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9.xml" ContentType="application/vnd.openxmlformats-officedocument.spreadsheetml.worksheet+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_rels/sheet9.xml.rels" ContentType="application/vnd.openxmlformats-package.relationships+xml"/>
  <Override PartName="/xl/worksheets/_rels/sheet1.xml.rels" ContentType="application/vnd.openxmlformats-package.relationships+xml"/>
  <Override PartName="/xl/worksheets/_rels/sheet2.xml.rels" ContentType="application/vnd.openxmlformats-package.relationships+xml"/>
  <Override PartName="/xl/worksheets/_rels/sheet3.xml.rels" ContentType="application/vnd.openxmlformats-package.relationships+xml"/>
  <Override PartName="/xl/worksheets/_rels/sheet4.xml.rels" ContentType="application/vnd.openxmlformats-package.relationships+xml"/>
  <Override PartName="/xl/worksheets/_rels/sheet5.xml.rels" ContentType="application/vnd.openxmlformats-package.relationships+xml"/>
  <Override PartName="/xl/worksheets/_rels/sheet6.xml.rels" ContentType="application/vnd.openxmlformats-package.relationships+xml"/>
  <Override PartName="/xl/worksheets/_rels/sheet7.xml.rels" ContentType="application/vnd.openxmlformats-package.relationships+xml"/>
  <Override PartName="/xl/worksheets/_rels/sheet8.xml.rels" ContentType="application/vnd.openxmlformats-package.relationships+xml"/>
  <Override PartName="/xl/worksheets/_rels/sheet10.xml.rels" ContentType="application/vnd.openxmlformats-package.relationships+xml"/>
  <Override PartName="/xl/worksheets/_rels/sheet11.xml.rels" ContentType="application/vnd.openxmlformats-package.relationships+xml"/>
  <Override PartName="/xl/worksheets/_rels/sheet12.xml.rels" ContentType="application/vnd.openxmlformats-package.relationships+xml"/>
  <Override PartName="/xl/worksheets/_rels/sheet13.xml.rels" ContentType="application/vnd.openxmlformats-package.relationships+xml"/>
  <Override PartName="/xl/worksheets/_rels/sheet14.xml.rels" ContentType="application/vnd.openxmlformats-package.relationships+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styles.xml" ContentType="application/vnd.openxmlformats-officedocument.spreadsheetml.styles+xml"/>
  <Override PartName="/xl/workbook.xml" ContentType="application/vnd.openxmlformats-officedocument.spreadsheetml.sheet.main+xml"/>
  <Override PartName="/xl/media/image9.jpeg" ContentType="image/jpeg"/>
  <Override PartName="/xl/media/image1.jpeg" ContentType="image/jpeg"/>
  <Override PartName="/xl/media/image2.jpeg" ContentType="image/jpeg"/>
  <Override PartName="/xl/media/image3.jpeg" ContentType="image/jpeg"/>
  <Override PartName="/xl/media/image4.jpeg" ContentType="image/jpeg"/>
  <Override PartName="/xl/media/image5.jpeg" ContentType="image/jpeg"/>
  <Override PartName="/xl/media/image21.png" ContentType="image/png"/>
  <Override PartName="/xl/media/image6.jpeg" ContentType="image/jpeg"/>
  <Override PartName="/xl/media/image7.jpeg" ContentType="image/jpeg"/>
  <Override PartName="/xl/media/image8.jpeg" ContentType="image/jpeg"/>
  <Override PartName="/xl/media/image10.jpeg" ContentType="image/jpeg"/>
  <Override PartName="/xl/media/image11.jpeg" ContentType="image/jpeg"/>
  <Override PartName="/xl/media/image12.jpeg" ContentType="image/jpeg"/>
  <Override PartName="/xl/media/image13.jpeg" ContentType="image/jpeg"/>
  <Override PartName="/xl/media/image14.jpeg" ContentType="image/jpeg"/>
  <Override PartName="/xl/media/image15.jpeg" ContentType="image/jpeg"/>
  <Override PartName="/xl/media/image16.jpeg" ContentType="image/jpeg"/>
  <Override PartName="/xl/media/image17.jpeg" ContentType="image/jpeg"/>
  <Override PartName="/xl/media/image18.jpeg" ContentType="image/jpeg"/>
  <Override PartName="/xl/media/image22.png" ContentType="image/png"/>
  <Override PartName="/xl/media/image19.jpeg" ContentType="image/jpeg"/>
  <Override PartName="/xl/media/image20.jpeg" ContentType="image/jpeg"/>
  <Override PartName="/xl/media/image23.jpeg" ContentType="image/jpeg"/>
  <Override PartName="/xl/media/image24.jpeg" ContentType="image/jpeg"/>
  <Override PartName="/xl/media/image25.jpeg" ContentType="image/jpeg"/>
  <Override PartName="/xl/media/image26.jpeg" ContentType="image/jpeg"/>
  <Override PartName="/xl/media/image27.jpeg" ContentType="image/jpeg"/>
  <Override PartName="/xl/media/image28.jpeg" ContentType="image/jpeg"/>
  <Override PartName="/xl/media/image29.jpeg" ContentType="image/jpeg"/>
  <Override PartName="/xl/media/image30.jpeg" ContentType="image/jpeg"/>
  <Override PartName="/xl/media/image31.jpeg" ContentType="image/jpeg"/>
  <Override PartName="/xl/media/image32.jpeg" ContentType="image/jpeg"/>
  <Override PartName="/xl/media/image33.jpeg" ContentType="image/jpeg"/>
  <Override PartName="/xl/media/image34.jpeg" ContentType="image/jpeg"/>
  <Override PartName="/xl/media/image35.jpeg" ContentType="image/jpeg"/>
  <Override PartName="/xl/media/image36.jpeg" ContentType="image/jpeg"/>
  <Override PartName="/xl/media/image37.jpeg" ContentType="image/jpeg"/>
  <Override PartName="/xl/media/image38.jpeg" ContentType="image/jpeg"/>
  <Override PartName="/xl/media/image39.jpeg" ContentType="image/jpeg"/>
  <Override PartName="/xl/media/image40.jpeg" ContentType="image/jpeg"/>
  <Override PartName="/xl/media/image41.jpeg" ContentType="image/jpeg"/>
  <Override PartName="/xl/media/image42.jpeg" ContentType="image/jpeg"/>
  <Override PartName="/xl/media/image43.jpeg" ContentType="image/jpeg"/>
  <Override PartName="/xl/media/image44.jpeg" ContentType="image/jpeg"/>
  <Override PartName="/xl/media/image45.jpeg" ContentType="image/jpeg"/>
  <Override PartName="/xl/media/image46.jpeg" ContentType="image/jpeg"/>
  <Override PartName="/xl/media/image47.jpeg" ContentType="image/jpeg"/>
  <Override PartName="/xl/media/image48.jpeg" ContentType="image/jpeg"/>
  <Override PartName="/xl/media/image49.jpeg" ContentType="image/jpeg"/>
  <Override PartName="/xl/sharedStrings.xml" ContentType="application/vnd.openxmlformats-officedocument.spreadsheetml.sharedStrings+xml"/>
  <Override PartName="/xl/externalLinks/_rels/externalLink1.xml.rels" ContentType="application/vnd.openxmlformats-package.relationships+xml"/>
  <Override PartName="/xl/externalLinks/_rels/externalLink2.xml.rels" ContentType="application/vnd.openxmlformats-package.relationship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drawings/drawing9.xml" ContentType="application/vnd.openxmlformats-officedocument.drawing+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_rels/drawing2.xml.rels" ContentType="application/vnd.openxmlformats-package.relationships+xml"/>
  <Override PartName="/xl/drawings/_rels/drawing3.xml.rels" ContentType="application/vnd.openxmlformats-package.relationships+xml"/>
  <Override PartName="/xl/drawings/_rels/drawing4.xml.rels" ContentType="application/vnd.openxmlformats-package.relationships+xml"/>
  <Override PartName="/xl/drawings/_rels/drawing5.xml.rels" ContentType="application/vnd.openxmlformats-package.relationships+xml"/>
  <Override PartName="/xl/drawings/_rels/drawing10.xml.rels" ContentType="application/vnd.openxmlformats-package.relationships+xml"/>
  <Override PartName="/xl/drawings/_rels/drawing6.xml.rels" ContentType="application/vnd.openxmlformats-package.relationships+xml"/>
  <Override PartName="/xl/drawings/_rels/drawing7.xml.rels" ContentType="application/vnd.openxmlformats-package.relationships+xml"/>
  <Override PartName="/xl/drawings/_rels/drawing8.xml.rels" ContentType="application/vnd.openxmlformats-package.relationships+xml"/>
  <Override PartName="/xl/drawings/_rels/drawing9.xml.rels" ContentType="application/vnd.openxmlformats-package.relationships+xml"/>
  <Override PartName="/xl/drawings/_rels/drawing11.xml.rels" ContentType="application/vnd.openxmlformats-package.relationships+xml"/>
  <Override PartName="/xl/drawings/_rels/drawing12.xml.rels" ContentType="application/vnd.openxmlformats-package.relationships+xml"/>
  <Override PartName="/xl/drawings/_rels/drawing13.xml.rels" ContentType="application/vnd.openxmlformats-package.relationships+xml"/>
  <Override PartName="/xl/drawings/_rels/drawing14.xml.rels" ContentType="application/vnd.openxmlformats-package.relationships+xml"/>
  <Override PartName="/xl/_rels/workbook.xml.rels" ContentType="application/vnd.openxmlformats-package.relationship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
</Relationships>
</file>

<file path=xl/workbook.xml><?xml version="1.0" encoding="utf-8"?>
<workbook xmlns="http://schemas.openxmlformats.org/spreadsheetml/2006/main" xmlns:r="http://schemas.openxmlformats.org/officeDocument/2006/relationships">
  <fileVersion appName="Calc"/>
  <workbookPr backupFile="false" showObjects="all" date1904="false"/>
  <workbookProtection/>
  <bookViews>
    <workbookView showHorizontalScroll="true" showVerticalScroll="true" showSheetTabs="true" xWindow="0" yWindow="0" windowWidth="16384" windowHeight="8192" tabRatio="500" firstSheet="1" activeTab="1"/>
  </bookViews>
  <sheets>
    <sheet name="!Dados" sheetId="1" state="hidden" r:id="rId2"/>
    <sheet name="CAPA" sheetId="2" state="visible" r:id="rId3"/>
    <sheet name="Cronograma" sheetId="3" state="visible" r:id="rId4"/>
    <sheet name="CURVA ABC (MOD 1)" sheetId="4" state="visible" r:id="rId5"/>
    <sheet name="MOD 1" sheetId="5" state="visible" r:id="rId6"/>
    <sheet name="CURVA ABC (MOD 2)" sheetId="6" state="visible" r:id="rId7"/>
    <sheet name="MOD 2" sheetId="7" state="visible" r:id="rId8"/>
    <sheet name="EQUIPAMENTOS" sheetId="8" state="visible" r:id="rId9"/>
    <sheet name="COMP ANL" sheetId="9" state="visible" r:id="rId10"/>
    <sheet name="CPM_Comp.Mensal_Mão_Obra" sheetId="10" state="visible" r:id="rId11"/>
    <sheet name="Mapa_de_Cotação" sheetId="11" state="hidden" r:id="rId12"/>
    <sheet name="BDI_Materiais" sheetId="12" state="visible" r:id="rId13"/>
    <sheet name="BDI_Equipamentos" sheetId="13" state="visible" r:id="rId14"/>
    <sheet name="Encargos Sociais" sheetId="14" state="visible" r:id="rId15"/>
    <sheet name="CMP-SIN-CD-10-2023" sheetId="15" state="hidden" r:id="rId16"/>
    <sheet name="INS-SIN-CD-10-2023" sheetId="16" state="hidden" r:id="rId17"/>
    <sheet name="CMP-SIN-SD-10-2023" sheetId="17" state="hidden" r:id="rId18"/>
    <sheet name="INS-SIN-SD-10-2023" sheetId="18" state="hidden" r:id="rId19"/>
  </sheets>
  <externalReferences>
    <externalReference r:id="rId20"/>
    <externalReference r:id="rId21"/>
  </externalReferences>
  <definedNames>
    <definedName function="false" hidden="false" localSheetId="12" name="_xlnm.Print_Area" vbProcedure="false">BDI_Equipamentos!$A$1:$I$44</definedName>
    <definedName function="false" hidden="false" localSheetId="11" name="_xlnm.Print_Area" vbProcedure="false">BDI_Materiais!$A$1:$I$44</definedName>
    <definedName function="false" hidden="false" localSheetId="1" name="_xlnm.Print_Area" vbProcedure="false">CAPA!$A$2:$F$60</definedName>
    <definedName function="false" hidden="false" localSheetId="8" name="_xlnm.Print_Area" vbProcedure="false">'COMP ANL'!$A$1:$I$3550</definedName>
    <definedName function="false" hidden="true" localSheetId="8" name="_xlnm._FilterDatabase" vbProcedure="false">'COMP ANL'!$A$11:$P$3550</definedName>
    <definedName function="false" hidden="false" localSheetId="9" name="_xlnm.Print_Area" vbProcedure="false">'CPM_Comp.Mensal_Mão_Obra'!$B$1:$M$69</definedName>
    <definedName function="false" hidden="false" localSheetId="9" name="_xlnm.Print_Titles" vbProcedure="false">'CPM_Comp.Mensal_Mão_Obra'!$10:$13</definedName>
    <definedName function="false" hidden="false" localSheetId="2" name="_xlnm.Print_Area" vbProcedure="false">Cronograma!$A$1:$Q$34</definedName>
    <definedName function="false" hidden="true" localSheetId="3" name="_xlnm._FilterDatabase" vbProcedure="false">'CURVA ABC (MOD 1)'!$A$11:$I$491</definedName>
    <definedName function="false" hidden="true" localSheetId="5" name="_xlnm._FilterDatabase" vbProcedure="false">'CURVA ABC (MOD 2)'!$A$11:$I$93</definedName>
    <definedName function="false" hidden="false" localSheetId="13" name="_xlnm.Print_Area" vbProcedure="false">'Encargos Sociais'!$B$1:$I$56</definedName>
    <definedName function="false" hidden="false" localSheetId="7" name="_xlnm.Print_Area" vbProcedure="false">EQUIPAMENTOS!$A$1:$K$22</definedName>
    <definedName function="false" hidden="true" localSheetId="7" name="_xlnm._FilterDatabase" vbProcedure="false">EQUIPAMENTOS!$A$12:$K$22</definedName>
    <definedName function="false" hidden="false" localSheetId="10" name="_xlnm.Print_Area" vbProcedure="false">Mapa_de_Cotação!$A$1:$L$87</definedName>
    <definedName function="false" hidden="false" localSheetId="10" name="_xlnm.Print_Titles" vbProcedure="false">Mapa_de_Cotação!$10:$11</definedName>
    <definedName function="false" hidden="false" localSheetId="4" name="_xlnm.Print_Area" vbProcedure="false">'MOD 1'!$A$1:$K$1090</definedName>
    <definedName function="false" hidden="true" localSheetId="4" name="_xlnm._FilterDatabase" vbProcedure="false">'MOD 1'!$A$12:$K$1090</definedName>
    <definedName function="false" hidden="false" localSheetId="6" name="_xlnm.Print_Area" vbProcedure="false">'MOD 2'!$A$1:$K$239</definedName>
    <definedName function="false" hidden="true" localSheetId="6" name="_xlnm._FilterDatabase" vbProcedure="false">'MOD 2'!$A$12:$K$239</definedName>
    <definedName function="false" hidden="false" localSheetId="1" name="Z_4B2B7C69_B279_4647_92B0_A216915D32E4_.wvu.PrintArea" vbProcedure="false">CAPA!$A$2:$F$60</definedName>
    <definedName function="false" hidden="false" localSheetId="1" name="Z_7158BFFF_BEC8_4EC4_8D37_86DAD9F0424A_.wvu.PrintArea" vbProcedure="false">CAPA!$A$2:$F$60</definedName>
    <definedName function="false" hidden="false" localSheetId="1" name="Z_92A3B954_194B_4B76_AFB7_4AE239CB1F3B_.wvu.PrintArea" vbProcedure="false">CAPA!$A$2:$F$60</definedName>
    <definedName function="false" hidden="false" localSheetId="1" name="Z_A1BF95D5_609B_4F81_8163_293FD66733FE_.wvu.PrintArea" vbProcedure="false">CAPA!$A$2:$F$60</definedName>
    <definedName function="false" hidden="false" localSheetId="1" name="Z_FE70E38F_AD9A_4534_87D8_572FC096499A_.wvu.PrintArea" vbProcedure="false">CAPA!$A$2:$F$60</definedName>
    <definedName function="false" hidden="false" localSheetId="2" name="Z_4B2B7C69_B279_4647_92B0_A216915D32E4_.wvu.PrintArea" vbProcedure="false">Cronograma!$A$10:$M$40</definedName>
    <definedName function="false" hidden="false" localSheetId="2" name="Z_7158BFFF_BEC8_4EC4_8D37_86DAD9F0424A_.wvu.PrintArea" vbProcedure="false">Cronograma!$A$10:$M$40</definedName>
    <definedName function="false" hidden="false" localSheetId="2" name="Z_92A3B954_194B_4B76_AFB7_4AE239CB1F3B_.wvu.PrintArea" vbProcedure="false">Cronograma!$A$10:$M$40</definedName>
    <definedName function="false" hidden="false" localSheetId="2" name="Z_A1BF95D5_609B_4F81_8163_293FD66733FE_.wvu.PrintArea" vbProcedure="false">Cronograma!$A$10:$M$40</definedName>
    <definedName function="false" hidden="false" localSheetId="2" name="Z_FE70E38F_AD9A_4534_87D8_572FC096499A_.wvu.PrintArea" vbProcedure="false">Cronograma!$A$10:$M$40</definedName>
    <definedName function="false" hidden="false" localSheetId="9" name="Z_4B2B7C69_B279_4647_92B0_A216915D32E4_.wvu.PrintArea" vbProcedure="false">'CPM_Comp.Mensal_Mão_Obra'!$B$10:$M$73</definedName>
    <definedName function="false" hidden="false" localSheetId="9" name="Z_4B2B7C69_B279_4647_92B0_A216915D32E4_.wvu.PrintTitles" vbProcedure="false">'CPM_Comp.Mensal_Mão_Obra'!$10:$13</definedName>
    <definedName function="false" hidden="false" localSheetId="9" name="Z_7158BFFF_BEC8_4EC4_8D37_86DAD9F0424A_.wvu.PrintArea" vbProcedure="false">'CPM_Comp.Mensal_Mão_Obra'!$B$10:$M$73</definedName>
    <definedName function="false" hidden="false" localSheetId="9" name="Z_7158BFFF_BEC8_4EC4_8D37_86DAD9F0424A_.wvu.PrintTitles" vbProcedure="false">'CPM_Comp.Mensal_Mão_Obra'!$10:$13</definedName>
    <definedName function="false" hidden="false" localSheetId="9" name="Z_92A3B954_194B_4B76_AFB7_4AE239CB1F3B_.wvu.PrintArea" vbProcedure="false">'CPM_Comp.Mensal_Mão_Obra'!$B$10:$M$73</definedName>
    <definedName function="false" hidden="false" localSheetId="9" name="Z_92A3B954_194B_4B76_AFB7_4AE239CB1F3B_.wvu.PrintTitles" vbProcedure="false">'CPM_Comp.Mensal_Mão_Obra'!$10:$13</definedName>
    <definedName function="false" hidden="false" localSheetId="9" name="Z_A1BF95D5_609B_4F81_8163_293FD66733FE_.wvu.PrintArea" vbProcedure="false">'CPM_Comp.Mensal_Mão_Obra'!$B$10:$M$73</definedName>
    <definedName function="false" hidden="false" localSheetId="9" name="Z_A1BF95D5_609B_4F81_8163_293FD66733FE_.wvu.PrintTitles" vbProcedure="false">'CPM_Comp.Mensal_Mão_Obra'!$10:$13</definedName>
    <definedName function="false" hidden="false" localSheetId="9" name="Z_FE70E38F_AD9A_4534_87D8_572FC096499A_.wvu.PrintArea" vbProcedure="false">'CPM_Comp.Mensal_Mão_Obra'!$B$10:$M$73</definedName>
    <definedName function="false" hidden="false" localSheetId="9" name="Z_FE70E38F_AD9A_4534_87D8_572FC096499A_.wvu.PrintTitles" vbProcedure="false">'CPM_Comp.Mensal_Mão_Obra'!$10:$13</definedName>
    <definedName function="false" hidden="false" localSheetId="9" name="_xlnm.Print_Titles" vbProcedure="false">'CPM_Comp.Mensal_Mão_Obra'!$10:$13</definedName>
    <definedName function="false" hidden="false" localSheetId="10" name="Z_05D98972_DDC0_4172_A2EA_F2213599B02D_.wvu.FilterData" vbProcedure="false">Mapa_de_Cotação!$A$11:$J$11</definedName>
    <definedName function="false" hidden="false" localSheetId="10" name="Z_05F2E860_28B0_4C83_B20F_5ABD76E34F60_.wvu.FilterData" vbProcedure="false">Mapa_de_Cotação!$A$11:$J$11</definedName>
    <definedName function="false" hidden="false" localSheetId="10" name="Z_074F6AB5_BD0A_46F7_B529_DE941B11DD54_.wvu.FilterData" vbProcedure="false">Mapa_de_Cotação!$A$11:$J$11</definedName>
    <definedName function="false" hidden="false" localSheetId="10" name="Z_08A67108_47A6_4774_9B04_81D537D926E0_.wvu.FilterData" vbProcedure="false">Mapa_de_Cotação!$A$11:$J$11</definedName>
    <definedName function="false" hidden="false" localSheetId="10" name="Z_09B46CC4_CAE6_4EE4_BE8A_FD8BBBEF6506_.wvu.FilterData" vbProcedure="false">Mapa_de_Cotação!$A$11:$J$11</definedName>
    <definedName function="false" hidden="false" localSheetId="10" name="Z_128C7076_B84E_4D2C_AA84_AC0A92A1DF80_.wvu.FilterData" vbProcedure="false">Mapa_de_Cotação!$A$11:$J$11</definedName>
    <definedName function="false" hidden="false" localSheetId="10" name="Z_189C6497_2824_4E92_8F31_297CB76D9601_.wvu.FilterData" vbProcedure="false">Mapa_de_Cotação!$A$11:$J$11</definedName>
    <definedName function="false" hidden="false" localSheetId="10" name="Z_18CDC4FD_2C24_4747_8E21_30BCD5DFA91A_.wvu.FilterData" vbProcedure="false">Mapa_de_Cotação!$A$11:$J$11</definedName>
    <definedName function="false" hidden="false" localSheetId="10" name="Z_1CF6B223_78E6_45F2_85D9_6172CC674528_.wvu.FilterData" vbProcedure="false">Mapa_de_Cotação!$A$11:$J$11</definedName>
    <definedName function="false" hidden="false" localSheetId="10" name="Z_1E9BB291_CFF2_4436_8B8F_84860317A28C_.wvu.FilterData" vbProcedure="false">Mapa_de_Cotação!$A$11:$J$11</definedName>
    <definedName function="false" hidden="false" localSheetId="10" name="Z_1F425705_AE5E_4994_A44C_5884C26DC15D_.wvu.FilterData" vbProcedure="false">Mapa_de_Cotação!$A$11:$J$11</definedName>
    <definedName function="false" hidden="false" localSheetId="10" name="Z_21248E69_EB86_4754_A64D_6C5F6D6B46E1_.wvu.FilterData" vbProcedure="false">Mapa_de_Cotação!$A$11:$J$11</definedName>
    <definedName function="false" hidden="false" localSheetId="10" name="Z_21C3823E_DDF4_4584_AA68_51615CF4B48C_.wvu.FilterData" vbProcedure="false">Mapa_de_Cotação!$A$11:$J$11</definedName>
    <definedName function="false" hidden="false" localSheetId="10" name="Z_2292F1D7_9B36_44E6_96EC_386967056A11_.wvu.FilterData" vbProcedure="false">Mapa_de_Cotação!$A$11:$J$11</definedName>
    <definedName function="false" hidden="false" localSheetId="10" name="Z_25C553EF_60FE_4D05_BBC8_442E986C88CE_.wvu.FilterData" vbProcedure="false">Mapa_de_Cotação!$A$11:$J$11</definedName>
    <definedName function="false" hidden="false" localSheetId="10" name="Z_26C102B5_1EB6_4E53_A6F2_20960CAAAF37_.wvu.FilterData" vbProcedure="false">Mapa_de_Cotação!$A$11:$J$11</definedName>
    <definedName function="false" hidden="false" localSheetId="10" name="Z_26C59CFD_0CA7_4BA4_823A_9D84DD0B9C12_.wvu.FilterData" vbProcedure="false">Mapa_de_Cotação!$A$11:$J$11</definedName>
    <definedName function="false" hidden="false" localSheetId="10" name="Z_28337FF6_2F27_4BE6_88BC_EAF11C01438B_.wvu.FilterData" vbProcedure="false">Mapa_de_Cotação!$A$11:$J$11</definedName>
    <definedName function="false" hidden="false" localSheetId="10" name="Z_2A4198C8_C085_44EB_A70D_59A8337F2E03_.wvu.FilterData" vbProcedure="false">Mapa_de_Cotação!$A$11:$J$11</definedName>
    <definedName function="false" hidden="false" localSheetId="10" name="Z_2A66678D_B444_4707_A56F_A1DABA1578D4_.wvu.FilterData" vbProcedure="false">Mapa_de_Cotação!$A$11:$J$11</definedName>
    <definedName function="false" hidden="false" localSheetId="10" name="Z_2B2BEDB7_8513_4CAA_A3C8_EAE3E1C44C86_.wvu.FilterData" vbProcedure="false">Mapa_de_Cotação!$A$11:$J$11</definedName>
    <definedName function="false" hidden="false" localSheetId="10" name="Z_2C736D00_C86F_4EF7_B87C_11646EAB7439_.wvu.FilterData" vbProcedure="false">Mapa_de_Cotação!$A$11:$J$11</definedName>
    <definedName function="false" hidden="false" localSheetId="10" name="Z_2C74D084_6A3F_4D5F_A247_86A99A345F0A_.wvu.FilterData" vbProcedure="false">Mapa_de_Cotação!$A$11:$J$11</definedName>
    <definedName function="false" hidden="false" localSheetId="10" name="Z_2FD546FC_E1F5_4AFF_83F9_FB38CBBDAE91_.wvu.FilterData" vbProcedure="false">Mapa_de_Cotação!$A$11:$J$11</definedName>
    <definedName function="false" hidden="false" localSheetId="10" name="Z_30E7C6B5_4FCB_4619_AC82_254661B8915B_.wvu.FilterData" vbProcedure="false">Mapa_de_Cotação!$A$11:$J$11</definedName>
    <definedName function="false" hidden="false" localSheetId="10" name="Z_33A09515_60F9_4B34_BE32_578A6DB1BE3A_.wvu.FilterData" vbProcedure="false">Mapa_de_Cotação!$A$11:$J$11</definedName>
    <definedName function="false" hidden="false" localSheetId="10" name="Z_35C284AD_CC92_4BC8_9DB4_37359D3BDF91_.wvu.FilterData" vbProcedure="false">Mapa_de_Cotação!$A$11:$J$11</definedName>
    <definedName function="false" hidden="false" localSheetId="10" name="Z_374279A1_8075_425E_AC1A_A8F8E6FA1B3B_.wvu.FilterData" vbProcedure="false">Mapa_de_Cotação!$A$11:$J$11</definedName>
    <definedName function="false" hidden="false" localSheetId="10" name="Z_38779648_76B2_4D2C_8870_3B6A4FCB985D_.wvu.FilterData" vbProcedure="false">Mapa_de_Cotação!$A$11:$J$11</definedName>
    <definedName function="false" hidden="false" localSheetId="10" name="Z_39589ED8_1F51_4BF1_8D39_C71861373900_.wvu.FilterData" vbProcedure="false">Mapa_de_Cotação!$A$11:$J$11</definedName>
    <definedName function="false" hidden="false" localSheetId="10" name="Z_3A5A076A_1E37_4DAB_A5C3_54D36859838B_.wvu.FilterData" vbProcedure="false">Mapa_de_Cotação!$A$11:$J$11</definedName>
    <definedName function="false" hidden="false" localSheetId="10" name="Z_3CAA9799_074B_43AF_9C29_44569221C288_.wvu.FilterData" vbProcedure="false">Mapa_de_Cotação!$A$11:$J$11</definedName>
    <definedName function="false" hidden="false" localSheetId="10" name="Z_3D283B5F_DBA3_494C_9279_E30173F218A8_.wvu.FilterData" vbProcedure="false">Mapa_de_Cotação!$A$11:$J$11</definedName>
    <definedName function="false" hidden="false" localSheetId="10" name="Z_3FF83B17_6790_46FF_925C_6035047F20E0_.wvu.FilterData" vbProcedure="false">Mapa_de_Cotação!$A$11:$J$11</definedName>
    <definedName function="false" hidden="false" localSheetId="10" name="Z_40F47CBF_1FBF_4235_9521_BF0E4C55C0B0_.wvu.FilterData" vbProcedure="false">Mapa_de_Cotação!$A$11:$J$11</definedName>
    <definedName function="false" hidden="false" localSheetId="10" name="Z_43FACAB1_5A3A_4932_A675_A5C88C2AB059_.wvu.FilterData" vbProcedure="false">Mapa_de_Cotação!$A$11:$J$11</definedName>
    <definedName function="false" hidden="false" localSheetId="10" name="Z_45F85C1A_D198_4C4B_9D47_697C00BB40A0_.wvu.FilterData" vbProcedure="false">Mapa_de_Cotação!$A$11:$J$11</definedName>
    <definedName function="false" hidden="false" localSheetId="10" name="Z_477F38E5_539A_4EB4_A3AF_05301A892AD7_.wvu.FilterData" vbProcedure="false">Mapa_de_Cotação!$A$11:$J$11</definedName>
    <definedName function="false" hidden="false" localSheetId="10" name="Z_4A715B7B_EF1E_4EC2_A13D_4E04BE4A09C0_.wvu.FilterData" vbProcedure="false">Mapa_de_Cotação!$A$11:$J$11</definedName>
    <definedName function="false" hidden="false" localSheetId="10" name="Z_4B2B7C69_B279_4647_92B0_A216915D32E4_.wvu.FilterData" vbProcedure="false">Mapa_de_Cotação!$A$11:$J$11</definedName>
    <definedName function="false" hidden="false" localSheetId="10" name="Z_4B2B7C69_B279_4647_92B0_A216915D32E4_.wvu.PrintArea" vbProcedure="false">Mapa_de_Cotação!$A$10:$L$11</definedName>
    <definedName function="false" hidden="false" localSheetId="10" name="Z_4B2B7C69_B279_4647_92B0_A216915D32E4_.wvu.PrintTitles" vbProcedure="false">Mapa_de_Cotação!$10:$11</definedName>
    <definedName function="false" hidden="false" localSheetId="10" name="Z_4BC0DD39_DB77_4553_AF8B_49FDB40007D9_.wvu.FilterData" vbProcedure="false">Mapa_de_Cotação!$A$11:$J$11</definedName>
    <definedName function="false" hidden="false" localSheetId="10" name="Z_4F072CEC_327E_458A_8820_327909263035_.wvu.FilterData" vbProcedure="false">Mapa_de_Cotação!$A$11:$J$11</definedName>
    <definedName function="false" hidden="false" localSheetId="10" name="Z_5090228A_A13E_4914_9372_09808F0CC5E4_.wvu.FilterData" vbProcedure="false">Mapa_de_Cotação!$A$11:$J$11</definedName>
    <definedName function="false" hidden="false" localSheetId="10" name="Z_512983EA_2DFF_46E9_8299_5BC7183F66D9_.wvu.FilterData" vbProcedure="false">Mapa_de_Cotação!$A$11:$J$11</definedName>
    <definedName function="false" hidden="false" localSheetId="10" name="Z_535CF409_8B8A_4E01_9F22_DA9042D2797F_.wvu.FilterData" vbProcedure="false">Mapa_de_Cotação!$A$11:$J$11</definedName>
    <definedName function="false" hidden="false" localSheetId="10" name="Z_54292A83_BB0B_41A0_AC95_70483F41D7C6_.wvu.FilterData" vbProcedure="false">Mapa_de_Cotação!$A$11:$J$11</definedName>
    <definedName function="false" hidden="false" localSheetId="10" name="Z_547D03E8_5B79_4520_BA80_7F1E53072B56_.wvu.FilterData" vbProcedure="false">Mapa_de_Cotação!$A$11:$J$11</definedName>
    <definedName function="false" hidden="false" localSheetId="10" name="Z_586D0351_6341_43A1_8BE4_E1CAA25529A5_.wvu.FilterData" vbProcedure="false">Mapa_de_Cotação!$A$11:$J$11</definedName>
    <definedName function="false" hidden="false" localSheetId="10" name="Z_5879344D_B2E8_4179_A100_0E2944AD10AA_.wvu.FilterData" vbProcedure="false">Mapa_de_Cotação!$A$11:$J$11</definedName>
    <definedName function="false" hidden="false" localSheetId="10" name="Z_5C65093A_8A06_4839_B82C_A9CCD51C1A4C_.wvu.FilterData" vbProcedure="false">Mapa_de_Cotação!$A$11:$J$11</definedName>
    <definedName function="false" hidden="false" localSheetId="10" name="Z_5C93CB92_5E68_4FFF_A5AB_5853CBBB91AD_.wvu.FilterData" vbProcedure="false">Mapa_de_Cotação!$A$11:$J$11</definedName>
    <definedName function="false" hidden="false" localSheetId="10" name="Z_60DBFA68_743F_454D_A694_DA8D6D45240D_.wvu.FilterData" vbProcedure="false">Mapa_de_Cotação!$A$11:$J$11</definedName>
    <definedName function="false" hidden="false" localSheetId="10" name="Z_62CF15DD_75CB_4D5C_B7AE_04EE6635301E_.wvu.FilterData" vbProcedure="false">Mapa_de_Cotação!$A$11:$J$11</definedName>
    <definedName function="false" hidden="false" localSheetId="10" name="Z_62FB63D5_A863_4F92_8813_D883B1F2BD51_.wvu.FilterData" vbProcedure="false">Mapa_de_Cotação!$A$11:$J$11</definedName>
    <definedName function="false" hidden="false" localSheetId="10" name="Z_6DB67B9E_3EAF_4479_BE61_DB8A01D93DDC_.wvu.FilterData" vbProcedure="false">Mapa_de_Cotação!$A$11:$L$11</definedName>
    <definedName function="false" hidden="false" localSheetId="10" name="Z_70B17F40_5AA9_4EA5_9217_EFF506883876_.wvu.FilterData" vbProcedure="false">Mapa_de_Cotação!$A$11:$J$11</definedName>
    <definedName function="false" hidden="false" localSheetId="10" name="Z_7158BFFF_BEC8_4EC4_8D37_86DAD9F0424A_.wvu.FilterData" vbProcedure="false">Mapa_de_Cotação!$A$11:$J$11</definedName>
    <definedName function="false" hidden="false" localSheetId="10" name="Z_7159555C_5188_47C2_8FE8_92818DBF76A7_.wvu.FilterData" vbProcedure="false">Mapa_de_Cotação!$A$11:$J$11</definedName>
    <definedName function="false" hidden="false" localSheetId="10" name="Z_716A99F8_1032_42DB_89AC_49F7E88FF240_.wvu.FilterData" vbProcedure="false">Mapa_de_Cotação!$A$11:$L$11</definedName>
    <definedName function="false" hidden="false" localSheetId="10" name="Z_74C5257E_C003_4E4F_A3A0_B5370814639B_.wvu.FilterData" vbProcedure="false">Mapa_de_Cotação!$A$11:$J$11</definedName>
    <definedName function="false" hidden="false" localSheetId="10" name="Z_759F7863_081E_4DB1_89B1_3E996580C940_.wvu.FilterData" vbProcedure="false">Mapa_de_Cotação!$A$11:$J$11</definedName>
    <definedName function="false" hidden="false" localSheetId="10" name="Z_771FA0EF_9751_45BC_8815_3F90E749C53B_.wvu.FilterData" vbProcedure="false">Mapa_de_Cotação!$A$11:$J$11</definedName>
    <definedName function="false" hidden="false" localSheetId="10" name="Z_7914CC27_26E7_48FA_9316_78493DA03E40_.wvu.FilterData" vbProcedure="false">Mapa_de_Cotação!$A$11:$J$11</definedName>
    <definedName function="false" hidden="false" localSheetId="10" name="Z_79ADD777_D2C5_45DA_A7FD_EB035ECEF947_.wvu.FilterData" vbProcedure="false">Mapa_de_Cotação!$A$11:$J$11</definedName>
    <definedName function="false" hidden="false" localSheetId="10" name="Z_7E6F2F5D_EF01_47D6_B534_82798305A01B_.wvu.FilterData" vbProcedure="false">Mapa_de_Cotação!$A$11:$J$11</definedName>
    <definedName function="false" hidden="false" localSheetId="10" name="Z_815C6802_2980_43AC_BC00_51B73AC7AE8F_.wvu.FilterData" vbProcedure="false">Mapa_de_Cotação!$A$11:$J$11</definedName>
    <definedName function="false" hidden="false" localSheetId="10" name="Z_83C27532_57F6_4308_BBA6_A9BAA4CC2E2B_.wvu.FilterData" vbProcedure="false">Mapa_de_Cotação!$A$11:$J$11</definedName>
    <definedName function="false" hidden="false" localSheetId="10" name="Z_84389465_47EF_4DFA_ACC9_210BB3EA87A9_.wvu.FilterData" vbProcedure="false">Mapa_de_Cotação!$A$11:$J$11</definedName>
    <definedName function="false" hidden="false" localSheetId="10" name="Z_85802090_9D1F_4477_B7D6_BB3155A56953_.wvu.FilterData" vbProcedure="false">Mapa_de_Cotação!$A$11:$J$11</definedName>
    <definedName function="false" hidden="false" localSheetId="10" name="Z_880DAAEA_48C0_4513_9C7F_7C973E33975E_.wvu.FilterData" vbProcedure="false">Mapa_de_Cotação!$A$11:$J$11</definedName>
    <definedName function="false" hidden="false" localSheetId="10" name="Z_89CC9EB7_C582_47E2_933B_6FB84AA98D46_.wvu.FilterData" vbProcedure="false">Mapa_de_Cotação!$A$11:$J$11</definedName>
    <definedName function="false" hidden="false" localSheetId="10" name="Z_8AF256BC_9A13_4925_9CAB_34A3B4478EFC_.wvu.FilterData" vbProcedure="false">Mapa_de_Cotação!$A$11:$J$11</definedName>
    <definedName function="false" hidden="false" localSheetId="10" name="Z_8EE2D6E9_FA38_4A13_9310_04B24547AA31_.wvu.FilterData" vbProcedure="false">Mapa_de_Cotação!$A$11:$J$11</definedName>
    <definedName function="false" hidden="false" localSheetId="10" name="Z_90F754FA_9DBD_49CF_AC9A_D6C304218289_.wvu.FilterData" vbProcedure="false">Mapa_de_Cotação!$A$11:$J$11</definedName>
    <definedName function="false" hidden="false" localSheetId="10" name="Z_92A3B954_194B_4B76_AFB7_4AE239CB1F3B_.wvu.FilterData" vbProcedure="false">Mapa_de_Cotação!$A$11:$J$11</definedName>
    <definedName function="false" hidden="false" localSheetId="10" name="Z_92A3B954_194B_4B76_AFB7_4AE239CB1F3B_.wvu.PrintArea" vbProcedure="false">Mapa_de_Cotação!$A$10:$L$11</definedName>
    <definedName function="false" hidden="false" localSheetId="10" name="Z_92A3B954_194B_4B76_AFB7_4AE239CB1F3B_.wvu.PrintTitles" vbProcedure="false">Mapa_de_Cotação!$10:$11</definedName>
    <definedName function="false" hidden="false" localSheetId="10" name="Z_92F12D3E_339E_4AF2_953F_E8B7F166EDB9_.wvu.FilterData" vbProcedure="false">Mapa_de_Cotação!$A$11:$J$11</definedName>
    <definedName function="false" hidden="false" localSheetId="10" name="Z_93C54CDE_C4E4_4BFA_9AB8_884B81499AFB_.wvu.FilterData" vbProcedure="false">Mapa_de_Cotação!$A$11:$J$11</definedName>
    <definedName function="false" hidden="false" localSheetId="10" name="Z_9636D3BD_EA17_403D_86F7_FE114C484DD9_.wvu.FilterData" vbProcedure="false">Mapa_de_Cotação!$A$11:$J$11</definedName>
    <definedName function="false" hidden="false" localSheetId="10" name="Z_967EE103_4A7F_4782_A753_3EB022A954F1_.wvu.FilterData" vbProcedure="false">Mapa_de_Cotação!$A$11:$J$11</definedName>
    <definedName function="false" hidden="false" localSheetId="10" name="Z_996F4CDE_1C86_47FE_9F1D_C223832D45B3_.wvu.FilterData" vbProcedure="false">Mapa_de_Cotação!$A$11:$J$11</definedName>
    <definedName function="false" hidden="false" localSheetId="10" name="Z_9C810026_8AE9_4A10_B5E5_504C36ABCECC_.wvu.FilterData" vbProcedure="false">Mapa_de_Cotação!$A$11:$J$11</definedName>
    <definedName function="false" hidden="false" localSheetId="10" name="Z_A0B4B861_696D_4135_95B3_C53DCE831EE5_.wvu.FilterData" vbProcedure="false">Mapa_de_Cotação!$A$11:$J$11</definedName>
    <definedName function="false" hidden="false" localSheetId="10" name="Z_A1BF95D5_609B_4F81_8163_293FD66733FE_.wvu.FilterData" vbProcedure="false">Mapa_de_Cotação!$A$11:$J$11</definedName>
    <definedName function="false" hidden="false" localSheetId="10" name="Z_A1BF95D5_609B_4F81_8163_293FD66733FE_.wvu.PrintArea" vbProcedure="false">Mapa_de_Cotação!$A$10:$L$241</definedName>
    <definedName function="false" hidden="false" localSheetId="10" name="Z_A1BF95D5_609B_4F81_8163_293FD66733FE_.wvu.PrintTitles" vbProcedure="false">Mapa_de_Cotação!$10:$11</definedName>
    <definedName function="false" hidden="false" localSheetId="10" name="Z_A59EB7C9_C299_41D2_9A82_5E7893E739A1_.wvu.FilterData" vbProcedure="false">Mapa_de_Cotação!$A$11:$J$11</definedName>
    <definedName function="false" hidden="false" localSheetId="10" name="Z_A9F6902F_41C0_48DE_A270_EC18E6140877_.wvu.FilterData" vbProcedure="false">Mapa_de_Cotação!$A$11:$J$11</definedName>
    <definedName function="false" hidden="false" localSheetId="10" name="Z_AC3BE993_8CF9_4026_AB88_D54CB8A8BD3C_.wvu.FilterData" vbProcedure="false">Mapa_de_Cotação!$A$11:$J$11</definedName>
    <definedName function="false" hidden="false" localSheetId="10" name="Z_AC5A97B9_258B_4DD3_B4BF_5A109ECB3A57_.wvu.FilterData" vbProcedure="false">Mapa_de_Cotação!$A$11:$J$11</definedName>
    <definedName function="false" hidden="false" localSheetId="10" name="Z_AD3D9600_605B_437C_A4B9_DFEDEBF6B0AA_.wvu.FilterData" vbProcedure="false">Mapa_de_Cotação!$A$11:$J$11</definedName>
    <definedName function="false" hidden="false" localSheetId="10" name="Z_AD4010B1_2AD3_48FA_81F3_6AB76D5A3B11_.wvu.FilterData" vbProcedure="false">Mapa_de_Cotação!$A$11:$J$11</definedName>
    <definedName function="false" hidden="false" localSheetId="10" name="Z_AD51B6C1_968E_4D86_AC37_A61BEF4FFB27_.wvu.FilterData" vbProcedure="false">Mapa_de_Cotação!$A$11:$J$11</definedName>
    <definedName function="false" hidden="false" localSheetId="10" name="Z_AFBB9530_F739_4D0C_ACFB_56C0609972F4_.wvu.FilterData" vbProcedure="false">Mapa_de_Cotação!$A$11:$J$11</definedName>
    <definedName function="false" hidden="false" localSheetId="10" name="Z_B47C8636_4CDA_4823_B215_B11AA1FD1919_.wvu.FilterData" vbProcedure="false">Mapa_de_Cotação!$A$11:$J$11</definedName>
    <definedName function="false" hidden="false" localSheetId="10" name="Z_B50B56B1_2C84_4262_AE59_72535DB98741_.wvu.FilterData" vbProcedure="false">Mapa_de_Cotação!$A$11:$J$11</definedName>
    <definedName function="false" hidden="false" localSheetId="10" name="Z_B637E15E_B27E_4762_B06B_E78BC5E9C08C_.wvu.FilterData" vbProcedure="false">Mapa_de_Cotação!$A$11:$J$11</definedName>
    <definedName function="false" hidden="false" localSheetId="10" name="Z_B70E1A02_7A9B_473A_BC6D_6DBF79EE3FDD_.wvu.FilterData" vbProcedure="false">Mapa_de_Cotação!$A$11:$J$11</definedName>
    <definedName function="false" hidden="false" localSheetId="10" name="Z_C06D00FC_18ED_4B42_9F72_C12A11B6A9FF_.wvu.FilterData" vbProcedure="false">Mapa_de_Cotação!$A$11:$J$11</definedName>
    <definedName function="false" hidden="false" localSheetId="10" name="Z_C09FCB74_3741_40A0_B4A9_63FCF43107F8_.wvu.FilterData" vbProcedure="false">Mapa_de_Cotação!$A$11:$J$11</definedName>
    <definedName function="false" hidden="false" localSheetId="10" name="Z_C186416B_5B2C_49C0_B066_7897FF4E68A2_.wvu.FilterData" vbProcedure="false">Mapa_de_Cotação!$A$11:$J$11</definedName>
    <definedName function="false" hidden="false" localSheetId="10" name="Z_C18F50B6_864B_4E1B_A1EE_DA1B9912ED23_.wvu.FilterData" vbProcedure="false">Mapa_de_Cotação!$A$11:$J$11</definedName>
    <definedName function="false" hidden="false" localSheetId="10" name="Z_C2778268_FEC3_4A8B_9970_30F9B7EB8EF5_.wvu.FilterData" vbProcedure="false">Mapa_de_Cotação!$A$11:$J$11</definedName>
    <definedName function="false" hidden="false" localSheetId="10" name="Z_C55C988E_B8DE_4D78_9B6A_D28F0B3F03B0_.wvu.FilterData" vbProcedure="false">Mapa_de_Cotação!$A$11:$J$11</definedName>
    <definedName function="false" hidden="false" localSheetId="10" name="Z_C81F8850_4671_4385_A931_D21961192FF6_.wvu.FilterData" vbProcedure="false">Mapa_de_Cotação!$A$11:$J$11</definedName>
    <definedName function="false" hidden="false" localSheetId="10" name="Z_CEEF0DD5_F04D_46D3_9EA6_6F3A8BF44F20_.wvu.FilterData" vbProcedure="false">Mapa_de_Cotação!$A$11:$J$11</definedName>
    <definedName function="false" hidden="false" localSheetId="10" name="Z_D60F449F_F282_468B_BF53_60BFDCB4704F_.wvu.FilterData" vbProcedure="false">Mapa_de_Cotação!$A$11:$J$11</definedName>
    <definedName function="false" hidden="false" localSheetId="10" name="Z_DC758DA3_AE3A_4C3D_8C92_3AFD5D894180_.wvu.FilterData" vbProcedure="false">Mapa_de_Cotação!$A$11:$J$11</definedName>
    <definedName function="false" hidden="false" localSheetId="10" name="Z_DDD6413C_C2E4_402E_93F1_B38425788BC9_.wvu.FilterData" vbProcedure="false">Mapa_de_Cotação!$A$11:$J$11</definedName>
    <definedName function="false" hidden="false" localSheetId="10" name="Z_DE23CD92_90A4_4CE8_895F_D6A4C4543122_.wvu.FilterData" vbProcedure="false">Mapa_de_Cotação!$A$11:$J$11</definedName>
    <definedName function="false" hidden="false" localSheetId="10" name="Z_E10F830F_B0C7_4B60_91C1_BDB3E7C3BA66_.wvu.FilterData" vbProcedure="false">Mapa_de_Cotação!$A$11:$J$11</definedName>
    <definedName function="false" hidden="false" localSheetId="10" name="Z_E3243F56_4CCF_425E_9F79_FE25CDBC6428_.wvu.FilterData" vbProcedure="false">Mapa_de_Cotação!$A$11:$J$11</definedName>
    <definedName function="false" hidden="false" localSheetId="10" name="Z_E502A763_7717_4C3D_9286_BFACA82B0B70_.wvu.FilterData" vbProcedure="false">Mapa_de_Cotação!$A$11:$J$11</definedName>
    <definedName function="false" hidden="false" localSheetId="10" name="Z_E7B747B6_E3F8_45E5_BEA3_FAABFE2F91B1_.wvu.FilterData" vbProcedure="false">Mapa_de_Cotação!$A$11:$L$11</definedName>
    <definedName function="false" hidden="false" localSheetId="10" name="Z_E7BCD2DF_AF9C_4778_8C55_CDD5A7725209_.wvu.FilterData" vbProcedure="false">Mapa_de_Cotação!$A$11:$J$11</definedName>
    <definedName function="false" hidden="false" localSheetId="10" name="Z_EAE03D20_E044_401F_AC98_0A7315D9F1A0_.wvu.FilterData" vbProcedure="false">Mapa_de_Cotação!$A$11:$J$11</definedName>
    <definedName function="false" hidden="false" localSheetId="10" name="Z_EBA87979_71B7_44BC_85D5_9D78C955260D_.wvu.FilterData" vbProcedure="false">Mapa_de_Cotação!$A$11:$J$11</definedName>
    <definedName function="false" hidden="false" localSheetId="10" name="Z_EC5A8277_805B_4AD7_B5BE_0CDBBDAA452D_.wvu.FilterData" vbProcedure="false">Mapa_de_Cotação!$A$11:$J$11</definedName>
    <definedName function="false" hidden="false" localSheetId="10" name="Z_EC8CA817_3564_47A3_BD32_0EC3EF9DA34C_.wvu.FilterData" vbProcedure="false">Mapa_de_Cotação!$A$11:$J$11</definedName>
    <definedName function="false" hidden="false" localSheetId="10" name="Z_EEF30826_0072_4AB9_8493_9F02E16AF4A7_.wvu.FilterData" vbProcedure="false">Mapa_de_Cotação!$A$11:$J$11</definedName>
    <definedName function="false" hidden="false" localSheetId="10" name="Z_EF2B4E30_6133_46B0_8710_E1CC87F15AAE_.wvu.FilterData" vbProcedure="false">Mapa_de_Cotação!$A$11:$J$11</definedName>
    <definedName function="false" hidden="false" localSheetId="10" name="Z_EF8F0D13_6D36_4142_BC2B_839BB351D1E2_.wvu.FilterData" vbProcedure="false">Mapa_de_Cotação!$A$11:$J$11</definedName>
    <definedName function="false" hidden="false" localSheetId="10" name="Z_F1A70E72_1B43_4B2F_8E33_27CADF1B2963_.wvu.FilterData" vbProcedure="false">Mapa_de_Cotação!$A$11:$J$11</definedName>
    <definedName function="false" hidden="false" localSheetId="10" name="Z_F63196BA_EBE4_4D92_9612_BF5671367A24_.wvu.FilterData" vbProcedure="false">Mapa_de_Cotação!$A$11:$J$11</definedName>
    <definedName function="false" hidden="false" localSheetId="10" name="Z_F64B19C9_5CB9_41B8_8392_DDFD05886711_.wvu.FilterData" vbProcedure="false">Mapa_de_Cotação!$A$11:$J$11</definedName>
    <definedName function="false" hidden="false" localSheetId="10" name="Z_F6A317DB_DA76_46B7_BD61_CE679491F44A_.wvu.FilterData" vbProcedure="false">Mapa_de_Cotação!$A$11:$J$11</definedName>
    <definedName function="false" hidden="false" localSheetId="10" name="Z_F94D953B_973F_4B27_9BF3_7664C581EDB5_.wvu.FilterData" vbProcedure="false">Mapa_de_Cotação!$A$11:$J$11</definedName>
    <definedName function="false" hidden="false" localSheetId="10" name="Z_FDABDAB3_350B_4321_A527_5E17DB939450_.wvu.FilterData" vbProcedure="false">Mapa_de_Cotação!$A$11:$J$11</definedName>
    <definedName function="false" hidden="false" localSheetId="10" name="Z_FE166FE6_7FF8_40EB_8325_A2981FFAF907_.wvu.FilterData" vbProcedure="false">Mapa_de_Cotação!$A$11:$J$11</definedName>
    <definedName function="false" hidden="false" localSheetId="10" name="Z_FE70E38F_AD9A_4534_87D8_572FC096499A_.wvu.FilterData" vbProcedure="false">Mapa_de_Cotação!$A$11:$J$11</definedName>
    <definedName function="false" hidden="false" localSheetId="10" name="Z_FE70E38F_AD9A_4534_87D8_572FC096499A_.wvu.PrintArea" vbProcedure="false">Mapa_de_Cotação!$A$10:$L$11</definedName>
    <definedName function="false" hidden="false" localSheetId="10" name="Z_FE70E38F_AD9A_4534_87D8_572FC096499A_.wvu.PrintTitles" vbProcedure="false">Mapa_de_Cotação!$10:$11</definedName>
    <definedName function="false" hidden="false" localSheetId="10" name="Z_FF0D150E_DD9C_49E1_94AA_946DFC2D5BE5_.wvu.FilterData" vbProcedure="false">Mapa_de_Cotação!$A$11:$J$11</definedName>
    <definedName function="false" hidden="false" localSheetId="10" name="_xlnm.Print_Titles" vbProcedure="false">Mapa_de_Cotação!$10:$11</definedName>
    <definedName function="false" hidden="false" localSheetId="10" name="_xlnm._FilterDatabase" vbProcedure="false">Mapa_de_Cotação!$A$11:$J$11</definedName>
    <definedName function="false" hidden="false" localSheetId="11" name="Z_4B2B7C69_B279_4647_92B0_A216915D32E4_.wvu.Cols" vbProcedure="false">BDI_Materiais!$Q:$R</definedName>
    <definedName function="false" hidden="false" localSheetId="11" name="Z_4B2B7C69_B279_4647_92B0_A216915D32E4_.wvu.PrintArea" vbProcedure="false">BDI_Materiais!$A$1:$I$44</definedName>
    <definedName function="false" hidden="false" localSheetId="11" name="Z_7158BFFF_BEC8_4EC4_8D37_86DAD9F0424A_.wvu.Cols" vbProcedure="false">BDI_Materiais!$Q:$R</definedName>
    <definedName function="false" hidden="false" localSheetId="11" name="Z_7158BFFF_BEC8_4EC4_8D37_86DAD9F0424A_.wvu.PrintArea" vbProcedure="false">BDI_Materiais!$A$1:$I$44</definedName>
    <definedName function="false" hidden="false" localSheetId="11" name="Z_92A3B954_194B_4B76_AFB7_4AE239CB1F3B_.wvu.Cols" vbProcedure="false">BDI_Materiais!$Q:$R</definedName>
    <definedName function="false" hidden="false" localSheetId="11" name="Z_92A3B954_194B_4B76_AFB7_4AE239CB1F3B_.wvu.PrintArea" vbProcedure="false">BDI_Materiais!$A$1:$I$44</definedName>
    <definedName function="false" hidden="false" localSheetId="11" name="Z_A1BF95D5_609B_4F81_8163_293FD66733FE_.wvu.Cols" vbProcedure="false">BDI_Materiais!$Q:$R</definedName>
    <definedName function="false" hidden="false" localSheetId="11" name="Z_A1BF95D5_609B_4F81_8163_293FD66733FE_.wvu.PrintArea" vbProcedure="false">BDI_Materiais!$A$1:$I$44</definedName>
    <definedName function="false" hidden="false" localSheetId="11" name="Z_FE70E38F_AD9A_4534_87D8_572FC096499A_.wvu.Cols" vbProcedure="false">BDI_Materiais!$Q:$R</definedName>
    <definedName function="false" hidden="false" localSheetId="11" name="Z_FE70E38F_AD9A_4534_87D8_572FC096499A_.wvu.PrintArea" vbProcedure="false">BDI_Materiais!$A$1:$I$44</definedName>
    <definedName function="false" hidden="false" localSheetId="12" name="Z_4B2B7C69_B279_4647_92B0_A216915D32E4_.wvu.Cols" vbProcedure="false">BDI_Equipamentos!$Q:$R</definedName>
    <definedName function="false" hidden="false" localSheetId="12" name="Z_4B2B7C69_B279_4647_92B0_A216915D32E4_.wvu.PrintArea" vbProcedure="false">BDI_Equipamentos!$A$1:$I$44</definedName>
    <definedName function="false" hidden="false" localSheetId="12" name="Z_7158BFFF_BEC8_4EC4_8D37_86DAD9F0424A_.wvu.Cols" vbProcedure="false">BDI_Equipamentos!$Q:$R</definedName>
    <definedName function="false" hidden="false" localSheetId="12" name="Z_7158BFFF_BEC8_4EC4_8D37_86DAD9F0424A_.wvu.PrintArea" vbProcedure="false">BDI_Equipamentos!$A$1:$I$44</definedName>
    <definedName function="false" hidden="false" localSheetId="12" name="Z_92A3B954_194B_4B76_AFB7_4AE239CB1F3B_.wvu.Cols" vbProcedure="false">BDI_Equipamentos!$Q:$R</definedName>
    <definedName function="false" hidden="false" localSheetId="12" name="Z_92A3B954_194B_4B76_AFB7_4AE239CB1F3B_.wvu.PrintArea" vbProcedure="false">BDI_Equipamentos!$A$1:$I$44</definedName>
    <definedName function="false" hidden="false" localSheetId="12" name="Z_A1BF95D5_609B_4F81_8163_293FD66733FE_.wvu.Cols" vbProcedure="false">BDI_Equipamentos!$Q:$R</definedName>
    <definedName function="false" hidden="false" localSheetId="12" name="Z_A1BF95D5_609B_4F81_8163_293FD66733FE_.wvu.PrintArea" vbProcedure="false">BDI_Equipamentos!$A$1:$I$44</definedName>
    <definedName function="false" hidden="false" localSheetId="12" name="Z_FE70E38F_AD9A_4534_87D8_572FC096499A_.wvu.Cols" vbProcedure="false">BDI_Equipamentos!$Q:$R</definedName>
    <definedName function="false" hidden="false" localSheetId="12" name="Z_FE70E38F_AD9A_4534_87D8_572FC096499A_.wvu.PrintArea" vbProcedure="false">BDI_Equipamentos!$A$1:$I$44</definedName>
    <definedName function="false" hidden="false" localSheetId="13" name="Z_4B2B7C69_B279_4647_92B0_A216915D32E4_.wvu.PrintArea" vbProcedure="false">'Encargos Sociais'!$B$1:$I$56</definedName>
    <definedName function="false" hidden="false" localSheetId="13" name="Z_7158BFFF_BEC8_4EC4_8D37_86DAD9F0424A_.wvu.PrintArea" vbProcedure="false">'Encargos Sociais'!$B$1:$I$56</definedName>
    <definedName function="false" hidden="false" localSheetId="13" name="Z_92A3B954_194B_4B76_AFB7_4AE239CB1F3B_.wvu.PrintArea" vbProcedure="false">'Encargos Sociais'!$B$1:$I$56</definedName>
    <definedName function="false" hidden="false" localSheetId="13" name="Z_A1BF95D5_609B_4F81_8163_293FD66733FE_.wvu.PrintArea" vbProcedure="false">'Encargos Sociais'!$B$1:$I$56</definedName>
    <definedName function="false" hidden="false" localSheetId="13" name="Z_FE70E38F_AD9A_4534_87D8_572FC096499A_.wvu.PrintArea" vbProcedure="false">'Encargos Sociais'!$B$1:$I$56</definedName>
  </definedNames>
  <calcPr iterateCount="100" refMode="A1" iterate="false" iterateDelta="0.0001"/>
  <extLst>
    <ext xmlns:loext="http://schemas.libreoffice.org/" uri="{7626C862-2A13-11E5-B345-FEFF819CDC9F}">
      <loext:extCalcPr stringRefSyntax="ExcelA1"/>
    </ext>
  </extLst>
</workbook>
</file>

<file path=xl/sharedStrings.xml><?xml version="1.0" encoding="utf-8"?>
<sst xmlns="http://schemas.openxmlformats.org/spreadsheetml/2006/main" count="80025" uniqueCount="16807">
  <si>
    <t xml:space="preserve">ORÇAMENTO :</t>
  </si>
  <si>
    <t xml:space="preserve">Sem Desoneração</t>
  </si>
  <si>
    <t xml:space="preserve">BDI EDFICAÇÕES</t>
  </si>
  <si>
    <t xml:space="preserve">BDI EQUIPAMENTOS</t>
  </si>
  <si>
    <t xml:space="preserve"> Leis Sociais horistas</t>
  </si>
  <si>
    <t xml:space="preserve">Leis Sociais mensalistas</t>
  </si>
  <si>
    <t xml:space="preserve">Data Base</t>
  </si>
  <si>
    <t xml:space="preserve">Com Desoneração</t>
  </si>
  <si>
    <t xml:space="preserve">LEIS SOCIAIS HORISTAS: 82,01%</t>
  </si>
  <si>
    <t xml:space="preserve">LEIS SOCIAIS MENSALISTAS: 47,14%</t>
  </si>
  <si>
    <t xml:space="preserve">TABELA DE REFERÊNCIA:. SINAPI - OUTUBRO DE 2023 COM DESONERAÇÃO</t>
  </si>
  <si>
    <t xml:space="preserve">LEIS SOCIAIS HORISTAS: 110,69%</t>
  </si>
  <si>
    <t xml:space="preserve">LEIS SOCIAIS MENSALISTAS: 70,40%</t>
  </si>
  <si>
    <t xml:space="preserve">TABELA DE REFERÊNCIA:. SINAPI - OUTUBRO DE 2023 SEM DESONERAÇÃO</t>
  </si>
  <si>
    <t xml:space="preserve">BDI = 26,22%...........................................................................................................</t>
  </si>
  <si>
    <t xml:space="preserve"> </t>
  </si>
  <si>
    <t xml:space="preserve">BDI = 20,26%...........................................................................................................</t>
  </si>
  <si>
    <t xml:space="preserve">BDI = 13,26%...........................................................................................................</t>
  </si>
  <si>
    <t xml:space="preserve">GOVERNO DO DISTRITO FEDERAL </t>
  </si>
  <si>
    <t xml:space="preserve">SECRETARIA DE ESTADO DE EDUCAÇÃO</t>
  </si>
  <si>
    <t xml:space="preserve">DIRETORIA DE ARQUITETURA</t>
  </si>
  <si>
    <t xml:space="preserve">CINNANTI ARQUITETURA E ENGENHARIA LTDA</t>
  </si>
  <si>
    <t xml:space="preserve"> CAPA DA PLANILHA ESTIMATIVA</t>
  </si>
  <si>
    <t xml:space="preserve">(Conforme Lei 8.666/93, artigo 40, parágrafo  2º, inciso II)</t>
  </si>
  <si>
    <t xml:space="preserve">TÍTULO:</t>
  </si>
  <si>
    <t xml:space="preserve">Especificações referentes aos serviços para urbanização do terreno com área de 4.892,44m² localizado na Quadra 805 lote 01, RA XV Recanto das Emas-DF, e área construída de 1.560,62m², onde será implantado o projeto padrão de CEPI – Centro de Educação para Primeira Infância – Tipo 1 do programa PROINFÂNCIA – FNDE, constando de estacionamento com vagas reservadas para pessoas com deficiência, idosos, motos e embarque/desembarque, guarita com sanitário, paraciclo, mastro de bandeiras, parquinho, duchas infantis, pátio descoberto, bancos, lixeiras, postes de iluminação, torneiras de jardim, grelhas para captação de água pluvial, castelo d’água, central de gás, hortas, canteiros e área verde com tratamento paisagístico. Contém ainda, fechamentos com gradil e muro, calçadas e desníveis tratados em conformidade com a NBR 9050.
O projeto padrão do FNDE consta de edificação térrea composta por 10 Salas de Atividades para a Educação Infantil, Sala Multiuso, Direção, Secretaria, Sala de Professores, Sala Multiuso, Solários, Solários, Fraldários, Lactário, Sala de Amamentação, Refeitório, Pátio Coberto, Sanitários para alunos e Sanitários para professores/comunidade, Sanitários PCD, Playground, Cozinha, Despensa, Rouparia, Lavanderia, Vestiários e Copa para os funcionários.</t>
  </si>
  <si>
    <t xml:space="preserve">Nº PROJETO:</t>
  </si>
  <si>
    <t xml:space="preserve">314-SEEDF - CEPI QD. 805 RECANTO DAS EMAS</t>
  </si>
  <si>
    <t xml:space="preserve">NOME  PROJETO:</t>
  </si>
  <si>
    <t xml:space="preserve">CONSTRUÇÃO DO CENTRO DE ENSINO DE PRIMEIRA INFÂNCIA QD. 805 RECANTO DAS EMAS</t>
  </si>
  <si>
    <t xml:space="preserve">ENDEREÇO:</t>
  </si>
  <si>
    <t xml:space="preserve">QD 805, LOTE 01 – RECANTO DAS EMAS RA XV – BRASÍLIA/DF</t>
  </si>
  <si>
    <t xml:space="preserve">PRAZO:</t>
  </si>
  <si>
    <t xml:space="preserve">9 MESES (274 DIAS CORRIDOS)</t>
  </si>
  <si>
    <t xml:space="preserve">DATA:            </t>
  </si>
  <si>
    <t xml:space="preserve">ORÇAMENTISTA(S):</t>
  </si>
  <si>
    <t xml:space="preserve">Dalmo Blanco Cinnanti   CREA 7.962/D-DF - ART: 0720200065962</t>
  </si>
  <si>
    <t xml:space="preserve">PROCESSO:</t>
  </si>
  <si>
    <t xml:space="preserve">080.007145/2016</t>
  </si>
  <si>
    <t xml:space="preserve">AGETOP CIVIL - ABRIL DE 2022 COM DESONERAÇÃO</t>
  </si>
  <si>
    <t xml:space="preserve">EMOP RJ - ABRIL DE 2022 COM DESONERAÇÃO</t>
  </si>
  <si>
    <t xml:space="preserve">ORSE SE - MARÇO DE 2022 COM DESONERAÇÃO</t>
  </si>
  <si>
    <t xml:space="preserve">SEINFRA CE - JANEIRO DE 2022 COM DESONERAÇÃO</t>
  </si>
  <si>
    <t xml:space="preserve">SISOBRAS:</t>
  </si>
  <si>
    <t xml:space="preserve">ÁREA DE CONSTRUÇÃO: 1.560,62m²</t>
  </si>
  <si>
    <t xml:space="preserve">OBSERVAÇÕES:</t>
  </si>
  <si>
    <t xml:space="preserve">01 - Esta planilha é orientativa. Desta  forma, é de  inteira  responsabilidade do contratado as  quantidades  e  valores  necessários a completa execução da obra                                                     02 - A estimativa teve como referência cotações de mercado de empresas especializadas e o Preço praticado pela SINAPI e outros bancos de dados governamentais; 
03 - O valor estimado informado já inclui todos os impostos, tributos, benefícios e custos administrativos;                                                                                                                                         
04 - Todos os serviços discriminados nesta estimativa incluem os materiais, mão-de-obra, acessórios, ferramentas, insumos e equipamentos necessários para sua boa execução.                                                                                                                                                                                                                                                                                    05 - Para o efeito de licitação, verificar todas as considerações a respeito dos serviços e fazer as alterações do projeto e do caderno de especificações de Arquitetura onde se fizer necessário, afim de compatibiliza-los com as estimativas. </t>
  </si>
  <si>
    <t xml:space="preserve">RESP. CAPA: </t>
  </si>
  <si>
    <t xml:space="preserve">Eng. Civil Dalmo Blanco Cinnanti</t>
  </si>
  <si>
    <t xml:space="preserve">MÓDULO 01</t>
  </si>
  <si>
    <t xml:space="preserve">SUB TOTAL (SERVIÇOS/MATERIAIS)..................................................................................................................</t>
  </si>
  <si>
    <t xml:space="preserve">TOTAL MÓDULO 01 .......................................................................................................</t>
  </si>
  <si>
    <t xml:space="preserve">----------------------------------------------------------------------------------------------------------------------------------------------------------------</t>
  </si>
  <si>
    <t xml:space="preserve">MÓDULO 02</t>
  </si>
  <si>
    <t xml:space="preserve">TOTAL MÓDULO 02 .......................................................................................................</t>
  </si>
  <si>
    <t xml:space="preserve">EQUIPAMENTOS</t>
  </si>
  <si>
    <t xml:space="preserve">SUB TOTAL (EQUIPAMENTOS)..................................................................................................................</t>
  </si>
  <si>
    <t xml:space="preserve">TOTAL EQUIPAMENTOS .......................................................................................................</t>
  </si>
  <si>
    <t xml:space="preserve">TOTAL MÓDULO 02 / EQUIPAMENTOS .......................................................................................................</t>
  </si>
  <si>
    <t xml:space="preserve">VALOR ESTIMADO COM BDI  .........................................................................................................................</t>
  </si>
  <si>
    <t xml:space="preserve">NOTAS:</t>
  </si>
  <si>
    <t xml:space="preserve">*Esta planilha é orientativa. Desta  forma, é de  inteira  responsabilidade do contratado as  quantidades  e  valores  necessários a completa execução da obra.
*Havendo irregularidades neste instrumento, entre em contato com a Ouvidoria de Combate a Corrupção, no telefone 0800-6449060</t>
  </si>
  <si>
    <t xml:space="preserve">módulo 01</t>
  </si>
  <si>
    <t xml:space="preserve">módulo 02</t>
  </si>
  <si>
    <t xml:space="preserve">equipamentos</t>
  </si>
  <si>
    <t xml:space="preserve">Data: 18/12/2023</t>
  </si>
  <si>
    <t xml:space="preserve">ÁREA CONSTRUÇÃO: 1.560,62m²</t>
  </si>
  <si>
    <t xml:space="preserve">ENDEREÇO: SIA QUADRA 05C, AE 02, LOTE 120, SALA 304 ZONA INDUSTRIAL - GUARÁ DF</t>
  </si>
  <si>
    <t xml:space="preserve">CNPJ: 03.777.362/0001-81</t>
  </si>
  <si>
    <t xml:space="preserve">CRONOGRAMA FISICO FINANCEIRO</t>
  </si>
  <si>
    <t xml:space="preserve">ITEM</t>
  </si>
  <si>
    <t xml:space="preserve">DISCRIMINAÇÃO DOS SERVIÇOS</t>
  </si>
  <si>
    <t xml:space="preserve">TOTAL (R$)</t>
  </si>
  <si>
    <t xml:space="preserve">MESES</t>
  </si>
  <si>
    <t xml:space="preserve">TOTAL DO ITEM</t>
  </si>
  <si>
    <t xml:space="preserve">02.00.000</t>
  </si>
  <si>
    <t xml:space="preserve">SERVIÇOS PRELIMINARES</t>
  </si>
  <si>
    <t xml:space="preserve">03.00.000</t>
  </si>
  <si>
    <t xml:space="preserve">FUNDAÇÕES E ESTRUTURAS</t>
  </si>
  <si>
    <t xml:space="preserve">04.00.000</t>
  </si>
  <si>
    <t xml:space="preserve">ARQUITETURA E ELEMENTOS DE URBANISMO</t>
  </si>
  <si>
    <t xml:space="preserve">DIRETOR DE OBRAS SECRETARIA DE ESTADO DE EDUCAÇÃO DO DISTRITO FEDERAL</t>
  </si>
  <si>
    <t xml:space="preserve">05.00.000</t>
  </si>
  <si>
    <t xml:space="preserve">INSTALAÇÕES HIDRÁULICAS E SANITÁRIAS</t>
  </si>
  <si>
    <t xml:space="preserve">MOD 1</t>
  </si>
  <si>
    <t xml:space="preserve">MOD 2</t>
  </si>
  <si>
    <t xml:space="preserve">EQ</t>
  </si>
  <si>
    <t xml:space="preserve">06.00.000</t>
  </si>
  <si>
    <t xml:space="preserve">INSTALAÇÕES ELÉTRICAS E ELETRÔNICAS</t>
  </si>
  <si>
    <t xml:space="preserve">GERENTE DE OBRAS SECRETARIA DE ESTADO DE EDUCAÇÃO DO DISTRITO FEDERAL</t>
  </si>
  <si>
    <t xml:space="preserve">07.00.000</t>
  </si>
  <si>
    <t xml:space="preserve">INSTALAÇOES MECANICAS E DE UTILIDADES</t>
  </si>
  <si>
    <t xml:space="preserve">08.00.000</t>
  </si>
  <si>
    <t xml:space="preserve">INSTALAÇÕES DE PREVENÇÃO E COMBATE A INCÊNDIO</t>
  </si>
  <si>
    <t xml:space="preserve">FISCAL DE OBRAS SECRETARIA DE ESTADO DE EDUCAÇÃO DO DISTRITO FEDERAL</t>
  </si>
  <si>
    <t xml:space="preserve">09.00.000</t>
  </si>
  <si>
    <t xml:space="preserve">10.00.000</t>
  </si>
  <si>
    <t xml:space="preserve">EMPREITEIRO</t>
  </si>
  <si>
    <t xml:space="preserve">TOTAIS GERAIS COM BDI </t>
  </si>
  <si>
    <t xml:space="preserve">TOTAIS GERAIS ACUMULADO </t>
  </si>
  <si>
    <t xml:space="preserve">PORCENTAGENS EM RELAÇÃO AO VALOR TOTAL DA OBRA (%)</t>
  </si>
  <si>
    <t xml:space="preserve">PORCENTAGENS ACUMULADOS EM RELAÇÃO AO VALOR TOTAL DA OBRA (%)</t>
  </si>
  <si>
    <t xml:space="preserve">CURVA ABC DE SERVIÇOS (MÓDULO 01)</t>
  </si>
  <si>
    <t xml:space="preserve">CÓDIGO</t>
  </si>
  <si>
    <t xml:space="preserve">DESCRIÇÃO DOS SERVIÇOS</t>
  </si>
  <si>
    <t xml:space="preserve">UNID.</t>
  </si>
  <si>
    <t xml:space="preserve">QUANT.</t>
  </si>
  <si>
    <t xml:space="preserve">PREÇO UNIT (R$)</t>
  </si>
  <si>
    <t xml:space="preserve">CUSTO TOTAL SEM BDI  R$</t>
  </si>
  <si>
    <t xml:space="preserve">BDI %</t>
  </si>
  <si>
    <t xml:space="preserve">CUSTO TOTAL COM BDI R$</t>
  </si>
  <si>
    <t xml:space="preserve">PERCENTUAL %</t>
  </si>
  <si>
    <t xml:space="preserve">PERCENTUAL ACUMULADO%</t>
  </si>
  <si>
    <t xml:space="preserve">TELHAMENTO COM TELHA METÁLICA TERMOACÚSTICA E = 30 MM, COM ATÉ 2 ÁGUAS, INCLUSO IÇAMENTO. AF_07/2019</t>
  </si>
  <si>
    <t xml:space="preserve">M2</t>
  </si>
  <si>
    <t xml:space="preserve">ESTRUTURA TRELIÇADA DE COBERTURA, TIPO FINK, COM LIGAÇÕES PARAFUSADAS, INCLUSOS PERFIS METÁLICOS, CHAPAS METÁLICAS, MÃO DE OBRA E TRANSPORTE COM GUINDASTE - FORNECIMENTO E INSTALAÇÃO. AF_01/2020_PSA</t>
  </si>
  <si>
    <t xml:space="preserve">KG</t>
  </si>
  <si>
    <t xml:space="preserve">FABRICAÇÃO DE FÔRMA PARA VIGAS, COM MADEIRA SERRADA, E = 25 MM. AF_09/2020</t>
  </si>
  <si>
    <t xml:space="preserve">(COMPOSIÇÃO REPRESENTATIVA) DO SERVIÇO DE EMBOÇO/MASSA ÚNICA, APLICADO MANUALMENTE, TRAÇO 1:2:8, EM BETONEIRA DE 400L, PAREDES INTERNAS, COM EXECUÇÃO DE TALISCAS, EDIFICAÇÃO HABITACIONAL UNIFAMILIAR (CASAS) E EDIFICAÇÃO PÚBLICA PADRÃO. AF_12/2014</t>
  </si>
  <si>
    <t xml:space="preserve">ESTACA ESCAVADA MECANICAMENTE, SEM FLUIDO ESTABILIZANTE, COM 40CM DE DIÂMETRO, CONCRETO LANÇADO POR CAMINHÃO BETONEIRA (EXCLUSIVE MOBILIZAÇÃO E DESMOBILIZAÇÃO). AF_01/2020</t>
  </si>
  <si>
    <t xml:space="preserve">M</t>
  </si>
  <si>
    <t xml:space="preserve">FABRICAÇÃO DE FÔRMA PARA PILARES E ESTRUTURAS SIMILARES, EM CHAPA DE MADEIRA COMPENSADA RESINADA, E = 17 MM. AF_09/2020</t>
  </si>
  <si>
    <t xml:space="preserve">FABRICAÇÃO DE FÔRMA PARA VIGAS, EM CHAPA DE MADEIRA COMPENSADA RESINADA, E = 17 MM. AF_09/2020</t>
  </si>
  <si>
    <t xml:space="preserve">CONTRAPISO EM ARGAMASSA TRAÇO 1:4 (CIMENTO E AREIA), PREPARO MECÂNICO COM BETONEIRA 400 L, APLICADO EM ÁREAS SECAS SOBRE LAJE, NÃO ADERIDO, ACABAMENTO NÃO REFORÇADO, ESPESSURA 4CM. AF_07/2021</t>
  </si>
  <si>
    <t xml:space="preserve">PINTURA COM TINTA ALQUÍDICA DE ACABAMENTO (ESMALTE SINTÉTICO ACETINADO) PULVERIZADA SOBRE SUPERFÍCIES METÁLICAS (EXCETO PERFIL) EXECUTADO EM OBRA (02 DEMÃOS). AF_01/2020_PE</t>
  </si>
  <si>
    <t xml:space="preserve">IMPERMEABILIZAÇÃO DE SUPERFÍCIE COM ARGAMASSA POLIMÉRICA / MEMBRANA ACRÍLICA, 3 DEMÃOS. AF_06/2018</t>
  </si>
  <si>
    <t xml:space="preserve">JANELA DE ALUMÍNIO TIPO MAXIM-AR, COM VIDROS, BATENTE E FERRAGENS. EXCLUSIVE ALIZAR, ACABAMENTO E CONTRAMARCO. FORNECIMENTO E INSTALAÇÃO. AF_12/2019</t>
  </si>
  <si>
    <t xml:space="preserve">CONCRETAGEM DE BLOCOS DE COROAMENTO E VIGAS BALDRAMES, FCK 30 MPA, COM USO DE BOMBA ? LANÇAMENTO, ADENSAMENTO E ACABAMENTO. AF_06/2017</t>
  </si>
  <si>
    <t xml:space="preserve">M3</t>
  </si>
  <si>
    <t xml:space="preserve">CONCRETO MAGRO PARA LASTRO, TRAÇO 1:4,5:4,5 (EM MASSA SECA DE CIMENTO/ AREIA MÉDIA/ BRITA 1) - PREPARO MECÂNICO COM BETONEIRA 400 L. AF_05/2021</t>
  </si>
  <si>
    <t xml:space="preserve">09083/ORSE</t>
  </si>
  <si>
    <t xml:space="preserve">FORRO ACÚSTICO EM PLACAS DE FIBRA MINERAL C/PERFIL "T" EM AÇO, TIPO "SONEX" OU SIMILAR, (FORNECIMENTO E MONTAGEM)</t>
  </si>
  <si>
    <t xml:space="preserve">18.027.0496-0/EMOP</t>
  </si>
  <si>
    <t xml:space="preserve">LUMINARIA LED TUBULAR DE SOBREPOR, 2X18W (INCLUSIVE LAMPADAS),CORPO EM CHAPA DE ACO TRATADA E PINTURA ELETROSTATICA BRANCA, REFLETOR EM ALUMINIO DE ALTO BRILHO, COM VISOR ACRILICOTRANSLUCIDO, SEM REATOR. FORNECIMENTO E COLOCACAO</t>
  </si>
  <si>
    <t xml:space="preserve">UN</t>
  </si>
  <si>
    <t xml:space="preserve">IMPERMEABILIZAÇÃO DE SUPERFÍCIE COM EMULSÃO ASFÁLTICA, 2 DEMÃOS AF_06/2018</t>
  </si>
  <si>
    <t xml:space="preserve">ARMAÇÃO DE PILAR OU VIGA DE ESTRUTURA CONVENCIONAL DE CONCRETO ARMADO UTILIZANDO AÇO CA-50 DE 10,0 MM - MONTAGEM. AF_06/2022</t>
  </si>
  <si>
    <t xml:space="preserve">ALVENARIA DE VEDAÇÃO DE BLOCOS CERÂMICOS FURADOS NA VERTICAL DE 9X19X39CM (ESPESSURA 9CM) DE PAREDES COM ÁREA LÍQUIDA MAIOR OU IGUAL A 6M² COM VÃOS E ARGAMASSA DE ASSENTAMENTO COM PREPARO EM BETONEIRA. AF_06/2014</t>
  </si>
  <si>
    <t xml:space="preserve">POSTE DE AÇO CONICO CONTÍNUO CURVO SIMPLES, ENGASTADO, H=9M, INCLUSIVE LUMINÁRIA, SEM LÂMPADA - FORNECIMENTO E INSTALACAO. AF_11/2019</t>
  </si>
  <si>
    <t xml:space="preserve">ALVENARIA DE VEDAÇÃO DE BLOCOS CERÂMICOS FURADOS NA VERTICAL DE 14X19X39CM (ESPESSURA 14CM) DE PAREDES COM ÁREA LÍQUIDA MAIOR OU IGUAL A 6M² COM VÃOS E ARGAMASSA DE ASSENTAMENTO COM PREPARO EM BETONEIRA. AF_06/2014</t>
  </si>
  <si>
    <t xml:space="preserve">CABO DE COBRE FLEXÍVEL ISOLADO, 2,5 MM², ANTI-CHAMA 450/750 V, PARA CIRCUITOS TERMINAIS - FORNECIMENTO E INSTALAÇÃO. AF_12/2015</t>
  </si>
  <si>
    <t xml:space="preserve">APLICAÇÃO E LIXAMENTO DE MASSA LÁTEX EM PAREDES, DUAS DEMÃOS. AF_06/2014</t>
  </si>
  <si>
    <t xml:space="preserve">PINTURA COM TINTA ALQUÍDICA DE FUNDO (TIPO ZARCÃO) PULVERIZADA SOBRE SUPERFÍCIES METÁLICAS (EXCETO PERFIL) EXECUTADO EM OBRA (POR DEMÃO). AF_01/2020_PE</t>
  </si>
  <si>
    <t xml:space="preserve">REVESTIMENTO CERÂMICO PARA PAREDES INTERNAS COM PLACAS TIPO ESMALTADA EXTRA DE DIMENSÕES 33X45 CM APLICADAS A MEIA ALTURA DAS PAREDES. AF_02/2023_PE</t>
  </si>
  <si>
    <t xml:space="preserve">FABRICAÇÃO, MONTAGEM E DESMONTAGEM DE FÔRMA PARA BLOCO DE COROAMENTO, EM MADEIRA SERRADA, E=25 MM, 2 UTILIZAÇÕES. AF_06/2017</t>
  </si>
  <si>
    <t xml:space="preserve">CORDOALHA DE COBRE NU 35 MM², NÃO ENTERRADA, COM ISOLADOR - FORNECIMENTO E INSTALAÇÃO. AF_12/2017</t>
  </si>
  <si>
    <t xml:space="preserve">PORTA DE CORRER DE ALUMÍNIO, COM DUAS FOLHAS PARA VIDRO, INCLUSO VIDRO LISO INCOLOR, FECHADURA E PUXADOR, SEM ALIZAR. AF_12/2019</t>
  </si>
  <si>
    <t xml:space="preserve">221001/AGETOP</t>
  </si>
  <si>
    <t xml:space="preserve">PISO VINILICO COM CONTRAPISO (1CI:3ARML) E=2CM E NATA DE CIMENTO</t>
  </si>
  <si>
    <t xml:space="preserve">CCU.03.0017</t>
  </si>
  <si>
    <t xml:space="preserve">CONCRETAGEM DE VIGAS E LAJES, FCK=30 MPA, PARA LAJES MACIÇAS OU NERVURADAS COM USO DE BOMBA - LANÇAMENTO, ADENSAMENTO E ACABAMENTO. AF_02/2022 REF.: 103675 SINAPI/DF.</t>
  </si>
  <si>
    <t xml:space="preserve">MONTAGEM DE ARMADURA DE ESTACAS, DIÂMETRO = 12,5 MM. AF_09/2021_PS</t>
  </si>
  <si>
    <t xml:space="preserve">PILAR METÁLICO PERFIL LAMINADO OU SOLDADO EM AÇO ESTRUTURAL, COM CONEXÕES SOLDADAS, INCLUSOS MÃO DE OBRA, TRANSPORTE E IÇAMENTO UTILIZANDO GUINDASTE - FORNECIMENTO E INSTALAÇÃO. AF_01/2020_PA</t>
  </si>
  <si>
    <t xml:space="preserve">ESCAVAÇÃO MANUAL DE VALA COM PROFUNDIDADE MENOR OU IGUAL A 1,30 M. AF_02/2021</t>
  </si>
  <si>
    <t xml:space="preserve">08365/ORSE</t>
  </si>
  <si>
    <t xml:space="preserve">BANCADA EM AÇO INOX - 304, L=60CM, PARA CUBAS SIMPLES, CONCRETADA, ACABAMENTO LISO E POLIDO, ASSENTADA COM ARGAMASSA TRAÇO T-1(1:3</t>
  </si>
  <si>
    <t xml:space="preserve">APLICAÇÃO MANUAL DE PINTURA COM TINTA LÁTEX ACRÍLICA EM PAREDES, DUAS DEMÃOS. AF_06/2014</t>
  </si>
  <si>
    <t xml:space="preserve">10759/ORSE</t>
  </si>
  <si>
    <t xml:space="preserve">BANCADA EM GRANITO CINZA ANDORINHA, E=2CM</t>
  </si>
  <si>
    <t xml:space="preserve">CCU.03.0003</t>
  </si>
  <si>
    <t xml:space="preserve">ESTACA ESCAVADA MECANICAMENTE, SEM FLUIDO ESTABILIZANTE, COM 50CM DE DIÂMETRO, CONCRETO LANÇADO POR CAMINHÃO BETONEIRA (EXCLUSIVE MOBILIZAÇÃO E DESMOBILIZAÇÃO). AF_01/2020</t>
  </si>
  <si>
    <t xml:space="preserve">PISO CIMENTADO, TRAÇO 1:3 (CIMENTO E AREIA), ACABAMENTO LISO, ESPESSURA 2,0 CM, PREPARO MECÂNICO DA ARGAMASSA. AF_09/2020</t>
  </si>
  <si>
    <t xml:space="preserve">CCU.03.0028</t>
  </si>
  <si>
    <t xml:space="preserve">CONCRETAGEM DE PAREDES EM EDIFICAÇÕES MULTIFAMILIARES FEITAS COM SISTEMA DE FÔRMAS MANUSEÁVEIS, COM CONCRETO USINADO BOMBEÁVEL FCK 30 MPA - LANÇAMENTO, ADENSAMENTO E ACABAMENTO. AF_06/2015 REF.: 90857 SINAPI/DF</t>
  </si>
  <si>
    <t xml:space="preserve">REVESTIMENTO CERÂMICO PARA PISO COM PLACAS TIPO ESMALTADA EXTRA DE DIMENSÕES 60X60 CM APLICADA EM AMBIENTES DE ÁREA MAIOR QUE 10 M2. AF_02/2023_PE</t>
  </si>
  <si>
    <t xml:space="preserve">EXECUÇÃO DE PASSEIO (CALÇADA) OU PISO DE CONCRETO COM CONCRETO MOLDADO IN LOCO, FEITO EM OBRA, ACABAMENTO CONVENCIONAL, NÃO ARMADO. AF_08/2022</t>
  </si>
  <si>
    <t xml:space="preserve">REVESTIMENTO CERÂMICO PARA PISO COM PLACAS TIPO ESMALTADA EXTRA DE DIMENSÕES 45X45 CM APLICADA EM AMBIENTES DE ÁREA MAIOR QUE 10 M2. AF_02/2023_PE</t>
  </si>
  <si>
    <t xml:space="preserve">ARMAÇÃO DE PILAR OU VIGA DE ESTRUTURA CONVENCIONAL DE CONCRETO ARMADO UTILIZANDO AÇO CA-60 DE 5,0 MM - MONTAGEM. AF_06/2022</t>
  </si>
  <si>
    <t xml:space="preserve">09310/ORSE</t>
  </si>
  <si>
    <t xml:space="preserve">TELA MOEDA EM AÇO INOX, FURO D=10MM, ESP=2MM</t>
  </si>
  <si>
    <t xml:space="preserve">ARMAÇÃO DE BLOCO, VIGA BALDRAME OU SAPATA UTILIZANDO AÇO CA-50 DE 10 MM - MONTAGEM. AF_06/2017</t>
  </si>
  <si>
    <t xml:space="preserve">ARMAÇÃO DE ESTRUTURAS DIVERSAS DE CONCRETO ARMADO, EXCETO VIGAS, PILARES, LAJES E FUNDAÇÕES, UTILIZANDO AÇO CA-50 DE 10,0 MM - MONTAGEM. AF_06/2022</t>
  </si>
  <si>
    <t xml:space="preserve">10656/ORSE</t>
  </si>
  <si>
    <t xml:space="preserve">FORRO DE GESSO ACARTONADO REMOVÍVEL, COR BRANCO, PLACA 1243 X 618MM, GESSOLYNE GYPSUM OU SIMILAR - FORNECIMENTO</t>
  </si>
  <si>
    <t xml:space="preserve">CCU.03.0012</t>
  </si>
  <si>
    <t xml:space="preserve">CONCRETAGEM DE PILARES, FCK = 30 MPA, COM USO DE BOMBA EM EDIFICAÇÃO COM SEÇÃO MÉDIA DE PILARES MAIOR QUE 0,25 M² - LANÇAMENTO, ADENSAMENTO E ACABAMENTO. AF_12/2015 REF.: 92722 SINAPI/DF.</t>
  </si>
  <si>
    <t xml:space="preserve">ARMAÇÃO DE BLOCO, VIGA BALDRAME OU SAPATA UTILIZANDO AÇO CA-50 DE 8 MM - MONTAGEM. AF_06/2017</t>
  </si>
  <si>
    <t xml:space="preserve">09817/ORSE</t>
  </si>
  <si>
    <t xml:space="preserve">BARRA ROSCADA ZINCADA D=1/4" X 2,00M</t>
  </si>
  <si>
    <t xml:space="preserve">ELETRODUTO FLEXÍVEL CORRUGADO, PVC, DN 25 MM (3/4"), PARA CIRCUITOS TERMINAIS, INSTALADO EM FORRO - FORNECIMENTO E INSTALAÇÃO. AF_12/2015</t>
  </si>
  <si>
    <t xml:space="preserve">REATERRO MANUAL DE VALAS COM COMPACTAÇÃO MECANIZADA. AF_04/2016</t>
  </si>
  <si>
    <t xml:space="preserve">LASTRO DE CONCRETO MAGRO, APLICADO EM BLOCOS DE COROAMENTO OU SAPATAS, ESPESSURA DE 5 CM. AF_08/2017</t>
  </si>
  <si>
    <t xml:space="preserve">CABO DE COBRE FLEXÍVEL ISOLADO, 4 MM², ANTI-CHAMA 450/750 V, PARA CIRCUITOS TERMINAIS - FORNECIMENTO E INSTALAÇÃO. AF_12/2015</t>
  </si>
  <si>
    <t xml:space="preserve">CHAPISCO APLICADO EM ALVENARIAS E ESTRUTURAS DE CONCRETO INTERNAS, COM COLHER DE PEDREIRO.  ARGAMASSA TRAÇO 1:3 COM PREPARO EM BETONEIRA 400L. AF_10/2022</t>
  </si>
  <si>
    <t xml:space="preserve">CORDOALHA DE COBRE NU 50 MM², ENTERRADA, SEM ISOLADOR - FORNECIMENTO E INSTALAÇÃO. AF_12/2017</t>
  </si>
  <si>
    <t xml:space="preserve">CCU.04.0028</t>
  </si>
  <si>
    <t xml:space="preserve">CAIXILHO FIXO DE ALUMÍNIO ANODIZADO AO NATURAL, SERIE 28, EM VENEZIANA. FORNECIMENTO E COLOCAÇÃO REF.: 14.003.0160-0/EMOP</t>
  </si>
  <si>
    <t xml:space="preserve">ELETRODUTO DE AÇO GALVANIZADO, CLASSE LEVE, DN 20 MM (3/4??), APARENTE, INSTALADO EM TETO - FORNECIMENTO E INSTALAÇÃO. AF_11/2016_P</t>
  </si>
  <si>
    <t xml:space="preserve">GUARDA-CORPO DE AÇO GALVANIZADO DE 1,10M DE ALTURA, MONTANTES TUBULARES DE 1.1/2  ESPAÇADOS DE 1,20M, TRAVESSA SUPERIOR DE 2 , GRADIL FORMADO POR BARRAS CHATAS EM FERRO DE 32X4,8MM, FIXADO COM CHUMBADOR MECÂNICO. AF_04/2019_PS</t>
  </si>
  <si>
    <t xml:space="preserve">REATERRO MANUAL APILOADO COM SOQUETE. AF_10/2017</t>
  </si>
  <si>
    <t xml:space="preserve">APLICAÇÃO E LIXAMENTO DE MASSA LÁTEX EM TETO, DUAS DEMÃOS. AF_06/2014</t>
  </si>
  <si>
    <t xml:space="preserve">ARMAÇÃO DE ESTRUTURAS DIVERSAS DE CONCRETO ARMADO, EXCETO VIGAS, PILARES, LAJES E FUNDAÇÕES, UTILIZANDO AÇO CA-50 DE 16,0 MM - MONTAGEM. AF_06/2022</t>
  </si>
  <si>
    <t xml:space="preserve">GUARDA-CORPO DE AÇO GALVANIZADO DE 1,10M, MONTANTES TUBULARES DE 1.1/4? ESPAÇADOS DE 1,20M, TRAVESSA SUPERIOR DE 1.1/2?, GRADIL FORMADO POR TUBOS HORIZONTAIS DE 1? E VERTICAIS DE 3/4?, FIXADO COM CHUMBADOR MECÂNICO. AF_04/2019_PS</t>
  </si>
  <si>
    <t xml:space="preserve">CABO DE COBRE FLEXÍVEL ISOLADO, 6 MM², ANTI-CHAMA 0,6/1,0 KV, PARA CIRCUITOS TERMINAIS - FORNECIMENTO E INSTALAÇÃO. AF_12/2015</t>
  </si>
  <si>
    <t xml:space="preserve">FIXAÇÃO (ENCUNHAMENTO) DE ALVENARIA DE VEDAÇÃO COM TIJOLO MACIÇO. AF_03/2016</t>
  </si>
  <si>
    <t xml:space="preserve">TUBO PVC, SERIE NORMAL, ESGOTO PREDIAL, DN 100 MM, FORNECIDO E INSTALADO EM RAMAL DE DESCARGA OU RAMAL DE ESGOTO SANITÁRIO. AF_08/2022</t>
  </si>
  <si>
    <t xml:space="preserve">ARMAÇÃO DE ESTRUTURAS DIVERSAS DE CONCRETO ARMADO, EXCETO VIGAS, PILARES, LAJES E FUNDAÇÕES, UTILIZANDO AÇO CA-50 DE 8,0 MM - MONTAGEM. AF_06/2022</t>
  </si>
  <si>
    <t xml:space="preserve">RUFO EM CHAPA DE AÇO GALVANIZADO NÚMERO 24, CORTE DE 25 CM, INCLUSO TRANSPORTE VERTICAL. AF_07/2019</t>
  </si>
  <si>
    <t xml:space="preserve">TUBO, PVC, SOLDÁVEL, DN 25MM, INSTALADO EM RAMAL OU SUB-RAMAL DE ÁGUA - FORNECIMENTO E INSTALAÇÃO. AF_06/2022</t>
  </si>
  <si>
    <t xml:space="preserve">03410/ORSE</t>
  </si>
  <si>
    <t xml:space="preserve">PEITORIL DE CONCRETO ARMADO COM PINGADEIRA LARGURA 13 CM</t>
  </si>
  <si>
    <t xml:space="preserve">CABO DE COBRE FLEXÍVEL ISOLADO, 16 MM², ANTI-CHAMA 0,6/1,0 KV, PARA CIRCUITOS TERMINAIS - FORNECIMENTO E INSTALAÇÃO. AF_03/2023</t>
  </si>
  <si>
    <t xml:space="preserve">(COMPOSIÇÃO REPRESENTATIVA) DO SERVIÇO DE ALVENARIA DE VEDAÇÃO DE BLOCOS VAZADOS DE CONCRETO DE 9X19X39CM (ESPESSURA 9CM), PARA EDIFICAÇÃO HABITACIONAL UNIFAMILIAR (CASA) E EDIFICAÇÃO PÚBLICA PADRÃO. AF_11/2014</t>
  </si>
  <si>
    <t xml:space="preserve">ARMAÇÃO DE BLOCO, VIGA BALDRAME E SAPATA UTILIZANDO AÇO CA-60 DE 5 MM - MONTAGEM. AF_06/2017</t>
  </si>
  <si>
    <t xml:space="preserve">ESPELHO CRISTAL, ESPESSURA 4MM, COM PARAFUSOS DE FIXACAO, SEM MOLDURA</t>
  </si>
  <si>
    <t xml:space="preserve">DIVISORIA EM GRANITO BRANCO POLIDO, ESP = 3CM, ASSENTADO COM ARGAMASSA TRACO 1:4, ARREMATE EM CIMENTO BRANCO, EXCLUSIVE FERRAGENS</t>
  </si>
  <si>
    <t xml:space="preserve">CABO DE COBRE FLEXÍVEL ISOLADO, 6 MM², ANTI-CHAMA 450/750 V, PARA CIRCUITOS TERMINAIS - FORNECIMENTO E INSTALAÇÃO. AF_12/2015</t>
  </si>
  <si>
    <t xml:space="preserve">15.018.0500-0/EMOP</t>
  </si>
  <si>
    <t xml:space="preserve">ELETROCALHA PERFURADA,COM TAMPA,TIPO "U",150X50MM,TRATAMENTO SUPERFICIAL  PRE-ZINCADO A QUENTE,INCLUSIVE CONEXOES,ACESSORIOS E FIXACAO SUPERIOR.FORNECIMENTO E COLOCACAO</t>
  </si>
  <si>
    <t xml:space="preserve">MONTAGEM DE ARMADURA TRANSVERSAL DE ESTACAS DE SEÇÃO CIRCULAR, DIÂMETRO = 5,0 MM. AF_09/2021_PS</t>
  </si>
  <si>
    <t xml:space="preserve">CAIXA ENTERRADA HIDRÁULICA RETANGULAR EM ALVENARIA COM TIJOLOS CERÂMICOS MACIÇOS, DIMENSÕES INTERNAS: 0,6X0,6X0,6 M PARA REDE DE ESGOTO. AF_12/2020</t>
  </si>
  <si>
    <t xml:space="preserve">KIT DE PORTA DE MADEIRA PARA PINTURA, SEMI-OCA (LEVE OU MÉDIA), PADRÃO MÉDIO, 70X210CM, ESPESSURA DE 3,5CM, ITENS INCLUSOS: DOBRADIÇAS, MONTAGEM E INSTALAÇÃO DO BATENTE, FECHADURA COM EXECUÇÃO DO FURO - FORNECIMENTO E INSTALAÇÃO. AF_12/2019</t>
  </si>
  <si>
    <t xml:space="preserve">PORTA EM ALUMÍNIO DE ABRIR TIPO VENEZIANA COM GUARNIÇÃO, FIXAÇÃO COM PARAFUSOS - FORNECIMENTO E INSTALAÇÃO. AF_12/2019</t>
  </si>
  <si>
    <t xml:space="preserve">TUBO, PVC, SOLDÁVEL, DN 32MM, INSTALADO EM RAMAL OU SUB-RAMAL DE ÁGUA - FORNECIMENTO E INSTALAÇÃO. AF_06/2022</t>
  </si>
  <si>
    <t xml:space="preserve">CABO DE COBRE FLEXÍVEL ISOLADO, 70 MM², ANTI-CHAMA 0,6/1,0 KV, PARA REDE ENTERRADA DE DISTRIBUIÇÃO DE ENERGIA ELÉTRICA - FORNECIMENTO E INSTALAÇÃO. AF_12/2021</t>
  </si>
  <si>
    <t xml:space="preserve">ARMAÇÃO DE PILAR OU VIGA DE UMA ESTRUTURA CONVENCIONAL DE CONCRETO ARMADO EM UMA EDIFICAÇÃO TÉRREA OU SOBRADO UTILIZANDO AÇO CA-50 DE 10,0 MM - MONTAGEM. AF_12/2015</t>
  </si>
  <si>
    <t xml:space="preserve">ARMAÇÃO DE PILAR OU VIGA DE ESTRUTURA CONVENCIONAL DE CONCRETO ARMADO UTILIZANDO AÇO CA-50 DE 12,5 MM - MONTAGEM. AF_06/2022</t>
  </si>
  <si>
    <t xml:space="preserve">CALHA EM CHAPA DE AÇO GALVANIZADO NÚMERO 24, DESENVOLVIMENTO DE 33 CM, INCLUSO TRANSPORTE VERTICAL. AF_07/2019</t>
  </si>
  <si>
    <t xml:space="preserve">04440/ORSE</t>
  </si>
  <si>
    <t xml:space="preserve">REVESTIMENTO CERÂMICO PARA PISO OU PAREDE, ELIZABETH, LINHA LUX NEVE, DIMENSÕES 10 X 10 CM, APLICADO COM ARGAMASSA INDUSTRIALIZADA</t>
  </si>
  <si>
    <t xml:space="preserve">SOLEIRA EM GRANITO, LARGURA 15 CM, ESPESSURA 2,0 CM. AF_09/2020</t>
  </si>
  <si>
    <t xml:space="preserve">ARMAÇÃO DE ESTRUTURAS DIVERSAS DE CONCRETO ARMADO, EXCETO VIGAS, PILARES, LAJES E FUNDAÇÕES, UTILIZANDO AÇO CA-50 DE 12,5 MM - MONTAGEM. AF_06/2022</t>
  </si>
  <si>
    <t xml:space="preserve">271307/AGETOP</t>
  </si>
  <si>
    <t xml:space="preserve">BANCO CONCRETO POLIDO BASE EM ALVENARIA TIJOLO APARENTE PINTADA - PADRÃO GOINFRA</t>
  </si>
  <si>
    <t xml:space="preserve">08210/ORSE</t>
  </si>
  <si>
    <t xml:space="preserve">DUCHA MANUAL, LINHA TRIO, REF. 4896C DA DECA OU SIMILAR</t>
  </si>
  <si>
    <t xml:space="preserve">081828/AGETOP</t>
  </si>
  <si>
    <t xml:space="preserve">CAIXA DE AREIA 60X60CM FUNDO DE BRITA COM GRELHA METÁLICA FERRO CHATO PADRÃO GOINFRA</t>
  </si>
  <si>
    <t xml:space="preserve">FORMAS MANUSEÁVEIS PARA PAREDES DE CONCRETO MOLDADAS IN LOCO, DE EDIFICAÇÕES DE PAVIMENTO ÚNICO, EM LAJES. AF_06/2015</t>
  </si>
  <si>
    <t xml:space="preserve">ARMAÇÃO DE BLOCO, VIGA BALDRAME OU SAPATA UTILIZANDO AÇO CA-50 DE 12,5 MM - MONTAGEM. AF_06/2017</t>
  </si>
  <si>
    <t xml:space="preserve">74194/001</t>
  </si>
  <si>
    <t xml:space="preserve">ESCADA TIPO MARINHEIRO EM TUBO ACO GALVANIZADO 1 1/2" 5 DEGRAUS</t>
  </si>
  <si>
    <t xml:space="preserve">TUBO DE AÇO GALVANIZADO COM COSTURA, CLASSE MÉDIA, CONEXÃO RANHURADA, DN 65 (2 1/2"), INSTALADO EM PRUMADAS - FORNECIMENTO E INSTALAÇÃO. AF_10/2020</t>
  </si>
  <si>
    <t xml:space="preserve">ARMAÇÃO DE PILAR OU VIGA DE UMA ESTRUTURA CONVENCIONAL DE CONCRETO ARMADO EM UMA EDIFICAÇÃO TÉRREA OU SOBRADO UTILIZANDO AÇO CA-60 DE 5,0 MM - MONTAGEM. AF_12/2015</t>
  </si>
  <si>
    <t xml:space="preserve">COMPACTAÇÃO MECÂNICA DE SOLO PARA EXECUÇÃO DE RADIER, PISO DE CONCRETO OU LAJE SOBRE SOLO, COM COMPACTADOR DE SOLOS A PERCUSSÃO. AF_09/2021</t>
  </si>
  <si>
    <t xml:space="preserve">APLICAÇÃO MANUAL DE PINTURA COM TINTA LÁTEX ACRÍLICA EM TETO, DUAS DEMÃOS. AF_06/2014</t>
  </si>
  <si>
    <t xml:space="preserve">VIDRO TEMPERADO INCOLOR, ESPESSURA 6MM, FORNECIMENTO E INSTALACAO, INCLUSIVE MASSA PARA VEDACAO</t>
  </si>
  <si>
    <t xml:space="preserve">CAIXA ENTERRADA HIDRÁULICA RETANGULAR EM ALVENARIA COM TIJOLOS CERÂMICOS MACIÇOS, DIMENSÕES INTERNAS: 0,8X0,8X0,6 M PARA REDE DE ESGOTO. AF_12/2020</t>
  </si>
  <si>
    <t xml:space="preserve">CCU.05.0002</t>
  </si>
  <si>
    <t xml:space="preserve">FORNECIMENTO E ASSENTAMENTO DE TUBO PVC, SÉRIE R, PARA ESGOTO OU ÁGUAS PLUVIAIS, DN 200MM.</t>
  </si>
  <si>
    <t xml:space="preserve">PORTA DE MADEIRA PARA PINTURA, SEMI-OCA (LEVE OU MÉDIA), 80X210CM, ESPESSURA DE 3,5CM, INCLUSO DOBRADIÇAS - FORNECIMENTO E INSTALAÇÃO. AF_12/2019</t>
  </si>
  <si>
    <t xml:space="preserve">PISO DE BORRACHA CANELADA, ESPESSURA 3,5MM, FIXADO COM COLA</t>
  </si>
  <si>
    <t xml:space="preserve">ARMAÇÃO DE LAJE DE UMA ESTRUTURA CONVENCIONAL DE CONCRETO ARMADO EM UMA EDIFICAÇÃO TÉRREA OU SOBRADO UTILIZANDO AÇO CA-50 DE 12,5 MM - MONTAGEM. AF_12/2015</t>
  </si>
  <si>
    <t xml:space="preserve">VASO SANITÁRIO INFANTIL LOUÇA BRANCA - FORNECIMENTO E INSTALACAO. AF_01/2020</t>
  </si>
  <si>
    <t xml:space="preserve">15.018.0550-0/EMOP</t>
  </si>
  <si>
    <t xml:space="preserve">ELETROCALHA LISA,COM TAMPA,TIPO "U",100X50MM,TRATAMENTO SUPERFICIAL PRE-ZINCADO A QUENTE,INCLUSIVE CONEXOES,ACESSORIOS EFIXACAO SUPERIOR.FORNECIMENTO E COLOCACAO</t>
  </si>
  <si>
    <t xml:space="preserve">ELETRODUTO FLEXÍVEL CORRUGADO, PVC, DN 32 MM (1"), PARA CIRCUITOS TERMINAIS, INSTALADO EM FORRO - FORNECIMENTO E INSTALAÇÃO. AF_12/2015</t>
  </si>
  <si>
    <t xml:space="preserve">TUBO PVC, SÉRIE R, ÁGUA PLUVIAL, DN 100 MM, FORNECIDO E INSTALADO EM CONDUTORES VERTICAIS DE ÁGUAS PLUVIAIS. AF_06/2022</t>
  </si>
  <si>
    <t xml:space="preserve">VÁLVULA DE DESCARGA METÁLICA, BASE 1 1/2", ACABAMENTO METALICO CROMADO - FORNECIMENTO E INSTALAÇÃO. AF_08/2021</t>
  </si>
  <si>
    <t xml:space="preserve">CABO ELETRÔNICO CATEGORIA 6, INSTALADO EM EDIFICAÇÃO INSTITUCIONAL - FORNECIMENTO E INSTALAÇÃO. AF_11/2019</t>
  </si>
  <si>
    <t xml:space="preserve">ARMAÇÃO DE LAJE DE UMA ESTRUTURA CONVENCIONAL DE CONCRETO ARMADO EM UMA EDIFICAÇÃO TÉRREA OU SOBRADO UTILIZANDO AÇO CA-50 DE 6,3 MM - MONTAGEM. AF_12/2015</t>
  </si>
  <si>
    <t xml:space="preserve">TOMADA MÉDIA DE EMBUTIR (1 MÓDULO), 2P+T 10 A, INCLUINDO SUPORTE E PLACA - FORNECIMENTO E INSTALAÇÃO. AF_12/2015</t>
  </si>
  <si>
    <t xml:space="preserve">APLICAÇÃO DE LONA PLÁSTICA PARA EXECUÇÃO DE PAVIMENTOS DE CONCRETO. AF_04/2022</t>
  </si>
  <si>
    <t xml:space="preserve">FECHADURA DE EMBUTIR PARA PORTAS INTERNAS, COMPLETA, ACABAMENTO PADRÃO MÉDIO, COM EXECUÇÃO DE FURO - FORNECIMENTO E INSTALAÇÃO. AF_12/2019</t>
  </si>
  <si>
    <t xml:space="preserve">11378/ORSE</t>
  </si>
  <si>
    <t xml:space="preserve">GANCHO BOLA EM AÇO ZINCADO</t>
  </si>
  <si>
    <t xml:space="preserve">BASE PARA POÇO DE VISITA RETANGULAR PARA  ESGOTO, EM ALVENARIA COM BLOCOS DE CONCRETO, DIMENSÕES INTERNAS = 1X1 M, PROFUNDIDADE = 1,40 M, EXCLUINDO TAMPÃO. AF_12/2020_PA</t>
  </si>
  <si>
    <t xml:space="preserve">ARMAÇÃO DE ESTRUTURAS DIVERSAS DE CONCRETO ARMADO, EXCETO VIGAS, PILARES, LAJES E FUNDAÇÕES, UTILIZANDO AÇO CA-50 DE 6,3 MM - MONTAGEM. AF_06/2022</t>
  </si>
  <si>
    <t xml:space="preserve">BASE PARA POÇO DE VISITA RETANGULAR PARA DRENAGEM, EM ALVENARIA COM BLOCOS DE CONCRETO, DIMENSÕES INTERNAS = 1X1 M, PROFUNDIDADE = 1,40 M, EXCLUINDO TAMPÃO. AF_12/2020_PA</t>
  </si>
  <si>
    <t xml:space="preserve">TUBO PVC, SERIE NORMAL, ESGOTO PREDIAL, DN 50 MM, FORNECIDO E INSTALADO EM RAMAL DE DESCARGA OU RAMAL DE ESGOTO SANITÁRIO. AF_08/2022</t>
  </si>
  <si>
    <t xml:space="preserve">CARGA, MANOBRA E DESCARGA DE SOLOS E MATERIAIS GRANULARES EM CAMINHÃO BASCULANTE 10 M³ - CARGA COM PÁ CARREGADEIRA (CAÇAMBA DE 1,7 A 2,8 M³ / 128 HP) E DESCARGA LIVRE (UNIDADE: M3). AF_07/2020</t>
  </si>
  <si>
    <t xml:space="preserve">CCU.06.0014</t>
  </si>
  <si>
    <t xml:space="preserve">FORNECIMENTO, INSTALAÇÃO E MONTAGEM DE QUADRO ELÉTRICO (QFB-HID) CONFORME ESPECÍFICADO EM PROJETO E CADERNO TÉCNICO.</t>
  </si>
  <si>
    <t xml:space="preserve">CCU.06.0013</t>
  </si>
  <si>
    <t xml:space="preserve">FORNECIMENTO, INSTALAÇÃO E MONTAGEM DE QUADRO ELÉTRICO (QFB-REC APOT OU QFB-ADASA) CONFORME ESPECÍFICADO EM PROJETO E CADERNO TÉCNICO.</t>
  </si>
  <si>
    <t xml:space="preserve">12129/ORSE</t>
  </si>
  <si>
    <t xml:space="preserve">BARRA DE APOIO, PARA VASO SANITÁRIO, DUPLA, FIXA, DIREITA OU ESQUERDA, EM AÇO INOX, L=80CM, D=1 1/2", JACKWAL OU SIMILAR</t>
  </si>
  <si>
    <t xml:space="preserve">CCU.05.0003</t>
  </si>
  <si>
    <t xml:space="preserve">FORNECIMENTO E ASSENTAMENTO DE TUBO PVC, SÉRIE R, PARA ESGOTO OU ÁGUAS PLUVIAIS, DN 250MM.</t>
  </si>
  <si>
    <t xml:space="preserve">CAIXA RETANGULAR 4" X 2" MÉDIA (1,30 M DO PISO), PVC, INSTALADA EM PAREDE - FORNECIMENTO E INSTALAÇÃO. AF_12/2015</t>
  </si>
  <si>
    <t xml:space="preserve">PUXADOR PARA PCD, FIXADO NA PORTA - FORNECIMENTO E INSTALAÇÃO. AF_01/2020</t>
  </si>
  <si>
    <t xml:space="preserve">CAIXA ENTERRADA ELÉTRICA RETANGULAR, EM ALVENARIA COM TIJOLOS CERÂMICOS MACIÇOS, FUNDO COM BRITA, DIMENSÕES INTERNAS: 0,3X0,3X0,3 M. AF_12/2020</t>
  </si>
  <si>
    <t xml:space="preserve">11867/ORSE</t>
  </si>
  <si>
    <t xml:space="preserve">LUMINÁRIA DE EMERGÊNCIA, DE SOBREPOR, TIPO BLOCO AUTÔNOMO, COM AUTONOMIA DE 1H, MODELO LLE-LLEDDF, DA KBR OU SI</t>
  </si>
  <si>
    <t xml:space="preserve">CONTRAPISO EM ARGAMASSA TRAÇO 1:4 (CIMENTO E AREIA), PREPARO MECÂNICO COM BETONEIRA 400 L, APLICADO EM ÁREAS MOLHADAS SOBRE IMPERMEABILIZAÇÃO, ACABAMENTO NÃO REFORÇADO, ESPESSURA 3CM. AF_07/2021</t>
  </si>
  <si>
    <t xml:space="preserve">TANQUE DE LOUÇA BRANCA COM COLUNA, 30L OU EQUIVALENTE, INCLUSO SIFÃO FLEXÍVEL EM PVC, VÁLVULA PLÁSTICA E TORNEIRA DE METAL CROMADO PADRÃO POPULAR - FORNECIMENTO E INSTALAÇÃO. AF_01/2020</t>
  </si>
  <si>
    <t xml:space="preserve">08441/ORSE</t>
  </si>
  <si>
    <t xml:space="preserve">ABRAÇADEIRA METÁLICA TIPO "D" DE 3/4"</t>
  </si>
  <si>
    <t xml:space="preserve">CONDULETE DE ALUMÍNIO, TIPO LR, PARA ELETRODUTO DE AÇO GALVANIZADO DN 20 MM (3/4''), APARENTE - FORNECIMENTO E INSTALAÇÃO. AF_10/2022</t>
  </si>
  <si>
    <t xml:space="preserve">PORTA DE MADEIRA PARA PINTURA, SEMI-OCA (LEVE OU MÉDIA), 60X210CM, ESPESSURA DE 3,5CM, INCLUSO DOBRADIÇAS - FORNECIMENTO E INSTALAÇÃO. AF_12/2019</t>
  </si>
  <si>
    <t xml:space="preserve">09564/ORSE</t>
  </si>
  <si>
    <t xml:space="preserve">PORTA EM VIDRO TEMPERADO 10MM, NA COR VERDE, INCLUSIVE FERRAGENS E ACESSÓRIOS E INSTALAÇÃO</t>
  </si>
  <si>
    <t xml:space="preserve">ESCAVACAO MECANICA CAMPO ABERTO EM SOLO EXCETO ROCHA ATE 2,00M PROFUNDIDADE</t>
  </si>
  <si>
    <t xml:space="preserve">ARMAÇÃO DE BLOCO, VIGA BALDRAME OU SAPATA UTILIZANDO AÇO CA-50 DE 16 MM - MONTAGEM. AF_06/2017</t>
  </si>
  <si>
    <t xml:space="preserve">PORTA DE MADEIRA TIPO VENEZIANA, 80X210CM, ESPESSURA DE 3CM, INCLUSO DOBRADIÇAS - FORNECIMENTO E INSTALAÇÃO. AF_12/2019</t>
  </si>
  <si>
    <t xml:space="preserve">11820/ORSE</t>
  </si>
  <si>
    <t xml:space="preserve">CENTRAL DE ALARME ENDEREÇÁVEL DE INCENDIO COM SISTEMA P/ ATÉ 250 DISPOSITIVOS, MARCAL VERIN OU SIMILAR, MODELO VRE-250 C/ BATERIA</t>
  </si>
  <si>
    <t xml:space="preserve">08507/ORSE</t>
  </si>
  <si>
    <t xml:space="preserve">CENTRAL PABX, CAPACIDADE 8 LINHAS E 24 RAMAIS, MOD. CORP 8000, INTELBRÁS OU SIMILAR - FORNECIMENTO</t>
  </si>
  <si>
    <t xml:space="preserve">TORNEIRA CROMADA DE MESA, 1/2? OU 3/4?, PARA LAVATÓRIO, PADRÃO MÉDIO - FORNECIMENTO E INSTALAÇÃO. AF_01/2020</t>
  </si>
  <si>
    <t xml:space="preserve">00298/ORSE</t>
  </si>
  <si>
    <t xml:space="preserve">CALHA EM ALVENARIA / CONCRETO, IMPERMEABILIZADA C/ MANTA ASFÁLTICA</t>
  </si>
  <si>
    <t xml:space="preserve">CUBA DE EMBUTIR OVAL EM LOUÇA BRANCA, 35 X 50CM OU EQUIVALENTE - FORNECIMENTO E INSTALAÇÃO. AF_01/2020</t>
  </si>
  <si>
    <t xml:space="preserve">14.003.0163-0/EMOP</t>
  </si>
  <si>
    <t xml:space="preserve">CAIXILHO FIXO DE ALUMINIO ANODIZADO AO NATURAL,SERIE 28,PARA VIDRO.FORNECIMENTO E COLOCACAO</t>
  </si>
  <si>
    <t xml:space="preserve">HIDRANTE SUBTERRANEO FERRO FUNDIDO C/ CURVA LONGA E CAIXA DN=75MM</t>
  </si>
  <si>
    <t xml:space="preserve">CCU.06.0006</t>
  </si>
  <si>
    <t xml:space="preserve">FORNECIMENTO, INSTALAÇÃO E MONTAGEM DE QUADRO ELÉTRICO (QDT) CONFORME ESPECÍFICADO EM PROJETO E CADERNO TÉCNICO.</t>
  </si>
  <si>
    <t xml:space="preserve">ELETRODUTO FLEXÍVEL CORRUGADO, PEAD, DN 40 MM (1 1/4"), PARA CIRCUITOS TERMINAIS, INSTALADO EM PAREDE - FORNECIMENTO E INSTALAÇÃO. AF_12/2015</t>
  </si>
  <si>
    <t xml:space="preserve">17.018.0265-0/EMOP</t>
  </si>
  <si>
    <t xml:space="preserve">PINTURA COM TINTA ACRILICA ACETINADA,PARA USO HOSPITALAR,SOBRE PAREDES E TETOS,INCLUSIVE LIXAMENTO,UMA DEMAO DE SELADORACRILICO,DUAS DEMAOS DE MASSA ACRILICA E DUAS DEMAOS DE ACABAMENTO</t>
  </si>
  <si>
    <t xml:space="preserve">JANELA DE AÇO DE CORRER COM 4 FOLHAS PARA VIDRO, COM BATENTE, FERRAGENS E PINTURA ANTICORROSIVA. EXCLUSIVE VIDROS, ALIZAR E CONTRAMARCO. FORNECIMENTO E INSTALAÇÃO. AF_12/2019</t>
  </si>
  <si>
    <t xml:space="preserve">JOELHO 90 GRAUS, PVC, SERIE R, ÁGUA PLUVIAL, DN 100 MM, JUNTA ELÁSTICA, FORNECIDO E INSTALADO EM RAMAL DE ENCAMINHAMENTO. AF_06/2022</t>
  </si>
  <si>
    <t xml:space="preserve">080926/AGETOP</t>
  </si>
  <si>
    <t xml:space="preserve">REGISTRO DE GAVETA C/CANOPLA DIAMETRO 3/4</t>
  </si>
  <si>
    <t xml:space="preserve">ARRASAMENTO MECANICO DE ESTACA DE CONCRETO ARMADO, DIAMETROS DE ATÉ 40 CM. AF_05/2021</t>
  </si>
  <si>
    <t xml:space="preserve">VASO SANITARIO SIFONADO CONVENCIONAL PARA PCD SEM FURO FRONTAL COM LOUÇA BRANCA SEM ASSENTO, INCLUSO CONJUNTO DE LIGAÇÃO PARA BACIA SANITÁRIA AJUSTÁVEL - FORNECIMENTO E INSTALAÇÃO. AF_01/2020</t>
  </si>
  <si>
    <t xml:space="preserve">02387/ORSE</t>
  </si>
  <si>
    <t xml:space="preserve">QUADRO ESCOLAR EM FÓRMICA BRANCA COM MOLDURA</t>
  </si>
  <si>
    <t xml:space="preserve">07842/ORSE</t>
  </si>
  <si>
    <t xml:space="preserve">LETRAS EM AÇO ESCOVADO 40 X 40 CM</t>
  </si>
  <si>
    <t xml:space="preserve">TUBO, PVC, SOLDÁVEL, DN 50MM, INSTALADO EM PRUMADA DE ÁGUA - FORNECIMENTO E INSTALAÇÃO. AF_06/2022</t>
  </si>
  <si>
    <t xml:space="preserve">TUBO PVC, SÉRIE R, ÁGUA PLUVIAL, DN 150 MM, FORNECIDO E INSTALADO EM CONDUTORES VERTICAIS DE ÁGUAS PLUVIAIS. AF_06/2022</t>
  </si>
  <si>
    <t xml:space="preserve">CAIXA ENTERRADA ELÉTRICA RETANGULAR, EM ALVENARIA COM TIJOLOS CERÂMICOS MACIÇOS, FUNDO COM BRITA, DIMENSÕES INTERNAS: 0,4X0,4X0,4 M. AF_12/2020</t>
  </si>
  <si>
    <t xml:space="preserve">ELETRODUTO DE AÇO GALVANIZADO, CLASSE LEVE, DN 25 MM (1??), APARENTE, INSTALADO EM TETO - FORNECIMENTO E INSTALAÇÃO. AF_11/2016_P</t>
  </si>
  <si>
    <t xml:space="preserve">CONDULETE DE ALUMÍNIO, TIPO T, PARA ELETRODUTO DE AÇO GALVANIZADO DN 20 MM (3/4''), APARENTE - FORNECIMENTO E INSTALAÇÃO. AF_10/2022</t>
  </si>
  <si>
    <t xml:space="preserve">CCU.04.0003</t>
  </si>
  <si>
    <t xml:space="preserve">PLACAS DE IDENTIFICAÇÃO DE DEPENDÊNCIAS, EM CHAPA METÁLICA Nº 18, COM PINTURA ESMALTE, APLICAÇÃO DE DIZERES EM "SILK SCREEN".</t>
  </si>
  <si>
    <t xml:space="preserve">ABRIGO PARA HIDRANTE, 75X45X17CM, COM REGISTRO GLOBO ANGULAR 45º 2.1/2", ADAPTADOR STORZ 2.1/2", MANGUEIRA DE INCÊNDIO 15M, REDUÇÃO 2.1/2X1.1/2" E ESGUICHO EM LATÃO 1.1/2" - FORNECIMENTO E INSTALAÇÃO</t>
  </si>
  <si>
    <t xml:space="preserve">MONTAGEM DE ARMADURA TRANSVERSAL DE ESTACAS DE SEÇÃO CIRCULAR, DIÂMETRO = 6,30 MM. AF_09/2021_PS</t>
  </si>
  <si>
    <t xml:space="preserve">CCU.06.0003</t>
  </si>
  <si>
    <t xml:space="preserve">FORNECIMENTO, INSTALAÇÃO E MONTAGEM DE QUADRO ELÉTRICO (QGBT1) CONFORME ESPECÍFICADO EM PROJETO E CADERNO TÉCNICO.</t>
  </si>
  <si>
    <t xml:space="preserve">REGISTRO DE GAVETA BRUTO, LATÃO, ROSCÁVEL, 3" - FORNECIMENTO E INSTALAÇÃO. AF_08/2021</t>
  </si>
  <si>
    <t xml:space="preserve">ARMAÇÃO DE LAJE DE UMA ESTRUTURA CONVENCIONAL DE CONCRETO ARMADO EM UMA EDIFICAÇÃO TÉRREA OU SOBRADO UTILIZANDO AÇO CA-50 DE 10,0 MM - MONTAGEM. AF_12/2015</t>
  </si>
  <si>
    <t xml:space="preserve">TUBO, PVC, SOLDÁVEL, DN 75MM, INSTALADO EM PRUMADA DE ÁGUA - FORNECIMENTO E INSTALAÇÃO. AF_06/2022</t>
  </si>
  <si>
    <t xml:space="preserve">ACRÉSCIMO PARA POÇO DE VISITA RETANGULAR PARA ESGOTO, EM ALVENARIA COM BLOCOS DE CONCRETO, DIMENSÕES INTERNAS = 1X1 M. AF_12/2020</t>
  </si>
  <si>
    <t xml:space="preserve">04797/ORSE</t>
  </si>
  <si>
    <t xml:space="preserve">PORTÃO EM TUBO DE FERRO GALVANIZADO COM QUADRO DE DN 1", E VERTICAIS DE DN 1/2"</t>
  </si>
  <si>
    <t xml:space="preserve">080689/AGETOP</t>
  </si>
  <si>
    <t xml:space="preserve">CUBA INOX 50X40X20CM E=0,7MM-AÇO 304</t>
  </si>
  <si>
    <t xml:space="preserve">JOELHO 90 GRAUS, PVC, SOLDÁVEL, DN 25MM, INSTALADO EM RAMAL OU SUB-RAMAL DE ÁGUA - FORNECIMENTO E INSTALAÇÃO. AF_06/2022</t>
  </si>
  <si>
    <t xml:space="preserve">CCU.06.0005</t>
  </si>
  <si>
    <t xml:space="preserve">FORNECIMENTO, INSTALAÇÃO E MONTAGEM DE QUADRO ELÉTRICO (QDCH2) CONFORME ESPECÍFICADO EM PROJETO E CADERNO TÉCNICO.</t>
  </si>
  <si>
    <t xml:space="preserve">EXTINTOR INCENDIO TP PO QUIMICO 6KG - FORNECIMENTO E INSTALACAO</t>
  </si>
  <si>
    <t xml:space="preserve">CCU.06.0004</t>
  </si>
  <si>
    <t xml:space="preserve">FORNECIMENTO, INSTALAÇÃO E MONTAGEM DE QUADRO ELÉTRICO (QDCH1) CONFORME ESPECÍFICADO EM PROJETO E CADERNO TÉCNICO.</t>
  </si>
  <si>
    <t xml:space="preserve">ACRÉSCIMO PARA POÇO DE VISITA RETANGULAR PARA DRENAGEM, EM ALVENARIA COM BLOCOS DE CONCRETO, DIMENSÕES INTERNAS = 1X1 M. AF_12/2020</t>
  </si>
  <si>
    <t xml:space="preserve">TUBO DE AÇO GALVANIZADO COM COSTURA, CLASSE MÉDIA, CONEXÃO ROSQUEADA, DN 20 (3/4"), INSTALADO EM RAMAIS E SUB-RAMAIS DE GÁS - FORNECIMENTO E INSTALAÇÃO. AF_10/2020</t>
  </si>
  <si>
    <t xml:space="preserve">TELHAMENTO COM TELHA DE AÇO/ALUMÍNIO E = 0,5 MM, COM ATÉ 2 ÁGUAS, INCLUSO IÇAMENTO. AF_07/2019</t>
  </si>
  <si>
    <t xml:space="preserve">12628/ORSE</t>
  </si>
  <si>
    <t xml:space="preserve">MASTRO TRIPLO EM TUBO FERRO GALVANIZADO, ALT (ÚTIL)= 6M (3,80M X 2" + 2,20M X 1 1/2"), INCLUSIVE BASE DE CONCRETO CICLÓPICO</t>
  </si>
  <si>
    <t xml:space="preserve">TUBO PVC, SERIE NORMAL, ESGOTO PREDIAL, DN 40 MM, FORNECIDO E INSTALADO EM RAMAL DE DESCARGA OU RAMAL DE ESGOTO SANITÁRIO. AF_08/2022</t>
  </si>
  <si>
    <t xml:space="preserve">INTERRUPTOR SIMPLES (1 MÓDULO) COM 1 TOMADA DE EMBUTIR 2P+T 10 A,  INCLUINDO SUPORTE E PLACA - FORNECIMENTO E INSTALAÇÃO. AF_12/2015</t>
  </si>
  <si>
    <t xml:space="preserve">REGISTRO DE GAVETA BRUTO, LATÃO, ROSCÁVEL, 1 1/2" - FORNECIMENTO E INSTALAÇÃO. AF_08/2021</t>
  </si>
  <si>
    <t xml:space="preserve">07792/ORSE</t>
  </si>
  <si>
    <t xml:space="preserve">TOMADA DUPLA PARA LÓGICA RJ45, 4"X4", EMBUTIR, COMPLETA</t>
  </si>
  <si>
    <t xml:space="preserve">ARMAÇÃO DE BLOCO, VIGA BALDRAME OU SAPATA UTILIZANDO AÇO CA-50 DE 6,3 MM - MONTAGEM. AF_06/2017</t>
  </si>
  <si>
    <t xml:space="preserve">TUBO PVC, SERIE NORMAL, ESGOTO PREDIAL, DN 50 MM, FORNECIDO E INSTALADO EM PRUMADA DE ESGOTO SANITÁRIO OU VENTILAÇÃO. AF_08/2022</t>
  </si>
  <si>
    <t xml:space="preserve">CCU.05.0004</t>
  </si>
  <si>
    <t xml:space="preserve">FORNECIMENTO E ASSENTAMENTO DE TUBO PVC, SÉRIE R, PARA ESGOTO OU ÁGUAS PLUVIAIS, DN 300MM.</t>
  </si>
  <si>
    <t xml:space="preserve">ALVENARIA DE VEDAÇÃO DE BLOCOS CERÂMICOS MACIÇOS DE 5X10X20CM (ESPESSURA 10CM) E ARGAMASSA DE ASSENTAMENTO COM PREPARO EM BETONEIRA. AF_05/2020</t>
  </si>
  <si>
    <t xml:space="preserve">14.003.0153-0/EMOP</t>
  </si>
  <si>
    <t xml:space="preserve">JANELA DE ALUMINIO ANODIZADO FOSCO,TIPO GUILHOTINA,PARA VIDRO(EXCLUSIVE ESTE), INCLUSIVE BORBOLETAS,EM PERFIS SERIE 25.FORNECIMENTO E COLOCACAO</t>
  </si>
  <si>
    <t xml:space="preserve">VASO SANITARIO SIFONADO CONVENCIONAL COM LOUÇA BRANCA, INCLUSO CONJUNTO DE LIGAÇÃO PARA BACIA SANITÁRIA AJUSTÁVEL - FORNECIMENTO E INSTALAÇÃO. AF_10/2016</t>
  </si>
  <si>
    <t xml:space="preserve">12103/ORSE</t>
  </si>
  <si>
    <t xml:space="preserve">LUMINÁRIA DE SOBREPOR USO AO TEMPO (TARTARUGA) - BASE E-27</t>
  </si>
  <si>
    <t xml:space="preserve">CHUVEIRO ELÉTRICO COMUM CORPO PLÁSTICO, TIPO DUCHA ? FORNECIMENTO E INSTALAÇÃO. AF_01/2020</t>
  </si>
  <si>
    <t xml:space="preserve">240108/AGETOP</t>
  </si>
  <si>
    <t xml:space="preserve">QUADRO  AVISO-MADEIRA DE LEI/COMPENS. 10MM/CORTIÇA/FELTRO ( SIMILAR AO TIPO 1)</t>
  </si>
  <si>
    <t xml:space="preserve">TUBO, PVC, SOLDÁVEL, DN 60MM, INSTALADO EM PRUMADA DE ÁGUA - FORNECIMENTO E INSTALAÇÃO. AF_06/2022</t>
  </si>
  <si>
    <t xml:space="preserve">11961/ORSE</t>
  </si>
  <si>
    <t xml:space="preserve">ALARME BANHEIRO PNE DEFICIENTE FÍSICO CONFORME NBR 9050 COM ACIONADOR</t>
  </si>
  <si>
    <t xml:space="preserve">080519/AGETOP</t>
  </si>
  <si>
    <t xml:space="preserve">VÁLVULA DE DESCARGA PARA P.N.E. COM ACABAMENTO CROMADO ANTIVANDALISMO</t>
  </si>
  <si>
    <t xml:space="preserve">PISO PODOTÁTIL DE ALERTA OU DIRECIONAL, DE BORRACHA, ASSENTADO SOBRE ARGAMASSA. AF_05/2020</t>
  </si>
  <si>
    <t xml:space="preserve">160964/AGETOP</t>
  </si>
  <si>
    <t xml:space="preserve">CUMEEIRA PARA TELHA GALVANIZADA TRAPEZOIDAL 0,5 MM</t>
  </si>
  <si>
    <t xml:space="preserve">04428/ORSE</t>
  </si>
  <si>
    <t xml:space="preserve">CUBA DE AÇO INOX 304, TERMINOX, RETANGULAR, DIM 80 X 50 X 30 CM, E=0.8 MM, COM VÁLVULA CROMADA, SIFÃO CROMADO (DECA REF C1680), T</t>
  </si>
  <si>
    <t xml:space="preserve">UNIÃO, EM FERRO GALVANIZADO, DN 80 (3"), CONEXÃO ROSQUEADA, INSTALADO EM PRUMADAS - FORNECIMENTO E INSTALAÇÃO. AF_10/2020</t>
  </si>
  <si>
    <t xml:space="preserve">081842/AGETOP</t>
  </si>
  <si>
    <t xml:space="preserve">TAMPÃO DE FERRO FUNDIDO PARA POÇO DE VISITA T-60 SIMPLES PARA TRÁFEGO PESADO</t>
  </si>
  <si>
    <t xml:space="preserve">07350/ORSE</t>
  </si>
  <si>
    <t xml:space="preserve">LAVATÓRIO LOUÇA DE CANTO (DECA-IZY, REF L-10117 OU SIMILAR) SEM COLUNA, C/ SIFÃO CROMADO, VÁLVULA CROMADA, ENGATE CROMADO, EXCLUSI</t>
  </si>
  <si>
    <t xml:space="preserve">VÁLVULA DE RETENÇÃO HORIZONTAL, DE BRONZE, ROSCÁVEL, 2 1/2" - FORNECIMENTO E INSTALAÇÃO. AF_08/2021</t>
  </si>
  <si>
    <t xml:space="preserve">CCU.05.0015</t>
  </si>
  <si>
    <t xml:space="preserve">CAIXA SIFONADA, PVC, DN 150 X 150 X 50 MM, JUNTA ELÁSTICA, FORNECIDA E INSTALADA EM RAMAL DE DESCARGA OU EM RAMAL DE ESGOTO SANITÁRIO. REF.: 89707 SINAPI/DF.</t>
  </si>
  <si>
    <t xml:space="preserve">CCU.06.0007</t>
  </si>
  <si>
    <t xml:space="preserve">FORNECIMENTO, INSTALAÇÃO E MONTAGEM DE QUADRO ELÉTRICO (QDL) CONFORME ESPECÍFICADO EM PROJETO E CADERNO TÉCNICO.</t>
  </si>
  <si>
    <t xml:space="preserve">TUBO DE AÇO GALVANIZADO COM COSTURA, CLASSE MÉDIA, CONEXÃO RANHURADA, DN 80 (3"), INSTALADO EM PRUMADAS - FORNECIMENTO E INSTALAÇÃO. AF_10/2020</t>
  </si>
  <si>
    <t xml:space="preserve">LAVATÓRIO LOUÇA BRANCA SUSPENSO, 29,5 X 39CM OU EQUIVALENTE, PADRÃO POPULAR, INCLUSO SIFÃO TIPO GARRAFA EM PVC, VÁLVULA E ENGATE FLEXÍVEL 30CM EM PLÁSTICO E TORNEIRA CROMADA DE MESA, PADRÃO POPULAR - FORNECIMENTO E INSTALAÇÃO. AF_01/2020</t>
  </si>
  <si>
    <t xml:space="preserve">ALVENARIA DE VEDAÇÃO DE BLOCOS CERÂMICOS FURADOS NA HORIZONTAL DE 9X19X19CM (ESPESSURA 9CM) DE PAREDES COM ÁREA LÍQUIDA MAIOR OU IGUAL A 6M² COM VÃOS E ARGAMASSA DE ASSENTAMENTO COM PREPARO EM BETONEIRA. AF_06/2014</t>
  </si>
  <si>
    <t xml:space="preserve">(COMPOSIÇÃO REPRESENTATIVA) DO SERVIÇO DE ALVENARIA DE VEDAÇÃO DE BLOCOS VAZADOS DE CERÂMICA DE 9X19X19CM (ESPESSURA 9CM), PARA EDIFICAÇÃO HABITACIONAL MULTIFAMILIAR (PRÉDIO). AF_11/2014</t>
  </si>
  <si>
    <t xml:space="preserve">TUBO DE AÇO GALVANIZADO COM COSTURA, CLASSE MÉDIA, DN 50 (2"), CONEXÃO ROSQUEADA, INSTALADO EM PRUMADAS - FORNECIMENTO E INSTALAÇÃO. AF_10/2020</t>
  </si>
  <si>
    <t xml:space="preserve">JOELHO 90 GRAUS COM BUCHA DE LATÃO, PVC, SOLDÁVEL, DN 25MM, X 3/4  INSTALADO EM RAMAL OU SUB-RAMAL DE ÁGUA - FORNECIMENTO E INSTALAÇÃO. AF_06/2022</t>
  </si>
  <si>
    <t xml:space="preserve">TORNEIRA CROMADA LONGA, DE PAREDE, 1/2? OU 3/4?, PARA PIA DE COZINHA, PADRÃO POPULAR - FORNECIMENTO E INSTALAÇÃO. AF_01/2020</t>
  </si>
  <si>
    <t xml:space="preserve">ALVENARIA DE VEDAÇÃO COM ELEMENTO VAZADO DE CONCRETO (COBOGÓ) DE 7X50X50CM E ARGAMASSA DE ASSENTAMENTO COM PREPARO EM BETONEIRA. AF_05/2020</t>
  </si>
  <si>
    <t xml:space="preserve">ASSENTO SANITÁRIO INFANTIL - FORNECIMENTO E INSTALACAO. AF_01/2020</t>
  </si>
  <si>
    <t xml:space="preserve">CCU.04.0023</t>
  </si>
  <si>
    <t xml:space="preserve">PORTA EM PERFIL DE CHAPA DOBRADA, VENEZIANA, ABRIR 1 FOLHA. REF.: 080125/PREFSP</t>
  </si>
  <si>
    <t xml:space="preserve">REGISTRO DE PRESSÃO BRUTO, LATÃO, ROSCÁVEL, 3/4", COM ACABAMENTO E CANOPLA CROMADOS - FORNECIMENTO E INSTALAÇÃO. AF_08/2021</t>
  </si>
  <si>
    <t xml:space="preserve">04286/ORSE</t>
  </si>
  <si>
    <t xml:space="preserve">DISPENSER PARA SABONETE LÍQUIDO</t>
  </si>
  <si>
    <t xml:space="preserve">TUBO EM COBRE FLEXÍVEL, DN 5/8", COM ISOLAMENTO, INSTALADO EM RAMAL DE ALIMENTAÇÃO DE AR CONDICIONADO COM CONDENSADORA INDIVIDUAL ? FORNECIMENTO E INSTALAÇÃO. AF_12/2015</t>
  </si>
  <si>
    <t xml:space="preserve">TRANSPORTE COM CAMINHÃO BASCULANTE DE 14 M³, EM VIA URBANA PAVIMENTADA, DMT ATÉ 30 KM (UNIDADE: TXKM). AF_07/2020</t>
  </si>
  <si>
    <t xml:space="preserve">TXKM</t>
  </si>
  <si>
    <t xml:space="preserve">CORTE E DOBRA DE AÇO CA-25, DIÂMETRO DE 10,0 MM. AF_06/2022</t>
  </si>
  <si>
    <t xml:space="preserve">FABRICAÇÃO DE FÔRMA PARA LAJES, EM CHAPA DE MADEIRA COMPENSADA RESINADA, E = 17 MM. AF_09/2020</t>
  </si>
  <si>
    <t xml:space="preserve">CALHA EM CHAPA DE AÇO GALVANIZADO NÚMERO 24, DESENVOLVIMENTO DE 100 CM, INCLUSO TRANSPORTE VERTICAL. AF_07/2019</t>
  </si>
  <si>
    <t xml:space="preserve">CABO DE COBRE FLEXÍVEL ISOLADO, 35 MM², ANTI-CHAMA 0,6/1,0 KV, PARA REDE ENTERRADA DE DISTRIBUIÇÃO DE ENERGIA ELÉTRICA - FORNECIMENTO E INSTALAÇÃO. AF_12/2021</t>
  </si>
  <si>
    <t xml:space="preserve">DOBRADIÇA EM AÇO/FERRO, 3" X 21/2", E=1,9 A 2MM, SEN ANEL, CROMADO OU ZINCADO, TAMPA BOLA, COM PARAFUSOS. AF_12/2019</t>
  </si>
  <si>
    <t xml:space="preserve">ARMAÇÃO DE LAJE DE ESTRUTURA CONVENCIONAL DE CONCRETO ARMADO UTILIZANDO AÇO CA-50 DE 6,3 MM - MONTAGEM. AF_06/2022</t>
  </si>
  <si>
    <t xml:space="preserve">ALVENARIA DE VEDAÇÃO DE BLOCOS CERÂMICOS FURADOS NA VERTICAL DE 9X19X39CM (ESPESSURA 9CM) DE PAREDES COM ÁREA LÍQUIDA MENOR QUE 6M² SEM VÃOS E ARGAMASSA DE ASSENTAMENTO COM PREPARO MANUAL. AF_06/2014</t>
  </si>
  <si>
    <t xml:space="preserve">MASSA ÚNICA, PARA RECEBIMENTO DE PINTURA, EM ARGAMASSA TRAÇO 1:2:8, PREPARO MECÂNICO COM BETONEIRA 400L, APLICADA MANUALMENTE EM FACES INTERNAS DE PAREDES, ESPESSURA DE 20MM, COM EXECUÇÃO DE TALISCAS. AF_06/2014</t>
  </si>
  <si>
    <t xml:space="preserve">JOELHO 90 GRAUS, EM FERRO GALVANIZADO, DN 80 (3"), CONEXÃO ROSQUEADA, INSTALADO EM PRUMADAS - FORNECIMENTO E INSTALAÇÃO. AF_10/2020</t>
  </si>
  <si>
    <t xml:space="preserve">08538/ORSE</t>
  </si>
  <si>
    <t xml:space="preserve">ESCADA EM FERRO, DEGRAUS EM BARRA REDONDA 3/4" E QUADRO EM BARRA CHATA DE 2" X 5/16"</t>
  </si>
  <si>
    <t xml:space="preserve">10994/ORSE</t>
  </si>
  <si>
    <t xml:space="preserve">REVESTIMENTO CERÂMICO PARA PISO OU PAREDE, 32 X 66 CM, PEI 3, ELIZABETH, PORCELANATO, RETIFICADO, LINHA NEVADA ACETINADA OU SIMILA</t>
  </si>
  <si>
    <t xml:space="preserve">180504/AGETOP</t>
  </si>
  <si>
    <t xml:space="preserve">PORTA ABRIR/VENEZIANA PF-4 C/FERRAGENS</t>
  </si>
  <si>
    <t xml:space="preserve">HASTE DE ATERRAMENTO 5/8  PARA SPDA - FORNECIMENTO E INSTALAÇÃO. AF_12/2017</t>
  </si>
  <si>
    <t xml:space="preserve">ARMAÇÃO DE PILAR OU VIGA DE UMA ESTRUTURA CONVENCIONAL DE CONCRETO ARMADO EM UMA EDIFICAÇÃO TÉRREA OU SOBRADO UTILIZANDO AÇO CA-50 DE 6,3 MM - MONTAGEM. AF_12/2015</t>
  </si>
  <si>
    <t xml:space="preserve">09905/ORSE</t>
  </si>
  <si>
    <t xml:space="preserve">TANQUE DE PRESSÃO CAP. 30 LTS.</t>
  </si>
  <si>
    <t xml:space="preserve">TARJETA TIPO LIVRE/OCUPADO PARA PORTA DE BANHEIRO. AF_12/2019</t>
  </si>
  <si>
    <t xml:space="preserve">ARMAÇÃO DE PILAR OU VIGA DE UMA ESTRUTURA CONVENCIONAL DE CONCRETO ARMADO EM UMA EDIFICAÇÃO TÉRREA OU SOBRADO UTILIZANDO AÇO CA-50 DE 12,5 MM - MONTAGEM. AF_12/2015</t>
  </si>
  <si>
    <t xml:space="preserve">080573/AGETOP</t>
  </si>
  <si>
    <t xml:space="preserve">TORNEIRA DE MESA PARA P.N.E. COM FECHAMENTO AUTOMÁTICO TEMPORIZADO PARA LAVATÓRIO DIÂMETRO DE 1/2</t>
  </si>
  <si>
    <t xml:space="preserve">NIPLE, EM FERRO GALVANIZADO, DN 80 (3"), CONEXÃO ROSQUEADA, INSTALADO EM PRUMADAS - FORNECIMENTO E INSTALAÇÃO. AF_10/2020</t>
  </si>
  <si>
    <t xml:space="preserve">(COMPOSIÇÃO REPRESENTATIVA) DO SERVIÇO DE ALVENARIA DE VEDAÇÃO DE BLOCOS VAZADOS DE CERÂMICA DE 9X19X19CM (ESPESSURA 9CM), PARA EDIFICAÇÃO HABITACIONAL UNIFAMILIAR (CASA) E EDIFICAÇÃO PÚBLICA PADRÃO. AF_11/2014</t>
  </si>
  <si>
    <t xml:space="preserve">INTERRUPTOR PARALELO (1 MÓDULO) COM 1 TOMADA DE EMBUTIR 2P+T 10 A,  INCLUINDO SUPORTE E PLACA - FORNECIMENTO E INSTALAÇÃO. AF_12/2015</t>
  </si>
  <si>
    <t xml:space="preserve">CCU.06.0012</t>
  </si>
  <si>
    <t xml:space="preserve">FORNECIMENTO, INSTALAÇÃO E MONTAGEM DE QUADRO ELÉTRICO (QDFL-GUARITA) CONFORME ESPECÍFICADO EM PROJETO E CADERNO TÉCNICO.</t>
  </si>
  <si>
    <t xml:space="preserve">PATCH PANEL 24 PORTAS, CATEGORIA 6 - FORNECIMENTO E INSTALAÇÃO. AF_11/2019</t>
  </si>
  <si>
    <t xml:space="preserve">BANCO ARTICULADO, EM ACO INOX, PARA PCD, FIXADO NA PAREDE - FORNECIMENTO E INSTALAÇÃO. AF_01/2020</t>
  </si>
  <si>
    <t xml:space="preserve">JOELHO 90 GRAUS, PVC, SOLDÁVEL, DN 50MM, INSTALADO EM PRUMADA DE ÁGUA - FORNECIMENTO E INSTALAÇÃO. AF_06/2022</t>
  </si>
  <si>
    <t xml:space="preserve">CAIXA DE GORDURA PEQUENA (CAPACIDADE: 19 L), CIRCULAR, EM PVC, DIÂMETRO INTERNO= 0,3 M. AF_12/2020</t>
  </si>
  <si>
    <t xml:space="preserve">COTOVELO 90 GRAUS, EM FERRO GALVANIZADO, CONEXÃO ROSQUEADA, DN 65 (2 1/2?), INSTALADO EM RESERVAÇÃO DE ÁGUA DE EDIFICAÇÃO QUE POSSUA RESERVATÓRIO DE FIBRA/FIBROCIMENTO ? FORNECIMENTO E INSTALAÇÃO. AF_06/2016</t>
  </si>
  <si>
    <t xml:space="preserve">072395/AGETOP</t>
  </si>
  <si>
    <t xml:space="preserve">TAMPA CEGA PARA CONDULETE METÁLICO</t>
  </si>
  <si>
    <t xml:space="preserve">09093/ORSE</t>
  </si>
  <si>
    <t xml:space="preserve">REGULADOR DE BAIXA PRESSÃO, D=15MM, TIPO FISHER, CLASSE 300, 2º ESTÁGIO (INSTALAÇÃO GÁS)</t>
  </si>
  <si>
    <t xml:space="preserve">11855/ORSE</t>
  </si>
  <si>
    <t xml:space="preserve">CABO BLINDADO PARA ALARME E DETECÇÃO DE INCÊNCIO 3 X 1,5MM2</t>
  </si>
  <si>
    <t xml:space="preserve">ARMAÇÃO DE PILAR OU VIGA DE UMA ESTRUTURA CONVENCIONAL DE CONCRETO ARMADO EM UMA EDIFICAÇÃO TÉRREA OU SOBRADO UTILIZANDO AÇO CA-50 DE 8,0 MM - MONTAGEM. AF_12/2015</t>
  </si>
  <si>
    <t xml:space="preserve">04283/ORSE</t>
  </si>
  <si>
    <t xml:space="preserve">RALO HEMISFÉRICO EM PVC, TIPO ABACAXI</t>
  </si>
  <si>
    <t xml:space="preserve">TUBO, PVC, SOLDÁVEL, DN 110 MM, INSTALADO EM RESERVAÇÃO DE ÁGUA DE EDIFICAÇÃO QUE POSSUA RESERVATÓRIO DE FIBRA/FIBROCIMENTO FORNECIMENTO E INSTALAÇÃO. AF_06/2016</t>
  </si>
  <si>
    <t xml:space="preserve">070391/AGETOP</t>
  </si>
  <si>
    <t xml:space="preserve">BUCHA DE NYLON S-6</t>
  </si>
  <si>
    <t xml:space="preserve">04629/ORSE</t>
  </si>
  <si>
    <t xml:space="preserve">BICICLETÁRIO EM TUBO FERRO GALVANIZADO DIAM=50MM</t>
  </si>
  <si>
    <t xml:space="preserve">CURVA CURTA 90 GRAUS, PVC, SERIE NORMAL, ESGOTO PREDIAL, DN 100 MM, JUNTA ELÁSTICA, FORNECIDO E INSTALADO EM RAMAL DE DESCARGA OU RAMAL DE ESGOTO SANITÁRIO. AF_08/2022</t>
  </si>
  <si>
    <t xml:space="preserve">ARRASAMENTO MECANICO DE ESTACA DE CONCRETO ARMADO, DIAMETROS DE 41 CM A 60 CM. AF_05/2021</t>
  </si>
  <si>
    <t xml:space="preserve">12507/ORSE</t>
  </si>
  <si>
    <t xml:space="preserve">PLACA DE SINALIZAÇÃO, DIM.: 60 X 80 CM, - "ESTACIONAMENTO RESERVADO - DEFICIENTE/IDOSOS", INCLUSO BARROTE PARA FIXAÇÃO - FORNECIM</t>
  </si>
  <si>
    <t xml:space="preserve">TÊ, EM FERRO GALVANIZADO, CONEXÃO ROSQUEADA, DN 65 (2 1/2"), INSTALADO EM REDE DE ALIMENTAÇÃO PARA HIDRANTE - FORNECIMENTO E INSTALAÇÃO. AF_10/2020</t>
  </si>
  <si>
    <t xml:space="preserve">TOMADA ALTA DE EMBUTIR (1 MÓDULO), 2P+T 20 A, INCLUINDO SUPORTE E PLACA - FORNECIMENTO E INSTALAÇÃO. AF_12/2015</t>
  </si>
  <si>
    <t xml:space="preserve">TUBO, PVC, SOLDÁVEL, DN 85MM, INSTALADO EM PRUMADA DE ÁGUA - FORNECIMENTO E INSTALAÇÃO. AF_06/2022</t>
  </si>
  <si>
    <t xml:space="preserve">CABO TELEFÔNICO CCI-50 2 PARES, SEM BLINDAGEM, INSTALADO EM DISTRIBUIÇÃO DE EDIFICAÇÃO RESIDENCIAL - FORNECIMENTO E INSTALAÇÃO. AF_11/2019</t>
  </si>
  <si>
    <t xml:space="preserve">CCU.06.0009</t>
  </si>
  <si>
    <t xml:space="preserve">FORNECIMENTO, INSTALAÇÃO E MONTAGEM DE QUADRO ELÉTRICO (QDAR2) CONFORME ESPECÍFICADO EM PROJETO E CADERNO TÉCNICO.</t>
  </si>
  <si>
    <t xml:space="preserve">CCU.06.0011</t>
  </si>
  <si>
    <t xml:space="preserve">FORNECIMENTO, INSTALAÇÃO E MONTAGEM DE QUADRO ELÉTRICO (QDFL-CAST) CONFORME ESPECÍFICADO EM PROJETO E CADERNO TÉCNICO.</t>
  </si>
  <si>
    <t xml:space="preserve">TE, PVC, SOLDÁVEL, DN 25MM, INSTALADO EM RAMAL OU SUB-RAMAL DE ÁGUA - FORNECIMENTO E INSTALAÇÃO. AF_06/2022</t>
  </si>
  <si>
    <t xml:space="preserve">TÊ, EM FERRO GALVANIZADO, DN 80 (3"), CONEXÃO ROSQUEADA, INSTALADO EM PRUMADAS - FORNECIMENTO E INSTALAÇÃO. AF_10/2020</t>
  </si>
  <si>
    <t xml:space="preserve">080530/AGETOP</t>
  </si>
  <si>
    <t xml:space="preserve">PORTA PAPEL HIGIÊNICO EM LOUÇA - EMBUTIR</t>
  </si>
  <si>
    <t xml:space="preserve">REGISTRO DE GAVETA BRUTO, LATÃO, ROSCÁVEL, 2 1/2" - FORNECIMENTO E INSTALAÇÃO. AF_08/2021</t>
  </si>
  <si>
    <t xml:space="preserve">CCU.06.0010</t>
  </si>
  <si>
    <t xml:space="preserve">FORNECIMENTO, INSTALAÇÃO E MONTAGEM DE QUADRO ELÉTRICO (QFCOZ) CONFORME ESPECÍFICADO EM PROJETO E CADERNO TÉCNICO.</t>
  </si>
  <si>
    <t xml:space="preserve">CCU.04.0006</t>
  </si>
  <si>
    <t xml:space="preserve">FORNECIMENTO E FIXAÇÃO DE ALÇAPÃO EM AÇO GALVANIZADO 70X70CM, CONFORME ESPEFÍCICADO EM PROJETO ARQUITETÔNICO, INCLUSIVE FERRAGENS.</t>
  </si>
  <si>
    <t xml:space="preserve">CCU.06.0008</t>
  </si>
  <si>
    <t xml:space="preserve">FORNECIMENTO, INSTALAÇÃO E MONTAGEM DE QUADRO ELÉTRICO (QDAR1) CONFORME ESPECÍFICADO EM PROJETO E CADERNO TÉCNICO.</t>
  </si>
  <si>
    <t xml:space="preserve">072326/AGETOP</t>
  </si>
  <si>
    <t xml:space="preserve">SAIDA HORIZONTAL PARA ELETRODUTO D=1</t>
  </si>
  <si>
    <t xml:space="preserve">CCU.06.0015</t>
  </si>
  <si>
    <t xml:space="preserve">FORNECIMENTO, INSTALAÇÃO E MONTAGEM DE QUADRO ELÉTRICO (BEP - CX EQUIPOTENCIAL) CONFORME ESPECÍFICADO EM PROJETO E CADERNO TÉCNICO.</t>
  </si>
  <si>
    <t xml:space="preserve">C4065/SEINFRA</t>
  </si>
  <si>
    <t xml:space="preserve">GRANITO POLIDO E=2cm, CINZA, ARGAMASSA DE CIMENTO E AREIA 1:4, C/ REJUNTAMENTO</t>
  </si>
  <si>
    <t xml:space="preserve">ADAPTADOR CURTO COM BOLSA E ROSCA PARA REGISTRO, PVC, SOLDÁVEL, DN 25MM X 3/4 , INSTALADO EM RAMAL OU SUB-RAMAL DE ÁGUA - FORNECIMENTO E INSTALAÇÃO. AF_06/2022</t>
  </si>
  <si>
    <t xml:space="preserve">CURVA CURTA 90 GRAUS, PVC, SERIE NORMAL, ESGOTO PREDIAL, DN 40 MM, JUNTA SOLDÁVEL, FORNECIDO E INSTALADO EM RAMAL DE DESCARGA OU RAMAL DE ESGOTO SANITÁRIO. AF_08/2022</t>
  </si>
  <si>
    <t xml:space="preserve">BARRA DE APOIO RETA, EM ACO INOX POLIDO, COMPRIMENTO 80 CM,  FIXADA NA PAREDE - FORNECIMENTO E INSTALAÇÃO. AF_01/2020</t>
  </si>
  <si>
    <t xml:space="preserve">CAIXA RETANGULAR 4" X 4" MÉDIA (1,30 M DO PISO), PVC, INSTALADA EM PAREDE - FORNECIMENTO E INSTALAÇÃO. AF_12/2015</t>
  </si>
  <si>
    <t xml:space="preserve">EXTINTOR DE CO2 6KG - FORNECIMENTO E INSTALACAO</t>
  </si>
  <si>
    <t xml:space="preserve">02033/ORSE</t>
  </si>
  <si>
    <t xml:space="preserve">PAPELEIRA DE LOUÇA, DECA A480, 15 X 15CM OU SIMILAR</t>
  </si>
  <si>
    <t xml:space="preserve">JOELHO 90 GRAUS, PVC, SERIE NORMAL, ESGOTO PREDIAL, DN 50 MM, JUNTA ELÁSTICA, FORNECIDO E INSTALADO EM RAMAL DE DESCARGA OU RAMAL DE ESGOTO SANITÁRIO. AF_08/2022</t>
  </si>
  <si>
    <t xml:space="preserve">ARMAÇÃO DE LAJE DE UMA ESTRUTURA CONVENCIONAL DE CONCRETO ARMADO EM UMA EDIFICAÇÃO TÉRREA OU SOBRADO UTILIZANDO AÇO CA-50 DE 8,0 MM - MONTAGEM. AF_12/2015</t>
  </si>
  <si>
    <t xml:space="preserve">BANCADA DE GRANITO CINZA POLIDO, DE 1,50 X 0,60 M, PARA PIA DE COZINHA - FORNECIMENTO E INSTALAÇÃO. AF_01/2020</t>
  </si>
  <si>
    <t xml:space="preserve">00758/ORSE</t>
  </si>
  <si>
    <t xml:space="preserve">FORNECIMENTO E INSTALAÇÃO DE RACK DE PISO 19" X 16U X 570MM (GABINETE)</t>
  </si>
  <si>
    <t xml:space="preserve">TE, PVC, SOLDÁVEL, DN 50MM, INSTALADO EM PRUMADA DE ÁGUA - FORNECIMENTO E INSTALAÇÃO. AF_06/2022</t>
  </si>
  <si>
    <t xml:space="preserve">ARMAÇÃO DE LAJE DE ESTRUTURA CONVENCIONAL DE CONCRETO ARMADO UTILIZANDO AÇO CA-50 DE 8,0 MM - MONTAGEM. AF_06/2022</t>
  </si>
  <si>
    <t xml:space="preserve">REVESTIMENTO CERÂMICO PARA PISO COM PLACAS TIPO PORCELANATO DE DIMENSÕES 45X45 CM APLICADA EM AMBIENTES DE ÁREA ENTRE 5 M² E 10 M². AF_06/2014</t>
  </si>
  <si>
    <t xml:space="preserve">LUVA DE EMENDA PARA ELETRODUTO, AÇO GALVANIZADO, DN 25 MM (1''), APARENTE, INSTALADA EM TETO - FORNECIMENTO E INSTALAÇÃO. AF_11/2016_P</t>
  </si>
  <si>
    <t xml:space="preserve">NIPLE, EM FERRO GALVANIZADO, DN 65 (2 1/2"), CONEXÃO ROSQUEADA, INSTALADO EM PRUMADAS - FORNECIMENTO E INSTALAÇÃO. AF_10/2020</t>
  </si>
  <si>
    <t xml:space="preserve">CONDULETE DE ALUMÍNIO, TIPO LR, PARA ELETRODUTO DE AÇO GALVANIZADO DN 25 MM (1''), APARENTE - FORNECIMENTO E INSTALAÇÃO. AF_10/2022</t>
  </si>
  <si>
    <t xml:space="preserve">CURVA PVC, 45 GRAUS, CURTA, PVC, SÉRIE NORMAL, ESGOTO PREDIAL, DN 100 MM, JUNTA ELÁSTICA, FORNECIDO E INSTALADO EM RAMAL DE DESCARGA OU RAMAL DE ESGOTO SANITÁRIO. AF_08/2022</t>
  </si>
  <si>
    <t xml:space="preserve">09092/ORSE</t>
  </si>
  <si>
    <t xml:space="preserve">REGULADOR DE ALTA PRESSÃO, D=28MM, TIPO FISHER, CLASSE 300, 1º ESTÁGIO (INSTALAÇÃO GÁS)</t>
  </si>
  <si>
    <t xml:space="preserve">00207/ORSE</t>
  </si>
  <si>
    <t xml:space="preserve">FAIXA EM MADEIRA DE LEI APARELHADA 10 X 2,5 CM, PARA PROTEÇÃO DE PAREDE</t>
  </si>
  <si>
    <t xml:space="preserve">080740/AGETOP</t>
  </si>
  <si>
    <t xml:space="preserve">MEIA SABONETEIRA EM LOUÇA DE EMBUTIR</t>
  </si>
  <si>
    <t xml:space="preserve">07867/ORSE</t>
  </si>
  <si>
    <t xml:space="preserve">SWITCH 24 PORTAS 10/100 MBPS - FORNECIMENTO</t>
  </si>
  <si>
    <t xml:space="preserve">10613/ORSE</t>
  </si>
  <si>
    <t xml:space="preserve">FORNECIMENTO E ASSENTAMENTO DE TE DE REDUÇÃO DE FERRO GALVANIZADO DE 2 1/2" X 1"</t>
  </si>
  <si>
    <t xml:space="preserve">ADAPTADOR CURTO COM BOLSA E ROSCA PARA REGISTRO, PVC, SOLDÁVEL, DN 50MM X 1.1/2 , INSTALADO EM PRUMADA DE ÁGUA - FORNECIMENTO E INSTALAÇÃO. AF_06/2022</t>
  </si>
  <si>
    <t xml:space="preserve">JOELHO 90 GRAUS, PVC, SOLDÁVEL, DN 75MM, INSTALADO EM PRUMADA DE ÁGUA - FORNECIMENTO E INSTALAÇÃO. AF_06/2022</t>
  </si>
  <si>
    <t xml:space="preserve">070390/AGETOP</t>
  </si>
  <si>
    <t xml:space="preserve">BUCHA DE NYLON S-5</t>
  </si>
  <si>
    <t xml:space="preserve">ASSENTO SANITÁRIO CONVENCIONAL - FORNECIMENTO E INSTALACAO. AF_01/2020</t>
  </si>
  <si>
    <t xml:space="preserve">JOELHO 90 GRAUS, PVC, SERIE NORMAL, ESGOTO PREDIAL, DN 50 MM, JUNTA ELÁSTICA, FORNECIDO E INSTALADO EM PRUMADA DE ESGOTO SANITÁRIO OU VENTILAÇÃO. AF_08/2022</t>
  </si>
  <si>
    <t xml:space="preserve">VÁLVULA DE ESFERA BRUTA, BRONZE, ROSCÁVEL, 1 1/4'' - FORNECIMENTO E INSTALAÇÃO. AF_08/2021</t>
  </si>
  <si>
    <t xml:space="preserve">09524/ORSE</t>
  </si>
  <si>
    <t xml:space="preserve">TALA PLANA PERFURADA 50MM PARA ELETROCALHA METÁLICA (REF.: MOPA OU SIMILAR)</t>
  </si>
  <si>
    <t xml:space="preserve">LUVA DE REDUÇÃO, EM FERRO GALVANIZADO, 3" X 2 1/2", CONEXÃO ROSQUEADA, INSTALADO EM PRUMADAS - FORNECIMENTO E INSTALAÇÃO. AF_10/2020</t>
  </si>
  <si>
    <t xml:space="preserve">JOELHO 90 GRAUS, EM FERRO GALVANIZADO, DN 65 (2 1/2"), CONEXÃO ROSQUEADA, INSTALADO EM PRUMADAS - FORNECIMENTO E INSTALAÇÃO. AF_10/2020</t>
  </si>
  <si>
    <t xml:space="preserve">TUBO PVC, SERIE NORMAL, ESGOTO PREDIAL, DN 75 MM, FORNECIDO E INSTALADO EM PRUMADA DE ESGOTO SANITÁRIO OU VENTILAÇÃO. AF_08/2022</t>
  </si>
  <si>
    <t xml:space="preserve">CHAPISCO APLICADO EM ALVENARIA (COM PRESENÇA DE VÃOS) E ESTRUTURAS DE CONCRETO DE FACHADA, COM ROLO PARA TEXTURA ACRÍLICA.  ARGAMASSA INDUSTRIALIZADA COM PREPARO MANUAL. AF_10/2022</t>
  </si>
  <si>
    <t xml:space="preserve">UNIÃO, EM FERRO GALVANIZADO, DN 65 (2 1/2"), CONEXÃO ROSQUEADA, INSTALADO EM PRUMADAS - FORNECIMENTO E INSTALAÇÃO. AF_10/2020</t>
  </si>
  <si>
    <t xml:space="preserve">TÊ, PVC, SOLDÁVEL, DN 110 MM INSTALADO EM RESERVAÇÃO DE ÁGUA DE EDIFICAÇÃO QUE POSSUA RESERVATÓRIO DE FIBRA/FIBROCIMENTO FORNECIMENTO E INSTALAÇÃO. AF_06/2016</t>
  </si>
  <si>
    <t xml:space="preserve">TUBO EM COBRE FLEXÍVEL, DN 1/4", COM ISOLAMENTO, INSTALADO EM RAMAL DE ALIMENTAÇÃO DE AR CONDICIONADO COM CONDENSADORA CENTRAL ? FORNECIMENTO E INSTALAÇÃO. AF_12/2015</t>
  </si>
  <si>
    <t xml:space="preserve">JOELHO 90 GRAUS, PVC, SOLDÁVEL, DN 32MM, INSTALADO EM RAMAL OU SUB-RAMAL DE ÁGUA - FORNECIMENTO E INSTALAÇÃO. AF_06/2022</t>
  </si>
  <si>
    <t xml:space="preserve">CURVA PVC LONGA 45G, PVC, SÉRIE NORMAL, ESGOTO PREDIAL, DN 50 MM, JUNTA ELÁSTICA, FORNECIDO E INSTALADO EM RAMAL DE DESCARGA OU RAMAL DE ESGOTO SANITÁRIO. AF_08/2022</t>
  </si>
  <si>
    <t xml:space="preserve">TORNEIRA DE BOIA PARA CAIXA D'ÁGUA, ROSCÁVEL, 1" - FORNECIMENTO E INSTALAÇÃO. AF_08/2021</t>
  </si>
  <si>
    <t xml:space="preserve">ELETRODUTO FLEXÍVEL CORRUGADO, PEAD, DN 90 (3"), PARA REDE ENTERRADA DE DISTRIBUIÇÃO DE ENERGIA ELÉTRICA - FORNECIMENTO E INSTALAÇÃO. AF_12/2021</t>
  </si>
  <si>
    <t xml:space="preserve">TÊ, EM FERRO GALVANIZADO, DN 65 (2 1/2"), CONEXÃO ROSQUEADA, INSTALADO EM PRUMADAS - FORNECIMENTO E INSTALAÇÃO. AF_10/2020</t>
  </si>
  <si>
    <t xml:space="preserve">TOMADA MÉDIA DE EMBUTIR (2 MÓDULOS), 2P+T 10 A, INCLUINDO SUPORTE E PLACA - FORNECIMENTO E INSTALAÇÃO. AF_12/2015</t>
  </si>
  <si>
    <t xml:space="preserve">CCU.05.0001</t>
  </si>
  <si>
    <t xml:space="preserve">FORNECIMENTO E ASSENTAMENTO DE BANHEIRA RÍGIDA EM PVC DE EMBUTIR PARA CRIANÇAS COM ATÉ 10KG.</t>
  </si>
  <si>
    <t xml:space="preserve">VÁLVULA DE ESFERA BRUTA, BRONZE, ROSCÁVEL, 1/2" - FORNECIMENTO E INSTALAÇÃO. AF_08/2021</t>
  </si>
  <si>
    <t xml:space="preserve">C4853/SEINFRA</t>
  </si>
  <si>
    <t xml:space="preserve">CAIXA DE EQUIPOTENCIALIZAÇÃO DE TERRA</t>
  </si>
  <si>
    <t xml:space="preserve">CURVA CURTA 90 GRAUS, PVC, SERIE NORMAL, ESGOTO PREDIAL, DN 50 MM, JUNTA ELÁSTICA, FORNECIDO E INSTALADO EM PRUMADA DE ESGOTO SANITÁRIO OU VENTILAÇÃO. AF_08/2022</t>
  </si>
  <si>
    <t xml:space="preserve">CCU.06.0002</t>
  </si>
  <si>
    <t xml:space="preserve">FORNECIMENTO E INSTALAÇÃO DE CONJUNTO DE TOMADAS RJ45 +RJ11 (PLACA SUPORTE E MÓDULO)</t>
  </si>
  <si>
    <t xml:space="preserve">UNIÃO, PVC, SOLDÁVEL, DN 50MM, INSTALADO EM PRUMADA DE ÁGUA - FORNECIMENTO E INSTALAÇÃO. AF_06/2022</t>
  </si>
  <si>
    <t xml:space="preserve">CABO TELEFÔNICO CTP-APL-50 10 PARES INSTALADO EM ENTRADA DE EDIFICAÇÃO - FORNECIMENTO E INSTALAÇÃO. AF_11/2019</t>
  </si>
  <si>
    <t xml:space="preserve">JOELHO 90 GRAUS, EM FERRO GALVANIZADO, CONEXÃO ROSQUEADA, DN 20 (3/4"), INSTALADO EM RAMAIS E SUB-RAMAIS DE GÁS - FORNECIMENTO E INSTALAÇÃO. AF_10/2020</t>
  </si>
  <si>
    <t xml:space="preserve">RALO SIFONADO, PVC, DN 100 X 40 MM, JUNTA SOLDÁVEL, FORNECIDO E INSTALADO EM RAMAL DE DESCARGA OU EM RAMAL DE ESGOTO SANITÁRIO. AF_08/2022</t>
  </si>
  <si>
    <t xml:space="preserve">CONDULETE DE ALUMÍNIO, TIPO X, PARA ELETRODUTO DE AÇO GALVANIZADO DN 20 MM (3/4''), APARENTE - FORNECIMENTO E INSTALAÇÃO. AF_10/2022</t>
  </si>
  <si>
    <t xml:space="preserve">JOELHO 90 GRAUS, PVC, SOLDÁVEL, DN 85MM, INSTALADO EM PRUMADA DE ÁGUA - FORNECIMENTO E INSTALAÇÃO. AF_06/2022</t>
  </si>
  <si>
    <t xml:space="preserve">ENGATE FLEXÍVEL EM PLÁSTICO BRANCO, 1/2? X 30CM - FORNECIMENTO E INSTALAÇÃO. AF_01/2020</t>
  </si>
  <si>
    <t xml:space="preserve">CURVA 90 GRAUS, EM AÇO, CONEXÃO SOLDADA, DN 65 (2 1/2"), INSTALADO EM REDE DE ALIMENTAÇÃO PARA HIDRANTE - FORNECIMENTO E INSTALAÇÃO. AF_10/2020</t>
  </si>
  <si>
    <t xml:space="preserve">REGISTRO DE GAVETA BRUTO, LATÃO, ROSCÁVEL, 1 1/4" - FORNECIMENTO E INSTALAÇÃO. AF_08/2021</t>
  </si>
  <si>
    <t xml:space="preserve">BARRA DE APOIO RETA, EM ACO INOX POLIDO, COMPRIMENTO 70 CM,  FIXADA NA PAREDE - FORNECIMENTO E INSTALAÇÃO. AF_01/2020</t>
  </si>
  <si>
    <t xml:space="preserve">ADAPTADOR CURTO COM BOLSA E ROSCA PARA REGISTRO, PVC, SOLDÁVEL, DN 50MM X 1.1/4 , INSTALADO EM PRUMADA DE ÁGUA - FORNECIMENTO E INSTALAÇÃO. AF_06/2022</t>
  </si>
  <si>
    <t xml:space="preserve">CCU.05.0153</t>
  </si>
  <si>
    <t xml:space="preserve">CORPO CX. SIFONADA DIAM. 100 X 150 X 50 - REF.: 081662/AGETOP</t>
  </si>
  <si>
    <t xml:space="preserve">REGISTRO DE GAVETA BRUTO, LATÃO, ROSCÁVEL, 1" - FORNECIMENTO E INSTALAÇÃO. AF_08/2021</t>
  </si>
  <si>
    <t xml:space="preserve">CCU.05.0022</t>
  </si>
  <si>
    <t xml:space="preserve">CURVA LONGA 45 GRAUS, PVC, SERIE NORMAL, ESGOTO PREDIAL, DN 50 MM, JUNTA ELÁSTICA, FORNECIDO E INSTALADO EM PRUMADA DE ESGOTO SANITÁRIO OU VENTILAÇÃO. REF.: 89804 SINAPI/DF.</t>
  </si>
  <si>
    <t xml:space="preserve">15.018.0751-0/EMOP</t>
  </si>
  <si>
    <t xml:space="preserve">TE HORIZONTAL,90º,PARA ELETROCALHA PERFURADA OU LISA,150X50MM.FORNECIMENTO E COLOCACAO</t>
  </si>
  <si>
    <t xml:space="preserve">08615/ORSE</t>
  </si>
  <si>
    <t xml:space="preserve">CAIXA R1, PADRÃO TELEMAR. EM ALVENARIA DE BLOCO CERÂMICO, ESP. = 0,09M, DIM. INT. = 0.60 X 0.35 X 0.40M, COM TAMPÃO DE FERRO FUN</t>
  </si>
  <si>
    <t xml:space="preserve">LUVA DE REDUÇÃO, EM FERRO GALVANIZADO, 3" X 2", CONEXÃO ROSQUEADA, INSTALADO EM PRUMADAS - FORNECIMENTO E INSTALAÇÃO. AF_10/2020</t>
  </si>
  <si>
    <t xml:space="preserve">ARMAÇÃO DE LAJE DE ESTRUTURA CONVENCIONAL DE CONCRETO ARMADO UTILIZANDO AÇO CA-50 DE 10,0 MM - MONTAGEM. AF_06/2022</t>
  </si>
  <si>
    <t xml:space="preserve">14.007.0313-0/EMOP</t>
  </si>
  <si>
    <t xml:space="preserve">MOLA FECHA-PORTA,AEREA,COM PINHAO E CREMALHEIRA,EM ALUMINIO, COM PINTURA ELETROSTATICA, COM POTENCIA Nº3 PARA PORTAS DEFERRO DE 0,90 A 1,00M.FORNECIMENTO</t>
  </si>
  <si>
    <t xml:space="preserve">TUBO PVC, SERIE NORMAL, ESGOTO PREDIAL, DN 75 MM, FORNECIDO E INSTALADO EM RAMAL DE DESCARGA OU RAMAL DE ESGOTO SANITÁRIO. AF_08/2022</t>
  </si>
  <si>
    <t xml:space="preserve">071872/AGETOP</t>
  </si>
  <si>
    <t xml:space="preserve">PARAFUSO SEXTAVADO  CABEÇA LENTILHA D = 1/4  X 5/8</t>
  </si>
  <si>
    <t xml:space="preserve">TE, PVC, SOLDÁVEL, DN 60MM, INSTALADO EM PRUMADA DE ÁGUA - FORNECIMENTO E INSTALAÇÃO. AF_06/2022</t>
  </si>
  <si>
    <t xml:space="preserve">COTOVELO 45 GRAUS, EM FERRO GALVANIZADO, CONEXÃO ROSQUEADA, DN 65 (2 1/2?), INSTALADO EM RESERVAÇÃO DE ÁGUA DE EDIFICAÇÃO QUE POSSUA RESERVATÓRIO DE FIBRA/FIBROCIMENTO ? FORNECIMENTO E INSTALAÇÃO. AF_06/2016</t>
  </si>
  <si>
    <t xml:space="preserve">JOELHO 45 GRAUS, PVC, SERIE NORMAL, ESGOTO PREDIAL, DN 40 MM, JUNTA SOLDÁVEL, FORNECIDO E INSTALADO EM RAMAL DE DESCARGA OU RAMAL DE ESGOTO SANITÁRIO. AF_08/2022</t>
  </si>
  <si>
    <t xml:space="preserve">CCU.05.0020</t>
  </si>
  <si>
    <t xml:space="preserve">TERMINAL DE VENTILAÇÃO DIÂMETRO 50 MM. REF.: 081885/AGETOP.</t>
  </si>
  <si>
    <t xml:space="preserve">NIPLE, EM FERRO GALVANIZADO, CONEXÃO ROSQUEADA, DN 20 (3/4"), INSTALADO EM RAMAIS E SUB-RAMAIS DE GÁS - FORNECIMENTO E INSTALAÇÃO. AF_10/2020</t>
  </si>
  <si>
    <t xml:space="preserve">TUBO, PVC, SOLDÁVEL, DN 40MM, INSTALADO EM PRUMADA DE ÁGUA - FORNECIMENTO E INSTALAÇÃO. AF_06/2022</t>
  </si>
  <si>
    <t xml:space="preserve">ELETRODUTO FLEXÍVEL CORRUGADO, PEAD, DN 50 (1 1/2"), PARA REDE ENTERRADA DE DISTRIBUIÇÃO DE ENERGIA ELÉTRICA - FORNECIMENTO E INSTALAÇÃO. AF_12/2021</t>
  </si>
  <si>
    <t xml:space="preserve">00995/ORSE</t>
  </si>
  <si>
    <t xml:space="preserve">FORNECIMENTO E ASSENTAMENTO DE FLANGE SEXTAVADO DE FERRO GALVANIZADO DE 2"</t>
  </si>
  <si>
    <t xml:space="preserve">CCU.08.0013</t>
  </si>
  <si>
    <t xml:space="preserve">PRESSOSTATO 50 A 80 PSI REF.: 085039/AGETOP.</t>
  </si>
  <si>
    <t xml:space="preserve">VÁLVULA DE RETENÇÃO VERTICAL, DE BRONZE, ROSCÁVEL, 1 1/4" - FORNECIMENTO E INSTALAÇÃO. AF_08/2021</t>
  </si>
  <si>
    <t xml:space="preserve">JOELHO 90 GRAUS, PVC, SOLDÁVEL, DN 110 MM INSTALADO EM RESERVAÇÃO DE ÁGUA DE EDIFICAÇÃO QUE POSSUA RESERVATÓRIO DE FIBRA/FIBROCIMENTO FORNECIMENTO E INSTALAÇÃO. AF_06/2016</t>
  </si>
  <si>
    <t xml:space="preserve">10272/ORSE</t>
  </si>
  <si>
    <t xml:space="preserve">TERMINAL AÉREO BASE DUPLA GALVANIZADA 25MM - FORNECIMENTO</t>
  </si>
  <si>
    <t xml:space="preserve">CCU.09.0007</t>
  </si>
  <si>
    <t xml:space="preserve">PLACA FOTOLUMINESCENTE DE SINALIZAÇÃO BÁSICA PARA SAIDA DE EMERGÊNCIA, EM PVC ANTICHAMA, DIMENSÕES APROXIMADAS DE (10X20)CM, DE ACORDO COM A NORMA NBR 13434-2 FORNECIMENTO E COLOCAÇÃO. REF.: 05.054.0100-A/EMOP</t>
  </si>
  <si>
    <t xml:space="preserve">CURVA PVC LONGA 45G, PVC, SÉRIE NORMAL, ESGOTO PREDIAL, DN 75 MM, JUNTA ELÁSTICA, FORNECIDO E INSTALADO EM RAMAL DE DESCARGA OU RAMAL DE ESGOTO SANITÁRIO. AF_08/2022</t>
  </si>
  <si>
    <t xml:space="preserve">TE DE REDUÇÃO, PVC, SOLDÁVEL, DN 75MM X 50MM, INSTALADO EM PRUMADA DE ÁGUA - FORNECIMENTO E INSTALAÇÃO. AF_06/2022</t>
  </si>
  <si>
    <t xml:space="preserve">07861/ORSE</t>
  </si>
  <si>
    <t xml:space="preserve">ACIONADOR MANUAL (BOTOEIRA) TIPO QUEBRA-VIDRO, P/INSTAL. INCENDIO</t>
  </si>
  <si>
    <t xml:space="preserve">00997/ORSE</t>
  </si>
  <si>
    <t xml:space="preserve">FORNECIMENTO E ASSENTAMENTO DE FLANGE SEXTAVADO DE FERRO GALVANIZADO DE 3"</t>
  </si>
  <si>
    <t xml:space="preserve">LUVA DE REDUÇÃO, EM FERRO GALVANIZADO, 2 1/2" X 1 1/2", CONEXÃO ROSQUEADA, INSTALADO EM PRUMADAS - FORNECIMENTO E INSTALAÇÃO. AF_10/2020</t>
  </si>
  <si>
    <t xml:space="preserve">090533/PREFSP</t>
  </si>
  <si>
    <t xml:space="preserve">CAIXA DE PASSAGEM TIPO CONDULETE - 2</t>
  </si>
  <si>
    <t xml:space="preserve">CUBA DE EMBUTIR OVAL EM LOUÇA BRANCA, 35 X 50CM OU EQUIVALENTE, INCLUSO VÁLVULA EM METAL CROMADO E SIFÃO FLEXÍVEL EM PVC - FORNECIMENTO E INSTALAÇÃO. AF_01/2020</t>
  </si>
  <si>
    <t xml:space="preserve">01012/ORSE</t>
  </si>
  <si>
    <t xml:space="preserve">FORNECIMENTO E ASSENTAMENTO DE TE DE REDUÇÃO DE FERRO GALVANIZADO DE 1 1/2" X 1"</t>
  </si>
  <si>
    <t xml:space="preserve">071670/AGETOP</t>
  </si>
  <si>
    <t xml:space="preserve">CURVA DE TRANSPOSIÇÃO, PVC, SOLDÁVEL, DN 25MM, INSTALADO EM RAMAL OU SUB-RAMAL DE ÁGUA FORNECIMENTO E INSTALAÇÃO. AF_06/2022</t>
  </si>
  <si>
    <t xml:space="preserve">080515/AGETOP</t>
  </si>
  <si>
    <t xml:space="preserve">VÁLVULA DE DESCARGA DUPLO ACIONAMENTO COM ACABAMENTO CROMADO</t>
  </si>
  <si>
    <t xml:space="preserve">INTERRUPTOR PARALELO (1 MÓDULO), 10A/250V, INCLUINDO SUPORTE E PLACA - FORNECIMENTO E INSTALAÇÃO. AF_12/2015</t>
  </si>
  <si>
    <t xml:space="preserve">CCU.05.0023</t>
  </si>
  <si>
    <t xml:space="preserve">CURVA LONGA 45 GRAUS, PVC, SERIE NORMAL, ESGOTO PREDIAL, DN 75 MM, JUNTA ELÁSTICA, FORNECIDO E INSTALADO EM PRUMADA DE ESGOTO SANITÁRIO OU VENTILAÇÃO. REF.: 89804 SINAPI/DF.</t>
  </si>
  <si>
    <t xml:space="preserve">15.018.0750-0/EMOP</t>
  </si>
  <si>
    <t xml:space="preserve">TE HORIZONTAL,90º,PARA ELETROCALHA PERFURADA OU LISA,100X50MM.FORNECIMENTO E COLOCACAO</t>
  </si>
  <si>
    <t xml:space="preserve">CABO TELEFÔNICO CCI-50 2 PARES, SEM BLINDAGEM, INSTALADO EM ENTRADA DE EDIFICAÇÃO - FORNECIMENTO E INSTALAÇÃO. AF_11/2019</t>
  </si>
  <si>
    <t xml:space="preserve">221002/AGETOP</t>
  </si>
  <si>
    <t xml:space="preserve">RODAPE DE PLASTICO P/ PISO VINILICO/BORRACHA</t>
  </si>
  <si>
    <t xml:space="preserve">TUBO EM COBRE FLEXÍVEL, DN 3/8", COM ISOLAMENTO, INSTALADO EM RAMAL DE ALIMENTAÇÃO DE AR CONDICIONADO COM CONDENSADORA INDIVIDUAL ? FORNECIMENTO E INSTALAÇÃO. AF_12/2015</t>
  </si>
  <si>
    <t xml:space="preserve">09018/ORSE</t>
  </si>
  <si>
    <t xml:space="preserve">MANGUEIRA PARA GÁS GLP D=3/8" X 120CM, EM PVC TRANSPARENTE C/TARJA AMARELA, USO DOMESTICO</t>
  </si>
  <si>
    <t xml:space="preserve">ELETRODUTO FLEXÍVEL CORRUGADO, PEAD, DN 100 (4"), PARA REDE ENTERRADA DE DISTRIBUIÇÃO DE ENERGIA ELÉTRICA - FORNECIMENTO E INSTALAÇÃO. AF_12/2021</t>
  </si>
  <si>
    <t xml:space="preserve">ELETRODUTO FLEXÍVEL CORRUGADO, PEAD, DN 63 (2"), PARA REDE ENTERRADA DE DISTRIBUIÇÃO DE ENERGIA ELÉTRICA - FORNECIMENTO E INSTALAÇÃO. AF_12/2021</t>
  </si>
  <si>
    <t xml:space="preserve">ARMAÇÃO DE PILAR OU VIGA DE UMA ESTRUTURA CONVENCIONAL DE CONCRETO ARMADO EM UMA EDIFICAÇÃO TÉRREA OU SOBRADO UTILIZANDO AÇO CA-50 DE 16,0 MM - MONTAGEM. AF_12/2015</t>
  </si>
  <si>
    <t xml:space="preserve">QUADRO DE DISTRIBUICAO PARA TELEFONE N.3, 40X40X12CM EM CHAPA METALICA, DE EMBUTIR, SEM ACESSORIOS, PADRAO TELEBRAS, FORNECIMENTO E INSTALAÇÃO. AF_11/2019</t>
  </si>
  <si>
    <t xml:space="preserve">ARMAÇÃO DE LAJE DE ESTRUTURA CONVENCIONAL DE CONCRETO ARMADO UTILIZANDO AÇO CA-60 DE 5,0 MM - MONTAGEM. AF_06/2022</t>
  </si>
  <si>
    <t xml:space="preserve">01317/ORSE</t>
  </si>
  <si>
    <t xml:space="preserve">NÍPEL DE PVC RÍGIDO ROSCÁVEL DIÂM = 1 1/2"</t>
  </si>
  <si>
    <t xml:space="preserve">CCU.05.0024</t>
  </si>
  <si>
    <t xml:space="preserve">JUNÇÃO SIMPLES, PVC, SERIE NORMAL, ESGOTO PREDIAL, DN 75 X 50 MM, JUNTA ELÁSTICA, FORNECIDO E INSTALADO EM PRUMADA DE ESGOTO SANITÁRIO OU VENTILAÇÃO. REF.: 89830 SINAPI/DF.</t>
  </si>
  <si>
    <t xml:space="preserve">VÁLVULA DE ESFERA BRUTA, BRONZE, ROSCÁVEL, 3/4'' - FORNECIMENTO E INSTALAÇÃO. AF_08/2021</t>
  </si>
  <si>
    <t xml:space="preserve">JOELHO 90 GRAUS, PVC, SOLDÁVEL, DN 60MM, INSTALADO EM PRUMADA DE ÁGUA - FORNECIMENTO E INSTALAÇÃO. AF_06/2022</t>
  </si>
  <si>
    <t xml:space="preserve">070646/AGETOP</t>
  </si>
  <si>
    <t xml:space="preserve">CAIXA DE PASSAGEM METÁLICA DE EMBUTIR 20X20X10 CM</t>
  </si>
  <si>
    <t xml:space="preserve">070393/AGETOP</t>
  </si>
  <si>
    <t xml:space="preserve">BUCHA DE NYLON S-10</t>
  </si>
  <si>
    <t xml:space="preserve">TUBO DE AÇO GALVANIZADO COM COSTURA, CLASSE MÉDIA, DN 25 (1"), CONEXÃO ROSQUEADA, INSTALADO EM REDE DE ALIMENTAÇÃO PARA HIDRANTE - FORNECIMENTO E INSTALAÇÃO. AF_10/2020</t>
  </si>
  <si>
    <t xml:space="preserve">08970/ORSE</t>
  </si>
  <si>
    <t xml:space="preserve">TELA DE NYLON TIPO MOSQUITEIRO COM MOLDURA EM ALUMINIO ANODIZADO NATURAL</t>
  </si>
  <si>
    <t xml:space="preserve">MANOMETRO 0 A 200 PSI (0 A 14 KGF/CM2), D = 50MM - FORNECIMENTO E COLOCACAO</t>
  </si>
  <si>
    <t xml:space="preserve">NIPLE, EM FERRO GALVANIZADO, DN 50 (2"), CONEXÃO ROSQUEADA, INSTALADO EM REDE DE ALIMENTAÇÃO PARA HIDRANTE - FORNECIMENTO E INSTALAÇÃO. AF_10/2020</t>
  </si>
  <si>
    <t xml:space="preserve">MASTRO 1 ½  PARA SPDA - FORNECIMENTO E INSTALAÇÃO. AF_12/2017</t>
  </si>
  <si>
    <t xml:space="preserve">072325/AGETOP</t>
  </si>
  <si>
    <t xml:space="preserve">SAIDA HORIZONTAL PARA ELETRODUTO D=3/4</t>
  </si>
  <si>
    <t xml:space="preserve">085083/AGETOP</t>
  </si>
  <si>
    <t xml:space="preserve">CHAVE DE FLUXO 1</t>
  </si>
  <si>
    <t xml:space="preserve">ADAPTADOR COM FLANGES LIVRES, PVC, SOLDÁVEL LONGO, DN 50 MM X 1 1/2 , INSTALADO EM RESERVAÇÃO DE ÁGUA DE EDIFICAÇÃO QUE POSSUA RESERVATÓRIO DE FIBRA/FIBROCIMENTO FORNECIMENTO E INSTALAÇÃO. AF_06/2016</t>
  </si>
  <si>
    <t xml:space="preserve">INTERRUPTOR SIMPLES (1 MÓDULO), 10A/250V, INCLUINDO SUPORTE E PLACA - FORNECIMENTO E INSTALAÇÃO. AF_12/2015</t>
  </si>
  <si>
    <t xml:space="preserve">CONDULETE DE ALUMÍNIO, TIPO T, PARA ELETRODUTO DE AÇO GALVANIZADO DN 25 MM (1''), APARENTE - FORNECIMENTO E INSTALAÇÃO. AF_10/2022</t>
  </si>
  <si>
    <t xml:space="preserve">UNIÃO, PVC, SOLDÁVEL, DN 40MM, INSTALADO EM PRUMADA DE ÁGUA - FORNECIMENTO E INSTALAÇÃO. AF_06/2022</t>
  </si>
  <si>
    <t xml:space="preserve">01186/ORSE</t>
  </si>
  <si>
    <t xml:space="preserve">TÊ DE REDUÇÃO 90º DE PVC RÍGIDO SOLDÁVEL, MARROM DIÂM = 85 X 75MM</t>
  </si>
  <si>
    <t xml:space="preserve">01009/ORSE</t>
  </si>
  <si>
    <t xml:space="preserve">FORNECIMENTO E ASSENTAMENTO DE TE DE REDUÇÃO DE FERRO GALVANIZADO DE 3/4" X 1/2"</t>
  </si>
  <si>
    <t xml:space="preserve">NIPLE, EM FERRO GALVANIZADO, CONEXÃO ROSQUEADA, DN 15 (1/2"), INSTALADO EM RAMAIS E SUB-RAMAIS DE GÁS - FORNECIMENTO E INSTALAÇÃO. AF_10/2020</t>
  </si>
  <si>
    <t xml:space="preserve">CAPTOR TIPO FRANKLIN PARA SPDA - FORNECIMENTO E INSTALAÇÃO. AF_12/2017</t>
  </si>
  <si>
    <t xml:space="preserve">080532/AGETOP</t>
  </si>
  <si>
    <t xml:space="preserve">PORTA PAPEL HIGIÊNICO EM METAL/ACABAMENTO CROMADO</t>
  </si>
  <si>
    <t xml:space="preserve">JOELHO 90 GRAUS, PVC, SOLDÁVEL, DN 40MM, INSTALADO EM PRUMADA DE ÁGUA - FORNECIMENTO E INSTALAÇÃO. AF_06/2022</t>
  </si>
  <si>
    <t xml:space="preserve">18.038.0030-0/EMOP</t>
  </si>
  <si>
    <t xml:space="preserve">SIRENE AUDIO VISUAL,PARA SISTEMA DE ALARME CONTRA INCENDIO.FORNECIMENTO E COLOCACAO</t>
  </si>
  <si>
    <t xml:space="preserve">072397/AGETOP</t>
  </si>
  <si>
    <t xml:space="preserve">TAMPA CEGA PLÁSTICA 4 X2  COM FURO CENTRAL (PARA TV/SOM...)</t>
  </si>
  <si>
    <t xml:space="preserve">NIPLE, EM FERRO GALVANIZADO, DN 25 (1"), CONEXÃO ROSQUEADA, INSTALADO EM REDE DE ALIMENTAÇÃO PARA HIDRANTE - FORNECIMENTO E INSTALAÇÃO. AF_10/2020</t>
  </si>
  <si>
    <t xml:space="preserve">VÁLVULA DE ESFERA BRUTA, BRONZE, ROSCÁVEL, 1'' - FORNECIMENTO E INSTALAÇÃO. AF_08/2021</t>
  </si>
  <si>
    <t xml:space="preserve">NIPLE, EM FERRO GALVANIZADO, DN 40 (1 1/2"), CONEXÃO ROSQUEADA, INSTALADO EM REDE DE ALIMENTAÇÃO PARA HIDRANTE - FORNECIMENTO E INSTALAÇÃO. AF_10/2020</t>
  </si>
  <si>
    <t xml:space="preserve">TE, PVC, SOLDÁVEL, DN 32MM, INSTALADO EM RAMAL OU SUB-RAMAL DE ÁGUA - FORNECIMENTO E INSTALAÇÃO. AF_06/2022</t>
  </si>
  <si>
    <t xml:space="preserve">070335/AGETOP</t>
  </si>
  <si>
    <t xml:space="preserve">BOX RETO DIAMETRO 1</t>
  </si>
  <si>
    <t xml:space="preserve">JOELHO 90 GRAUS, EM FERRO GALVANIZADO, DN 25 (1"), CONEXÃO ROSQUEADA, INSTALADO EM REDE DE ALIMENTAÇÃO PARA HIDRANTE - FORNECIMENTO E INSTALAÇÃO. AF_10/2020</t>
  </si>
  <si>
    <t xml:space="preserve">REVESTIMENTO CERÂMICO PARA PAREDES EXTERNAS EM PASTILHAS DE PORCELANA 5 X 5 CM (PLACAS DE 30 X 30 CM), ALINHADAS A PRUMO, APLICADO EM PANOS SEM VÃOS. AF_06/2014</t>
  </si>
  <si>
    <t xml:space="preserve">REGISTRO DE GAVETA BRUTO, LATÃO, ROSCÁVEL, 3/4" - FORNECIMENTO E INSTALAÇÃO. AF_08/2021</t>
  </si>
  <si>
    <t xml:space="preserve">UNIÃO, EM FERRO GALVANIZADO, CONEXÃO ROSQUEADA, DN 20 (3/4"), INSTALADO EM RAMAIS E SUB-RAMAIS DE GÁS - FORNECIMENTO E INSTALAÇÃO. AF_10/2020</t>
  </si>
  <si>
    <t xml:space="preserve">LUVA DE REDUÇÃO, PVC, SOLDÁVEL, DN 32MM X 25MM, INSTALADO EM RAMAL OU SUB-RAMAL DE ÁGUA - FORNECIMENTO E INSTALAÇÃO. AF_06/2022</t>
  </si>
  <si>
    <t xml:space="preserve">CCU.09.0005</t>
  </si>
  <si>
    <t xml:space="preserve">PLACA FOTOLUMINESCENTE DE SINALIZAÇÃO BÁSICA PARA EXTINTOR DE INCÊNDIO, EM PVC ANTICHAMA, DIMENSÕES APROXIMADAS DE (15X15)CM, DE ACORDO COM A NORMA NBR 13434-2 FORNECIMENTO E COLOCAÇÃO. REF.: 05.054.0105-0/EMOP</t>
  </si>
  <si>
    <t xml:space="preserve">JOELHO 45 GRAUS, PVC, SOLDÁVEL, DN 50MM, INSTALADO EM PRUMADA DE ÁGUA - FORNECIMENTO E INSTALAÇÃO. AF_06/2022</t>
  </si>
  <si>
    <t xml:space="preserve">TÊ DE REDUÇÃO, PVC, SOLDÁVEL, DN 32MM X 25MM, INSTALADO EM RAMAL OU SUB-RAMAL DE ÁGUA - FORNECIMENTO E INSTALAÇÃO. AF_06/2022</t>
  </si>
  <si>
    <t xml:space="preserve">JOELHO 45 GRAUS, PVC, SOLDÁVEL, DN 85MM, INSTALADO EM PRUMADA DE ÁGUA - FORNECIMENTO E INSTALAÇÃO. AF_06/2022</t>
  </si>
  <si>
    <t xml:space="preserve">NIPLE, EM FERRO GALVANIZADO, DN 65 (2 1/2"), CONEXÃO ROSQUEADA, INSTALADO EM REDE DE ALIMENTAÇÃO PARA HIDRANTE - FORNECIMENTO E INSTALAÇÃO. AF_10/2020</t>
  </si>
  <si>
    <t xml:space="preserve">NIPLE, EM FERRO GALVANIZADO, DN 32 (1 1/4"), CONEXÃO ROSQUEADA, INSTALADO EM REDE DE ALIMENTAÇÃO PARA HIDRANTE - FORNECIMENTO E INSTALAÇÃO. AF_10/2020</t>
  </si>
  <si>
    <t xml:space="preserve">JUNÇÃO SIMPLES, PVC, SERIE NORMAL, ESGOTO PREDIAL, DN 50 X 50 MM, JUNTA ELÁSTICA, FORNECIDO E INSTALADO EM PRUMADA DE ESGOTO SANITÁRIO OU VENTILAÇÃO. AF_08/2022</t>
  </si>
  <si>
    <t xml:space="preserve">UNIÃO, EM FERRO GALVANIZADO, DN 32 (1 1/4"), CONEXÃO ROSQUEADA, INSTALADO EM REDE DE ALIMENTAÇÃO PARA HIDRANTE - FORNECIMENTO E INSTALAÇÃO. AF_10/2020</t>
  </si>
  <si>
    <t xml:space="preserve">VÁLVULA DE RETENÇÃO VERTICAL, DE BRONZE, ROSCÁVEL, 1" - FORNECIMENTO E INSTALAÇÃO. AF_08/2021</t>
  </si>
  <si>
    <t xml:space="preserve">JOELHO 90 GRAUS, PVC, SERIE NORMAL, ESGOTO PREDIAL, DN 75 MM, JUNTA ELÁSTICA, FORNECIDO E INSTALADO EM RAMAL DE DESCARGA OU RAMAL DE ESGOTO SANITÁRIO. AF_08/2022</t>
  </si>
  <si>
    <t xml:space="preserve">JOELHO 90 GRAUS, EM FERRO GALVANIZADO, DN 40 (1 1/2"), CONEXÃO ROSQUEADA, INSTALADO EM REDE DE ALIMENTAÇÃO PARA HIDRANTE - FORNECIMENTO E INSTALAÇÃO. AF_10/2020</t>
  </si>
  <si>
    <t xml:space="preserve">LUVA DE REDUÇÃO, PVC, SOLDÁVEL, DN 50MM X 25MM, INSTALADO EM PRUMADA DE ÁGUA FORNECIMENTO E INSTALAÇÃO. AF_06/2022</t>
  </si>
  <si>
    <t xml:space="preserve">LUVA DE REDUÇÃO, EM FERRO GALVANIZADO, 1" X 3/4", CONEXÃO ROSQUEADA, INSTALADO EM REDE DE ALIMENTAÇÃO PARA HIDRANTE - FORNECIMENTO E INSTALAÇÃO. AF_10/2020</t>
  </si>
  <si>
    <t xml:space="preserve">01316/ORSE</t>
  </si>
  <si>
    <t xml:space="preserve">NÍPEL DE PVC RÍGIDO ROSCÁVEL DIÂM = 1 1/4"</t>
  </si>
  <si>
    <t xml:space="preserve">JOELHO 90 GRAUS, PVC, SERIE NORMAL, ESGOTO PREDIAL, DN 75 MM, JUNTA ELÁSTICA, FORNECIDO E INSTALADO EM PRUMADA DE ESGOTO SANITÁRIO OU VENTILAÇÃO. AF_08/2022</t>
  </si>
  <si>
    <t xml:space="preserve">081165/AGETOP</t>
  </si>
  <si>
    <t xml:space="preserve">BUCHA DE REDUCAO SOLD. CURTA 60 X 50 mm</t>
  </si>
  <si>
    <t xml:space="preserve">CCU.05.0021</t>
  </si>
  <si>
    <t xml:space="preserve">TERMINAL DE VENTILAÇÃO DIÂMETRO 75 MM REF.: 081885 SINAPI/DF.</t>
  </si>
  <si>
    <t xml:space="preserve">081168/AGETOP</t>
  </si>
  <si>
    <t xml:space="preserve">BUCHA DE REDUCAO SOLDAVEL CURTA 110 X 85 mm</t>
  </si>
  <si>
    <t xml:space="preserve">15.018.0961-0/EMOP</t>
  </si>
  <si>
    <t xml:space="preserve">TERMINAL DE FECHAMENTO,PARA ELETROCALHA PERFURADA OU LISA,150X50MM,COM SAIDA PARA TUBO.FORNECIMENTO E COLOCACAO</t>
  </si>
  <si>
    <t xml:space="preserve">04178/ORSE</t>
  </si>
  <si>
    <t xml:space="preserve">ABRAÇADEIRA EM AÇO INOX, TIPO "D", 1", FORNECIMENTO</t>
  </si>
  <si>
    <t xml:space="preserve">UNIÃO, EM FERRO GALVANIZADO, DN 25 (1"), CONEXÃO ROSQUEADA, INSTALADO EM REDE DE ALIMENTAÇÃO PARA HIDRANTE - FORNECIMENTO E INSTALAÇÃO. AF_10/2020</t>
  </si>
  <si>
    <t xml:space="preserve">TUBO DE AÇO GALVANIZADO COM COSTURA, CLASSE MÉDIA, DN 40 (1 1/2"), CONEXÃO ROSQUEADA, INSTALADO EM REDE DE ALIMENTAÇÃO PARA HIDRANTE - FORNECIMENTO E INSTALAÇÃO. AF_10/2020</t>
  </si>
  <si>
    <t xml:space="preserve">15.018.0940-0/EMOP</t>
  </si>
  <si>
    <t xml:space="preserve">TERMINAL DE FECHAMENTO LISO,PARA ELETROCALHA PERFURADA OU LISA,100X50MM.FORNECIMENTO E COLOCACAO</t>
  </si>
  <si>
    <t xml:space="preserve">JOELHO 45 GRAUS, PVC, SOLDÁVEL, DN 25MM, INSTALADO EM RAMAL OU SUB-RAMAL DE ÁGUA - FORNECIMENTO E INSTALAÇÃO. AF_06/2022</t>
  </si>
  <si>
    <t xml:space="preserve">081181/AGETOP</t>
  </si>
  <si>
    <t xml:space="preserve">BUCHA DE REDUCAO SOLDAVEL LONGA 60 X 25 mm</t>
  </si>
  <si>
    <t xml:space="preserve">LUVA DE EMENDA PARA ELETRODUTO, AÇO GALVANIZADO, DN 40 MM (1 1/2''), APARENTE, INSTALADA EM TETO - FORNECIMENTO E INSTALAÇÃO. AF_11/2016_P</t>
  </si>
  <si>
    <t xml:space="preserve">081185/AGETOP</t>
  </si>
  <si>
    <t xml:space="preserve">BUCHA DE REDUÇÃO SOLDÁVEL LONGA 75 X 50 MM</t>
  </si>
  <si>
    <t xml:space="preserve">LUVA DE REDUÇÃO, EM FERRO GALVANIZADO, 3/4" X 1/2", CONEXÃO ROSQUEADA, INSTALADO EM RAMAIS E SUB-RAMAIS DE GÁS - FORNECIMENTO E INSTALAÇÃO. AF_10/2020</t>
  </si>
  <si>
    <t xml:space="preserve">ADAPTADOR CURTO COM BOLSA E ROSCA PARA REGISTRO, PVC, SOLDÁVEL, DN 40MM X 1.1/4 , INSTALADO EM PRUMADA DE ÁGUA - FORNECIMENTO E INSTALAÇÃO. AF_06/2022</t>
  </si>
  <si>
    <t xml:space="preserve">071796/AGETOP</t>
  </si>
  <si>
    <t xml:space="preserve">ORGANIZADOR DE CABOS (GUIA)</t>
  </si>
  <si>
    <t xml:space="preserve">LUVA DE REDUÇÃO, EM FERRO GALVANIZADO, 1 1/4" X 3/4", CONEXÃO ROSQUEADA, INSTALADO EM REDE DE ALIMENTAÇÃO PARA HIDRANTE - FORNECIMENTO E INSTALAÇÃO. AF_10/2020</t>
  </si>
  <si>
    <t xml:space="preserve">SABONETEIRA PLASTICA TIPO DISPENSER PARA SABONETE LIQUIDO COM RESERVATORIO 800 A 1500 ML, INCLUSO FIXAÇÃO. AF_01/2020</t>
  </si>
  <si>
    <t xml:space="preserve">081187/AGETOP</t>
  </si>
  <si>
    <t xml:space="preserve">BUCHA DE REDUÇÃO SOLDÁVEL LONGA 110 X 60 MMM</t>
  </si>
  <si>
    <t xml:space="preserve">TÊ, EM FERRO GALVANIZADO, CONEXÃO ROSQUEADA, DN 20 (3/4"), INSTALADO EM RAMAIS E SUB-RAMAIS DE GÁS - FORNECIMENTO E INSTALAÇÃO. AF_10/2020</t>
  </si>
  <si>
    <t xml:space="preserve">JOELHO 45 GRAUS, PVC, SOLDÁVEL, DN 32MM, INSTALADO EM RAMAL OU SUB-RAMAL DE ÁGUA - FORNECIMENTO E INSTALAÇÃO. AF_06/2022</t>
  </si>
  <si>
    <t xml:space="preserve">ADAPTADOR CURTO COM BOLSA E ROSCA PARA REGISTRO, PVC, SOLDÁVEL, DN 32MM X 1 , INSTALADO EM RAMAL OU SUB-RAMAL DE ÁGUA - FORNECIMENTO E INSTALAÇÃO. AF_06/2022</t>
  </si>
  <si>
    <t xml:space="preserve">18.005.0012-0/EMOP</t>
  </si>
  <si>
    <t xml:space="preserve">PORTA-TOALHA DE PAPEL EM PLASTICO ABS.FORNECIMENTO E COLOCACAO</t>
  </si>
  <si>
    <t xml:space="preserve">ENGATE FLEXÍVEL EM INOX, 1/2 X 30CM - FORNECIMENTO E INSTALAÇÃO. AF_01/2020</t>
  </si>
  <si>
    <t xml:space="preserve">JOELHO 90 GRAUS, EM FERRO GALVANIZADO, CONEXÃO ROSQUEADA, DN 15 (1/2"), INSTALADO EM RAMAIS E SUB-RAMAIS DE GÁS - FORNECIMENTO E INSTALAÇÃO. AF_10/2020</t>
  </si>
  <si>
    <t xml:space="preserve">070251/AGETOP</t>
  </si>
  <si>
    <t xml:space="preserve">ARRUELA LISA D=1/4</t>
  </si>
  <si>
    <t xml:space="preserve">LUVA PARA ELETRODUTO, PVC, ROSCÁVEL, DN 32 MM (1"), PARA CIRCUITOS TERMINAIS, INSTALADA EM FORRO - FORNECIMENTO E INSTALAÇÃO. AF_12/2015</t>
  </si>
  <si>
    <t xml:space="preserve">TÊ DE REDUÇÃO, PVC, SOLDÁVEL, DN 50MM X 25MM, INSTALADO EM PRUMADA DE ÁGUA - FORNECIMENTO E INSTALAÇÃO. AF_06/2022</t>
  </si>
  <si>
    <t xml:space="preserve">REGISTRO DE ESFERA, PVC, SOLDÁVEL, COM VOLANTE, DN  25 MM - FORNECIMENTO E INSTALAÇÃO. AF_08/2021</t>
  </si>
  <si>
    <t xml:space="preserve">TE, PVC, SOLDÁVEL, DN 40MM, INSTALADO EM PRUMADA DE ÁGUA - FORNECIMENTO E INSTALAÇÃO. AF_06/2022</t>
  </si>
  <si>
    <t xml:space="preserve">15.018.0670-0/EMOP</t>
  </si>
  <si>
    <t xml:space="preserve">CURVA VERTICAL,EXTERNA,90º,PARA ELETROCALHA PERFURADA OU LISA,100X50MM.FORNECIMENTO E COLOCACAO</t>
  </si>
  <si>
    <t xml:space="preserve">JOELHO 45 GRAUS, EM FERRO GALVANIZADO, CONEXÃO ROSQUEADA, DN 20 (3/4"), INSTALADO EM RAMAIS E SUB-RAMAIS DE GÁS - FORNECIMENTO E INSTALAÇÃO. AF_10/2020</t>
  </si>
  <si>
    <t xml:space="preserve">UNIÃO, PVC, SOLDÁVEL, DN 32MM, INSTALADO EM PRUMADA DE ÁGUA - FORNECIMENTO E INSTALAÇÃO. AF_06/2022</t>
  </si>
  <si>
    <t xml:space="preserve">TOMADA PARA TELEFONE RJ11 - FORNECIMENTO E INSTALAÇÃO. AF_11/2019</t>
  </si>
  <si>
    <t xml:space="preserve">01090/ORSE</t>
  </si>
  <si>
    <t xml:space="preserve">BUCHA DE REDUÇÃO LONGA DE PVC RÍGIDO SOLDÁVEL, MARROM, DIÂM = 85 X 60MM</t>
  </si>
  <si>
    <t xml:space="preserve">18.005.0013-0/EMOP</t>
  </si>
  <si>
    <t xml:space="preserve">PORTA PAPEL HIGIENICO EM PLASTICO ABS.FORNECIMENTRO E COLOCACAO</t>
  </si>
  <si>
    <t xml:space="preserve">10339/ORSE</t>
  </si>
  <si>
    <t xml:space="preserve">REGISTRO DE FECHO RÁPIDO 1/2" NPT</t>
  </si>
  <si>
    <t xml:space="preserve">11264/ORSE</t>
  </si>
  <si>
    <t xml:space="preserve">CURVA 45° PARA ELETRODUTO DE PVC RÍGIDO ROSCÁVEL, DIÂM = 32MM (1")</t>
  </si>
  <si>
    <t xml:space="preserve">C0512/SEINFRA</t>
  </si>
  <si>
    <t xml:space="preserve">BUJÃO EM AÇO GALV. D=65mm (2 1/2")  À  80mm (3")</t>
  </si>
  <si>
    <t xml:space="preserve">JOELHO 45 GRAUS, PVC, SERIE NORMAL, ESGOTO PREDIAL, DN 50 MM, JUNTA ELÁSTICA, FORNECIDO E INSTALADO EM RAMAL DE DESCARGA OU RAMAL DE ESGOTO SANITÁRIO. AF_08/2022</t>
  </si>
  <si>
    <t xml:space="preserve">CCU.05.0029</t>
  </si>
  <si>
    <t xml:space="preserve">JUNÇÃO SIMPLES, PVC, SERIE NORMAL, ESGOTO PREDIAL, DN 75 X 50 MM, JUNTA ELÁSTICA, FORNECIDO E INSTALADO EM RAMAL DE DESCARGA OU RAMAL DE ESGOTO SANITÁRIO. REF.: 89830 SINAPI/DF.</t>
  </si>
  <si>
    <t xml:space="preserve">ARMAÇÃO DE PILAR OU VIGA DE ESTRUTURA CONVENCIONAL DE CONCRETO ARMADO UTILIZANDO AÇO CA-50 DE 6,3 MM - MONTAGEM. AF_06/2022</t>
  </si>
  <si>
    <t xml:space="preserve">TUBO DE AÇO GALVANIZADO COM COSTURA, CLASSE MÉDIA, DN 32 (1 1/4"), CONEXÃO ROSQUEADA, INSTALADO EM REDE DE ALIMENTAÇÃO PARA HIDRANTE - FORNECIMENTO E INSTALAÇÃO. AF_10/2020</t>
  </si>
  <si>
    <t xml:space="preserve">02037/ORSE</t>
  </si>
  <si>
    <t xml:space="preserve">CABIDE DE LOUÇA, DECA A680, BRANCO OU SIMILAR</t>
  </si>
  <si>
    <t xml:space="preserve">JUNÇÃO SIMPLES, PVC, SERIE NORMAL, ESGOTO PREDIAL, DN 50 X 50 MM, JUNTA ELÁSTICA, FORNECIDO E INSTALADO EM RAMAL DE DESCARGA OU RAMAL DE ESGOTO SANITÁRIO. AF_08/2022</t>
  </si>
  <si>
    <t xml:space="preserve">CCU.08.0028</t>
  </si>
  <si>
    <t xml:space="preserve">PLACA FOTOLUMINESCENTE DE SINALIZAÇÃO BÁSICA PARA HIDRANTE, EM PVC ANTICHAMA, DIMENSÕES APROXIMADAS DE (15X15)CM, DE ACORDO COM A NORMA NBR 13434-2 FORNECIMENTO E COLOCAÇÃO. REF.: 05.054.0105-0/EMOP</t>
  </si>
  <si>
    <t xml:space="preserve">ELETRODUTO RÍGIDO ROSCÁVEL, PVC, DN 20 MM (1/2"), PARA CIRCUITOS TERMINAIS, INSTALADO EM FORRO - FORNECIMENTO E INSTALAÇÃO. AF_12/2015</t>
  </si>
  <si>
    <t xml:space="preserve">JOELHO 45 GRAUS, PVC, SERIE NORMAL, ESGOTO PREDIAL, DN 50 MM, JUNTA ELÁSTICA, FORNECIDO E INSTALADO EM PRUMADA DE ESGOTO SANITÁRIO OU VENTILAÇÃO. AF_08/2022</t>
  </si>
  <si>
    <t xml:space="preserve">081182/AGETOP</t>
  </si>
  <si>
    <t xml:space="preserve">BUCHA DE REDUCAO SOLDAVEL LONGA 60 X 32 mm</t>
  </si>
  <si>
    <t xml:space="preserve">01315/ORSE</t>
  </si>
  <si>
    <t xml:space="preserve">NÍPEL DE PVC RÍGIDO ROSCÁVEL DIÂM = 1"</t>
  </si>
  <si>
    <t xml:space="preserve">JUNÇÃO SIMPLES, PVC, SERIE NORMAL, ESGOTO PREDIAL, DN 40 MM, JUNTA SOLDÁVEL, FORNECIDO E INSTALADO EM RAMAL DE DESCARGA OU RAMAL DE ESGOTO SANITÁRIO. AF_08/2022</t>
  </si>
  <si>
    <t xml:space="preserve">LUVA PARA ELETRODUTO, PVC, ROSCÁVEL, DN 20 MM (1/2"), PARA CIRCUITOS TERMINAIS, INSTALADA EM FORRO - FORNECIMENTO E INSTALAÇÃO. AF_12/2015</t>
  </si>
  <si>
    <t xml:space="preserve">00972/ORSE</t>
  </si>
  <si>
    <t xml:space="preserve">FORNECIMENTO E ASSENTAMENTO DE CAP DE FERRO GALVANIZADO DE 3/4"</t>
  </si>
  <si>
    <t xml:space="preserve">CURVA 90 GRAUS PARA ELETRODUTO, PVC, ROSCÁVEL, DN 20 MM (1/2"), PARA CIRCUITOS TERMINAIS, INSTALADA EM FORRO - FORNECIMENTO E INSTALAÇÃO. AF_12/2015</t>
  </si>
  <si>
    <t xml:space="preserve">04015/ORSE</t>
  </si>
  <si>
    <t xml:space="preserve">FITA ISOLANTE ALTA FUSÃO 19 MM X 10 M - FORNECIMENTO</t>
  </si>
  <si>
    <t xml:space="preserve">081179/AGETOP</t>
  </si>
  <si>
    <t xml:space="preserve">BUCHA DE REDUCAO SOLDAVEL LONGA 50 X 25 mm</t>
  </si>
  <si>
    <t xml:space="preserve">070252/AGETOP</t>
  </si>
  <si>
    <t xml:space="preserve">ARRUELA LISA D=5/16</t>
  </si>
  <si>
    <t xml:space="preserve">PLANILHA DE CUSTOS (SERVIÇOS)</t>
  </si>
  <si>
    <t xml:space="preserve">ORIGEM</t>
  </si>
  <si>
    <t xml:space="preserve">DESCRIÇÃO</t>
  </si>
  <si>
    <t xml:space="preserve">PREÇO UNIT CUSTO (R$)</t>
  </si>
  <si>
    <t xml:space="preserve">BDI (%)</t>
  </si>
  <si>
    <t xml:space="preserve">PREÇO UNIT VENDA (R$)</t>
  </si>
  <si>
    <t xml:space="preserve">PREÇO TOTAL (R$)</t>
  </si>
  <si>
    <t xml:space="preserve">PREÇO TOTAL POR ITEM (R$)</t>
  </si>
  <si>
    <t xml:space="preserve"> 03. 00.000.</t>
  </si>
  <si>
    <t xml:space="preserve"> 03. 01.000.</t>
  </si>
  <si>
    <t xml:space="preserve">FUNDAÇÕES</t>
  </si>
  <si>
    <t xml:space="preserve"> 03. 01.100.</t>
  </si>
  <si>
    <t xml:space="preserve">PRÉDIO PRINCIPAL</t>
  </si>
  <si>
    <t xml:space="preserve"> 03. 01.100.100.</t>
  </si>
  <si>
    <t xml:space="preserve">MOVIMENTAÇÕES DE TERRA E PREPARO DO LOCAL</t>
  </si>
  <si>
    <t xml:space="preserve"> 03. 01.100.101.</t>
  </si>
  <si>
    <t xml:space="preserve">ESCAVAÇÃO</t>
  </si>
  <si>
    <t xml:space="preserve"> 03. 01.100.101.  1</t>
  </si>
  <si>
    <t xml:space="preserve">SINAPI</t>
  </si>
  <si>
    <t xml:space="preserve"> 03. 01.100.103.</t>
  </si>
  <si>
    <t xml:space="preserve">REATERRO COMPACTADO</t>
  </si>
  <si>
    <t xml:space="preserve"> 03. 01.100.103.  1</t>
  </si>
  <si>
    <t xml:space="preserve"> 03. 01.100.104.</t>
  </si>
  <si>
    <t xml:space="preserve">CARGA, TRANSPORTE, LANÇAMENTO E ESPALHAMENTO DE SOLO</t>
  </si>
  <si>
    <t xml:space="preserve"> 03. 01.100.104.  1</t>
  </si>
  <si>
    <t xml:space="preserve"> 03. 01.100.104.  2</t>
  </si>
  <si>
    <t xml:space="preserve"> 03. 01.100.400.</t>
  </si>
  <si>
    <t xml:space="preserve">FUNDAÇÕES PROFUNDAS</t>
  </si>
  <si>
    <t xml:space="preserve"> 03. 01.100.420.</t>
  </si>
  <si>
    <t xml:space="preserve">ESTACAS MOLDADAS NO LOCAL</t>
  </si>
  <si>
    <t xml:space="preserve"> 03. 01.100.425.</t>
  </si>
  <si>
    <t xml:space="preserve">TIPO ESCAVADAS MECANICAMENTE</t>
  </si>
  <si>
    <t xml:space="preserve"> 03. 01.100.425.  1</t>
  </si>
  <si>
    <t xml:space="preserve">CÓPIA SINAPI</t>
  </si>
  <si>
    <t xml:space="preserve"> 03. 01.100.425.  2</t>
  </si>
  <si>
    <t xml:space="preserve"> 03. 01.100.425.  3</t>
  </si>
  <si>
    <t xml:space="preserve"> 03. 01.100.425.  4</t>
  </si>
  <si>
    <t xml:space="preserve"> 03. 01.100.500.</t>
  </si>
  <si>
    <t xml:space="preserve">BLOCOS DE FUNDAÇÃO</t>
  </si>
  <si>
    <t xml:space="preserve"> 03. 01.100.501.</t>
  </si>
  <si>
    <t xml:space="preserve">LASTRO</t>
  </si>
  <si>
    <t xml:space="preserve"> 03. 01.100.501.  1</t>
  </si>
  <si>
    <t xml:space="preserve"> 03. 01.100.502.</t>
  </si>
  <si>
    <t xml:space="preserve">FÔRMAS</t>
  </si>
  <si>
    <t xml:space="preserve"> 03. 01.100.502.  1</t>
  </si>
  <si>
    <t xml:space="preserve"> 03. 01.100.503.</t>
  </si>
  <si>
    <t xml:space="preserve">ARMADURA</t>
  </si>
  <si>
    <t xml:space="preserve"> 03. 01.100.503.  1</t>
  </si>
  <si>
    <t xml:space="preserve"> 03. 01.100.503.  2</t>
  </si>
  <si>
    <t xml:space="preserve"> 03. 01.100.503.  3</t>
  </si>
  <si>
    <t xml:space="preserve"> 03. 01.100.504.</t>
  </si>
  <si>
    <t xml:space="preserve">CONCRETO</t>
  </si>
  <si>
    <t xml:space="preserve"> 03. 01.100.504.  1</t>
  </si>
  <si>
    <t xml:space="preserve"> 03. 01.100.505.</t>
  </si>
  <si>
    <t xml:space="preserve">IMPERMEABILIZAÇÃO</t>
  </si>
  <si>
    <t xml:space="preserve"> 03. 01.100.505.  1</t>
  </si>
  <si>
    <t xml:space="preserve"> 03. 01.100.600.</t>
  </si>
  <si>
    <t xml:space="preserve">VIGAS BALDRAME</t>
  </si>
  <si>
    <t xml:space="preserve"> 03. 01.100.601.</t>
  </si>
  <si>
    <t xml:space="preserve"> 03. 01.100.601.  1</t>
  </si>
  <si>
    <t xml:space="preserve"> 03. 01.100.602.</t>
  </si>
  <si>
    <t xml:space="preserve"> 03. 01.100.602.  1</t>
  </si>
  <si>
    <t xml:space="preserve"> 03. 01.100.603.</t>
  </si>
  <si>
    <t xml:space="preserve"> 03. 01.100.603.  1</t>
  </si>
  <si>
    <t xml:space="preserve"> 03. 01.100.603.  2</t>
  </si>
  <si>
    <t xml:space="preserve"> 03. 01.100.603.  3</t>
  </si>
  <si>
    <t xml:space="preserve"> 03. 01.100.603.  4</t>
  </si>
  <si>
    <t xml:space="preserve"> 03. 01.100.604.</t>
  </si>
  <si>
    <t xml:space="preserve"> 03. 01.100.604.  1</t>
  </si>
  <si>
    <t xml:space="preserve"> 03. 01.100.605.</t>
  </si>
  <si>
    <t xml:space="preserve"> 03. 01.100.605.  1</t>
  </si>
  <si>
    <t xml:space="preserve"> 03. 01.200.</t>
  </si>
  <si>
    <t xml:space="preserve">CASTELO D'ÁGUA</t>
  </si>
  <si>
    <t xml:space="preserve"> 03. 01.200.100.</t>
  </si>
  <si>
    <t xml:space="preserve"> 03. 01.200.101.</t>
  </si>
  <si>
    <t xml:space="preserve"> 03. 01.200.101.  1</t>
  </si>
  <si>
    <t xml:space="preserve"> 03. 01.200.103.</t>
  </si>
  <si>
    <t xml:space="preserve"> 03. 01.200.103.  1</t>
  </si>
  <si>
    <t xml:space="preserve"> 03. 01.200.104.</t>
  </si>
  <si>
    <t xml:space="preserve"> 03. 01.200.104.  1</t>
  </si>
  <si>
    <t xml:space="preserve"> 03. 01.200.104.  2</t>
  </si>
  <si>
    <t xml:space="preserve"> 03. 01.200.400.</t>
  </si>
  <si>
    <t xml:space="preserve"> 03. 01.200.420.</t>
  </si>
  <si>
    <t xml:space="preserve"> 03. 01.200.425.</t>
  </si>
  <si>
    <t xml:space="preserve"> 03. 01.200.425.  1</t>
  </si>
  <si>
    <t xml:space="preserve">PRÓPRIA</t>
  </si>
  <si>
    <t xml:space="preserve"> 03. 01.200.425.  2</t>
  </si>
  <si>
    <t xml:space="preserve"> 03. 01.200.425.  3</t>
  </si>
  <si>
    <t xml:space="preserve"> 03. 01.200.425.  4</t>
  </si>
  <si>
    <t xml:space="preserve"> 03. 01.200.500.</t>
  </si>
  <si>
    <t xml:space="preserve"> 03. 01.200.501.</t>
  </si>
  <si>
    <t xml:space="preserve"> 03. 01.200.501.  1</t>
  </si>
  <si>
    <t xml:space="preserve"> 03. 01.200.502.</t>
  </si>
  <si>
    <t xml:space="preserve"> 03. 01.200.502.  1</t>
  </si>
  <si>
    <t xml:space="preserve"> 03. 01.200.503.</t>
  </si>
  <si>
    <t xml:space="preserve"> 03. 01.200.503.  1</t>
  </si>
  <si>
    <t xml:space="preserve"> 03. 01.200.503.  2</t>
  </si>
  <si>
    <t xml:space="preserve"> 03. 01.200.503.  3</t>
  </si>
  <si>
    <t xml:space="preserve"> 03. 01.200.504.</t>
  </si>
  <si>
    <t xml:space="preserve"> 03. 01.200.504.  1</t>
  </si>
  <si>
    <t xml:space="preserve"> 03. 01.200.505.</t>
  </si>
  <si>
    <t xml:space="preserve"> 03. 01.200.505.  1</t>
  </si>
  <si>
    <t xml:space="preserve"> 03. 01.200.600.</t>
  </si>
  <si>
    <t xml:space="preserve"> 03. 01.200.601.</t>
  </si>
  <si>
    <t xml:space="preserve"> 03. 01.200.601.  1</t>
  </si>
  <si>
    <t xml:space="preserve"> 03. 01.200.602.</t>
  </si>
  <si>
    <t xml:space="preserve"> 03. 01.200.602.  1</t>
  </si>
  <si>
    <t xml:space="preserve"> 03. 01.200.603.</t>
  </si>
  <si>
    <t xml:space="preserve"> 03. 01.200.603.  1</t>
  </si>
  <si>
    <t xml:space="preserve"> 03. 01.200.603.  2</t>
  </si>
  <si>
    <t xml:space="preserve"> 03. 01.200.603.  3</t>
  </si>
  <si>
    <t xml:space="preserve"> 03. 01.200.603.  4</t>
  </si>
  <si>
    <t xml:space="preserve"> 03. 01.200.603.  5</t>
  </si>
  <si>
    <t xml:space="preserve"> 03. 01.200.604.</t>
  </si>
  <si>
    <t xml:space="preserve"> 03. 01.200.604.  1</t>
  </si>
  <si>
    <t xml:space="preserve"> 03. 01.200.605.</t>
  </si>
  <si>
    <t xml:space="preserve"> 03. 01.200.605.  1</t>
  </si>
  <si>
    <t xml:space="preserve"> 03. 01.300.</t>
  </si>
  <si>
    <t xml:space="preserve">RESERVATÓRIO PADRÃO ADASA</t>
  </si>
  <si>
    <t xml:space="preserve"> 03. 01.300.100.</t>
  </si>
  <si>
    <t xml:space="preserve"> 03. 01.300.101.</t>
  </si>
  <si>
    <t xml:space="preserve"> 03. 01.300.101.  1</t>
  </si>
  <si>
    <t xml:space="preserve"> 03. 01.300.103.</t>
  </si>
  <si>
    <t xml:space="preserve"> 03. 01.300.103.  1</t>
  </si>
  <si>
    <t xml:space="preserve"> 03. 01.300.104.</t>
  </si>
  <si>
    <t xml:space="preserve"> 03. 01.300.104.  1</t>
  </si>
  <si>
    <t xml:space="preserve"> 03. 01.300.104.  2</t>
  </si>
  <si>
    <t xml:space="preserve"> 03. 01.300.400.</t>
  </si>
  <si>
    <t xml:space="preserve"> 03. 01.300.420.</t>
  </si>
  <si>
    <t xml:space="preserve"> 03. 01.300.425.</t>
  </si>
  <si>
    <t xml:space="preserve"> 03. 01.300.425.  1</t>
  </si>
  <si>
    <t xml:space="preserve"> 03. 01.300.425.  2</t>
  </si>
  <si>
    <t xml:space="preserve"> 03. 01.300.425.  3</t>
  </si>
  <si>
    <t xml:space="preserve"> 03. 01.300.425.  4</t>
  </si>
  <si>
    <t xml:space="preserve"> 03. 01.300.500.</t>
  </si>
  <si>
    <t xml:space="preserve"> 03. 01.300.501.</t>
  </si>
  <si>
    <t xml:space="preserve"> 03. 01.300.501.  1</t>
  </si>
  <si>
    <t xml:space="preserve"> 03. 01.300.502.</t>
  </si>
  <si>
    <t xml:space="preserve"> 03. 01.300.502.  1</t>
  </si>
  <si>
    <t xml:space="preserve"> 03. 01.300.503.</t>
  </si>
  <si>
    <t xml:space="preserve"> 03. 01.300.503.  1</t>
  </si>
  <si>
    <t xml:space="preserve"> 03. 01.300.503.  2</t>
  </si>
  <si>
    <t xml:space="preserve"> 03. 01.300.503.  3</t>
  </si>
  <si>
    <t xml:space="preserve"> 03. 01.300.504.</t>
  </si>
  <si>
    <t xml:space="preserve"> 03. 01.300.504.  1</t>
  </si>
  <si>
    <t xml:space="preserve"> 03. 01.300.505.</t>
  </si>
  <si>
    <t xml:space="preserve"> 03. 01.300.505.  1</t>
  </si>
  <si>
    <t xml:space="preserve"> 03. 01.400.</t>
  </si>
  <si>
    <t xml:space="preserve">GUARITA</t>
  </si>
  <si>
    <t xml:space="preserve"> 03. 01.400.100.</t>
  </si>
  <si>
    <t xml:space="preserve"> 03. 01.400.101.</t>
  </si>
  <si>
    <t xml:space="preserve"> 03. 01.400.101.  1</t>
  </si>
  <si>
    <t xml:space="preserve"> 03. 01.400.103.</t>
  </si>
  <si>
    <t xml:space="preserve"> 03. 01.400.103.  1</t>
  </si>
  <si>
    <t xml:space="preserve"> 03. 01.400.104.</t>
  </si>
  <si>
    <t xml:space="preserve"> 03. 01.400.104.  1</t>
  </si>
  <si>
    <t xml:space="preserve"> 03. 01.400.104.  2</t>
  </si>
  <si>
    <t xml:space="preserve"> 03. 01.400.400.</t>
  </si>
  <si>
    <t xml:space="preserve"> 03. 01.400.420.</t>
  </si>
  <si>
    <t xml:space="preserve"> 03. 01.400.425.</t>
  </si>
  <si>
    <t xml:space="preserve"> 03. 01.400.425.  1</t>
  </si>
  <si>
    <t xml:space="preserve"> 03. 01.400.425.  2</t>
  </si>
  <si>
    <t xml:space="preserve"> 03. 01.400.425.  3</t>
  </si>
  <si>
    <t xml:space="preserve"> 03. 01.400.425.  4</t>
  </si>
  <si>
    <t xml:space="preserve"> 03. 01.400.500.</t>
  </si>
  <si>
    <t xml:space="preserve"> 03. 01.400.501.</t>
  </si>
  <si>
    <t xml:space="preserve"> 03. 01.400.501.  1</t>
  </si>
  <si>
    <t xml:space="preserve"> 03. 01.400.502.</t>
  </si>
  <si>
    <t xml:space="preserve"> 03. 01.400.502.  1</t>
  </si>
  <si>
    <t xml:space="preserve"> 03. 01.400.503.</t>
  </si>
  <si>
    <t xml:space="preserve"> 03. 01.400.503.  1</t>
  </si>
  <si>
    <t xml:space="preserve"> 03. 01.400.503.  2</t>
  </si>
  <si>
    <t xml:space="preserve"> 03. 01.400.503.  3</t>
  </si>
  <si>
    <t xml:space="preserve"> 03. 01.400.504.</t>
  </si>
  <si>
    <t xml:space="preserve"> 03. 01.400.504.  1</t>
  </si>
  <si>
    <t xml:space="preserve"> 03. 01.400.505.</t>
  </si>
  <si>
    <t xml:space="preserve"> 03. 01.400.505.  1</t>
  </si>
  <si>
    <t xml:space="preserve"> 03. 01.400.600.</t>
  </si>
  <si>
    <t xml:space="preserve"> 03. 01.400.601.</t>
  </si>
  <si>
    <t xml:space="preserve"> 03. 01.400.601.  1</t>
  </si>
  <si>
    <t xml:space="preserve"> 03. 01.400.602.</t>
  </si>
  <si>
    <t xml:space="preserve"> 03. 01.400.602.  1</t>
  </si>
  <si>
    <t xml:space="preserve"> 03. 01.400.603.</t>
  </si>
  <si>
    <t xml:space="preserve"> 03. 01.400.603.  1</t>
  </si>
  <si>
    <t xml:space="preserve"> 03. 01.400.603.  2</t>
  </si>
  <si>
    <t xml:space="preserve"> 03. 01.400.604.</t>
  </si>
  <si>
    <t xml:space="preserve"> 03. 01.400.604.  1</t>
  </si>
  <si>
    <t xml:space="preserve"> 03. 01.400.605.</t>
  </si>
  <si>
    <t xml:space="preserve"> 03. 01.400.605.  1</t>
  </si>
  <si>
    <t xml:space="preserve"> 03. 01.500.</t>
  </si>
  <si>
    <t xml:space="preserve">ABRIGO DE GÁS</t>
  </si>
  <si>
    <t xml:space="preserve"> 03. 01.500.100.</t>
  </si>
  <si>
    <t xml:space="preserve"> 03. 01.500.101.</t>
  </si>
  <si>
    <t xml:space="preserve"> 03. 01.500.101.  1</t>
  </si>
  <si>
    <t xml:space="preserve"> 03. 01.500.103.</t>
  </si>
  <si>
    <t xml:space="preserve"> 03. 01.500.103.  1</t>
  </si>
  <si>
    <t xml:space="preserve"> 03. 01.500.104.</t>
  </si>
  <si>
    <t xml:space="preserve"> 03. 01.500.104.  1</t>
  </si>
  <si>
    <t xml:space="preserve"> 03. 01.500.104.  2</t>
  </si>
  <si>
    <t xml:space="preserve"> 03. 02.000.</t>
  </si>
  <si>
    <t xml:space="preserve">ESTRUTURAS DE CONCRETO</t>
  </si>
  <si>
    <t xml:space="preserve"> 03. 02.100.</t>
  </si>
  <si>
    <t xml:space="preserve"> 03. 02.100.110.</t>
  </si>
  <si>
    <t xml:space="preserve">PILARES</t>
  </si>
  <si>
    <t xml:space="preserve"> 03. 02.100.111.</t>
  </si>
  <si>
    <t xml:space="preserve"> 03. 02.100.111.  1</t>
  </si>
  <si>
    <t xml:space="preserve"> 03. 02.100.112.</t>
  </si>
  <si>
    <t xml:space="preserve"> 03. 02.100.112.  1</t>
  </si>
  <si>
    <t xml:space="preserve"> 03. 02.100.112.  2</t>
  </si>
  <si>
    <t xml:space="preserve"> 03. 02.100.112.  3</t>
  </si>
  <si>
    <t xml:space="preserve"> 03. 02.100.113.</t>
  </si>
  <si>
    <t xml:space="preserve"> 03. 02.100.113.  1</t>
  </si>
  <si>
    <t xml:space="preserve"> 03. 02.100.120.</t>
  </si>
  <si>
    <t xml:space="preserve">VIGAS</t>
  </si>
  <si>
    <t xml:space="preserve"> 03. 02.100.121.</t>
  </si>
  <si>
    <t xml:space="preserve"> 03. 02.100.121.  1</t>
  </si>
  <si>
    <t xml:space="preserve"> 03. 02.100.122.</t>
  </si>
  <si>
    <t xml:space="preserve"> 03. 02.100.122.  1</t>
  </si>
  <si>
    <t xml:space="preserve"> 03. 02.100.122.  2</t>
  </si>
  <si>
    <t xml:space="preserve"> 03. 02.100.122.  3</t>
  </si>
  <si>
    <t xml:space="preserve"> 03. 02.100.122.  4</t>
  </si>
  <si>
    <t xml:space="preserve"> 03. 02.100.123.</t>
  </si>
  <si>
    <t xml:space="preserve"> 03. 02.100.123.  1</t>
  </si>
  <si>
    <t xml:space="preserve"> 03. 02.200.</t>
  </si>
  <si>
    <t xml:space="preserve"> 03. 02.200.110.</t>
  </si>
  <si>
    <t xml:space="preserve"> 03. 02.200.111.</t>
  </si>
  <si>
    <t xml:space="preserve"> 03. 02.200.111.  1</t>
  </si>
  <si>
    <t xml:space="preserve"> 03. 02.200.112.</t>
  </si>
  <si>
    <t xml:space="preserve"> 03. 02.200.112.  1</t>
  </si>
  <si>
    <t xml:space="preserve"> 03. 02.200.112.  2</t>
  </si>
  <si>
    <t xml:space="preserve"> 03. 02.200.113.</t>
  </si>
  <si>
    <t xml:space="preserve"> 03. 02.200.113.  1</t>
  </si>
  <si>
    <t xml:space="preserve"> 03. 02.200.120.</t>
  </si>
  <si>
    <t xml:space="preserve"> 03. 02.200.121.</t>
  </si>
  <si>
    <t xml:space="preserve"> 03. 02.200.121.  1</t>
  </si>
  <si>
    <t xml:space="preserve"> 03. 02.200.122.</t>
  </si>
  <si>
    <t xml:space="preserve"> 03. 02.200.122.  1</t>
  </si>
  <si>
    <t xml:space="preserve"> 03. 02.200.122.  2</t>
  </si>
  <si>
    <t xml:space="preserve"> 03. 02.200.122.  3</t>
  </si>
  <si>
    <t xml:space="preserve"> 03. 02.200.122.  4</t>
  </si>
  <si>
    <t xml:space="preserve"> 03. 02.200.122.  5</t>
  </si>
  <si>
    <t xml:space="preserve"> 03. 02.200.123.</t>
  </si>
  <si>
    <t xml:space="preserve"> 03. 02.200.123.  1</t>
  </si>
  <si>
    <t xml:space="preserve"> 03. 02.200.140.</t>
  </si>
  <si>
    <t xml:space="preserve">LAJES</t>
  </si>
  <si>
    <t xml:space="preserve"> 03. 02.200.141.</t>
  </si>
  <si>
    <t xml:space="preserve"> 03. 02.200.141.  1</t>
  </si>
  <si>
    <t xml:space="preserve"> 03. 02.200.142.</t>
  </si>
  <si>
    <t xml:space="preserve"> 03. 02.200.142.  1</t>
  </si>
  <si>
    <t xml:space="preserve"> 03. 02.200.142.  2</t>
  </si>
  <si>
    <t xml:space="preserve"> 03. 02.200.142.  3</t>
  </si>
  <si>
    <t xml:space="preserve"> 03. 02.200.143.</t>
  </si>
  <si>
    <t xml:space="preserve"> 03. 02.200.143.  1</t>
  </si>
  <si>
    <t xml:space="preserve"> 03. 02.200.150.</t>
  </si>
  <si>
    <t xml:space="preserve">PAREDES</t>
  </si>
  <si>
    <t xml:space="preserve"> 03. 02.200.151.</t>
  </si>
  <si>
    <t xml:space="preserve"> 03. 02.200.151.  1</t>
  </si>
  <si>
    <t xml:space="preserve"> 03. 02.200.152.</t>
  </si>
  <si>
    <t xml:space="preserve"> 03. 02.200.152.  1</t>
  </si>
  <si>
    <t xml:space="preserve"> 03. 02.200.152.  2</t>
  </si>
  <si>
    <t xml:space="preserve"> 03. 02.200.152.  3</t>
  </si>
  <si>
    <t xml:space="preserve"> 03. 02.200.152.  4</t>
  </si>
  <si>
    <t xml:space="preserve"> 03. 02.200.153.</t>
  </si>
  <si>
    <t xml:space="preserve"> 03. 02.200.153.  1</t>
  </si>
  <si>
    <t xml:space="preserve"> 03. 02.200.154.</t>
  </si>
  <si>
    <t xml:space="preserve"> 03. 02.200.154.  1</t>
  </si>
  <si>
    <t xml:space="preserve"> 03. 02.300.</t>
  </si>
  <si>
    <t xml:space="preserve"> 03. 02.300.110.</t>
  </si>
  <si>
    <t xml:space="preserve"> 03. 02.300.111.</t>
  </si>
  <si>
    <t xml:space="preserve"> 03. 02.300.111.  1</t>
  </si>
  <si>
    <t xml:space="preserve"> 03. 02.300.112.</t>
  </si>
  <si>
    <t xml:space="preserve"> 03. 02.300.112.  1</t>
  </si>
  <si>
    <t xml:space="preserve"> 03. 02.300.112.  2</t>
  </si>
  <si>
    <t xml:space="preserve"> 03. 02.300.113.</t>
  </si>
  <si>
    <t xml:space="preserve"> 03. 02.300.113.  1</t>
  </si>
  <si>
    <t xml:space="preserve"> 03. 02.300.120.</t>
  </si>
  <si>
    <t xml:space="preserve"> 03. 02.300.121.</t>
  </si>
  <si>
    <t xml:space="preserve"> 03. 02.300.121.  1</t>
  </si>
  <si>
    <t xml:space="preserve"> 03. 02.300.122.</t>
  </si>
  <si>
    <t xml:space="preserve"> 03. 02.300.122.  1</t>
  </si>
  <si>
    <t xml:space="preserve"> 03. 02.300.122.  2</t>
  </si>
  <si>
    <t xml:space="preserve"> 03. 02.300.122.  3</t>
  </si>
  <si>
    <t xml:space="preserve"> 03. 02.300.123.</t>
  </si>
  <si>
    <t xml:space="preserve"> 03. 02.300.123.  1</t>
  </si>
  <si>
    <t xml:space="preserve"> 03. 02.300.130.</t>
  </si>
  <si>
    <t xml:space="preserve">LAJES (OBS.: AS FÔRMAS E O CONCRETO ESTÃO SOMADOS AOS DO ITEM SUBSEQUENTE "PAREDES")</t>
  </si>
  <si>
    <t xml:space="preserve"> 03. 02.300.132.</t>
  </si>
  <si>
    <t xml:space="preserve"> 03. 02.300.132.  1</t>
  </si>
  <si>
    <t xml:space="preserve"> 03. 02.300.132.  2</t>
  </si>
  <si>
    <t xml:space="preserve"> 03. 02.300.140.</t>
  </si>
  <si>
    <t xml:space="preserve"> 03. 02.300.141.</t>
  </si>
  <si>
    <t xml:space="preserve"> 03. 02.300.141.  1</t>
  </si>
  <si>
    <t xml:space="preserve"> 03. 02.300.142.</t>
  </si>
  <si>
    <t xml:space="preserve"> 03. 02.300.142.  1</t>
  </si>
  <si>
    <t xml:space="preserve"> 03. 02.300.142.  2</t>
  </si>
  <si>
    <t xml:space="preserve"> 03. 02.300.142.  3</t>
  </si>
  <si>
    <t xml:space="preserve"> 03. 02.300.142.  4</t>
  </si>
  <si>
    <t xml:space="preserve"> 03. 02.300.142.  5</t>
  </si>
  <si>
    <t xml:space="preserve"> 03. 02.300.143.</t>
  </si>
  <si>
    <t xml:space="preserve"> 03. 02.300.143.  1</t>
  </si>
  <si>
    <t xml:space="preserve"> 03. 02.300.144.</t>
  </si>
  <si>
    <t xml:space="preserve">IMPERMEABILIZAÇÃO INTERNA</t>
  </si>
  <si>
    <t xml:space="preserve"> 03. 02.300.144.  1</t>
  </si>
  <si>
    <t xml:space="preserve"> 03. 02.300.145.</t>
  </si>
  <si>
    <t xml:space="preserve">IMPERMEABILIZAÇÃO EXTERNA</t>
  </si>
  <si>
    <t xml:space="preserve"> 03. 02.300.145.  1</t>
  </si>
  <si>
    <t xml:space="preserve"> 03. 02.400.</t>
  </si>
  <si>
    <t xml:space="preserve"> 03. 02.400.110.</t>
  </si>
  <si>
    <t xml:space="preserve"> 03. 02.400.111.</t>
  </si>
  <si>
    <t xml:space="preserve"> 03. 02.400.111.  1</t>
  </si>
  <si>
    <t xml:space="preserve"> 03. 02.400.112.</t>
  </si>
  <si>
    <t xml:space="preserve"> 03. 02.400.112.  1</t>
  </si>
  <si>
    <t xml:space="preserve"> 03. 02.400.112.  3</t>
  </si>
  <si>
    <t xml:space="preserve"> 03. 02.400.113.</t>
  </si>
  <si>
    <t xml:space="preserve"> 03. 02.400.113.  1</t>
  </si>
  <si>
    <t xml:space="preserve"> 03. 02.400.120.</t>
  </si>
  <si>
    <t xml:space="preserve"> 03. 02.400.121.</t>
  </si>
  <si>
    <t xml:space="preserve"> 03. 02.400.121.  1</t>
  </si>
  <si>
    <t xml:space="preserve"> 03. 02.400.122.</t>
  </si>
  <si>
    <t xml:space="preserve"> 03. 02.400.122.  1</t>
  </si>
  <si>
    <t xml:space="preserve"> 03. 02.400.122.  2</t>
  </si>
  <si>
    <t xml:space="preserve"> 03. 02.400.122.  3</t>
  </si>
  <si>
    <t xml:space="preserve"> 03. 02.400.122.  4</t>
  </si>
  <si>
    <t xml:space="preserve"> 03. 02.400.122.  5</t>
  </si>
  <si>
    <t xml:space="preserve"> 03. 02.400.123.</t>
  </si>
  <si>
    <t xml:space="preserve"> 03. 02.400.123.  1</t>
  </si>
  <si>
    <t xml:space="preserve"> 03. 02.400.130.</t>
  </si>
  <si>
    <t xml:space="preserve"> 03. 02.400.131.</t>
  </si>
  <si>
    <t xml:space="preserve"> 03. 02.400.131.  1</t>
  </si>
  <si>
    <t xml:space="preserve"> 03. 02.400.132.</t>
  </si>
  <si>
    <t xml:space="preserve"> 03. 02.400.132.  1</t>
  </si>
  <si>
    <t xml:space="preserve"> 03. 02.400.132.  2</t>
  </si>
  <si>
    <t xml:space="preserve"> 03. 02.400.132.  3</t>
  </si>
  <si>
    <t xml:space="preserve"> 03. 02.400.133.</t>
  </si>
  <si>
    <t xml:space="preserve"> 03. 02.400.133.  1</t>
  </si>
  <si>
    <t xml:space="preserve"> 03. 02.500.</t>
  </si>
  <si>
    <t xml:space="preserve"> 03. 02.500.110.</t>
  </si>
  <si>
    <t xml:space="preserve"> 03. 02.500.111.</t>
  </si>
  <si>
    <t xml:space="preserve"> 03. 02.500.111.  1</t>
  </si>
  <si>
    <t xml:space="preserve"> 03. 02.500.112.</t>
  </si>
  <si>
    <t xml:space="preserve"> 03. 02.500.112.  1</t>
  </si>
  <si>
    <t xml:space="preserve"> 03. 02.500.112.  2</t>
  </si>
  <si>
    <t xml:space="preserve"> 03. 02.500.113.</t>
  </si>
  <si>
    <t xml:space="preserve"> 03. 02.500.113.  1</t>
  </si>
  <si>
    <t xml:space="preserve"> 03. 02.500.120.</t>
  </si>
  <si>
    <t xml:space="preserve">VIGAS E BALDRAMES</t>
  </si>
  <si>
    <t xml:space="preserve"> 03. 02.500.121.</t>
  </si>
  <si>
    <t xml:space="preserve"> 03. 02.500.121.  1</t>
  </si>
  <si>
    <t xml:space="preserve"> 03. 02.500.122.</t>
  </si>
  <si>
    <t xml:space="preserve"> 03. 02.500.122.  1</t>
  </si>
  <si>
    <t xml:space="preserve"> 03. 02.500.122.  2</t>
  </si>
  <si>
    <t xml:space="preserve"> 03. 02.500.122.  3</t>
  </si>
  <si>
    <t xml:space="preserve"> 03. 02.500.123.</t>
  </si>
  <si>
    <t xml:space="preserve"> 03. 02.500.123.  1</t>
  </si>
  <si>
    <t xml:space="preserve"> 03. 02.500.130.</t>
  </si>
  <si>
    <t xml:space="preserve">LAJES E RADIER</t>
  </si>
  <si>
    <t xml:space="preserve"> 03. 02.500.131.</t>
  </si>
  <si>
    <t xml:space="preserve"> 03. 02.500.131.  1</t>
  </si>
  <si>
    <t xml:space="preserve"> 03. 02.500.132.</t>
  </si>
  <si>
    <t xml:space="preserve"> 03. 02.500.132.  1</t>
  </si>
  <si>
    <t xml:space="preserve"> 03. 02.500.132.  2</t>
  </si>
  <si>
    <t xml:space="preserve"> 03. 02.500.132.  3</t>
  </si>
  <si>
    <t xml:space="preserve"> 03. 02.500.133.</t>
  </si>
  <si>
    <t xml:space="preserve"> 03. 02.500.133.  1</t>
  </si>
  <si>
    <t xml:space="preserve"> 03. 03.000.</t>
  </si>
  <si>
    <t xml:space="preserve">ESTRUTURAS METÁLICAS</t>
  </si>
  <si>
    <t xml:space="preserve"> 03. 03.200.</t>
  </si>
  <si>
    <t xml:space="preserve">PEÇAS PRINCIPAIS</t>
  </si>
  <si>
    <t xml:space="preserve"> 03. 03.201.</t>
  </si>
  <si>
    <t xml:space="preserve">PERFIS LAMINADOS</t>
  </si>
  <si>
    <t xml:space="preserve"> 03. 03.201.  1.</t>
  </si>
  <si>
    <t xml:space="preserve"> 03. 03.203.</t>
  </si>
  <si>
    <t xml:space="preserve">PERFIS LEVES CONSTITUÍDOS DE CHAPAS DOBRADAS</t>
  </si>
  <si>
    <t xml:space="preserve"> 03. 03.203.  1.</t>
  </si>
  <si>
    <t xml:space="preserve"> 03. 03.600.</t>
  </si>
  <si>
    <t xml:space="preserve">PINTURA DE ACABAMENTO</t>
  </si>
  <si>
    <t xml:space="preserve"> 03. 03.600.  1.</t>
  </si>
  <si>
    <t xml:space="preserve"> 03. 03.600.  2.</t>
  </si>
  <si>
    <t xml:space="preserve">TOTAL ITEM:  03   </t>
  </si>
  <si>
    <t xml:space="preserve"> 04. 00.000.</t>
  </si>
  <si>
    <t xml:space="preserve">ARQUITETURA E ELEMENTOS</t>
  </si>
  <si>
    <t xml:space="preserve"> 04. 01.000.</t>
  </si>
  <si>
    <t xml:space="preserve">ARQUITETURA</t>
  </si>
  <si>
    <t xml:space="preserve"> 04. 01.100.</t>
  </si>
  <si>
    <t xml:space="preserve"> 04. 01.101.</t>
  </si>
  <si>
    <t xml:space="preserve">DE ALVENARIA DE TIJOLOS MACIÇOS DE BARRO</t>
  </si>
  <si>
    <t xml:space="preserve"> 04. 01.101.  1.</t>
  </si>
  <si>
    <t xml:space="preserve"> 04. 01.102.</t>
  </si>
  <si>
    <t xml:space="preserve">DE ALVENARIA DE TIJOLOS FURADOS DE BARRO</t>
  </si>
  <si>
    <t xml:space="preserve"> 04. 01.102.  1.</t>
  </si>
  <si>
    <t xml:space="preserve"> 04. 01.102.  2.</t>
  </si>
  <si>
    <t xml:space="preserve"> 04. 01.102.  3.</t>
  </si>
  <si>
    <t xml:space="preserve"> 04. 01.102.  4.</t>
  </si>
  <si>
    <t xml:space="preserve"> 04. 01.113.</t>
  </si>
  <si>
    <t xml:space="preserve">DE ALVENARIA DE ELEMENTOS VAZADOS DE CONCRETO</t>
  </si>
  <si>
    <t xml:space="preserve"> 04. 01.113.  1.</t>
  </si>
  <si>
    <t xml:space="preserve"> 04. 01.120.</t>
  </si>
  <si>
    <t xml:space="preserve">DE DIVISÓRIA DE GRANITO</t>
  </si>
  <si>
    <t xml:space="preserve"> 04. 01.120.  1.</t>
  </si>
  <si>
    <t xml:space="preserve"> 04. 01.200.</t>
  </si>
  <si>
    <t xml:space="preserve">ESQUADRIAS</t>
  </si>
  <si>
    <t xml:space="preserve"> 04. 01.204.</t>
  </si>
  <si>
    <t xml:space="preserve">PORTÃO DE FERRO EM TELA METÁLICA</t>
  </si>
  <si>
    <t xml:space="preserve"> 04. 01.204.  1.</t>
  </si>
  <si>
    <t xml:space="preserve">ORSE</t>
  </si>
  <si>
    <t xml:space="preserve"> 04. 01.212.</t>
  </si>
  <si>
    <t xml:space="preserve">CAIXILHO FIXO DE ALUMÍNIO ANODIZADO</t>
  </si>
  <si>
    <t xml:space="preserve"> 04. 01.212.  1.</t>
  </si>
  <si>
    <t xml:space="preserve">EMOP</t>
  </si>
  <si>
    <t xml:space="preserve"> 04. 01.214.</t>
  </si>
  <si>
    <t xml:space="preserve">CAIXILHO MÓVEL DE ALUMINÍNIO ANODIZADO</t>
  </si>
  <si>
    <t xml:space="preserve"> 04. 01.214.  1.</t>
  </si>
  <si>
    <t xml:space="preserve"> 04. 01.214.  2.</t>
  </si>
  <si>
    <t xml:space="preserve"> 04. 01.218.</t>
  </si>
  <si>
    <t xml:space="preserve">PORTA DE ALUMÍNIO EM CHAPA MACIÇA</t>
  </si>
  <si>
    <t xml:space="preserve"> 04. 01.218.  1.</t>
  </si>
  <si>
    <t xml:space="preserve"> 04. 01.220.</t>
  </si>
  <si>
    <t xml:space="preserve">PORTA DE ALUMÍNIO EM VENEZIANA</t>
  </si>
  <si>
    <t xml:space="preserve"> 04. 01.220.  1.</t>
  </si>
  <si>
    <t xml:space="preserve"> 04. 01.229.</t>
  </si>
  <si>
    <t xml:space="preserve">PORTA DE MADEIRA MACIÇA</t>
  </si>
  <si>
    <t xml:space="preserve"> 04. 01.229.  1.</t>
  </si>
  <si>
    <t xml:space="preserve"> 04. 01.229.  2.</t>
  </si>
  <si>
    <t xml:space="preserve"> 04. 01.229.  3.</t>
  </si>
  <si>
    <t xml:space="preserve"> 04. 01.229.  4.</t>
  </si>
  <si>
    <t xml:space="preserve"> 04. 01.240.</t>
  </si>
  <si>
    <t xml:space="preserve">PORTAS DE VIDRO</t>
  </si>
  <si>
    <t xml:space="preserve"> 04. 01.240.  1.</t>
  </si>
  <si>
    <t xml:space="preserve"> 04. 01.242.</t>
  </si>
  <si>
    <t xml:space="preserve">FECHADURAS</t>
  </si>
  <si>
    <t xml:space="preserve"> 04. 01.242.  1.</t>
  </si>
  <si>
    <t xml:space="preserve"> 04. 01.243.</t>
  </si>
  <si>
    <t xml:space="preserve">TARJETA</t>
  </si>
  <si>
    <t xml:space="preserve"> 04. 01.243.  1.</t>
  </si>
  <si>
    <t xml:space="preserve"> 04. 01.247.</t>
  </si>
  <si>
    <t xml:space="preserve">PUXADORES</t>
  </si>
  <si>
    <t xml:space="preserve"> 04. 01.247.  1.</t>
  </si>
  <si>
    <t xml:space="preserve"> 04. 01.248.</t>
  </si>
  <si>
    <t xml:space="preserve">DOBRADIÇAS</t>
  </si>
  <si>
    <t xml:space="preserve"> 04. 01.248.  1.</t>
  </si>
  <si>
    <t xml:space="preserve"> 04. 01.300.</t>
  </si>
  <si>
    <t xml:space="preserve">VIDROS E PLÁSTICOS</t>
  </si>
  <si>
    <t xml:space="preserve"> 04. 01.303.</t>
  </si>
  <si>
    <t xml:space="preserve">VIDRO TEMPERADO LISO</t>
  </si>
  <si>
    <t xml:space="preserve"> 04. 01.303.  1.</t>
  </si>
  <si>
    <t xml:space="preserve"> 04. 01.312.</t>
  </si>
  <si>
    <t xml:space="preserve">ESPELHOS DE CRISTAL</t>
  </si>
  <si>
    <t xml:space="preserve"> 04. 01.312.  1.</t>
  </si>
  <si>
    <t xml:space="preserve"> 04. 01.407.</t>
  </si>
  <si>
    <t xml:space="preserve">TELHAS DE CHAPA METÁLICA</t>
  </si>
  <si>
    <t xml:space="preserve"> 04. 01.407.  1.</t>
  </si>
  <si>
    <t xml:space="preserve"> 04. 01.415.</t>
  </si>
  <si>
    <t xml:space="preserve">PEÇAS COMPLEMENTARES DE AÇO</t>
  </si>
  <si>
    <t xml:space="preserve"> 04. 01.415.  1.</t>
  </si>
  <si>
    <t xml:space="preserve">AGETOP</t>
  </si>
  <si>
    <t xml:space="preserve"> 04. 01.500.</t>
  </si>
  <si>
    <t xml:space="preserve">REVESTIMENTOS</t>
  </si>
  <si>
    <t xml:space="preserve"> 04. 01.510.</t>
  </si>
  <si>
    <t xml:space="preserve">REVESTIMENTOS DE PISOS</t>
  </si>
  <si>
    <t xml:space="preserve"> 04. 01.511.</t>
  </si>
  <si>
    <t xml:space="preserve">CIMENTADOS</t>
  </si>
  <si>
    <t xml:space="preserve"> 04. 01.511.  1.</t>
  </si>
  <si>
    <t xml:space="preserve"> 04. 01.511.  2.</t>
  </si>
  <si>
    <t xml:space="preserve"> 04. 01.511.  3.</t>
  </si>
  <si>
    <t xml:space="preserve"> 04. 01.512.</t>
  </si>
  <si>
    <t xml:space="preserve">CERÂMICOS</t>
  </si>
  <si>
    <t xml:space="preserve"> 04. 01.512.  1.</t>
  </si>
  <si>
    <t xml:space="preserve"> 04. 01.512.  2.</t>
  </si>
  <si>
    <t xml:space="preserve"> 04. 01.520.</t>
  </si>
  <si>
    <t xml:space="preserve">DE BORRACHA</t>
  </si>
  <si>
    <t xml:space="preserve"> 04. 01.520.  1.</t>
  </si>
  <si>
    <t xml:space="preserve"> 04. 01.521.</t>
  </si>
  <si>
    <t xml:space="preserve">VINÍLICOS</t>
  </si>
  <si>
    <t xml:space="preserve"> 04. 01.521.  1.</t>
  </si>
  <si>
    <t xml:space="preserve"> 04. 01.528.</t>
  </si>
  <si>
    <t xml:space="preserve">CONTRAPISO E REGULARIZAÇÃO DA BASE</t>
  </si>
  <si>
    <t xml:space="preserve"> 04. 01.528.  1.</t>
  </si>
  <si>
    <t xml:space="preserve"> 04. 01.528.  2.</t>
  </si>
  <si>
    <t xml:space="preserve"> 04. 01.528.  3.</t>
  </si>
  <si>
    <t xml:space="preserve"> 04. 01.528.  4.</t>
  </si>
  <si>
    <t xml:space="preserve"> 04. 01.530.</t>
  </si>
  <si>
    <t xml:space="preserve">REVESTIMENTOS DE PAREDES</t>
  </si>
  <si>
    <t xml:space="preserve"> 04. 01.531.</t>
  </si>
  <si>
    <t xml:space="preserve">CHAPISCO</t>
  </si>
  <si>
    <t xml:space="preserve"> 04. 01.531.  1.</t>
  </si>
  <si>
    <t xml:space="preserve"> 04. 01.532.</t>
  </si>
  <si>
    <t xml:space="preserve">EMBOÇO</t>
  </si>
  <si>
    <t xml:space="preserve"> 04. 01.532.  1.</t>
  </si>
  <si>
    <t xml:space="preserve"> 04. 01.534.</t>
  </si>
  <si>
    <t xml:space="preserve">CERÂMICAS</t>
  </si>
  <si>
    <t xml:space="preserve"> 04. 01.534.  1.</t>
  </si>
  <si>
    <t xml:space="preserve"> 04. 01.534.  2.</t>
  </si>
  <si>
    <t xml:space="preserve"> 04. 01.550.</t>
  </si>
  <si>
    <t xml:space="preserve">REVESTIMENTOS DE FORRO</t>
  </si>
  <si>
    <t xml:space="preserve"> 04. 01.553.</t>
  </si>
  <si>
    <t xml:space="preserve">AGLOMERADO E DE FIBRAS</t>
  </si>
  <si>
    <t xml:space="preserve"> 04. 01.553.  1.</t>
  </si>
  <si>
    <t xml:space="preserve"> 04. 01.554.</t>
  </si>
  <si>
    <t xml:space="preserve">GESSO AUTOPORTANTE ACARTONADO</t>
  </si>
  <si>
    <t xml:space="preserve"> 04. 01.554.  1.</t>
  </si>
  <si>
    <t xml:space="preserve"> 04. 01.560.</t>
  </si>
  <si>
    <t xml:space="preserve">PINTURAS</t>
  </si>
  <si>
    <t xml:space="preserve"> 04. 01.561.</t>
  </si>
  <si>
    <t xml:space="preserve">MASSA CORRIDA</t>
  </si>
  <si>
    <t xml:space="preserve"> 04. 01.561.  1.</t>
  </si>
  <si>
    <t xml:space="preserve"> 04. 01.561.  2.</t>
  </si>
  <si>
    <t xml:space="preserve"> 04. 01.569.</t>
  </si>
  <si>
    <t xml:space="preserve">COM TINTA ACRÍLICA</t>
  </si>
  <si>
    <t xml:space="preserve"> 04. 01.569.  1.</t>
  </si>
  <si>
    <t xml:space="preserve"> 04. 01.569.  2.</t>
  </si>
  <si>
    <t xml:space="preserve"> 04. 01.600.</t>
  </si>
  <si>
    <t xml:space="preserve">IMPERMEABILIZAÇÕES</t>
  </si>
  <si>
    <t xml:space="preserve"> 04. 01.600.  1.</t>
  </si>
  <si>
    <t xml:space="preserve"> 04. 01.700.</t>
  </si>
  <si>
    <t xml:space="preserve">ACABAMENTOS E ARREMATES</t>
  </si>
  <si>
    <t xml:space="preserve"> 04. 01.701.</t>
  </si>
  <si>
    <t xml:space="preserve">RODAPÉS</t>
  </si>
  <si>
    <t xml:space="preserve"> 04. 01.701.  1.</t>
  </si>
  <si>
    <t xml:space="preserve"> 04. 01.702.</t>
  </si>
  <si>
    <t xml:space="preserve">SOLEIRAS</t>
  </si>
  <si>
    <t xml:space="preserve"> 04. 01.702.  1.</t>
  </si>
  <si>
    <t xml:space="preserve"> 04. 01.706.</t>
  </si>
  <si>
    <t xml:space="preserve">RUFOS</t>
  </si>
  <si>
    <t xml:space="preserve"> 04. 01.706.  1.</t>
  </si>
  <si>
    <t xml:space="preserve"> 04. 01.707.</t>
  </si>
  <si>
    <t xml:space="preserve">PINGADEIRAS</t>
  </si>
  <si>
    <t xml:space="preserve"> 04. 01.707.  1.</t>
  </si>
  <si>
    <t xml:space="preserve"> 04. 01.708.</t>
  </si>
  <si>
    <t xml:space="preserve">CALHAS</t>
  </si>
  <si>
    <t xml:space="preserve"> 04. 01.708.  1.</t>
  </si>
  <si>
    <t xml:space="preserve"> 04. 01.710.</t>
  </si>
  <si>
    <t xml:space="preserve">BANCADAS</t>
  </si>
  <si>
    <t xml:space="preserve"> 04. 01.710.  1.</t>
  </si>
  <si>
    <t xml:space="preserve"> 04. 01.710.  2.</t>
  </si>
  <si>
    <t xml:space="preserve"> 04. 01.711.</t>
  </si>
  <si>
    <t xml:space="preserve">RODAMEIO</t>
  </si>
  <si>
    <t xml:space="preserve"> 04. 01.711.  1.</t>
  </si>
  <si>
    <t xml:space="preserve"> 04. 01.712.</t>
  </si>
  <si>
    <t xml:space="preserve">CHAPAS DE FECHAMENTO</t>
  </si>
  <si>
    <t xml:space="preserve"> 04. 01.712.  1.</t>
  </si>
  <si>
    <t xml:space="preserve"> 04. 01.800.</t>
  </si>
  <si>
    <t xml:space="preserve">EQUIPAMENTOS E ACESSÓRIOS</t>
  </si>
  <si>
    <t xml:space="preserve"> 04. 01.803.</t>
  </si>
  <si>
    <t xml:space="preserve">GUARDA-CORPO</t>
  </si>
  <si>
    <t xml:space="preserve"> 04. 01.803.100.</t>
  </si>
  <si>
    <t xml:space="preserve">METÁLICO</t>
  </si>
  <si>
    <t xml:space="preserve"> 04. 01.803.100.  1</t>
  </si>
  <si>
    <t xml:space="preserve"> 04. 01.803.200.</t>
  </si>
  <si>
    <t xml:space="preserve">EM ALVENARIA</t>
  </si>
  <si>
    <t xml:space="preserve"> 04. 01.803.200.  1</t>
  </si>
  <si>
    <t xml:space="preserve"> 04. 01.803.200.  2</t>
  </si>
  <si>
    <t xml:space="preserve"> 04. 01.803.200.  3</t>
  </si>
  <si>
    <t xml:space="preserve"> 04. 01.808.</t>
  </si>
  <si>
    <t xml:space="preserve">GANCHOS PARA MOCHILA</t>
  </si>
  <si>
    <t xml:space="preserve"> 04. 01.808.  1.</t>
  </si>
  <si>
    <t xml:space="preserve"> 04. 01.810.</t>
  </si>
  <si>
    <t xml:space="preserve">DE SANITÁRIOS</t>
  </si>
  <si>
    <t xml:space="preserve"> 04. 01.810.100.</t>
  </si>
  <si>
    <t xml:space="preserve">CONVENCIONAL</t>
  </si>
  <si>
    <t xml:space="preserve"> 04. 01.810.100.  1</t>
  </si>
  <si>
    <t xml:space="preserve"> 04. 01.810.100.  2</t>
  </si>
  <si>
    <t xml:space="preserve"> 04. 01.810.100.  3</t>
  </si>
  <si>
    <t xml:space="preserve"> 04. 01.810.100.  5</t>
  </si>
  <si>
    <t xml:space="preserve"> 04. 01.810.200.</t>
  </si>
  <si>
    <t xml:space="preserve">P.N.E</t>
  </si>
  <si>
    <t xml:space="preserve"> 04. 01.810.200.  1</t>
  </si>
  <si>
    <t xml:space="preserve"> 04. 01.810.200.  2</t>
  </si>
  <si>
    <t xml:space="preserve"> 04. 01.810.200.  3</t>
  </si>
  <si>
    <t xml:space="preserve"> 04. 01.810.200.  4</t>
  </si>
  <si>
    <t xml:space="preserve"> 04. 01.810.200.  5</t>
  </si>
  <si>
    <t xml:space="preserve"> 04. 01.810.200.  6</t>
  </si>
  <si>
    <t xml:space="preserve"> 04. 01.810.200.  7</t>
  </si>
  <si>
    <t xml:space="preserve"> 04. 01.810.200.  8</t>
  </si>
  <si>
    <t xml:space="preserve"> 04. 01.810.200.  9</t>
  </si>
  <si>
    <t xml:space="preserve"> 04. 01.810.200. 10</t>
  </si>
  <si>
    <t xml:space="preserve"> 04. 01.880.</t>
  </si>
  <si>
    <t xml:space="preserve">DE PORTAS E ESQUADRIAS</t>
  </si>
  <si>
    <t xml:space="preserve"> 04. 01.880.  1.</t>
  </si>
  <si>
    <t xml:space="preserve"> 04. 01.880.  2.</t>
  </si>
  <si>
    <t xml:space="preserve"> 04. 02.000.</t>
  </si>
  <si>
    <t xml:space="preserve">COMUNICAÇÃO VISUAL</t>
  </si>
  <si>
    <t xml:space="preserve"> 04. 02.100.</t>
  </si>
  <si>
    <t xml:space="preserve">APLICAÇÕES E EQUIPAMENTOS</t>
  </si>
  <si>
    <t xml:space="preserve"> 04. 02.101.</t>
  </si>
  <si>
    <t xml:space="preserve">POSTES</t>
  </si>
  <si>
    <t xml:space="preserve"> 04. 02.101.  1.</t>
  </si>
  <si>
    <t xml:space="preserve"> 04. 02.102.</t>
  </si>
  <si>
    <t xml:space="preserve">PLACAS E QUADROS</t>
  </si>
  <si>
    <t xml:space="preserve"> 04. 02.102.  1.</t>
  </si>
  <si>
    <t xml:space="preserve"> 04. 02.102.  2.</t>
  </si>
  <si>
    <t xml:space="preserve"> 04. 02.102.  3.</t>
  </si>
  <si>
    <t xml:space="preserve"> 04. 02.102.  4.</t>
  </si>
  <si>
    <t xml:space="preserve"> 04. 02.102.  5.</t>
  </si>
  <si>
    <t xml:space="preserve"> 04. 04.000.</t>
  </si>
  <si>
    <t xml:space="preserve">PAISAGISMO</t>
  </si>
  <si>
    <t xml:space="preserve"> 04. 04.100.</t>
  </si>
  <si>
    <t xml:space="preserve"> 04. 04.102.</t>
  </si>
  <si>
    <t xml:space="preserve">DEOBILIÁRIO URBANO (BANCOS, LIXEIRAS E OUTROS)</t>
  </si>
  <si>
    <t xml:space="preserve"> 04. 04.102.  1.</t>
  </si>
  <si>
    <t xml:space="preserve"> 04. 04.102.  2.</t>
  </si>
  <si>
    <t xml:space="preserve">SEINFRA</t>
  </si>
  <si>
    <t xml:space="preserve"> 04. 04.102.  3.</t>
  </si>
  <si>
    <t xml:space="preserve"> 04. 04.106.</t>
  </si>
  <si>
    <t xml:space="preserve"> 04. 04.106. 10.</t>
  </si>
  <si>
    <t xml:space="preserve">COBERTURA</t>
  </si>
  <si>
    <t xml:space="preserve"> 04. 04.106. 10.  1</t>
  </si>
  <si>
    <t xml:space="preserve"> 04. 04.106. 10.  2</t>
  </si>
  <si>
    <t xml:space="preserve"> 04. 04.106. 10.  3</t>
  </si>
  <si>
    <t xml:space="preserve"> 04. 04.106. 10.  4</t>
  </si>
  <si>
    <t xml:space="preserve"> 04. 04.106. 10.  5</t>
  </si>
  <si>
    <t xml:space="preserve"> 04. 04.106. 10.  6</t>
  </si>
  <si>
    <t xml:space="preserve"> 04. 04.106. 10.  7</t>
  </si>
  <si>
    <t xml:space="preserve"> 04. 04.106. 11.</t>
  </si>
  <si>
    <t xml:space="preserve">REVESTIMENTO DE PAREDES</t>
  </si>
  <si>
    <t xml:space="preserve"> 04. 04.106. 11.  1</t>
  </si>
  <si>
    <t xml:space="preserve"> 04. 04.106. 11.  2</t>
  </si>
  <si>
    <t xml:space="preserve"> 04. 04.106. 11.  3</t>
  </si>
  <si>
    <t xml:space="preserve"> 04. 04.106. 11.  4</t>
  </si>
  <si>
    <t xml:space="preserve"> 04. 04.106. 11.  5</t>
  </si>
  <si>
    <t xml:space="preserve"> 04. 04.106. 12.</t>
  </si>
  <si>
    <t xml:space="preserve">REVESTIMENTO DE PISO</t>
  </si>
  <si>
    <t xml:space="preserve"> 04. 04.106. 12.  1</t>
  </si>
  <si>
    <t xml:space="preserve"> 04. 04.106. 13.</t>
  </si>
  <si>
    <t xml:space="preserve">LOUÇAS E METAIS</t>
  </si>
  <si>
    <t xml:space="preserve"> 04. 04.106. 13.  1</t>
  </si>
  <si>
    <t xml:space="preserve"> 04. 04.106. 13.  2</t>
  </si>
  <si>
    <t xml:space="preserve"> 04. 04.106. 13.  3</t>
  </si>
  <si>
    <t xml:space="preserve"> 04. 04.106. 13.  4</t>
  </si>
  <si>
    <t xml:space="preserve"> 04. 04.106. 13.  5</t>
  </si>
  <si>
    <t xml:space="preserve"> 04. 04.106. 13.  6</t>
  </si>
  <si>
    <t xml:space="preserve"> 04. 04.106. 13.  7</t>
  </si>
  <si>
    <t xml:space="preserve"> 04. 04.106. 13.  8</t>
  </si>
  <si>
    <t xml:space="preserve"> 04. 04.106. 13.  9</t>
  </si>
  <si>
    <t xml:space="preserve"> 04. 04.106. 14.</t>
  </si>
  <si>
    <t xml:space="preserve"> 04. 04.106. 14.  1</t>
  </si>
  <si>
    <t xml:space="preserve"> 04. 04.106. 14.  2</t>
  </si>
  <si>
    <t xml:space="preserve"> 04. 04.106. 14.  3</t>
  </si>
  <si>
    <t xml:space="preserve"> 04. 07.000.</t>
  </si>
  <si>
    <t xml:space="preserve">CASTELO D'ÁGUA POTÁVEL</t>
  </si>
  <si>
    <t xml:space="preserve"> 04. 07.100.</t>
  </si>
  <si>
    <t xml:space="preserve"> 04. 07.105.</t>
  </si>
  <si>
    <t xml:space="preserve">DE ALVENARIA DE BLOCOS DE CONCRETO</t>
  </si>
  <si>
    <t xml:space="preserve"> 04. 07.105.  1.</t>
  </si>
  <si>
    <t xml:space="preserve"> 04. 07.200.</t>
  </si>
  <si>
    <t xml:space="preserve"> 04. 07.203.</t>
  </si>
  <si>
    <t xml:space="preserve">PORTA DE FERRO EM VENEZIANA</t>
  </si>
  <si>
    <t xml:space="preserve"> 04. 07.203.  1.</t>
  </si>
  <si>
    <t xml:space="preserve"> 04. 07.225.</t>
  </si>
  <si>
    <t xml:space="preserve">CAIXILHO FIXO DE ALUMÍNIO EM VENEZIANA</t>
  </si>
  <si>
    <t xml:space="preserve"> 04. 07.225.  1.</t>
  </si>
  <si>
    <t xml:space="preserve"> 04. 07.528.</t>
  </si>
  <si>
    <t xml:space="preserve"> 04. 07.528.  1.</t>
  </si>
  <si>
    <t xml:space="preserve"> 04. 07.530.</t>
  </si>
  <si>
    <t xml:space="preserve"> 04. 07.531.</t>
  </si>
  <si>
    <t xml:space="preserve"> 04. 07.531.  1.</t>
  </si>
  <si>
    <t xml:space="preserve"> 04. 07.533.</t>
  </si>
  <si>
    <t xml:space="preserve">REBOCO</t>
  </si>
  <si>
    <t xml:space="preserve"> 04. 07.533.  1.</t>
  </si>
  <si>
    <t xml:space="preserve"> 04. 07.800.</t>
  </si>
  <si>
    <t xml:space="preserve"> 04. 07.803.</t>
  </si>
  <si>
    <t xml:space="preserve"> 04. 07.803.  1.</t>
  </si>
  <si>
    <t xml:space="preserve"> 04. 07.804.</t>
  </si>
  <si>
    <t xml:space="preserve">ALÇAPÕES</t>
  </si>
  <si>
    <t xml:space="preserve"> 04. 07.804.  1.</t>
  </si>
  <si>
    <t xml:space="preserve"> 04. 07.805.</t>
  </si>
  <si>
    <t xml:space="preserve">ESCADAS DE FERRO</t>
  </si>
  <si>
    <t xml:space="preserve"> 04. 07.805.  1.</t>
  </si>
  <si>
    <t xml:space="preserve"> 04. 07.806.</t>
  </si>
  <si>
    <t xml:space="preserve">PINTURAS COM ESMALTE SINTÉTICO DO GUARDA CORPO, ALÇAPÃO E ESCADA DE MARINHEIRO.</t>
  </si>
  <si>
    <t xml:space="preserve"> 04. 07.806.  1.</t>
  </si>
  <si>
    <t xml:space="preserve">TOTAL ITEM:  04   </t>
  </si>
  <si>
    <t xml:space="preserve"> 05. 00.000.</t>
  </si>
  <si>
    <t xml:space="preserve">INSTALAÇÕES HIDRÁULICAS</t>
  </si>
  <si>
    <t xml:space="preserve"> 05. 01.000.</t>
  </si>
  <si>
    <t xml:space="preserve">ÁGUA FRIA</t>
  </si>
  <si>
    <t xml:space="preserve"> 05. 01.100.</t>
  </si>
  <si>
    <t xml:space="preserve">ÁGUA POTÁVEL</t>
  </si>
  <si>
    <t xml:space="preserve"> 05. 01.100.200.</t>
  </si>
  <si>
    <t xml:space="preserve">TUBULAÇÕES E CONEXÕES DE PVC RÍGIDO</t>
  </si>
  <si>
    <t xml:space="preserve"> 05. 01.100.201.</t>
  </si>
  <si>
    <t xml:space="preserve">TUBO</t>
  </si>
  <si>
    <t xml:space="preserve"> 05. 01.100.201.  1</t>
  </si>
  <si>
    <t xml:space="preserve"> 05. 01.100.201.  2</t>
  </si>
  <si>
    <t xml:space="preserve"> 05. 01.100.201.  3</t>
  </si>
  <si>
    <t xml:space="preserve"> 05. 01.100.202.</t>
  </si>
  <si>
    <t xml:space="preserve">ADAPTADOR</t>
  </si>
  <si>
    <t xml:space="preserve"> 05. 01.100.202.  1</t>
  </si>
  <si>
    <t xml:space="preserve"> 05. 01.100.202.  2</t>
  </si>
  <si>
    <t xml:space="preserve"> 05. 01.100.207.</t>
  </si>
  <si>
    <t xml:space="preserve">JOELHO</t>
  </si>
  <si>
    <t xml:space="preserve"> 05. 01.100.207.  1</t>
  </si>
  <si>
    <t xml:space="preserve"> 05. 01.100.207.  2</t>
  </si>
  <si>
    <t xml:space="preserve"> 05. 01.100.207.  3</t>
  </si>
  <si>
    <t xml:space="preserve"> 05. 01.100.207.  4</t>
  </si>
  <si>
    <t xml:space="preserve"> 05. 01.100.207.  5</t>
  </si>
  <si>
    <t xml:space="preserve"> 05. 01.100.207.  6</t>
  </si>
  <si>
    <t xml:space="preserve"> 05. 01.100.208.</t>
  </si>
  <si>
    <t xml:space="preserve">LUVA</t>
  </si>
  <si>
    <t xml:space="preserve"> 05. 01.100.208.  1</t>
  </si>
  <si>
    <t xml:space="preserve"> 05. 01.100.208.  2</t>
  </si>
  <si>
    <t xml:space="preserve"> 05. 01.100.209.</t>
  </si>
  <si>
    <t xml:space="preserve">TÊ</t>
  </si>
  <si>
    <t xml:space="preserve"> 05. 01.100.209.  1</t>
  </si>
  <si>
    <t xml:space="preserve"> 05. 01.100.209.  2</t>
  </si>
  <si>
    <t xml:space="preserve"> 05. 01.100.209.  4</t>
  </si>
  <si>
    <t xml:space="preserve"> 05. 01.100.209.  5</t>
  </si>
  <si>
    <t xml:space="preserve"> 05. 01.100.209.  6</t>
  </si>
  <si>
    <t xml:space="preserve"> 05. 01.100.214.</t>
  </si>
  <si>
    <t xml:space="preserve">CURVA DE TRANSPOSIÇÃO</t>
  </si>
  <si>
    <t xml:space="preserve"> 05. 01.100.214.  1</t>
  </si>
  <si>
    <t xml:space="preserve"> 05. 01.200.</t>
  </si>
  <si>
    <t xml:space="preserve">ÁGUA DE REÚSO</t>
  </si>
  <si>
    <t xml:space="preserve"> 05. 01.200.200.</t>
  </si>
  <si>
    <t xml:space="preserve"> 05. 01.200.201.</t>
  </si>
  <si>
    <t xml:space="preserve"> 05. 01.200.201.  1</t>
  </si>
  <si>
    <t xml:space="preserve"> 05. 01.200.201.  2</t>
  </si>
  <si>
    <t xml:space="preserve"> 05. 01.200.201.  3</t>
  </si>
  <si>
    <t xml:space="preserve"> 05. 01.200.201.  4</t>
  </si>
  <si>
    <t xml:space="preserve"> 05. 01.200.201.  5</t>
  </si>
  <si>
    <t xml:space="preserve"> 05. 01.200.201.  6</t>
  </si>
  <si>
    <t xml:space="preserve"> 05. 01.200.202.</t>
  </si>
  <si>
    <t xml:space="preserve"> 05. 01.200.202.  1</t>
  </si>
  <si>
    <t xml:space="preserve"> 05. 01.200.202.  2</t>
  </si>
  <si>
    <t xml:space="preserve"> 05. 01.200.203.</t>
  </si>
  <si>
    <t xml:space="preserve">BUCHA DE REDUÇÃO</t>
  </si>
  <si>
    <t xml:space="preserve"> 05. 01.200.203.  1</t>
  </si>
  <si>
    <t xml:space="preserve"> 05. 01.200.203.  2</t>
  </si>
  <si>
    <t xml:space="preserve"> 05. 01.200.203.  3</t>
  </si>
  <si>
    <t xml:space="preserve"> 05. 01.200.203.  4</t>
  </si>
  <si>
    <t xml:space="preserve"> 05. 01.200.203.  5</t>
  </si>
  <si>
    <t xml:space="preserve"> 05. 01.200.203.  6</t>
  </si>
  <si>
    <t xml:space="preserve"> 05. 01.200.203.  7</t>
  </si>
  <si>
    <t xml:space="preserve"> 05. 01.200.203.  8</t>
  </si>
  <si>
    <t xml:space="preserve"> 05. 01.200.207.</t>
  </si>
  <si>
    <t xml:space="preserve"> 05. 01.200.207.  1</t>
  </si>
  <si>
    <t xml:space="preserve"> 05. 01.200.207.  2</t>
  </si>
  <si>
    <t xml:space="preserve"> 05. 01.200.207.  3</t>
  </si>
  <si>
    <t xml:space="preserve"> 05. 01.200.207.  4</t>
  </si>
  <si>
    <t xml:space="preserve"> 05. 01.200.207.  5</t>
  </si>
  <si>
    <t xml:space="preserve"> 05. 01.200.207.  6</t>
  </si>
  <si>
    <t xml:space="preserve"> 05. 01.200.207.  7</t>
  </si>
  <si>
    <t xml:space="preserve"> 05. 01.200.207.  8</t>
  </si>
  <si>
    <t xml:space="preserve"> 05. 01.200.207.  9</t>
  </si>
  <si>
    <t xml:space="preserve"> 05. 01.200.209.</t>
  </si>
  <si>
    <t xml:space="preserve"> 05. 01.200.209.  1</t>
  </si>
  <si>
    <t xml:space="preserve"> 05. 01.200.209.  2</t>
  </si>
  <si>
    <t xml:space="preserve"> 05. 01.200.209.  3</t>
  </si>
  <si>
    <t xml:space="preserve"> 05. 01.200.209.  4</t>
  </si>
  <si>
    <t xml:space="preserve"> 05. 01.200.209.  6</t>
  </si>
  <si>
    <t xml:space="preserve"> 05. 01.200.209.  7</t>
  </si>
  <si>
    <t xml:space="preserve"> 05. 01.300.</t>
  </si>
  <si>
    <t xml:space="preserve"> 05. 01.300.200.</t>
  </si>
  <si>
    <t xml:space="preserve">TUBULAÇÕES E CONEXÕES RÍGIDO</t>
  </si>
  <si>
    <t xml:space="preserve"> 05. 01.300.201.</t>
  </si>
  <si>
    <t xml:space="preserve"> 05. 01.300.201.  1</t>
  </si>
  <si>
    <t xml:space="preserve"> 05. 01.300.201.  2</t>
  </si>
  <si>
    <t xml:space="preserve"> 05. 01.300.201.  3</t>
  </si>
  <si>
    <t xml:space="preserve"> 05. 01.300.201.  4</t>
  </si>
  <si>
    <t xml:space="preserve"> 05. 01.300.202.</t>
  </si>
  <si>
    <t xml:space="preserve"> 05. 01.300.202.  1</t>
  </si>
  <si>
    <t xml:space="preserve"> 05. 01.300.202.  2</t>
  </si>
  <si>
    <t xml:space="preserve"> 05. 01.300.202.  3</t>
  </si>
  <si>
    <t xml:space="preserve"> 05. 01.300.202.  4</t>
  </si>
  <si>
    <t xml:space="preserve"> 05. 01.300.202.  5</t>
  </si>
  <si>
    <t xml:space="preserve"> 05. 01.300.207.</t>
  </si>
  <si>
    <t xml:space="preserve"> 05. 01.300.207.  1</t>
  </si>
  <si>
    <t xml:space="preserve"> 05. 01.300.207.  2</t>
  </si>
  <si>
    <t xml:space="preserve"> 05. 01.300.207.  3</t>
  </si>
  <si>
    <t xml:space="preserve"> 05. 01.300.209.</t>
  </si>
  <si>
    <t xml:space="preserve"> 05. 01.300.209.  1</t>
  </si>
  <si>
    <t xml:space="preserve"> 05. 01.300.209.  2</t>
  </si>
  <si>
    <t xml:space="preserve"> 05. 01.300.209.  3</t>
  </si>
  <si>
    <t xml:space="preserve"> 05. 01.300.210.</t>
  </si>
  <si>
    <t xml:space="preserve">UNIÃO</t>
  </si>
  <si>
    <t xml:space="preserve"> 05. 01.300.210.  1</t>
  </si>
  <si>
    <t xml:space="preserve"> 05. 01.300.210.  2</t>
  </si>
  <si>
    <t xml:space="preserve"> 05. 01.300.210.  3</t>
  </si>
  <si>
    <t xml:space="preserve"> 05. 01.300.212.</t>
  </si>
  <si>
    <t xml:space="preserve">NIPLE</t>
  </si>
  <si>
    <t xml:space="preserve"> 05. 01.300.212.  1</t>
  </si>
  <si>
    <t xml:space="preserve"> 05. 01.300.212.  2</t>
  </si>
  <si>
    <t xml:space="preserve"> 05. 01.300.212.  3</t>
  </si>
  <si>
    <t xml:space="preserve"> 05. 01.500.</t>
  </si>
  <si>
    <t xml:space="preserve">APARELHOS E ACESSÓRIOS SANITÁRIOS</t>
  </si>
  <si>
    <t xml:space="preserve"> 05. 01.501.</t>
  </si>
  <si>
    <t xml:space="preserve">LAVATÓRIO INDIVIDUAL</t>
  </si>
  <si>
    <t xml:space="preserve"> 05. 01.501.  1.</t>
  </si>
  <si>
    <t xml:space="preserve"> 05. 01.501.  2.</t>
  </si>
  <si>
    <t xml:space="preserve"> 05. 01.503.</t>
  </si>
  <si>
    <t xml:space="preserve">BACIA SIFONADA</t>
  </si>
  <si>
    <t xml:space="preserve"> 05. 01.503.  1.</t>
  </si>
  <si>
    <t xml:space="preserve"> 05. 01.503.  2.</t>
  </si>
  <si>
    <t xml:space="preserve"> 05. 01.503.  3.</t>
  </si>
  <si>
    <t xml:space="preserve"> 05. 01.503.  4.</t>
  </si>
  <si>
    <t xml:space="preserve"> 05. 01.503.  5.</t>
  </si>
  <si>
    <t xml:space="preserve"> 05. 01.505.</t>
  </si>
  <si>
    <t xml:space="preserve">BANHEIRA</t>
  </si>
  <si>
    <t xml:space="preserve"> 05. 01.505.  1.</t>
  </si>
  <si>
    <t xml:space="preserve"> 05. 01.508.</t>
  </si>
  <si>
    <t xml:space="preserve">MICTÓRIO INDIVIDUAL</t>
  </si>
  <si>
    <t xml:space="preserve"> 05. 01.510.</t>
  </si>
  <si>
    <t xml:space="preserve">PIA</t>
  </si>
  <si>
    <t xml:space="preserve"> 05. 01.510.  1.</t>
  </si>
  <si>
    <t xml:space="preserve"> 05. 01.510.  2.</t>
  </si>
  <si>
    <t xml:space="preserve"> 05. 01.510.  3.</t>
  </si>
  <si>
    <t xml:space="preserve"> 05. 01.511.</t>
  </si>
  <si>
    <t xml:space="preserve">TANQUE</t>
  </si>
  <si>
    <t xml:space="preserve"> 05. 01.511.  1.</t>
  </si>
  <si>
    <t xml:space="preserve"> 05. 01.512.</t>
  </si>
  <si>
    <t xml:space="preserve">TORNEIRA</t>
  </si>
  <si>
    <t xml:space="preserve"> 05. 01.512.  1.</t>
  </si>
  <si>
    <t xml:space="preserve"> 05. 01.512.  2.</t>
  </si>
  <si>
    <t xml:space="preserve"> 05. 01.512.  3.</t>
  </si>
  <si>
    <t xml:space="preserve"> 05. 01.513.</t>
  </si>
  <si>
    <t xml:space="preserve">TORNEIRA DE BÓIA</t>
  </si>
  <si>
    <t xml:space="preserve"> 05. 01.513.  1.</t>
  </si>
  <si>
    <t xml:space="preserve"> 05. 01.515.</t>
  </si>
  <si>
    <t xml:space="preserve">REGISTRO DE PRESSÃO</t>
  </si>
  <si>
    <t xml:space="preserve"> 05. 01.515.  1.</t>
  </si>
  <si>
    <t xml:space="preserve"> 05. 01.516.</t>
  </si>
  <si>
    <t xml:space="preserve">REGISTRO DE GAVETA</t>
  </si>
  <si>
    <t xml:space="preserve"> 05. 01.516.  1.</t>
  </si>
  <si>
    <t xml:space="preserve"> 05. 01.516.  2.</t>
  </si>
  <si>
    <t xml:space="preserve"> 05. 01.516.  3.</t>
  </si>
  <si>
    <t xml:space="preserve"> 05. 01.516.  4.</t>
  </si>
  <si>
    <t xml:space="preserve"> 05. 01.517.</t>
  </si>
  <si>
    <t xml:space="preserve">LIGAÇÃO FLEXÍVEL</t>
  </si>
  <si>
    <t xml:space="preserve"> 05. 01.517.  1.</t>
  </si>
  <si>
    <t xml:space="preserve"> 05. 01.517.  2.</t>
  </si>
  <si>
    <t xml:space="preserve"> 05. 01.518.</t>
  </si>
  <si>
    <t xml:space="preserve">CHUVEIROS E DUCHAS HIGIÊNICAS</t>
  </si>
  <si>
    <t xml:space="preserve"> 05. 01.518.  1.</t>
  </si>
  <si>
    <t xml:space="preserve"> 05. 01.518.  2.</t>
  </si>
  <si>
    <t xml:space="preserve"> 05. 01.519.</t>
  </si>
  <si>
    <t xml:space="preserve">VÁLVULA DE DESCARGA</t>
  </si>
  <si>
    <t xml:space="preserve"> 05. 01.519.  1.</t>
  </si>
  <si>
    <t xml:space="preserve"> 05. 01.519.  2.</t>
  </si>
  <si>
    <t xml:space="preserve"> 05. 01.522.</t>
  </si>
  <si>
    <t xml:space="preserve">TUBO PARA LIGAÇÃO DE BACIA</t>
  </si>
  <si>
    <t xml:space="preserve"> 05. 01.524.</t>
  </si>
  <si>
    <t xml:space="preserve">VÁLVULA PARA APARELHOS SANITÁRIOS</t>
  </si>
  <si>
    <t xml:space="preserve"> 05. 01.527.</t>
  </si>
  <si>
    <t xml:space="preserve">VÁLVULA DE RETENÇÃO</t>
  </si>
  <si>
    <t xml:space="preserve"> 05. 01.527.  1.</t>
  </si>
  <si>
    <t xml:space="preserve"> 05. 01.531.</t>
  </si>
  <si>
    <t xml:space="preserve">REGISTRO DE ESFERA</t>
  </si>
  <si>
    <t xml:space="preserve"> 05. 01.531.  1.</t>
  </si>
  <si>
    <t xml:space="preserve"> 05. 01.531.  2.</t>
  </si>
  <si>
    <t xml:space="preserve"> 05. 03.000.</t>
  </si>
  <si>
    <t xml:space="preserve">DRENAGEM DE ÁGUAS PLUVIAIS</t>
  </si>
  <si>
    <t xml:space="preserve"> 05. 03.300.</t>
  </si>
  <si>
    <t xml:space="preserve">TUBULAÇÕES E CONEXÕES DE PVC</t>
  </si>
  <si>
    <t xml:space="preserve"> 05. 03.301.</t>
  </si>
  <si>
    <t xml:space="preserve"> 05. 03.301.  1.</t>
  </si>
  <si>
    <t xml:space="preserve"> 05. 03.301.  2.</t>
  </si>
  <si>
    <t xml:space="preserve"> 05. 03.301.  3.</t>
  </si>
  <si>
    <t xml:space="preserve"> 05. 03.301.  4.</t>
  </si>
  <si>
    <t xml:space="preserve"> 05. 03.301.  5.</t>
  </si>
  <si>
    <t xml:space="preserve"> 05. 03.305.</t>
  </si>
  <si>
    <t xml:space="preserve"> 05. 03.305.  1.</t>
  </si>
  <si>
    <t xml:space="preserve"> 05. 03.311.</t>
  </si>
  <si>
    <t xml:space="preserve">RALO</t>
  </si>
  <si>
    <t xml:space="preserve"> 05. 03.311.  1.</t>
  </si>
  <si>
    <t xml:space="preserve"> 05. 03.500.</t>
  </si>
  <si>
    <t xml:space="preserve">TUBULAÇÕES DE CONCRETO</t>
  </si>
  <si>
    <t xml:space="preserve"> 05. 03.504.</t>
  </si>
  <si>
    <t xml:space="preserve">CALHA</t>
  </si>
  <si>
    <t xml:space="preserve"> 05. 03.504.  1.</t>
  </si>
  <si>
    <t xml:space="preserve"> 05. 04.000.</t>
  </si>
  <si>
    <t xml:space="preserve">ESGOTOS SANITÁRIOS</t>
  </si>
  <si>
    <t xml:space="preserve"> 05. 04.300.</t>
  </si>
  <si>
    <t xml:space="preserve"> 05. 04.301.</t>
  </si>
  <si>
    <t xml:space="preserve">TUBOS</t>
  </si>
  <si>
    <t xml:space="preserve"> 05. 04.301.  1.</t>
  </si>
  <si>
    <t xml:space="preserve"> 05. 04.301.  2.</t>
  </si>
  <si>
    <t xml:space="preserve"> 05. 04.301.  3.</t>
  </si>
  <si>
    <t xml:space="preserve"> 05. 04.301.  4.</t>
  </si>
  <si>
    <t xml:space="preserve"> 05. 04.301.100.</t>
  </si>
  <si>
    <t xml:space="preserve">VENTILAÇÃO</t>
  </si>
  <si>
    <t xml:space="preserve"> 05. 04.301.100.  1</t>
  </si>
  <si>
    <t xml:space="preserve"> 05. 04.301.100.  2</t>
  </si>
  <si>
    <t xml:space="preserve"> 05. 04.302.</t>
  </si>
  <si>
    <t xml:space="preserve">CAP E TERMINAL DE VENTILAÇÃO</t>
  </si>
  <si>
    <t xml:space="preserve"> 05. 04.302.  1.</t>
  </si>
  <si>
    <t xml:space="preserve"> 05. 04.302.  2.</t>
  </si>
  <si>
    <t xml:space="preserve"> 05. 04.304.</t>
  </si>
  <si>
    <t xml:space="preserve">CURVA</t>
  </si>
  <si>
    <t xml:space="preserve"> 05. 04.304.  1.</t>
  </si>
  <si>
    <t xml:space="preserve"> 05. 04.304.  2.</t>
  </si>
  <si>
    <t xml:space="preserve"> 05. 04.304.  3.</t>
  </si>
  <si>
    <t xml:space="preserve"> 05. 04.304.  4.</t>
  </si>
  <si>
    <t xml:space="preserve"> 05. 04.304.  5.</t>
  </si>
  <si>
    <t xml:space="preserve"> 05. 04.304.100.</t>
  </si>
  <si>
    <t xml:space="preserve"> 05. 04.304.100.  1</t>
  </si>
  <si>
    <t xml:space="preserve"> 05. 04.304.100.  2</t>
  </si>
  <si>
    <t xml:space="preserve"> 05. 04.304.100.  3</t>
  </si>
  <si>
    <t xml:space="preserve"> 05. 04.305.</t>
  </si>
  <si>
    <t xml:space="preserve"> 05. 04.305.  1.</t>
  </si>
  <si>
    <t xml:space="preserve"> 05. 04.305.  2.</t>
  </si>
  <si>
    <t xml:space="preserve"> 05. 04.305.  3.</t>
  </si>
  <si>
    <t xml:space="preserve"> 05. 04.305.  4.</t>
  </si>
  <si>
    <t xml:space="preserve"> 05. 04.305. 98.</t>
  </si>
  <si>
    <t xml:space="preserve"> 05. 04.305. 98.  1</t>
  </si>
  <si>
    <t xml:space="preserve"> 05. 04.305. 98.  2</t>
  </si>
  <si>
    <t xml:space="preserve"> 05. 04.305. 98.  3</t>
  </si>
  <si>
    <t xml:space="preserve"> 05. 04.306.</t>
  </si>
  <si>
    <t xml:space="preserve">JUNÇÃO</t>
  </si>
  <si>
    <t xml:space="preserve"> 05. 04.306.  1.</t>
  </si>
  <si>
    <t xml:space="preserve"> 05. 04.306.  2.</t>
  </si>
  <si>
    <t xml:space="preserve"> 05. 04.306.  3.</t>
  </si>
  <si>
    <t xml:space="preserve"> 05. 04.306.100.</t>
  </si>
  <si>
    <t xml:space="preserve"> 05. 04.306.100.  1</t>
  </si>
  <si>
    <t xml:space="preserve"> 05. 04.306.100.  2</t>
  </si>
  <si>
    <t xml:space="preserve"> 05. 04.309.</t>
  </si>
  <si>
    <t xml:space="preserve">REDUÇÃO</t>
  </si>
  <si>
    <t xml:space="preserve"> 05. 04.800.</t>
  </si>
  <si>
    <t xml:space="preserve">ACESSÓRIOS</t>
  </si>
  <si>
    <t xml:space="preserve"> 05. 04.801.</t>
  </si>
  <si>
    <t xml:space="preserve">CAIXA SIFONADA</t>
  </si>
  <si>
    <t xml:space="preserve"> 05. 04.801.  1.</t>
  </si>
  <si>
    <t xml:space="preserve"> 05. 04.801.  2.</t>
  </si>
  <si>
    <t xml:space="preserve"> 05. 04.803.</t>
  </si>
  <si>
    <t xml:space="preserve">RALO SIFONADO</t>
  </si>
  <si>
    <t xml:space="preserve"> 05. 04.803.  1.</t>
  </si>
  <si>
    <t xml:space="preserve"> 05. 04.805.</t>
  </si>
  <si>
    <t xml:space="preserve">CAIXA DE GORDURA</t>
  </si>
  <si>
    <t xml:space="preserve"> 05. 04.805.  1.</t>
  </si>
  <si>
    <t xml:space="preserve"> 05. 06.000.</t>
  </si>
  <si>
    <t xml:space="preserve">SERVIÇOS DIVERSOS</t>
  </si>
  <si>
    <t xml:space="preserve"> 05. 06.100.</t>
  </si>
  <si>
    <t xml:space="preserve">ESCAVAÇÃO DE VALAS</t>
  </si>
  <si>
    <t xml:space="preserve"> 05. 06.101.</t>
  </si>
  <si>
    <t xml:space="preserve">MANUAL</t>
  </si>
  <si>
    <t xml:space="preserve"> 05. 06.101.  1.</t>
  </si>
  <si>
    <t xml:space="preserve"> 05. 06.103.</t>
  </si>
  <si>
    <t xml:space="preserve"> 05. 06.103.  1.</t>
  </si>
  <si>
    <t xml:space="preserve"> 05. 06.300.</t>
  </si>
  <si>
    <t xml:space="preserve">CAIXAS DE PASSAGEM</t>
  </si>
  <si>
    <t xml:space="preserve"> 05. 06.301.</t>
  </si>
  <si>
    <t xml:space="preserve"> 05. 06.301.100.</t>
  </si>
  <si>
    <t xml:space="preserve">DE ESGOTOS SANITÁRIOS</t>
  </si>
  <si>
    <t xml:space="preserve"> 05. 06.301.100.  1</t>
  </si>
  <si>
    <t xml:space="preserve"> 05. 06.301.100.  2</t>
  </si>
  <si>
    <t xml:space="preserve"> 05. 06.301.200.</t>
  </si>
  <si>
    <t xml:space="preserve">DE DRENAGEM DE ÁGUAS PLUVIAIS</t>
  </si>
  <si>
    <t xml:space="preserve"> 05. 06.301.200.  1</t>
  </si>
  <si>
    <t xml:space="preserve"> 05. 06.400.</t>
  </si>
  <si>
    <t xml:space="preserve">POÇOS DE VISITA</t>
  </si>
  <si>
    <t xml:space="preserve"> 05. 06.401.</t>
  </si>
  <si>
    <t xml:space="preserve"> 05. 06.401.100.</t>
  </si>
  <si>
    <t xml:space="preserve"> 05. 06.401.100.  1</t>
  </si>
  <si>
    <t xml:space="preserve"> 05. 06.401.100.  2</t>
  </si>
  <si>
    <t xml:space="preserve"> 05. 06.401.100.  3</t>
  </si>
  <si>
    <t xml:space="preserve"> 05. 06.401.100.  4</t>
  </si>
  <si>
    <t xml:space="preserve"> 05. 06.401.200.</t>
  </si>
  <si>
    <t xml:space="preserve"> 05. 06.401.200.  1</t>
  </si>
  <si>
    <t xml:space="preserve"> 05. 06.401.200.  2</t>
  </si>
  <si>
    <t xml:space="preserve"> 05. 06.401.200.  3</t>
  </si>
  <si>
    <t xml:space="preserve"> 05. 06.401.200.  4</t>
  </si>
  <si>
    <t xml:space="preserve">TOTAL ITEM:  05   </t>
  </si>
  <si>
    <t xml:space="preserve"> 06. 00.000.</t>
  </si>
  <si>
    <t xml:space="preserve"> 06. 01.000.</t>
  </si>
  <si>
    <t xml:space="preserve">INSTALAÇÕES ELÉTRICAS</t>
  </si>
  <si>
    <t xml:space="preserve"> 06. 01.300.</t>
  </si>
  <si>
    <t xml:space="preserve">REDES EM MÉDIA E BAIXA TENSÃO</t>
  </si>
  <si>
    <t xml:space="preserve"> 06. 01.301.</t>
  </si>
  <si>
    <t xml:space="preserve">QUADRO GERAL DE BAIXA TENSÃO</t>
  </si>
  <si>
    <t xml:space="preserve"> 06. 01.301.  1.</t>
  </si>
  <si>
    <t xml:space="preserve"> 06. 01.301.  2.</t>
  </si>
  <si>
    <t xml:space="preserve"> 06. 01.301.  3.</t>
  </si>
  <si>
    <t xml:space="preserve"> 06. 01.301.  4.</t>
  </si>
  <si>
    <t xml:space="preserve"> 06. 01.301.  5.</t>
  </si>
  <si>
    <t xml:space="preserve"> 06. 01.301.  6.</t>
  </si>
  <si>
    <t xml:space="preserve"> 06. 01.301.  7.</t>
  </si>
  <si>
    <t xml:space="preserve"> 06. 01.301.  8.</t>
  </si>
  <si>
    <t xml:space="preserve"> 06. 01.301.  9.</t>
  </si>
  <si>
    <t xml:space="preserve"> 06. 01.301. 10.</t>
  </si>
  <si>
    <t xml:space="preserve"> 06. 01.301. 11.</t>
  </si>
  <si>
    <t xml:space="preserve"> 06. 01.301. 12.</t>
  </si>
  <si>
    <t xml:space="preserve"> 06. 01.301. 13.</t>
  </si>
  <si>
    <t xml:space="preserve"> 06. 01.304.</t>
  </si>
  <si>
    <t xml:space="preserve">ELETRODUTOS</t>
  </si>
  <si>
    <t xml:space="preserve"> 06. 01.304.100.</t>
  </si>
  <si>
    <t xml:space="preserve">PVC FLEXÍVEL</t>
  </si>
  <si>
    <t xml:space="preserve"> 06. 01.304.100.  1</t>
  </si>
  <si>
    <t xml:space="preserve"> 06. 01.304.100.  2</t>
  </si>
  <si>
    <t xml:space="preserve"> 06. 01.304.100.  3</t>
  </si>
  <si>
    <t xml:space="preserve"> 06. 01.304.100.  4</t>
  </si>
  <si>
    <t xml:space="preserve"> 06. 01.304.100.  5</t>
  </si>
  <si>
    <t xml:space="preserve"> 06. 01.304.100.  6</t>
  </si>
  <si>
    <t xml:space="preserve"> 06. 01.304.200.</t>
  </si>
  <si>
    <t xml:space="preserve">PVC RÍGIDO ROSCÁVEL</t>
  </si>
  <si>
    <t xml:space="preserve"> 06. 01.304.200.  1</t>
  </si>
  <si>
    <t xml:space="preserve"> 06. 01.304.300.</t>
  </si>
  <si>
    <t xml:space="preserve"> 06. 01.304.300.  1</t>
  </si>
  <si>
    <t xml:space="preserve"> 06. 01.304.300.  2</t>
  </si>
  <si>
    <t xml:space="preserve"> 06. 01.304.300.  3</t>
  </si>
  <si>
    <t xml:space="preserve"> 06. 01.304.300.  4</t>
  </si>
  <si>
    <t xml:space="preserve"> 06. 01.305.</t>
  </si>
  <si>
    <t xml:space="preserve">CABOS E FIOS(CONDUTORES)</t>
  </si>
  <si>
    <t xml:space="preserve"> 06. 01.305.  1.</t>
  </si>
  <si>
    <t xml:space="preserve"> 06. 01.305.  2.</t>
  </si>
  <si>
    <t xml:space="preserve"> 06. 01.305.  3.</t>
  </si>
  <si>
    <t xml:space="preserve"> 06. 01.305.  4.</t>
  </si>
  <si>
    <t xml:space="preserve"> 06. 01.305.  5.</t>
  </si>
  <si>
    <t xml:space="preserve"> 06. 01.305.  7.</t>
  </si>
  <si>
    <t xml:space="preserve"> 06. 01.305.  8.</t>
  </si>
  <si>
    <t xml:space="preserve"> 06. 01.306.</t>
  </si>
  <si>
    <t xml:space="preserve"> 06. 01.306.100.</t>
  </si>
  <si>
    <t xml:space="preserve">EM PVC</t>
  </si>
  <si>
    <t xml:space="preserve"> 06. 01.306.100.  1</t>
  </si>
  <si>
    <t xml:space="preserve"> 06. 01.306.200.</t>
  </si>
  <si>
    <t xml:space="preserve">EM METAL</t>
  </si>
  <si>
    <t xml:space="preserve"> 06. 01.306.200.  1</t>
  </si>
  <si>
    <t xml:space="preserve"> 06. 01.306.200.  2</t>
  </si>
  <si>
    <t xml:space="preserve"> 06. 01.306.200.  3</t>
  </si>
  <si>
    <t xml:space="preserve"> 06. 01.306.200.  4</t>
  </si>
  <si>
    <t xml:space="preserve"> 06. 01.306.200.  5</t>
  </si>
  <si>
    <t xml:space="preserve"> 06. 01.306.200.  6</t>
  </si>
  <si>
    <t xml:space="preserve"> 06. 01.306.300.</t>
  </si>
  <si>
    <t xml:space="preserve"> 06. 01.306.300.  1</t>
  </si>
  <si>
    <t xml:space="preserve"> 06. 01.306.300.  2</t>
  </si>
  <si>
    <t xml:space="preserve"> 06. 01.312.</t>
  </si>
  <si>
    <t xml:space="preserve">ELETROCALHAS</t>
  </si>
  <si>
    <t xml:space="preserve"> 06. 01.312.  1.</t>
  </si>
  <si>
    <t xml:space="preserve"> 06. 01.313.</t>
  </si>
  <si>
    <t xml:space="preserve">CONEXÕES E ACESSÓRIOS PARA ELETRODUTOS</t>
  </si>
  <si>
    <t xml:space="preserve"> 06. 01.313.  1.</t>
  </si>
  <si>
    <t xml:space="preserve"> 06. 01.313.  2.</t>
  </si>
  <si>
    <t xml:space="preserve"> 06. 01.313.  3.</t>
  </si>
  <si>
    <t xml:space="preserve"> 06. 01.313.  4.</t>
  </si>
  <si>
    <t xml:space="preserve"> 06. 01.313.  5.</t>
  </si>
  <si>
    <t xml:space="preserve"> 06. 01.313.  6.</t>
  </si>
  <si>
    <t xml:space="preserve"> 06. 01.313.  7.</t>
  </si>
  <si>
    <t xml:space="preserve"> 06. 01.314.</t>
  </si>
  <si>
    <t xml:space="preserve">CONEXÕES E ACESSÓRIOS PARA ELETROCALHAS</t>
  </si>
  <si>
    <t xml:space="preserve"> 06. 01.314.  1.</t>
  </si>
  <si>
    <t xml:space="preserve"> 06. 01.314.  2.</t>
  </si>
  <si>
    <t xml:space="preserve"> 06. 01.314.  3.</t>
  </si>
  <si>
    <t xml:space="preserve"> 06. 01.314.  4.</t>
  </si>
  <si>
    <t xml:space="preserve"> 06. 01.315.</t>
  </si>
  <si>
    <t xml:space="preserve">ACESSÓRIOS DE USO GERAL</t>
  </si>
  <si>
    <t xml:space="preserve"> 06. 01.315.  1.</t>
  </si>
  <si>
    <t xml:space="preserve"> 06. 01.315.  2.</t>
  </si>
  <si>
    <t xml:space="preserve"> 06. 01.315.  3.</t>
  </si>
  <si>
    <t xml:space="preserve"> 06. 01.315.  4.</t>
  </si>
  <si>
    <t xml:space="preserve"> 06. 01.315.  5.</t>
  </si>
  <si>
    <t xml:space="preserve"> 06. 01.315.  6.</t>
  </si>
  <si>
    <t xml:space="preserve"> 06. 01.315.  7.</t>
  </si>
  <si>
    <t xml:space="preserve"> 06. 01.315.  8.</t>
  </si>
  <si>
    <t xml:space="preserve"> 06. 01.400.</t>
  </si>
  <si>
    <t xml:space="preserve">ILUMINAÇÃO E TOMADAS</t>
  </si>
  <si>
    <t xml:space="preserve"> 06. 01.401.</t>
  </si>
  <si>
    <t xml:space="preserve">LUMINÁRIAS</t>
  </si>
  <si>
    <t xml:space="preserve"> 06. 01.401.  1.</t>
  </si>
  <si>
    <t xml:space="preserve"> 06. 01.401.  2.</t>
  </si>
  <si>
    <t xml:space="preserve"> 06. 01.401.  3.</t>
  </si>
  <si>
    <t xml:space="preserve"> 06. 01.401.  4.</t>
  </si>
  <si>
    <t xml:space="preserve"> 06. 01.403.</t>
  </si>
  <si>
    <t xml:space="preserve">INTERRUPTORES</t>
  </si>
  <si>
    <t xml:space="preserve"> 06. 01.403.  1.</t>
  </si>
  <si>
    <t xml:space="preserve"> 06. 01.403.  2.</t>
  </si>
  <si>
    <t xml:space="preserve"> 06. 01.403.  3.</t>
  </si>
  <si>
    <t xml:space="preserve"> 06. 01.403.  4.</t>
  </si>
  <si>
    <t xml:space="preserve"> 06. 01.404.</t>
  </si>
  <si>
    <t xml:space="preserve">TOMADAS</t>
  </si>
  <si>
    <t xml:space="preserve"> 06. 01.404.  1.</t>
  </si>
  <si>
    <t xml:space="preserve"> 06. 01.404.  2.</t>
  </si>
  <si>
    <t xml:space="preserve"> 06. 01.404.  3.</t>
  </si>
  <si>
    <t xml:space="preserve"> 06. 01.404.  4.</t>
  </si>
  <si>
    <t xml:space="preserve"> 06. 01.405.</t>
  </si>
  <si>
    <t xml:space="preserve">POSTES E BRAÇOS</t>
  </si>
  <si>
    <t xml:space="preserve"> 06. 01.405.  1.</t>
  </si>
  <si>
    <t xml:space="preserve"> 06. 01.500.</t>
  </si>
  <si>
    <t xml:space="preserve">ATERRAMENTO E PROTEÇÃO CONTRA DESCARGAS ATMOSFÉRICAS</t>
  </si>
  <si>
    <t xml:space="preserve"> 06. 01.501.</t>
  </si>
  <si>
    <t xml:space="preserve">CAPTOR</t>
  </si>
  <si>
    <t xml:space="preserve"> 06. 01.501.  1.</t>
  </si>
  <si>
    <t xml:space="preserve"> 06. 01.501.  2.</t>
  </si>
  <si>
    <t xml:space="preserve"> 06. 01.501.  3.</t>
  </si>
  <si>
    <t xml:space="preserve"> 06. 01.503.</t>
  </si>
  <si>
    <t xml:space="preserve">ISOLADORES</t>
  </si>
  <si>
    <t xml:space="preserve"> 06. 01.503.  1.</t>
  </si>
  <si>
    <t xml:space="preserve"> 06. 01.503.  2.</t>
  </si>
  <si>
    <t xml:space="preserve"> 06. 01.504.</t>
  </si>
  <si>
    <t xml:space="preserve">CABOS DE DESCIDA</t>
  </si>
  <si>
    <t xml:space="preserve"> 06. 01.504.  1.</t>
  </si>
  <si>
    <t xml:space="preserve"> 06. 01.504.  2.</t>
  </si>
  <si>
    <t xml:space="preserve"> 06. 01.504.  3.</t>
  </si>
  <si>
    <t xml:space="preserve"> 06. 01.505.</t>
  </si>
  <si>
    <t xml:space="preserve">PROTETORES CONTRA AÇÃO MECÂNICA</t>
  </si>
  <si>
    <t xml:space="preserve"> 06. 01.506.</t>
  </si>
  <si>
    <t xml:space="preserve">ELETRODO DE TERRA</t>
  </si>
  <si>
    <t xml:space="preserve"> 06. 02.000.</t>
  </si>
  <si>
    <t xml:space="preserve">TELEFONIA</t>
  </si>
  <si>
    <t xml:space="preserve"> 06. 02.002.</t>
  </si>
  <si>
    <t xml:space="preserve">PAINEL DE DISTRIBUIÇÃO</t>
  </si>
  <si>
    <t xml:space="preserve"> 06. 02.002.  1.</t>
  </si>
  <si>
    <t xml:space="preserve"> 06. 02.002.  2.</t>
  </si>
  <si>
    <t xml:space="preserve"> 06. 02.002.  3.</t>
  </si>
  <si>
    <t xml:space="preserve"> 06. 02.002.  4.</t>
  </si>
  <si>
    <t xml:space="preserve"> 06. 02.002.  5.</t>
  </si>
  <si>
    <t xml:space="preserve"> 06. 02.006.</t>
  </si>
  <si>
    <t xml:space="preserve">CABOS DE CONEXÃO</t>
  </si>
  <si>
    <t xml:space="preserve"> 06. 02.006.  1.</t>
  </si>
  <si>
    <t xml:space="preserve"> 06. 02.006.  2.</t>
  </si>
  <si>
    <t xml:space="preserve"> 06. 02.006.  3.</t>
  </si>
  <si>
    <t xml:space="preserve"> 06. 02.006.  4.</t>
  </si>
  <si>
    <t xml:space="preserve"> 06. 02.007.</t>
  </si>
  <si>
    <t xml:space="preserve"> 06. 02.007.  1.</t>
  </si>
  <si>
    <t xml:space="preserve"> 06. 02.007.  2.</t>
  </si>
  <si>
    <t xml:space="preserve"> 06. 02.007.  3.</t>
  </si>
  <si>
    <t xml:space="preserve"> 06. 02.008.</t>
  </si>
  <si>
    <t xml:space="preserve">CAIXAS PARA TOMADAS</t>
  </si>
  <si>
    <t xml:space="preserve"> 06. 02.008.  1.</t>
  </si>
  <si>
    <t xml:space="preserve"> 06. 02.008.  2.</t>
  </si>
  <si>
    <t xml:space="preserve"> 06. 02.008.  3.</t>
  </si>
  <si>
    <t xml:space="preserve"> 06. 02.008.  4.</t>
  </si>
  <si>
    <t xml:space="preserve"> 06. 02.008.  5.</t>
  </si>
  <si>
    <t xml:space="preserve"> 06. 02.009.</t>
  </si>
  <si>
    <t xml:space="preserve">ELETROCALHAS (INCLUSIVE ACESSÓRIOS DE CONEXÃO, SUPORTE E FIXAÇÃO)</t>
  </si>
  <si>
    <t xml:space="preserve"> 06. 02.009.100.</t>
  </si>
  <si>
    <t xml:space="preserve">LEITOS</t>
  </si>
  <si>
    <t xml:space="preserve"> 06. 02.009.100.  1</t>
  </si>
  <si>
    <t xml:space="preserve"> 06. 02.009.200.</t>
  </si>
  <si>
    <t xml:space="preserve">CONEXÕES</t>
  </si>
  <si>
    <t xml:space="preserve"> 06. 02.009.200.  1</t>
  </si>
  <si>
    <t xml:space="preserve"> 06. 02.009.200.  2</t>
  </si>
  <si>
    <t xml:space="preserve"> 06. 02.009.200.  3</t>
  </si>
  <si>
    <t xml:space="preserve"> 06. 02.010.</t>
  </si>
  <si>
    <t xml:space="preserve">ELETRODUTOS (INCLUSIVE ACESSÓRIOS DE CONEXÃO</t>
  </si>
  <si>
    <t xml:space="preserve"> 06. 02.010.100.</t>
  </si>
  <si>
    <t xml:space="preserve"> 06. 02.010.110.</t>
  </si>
  <si>
    <t xml:space="preserve">FLEXÍVEL</t>
  </si>
  <si>
    <t xml:space="preserve"> 06. 02.010.110.  1</t>
  </si>
  <si>
    <t xml:space="preserve"> 06. 02.010.110.  2</t>
  </si>
  <si>
    <t xml:space="preserve"> 06. 02.010.120.</t>
  </si>
  <si>
    <t xml:space="preserve">RÍGIDO</t>
  </si>
  <si>
    <t xml:space="preserve"> 06. 02.010.120.  1</t>
  </si>
  <si>
    <t xml:space="preserve"> 06. 02.010.200.</t>
  </si>
  <si>
    <t xml:space="preserve"> 06. 02.010.200.  1</t>
  </si>
  <si>
    <t xml:space="preserve"> 06. 02.010.200.  2</t>
  </si>
  <si>
    <t xml:space="preserve"> 06. 02.010.300.</t>
  </si>
  <si>
    <t xml:space="preserve">CONDULETES</t>
  </si>
  <si>
    <t xml:space="preserve"> 06. 02.010.300.  1</t>
  </si>
  <si>
    <t xml:space="preserve">SIURB</t>
  </si>
  <si>
    <t xml:space="preserve"> 06. 03.000.</t>
  </si>
  <si>
    <t xml:space="preserve">DETECÇÃO E ALARME DE INCÊNDIO</t>
  </si>
  <si>
    <t xml:space="preserve"> 06. 03.200.</t>
  </si>
  <si>
    <t xml:space="preserve">EQUIPAMENTOS DE DETECÇÃO</t>
  </si>
  <si>
    <t xml:space="preserve"> 06. 03.200.  1.</t>
  </si>
  <si>
    <t xml:space="preserve"> 06. 03.200.  2.</t>
  </si>
  <si>
    <t xml:space="preserve"> 06. 03.200.  3.</t>
  </si>
  <si>
    <t xml:space="preserve"> 06. 03.300.</t>
  </si>
  <si>
    <t xml:space="preserve">ELETRODUTOS (INCLUSIVE ACESSÓRIOS DE CONEXÃO, SUPORTE E FIXAÇÃO)</t>
  </si>
  <si>
    <t xml:space="preserve"> 06. 03.300.  1.</t>
  </si>
  <si>
    <t xml:space="preserve"> 06. 03.400.</t>
  </si>
  <si>
    <t xml:space="preserve">CABOS E FIOS</t>
  </si>
  <si>
    <t xml:space="preserve"> 06. 03.400.  1.</t>
  </si>
  <si>
    <t xml:space="preserve"> 06. 03.400.  2.</t>
  </si>
  <si>
    <t xml:space="preserve"> 06. 03.600.</t>
  </si>
  <si>
    <t xml:space="preserve"> 06. 03.600.100.</t>
  </si>
  <si>
    <t xml:space="preserve">CONDULETES METÁLICOS</t>
  </si>
  <si>
    <t xml:space="preserve"> 06. 03.600.100.  1</t>
  </si>
  <si>
    <t xml:space="preserve"> 06. 03.600.100.  2</t>
  </si>
  <si>
    <t xml:space="preserve"> 06. 03.600.100.  3</t>
  </si>
  <si>
    <t xml:space="preserve"> 06. 03.600.200.</t>
  </si>
  <si>
    <t xml:space="preserve">DE PVC</t>
  </si>
  <si>
    <t xml:space="preserve"> 06. 03.600.200.  1</t>
  </si>
  <si>
    <t xml:space="preserve">TOTAL ITEM:  06   </t>
  </si>
  <si>
    <t xml:space="preserve"> 07. 00.000.</t>
  </si>
  <si>
    <t xml:space="preserve">INSTALAÇÕES MECÂNICAS E DE UTILIDADES</t>
  </si>
  <si>
    <t xml:space="preserve"> 07. 02.000.</t>
  </si>
  <si>
    <t xml:space="preserve">AR CONDICIONADO CENTRAL</t>
  </si>
  <si>
    <t xml:space="preserve"> 07. 02.100.</t>
  </si>
  <si>
    <t xml:space="preserve">INFRAESTRUTURA</t>
  </si>
  <si>
    <t xml:space="preserve"> 07. 02.100.100.</t>
  </si>
  <si>
    <t xml:space="preserve">TUBULAÇÕES</t>
  </si>
  <si>
    <t xml:space="preserve"> 07. 02.100.110.</t>
  </si>
  <si>
    <t xml:space="preserve">EM COBRE</t>
  </si>
  <si>
    <t xml:space="preserve"> 07. 02.100.110.  1</t>
  </si>
  <si>
    <t xml:space="preserve"> 07. 02.100.110.  2</t>
  </si>
  <si>
    <t xml:space="preserve"> 07. 02.100.110.  3</t>
  </si>
  <si>
    <t xml:space="preserve"> 07. 02.100.120.</t>
  </si>
  <si>
    <t xml:space="preserve"> 07. 02.100.120.  1</t>
  </si>
  <si>
    <t xml:space="preserve"> 07. 02.100.200.</t>
  </si>
  <si>
    <t xml:space="preserve"> 07. 02.100.200.  1</t>
  </si>
  <si>
    <t xml:space="preserve"> 07. 07.000.</t>
  </si>
  <si>
    <t xml:space="preserve">GÁS COMBUSTÍVEL</t>
  </si>
  <si>
    <t xml:space="preserve"> 07. 07.100.</t>
  </si>
  <si>
    <t xml:space="preserve"> 07. 07.100.  1.</t>
  </si>
  <si>
    <t xml:space="preserve"> 07. 07.100.  2.</t>
  </si>
  <si>
    <t xml:space="preserve"> 07. 07.200.</t>
  </si>
  <si>
    <t xml:space="preserve"> 07. 07.200.100.</t>
  </si>
  <si>
    <t xml:space="preserve">COTOVELOS</t>
  </si>
  <si>
    <t xml:space="preserve"> 07. 07.200.100.  1</t>
  </si>
  <si>
    <t xml:space="preserve"> 07. 07.200.100.  2</t>
  </si>
  <si>
    <t xml:space="preserve"> 07. 07.200.100.  3</t>
  </si>
  <si>
    <t xml:space="preserve"> 07. 07.200.200.</t>
  </si>
  <si>
    <t xml:space="preserve"> 07. 07.200.200.  1</t>
  </si>
  <si>
    <t xml:space="preserve"> 07. 07.200.200.  2</t>
  </si>
  <si>
    <t xml:space="preserve"> 07. 07.200.300.</t>
  </si>
  <si>
    <t xml:space="preserve"> 07. 07.200.300.  1</t>
  </si>
  <si>
    <t xml:space="preserve"> 07. 07.200.300.  2</t>
  </si>
  <si>
    <t xml:space="preserve"> 07. 07.200.400.</t>
  </si>
  <si>
    <t xml:space="preserve"> 07. 07.200.400.  1</t>
  </si>
  <si>
    <t xml:space="preserve"> 07. 07.200.500.</t>
  </si>
  <si>
    <t xml:space="preserve"> 07. 07.200.500.  1</t>
  </si>
  <si>
    <t xml:space="preserve"> 07. 07.200.600.</t>
  </si>
  <si>
    <t xml:space="preserve">TAMPÃO (CAP)</t>
  </si>
  <si>
    <t xml:space="preserve"> 07. 07.200.600.  1</t>
  </si>
  <si>
    <t xml:space="preserve"> 07. 07.300.</t>
  </si>
  <si>
    <t xml:space="preserve">REGISTROS, REGULADORES E VÁLVULAS</t>
  </si>
  <si>
    <t xml:space="preserve"> 07. 07.300.  1.</t>
  </si>
  <si>
    <t xml:space="preserve"> 07. 07.300.  2.</t>
  </si>
  <si>
    <t xml:space="preserve"> 07. 07.300.  3.</t>
  </si>
  <si>
    <t xml:space="preserve"> 07. 07.300.  4.</t>
  </si>
  <si>
    <t xml:space="preserve"> 07. 07.300.  5.</t>
  </si>
  <si>
    <t xml:space="preserve"> 07. 07.300.  6.</t>
  </si>
  <si>
    <t xml:space="preserve">TOTAL ITEM:  07   </t>
  </si>
  <si>
    <t xml:space="preserve"> 08. 00.000.</t>
  </si>
  <si>
    <t xml:space="preserve"> 08. 01.000.</t>
  </si>
  <si>
    <t xml:space="preserve">PREVENÇÃO E COMBATE A INCÊNDIO</t>
  </si>
  <si>
    <t xml:space="preserve"> 08. 01.100.</t>
  </si>
  <si>
    <t xml:space="preserve">TUBOS E CONEXÕES</t>
  </si>
  <si>
    <t xml:space="preserve"> 08. 01.101.</t>
  </si>
  <si>
    <t xml:space="preserve"> 08. 01.101.  1.</t>
  </si>
  <si>
    <t xml:space="preserve"> 08. 01.102.</t>
  </si>
  <si>
    <t xml:space="preserve"> 08. 01.103.</t>
  </si>
  <si>
    <t xml:space="preserve">COTOVELOS E CURVAS</t>
  </si>
  <si>
    <t xml:space="preserve"> 08. 01.103.  1.</t>
  </si>
  <si>
    <t xml:space="preserve"> 08. 01.103.  2.</t>
  </si>
  <si>
    <t xml:space="preserve"> 08. 01.103.  3.</t>
  </si>
  <si>
    <t xml:space="preserve"> 08. 01.104.</t>
  </si>
  <si>
    <t xml:space="preserve"> 08. 01.104.  1.</t>
  </si>
  <si>
    <t xml:space="preserve"> 08. 01.108.</t>
  </si>
  <si>
    <t xml:space="preserve"> 08. 01.108.  1.</t>
  </si>
  <si>
    <t xml:space="preserve"> 08. 01.200.</t>
  </si>
  <si>
    <t xml:space="preserve">HIDRANTES</t>
  </si>
  <si>
    <t xml:space="preserve"> 08. 01.200.  1.</t>
  </si>
  <si>
    <t xml:space="preserve"> 08. 01.200.  2.</t>
  </si>
  <si>
    <t xml:space="preserve"> 08. 01.300.</t>
  </si>
  <si>
    <t xml:space="preserve">BARRILHETE</t>
  </si>
  <si>
    <t xml:space="preserve"> 08. 01.300.100.</t>
  </si>
  <si>
    <t xml:space="preserve"> 08. 01.300.100.  1</t>
  </si>
  <si>
    <t xml:space="preserve"> 08. 01.300.100.  2</t>
  </si>
  <si>
    <t xml:space="preserve"> 08. 01.300.100.  3</t>
  </si>
  <si>
    <t xml:space="preserve"> 08. 01.300.100.  4</t>
  </si>
  <si>
    <t xml:space="preserve"> 08. 01.300.100.  5</t>
  </si>
  <si>
    <t xml:space="preserve"> 08. 01.300.200.</t>
  </si>
  <si>
    <t xml:space="preserve"> 08. 01.300.201.</t>
  </si>
  <si>
    <t xml:space="preserve">LUVAS DE REDUÇÃO</t>
  </si>
  <si>
    <t xml:space="preserve"> 08. 01.300.201.  1</t>
  </si>
  <si>
    <t xml:space="preserve"> 08. 01.300.201.  2</t>
  </si>
  <si>
    <t xml:space="preserve"> 08. 01.300.201.  3</t>
  </si>
  <si>
    <t xml:space="preserve"> 08. 01.300.201.  4</t>
  </si>
  <si>
    <t xml:space="preserve"> 08. 01.300.201.  5</t>
  </si>
  <si>
    <t xml:space="preserve"> 08. 01.300.202.</t>
  </si>
  <si>
    <t xml:space="preserve"> 08. 01.300.202.  1</t>
  </si>
  <si>
    <t xml:space="preserve"> 08. 01.300.202.  2</t>
  </si>
  <si>
    <t xml:space="preserve"> 08. 01.300.202.  3</t>
  </si>
  <si>
    <t xml:space="preserve"> 08. 01.300.202.  4</t>
  </si>
  <si>
    <t xml:space="preserve"> 08. 01.300.203.</t>
  </si>
  <si>
    <t xml:space="preserve"> 08. 01.300.203.  1</t>
  </si>
  <si>
    <t xml:space="preserve"> 08. 01.300.203.  2</t>
  </si>
  <si>
    <t xml:space="preserve"> 08. 01.300.203.  3</t>
  </si>
  <si>
    <t xml:space="preserve"> 08. 01.300.203.  4</t>
  </si>
  <si>
    <t xml:space="preserve"> 08. 01.300.203.  5</t>
  </si>
  <si>
    <t xml:space="preserve"> 08. 01.300.203.  6</t>
  </si>
  <si>
    <t xml:space="preserve"> 08. 01.300.203.  7</t>
  </si>
  <si>
    <t xml:space="preserve"> 08. 01.300.204.</t>
  </si>
  <si>
    <t xml:space="preserve"> 08. 01.300.204.  1</t>
  </si>
  <si>
    <t xml:space="preserve"> 08. 01.300.204.  2</t>
  </si>
  <si>
    <t xml:space="preserve"> 08. 01.300.204.  3</t>
  </si>
  <si>
    <t xml:space="preserve"> 08. 01.300.204.  4</t>
  </si>
  <si>
    <t xml:space="preserve"> 08. 01.300.205.</t>
  </si>
  <si>
    <t xml:space="preserve">COTOVELO</t>
  </si>
  <si>
    <t xml:space="preserve"> 08. 01.300.205.  1</t>
  </si>
  <si>
    <t xml:space="preserve"> 08. 01.300.205.  2</t>
  </si>
  <si>
    <t xml:space="preserve"> 08. 01.300.205.  3</t>
  </si>
  <si>
    <t xml:space="preserve"> 08. 01.300.205.  4</t>
  </si>
  <si>
    <t xml:space="preserve"> 08. 01.300.206.</t>
  </si>
  <si>
    <t xml:space="preserve">ADAPTADORES</t>
  </si>
  <si>
    <t xml:space="preserve"> 08. 01.300.206.  1</t>
  </si>
  <si>
    <t xml:space="preserve"> 08. 01.300.300.</t>
  </si>
  <si>
    <t xml:space="preserve">REGISTROS E ACESSÓRIOS</t>
  </si>
  <si>
    <t xml:space="preserve"> 08. 01.300.300.  1</t>
  </si>
  <si>
    <t xml:space="preserve"> 08. 01.300.300.  2</t>
  </si>
  <si>
    <t xml:space="preserve"> 08. 01.300.300.  3</t>
  </si>
  <si>
    <t xml:space="preserve"> 08. 01.300.300.  4</t>
  </si>
  <si>
    <t xml:space="preserve"> 08. 01.300.300.  5</t>
  </si>
  <si>
    <t xml:space="preserve"> 08. 01.300.300.  6</t>
  </si>
  <si>
    <t xml:space="preserve"> 08. 01.300.300.  7</t>
  </si>
  <si>
    <t xml:space="preserve"> 08. 01.300.300.  8</t>
  </si>
  <si>
    <t xml:space="preserve"> 08. 01.300.300.  9</t>
  </si>
  <si>
    <t xml:space="preserve"> 08. 01.300.300. 10</t>
  </si>
  <si>
    <t xml:space="preserve"> 08. 01.300.300. 11</t>
  </si>
  <si>
    <t xml:space="preserve"> 08. 01.300.400.</t>
  </si>
  <si>
    <t xml:space="preserve">EQUIPAMENTOS ELÉTRICOS</t>
  </si>
  <si>
    <t xml:space="preserve"> 08. 01.300.400.  1</t>
  </si>
  <si>
    <t xml:space="preserve"> 08. 01.400.</t>
  </si>
  <si>
    <t xml:space="preserve">SINALIZAÇÃO DE EMERGÊNCIA</t>
  </si>
  <si>
    <t xml:space="preserve"> 08. 01.400.  1.</t>
  </si>
  <si>
    <t xml:space="preserve"> 08. 01.400.  2.</t>
  </si>
  <si>
    <t xml:space="preserve"> 08. 01.400.  3.</t>
  </si>
  <si>
    <t xml:space="preserve"> 08. 01.500.</t>
  </si>
  <si>
    <t xml:space="preserve">EXTINTORES PORTÁTEIS</t>
  </si>
  <si>
    <t xml:space="preserve"> 08. 01.500.  1.</t>
  </si>
  <si>
    <t xml:space="preserve"> 08. 01.500.  2.</t>
  </si>
  <si>
    <t xml:space="preserve">TOTAL ITEM:  08   </t>
  </si>
  <si>
    <t xml:space="preserve">TOTAL DA PLANILHA: </t>
  </si>
  <si>
    <t xml:space="preserve">CURVA ABC DE SERVIÇOS E EQUIPAMENTOS (MÓDULO 02)</t>
  </si>
  <si>
    <t xml:space="preserve">ENGENHEIRO CIVIL DE OBRA JUNIOR COM ENCARGOS COMPLEMENTARES</t>
  </si>
  <si>
    <t xml:space="preserve">MES</t>
  </si>
  <si>
    <t xml:space="preserve">10812/ORSE</t>
  </si>
  <si>
    <t xml:space="preserve">GRADIL NYLOFOR3D, MALHA 20X5CM, Ø 5MM 250X203 CM, BELGO OU SIMILAR, INCLUSIVE POSTES (SECÇÃO 60X40MM E H=2,60M) E ACESSÓRIOS</t>
  </si>
  <si>
    <t xml:space="preserve">CPM - 88326-N</t>
  </si>
  <si>
    <t xml:space="preserve">VIGIA NOTURNO COM ENCARGOS COMPLEMENTARES (MENSALISTA) ( 2 VIGIAS)</t>
  </si>
  <si>
    <t xml:space="preserve">TÉCNICO EM SEGURANÇA DO TRABALHO COM ENCARGOS COMPLEMENTARES</t>
  </si>
  <si>
    <t xml:space="preserve">MESTRE DE OBRAS COM ENCARGOS COMPLEMENTARES</t>
  </si>
  <si>
    <t xml:space="preserve">TAPUME COM TELHA METÁLICA. AF_05/2018</t>
  </si>
  <si>
    <t xml:space="preserve">CPM - 88326-D</t>
  </si>
  <si>
    <t xml:space="preserve">VIGIA DIURNO COM ENCARGOS COMPLEMENTARES (MENSALISTA) (2 VIGIAS)</t>
  </si>
  <si>
    <t xml:space="preserve">EXECUÇÃO DE SANITÁRIO E VESTIÁRIO EM CANTEIRO DE OBRA EM CHAPA DE MADEIRA COMPENSADA, NÃO INCLUSO MOBILIÁRIO. AF_02/2016</t>
  </si>
  <si>
    <t xml:space="preserve">EXECUÇÃO DE ESCRITÓRIO EM CANTEIRO DE OBRA EM CHAPA DE MADEIRA COMPENSADA, NÃO INCLUSO MOBILIÁRIO E EQUIPAMENTOS. AF_02/2016</t>
  </si>
  <si>
    <t xml:space="preserve">EXECUÇÃO DE VIA EM PISO INTERTRAVADO, COM BLOCO RETANGULAR COR NATURAL DE 20 X 10 CM, ESPESSURA 8 CM. AF_12/2015</t>
  </si>
  <si>
    <t xml:space="preserve">EXECUÇÃO DE REFEITÓRIO EM CANTEIRO DE OBRA EM CHAPA DE MADEIRA COMPENSADA, NÃO INCLUSO MOBILIÁRIO E EQUIPAMENTOS. AF_02/2016</t>
  </si>
  <si>
    <t xml:space="preserve">CCU.02.0005</t>
  </si>
  <si>
    <t xml:space="preserve">EXECUÇÃO E COMPACTAÇÃO DE ATERRO COM SOLO PREDOMINANTEMENTE ARGILOSO - INCLUSIVE SOLO, ESCAVAÇÃO, CARGA E TRANSPORTE. AF_11/2019 REF.: 96385 SINAPI AGO/2020</t>
  </si>
  <si>
    <t xml:space="preserve">PLANTIO DE GRAMA BATATAIS EM PLACAS. AF_05/2018</t>
  </si>
  <si>
    <t xml:space="preserve">EXECUÇÃO DE ALMOXARIFADO EM CANTEIRO DE OBRA EM CHAPA DE MADEIRA COMPENSADA, INCLUSO PRATELEIRAS. AF_02/2016</t>
  </si>
  <si>
    <t xml:space="preserve">EXECUÇÃO E COMPACTAÇÃO DE BASE E OU SUB BASE PARA PAVIMENTAÇÃO DE SOLO ESTABILIZADO GRANULOMETRICAMENTE SEM MISTURA DE SOLOS - EXCLUSIVE SOLO, ESCAVAÇÃO, CARGA E TRANSPORTE. AF_11/2019</t>
  </si>
  <si>
    <t xml:space="preserve">03490/ORSE</t>
  </si>
  <si>
    <t xml:space="preserve">ALAMBRADO COM TELA DE ARAME GALVANIZADO FIO 12 BWG, MALHA 2", SEM REVESTIMENTO, FIXADA COM TUBOS DE FERRO GALVANIZADO 2", FORMANDO</t>
  </si>
  <si>
    <t xml:space="preserve">C4940/SEINFRA</t>
  </si>
  <si>
    <t xml:space="preserve">SUBESTAÇÃO AÉREA DE 112,5 KVA/13.800-380/220V COM QUADRO DE MEDIÇÃO E PROTEÇÃO GERAL, INCLUSIVE MALHA DE ATERRAMENTO</t>
  </si>
  <si>
    <t xml:space="preserve">EXECUÇÃO DE DEPÓSITO EM CANTEIRO DE OBRA EM CHAPA DE MADEIRA COMPENSADA, NÃO INCLUSO MOBILIÁRIO. AF_04/2016</t>
  </si>
  <si>
    <t xml:space="preserve">01.001.0150-0/EMOP</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</si>
  <si>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t>
  </si>
  <si>
    <t xml:space="preserve">CCU.02.0023</t>
  </si>
  <si>
    <t xml:space="preserve">LOCAÇÃO DA OBRA - EXECUÇÃO DE GABARITO. REF.: C1630/SEINFRA</t>
  </si>
  <si>
    <t xml:space="preserve">EXECUÇÃO DE CENTRAL DE ARMADURA EM CANTEIRO DE OBRA, NÃO INCLUSO MOBILIÁRIO E EQUIPAMENTOS. AF_04/2016</t>
  </si>
  <si>
    <t xml:space="preserve">10324/ORSE</t>
  </si>
  <si>
    <t xml:space="preserve">CONJUNTO MOTO-BOMBA SUBMERSÍVEL, SCHNEIDER, MOD. BCS-205, 2CV, TRIFÁSICA, (OU SIMILAR)</t>
  </si>
  <si>
    <t xml:space="preserve">CCU.08.0023</t>
  </si>
  <si>
    <t xml:space="preserve">BOMBA SCHNEIDER MOD BPI ACOPLADA EM MOTOR ELÉTRICO 5CV REF.: 07868/ORSE</t>
  </si>
  <si>
    <t xml:space="preserve">EXECUÇÃO DE GUARITA EM CANTEIRO DE OBRA EM CHAPA DE MADEIRA COMPENSADA, NÃO INCLUSO MOBILIÁRIO. AF_04/2016</t>
  </si>
  <si>
    <t xml:space="preserve">EXECUÇÃO DE PASSEIO (CALÇADA) OU PISO DE CONCRETO COM CONCRETO MOLDADO IN LOCO, USINADO, ACABAMENTO CONVENCIONAL, ESPESSURA 8 CM, ARMADO. AF_08/2022</t>
  </si>
  <si>
    <t xml:space="preserve">BOMBA RECALQUE D'AGUA DE ESTAGIOS TRIFASICA 2,0 HP</t>
  </si>
  <si>
    <t xml:space="preserve">CCU.02.0004</t>
  </si>
  <si>
    <t xml:space="preserve">EXECUÇÃO DE CENTRAL DE FÔRMAS EM CANTEIRO DE OBRA, NÃO INCLUSO MOBILIÁRIO E EQUIPAMENTOS. AF_04/2016 REF.: 93582 SINAPI AGO/2020</t>
  </si>
  <si>
    <t xml:space="preserve">CCU.02.0022</t>
  </si>
  <si>
    <t xml:space="preserve">PLACA DE OBRA EM CHAPA AÇO GALVANIZADO, INSTALADA - REF.: 00051/ORSE</t>
  </si>
  <si>
    <t xml:space="preserve">MONTAGEM DE ARMADURA DE ESTACAS, DIÂMETRO = 8,0 MM. AF_09/2021_PS</t>
  </si>
  <si>
    <t xml:space="preserve">CCU.07.0018</t>
  </si>
  <si>
    <t xml:space="preserve">BOTIJÃO DE GÁS ENGARRAFADO (GLP), CAPACIDADE PARA 45KG. O CUSTO INCLUI O BOTIJÃO E O GÁS. FORNECIMENTO REF.: 18.033.0015-0/EMOP.</t>
  </si>
  <si>
    <t xml:space="preserve">080752/AGETOP</t>
  </si>
  <si>
    <t xml:space="preserve">FILTRO CENTRAL EM AÇO INOX 304 VAZÃO DE 3.000 L/H / INSTALADO</t>
  </si>
  <si>
    <t xml:space="preserve">CARGA, MANOBRA E DESCARGA DE SOLOS E MATERIAIS GRANULARES EM CAMINHÃO BASCULANTE 14 M³ - CARGA COM PÁ CARREGADEIRA (CAÇAMBA DE 1,7 A 2,8 M³ / 128 HP) E DESCARGA LIVRE (UNIDADE: M3). AF_07/2020</t>
  </si>
  <si>
    <t xml:space="preserve">02450/ORSE</t>
  </si>
  <si>
    <t xml:space="preserve">LIMPEZA GERAL</t>
  </si>
  <si>
    <t xml:space="preserve">GUIA (MEIO-FIO) CONCRETO, MOLDADA  IN LOCO  EM TRECHO RETO COM EXTRUSORA, 13 CM BASE X 22 CM ALTURA. AF_06/2016</t>
  </si>
  <si>
    <t xml:space="preserve">74151/1</t>
  </si>
  <si>
    <t xml:space="preserve">ESCAVACAO E CARGA MATERIAL 1A CATEGORIA, UTILIZANDO TRATOR DE ESTEIRAS DE 110 A 160HP COM LAMINA, PESO OPERACIONAL * 13T E PA CARREGADEIRA COM 170 HP.</t>
  </si>
  <si>
    <t xml:space="preserve">18.030.0007-0/EMOP</t>
  </si>
  <si>
    <t xml:space="preserve">CONDICIONADOR DE AR TIPO SPLIT 30000 BTU'S COMPREENDENDO 1 CONDENSADOR E 1 EVAPORADOR(VIDE INSTALACAO,ASSENTAMENTO E INTERLIGACOES FAMILIA 15.005).FORNECIMENTO</t>
  </si>
  <si>
    <t xml:space="preserve">ENTRADA DE ENERGIA ELÉTRICA, AÉREA, TRIFÁSICA, COM CAIXA DE EMBUTIR, CABO DE 35 MM2 E DISJUNTOR DIN 50A (NÃO INCLUSO O POSTE DE CONCRETO). AF_07/2020_PS</t>
  </si>
  <si>
    <t xml:space="preserve">18.030.0005-0/EMOP</t>
  </si>
  <si>
    <t xml:space="preserve">CONDICIONADOR DE AR TIPO SPLIT 24000 BTU'S COMPREENDENDO 1 CONDENSADOR E 1 EVAPORADOR(VIDE INSTALACAO,ASSENTAMENTO E INTERLIGACOES FAMILIA 15.005).FORNECIMENTO</t>
  </si>
  <si>
    <t xml:space="preserve">BOMBA CENTRIFUGA C/ MOTOR ELETRICO TRIFASICO 1CV</t>
  </si>
  <si>
    <t xml:space="preserve">MONTAGEM DE ARMADURA DE ESTACAS, DIÂMETRO = 10,0 MM. AF_09/2021_PS</t>
  </si>
  <si>
    <t xml:space="preserve">18.030.0001-0/EMOP</t>
  </si>
  <si>
    <t xml:space="preserve">CONDICIONADOR DE AR TIPO SPLIT 9000 BTU'S COMPREENDENDO 1 CONDENSADOR E 1 EVAPORADOR(VIDE INSTALACAO,ASSENTAMENTO E INTERLIGACOES FAMILIA 15.005).FORNECIMENTO</t>
  </si>
  <si>
    <t xml:space="preserve">CCU.02.0001</t>
  </si>
  <si>
    <t xml:space="preserve">FORNECIMENTO E EXECUÇÃO DE BAIA COM DUAS DIVISÓRIAS PARA AGREGADOS, DIMENSÕES 4,0X10,0M EM ESTRUTURA DE MADEIRA.</t>
  </si>
  <si>
    <t xml:space="preserve">LIMPEZA MECANIZADA DE CAMADA VEGETAL, VEGETAÇÃO E PEQUENAS ÁRVORES (DIÂMETRO DE TRONCO MENOR QUE 0,20 M), COM TRATOR DE ESTEIRAS.AF_05/2018</t>
  </si>
  <si>
    <t xml:space="preserve">00802/ORSE</t>
  </si>
  <si>
    <t xml:space="preserve">BEBEDOURO ELÉTRICO 40 LITROS</t>
  </si>
  <si>
    <t xml:space="preserve">CCU.02.0002</t>
  </si>
  <si>
    <t xml:space="preserve">FORNECIMENTO E EXECUÇÃO DE BAIA PARA ARMAZENAMENTO DE AÇO, POR BITOLA, DIMENSÕES 7,0X12M EM ESTRUTURA DE MADEIRA.</t>
  </si>
  <si>
    <t xml:space="preserve">(COMPOSIÇÃO REPRESENTATIVA) LIGAÇÃO PREDIAL DE ESGOTO, REDE DN 150 MM, COLETOR PREDIAL DN 150 MM, L = 6,0 M, LARGURA DA VALA = 0,65 M  COM TÊ E CURVA 90 GRAUS  ESCAVAÇÃO MECANIZADA, PREPARO DE FUNDO DE VALA E REATERRO COMPACTADO. AF_06/2022</t>
  </si>
  <si>
    <t xml:space="preserve">CCU.02.0006</t>
  </si>
  <si>
    <t xml:space="preserve">TRANSPORTE COM CAMINHÃO BASCULANTE DE 10 M3, (MASSA ESPECÍFICA SOLTA DE MATERIAL DE 1ª CATEGORIA =1,5T/M3 - FONTE: DNIT - MANUAL DE CUSTROS DE INFRAESTRUTURA DE TRANSPORTES VOLUME 10 - CONTEÚDO 11 "TRANSPORTES" - TABELA 07 "MASSAS ESPECÍFICAS REFERENCIAIS DOS SOLOS E AGREGADOS" - DMT 33,6KM) EM VIA URBANA PAVIMENTADA, DMT ACIMA DE 30 KM (UNIDADE: TXKM). AF_12/2016 REF.: 95879 SINAPI AGO/2020</t>
  </si>
  <si>
    <t xml:space="preserve">PLANTIO DE ÁRVORE ORNAMENTAL COM ALTURA DE MUDA MENOR OU IGUAL A 2,00 M. AF_05/2018</t>
  </si>
  <si>
    <t xml:space="preserve">270810/AGETOP</t>
  </si>
  <si>
    <t xml:space="preserve">PLACA DE INAUGURACAO ACO ESCOVADO 80 X 60 CM</t>
  </si>
  <si>
    <t xml:space="preserve">CCU.09.0001</t>
  </si>
  <si>
    <t xml:space="preserve">TESTE DE RESISTÊNCIA DE ATERRAMENTO (LAUDO SPDA)</t>
  </si>
  <si>
    <t xml:space="preserve">CCU.09.0002</t>
  </si>
  <si>
    <t xml:space="preserve">TESTE DE CONTINUIDADE ELÉTRICA (LAUDO SPDA)</t>
  </si>
  <si>
    <t xml:space="preserve">CCU.02.0003</t>
  </si>
  <si>
    <t xml:space="preserve">FORNECIMENTO E EXECUÇÃO DE BAIA PARA ARMAZENAMENTO DE MADEIRA, DIMENSÕES 4,0X7,0M, EM ESTRUTURA DE MADEIRA.</t>
  </si>
  <si>
    <t xml:space="preserve">04464/ORSE</t>
  </si>
  <si>
    <t xml:space="preserve">INSTALAÇÃO DE CONDICIONADOR DE AR TIPO SPLIT HIGH WALL, 9000 BTU</t>
  </si>
  <si>
    <t xml:space="preserve">PLANTIO DE ARBUSTO OU  CERCA VIVA. AF_05/2018</t>
  </si>
  <si>
    <t xml:space="preserve">(COMPOSIÇÃO REPRESENTATIVA) LIGAÇÃO PREDIAL DE ÁGUA, REDE DN 50 MM, RAMAL PREDIAL DE 20 MM, L = 6,0 M, LARGURA DA VALA = 0,65 M  COM COLAR DE TOMADA DE PVC  ESCAVAÇÃO MANUAL, PREPARO DE FUNDO DE VALA E REATERRO COMPACTADO. AF_06/2022</t>
  </si>
  <si>
    <t xml:space="preserve">04469/ORSE</t>
  </si>
  <si>
    <t xml:space="preserve">INSTALAÇÃO DE CONDICIONADOR DE AR TIPO SPLIT HIGH WALL, 24000 BTU</t>
  </si>
  <si>
    <t xml:space="preserve">04471/ORSE</t>
  </si>
  <si>
    <t xml:space="preserve">INSTALAÇÃO DE CONDICIONADOR DE AR TIPO SPLIT HIGH WALL, 30000 BTU</t>
  </si>
  <si>
    <t xml:space="preserve">260202/AGETOP</t>
  </si>
  <si>
    <t xml:space="preserve">CAIACAO DUAS DEMAOS MUROS E PAREDES - (OB.C.)</t>
  </si>
  <si>
    <t xml:space="preserve"> 02. 00.000.</t>
  </si>
  <si>
    <t xml:space="preserve"> 02. 01.000.</t>
  </si>
  <si>
    <t xml:space="preserve">CANTEIRO DE OBRAS</t>
  </si>
  <si>
    <t xml:space="preserve"> 02. 01.100.</t>
  </si>
  <si>
    <t xml:space="preserve">CONSTRUÇÕES PROVISÓRIAS</t>
  </si>
  <si>
    <t xml:space="preserve"> 02. 01.101.</t>
  </si>
  <si>
    <t xml:space="preserve">ESCRITÓRIOS</t>
  </si>
  <si>
    <t xml:space="preserve"> 02. 01.101.  1.</t>
  </si>
  <si>
    <t xml:space="preserve"> 02. 01.102.</t>
  </si>
  <si>
    <t xml:space="preserve">DEPÓSITOS E BAIAS</t>
  </si>
  <si>
    <t xml:space="preserve"> 02. 01.102.  1.</t>
  </si>
  <si>
    <t xml:space="preserve"> 02. 01.102.  2.</t>
  </si>
  <si>
    <t xml:space="preserve"> 02. 01.102.  3.</t>
  </si>
  <si>
    <t xml:space="preserve"> 02. 01.102.  4.</t>
  </si>
  <si>
    <t xml:space="preserve"> 02. 01.102.  5.</t>
  </si>
  <si>
    <t xml:space="preserve"> 02. 01.103.</t>
  </si>
  <si>
    <t xml:space="preserve">OFICINAS</t>
  </si>
  <si>
    <t xml:space="preserve"> 02. 01.103.  1.</t>
  </si>
  <si>
    <t xml:space="preserve"> 02. 01.103.  2.</t>
  </si>
  <si>
    <t xml:space="preserve"> 02. 01.104.</t>
  </si>
  <si>
    <t xml:space="preserve">REFEITÓRIOS</t>
  </si>
  <si>
    <t xml:space="preserve"> 02. 01.104.  1.</t>
  </si>
  <si>
    <t xml:space="preserve"> 02. 01.105.</t>
  </si>
  <si>
    <t xml:space="preserve">VESTIÁRIOS E SANITÁRIOS</t>
  </si>
  <si>
    <t xml:space="preserve"> 02. 01.105.  1.</t>
  </si>
  <si>
    <t xml:space="preserve"> 02. 01.200.</t>
  </si>
  <si>
    <t xml:space="preserve">LIGAÇÕES PROVISÓRIAS</t>
  </si>
  <si>
    <t xml:space="preserve"> 02. 01.201.</t>
  </si>
  <si>
    <t xml:space="preserve">ÁGUA</t>
  </si>
  <si>
    <t xml:space="preserve"> 02. 01.201.  1.</t>
  </si>
  <si>
    <t xml:space="preserve"> 02. 01.201.  2.</t>
  </si>
  <si>
    <t xml:space="preserve"> 02. 01.202.</t>
  </si>
  <si>
    <t xml:space="preserve">ENERGIA ELÉTRICA</t>
  </si>
  <si>
    <t xml:space="preserve"> 02. 01.202.  1.</t>
  </si>
  <si>
    <t xml:space="preserve"> 02. 01.300.</t>
  </si>
  <si>
    <t xml:space="preserve">ACESSOS PROVISÓRIOS</t>
  </si>
  <si>
    <t xml:space="preserve"> 02. 01.300.  1.</t>
  </si>
  <si>
    <t xml:space="preserve"> 02. 01.400.</t>
  </si>
  <si>
    <t xml:space="preserve">PROTEÇÃO E SINALIZAÇÃO</t>
  </si>
  <si>
    <t xml:space="preserve"> 02. 01.401.</t>
  </si>
  <si>
    <t xml:space="preserve">TAPUMES</t>
  </si>
  <si>
    <t xml:space="preserve"> 02. 01.401.  1.</t>
  </si>
  <si>
    <t xml:space="preserve"> 02. 01.404.</t>
  </si>
  <si>
    <t xml:space="preserve">PLACAS</t>
  </si>
  <si>
    <t xml:space="preserve"> 02. 01.404.  1.</t>
  </si>
  <si>
    <t xml:space="preserve"> 02. 01.404.  2.</t>
  </si>
  <si>
    <t xml:space="preserve"> 02. 03.000.</t>
  </si>
  <si>
    <t xml:space="preserve">LOCAÇÃO DE OBRAS</t>
  </si>
  <si>
    <t xml:space="preserve"> 02. 03.100.</t>
  </si>
  <si>
    <t xml:space="preserve">DE EDIFICAÇÕES</t>
  </si>
  <si>
    <t xml:space="preserve"> 02. 03.101.</t>
  </si>
  <si>
    <t xml:space="preserve"> 02. 03.101.  1.</t>
  </si>
  <si>
    <t xml:space="preserve"> 02. 03.102.</t>
  </si>
  <si>
    <t xml:space="preserve">RESERVATÓRIOS</t>
  </si>
  <si>
    <t xml:space="preserve"> 02. 03.102.  1.</t>
  </si>
  <si>
    <t xml:space="preserve"> 02. 03.103.</t>
  </si>
  <si>
    <t xml:space="preserve"> 02. 03.103.  1.</t>
  </si>
  <si>
    <t xml:space="preserve"> 02. 03.104.</t>
  </si>
  <si>
    <t xml:space="preserve"> 02. 03.104.  1.</t>
  </si>
  <si>
    <t xml:space="preserve"> 02. 04.000.</t>
  </si>
  <si>
    <t xml:space="preserve">TERRAPLENAGEM</t>
  </si>
  <si>
    <t xml:space="preserve"> 02. 04.100.</t>
  </si>
  <si>
    <t xml:space="preserve">LIMPEZA E PREPARO DA ÁREA</t>
  </si>
  <si>
    <t xml:space="preserve"> 02. 04.103.</t>
  </si>
  <si>
    <t xml:space="preserve">LIMPEZA MECANIZADA DE CAMADA VEGETAL</t>
  </si>
  <si>
    <t xml:space="preserve"> 02. 04.103.  1.</t>
  </si>
  <si>
    <t xml:space="preserve"> 02. 04.200.</t>
  </si>
  <si>
    <t xml:space="preserve">CORTES DE SOLO</t>
  </si>
  <si>
    <t xml:space="preserve"> 02. 04.201.</t>
  </si>
  <si>
    <t xml:space="preserve">EM MATERIAL DE 1ª CATEGORIA</t>
  </si>
  <si>
    <t xml:space="preserve"> 02. 04.201.  1.</t>
  </si>
  <si>
    <t xml:space="preserve"> 02. 04.300.</t>
  </si>
  <si>
    <t xml:space="preserve">ATERROS COMPACTADOS</t>
  </si>
  <si>
    <t xml:space="preserve"> 02. 04.300.  1.</t>
  </si>
  <si>
    <t xml:space="preserve"> 02. 04.300.  2.</t>
  </si>
  <si>
    <t xml:space="preserve"> 02. 04.400.</t>
  </si>
  <si>
    <t xml:space="preserve">TRANSPORTE, LANÇAMENTO E ESPALHAMENTO</t>
  </si>
  <si>
    <t xml:space="preserve"> 02. 04.400.  1.</t>
  </si>
  <si>
    <t xml:space="preserve"> 02. 04.400.  2.</t>
  </si>
  <si>
    <t xml:space="preserve">TOTAL ITEM:  02   </t>
  </si>
  <si>
    <t xml:space="preserve"> 03. 01.600.</t>
  </si>
  <si>
    <t xml:space="preserve">MURO E GRADIL</t>
  </si>
  <si>
    <t xml:space="preserve"> 03. 01.600.100.</t>
  </si>
  <si>
    <t xml:space="preserve"> 03. 01.600.101.</t>
  </si>
  <si>
    <t xml:space="preserve"> 03. 01.600.101.  1</t>
  </si>
  <si>
    <t xml:space="preserve"> 03. 01.600.103.</t>
  </si>
  <si>
    <t xml:space="preserve"> 03. 01.600.103.  1</t>
  </si>
  <si>
    <t xml:space="preserve"> 03. 01.600.104.</t>
  </si>
  <si>
    <t xml:space="preserve"> 03. 01.600.104.  1</t>
  </si>
  <si>
    <t xml:space="preserve"> 03. 01.600.104.  2</t>
  </si>
  <si>
    <t xml:space="preserve"> 03. 01.600.400.</t>
  </si>
  <si>
    <t xml:space="preserve"> 03. 01.600.420.</t>
  </si>
  <si>
    <t xml:space="preserve"> 03. 01.600.425.</t>
  </si>
  <si>
    <t xml:space="preserve"> 03. 01.600.425.  1</t>
  </si>
  <si>
    <t xml:space="preserve"> 03. 01.600.425.  2</t>
  </si>
  <si>
    <t xml:space="preserve"> 03. 01.600.425.  3</t>
  </si>
  <si>
    <t xml:space="preserve"> 03. 01.600.425.  4</t>
  </si>
  <si>
    <t xml:space="preserve"> 03. 01.600.425.  5</t>
  </si>
  <si>
    <t xml:space="preserve"> 03. 01.600.500.</t>
  </si>
  <si>
    <t xml:space="preserve"> 03. 01.600.501.</t>
  </si>
  <si>
    <t xml:space="preserve"> 03. 01.600.501.  1</t>
  </si>
  <si>
    <t xml:space="preserve"> 03. 01.600.502.</t>
  </si>
  <si>
    <t xml:space="preserve"> 03. 01.600.502.  1</t>
  </si>
  <si>
    <t xml:space="preserve"> 03. 01.600.503.</t>
  </si>
  <si>
    <t xml:space="preserve"> 03. 01.600.503.  1</t>
  </si>
  <si>
    <t xml:space="preserve"> 03. 01.600.503.  2</t>
  </si>
  <si>
    <t xml:space="preserve"> 03. 01.600.504.</t>
  </si>
  <si>
    <t xml:space="preserve"> 03. 01.600.504.  1</t>
  </si>
  <si>
    <t xml:space="preserve"> 03. 01.600.505.</t>
  </si>
  <si>
    <t xml:space="preserve"> 03. 01.600.505.  1</t>
  </si>
  <si>
    <t xml:space="preserve"> 03. 01.600.600.</t>
  </si>
  <si>
    <t xml:space="preserve"> 03. 01.600.601.</t>
  </si>
  <si>
    <t xml:space="preserve"> 03. 01.600.601.  1</t>
  </si>
  <si>
    <t xml:space="preserve"> 03. 01.600.602.</t>
  </si>
  <si>
    <t xml:space="preserve"> 03. 01.600.602.  1</t>
  </si>
  <si>
    <t xml:space="preserve"> 03. 01.600.603.</t>
  </si>
  <si>
    <t xml:space="preserve"> 03. 01.600.603.  1</t>
  </si>
  <si>
    <t xml:space="preserve"> 03. 01.600.603.  2</t>
  </si>
  <si>
    <t xml:space="preserve"> 03. 01.600.603.  3</t>
  </si>
  <si>
    <t xml:space="preserve"> 03. 01.600.604.</t>
  </si>
  <si>
    <t xml:space="preserve"> 03. 01.600.604.  1</t>
  </si>
  <si>
    <t xml:space="preserve"> 03. 01.600.605.</t>
  </si>
  <si>
    <t xml:space="preserve"> 03. 01.600.605.  1</t>
  </si>
  <si>
    <t xml:space="preserve"> 03. 02.600.</t>
  </si>
  <si>
    <t xml:space="preserve"> 03. 02.600.110.</t>
  </si>
  <si>
    <t xml:space="preserve"> 03. 02.600.111.</t>
  </si>
  <si>
    <t xml:space="preserve"> 03. 02.600.111.  1</t>
  </si>
  <si>
    <t xml:space="preserve"> 03. 02.600.112.</t>
  </si>
  <si>
    <t xml:space="preserve"> 03. 02.600.112.  1</t>
  </si>
  <si>
    <t xml:space="preserve"> 03. 02.600.112.  2</t>
  </si>
  <si>
    <t xml:space="preserve"> 03. 02.600.112.  3</t>
  </si>
  <si>
    <t xml:space="preserve"> 03. 02.600.113.</t>
  </si>
  <si>
    <t xml:space="preserve"> 03. 02.600.113.  1</t>
  </si>
  <si>
    <t xml:space="preserve"> 03. 02.600.120.</t>
  </si>
  <si>
    <t xml:space="preserve"> 03. 02.600.121.</t>
  </si>
  <si>
    <t xml:space="preserve"> 03. 02.600.121.  1</t>
  </si>
  <si>
    <t xml:space="preserve"> 03. 02.600.122.</t>
  </si>
  <si>
    <t xml:space="preserve"> 03. 02.600.122.  1</t>
  </si>
  <si>
    <t xml:space="preserve"> 03. 02.600.122.  2</t>
  </si>
  <si>
    <t xml:space="preserve"> 03. 02.600.123.</t>
  </si>
  <si>
    <t xml:space="preserve"> 03. 02.600.123.  1</t>
  </si>
  <si>
    <t xml:space="preserve"> 04. 01.575.</t>
  </si>
  <si>
    <t xml:space="preserve">CAIAÇÃO</t>
  </si>
  <si>
    <t xml:space="preserve"> 04. 01.575.  1.</t>
  </si>
  <si>
    <t xml:space="preserve"> 04. 04.103.</t>
  </si>
  <si>
    <t xml:space="preserve">CERCAS</t>
  </si>
  <si>
    <t xml:space="preserve"> 04. 04.103.  1.</t>
  </si>
  <si>
    <t xml:space="preserve"> 04. 04.103.  2.</t>
  </si>
  <si>
    <t xml:space="preserve"> 04. 04.300.</t>
  </si>
  <si>
    <t xml:space="preserve">VEGETAÇÃO</t>
  </si>
  <si>
    <t xml:space="preserve"> 04. 04.301.</t>
  </si>
  <si>
    <t xml:space="preserve">ÁRVORES</t>
  </si>
  <si>
    <t xml:space="preserve"> 04. 04.301.  1.</t>
  </si>
  <si>
    <t xml:space="preserve"> 04. 04.301.  2.</t>
  </si>
  <si>
    <t xml:space="preserve"> 04. 04.304.</t>
  </si>
  <si>
    <t xml:space="preserve">ERVAS E GRAMAS</t>
  </si>
  <si>
    <t xml:space="preserve"> 04. 04.304.  1.</t>
  </si>
  <si>
    <t xml:space="preserve"> 04. 05.000.</t>
  </si>
  <si>
    <t xml:space="preserve">PAVIMENTAÇÃO</t>
  </si>
  <si>
    <t xml:space="preserve"> 04. 05.100.</t>
  </si>
  <si>
    <t xml:space="preserve"> 04. 05.103.</t>
  </si>
  <si>
    <t xml:space="preserve">GUIAS</t>
  </si>
  <si>
    <t xml:space="preserve"> 04. 05.103.  1.</t>
  </si>
  <si>
    <t xml:space="preserve"> 04. 05.600.</t>
  </si>
  <si>
    <t xml:space="preserve"> 04. 05.603.</t>
  </si>
  <si>
    <t xml:space="preserve">PAVIMENTO ARTICULADO DE CONCRETO</t>
  </si>
  <si>
    <t xml:space="preserve"> 04. 05.603.  1.</t>
  </si>
  <si>
    <t xml:space="preserve"> 04. 05.603.  2.</t>
  </si>
  <si>
    <t xml:space="preserve"> 05. 01.506.</t>
  </si>
  <si>
    <t xml:space="preserve">BEBEDOURO</t>
  </si>
  <si>
    <t xml:space="preserve"> 05. 01.506.  1.</t>
  </si>
  <si>
    <t xml:space="preserve"> 05. 01.600.</t>
  </si>
  <si>
    <t xml:space="preserve"> 05. 01.601.</t>
  </si>
  <si>
    <t xml:space="preserve">BOMBA HIDRÁULICA COM ACIONADOR</t>
  </si>
  <si>
    <t xml:space="preserve"> 05. 01.601.  1.</t>
  </si>
  <si>
    <t xml:space="preserve"> 05. 01.608.</t>
  </si>
  <si>
    <t xml:space="preserve">FILTROS</t>
  </si>
  <si>
    <t xml:space="preserve"> 05. 01.608.  1.</t>
  </si>
  <si>
    <t xml:space="preserve"> 05. 03.800.</t>
  </si>
  <si>
    <t xml:space="preserve">INSTALAÇÃO ELEVATÓRIA</t>
  </si>
  <si>
    <t xml:space="preserve"> 05. 03.801.</t>
  </si>
  <si>
    <t xml:space="preserve"> 05. 03.801.  1.</t>
  </si>
  <si>
    <t xml:space="preserve"> 06. 01.200.</t>
  </si>
  <si>
    <t xml:space="preserve">ENTRADA E MEDIÇÃO DE ENERGIA EM MT E AT</t>
  </si>
  <si>
    <t xml:space="preserve"> 06. 01.200.  1.</t>
  </si>
  <si>
    <t xml:space="preserve"> 07. 02.200.</t>
  </si>
  <si>
    <t xml:space="preserve">FORNECIMENTO DE APARELHOS</t>
  </si>
  <si>
    <t xml:space="preserve"> 07. 02.300.</t>
  </si>
  <si>
    <t xml:space="preserve">INSTALAÇÃO DE APARELHOS</t>
  </si>
  <si>
    <t xml:space="preserve"> 07. 02.300.  1.</t>
  </si>
  <si>
    <t xml:space="preserve"> 07. 02.300.  2.</t>
  </si>
  <si>
    <t xml:space="preserve"> 07. 02.300.  3.</t>
  </si>
  <si>
    <t xml:space="preserve"> 07. 07.400.</t>
  </si>
  <si>
    <t xml:space="preserve"> 07. 07.400.  1.</t>
  </si>
  <si>
    <t xml:space="preserve"> 07. 07.400.  2.</t>
  </si>
  <si>
    <t xml:space="preserve"> 08. 01.300.500.</t>
  </si>
  <si>
    <t xml:space="preserve">BOMBAS</t>
  </si>
  <si>
    <t xml:space="preserve"> 08. 01.300.500.  1</t>
  </si>
  <si>
    <t xml:space="preserve"> 08. 01.300.500.  2</t>
  </si>
  <si>
    <t xml:space="preserve"> 09. 00.000.</t>
  </si>
  <si>
    <t xml:space="preserve">SERVIÇOS COMPLEMENTARES</t>
  </si>
  <si>
    <t xml:space="preserve"> 09. 01.000.</t>
  </si>
  <si>
    <t xml:space="preserve">ENSAIOS E TESTES</t>
  </si>
  <si>
    <t xml:space="preserve"> 09. 01.100.</t>
  </si>
  <si>
    <t xml:space="preserve">ENSAIOS</t>
  </si>
  <si>
    <t xml:space="preserve"> 09. 01.103.</t>
  </si>
  <si>
    <t xml:space="preserve">ENSAIOS DE CONCRETO</t>
  </si>
  <si>
    <t xml:space="preserve"> 09. 01.103.  1.</t>
  </si>
  <si>
    <t xml:space="preserve"> 09. 01.200.</t>
  </si>
  <si>
    <t xml:space="preserve">TESTES</t>
  </si>
  <si>
    <t xml:space="preserve"> 09. 01.203.</t>
  </si>
  <si>
    <t xml:space="preserve">ELÉTRICA, ELETRÔNICA E SPDA</t>
  </si>
  <si>
    <t xml:space="preserve"> 09. 01.203.  1.</t>
  </si>
  <si>
    <t xml:space="preserve"> 09. 01.203.  2.</t>
  </si>
  <si>
    <t xml:space="preserve"> 09. 02.000.</t>
  </si>
  <si>
    <t xml:space="preserve">LIMPEZA DE OBRAS</t>
  </si>
  <si>
    <t xml:space="preserve"> 09. 02.000.  1.</t>
  </si>
  <si>
    <t xml:space="preserve">TOTAL ITEM:  09   </t>
  </si>
  <si>
    <t xml:space="preserve"> 10. 00.000.</t>
  </si>
  <si>
    <t xml:space="preserve">SERVIÇOS AUXILIARES E ADMINISTRATIVOS</t>
  </si>
  <si>
    <t xml:space="preserve"> 10. 01.000.</t>
  </si>
  <si>
    <t xml:space="preserve">PESSOAL</t>
  </si>
  <si>
    <t xml:space="preserve"> 10. 01.100.</t>
  </si>
  <si>
    <t xml:space="preserve">MÃO DE OBRA</t>
  </si>
  <si>
    <t xml:space="preserve"> 10. 01.111.</t>
  </si>
  <si>
    <t xml:space="preserve">MESTRE DE OBRAS</t>
  </si>
  <si>
    <t xml:space="preserve"> 10. 01.111.  1.</t>
  </si>
  <si>
    <t xml:space="preserve"> 10. 01.200.</t>
  </si>
  <si>
    <t xml:space="preserve">ADMINISTRAÇÃO</t>
  </si>
  <si>
    <t xml:space="preserve"> 10. 01.201.</t>
  </si>
  <si>
    <t xml:space="preserve">ENGENHEIRO CIVIL</t>
  </si>
  <si>
    <t xml:space="preserve"> 10. 01.201.  1.</t>
  </si>
  <si>
    <t xml:space="preserve"> 10. 01.202.</t>
  </si>
  <si>
    <t xml:space="preserve">AUXILIARES TÉCNICOS</t>
  </si>
  <si>
    <t xml:space="preserve"> 10. 01.202.  1.</t>
  </si>
  <si>
    <t xml:space="preserve"> 10. 01.205.</t>
  </si>
  <si>
    <t xml:space="preserve">VIGIAS</t>
  </si>
  <si>
    <t xml:space="preserve"> 10. 01.205.  1.</t>
  </si>
  <si>
    <t xml:space="preserve"> 10. 01.205.  2.</t>
  </si>
  <si>
    <t xml:space="preserve">TOTAL ITEM:  10   </t>
  </si>
  <si>
    <t xml:space="preserve"> 07. 02.200.  1.</t>
  </si>
  <si>
    <t xml:space="preserve"> 07. 02.200.  2.</t>
  </si>
  <si>
    <t xml:space="preserve"> 07. 02.200.  3.</t>
  </si>
  <si>
    <t xml:space="preserve">COMPOSIÇÕES DE SERVIÇOS E EQUIPAMENTOS</t>
  </si>
  <si>
    <t xml:space="preserve">CÓDIGO (COMPOSIÇÃO)</t>
  </si>
  <si>
    <t xml:space="preserve">CÓDIGO (INSUMO/COMPOSIÇÃO AUXILIAR)</t>
  </si>
  <si>
    <t xml:space="preserve">DESCRIÇÃO COMPLETA (COMPOSIÇÃO)</t>
  </si>
  <si>
    <t xml:space="preserve">DESCRIÇÃO COMPLETA (INSUMO/COMPOSIÇÃO AUXILAR)</t>
  </si>
  <si>
    <t xml:space="preserve">UND (COMPOSIÇÃO)</t>
  </si>
  <si>
    <t xml:space="preserve">UND (INSUMO/COMPOSIÇÃO AUXILIAR)</t>
  </si>
  <si>
    <t xml:space="preserve">ÍNDICE ADOTADO</t>
  </si>
  <si>
    <t xml:space="preserve">PREÇO UNITÁRIO (INSUMO/COMPOSIÇÃO AUXILIAR)</t>
  </si>
  <si>
    <t xml:space="preserve">PREÇO UNITÁRIO (COMPOSIÇÃO)</t>
  </si>
  <si>
    <t xml:space="preserve">                   </t>
  </si>
  <si>
    <t xml:space="preserve">EXECUÇÃO DE ESCRITÓRIO EM CANTEIRO DE OBRA EM CHAPA DE MADEIRA COMPENSADA, NÃO INCLUSO MOBILIÁRIO E EQUIPAMENTOS. AF_02/2016  </t>
  </si>
  <si>
    <t xml:space="preserve">                                                                                                                              </t>
  </si>
  <si>
    <t xml:space="preserve">M2    </t>
  </si>
  <si>
    <t xml:space="preserve">      </t>
  </si>
  <si>
    <t xml:space="preserve">                </t>
  </si>
  <si>
    <t xml:space="preserve">              </t>
  </si>
  <si>
    <t xml:space="preserve">                              </t>
  </si>
  <si>
    <t xml:space="preserve">PAREDE DE MADEIRA COMPENSADA PARA CONSTRUÇÃO TEMPORÁRIA EM CHAPA SIMPLES, EXTERNA, COM ÁREA LÍQUIDA MAIOR OU IGUAL A 6 M², SEM VÃO. AF_05/2018  </t>
  </si>
  <si>
    <t xml:space="preserve">PAREDE DE MADEIRA COMPENSADA PARA CONSTRUÇÃO TEMPORÁRIA EM CHAPA SIMPLES, EXTERNA, COM ÁREA LÍQUIDA MENOR QUE 6 M², SEM VÃO. AF_05/2018  </t>
  </si>
  <si>
    <t xml:space="preserve">PAREDE DE MADEIRA COMPENSADA PARA CONSTRUÇÃO TEMPORÁRIA EM CHAPA SIMPLES, INTERNA, COM ÁREA LÍQUIDA MAIOR OU IGUAL A 6 M², SEM VÃO. AF_05/2018  </t>
  </si>
  <si>
    <t xml:space="preserve">PAREDE DE MADEIRA COMPENSADA PARA CONSTRUÇÃO TEMPORÁRIA EM CHAPA SIMPLES, INTERNA, COM ÁREA LÍQUIDA MENOR QUE 6 M², SEM VÃO. AF_05/2018  </t>
  </si>
  <si>
    <t xml:space="preserve">PAREDE DE MADEIRA COMPENSADA PARA CONSTRUÇÃO TEMPORÁRIA EM CHAPA SIMPLES, EXTERNA, COM ÁREA LÍQUIDA MAIOR OU IGUAL A 6 M², COM VÃO. AF_05/2018  </t>
  </si>
  <si>
    <t xml:space="preserve">PAREDE DE MADEIRA COMPENSADA PARA CONSTRUÇÃO TEMPORÁRIA EM CHAPA SIMPLES, EXTERNA, COM ÁREA LÍQUIDA MENOR QUE 6 M², COM VÃO. AF_05/2018  </t>
  </si>
  <si>
    <t xml:space="preserve">PAREDE DE MADEIRA COMPENSADA PARA CONSTRUÇÃO TEMPORÁRIA EM CHAPA SIMPLES, INTERNA, COM ÁREA LÍQUIDA MAIOR OU IGUAL A 6 M², COM VÃO. AF_05/2018  </t>
  </si>
  <si>
    <t xml:space="preserve">PAREDE DE MADEIRA COMPENSADA PARA CONSTRUÇÃO TEMPORÁRIA EM CHAPA SIMPLES, INTERNA, COM ÁREA LÍQUIDA MENOR QUE 6 M², COM VÃO. AF_05/2018  </t>
  </si>
  <si>
    <t xml:space="preserve">TRAMA DE MADEIRA COMPOSTA POR TERÇAS PARA TELHADOS DE ATÉ 2 ÁGUAS PARA TELHA ONDULADA DE FIBROCIMENTO, METÁLICA, PLÁSTICA OU TERMOACÚSTICA, INCLUSO TRANSPORTE VERTICAL. AF_07/2019  </t>
  </si>
  <si>
    <t xml:space="preserve">TELHAMENTO COM TELHA ONDULADA DE FIBROCIMENTO E = 6 MM, COM RECOBRIMENTO LATERAL DE 1 1/4 DE ONDA PARA TELHADO COM INCLINAÇÃO MÁXIMA DE 10°, COM ATÉ 2 ÁGUAS, INCLUSO IÇAMENTO. AF_07/2019  </t>
  </si>
  <si>
    <t xml:space="preserve">PORTA DE MADEIRA PARA PINTURA, SEMI-OCA (LEVE OU MÉDIA), 60X210CM, ESPESSURA DE 3,5CM, INCLUSO DOBRADIÇAS - FORNECIMENTO E INSTALAÇÃO. AF_12/2019  </t>
  </si>
  <si>
    <t xml:space="preserve">UN    </t>
  </si>
  <si>
    <t xml:space="preserve">PORTA DE MADEIRA PARA PINTURA, SEMI-OCA (LEVE OU MÉDIA), 80X210CM, ESPESSURA DE 3,5CM, INCLUSO DOBRADIÇAS - FORNECIMENTO E INSTALAÇÃO. AF_12/2019  </t>
  </si>
  <si>
    <t xml:space="preserve">PORTA EM ALUMÍNIO DE ABRIR TIPO VENEZIANA COM GUARNIÇÃO, FIXAÇÃO COM PARAFUSOS - FORNECIMENTO E INSTALAÇÃO. AF_12/2019  </t>
  </si>
  <si>
    <t xml:space="preserve">JANELA DE AÇO TIPO BASCULANTE PARA VIDROS, COM BATENTE, FERRAGENS E PINTURA ANTICORROSIVA. EXCLUSIVE VIDROS, ACABAMENTO, ALIZAR E CONTRAMARCO. FORNECIMENTO E INSTALAÇÃO. AF_12/2019  </t>
  </si>
  <si>
    <t xml:space="preserve">JANELA DE MADEIRA - CEDRINHO/ANGELIM OU EQUIVALENTE DA REGIÃO - DE ABRIR COM 4 FOLHAS (2 VENEZIANAS E 2 GUILHOTINAS PARA VIDRO), COM BATENTE, ALIZAR E FERRAGENS. EXCLUSIVE VIDROS, ACABAMENTO E CONTRAMARCO. FORNECIMENTO E INSTALAÇÃO. AF_12/2019  </t>
  </si>
  <si>
    <t xml:space="preserve">LASTRO DE CONCRETO MAGRO, APLICADO EM PISOS, LAJES SOBRE SOLO OU RADIERS, ESPESSURA DE 3 CM. AF_07/2016  </t>
  </si>
  <si>
    <t xml:space="preserve">LASTRO DE CONCRETO MAGRO, APLICADO EM PISOS, LAJES SOBRE SOLO OU RADIERS, ESPESSURA DE 5 CM. AF_07/2016  </t>
  </si>
  <si>
    <t xml:space="preserve">ALVENARIA DE EMBASAMENTO COM BLOCO ESTRUTURAL DE CONCRETO, DE 14X19X29CM E ARGAMASSA DE ASSENTAMENTO COM PREPARO EM BETONEIRA. AF_05/2020  </t>
  </si>
  <si>
    <t xml:space="preserve">M3    </t>
  </si>
  <si>
    <t xml:space="preserve">ELETRODUTO RÍGIDO ROSCÁVEL, PVC, DN 20 MM (1/2"), PARA CIRCUITOS TERMINAIS, INSTALADO EM FORRO - FORNECIMENTO E INSTALAÇÃO. AF_12/2015  </t>
  </si>
  <si>
    <t xml:space="preserve">M     </t>
  </si>
  <si>
    <t xml:space="preserve">ELETRODUTO RÍGIDO ROSCÁVEL, PVC, DN 20 MM (1/2"), PARA CIRCUITOS TERMINAIS, INSTALADO EM PAREDE - FORNECIMENTO E INSTALAÇÃO. AF_12/2015  </t>
  </si>
  <si>
    <t xml:space="preserve">CURVA 90 GRAUS PARA ELETRODUTO, PVC, ROSCÁVEL, DN 20 MM (1/2"), PARA CIRCUITOS TERMINAIS, INSTALADA EM PAREDE - FORNECIMENTO E INSTALAÇÃO. AF_12/2015  </t>
  </si>
  <si>
    <t xml:space="preserve">CABO DE COBRE FLEXÍVEL ISOLADO, 1,5 MM², ANTI-CHAMA 450/750 V, PARA CIRCUITOS TERMINAIS - FORNECIMENTO E INSTALAÇÃO. AF_12/2015  </t>
  </si>
  <si>
    <t xml:space="preserve">CABO DE COBRE FLEXÍVEL ISOLADO, 2,5 MM², ANTI-CHAMA 450/750 V, PARA CIRCUITOS TERMINAIS - FORNECIMENTO E INSTALAÇÃO. AF_12/2015  </t>
  </si>
  <si>
    <t xml:space="preserve">CABO DE COBRE FLEXÍVEL ISOLADO, 4 MM², ANTI-CHAMA 450/750 V, PARA CIRCUITOS TERMINAIS - FORNECIMENTO E INSTALAÇÃO. AF_12/2015  </t>
  </si>
  <si>
    <t xml:space="preserve">CAIXA OCTOGONAL 3" X 3", PVC, INSTALADA EM LAJE - FORNECIMENTO E INSTALAÇÃO. AF_12/2015  </t>
  </si>
  <si>
    <t xml:space="preserve">SUPORTE PARAFUSADO COM PLACA DE ENCAIXE 4" X 2" ALTO (2,00 M DO PISO) PARA PONTO ELÉTRICO - FORNECIMENTO E INSTALAÇÃO. AF_12/2015  </t>
  </si>
  <si>
    <t xml:space="preserve">TOMADA BAIXA DE EMBUTIR (1 MÓDULO), 2P+T 10 A, INCLUINDO SUPORTE E PLACA - FORNECIMENTO E INSTALAÇÃO. AF_12/2015  </t>
  </si>
  <si>
    <t xml:space="preserve">TOMADA BAIXA DE EMBUTIR (2 MÓDULOS), 2P+T 10 A, INCLUINDO SUPORTE E PLACA - FORNECIMENTO E INSTALAÇÃO. AF_12/2015  </t>
  </si>
  <si>
    <t xml:space="preserve">INTERRUPTOR SIMPLES (1 MÓDULO) COM 1 TOMADA DE EMBUTIR 2P+T 10 A,  INCLUINDO SUPORTE E PLACA - FORNECIMENTO E INSTALAÇÃO. AF_12/2015  </t>
  </si>
  <si>
    <t xml:space="preserve">CABO DE COBRE FLEXÍVEL ISOLADO, 16 MM², ANTI-CHAMA 450/750 V, PARA DISTRIBUIÇÃO - FORNECIMENTO E INSTALAÇÃO. AF_12/2015  </t>
  </si>
  <si>
    <t xml:space="preserve">CONDULETE DE PVC, TIPO B, PARA ELETRODUTO DE PVC SOLDÁVEL DN 25 MM (3/4''), APARENTE - FORNECIMENTO E INSTALAÇÃO. AF_10/2022  </t>
  </si>
  <si>
    <t xml:space="preserve">CONDULETE DE PVC, TIPO LB, PARA ELETRODUTO DE PVC SOLDÁVEL DN 25 MM (3/4''), APARENTE - FORNECIMENTO E INSTALAÇÃO. AF_10/2022  </t>
  </si>
  <si>
    <t xml:space="preserve">LUMINÁRIA TIPO CALHA, DE SOBREPOR, COM 2 LÂMPADAS TUBULARES FLUORESCENTES DE 36 W, COM REATOR DE PARTIDA RÁPIDA - FORNECIMENTO E INSTALAÇÃO. AF_02/2020  </t>
  </si>
  <si>
    <t xml:space="preserve">LUMINÁRIA TIPO SPOT, DE SOBREPOR, COM 1 LÂMPADA FLUORESCENTE DE 15 W, SEM REATOR - FORNECIMENTO E INSTALAÇÃO. AF_02/2020  </t>
  </si>
  <si>
    <t xml:space="preserve">LÂMPADA COMPACTA FLUORESCENTE DE 15 W, BASE E27 - FORNECIMENTO E INSTALAÇÃO. AF_02/2020  </t>
  </si>
  <si>
    <t xml:space="preserve">LÂMPADA COMPACTA FLUORESCENTE DE 20 W, BASE E27 - FORNECIMENTO E INSTALAÇÃO. AF_02/2020  </t>
  </si>
  <si>
    <t xml:space="preserve">HASTE DE ATERRAMENTO 5/8  PARA SPDA - FORNECIMENTO E INSTALAÇÃO. AF_12/2017  </t>
  </si>
  <si>
    <t xml:space="preserve">CAIXA ENTERRADA ELÉTRICA RETANGULAR, EM ALVENARIA COM TIJOLOS CERÂMICOS MACIÇOS, FUNDO COM BRITA, DIMENSÕES INTERNAS: 0,3X0,3X0,3 M. AF_12/2020  </t>
  </si>
  <si>
    <t xml:space="preserve">CABO TELEFÔNICO CCI-50 4 PARES, SEM BLINDAGEM, INSTALADO EM DISTRIBUIÇÃO DE EDIFICAÇÃO RESIDENCIAL - FORNECIMENTO E INSTALAÇÃO. AF_11/2019  </t>
  </si>
  <si>
    <t xml:space="preserve">CAIXA DE PASSAGEM PARA TELEFONE 15X15X10CM (SOBREPOR), FORNECIMENTO E INSTALACAO. AF_11/2019  </t>
  </si>
  <si>
    <t xml:space="preserve">VASO SANITÁRIO SIFONADO COM CAIXA ACOPLADA LOUÇA BRANCA - FORNECIMENTO E INSTALAÇÃO. AF_01/2020  </t>
  </si>
  <si>
    <t xml:space="preserve">BANCADA DE MÁRMORE SINTÉTICO 120 X 60CM, COM CUBA INTEGRADA, INCLUSO SIFÃO TIPO FLEXÍVEL EM PVC, VÁLVULA EM PLÁSTICO CROMADO TIPO AMERICANA E TORNEIRA CROMADA LONGA, DE PAREDE, PADRÃO POPULAR - FORNECIMENTO E INSTALAÇÃO. AF_01/2020  </t>
  </si>
  <si>
    <t xml:space="preserve">LAVATÓRIO LOUÇA BRANCA SUSPENSO, 29,5 X 39CM OU EQUIVALENTE, PADRÃO POPULAR, INCLUSO SIFÃO FLEXÍVEL EM PVC, VÁLVULA E ENGATE FLEXÍVEL 30CM EM PLÁSTICO E TORNEIRA CROMADA DE MESA, PADRÃO POPULAR - FORNECIMENTO E INSTALAÇÃO. AF_01/2020  </t>
  </si>
  <si>
    <t xml:space="preserve">TUBO PVC, SERIE NORMAL, ESGOTO PREDIAL, DN 40 MM, FORNECIDO E INSTALADO EM RAMAL DE DESCARGA OU RAMAL DE ESGOTO SANITÁRIO. AF_08/2022  </t>
  </si>
  <si>
    <t xml:space="preserve">TUBO PVC, SERIE NORMAL, ESGOTO PREDIAL, DN 50 MM, FORNECIDO E INSTALADO EM RAMAL DE DESCARGA OU RAMAL DE ESGOTO SANITÁRIO. AF_08/2022  </t>
  </si>
  <si>
    <t xml:space="preserve">TUBO PVC, SERIE NORMAL, ESGOTO PREDIAL, DN 100 MM, FORNECIDO E INSTALADO EM RAMAL DE DESCARGA OU RAMAL DE ESGOTO SANITÁRIO. AF_08/2022  </t>
  </si>
  <si>
    <t xml:space="preserve">JOELHO 90 GRAUS, PVC, SERIE NORMAL, ESGOTO PREDIAL, DN 40 MM, JUNTA SOLDÁVEL, FORNECIDO E INSTALADO EM RAMAL DE DESCARGA OU RAMAL DE ESGOTO SANITÁRIO. AF_08/2022  </t>
  </si>
  <si>
    <t xml:space="preserve">JOELHO 45 GRAUS, PVC, SERIE NORMAL, ESGOTO PREDIAL, DN 40 MM, JUNTA SOLDÁVEL, FORNECIDO E INSTALADO EM RAMAL DE DESCARGA OU RAMAL DE ESGOTO SANITÁRIO. AF_08/2022  </t>
  </si>
  <si>
    <t xml:space="preserve">JOELHO 90 GRAUS, PVC, SERIE NORMAL, ESGOTO PREDIAL, DN 50 MM, JUNTA ELÁSTICA, FORNECIDO E INSTALADO EM RAMAL DE DESCARGA OU RAMAL DE ESGOTO SANITÁRIO. AF_08/2022  </t>
  </si>
  <si>
    <t xml:space="preserve">CURVA CURTA 90 GRAUS, PVC, SERIE NORMAL, ESGOTO PREDIAL, DN 100 MM, JUNTA ELÁSTICA, FORNECIDO E INSTALADO EM RAMAL DE DESCARGA OU RAMAL DE ESGOTO SANITÁRIO. AF_08/2022  </t>
  </si>
  <si>
    <t xml:space="preserve">TE, PVC, SERIE NORMAL, ESGOTO PREDIAL, DN 50 X 50 MM, JUNTA ELÁSTICA, FORNECIDO E INSTALADO EM RAMAL DE DESCARGA OU RAMAL DE ESGOTO SANITÁRIO. AF_08/2022  </t>
  </si>
  <si>
    <t xml:space="preserve">TE, PVC, SERIE NORMAL, ESGOTO PREDIAL, DN 100 X 100 MM, JUNTA ELÁSTICA, FORNECIDO E INSTALADO EM RAMAL DE DESCARGA OU RAMAL DE ESGOTO SANITÁRIO. AF_08/2022  </t>
  </si>
  <si>
    <t xml:space="preserve">CAIXA SIFONADA, PVC, DN 100 X 100 X 50 MM, FORNECIDA E INSTALADA EM RAMAIS DE ENCAMINHAMENTO DE ÁGUA PLUVIAL. AF_06/2022  </t>
  </si>
  <si>
    <t xml:space="preserve">PONTO DE CONSUMO TERMINAL DE ÁGUA FRIA (SUBRAMAL) COM TUBULAÇÃO DE PVC, DN 25 MM, INSTALADO EM RAMAL DE ÁGUA, INCLUSOS RASGO E CHUMBAMENTO EM ALVENARIA. AF_12/2014  </t>
  </si>
  <si>
    <t xml:space="preserve">CHUMBAMENTO LINEAR EM ALVENARIA PARA RAMAIS/DISTRIBUIÇÃO COM DIÂMETROS MENORES OU IGUAIS A 40 MM. AF_05/2015  </t>
  </si>
  <si>
    <t xml:space="preserve">FIXAÇÃO DE TUBOS HORIZONTAIS DE PVC, CPVC OU COBRE DIÂMETROS MENORES OU IGUAIS A 40 MM OU ELETROCALHAS ATÉ 150MM DE LARGURA, COM ABRAÇADEIRA METÁLICA RÍGIDA TIPO D 1/2?, FIXADA EM PERFILADO EM LAJE. AF_05/2015  </t>
  </si>
  <si>
    <t xml:space="preserve">FIXAÇÃO DE TUBOS VERTICAIS DE PPR DIÂMETROS MENORES OU IGUAIS A 40 MM COM ABRAÇADEIRA METÁLICA RÍGIDA TIPO D 1/2", FIXADA EM PERFILADO EM ALVENARIA. AF_05/2015  </t>
  </si>
  <si>
    <t xml:space="preserve">RASGO EM ALVENARIA PARA RAMAIS/ DISTRIBUIÇÃO COM DIAMETROS MENORES OU IGUAIS A 40 MM. AF_05/2015  </t>
  </si>
  <si>
    <t xml:space="preserve">CAIXA ENTERRADA HIDRÁULICA RETANGULAR, EM ALVENARIA COM BLOCOS DE CONCRETO, DIMENSÕES INTERNAS: 0,6X0,6X0,6 M PARA REDE DE ESGOTO. AF_12/2020  </t>
  </si>
  <si>
    <t xml:space="preserve">ESCAVAÇÃO MANUAL DE VALA COM PROFUNDIDADE MENOR OU IGUAL A 1,30 M. AF_02/2021  </t>
  </si>
  <si>
    <t xml:space="preserve">REATERRO MANUAL DE VALAS COM COMPACTAÇÃO MECANIZADA. AF_04/2016  </t>
  </si>
  <si>
    <t xml:space="preserve">APLICAÇÃO MANUAL DE PINTURA COM TINTA LÁTEX ACRÍLICA EM PAREDES, DUAS DEMÃOS. AF_06/2014  </t>
  </si>
  <si>
    <t xml:space="preserve">(COMPOSIÇÃO REPRESENTATIVA) DO SERVIÇO DE REVESTIMENTO CERÂMICO PARA PISO COM PLACAS TIPO ESMALTADA EXTRA DE DIMENSÕES 35X35 CM, PARA EDIFICAÇÃO HABITACIONAL UNIFAMILIAR (CASA) E EDIFICAÇÃO PÚBLICA PADRÃO. AF_11/2014  </t>
  </si>
  <si>
    <t xml:space="preserve">MASSA ÚNICA, PARA RECEBIMENTO DE PINTURA, EM ARGAMASSA TRAÇO 1:2:8, PREPARO MANUAL, APLICADA MANUALMENTE EM FACES INTERNAS DE PAREDES, ESPESSURA DE 10MM, COM EXECUÇÃO DE TALISCAS. AF_06/2014  </t>
  </si>
  <si>
    <t xml:space="preserve">CHAPISCO APLICADO NO TETO OU EM ALVENARIA E ESTRUTURA, COM ROLO PARA TEXTURA ACRÍLICA. ARGAMASSA INDUSTRIALIZADA COM PREPARO EM MISTURADOR 300 KG. AF_10/2022  </t>
  </si>
  <si>
    <t xml:space="preserve">(COMPOSIÇÃO REPRESENTATIVA) DO SERVIÇO DE EMBOÇO/MASSA ÚNICA, APLICADO MANUALMENTE, TRAÇO 1:2:8, EM BETONEIRA DE 400L, PAREDES INTERNAS, COM EXECUÇÃO DE TALISCAS, EDIFICAÇÃO HABITACIONAL UNIFAMILIAR (CASAS) E EDIFICAÇÃO PÚBLICA PADRÃO. AF_12/2014  </t>
  </si>
  <si>
    <t xml:space="preserve">QUADRO DE DISTRIBUIÇÃO DE ENERGIA EM CHAPA DE AÇO GALVANIZADO, DE EMBUTIR, COM BARRAMENTO TRIFÁSICO, PARA 12 DISJUNTORES DIN 100A - FORNECIMENTO E INSTALAÇÃO. AF_10/2020  </t>
  </si>
  <si>
    <t xml:space="preserve">DISJUNTOR MONOPOLAR TIPO NEMA, CORRENTE NOMINAL DE 35 ATÉ 50A - FORNECIMENTO E INSTALAÇÃO. AF_10/2020  </t>
  </si>
  <si>
    <t xml:space="preserve">ALVENARIA DE VEDAÇÃO DE BLOCOS CERÂMICOS FURADOS NA HORIZONTAL DE 9X19X19 CM (ESPESSURA 9 CM) E ARGAMASSA DE ASSENTAMENTO COM PREPARO EM BETONEIRA. AF_12/2021  </t>
  </si>
  <si>
    <t xml:space="preserve">EXTINTOR DE INCENDIO PORTATIL COM CARGA DE AGUA PRESSURIZADA DE 10 L, CLASSE A  </t>
  </si>
  <si>
    <t xml:space="preserve">SINAPI - CEF  (08/2020)       </t>
  </si>
  <si>
    <t xml:space="preserve">EXTINTOR DE INCENDIO PORTATIL COM CARGA DE PO QUIMICO SECO (PQS) DE 4 KG, CLASSE BC  </t>
  </si>
  <si>
    <t xml:space="preserve">FECHADURA DE EMBUTIR PARA PORTA EXTERNA / ENTRADA, MAQUINA 40 MM, COM CILINDRO, MACANETA ALAVANCA E ESPELHO EM METAL CROMADO - NIVEL SEGURANCA MEDIO - COMPLETA  </t>
  </si>
  <si>
    <t xml:space="preserve">CJ    </t>
  </si>
  <si>
    <t xml:space="preserve">FECHADURA DE EMBUTIR PARA PORTA DE BANHEIRO, TIPO TRANQUETA, MAQUINA 40 MM, MACANETAS ALAVANCA E ROSETAS REDONDAS EM METAL CROMADO - NIVEL SEGURANCA MEDIO - COMPLETA  </t>
  </si>
  <si>
    <t xml:space="preserve">FORRO DE PVC LISO, BRANCO, REGUA DE 10 CM, ESPESSURA DE 8 MM A 10 MM (COM COLOCACAO / SEM ESTRUTURA METALICA)  </t>
  </si>
  <si>
    <t xml:space="preserve">EXECUÇÃO DE ALMOXARIFADO EM CANTEIRO DE OBRA EM CHAPA DE MADEIRA COMPENSADA, INCLUSO PRATELEIRAS. AF_02/2016  </t>
  </si>
  <si>
    <t xml:space="preserve">                                                                                                              </t>
  </si>
  <si>
    <t xml:space="preserve">INTERRUPTOR SIMPLES (1 MÓDULO) COM 2 TOMADAS DE EMBUTIR 2P+T 10 A,  INCLUINDO SUPORTE E PLACA - FORNECIMENTO E INSTALAÇÃO. AF_12/2015  </t>
  </si>
  <si>
    <t xml:space="preserve">CARPINTEIRO DE FORMAS COM ENCARGOS COMPLEMENTARES  </t>
  </si>
  <si>
    <t xml:space="preserve">H     </t>
  </si>
  <si>
    <t xml:space="preserve">QUADRO DE DISTRIBUIÇÃO DE ENERGIA EM PVC, DE EMBUTIR, SEM BARRAMENTO, PARA 6 DISJUNTORES - FORNECIMENTO E INSTALAÇÃO. AF_10/2020  </t>
  </si>
  <si>
    <t xml:space="preserve">FECHO / TRINCO / FERROLHO FIO REDONDO, DE SOBREPOR, 8", EM ACO GALVANIZADO / ZINCADO  </t>
  </si>
  <si>
    <t xml:space="preserve">CAIBRO DE MADEIRA NAO APARELHADA 5 X 5 CM (2 X 2 ") PINUS, MISTA OU EQUIVALENTE DA REGIAO  </t>
  </si>
  <si>
    <t xml:space="preserve">TABUA DE MADEIRA NAO APARELHADA *2,5 X 20* CM, CEDRINHO OU EQUIVALENTE DA REGIAO  </t>
  </si>
  <si>
    <t xml:space="preserve">EXECUÇÃO DE DEPÓSITO EM CANTEIRO DE OBRA EM CHAPA DE MADEIRA COMPENSADA, NÃO INCLUSO MOBILIÁRIO. AF_04/2016  </t>
  </si>
  <si>
    <t xml:space="preserve">                                                                                                             </t>
  </si>
  <si>
    <t xml:space="preserve">ELETRODUTO FLEXÍVEL CORRUGADO, PVC, DN 20 MM (1/2"), PARA CIRCUITOS TERMINAIS, INSTALADO EM PAREDE - FORNECIMENTO E INSTALAÇÃO. AF_12/2015  </t>
  </si>
  <si>
    <t xml:space="preserve">FORNECIMENTO E EXECUÇÃO DE BAIA COM DUAS DIVISÓRIAS PARA AGREGADOS, DIMENSÕES 4,0X10,0M EM ESTRUTURA DE MADEIRA.  </t>
  </si>
  <si>
    <t xml:space="preserve">                                                                                                                  </t>
  </si>
  <si>
    <t xml:space="preserve">SERVENTE COM ENCARGOS COMPLEMENTARES  </t>
  </si>
  <si>
    <t xml:space="preserve">CAIBRO DE MADEIRA NAO APARELHADA *5 X 6* CM, MACARANDUBA, ANGELIM OU EQUIVALENTE DA REGIAO  </t>
  </si>
  <si>
    <t xml:space="preserve">PREGO DE ACO POLIDO COM CABECA 17 X 21 (2 X 11)  </t>
  </si>
  <si>
    <t xml:space="preserve">KG    </t>
  </si>
  <si>
    <t xml:space="preserve">TABUA DE MADEIRA NAO APARELHADA *2,5 X 30 CM (1 X 12 ") PINUS, MISTA OU EQUIVALENTE DA REGIAO  </t>
  </si>
  <si>
    <t xml:space="preserve">FORNECIMENTO E EXECUÇÃO DE BAIA PARA ARMAZENAMENTO DE AÇO, POR BITOLA, DIMENSÕES 7,0X12M EM ESTRUTURA DE MADEIRA.  </t>
  </si>
  <si>
    <t xml:space="preserve">                                                                                                                   </t>
  </si>
  <si>
    <t xml:space="preserve">FORNECIMENTO E EXECUÇÃO DE BAIA PARA ARMAZENAMENTO DE MADEIRA, DIMENSÕES 4,0X7,0M, EM ESTRUTURA DE MADEIRA.  </t>
  </si>
  <si>
    <t xml:space="preserve">EXECUÇÃO DE CENTRAL DE FÔRMAS EM CANTEIRO DE OBRA, NÃO INCLUSO MOBILIÁRIO E EQUIPAMENTOS. AF_04/2016 REF.: 93582 SINAPI AGO/2020  </t>
  </si>
  <si>
    <t xml:space="preserve">                                                                                                                                  </t>
  </si>
  <si>
    <t xml:space="preserve">74130/001          </t>
  </si>
  <si>
    <t xml:space="preserve">DISJUNTOR TERMOMAGNETICO MONOPOLAR PADRAO NEMA (AMERICANO) 10 A 30A 240V, FORNECIMENTO E INSTALACAO  </t>
  </si>
  <si>
    <t xml:space="preserve">QUADRO DE DISTRIBUICAO DE ENERGIA P/ 6 DISJUNTORES TERMOMAGNETICOS MONOPOLARES SEM BARRAMENTO, DE EMBUTIR, EM CHAPA METALICA - FORNECIMENTO E INSTALACAO  </t>
  </si>
  <si>
    <t xml:space="preserve">INTERRUPTOR SIMPLES (2 MÓDULOS), 10A/250V, INCLUINDO SUPORTE E PLACA - FORNECIMENTO E INSTALAÇÃO. AF_12/2015  </t>
  </si>
  <si>
    <t xml:space="preserve">TOMADA BAIXA DE EMBUTIR (1 MÓDULO), 2P+T 20 A, INCLUINDO SUPORTE E PLACA - FORNECIMENTO E INSTALAÇÃO. AF_12/2015  </t>
  </si>
  <si>
    <t xml:space="preserve">APLICAÇÃO MANUAL DE PINTURA COM TINTA LÁTEX PVA EM PAREDES, DUAS DEMÃOS. AF_06/2014  </t>
  </si>
  <si>
    <t xml:space="preserve">EXECUÇÃO DE CENTRAL DE ARMADURA EM CANTEIRO DE OBRA, NÃO INCLUSO MOBILIÁRIO E EQUIPAMENTOS. AF_04/2016  </t>
  </si>
  <si>
    <t xml:space="preserve">                                                                                                        </t>
  </si>
  <si>
    <t xml:space="preserve">EXECUÇÃO DE REFEITÓRIO EM CANTEIRO DE OBRA EM CHAPA DE MADEIRA COMPENSADA, NÃO INCLUSO MOBILIÁRIO E EQUIPAMENTOS. AF_02/2016  </t>
  </si>
  <si>
    <t xml:space="preserve">CAIXA DE GORDURA SIMPLES, CIRCULAR, EM CONCRETO PRÉ-MOLDADO, DIÂMETRO INTERNO = 0,4 M, ALTURA INTERNA = 0,4 M. AF_12/2020  </t>
  </si>
  <si>
    <t xml:space="preserve">TELA PLASTICA TECIDA LISTRADA BRANCA E LARANJA, TIPO GUARDA CORPO, EM POLIETILENO MONOFILADO, ROLO 1,20 X 50 M (L X C)  </t>
  </si>
  <si>
    <t xml:space="preserve">EXECUÇÃO DE SANITÁRIO E VESTIÁRIO EM CANTEIRO DE OBRA EM CHAPA DE MADEIRA COMPENSADA, NÃO INCLUSO MOBILIÁRIO. AF_02/2016  </t>
  </si>
  <si>
    <t xml:space="preserve">                                                                                                                          </t>
  </si>
  <si>
    <t xml:space="preserve">FECHADURA DE EMBUTIR PARA PORTA DE BANHEIRO, COMPLETA, ACABAMENTO PADRÃO POPULAR, INCLUSO EXECUÇÃO DE FURO - FORNECIMENTO E INSTALAÇÃO. AF_12/2019  </t>
  </si>
  <si>
    <t xml:space="preserve">ELETRODUTO RÍGIDO ROSCÁVEL, PVC, DN 25 MM (3/4"), PARA CIRCUITOS TERMINAIS, INSTALADO EM FORRO - FORNECIMENTO E INSTALAÇÃO. AF_12/2015  </t>
  </si>
  <si>
    <t xml:space="preserve">ELETRODUTO RÍGIDO ROSCÁVEL, PVC, DN 25 MM (3/4"), PARA CIRCUITOS TERMINAIS, INSTALADO EM PAREDE - FORNECIMENTO E INSTALAÇÃO. AF_12/2015  </t>
  </si>
  <si>
    <t xml:space="preserve">LUVA PARA ELETRODUTO, PVC, ROSCÁVEL, DN 25 MM (3/4"), PARA CIRCUITOS TERMINAIS, INSTALADA EM FORRO - FORNECIMENTO E INSTALAÇÃO. AF_12/2015  </t>
  </si>
  <si>
    <t xml:space="preserve">LUVA PARA ELETRODUTO, PVC, ROSCÁVEL, DN 20 MM (1/2"), PARA CIRCUITOS TERMINAIS, INSTALADA EM PAREDE - FORNECIMENTO E INSTALAÇÃO. AF_12/2015  </t>
  </si>
  <si>
    <t xml:space="preserve">CURVA 90 GRAUS PARA ELETRODUTO, PVC, ROSCÁVEL, DN 25 MM (3/4"), PARA CIRCUITOS TERMINAIS, INSTALADA EM FORRO - FORNECIMENTO E INSTALAÇÃO. AF_12/2015  </t>
  </si>
  <si>
    <t xml:space="preserve">INTERRUPTOR SIMPLES (3 MÓDULOS), 10A/250V, INCLUINDO SUPORTE E PLACA - FORNECIMENTO E INSTALAÇÃO. AF_12/2015  </t>
  </si>
  <si>
    <t xml:space="preserve">RALO SIFONADO, PVC, DN 100 X 40 MM, JUNTA SOLDÁVEL, FORNECIDO E INSTALADO EM RAMAL DE DESCARGA OU EM RAMAL DE ESGOTO SANITÁRIO. AF_08/2022  </t>
  </si>
  <si>
    <t xml:space="preserve">KIT DE REGISTRO DE PRESSÃO BRUTO DE LATÃO ¾", INCLUSIVE CONEXÕES, ROSCÁVEL, INSTALADO EM RAMAL DE ÁGUA FRIA - FORNECIMENTO E INSTALAÇÃO. AF_12/2014  </t>
  </si>
  <si>
    <t xml:space="preserve">CHUVEIRO ELÉTRICO COMUM CORPO PLÁSTICO, TIPO DUCHA ? FORNECIMENTO E INSTALAÇÃO. AF_01/2020  </t>
  </si>
  <si>
    <t xml:space="preserve">PISO CIMENTADO, TRAÇO 1:3 (CIMENTO E AREIA), ACABAMENTO LISO, ESPESSURA 2,0 CM, PREPARO MECÂNICO DA ARGAMASSA. AF_09/2020  </t>
  </si>
  <si>
    <t xml:space="preserve">EMBOÇO OU MASSA ÚNICA EM ARGAMASSA TRAÇO 1:2:8, PREPARO MANUAL, APLICADA MANUALMENTE EM PANOS DE FACHADA COM PRESENÇA DE VÃOS, ESPESSURA DE 25 MM. AF_08/2022  </t>
  </si>
  <si>
    <t xml:space="preserve">CHAPISCO APLICADO EM ALVENARIA (COM PRESENÇA DE VÃOS) E ESTRUTURAS DE CONCRETO DE FACHADA, COM ROLO PARA TEXTURA ACRÍLICA.  ARGAMASSA INDUSTRIALIZADA COM PREPARO EM MISTURADOR 300 KG. AF_10/2022  </t>
  </si>
  <si>
    <t xml:space="preserve">CAIXA SIFONADA PVC, 150 X 150 X 50 MM, COM GRELHA QUADRADA BRANCA (NBR 5688)  </t>
  </si>
  <si>
    <t xml:space="preserve">JUNCAO SIMPLES, PVC, 45 GRAUS, DN 100 X 100 MM, SERIE NORMAL PARA ESGOTO PREDIAL  </t>
  </si>
  <si>
    <t xml:space="preserve">JUNCAO SIMPLES, PVC, DN 100 X 50 MM, SERIE NORMAL PARA ESGOTO PREDIAL  </t>
  </si>
  <si>
    <t xml:space="preserve">MICTORIO COLETIVO ACO INOX (AISI 304), E = 0,8 MM, DE *100 X 40 X 30* CM (C X A X P)  </t>
  </si>
  <si>
    <t xml:space="preserve">VALVULA DE DESCARGA EM METAL CROMADO PARA MICTORIO COM ACIONAMENTO POR PRESSAO E FECHAMENTO AUTOMATICO  </t>
  </si>
  <si>
    <t xml:space="preserve">PORTA DE MADEIRA, FOLHA LEVE (NBR 15930), DE 600 X 2100 MM, E = 35 MM, NUCLEO COLMEIA, CAPA LISA EM HDF, ACABAMENTO MELAMINICO EM PADRAO MADEIRA  </t>
  </si>
  <si>
    <t xml:space="preserve">(COMPOSIÇÃO REPRESENTATIVA) LIGAÇÃO PREDIAL DE ÁGUA, REDE DN 50 MM, RAMAL PREDIAL DE 20 MM, L = 6,0 M, LARGURA DA VALA = 0,65 M  COM COLAR DE TOMADA DE PVC  ESCAVAÇÃO MANUAL, PREPARO DE FUNDO DE VALA E REATERRO COMPACTADO. AF_06/2022  </t>
  </si>
  <si>
    <t xml:space="preserve">                                                                                                                                                                                                                                           </t>
  </si>
  <si>
    <t xml:space="preserve">PREPARO DE FUNDO DE VALA COM LARGURA MENOR QUE 1,5 M, COM CAMADA DE AREIA, LANÇAMENTO MANUAL. AF_08/2020  </t>
  </si>
  <si>
    <t xml:space="preserve">COLAR DE TOMADA, PVC, COM TRAVAS, DE 60 MM X 1/2" OU 60 MM X 3/4", PARA LIGAÇÃO PREDIAL DE ÁGUA. AF_06/2022  </t>
  </si>
  <si>
    <t xml:space="preserve">COTOVELO/JOELHO COM ADAPTADOR, POLIPROPILENO, PARA TUBOS EM PEAD, 20 MM X 1/2", PARA LIGAÇÃO PREDIAL DE ÁGUA. AF_06/2022  </t>
  </si>
  <si>
    <t xml:space="preserve">REGISTRO ESFERA, PVC, COM ROSCA, 1/2", PARA LIGAÇÃO PREDIAL DE ÁGUA. AF_06/2022  </t>
  </si>
  <si>
    <t xml:space="preserve">LUVA, PVC, ROSCÁVEL, 1/2", PARA LIGAÇÃO PREDIAL DE ÁGUA. AF_06/2022  </t>
  </si>
  <si>
    <t xml:space="preserve">TUBO, PEAD, PE-80, DE = 20 MM X 2,3 MM, PARA LIGAÇÃO PREDIAL DE ÁGUA. AF_06/2022  </t>
  </si>
  <si>
    <t xml:space="preserve">(COMPOSIÇÃO REPRESENTATIVA) LIGAÇÃO PREDIAL DE ESGOTO, REDE DN 150 MM, COLETOR PREDIAL DN 150 MM, L = 6,0 M, LARGURA DA VALA = 0,65 M  COM TÊ E CURVA 90 GRAUS  ESCAVAÇÃO MECANIZADA, PREPARO DE FUNDO DE VALA E REATERRO COMPACTADO. AF_06/2022  </t>
  </si>
  <si>
    <t xml:space="preserve">                                                                                                                                                                                                                                                  </t>
  </si>
  <si>
    <t xml:space="preserve">ESCAVAÇÃO MECANIZADA DE VALA COM PROF. ATÉ 1,5 M (MÉDIA MONTANTE E JUSANTE/UMA COMPOSIÇÃO POR TRECHO), RETROESCAV. (0,26 M3), LARG. MENOR QUE 0,8 M, EM SOLO DE 1A CATEGORIA, EM LOCAIS COM ALTO NÍVEL DE INTERFERÊNCIA. AF_02/2021  </t>
  </si>
  <si>
    <t xml:space="preserve">PREPARO DE FUNDO DE VALA COM LARGURA MENOR QUE 1,5 M, COM CAMADA DE AREIA, LANÇAMENTO MECANIZADO. AF_08/2020  </t>
  </si>
  <si>
    <t xml:space="preserve">CURVA LONGA, 90 GRAUS, PVC OCRE, JUNTA ELÁSTICA, DN 150 MM, PARA COLETOR PREDIAL DE ESGOTO. AF_06/2022  </t>
  </si>
  <si>
    <t xml:space="preserve">TÊ, PVC OCRE, JUNTA ELÁSTICA, DN 150 MM, PARA COLETOR PREDIAL DE ESGOTO. AF_06/2022  </t>
  </si>
  <si>
    <t xml:space="preserve">TUBO, PVC OCRE, JUNTA ELÁSTICA, DN 150 MM, PARA COLETOR PREDIAL DE ESGOTO. AF_06/2022  </t>
  </si>
  <si>
    <t xml:space="preserve">ENTRADA DE ENERGIA ELÉTRICA, AÉREA, TRIFÁSICA, COM CAIXA DE EMBUTIR, CABO DE 35 MM2 E DISJUNTOR DIN 50A (NÃO INCLUSO O POSTE DE CONCRETO). AF_07/2020_PS  </t>
  </si>
  <si>
    <t xml:space="preserve">                                                                                                                                                          </t>
  </si>
  <si>
    <t xml:space="preserve">ELETRODUTO RÍGIDO ROSCÁVEL, PVC, DN 40 MM (1 1/4"), PARA CIRCUITOS TERMINAIS, INSTALADO EM PAREDE - FORNECIMENTO E INSTALAÇÃO. AF_03/2023  </t>
  </si>
  <si>
    <t xml:space="preserve">LUVA PARA ELETRODUTO, PVC, ROSCÁVEL, DN 40 MM (1 1/4"), PARA CIRCUITOS TERMINAIS, INSTALADA EM PAREDE - FORNECIMENTO E INSTALAÇÃO. AF_03/2023  </t>
  </si>
  <si>
    <t xml:space="preserve">CURVA 90 GRAUS PARA ELETRODUTO, PVC, ROSCÁVEL, DN 40 MM (1 1/4"), PARA CIRCUITOS TERMINAIS, INSTALADA EM PAREDE - FORNECIMENTO E INSTALAÇÃO. AF_03/2023  </t>
  </si>
  <si>
    <t xml:space="preserve">CABO DE COBRE FLEXÍVEL ISOLADO, 35 MM², ANTI-CHAMA 0,6/1,0 KV, PARA REDE ENTERRADA DE DISTRIBUIÇÃO DE ENERGIA ELÉTRICA - FORNECIMENTO E INSTALAÇÃO. AF_12/2021  </t>
  </si>
  <si>
    <t xml:space="preserve">DISJUNTOR TRIPOLAR TIPO DIN, CORRENTE NOMINAL DE 50A - FORNECIMENTO E INSTALAÇÃO. AF_10/2020  </t>
  </si>
  <si>
    <t xml:space="preserve">CURVA 180 GRAUS PARA ELETRODUTO, PVC, ROSCÁVEL, DN 40 MM (1 1/4"), PARA CIRCUITOS TERMINAIS, INSTALADA EM PAREDE - FORNECIMENTO E INSTALAÇÃO. AF_03/2023  </t>
  </si>
  <si>
    <t xml:space="preserve">CORDOALHA DE COBRE NU 50 MM², ENTERRADA, SEM ISOLADOR - FORNECIMENTO E INSTALAÇÃO. AF_12/2017  </t>
  </si>
  <si>
    <t xml:space="preserve">HASTE DE ATERRAMENTO 3/4  PARA SPDA - FORNECIMENTO E INSTALAÇÃO. AF_12/2017  </t>
  </si>
  <si>
    <t xml:space="preserve">ASSENTAMENTO DE POSTE DE CONCRETO COM COMPRIMENTO NOMINAL DE 9 M, CARGA NOMINAL MENOR OU IGUAL A 1000 DAN, ENGASTAMENTO SIMPLES COM 1,5 M DE SOLO (NÃO INCLUI FORNECIMENTO). AF_11/2019  </t>
  </si>
  <si>
    <t xml:space="preserve">ARGAMASSA TRAÇO 1:1:6 (EM VOLUME DE CIMENTO, CAL E AREIA MÉDIA ÚMIDA) PARA EMBOÇO/MASSA ÚNICA/ASSENTAMENTO DE ALVENARIA DE VEDAÇÃO, PREPARO MANUAL. AF_08/2019  </t>
  </si>
  <si>
    <t xml:space="preserve">AUXILIAR DE ELETRICISTA COM ENCARGOS COMPLEMENTARES  </t>
  </si>
  <si>
    <t xml:space="preserve">ELETRICISTA COM ENCARGOS COMPLEMENTARES  </t>
  </si>
  <si>
    <t xml:space="preserve">ARMACAO VERTICAL COM HASTE E CONTRA-PINO, EM CHAPA DE ACO GALVANIZADO 3/16", COM 1 ESTRIBO, SEM ISOLADOR  </t>
  </si>
  <si>
    <t xml:space="preserve">ARRUELA LISA, REDONDA, DE LATAO POLIDO, DIAMETRO NOMINAL 5/8", DIAMETRO EXTERNO = 34 MM, DIAMETRO DO FURO = 17 MM, ESPESSURA = *2,5* MM  </t>
  </si>
  <si>
    <t xml:space="preserve">CAIXA INTERNA/EXTERNA DE MEDICAO PARA 1 MEDIDOR TRIFASICO, COM VISOR, EM CHAPA DE ACO 18 USG (PADRAO DA CONCESSIONARIA LOCAL)  </t>
  </si>
  <si>
    <t xml:space="preserve">CONECTOR METALICO TIPO PARAFUSO FENDIDO (SPLIT BOLT), PARA CABOS ATE 95 MM2  </t>
  </si>
  <si>
    <t xml:space="preserve">FITA METALICA PERFURADA, L = *18* MM, ROLO DE 30 M, CARGA RECOMENDADA = *30* KGF  </t>
  </si>
  <si>
    <t xml:space="preserve">ISOLADOR DE PORCELANA, TIPO ROLDANA, DIMENSOES DE *72* X *72* MM, PARA USO EM BAIXA TENSAO  </t>
  </si>
  <si>
    <t xml:space="preserve">PARAFUSO DE FERRO POLIDO, SEXTAVADO, COM ROSCA PARCIAL, DIAMETRO 5/8", COMPRIMENTO 6", COM PORCA E ARRUELA DE PRESSAO MEDIA  </t>
  </si>
  <si>
    <t xml:space="preserve">CAIXA DE INSPECAO PARA ATERRAMENTO E PARA RAIOS, EM POLIPROPILENO,  DIAMETRO = 300 MM X ALTURA = 400 MM  </t>
  </si>
  <si>
    <t xml:space="preserve">PORCA ZINCADA, SEXTAVADA, DIAMETRO 1/4"  </t>
  </si>
  <si>
    <t xml:space="preserve">VERGALHAO ZINCADO ROSCA TOTAL, 1/4 " (6,3 MM)  </t>
  </si>
  <si>
    <t xml:space="preserve">EXECUÇÃO DE GUARITA EM CANTEIRO DE OBRA EM CHAPA DE MADEIRA COMPENSADA, NÃO INCLUSO MOBILIÁRIO. AF_04/2016  </t>
  </si>
  <si>
    <t xml:space="preserve">                                                                                                            </t>
  </si>
  <si>
    <t xml:space="preserve">INTERRUPTOR SIMPLES (2 MÓDULOS) COM 1 TOMADA DE EMBUTIR 2P+T 10 A, INCLUINDO SUPORTE E PLACA - FORNECIMENTO E INSTALAÇÃO. AF_03/2023  </t>
  </si>
  <si>
    <t xml:space="preserve">LÂMPADA FLUORESCENTE ESPIRAL BRANCA 45 W, BASE E27 - FORNECIMENTO E INSTALAÇÃO. AF_02/2020  </t>
  </si>
  <si>
    <t xml:space="preserve">TOMADA PARA TELEFONE RJ11 - FORNECIMENTO E INSTALAÇÃO. AF_11/2019  </t>
  </si>
  <si>
    <t xml:space="preserve">TAPUME COM TELHA METÁLICA. AF_05/2018  </t>
  </si>
  <si>
    <t xml:space="preserve">                                       </t>
  </si>
  <si>
    <t xml:space="preserve">CONCRETO MAGRO PARA LASTRO, TRAÇO 1:4,5:4,5 (EM MASSA SECA DE CIMENTO/ AREIA MÉDIA/ BRITA 1) - PREPARO MANUAL. AF_05/2021  </t>
  </si>
  <si>
    <t xml:space="preserve">AJUDANTE DE CARPINTEIRO COM ENCARGOS COMPLEMENTARES  </t>
  </si>
  <si>
    <t xml:space="preserve">SERRA CIRCULAR DE BANCADA COM MOTOR ELÉTRICO POTÊNCIA DE 5HP, COM COIFA PARA DISCO 10" - CHP DIURNO. AF_08/2015  </t>
  </si>
  <si>
    <t xml:space="preserve">CHP   </t>
  </si>
  <si>
    <t xml:space="preserve">SERRA CIRCULAR DE BANCADA COM MOTOR ELÉTRICO POTÊNCIA DE 5HP, COM COIFA PARA DISCO 10" - CHI DIURNO. AF_08/2015  </t>
  </si>
  <si>
    <t xml:space="preserve">CHI   </t>
  </si>
  <si>
    <t xml:space="preserve">PECA DE MADEIRA NAO APARELHADA *7,5 X 7,5* CM (3 X 3 ") MACARANDUBA, ANGELIM OU EQUIVALENTE DA REGIAO  </t>
  </si>
  <si>
    <t xml:space="preserve">PREGO DE ACO POLIDO COM CABECA 18 X 27 (2 1/2 X 10)  </t>
  </si>
  <si>
    <t xml:space="preserve">TABUA DE MADEIRA APARELHADA *2,5 X 30* CM, MACARANDUBA, ANGELIM OU EQUIVALENTE DA REGIAO  </t>
  </si>
  <si>
    <t xml:space="preserve">TELHA TRAPEZOIDAL EM ACO ZINCADO, SEM PINTURA, ALTURA DE APROXIMADAMENTE 40 MM, ESPESSURA DE 0,50 MM E LARGURA UTIL DE 980 MM  </t>
  </si>
  <si>
    <t xml:space="preserve">PLACA DE OBRA EM CHAPA AÇO GALVANIZADO, INSTALADA - REF.: 00051/ORSE  </t>
  </si>
  <si>
    <t xml:space="preserve">                                                                      </t>
  </si>
  <si>
    <t xml:space="preserve">01569/ORSE         </t>
  </si>
  <si>
    <t xml:space="preserve">MADEIRA MISTA SERRADA (BARROTE) 6 X 6CM - 0,0036 M3/M (ANGELIM, LOURO)  </t>
  </si>
  <si>
    <t xml:space="preserve">ORSE - SE (06/2020)           </t>
  </si>
  <si>
    <t xml:space="preserve">01776/ORSE         </t>
  </si>
  <si>
    <t xml:space="preserve">PLACA DE OBRA EM CHAPA GALVANIZADA 26                       </t>
  </si>
  <si>
    <t xml:space="preserve">06995/ORSE         </t>
  </si>
  <si>
    <t xml:space="preserve">MADEIRA MISTA SERRADA (SARRAFO) 2,2 X 5,5CM - 0,00121 M³/M  </t>
  </si>
  <si>
    <t xml:space="preserve">05075/SINAP        </t>
  </si>
  <si>
    <t xml:space="preserve">PREGO POLIDO COM CABECA 18 X 30  </t>
  </si>
  <si>
    <t xml:space="preserve">PLACA DE INAUGURACAO ACO ESCOVADO 80 X 60 CM  </t>
  </si>
  <si>
    <t xml:space="preserve">                                              </t>
  </si>
  <si>
    <t xml:space="preserve">PEDREIRO COM ENCARGOS COMPLEMENTARES  </t>
  </si>
  <si>
    <t xml:space="preserve">BUCHA FISCHER COM PARAFUSO - S6  </t>
  </si>
  <si>
    <t xml:space="preserve">un    </t>
  </si>
  <si>
    <t xml:space="preserve">Agetop - Civil (04/2019)      </t>
  </si>
  <si>
    <t xml:space="preserve">PLACA DE INAUGURACAO ACO ESCOV.80X60CM  </t>
  </si>
  <si>
    <t xml:space="preserve">LOCAÇÃO DA OBRA - EXECUÇÃO DE GABARITO. REF.: C1630/SEINFRA  </t>
  </si>
  <si>
    <t xml:space="preserve">                                                             </t>
  </si>
  <si>
    <t xml:space="preserve">I0101              </t>
  </si>
  <si>
    <t xml:space="preserve">ARAME GALVANIZADO N.16 BWG  </t>
  </si>
  <si>
    <t xml:space="preserve">SEINFRA - CE (2020) - 27      </t>
  </si>
  <si>
    <t xml:space="preserve">I1691              </t>
  </si>
  <si>
    <t xml:space="preserve">PONTALETE / BARROTE DE 3"x3"  </t>
  </si>
  <si>
    <t xml:space="preserve">I1724              </t>
  </si>
  <si>
    <t xml:space="preserve">PREGO  </t>
  </si>
  <si>
    <t xml:space="preserve">I2429              </t>
  </si>
  <si>
    <t xml:space="preserve">TABUA DE VIROLA DE 12"x 1"  </t>
  </si>
  <si>
    <t xml:space="preserve">LIMPEZA MECANIZADA DE CAMADA VEGETAL, VEGETAÇÃO E PEQUENAS ÁRVORES (DIÂMETRO DE TRONCO MENOR QUE 0,20 M), COM TRATOR DE ESTEIRAS.AF_05/2018  </t>
  </si>
  <si>
    <t xml:space="preserve">                                                                                                                                             </t>
  </si>
  <si>
    <t xml:space="preserve">JARDINEIRO COM ENCARGOS COMPLEMENTARES  </t>
  </si>
  <si>
    <t xml:space="preserve">TRATOR DE ESTEIRAS, POTÊNCIA 100 HP, PESO OPERACIONAL 9,4 T, COM LÂMINA 2,19 M3 - CHI DIURNO. AF_06/2014  </t>
  </si>
  <si>
    <t xml:space="preserve">TRATOR DE ESTEIRAS, POTÊNCIA 100 HP, PESO OPERACIONAL 9,4 T, COM LÂMINA 2,19 M3 - CHP DIURNO. AF_06/2014  </t>
  </si>
  <si>
    <t xml:space="preserve">ESCAVACAO E CARGA MATERIAL 1A CATEGORIA, UTILIZANDO TRATOR DE ESTEIRAS DE 110 A 160HP COM LAMINA, PESO OPERACIONAL * 13T E PA CARREGADEIRA COM 170 HP.  </t>
  </si>
  <si>
    <t xml:space="preserve">                                                                                                                                                        </t>
  </si>
  <si>
    <t xml:space="preserve">TRATOR DE ESTEIRAS, POTÊNCIA 150 HP, PESO OPERACIONAL 16,7 T, COM RODA MOTRIZ ELEVADA E LÂMINA 3,18 M3 - CHP DIURNO. AF_06/2014  </t>
  </si>
  <si>
    <t xml:space="preserve">PÁ CARREGADEIRA SOBRE RODAS, POTÊNCIA 197 HP, CAPACIDADE DA CAÇAMBA 2,5 A 3,5 M3, PESO OPERACIONAL 18338 KG - CHP DIURNO. AF_06/2014  </t>
  </si>
  <si>
    <t xml:space="preserve">PÁ CARREGADEIRA SOBRE RODAS, POTÊNCIA 197 HP, CAPACIDADE DA CAÇAMBA 2,5 A 3,5 M3, PESO OPERACIONAL 18338 KG - CHI DIURNO. AF_06/2014  </t>
  </si>
  <si>
    <t xml:space="preserve">EXECUÇÃO E COMPACTAÇÃO DE ATERRO COM SOLO PREDOMINANTEMENTE ARGILOSO - INCLUSIVE SOLO, ESCAVAÇÃO, CARGA E TRANSPORTE. AF_11/2019 REF.: 96385 SINAPI AGO/2020  </t>
  </si>
  <si>
    <t xml:space="preserve">                                                                                                                                                              </t>
  </si>
  <si>
    <t xml:space="preserve">CAMINHÃO PIPA 10.000 L TRUCADO, PESO BRUTO TOTAL 23.000 KG, CARGA ÚTIL MÁXIMA 15.935 KG, DISTÂNCIA ENTRE EIXOS 4,8 M, POTÊNCIA 230 CV, INCLUSIVE TANQUE DE AÇO PARA TRANSPORTE DE ÁGUA - CHP DIURNO. AF_06/2014  </t>
  </si>
  <si>
    <t xml:space="preserve">CAMINHÃO PIPA 10.000 L TRUCADO, PESO BRUTO TOTAL 23.000 KG, CARGA ÚTIL MÁXIMA 15.935 KG, DISTÂNCIA ENTRE EIXOS 4,8 M, POTÊNCIA 230 CV, INCLUSIVE TANQUE DE AÇO PARA TRANSPORTE DE ÁGUA - CHI DIURNO. AF_06/2014  </t>
  </si>
  <si>
    <t xml:space="preserve">MOTONIVELADORA POTÊNCIA BÁSICA LÍQUIDA (PRIMEIRA MARCHA) 125 HP, PESO BRUTO 13032 KG, LARGURA DA LÂMINA DE 3,7 M - CHP DIURNO. AF_06/2014  </t>
  </si>
  <si>
    <t xml:space="preserve">MOTONIVELADORA POTÊNCIA BÁSICA LÍQUIDA (PRIMEIRA MARCHA) 125 HP, PESO BRUTO 13032 KG, LARGURA DA LÂMINA DE 3,7 M - CHI DIURNO. AF_06/2014  </t>
  </si>
  <si>
    <t xml:space="preserve">ROLO COMPACTADOR VIBRATÓRIO PÉ DE CARNEIRO PARA SOLOS, POTÊNCIA 80 HP, PESO OPERACIONAL SEM/COM LASTRO 7,4 / 8,8 T, LARGURA DE TRABALHO 1,68 M - CHP DIURNO. AF_02/2016  </t>
  </si>
  <si>
    <t xml:space="preserve">ROLO COMPACTADOR VIBRATÓRIO PÉ DE CARNEIRO PARA SOLOS, POTÊNCIA 80 HP, PESO OPERACIONAL SEM/COM LASTRO 7,4 / 8,8 T, LARGURA DE TRABALHO 1,68 M - CHI DIURNO. AF_02/2016  </t>
  </si>
  <si>
    <t xml:space="preserve">ARGILA OU BARRO PARA ATERRO/REATERRO (COM TRANSPORTE ATE 10 KM)  </t>
  </si>
  <si>
    <t xml:space="preserve">EXECUÇÃO E COMPACTAÇÃO DE BASE E OU SUB BASE PARA PAVIMENTAÇÃO DE SOLO ESTABILIZADO GRANULOMETRICAMENTE SEM MISTURA DE SOLOS - EXCLUSIVE SOLO, ESCAVAÇÃO, CARGA E TRANSPORTE. AF_11/2019  </t>
  </si>
  <si>
    <t xml:space="preserve">                                                                                                                                                                                          </t>
  </si>
  <si>
    <t xml:space="preserve">GRADE DE DISCO REBOCÁVEL COM 20 DISCOS 24" X 6 MM COM PNEUS PARA TRANSPORTE - CHP DIURNO. AF_06/2014  </t>
  </si>
  <si>
    <t xml:space="preserve">GRADE DE DISCO REBOCÁVEL COM 20 DISCOS 24" X 6 MM COM PNEUS PARA TRANSPORTE - CHI DIURNO. AF_06/2014  </t>
  </si>
  <si>
    <t xml:space="preserve">TRATOR DE PNEUS, POTÊNCIA 85 CV, TRAÇÃO 4X4, PESO COM LASTRO DE 4.675 KG - CHP DIURNO. AF_06/2014  </t>
  </si>
  <si>
    <t xml:space="preserve">TRATOR DE PNEUS, POTÊNCIA 85 CV, TRAÇÃO 4X4, PESO COM LASTRO DE 4.675 KG - CHI DIURNO. AF_06/2014  </t>
  </si>
  <si>
    <t xml:space="preserve">ROLO COMPACTADOR DE PNEUS, ESTATICO, PRESSAO VARIAVEL, POTENCIA 110 HP, PESO SEM/COM LASTRO 10,8/27 T, LARGURA DE ROLAGEM 2,30 M - CHP DIURNO. AF_06/2017  </t>
  </si>
  <si>
    <t xml:space="preserve">ROLO COMPACTADOR DE PNEUS, ESTATICO, PRESSAO VARIAVEL, POTENCIA 110 HP, PESO SEM/COM LASTRO 10,8/27 T, LARGURA DE ROLAGEM 2,30 M - CHI DIURNO. AF_06/2017  </t>
  </si>
  <si>
    <t xml:space="preserve">CARGA, MANOBRA E DESCARGA DE SOLOS E MATERIAIS GRANULARES EM CAMINHÃO BASCULANTE 14 M³ - CARGA COM PÁ CARREGADEIRA (CAÇAMBA DE 1,7 A 2,8 M³ / 128 HP) E DESCARGA LIVRE (UNIDADE: M3). AF_07/2020  </t>
  </si>
  <si>
    <t xml:space="preserve">                                                                                                                                                                                                  </t>
  </si>
  <si>
    <t xml:space="preserve">PÁ CARREGADEIRA SOBRE RODAS, POTÊNCIA LÍQUIDA 128 HP, CAPACIDADE DA CAÇAMBA 1,7 A 2,8 M3, PESO OPERACIONAL 11632 KG - CHP DIURNO. AF_06/2014  </t>
  </si>
  <si>
    <t xml:space="preserve">PÁ CARREGADEIRA SOBRE RODAS, POTÊNCIA LÍQUIDA 128 HP, CAPACIDADE DA CAÇAMBA 1,7 A 2,8 M3, PESO OPERACIONAL 11632 KG - CHI DIURNO. AF_06/2014  </t>
  </si>
  <si>
    <t xml:space="preserve">CAMINHÃO BASCULANTE 14 M3, COM CAVALO MECÂNICO DE CAPACIDADE MÁXIMA DE TRAÇÃO COMBINADO DE 36000 KG, POTÊNCIA 286 CV, INCLUSIVE SEMIREBOQUE COM CAÇAMBA METÁLICA - CHP DIURNO. AF_12/2014  </t>
  </si>
  <si>
    <t xml:space="preserve">CAMINHÃO BASCULANTE 14 M3, COM CAVALO MECÂNICO DE CAPACIDADE MÁXIMA DE TRAÇÃO COMBINADO DE 36000 KG, POTÊNCIA 286 CV, INCLUSIVE SEMIREBOQUE COM CAÇAMBA METÁLICA - CHI DIURNO. AF_12/2014  </t>
  </si>
  <si>
    <t xml:space="preserve">TRANSPORTE COM CAMINHÃO BASCULANTE DE 10 M3, (MASSA ESPECÍFICA SOLTA DE MATERIAL DE 1ª CATEGORIA =1,5T/M3 - FONTE: DNIT - MANUAL DE CUSTROS DE INFRAESTRUTURA DE TRANSPORTES VOLUME 10 - CONTEÚDO 11 "TRANSPORTES" - TABELA 07 "MASSAS ESPECÍFICAS REFERENCIAIS DOS SOLOS E AGREGADOS" - DMT 33,6KM) EM VIA URBANA PAVIMENTADA, DMT ACIMA DE 30 KM (UNIDADE: TXKM). AF_12/2016 REF.: 95879 SINAPI AGO/2020  </t>
  </si>
  <si>
    <t xml:space="preserve">                                                                                                                                                                                                                                                                                                                                                                                                            </t>
  </si>
  <si>
    <t xml:space="preserve">TXKM  </t>
  </si>
  <si>
    <t xml:space="preserve">ESCAVACAO MECANICA CAMPO ABERTO EM SOLO EXCETO ROCHA ATE 2,00M PROFUNDIDADE  </t>
  </si>
  <si>
    <t xml:space="preserve">                                                                             </t>
  </si>
  <si>
    <t xml:space="preserve">                                                                 </t>
  </si>
  <si>
    <t xml:space="preserve">COMPACTADOR DE SOLOS DE PERCUSSÃO (SOQUETE) COM MOTOR A GASOLINA 4 TEMPOS, POTÊNCIA 4 CV - CHP DIURNO. AF_08/2015  </t>
  </si>
  <si>
    <t xml:space="preserve">CARGA, MANOBRA E DESCARGA DE SOLOS E MATERIAIS GRANULARES EM CAMINHÃO BASCULANTE 10 M³ - CARGA COM PÁ CARREGADEIRA (CAÇAMBA DE 1,7 A 2,8 M³ / 128 HP) E DESCARGA LIVRE (UNIDADE: M3). AF_07/2020  </t>
  </si>
  <si>
    <t xml:space="preserve">CAMINHÃO BASCULANTE 10 M3, TRUCADO CABINE SIMPLES, PESO BRUTO TOTAL 23.000 KG, CARGA ÚTIL MÁXIMA 15.935 KG, DISTÂNCIA ENTRE EIXOS 4,80 M, POTÊNCIA 230 CV INCLUSIVE CAÇAMBA METÁLICA - CHP DIURNO. AF_06/2014  </t>
  </si>
  <si>
    <t xml:space="preserve">CAMINHÃO BASCULANTE 10 M3, TRUCADO CABINE SIMPLES, PESO BRUTO TOTAL 23.000 KG, CARGA ÚTIL MÁXIMA 15.935 KG, DISTÂNCIA ENTRE EIXOS 4,80 M, POTÊNCIA 230 CV INCLUSIVE CAÇAMBA METÁLICA - CHI DIURNO. AF_06/2014  </t>
  </si>
  <si>
    <t xml:space="preserve">TRANSPORTE COM CAMINHÃO BASCULANTE DE 14 M³, EM VIA URBANA PAVIMENTADA, DMT ATÉ 30 KM (UNIDADE: TXKM). AF_07/2020  </t>
  </si>
  <si>
    <t xml:space="preserve">ESTACA ESCAVADA MECANICAMENTE, SEM FLUIDO ESTABILIZANTE, COM 40CM DE DIÂMETRO, CONCRETO LANÇADO POR CAMINHÃO BETONEIRA (EXCLUSIVE MOBILIZAÇÃO E DESMOBILIZAÇÃO). AF_01/2020  </t>
  </si>
  <si>
    <t xml:space="preserve">                                                                                                                                                                             </t>
  </si>
  <si>
    <t xml:space="preserve">MONTAGEM DE ARMADURA DE ESTACAS, DIÂMETRO = 16,0 MM. AF_09/2021_PS  </t>
  </si>
  <si>
    <t xml:space="preserve">TRANSPORTE COM CAMINHÃO BASCULANTE DE 6 M³, EM VIA URBANA EM REVESTIMENTO PRIMÁRIO (UNIDADE: M3XKM). AF_07/2020  </t>
  </si>
  <si>
    <t xml:space="preserve">M3XKM </t>
  </si>
  <si>
    <t xml:space="preserve">ENGENHEIRO CIVIL DE OBRA PLENO COM ENCARGOS COMPLEMENTARES  </t>
  </si>
  <si>
    <t xml:space="preserve">CARGA, MANOBRA E DESCARGA DE SOLOS E MATERIAIS GRANULARES EM CAMINHÃO BASCULANTE 6 M³ - CARGA COM PÁ CARREGADEIRA (CAÇAMBA DE 1,7 A 2,8 M³ / 128 HP) E DESCARGA LIVRE (UNIDADE: M3). AF_07/2020  </t>
  </si>
  <si>
    <t xml:space="preserve">PERFURATRIZ HIDRÁULICA SOBRE CAMINHÃO COM TRADO CURTO ACOPLADO, PROFUNDIDADE MÁXIMA DE 20 M, DIÂMETRO MÁXIMO DE 1500 MM, POTÊNCIA INSTALADA DE 137 HP, MESA ROTATIVA COM TORQUE MÁXIMO DE 30 KNM - CHI DIURNO. AF_06/2015  </t>
  </si>
  <si>
    <t xml:space="preserve">PERFURATRIZ HIDRÁULICA SOBRE CAMINHÃO COM TRADO CURTO ACOPLADO, PROFUNDIDADE MÁXIMA DE 20 M, DIÂMETRO MÁXIMO DE 1500 MM, POTÊNCIA INSTALADA DE 137 HP, MESA ROTATIVA COM TORQUE MÁXIMO DE 30 KNM - CHP DIURNO. AF_06/2015  </t>
  </si>
  <si>
    <t xml:space="preserve">CONCRETO USINADO BOMBEAVEL, CLASSE DE RESISTENCIA C25, COM BRITA 0 E 1, SLUMP = 130 +/- 20 MM, EXCLUI SERVICO DE BOMBEAMENTO (NBR 8953)  </t>
  </si>
  <si>
    <t xml:space="preserve">MONTAGEM DE ARMADURA TRANSVERSAL DE ESTACAS DE SEÇÃO CIRCULAR, DIÂMETRO = 5,0 MM. AF_09/2021_PS  </t>
  </si>
  <si>
    <t xml:space="preserve">                                                                                                 </t>
  </si>
  <si>
    <t xml:space="preserve">CORTE E DOBRA DE AÇO CA-60, DIÂMETRO DE 5,0 MM. AF_06/2022  </t>
  </si>
  <si>
    <t xml:space="preserve">AJUDANTE DE ARMADOR COM ENCARGOS COMPLEMENTARES  </t>
  </si>
  <si>
    <t xml:space="preserve">ARMADOR COM ENCARGOS COMPLEMENTARES  </t>
  </si>
  <si>
    <t xml:space="preserve">ESPACADOR / DISTANCIADOR CIRCULAR COM ENTRADA LATERAL, EM PLASTICO, PARA VERGALHAO *4,2 A 12,5* MM, COBRIMENTO 20 MM  </t>
  </si>
  <si>
    <t xml:space="preserve">ARAME RECOZIDO 16 BWG, D = 1,60 MM (0,016 KG/M) OU 18 BWG, D = 1,25 MM (0,01 KG/M)  </t>
  </si>
  <si>
    <t xml:space="preserve">MONTAGEM DE ARMADURA DE ESTACAS, DIÂMETRO = 12,5 MM. AF_09/2021_PS  </t>
  </si>
  <si>
    <t xml:space="preserve">                                                                    </t>
  </si>
  <si>
    <t xml:space="preserve">CORTE E DOBRA DE AÇO CA-50, DIÂMETRO DE 12,5 MM. AF_06/2022  </t>
  </si>
  <si>
    <t xml:space="preserve">ARRASAMENTO MECANICO DE ESTACA DE CONCRETO ARMADO, DIAMETROS DE ATÉ 40 CM. AF_05/2021  </t>
  </si>
  <si>
    <t xml:space="preserve">                                                                                       </t>
  </si>
  <si>
    <t xml:space="preserve">MARTELO DEMOLIDOR ELÉTRICO, COM POTÊNCIA DE 2.000 W, 1.000 IMPACTOS POR MINUTO, PESO DE 30 KG - CHP DIURNO. AF_01/2021  </t>
  </si>
  <si>
    <t xml:space="preserve">MARTELO DEMOLIDOR ELÉTRICO, COM POTÊNCIA DE 2.000 W, 1.000 IMPACTOS POR MINUTO, PESO DE 30 KG -  CHI DIURNO. AF_01/2021  </t>
  </si>
  <si>
    <t xml:space="preserve">LASTRO DE CONCRETO MAGRO, APLICADO EM BLOCOS DE COROAMENTO OU SAPATAS, ESPESSURA DE 5 CM. AF_08/2017  </t>
  </si>
  <si>
    <t xml:space="preserve">                                                                                                      </t>
  </si>
  <si>
    <t xml:space="preserve">CONCRETO MAGRO PARA LASTRO, TRAÇO 1:4,5:4,5 (EM MASSA SECA DE CIMENTO/ AREIA MÉDIA/ BRITA 1) - PREPARO MECÂNICO COM BETONEIRA 600 L. AF_05/2021  </t>
  </si>
  <si>
    <t xml:space="preserve">FABRICAÇÃO, MONTAGEM E DESMONTAGEM DE FÔRMA PARA BLOCO DE COROAMENTO, EM MADEIRA SERRADA, E=25 MM, 2 UTILIZAÇÕES. AF_06/2017  </t>
  </si>
  <si>
    <t xml:space="preserve">DESMOLDANTE PROTETOR PARA FORMAS DE MADEIRA, DE BASE OLEOSA EMULSIONADA EM AGUA  </t>
  </si>
  <si>
    <t xml:space="preserve">L     </t>
  </si>
  <si>
    <t xml:space="preserve">SARRAFO DE MADEIRA NAO APARELHADA *2,5 X 7,5* CM (1 X 3 ") PINUS, MISTA OU EQUIVALENTE DA REGIAO  </t>
  </si>
  <si>
    <t xml:space="preserve">PONTALETE DE MADEIRA NAO APARELHADA *7,5 X 7,5* CM (3 X 3 ") PINUS, MISTA OU EQUIVALENTE DA REGIAO  </t>
  </si>
  <si>
    <t xml:space="preserve">PREGO DE ACO POLIDO COM CABECA 15 X 18 (1 1/2 X 13)  </t>
  </si>
  <si>
    <t xml:space="preserve">TABUA DE MADEIRA NAO APARELHADA *2,5 X 30* CM, CEDRINHO OU EQUIVALENTE DA REGIAO  </t>
  </si>
  <si>
    <t xml:space="preserve">PREGO DE ACO POLIDO COM CABECA DUPLA 17 X 27 (2 1/2 X 11)  </t>
  </si>
  <si>
    <t xml:space="preserve">ARMAÇÃO DE BLOCO, VIGA BALDRAME OU SAPATA UTILIZANDO AÇO CA-50 DE 8 MM - MONTAGEM. AF_06/2017  </t>
  </si>
  <si>
    <t xml:space="preserve">                                                                                               </t>
  </si>
  <si>
    <t xml:space="preserve">CORTE E DOBRA DE AÇO CA-50, DIÂMETRO DE 8,0 MM. AF_06/2022  </t>
  </si>
  <si>
    <t xml:space="preserve">ARMAÇÃO DE BLOCO, VIGA BALDRAME OU SAPATA UTILIZANDO AÇO CA-50 DE 10 MM - MONTAGEM. AF_06/2017  </t>
  </si>
  <si>
    <t xml:space="preserve">                                                                                                </t>
  </si>
  <si>
    <t xml:space="preserve">CORTE E DOBRA DE AÇO CA-50, DIÂMETRO DE 10,0 MM. AF_06/2022  </t>
  </si>
  <si>
    <t xml:space="preserve">ARMAÇÃO DE BLOCO, VIGA BALDRAME OU SAPATA UTILIZANDO AÇO CA-50 DE 12,5 MM - MONTAGEM. AF_06/2017  </t>
  </si>
  <si>
    <t xml:space="preserve">                                                                                                  </t>
  </si>
  <si>
    <t xml:space="preserve">CONCRETAGEM DE BLOCOS DE COROAMENTO E VIGAS BALDRAMES, FCK 30 MPA, COM USO DE BOMBA ? LANÇAMENTO, ADENSAMENTO E ACABAMENTO. AF_06/2017  </t>
  </si>
  <si>
    <t xml:space="preserve">                                                                                                                                        </t>
  </si>
  <si>
    <t xml:space="preserve">VIBRADOR DE IMERSÃO, DIÂMETRO DE PONTEIRA 45MM, MOTOR ELÉTRICO TRIFÁSICO POTÊNCIA DE 2 CV - CHP DIURNO. AF_06/2015  </t>
  </si>
  <si>
    <t xml:space="preserve">VIBRADOR DE IMERSÃO, DIÂMETRO DE PONTEIRA 45MM, MOTOR ELÉTRICO TRIFÁSICO POTÊNCIA DE 2 CV - CHI DIURNO. AF_06/2015  </t>
  </si>
  <si>
    <t xml:space="preserve">CONCRETO USINADO BOMBEAVEL, CLASSE DE RESISTENCIA C30, COM BRITA 0 E 1, SLUMP = 100 +/- 20 MM, INCLUI SERVICO DE BOMBEAMENTO (NBR 8953)  </t>
  </si>
  <si>
    <t xml:space="preserve">IMPERMEABILIZAÇÃO DE SUPERFÍCIE COM EMULSÃO ASFÁLTICA, 2 DEMÃOS AF_06/2018  </t>
  </si>
  <si>
    <t xml:space="preserve">                                                                            </t>
  </si>
  <si>
    <t xml:space="preserve">AJUDANTE ESPECIALIZADO COM ENCARGOS COMPLEMENTARES  </t>
  </si>
  <si>
    <t xml:space="preserve">IMPERMEABILIZADOR COM ENCARGOS COMPLEMENTARES  </t>
  </si>
  <si>
    <t xml:space="preserve">MANTA LIQUIDA DE BASE ASFALTICA MODIFICADA COM A ADICAO DE ELASTOMEROS DILUIDOS EM SOLVENTE ORGANICO, APLICACAO A FRIO (MEMBRANA IMPERMEABILIZANTE ASFASTICA)  </t>
  </si>
  <si>
    <t xml:space="preserve">FABRICAÇÃO DE FÔRMA PARA VIGAS, COM MADEIRA SERRADA, E = 25 MM. AF_09/2020  </t>
  </si>
  <si>
    <t xml:space="preserve">ARMAÇÃO DE BLOCO, VIGA BALDRAME E SAPATA UTILIZANDO AÇO CA-60 DE 5 MM - MONTAGEM. AF_06/2017  </t>
  </si>
  <si>
    <t xml:space="preserve">                                                                                              </t>
  </si>
  <si>
    <t xml:space="preserve">ARMAÇÃO DE BLOCO, VIGA BALDRAME OU SAPATA UTILIZANDO AÇO CA-50 DE 6,3 MM - MONTAGEM. AF_06/2017  </t>
  </si>
  <si>
    <t xml:space="preserve">CORTE E DOBRA DE AÇO CA-50, DIÂMETRO DE 6,3 MM. AF_06/2022  </t>
  </si>
  <si>
    <t xml:space="preserve">ESTACA ESCAVADA MECANICAMENTE, SEM FLUIDO ESTABILIZANTE, COM 50CM DE DIÂMETRO, CONCRETO LANÇADO POR CAMINHÃO BETONEIRA (EXCLUSIVE MOBILIZAÇÃO E DESMOBILIZAÇÃO). AF_01/2020  </t>
  </si>
  <si>
    <t xml:space="preserve">ARRASAMENTO MECANICO DE ESTACA DE CONCRETO ARMADO, DIAMETROS DE 41 CM A 60 CM. AF_05/2021  </t>
  </si>
  <si>
    <t xml:space="preserve">                                                                                           </t>
  </si>
  <si>
    <t xml:space="preserve">ARMAÇÃO DE BLOCO, VIGA BALDRAME OU SAPATA UTILIZANDO AÇO CA-50 DE 16 MM - MONTAGEM. AF_06/2017  </t>
  </si>
  <si>
    <t xml:space="preserve">CORTE E DOBRA DE AÇO CA-50, DIÂMETRO DE 16,0 MM. AF_06/2022  </t>
  </si>
  <si>
    <t xml:space="preserve">MONTAGEM DE ARMADURA TRANSVERSAL DE ESTACAS DE SEÇÃO CIRCULAR, DIÂMETRO = 6,30 MM. AF_09/2021_PS  </t>
  </si>
  <si>
    <t xml:space="preserve">MONTAGEM DE ARMADURA DE ESTACAS, DIÂMETRO = 8,0 MM. AF_09/2021_PS  </t>
  </si>
  <si>
    <t xml:space="preserve">                                                                   </t>
  </si>
  <si>
    <t xml:space="preserve">MONTAGEM DE ARMADURA DE ESTACAS, DIÂMETRO = 10,0 MM. AF_09/2021_PS  </t>
  </si>
  <si>
    <t xml:space="preserve">FABRICAÇÃO DE FÔRMA PARA PILARES E ESTRUTURAS SIMILARES, EM CHAPA DE MADEIRA COMPENSADA RESINADA, E = 17 MM. AF_09/2020  </t>
  </si>
  <si>
    <t xml:space="preserve">                                                                                                                         </t>
  </si>
  <si>
    <t xml:space="preserve">CHAPA DE MADEIRA COMPENSADA RESINADA PARA FORMA DE CONCRETO, DE *2,2 X 1,1* M, E = 17 MM  </t>
  </si>
  <si>
    <t xml:space="preserve">ARMAÇÃO DE PILAR OU VIGA DE ESTRUTURA CONVENCIONAL DE CONCRETO ARMADO UTILIZANDO AÇO CA-60 DE 5,0 MM - MONTAGEM. AF_06/2022  </t>
  </si>
  <si>
    <t xml:space="preserve">                                                                                                                             </t>
  </si>
  <si>
    <t xml:space="preserve">ARMAÇÃO DE PILAR OU VIGA DE ESTRUTURA CONVENCIONAL DE CONCRETO ARMADO UTILIZANDO AÇO CA-50 DE 10,0 MM - MONTAGEM. AF_06/2022  </t>
  </si>
  <si>
    <t xml:space="preserve">ARMAÇÃO DE PILAR OU VIGA DE ESTRUTURA CONVENCIONAL DE CONCRETO ARMADO UTILIZANDO AÇO CA-50 DE 12,5 MM - MONTAGEM. AF_06/2022  </t>
  </si>
  <si>
    <t xml:space="preserve">CONCRETAGEM DE PILARES, FCK = 30 MPA, COM USO DE BOMBA EM EDIFICAÇÃO COM SEÇÃO MÉDIA DE PILARES MAIOR QUE 0,25 M² - LANÇAMENTO, ADENSAMENTO E ACABAMENTO. AF_12/2015 REF.: 92722 SINAPI/DF.  </t>
  </si>
  <si>
    <t xml:space="preserve">                                                                                                                                                                                             </t>
  </si>
  <si>
    <t xml:space="preserve">FABRICAÇÃO DE FÔRMA PARA VIGAS, EM CHAPA DE MADEIRA COMPENSADA RESINADA, E = 17 MM. AF_09/2020  </t>
  </si>
  <si>
    <t xml:space="preserve">ARMAÇÃO DE PILAR OU VIGA DE ESTRUTURA CONVENCIONAL DE CONCRETO ARMADO UTILIZANDO AÇO CA-50 DE 6,3 MM - MONTAGEM. AF_06/2022  </t>
  </si>
  <si>
    <t xml:space="preserve">CONCRETAGEM DE VIGAS E LAJES, FCK=30 MPA, PARA LAJES MACIÇAS OU NERVURADAS COM USO DE BOMBA - LANÇAMENTO, ADENSAMENTO E ACABAMENTO. AF_02/2022 REF.: 103675 SINAPI/DF.  </t>
  </si>
  <si>
    <t xml:space="preserve">                                                                                                                                                                        </t>
  </si>
  <si>
    <t xml:space="preserve">ARMAÇÃO DE PILAR OU VIGA DE UMA ESTRUTURA CONVENCIONAL DE CONCRETO ARMADO EM UMA EDIFICAÇÃO TÉRREA OU SOBRADO UTILIZANDO AÇO CA-60 DE 5,0 MM - MONTAGEM. AF_12/2015  </t>
  </si>
  <si>
    <t xml:space="preserve">                                                                                                                                                                     </t>
  </si>
  <si>
    <t xml:space="preserve">CORTE E DOBRA DE AÇO CA-60, DIÂMETRO DE 5,0 MM, UTILIZADO EM ESTRUTURAS DIVERSAS, EXCETO LAJES. AF_12/2015  </t>
  </si>
  <si>
    <t xml:space="preserve">ARMAÇÃO DE PILAR OU VIGA DE UMA ESTRUTURA CONVENCIONAL DE CONCRETO ARMADO EM UMA EDIFICAÇÃO TÉRREA OU SOBRADO UTILIZANDO AÇO CA-50 DE 10,0 MM - MONTAGEM. AF_12/2015  </t>
  </si>
  <si>
    <t xml:space="preserve">                                                                                                                                                                      </t>
  </si>
  <si>
    <t xml:space="preserve">CORTE E DOBRA DE AÇO CA-50, DIÂMETRO DE 10,0 MM, UTILIZADO EM ESTRUTURAS DIVERSAS, EXCETO LAJES. AF_12/2015  </t>
  </si>
  <si>
    <t xml:space="preserve">ARMAÇÃO DE PILAR OU VIGA DE UMA ESTRUTURA CONVENCIONAL DE CONCRETO ARMADO EM UMA EDIFICAÇÃO TÉRREA OU SOBRADO UTILIZANDO AÇO CA-50 DE 6,3 MM - MONTAGEM. AF_12/2015  </t>
  </si>
  <si>
    <t xml:space="preserve">CORTE E DOBRA DE AÇO CA-50, DIÂMETRO DE 6,3 MM, UTILIZADO EM ESTRUTURAS DIVERSAS, EXCETO LAJES. AF_12/2015  </t>
  </si>
  <si>
    <t xml:space="preserve">ARMAÇÃO DE PILAR OU VIGA DE UMA ESTRUTURA CONVENCIONAL DE CONCRETO ARMADO EM UMA EDIFICAÇÃO TÉRREA OU SOBRADO UTILIZANDO AÇO CA-50 DE 8,0 MM - MONTAGEM. AF_12/2015  </t>
  </si>
  <si>
    <t xml:space="preserve">CORTE E DOBRA DE AÇO CA-50, DIÂMETRO DE 8,0 MM, UTILIZADO EM ESTRUTURAS DIVERSAS, EXCETO LAJES. AF_12/2015  </t>
  </si>
  <si>
    <t xml:space="preserve">ARMAÇÃO DE PILAR OU VIGA DE UMA ESTRUTURA CONVENCIONAL DE CONCRETO ARMADO EM UMA EDIFICAÇÃO TÉRREA OU SOBRADO UTILIZANDO AÇO CA-50 DE 12,5 MM - MONTAGEM. AF_12/2015  </t>
  </si>
  <si>
    <t xml:space="preserve">CORTE E DOBRA DE AÇO CA-50, DIÂMETRO DE 12,5 MM, UTILIZADO EM ESTRUTURAS DIVERSAS, EXCETO LAJES. AF_12/2015  </t>
  </si>
  <si>
    <t xml:space="preserve">FORMAS MANUSEÁVEIS PARA PAREDES DE CONCRETO MOLDADAS IN LOCO, DE EDIFICAÇÕES DE PAVIMENTO ÚNICO, EM LAJES. AF_06/2015  </t>
  </si>
  <si>
    <t xml:space="preserve">                                                                                                                       </t>
  </si>
  <si>
    <t xml:space="preserve">SISTEMA DE FORMAS MANUSEAVEIS DE ALUMINIO, PARA EDIF. RESID. UNIFAMILIAR COM PAREDES DE CONCRETO MOLDADAS IN LOCO, UNIDADE HABITACIONAL TERREA COM 38 M2, COM SALA, CIRCULACAO, 2 QUARTOS, BANHEIRO, COZINHA E TANQUE EXTERNO (SEM COBERTURA) (COLETADO CAIXA)  </t>
  </si>
  <si>
    <t xml:space="preserve">DESMOLDANTE PARA FORMAS METALICAS A BASE DE OLEO VEGETAL  </t>
  </si>
  <si>
    <t xml:space="preserve">ARMAÇÃO DE LAJE DE ESTRUTURA CONVENCIONAL DE CONCRETO ARMADO UTILIZANDO AÇO CA-60 DE 5,0 MM - MONTAGEM. AF_06/2022  </t>
  </si>
  <si>
    <t xml:space="preserve">                                                                                                                    </t>
  </si>
  <si>
    <t xml:space="preserve">ARMAÇÃO DE LAJE DE ESTRUTURA CONVENCIONAL DE CONCRETO ARMADO UTILIZANDO AÇO CA-50 DE 6,3 MM - MONTAGEM. AF_06/2022  </t>
  </si>
  <si>
    <t xml:space="preserve">ARMAÇÃO DE LAJE DE ESTRUTURA CONVENCIONAL DE CONCRETO ARMADO UTILIZANDO AÇO CA-50 DE 8,0 MM - MONTAGEM. AF_06/2022  </t>
  </si>
  <si>
    <t xml:space="preserve">ARMAÇÃO DE ESTRUTURAS DIVERSAS DE CONCRETO ARMADO, EXCETO VIGAS, PILARES, LAJES E FUNDAÇÕES, UTILIZANDO AÇO CA-50 DE 6,3 MM - MONTAGEM. AF_06/2022  </t>
  </si>
  <si>
    <t xml:space="preserve">                                                                                                                                                    </t>
  </si>
  <si>
    <t xml:space="preserve">ARMAÇÃO DE ESTRUTURAS DIVERSAS DE CONCRETO ARMADO, EXCETO VIGAS, PILARES, LAJES E FUNDAÇÕES, UTILIZANDO AÇO CA-50 DE 8,0 MM - MONTAGEM. AF_06/2022  </t>
  </si>
  <si>
    <t xml:space="preserve">ARMAÇÃO DE ESTRUTURAS DIVERSAS DE CONCRETO ARMADO, EXCETO VIGAS, PILARES, LAJES E FUNDAÇÕES, UTILIZANDO AÇO CA-50 DE 10,0 MM - MONTAGEM. AF_06/2022  </t>
  </si>
  <si>
    <t xml:space="preserve">                                                                                                                                                     </t>
  </si>
  <si>
    <t xml:space="preserve">ARMAÇÃO DE ESTRUTURAS DIVERSAS DE CONCRETO ARMADO, EXCETO VIGAS, PILARES, LAJES E FUNDAÇÕES, UTILIZANDO AÇO CA-50 DE 12,5 MM - MONTAGEM. AF_06/2022  </t>
  </si>
  <si>
    <t xml:space="preserve">CONCRETAGEM DE PAREDES EM EDIFICAÇÕES MULTIFAMILIARES FEITAS COM SISTEMA DE FÔRMAS MANUSEÁVEIS, COM CONCRETO USINADO BOMBEÁVEL FCK 30 MPA - LANÇAMENTO, ADENSAMENTO E ACABAMENTO. AF_06/2015 REF.: 90857 SINAPI/DF  </t>
  </si>
  <si>
    <t xml:space="preserve">                                                                                                                                                                                                                    </t>
  </si>
  <si>
    <t xml:space="preserve">CONCRETO USINADO BOMBEAVEL, CLASSE DE RESISTENCIA C20, COM BRITA 0 E 1, SLUMP = 190 +/- 20 MM, COM BOMBEAMENTO (DISPONIBILIZACAO DE BOMBA), SEM O LANCAMENTO (NBR 8953)  </t>
  </si>
  <si>
    <t xml:space="preserve">IMPERMEABILIZAÇÃO DE SUPERFÍCIE COM ARGAMASSA POLIMÉRICA / MEMBRANA ACRÍLICA, 3 DEMÃOS. AF_06/2018  </t>
  </si>
  <si>
    <t xml:space="preserve">                                                                                                    </t>
  </si>
  <si>
    <t xml:space="preserve">ARGAMASSA POLIMERICA IMPERMEABILIZANTE SEMIFLEXIVEL, BICOMPONENTE (MEMBRANA IMPERMEABILIZANTE ACRILICA)  </t>
  </si>
  <si>
    <t xml:space="preserve">ARMAÇÃO DE LAJE DE UMA ESTRUTURA CONVENCIONAL DE CONCRETO ARMADO EM UMA EDIFICAÇÃO TÉRREA OU SOBRADO UTILIZANDO AÇO CA-50 DE 6,3 MM - MONTAGEM. AF_12/2015  </t>
  </si>
  <si>
    <t xml:space="preserve">                                                                                                                                                            </t>
  </si>
  <si>
    <t xml:space="preserve">ARMAÇÃO DE LAJE DE UMA ESTRUTURA CONVENCIONAL DE CONCRETO ARMADO EM UMA EDIFICAÇÃO TÉRREA OU SOBRADO UTILIZANDO AÇO CA-50 DE 12,5 MM - MONTAGEM. AF_12/2015  </t>
  </si>
  <si>
    <t xml:space="preserve">                                                                                                                                                             </t>
  </si>
  <si>
    <t xml:space="preserve">ARMAÇÃO DE ESTRUTURAS DIVERSAS DE CONCRETO ARMADO, EXCETO VIGAS, PILARES, LAJES E FUNDAÇÕES, UTILIZANDO AÇO CA-50 DE 16,0 MM - MONTAGEM. AF_06/2022  </t>
  </si>
  <si>
    <t xml:space="preserve">ARMAÇÃO DE PILAR OU VIGA DE UMA ESTRUTURA CONVENCIONAL DE CONCRETO ARMADO EM UMA EDIFICAÇÃO TÉRREA OU SOBRADO UTILIZANDO AÇO CA-50 DE 16,0 MM - MONTAGEM. AF_12/2015  </t>
  </si>
  <si>
    <t xml:space="preserve">CORTE E DOBRA DE AÇO CA-50, DIÂMETRO DE 16,0 MM, UTILIZADO EM ESTRUTURAS DIVERSAS, EXCETO LAJES. AF_12/2015  </t>
  </si>
  <si>
    <t xml:space="preserve">FABRICAÇÃO DE FÔRMA PARA LAJES, EM CHAPA DE MADEIRA COMPENSADA RESINADA, E = 17 MM. AF_09/2020  </t>
  </si>
  <si>
    <t xml:space="preserve">ARMAÇÃO DE LAJE DE UMA ESTRUTURA CONVENCIONAL DE CONCRETO ARMADO EM UMA EDIFICAÇÃO TÉRREA OU SOBRADO UTILIZANDO AÇO CA-50 DE 8,0 MM - MONTAGEM. AF_12/2015  </t>
  </si>
  <si>
    <t xml:space="preserve">ARMAÇÃO DE LAJE DE UMA ESTRUTURA CONVENCIONAL DE CONCRETO ARMADO EM UMA EDIFICAÇÃO TÉRREA OU SOBRADO UTILIZANDO AÇO CA-50 DE 10,0 MM - MONTAGEM. AF_12/2015  </t>
  </si>
  <si>
    <t xml:space="preserve">ARMAÇÃO DE LAJE DE ESTRUTURA CONVENCIONAL DE CONCRETO ARMADO UTILIZANDO AÇO CA-50 DE 10,0 MM - MONTAGEM. AF_06/2022  </t>
  </si>
  <si>
    <t xml:space="preserve">                                                                                                                     </t>
  </si>
  <si>
    <t xml:space="preserve">PILAR METÁLICO PERFIL LAMINADO OU SOLDADO EM AÇO ESTRUTURAL, COM CONEXÕES SOLDADAS, INCLUSOS MÃO DE OBRA, TRANSPORTE E IÇAMENTO UTILIZANDO GUINDASTE - FORNECIMENTO E INSTALAÇÃO. AF_01/2020_PA  </t>
  </si>
  <si>
    <t xml:space="preserve">                                                                                                                                                                                                 </t>
  </si>
  <si>
    <t xml:space="preserve">JATEAMENTO ABRASIVO COM GRANALHA DE AÇO EM PERFIL METÁLICO EM FÁBRICA. AF_01/2020  </t>
  </si>
  <si>
    <t xml:space="preserve">PINTURA COM TINTA ALQUÍDICA DE FUNDO (TIPO ZARCÃO) PULVERIZADA SOBRE PERFIL METÁLICO EXECUTADO EM FÁBRICA (POR DEMÃO). AF_01/2020_PE  </t>
  </si>
  <si>
    <t xml:space="preserve">AJUDANTE DE ESTRUTURA METÁLICA COM ENCARGOS COMPLEMENTARES  </t>
  </si>
  <si>
    <t xml:space="preserve">MONTADOR DE ESTRUTURA METÁLICA COM ENCARGOS COMPLEMENTARES  </t>
  </si>
  <si>
    <t xml:space="preserve">SOLDADOR COM ENCARGOS COMPLEMENTARES  </t>
  </si>
  <si>
    <t xml:space="preserve">GUINDASTE HIDRÁULICO AUTOPROPELIDO, COM LANÇA TELESCÓPICA 40 M, CAPACIDADE MÁXIMA 60 T, POTÊNCIA 260 KW - CHP DIURNO. AF_03/2016  </t>
  </si>
  <si>
    <t xml:space="preserve">GUINDASTE HIDRÁULICO AUTOPROPELIDO, COM LANÇA TELESCÓPICA 40 M, CAPACIDADE MÁXIMA 60 T, POTÊNCIA 260 KW - CHI DIURNO. AF_03/2016  </t>
  </si>
  <si>
    <t xml:space="preserve">CHAPA DE ACO GROSSA, ASTM A36, E = 1/2 " (12,70 MM) 99,59 KG/M2  </t>
  </si>
  <si>
    <t xml:space="preserve">ELETRODO REVESTIDO AWS - E7018, DIAMETRO IGUAL A 4,00 MM  </t>
  </si>
  <si>
    <t xml:space="preserve">PERFIL "H" DE ACO LAMINADO, "HP" 310 X 79,0  </t>
  </si>
  <si>
    <t xml:space="preserve">ESTRUTURA TRELIÇADA DE COBERTURA, TIPO FINK, COM LIGAÇÕES PARAFUSADAS, INCLUSOS PERFIS METÁLICOS, CHAPAS METÁLICAS, MÃO DE OBRA E TRANSPORTE COM GUINDASTE - FORNECIMENTO E INSTALAÇÃO. AF_01/2020_PSA  </t>
  </si>
  <si>
    <t xml:space="preserve">                                                                                                                                                                                                        </t>
  </si>
  <si>
    <t xml:space="preserve">CANTONEIRA ACO ABAS IGUAIS (QUALQUER BITOLA), ESPESSURA ENTRE 1/8" E 1/4"  </t>
  </si>
  <si>
    <t xml:space="preserve">CHAPA DE ACO GROSSA, ASTM A36, E = 3/8 " (9,53 MM) 74,69 KG/M2  </t>
  </si>
  <si>
    <t xml:space="preserve">PARAFUSO FRANCES M16 EM ACO GALVANIZADO, COMPRIMENTO = 45 MM, DIAMETRO = 16 MM, CABECA ABAULADA  </t>
  </si>
  <si>
    <t xml:space="preserve">PERFIL "U" DE ACO LAMINADO, "U" 152 X 15,6  </t>
  </si>
  <si>
    <t xml:space="preserve">PINTURA COM TINTA ALQUÍDICA DE ACABAMENTO (ESMALTE SINTÉTICO ACETINADO) PULVERIZADA SOBRE SUPERFÍCIES METÁLICAS (EXCETO PERFIL) EXECUTADO EM OBRA (02 DEMÃOS). AF_01/2020_PE  </t>
  </si>
  <si>
    <t xml:space="preserve">                                                                                                                                                                              </t>
  </si>
  <si>
    <t xml:space="preserve">PINTOR COM ENCARGOS COMPLEMENTARES  </t>
  </si>
  <si>
    <t xml:space="preserve">SOLVENTE DILUENTE A BASE DE AGUARRAS  </t>
  </si>
  <si>
    <t xml:space="preserve">TINTA ESMALTE SINTETICO PREMIUM ACETINADO  </t>
  </si>
  <si>
    <t xml:space="preserve">PINTURA COM TINTA ALQUÍDICA DE FUNDO (TIPO ZARCÃO) PULVERIZADA SOBRE SUPERFÍCIES METÁLICAS (EXCETO PERFIL) EXECUTADO EM OBRA (POR DEMÃO). AF_01/2020_PE  </t>
  </si>
  <si>
    <t xml:space="preserve">                                                                                                                                                         </t>
  </si>
  <si>
    <t xml:space="preserve">FUNDO ANTICORROSIVO PARA METAIS FERROSOS (ZARCAO)  </t>
  </si>
  <si>
    <t xml:space="preserve">ALVENARIA DE VEDAÇÃO DE BLOCOS CERÂMICOS MACIÇOS DE 5X10X20CM (ESPESSURA 10CM) E ARGAMASSA DE ASSENTAMENTO COM PREPARO EM BETONEIRA. AF_05/2020  </t>
  </si>
  <si>
    <t xml:space="preserve">                                                                                                                                                 </t>
  </si>
  <si>
    <t xml:space="preserve">ARGAMASSA TRAÇO 1:2:8 (EM VOLUME DE CIMENTO, CAL E AREIA MÉDIA ÚMIDA) PARA EMBOÇO/MASSA ÚNICA/ASSENTAMENTO DE ALVENARIA DE VEDAÇÃO, PREPARO MECÂNICO COM BETONEIRA 400 L. AF_08/2019  </t>
  </si>
  <si>
    <t xml:space="preserve">TIJOLO CERAMICO MACICO *5 X 10 X 20* CM  </t>
  </si>
  <si>
    <t xml:space="preserve">ALVENARIA DE VEDAÇÃO DE BLOCOS CERÂMICOS FURADOS NA VERTICAL DE 9X19X39CM (ESPESSURA 9CM) DE PAREDES COM ÁREA LÍQUIDA MAIOR OU IGUAL A 6M² COM VÃOS E ARGAMASSA DE ASSENTAMENTO COM PREPARO EM BETONEIRA. AF_06/2014  </t>
  </si>
  <si>
    <t xml:space="preserve">                                                                                                                                                                                                                      </t>
  </si>
  <si>
    <t xml:space="preserve">TELA DE ACO SOLDADA GALVANIZADA/ZINCADA PARA ALVENARIA, FIO D = *1,20 A 1,70* MM, MALHA 15 X 15 MM, (C X L) *50 X 7,5* CM  </t>
  </si>
  <si>
    <t xml:space="preserve">BLOCO CERAMICO / TIJOLO VAZADO PARA ALVENARIA DE VEDACAO, FUROS NA VERTICAL,, 9 X 19 X 39 CM (NBR 15270)  </t>
  </si>
  <si>
    <t xml:space="preserve">PINO DE ACO COM FURO, HASTE = 27 MM (ACAO DIRETA)  </t>
  </si>
  <si>
    <t xml:space="preserve">CENTO </t>
  </si>
  <si>
    <t xml:space="preserve">ALVENARIA DE VEDAÇÃO DE BLOCOS CERÂMICOS FURADOS NA HORIZONTAL DE 9X19X19CM (ESPESSURA 9CM) DE PAREDES COM ÁREA LÍQUIDA MAIOR OU IGUAL A 6M² COM VÃOS E ARGAMASSA DE ASSENTAMENTO COM PREPARO EM BETONEIRA. AF_06/2014  </t>
  </si>
  <si>
    <t xml:space="preserve">                                                                                                                                                                                                                        </t>
  </si>
  <si>
    <t xml:space="preserve">BLOCO CERAMICO (ALVENARIA DE VEDACAO), DE 9 X 19 X 19 CM  </t>
  </si>
  <si>
    <t xml:space="preserve">MIL   </t>
  </si>
  <si>
    <t xml:space="preserve">ALVENARIA DE VEDAÇÃO DE BLOCOS CERÂMICOS FURADOS NA VERTICAL DE 14X19X39CM (ESPESSURA 14CM) DE PAREDES COM ÁREA LÍQUIDA MAIOR OU IGUAL A 6M² COM VÃOS E ARGAMASSA DE ASSENTAMENTO COM PREPARO EM BETONEIRA. AF_06/2014  </t>
  </si>
  <si>
    <t xml:space="preserve">TELA DE ACO SOLDADA GALVANIZADA/ZINCADA PARA ALVENARIA, FIO  D = *1,20 A 1,70* MM, MALHA 15 X 15 MM, (C X L) *50 X 12* CM  </t>
  </si>
  <si>
    <t xml:space="preserve">BLOCO CERAMICO / TIJOLO VAZADO PARA ALVENARIA DE VEDACAO, FUROS NA VERTICAL, 14 X 19 X 39 CM (NBR 15270)  </t>
  </si>
  <si>
    <t xml:space="preserve">FIXAÇÃO (ENCUNHAMENTO) DE ALVENARIA DE VEDAÇÃO COM TIJOLO MACIÇO. AF_03/2016  </t>
  </si>
  <si>
    <t xml:space="preserve">                                                                              </t>
  </si>
  <si>
    <t xml:space="preserve">ARGAMASSA TRAÇO 1:2:9 (EM VOLUME DE CIMENTO, CAL E AREIA MÉDIA ÚMIDA) PARA EMBOÇO/MASSA ÚNICA/ASSENTAMENTO DE ALVENARIA DE VEDAÇÃO, PREPARO MECÂNICO COM BETONEIRA 600 L. AF_08/2019  </t>
  </si>
  <si>
    <t xml:space="preserve">ALVENARIA DE VEDAÇÃO COM ELEMENTO VAZADO DE CONCRETO (COBOGÓ) DE 7X50X50CM E ARGAMASSA DE ASSENTAMENTO COM PREPARO EM BETONEIRA. AF_05/2020  </t>
  </si>
  <si>
    <t xml:space="preserve">ARGAMASSA TRAÇO 1:3 (EM VOLUME DE CIMENTO E AREIA MÉDIA ÚMIDA), PREPARO MECÂNICO COM BETONEIRA 600 L. AF_08/2019  </t>
  </si>
  <si>
    <t xml:space="preserve">ELEMENTO VAZADO DE CONCRETO, QUADRICULADO, 16 FUROS *50 X 50 X 7* CM  </t>
  </si>
  <si>
    <t xml:space="preserve">DIVISORIA EM GRANITO BRANCO POLIDO, ESP = 3CM, ASSENTADO COM ARGAMASSA TRACO 1:4, ARREMATE EM CIMENTO BRANCO, EXCLUSIVE FERRAGENS  </t>
  </si>
  <si>
    <t xml:space="preserve">                                                                                                                                   </t>
  </si>
  <si>
    <t xml:space="preserve">MARMORISTA/GRANITEIRO COM ENCARGOS COMPLEMENTARES  </t>
  </si>
  <si>
    <t xml:space="preserve">ARGAMASSA TRAÇO 1:4 (EM VOLUME DE CIMENTO E AREIA MÉDIA ÚMIDA), PREPARO MANUAL. AF_08/2019  </t>
  </si>
  <si>
    <t xml:space="preserve">CIMENTO BRANCO  </t>
  </si>
  <si>
    <t xml:space="preserve">DIVISORIA EM GRANITO, COM DUAS FACES POLIDAS, TIPO ANDORINHA/ QUARTZ/ CASTELO/ CORUMBA OU OUTROS EQUIVALENTES DA REGIAO, E=  *3,0* CM  </t>
  </si>
  <si>
    <t xml:space="preserve">PORTÃO EM TUBO DE FERRO GALVANIZADO COM QUADRO DE DN 1", E VERTICAIS DE DN 1/2"  </t>
  </si>
  <si>
    <t xml:space="preserve">                                                                                 </t>
  </si>
  <si>
    <t xml:space="preserve">SERRALHEIRO  </t>
  </si>
  <si>
    <t xml:space="preserve">02311/ORSE         </t>
  </si>
  <si>
    <t xml:space="preserve">TUBO DE AÇO GALVANIZADO LEVE C/ COSTURA C/ ROSCA BSP Ø = 21,3MM (1/2"), E =2,25MM, L = 6000MM NBR 5580  </t>
  </si>
  <si>
    <t xml:space="preserve">02310/ORSE         </t>
  </si>
  <si>
    <t xml:space="preserve">TUBO DE AÇO GALVANIZADO LEVE C/ COSTURA C/ ROSCA BSP Ø = 33,7MM (1"), E = 2,25MM, L = 6000MM NBR 5580  </t>
  </si>
  <si>
    <t xml:space="preserve">01106/SINAP        </t>
  </si>
  <si>
    <t xml:space="preserve">CAL HIDRATADA, DE 1A. QUALIDADE, PARA ARGAMASSA  </t>
  </si>
  <si>
    <t xml:space="preserve">00366/SINAP        </t>
  </si>
  <si>
    <t xml:space="preserve">AREIA FINA - POSTO JAZIDA / FORNECEDOR (SEM FRETE)  </t>
  </si>
  <si>
    <t xml:space="preserve">11270/ORSE         </t>
  </si>
  <si>
    <t xml:space="preserve">MARTELO DE SOLDA DO TIPO PICARETA, CABO DE MADEIRA, 300X0,4X0,5MM  </t>
  </si>
  <si>
    <t xml:space="preserve">11271/ORSE         </t>
  </si>
  <si>
    <t xml:space="preserve">TALHADEIRA COM PUNHO DE PROTEÇÃO 22 X225MM REF.207206BR BELZER  </t>
  </si>
  <si>
    <t xml:space="preserve">11272/ORSE         </t>
  </si>
  <si>
    <t xml:space="preserve">ALICATE CLIMPADOR ( CRIPADOR )                              </t>
  </si>
  <si>
    <t xml:space="preserve">11273/ORSE         </t>
  </si>
  <si>
    <t xml:space="preserve">ESQUADRO DE ALUMÍNIO PARA SOLDAGEM DE PEÇAS, COM DUAS MORSAS, 35 X 35 X 4,5CM, MARCA BLACK JACK  </t>
  </si>
  <si>
    <t xml:space="preserve">11274/ORSE         </t>
  </si>
  <si>
    <t xml:space="preserve">GRAMPO DE DE APERTO RÁPIDO 16" REF. 60987 BELTOOLS          </t>
  </si>
  <si>
    <t xml:space="preserve">10997/SINAP        </t>
  </si>
  <si>
    <t xml:space="preserve">ELETRODO AWS E-7018 (OK 48.04 WI 718) D=4MM (SOLDA ELETRICA)  </t>
  </si>
  <si>
    <t xml:space="preserve">CAIXILHO FIXO DE ALUMINIO ANODIZADO AO NATURAL,SERIE 28,PARA VIDRO.FORNECIMENTO E COLOCACAO  </t>
  </si>
  <si>
    <t xml:space="preserve">                                                                                             </t>
  </si>
  <si>
    <t xml:space="preserve">EMOP 07/2020                  </t>
  </si>
  <si>
    <t xml:space="preserve">ALUMINIO EM PERFIL TUBULAR EXTRUDADO, LIGA COMUM  </t>
  </si>
  <si>
    <t xml:space="preserve">JANELA DE ALUMINIO ANODIZADO FOSCO,TIPO GUILHOTINA,PARA VIDRO(EXCLUSIVE ESTE), INCLUSIVE BORBOLETAS,EM PERFIS SERIE 25.FORNECIMENTO E COLOCACAO  </t>
  </si>
  <si>
    <t xml:space="preserve">JANELA DE ALUMÍNIO TIPO MAXIM-AR, COM VIDROS, BATENTE E FERRAGENS. EXCLUSIVE ALIZAR, ACABAMENTO E CONTRAMARCO. FORNECIMENTO E INSTALAÇÃO. AF_12/2019  </t>
  </si>
  <si>
    <t xml:space="preserve">                                                                                                                                                      </t>
  </si>
  <si>
    <t xml:space="preserve">PARAFUSO DE ACO ZINCADO COM ROSCA SOBERBA, CABECA CHATA E FENDA SIMPLES, DIAMETRO 4,2 MM, COMPRIMENTO * 32 * MM  </t>
  </si>
  <si>
    <t xml:space="preserve">JANELA MAXIM AR EM ALUMINIO, 80 X 60 CM (A X L), BATENTE/REQUADRO DE 4 A 14 CM, COM VIDRO, SEM GUARNICAO/ALIZAR  </t>
  </si>
  <si>
    <t xml:space="preserve">SILICONE ACETICO USO GERAL INCOLOR 280 G  </t>
  </si>
  <si>
    <t xml:space="preserve">PORTA DE CORRER DE ALUMÍNIO, COM DUAS FOLHAS PARA VIDRO, INCLUSO VIDRO LISO INCOLOR, FECHADURA E PUXADOR, SEM ALIZAR. AF_12/2019  </t>
  </si>
  <si>
    <t xml:space="preserve">BUCHA DE NYLON SEM ABA S10, COM PARAFUSO DE 6,10 X 65 MM EM ACO ZINCADO COM ROSCA SOBERBA, CABECA CHATA E FENDA PHILLIPS  </t>
  </si>
  <si>
    <t xml:space="preserve">PORTA DE CORRER EM ALUMINIO, DUAS FOLHAS MOVEIS COM VIDRO, FECHADURA E PUXADOR EMBUTIDO, ACABAMENTO ANODIZADO NATURAL, SEM GUARNICAO/ALIZAR/VISTA  </t>
  </si>
  <si>
    <t xml:space="preserve">SELANTE ELASTICO MONOCOMPONENTE A BASE DE POLIURETANO (PU) PARA JUNTAS DIVERSAS  </t>
  </si>
  <si>
    <t xml:space="preserve">310ML </t>
  </si>
  <si>
    <t xml:space="preserve">GUARNICAO/MOLDURA DE ACABAMENTO PARA ESQUADRIA DE ALUMINIO ANODIZADO NATURAL, PARA 1 FACE  </t>
  </si>
  <si>
    <t xml:space="preserve">                                                                                                                        </t>
  </si>
  <si>
    <t xml:space="preserve">PORTA DE ABRIR EM ALUMINIO TIPO VENEZIANA, ACABAMENTO ANODIZADO NATURAL, SEM GUARNICAO/ALIZAR/VISTA, 87 X 210 CM  </t>
  </si>
  <si>
    <t xml:space="preserve">                                                                                                                                                   </t>
  </si>
  <si>
    <t xml:space="preserve">CARPINTEIRO DE ESQUADRIA COM ENCARGOS COMPLEMENTARES  </t>
  </si>
  <si>
    <t xml:space="preserve">DOBRADICA EM ACO/FERRO, 3 1/2" X  3", E= 1,9  A 2 MM, COM ANEL,  CROMADO OU ZINCADO, TAMPA BOLA, COM PARAFUSOS  </t>
  </si>
  <si>
    <t xml:space="preserve">PARAFUSO ROSCA SOBERBA ZINCADO CABECA CHATA FENDA SIMPLES 3,5 X 25 MM (1 ")  </t>
  </si>
  <si>
    <t xml:space="preserve">PORTA DE MADEIRA, FOLHA MEDIA (NBR 15930) DE 80 X 210 CM, E = 35 MM, NUCLEO SARRAFEADO, CAPA LISA EM HDF, ACABAMENTO EM PRIMER PARA PINTURA  </t>
  </si>
  <si>
    <t xml:space="preserve">PORTA DE MADEIRA TIPO VENEZIANA, 80X210CM, ESPESSURA DE 3CM, INCLUSO DOBRADIÇAS - FORNECIMENTO E INSTALAÇÃO. AF_12/2019  </t>
  </si>
  <si>
    <t xml:space="preserve">PORTA DE MADEIRA-DE-LEI TIPO VENEZIANA (ANGELIM OU EQUIVALENTE REGIONAL), E = *3,5* CM  </t>
  </si>
  <si>
    <t xml:space="preserve">KIT DE PORTA DE MADEIRA PARA PINTURA, SEMI-OCA (LEVE OU MÉDIA), PADRÃO MÉDIO, 70X210CM, ESPESSURA DE 3,5CM, ITENS INCLUSOS: DOBRADIÇAS, MONTAGEM E INSTALAÇÃO DO BATENTE, FECHADURA COM EXECUÇÃO DO FURO - FORNECIMENTO E INSTALAÇÃO. AF_12/2019  </t>
  </si>
  <si>
    <t xml:space="preserve">BATENTE PARA PORTA DE MADEIRA, FIXAÇÃO COM ARGAMASSA, PADRÃO MÉDIO - FORNECIMENTO E INSTALAÇÃO. AF_12/2019  </t>
  </si>
  <si>
    <t xml:space="preserve">PORTA DE MADEIRA PARA PINTURA, SEMI-OCA (LEVE OU MÉDIA), 70X210CM, ESPESSURA DE 3,5CM, INCLUSO DOBRADIÇAS - FORNECIMENTO E INSTALAÇÃO. AF_12/2019  </t>
  </si>
  <si>
    <t xml:space="preserve">FECHADURA DE EMBUTIR PARA PORTAS INTERNAS, COMPLETA, ACABAMENTO PADRÃO MÉDIO, COM EXECUÇÃO DE FURO - FORNECIMENTO E INSTALAÇÃO. AF_12/2019  </t>
  </si>
  <si>
    <t xml:space="preserve">ALIZAR DE 5X1,5CM PARA PORTA FIXADO COM PREGOS, PADRÃO MÉDIO - FORNECIMENTO E INSTALAÇÃO. AF_12/2019  </t>
  </si>
  <si>
    <t xml:space="preserve">PORTA DE MADEIRA, FOLHA MEDIA (NBR 15930) DE 60 X 210 CM, E = 35 MM, NUCLEO SARRAFEADO, CAPA LISA EM HDF, ACABAMENTO EM PRIMER PARA PINTURA  </t>
  </si>
  <si>
    <t xml:space="preserve">PORTA EM VIDRO TEMPERADO 10MM, NA COR VERDE, INCLUSIVE FERRAGENS E ACESSÓRIOS E INSTALAÇÃO  </t>
  </si>
  <si>
    <t xml:space="preserve">                                                                                            </t>
  </si>
  <si>
    <t xml:space="preserve">09900/ORSE         </t>
  </si>
  <si>
    <t xml:space="preserve">PORTA EM VIDRO TEMPERADO 10MM, NA COR VERDE, INCLUSIVE FERRAGENS E ACESSÓRIOSE INSTALAÇÃO  </t>
  </si>
  <si>
    <t xml:space="preserve">                                                                                                                                            </t>
  </si>
  <si>
    <t xml:space="preserve">FECHADURA DE EMBUTIR PARA PORTA INTERNA, TIPO GORGES (CHAVE GRANDE), MAQUINA 55 MM, MACANETAS ALAVANCA E ROSETAS REDONDAS EM METAL CROMADO - NIVEL SEGURANCA MEDIO - COMPLETA  </t>
  </si>
  <si>
    <t xml:space="preserve">TARJETA TIPO LIVRE/OCUPADO PARA PORTA DE BANHEIRO. AF_12/2019  </t>
  </si>
  <si>
    <t xml:space="preserve">                                                               </t>
  </si>
  <si>
    <t xml:space="preserve">TARJETA TIPO LIVRE / OCUPADO, CROMADA, PARA PORTA DE BANHEIRO  </t>
  </si>
  <si>
    <t xml:space="preserve">PUXADOR PARA PCD, FIXADO NA PORTA - FORNECIMENTO E INSTALAÇÃO. AF_01/2020  </t>
  </si>
  <si>
    <t xml:space="preserve">                                                                           </t>
  </si>
  <si>
    <t xml:space="preserve">ENCANADOR OU BOMBEIRO HIDRÁULICO COM ENCARGOS COMPLEMENTARES  </t>
  </si>
  <si>
    <t xml:space="preserve">PARAFUSO NIQUELADO 3 1/2" COM ACABAMENTO CROMADO PARA FIXAR PECA SANITARIA, INCLUI PORCA CEGA, ARRUELA E BUCHA DE NYLON TAMANHO S-8  </t>
  </si>
  <si>
    <t xml:space="preserve">BARRA DE APOIO RETA, EM ACO INOX POLIDO, COMPRIMENTO 60CM, DIAMETRO MINIMO 3 CM  </t>
  </si>
  <si>
    <t xml:space="preserve">DOBRADIÇA EM AÇO/FERRO, 3" X 21/2", E=1,9 A 2MM, SEN ANEL, CROMADO OU ZINCADO, TAMPA BOLA, COM PARAFUSOS. AF_12/2019  </t>
  </si>
  <si>
    <t xml:space="preserve">                                                                                                                      </t>
  </si>
  <si>
    <t xml:space="preserve">DOBRADICA EM ACO/FERRO, 3" X 2 1/2", E= 1,9 A 2 MM, SEM ANEL, CROMADO OU ZINCADO, TAMPA BOLA, COM PARAFUSOS  </t>
  </si>
  <si>
    <t xml:space="preserve">VIDRO TEMPERADO INCOLOR, ESPESSURA 6MM, FORNECIMENTO E INSTALACAO, INCLUSIVE MASSA PARA VEDACAO  </t>
  </si>
  <si>
    <t xml:space="preserve">VIDRACEIRO COM ENCARGOS COMPLEMENTARES  </t>
  </si>
  <si>
    <t xml:space="preserve">MASSA PARA VIDRO  </t>
  </si>
  <si>
    <t xml:space="preserve">VIDRO TEMPERADO INCOLOR E = 6 MM, SEM COLOCACAO  </t>
  </si>
  <si>
    <t xml:space="preserve">ESPELHO CRISTAL, ESPESSURA 4MM, COM PARAFUSOS DE FIXACAO, SEM MOLDURA  </t>
  </si>
  <si>
    <t xml:space="preserve">                                                                       </t>
  </si>
  <si>
    <t xml:space="preserve">ESPELHO CRISTAL E = 4 MM  </t>
  </si>
  <si>
    <t xml:space="preserve">TELHAMENTO COM TELHA METÁLICA TERMOACÚSTICA E = 30 MM, COM ATÉ 2 ÁGUAS, INCLUSO IÇAMENTO. AF_07/2019  </t>
  </si>
  <si>
    <t xml:space="preserve">TELHADISTA COM ENCARGOS COMPLEMENTARES  </t>
  </si>
  <si>
    <t xml:space="preserve">GUINCHO ELÉTRICO DE COLUNA, CAPACIDADE 400 KG, COM MOTO FREIO, MOTOR TRIFÁSICO DE 1,25 CV - CHP DIURNO. AF_03/2016  </t>
  </si>
  <si>
    <t xml:space="preserve">GUINCHO ELÉTRICO DE COLUNA, CAPACIDADE 400 KG, COM MOTO FREIO, MOTOR TRIFÁSICO DE 1,25 CV - CHI DIURNO. AF_03/2016  </t>
  </si>
  <si>
    <t xml:space="preserve">HASTE RETA PARA GANCHO DE FERRO GALVANIZADO, COM ROSCA 1/4 " X 30 CM PARA FIXACAO DE TELHA METALICA, INCLUI PORCA E ARRUELAS DE VEDACAO  </t>
  </si>
  <si>
    <t xml:space="preserve">TELHA GALVALUME COM ISOLAMENTO TERMOACUSTICO EM ESPUMA RIGIDA DE POLIURETANO (PU) INJETADO, ESPESSURA DE 30 MM, DENSIDADE DE 35 KG/M3, COM DUAS FACES TRAPEZOIDAIS, ACABAMENTO NATURAL (NAO INCLUI ACESSORIOS DE FIXACAO)  </t>
  </si>
  <si>
    <t xml:space="preserve">CUMEEIRA PARA TELHA GALVANIZADA TRAPEZOIDAL 0,5 MM  </t>
  </si>
  <si>
    <t xml:space="preserve">                                                    </t>
  </si>
  <si>
    <t xml:space="preserve">CUMEEIRA PARA TELHA GALVANIZADA TRAPEZOIDAL 0,5MM  </t>
  </si>
  <si>
    <t xml:space="preserve">ml    </t>
  </si>
  <si>
    <t xml:space="preserve">EXECUÇÃO DE PASSEIO (CALÇADA) OU PISO DE CONCRETO COM CONCRETO MOLDADO IN LOCO, FEITO EM OBRA, ACABAMENTO CONVENCIONAL, NÃO ARMADO. AF_08/2022  </t>
  </si>
  <si>
    <t xml:space="preserve">                                                                                                                                                </t>
  </si>
  <si>
    <t xml:space="preserve">CONCRETO FCK = 20MPA, TRAÇO 1:2,7:3 (EM MASSA SECA DE CIMENTO/ AREIA MÉDIA/ BRITA 1) - PREPARO MECÂNICO COM BETONEIRA 400 L. AF_05/2021  </t>
  </si>
  <si>
    <t xml:space="preserve">SARRAFO *2,5 X 10* CM EM PINUS, MISTA OU EQUIVALENTE DA REGIAO - BRUTA  </t>
  </si>
  <si>
    <t xml:space="preserve">                                                                                                                           </t>
  </si>
  <si>
    <t xml:space="preserve">ARGAMASSA TRAÇO 1:3 (EM VOLUME DE CIMENTO E AREIA MÉDIA ÚMIDA) PARA CONTRAPISO, PREPARO MECÂNICO COM BETONEIRA 400 L. AF_08/2019  </t>
  </si>
  <si>
    <t xml:space="preserve">CIMENTO PORTLAND COMPOSTO CP II-32  </t>
  </si>
  <si>
    <t xml:space="preserve">JUNTA PLASTICA DE DILATACAO PARA PISOS, COR CINZA, 17 X 3 MM (ALTURA X ESPESSURA)  </t>
  </si>
  <si>
    <t xml:space="preserve">PISO PODOTÁTIL DE ALERTA OU DIRECIONAL, DE BORRACHA, ASSENTADO SOBRE ARGAMASSA. AF_05/2020  </t>
  </si>
  <si>
    <t xml:space="preserve">ARGAMASSA COLANTE TIPO ACIII  </t>
  </si>
  <si>
    <t xml:space="preserve">PISO TATIL DE ALERTA OU DIRECIONAL, DE BORRACHA, COLORIDO, 25 X 25 CM, E = 12 MM, PARA ARGAMASSA  </t>
  </si>
  <si>
    <t xml:space="preserve">REVESTIMENTO CERÂMICO PARA PISO COM PLACAS TIPO ESMALTADA EXTRA DE DIMENSÕES 45X45 CM APLICADA EM AMBIENTES DE ÁREA MAIOR QUE 10 M2. AF_02/2023_PE  </t>
  </si>
  <si>
    <t xml:space="preserve">AZULEJISTA OU LADRILHISTA COM ENCARGOS COMPLEMENTARES  </t>
  </si>
  <si>
    <t xml:space="preserve">ARGAMASSA COLANTE AC I PARA CERAMICAS  </t>
  </si>
  <si>
    <t xml:space="preserve">PISO EM CERAMICA ESMALTADA EXTRA, PEI MAIOR OU IGUAL A 4, FORMATO MENOR OU IGUAL A 2025 CM2  </t>
  </si>
  <si>
    <t xml:space="preserve">REJUNTE COLORIDO, CIMENTICIO  </t>
  </si>
  <si>
    <t xml:space="preserve">REVESTIMENTO CERÂMICO PARA PISO COM PLACAS TIPO ESMALTADA EXTRA DE DIMENSÕES 60X60 CM APLICADA EM AMBIENTES DE ÁREA MAIOR QUE 10 M2. AF_02/2023_PE  </t>
  </si>
  <si>
    <t xml:space="preserve">PISO EM CERAMICA ESMALTADA EXTRA, PEI MAIOR OU IGUAL A 4, FORMATO MAIOR QUE 2025 CM2  </t>
  </si>
  <si>
    <t xml:space="preserve">PISO DE BORRACHA CANELADA, ESPESSURA 3,5MM, FIXADO COM COLA  </t>
  </si>
  <si>
    <t xml:space="preserve">ADESIVO ACRILICO/COLA DE CONTATO  </t>
  </si>
  <si>
    <t xml:space="preserve">PISO DE BORRACHA CANELADO EM PLACAS 50 X 50 CM, E = *3,5* MM, PARA COLA  </t>
  </si>
  <si>
    <t xml:space="preserve">PISO VINILICO COM CONTRAPISO (1CI:3ARML) E=2CM E NATA DE CIMENTO  </t>
  </si>
  <si>
    <t xml:space="preserve">                                                                  </t>
  </si>
  <si>
    <t xml:space="preserve">AREIA MEDIA  </t>
  </si>
  <si>
    <t xml:space="preserve">m3    </t>
  </si>
  <si>
    <t xml:space="preserve">CIMENTO PORTLAND C.P. 32  </t>
  </si>
  <si>
    <t xml:space="preserve">Kg    </t>
  </si>
  <si>
    <t xml:space="preserve">PAVIFLEX INTENSITY OU EQUIVALENTE PARA PISO COLOCADO  </t>
  </si>
  <si>
    <t xml:space="preserve">m2    </t>
  </si>
  <si>
    <t xml:space="preserve">CONTRAPISO EM ARGAMASSA TRAÇO 1:4 (CIMENTO E AREIA), PREPARO MECÂNICO COM BETONEIRA 400 L, APLICADO EM ÁREAS SECAS SOBRE LAJE, NÃO ADERIDO, ACABAMENTO NÃO REFORÇADO, ESPESSURA 4CM. AF_07/2021  </t>
  </si>
  <si>
    <t xml:space="preserve">ARGAMASSA TRAÇO 1:4 (EM VOLUME DE CIMENTO E AREIA MÉDIA ÚMIDA) PARA CONTRAPISO, PREPARO MECÂNICO COM BETONEIRA 400 L. AF_08/2019  </t>
  </si>
  <si>
    <t xml:space="preserve">COMPACTAÇÃO MECÂNICA DE SOLO PARA EXECUÇÃO DE RADIER, PISO DE CONCRETO OU LAJE SOBRE SOLO, COM COMPACTADOR DE SOLOS A PERCUSSÃO. AF_09/2021  </t>
  </si>
  <si>
    <t xml:space="preserve">COMPACTADOR DE SOLOS DE PERCUSÃO (SOQUETE) COM MOTOR A GASOLINA, POTÊNCIA 3 CV - CHP DIURNO. AF_09/2016  </t>
  </si>
  <si>
    <t xml:space="preserve">COMPACTADOR DE SOLOS DE PERCUSÃO (SOQUETE) COM MOTOR A GASOLINA, POTÊNCIA 3 CV - CHI DIURNO. AF_09/2016  </t>
  </si>
  <si>
    <t xml:space="preserve">APLICAÇÃO DE LONA PLÁSTICA PARA EXECUÇÃO DE PAVIMENTOS DE CONCRETO. AF_04/2022  </t>
  </si>
  <si>
    <t xml:space="preserve">                                                                                </t>
  </si>
  <si>
    <t xml:space="preserve">LONA PLASTICA EXTRA FORTE PRETA, E = 200 MICRA  </t>
  </si>
  <si>
    <t xml:space="preserve">CONCRETO MAGRO PARA LASTRO, TRAÇO 1:4,5:4,5 (EM MASSA SECA DE CIMENTO/ AREIA MÉDIA/ BRITA 1) - PREPARO MECÂNICO COM BETONEIRA 400 L. AF_05/2021  </t>
  </si>
  <si>
    <t xml:space="preserve">OPERADOR DE BETONEIRA ESTACIONÁRIA/MISTURADOR COM ENCARGOS COMPLEMENTARES  </t>
  </si>
  <si>
    <t xml:space="preserve">BETONEIRA CAPACIDADE NOMINAL DE 400 L, CAPACIDADE DE MISTURA 280 L, MOTOR ELÉTRICO TRIFÁSICO POTÊNCIA DE 2 CV, SEM CARREGADOR - CHP DIURNO. AF_10/2014  </t>
  </si>
  <si>
    <t xml:space="preserve">BETONEIRA CAPACIDADE NOMINAL DE 400 L, CAPACIDADE DE MISTURA 280 L, MOTOR ELÉTRICO TRIFÁSICO POTÊNCIA DE 2 CV, SEM CARREGADOR - CHI DIURNO. AF_10/2014  </t>
  </si>
  <si>
    <t xml:space="preserve">AREIA MEDIA - POSTO JAZIDA/FORNECEDOR (RETIRADO NA JAZIDA, SEM TRANSPORTE)  </t>
  </si>
  <si>
    <t xml:space="preserve">PEDRA BRITADA N. 1 (9,5 a 19 MM) POSTO PEDREIRA/FORNECEDOR, SEM FRETE  </t>
  </si>
  <si>
    <t xml:space="preserve">CHAPISCO APLICADO EM ALVENARIAS E ESTRUTURAS DE CONCRETO INTERNAS, COM COLHER DE PEDREIRO.  ARGAMASSA TRAÇO 1:3 COM PREPARO EM BETONEIRA 400L. AF_10/2022  </t>
  </si>
  <si>
    <t xml:space="preserve">                                                                                                                                                           </t>
  </si>
  <si>
    <t xml:space="preserve">ARGAMASSA TRAÇO 1:3 (EM VOLUME DE CIMENTO E AREIA GROSSA ÚMIDA) PARA CHAPISCO CONVENCIONAL, PREPARO MECÂNICO COM BETONEIRA 400 L. AF_08/2019  </t>
  </si>
  <si>
    <t xml:space="preserve">                                                                                                                                                                                                                                                        </t>
  </si>
  <si>
    <t xml:space="preserve">EMBOÇO, PARA RECEBIMENTO DE CERÂMICA, EM ARGAMASSA TRAÇO 1:2:8, PREPARO MECÂNICO COM BETONEIRA 400L, APLICADO MANUALMENTE EM FACES INTERNAS DE PAREDES, PARA AMBIENTE COM ÁREA MENOR QUE 5M2, ESPESSURA DE 20MM, COM EXECUÇÃO DE TALISCAS. AF_06/2014  </t>
  </si>
  <si>
    <t xml:space="preserve">MASSA ÚNICA, PARA RECEBIMENTO DE PINTURA, EM ARGAMASSA TRAÇO 1:2:8, PREPARO MECÂNICO COM BETONEIRA 400L, APLICADA MANUALMENTE EM FACES INTERNAS DE PAREDES, ESPESSURA DE 20MM, COM EXECUÇÃO DE TALISCAS. AF_06/2014  </t>
  </si>
  <si>
    <t xml:space="preserve">EMBOÇO, PARA RECEBIMENTO DE CERÂMICA, EM ARGAMASSA TRAÇO 1:2:8, PREPARO MECÂNICO COM BETONEIRA 400L, APLICADO MANUALMENTE EM FACES INTERNAS DE PAREDES, PARA AMBIENTE COM ÁREA ENTRE 5M2 E 10M2, ESPESSURA DE 20MM, COM EXECUÇÃO DE TALISCAS. AF_06/2014  </t>
  </si>
  <si>
    <t xml:space="preserve">REVESTIMENTO CERÂMICO PARA PAREDES INTERNAS COM PLACAS TIPO ESMALTADA EXTRA DE DIMENSÕES 33X45 CM APLICADAS A MEIA ALTURA DAS PAREDES. AF_02/2023_PE  </t>
  </si>
  <si>
    <t xml:space="preserve">REVESTIMENTO EM CERAMICA ESMALTADA EXTRA, PEI MENOR OU IGUAL A 3, FORMATO MENOR OU IGUAL A 2025 CM2  </t>
  </si>
  <si>
    <t xml:space="preserve">REVESTIMENTO CERÂMICO PARA PISO OU PAREDE, ELIZABETH, LINHA LUX NEVE, DIMENSÕES 10 X 10 CM, APLICADO COM ARGAMASSA INDUSTRIALIZADA  </t>
  </si>
  <si>
    <t xml:space="preserve">                                                                                                                                    </t>
  </si>
  <si>
    <t xml:space="preserve">02684/ORSE         </t>
  </si>
  <si>
    <t xml:space="preserve">ARGAMASSA INDUSTRIALIZADA VOTOMASSA, AC-II OU SIMILAR       </t>
  </si>
  <si>
    <t xml:space="preserve">02540/ORSE         </t>
  </si>
  <si>
    <t xml:space="preserve">REJUNTE COLORIDO FLEXIVEL PARA REVESTIMENTOS CERÂMICOS      </t>
  </si>
  <si>
    <t xml:space="preserve">03964/ORSE         </t>
  </si>
  <si>
    <t xml:space="preserve">CERÂMICA 10 X 10 CM, ELIZABETH, LINHA LUX NEVE OU SIMILAR  </t>
  </si>
  <si>
    <t xml:space="preserve">FORRO ACÚSTICO EM PLACAS DE FIBRA MINERAL C/PERFIL "T" EM AÇO, TIPO "SONEX" OU SIMILAR, (FORNECIMENTO E MONTAGEM)  </t>
  </si>
  <si>
    <t xml:space="preserve">09369/ORSE         </t>
  </si>
  <si>
    <t xml:space="preserve">FORRO DE GESSO ACARTONADO REMOVÍVEL, COR BRANCO, PLACA 1243 X 618MM, GESSOLYNE GYPSUM OU SIMILAR - FORNECIMENTO  </t>
  </si>
  <si>
    <t xml:space="preserve">                                                                                                                 </t>
  </si>
  <si>
    <t xml:space="preserve">11338/ORSE         </t>
  </si>
  <si>
    <t xml:space="preserve">FORRO DE GESSO ACARTONADO REMOVÍVEL, COR BRANCO, PLACA 1243 X 618MM, GESSOLYNE GYPSUM OU SIMILAR - FOR  </t>
  </si>
  <si>
    <t xml:space="preserve">M²    </t>
  </si>
  <si>
    <t xml:space="preserve">APLICAÇÃO E LIXAMENTO DE MASSA LÁTEX EM TETO, DUAS DEMÃOS. AF_06/2014  </t>
  </si>
  <si>
    <t xml:space="preserve">LIXA EM FOLHA PARA PAREDE OU MADEIRA, NUMERO 120 (COR VERMELHA)  </t>
  </si>
  <si>
    <t xml:space="preserve">MASSA CORRIDA PARA SUPERFICIES DE AMBIENTES INTERNOS  </t>
  </si>
  <si>
    <t xml:space="preserve">APLICAÇÃO E LIXAMENTO DE MASSA LÁTEX EM PAREDES, DUAS DEMÃOS. AF_06/2014  </t>
  </si>
  <si>
    <t xml:space="preserve">                                                                          </t>
  </si>
  <si>
    <t xml:space="preserve">APLICAÇÃO MANUAL DE PINTURA COM TINTA LÁTEX ACRÍLICA EM TETO, DUAS DEMÃOS. AF_06/2014  </t>
  </si>
  <si>
    <t xml:space="preserve">TINTA ACRILICA PREMIUM, COR BRANCO FOSCO  </t>
  </si>
  <si>
    <t xml:space="preserve">                                                                                          </t>
  </si>
  <si>
    <t xml:space="preserve">CAIACAO DUAS DEMAOS MUROS E PAREDES - (OB.C.)  </t>
  </si>
  <si>
    <t xml:space="preserve">                                               </t>
  </si>
  <si>
    <t xml:space="preserve">CAL PARA PINTURA  </t>
  </si>
  <si>
    <t xml:space="preserve">OLEO DE LINHACA  </t>
  </si>
  <si>
    <t xml:space="preserve">LT    </t>
  </si>
  <si>
    <t xml:space="preserve">RODAPE DE PLASTICO P/ PISO VINILICO/BORRACHA  </t>
  </si>
  <si>
    <t xml:space="preserve">RODAPE DE PLASTICO COLOCADO  </t>
  </si>
  <si>
    <t xml:space="preserve">SOLEIRA EM GRANITO, LARGURA 15 CM, ESPESSURA 2,0 CM. AF_09/2020  </t>
  </si>
  <si>
    <t xml:space="preserve">SOLEIRA EM GRANITO, POLIDO, TIPO ANDORINHA/ QUARTZ/ CASTELO/ CORUMBA OU OUTROS EQUIVALENTES DA REGIAO, L= *15* CM, E=  *2,0* CM  </t>
  </si>
  <si>
    <t xml:space="preserve">RUFO EM CHAPA DE AÇO GALVANIZADO NÚMERO 24, CORTE DE 25 CM, INCLUSO TRANSPORTE VERTICAL. AF_07/2019  </t>
  </si>
  <si>
    <t xml:space="preserve">                                                                                                     </t>
  </si>
  <si>
    <t xml:space="preserve">REBITE DE ALUMINIO VAZADO DE REPUXO, 3,2 X 8 MM (1KG = 1025 UNIDADES)  </t>
  </si>
  <si>
    <t xml:space="preserve">SOLDA EM BARRA DE ESTANHO-CHUMBO 50/50  </t>
  </si>
  <si>
    <t xml:space="preserve">RUFO INTERNO/EXTERNO DE CHAPA DE ACO GALVANIZADA NUM 24, CORTE 25 CM  </t>
  </si>
  <si>
    <t xml:space="preserve">PEITORIL DE CONCRETO ARMADO COM PINGADEIRA LARGURA 13 CM     </t>
  </si>
  <si>
    <t xml:space="preserve">                                                            </t>
  </si>
  <si>
    <t xml:space="preserve">00082/ORSE         </t>
  </si>
  <si>
    <t xml:space="preserve">AÇO CA-60 4,2 A 9,5 MM                                      </t>
  </si>
  <si>
    <t xml:space="preserve">11244/ORSE         </t>
  </si>
  <si>
    <t xml:space="preserve">MARTELO COM UNHA                                            </t>
  </si>
  <si>
    <t xml:space="preserve">25950/SINAP        </t>
  </si>
  <si>
    <t xml:space="preserve">SERVICO DE BOMBEAMENTO DE CONCRETO COM CONSUMO MINIMO DE 40M3  </t>
  </si>
  <si>
    <t xml:space="preserve">34492/SINAP        </t>
  </si>
  <si>
    <t xml:space="preserve">CONCRETO USINADO BOMBEAVEL COM BRITA 0 E 1, SLUMP = 100 MM +/- 20 MM, FCK = 20 MPA (EXCLUI SERVICO DE  </t>
  </si>
  <si>
    <t xml:space="preserve">01346/SINAP        </t>
  </si>
  <si>
    <t xml:space="preserve">CHAPA DE MADEIRA COMPENSADA PLASTIFICADA PARA FORMA DE CONCRETO, DE *2,44 X 1,22* M, E = 10 MM  </t>
  </si>
  <si>
    <t xml:space="preserve">04509/SINAP        </t>
  </si>
  <si>
    <t xml:space="preserve">PECA DE MADEIRA 3A QUALIDADE 2,5 X 10CM NAO APARELHADA      </t>
  </si>
  <si>
    <t xml:space="preserve">05068/SINAP        </t>
  </si>
  <si>
    <t xml:space="preserve">PREGO DE ACO POLIDO COM CABECA 17 X 21 (2 X 11)             </t>
  </si>
  <si>
    <t xml:space="preserve">05069/SINAP        </t>
  </si>
  <si>
    <t xml:space="preserve">PREGO DE ACO POLIDO COM CABECA 17 X 27 (2 1/2 X 11)         </t>
  </si>
  <si>
    <t xml:space="preserve">06193/SINAP        </t>
  </si>
  <si>
    <t xml:space="preserve">TABUA MADEIRA 2A QUALIDADE 2,5 X 20,0CM (1 X 8") NAO APARELHADA  </t>
  </si>
  <si>
    <t xml:space="preserve">39017/SINAP        </t>
  </si>
  <si>
    <t xml:space="preserve">ESPACADOR / DISTANCIADOR CIRCULAR COM ENTRADA LATERAL, EM PLASTICO, PARA VERGALHAO *4,2 A 12,5* MM, CO  </t>
  </si>
  <si>
    <t xml:space="preserve">39315/SINAP        </t>
  </si>
  <si>
    <t xml:space="preserve">ESPACADOR / DISTANCIADOR TIPO GARRA DUPLA, EM PLASTICO, COBRIMENTO *20* MM, PARA FERRAGENS DE LAJES E  </t>
  </si>
  <si>
    <t xml:space="preserve">43132/SINAP        </t>
  </si>
  <si>
    <t xml:space="preserve">43130/SINAP        </t>
  </si>
  <si>
    <t xml:space="preserve">ARAME GALVANIZADO 12 BWG, D = 2,76 MM (0,048 KG/M) OU 14 BWG, D = 2,11 MM (0,026 KG/M)  </t>
  </si>
  <si>
    <t xml:space="preserve">10282/ORSE         </t>
  </si>
  <si>
    <t xml:space="preserve">REGUA DE ALUMÍNIO C/ 2,00M (PARA PEDREIRO)                  </t>
  </si>
  <si>
    <t xml:space="preserve">CALHA EM CHAPA DE AÇO GALVANIZADO NÚMERO 24, DESENVOLVIMENTO DE 33 CM, INCLUSO TRANSPORTE VERTICAL. AF_07/2019  </t>
  </si>
  <si>
    <t xml:space="preserve">                                                                                                                </t>
  </si>
  <si>
    <t xml:space="preserve">CALHA QUADRADA DE CHAPA DE ACO GALVANIZADA NUM 24, CORTE 33 CM  </t>
  </si>
  <si>
    <t xml:space="preserve">BANCADA EM GRANITO CINZA ANDORINHA, E=2CM                    </t>
  </si>
  <si>
    <t xml:space="preserve">02585/ORSE         </t>
  </si>
  <si>
    <t xml:space="preserve">TAMPO DE GRANITO CINZA ANDORINHA, ESPESSURA = 2CM           </t>
  </si>
  <si>
    <t xml:space="preserve">03116/ORSE         </t>
  </si>
  <si>
    <t xml:space="preserve">CANTONEIRA ALUMÍNIO ANODIZADO NATURAL, 1" X 1/8" - VARA COM 6M  </t>
  </si>
  <si>
    <t xml:space="preserve">BANCADA EM AÇO INOX - 304, L=60CM, PARA CUBAS SIMPLES, CONCRETADA, ACABAMENTO LISO E POLIDO, ASSENTADA COM ARGAMASSA TRAÇO T-1(1:3  </t>
  </si>
  <si>
    <t xml:space="preserve">00370/SINAP        </t>
  </si>
  <si>
    <t xml:space="preserve">AREIA MEDIA - POSTO JAZIDA / FORNECEDOR (SEM FRETE)  </t>
  </si>
  <si>
    <t xml:space="preserve">01379/SINAP        </t>
  </si>
  <si>
    <t xml:space="preserve">00367/SINAP        </t>
  </si>
  <si>
    <t xml:space="preserve">AREIA GROSSA - POSTO JAZIDA / FORNECEDOR (SEM FRETE)  </t>
  </si>
  <si>
    <t xml:space="preserve">04718/SINAP        </t>
  </si>
  <si>
    <t xml:space="preserve">PEDRA BRITADA N. 2 - POSTO PEDREIRA / FORNECEDOR (SEM FRETE)  </t>
  </si>
  <si>
    <t xml:space="preserve">04721/SINAP        </t>
  </si>
  <si>
    <t xml:space="preserve">PEDRA BRITADA N. 1 - POSTO PEDREIRA / FORNECEDOR (SEM FRETE)  </t>
  </si>
  <si>
    <t xml:space="preserve">11687/SINAP        </t>
  </si>
  <si>
    <t xml:space="preserve">BANCA ACO INOX L=60 CM  </t>
  </si>
  <si>
    <t xml:space="preserve">FAIXA EM MADEIRA DE LEI APARELHADA 10 X 2,5 CM, PARA PROTEÇÃO DE PAREDE  </t>
  </si>
  <si>
    <t xml:space="preserve">                                                                         </t>
  </si>
  <si>
    <t xml:space="preserve">01560/ORSE         </t>
  </si>
  <si>
    <t xml:space="preserve">FAIXA DE MADEIRA DE LEI (MUIRACATIARA) APARELHADA 10 X 2,5CM (0,0025 M³/M)  </t>
  </si>
  <si>
    <t xml:space="preserve">01689/ORSE         </t>
  </si>
  <si>
    <t xml:space="preserve">PARAFUSO DE FIXAÇÃO COM BUCHA PLÁSTICA 8 MM                 </t>
  </si>
  <si>
    <t xml:space="preserve">TELA MOEDA EM AÇO INOX, FURO D=10MM, ESP=2MM                 </t>
  </si>
  <si>
    <t xml:space="preserve">02984/ORSE         </t>
  </si>
  <si>
    <t xml:space="preserve">TELA EM AÇO INOXIDÁVEL, PADRÃO MOEDA, MARCA BELINOX, DIM.: 1,0M X ROLO, 3,5KG/M2 OU SIMILAR  </t>
  </si>
  <si>
    <t xml:space="preserve">11275/ORSE         </t>
  </si>
  <si>
    <t xml:space="preserve">ALICATE DE PRESSÃO 11"                                      </t>
  </si>
  <si>
    <t xml:space="preserve">11276/ORSE         </t>
  </si>
  <si>
    <t xml:space="preserve">ALICATE DE PRESSÃO PARA SOLDA TIPO U, PARA APERTAR CHAPAS, TIRAS E QUALQUER TIPO DE PERFIL. NIQUELADO,  </t>
  </si>
  <si>
    <t xml:space="preserve">11277/ORSE         </t>
  </si>
  <si>
    <t xml:space="preserve">ALICATE DE PRESSÃO PARA SOLDA DE CHAPA 18" (460MM), REF.138 Z GEDORE  </t>
  </si>
  <si>
    <t xml:space="preserve">11278/ORSE         </t>
  </si>
  <si>
    <t xml:space="preserve">ALICATE DIAGONAL PARA CORTE RENTE 5" A 8"                   </t>
  </si>
  <si>
    <t xml:space="preserve">11279/ORSE         </t>
  </si>
  <si>
    <t xml:space="preserve">ALICATE PARA ANÉIS DE PISTÃO CAPACIDADE 50-100MM. REF.44044101 TRAMONTINA OU SIMILAR  </t>
  </si>
  <si>
    <t xml:space="preserve">11280/ORSE         </t>
  </si>
  <si>
    <t xml:space="preserve">CHAVE INGLESA 15" REF. 012418012 CARBOGRAFITE               </t>
  </si>
  <si>
    <t xml:space="preserve">11281/ORSE         </t>
  </si>
  <si>
    <t xml:space="preserve">BOLSA DE LONA PARA FERRAMENTAS 40 X 30 X 20CM               </t>
  </si>
  <si>
    <t xml:space="preserve">11282/ORSE         </t>
  </si>
  <si>
    <t xml:space="preserve">ESMERILHADOR ANGULAR ELÉTRICO PORTÁTIL 4 1/2" - 1000 WATTS - REF. G1000KB2 BLACK E DECKER  </t>
  </si>
  <si>
    <t xml:space="preserve">11283/ORSE         </t>
  </si>
  <si>
    <t xml:space="preserve">SELADOR HORIZONTAL PARA FITA DE AÇO 1"                      </t>
  </si>
  <si>
    <t xml:space="preserve">11284/ORSE         </t>
  </si>
  <si>
    <t xml:space="preserve">CAVALETE DE FERRO Nº 1                                      </t>
  </si>
  <si>
    <t xml:space="preserve">11285/ORSE         </t>
  </si>
  <si>
    <t xml:space="preserve">FONTE INVERSORA DE SOLDA WMI 140ED 220V - BAMBOZZI - WMI- 140ED  </t>
  </si>
  <si>
    <t xml:space="preserve">11286/ORSE         </t>
  </si>
  <si>
    <t xml:space="preserve">MACARIÇO DE SOLDA REF. CG201 CÓDIGO 010414410 CARBOGRAFITE  </t>
  </si>
  <si>
    <t xml:space="preserve">GUARDA-CORPO DE AÇO GALVANIZADO DE 1,10M, MONTANTES TUBULARES DE 1.1/4? ESPAÇADOS DE 1,20M, TRAVESSA SUPERIOR DE 1.1/2?, GRADIL FORMADO POR TUBOS HORIZONTAIS DE 1? E VERTICAIS DE 3/4?, FIXADO COM CHUMBADOR MECÂNICO. AF_04/2019_PS  </t>
  </si>
  <si>
    <t xml:space="preserve">                                                                                                                                                                                                                                       </t>
  </si>
  <si>
    <t xml:space="preserve">AUXILIAR DE SERRALHEIRO COM ENCARGOS COMPLEMENTARES  </t>
  </si>
  <si>
    <t xml:space="preserve">ELETRODO REVESTIDO AWS - E6013, DIAMETRO IGUAL A 2,50 MM  </t>
  </si>
  <si>
    <t xml:space="preserve">PARAFUSO DE ACO TIPO CHUMBADOR PARABOLT, DIAMETRO 3/8", COMPRIMENTO 75 MM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</si>
  <si>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</si>
  <si>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</si>
  <si>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</si>
  <si>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</si>
  <si>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(COMPOSIÇÃO REPRESENTATIVA) DO SERVIÇO DE ALVENARIA DE VEDAÇÃO DE BLOCOS VAZADOS DE CERÂMICA DE 9X19X19CM (ESPESSURA 9CM), PARA EDIFICAÇÃO HABITACIONAL MULTIFAMILIAR (PRÉDIO). AF_11/2014  </t>
  </si>
  <si>
    <t xml:space="preserve">                                                                                                                                                                                            </t>
  </si>
  <si>
    <t xml:space="preserve">ALVENARIA DE VEDAÇÃO DE BLOCOS CERÂMICOS FURADOS NA HORIZONTAL DE 9X19X19CM (ESPESSURA 9CM) DE PAREDES COM ÁREA LÍQUIDA MENOR QUE 6M² SEM VÃOS E ARGAMASSA DE ASSENTAMENTO COM PREPARO EM BETONEIRA. AF_06/2014  </t>
  </si>
  <si>
    <t xml:space="preserve">ALVENARIA DE VEDAÇÃO DE BLOCOS CERÂMICOS FURADOS NA HORIZONTAL DE 9X19X19CM (ESPESSURA 9CM) DE PAREDES COM ÁREA LÍQUIDA MAIOR OU IGUAL A 6M² SEM VÃOS E ARGAMASSA DE ASSENTAMENTO COM PREPARO EM BETONEIRA. AF_06/2014  </t>
  </si>
  <si>
    <t xml:space="preserve">ALVENARIA DE VEDAÇÃO DE BLOCOS CERÂMICOS FURADOS NA HORIZONTAL DE 9X19X19CM (ESPESSURA 9CM) DE PAREDES COM ÁREA LÍQUIDA MENOR QUE 6M² COM VÃOS E ARGAMASSA DE ASSENTAMENTO COM PREPARO EM BETONEIRA. AF_06/2014  </t>
  </si>
  <si>
    <t xml:space="preserve">GANCHO BOLA EM AÇO ZINCADO                                   </t>
  </si>
  <si>
    <t xml:space="preserve">11240/ORSE         </t>
  </si>
  <si>
    <t xml:space="preserve">ALICATE COM ISOLAMENTO                                      </t>
  </si>
  <si>
    <t xml:space="preserve">11241/ORSE         </t>
  </si>
  <si>
    <t xml:space="preserve">ALICATE VOLT-AMPERIMETRO                                    </t>
  </si>
  <si>
    <t xml:space="preserve">12234/ORSE         </t>
  </si>
  <si>
    <t xml:space="preserve">GANCHO BOLA EM AÇO ZINCADO                                  </t>
  </si>
  <si>
    <t xml:space="preserve">PAPELEIRA DE LOUÇA, DECA A480, 15 X 15CM OU SIMILAR          </t>
  </si>
  <si>
    <t xml:space="preserve">01662/ORSE         </t>
  </si>
  <si>
    <t xml:space="preserve">PAPELEIRA DE LOUÇA, DECA A480, 15 X 15CM OU SIMILAR         </t>
  </si>
  <si>
    <t xml:space="preserve">PORTA PAPEL HIGIÊNICO EM LOUÇA - EMBUTIR  </t>
  </si>
  <si>
    <t xml:space="preserve">                                          </t>
  </si>
  <si>
    <t xml:space="preserve">H191               </t>
  </si>
  <si>
    <t xml:space="preserve">PORTA PAPEL HIGIÊNICO DE LOUÇA - EMBUTIR  </t>
  </si>
  <si>
    <t xml:space="preserve">MEIA SABONETEIRA EM LOUÇA DE EMBUTIR  </t>
  </si>
  <si>
    <t xml:space="preserve">                                      </t>
  </si>
  <si>
    <t xml:space="preserve">H210               </t>
  </si>
  <si>
    <t xml:space="preserve">MEIA SABONETEIRA LOUCA EMBUTIR  </t>
  </si>
  <si>
    <t xml:space="preserve">DISPENSER PARA SABONETE LÍQUIDO                              </t>
  </si>
  <si>
    <t xml:space="preserve">03357/ORSE         </t>
  </si>
  <si>
    <t xml:space="preserve">DISPENSER PARA SABONETE LÍQUIDO                             </t>
  </si>
  <si>
    <t xml:space="preserve">10592/ORSE         </t>
  </si>
  <si>
    <t xml:space="preserve">LIMA CHATA 1 1/2"                                           </t>
  </si>
  <si>
    <t xml:space="preserve">10593/ORSE         </t>
  </si>
  <si>
    <t xml:space="preserve">PRAIO SIMPLES 30CM                                          </t>
  </si>
  <si>
    <t xml:space="preserve">BANCO ARTICULADO, EM ACO INOX, PARA PCD, FIXADO NA PAREDE - FORNECIMENTO E INSTALAÇÃO. AF_01/2020  </t>
  </si>
  <si>
    <t xml:space="preserve">                                                                                                   </t>
  </si>
  <si>
    <t xml:space="preserve">BANCO ARTICULADO PARA BANHO, EM ACO INOX POLIDO, 70* CM X 45* CM  </t>
  </si>
  <si>
    <t xml:space="preserve">BARRA DE APOIO RETA, EM ACO INOX POLIDO, COMPRIMENTO 70 CM,  FIXADA NA PAREDE - FORNECIMENTO E INSTALAÇÃO. AF_01/2020  </t>
  </si>
  <si>
    <t xml:space="preserve">BARRA DE APOIO RETA, EM ACO INOX POLIDO, COMPRIMENTO 70CM, DIAMETRO MINIMO 3 CM  </t>
  </si>
  <si>
    <t xml:space="preserve">BARRA DE APOIO RETA, EM ACO INOX POLIDO, COMPRIMENTO 80 CM,  FIXADA NA PAREDE - FORNECIMENTO E INSTALAÇÃO. AF_01/2020  </t>
  </si>
  <si>
    <t xml:space="preserve">BARRA DE APOIO RETA, EM ACO INOX POLIDO, COMPRIMENTO 80CM, DIAMETRO MINIMO 3 CM  </t>
  </si>
  <si>
    <t xml:space="preserve">BARRA DE APOIO, PARA VASO SANITÁRIO, DUPLA, FIXA, DIREITA OU ESQUERDA, EM AÇO INOX, L=80CM, D=1 1/2", JACKWAL OU SIMILAR  </t>
  </si>
  <si>
    <t xml:space="preserve">12970/ORSE         </t>
  </si>
  <si>
    <t xml:space="preserve">BARRA DE APOIO DUPLA, PARA VASO SANITÁRIO, FIXA, DIREITA OU ESQUERDA, EM AÇO INOX, L=80CM, D=1 1/2"  </t>
  </si>
  <si>
    <t xml:space="preserve">ALARME BANHEIRO PNE DEFICIENTE FÍSICO CONFORME NBR 9050 COM ACIONADOR  </t>
  </si>
  <si>
    <t xml:space="preserve">12838/ORSE         </t>
  </si>
  <si>
    <t xml:space="preserve">PORTA PAPEL HIGIÊNICO EM METAL/ACABAMENTO CROMADO  </t>
  </si>
  <si>
    <t xml:space="preserve">                                                   </t>
  </si>
  <si>
    <t xml:space="preserve">H546               </t>
  </si>
  <si>
    <t xml:space="preserve">PORTA PAPEL HIGIENICO EM METAL/ACABAMENTO CROMADO C/BUCHAS/PARAFUSOS  </t>
  </si>
  <si>
    <t xml:space="preserve">CABIDE DE LOUÇA, DECA A680, BRANCO OU SIMILAR                </t>
  </si>
  <si>
    <t xml:space="preserve">00389/ORSE         </t>
  </si>
  <si>
    <t xml:space="preserve">CABIDE DE LOUÇA, BRANCO, REF: A680, DECA OU SIMILAR         </t>
  </si>
  <si>
    <t xml:space="preserve">TELA DE NYLON TIPO MOSQUITEIRO COM MOLDURA EM ALUMINIO ANODIZADO NATURAL  </t>
  </si>
  <si>
    <t xml:space="preserve">07170/SINAP        </t>
  </si>
  <si>
    <t xml:space="preserve">TELA DE NYLON OU PLÁSTICA COM MALHA DE 5 MM, TIPO FACHADEIRA, PARA PROTEÇÃO DE OBRAS EM EDIFÍCIOS  </t>
  </si>
  <si>
    <t xml:space="preserve">MOLA FECHA-PORTA,AEREA,COM PINHAO E CREMALHEIRA,EM ALUMINIO, COM PINTURA ELETROSTATICA, COM POTENCIA Nº3 PARA PORTAS DEFERRO DE 0,90 A 1,00M.FORNECIMENTO  </t>
  </si>
  <si>
    <t xml:space="preserve">MOLA FECHA-PORTA P/PORTA DE FERRO DE 0,90 A 1,00M, AEREA, C/PINHAO E CREMALHEIRA, EM ALUM., C/TINTA ELETROST.POTENC.Nº3  </t>
  </si>
  <si>
    <t xml:space="preserve">MASTRO TRIPLO EM TUBO FERRO GALVANIZADO, ALT (ÚTIL)= 6M (3,80M X 2" + 2,20M X 1 1/2"), INCLUSIVE BASE DE CONCRETO CICLÓPICO  </t>
  </si>
  <si>
    <t xml:space="preserve">00630/ORSE         </t>
  </si>
  <si>
    <t xml:space="preserve">COMPENSADO RESINADO 12MM - MADEIRIT OU SIMILAR              </t>
  </si>
  <si>
    <t xml:space="preserve">05067/SINAP        </t>
  </si>
  <si>
    <t xml:space="preserve">PREGO POLIDO COM CABECA 16 X 24  </t>
  </si>
  <si>
    <t xml:space="preserve">04730/SINAP        </t>
  </si>
  <si>
    <t xml:space="preserve">PEDRA-DE-MÃO OU PEDRA RACHÃO P/ MURO ARRIMO/FUNDAÇÃO/ENROCAMENTO ETC - POSTO PEDREIRA / FORNECEDOR (SE  </t>
  </si>
  <si>
    <t xml:space="preserve">21012/SINAP        </t>
  </si>
  <si>
    <t xml:space="preserve">TUBO ACO GALV C/ COSTURA NBR 5580 CLASSE LEVE DN 40MM ( 1.1/2  ) E = 3,00MM - 3,48KG/M  </t>
  </si>
  <si>
    <t xml:space="preserve">21013/SINAP        </t>
  </si>
  <si>
    <t xml:space="preserve">TUBO ACO GALV C/ COSTURA NBR 5580 CLASSE LEVE DN 50MM ( 2 ) E = 3,00MM - 4,40KG/M  </t>
  </si>
  <si>
    <t xml:space="preserve">13424/ORSE         </t>
  </si>
  <si>
    <t xml:space="preserve">ROLDANA DE AÇO, COM ROLAMENTO, Ø =30MM                      </t>
  </si>
  <si>
    <t xml:space="preserve">11002/SINAP        </t>
  </si>
  <si>
    <t xml:space="preserve">PLACAS DE IDENTIFICAÇÃO DE DEPENDÊNCIAS, EM CHAPA METÁLICA Nº 18, COM PINTURA ESMALTE, APLICAÇÃO DE DIZERES EM "SILK SCREEN".  </t>
  </si>
  <si>
    <t xml:space="preserve">                                                                                                                               </t>
  </si>
  <si>
    <t xml:space="preserve">PINTOR DE LETREIROS COM ENCARGOS COMPLEMENTARES  </t>
  </si>
  <si>
    <t xml:space="preserve">BUCHA DE NYLON SEM ABA S6, COM PARAFUSO DE 4,20 X 40 MM EM ACO ZINCADO COM ROSCA SOBERBA, CABECA CHATA E FENDA PHILLIPS  </t>
  </si>
  <si>
    <t xml:space="preserve">CHAPA DE ACO FINA A QUENTE BITOLA MSG 18, E = 1,20 MM (9,60 KG/M2)  </t>
  </si>
  <si>
    <t xml:space="preserve">TINTA ESMALTE SINTETICO PREMIUM FOSCO  </t>
  </si>
  <si>
    <t xml:space="preserve">PLACA DE SINALIZAÇÃO, DIM.: 60 X 80 CM, - "ESTACIONAMENTO RESERVADO - DEFICIENTE/IDOSOS", INCLUSO BARROTE PARA FIXAÇÃO - FORNECIM  </t>
  </si>
  <si>
    <t xml:space="preserve">13329/ORSE         </t>
  </si>
  <si>
    <t xml:space="preserve">PLACA DE SINALIZAÇÃO, DIM.: 60 X 80 CM, - "ESTACIONAMENTO RESERVADO - DEFICIENTE/IDOSOS", INCLUSO BAR  </t>
  </si>
  <si>
    <t xml:space="preserve">LETRAS EM AÇO ESCOVADO 40 X 40 CM                            </t>
  </si>
  <si>
    <t xml:space="preserve">07550/ORSE         </t>
  </si>
  <si>
    <t xml:space="preserve">LETRAS AÇO ESCOVADO 40 X 40CM                               </t>
  </si>
  <si>
    <t xml:space="preserve">QUADRO  AVISO-MADEIRA DE LEI/COMPENS. 10MM/CORTIÇA/FELTRO ( SIMILAR AO TIPO 1)  </t>
  </si>
  <si>
    <t xml:space="preserve">MADEIRA DE LEI PARA TELHADO (ANGELIM VERMELHO)  </t>
  </si>
  <si>
    <t xml:space="preserve">COLA BRANCA ( 1L = 1,2 KG)  </t>
  </si>
  <si>
    <t xml:space="preserve">LIXA P/MADEIRA No.220  </t>
  </si>
  <si>
    <t xml:space="preserve">AGUARRÁS MINERAL OU EQUIVALENTE  </t>
  </si>
  <si>
    <t xml:space="preserve">PREGO 12x12"  </t>
  </si>
  <si>
    <t xml:space="preserve">COLA FORMICA ( 1L = 0,83KG)  </t>
  </si>
  <si>
    <t xml:space="preserve">PARAFUSO COM BUCHA S-8  </t>
  </si>
  <si>
    <t xml:space="preserve">COMPENSADO 10 MM MOVELEIRO COLA BRANCA-VIROLINHA OU EQUIVALENTE 2,2X1,60  </t>
  </si>
  <si>
    <t xml:space="preserve">CORTICA 60X90CMX6MM  </t>
  </si>
  <si>
    <t xml:space="preserve">FELTRO  </t>
  </si>
  <si>
    <t xml:space="preserve">LIXA P/MADEIRA No.240  </t>
  </si>
  <si>
    <t xml:space="preserve">TINTA A BASE VERNIZ POLIURET.  </t>
  </si>
  <si>
    <t xml:space="preserve">QUADRO ESCOLAR EM FÓRMICA BRANCA COM MOLDURA                 </t>
  </si>
  <si>
    <t xml:space="preserve">02424/ORSE         </t>
  </si>
  <si>
    <t xml:space="preserve">VERNIZ POLIURETANO                                          </t>
  </si>
  <si>
    <t xml:space="preserve">00632/ORSE         </t>
  </si>
  <si>
    <t xml:space="preserve">COMPENSADO RESINADO 20MM - MADEIRIT OU SIMILAR              </t>
  </si>
  <si>
    <t xml:space="preserve">01623/ORSE         </t>
  </si>
  <si>
    <t xml:space="preserve">MOLDURA DE MADEIRA 10 X 1.5 CM                              </t>
  </si>
  <si>
    <t xml:space="preserve">03767/SINAP        </t>
  </si>
  <si>
    <t xml:space="preserve">LIXA P/ PAREDE OU MADEIRA  </t>
  </si>
  <si>
    <t xml:space="preserve">01338/SINAP        </t>
  </si>
  <si>
    <t xml:space="preserve">CHAPA DE LAMINADO MELAMINICO, LISO BRILHANTE, DE *1,25 X 3,08* M, E = 0,8 MM  </t>
  </si>
  <si>
    <t xml:space="preserve">01339/SINAP        </t>
  </si>
  <si>
    <t xml:space="preserve">COLA A BASE DE RESINA SINTETICA PARA CHAPA DE LAMINADO MELAMINICO  </t>
  </si>
  <si>
    <t xml:space="preserve">BANCO CONCRETO POLIDO BASE EM ALVENARIA TIJOLO APARENTE PINTADA - PADRÃO GOINFRA  </t>
  </si>
  <si>
    <t xml:space="preserve">                                                                                  </t>
  </si>
  <si>
    <t xml:space="preserve">PONTALETE 3x3"  </t>
  </si>
  <si>
    <t xml:space="preserve">TABUA PARA FORMA(30CM)  </t>
  </si>
  <si>
    <t xml:space="preserve">BRITA No. 01  </t>
  </si>
  <si>
    <t xml:space="preserve">PREGO 18x24  </t>
  </si>
  <si>
    <t xml:space="preserve">ARAME GALVANIZADO No. 12 BWG  </t>
  </si>
  <si>
    <t xml:space="preserve">ARAME RECOZIDO 18  </t>
  </si>
  <si>
    <t xml:space="preserve">CAL HIDRATADA  </t>
  </si>
  <si>
    <t xml:space="preserve">ACO CA-60 B - 5,0 MM  </t>
  </si>
  <si>
    <t xml:space="preserve">AREIA GROSSA  </t>
  </si>
  <si>
    <t xml:space="preserve">BRITA No.02  </t>
  </si>
  <si>
    <t xml:space="preserve">ACO CA-50 - 8,0 MM (5/16")  </t>
  </si>
  <si>
    <t xml:space="preserve">TIJOLO LAMINADO 21 FUROS 5X11X24 CM  </t>
  </si>
  <si>
    <t xml:space="preserve">POLIMENTO DE PISO GRANITINA/CONCRETO/ASSOALHO ( COM POLITRIZ)  </t>
  </si>
  <si>
    <t xml:space="preserve">TINTA A BASE DE SILICONE  </t>
  </si>
  <si>
    <t xml:space="preserve">GRANITO POLIDO E=2cm, CINZA, ARGAMASSA DE CIMENTO E AREIA 1:4, C/ REJUNTAMENTO  </t>
  </si>
  <si>
    <t xml:space="preserve">C0171              </t>
  </si>
  <si>
    <t xml:space="preserve">ARGAMASSA DE CIMENTO E AREIA S/PEN. TRAÇO 1:4  </t>
  </si>
  <si>
    <t xml:space="preserve">I0805              </t>
  </si>
  <si>
    <t xml:space="preserve">CIMENTO PORTLAND  </t>
  </si>
  <si>
    <t xml:space="preserve">I1659              </t>
  </si>
  <si>
    <t xml:space="preserve">GRANITO POLIDO CINZA E=2cm  </t>
  </si>
  <si>
    <t xml:space="preserve">I7890              </t>
  </si>
  <si>
    <t xml:space="preserve">REJUNTE PARA GRANITO  </t>
  </si>
  <si>
    <t xml:space="preserve">BICICLETÁRIO EM TUBO FERRO GALVANIZADO DIAM=50MM             </t>
  </si>
  <si>
    <t xml:space="preserve">02313/ORSE         </t>
  </si>
  <si>
    <t xml:space="preserve">TUBO DE AÇO GALVANIZADO LEVE C/ COSTURA C/ ROSCA BSP Ø = 60,30MM ( 2" ), E =2,65MM, L = 6000MM NBR 5580  </t>
  </si>
  <si>
    <t xml:space="preserve">06189/SINAP        </t>
  </si>
  <si>
    <t xml:space="preserve">TABUA MADEIRA 2A QUALIDADE 2,5 X 30,0CM (1 X 12 ) NAO APARELHADA  </t>
  </si>
  <si>
    <t xml:space="preserve">01806/SINAP        </t>
  </si>
  <si>
    <t xml:space="preserve">CURVA FERRO GALVANIZADO 90G ROSCA MACHO/FEMEA REF. 2  </t>
  </si>
  <si>
    <t xml:space="preserve">06298/SINAP        </t>
  </si>
  <si>
    <t xml:space="preserve">TE FERRO GALVANIZADO 90G 2  </t>
  </si>
  <si>
    <t xml:space="preserve">GRADIL NYLOFOR3D, MALHA 20X5CM, Ø 5MM 250X203 CM, BELGO OU SIMILAR, INCLUSIVE POSTES (SECÇÃO 60X40MM E H=2,60M) E ACESSÓRIOS  </t>
  </si>
  <si>
    <t xml:space="preserve">11707/ORSE         </t>
  </si>
  <si>
    <t xml:space="preserve">GRADIL NYLOFOR3D, MALHA 20X5CM, Ø 5MM 250X203 CM, BELGO OU SIMILAR  </t>
  </si>
  <si>
    <t xml:space="preserve">PÇ    </t>
  </si>
  <si>
    <t xml:space="preserve">11708/ORSE         </t>
  </si>
  <si>
    <t xml:space="preserve">POSTE DE GRADIL NYLOFOR 3D, H=2,60M, SEÇÃO DE 40X60MM, BELGO OU SIMILAR  </t>
  </si>
  <si>
    <t xml:space="preserve">12678/ORSE         </t>
  </si>
  <si>
    <t xml:space="preserve">FIXADOR POLIAMIDA 40 X 60MM, PARA POSTE NYLOFOR, BELGO OU SIMILAR  </t>
  </si>
  <si>
    <t xml:space="preserve">12679/ORSE         </t>
  </si>
  <si>
    <t xml:space="preserve">TAMPA PARA POSTE NYLOFOR 60 X 40MM, BELGO OU SIMILAR        </t>
  </si>
  <si>
    <t xml:space="preserve">ALAMBRADO COM TELA DE ARAME GALVANIZADO FIO 12 BWG, MALHA 2", SEM REVESTIMENTO, FIXADA COM TUBOS DE FERRO GALVANIZADO 2", FORMANDO  </t>
  </si>
  <si>
    <t xml:space="preserve">00634/ORSE         </t>
  </si>
  <si>
    <t xml:space="preserve">CONCRETO USINADO BOMBEAVEL B0-B1 FCK=15MPA                  </t>
  </si>
  <si>
    <t xml:space="preserve">21138/SINAP        </t>
  </si>
  <si>
    <t xml:space="preserve">PECA DE MADEIRA ROLICA TRATADA (EUCALIPTO OU REGIONAL EQUIVALENTE) D=8 A 11 CM (P/CERCA/CAIBRO)  </t>
  </si>
  <si>
    <t xml:space="preserve">07158/SINAP        </t>
  </si>
  <si>
    <t xml:space="preserve">TELA DE ARAME GALVANIZADO, DIÂMETRO DO FIO = 2,77 MM (12 BWG), ESPAÇAMENTO DA MALHA 5 X 5 CM, H=2M PA  </t>
  </si>
  <si>
    <t xml:space="preserve">TELHAMENTO COM TELHA DE AÇO/ALUMÍNIO E = 0,5 MM, COM ATÉ 2 ÁGUAS, INCLUSO IÇAMENTO. AF_07/2019  </t>
  </si>
  <si>
    <t xml:space="preserve">CALHA EM CHAPA DE AÇO GALVANIZADO NÚMERO 24, DESENVOLVIMENTO DE 100 CM, INCLUSO TRANSPORTE VERTICAL. AF_07/2019  </t>
  </si>
  <si>
    <t xml:space="preserve">CALHA QUADRADA DE CHAPA DE ACO GALVANIZADA NUM 24, CORTE 100 CM  </t>
  </si>
  <si>
    <t xml:space="preserve">PINTURA COM TINTA ACRILICA ACETINADA,PARA USO HOSPITALAR,SOBRE PAREDES E TETOS,INCLUSIVE LIXAMENTO,UMA DEMAO DE SELADORACRILICO,DUAS DEMAOS DE MASSA ACRILICA E DUAS DEMAOS DE ACABAMENTO  </t>
  </si>
  <si>
    <t xml:space="preserve">                                                                                                                                                                                           </t>
  </si>
  <si>
    <t xml:space="preserve">MASSA ACRILILICA, EM BALDES DE 18 LITROS  </t>
  </si>
  <si>
    <t xml:space="preserve">SELADOR PIGMENTADO A BASE DE RESINA ACRILICA MODIFICADA, NA COR BRANCA  </t>
  </si>
  <si>
    <t xml:space="preserve">GL    </t>
  </si>
  <si>
    <t xml:space="preserve">TINTA ACRILICA ACETINADA, USO HOSPITALAR, PARA PAREDES E TETOS, NA COR BRANCA, EM LATA DE 18 LITROS  </t>
  </si>
  <si>
    <t xml:space="preserve">LIXA PARA MASSA  </t>
  </si>
  <si>
    <t xml:space="preserve">                                                                                                                                                                                                                     </t>
  </si>
  <si>
    <t xml:space="preserve">(COMPOSIÇÃO REPRESENTATIVA) DO SERVIÇO DE ALVENARIA DE VEDAÇÃO DE BLOCOS VAZADOS DE CERÂMICA DE 9X19X19CM (ESPESSURA 9CM), PARA EDIFICAÇÃO HABITACIONAL UNIFAMILIAR (CASA) E EDIFICAÇÃO PÚBLICA PADRÃO. AF_11/2014  </t>
  </si>
  <si>
    <t xml:space="preserve">REVESTIMENTO CERÂMICO PARA PISO OU PAREDE, 32 X 66 CM, PEI 3, ELIZABETH, PORCELANATO, RETIFICADO, LINHA NEVADA ACETINADA OU SIMILA  </t>
  </si>
  <si>
    <t xml:space="preserve">03374/ORSE         </t>
  </si>
  <si>
    <t xml:space="preserve">ARGAMASSA INDUSTRIALIZADA VOTOMASSA, AC-III OU SIMILAR      </t>
  </si>
  <si>
    <t xml:space="preserve">09401/ORSE         </t>
  </si>
  <si>
    <t xml:space="preserve">REJUNTE ACRÍLICO PARA REVESTIMENTOS CERÂMICOS, GAIL OU SIMILAR  </t>
  </si>
  <si>
    <t xml:space="preserve">11807/ORSE         </t>
  </si>
  <si>
    <t xml:space="preserve">CERÂMICA 32 X 66 CM, PEI 3, ELIZABETH, PORCELANATO, RETIFICADO PAREDE LINHA NEVADA ACETINADA OU SIMIL  </t>
  </si>
  <si>
    <t xml:space="preserve">CHAPISCO APLICADO EM ALVENARIA (COM PRESENÇA DE VÃOS) E ESTRUTURAS DE CONCRETO DE FACHADA, COM ROLO PARA TEXTURA ACRÍLICA.  ARGAMASSA INDUSTRIALIZADA COM PREPARO MANUAL. AF_10/2022  </t>
  </si>
  <si>
    <t xml:space="preserve">                                                                                                                                                                                      </t>
  </si>
  <si>
    <t xml:space="preserve">ARGAMASSA INDUSTRIALIZADA PARA CHAPISCO ROLADO, PREPARO MANUAL. AF_08/2019  </t>
  </si>
  <si>
    <t xml:space="preserve">ALVENARIA DE VEDAÇÃO DE BLOCOS CERÂMICOS FURADOS NA VERTICAL DE 9X19X39CM (ESPESSURA 9CM) DE PAREDES COM ÁREA LÍQUIDA MENOR QUE 6M² SEM VÃOS E ARGAMASSA DE ASSENTAMENTO COM PREPARO MANUAL. AF_06/2014  </t>
  </si>
  <si>
    <t xml:space="preserve">                                                                                                                                                                                                         </t>
  </si>
  <si>
    <t xml:space="preserve">ARGAMASSA TRAÇO 1:2:8 (EM VOLUME DE CIMENTO, CAL E AREIA MÉDIA ÚMIDA) PARA EMBOÇO/MASSA ÚNICA/ASSENTAMENTO DE ALVENARIA DE VEDAÇÃO, PREPARO MANUAL. AF_08/2019  </t>
  </si>
  <si>
    <t xml:space="preserve">REVESTIMENTO CERÂMICO PARA PAREDES EXTERNAS EM PASTILHAS DE PORCELANA 5 X 5 CM (PLACAS DE 30 X 30 CM), ALINHADAS A PRUMO, APLICADO EM PANOS SEM VÃOS. AF_06/2014  </t>
  </si>
  <si>
    <t xml:space="preserve">                                                                                                                                                                  </t>
  </si>
  <si>
    <t xml:space="preserve">ARGAMASSA COLANTE TIPO ACIII E  </t>
  </si>
  <si>
    <t xml:space="preserve">PASTILHA CERAMICA/PORCELANA, REVEST INT/EXT E  PISCINA, CORES FRIAS *5 X 5* CM  </t>
  </si>
  <si>
    <t xml:space="preserve">REVESTIMENTO CERÂMICO PARA PISO COM PLACAS TIPO PORCELANATO DE DIMENSÕES 45X45 CM APLICADA EM AMBIENTES DE ÁREA ENTRE 5 M² E 10 M². AF_06/2014  </t>
  </si>
  <si>
    <t xml:space="preserve">PISO EM PORCELANATO RETIFICADO EXTRA, FORMATO MENOR OU IGUAL A 2025 CM2  </t>
  </si>
  <si>
    <t xml:space="preserve">VASO SANITARIO SIFONADO CONVENCIONAL COM LOUÇA BRANCA, INCLUSO CONJUNTO DE LIGAÇÃO PARA BACIA SANITÁRIA AJUSTÁVEL - FORNECIMENTO E INSTALAÇÃO. AF_10/2016  </t>
  </si>
  <si>
    <t xml:space="preserve">VASO SANITARIO SIFONADO CONVENCIONAL COM  LOUÇA BRANCA - FORNECIMENTO E INSTALAÇÃO. AF_01/2020  </t>
  </si>
  <si>
    <t xml:space="preserve">CONJUNTO DE LIGACAO PARA BACIA SANITARIA AJUSTAVEL, EM PLASTICO BRANCO, COM TUBO, CANOPLA E ESPUDE  </t>
  </si>
  <si>
    <t xml:space="preserve">CUBA DE EMBUTIR OVAL EM LOUÇA BRANCA, 35 X 50CM OU EQUIVALENTE, INCLUSO VÁLVULA EM METAL CROMADO E SIFÃO FLEXÍVEL EM PVC - FORNECIMENTO E INSTALAÇÃO. AF_01/2020  </t>
  </si>
  <si>
    <t xml:space="preserve">SIFÃO DO TIPO FLEXÍVEL EM PVC 1  X 1.1/2  - FORNECIMENTO E INSTALAÇÃO. AF_01/2020  </t>
  </si>
  <si>
    <t xml:space="preserve">CUBA DE EMBUTIR OVAL EM LOUÇA BRANCA, 35 X 50CM OU EQUIVALENTE - FORNECIMENTO E INSTALAÇÃO. AF_01/2020  </t>
  </si>
  <si>
    <t xml:space="preserve">VÁLVULA EM METAL CROMADO 1.1/2? X 1.1/2? PARA TANQUE OU LAVATÓRIO, COM OU SEM LADRÃO - FORNECIMENTO E INSTALAÇÃO. AF_01/2020  </t>
  </si>
  <si>
    <t xml:space="preserve">TORNEIRA CROMADA DE MESA, 1/2? OU 3/4?, PARA LAVATÓRIO, PADRÃO MÉDIO - FORNECIMENTO E INSTALAÇÃO. AF_01/2020  </t>
  </si>
  <si>
    <t xml:space="preserve">FITA VEDA ROSCA EM ROLOS DE 18 MM X 10 M (L X C)  </t>
  </si>
  <si>
    <t xml:space="preserve">TORNEIRA CROMADA DE MESA PARA LAVATORIO, BICA ALTA (REF 1195)  </t>
  </si>
  <si>
    <t xml:space="preserve">SABONETEIRA PLASTICA TIPO DISPENSER PARA SABONETE LIQUIDO COM RESERVATORIO 800 A 1500 ML, INCLUSO FIXAÇÃO. AF_01/2020  </t>
  </si>
  <si>
    <t xml:space="preserve">SABONETEIRA PLASTICA TIPO DISPENSER PARA SABONETE LIQUIDO COM RESERVATORIO 800 A 1500 ML  </t>
  </si>
  <si>
    <t xml:space="preserve">PORTA-TOALHA DE PAPEL EM PLASTICO ABS.FORNECIMENTO E COLOCACAO  </t>
  </si>
  <si>
    <t xml:space="preserve">                                                                </t>
  </si>
  <si>
    <t xml:space="preserve">PORTA-TOALHA DE PAPEL,EM PLASTICO ABS  </t>
  </si>
  <si>
    <t xml:space="preserve">PORTA PAPEL HIGIENICO EM PLASTICO ABS.FORNECIMENTRO E COLOCACAO  </t>
  </si>
  <si>
    <t xml:space="preserve">PORTA-PAPEL HIGIENICO,EM PLASTICO ABS  </t>
  </si>
  <si>
    <t xml:space="preserve">VÁLVULA DE DESCARGA DUPLO ACIONAMENTO COM ACABAMENTO CROMADO  </t>
  </si>
  <si>
    <t xml:space="preserve">                                                              </t>
  </si>
  <si>
    <t xml:space="preserve">H689               </t>
  </si>
  <si>
    <t xml:space="preserve">FITA VEDAROSCA 12 MM  </t>
  </si>
  <si>
    <t xml:space="preserve">m     </t>
  </si>
  <si>
    <t xml:space="preserve">H688               </t>
  </si>
  <si>
    <t xml:space="preserve">VÁLVULA DE DESCARGA DUPLO ACIONAMENTO HIDRA/DOCOL (BASE E ACABAMENTOCROMADO )  </t>
  </si>
  <si>
    <t xml:space="preserve">BANCADA DE GRANITO CINZA POLIDO, DE 1,50 X 0,60 M, PARA PIA DE COZINHA - FORNECIMENTO E INSTALAÇÃO. AF_01/2020  </t>
  </si>
  <si>
    <t xml:space="preserve">MASSA PLASTICA PARA MARMORE/GRANITO  </t>
  </si>
  <si>
    <t xml:space="preserve">GRANITO PARA BANCADA, POLIDO, TIPO ANDORINHA/ QUARTZ/ CASTELO/ CORUMBA OU OUTROS EQUIVALENTES DA REGIAO, E= *2,5* CM  </t>
  </si>
  <si>
    <t xml:space="preserve">REJUNTE EPOXI BRANCO  </t>
  </si>
  <si>
    <t xml:space="preserve">SUPORTE MAO-FRANCESA EM ACO, ABAS IGUAIS 40 CM, CAPACIDADE MINIMA 70 KG, BRANCO  </t>
  </si>
  <si>
    <t xml:space="preserve">JANELA DE AÇO DE CORRER COM 4 FOLHAS PARA VIDRO, COM BATENTE, FERRAGENS E PINTURA ANTICORROSIVA. EXCLUSIVE VIDROS, ALIZAR E CONTRAMARCO. FORNECIMENTO E INSTALAÇÃO. AF_12/2019  </t>
  </si>
  <si>
    <t xml:space="preserve">                                                                                                                                                                                </t>
  </si>
  <si>
    <t xml:space="preserve">ARGAMASSA TRAÇO 1:3 (EM VOLUME DE CIMENTO E AREIA MÉDIA ÚMIDA), PREPARO MANUAL. AF_08/2019  </t>
  </si>
  <si>
    <t xml:space="preserve">JANELA DE CORRER, ACO, BATENTE/REQUADRO DE 6 A 14 CM, COM DIVISAO HORIZ , PINT ANTICORROSIVA, SEM VIDRO, BANDEIRA COM BASCULA, 4 FLS, 120  X 150 CM (A X L)  </t>
  </si>
  <si>
    <t xml:space="preserve">PORTA ABRIR/VENEZIANA PF-4 C/FERRAGENS  </t>
  </si>
  <si>
    <t xml:space="preserve">                                        </t>
  </si>
  <si>
    <t xml:space="preserve">DISCO DE CORTE DIAM. 5/8"- 10"  </t>
  </si>
  <si>
    <t xml:space="preserve">DOBRADIÇA FERRO POLIDO 3.1/2 x 3" C/PARAF.  </t>
  </si>
  <si>
    <t xml:space="preserve">LIXA PARA FERRO ( NÚMERO 100 )  </t>
  </si>
  <si>
    <t xml:space="preserve">DISCO DE DESBASTE 7/8" P/ CONC./FERRO (1/4" X 7")  </t>
  </si>
  <si>
    <t xml:space="preserve">CHAPA PERFILADA No. 18  </t>
  </si>
  <si>
    <t xml:space="preserve">ELETRODO 2.5 OK  </t>
  </si>
  <si>
    <t xml:space="preserve">FECHADURA TIPO ALAVANCA 6236 E LAFONTE /8766 E-17 IMAB  </t>
  </si>
  <si>
    <t xml:space="preserve">MASSA PLASTICA  </t>
  </si>
  <si>
    <t xml:space="preserve">FABRICAÇÃO / MONTAGEM  </t>
  </si>
  <si>
    <t xml:space="preserve">PLANTIO DE ÁRVORE ORNAMENTAL COM ALTURA DE MUDA MENOR OU IGUAL A 2,00 M. AF_05/2018  </t>
  </si>
  <si>
    <t xml:space="preserve">                                                                                     </t>
  </si>
  <si>
    <t xml:space="preserve">MUDA DE ARVORE ORNAMENTAL, OITI/AROEIRA SALSA/ANGICO/IPE/JACARANDA OU EQUIVALENTE  DA REGIAO, H= *1* M  </t>
  </si>
  <si>
    <t xml:space="preserve">PLANTIO DE ARBUSTO OU  CERCA VIVA. AF_05/2018  </t>
  </si>
  <si>
    <t xml:space="preserve">MUDA DE ARBUSTO FOLHAGEM, SANSAO-DO-CAMPO OU EQUIVALENTE DA REGIAO, H= *50 A 70* CM  </t>
  </si>
  <si>
    <t xml:space="preserve">PLANTIO DE GRAMA BATATAIS EM PLACAS. AF_05/2018  </t>
  </si>
  <si>
    <t xml:space="preserve">                                                 </t>
  </si>
  <si>
    <t xml:space="preserve">GRAMA BATATAIS EM PLACAS, SEM PLANTIO  </t>
  </si>
  <si>
    <t xml:space="preserve">GUIA (MEIO-FIO) CONCRETO, MOLDADA  IN LOCO  EM TRECHO RETO COM EXTRUSORA, 13 CM BASE X 22 CM ALTURA. AF_06/2016  </t>
  </si>
  <si>
    <t xml:space="preserve">MÁQUINA EXTRUSORA DE CONCRETO PARA GUIAS E SARJETAS, MOTOR A DIESEL, POTÊNCIA 14 CV - CHP DIURNO. AF_12/2015  </t>
  </si>
  <si>
    <t xml:space="preserve">MÁQUINA EXTRUSORA DE CONCRETO PARA GUIAS E SARJETAS, MOTOR A DIESEL, POTÊNCIA 14 CV - CHI DIURNO. AF_12/2015  </t>
  </si>
  <si>
    <t xml:space="preserve">CONCRETO USINADO BOMBEAVEL, CLASSE DE RESISTENCIA C20, COM BRITA 0 E 1, SLUMP = 100 +/- 20 MM, EXCLUI SERVICO DE BOMBEAMENTO (NBR 8953)  </t>
  </si>
  <si>
    <t xml:space="preserve">EXECUÇÃO DE VIA EM PISO INTERTRAVADO, COM BLOCO RETANGULAR COR NATURAL DE 20 X 10 CM, ESPESSURA 8 CM. AF_12/2015  </t>
  </si>
  <si>
    <t xml:space="preserve">CALCETEIRO COM ENCARGOS COMPLEMENTARES  </t>
  </si>
  <si>
    <t xml:space="preserve">PLACA VIBRATÓRIA REVERSÍVEL COM MOTOR 4 TEMPOS A GASOLINA, FORÇA CENTRÍFUGA DE 25 KN (2500 KGF), POTÊNCIA 5,5 CV - CHP DIURNO. AF_08/2015  </t>
  </si>
  <si>
    <t xml:space="preserve">PLACA VIBRATÓRIA REVERSÍVEL COM MOTOR 4 TEMPOS A GASOLINA, FORÇA CENTRÍFUGA DE 25 KN (2500 KGF), POTÊNCIA 5,5 CV - CHI DIURNO. AF_08/2015  </t>
  </si>
  <si>
    <t xml:space="preserve">CORTADORA DE PISO COM MOTOR 4 TEMPOS A GASOLINA, POTÊNCIA DE 13 HP, COM DISCO DE CORTE DIAMANTADO SEGMENTADO PARA CONCRETO, DIÂMETRO DE 350 MM, FURO DE 1" (14 X 1") - CHP DIURNO. AF_08/2015  </t>
  </si>
  <si>
    <t xml:space="preserve">CORTADORA DE PISO COM MOTOR 4 TEMPOS A GASOLINA, POTÊNCIA DE 13 HP, COM DISCO DE CORTE DIAMANTADO SEGMENTADO PARA CONCRETO, DIÂMETRO DE 350 MM, FURO DE 1" (14 X 1") - CHI DIURNO. AF_08/2015  </t>
  </si>
  <si>
    <t xml:space="preserve">PO DE PEDRA (POSTO PEDREIRA/FORNECEDOR, SEM FRETE)  </t>
  </si>
  <si>
    <t xml:space="preserve">BLOQUETE/PISO INTERTRAVADO DE CONCRETO - MODELO ONDA/16 FACES/RETANGULAR/TIJOLINHO/PAV ER/HOLANDES/PARALELEPIPEDO, *22 CM X 11* CM, E = 8 CM, RESISTENCIA DE 35 MPA (NBR 9781), COR NATURAL  </t>
  </si>
  <si>
    <t xml:space="preserve">EXECUÇÃO DE PASSEIO (CALÇADA) OU PISO DE CONCRETO COM CONCRETO MOLDADO IN LOCO, USINADO, ACABAMENTO CONVENCIONAL, ESPESSURA 8 CM, ARMADO. AF_08/2022  </t>
  </si>
  <si>
    <t xml:space="preserve">TELA DE ACO SOLDADA NERVURADA, CA-60, Q-196, (3,11 KG/M2), DIAMETRO DO FIO = 5,0 MM, LARGURA = 2,45 M, ESPACAMENTO DA MALHA = 10 X 10 CM  </t>
  </si>
  <si>
    <t xml:space="preserve">(COMPOSIÇÃO REPRESENTATIVA) DO SERVIÇO DE ALVENARIA DE VEDAÇÃO DE BLOCOS VAZADOS DE CONCRETO DE 9X19X39CM (ESPESSURA 9CM), PARA EDIFICAÇÃO HABITACIONAL UNIFAMILIAR (CASA) E EDIFICAÇÃO PÚBLICA PADRÃO. AF_11/2014  </t>
  </si>
  <si>
    <t xml:space="preserve">ALVENARIA DE VEDAÇÃO DE BLOCOS VAZADOS DE CONCRETO DE 9X19X39CM (ESPESSURA 9CM) DE PAREDES COM ÁREA LÍQUIDA MENOR QUE 6M² SEM VÃOS E ARGAMASSA DE ASSENTAMENTO COM PREPARO EM BETONEIRA. AF_06/2014  </t>
  </si>
  <si>
    <t xml:space="preserve">ALVENARIA DE VEDAÇÃO DE BLOCOS VAZADOS DE CONCRETO DE 9X19X39CM (ESPESSURA 9CM) DE PAREDES COM ÁREA LÍQUIDA MAIOR OU IGUAL A 6M² SEM VÃOS E ARGAMASSA DE ASSENTAMENTO COM PREPARO EM BETONEIRA. AF_06/2014  </t>
  </si>
  <si>
    <t xml:space="preserve">ALVENARIA DE VEDAÇÃO DE BLOCOS VAZADOS DE CONCRETO DE 9X19X39CM (ESPESSURA 9CM) DE PAREDES COM ÁREA LÍQUIDA MENOR QUE 6M² COM VÃOS E ARGAMASSA DE ASSENTAMENTO COM PREPARO EM BETONEIRA. AF_06/2014  </t>
  </si>
  <si>
    <t xml:space="preserve">ALVENARIA DE VEDAÇÃO DE BLOCOS VAZADOS DE CONCRETO DE 9X19X39CM (ESPESSURA 9CM) DE PAREDES COM ÁREA LÍQUIDA MAIOR OU IGUAL A 6M² COM VÃOS E ARGAMASSA DE ASSENTAMENTO COM PREPARO EM BETONEIRA. AF_06/2014  </t>
  </si>
  <si>
    <t xml:space="preserve">PORTA EM PERFIL DE CHAPA DOBRADA, VENEZIANA, ABRIR 1 FOLHA. REF.: 080125/PREFSP  </t>
  </si>
  <si>
    <t xml:space="preserve">ARGAMASSA DE CIMENTO COM AREIA MÉDIA 1:4                    </t>
  </si>
  <si>
    <t xml:space="preserve">Pref. SP - Edif (01/2020)     </t>
  </si>
  <si>
    <t xml:space="preserve">PORTA EM PERFIL DE CHAPA DOBRADA N.14 - TIPO VENEZIANA - 2 FOLHAS DE ABRIR  </t>
  </si>
  <si>
    <t xml:space="preserve">CAIXILHO FIXO DE ALUMÍNIO ANODIZADO AO NATURAL, SERIE 28, EM VENEZIANA. FORNECIMENTO E COLOCAÇÃO REF.: 14.003.0160-0/EMOP  </t>
  </si>
  <si>
    <t xml:space="preserve">CONTRAPISO EM ARGAMASSA TRAÇO 1:4 (CIMENTO E AREIA), PREPARO MECÂNICO COM BETONEIRA 400 L, APLICADO EM ÁREAS MOLHADAS SOBRE IMPERMEABILIZAÇÃO, ACABAMENTO NÃO REFORÇADO, ESPESSURA 3CM. AF_07/2021  </t>
  </si>
  <si>
    <t xml:space="preserve">                                                                                                                                                                                                    </t>
  </si>
  <si>
    <t xml:space="preserve">GUARDA-CORPO DE AÇO GALVANIZADO DE 1,10M DE ALTURA, MONTANTES TUBULARES DE 1.1/2  ESPAÇADOS DE 1,20M, TRAVESSA SUPERIOR DE 2 , GRADIL FORMADO POR BARRAS CHATAS EM FERRO DE 32X4,8MM, FIXADO COM CHUMBADOR MECÂNICO. AF_04/2019_PS  </t>
  </si>
  <si>
    <t xml:space="preserve">                                                                                                                                                                                                                                   </t>
  </si>
  <si>
    <t xml:space="preserve">                                                                                                                                                                                                                                    </t>
  </si>
  <si>
    <t xml:space="preserve">BARRA DE FERRO RETANGULAR, BARRA CHATA (QUALQUER DIMENSAO)  </t>
  </si>
  <si>
    <t xml:space="preserve">TUBO ACO GALVANIZADO COM COSTURA, CLASSE LEVE, DN 50 MM ( 2"),  E = 3,00 MM,  *4,40* KG/M (NBR 5580)  </t>
  </si>
  <si>
    <t xml:space="preserve">FORNECIMENTO E FIXAÇÃO DE ALÇAPÃO EM AÇO GALVANIZADO 70X70CM, CONFORME ESPEFÍCICADO EM PROJETO ARQUITETÔNICO, INCLUSIVE FERRAGENS.  </t>
  </si>
  <si>
    <t xml:space="preserve">ARGAMASSA TRAÇO 1:4 (EM VOLUME DE CIMENTO E AREIA MÉDIA ÚMIDA) PARA CONTRAPISO, PREPARO MECÂNICO COM MISTURADOR DE EIXO HORIZONTAL DE 160 KG. AF_08/2019  </t>
  </si>
  <si>
    <t xml:space="preserve">CADEADO SIMPLES, CORPO EM LATAO MACICO, COM LARGURA DE 35 MM E ALTURA DE APROX 30 MM, HASTE CEMENTADA (NAO LONGA), EM ACO TEMPERADO COM DIAMETRO DE APROX 6,0 MM, INCLUINDO 2 CHAVES  </t>
  </si>
  <si>
    <t xml:space="preserve">CANTONEIRA (ABAS IGUAIS) EM ACO CARBONO, 25,4 MM X 3,17 MM (L X E), 1,27KG/M  </t>
  </si>
  <si>
    <t xml:space="preserve">CHAPA DE ACO FINA A FRIO BITOLA MSG 24, E = 0,60 MM (4,80 KG/M2)  </t>
  </si>
  <si>
    <t xml:space="preserve">DOBRADICA EM LATAO, 3 " X 2 1/2 ", E= 1,9 A 2 MM, COM ANEL, CROMADO, TAMPA BOLA, COM PARAFUSOS  </t>
  </si>
  <si>
    <t xml:space="preserve">PORTA CADEADO EM ACO GALVANIZADO, COMPRIMENTO DE 3 1/2"  </t>
  </si>
  <si>
    <t xml:space="preserve">ESCADA TIPO MARINHEIRO EM TUBO ACO GALVANIZADO 1 1/2" 5 DEGRAUS  </t>
  </si>
  <si>
    <t xml:space="preserve">TUBO ACO GALVANIZADO COM COSTURA, CLASSE MEDIA, DN 1.1/2", E = *3,25* MM, PESO *3,61* KG/M (NBR 5580)  </t>
  </si>
  <si>
    <t xml:space="preserve">TUBO, PVC, SOLDÁVEL, DN 25MM, INSTALADO EM RAMAL OU SUB-RAMAL DE ÁGUA - FORNECIMENTO E INSTALAÇÃO. AF_06/2022  </t>
  </si>
  <si>
    <t xml:space="preserve">                                                                                                               </t>
  </si>
  <si>
    <t xml:space="preserve">AUXILIAR DE ENCANADOR OU BOMBEIRO HIDRÁULICO COM ENCARGOS COMPLEMENTARES  </t>
  </si>
  <si>
    <t xml:space="preserve">TUBO PVC, SOLDAVEL, DN 25 MM, AGUA FRIA (NBR-5648)  </t>
  </si>
  <si>
    <t xml:space="preserve">LIXA D'AGUA EM FOLHA, GRAO 100  </t>
  </si>
  <si>
    <t xml:space="preserve">TUBO, PVC, SOLDÁVEL, DN 32MM, INSTALADO EM RAMAL OU SUB-RAMAL DE ÁGUA - FORNECIMENTO E INSTALAÇÃO. AF_06/2022  </t>
  </si>
  <si>
    <t xml:space="preserve">TUBO PVC, SOLDAVEL, DN 32 MM, AGUA FRIA (NBR-5648)  </t>
  </si>
  <si>
    <t xml:space="preserve">TUBO, PVC, SOLDÁVEL, DN 50MM, INSTALADO EM PRUMADA DE ÁGUA - FORNECIMENTO E INSTALAÇÃO. AF_06/2022  </t>
  </si>
  <si>
    <t xml:space="preserve">TUBO PVC, SOLDAVEL, DN 50 MM, PARA AGUA FRIA (NBR-5648)  </t>
  </si>
  <si>
    <t xml:space="preserve">ADAPTADOR CURTO COM BOLSA E ROSCA PARA REGISTRO, PVC, SOLDÁVEL, DN 25MM X 3/4 , INSTALADO EM RAMAL OU SUB-RAMAL DE ÁGUA - FORNECIMENTO E INSTALAÇÃO. AF_06/2022  </t>
  </si>
  <si>
    <t xml:space="preserve">                                                                                                                                                                 </t>
  </si>
  <si>
    <t xml:space="preserve">ADAPTADOR PVC SOLDAVEL CURTO COM BOLSA E ROSCA, 25 MM X 3/4", PARA AGUA FRIA  </t>
  </si>
  <si>
    <t xml:space="preserve">ADESIVO PLASTICO PARA PVC, FRASCO COM 850 GR  </t>
  </si>
  <si>
    <t xml:space="preserve">SOLUCAO LIMPADORA PARA PVC, FRASCO COM 1000 CM3  </t>
  </si>
  <si>
    <t xml:space="preserve">ADAPTADOR CURTO COM BOLSA E ROSCA PARA REGISTRO, PVC, SOLDÁVEL, DN 32MM X 1 , INSTALADO EM RAMAL OU SUB-RAMAL DE ÁGUA - FORNECIMENTO E INSTALAÇÃO. AF_06/2022  </t>
  </si>
  <si>
    <t xml:space="preserve">                                                                                                                                                               </t>
  </si>
  <si>
    <t xml:space="preserve">ADAPTADOR PVC SOLDAVEL CURTO COM BOLSA E ROSCA, 32 MM X 1", PARA AGUA FRIA  </t>
  </si>
  <si>
    <t xml:space="preserve">JOELHO 90 GRAUS, PVC, SOLDÁVEL, DN 25MM, INSTALADO EM RAMAL OU SUB-RAMAL DE ÁGUA - FORNECIMENTO E INSTALAÇÃO. AF_06/2022  </t>
  </si>
  <si>
    <t xml:space="preserve">JOELHO PVC, SOLDAVEL, 90 GRAUS, 25 MM, PARA AGUA FRIA PREDIAL  </t>
  </si>
  <si>
    <t xml:space="preserve">JOELHO 90 GRAUS, PVC, SOLDÁVEL, DN 32MM, INSTALADO EM RAMAL OU SUB-RAMAL DE ÁGUA - FORNECIMENTO E INSTALAÇÃO. AF_06/2022  </t>
  </si>
  <si>
    <t xml:space="preserve">JOELHO PVC, SOLDAVEL, 90 GRAUS, 32 MM, PARA AGUA FRIA PREDIAL  </t>
  </si>
  <si>
    <t xml:space="preserve">JOELHO 90 GRAUS, PVC, SOLDÁVEL, DN 50MM, INSTALADO EM PRUMADA DE ÁGUA - FORNECIMENTO E INSTALAÇÃO. AF_06/2022  </t>
  </si>
  <si>
    <t xml:space="preserve">JOELHO PVC, SOLDAVEL, 90 GRAUS, 50 MM, PARA AGUA FRIA PREDIAL  </t>
  </si>
  <si>
    <t xml:space="preserve">JOELHO 45 GRAUS, PVC, SOLDÁVEL, DN 25MM, INSTALADO EM RAMAL OU SUB-RAMAL DE ÁGUA - FORNECIMENTO E INSTALAÇÃO. AF_06/2022  </t>
  </si>
  <si>
    <t xml:space="preserve">JOELHO, PVC SOLDAVEL, 45 GRAUS, 25 MM, PARA AGUA FRIA PREDIAL  </t>
  </si>
  <si>
    <t xml:space="preserve">JOELHO 45 GRAUS, PVC, SOLDÁVEL, DN 32MM, INSTALADO EM RAMAL OU SUB-RAMAL DE ÁGUA - FORNECIMENTO E INSTALAÇÃO. AF_06/2022  </t>
  </si>
  <si>
    <t xml:space="preserve">JOELHO, PVC SOLDAVEL, 45 GRAUS, 32 MM, PARA AGUA FRIA PREDIAL  </t>
  </si>
  <si>
    <t xml:space="preserve">JOELHO 90 GRAUS COM BUCHA DE LATÃO, PVC, SOLDÁVEL, DN 25MM, X 3/4  INSTALADO EM RAMAL OU SUB-RAMAL DE ÁGUA - FORNECIMENTO E INSTALAÇÃO. AF_06/2022  </t>
  </si>
  <si>
    <t xml:space="preserve">JOELHO PVC, SOLDAVEL, COM BUCHA DE LATAO, 90 GRAUS, 25 MM X 3/4", PARA AGUA FRIA PREDIAL  </t>
  </si>
  <si>
    <t xml:space="preserve">LUVA DE REDUÇÃO, PVC, SOLDÁVEL, DN 32MM X 25MM, INSTALADO EM RAMAL OU SUB-RAMAL DE ÁGUA - FORNECIMENTO E INSTALAÇÃO. AF_06/2022  </t>
  </si>
  <si>
    <t xml:space="preserve">                                                                                                                                 </t>
  </si>
  <si>
    <t xml:space="preserve">LUVA DE REDUCAO SOLDAVEL, PVC, 32 MM X 25 MM, PARA AGUA FRIA PREDIAL  </t>
  </si>
  <si>
    <t xml:space="preserve">LUVA DE REDUÇÃO, PVC, SOLDÁVEL, DN 50MM X 25MM, INSTALADO EM PRUMADA DE ÁGUA FORNECIMENTO E INSTALAÇÃO. AF_06/2022  </t>
  </si>
  <si>
    <t xml:space="preserve">LUVA DE REDUCAO, PVC, SOLDAVEL, 50 X 25 MM, PARA AGUA FRIA PREDIAL  </t>
  </si>
  <si>
    <t xml:space="preserve">TE, PVC, SOLDÁVEL, DN 25MM, INSTALADO EM RAMAL OU SUB-RAMAL DE ÁGUA - FORNECIMENTO E INSTALAÇÃO. AF_06/2022  </t>
  </si>
  <si>
    <t xml:space="preserve">TE SOLDAVEL, PVC, 90 GRAUS, 25 MM, PARA AGUA FRIA PREDIAL (NBR 5648)  </t>
  </si>
  <si>
    <t xml:space="preserve">TE, PVC, SOLDÁVEL, DN 32MM, INSTALADO EM RAMAL OU SUB-RAMAL DE ÁGUA - FORNECIMENTO E INSTALAÇÃO. AF_06/2022  </t>
  </si>
  <si>
    <t xml:space="preserve">TE SOLDAVEL, PVC, 90 GRAUS, 32 MM, PARA AGUA FRIA PREDIAL (NBR 5648)  </t>
  </si>
  <si>
    <t xml:space="preserve">TE, PVC, SOLDÁVEL, DN 50MM, INSTALADO EM PRUMADA DE ÁGUA - FORNECIMENTO E INSTALAÇÃO. AF_06/2022  </t>
  </si>
  <si>
    <t xml:space="preserve">TE SOLDAVEL, PVC, 90 GRAUS,50 MM, PARA AGUA FRIA PREDIAL (NBR 5648)  </t>
  </si>
  <si>
    <t xml:space="preserve">TÊ DE REDUÇÃO, PVC, SOLDÁVEL, DN 32MM X 25MM, INSTALADO EM RAMAL OU SUB-RAMAL DE ÁGUA - FORNECIMENTO E INSTALAÇÃO. AF_06/2022  </t>
  </si>
  <si>
    <t xml:space="preserve">TE DE REDUCAO, PVC, SOLDAVEL, 90 GRAUS, 32 MM X 25 MM, PARA AGUA FRIA PREDIAL  </t>
  </si>
  <si>
    <t xml:space="preserve">TÊ DE REDUÇÃO, PVC, SOLDÁVEL, DN 50MM X 25MM, INSTALADO EM PRUMADA DE ÁGUA - FORNECIMENTO E INSTALAÇÃO. AF_06/2022  </t>
  </si>
  <si>
    <t xml:space="preserve">TE DE REDUCAO, PVC, SOLDAVEL, 90 GRAUS, 50 MM X 25 MM, PARA AGUA FRIA PREDIAL  </t>
  </si>
  <si>
    <t xml:space="preserve">CURVA DE TRANSPOSIÇÃO, PVC, SOLDÁVEL, DN 25MM, INSTALADO EM RAMAL OU SUB-RAMAL DE ÁGUA FORNECIMENTO E INSTALAÇÃO. AF_06/2022  </t>
  </si>
  <si>
    <t xml:space="preserve">CURVA DE TRANSPOSICAO, PVC, SOLDAVEL, 25 MM, PARA AGUA FRIA PREDIAL  </t>
  </si>
  <si>
    <t xml:space="preserve">TUBO, PVC, SOLDÁVEL, DN 60MM, INSTALADO EM PRUMADA DE ÁGUA - FORNECIMENTO E INSTALAÇÃO. AF_06/2022  </t>
  </si>
  <si>
    <t xml:space="preserve">TUBO PVC, SOLDAVEL, DN 60 MM, AGUA FRIA (NBR-5648)  </t>
  </si>
  <si>
    <t xml:space="preserve">TUBO, PVC, SOLDÁVEL, DN 75MM, INSTALADO EM PRUMADA DE ÁGUA - FORNECIMENTO E INSTALAÇÃO. AF_06/2022  </t>
  </si>
  <si>
    <t xml:space="preserve">TUBO PVC, SOLDAVEL, DN 75 MM, AGUA FRIA (NBR-5648)  </t>
  </si>
  <si>
    <t xml:space="preserve">TUBO, PVC, SOLDÁVEL, DN 85MM, INSTALADO EM PRUMADA DE ÁGUA - FORNECIMENTO E INSTALAÇÃO. AF_06/2022  </t>
  </si>
  <si>
    <t xml:space="preserve">TUBO PVC, SOLDAVEL, DN 85 MM, AGUA FRIA (NBR-5648)  </t>
  </si>
  <si>
    <t xml:space="preserve">TUBO, PVC, SOLDÁVEL, DN 110 MM, INSTALADO EM RESERVAÇÃO DE ÁGUA DE EDIFICAÇÃO QUE POSSUA RESERVATÓRIO DE FIBRA/FIBROCIMENTO FORNECIMENTO E INSTALAÇÃO. AF_06/2016  </t>
  </si>
  <si>
    <t xml:space="preserve">                                                                                                                                                                   </t>
  </si>
  <si>
    <t xml:space="preserve">TUBO PVC, SOLDAVEL, DN 110 MM, AGUA FRIA (NBR-5648)  </t>
  </si>
  <si>
    <t xml:space="preserve">ADAPTADOR CURTO COM BOLSA E ROSCA PARA REGISTRO, PVC, SOLDÁVEL, DN 50MM X 1.1/4 , INSTALADO EM PRUMADA DE ÁGUA - FORNECIMENTO E INSTALAÇÃO. AF_06/2022  </t>
  </si>
  <si>
    <t xml:space="preserve">ADAPTADOR PVC SOLDAVEL CURTO COM BOLSA E ROSCA, 50 MM X 1 1/4", PARA AGUA FRIA  </t>
  </si>
  <si>
    <t xml:space="preserve">ADAPTADOR CURTO COM BOLSA E ROSCA PARA REGISTRO, PVC, SOLDÁVEL, DN 50MM X 1.1/2 , INSTALADO EM PRUMADA DE ÁGUA - FORNECIMENTO E INSTALAÇÃO. AF_06/2022  </t>
  </si>
  <si>
    <t xml:space="preserve">ADAPTADOR PVC SOLDAVEL CURTO COM BOLSA E ROSCA, 50 MM X1 1/2", PARA AGUA FRIA  </t>
  </si>
  <si>
    <t xml:space="preserve">BUCHA DE REDUCAO SOLDAVEL LONGA 50 X 25 mm  </t>
  </si>
  <si>
    <t xml:space="preserve">                                            </t>
  </si>
  <si>
    <t xml:space="preserve">H129               </t>
  </si>
  <si>
    <t xml:space="preserve">BUCHA DE REDUCAO SOLDAVEL LONGA DE 50 X 25 MM  </t>
  </si>
  <si>
    <t xml:space="preserve">BUCHA DE REDUCAO SOLDAVEL LONGA 60 X 25 mm  </t>
  </si>
  <si>
    <t xml:space="preserve">H119               </t>
  </si>
  <si>
    <t xml:space="preserve">BUCHA DE REDUCAO SOLDAVEL LONGA DIAM. 60 X 25 MM  </t>
  </si>
  <si>
    <t xml:space="preserve">BUCHA DE REDUCAO SOLDAVEL LONGA 60 X 32 mm  </t>
  </si>
  <si>
    <t xml:space="preserve">H268               </t>
  </si>
  <si>
    <t xml:space="preserve">BUCHA DE REDUCAO SOLDAVEL LONGA DIAM. 60 X 32 MM  </t>
  </si>
  <si>
    <t xml:space="preserve">BUCHA DE REDUCAO SOLD. CURTA 60 X 50 mm  </t>
  </si>
  <si>
    <t xml:space="preserve">                                         </t>
  </si>
  <si>
    <t xml:space="preserve">H124               </t>
  </si>
  <si>
    <t xml:space="preserve">BUCHA DE REDUCAO SOLDAVEL CURTA DIAM. 60 X 50 MM  </t>
  </si>
  <si>
    <t xml:space="preserve">BUCHA DE REDUÇÃO SOLDÁVEL LONGA 75 X 50 MM  </t>
  </si>
  <si>
    <t xml:space="preserve">H595               </t>
  </si>
  <si>
    <t xml:space="preserve">BUCHA DE REDUÇÃO SOLDAVEL LONGA 75 X 50 MM  </t>
  </si>
  <si>
    <t xml:space="preserve">BUCHA DE REDUÇÃO LONGA DE PVC RÍGIDO SOLDÁVEL, MARROM, DIÂM = 85 X 60MM  </t>
  </si>
  <si>
    <t xml:space="preserve">00138/ORSE         </t>
  </si>
  <si>
    <t xml:space="preserve">ADESIVO PVC                                                 </t>
  </si>
  <si>
    <t xml:space="preserve">02036/ORSE         </t>
  </si>
  <si>
    <t xml:space="preserve">SOLUCAO LIMPADORA PVC                                       </t>
  </si>
  <si>
    <t xml:space="preserve">00817/SINAP        </t>
  </si>
  <si>
    <t xml:space="preserve">BUCHA REDUCAO PVC SOLD LONGA P/ AGUA FRIA PRED 85MM X 60MM  </t>
  </si>
  <si>
    <t xml:space="preserve">BUCHA DE REDUÇÃO SOLDÁVEL LONGA 110 X 60 MMM  </t>
  </si>
  <si>
    <t xml:space="preserve">H639               </t>
  </si>
  <si>
    <t xml:space="preserve">BUCHA DE REDUÇÃO SOLDAVEL LONGA 110 X 60 MM  </t>
  </si>
  <si>
    <t xml:space="preserve">BUCHA DE REDUCAO SOLDAVEL CURTA 110 X 85 mm  </t>
  </si>
  <si>
    <t xml:space="preserve">                                             </t>
  </si>
  <si>
    <t xml:space="preserve">H127               </t>
  </si>
  <si>
    <t xml:space="preserve">BUCHA DE REDUCAO SOLDAVEL CURTA DIAMETRO 110 X 85 MM  </t>
  </si>
  <si>
    <t xml:space="preserve">JOELHO 90 GRAUS, PVC, SOLDÁVEL, DN 60MM, INSTALADO EM PRUMADA DE ÁGUA - FORNECIMENTO E INSTALAÇÃO. AF_06/2022  </t>
  </si>
  <si>
    <t xml:space="preserve">JOELHO PVC, SOLDAVEL, 90 GRAUS, 60 MM, PARA AGUA FRIA PREDIAL  </t>
  </si>
  <si>
    <t xml:space="preserve">JOELHO 90 GRAUS, PVC, SOLDÁVEL, DN 75MM, INSTALADO EM PRUMADA DE ÁGUA - FORNECIMENTO E INSTALAÇÃO. AF_06/2022  </t>
  </si>
  <si>
    <t xml:space="preserve">JOELHO, PVC SOLDAVEL, 90 GRAUS, 75 MM, PARA AGUA FRIA PREDIAL  </t>
  </si>
  <si>
    <t xml:space="preserve">JOELHO 90 GRAUS, PVC, SOLDÁVEL, DN 85MM, INSTALADO EM PRUMADA DE ÁGUA - FORNECIMENTO E INSTALAÇÃO. AF_06/2022  </t>
  </si>
  <si>
    <t xml:space="preserve">JOELHO PVC, SOLDAVEL, 90 GRAUS, 85 MM, PARA AGUA FRIA PREDIAL  </t>
  </si>
  <si>
    <t xml:space="preserve">JOELHO 90 GRAUS, PVC, SOLDÁVEL, DN 110 MM INSTALADO EM RESERVAÇÃO DE ÁGUA DE EDIFICAÇÃO QUE POSSUA RESERVATÓRIO DE FIBRA/FIBROCIMENTO FORNECIMENTO E INSTALAÇÃO. AF_06/2016  </t>
  </si>
  <si>
    <t xml:space="preserve">ADESIVO PLASTICO PARA PVC, FRASCO COM 175 GR  </t>
  </si>
  <si>
    <t xml:space="preserve">JOELHO PVC, SOLDAVEL, 90 GRAUS, 110 MM, PARA AGUA FRIA PREDIAL  </t>
  </si>
  <si>
    <t xml:space="preserve">JOELHO 45 GRAUS, PVC, SOLDÁVEL, DN 50MM, INSTALADO EM PRUMADA DE ÁGUA - FORNECIMENTO E INSTALAÇÃO. AF_06/2022  </t>
  </si>
  <si>
    <t xml:space="preserve">JOELHO, PVC SOLDAVEL, 45 GRAUS, 50 MM, PARA AGUA FRIA PREDIAL  </t>
  </si>
  <si>
    <t xml:space="preserve">JOELHO 45 GRAUS, PVC, SOLDÁVEL, DN 85MM, INSTALADO EM PRUMADA DE ÁGUA - FORNECIMENTO E INSTALAÇÃO. AF_06/2022  </t>
  </si>
  <si>
    <t xml:space="preserve">JOELHO, PVC SOLDAVEL, 45 GRAUS, 85 MM, PARA AGUA FRIA PREDIAL  </t>
  </si>
  <si>
    <t xml:space="preserve">TE, PVC, SOLDÁVEL, DN 60MM, INSTALADO EM PRUMADA DE ÁGUA - FORNECIMENTO E INSTALAÇÃO. AF_06/2022  </t>
  </si>
  <si>
    <t xml:space="preserve">TE SOLDAVEL, PVC, 90 GRAUS, 60 MM, PARA AGUA FRIA PREDIAL (NBR 5648)  </t>
  </si>
  <si>
    <t xml:space="preserve">TÊ, PVC, SOLDÁVEL, DN 110 MM INSTALADO EM RESERVAÇÃO DE ÁGUA DE EDIFICAÇÃO QUE POSSUA RESERVATÓRIO DE FIBRA/FIBROCIMENTO FORNECIMENTO E INSTALAÇÃO. AF_06/2016  </t>
  </si>
  <si>
    <t xml:space="preserve">                                                                                                                                                                </t>
  </si>
  <si>
    <t xml:space="preserve">TE SOLDAVEL, PVC, 90 GRAUS, 110 MM, PARA AGUA FRIA PREDIAL (NBR 5648)  </t>
  </si>
  <si>
    <t xml:space="preserve">TE DE REDUÇÃO, PVC, SOLDÁVEL, DN 75MM X 50MM, INSTALADO EM PRUMADA DE ÁGUA - FORNECIMENTO E INSTALAÇÃO. AF_06/2022  </t>
  </si>
  <si>
    <t xml:space="preserve">TE DE REDUCAO, PVC, SOLDAVEL, 90 GRAUS, 75 MM X 50 MM, PARA AGUA FRIA PREDIAL  </t>
  </si>
  <si>
    <t xml:space="preserve">TÊ DE REDUÇÃO 90º DE PVC RÍGIDO SOLDÁVEL, MARROM DIÂM = 85 X 75MM  </t>
  </si>
  <si>
    <t xml:space="preserve">02162/ORSE         </t>
  </si>
  <si>
    <t xml:space="preserve">TE 90° REDUCAO PVC RIGIDO SOLDAVEL, MARROM, D= 85 X 75MM    </t>
  </si>
  <si>
    <t xml:space="preserve">TUBO, PVC, SOLDÁVEL, DN 40MM, INSTALADO EM PRUMADA DE ÁGUA - FORNECIMENTO E INSTALAÇÃO. AF_06/2022  </t>
  </si>
  <si>
    <t xml:space="preserve">TUBO PVC, SOLDAVEL, DN 40 MM, AGUA FRIA (NBR-5648)  </t>
  </si>
  <si>
    <t xml:space="preserve">TUBO DE AÇO GALVANIZADO COM COSTURA, CLASSE MÉDIA, DN 50 (2"), CONEXÃO ROSQUEADA, INSTALADO EM PRUMADAS - FORNECIMENTO E INSTALAÇÃO. AF_10/2020  </t>
  </si>
  <si>
    <t xml:space="preserve">TUBO ACO GALVANIZADO COM COSTURA, CLASSE MEDIA, DN 2", E = *3,65* MM, PESO *5,10* KG/M (NBR 5580)  </t>
  </si>
  <si>
    <t xml:space="preserve">ADAPTADOR CURTO COM BOLSA E ROSCA PARA REGISTRO, PVC, SOLDÁVEL, DN 40MM X 1.1/4 , INSTALADO EM PRUMADA DE ÁGUA - FORNECIMENTO E INSTALAÇÃO. AF_06/2022  </t>
  </si>
  <si>
    <t xml:space="preserve">ADAPTADOR PVC SOLDAVEL CURTO COM BOLSA E ROSCA, 40 MM X 1 1/4", PARA AGUA FRIA  </t>
  </si>
  <si>
    <t xml:space="preserve">ADAPTADOR COM FLANGES LIVRES, PVC, SOLDÁVEL LONGO, DN 50 MM X 1 1/2 , INSTALADO EM RESERVAÇÃO DE ÁGUA DE EDIFICAÇÃO QUE POSSUA RESERVATÓRIO DE FIBRA/FIBROCIMENTO FORNECIMENTO E INSTALAÇÃO. AF_06/2016  </t>
  </si>
  <si>
    <t xml:space="preserve">ADAPTADOR PVC SOLDAVEL, LONGO, COM FLANGE LIVRE,  50 MM X 1 1/2", PARA CAIXA D' AGUA  </t>
  </si>
  <si>
    <t xml:space="preserve">FORNECIMENTO E ASSENTAMENTO DE FLANGE SEXTAVADO DE FERRO GALVANIZADO DE 2"  </t>
  </si>
  <si>
    <t xml:space="preserve">03266/SINAP        </t>
  </si>
  <si>
    <t xml:space="preserve">FLANGE SEXTAVADO FERRO GALV ROSCA REF. 2  </t>
  </si>
  <si>
    <t xml:space="preserve">JOELHO 90 GRAUS, PVC, SOLDÁVEL, DN 40MM, INSTALADO EM PRUMADA DE ÁGUA - FORNECIMENTO E INSTALAÇÃO. AF_06/2022  </t>
  </si>
  <si>
    <t xml:space="preserve">JOELHO PVC, SOLDAVEL, 90 GRAUS, 40 MM, PARA AGUA FRIA PREDIAL  </t>
  </si>
  <si>
    <t xml:space="preserve">TE, PVC, SOLDÁVEL, DN 40MM, INSTALADO EM PRUMADA DE ÁGUA - FORNECIMENTO E INSTALAÇÃO. AF_06/2022  </t>
  </si>
  <si>
    <t xml:space="preserve">TE SOLDAVEL, PVC, 90 GRAUS, 40 MM, PARA AGUA FRIA PREDIAL (NBR 5648)  </t>
  </si>
  <si>
    <t xml:space="preserve">UNIÃO, PVC, SOLDÁVEL, DN 32MM, INSTALADO EM PRUMADA DE ÁGUA - FORNECIMENTO E INSTALAÇÃO. AF_06/2022  </t>
  </si>
  <si>
    <t xml:space="preserve">UNIAO PVC, SOLDAVEL, 32 MM, PARA AGUA FRIA PREDIAL  </t>
  </si>
  <si>
    <t xml:space="preserve">UNIÃO, PVC, SOLDÁVEL, DN 40MM, INSTALADO EM PRUMADA DE ÁGUA - FORNECIMENTO E INSTALAÇÃO. AF_06/2022  </t>
  </si>
  <si>
    <t xml:space="preserve">UNIAO PVC, SOLDAVEL, 40 MM, PARA AGUA FRIA PREDIAL  </t>
  </si>
  <si>
    <t xml:space="preserve">UNIÃO, PVC, SOLDÁVEL, DN 50MM, INSTALADO EM PRUMADA DE ÁGUA - FORNECIMENTO E INSTALAÇÃO. AF_06/2022  </t>
  </si>
  <si>
    <t xml:space="preserve">UNIAO PVC, SOLDAVEL, 50 MM, PARA AGUA FRIA PREDIAL  </t>
  </si>
  <si>
    <t xml:space="preserve">NÍPEL DE PVC RÍGIDO ROSCÁVEL DIÂM = 1"                       </t>
  </si>
  <si>
    <t xml:space="preserve">00981/ORSE         </t>
  </si>
  <si>
    <t xml:space="preserve">FITA VEDA ROSCA 18MM                                        </t>
  </si>
  <si>
    <t xml:space="preserve">04212/SINAP        </t>
  </si>
  <si>
    <t xml:space="preserve">NIPEL PVC C/ C/ ROSCA P/ AGUA FRIA PREDIAL 1  </t>
  </si>
  <si>
    <t xml:space="preserve">NÍPEL DE PVC RÍGIDO ROSCÁVEL DIÂM = 1 1/4"                   </t>
  </si>
  <si>
    <t xml:space="preserve">04215/SINAP        </t>
  </si>
  <si>
    <t xml:space="preserve">NIPEL PVC C/ C/ ROSCA P/ AGUA FRIA PREDIAL 1.1/4  </t>
  </si>
  <si>
    <t xml:space="preserve">NÍPEL DE PVC RÍGIDO ROSCÁVEL DIÂM = 1 1/2"                   </t>
  </si>
  <si>
    <t xml:space="preserve">04214/SINAP        </t>
  </si>
  <si>
    <t xml:space="preserve">NIPEL PVC C/ C/ ROSCA P/ AGUA FRIA PREDIAL 1.1/2  </t>
  </si>
  <si>
    <t xml:space="preserve">LAVATÓRIO LOUÇA BRANCA SUSPENSO, 29,5 X 39CM OU EQUIVALENTE, PADRÃO POPULAR, INCLUSO SIFÃO TIPO GARRAFA EM PVC, VÁLVULA E ENGATE FLEXÍVEL 30CM EM PLÁSTICO E TORNEIRA CROMADA DE MESA, PADRÃO POPULAR - FORNECIMENTO E INSTALAÇÃO. AF_01/2020  </t>
  </si>
  <si>
    <t xml:space="preserve">                                                                                                                                                                                                                                               </t>
  </si>
  <si>
    <t xml:space="preserve">VÁLVULA EM PLÁSTICO 1? PARA PIA, TANQUE OU LAVATÓRIO, COM OU SEM LADRÃO - FORNECIMENTO E INSTALAÇÃO. AF_01/2020  </t>
  </si>
  <si>
    <t xml:space="preserve">SIFÃO DO TIPO GARRAFA/COPO EM PVC 1.1/4  X 1.1/2? - FORNECIMENTO E INSTALAÇÃO. AF_01/2020  </t>
  </si>
  <si>
    <t xml:space="preserve">ENGATE FLEXÍVEL EM PLÁSTICO BRANCO, 1/2? X 30CM - FORNECIMENTO E INSTALAÇÃO. AF_01/2020  </t>
  </si>
  <si>
    <t xml:space="preserve">LAVATÓRIO LOUÇA BRANCA SUSPENSO, 29,5 X 39CM OU EQUIVALENTE, PADRÃO POPULAR - FORNECIMENTO E INSTALAÇÃO. AF_01/2020  </t>
  </si>
  <si>
    <t xml:space="preserve">TORNEIRA CROMADA DE MESA, 1/2? OU 3/4?, PARA LAVATÓRIO, PADRÃO POPULAR - FORNECIMENTO E INSTALAÇÃO. AF_01/2020  </t>
  </si>
  <si>
    <t xml:space="preserve">LAVATÓRIO LOUÇA DE CANTO (DECA-IZY, REF L-10117 OU SIMILAR) SEM COLUNA, C/ SIFÃO CROMADO, VÁLVULA CROMADA, ENGATE CROMADO, EXCLUSI  </t>
  </si>
  <si>
    <t xml:space="preserve">00982/ORSE         </t>
  </si>
  <si>
    <t xml:space="preserve">FIXAÇÃO P/ LAVATÓRIO - PARAFUSOS (DECA - REF: SP-7 OU SIMILAR)  </t>
  </si>
  <si>
    <t xml:space="preserve">02384/ORSE         </t>
  </si>
  <si>
    <t xml:space="preserve">VÁLVULA DE ESCOAMENTO PARA LAVATÓRIO, DECA 1602C OU SIMILAR  </t>
  </si>
  <si>
    <t xml:space="preserve">06969/ORSE         </t>
  </si>
  <si>
    <t xml:space="preserve">LAVATÓRIO LOUÇA, DE CANTO, LINHA IZY, REF. 10117, DECA OU SIMILAR  </t>
  </si>
  <si>
    <t xml:space="preserve">06136/SINAP        </t>
  </si>
  <si>
    <t xml:space="preserve">SIFAO EM METAL CROMADO PARA LAVATORIO, DE 1  X 1 1/2  </t>
  </si>
  <si>
    <t xml:space="preserve">11683/SINAP        </t>
  </si>
  <si>
    <t xml:space="preserve">ENGATE OU RABICHO FLEXIVEL EM METAL CROMADO 1/2  X 30CM  </t>
  </si>
  <si>
    <t xml:space="preserve">VASO SANITÁRIO INFANTIL LOUÇA BRANCA - FORNECIMENTO E INSTALACAO. AF_01/2020  </t>
  </si>
  <si>
    <t xml:space="preserve">PARAFUSO NIQUELADO COM ACABAMENTO CROMADO PARA FIXAR PECA SANITARIA, INCLUI PORCA CEGA, ARRUELA E BUCHA DE NYLON TAMANHO S-10  </t>
  </si>
  <si>
    <t xml:space="preserve">VASO SANITARIO SIFONADO INFANTIL LOUCA BRANCA  </t>
  </si>
  <si>
    <t xml:space="preserve">VEDACAO PVC, 100 MM, PARA SAIDA VASO SANITARIO  </t>
  </si>
  <si>
    <t xml:space="preserve">VASO SANITARIO SIFONADO CONVENCIONAL PARA PCD SEM FURO FRONTAL COM LOUÇA BRANCA SEM ASSENTO, INCLUSO CONJUNTO DE LIGAÇÃO PARA BACIA SANITÁRIA AJUSTÁVEL - FORNECIMENTO E INSTALAÇÃO. AF_01/2020  </t>
  </si>
  <si>
    <t xml:space="preserve">VASO SANITARIO SIFONADO CONVENCIONAL PARA PCD SEM FURO FRONTAL COM  LOUÇA BRANCA SEM ASSENTO -  FORNECIMENTO E INSTALAÇÃO. AF_01/2020  </t>
  </si>
  <si>
    <t xml:space="preserve">ASSENTO SANITÁRIO CONVENCIONAL - FORNECIMENTO E INSTALACAO. AF_01/2020  </t>
  </si>
  <si>
    <t xml:space="preserve">                                                                        </t>
  </si>
  <si>
    <t xml:space="preserve">ASSENTO SANITARIO DE PLASTICO, TIPO CONVENCIONAL  </t>
  </si>
  <si>
    <t xml:space="preserve">ASSENTO SANITÁRIO INFANTIL - FORNECIMENTO E INSTALACAO. AF_01/2020  </t>
  </si>
  <si>
    <t xml:space="preserve">ASSENTO  VASO SANITARIO INFANTIL EM PLASTICO BRANCO  </t>
  </si>
  <si>
    <t xml:space="preserve">FORNECIMENTO E ASSENTAMENTO DE BANHEIRA RÍGIDA EM PVC DE EMBUTIR PARA CRIANÇAS COM ATÉ 10KG.  </t>
  </si>
  <si>
    <t xml:space="preserve">COT.05.0007        </t>
  </si>
  <si>
    <t xml:space="preserve">FORNECIMENTO DE BANHEIRA RÍGIDA EM PVC DE EMBUTIR PARA CRIANÇAS COM ATÉ 10KG  </t>
  </si>
  <si>
    <t xml:space="preserve">BEBEDOURO ELÉTRICO 40 LITROS                                 </t>
  </si>
  <si>
    <t xml:space="preserve">00277/ORSE         </t>
  </si>
  <si>
    <t xml:space="preserve">BEBEDOURO ELÉTRICO DE PRESSÃO 40 LITROS INOX 110V, MASTERFRIO OU SIMILAR  </t>
  </si>
  <si>
    <t xml:space="preserve">LAVATORIO/CUBA DE EMBUTIR OVAL LOUCA BRANCA SEM LADRAO *50 X 35* CM  </t>
  </si>
  <si>
    <t xml:space="preserve">CUBA INOX 50X40X20CM E=0,7MM-AÇO 304  </t>
  </si>
  <si>
    <t xml:space="preserve">H554               </t>
  </si>
  <si>
    <t xml:space="preserve">CUBA DE AÇO INOX 304, TERMINOX, RETANGULAR, DIM 80 X 50 X 30 CM, E=0.8 MM, COM VÁLVULA CROMADA, SIFÃO CROMADO (DECA REF C1680), T  </t>
  </si>
  <si>
    <t xml:space="preserve">02016/ORSE         </t>
  </si>
  <si>
    <t xml:space="preserve">SIFÃO PARA PIA DE COZINHA, DECA 1680, ACABAMENTO CROMADO 1 1/2 X 1 1/2 OU SIMILAR  </t>
  </si>
  <si>
    <t xml:space="preserve">03869/ORSE         </t>
  </si>
  <si>
    <t xml:space="preserve">CUBA DE AÇO INOX 304, TERMINOX OU SIMILAR, RETANGULAR, COM VÁLVULA, DIM 80 X50 X 30 CM, E=0,8 MM, PARA PIA DE COZINHA  </t>
  </si>
  <si>
    <t xml:space="preserve">06141/SINAP        </t>
  </si>
  <si>
    <t xml:space="preserve">ENGATE OU RABICHO FLEXIVEL PLASTICO (PVC OU ABS) BRANCO 1/2  X 30CM  </t>
  </si>
  <si>
    <t xml:space="preserve">11775/SINAP        </t>
  </si>
  <si>
    <t xml:space="preserve">TORNEIRA CROMADA 1/2  OU 3/4 REF 1157 P/ PIA COZ - C/ AREJADOR - PADRAO MEDIO  </t>
  </si>
  <si>
    <t xml:space="preserve">TANQUE DE LOUÇA BRANCA COM COLUNA, 30L OU EQUIVALENTE, INCLUSO SIFÃO FLEXÍVEL EM PVC, VÁLVULA PLÁSTICA E TORNEIRA DE METAL CROMADO PADRÃO POPULAR - FORNECIMENTO E INSTALAÇÃO. AF_01/2020  </t>
  </si>
  <si>
    <t xml:space="preserve">TANQUE DE LOUÇA BRANCA COM COLUNA, 30L OU EQUIVALENTE - FORNECIMENTO E INSTALAÇÃO. AF_01/2020  </t>
  </si>
  <si>
    <t xml:space="preserve">TORNEIRA CROMADA 1/2? OU 3/4? PARA TANQUE, PADRÃO POPULAR - FORNECIMENTO E INSTALAÇÃO. AF_01/2020  </t>
  </si>
  <si>
    <t xml:space="preserve">TORNEIRA DE MESA PARA P.N.E. COM FECHAMENTO AUTOMÁTICO TEMPORIZADO PARA LAVATÓRIO DIÂMETRO DE 1/2  </t>
  </si>
  <si>
    <t xml:space="preserve">H713               </t>
  </si>
  <si>
    <t xml:space="preserve">TORNEIRA DE MESA PARA P.N.E. COM FECHAMENTO AUTOMÁTICO TEMPORIZADO PARALAVATÓRIO DIÂMETRO DE 1/2"  </t>
  </si>
  <si>
    <t xml:space="preserve">TORNEIRA CROMADA LONGA, DE PAREDE, 1/2? OU 3/4?, PARA PIA DE COZINHA, PADRÃO POPULAR - FORNECIMENTO E INSTALAÇÃO. AF_01/2020  </t>
  </si>
  <si>
    <t xml:space="preserve">TORNEIRA CROMADA DE PAREDE PARA COZINHA SEM AREJADOR, PADRAO POPULAR, 1/2 " OU 3/4 " (REF 1158)  </t>
  </si>
  <si>
    <t xml:space="preserve">TORNEIRA DE BOIA PARA CAIXA D'ÁGUA, ROSCÁVEL, 1" - FORNECIMENTO E INSTALAÇÃO. AF_08/2021  </t>
  </si>
  <si>
    <t xml:space="preserve">FITA VEDA ROSCA EM ROLOS DE 18 MM X 50 M (L X C)  </t>
  </si>
  <si>
    <t xml:space="preserve">TORNEIRA DE BOIA CONVENCIONAL PARA CAIXA D'AGUA, 1", COM HASTE E TORNEIRA METALICOS E BALAO PLASTICO  </t>
  </si>
  <si>
    <t xml:space="preserve">REGISTRO DE PRESSÃO BRUTO, LATÃO, ROSCÁVEL, 3/4", COM ACABAMENTO E CANOPLA CROMADOS - FORNECIMENTO E INSTALAÇÃO. AF_08/2021  </t>
  </si>
  <si>
    <t xml:space="preserve">REGISTRO PRESSAO COM ACABAMENTO E CANOPLA CROMADA, SIMPLES, BITOLA 3/4 " (REF 1416)  </t>
  </si>
  <si>
    <t xml:space="preserve">REGISTRO DE GAVETA C/CANOPLA DIAMETRO 3/4  </t>
  </si>
  <si>
    <t xml:space="preserve">                                           </t>
  </si>
  <si>
    <t xml:space="preserve">H200               </t>
  </si>
  <si>
    <t xml:space="preserve">REGISTRO DE GAVETA C/CANOPLA DIAM.3/4" -  C-50  </t>
  </si>
  <si>
    <t xml:space="preserve">REGISTRO DE GAVETA BRUTO, LATÃO, ROSCÁVEL, 1" - FORNECIMENTO E INSTALAÇÃO. AF_08/2021  </t>
  </si>
  <si>
    <t xml:space="preserve">REGISTRO GAVETA BRUTO EM LATAO FORJADO, BITOLA 1 " (REF 1509)  </t>
  </si>
  <si>
    <t xml:space="preserve">REGISTRO DE GAVETA BRUTO, LATÃO, ROSCÁVEL, 1 1/4" - FORNECIMENTO E INSTALAÇÃO. AF_08/2021  </t>
  </si>
  <si>
    <t xml:space="preserve">REGISTRO GAVETA BRUTO EM LATAO FORJADO, BITOLA 1 1/4 " (REF 1509)  </t>
  </si>
  <si>
    <t xml:space="preserve">REGISTRO DE GAVETA BRUTO, LATÃO, ROSCÁVEL, 1 1/2" - FORNECIMENTO E INSTALAÇÃO. AF_08/2021  </t>
  </si>
  <si>
    <t xml:space="preserve">REGISTRO GAVETA BRUTO EM LATAO FORJADO, BITOLA 1 1/2 " (REF 1509)  </t>
  </si>
  <si>
    <t xml:space="preserve">                                                                                         </t>
  </si>
  <si>
    <t xml:space="preserve">ENGATE/RABICHO FLEXIVEL PLASTICO (PVC OU ABS) BRANCO 1/2 " X 30 CM  </t>
  </si>
  <si>
    <t xml:space="preserve">ENGATE FLEXÍVEL EM INOX, 1/2 X 30CM - FORNECIMENTO E INSTALAÇÃO. AF_01/2020  </t>
  </si>
  <si>
    <t xml:space="preserve">ENGATE / RABICHO FLEXIVEL INOX 1/2 " X 30 CM  </t>
  </si>
  <si>
    <t xml:space="preserve">CHUVEIRO COMUM EM PLASTICO BRANCO, COM CANO, 3 TEMPERATURAS, 5500 W (110/220 V)  </t>
  </si>
  <si>
    <t xml:space="preserve">DUCHA MANUAL, LINHA TRIO, REF. 4896C DA DECA OU SIMILAR      </t>
  </si>
  <si>
    <t xml:space="preserve">08293/ORSE         </t>
  </si>
  <si>
    <t xml:space="preserve">DUCHA MANUAL, LINHA TRIO, REF. 4896C DA DECA OU SIMILAR     </t>
  </si>
  <si>
    <t xml:space="preserve">VÁLVULA DE DESCARGA METÁLICA, BASE 1 1/2", ACABAMENTO METALICO CROMADO - FORNECIMENTO E INSTALAÇÃO. AF_08/2021  </t>
  </si>
  <si>
    <t xml:space="preserve">VALVULA DE DESCARGA METALICA, BASE 1 1/2 " E ACABAMENTO METALICO CROMADO  </t>
  </si>
  <si>
    <t xml:space="preserve">VÁLVULA DE DESCARGA PARA P.N.E. COM ACABAMENTO CROMADO ANTIVANDALISMO  </t>
  </si>
  <si>
    <t xml:space="preserve">H710               </t>
  </si>
  <si>
    <t xml:space="preserve">VÁLVULA DE DESCARGA HIDRA/DOCOL ( BASE E ACABAMENTO CROMADOANTIVANDALISMO PARA P.N.E.)  </t>
  </si>
  <si>
    <t xml:space="preserve">VÁLVULA DE RETENÇÃO VERTICAL, DE BRONZE, ROSCÁVEL, 1 1/4" - FORNECIMENTO E INSTALAÇÃO. AF_08/2021  </t>
  </si>
  <si>
    <t xml:space="preserve">VALVULA DE RETENCAO VERTICAL, DE BRONZE (PN-16), 1 1/4", 200 PSI, EXTREMIDADES COM ROSCA  </t>
  </si>
  <si>
    <t xml:space="preserve">REGISTRO DE ESFERA, PVC, SOLDÁVEL, COM VOLANTE, DN  25 MM - FORNECIMENTO E INSTALAÇÃO. AF_08/2021  </t>
  </si>
  <si>
    <t xml:space="preserve">REGISTRO DE ESFERA, PVC, COM VOLANTE, VS, SOLDAVEL, DN 25 MM, COM CORPO DIVIDIDO  </t>
  </si>
  <si>
    <t xml:space="preserve">VÁLVULA DE ESFERA BRUTA, BRONZE, ROSCÁVEL, 1 1/4'' - FORNECIMENTO E INSTALAÇÃO. AF_08/2021  </t>
  </si>
  <si>
    <t xml:space="preserve">VALVULA DE ESFERA BRUTA EM BRONZE, BITOLA 1 1/4 " (REF 1552-B)  </t>
  </si>
  <si>
    <t xml:space="preserve">BOMBA RECALQUE D'AGUA DE ESTAGIOS TRIFASICA 2,0 HP  </t>
  </si>
  <si>
    <t xml:space="preserve">MONTADOR ELETROMECÃNICO COM ENCARGOS COMPLEMENTARES  </t>
  </si>
  <si>
    <t xml:space="preserve">BOMBA CENTRIFUGA  MOTOR ELETRICO TRIFASICO 1,48HP DIAMETRO DE SUCCAO X ELEVACAO 1" X 1", 4 ESTAGIOS, DIAMETRO DOS ROTORES 3 X 107 MM + 1 X 100 MM, HM/Q: 10 M / 5,3 M3/H A 70 M / 1,8 M3/H  </t>
  </si>
  <si>
    <t xml:space="preserve">FILTRO CENTRAL EM AÇO INOX 304 VAZÃO DE 3.000 L/H / INSTALADO  </t>
  </si>
  <si>
    <t xml:space="preserve">H662               </t>
  </si>
  <si>
    <t xml:space="preserve">FILTRO CENTRAL  AÇO INOX 304 VAZÃO 3.000 LITROS/HORA  </t>
  </si>
  <si>
    <t xml:space="preserve">TUBO PVC, SÉRIE R, ÁGUA PLUVIAL, DN 100 MM, FORNECIDO E INSTALADO EM CONDUTORES VERTICAIS DE ÁGUAS PLUVIAIS. AF_06/2022  </t>
  </si>
  <si>
    <t xml:space="preserve">TUBO PVC, SERIE R, DN 100 MM, PARA ESGOTO OU AGUAS PLUVIAIS PREDIAL (NBR 5688)  </t>
  </si>
  <si>
    <t xml:space="preserve">TUBO PVC, SÉRIE R, ÁGUA PLUVIAL, DN 150 MM, FORNECIDO E INSTALADO EM CONDUTORES VERTICAIS DE ÁGUAS PLUVIAIS. AF_06/2022  </t>
  </si>
  <si>
    <t xml:space="preserve">TUBO PVC, SERIE R, DN 150 MM, PARA ESGOTO OU AGUAS PLUVIAIS PREDIAL (NBR 5688)  </t>
  </si>
  <si>
    <t xml:space="preserve">FORNECIMENTO E ASSENTAMENTO DE TUBO PVC, SÉRIE R, PARA ESGOTO OU ÁGUAS PLUVIAIS, DN 200MM.  </t>
  </si>
  <si>
    <t xml:space="preserve">COT.05.0003        </t>
  </si>
  <si>
    <t xml:space="preserve">TUBO PVC, SERIE R, DN 200 MM, PARA ESGOTO OU AGUAS PLUVIAIS PREDIAL (NBR 5688)  </t>
  </si>
  <si>
    <t xml:space="preserve">FORNECIMENTO E ASSENTAMENTO DE TUBO PVC, SÉRIE R, PARA ESGOTO OU ÁGUAS PLUVIAIS, DN 250MM.  </t>
  </si>
  <si>
    <t xml:space="preserve">COT.05.0004        </t>
  </si>
  <si>
    <t xml:space="preserve">TUBO PVC, SERIE R, DN 250 MM, PARA ESGOTO OU AGUAS PLUVIAIS PREDIAL (NBR 5688)  </t>
  </si>
  <si>
    <t xml:space="preserve">FORNECIMENTO E ASSENTAMENTO DE TUBO PVC, SÉRIE R, PARA ESGOTO OU ÁGUAS PLUVIAIS, DN 300MM.  </t>
  </si>
  <si>
    <t xml:space="preserve">COT.05.0005        </t>
  </si>
  <si>
    <t xml:space="preserve">TUBO PVC, SERIE R, DN 300 MM, PARA ESGOTO OU AGUAS PLUVIAIS PREDIAL (NBR 5688)  </t>
  </si>
  <si>
    <t xml:space="preserve">JOELHO 90 GRAUS, PVC, SERIE R, ÁGUA PLUVIAL, DN 100 MM, JUNTA ELÁSTICA, FORNECIDO E INSTALADO EM RAMAL DE ENCAMINHAMENTO. AF_06/2022  </t>
  </si>
  <si>
    <t xml:space="preserve">                                                                                                                                      </t>
  </si>
  <si>
    <t xml:space="preserve">ANEL BORRACHA, DN 100 MM, PARA TUBO SERIE REFORCADA ESGOTO PREDIAL  </t>
  </si>
  <si>
    <t xml:space="preserve">JOELHO, PVC SERIE R, 90 GRAUS, DN 100 MM, PARA ESGOTO PREDIAL  </t>
  </si>
  <si>
    <t xml:space="preserve">PASTA LUBRIFICANTE PARA TUBOS E CONEXOES COM JUNTA ELASTICA (USO EM PVC, ACO, POLIETILENO E OUTROS) ( DE *400* G)  </t>
  </si>
  <si>
    <t xml:space="preserve">RALO HEMISFÉRICO EM PVC, TIPO ABACAXI                        </t>
  </si>
  <si>
    <t xml:space="preserve">11708/SINAP        </t>
  </si>
  <si>
    <t xml:space="preserve">RALO SEMI-ESFERICO FOFO TP ABACAXI D = 100MM P/ LAJES, CALHAS ETC  </t>
  </si>
  <si>
    <t xml:space="preserve">CALHA EM ALVENARIA / CONCRETO, IMPERMEABILIZADA C/ MANTA ASFÁLTICA  </t>
  </si>
  <si>
    <t xml:space="preserve">00081/ORSE         </t>
  </si>
  <si>
    <t xml:space="preserve">AÇO CA-50 6,3 A 12,5 MM                                     </t>
  </si>
  <si>
    <t xml:space="preserve">02212/ORSE         </t>
  </si>
  <si>
    <t xml:space="preserve">TIJOLO MACIÇO 4 X 9 X 17CM                                  </t>
  </si>
  <si>
    <t xml:space="preserve">04014/SINAP        </t>
  </si>
  <si>
    <t xml:space="preserve">MANTA IMPERMEABILIZANTE A BASE DE ASFALTO MODIFICADO C/ POLIMEROS DE APP TIPO TORODIM APP 3MM VIAPOL O  </t>
  </si>
  <si>
    <t xml:space="preserve">00511/SINAP        </t>
  </si>
  <si>
    <t xml:space="preserve">PRIMER PARA MANTA ASFALTICA A BASE DE ASFALTO MODIFICADO DILUIDO EM SOLVENTE, APLICACAO A FRIO  </t>
  </si>
  <si>
    <t xml:space="preserve">CONJUNTO MOTO-BOMBA SUBMERSÍVEL, SCHNEIDER, MOD. BCS-205, 2CV, TRIFÁSICA, (OU SIMILAR)  </t>
  </si>
  <si>
    <t xml:space="preserve">                                                                                        </t>
  </si>
  <si>
    <t xml:space="preserve">00591/ORSE         </t>
  </si>
  <si>
    <t xml:space="preserve">CHAVE MAGNÉTICA P/MOTOR 3CV-220V                            </t>
  </si>
  <si>
    <t xml:space="preserve">11099/ORSE         </t>
  </si>
  <si>
    <t xml:space="preserve">                                                                                                                                       </t>
  </si>
  <si>
    <t xml:space="preserve">TUBO PVC  SERIE NORMAL, DN 40 MM, PARA ESGOTO  PREDIAL (NBR 5688)  </t>
  </si>
  <si>
    <t xml:space="preserve">TUBO PVC SERIE NORMAL, DN 50 MM, PARA ESGOTO PREDIAL (NBR 5688)  </t>
  </si>
  <si>
    <t xml:space="preserve">TUBO PVC, SERIE NORMAL, ESGOTO PREDIAL, DN 75 MM, FORNECIDO E INSTALADO EM RAMAL DE DESCARGA OU RAMAL DE ESGOTO SANITÁRIO. AF_08/2022  </t>
  </si>
  <si>
    <t xml:space="preserve">TUBO PVC SERIE NORMAL, DN 75 MM, PARA ESGOTO PREDIAL (NBR 5688)  </t>
  </si>
  <si>
    <t xml:space="preserve">TUBO PVC  SERIE NORMAL, DN 100 MM, PARA ESGOTO  PREDIAL (NBR 5688)  </t>
  </si>
  <si>
    <t xml:space="preserve">TUBO PVC, SERIE NORMAL, ESGOTO PREDIAL, DN 50 MM, FORNECIDO E INSTALADO EM PRUMADA DE ESGOTO SANITÁRIO OU VENTILAÇÃO. AF_08/2022  </t>
  </si>
  <si>
    <t xml:space="preserve">TUBO PVC, SERIE NORMAL, ESGOTO PREDIAL, DN 75 MM, FORNECIDO E INSTALADO EM PRUMADA DE ESGOTO SANITÁRIO OU VENTILAÇÃO. AF_08/2022  </t>
  </si>
  <si>
    <t xml:space="preserve">TERMINAL DE VENTILAÇÃO DIÂMETRO 50 MM. REF.: 081885/AGETOP.  </t>
  </si>
  <si>
    <t xml:space="preserve">TERMINAL DE VENTILACAO, 50 MM, SERIE NORMAL, ESGOTO PREDIAL  </t>
  </si>
  <si>
    <t xml:space="preserve">TERMINAL DE VENTILAÇÃO DIÂMETRO 75 MM REF.: 081885 SINAPI/DF.  </t>
  </si>
  <si>
    <t xml:space="preserve">TERMINAL DE VENTILACAO, 75 MM, SERIE NORMAL, ESGOTO PREDIAL  </t>
  </si>
  <si>
    <t xml:space="preserve">CURVA CURTA 90 GRAUS, PVC, SERIE NORMAL, ESGOTO PREDIAL, DN 40 MM, JUNTA SOLDÁVEL, FORNECIDO E INSTALADO EM RAMAL DE DESCARGA OU RAMAL DE ESGOTO SANITÁRIO. AF_08/2022  </t>
  </si>
  <si>
    <t xml:space="preserve">CURVA PVC CURTA 90 GRAUS, DN 40 MM, PARA ESGOTO PREDIAL  </t>
  </si>
  <si>
    <t xml:space="preserve">                                                                                                                                                                         </t>
  </si>
  <si>
    <t xml:space="preserve">ANEL BORRACHA PARA TUBO ESGOTO PREDIAL, DN 100 MM (NBR 5688)  </t>
  </si>
  <si>
    <t xml:space="preserve">CURVA PVC CURTA 90 GRAUS, 100 MM, PARA ESGOTO PREDIAL  </t>
  </si>
  <si>
    <t xml:space="preserve">CURVA PVC LONGA 45G, PVC, SÉRIE NORMAL, ESGOTO PREDIAL, DN 50 MM, JUNTA ELÁSTICA, FORNECIDO E INSTALADO EM RAMAL DE DESCARGA OU RAMAL DE ESGOTO SANITÁRIO. AF_08/2022  </t>
  </si>
  <si>
    <t xml:space="preserve">                                                                                                                                                                       </t>
  </si>
  <si>
    <t xml:space="preserve">ANEL BORRACHA PARA TUBO ESGOTO PREDIAL DN 50 MM (NBR 5688)  </t>
  </si>
  <si>
    <t xml:space="preserve">CURVA PVC LONGA 45G, DN 50 MM, PARA ESGOTO PREDIAL  </t>
  </si>
  <si>
    <t xml:space="preserve">CURVA PVC LONGA 45G, PVC, SÉRIE NORMAL, ESGOTO PREDIAL, DN 75 MM, JUNTA ELÁSTICA, FORNECIDO E INSTALADO EM RAMAL DE DESCARGA OU RAMAL DE ESGOTO SANITÁRIO. AF_08/2022  </t>
  </si>
  <si>
    <t xml:space="preserve">ANEL BORRACHA PARA TUBO ESGOTO PREDIAL DN 75 MM (NBR 5688)  </t>
  </si>
  <si>
    <t xml:space="preserve">CURVA PVC LONGA 45G, DN 75 MM, PARA ESGOTO PREDIAL  </t>
  </si>
  <si>
    <t xml:space="preserve">CURVA PVC, 45 GRAUS, CURTA, PVC, SÉRIE NORMAL, ESGOTO PREDIAL, DN 100 MM, JUNTA ELÁSTICA, FORNECIDO E INSTALADO EM RAMAL DE DESCARGA OU RAMAL DE ESGOTO SANITÁRIO. AF_08/2022  </t>
  </si>
  <si>
    <t xml:space="preserve">                                                                                                                                                                               </t>
  </si>
  <si>
    <t xml:space="preserve">CURVA PVC, 45 GRAUS, CURTA, PB, DN 100 MM, PARA ESGOTO PREDIAL  </t>
  </si>
  <si>
    <t xml:space="preserve">CURVA CURTA 90 GRAUS, PVC, SERIE NORMAL, ESGOTO PREDIAL, DN 50 MM, JUNTA ELÁSTICA, FORNECIDO E INSTALADO EM PRUMADA DE ESGOTO SANITÁRIO OU VENTILAÇÃO. AF_08/2022  </t>
  </si>
  <si>
    <t xml:space="preserve">CURVA PVC CURTA 90 G, DN 50 MM, PARA ESGOTO PREDIAL  </t>
  </si>
  <si>
    <t xml:space="preserve">CURVA LONGA 45 GRAUS, PVC, SERIE NORMAL, ESGOTO PREDIAL, DN 50 MM, JUNTA ELÁSTICA, FORNECIDO E INSTALADO EM PRUMADA DE ESGOTO SANITÁRIO OU VENTILAÇÃO. REF.: 89804 SINAPI/DF.  </t>
  </si>
  <si>
    <t xml:space="preserve">CURVA LONGA 45 GRAUS, PVC, SERIE NORMAL, ESGOTO PREDIAL, DN 75 MM, JUNTA ELÁSTICA, FORNECIDO E INSTALADO EM PRUMADA DE ESGOTO SANITÁRIO OU VENTILAÇÃO. REF.: 89804 SINAPI/DF.  </t>
  </si>
  <si>
    <t xml:space="preserve">JOELHO PVC, SOLDAVEL, PB, 90 GRAUS, DN 50 MM, PARA ESGOTO PREDIAL  </t>
  </si>
  <si>
    <t xml:space="preserve">JOELHO 90 GRAUS, PVC, SERIE NORMAL, ESGOTO PREDIAL, DN 75 MM, JUNTA ELÁSTICA, FORNECIDO E INSTALADO EM RAMAL DE DESCARGA OU RAMAL DE ESGOTO SANITÁRIO. AF_08/2022  </t>
  </si>
  <si>
    <t xml:space="preserve">JOELHO PVC, SOLDAVEL, PB, 90 GRAUS, DN 75 MM, PARA ESGOTO PREDIAL  </t>
  </si>
  <si>
    <t xml:space="preserve">JOELHO PVC, SOLDAVEL, BB, 45 GRAUS, DN 40 MM, PARA ESGOTO PREDIAL  </t>
  </si>
  <si>
    <t xml:space="preserve">JOELHO 45 GRAUS, PVC, SERIE NORMAL, ESGOTO PREDIAL, DN 50 MM, JUNTA ELÁSTICA, FORNECIDO E INSTALADO EM RAMAL DE DESCARGA OU RAMAL DE ESGOTO SANITÁRIO. AF_08/2022  </t>
  </si>
  <si>
    <t xml:space="preserve">JOELHO PVC, SOLDAVEL, PB, 45 GRAUS, DN 50 MM, PARA ESGOTO PREDIAL  </t>
  </si>
  <si>
    <t xml:space="preserve">JOELHO 90 GRAUS, PVC, SERIE NORMAL, ESGOTO PREDIAL, DN 50 MM, JUNTA ELÁSTICA, FORNECIDO E INSTALADO EM PRUMADA DE ESGOTO SANITÁRIO OU VENTILAÇÃO. AF_08/2022  </t>
  </si>
  <si>
    <t xml:space="preserve">JOELHO 90 GRAUS, PVC, SERIE NORMAL, ESGOTO PREDIAL, DN 75 MM, JUNTA ELÁSTICA, FORNECIDO E INSTALADO EM PRUMADA DE ESGOTO SANITÁRIO OU VENTILAÇÃO. AF_08/2022  </t>
  </si>
  <si>
    <t xml:space="preserve">JOELHO 45 GRAUS, PVC, SERIE NORMAL, ESGOTO PREDIAL, DN 50 MM, JUNTA ELÁSTICA, FORNECIDO E INSTALADO EM PRUMADA DE ESGOTO SANITÁRIO OU VENTILAÇÃO. AF_08/2022  </t>
  </si>
  <si>
    <t xml:space="preserve">JUNÇÃO SIMPLES, PVC, SERIE NORMAL, ESGOTO PREDIAL, DN 40 MM, JUNTA SOLDÁVEL, FORNECIDO E INSTALADO EM RAMAL DE DESCARGA OU RAMAL DE ESGOTO SANITÁRIO. AF_08/2022  </t>
  </si>
  <si>
    <t xml:space="preserve">JUNCAO SIMPLES, PVC, 45 GRAUS, DN 40 X 40 MM, SERIE NORMAL PARA ESGOTO PREDIAL  </t>
  </si>
  <si>
    <t xml:space="preserve">JUNÇÃO SIMPLES, PVC, SERIE NORMAL, ESGOTO PREDIAL, DN 50 X 50 MM, JUNTA ELÁSTICA, FORNECIDO E INSTALADO EM RAMAL DE DESCARGA OU RAMAL DE ESGOTO SANITÁRIO. AF_08/2022  </t>
  </si>
  <si>
    <t xml:space="preserve">JUNCAO SIMPLES, PVC, DN 50 X 50 MM, SERIE NORMAL PARA ESGOTO PREDIAL  </t>
  </si>
  <si>
    <t xml:space="preserve">JUNÇÃO SIMPLES, PVC, SERIE NORMAL, ESGOTO PREDIAL, DN 75 X 50 MM, JUNTA ELÁSTICA, FORNECIDO E INSTALADO EM RAMAL DE DESCARGA OU RAMAL DE ESGOTO SANITÁRIO. REF.: 89830 SINAPI/DF.  </t>
  </si>
  <si>
    <t xml:space="preserve">                                                                                                                                                                                   </t>
  </si>
  <si>
    <t xml:space="preserve">JUNCAO SIMPLES, PVC, DN 75 X 50 MM, SERIE NORMAL PARA ESGOTO PREDIAL  </t>
  </si>
  <si>
    <t xml:space="preserve">JUNÇÃO SIMPLES, PVC, SERIE NORMAL, ESGOTO PREDIAL, DN 50 X 50 MM, JUNTA ELÁSTICA, FORNECIDO E INSTALADO EM PRUMADA DE ESGOTO SANITÁRIO OU VENTILAÇÃO. AF_08/2022  </t>
  </si>
  <si>
    <t xml:space="preserve">JUNÇÃO SIMPLES, PVC, SERIE NORMAL, ESGOTO PREDIAL, DN 75 X 50 MM, JUNTA ELÁSTICA, FORNECIDO E INSTALADO EM PRUMADA DE ESGOTO SANITÁRIO OU VENTILAÇÃO. REF.: 89830 SINAPI/DF.  </t>
  </si>
  <si>
    <t xml:space="preserve">CAIXA SIFONADA, PVC, DN 150 X 150 X 50 MM, JUNTA ELÁSTICA, FORNECIDA E INSTALADA EM RAMAL DE DESCARGA OU EM RAMAL DE ESGOTO SANITÁRIO. REF.: 89707 SINAPI/DF.  </t>
  </si>
  <si>
    <t xml:space="preserve">CORPO CX. SIFONADA DIAM. 100 X 150 X 50 - REF.: 081662/AGETOP  </t>
  </si>
  <si>
    <t xml:space="preserve">H335               </t>
  </si>
  <si>
    <t xml:space="preserve">CORPO CAIXA SIFONADA 100 X 150 X 50  </t>
  </si>
  <si>
    <t xml:space="preserve">RALO SIFONADO PVC CILINDRICO, 100 X 40 MM,  COM GRELHA REDONDA BRANCA  </t>
  </si>
  <si>
    <t xml:space="preserve">CAIXA DE GORDURA PEQUENA (CAPACIDADE: 19 L), CIRCULAR, EM PVC, DIÂMETRO INTERNO= 0,3 M. AF_12/2020  </t>
  </si>
  <si>
    <t xml:space="preserve">CAIXA DE GORDURA EM PVC, DIAMETRO MINIMO 300 MM, DIAMETRO DE SAIDA 100 MM, CAPACIDADE  APROXIMADA 18 LITROS, COM TAMPA  </t>
  </si>
  <si>
    <t xml:space="preserve">                                                                               </t>
  </si>
  <si>
    <t xml:space="preserve">REATERRO MANUAL APILOADO COM SOQUETE. AF_10/2017  </t>
  </si>
  <si>
    <t xml:space="preserve">                                                  </t>
  </si>
  <si>
    <t xml:space="preserve">CAIXA ENTERRADA HIDRÁULICA RETANGULAR EM ALVENARIA COM TIJOLOS CERÂMICOS MACIÇOS, DIMENSÕES INTERNAS: 0,6X0,6X0,6 M PARA REDE DE ESGOTO. AF_12/2020  </t>
  </si>
  <si>
    <t xml:space="preserve">CONCRETO FCK = 20MPA, TRAÇO 1:2,7:3 (EM MASSA SECA DE CIMENTO/ AREIA MÉDIA/ BRITA 1) - PREPARO MECÂNICO COM BETONEIRA 600 L. AF_05/2021  </t>
  </si>
  <si>
    <t xml:space="preserve">PEÇA RETANGULAR PRÉ-MOLDADA, VOLUME DE CONCRETO DE 30 A 100 LITROS, TAXA DE AÇO APROXIMADA DE 30KG/M³. AF_01/2018  </t>
  </si>
  <si>
    <t xml:space="preserve">RETROESCAVADEIRA SOBRE RODAS COM CARREGADEIRA, TRAÇÃO 4X4, POTÊNCIA LÍQ. 88 HP, CAÇAMBA CARREG. CAP. MÍN. 1 M3, CAÇAMBA RETRO CAP. 0,26 M3, PESO OPERACIONAL MÍN. 6.674 KG, PROFUNDIDADE ESCAVAÇÃO MÁX. 4,37 M - CHP DIURNO. AF_06/2014  </t>
  </si>
  <si>
    <t xml:space="preserve">RETROESCAVADEIRA SOBRE RODAS COM CARREGADEIRA, TRAÇÃO 4X4, POTÊNCIA LÍQ. 88 HP, CAÇAMBA CARREG. CAP. MÍN. 1 M3, CAÇAMBA RETRO CAP. 0,26 M3, PESO OPERACIONAL MÍN. 6.674 KG, PROFUNDIDADE ESCAVAÇÃO MÁX. 4,37 M - CHI DIURNO. AF_06/2014  </t>
  </si>
  <si>
    <t xml:space="preserve">ARGAMASSA TRAÇO 1:4 (EM VOLUME DE CIMENTO E AREIA GROSSA ÚMIDA) PARA CHAPISCO CONVENCIONAL, PREPARO MECÂNICO COM BETONEIRA 400 L. AF_08/2019  </t>
  </si>
  <si>
    <t xml:space="preserve">ARGAMASSA TRAÇO 1:3 (EM VOLUME DE CIMENTO E AREIA MÉDIA ÚMIDA) COM ADIÇÃO DE IMPERMEABILIZANTE, PREPARO MECÂNICO COM BETONEIRA 400 L. AF_08/2019  </t>
  </si>
  <si>
    <t xml:space="preserve">PREPARO DE FUNDO DE VALA COM LARGURA MENOR QUE 1,5 M (ACERTO DO SOLO NATURAL). AF_08/2020  </t>
  </si>
  <si>
    <t xml:space="preserve">PREGO DE ACO POLIDO COM CABECA 17 X 27 (2 1/2 X 11)  </t>
  </si>
  <si>
    <t xml:space="preserve">CAIXA ENTERRADA HIDRÁULICA RETANGULAR EM ALVENARIA COM TIJOLOS CERÂMICOS MACIÇOS, DIMENSÕES INTERNAS: 0,8X0,8X0,6 M PARA REDE DE ESGOTO. AF_12/2020  </t>
  </si>
  <si>
    <t xml:space="preserve">CAIXA DE AREIA 60X60CM FUNDO DE BRITA COM GRELHA METÁLICA FERRO CHATO PADRÃO GOINFRA  </t>
  </si>
  <si>
    <t xml:space="preserve">                                                                                      </t>
  </si>
  <si>
    <t xml:space="preserve">SIKA 1 / VEDACIT (D=1,00) OU EQUIVALENTE  </t>
  </si>
  <si>
    <t xml:space="preserve">TIJOLO COMUM MACIÇO (4,5x9x19cm)  </t>
  </si>
  <si>
    <t xml:space="preserve">BRITA No. 0  </t>
  </si>
  <si>
    <t xml:space="preserve">COMPENSADO RESINADO COLA FENÓLICA 12 MM 2,2X1,1  </t>
  </si>
  <si>
    <t xml:space="preserve">FERRO CANTONEIRA 1/8" X 3/4"  </t>
  </si>
  <si>
    <t xml:space="preserve">FERRO CANTONEIRA 1/8" X 7/8"  </t>
  </si>
  <si>
    <t xml:space="preserve">CHAPA DE FERRO DOBRADA No.11  </t>
  </si>
  <si>
    <t xml:space="preserve">BASE PARA POÇO DE VISITA RETANGULAR PARA  ESGOTO, EM ALVENARIA COM BLOCOS DE CONCRETO, DIMENSÕES INTERNAS = 1X1 M, PROFUNDIDADE = 1,40 M, EXCLUINDO TAMPÃO. AF_12/2020_PA  </t>
  </si>
  <si>
    <t xml:space="preserve">                                                                                                                                                                           </t>
  </si>
  <si>
    <t xml:space="preserve">ARMAÇÃO VERTICAL DE ALVENARIA ESTRUTURAL  DIÂMETRO DE 10,0 MM. AF_09/2021  </t>
  </si>
  <si>
    <t xml:space="preserve">ARMAÇÃO DE CINTA DE ALVENARIA ESTRUTURAL  DIÂMETRO DE 10,0 MM. AF_09/2021  </t>
  </si>
  <si>
    <t xml:space="preserve">GRAUTEAMENTO VERTICAL EM ALVENARIA ESTRUTURAL. AF_09/2021  </t>
  </si>
  <si>
    <t xml:space="preserve">GRAUTEAMENTO DE CINTA SUPERIOR OU DE VERGA EM ALVENARIA ESTRUTURAL. AF_09/2021  </t>
  </si>
  <si>
    <t xml:space="preserve">ARMAÇÃO DE LAJE DE ESTRUTURA CONVENCIONAL DE CONCRETO ARMADO UTILIZANDO AÇO CA-60 DE 4,2 MM - MONTAGEM. AF_06/2022  </t>
  </si>
  <si>
    <t xml:space="preserve">PEÇA RETANGULAR PRÉ-MOLDADA, VOLUME DE CONCRETO ACIMA DE 100 LITROS, TAXA DE AÇO APROXIMADA DE 30KG/M³. AF_01/2018  </t>
  </si>
  <si>
    <t xml:space="preserve">PEÇA CIRCULAR PRÉ-MOLDADA, VOLUME DE CONCRETO DE 10 A 30 LITROS, TAXA DE FIBRA DE POLIPROPILENO APROXIMADA DE 6 KG/M³. AF_01/2018_PS  </t>
  </si>
  <si>
    <t xml:space="preserve">PREPARO DE FUNDO DE VALA COM LARGURA MAIOR OU IGUAL A 1,5 M E MENOR QUE 2,5 M, COM CAMADA DE BRITA, LANÇAMENTO MECANIZADO. AF_08/2020  </t>
  </si>
  <si>
    <t xml:space="preserve">BLOCO CONCRETO ESTRUTURAL 19 X 19 X 39 CM, FBK 4,5 MPA (NBR 6136)  </t>
  </si>
  <si>
    <t xml:space="preserve">CANALETA CONCRETO 19 X 19 X 19 CM (CLASSE C - NBR 6136)  </t>
  </si>
  <si>
    <t xml:space="preserve">ACRÉSCIMO PARA POÇO DE VISITA RETANGULAR PARA ESGOTO, EM ALVENARIA COM BLOCOS DE CONCRETO, DIMENSÕES INTERNAS = 1X1 M. AF_12/2020  </t>
  </si>
  <si>
    <t xml:space="preserve">TAMPÃO DE FERRO FUNDIDO PARA POÇO DE VISITA T-60 SIMPLES PARA TRÁFEGO PESADO  </t>
  </si>
  <si>
    <t xml:space="preserve">H567               </t>
  </si>
  <si>
    <t xml:space="preserve">TAMPAO DE FERRO FUNDIDO T-60 SIMPLES TRÁFEGO PESADO  </t>
  </si>
  <si>
    <t xml:space="preserve">ESCADA EM FERRO, DEGRAUS EM BARRA REDONDA 3/4" E QUADRO EM BARRA CHATA DE 2" X 5/16"  </t>
  </si>
  <si>
    <t xml:space="preserve">03359/ORSE         </t>
  </si>
  <si>
    <t xml:space="preserve">BARRA REDONDA DE AÇO MECANICA LAMINADA 3/4" (2,24 KG/M)     </t>
  </si>
  <si>
    <t xml:space="preserve">00560/SINAP        </t>
  </si>
  <si>
    <t xml:space="preserve">BARRA FERRO RETANGULAR CHATA 2 X 5/16  - (3,162KG/M)  </t>
  </si>
  <si>
    <t xml:space="preserve">BASE PARA POÇO DE VISITA RETANGULAR PARA DRENAGEM, EM ALVENARIA COM BLOCOS DE CONCRETO, DIMENSÕES INTERNAS = 1X1 M, PROFUNDIDADE = 1,40 M, EXCLUINDO TAMPÃO. AF_12/2020_PA  </t>
  </si>
  <si>
    <t xml:space="preserve">                                                                                                                                                                            </t>
  </si>
  <si>
    <t xml:space="preserve">ARGAMASSA TRAÇO 1:3 (EM VOLUME DE CIMENTO E AREIA MÉDIA ÚMIDA), PREPARO MECÂNICO COM BETONEIRA 400 L. AF_08/2019  </t>
  </si>
  <si>
    <t xml:space="preserve">ACRÉSCIMO PARA POÇO DE VISITA RETANGULAR PARA DRENAGEM, EM ALVENARIA COM BLOCOS DE CONCRETO, DIMENSÕES INTERNAS = 1X1 M. AF_12/2020  </t>
  </si>
  <si>
    <t xml:space="preserve">                                                                                                                                     </t>
  </si>
  <si>
    <t xml:space="preserve">SUBESTAÇÃO AÉREA DE 112,5 KVA/13.800-380/220V COM QUADRO DE MEDIÇÃO E PROTEÇÃO GERAL, INCLUSIVE MALHA DE ATERRAMENTO  </t>
  </si>
  <si>
    <t xml:space="preserve">ELETROTÉCNICO COM ENCARGOS COMPLEMENTARES  </t>
  </si>
  <si>
    <t xml:space="preserve">C1606              </t>
  </si>
  <si>
    <t xml:space="preserve">LASTRO DE BRITA ESP.= 10CM, P/CAIXA EM ALVENARIA  </t>
  </si>
  <si>
    <t xml:space="preserve">C0521              </t>
  </si>
  <si>
    <t xml:space="preserve">CABO COBRE NU 50MM2  </t>
  </si>
  <si>
    <t xml:space="preserve">C0550              </t>
  </si>
  <si>
    <t xml:space="preserve">CABO EM PVC 1000V  16MM2  </t>
  </si>
  <si>
    <t xml:space="preserve">C0557              </t>
  </si>
  <si>
    <t xml:space="preserve">CABO EM PVC 1000V  95MM2  </t>
  </si>
  <si>
    <t xml:space="preserve">C0592              </t>
  </si>
  <si>
    <t xml:space="preserve">CAIXA ALVENARIA/REBOCO C/TAMPA CONCRETO FUNDO BRITA 80x80x80cm  </t>
  </si>
  <si>
    <t xml:space="preserve">C0859              </t>
  </si>
  <si>
    <t xml:space="preserve">CONECTOR SPLIT - BOLT P/ CABOS ATE 16MM2  </t>
  </si>
  <si>
    <t xml:space="preserve">C0860              </t>
  </si>
  <si>
    <t xml:space="preserve">CONECTOR SPLIT - BOLT P/ CABOS ATE 35MM2  </t>
  </si>
  <si>
    <t xml:space="preserve">C1021              </t>
  </si>
  <si>
    <t xml:space="preserve">CURVA P/ELETRODUTO PVC ROSC. D= 32mm (1")  </t>
  </si>
  <si>
    <t xml:space="preserve">C1026              </t>
  </si>
  <si>
    <t xml:space="preserve">CURVA P/ELETRODUTO PVC ROSC. D= 85mm (3")  </t>
  </si>
  <si>
    <t xml:space="preserve">C1187              </t>
  </si>
  <si>
    <t xml:space="preserve">ELETRODUTO PVC ROSC. D= 32mm (1")  </t>
  </si>
  <si>
    <t xml:space="preserve">C1192              </t>
  </si>
  <si>
    <t xml:space="preserve">ELETRODUTO PVC ROSC. D= 85mm (3")  </t>
  </si>
  <si>
    <t xml:space="preserve">C1710              </t>
  </si>
  <si>
    <t xml:space="preserve">LUVA P/ELETRODUTO PVC ROSC. D= 32mm (1")  </t>
  </si>
  <si>
    <t xml:space="preserve">C1715              </t>
  </si>
  <si>
    <t xml:space="preserve">LUVA P/ELETRODUTO PVC ROSC. D= 85mm (3")  </t>
  </si>
  <si>
    <t xml:space="preserve">C2454              </t>
  </si>
  <si>
    <t xml:space="preserve">TERMINAL DE PRESSÃO P/ CABOS ATÉ 120MM2  </t>
  </si>
  <si>
    <t xml:space="preserve">C3504              </t>
  </si>
  <si>
    <t xml:space="preserve">CAIXA ALVENARIA / REBOCO / C/ TAMPA CONCRETO S/ FUNDO DI=30x30x50 cm  </t>
  </si>
  <si>
    <t xml:space="preserve">C3909              </t>
  </si>
  <si>
    <t xml:space="preserve">SOLDA EXOTÉRMICA  </t>
  </si>
  <si>
    <t xml:space="preserve">C4816              </t>
  </si>
  <si>
    <t xml:space="preserve">DISJUNTOR TERMOMAGNÉTICO TRIPOLAR 175 A, COM CAIXA MOLDADA 10 KA  </t>
  </si>
  <si>
    <t xml:space="preserve">C4933              </t>
  </si>
  <si>
    <t xml:space="preserve">HASTE DE ATERRAMENTO COPPERWELD 5/8"X 2.40M  </t>
  </si>
  <si>
    <t xml:space="preserve">I0584              </t>
  </si>
  <si>
    <t xml:space="preserve">CAMINHÃO COMERC. EQUIP. C/GUINDASTE (CHI)  </t>
  </si>
  <si>
    <t xml:space="preserve">I0705              </t>
  </si>
  <si>
    <t xml:space="preserve">CAMINHÃO COMERC. EQUIP. C/GUINDASTE (CHP)  </t>
  </si>
  <si>
    <t xml:space="preserve">I0338              </t>
  </si>
  <si>
    <t xml:space="preserve">CABO COBRE NU 25MM2  </t>
  </si>
  <si>
    <t xml:space="preserve">I0549              </t>
  </si>
  <si>
    <t xml:space="preserve">CHAVE FUSIVEL INDICADORA 15KV/50A-RUPTURA 1200A  </t>
  </si>
  <si>
    <t xml:space="preserve">I0914              </t>
  </si>
  <si>
    <t xml:space="preserve">CRUZETA EM CONCRETO ARMADO-PADRÃO COELCE  </t>
  </si>
  <si>
    <t xml:space="preserve">I1272              </t>
  </si>
  <si>
    <t xml:space="preserve">ISOLADOR TIPO DISCO 175MM DE VIDRO  </t>
  </si>
  <si>
    <t xml:space="preserve">I1549              </t>
  </si>
  <si>
    <t xml:space="preserve">OLHAL PARA PARAFUSO DE 5/8''  </t>
  </si>
  <si>
    <t xml:space="preserve">I1563              </t>
  </si>
  <si>
    <t xml:space="preserve">PARA-RAIOS TIPO CRISTAL VALVER  </t>
  </si>
  <si>
    <t xml:space="preserve">I1768              </t>
  </si>
  <si>
    <t xml:space="preserve">QUADRO P/ MEDIÇÃO PRIMÁRIA 15KV  </t>
  </si>
  <si>
    <t xml:space="preserve">I2144              </t>
  </si>
  <si>
    <t xml:space="preserve">TRANSFORMADOR DE DISTRIBUIÇÃO A ÓLEO MINERAL, 112,5 KVA/13.800-380/220V, USO EM POSTE  </t>
  </si>
  <si>
    <t xml:space="preserve">I2389              </t>
  </si>
  <si>
    <t xml:space="preserve">PARAFUSO MAQUINA ZINCADO 5/8 x 14" C/ ARRUELAS/PORCA  </t>
  </si>
  <si>
    <t xml:space="preserve">I2390              </t>
  </si>
  <si>
    <t xml:space="preserve">PARAFUSO MAQUINA ZINCADO 5/8 x 16" C/ ARRUELAS/PORCA  </t>
  </si>
  <si>
    <t xml:space="preserve">I6472              </t>
  </si>
  <si>
    <t xml:space="preserve">ABRAÇADEIRA PARA POSTE DE CONCRETO DUPLO "T"  </t>
  </si>
  <si>
    <t xml:space="preserve">I7477              </t>
  </si>
  <si>
    <t xml:space="preserve">QUADRO METÁLICO (600 x 400 x 400)mm INSTALADO  </t>
  </si>
  <si>
    <t xml:space="preserve">I8072              </t>
  </si>
  <si>
    <t xml:space="preserve">PORCA QUADRADA PARA PARAFUSO M16 x 2  </t>
  </si>
  <si>
    <t xml:space="preserve">I8076              </t>
  </si>
  <si>
    <t xml:space="preserve">GANCHO OLHAL  </t>
  </si>
  <si>
    <t xml:space="preserve">I8077              </t>
  </si>
  <si>
    <t xml:space="preserve">MANILHA SAPATILHA PARA ALÇA PREFORMADA  </t>
  </si>
  <si>
    <t xml:space="preserve">I8213              </t>
  </si>
  <si>
    <t xml:space="preserve">ALÇA PREFORMADA DE DISTRIBUIÇÃO PARA CONDUTOR DE COBRE 2,0 AWG  </t>
  </si>
  <si>
    <t xml:space="preserve">I9066              </t>
  </si>
  <si>
    <t xml:space="preserve">ELO FUSIVEL  </t>
  </si>
  <si>
    <t xml:space="preserve">I9067              </t>
  </si>
  <si>
    <t xml:space="preserve">ISOLADOR DE PINO PARA DISTRIBUIÇÃO 15KV  </t>
  </si>
  <si>
    <t xml:space="preserve">I9421              </t>
  </si>
  <si>
    <t xml:space="preserve">POSTE DE CONCRETO DUPLO T, RESISTÊNCIA NOMINAL  600KG, H=12,00M, PESO APROXIMADO 1.330KG  </t>
  </si>
  <si>
    <t xml:space="preserve">FORNECIMENTO, INSTALAÇÃO E MONTAGEM DE QUADRO ELÉTRICO (QGBT1) CONFORME ESPECÍFICADO EM PROJETO E CADERNO TÉCNICO.  </t>
  </si>
  <si>
    <t xml:space="preserve">DISJUNTOR TIPO NEMA, TRIPOLAR 60 ATE 100 A, TENSAO MAXIMA DE 415 V  </t>
  </si>
  <si>
    <t xml:space="preserve">DISJUNTOR TERMOMAGNETICO TRIPOLAR 150 A / 600 V, TIPO FXD / ICC - 35 KA  </t>
  </si>
  <si>
    <t xml:space="preserve">DISJUNTOR TIPO DIN/IEC, MONOPOLAR DE 6  ATE  32A  </t>
  </si>
  <si>
    <t xml:space="preserve">DISJUNTOR TIPO DIN/IEC, TRIPOLAR DE 10 ATE 50A  </t>
  </si>
  <si>
    <t xml:space="preserve">DISJUNTOR TIPO DIN/IEC, TRIPOLAR 63 A  </t>
  </si>
  <si>
    <t xml:space="preserve">DISPOSITIVO DPS CLASSE II, 1 POLO, TENSAO MAXIMA DE 275 V, CORRENTE MAXIMA DE *45* KA (TIPO AC)  </t>
  </si>
  <si>
    <t xml:space="preserve">QUADRO DE DISTRIBUICAO COM BARRAMENTO TRIFASICO, DE SOBREPOR, EM CHAPA DE ACO GALVANIZADO, PARA 28 DISJUNTORES DIN, 100 A  </t>
  </si>
  <si>
    <t xml:space="preserve">10661/ORSE         </t>
  </si>
  <si>
    <t xml:space="preserve">ELO FUSÍVEL                                                 </t>
  </si>
  <si>
    <t xml:space="preserve">FORNECIMENTO, INSTALAÇÃO E MONTAGEM DE QUADRO ELÉTRICO (QDCH1) CONFORME ESPECÍFICADO EM PROJETO E CADERNO TÉCNICO.  </t>
  </si>
  <si>
    <t xml:space="preserve">DISPOSITIVO DR, 4 POLOS, SENSIBILIDADE DE 30 MA, CORRENTE DE 40 A, TIPO AC  </t>
  </si>
  <si>
    <t xml:space="preserve">DISPOSITIVO DR, 4 POLOS, SENSIBILIDADE DE 30 MA, CORRENTE DE 63 A, TIPO AC  </t>
  </si>
  <si>
    <t xml:space="preserve">FORNECIMENTO, INSTALAÇÃO E MONTAGEM DE QUADRO ELÉTRICO (QDCH2) CONFORME ESPECÍFICADO EM PROJETO E CADERNO TÉCNICO.  </t>
  </si>
  <si>
    <t xml:space="preserve">FORNECIMENTO, INSTALAÇÃO E MONTAGEM DE QUADRO ELÉTRICO (QDT) CONFORME ESPECÍFICADO EM PROJETO E CADERNO TÉCNICO.  </t>
  </si>
  <si>
    <t xml:space="preserve">DISPOSITIVO DR, 4 POLOS, SENSIBILIDADE DE 30 MA, CORRENTE DE 25 A, TIPO AC  </t>
  </si>
  <si>
    <t xml:space="preserve">QUADRO DE DISTRIBUICAO COM BARRAMENTO TRIFASICO, DE EMBUTIR, EM CHAPA DE ACO GALVANIZADO, PARA 48 DISJUNTORES DIN, 100 A  </t>
  </si>
  <si>
    <t xml:space="preserve">FORNECIMENTO, INSTALAÇÃO E MONTAGEM DE QUADRO ELÉTRICO (QDL) CONFORME ESPECÍFICADO EM PROJETO E CADERNO TÉCNICO.  </t>
  </si>
  <si>
    <t xml:space="preserve">                                                                                                                            </t>
  </si>
  <si>
    <t xml:space="preserve">FORNECIMENTO, INSTALAÇÃO E MONTAGEM DE QUADRO ELÉTRICO (QDAR1) CONFORME ESPECÍFICADO EM PROJETO E CADERNO TÉCNICO.  </t>
  </si>
  <si>
    <t xml:space="preserve">QUADRO DE DISTRIBUICAO COM BARRAMENTO TRIFASICO, DE SOBREPOR, EM CHAPA DE ACO GALVANIZADO, PARA 12 DISJUNTORES DIN, 100 A  </t>
  </si>
  <si>
    <t xml:space="preserve">FORNECIMENTO, INSTALAÇÃO E MONTAGEM DE QUADRO ELÉTRICO (QDAR2) CONFORME ESPECÍFICADO EM PROJETO E CADERNO TÉCNICO.  </t>
  </si>
  <si>
    <t xml:space="preserve">FORNECIMENTO, INSTALAÇÃO E MONTAGEM DE QUADRO ELÉTRICO (QFCOZ) CONFORME ESPECÍFICADO EM PROJETO E CADERNO TÉCNICO.  </t>
  </si>
  <si>
    <t xml:space="preserve">FORNECIMENTO, INSTALAÇÃO E MONTAGEM DE QUADRO ELÉTRICO (QDFL-CAST) CONFORME ESPECÍFICADO EM PROJETO E CADERNO TÉCNICO.  </t>
  </si>
  <si>
    <t xml:space="preserve">FORNECIMENTO, INSTALAÇÃO E MONTAGEM DE QUADRO ELÉTRICO (QDFL-GUARITA) CONFORME ESPECÍFICADO EM PROJETO E CADERNO TÉCNICO.  </t>
  </si>
  <si>
    <t xml:space="preserve">DISPOSITIVO DR, 2 POLOS, SENSIBILIDADE DE 30 MA, CORRENTE DE 25 A, TIPO AC  </t>
  </si>
  <si>
    <t xml:space="preserve">FORNECIMENTO, INSTALAÇÃO E MONTAGEM DE QUADRO ELÉTRICO (QFB-REC APOT OU QFB-ADASA) CONFORME ESPECÍFICADO EM PROJETO E CADERNO TÉCNICO.  </t>
  </si>
  <si>
    <t xml:space="preserve">07538/ORSE         </t>
  </si>
  <si>
    <t xml:space="preserve">QUADRO DE COMANDO PARA 2 BOMBAS DE RECALQUES DE 1/3 A 2 CV, TRIFÁSICA, 220 VOLTS, COM CHAVE SELETORA, ACIONAMENTO MANUAL/AUTOMÁTICO, RELÉ DE SOBRECARGA ECONTATORA  </t>
  </si>
  <si>
    <t xml:space="preserve">FORNECIMENTO, INSTALAÇÃO E MONTAGEM DE QUADRO ELÉTRICO (QFB-HID) CONFORME ESPECÍFICADO EM PROJETO E CADERNO TÉCNICO.  </t>
  </si>
  <si>
    <t xml:space="preserve">10796/ORSE         </t>
  </si>
  <si>
    <t xml:space="preserve">QUADRO DE COMANDO PARA 2 BOMBAS DE INCENDIO DE 5 CV, TRIFÁSICA, 220 VOLTS, COM CHAVE SELETORA, ACIONAM  </t>
  </si>
  <si>
    <t xml:space="preserve">FORNECIMENTO, INSTALAÇÃO E MONTAGEM DE QUADRO ELÉTRICO (BEP - CX EQUIPOTENCIAL) CONFORME ESPECÍFICADO EM PROJETO E CADERNO TÉCNICO.  </t>
  </si>
  <si>
    <t xml:space="preserve">11130/ORSE         </t>
  </si>
  <si>
    <t xml:space="preserve">CHUMBAMENTO DE QUADRO ELÉTRICO DE EMBUTIR                   </t>
  </si>
  <si>
    <t xml:space="preserve">09721/ORSE         </t>
  </si>
  <si>
    <t xml:space="preserve">CAIXA DE EQUIPOTENCIALIZAÇÃO EM AÇO 400X400X155MM, PARA EMBUTIR COM TAMPA, COM 11 TERMINAIS, REF:TEL-900 OU SIMILAR (SPDA)  </t>
  </si>
  <si>
    <t xml:space="preserve">ELETRODUTO FLEXÍVEL CORRUGADO, PVC, DN 25 MM (3/4"), PARA CIRCUITOS TERMINAIS, INSTALADO EM FORRO - FORNECIMENTO E INSTALAÇÃO. AF_12/2015  </t>
  </si>
  <si>
    <t xml:space="preserve">                                                                                                                                           </t>
  </si>
  <si>
    <t xml:space="preserve">ELETRODUTO PVC FLEXIVEL CORRUGADO, COR AMARELA, DE 25 MM  </t>
  </si>
  <si>
    <t xml:space="preserve">ELETRODUTO FLEXÍVEL CORRUGADO, PVC, DN 32 MM (1"), PARA CIRCUITOS TERMINAIS, INSTALADO EM FORRO - FORNECIMENTO E INSTALAÇÃO. AF_12/2015  </t>
  </si>
  <si>
    <t xml:space="preserve">                                                                                                                                         </t>
  </si>
  <si>
    <t xml:space="preserve">ELETRODUTO PVC FLEXIVEL CORRUGADO, COR AMARELA, DE 32 MM  </t>
  </si>
  <si>
    <t xml:space="preserve">ELETRODUTO FLEXÍVEL CORRUGADO, PEAD, DN 40 MM (1 1/4"), PARA CIRCUITOS TERMINAIS, INSTALADO EM PAREDE - FORNECIMENTO E INSTALAÇÃO. AF_12/2015  </t>
  </si>
  <si>
    <t xml:space="preserve">                                                                                                                                               </t>
  </si>
  <si>
    <t xml:space="preserve">ELETRODUTODUTO PEAD FLEXIVEL PAREDE SIMPLES, CORRUGACAO HELICOIDAL, COR PRETA, SEM ROSCA, DE 1 1/4",  PARA CABEAMENTO SUBTERRANEO (NBR 15715)  </t>
  </si>
  <si>
    <t xml:space="preserve">ELETRODUTO FLEXÍVEL CORRUGADO, PEAD, DN 63 (2"), PARA REDE ENTERRADA DE DISTRIBUIÇÃO DE ENERGIA ELÉTRICA - FORNECIMENTO E INSTALAÇÃO. AF_12/2021  </t>
  </si>
  <si>
    <t xml:space="preserve">                                                                                                                                                  </t>
  </si>
  <si>
    <t xml:space="preserve">ELETRODUTO/DUTO PEAD FLEXIVEL PAREDE SIMPLES, CORRUGACAO HELICOIDAL, COR PRETA, SEM ROSCA, DE 2",  PARA CABEAMENTO SUBTERRANEO (NBR 15715)  </t>
  </si>
  <si>
    <t xml:space="preserve">ELETRODUTO FLEXÍVEL CORRUGADO, PEAD, DN 90 (3"), PARA REDE ENTERRADA DE DISTRIBUIÇÃO DE ENERGIA ELÉTRICA - FORNECIMENTO E INSTALAÇÃO. AF_12/2021  </t>
  </si>
  <si>
    <t xml:space="preserve">ELETRODUTO/DUTO PEAD FLEXIVEL PAREDE SIMPLES, CORRUGACAO HELICOIDAL, COR PRETA, SEM ROSCA, DE 3",  PARA CABEAMENTO SUBTERRANEO (NBR 15715)  </t>
  </si>
  <si>
    <t xml:space="preserve">ELETRODUTO FLEXÍVEL CORRUGADO, PEAD, DN 100 (4"), PARA REDE ENTERRADA DE DISTRIBUIÇÃO DE ENERGIA ELÉTRICA - FORNECIMENTO E INSTALAÇÃO. AF_12/2021  </t>
  </si>
  <si>
    <t xml:space="preserve">ELETRODUTO/DUTO PEAD FLEXIVEL PAREDE SIMPLES, CORRUGACAO HELICOIDAL, COR PRETA, SEM ROSCA, DE 4", PARA CABEAMENTO SUBTERRANEO (NBR 15715)  </t>
  </si>
  <si>
    <t xml:space="preserve">ELETRODUTO DE PVC RIGIDO ROSCAVEL DE 1/2 ", SEM LUVA  </t>
  </si>
  <si>
    <t xml:space="preserve">ELETRODUTO DE AÇO GALVANIZADO, CLASSE LEVE, DN 20 MM (3/4??), APARENTE, INSTALADO EM TETO - FORNECIMENTO E INSTALAÇÃO. AF_11/2016_P  </t>
  </si>
  <si>
    <t xml:space="preserve">LUVA DE EMENDA PARA ELETRODUTO, AÇO GALVANIZADO, DN 20 MM (3/4  ), APARENTE, INSTALADA EM TETO - FORNECIMENTO E INSTALAÇÃO. AF_11/2016_P  </t>
  </si>
  <si>
    <t xml:space="preserve">ELETRODUTO EM ACO GALVANIZADO ELETROLITICO, LEVE, DIAMETRO 3/4", PAREDE DE 0,90 MM  </t>
  </si>
  <si>
    <t xml:space="preserve">ELETRODUTO DE AÇO GALVANIZADO, CLASSE LEVE, DN 25 MM (1??), APARENTE, INSTALADO EM TETO - FORNECIMENTO E INSTALAÇÃO. AF_11/2016_P  </t>
  </si>
  <si>
    <t xml:space="preserve">LUVA DE EMENDA PARA ELETRODUTO, AÇO GALVANIZADO, DN 25 MM (1''), APARENTE, INSTALADA EM TETO - FORNECIMENTO E INSTALAÇÃO. AF_11/2016_P  </t>
  </si>
  <si>
    <t xml:space="preserve">ELETRODUTO EM ACO GALVANIZADO ELETROLITICO, LEVE, DIAMETRO 1", PAREDE DE 0,90 MM  </t>
  </si>
  <si>
    <t xml:space="preserve">ABRAÇADEIRA METÁLICA TIPO "D" DE 3/4"                        </t>
  </si>
  <si>
    <t xml:space="preserve">00400/SINAP        </t>
  </si>
  <si>
    <t xml:space="preserve">ABRACADEIRA TIPO D 3/4  C/ PARAFUSO  </t>
  </si>
  <si>
    <t xml:space="preserve">ABRAÇADEIRA EM AÇO INOX, TIPO "D", 1", FORNECIMENTO          </t>
  </si>
  <si>
    <t xml:space="preserve">03309/ORSE         </t>
  </si>
  <si>
    <t xml:space="preserve">ABRAÇADEIRA EM AÇO INOX, TIPO "D", 1"                       </t>
  </si>
  <si>
    <t xml:space="preserve">CABO DE COBRE, FLEXIVEL, CLASSE 4 OU 5, ISOLACAO EM PVC/A, ANTICHAMA BWF-B, 1 CONDUTOR, 450/750 V, SECAO NOMINAL 2,5 MM2  </t>
  </si>
  <si>
    <t xml:space="preserve">FITA ISOLANTE ADESIVA ANTICHAMA, USO ATE 750 V, EM ROLO DE 19 MM X 5 M  </t>
  </si>
  <si>
    <t xml:space="preserve">CABO DE COBRE, FLEXIVEL, CLASSE 4 OU 5, ISOLACAO EM PVC/A, ANTICHAMA BWF-B, 1 CONDUTOR, 450/750 V, SECAO NOMINAL 4 MM2  </t>
  </si>
  <si>
    <t xml:space="preserve">CABO DE COBRE FLEXÍVEL ISOLADO, 6 MM², ANTI-CHAMA 450/750 V, PARA CIRCUITOS TERMINAIS - FORNECIMENTO E INSTALAÇÃO. AF_12/2015  </t>
  </si>
  <si>
    <t xml:space="preserve">CABO DE COBRE, FLEXIVEL, CLASSE 4 OU 5, ISOLACAO EM PVC/A, ANTICHAMA BWF-B, 1 CONDUTOR, 450/750 V, SECAO NOMINAL 6 MM2  </t>
  </si>
  <si>
    <t xml:space="preserve">CABO DE COBRE FLEXÍVEL ISOLADO, 6 MM², ANTI-CHAMA 0,6/1,0 KV, PARA CIRCUITOS TERMINAIS - FORNECIMENTO E INSTALAÇÃO. AF_12/2015  </t>
  </si>
  <si>
    <t xml:space="preserve">                                                                                                                                </t>
  </si>
  <si>
    <t xml:space="preserve">CABO DE COBRE, FLEXIVEL, CLASSE 4 OU 5, ISOLACAO EM PVC/A, ANTICHAMA BWF-B, COBERTURA PVC-ST1, ANTICHAMA BWF-B, 1 CONDUTOR, 0,6/1 KV, SECAO NOMINAL 6 MM2  </t>
  </si>
  <si>
    <t xml:space="preserve">CABO DE COBRE FLEXÍVEL ISOLADO, 16 MM², ANTI-CHAMA 0,6/1,0 KV, PARA CIRCUITOS TERMINAIS - FORNECIMENTO E INSTALAÇÃO. AF_03/2023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</si>
  <si>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</si>
  <si>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35 MM2  </t>
  </si>
  <si>
    <t xml:space="preserve">CABO DE COBRE FLEXÍVEL ISOLADO, 70 MM², ANTI-CHAMA 0,6/1,0 KV, PARA REDE ENTERRADA DE DISTRIBUIÇÃO DE ENERGIA ELÉTRICA - FORNECIMENTO E INSTALAÇÃO. AF_12/2021  </t>
  </si>
  <si>
    <t xml:space="preserve">CABO DE COBRE, FLEXIVEL, CLASSE 4 OU 5, ISOLACAO EM PVC/A, ANTICHAMA BWF-B, COBERTURA PVC-ST1, ANTICHAMA BWF-B, 1 CONDUTOR, 0,6/1 KV, SECAO NOMINAL 70 MM2  </t>
  </si>
  <si>
    <t xml:space="preserve">CAIXA RETANGULAR 4" X 2" MÉDIA (1,30 M DO PISO), PVC, INSTALADA EM PAREDE - FORNECIMENTO E INSTALAÇÃO. AF_12/2015  </t>
  </si>
  <si>
    <t xml:space="preserve">CAIXA DE PASSAGEM, EM PVC, DE 4" X 2", PARA ELETRODUTO FLEXIVEL CORRUGADO  </t>
  </si>
  <si>
    <t xml:space="preserve">CONDULETE DE ALUMÍNIO, TIPO LR, PARA ELETRODUTO DE AÇO GALVANIZADO DN 20 MM (3/4''), APARENTE - FORNECIMENTO E INSTALAÇÃO. AF_10/2022  </t>
  </si>
  <si>
    <t xml:space="preserve">CONDULETE DE ALUMINIO TIPO LR, PARA ELETRODUTO ROSCAVEL DE 3/4", COM TAMPA CEGA  </t>
  </si>
  <si>
    <t xml:space="preserve">CONDULETE DE ALUMÍNIO, TIPO LR, PARA ELETRODUTO DE AÇO GALVANIZADO DN 25 MM (1''), APARENTE - FORNECIMENTO E INSTALAÇÃO. AF_10/2022  </t>
  </si>
  <si>
    <t xml:space="preserve">CONDULETE DE ALUMINIO TIPO LR, PARA ELETRODUTO ROSCAVEL DE 1", COM TAMPA CEGA  </t>
  </si>
  <si>
    <t xml:space="preserve">CONDULETE DE ALUMÍNIO, TIPO T, PARA ELETRODUTO DE AÇO GALVANIZADO DN 20 MM (3/4''), APARENTE - FORNECIMENTO E INSTALAÇÃO. AF_10/2022  </t>
  </si>
  <si>
    <t xml:space="preserve">CONDULETE DE ALUMINIO TIPO T, PARA ELETRODUTO ROSCAVEL DE 3/4", COM TAMPA CEGA  </t>
  </si>
  <si>
    <t xml:space="preserve">CONDULETE DE ALUMÍNIO, TIPO T, PARA ELETRODUTO DE AÇO GALVANIZADO DN 25 MM (1''), APARENTE - FORNECIMENTO E INSTALAÇÃO. AF_10/2022  </t>
  </si>
  <si>
    <t xml:space="preserve">CONDULETE DE ALUMINIO TIPO T, PARA ELETRODUTO ROSCAVEL DE 1", COM TAMPA CEGA  </t>
  </si>
  <si>
    <t xml:space="preserve">CONDULETE DE ALUMÍNIO, TIPO X, PARA ELETRODUTO DE AÇO GALVANIZADO DN 20 MM (3/4''), APARENTE - FORNECIMENTO E INSTALAÇÃO. AF_10/2022  </t>
  </si>
  <si>
    <t xml:space="preserve">CONDULETE DE ALUMINIO TIPO X, PARA ELETRODUTO ROSCAVEL DE 3/4", COM TAMPA CEGA  </t>
  </si>
  <si>
    <t xml:space="preserve">TAMPA CEGA PARA CONDULETE METÁLICO  </t>
  </si>
  <si>
    <t xml:space="preserve">                                    </t>
  </si>
  <si>
    <t xml:space="preserve">PEÇA RETANGULAR PRÉ-MOLDADA, VOLUME DE CONCRETO DE 10 A 30 LITROS, TAXA DE AÇO APROXIMADA DE 30KG/M³. AF_01/2018  </t>
  </si>
  <si>
    <t xml:space="preserve">PREPARO DE FUNDO DE VALA COM LARGURA MENOR QUE 1,5 M, COM CAMADA DE BRITA, LANÇAMENTO MANUAL. AF_08/2020  </t>
  </si>
  <si>
    <t xml:space="preserve">CAIXA ENTERRADA ELÉTRICA RETANGULAR, EM ALVENARIA COM TIJOLOS CERÂMICOS MACIÇOS, FUNDO COM BRITA, DIMENSÕES INTERNAS: 0,4X0,4X0,4 M. AF_12/2020  </t>
  </si>
  <si>
    <t xml:space="preserve">ELETROCALHA PERFURADA,COM TAMPA,TIPO "U",150X50MM,TRATAMENTO SUPERFICIAL  PRE-ZINCADO A QUENTE,INCLUSIVE CONEXOES,ACESSORIOS E FIXACAO SUPERIOR.FORNECIMENTO E COLOCACAO  </t>
  </si>
  <si>
    <t xml:space="preserve">                                                                                                                                                                          </t>
  </si>
  <si>
    <t xml:space="preserve">PINO COM ROSCA, EM CAIXAS COM 100 PECAS,NO DIAMETRO DE 1/4", DE (30X20)MM  </t>
  </si>
  <si>
    <t xml:space="preserve">PORCA ALTA, DE 1/4"  </t>
  </si>
  <si>
    <t xml:space="preserve">TIRANTE ROSQUEADO, DE 1/4"X3000MM  </t>
  </si>
  <si>
    <t xml:space="preserve">PROLONGADOR PARA TIRANTE ROSQUEADO, DE 1/4"  </t>
  </si>
  <si>
    <t xml:space="preserve">ARRUELA LISA DE DIAMETRO INTERNO, DE 1/4"  </t>
  </si>
  <si>
    <t xml:space="preserve">ELETROCALHA PERFURADA, SEM VIROLA, MED.(150X50X3000)MM, PRE-ZINCADA, SEM TAMPA  </t>
  </si>
  <si>
    <t xml:space="preserve">SUPORTE SUSPENSAO OMEGA P/ELETROCALHA PERFURADA OU LISA 150X50MM (LARGURA X ABA)  </t>
  </si>
  <si>
    <t xml:space="preserve">TAMPA DE ENCAIXE PARA ELETROCALHA PERFURADA OU LISA, 150X3000MM  </t>
  </si>
  <si>
    <t xml:space="preserve">CURVA 90 GRAUS PARA ELETRODUTO, PVC, ROSCÁVEL, DN 20 MM (1/2"), PARA CIRCUITOS TERMINAIS, INSTALADA EM FORRO - FORNECIMENTO E INSTALAÇÃO. AF_12/2015  </t>
  </si>
  <si>
    <t xml:space="preserve">CURVA 90 GRAUS, LONGA, DE PVC RIGIDO ROSCAVEL, DE 1/2", PARA ELETRODUTO  </t>
  </si>
  <si>
    <t xml:space="preserve">CURVA 45° PARA ELETRODUTO DE PVC RÍGIDO ROSCÁVEL, DIÂM = 32MM (1")  </t>
  </si>
  <si>
    <t xml:space="preserve">12134/ORSE         </t>
  </si>
  <si>
    <t xml:space="preserve">CURVA 45° ELETRODUTO PVC ROSCÁVEL, D=1 "                    </t>
  </si>
  <si>
    <t xml:space="preserve">LUVA PARA ELETRODUTO, PVC, ROSCÁVEL, DN 20 MM (1/2"), PARA CIRCUITOS TERMINAIS, INSTALADA EM FORRO - FORNECIMENTO E INSTALAÇÃO. AF_12/2015  </t>
  </si>
  <si>
    <t xml:space="preserve">LUVA EM PVC RIGIDO ROSCAVEL, DE 1/2", PARA ELETRODUTO  </t>
  </si>
  <si>
    <t xml:space="preserve">LUVA PARA ELETRODUTO, PVC, ROSCÁVEL, DN 32 MM (1"), PARA CIRCUITOS TERMINAIS, INSTALADA EM FORRO - FORNECIMENTO E INSTALAÇÃO. AF_12/2015  </t>
  </si>
  <si>
    <t xml:space="preserve">                                                                                                                                          </t>
  </si>
  <si>
    <t xml:space="preserve">LUVA EM PVC RIGIDO ROSCAVEL, DE 1", PARA ELETRODUTO  </t>
  </si>
  <si>
    <t xml:space="preserve">LUVA PARA ELETRODUTO, EM ACO GALVANIZADO ELETROLITICO, DIAMETRO DE 25 MM (1")  </t>
  </si>
  <si>
    <t xml:space="preserve">LUVA DE EMENDA PARA ELETRODUTO, AÇO GALVANIZADO, DN 40 MM (1 1/2''), APARENTE, INSTALADA EM TETO - FORNECIMENTO E INSTALAÇÃO. AF_11/2016_P  </t>
  </si>
  <si>
    <t xml:space="preserve">LUVA PARA ELETRODUTO, EM ACO GALVANIZADO ELETROLITICO, DIAMETRO DE 40 MM (1 1/2")  </t>
  </si>
  <si>
    <t xml:space="preserve">BUJÃO EM AÇO GALV. D=65mm (2 1/2")  À  80mm (3")  </t>
  </si>
  <si>
    <t xml:space="preserve">I0328              </t>
  </si>
  <si>
    <t xml:space="preserve">BUJÃO AÇO GALVANIZADO 2 1/2''  </t>
  </si>
  <si>
    <t xml:space="preserve">SAIDA HORIZONTAL PARA ELETRODUTO D=1  </t>
  </si>
  <si>
    <t xml:space="preserve">SAIDA HORIZONTAL P/ELETRODUTO D=1"  </t>
  </si>
  <si>
    <t xml:space="preserve">TE HORIZONTAL,90º,PARA ELETROCALHA PERFURADA OU LISA,150X50MM.FORNECIMENTO E COLOCACAO  </t>
  </si>
  <si>
    <t xml:space="preserve">TE HORIZONTAL 90°, PARA ELETROCALHA PERFURADA OU LISA, 150X75MM, PRE-ZINCADA  </t>
  </si>
  <si>
    <t xml:space="preserve">TALA PLANA PERFURADA 50MM PARA ELETROCALHA METÁLICA (REF.: MOPA OU SIMILAR)  </t>
  </si>
  <si>
    <t xml:space="preserve">09705/ORSE         </t>
  </si>
  <si>
    <t xml:space="preserve">TALA PLANA PERFURADA 50MM                                   </t>
  </si>
  <si>
    <t xml:space="preserve">TERMINAL DE FECHAMENTO,PARA ELETROCALHA PERFURADA OU LISA,150X50MM,COM SAIDA PARA TUBO.FORNECIMENTO E COLOCACAO  </t>
  </si>
  <si>
    <t xml:space="preserve">TERMINAL DE FECHAMENTO, P/ELETROCALHA PERFURADA OU LISA, 150X50MM, C/SAIDA P/TUBO, PRE-ZINCADA  </t>
  </si>
  <si>
    <t xml:space="preserve">ARRUELA LISA D=1/4  </t>
  </si>
  <si>
    <t xml:space="preserve">                    </t>
  </si>
  <si>
    <t xml:space="preserve">ARRUELA LISA D = 1/4"  </t>
  </si>
  <si>
    <t xml:space="preserve">ARRUELA LISA D=5/16  </t>
  </si>
  <si>
    <t xml:space="preserve">                     </t>
  </si>
  <si>
    <t xml:space="preserve">ARRUELA LISA D=5/16"  </t>
  </si>
  <si>
    <t xml:space="preserve">BUCHA DE NYLON S-5  </t>
  </si>
  <si>
    <t xml:space="preserve">BUCHA DE NYLON S-6  </t>
  </si>
  <si>
    <t xml:space="preserve">BUCHA DE NYLON S-10  </t>
  </si>
  <si>
    <t xml:space="preserve">FITA ISOLANTE ALTA FUSÃO 19 MM X 10 M - FORNECIMENTO         </t>
  </si>
  <si>
    <t xml:space="preserve">02643/ORSE         </t>
  </si>
  <si>
    <t xml:space="preserve">FITA ELETR. AUTO FUSÃO 19 MM X 10 M                         </t>
  </si>
  <si>
    <t xml:space="preserve">PARAFUSO SEXTAVADO  CABEÇA LENTILHA D = 1/4  X 5/8  </t>
  </si>
  <si>
    <t xml:space="preserve">PARAFUSO SEXTAVADO CABEÇA LENTILHA D = 1/4" X 5/8"  </t>
  </si>
  <si>
    <t xml:space="preserve">BARRA ROSCADA ZINCADA D=1/4" X 2,00M                         </t>
  </si>
  <si>
    <t xml:space="preserve">07551/ORSE         </t>
  </si>
  <si>
    <t xml:space="preserve">BARRA ROSCADA ZINCADA Ø 1/4"                                </t>
  </si>
  <si>
    <t xml:space="preserve">LUMINARIA LED TUBULAR DE SOBREPOR, 2X18W (INCLUSIVE LAMPADAS),CORPO EM CHAPA DE ACO TRATADA E PINTURA ELETROSTATICA BRANCA, REFLETOR EM ALUMINIO DE ALTO BRILHO, COM VISOR ACRILICOTRANSLUCIDO, SEM REATOR. FORNECIMENTO E COLOCACAO  </t>
  </si>
  <si>
    <t xml:space="preserve">                                                                                                                                                                                                                                      </t>
  </si>
  <si>
    <t xml:space="preserve">LUMINARIA FLUORESC. TUBULAR SOBREPOR, C/VISOR ACRIL.TRANSL.P/LAMP.2X32W, C/LAMP.APAR.CORPO CHAPA ACO TRAT.PINT.ELET.BRAN  </t>
  </si>
  <si>
    <t xml:space="preserve">LAMPADA LED, TUBULAR, TBDH-18W, 100/240V  </t>
  </si>
  <si>
    <t xml:space="preserve">LUMINÁRIA DE SOBREPOR USO AO TEMPO (TARTARUGA) - BASE E-27  </t>
  </si>
  <si>
    <t xml:space="preserve">02052/ORSE         </t>
  </si>
  <si>
    <t xml:space="preserve">SUPORTE ( RECEPTÁCULO) P/ LÂMPADA FLUORESCENTE              </t>
  </si>
  <si>
    <t xml:space="preserve">01344/ORSE         </t>
  </si>
  <si>
    <t xml:space="preserve">LUMINÁRIA (CALHA) P/ LAMPADA FLUORESCENTE 2 X 20W           </t>
  </si>
  <si>
    <t xml:space="preserve">39387/SINAP        </t>
  </si>
  <si>
    <t xml:space="preserve">LAMPADA LED TUBULAR BIVOLT 18/20 W, BASE G13                </t>
  </si>
  <si>
    <t xml:space="preserve">LUMINÁRIA DE EMERGÊNCIA, DE SOBREPOR, TIPO BLOCO AUTÔNOMO, COM AUTONOMIA DE 1H, MODELO LLE-LLEDDF, DA KBR OU SI  </t>
  </si>
  <si>
    <t xml:space="preserve">12700/ORSE         </t>
  </si>
  <si>
    <t xml:space="preserve">LUMINÁRIA DE EMERGÊNCIA, DE SOBREPOR, TIPO BLOCO AUTÔNOMO, COM AUTONOMIA DE 1H, MODELO LLE-LLEDDF, DA  </t>
  </si>
  <si>
    <t xml:space="preserve">INTERRUPTOR SIMPLES (1 MÓDULO), 10A/250V, INCLUINDO SUPORTE E PLACA - FORNECIMENTO E INSTALAÇÃO. AF_12/2015  </t>
  </si>
  <si>
    <t xml:space="preserve">SUPORTE PARAFUSADO COM PLACA DE ENCAIXE 4" X 2" MÉDIO (1,30 M DO PISO) PARA PONTO ELÉTRICO - FORNECIMENTO E INSTALAÇÃO. AF_12/2015  </t>
  </si>
  <si>
    <t xml:space="preserve">INTERRUPTOR SIMPLES (1 MÓDULO), 10A/250V, SEM SUPORTE E SEM PLACA - FORNECIMENTO E INSTALAÇÃO. AF_12/2015  </t>
  </si>
  <si>
    <t xml:space="preserve">INTERRUPTOR PARALELO (1 MÓDULO), 10A/250V, INCLUINDO SUPORTE E PLACA - FORNECIMENTO E INSTALAÇÃO. AF_12/2015  </t>
  </si>
  <si>
    <t xml:space="preserve">INTERRUPTOR PARALELO (1 MÓDULO), 10A/250V, SEM SUPORTE E SEM PLACA - FORNECIMENTO E INSTALAÇÃO. AF_12/2015  </t>
  </si>
  <si>
    <t xml:space="preserve">INTERRUPTOR SIMPLES (1 MÓDULO) COM 1 TOMADA DE EMBUTIR 2P+T 10 A,  SEM SUPORTE E SEM PLACA - FORNECIMENTO E INSTALAÇÃO. AF_12/2015  </t>
  </si>
  <si>
    <t xml:space="preserve">INTERRUPTOR PARALELO (1 MÓDULO) COM 1 TOMADA DE EMBUTIR 2P+T 10 A,  INCLUINDO SUPORTE E PLACA - FORNECIMENTO E INSTALAÇÃO. AF_12/2015  </t>
  </si>
  <si>
    <t xml:space="preserve">INTERRUPTOR PARALELO (1 MÓDULO) COM 1 TOMADA DE EMBUTIR 2P+T 10 A,  SEM SUPORTE E SEM PLACA - FORNECIMENTO E INSTALAÇÃO. AF_12/2015  </t>
  </si>
  <si>
    <t xml:space="preserve">TOMADA MÉDIA DE EMBUTIR (1 MÓDULO), 2P+T 10 A, INCLUINDO SUPORTE E PLACA - FORNECIMENTO E INSTALAÇÃO. AF_12/2015  </t>
  </si>
  <si>
    <t xml:space="preserve">TOMADA MÉDIA DE EMBUTIR (1 MÓDULO), 2P+T 10 A, SEM SUPORTE E SEM PLACA - FORNECIMENTO E INSTALAÇÃO. AF_12/2015  </t>
  </si>
  <si>
    <t xml:space="preserve">TOMADA MÉDIA DE EMBUTIR (2 MÓDULOS), 2P+T 10 A, INCLUINDO SUPORTE E PLACA - FORNECIMENTO E INSTALAÇÃO. AF_12/2015  </t>
  </si>
  <si>
    <t xml:space="preserve">TOMADA MÉDIA DE EMBUTIR (2 MÓDULOS), 2P+T 10 A, SEM SUPORTE E SEM PLACA - FORNECIMENTO E INSTALAÇÃO. AF_12/2015  </t>
  </si>
  <si>
    <t xml:space="preserve">TOMADA ALTA DE EMBUTIR (1 MÓDULO), 2P+T 20 A, INCLUINDO SUPORTE E PLACA - FORNECIMENTO E INSTALAÇÃO. AF_12/2015  </t>
  </si>
  <si>
    <t xml:space="preserve">TOMADA ALTA DE EMBUTIR (1 MÓDULO), 2P+T 20 A, SEM SUPORTE E SEM PLACA - FORNECIMENTO E INSTALAÇÃO. AF_12/2015  </t>
  </si>
  <si>
    <t xml:space="preserve">TAMPA CEGA PLÁSTICA 4 X2  COM FURO CENTRAL (PARA TV/SOM...)  </t>
  </si>
  <si>
    <t xml:space="preserve">TAMPA CEGA PLÁSTICA 4"X2" COM FURO CENTRAL (PARA TV/SOM...)  </t>
  </si>
  <si>
    <t xml:space="preserve">POSTE DE AÇO CONICO CONTÍNUO CURVO SIMPLES, ENGASTADO, H=9M, INCLUSIVE LUMINÁRIA, SEM LÂMPADA - FORNECIMENTO E INSTALACAO. AF_11/2019  </t>
  </si>
  <si>
    <t xml:space="preserve">GUINDAUTO HIDRÁULICO, CAPACIDADE MÁXIMA DE CARGA 6200 KG, MOMENTO MÁXIMO DE CARGA 11,7 TM, ALCANCE MÁXIMO HORIZONTAL 9,70 M, INCLUSIVE CAMINHÃO TOCO PBT 16.000 KG, POTÊNCIA DE 189 CV - CHP DIURNO. AF_06/2014  </t>
  </si>
  <si>
    <t xml:space="preserve">CABO DE COBRE NU 35 MM2 MEIO-DURO  </t>
  </si>
  <si>
    <t xml:space="preserve">LUMINARIA ABERTA P/ ILUMINACAO PUBLICA, TIPO X-57 PETERCO OU EQUIV  </t>
  </si>
  <si>
    <t xml:space="preserve">POSTE CONICO CONTINUO EM ACO GALVANIZADO, CURVO, BRACO SIMPLES, ENGASTADO,  H = 9 M, DIAMETRO INFERIOR = *135* MM  </t>
  </si>
  <si>
    <t xml:space="preserve">CAPTOR TIPO FRANKLIN PARA SPDA - FORNECIMENTO E INSTALAÇÃO. AF_12/2017  </t>
  </si>
  <si>
    <t xml:space="preserve">PARA-RAIOS TIPO FRANKLIN 350 MM, EM LATAO CROMADO, DUAS DESCIDAS, PARA PROTECAO DE EDIFICACOES CONTRA DESCARGAS ATMOSFERICAS  </t>
  </si>
  <si>
    <t xml:space="preserve">MASTRO 1 ½  PARA SPDA - FORNECIMENTO E INSTALAÇÃO. AF_12/2017  </t>
  </si>
  <si>
    <t xml:space="preserve">MASTRO SIMPLES GALVANIZADO DIAMETRO NOMINAL 1 1/2"  </t>
  </si>
  <si>
    <t xml:space="preserve">TERMINAL AÉREO BASE DUPLA GALVANIZADA 25MM - FORNECIMENTO  </t>
  </si>
  <si>
    <t xml:space="preserve">                                                           </t>
  </si>
  <si>
    <t xml:space="preserve">11052/ORSE         </t>
  </si>
  <si>
    <t xml:space="preserve">TERMINAL AÉREO BASE DUPLA GALVANIZADA 25MM                  </t>
  </si>
  <si>
    <t xml:space="preserve">CAIXA DE EQUIPOTENCIALIZAÇÃO DE TERRA  </t>
  </si>
  <si>
    <t xml:space="preserve">I9160              </t>
  </si>
  <si>
    <t xml:space="preserve">CAIXA DE EQUIPOTENCIALIZAÇÃO 40X40X15, COM BARRAMENTO PARA NEUTRO  </t>
  </si>
  <si>
    <t xml:space="preserve">HASTE DE ATERRAMENTO EM ACO COM 3,00 M DE COMPRIMENTO E DN = 5/8", REVESTIDA COM BAIXA CAMADA DE COBRE, SEM CONECTOR  </t>
  </si>
  <si>
    <t xml:space="preserve">CORDOALHA DE COBRE NU 35 MM², NÃO ENTERRADA, COM ISOLADOR - FORNECIMENTO E INSTALAÇÃO. AF_12/2017  </t>
  </si>
  <si>
    <t xml:space="preserve">SUPORTE ISOLADOR PARA CORDOALHA DE COBRE - FORNECIMENTO E INSTALAÇÃO. AF_12/2017  </t>
  </si>
  <si>
    <t xml:space="preserve">CABO DE COBRE NU 50 MM2 MEIO-DURO  </t>
  </si>
  <si>
    <t xml:space="preserve">CORTE E DOBRA DE AÇO CA-25, DIÂMETRO DE 10,0 MM. AF_06/2022  </t>
  </si>
  <si>
    <t xml:space="preserve">ACO CA-25, 10,0 MM, OU 12,5 MM, OU 16,0 MM, OU 20,0 MM, OU 25,0 MM, VERGALHAO  </t>
  </si>
  <si>
    <t xml:space="preserve">FORNECIMENTO E INSTALAÇÃO DE RACK DE PISO 19" X 16U X 570MM (GABINETE)  </t>
  </si>
  <si>
    <t xml:space="preserve">01902/ORSE         </t>
  </si>
  <si>
    <t xml:space="preserve">RACK DE PISO 19" X 16 U X 570MM (GABINETE) PARA MODEMS E SOM C/PORTA DE VIDRO  </t>
  </si>
  <si>
    <t xml:space="preserve">PATCH PANEL 24 PORTAS, CATEGORIA 6 - FORNECIMENTO E INSTALAÇÃO. AF_11/2019  </t>
  </si>
  <si>
    <t xml:space="preserve">PATCH PANEL, 24 PORTAS, CATEGORIA 6, COM RACKS DE 19" E 1 U DE ALTURA  </t>
  </si>
  <si>
    <t xml:space="preserve">SWITCH 24 PORTAS 10/100 MBPS - FORNECIMENTO                  </t>
  </si>
  <si>
    <t xml:space="preserve">07615/ORSE         </t>
  </si>
  <si>
    <t xml:space="preserve">SWITCH 24 PORTAS 10/100 MBPS                                </t>
  </si>
  <si>
    <t xml:space="preserve">ORGANIZADOR DE CABOS (GUIA)  </t>
  </si>
  <si>
    <t xml:space="preserve">                             </t>
  </si>
  <si>
    <t xml:space="preserve">CENTRAL PABX, CAPACIDADE 8 LINHAS E 24 RAMAIS, MOD. CORP 8000, INTELBRÁS OU SIMILAR - FORNECIMENTO  </t>
  </si>
  <si>
    <t xml:space="preserve">08841/ORSE         </t>
  </si>
  <si>
    <t xml:space="preserve">CENTRAL PABX, CAPACIDADE 8 LINHAS E 24 RAMAIS, MOD.CORP 8000, INTELBRÁS OU SIMILAR  </t>
  </si>
  <si>
    <t xml:space="preserve">CABO ELETRÔNICO CATEGORIA 6, INSTALADO EM EDIFICAÇÃO INSTITUCIONAL - FORNECIMENTO E INSTALAÇÃO. AF_11/2019  </t>
  </si>
  <si>
    <t xml:space="preserve">CABO DE PAR TRANCADO UTP, 4 PARES, CATEGORIA 6  </t>
  </si>
  <si>
    <t xml:space="preserve">CABO TELEFÔNICO CCI-50 2 PARES, SEM BLINDAGEM, INSTALADO EM DISTRIBUIÇÃO DE EDIFICAÇÃO RESIDENCIAL - FORNECIMENTO E INSTALAÇÃO. AF_11/2019  </t>
  </si>
  <si>
    <t xml:space="preserve">CABO TELEFONICO CCI 50, 2 PARES, USO INTERNO, SEM BLINDAGEM  </t>
  </si>
  <si>
    <t xml:space="preserve">CABO TELEFÔNICO CTP-APL-50 10 PARES INSTALADO EM ENTRADA DE EDIFICAÇÃO - FORNECIMENTO E INSTALAÇÃO. AF_11/2019  </t>
  </si>
  <si>
    <t xml:space="preserve">CABO TELEFONICO CTP - APL - 50, 10 PARES, USO EXTERNO  </t>
  </si>
  <si>
    <t xml:space="preserve">CABO TELEFÔNICO CCI-50 2 PARES, SEM BLINDAGEM, INSTALADO EM ENTRADA DE EDIFICAÇÃO - FORNECIMENTO E INSTALAÇÃO. AF_11/2019  </t>
  </si>
  <si>
    <t xml:space="preserve">FORNECIMENTO E INSTALAÇÃO DE CONJUNTO DE TOMADAS RJ45 +RJ11 (PLACA SUPORTE E MÓDULO)  </t>
  </si>
  <si>
    <t xml:space="preserve">TOMADA RJ11, 2 FIOS (APENAS MODULO)  </t>
  </si>
  <si>
    <t xml:space="preserve">TOMADA TIPO RJ45, DE EMBUTIR, COMPLETA,PARA LOGICA  </t>
  </si>
  <si>
    <t xml:space="preserve">TOMADA DUPLA PARA LÓGICA RJ45, 4"X4", EMBUTIR, COMPLETA  </t>
  </si>
  <si>
    <t xml:space="preserve">                                                         </t>
  </si>
  <si>
    <t xml:space="preserve">07485/ORSE         </t>
  </si>
  <si>
    <t xml:space="preserve">TOMADA DUPLA PARA LÓGICA RJ45, 4"X4", EMBUTIR, COMPLETA     </t>
  </si>
  <si>
    <t xml:space="preserve">TOMADA RJ11, 2 FIOS, CONJUNTO MONTADO PARA EMBUTIR 4" X 2" (PLACA + SUPORTE + MODULO)  </t>
  </si>
  <si>
    <t xml:space="preserve">CAIXA R1, PADRÃO TELEMAR. EM ALVENARIA DE BLOCO CERÂMICO, ESP. = 0,09M, DIM. INT. = 0.60 X 0.35 X 0.40M, COM TAMPÃO DE FERRO FUN  </t>
  </si>
  <si>
    <t xml:space="preserve">02657/ORSE         </t>
  </si>
  <si>
    <t xml:space="preserve">BLOCO CERÂMICO 6 FUROS 9 X 19 X 24 CM                       </t>
  </si>
  <si>
    <t xml:space="preserve">14112/SINAP        </t>
  </si>
  <si>
    <t xml:space="preserve">TAMPA FOFO TP R1 PADRAO TELEBRAS 385 X 630MM 25KG CARGA MAX1500KG P/ CAIXA TELEFONE  </t>
  </si>
  <si>
    <t xml:space="preserve">QUADRO DE DISTRIBUICAO PARA TELEFONE N.3, 40X40X12CM EM CHAPA METALICA, DE EMBUTIR, SEM ACESSORIOS, PADRAO TELEBRAS, FORNECIMENTO E INSTALAÇÃO. AF_11/2019  </t>
  </si>
  <si>
    <t xml:space="preserve">CAIXA DE PASSAGEM/ LUZ / TELEFONIA, DE EMBUTIR,  EM CHAPA DE ACO GALVANIZADO, DIMENSOES 40 X 40 X *12* CM (PADRAO CONCESSIONARIA LOCAL)  </t>
  </si>
  <si>
    <t xml:space="preserve">CAIXA RETANGULAR 4" X 4" MÉDIA (1,30 M DO PISO), PVC, INSTALADA EM PAREDE - FORNECIMENTO E INSTALAÇÃO. AF_12/2015  </t>
  </si>
  <si>
    <t xml:space="preserve">CAIXA DE PASSAGEM, EM PVC, DE 4" X 4", PARA ELETRODUTO FLEXIVEL CORRUGADO  </t>
  </si>
  <si>
    <t xml:space="preserve">CAIXA DE PASSAGEM METÁLICA DE EMBUTIR 20X20X10 CM  </t>
  </si>
  <si>
    <t xml:space="preserve">CAIXA DE PASSAGEM METALICA DE EMBUTIR 20X20X10 CM  </t>
  </si>
  <si>
    <t xml:space="preserve">ELETROCALHA LISA,COM TAMPA,TIPO "U",100X50MM,TRATAMENTO SUPERFICIAL PRE-ZINCADO A QUENTE,INCLUSIVE CONEXOES,ACESSORIOS EFIXACAO SUPERIOR.FORNECIMENTO E COLOCACAO  </t>
  </si>
  <si>
    <t xml:space="preserve">ELETROCALHA LISA, SEM VIROLA, MED. (100X50X3000)MM, PRE-ZINCADA, SEM TAMPA  </t>
  </si>
  <si>
    <t xml:space="preserve">SUPORTE SUSPENSAO OMEGA P/ELETROCALHA PERFURADA OU LISA 100X50MM (LARGURA X ABA)  </t>
  </si>
  <si>
    <t xml:space="preserve">TAMPA DE ENCAIXE PARA ELETROCALHA PERFURADA OU LISA, 100X3000MM  </t>
  </si>
  <si>
    <t xml:space="preserve">TE HORIZONTAL,90º,PARA ELETROCALHA PERFURADA OU LISA,100X50MM.FORNECIMENTO E COLOCACAO  </t>
  </si>
  <si>
    <t xml:space="preserve">TE HORIZONTAL 90°, PARA ELETROCALHA PERFURADA OU LISA, 100X50MM, PRE-ZINCADA  </t>
  </si>
  <si>
    <t xml:space="preserve">CURVA VERTICAL,EXTERNA,90º,PARA ELETROCALHA PERFURADA OU LISA,100X50MM.FORNECIMENTO E COLOCACAO  </t>
  </si>
  <si>
    <t xml:space="preserve">CURVA VERTICAL EXTERNA 90º, PARA ELETROCALHA PERFURADA OU LISA, 100X50MM, PRE-ZINCADA  </t>
  </si>
  <si>
    <t xml:space="preserve">TERMINAL DE FECHAMENTO LISO,PARA ELETROCALHA PERFURADA OU LISA,100X50MM.FORNECIMENTO E COLOCACAO  </t>
  </si>
  <si>
    <t xml:space="preserve">TERMINAL DE FECHAMENTO LISO, PARA ELETROCALHA PERFURADA OU LISA, 100X50MM, PRE-ZINCADA  </t>
  </si>
  <si>
    <t xml:space="preserve">ELETRODUTO FLEXÍVEL CORRUGADO, PEAD, DN 50 (1 1/2"), PARA REDE ENTERRADA DE DISTRIBUIÇÃO DE ENERGIA ELÉTRICA - FORNECIMENTO E INSTALAÇÃO. AF_12/2021  </t>
  </si>
  <si>
    <t xml:space="preserve">ELETRODUTODUTO PEAD FLEXIVEL PAREDE SIMPLES, CORRUGACAO HELICOIDAL, COR PRETA, SEM ROSCA, DE 1 1/2",  PARA CABEAMENTO SUBTERRANEO (NBR 15715)  </t>
  </si>
  <si>
    <t xml:space="preserve">SAIDA HORIZONTAL PARA ELETRODUTO D=3/4  </t>
  </si>
  <si>
    <t xml:space="preserve">SAIDA HORIZONTAL PARA ELETRODUTO D=3/4"  </t>
  </si>
  <si>
    <t xml:space="preserve">BOX RETO DIAMETRO 1  </t>
  </si>
  <si>
    <t xml:space="preserve">BOX RETO DIAMETRO 1"  </t>
  </si>
  <si>
    <t xml:space="preserve">CAIXA DE PASSAGEM TIPO CONDULETE - 2                         </t>
  </si>
  <si>
    <t xml:space="preserve">CONDULETE DE ALUMÍNIO TIPO C COM TAMPA - 2                  </t>
  </si>
  <si>
    <t xml:space="preserve">Un    </t>
  </si>
  <si>
    <t xml:space="preserve">ACIONADOR MANUAL (BOTOEIRA) TIPO QUEBRA-VIDRO, P/INSTAL. INCENDIO  </t>
  </si>
  <si>
    <t xml:space="preserve">07611/ORSE         </t>
  </si>
  <si>
    <t xml:space="preserve">ACIONADOR MANUAL (BOTOEIRA) TIPO QUEBRA-VIDRO, P/INCENDIO   </t>
  </si>
  <si>
    <t xml:space="preserve">SIRENE AUDIO VISUAL,PARA SISTEMA DE ALARME CONTRA INCENDIO.FORNECIMENTO E COLOCACAO  </t>
  </si>
  <si>
    <t xml:space="preserve">SIRENE AUDIO VISUAL, P/SISTEMA DE ALARMECONTRA INCENDIO  </t>
  </si>
  <si>
    <t xml:space="preserve">CENTRAL DE ALARME ENDEREÇÁVEL DE INCENDIO COM SISTEMA P/ ATÉ 250 DISPOSITIVOS, MARCAL VERIN OU SIMILAR, MODELO VRE-250 C/ BATERIA  </t>
  </si>
  <si>
    <t xml:space="preserve">12660/ORSE         </t>
  </si>
  <si>
    <t xml:space="preserve">CENTRAL DE ALARME ENDEREÇÁVEL DE INCENDIO COM SISTEMA P/ ATÉ 250 DISPOSITIVOS, MARCAL VERIN OU SIMILAR  </t>
  </si>
  <si>
    <t xml:space="preserve">CABO BLINDADO PARA ALARME E DETECÇÃO DE INCÊNCIO 3 X 1,5MM2  </t>
  </si>
  <si>
    <t xml:space="preserve">12685/ORSE         </t>
  </si>
  <si>
    <t xml:space="preserve">TUBO EM COBRE FLEXÍVEL, DN 3/8", COM ISOLAMENTO, INSTALADO EM RAMAL DE ALIMENTAÇÃO DE AR CONDICIONADO COM CONDENSADORA INDIVIDUAL ? FORNECIMENTO E INSTALAÇÃO. AF_12/2015  </t>
  </si>
  <si>
    <t xml:space="preserve">TUBO DE COBRE FLEXIVEL, D = 3/8 ", E = 0,79 MM, PARA AR-CONDICIONADO/ INSTALACOES GAS RESIDENCIAIS E COMERCIAIS  </t>
  </si>
  <si>
    <t xml:space="preserve">TUBO DE BORRACHA ELASTOMERICA FLEXIVEL, PRETA, PARA ISOLAMENTO TERMICO DE TUBULACAO, DN 3/8" (10 MM), E= 19 MM, COEFICIENTE DE CONDUTIVIDADE TERMICA 0,036W/mK, VAPOR DE AGUA MAIOR OU IGUAL A 10.000  </t>
  </si>
  <si>
    <t xml:space="preserve">TUBO EM COBRE FLEXÍVEL, DN 5/8", COM ISOLAMENTO, INSTALADO EM RAMAL DE ALIMENTAÇÃO DE AR CONDICIONADO COM CONDENSADORA INDIVIDUAL ? FORNECIMENTO E INSTALAÇÃO. AF_12/2015  </t>
  </si>
  <si>
    <t xml:space="preserve">TUBO DE COBRE FLEXIVEL, D = 5/8 ", E = 0,79 MM, PARA AR-CONDICIONADO/ INSTALACOES GAS RESIDENCIAIS E COMERCIAIS  </t>
  </si>
  <si>
    <t xml:space="preserve">TUBO DE BORRACHA ELASTOMERICA FLEXIVEL, PRETA, PARA ISOLAMENTO TERMICO DE TUBULACAO, DN 5/8" (15 MM), E= 19 MM, COEFICIENTE DE CONDUTIVIDADE TERMICA 0,036W/MK, VAPOR DE AGUA MAIOR OU IGUAL A 10.000  </t>
  </si>
  <si>
    <t xml:space="preserve">TUBO EM COBRE FLEXÍVEL, DN 1/4", COM ISOLAMENTO, INSTALADO EM RAMAL DE ALIMENTAÇÃO DE AR CONDICIONADO COM CONDENSADORA CENTRAL ? FORNECIMENTO E INSTALAÇÃO. AF_12/2015  </t>
  </si>
  <si>
    <t xml:space="preserve">TUBO DE COBRE FLEXIVEL, D = 1/4 ", E = 0,79 MM, PARA AR-CONDICIONADO/ INSTALACOES GAS RESIDENCIAIS E COMERCIAIS  </t>
  </si>
  <si>
    <t xml:space="preserve">TUBO DE BORRACHA ELASTOMERICA FLEXIVEL, PRETA, PARA ISOLAMENTO TERMICO DE TUBULACAO, DN 1/4" (6 MM), E= 9 MM, COEFICIENTE DE CONDUTIVIDADE TERMICA 0,036W/mK, VAPOR DE AGUA MAIOR OU IGUAL A 10.000  </t>
  </si>
  <si>
    <t xml:space="preserve">CONDICIONADOR DE AR TIPO SPLIT 9000 BTU'S COMPREENDENDO 1 CONDENSADOR E 1 EVAPORADOR(VIDE INSTALACAO,ASSENTAMENTO E INTERLIGACOES FAMILIA 15.005).FORNECIMENTO  </t>
  </si>
  <si>
    <t xml:space="preserve">CONDICIONADOR DE AR TIPO SPLIT, DE 09.000BTU`S, COM 1 CONDENSADOR E 1 EVAPORADOR  </t>
  </si>
  <si>
    <t xml:space="preserve">CONDICIONADOR DE AR TIPO SPLIT 24000 BTU'S COMPREENDENDO 1 CONDENSADOR E 1 EVAPORADOR(VIDE INSTALACAO,ASSENTAMENTO E INTERLIGACOES FAMILIA 15.005).FORNECIMENTO  </t>
  </si>
  <si>
    <t xml:space="preserve">CONDICIONADOR DE AR TIPO SPLIT, DE 24.000BTU`S, COM 1 CONDENSADOR E 1 EVAPORADOR  </t>
  </si>
  <si>
    <t xml:space="preserve">CONDICIONADOR DE AR TIPO SPLIT 30000 BTU'S COMPREENDENDO 1 CONDENSADOR E 1 EVAPORADOR(VIDE INSTALACAO,ASSENTAMENTO E INTERLIGACOES FAMILIA 15.005).FORNECIMENTO  </t>
  </si>
  <si>
    <t xml:space="preserve">CONDICIONADOR DE AR TIPO SPLIT, DE 30.000BTU`S, COM 1 CONDENSADOR E 1 EVAPORADOR  </t>
  </si>
  <si>
    <t xml:space="preserve">INSTALAÇÃO DE CONDICIONADOR DE AR TIPO SPLIT HIGH WALL, 9000 BTU  </t>
  </si>
  <si>
    <t xml:space="preserve">04133/ORSE         </t>
  </si>
  <si>
    <t xml:space="preserve">INSTALAÇÃO DE CONDICIONADOR DE AR TIPO SPLIT HIGH WALL, 24000 BTU  </t>
  </si>
  <si>
    <t xml:space="preserve">04138/ORSE         </t>
  </si>
  <si>
    <t xml:space="preserve">INSTALAÇÃO DE CONDICIONADOR DE AR TIPO SPLIT HIGH WALL,24000 BTU  </t>
  </si>
  <si>
    <t xml:space="preserve">INSTALAÇÃO DE CONDICIONADOR DE AR TIPO SPLIT HIGH WALL, 30000 BTU  </t>
  </si>
  <si>
    <t xml:space="preserve">04141/ORSE         </t>
  </si>
  <si>
    <t xml:space="preserve">INSTALAÇÃO DE CONDICIONADOR DE AR TIPO SPLIT HIGH WALL,30000 BTU  </t>
  </si>
  <si>
    <t xml:space="preserve">TUBO DE AÇO GALVANIZADO COM COSTURA, CLASSE MÉDIA, CONEXÃO ROSQUEADA, DN 20 (3/4"), INSTALADO EM RAMAIS E SUB-RAMAIS DE GÁS - FORNECIMENTO E INSTALAÇÃO. AF_10/2020  </t>
  </si>
  <si>
    <t xml:space="preserve">TUBO ACO GALVANIZADO COM COSTURA, CLASSE MEDIA, DN 3/4", E = *2,65* MM, PESO *1,58* KG/M (NBR 5580)  </t>
  </si>
  <si>
    <t xml:space="preserve">MANGUEIRA PARA GÁS GLP D=3/8" X 120CM, EM PVC TRANSPARENTE C/TARJA AMARELA, USO DOMESTICO  </t>
  </si>
  <si>
    <t xml:space="preserve">09088/ORSE         </t>
  </si>
  <si>
    <t xml:space="preserve">MANGUEIRA PARA GÁS GLP D=3/8" X 120CM, EM PVC TRANSPARENTE C/TARJA AMARELA, USO DOMESTICO, ALIANÇA OU SIMILAR  </t>
  </si>
  <si>
    <t xml:space="preserve">JOELHO 90 GRAUS, EM FERRO GALVANIZADO, CONEXÃO ROSQUEADA, DN 15 (1/2"), INSTALADO EM RAMAIS E SUB-RAMAIS DE GÁS - FORNECIMENTO E INSTALAÇÃO. AF_10/2020  </t>
  </si>
  <si>
    <t xml:space="preserve">COTOVELO 90 GRAUS DE FERRO GALVANIZADO, COM ROSCA BSP, DE 1/2"  </t>
  </si>
  <si>
    <t xml:space="preserve">JOELHO 90 GRAUS, EM FERRO GALVANIZADO, CONEXÃO ROSQUEADA, DN 20 (3/4"), INSTALADO EM RAMAIS E SUB-RAMAIS DE GÁS - FORNECIMENTO E INSTALAÇÃO. AF_10/2020  </t>
  </si>
  <si>
    <t xml:space="preserve">COTOVELO 90 GRAUS DE FERRO GALVANIZADO, COM ROSCA BSP, DE 3/4"  </t>
  </si>
  <si>
    <t xml:space="preserve">JOELHO 45 GRAUS, EM FERRO GALVANIZADO, CONEXÃO ROSQUEADA, DN 20 (3/4"), INSTALADO EM RAMAIS E SUB-RAMAIS DE GÁS - FORNECIMENTO E INSTALAÇÃO. AF_10/2020  </t>
  </si>
  <si>
    <t xml:space="preserve">COTOVELO 45 GRAUS DE FERRO GALVANIZADO, COM ROSCA BSP, DE 3/4"  </t>
  </si>
  <si>
    <t xml:space="preserve">NIPLE, EM FERRO GALVANIZADO, CONEXÃO ROSQUEADA, DN 20 (3/4"), INSTALADO EM RAMAIS E SUB-RAMAIS DE GÁS - FORNECIMENTO E INSTALAÇÃO. AF_10/2020  </t>
  </si>
  <si>
    <t xml:space="preserve">NIPLE DE FERRO GALVANIZADO, COM ROSCA BSP, DE 3/4"  </t>
  </si>
  <si>
    <t xml:space="preserve">NIPLE, EM FERRO GALVANIZADO, CONEXÃO ROSQUEADA, DN 15 (1/2"), INSTALADO EM RAMAIS E SUB-RAMAIS DE GÁS - FORNECIMENTO E INSTALAÇÃO. AF_10/2020  </t>
  </si>
  <si>
    <t xml:space="preserve">NIPLE DE FERRO GALVANIZADO, COM ROSCA BSP, DE 1/2"  </t>
  </si>
  <si>
    <t xml:space="preserve">FORNECIMENTO E ASSENTAMENTO DE TE DE REDUÇÃO DE FERRO GALVANIZADO DE 3/4" X 1/2"  </t>
  </si>
  <si>
    <t xml:space="preserve">06302/SINAP        </t>
  </si>
  <si>
    <t xml:space="preserve">TE REDUCAO FERRO GALV 90G ROSCA 3/4  X 1/2  </t>
  </si>
  <si>
    <t xml:space="preserve">TÊ, EM FERRO GALVANIZADO, CONEXÃO ROSQUEADA, DN 20 (3/4"), INSTALADO EM RAMAIS E SUB-RAMAIS DE GÁS - FORNECIMENTO E INSTALAÇÃO. AF_10/2020  </t>
  </si>
  <si>
    <t xml:space="preserve">TE DE FERRO GALVANIZADO, DE 3/4"  </t>
  </si>
  <si>
    <t xml:space="preserve">UNIÃO, EM FERRO GALVANIZADO, CONEXÃO ROSQUEADA, DN 20 (3/4"), INSTALADO EM RAMAIS E SUB-RAMAIS DE GÁS - FORNECIMENTO E INSTALAÇÃO. AF_10/2020  </t>
  </si>
  <si>
    <t xml:space="preserve">UNIAO DE FERRO GALVANIZADO, COM ROSCA BSP, COM ASSENTO PLANO, DE 3/4"  </t>
  </si>
  <si>
    <t xml:space="preserve">LUVA DE REDUÇÃO, EM FERRO GALVANIZADO, 3/4" X 1/2", CONEXÃO ROSQUEADA, INSTALADO EM RAMAIS E SUB-RAMAIS DE GÁS - FORNECIMENTO E INSTALAÇÃO. AF_10/2020  </t>
  </si>
  <si>
    <t xml:space="preserve">LUVA DE REDUCAO DE FERRO GALVANIZADO, COM ROSCA BSP, DE 3/4" X 1/2"  </t>
  </si>
  <si>
    <t xml:space="preserve">FORNECIMENTO E ASSENTAMENTO DE CAP DE FERRO GALVANIZADO DE 3/4"  </t>
  </si>
  <si>
    <t xml:space="preserve">01163/SINAP        </t>
  </si>
  <si>
    <t xml:space="preserve">CAP OU TAMPAO FERRO GALV ROSCA 3/4  </t>
  </si>
  <si>
    <t xml:space="preserve">REGISTRO DE GAVETA BRUTO, LATÃO, ROSCÁVEL, 3/4" - FORNECIMENTO E INSTALAÇÃO. AF_08/2021  </t>
  </si>
  <si>
    <t xml:space="preserve">REGISTRO GAVETA BRUTO EM LATAO FORJADO, BITOLA 3/4 " (REF 1509)  </t>
  </si>
  <si>
    <t xml:space="preserve">REGISTRO DE FECHO RÁPIDO 1/2" NPT                            </t>
  </si>
  <si>
    <t xml:space="preserve">11112/ORSE         </t>
  </si>
  <si>
    <t xml:space="preserve">REGISTRO DE FECHO RÁPIDO 1/2" NPT                           </t>
  </si>
  <si>
    <t xml:space="preserve">REGULADOR DE BAIXA PRESSÃO, D=15MM, TIPO FISHER, CLASSE 300, 2º ESTÁGIO (INSTALAÇÃO GÁS)  </t>
  </si>
  <si>
    <t xml:space="preserve">09377/ORSE         </t>
  </si>
  <si>
    <t xml:space="preserve">REGULADOR BAIXA PRESSÃO TIPO FISHER, 15MM, CLASSE 300, 2º ESTAGIO  </t>
  </si>
  <si>
    <t xml:space="preserve">REGULADOR DE ALTA PRESSÃO, D=28MM, TIPO FISHER, CLASSE 300, 1º ESTÁGIO (INSTALAÇÃO GÁS)  </t>
  </si>
  <si>
    <t xml:space="preserve">09376/ORSE         </t>
  </si>
  <si>
    <t xml:space="preserve">REGULADOR ALTA PRESSÃO TIPO FISHER, 28MM, CLASSE 300, 1º ESTAGIO  </t>
  </si>
  <si>
    <t xml:space="preserve">VÁLVULA DE ESFERA BRUTA, BRONZE, ROSCÁVEL, 1/2" - FORNECIMENTO E INSTALAÇÃO. AF_08/2021  </t>
  </si>
  <si>
    <t xml:space="preserve">VALVULA DE ESFERA BRUTA EM BRONZE, BITOLA 1/2 " (REF 1552-B)  </t>
  </si>
  <si>
    <t xml:space="preserve">VÁLVULA DE ESFERA BRUTA, BRONZE, ROSCÁVEL, 3/4'' - FORNECIMENTO E INSTALAÇÃO. AF_08/2021  </t>
  </si>
  <si>
    <t xml:space="preserve">VALVULA DE ESFERA BRUTA EM BRONZE, BITOLA 3/4 " (REF 1552-B)  </t>
  </si>
  <si>
    <t xml:space="preserve">MANOMETRO 0 A 200 PSI (0 A 14 KGF/CM2), D = 50MM - FORNECIMENTO E COLOCACAO  </t>
  </si>
  <si>
    <t xml:space="preserve">MANOMETRO COM CAIXA EM ACO PINTADO, ESCALA *10* KGF/CM2 (*10* BAR), DIAMETRO NOMINAL DE *63* MM, CONEXAO DE 1/4"  </t>
  </si>
  <si>
    <t xml:space="preserve">BOTIJÃO DE GÁS ENGARRAFADO (GLP), CAPACIDADE PARA 45KG. O CUSTO INCLUI O BOTIJÃO E O GÁS. FORNECIMENTO REF.: 18.033.0015-0/EMOP.  </t>
  </si>
  <si>
    <t xml:space="preserve">BOTIJAO GAS ENGARRAFADO, DE 45KG  </t>
  </si>
  <si>
    <t xml:space="preserve">TUBO DE AÇO GALVANIZADO COM COSTURA, CLASSE MÉDIA, CONEXÃO RANHURADA, DN 65 (2 1/2"), INSTALADO EM PRUMADAS - FORNECIMENTO E INSTALAÇÃO. AF_10/2020  </t>
  </si>
  <si>
    <t xml:space="preserve">TUBO ACO GALVANIZADO COM COSTURA, CLASSE MEDIA, DN 2.1/2", E = *3,65* MM, PESO *6,51* KG/M (NBR 5580)  </t>
  </si>
  <si>
    <t xml:space="preserve">COTOVELO 90 GRAUS, EM FERRO GALVANIZADO, CONEXÃO ROSQUEADA, DN 65 (2 1/2?), INSTALADO EM RESERVAÇÃO DE ÁGUA DE EDIFICAÇÃO QUE POSSUA RESERVATÓRIO DE FIBRA/FIBROCIMENTO ? FORNECIMENTO E INSTALAÇÃO. AF_06/2016  </t>
  </si>
  <si>
    <t xml:space="preserve">                                                                                                                                                                                                                 </t>
  </si>
  <si>
    <t xml:space="preserve">COTOVELO 90 GRAUS DE FERRO GALVANIZADO, COM ROSCA BSP, DE 2 1/2"  </t>
  </si>
  <si>
    <t xml:space="preserve">COTOVELO 45 GRAUS, EM FERRO GALVANIZADO, CONEXÃO ROSQUEADA, DN 65 (2 1/2?), INSTALADO EM RESERVAÇÃO DE ÁGUA DE EDIFICAÇÃO QUE POSSUA RESERVATÓRIO DE FIBRA/FIBROCIMENTO ? FORNECIMENTO E INSTALAÇÃO. AF_06/2016  </t>
  </si>
  <si>
    <t xml:space="preserve">COTOVELO 45 GRAUS DE FERRO GALVANIZADO, COM ROSCA BSP, DE 2 1/2"  </t>
  </si>
  <si>
    <t xml:space="preserve">CURVA 90 GRAUS, EM AÇO, CONEXÃO SOLDADA, DN 65 (2 1/2"), INSTALADO EM REDE DE ALIMENTAÇÃO PARA HIDRANTE - FORNECIMENTO E INSTALAÇÃO. AF_10/2020  </t>
  </si>
  <si>
    <t xml:space="preserve">CURVA 90 GRAUS EM ACO CARBONO, RAIO CURTO, SOLDAVEL, PRESSAO 3.000 LBS, DN 2 1/2"  </t>
  </si>
  <si>
    <t xml:space="preserve">TÊ, EM FERRO GALVANIZADO, CONEXÃO ROSQUEADA, DN 65 (2 1/2"), INSTALADO EM REDE DE ALIMENTAÇÃO PARA HIDRANTE - FORNECIMENTO E INSTALAÇÃO. AF_10/2020  </t>
  </si>
  <si>
    <t xml:space="preserve">TE DE FERRO GALVANIZADO, DE 2 1/2"  </t>
  </si>
  <si>
    <t xml:space="preserve">NIPLE, EM FERRO GALVANIZADO, DN 65 (2 1/2"), CONEXÃO ROSQUEADA, INSTALADO EM REDE DE ALIMENTAÇÃO PARA HIDRANTE - FORNECIMENTO E INSTALAÇÃO. AF_10/2020  </t>
  </si>
  <si>
    <t xml:space="preserve">NIPLE DE FERRO GALVANIZADO, COM ROSCA BSP, DE 2 1/2"  </t>
  </si>
  <si>
    <t xml:space="preserve">ABRIGO PARA HIDRANTE, 75X45X17CM, COM REGISTRO GLOBO ANGULAR 45º 2.1/2", ADAPTADOR STORZ 2.1/2", MANGUEIRA DE INCÊNDIO 15M, REDUÇÃO 2.1/2X1.1/2" E ESGUICHO EM LATÃO 1.1/2" - FORNECIMENTO E INSTALAÇÃO  </t>
  </si>
  <si>
    <t xml:space="preserve">ADAPTADOR, EM LATAO, ENGATE RAPIDO 2 1/2" X ROSCA INTERNA 5 FIOS 2 1/2",  PARA INSTALACAO PREDIAL DE COMBATE A INCENDIO  </t>
  </si>
  <si>
    <t xml:space="preserve">CAIXA DE INCENDIO/ABRIGO PARA MANGUEIRA, DE EMBUTIR/INTERNA, COM 75 X 45 X 17 CM, EM CHAPA DE ACO, PORTA COM VENTILACAO, VISOR COM A INSCRICAO "INCENDIO", SUPORTE/CESTA INTERNA PARA A MANGUEIRA, PINTURA ELETROSTATICA VERMELHA  </t>
  </si>
  <si>
    <t xml:space="preserve">ESGUICHO TIPO JATO SOLIDO, EM LATAO, ENGATE RAPIDO 1 1/2" X 13 MM, PARA MANGUEIRA EM INSTALACAO PREDIAL COMBATE A INCENDIO  </t>
  </si>
  <si>
    <t xml:space="preserve">MANGUEIRA DE INCENDIO, TIPO 1, DE 1 1/2", COMPRIMENTO = 15 M, TECIDO EM FIO DE POLIESTER E TUBO INTERNO EM BORRACHA SINTETICA, COM UNIOES ENGATE RAPIDO  </t>
  </si>
  <si>
    <t xml:space="preserve">REDUCAO FIXA TIPO STORZ, ENGATE RAPIDO 2.1/2" X 1.1/2", EM LATAO, PARA INSTALACAO PREDIAL COMBATE A INCENDIO PREDIAL  </t>
  </si>
  <si>
    <t xml:space="preserve">REGISTRO OU VALVULA GLOBO ANGULAR EM LATAO, PARA HIDRANTES EM INSTALACAO PREDIAL DE INCENDIO, 45 GRAUS, DIAMETRO DE 2 1/2", COM VOLANTE, CLASSE DE PRESSAO DE ATE 200 PSI  </t>
  </si>
  <si>
    <t xml:space="preserve">HIDRANTE SUBTERRANEO FERRO FUNDIDO C/ CURVA LONGA E CAIXA DN=75MM  </t>
  </si>
  <si>
    <t xml:space="preserve">HIDRANTE SUBTERRANEO, EM FERRO FUNDIDO, COM CURVA LONGA E CAIXA, DN 75 MM  </t>
  </si>
  <si>
    <t xml:space="preserve">TUBO DE AÇO GALVANIZADO COM COSTURA, CLASSE MÉDIA, DN 25 (1"), CONEXÃO ROSQUEADA, INSTALADO EM REDE DE ALIMENTAÇÃO PARA HIDRANTE - FORNECIMENTO E INSTALAÇÃO. AF_10/2020  </t>
  </si>
  <si>
    <t xml:space="preserve">TUBO ACO GALVANIZADO COM COSTURA, CLASSE MEDIA, DN 1", E = 3,38 MM, PESO 2,50 KG/M (NBR 5580)  </t>
  </si>
  <si>
    <t xml:space="preserve">TUBO DE AÇO GALVANIZADO COM COSTURA, CLASSE MÉDIA, DN 32 (1 1/4"), CONEXÃO ROSQUEADA, INSTALADO EM REDE DE ALIMENTAÇÃO PARA HIDRANTE - FORNECIMENTO E INSTALAÇÃO. AF_10/2020  </t>
  </si>
  <si>
    <t xml:space="preserve">TUBO ACO GALVANIZADO COM COSTURA, CLASSE MEDIA, DN 1.1/4", E = *3,25* MM, PESO *3,14* KG/M (NBR 5580)  </t>
  </si>
  <si>
    <t xml:space="preserve">TUBO DE AÇO GALVANIZADO COM COSTURA, CLASSE MÉDIA, DN 40 (1 1/2"), CONEXÃO ROSQUEADA, INSTALADO EM REDE DE ALIMENTAÇÃO PARA HIDRANTE - FORNECIMENTO E INSTALAÇÃO. AF_10/2020  </t>
  </si>
  <si>
    <t xml:space="preserve">TUBO DE AÇO GALVANIZADO COM COSTURA, CLASSE MÉDIA, CONEXÃO RANHURADA, DN 80 (3"), INSTALADO EM PRUMADAS - FORNECIMENTO E INSTALAÇÃO. AF_10/2020  </t>
  </si>
  <si>
    <t xml:space="preserve">TUBO ACO GALVANIZADO COM COSTURA, CLASSE MEDIA, DN 3", E = *4,05* MM, PESO *8,47* KG/M (NBR 5580)  </t>
  </si>
  <si>
    <t xml:space="preserve">LUVA DE REDUÇÃO, EM FERRO GALVANIZADO, 1" X 3/4", CONEXÃO ROSQUEADA, INSTALADO EM REDE DE ALIMENTAÇÃO PARA HIDRANTE - FORNECIMENTO E INSTALAÇÃO. AF_10/2020  </t>
  </si>
  <si>
    <t xml:space="preserve">LUVA DE REDUCAO DE FERRO GALVANIZADO, COM ROSCA BSP, DE 1" X 3/4"  </t>
  </si>
  <si>
    <t xml:space="preserve">LUVA DE REDUÇÃO, EM FERRO GALVANIZADO, 1 1/4" X 3/4", CONEXÃO ROSQUEADA, INSTALADO EM REDE DE ALIMENTAÇÃO PARA HIDRANTE - FORNECIMENTO E INSTALAÇÃO. AF_10/2020  </t>
  </si>
  <si>
    <t xml:space="preserve">LUVA DE REDUCAO DE FERRO GALVANIZADO, COM ROSCA BSP, DE 1 1/4" X 3/4"  </t>
  </si>
  <si>
    <t xml:space="preserve">LUVA DE REDUÇÃO, EM FERRO GALVANIZADO, 2 1/2" X 1 1/2", CONEXÃO ROSQUEADA, INSTALADO EM PRUMADAS - FORNECIMENTO E INSTALAÇÃO. AF_10/2020  </t>
  </si>
  <si>
    <t xml:space="preserve">LUVA DE REDUCAO DE FERRO GALVANIZADO, COM ROSCA BSP, DE 2 1/2" X 1 1/2"  </t>
  </si>
  <si>
    <t xml:space="preserve">LUVA DE REDUÇÃO, EM FERRO GALVANIZADO, 3" X 2", CONEXÃO ROSQUEADA, INSTALADO EM PRUMADAS - FORNECIMENTO E INSTALAÇÃO. AF_10/2020  </t>
  </si>
  <si>
    <t xml:space="preserve">LUVA DE REDUCAO DE FERRO GALVANIZADO, COM ROSCA BSP, DE 3" X 2"  </t>
  </si>
  <si>
    <t xml:space="preserve">LUVA DE REDUÇÃO, EM FERRO GALVANIZADO, 3" X 2 1/2", CONEXÃO ROSQUEADA, INSTALADO EM PRUMADAS - FORNECIMENTO E INSTALAÇÃO. AF_10/2020  </t>
  </si>
  <si>
    <t xml:space="preserve">LUVA DE REDUCAO DE FERRO GALVANIZADO, COM ROSCA BSP, DE 3" X 2 1/2"  </t>
  </si>
  <si>
    <t xml:space="preserve">TÊ, EM FERRO GALVANIZADO, DN 65 (2 1/2"), CONEXÃO ROSQUEADA, INSTALADO EM PRUMADAS - FORNECIMENTO E INSTALAÇÃO. AF_10/2020  </t>
  </si>
  <si>
    <t xml:space="preserve">TÊ, EM FERRO GALVANIZADO, DN 80 (3"), CONEXÃO ROSQUEADA, INSTALADO EM PRUMADAS - FORNECIMENTO E INSTALAÇÃO. AF_10/2020  </t>
  </si>
  <si>
    <t xml:space="preserve">TE DE FERRO GALVANIZADO, DE 3"  </t>
  </si>
  <si>
    <t xml:space="preserve">FORNECIMENTO E ASSENTAMENTO DE TE DE REDUÇÃO DE FERRO GALVANIZADO DE 1 1/2" X 1"  </t>
  </si>
  <si>
    <t xml:space="preserve">06319/SINAP        </t>
  </si>
  <si>
    <t xml:space="preserve">TE REDUCAO FERRO GALV 90G ROSCA 1.1/2  X 1  </t>
  </si>
  <si>
    <t xml:space="preserve">FORNECIMENTO E ASSENTAMENTO DE TE DE REDUÇÃO DE FERRO GALVANIZADO DE 2 1/2" X 1"  </t>
  </si>
  <si>
    <t xml:space="preserve">11290/ORSE         </t>
  </si>
  <si>
    <t xml:space="preserve">TÊ REDUÇÃO FERRO GALVANIZADO D=2 1/2 X 1"                   </t>
  </si>
  <si>
    <t xml:space="preserve">NIPLE, EM FERRO GALVANIZADO, DN 25 (1"), CONEXÃO ROSQUEADA, INSTALADO EM REDE DE ALIMENTAÇÃO PARA HIDRANTE - FORNECIMENTO E INSTALAÇÃO. AF_10/2020  </t>
  </si>
  <si>
    <t xml:space="preserve">NIPLE DE FERRO GALVANIZADO, COM ROSCA BSP, DE 1"  </t>
  </si>
  <si>
    <t xml:space="preserve">NIPLE, EM FERRO GALVANIZADO, DN 32 (1 1/4"), CONEXÃO ROSQUEADA, INSTALADO EM REDE DE ALIMENTAÇÃO PARA HIDRANTE - FORNECIMENTO E INSTALAÇÃO. AF_10/2020  </t>
  </si>
  <si>
    <t xml:space="preserve">NIPLE DE FERRO GALVANIZADO, COM ROSCA BSP, DE 1 1/4"  </t>
  </si>
  <si>
    <t xml:space="preserve">NIPLE, EM FERRO GALVANIZADO, DN 40 (1 1/2"), CONEXÃO ROSQUEADA, INSTALADO EM REDE DE ALIMENTAÇÃO PARA HIDRANTE - FORNECIMENTO E INSTALAÇÃO. AF_10/2020  </t>
  </si>
  <si>
    <t xml:space="preserve">NIPLE DE FERRO GALVANIZADO, COM ROSCA BSP, DE 1 1/2"  </t>
  </si>
  <si>
    <t xml:space="preserve">NIPLE, EM FERRO GALVANIZADO, DN 50 (2"), CONEXÃO ROSQUEADA, INSTALADO EM REDE DE ALIMENTAÇÃO PARA HIDRANTE - FORNECIMENTO E INSTALAÇÃO. AF_10/2020  </t>
  </si>
  <si>
    <t xml:space="preserve">NIPLE DE FERRO GALVANIZADO, COM ROSCA BSP, DE 2"  </t>
  </si>
  <si>
    <t xml:space="preserve">NIPLE, EM FERRO GALVANIZADO, DN 65 (2 1/2"), CONEXÃO ROSQUEADA, INSTALADO EM PRUMADAS - FORNECIMENTO E INSTALAÇÃO. AF_10/2020  </t>
  </si>
  <si>
    <t xml:space="preserve">NIPLE, EM FERRO GALVANIZADO, DN 80 (3"), CONEXÃO ROSQUEADA, INSTALADO EM PRUMADAS - FORNECIMENTO E INSTALAÇÃO. AF_10/2020  </t>
  </si>
  <si>
    <t xml:space="preserve">NIPLE DE FERRO GALVANIZADO, COM ROSCA BSP, DE 3"  </t>
  </si>
  <si>
    <t xml:space="preserve">UNIÃO, EM FERRO GALVANIZADO, DN 25 (1"), CONEXÃO ROSQUEADA, INSTALADO EM REDE DE ALIMENTAÇÃO PARA HIDRANTE - FORNECIMENTO E INSTALAÇÃO. AF_10/2020  </t>
  </si>
  <si>
    <t xml:space="preserve">UNIAO DE FERRO GALVANIZADO, COM ROSCA BSP, COM ASSENTO PLANO, DE 1"  </t>
  </si>
  <si>
    <t xml:space="preserve">UNIÃO, EM FERRO GALVANIZADO, DN 32 (1 1/4"), CONEXÃO ROSQUEADA, INSTALADO EM REDE DE ALIMENTAÇÃO PARA HIDRANTE - FORNECIMENTO E INSTALAÇÃO. AF_10/2020  </t>
  </si>
  <si>
    <t xml:space="preserve">UNIAO DE FERRO GALVANIZADO, COM ROSCA BSP, COM ASSENTO PLANO, DE 1 1/4"  </t>
  </si>
  <si>
    <t xml:space="preserve">UNIÃO, EM FERRO GALVANIZADO, DN 65 (2 1/2"), CONEXÃO ROSQUEADA, INSTALADO EM PRUMADAS - FORNECIMENTO E INSTALAÇÃO. AF_10/2020  </t>
  </si>
  <si>
    <t xml:space="preserve">UNIAO DE FERRO GALVANIZADO, COM ROSCA BSP, COM ASSENTO PLANO, DE 2 1/2"  </t>
  </si>
  <si>
    <t xml:space="preserve">UNIÃO, EM FERRO GALVANIZADO, DN 80 (3"), CONEXÃO ROSQUEADA, INSTALADO EM PRUMADAS - FORNECIMENTO E INSTALAÇÃO. AF_10/2020  </t>
  </si>
  <si>
    <t xml:space="preserve">UNIAO DE FERRO GALVANIZADO, COM ROSCA BSP, COM ASSENTO PLANO, DE 3"  </t>
  </si>
  <si>
    <t xml:space="preserve">JOELHO 90 GRAUS, EM FERRO GALVANIZADO, DN 25 (1"), CONEXÃO ROSQUEADA, INSTALADO EM REDE DE ALIMENTAÇÃO PARA HIDRANTE - FORNECIMENTO E INSTALAÇÃO. AF_10/2020  </t>
  </si>
  <si>
    <t xml:space="preserve">COTOVELO 90 GRAUS DE FERRO GALVANIZADO, COM ROSCA BSP, DE 1"  </t>
  </si>
  <si>
    <t xml:space="preserve">JOELHO 90 GRAUS, EM FERRO GALVANIZADO, DN 40 (1 1/2"), CONEXÃO ROSQUEADA, INSTALADO EM REDE DE ALIMENTAÇÃO PARA HIDRANTE - FORNECIMENTO E INSTALAÇÃO. AF_10/2020  </t>
  </si>
  <si>
    <t xml:space="preserve">COTOVELO 90 GRAUS DE FERRO GALVANIZADO, COM ROSCA BSP, DE 1 1/2"  </t>
  </si>
  <si>
    <t xml:space="preserve">JOELHO 90 GRAUS, EM FERRO GALVANIZADO, DN 65 (2 1/2"), CONEXÃO ROSQUEADA, INSTALADO EM PRUMADAS - FORNECIMENTO E INSTALAÇÃO. AF_10/2020  </t>
  </si>
  <si>
    <t xml:space="preserve">JOELHO 90 GRAUS, EM FERRO GALVANIZADO, DN 80 (3"), CONEXÃO ROSQUEADA, INSTALADO EM PRUMADAS - FORNECIMENTO E INSTALAÇÃO. AF_10/2020  </t>
  </si>
  <si>
    <t xml:space="preserve">COTOVELO 90 GRAUS DE FERRO GALVANIZADO, COM ROSCA BSP, DE 3"  </t>
  </si>
  <si>
    <t xml:space="preserve">FORNECIMENTO E ASSENTAMENTO DE FLANGE SEXTAVADO DE FERRO GALVANIZADO DE 3"  </t>
  </si>
  <si>
    <t xml:space="preserve">03268/SINAP        </t>
  </si>
  <si>
    <t xml:space="preserve">FLANGE SEXTAVADO FERRO GALV ROSCA REF. 3  </t>
  </si>
  <si>
    <t xml:space="preserve">CHAVE DE FLUXO 1  </t>
  </si>
  <si>
    <t xml:space="preserve">                  </t>
  </si>
  <si>
    <t xml:space="preserve">H604               </t>
  </si>
  <si>
    <t xml:space="preserve">CHAVE DE FLUXO 1"  </t>
  </si>
  <si>
    <t xml:space="preserve">TANQUE DE PRESSÃO CAP. 30 LTS.                               </t>
  </si>
  <si>
    <t xml:space="preserve">10341/ORSE         </t>
  </si>
  <si>
    <t xml:space="preserve">TANQUE DE PRESSÃO CAP. 30 LTS.                              </t>
  </si>
  <si>
    <t xml:space="preserve">REGISTRO DE GAVETA BRUTO, LATÃO, ROSCÁVEL, 2 1/2" - FORNECIMENTO E INSTALAÇÃO. AF_08/2021  </t>
  </si>
  <si>
    <t xml:space="preserve">REGISTRO GAVETA BRUTO EM LATAO FORJADO, BITOLA 2 1/2 " (REF 1509)  </t>
  </si>
  <si>
    <t xml:space="preserve">REGISTRO DE GAVETA BRUTO, LATÃO, ROSCÁVEL, 3" - FORNECIMENTO E INSTALAÇÃO. AF_08/2021  </t>
  </si>
  <si>
    <t xml:space="preserve">REGISTRO GAVETA BRUTO EM LATAO FORJADO, BITOLA 3 " (REF 1509)  </t>
  </si>
  <si>
    <t xml:space="preserve">VÁLVULA DE ESFERA BRUTA, BRONZE, ROSCÁVEL, 1'' - FORNECIMENTO E INSTALAÇÃO. AF_08/2021  </t>
  </si>
  <si>
    <t xml:space="preserve">VALVULA DE ESFERA BRUTA EM BRONZE, BITOLA 1 " (REF 1552-B)  </t>
  </si>
  <si>
    <t xml:space="preserve">VÁLVULA DE RETENÇÃO VERTICAL, DE BRONZE, ROSCÁVEL, 1" - FORNECIMENTO E INSTALAÇÃO. AF_08/2021  </t>
  </si>
  <si>
    <t xml:space="preserve">VALVULA DE RETENCAO VERTICAL, DE BRONZE (PN-16), 1", 200 PSI, EXTREMIDADES COM ROSCA  </t>
  </si>
  <si>
    <t xml:space="preserve">VÁLVULA DE RETENÇÃO HORIZONTAL, DE BRONZE, ROSCÁVEL, 2 1/2" - FORNECIMENTO E INSTALAÇÃO. AF_08/2021  </t>
  </si>
  <si>
    <t xml:space="preserve">VALVULA DE RETENCAO HORIZONTAL, DE BRONZE (PN-25), 2 1/2", 400 PSI, TAMPA DE PORCA DE UNIAO, EXTREMIDADES COM ROSCA  </t>
  </si>
  <si>
    <t xml:space="preserve">PRESSOSTATO 50 A 80 PSI REF.: 085039/AGETOP.  </t>
  </si>
  <si>
    <t xml:space="preserve">H624               </t>
  </si>
  <si>
    <t xml:space="preserve">PRESSOSTATO 50 A 80 PSI  </t>
  </si>
  <si>
    <t xml:space="preserve">BOMBA SCHNEIDER MOD BPI ACOPLADA EM MOTOR ELÉTRICO 5CV REF.: 07868/ORSE  </t>
  </si>
  <si>
    <t xml:space="preserve">07616/ORSE         </t>
  </si>
  <si>
    <t xml:space="preserve">BOMBA SCHNEIDER MOD BPI, 5CV, C/MOTOR ELÉTRICO, SUCÇÃO E RECALQUE D=2 1/2" (FAMAC OU SIMILAR)  </t>
  </si>
  <si>
    <t xml:space="preserve">BOMBA CENTRIFUGA C/ MOTOR ELETRICO TRIFASICO 1CV  </t>
  </si>
  <si>
    <t xml:space="preserve">BOMBA CENTRIFUGA MOTOR ELETRICO TRIFASICO 0,99HP DIAMETRO DE SUCCAO X ELEVACAO 1" X 1", DIAMETRO DO ROTOR 145 MM, HM/Q: 14 M / 8,4 M3/H A 40 M / 0,60 M3/H  </t>
  </si>
  <si>
    <t xml:space="preserve">PLACA FOTOLUMINESCENTE DE SINALIZAÇÃO BÁSICA PARA EXTINTOR DE INCÊNDIO, EM PVC ANTICHAMA, DIMENSÕES APROXIMADAS DE (15X15)CM, DE ACORDO COM A NORMA NBR 13434-2 FORNECIMENTO E COLOCAÇÃO. REF.: 05.054.0105-0/EMOP  </t>
  </si>
  <si>
    <t xml:space="preserve">PLACA DE SINALIZACAO BASICA PARA SAIDA DE EMERGENCIA, EM PVC ANTICHAMA,DIMENSOES APROX. (15X15)CM, NBR 13434-2  </t>
  </si>
  <si>
    <t xml:space="preserve">PLACA FOTOLUMINESCENTE DE SINALIZAÇÃO BÁSICA PARA SAIDA DE EMERGÊNCIA, EM PVC ANTICHAMA, DIMENSÕES APROXIMADAS DE (10X20)CM, DE ACORDO COM A NORMA NBR 13434-2 FORNECIMENTO E COLOCAÇÃO. REF.: 05.054.0100-A/EMOP  </t>
  </si>
  <si>
    <t xml:space="preserve">                                                                                                                                                                                                                   </t>
  </si>
  <si>
    <t xml:space="preserve">PLACA DE SINALIZACAO BASICA PARA SAIDA DE EMERGENCIA, EM PVC ANTICHAMA,DIMENSOES APROX. (10X20)CM, NBR 13434-2  </t>
  </si>
  <si>
    <t xml:space="preserve">PLACA FOTOLUMINESCENTE DE SINALIZAÇÃO BÁSICA PARA HIDRANTE, EM PVC ANTICHAMA, DIMENSÕES APROXIMADAS DE (15X15)CM, DE ACORDO COM A NORMA NBR 13434-2 FORNECIMENTO E COLOCAÇÃO. REF.: 05.054.0105-0/EMOP  </t>
  </si>
  <si>
    <t xml:space="preserve">EXTINTOR DE CO2 6KG - FORNECIMENTO E INSTALACAO  </t>
  </si>
  <si>
    <t xml:space="preserve">BUCHA DE NYLON, DIAMETRO DO FURO 8 MM, COMPRIMENTO 40 MM, COM PARAFUSO DE ROSCA SOBERBA, CABECA CHATA, FENDA SIMPLES, 4,8 X 50 MM  </t>
  </si>
  <si>
    <t xml:space="preserve">EXTINTOR DE INCENDIO PORTATIL COM CARGA DE GAS CARBONICO CO2 DE 6 KG, CLASSE BC  </t>
  </si>
  <si>
    <t xml:space="preserve">EXTINTOR INCENDIO TP PO QUIMICO 6KG - FORNECIMENTO E INSTALACAO  </t>
  </si>
  <si>
    <t xml:space="preserve">EXTINTOR DE INCENDIO PORTATIL COM CARGA DE PO QUIMICO SECO (PQS) DE 6 KG, CLASSE BC  </t>
  </si>
  <si>
    <t xml:space="preserve">CONTROLE TECNOLOGICO DE OBRAS EM CONCRETO ARMADO CONSIDERANDO APENAS O CONTROLE DO CONCRETO E CONSTANDO DE COLETA,MOLDAGEM E CAPEAMENTO DE CORPOS DE PROVA,TRANSPORTE ATE 50KM,ENSAIOS DE RESISTENCIA A COMPRESSAO AOS 28 DIAS E"SLUMP TEST",MEDIDO POR M3 DE CONCRETO COLOCADO NAS FORMAS  </t>
  </si>
  <si>
    <t xml:space="preserve">                                                                                                                                                                                                                                                                                            </t>
  </si>
  <si>
    <t xml:space="preserve">55.100.0002-1      </t>
  </si>
  <si>
    <t xml:space="preserve">COMPOSICAO BASICA - ENSAIO DE LABORATORIO  </t>
  </si>
  <si>
    <t xml:space="preserve">58.002.0331-1      </t>
  </si>
  <si>
    <t xml:space="preserve">MOLDAGEM E COLETA DE CORPO DE PROVA DE CONCRETO,EXEC.POR FIR  </t>
  </si>
  <si>
    <t xml:space="preserve">TESTE DE RESISTÊNCIA DE ATERRAMENTO (LAUDO SPDA)  </t>
  </si>
  <si>
    <t xml:space="preserve">COT.09.0001        </t>
  </si>
  <si>
    <t xml:space="preserve">TESTE DE CONTINUIDADE ELÉTRICA (LAUDO SPDA)  </t>
  </si>
  <si>
    <t xml:space="preserve">COT.09.0002        </t>
  </si>
  <si>
    <t xml:space="preserve">LIMPEZA GERAL                                                </t>
  </si>
  <si>
    <t xml:space="preserve">01997/ORSE         </t>
  </si>
  <si>
    <t xml:space="preserve">SABÃO EM PÓ                                                 </t>
  </si>
  <si>
    <t xml:space="preserve">02414/ORSE         </t>
  </si>
  <si>
    <t xml:space="preserve">VASSOURA PIAÇAVA                                            </t>
  </si>
  <si>
    <t xml:space="preserve">MESTRE DE OBRAS COM ENCARGOS COMPLEMENTARES  </t>
  </si>
  <si>
    <t xml:space="preserve">MES   </t>
  </si>
  <si>
    <t xml:space="preserve">CURSO DE CAPACITAÇÃO PARA MESTRE DE OBRAS (ENCARGOS COMPLEMENTARES) - MENSALISTA  </t>
  </si>
  <si>
    <t xml:space="preserve">MESTRE DE OBRAS (MENSALISTA)  </t>
  </si>
  <si>
    <t xml:space="preserve">EXAMES - MENSALISTA (ENCARGOS COMPLEMENTARES (COLETADO CAIXA)  </t>
  </si>
  <si>
    <t xml:space="preserve">SEGURO - MENSALISTA (ENCARGOS COMPLEMENTARES) (COLETADO CAIXA)  </t>
  </si>
  <si>
    <t xml:space="preserve">EPI - FAMILIA ENCARREGADO GERAL - MENSALISTA (ENCARGOS COMPLEMENTARES - COLETADO CAIXA)  </t>
  </si>
  <si>
    <t xml:space="preserve">FERRAMENTAS - FAMILIA ENCARREGADO GERAL - MENSALISTA (ENCARGOS COMPLEMENTARES - COLETADO CAIXA)  </t>
  </si>
  <si>
    <t xml:space="preserve">ENGENHEIRO CIVIL DE OBRA JUNIOR COM ENCARGOS COMPLEMENTARES  </t>
  </si>
  <si>
    <t xml:space="preserve">CURSO DE CAPACITAÇÃO PARA ENGENHEIRO CIVIL DE OBRA JÚNIOR (ENCARGOS COMPLEMENTARES) - MENSALISTA  </t>
  </si>
  <si>
    <t xml:space="preserve">ENGENHEIRO CIVIL DE OBRA JUNIOR (MENSALISTA)  </t>
  </si>
  <si>
    <t xml:space="preserve">EPI - FAMILIA ENGENHEIRO CIVIL - MENSALISTA (ENCARGOS COMPLEMENTARES - COLETADO CAIXA)  </t>
  </si>
  <si>
    <t xml:space="preserve">FERRAMENTAS - FAMILIA ENGENHEIRO CIVIL - MENSALISTA (ENCARGOS COMPLEMENTARES - COLETADO CAIXA)  </t>
  </si>
  <si>
    <t xml:space="preserve">TÉCNICO EM SEGURANÇA DO TRABALHO COM ENCARGOS COMPLEMENTARES  </t>
  </si>
  <si>
    <t xml:space="preserve">CURSO DE CAPACITAÇÃO PARA TÉCNICO EM SEGURANÇA DO TRABALHO (ENCARGOS COMPLEMENTARES) - MENSALISTA  </t>
  </si>
  <si>
    <t xml:space="preserve">TECNICO EM SEGURANCA DO TRABALHO (MENSALISTA)  </t>
  </si>
  <si>
    <t xml:space="preserve">EPI - FAMILIA ALMOXARIFE - MENSALISTA (ENCARGOS COMPLEMENTARES - COLETADO CAIXA)  </t>
  </si>
  <si>
    <t xml:space="preserve">FERRAMENTAS - FAMILIA ALMOXARIFE - MENSALISTA (ENCARGOS COMPLEMENTARES - COLETADO CAIXA)  </t>
  </si>
  <si>
    <t xml:space="preserve">COMPOSIÇÃO MÃO DE OBRA MENSAL</t>
  </si>
  <si>
    <t xml:space="preserve">(ES) Encargos Sociais Desonerados:</t>
  </si>
  <si>
    <t xml:space="preserve">[ES_H] - (Horista) = </t>
  </si>
  <si>
    <t xml:space="preserve">[ES-M] - (Mensalista) =</t>
  </si>
  <si>
    <t xml:space="preserve">PREÇO (R$)</t>
  </si>
  <si>
    <t xml:space="preserve">MÊS</t>
  </si>
  <si>
    <t xml:space="preserve">código</t>
  </si>
  <si>
    <t xml:space="preserve">PREÇO UNIT</t>
  </si>
  <si>
    <t xml:space="preserve">(1) - Custo por Hora - SINAPI_INSUMOS</t>
  </si>
  <si>
    <t xml:space="preserve">VIGIA NOTURNO, HORA EFETIVAMENTE TRABALHADA DE 22 H AS 5 H (COM ADICIONAL NOTURNO)</t>
  </si>
  <si>
    <t xml:space="preserve">H</t>
  </si>
  <si>
    <t xml:space="preserve">(2) - Custo/hora _SINAPI S/ ENCARGOS </t>
  </si>
  <si>
    <t xml:space="preserve">(2) = (1)  / [ES_H] = </t>
  </si>
  <si>
    <t xml:space="preserve">(3) -  Custo/hora_[mensalista] SINAPI_COM_ENCARGOS </t>
  </si>
  <si>
    <t xml:space="preserve">(3) = (2)  x  [ES_M]  = </t>
  </si>
  <si>
    <t xml:space="preserve">(4) - Horas/DIA </t>
  </si>
  <si>
    <t xml:space="preserve">(5) - Horas/mês </t>
  </si>
  <si>
    <t xml:space="preserve">(6) - Quantidade de dias/mês</t>
  </si>
  <si>
    <t xml:space="preserve">(5) = (4)  x (6) = </t>
  </si>
  <si>
    <t xml:space="preserve">(7) - Custo mensal</t>
  </si>
  <si>
    <t xml:space="preserve">(8) - Quantidade de profissionais</t>
  </si>
  <si>
    <t xml:space="preserve">CUSTO MENSAL SEM ENCARGOS COMPLEMENTARES    (7) = (3)  x (5) x (8) = </t>
  </si>
  <si>
    <t xml:space="preserve">COMP. 95388-N</t>
  </si>
  <si>
    <t xml:space="preserve">CURSO DE CAPACITAÇÃO PARA VIGIA NOTURNO (ENCARGOS COMPLEMENTARES) - (MENSALISTA)</t>
  </si>
  <si>
    <t xml:space="preserve">COEF.</t>
  </si>
  <si>
    <t xml:space="preserve">41776-MENSAL</t>
  </si>
  <si>
    <t xml:space="preserve">ALIMENTACAO - MENSALISTA (ENCARGOS COMPLEMENTARES) (COLETADO CAIXA)</t>
  </si>
  <si>
    <t xml:space="preserve">TRANSPORTE - MENSALISTA (ENCARGOS COMPLEMENTARES) (COLETADO CAIXA)</t>
  </si>
  <si>
    <t xml:space="preserve">EXAMES - MENSALISTA (ENCARGOS COMPLEMENTARES (COLETADO CAIXA)</t>
  </si>
  <si>
    <t xml:space="preserve">SEGURO - MENSALISTA (ENCARGOS COMPLEMENTARES) (COLETADO CAIXA)</t>
  </si>
  <si>
    <t xml:space="preserve">FERRAMENTAS - FAMILIA SERVENTE - HORISTA (ENCARGOS COMPLEMENTARES - COLETADO CAIXA)</t>
  </si>
  <si>
    <t xml:space="preserve">EPI - FAMILIA SERVENTE - HORISTA (ENCARGOS COMPLEMENTARES - COLETADO CAIXA)</t>
  </si>
  <si>
    <t xml:space="preserve">CUSTO MENSAL COM ENCARGOS COMPLEMENTARES:  </t>
  </si>
  <si>
    <t xml:space="preserve">COMP. 95388-D</t>
  </si>
  <si>
    <t xml:space="preserve">CURSO DE CAPACITAÇÃO PARA VIGIA DIURNO (ENCARGOS COMPLEMENTARES) - (MENSALISTA)</t>
  </si>
  <si>
    <t xml:space="preserve">VIGIA DIURNO (MENSALISTA)</t>
  </si>
  <si>
    <t xml:space="preserve">Data: 03/11/2021</t>
  </si>
  <si>
    <t xml:space="preserve">MAPA DE COTAÇÃO DE PREÇOS</t>
  </si>
  <si>
    <t xml:space="preserve">DISCRIMINAÇÃO DOS INSUMOS</t>
  </si>
  <si>
    <t xml:space="preserve">CLASS.</t>
  </si>
  <si>
    <t xml:space="preserve">UNID</t>
  </si>
  <si>
    <t xml:space="preserve">PREÇO R$</t>
  </si>
  <si>
    <t xml:space="preserve">FORNECEDOR</t>
  </si>
  <si>
    <t xml:space="preserve">TELEFONE</t>
  </si>
  <si>
    <t xml:space="preserve">CONTATO ELETRÔNICO</t>
  </si>
  <si>
    <t xml:space="preserve">CNPJ</t>
  </si>
  <si>
    <t xml:space="preserve">DATA COTAÇÃO</t>
  </si>
  <si>
    <t xml:space="preserve">COT.04.0001</t>
  </si>
  <si>
    <t xml:space="preserve">SENSOR ANTIESMAGAMENTO PARA PORTÃO AUTOMÁTICO</t>
  </si>
  <si>
    <t xml:space="preserve">MAT.</t>
  </si>
  <si>
    <t xml:space="preserve">AMERICANAS</t>
  </si>
  <si>
    <t xml:space="preserve">https://www.americanas.com.br</t>
  </si>
  <si>
    <t xml:space="preserve">00.776.574/0006-60</t>
  </si>
  <si>
    <t xml:space="preserve">PREÇO-001</t>
  </si>
  <si>
    <t xml:space="preserve">NET ALARMES</t>
  </si>
  <si>
    <t xml:space="preserve">https://www.netalarmes.com.br</t>
  </si>
  <si>
    <t xml:space="preserve">20.544.487/0001-80</t>
  </si>
  <si>
    <t xml:space="preserve">PREÇO-002</t>
  </si>
  <si>
    <t xml:space="preserve">MAGAZINE LUIZA</t>
  </si>
  <si>
    <t xml:space="preserve">https://www.magazineluiza.com.br</t>
  </si>
  <si>
    <t xml:space="preserve">47.960.950/1088-36</t>
  </si>
  <si>
    <t xml:space="preserve">PREÇO-003</t>
  </si>
  <si>
    <t xml:space="preserve">COT.04.0002</t>
  </si>
  <si>
    <t xml:space="preserve">PORTA DE ABRIR SASAZAKI TIPO VENEZIANA EM FERRO    </t>
  </si>
  <si>
    <t xml:space="preserve">TELHANORTE</t>
  </si>
  <si>
    <t xml:space="preserve">(11) 3434-3610</t>
  </si>
  <si>
    <t xml:space="preserve">https://www.telhanorte.com.br</t>
  </si>
  <si>
    <t xml:space="preserve">03.840.986/0056-70</t>
  </si>
  <si>
    <t xml:space="preserve">COT.04.0003</t>
  </si>
  <si>
    <t xml:space="preserve">PORTA DE ABRIR, EM MADEIRA SEMI OCA COMPENSADA 35MM, REVESTIDA EM MELANÍNICO, DIMENSÃO: 80X160CM</t>
  </si>
  <si>
    <t xml:space="preserve">UN </t>
  </si>
  <si>
    <t xml:space="preserve">MAGALU</t>
  </si>
  <si>
    <t xml:space="preserve">0800 773 3838</t>
  </si>
  <si>
    <t xml:space="preserve">CASA NOVA MADEIRA</t>
  </si>
  <si>
    <t xml:space="preserve">(21) 3651-6546</t>
  </si>
  <si>
    <t xml:space="preserve">https://www.casanovamadeiras.com.br</t>
  </si>
  <si>
    <t xml:space="preserve">10.491.349/0001-27</t>
  </si>
  <si>
    <t xml:space="preserve">COT.04.0004</t>
  </si>
  <si>
    <t xml:space="preserve">PORTA DE ABRIR, EM MADEIRA SEMI OCA COMPENSADA 35MM, REVESTIDA EM MELANÍNICO, DIMENSÃO: 80X130CM</t>
  </si>
  <si>
    <t xml:space="preserve">COT.04.0005</t>
  </si>
  <si>
    <t xml:space="preserve">CAIXA D'ÁGUA DE 3.000L EM POLIETILENO  </t>
  </si>
  <si>
    <t xml:space="preserve">COPAFER</t>
  </si>
  <si>
    <t xml:space="preserve">(11) 3512-5959</t>
  </si>
  <si>
    <t xml:space="preserve">https://www.copafer.com.br</t>
  </si>
  <si>
    <t xml:space="preserve">55.728.224/0001-06</t>
  </si>
  <si>
    <t xml:space="preserve">CASA MIMOSA</t>
  </si>
  <si>
    <t xml:space="preserve">(11) 2782-5500</t>
  </si>
  <si>
    <t xml:space="preserve">https://www.casamimosa.com.br</t>
  </si>
  <si>
    <t xml:space="preserve"> 62.978.978/0001-80</t>
  </si>
  <si>
    <t xml:space="preserve">FERREIRA COSTA</t>
  </si>
  <si>
    <t xml:space="preserve">(87) 3762-8002</t>
  </si>
  <si>
    <t xml:space="preserve">https://www.ferreiracosta.com</t>
  </si>
  <si>
    <t xml:space="preserve">10.230.480/0019-60</t>
  </si>
  <si>
    <t xml:space="preserve">COT.04.0006</t>
  </si>
  <si>
    <t xml:space="preserve">MOTOR ELÉTRICO PARA PORTÃO 3/4 CV   </t>
  </si>
  <si>
    <t xml:space="preserve">(43) 3344-4002</t>
  </si>
  <si>
    <t xml:space="preserve">COT.05.0001</t>
  </si>
  <si>
    <t xml:space="preserve">BOMBA SUBMERSÍVEL FAMAC, MODELO FBS-VTX-65-15, TRIFÁSICA 7,5 CV, 6M.C.A, VAZÃO DE 91,14 M3/H, RECALQUE DE 2.1/2"</t>
  </si>
  <si>
    <t xml:space="preserve">A CASA SÃO PAULO</t>
  </si>
  <si>
    <t xml:space="preserve"> (11) 5524-6849</t>
  </si>
  <si>
    <t xml:space="preserve">https://www.acasasaopaulo.com.br/</t>
  </si>
  <si>
    <t xml:space="preserve">20.550.456/0001-32</t>
  </si>
  <si>
    <t xml:space="preserve">COT.05.0002</t>
  </si>
  <si>
    <t xml:space="preserve">MANGOTE DE BORRACHA NITRÍLICA 2.1/2"</t>
  </si>
  <si>
    <t xml:space="preserve">COT.05.0003</t>
  </si>
  <si>
    <t xml:space="preserve">TUBO PVC, SERIE R, DN 200 MM, PARA ESGOTO OU AGUAS PLUVIAIS PREDIAL (NBR 5688)</t>
  </si>
  <si>
    <t xml:space="preserve">ELOS</t>
  </si>
  <si>
    <t xml:space="preserve">(67) 3326-2957</t>
  </si>
  <si>
    <t xml:space="preserve">http://eloscimento.com.br</t>
  </si>
  <si>
    <t xml:space="preserve">33.759.218/0001-83</t>
  </si>
  <si>
    <t xml:space="preserve">PAFOVANI</t>
  </si>
  <si>
    <t xml:space="preserve"> (11) 4380-1480</t>
  </si>
  <si>
    <t xml:space="preserve">https://www.padovani.com.br</t>
  </si>
  <si>
    <t xml:space="preserve">50.223.692/0004-58</t>
  </si>
  <si>
    <t xml:space="preserve">AGROMETAL</t>
  </si>
  <si>
    <t xml:space="preserve">(17) 2139-5000</t>
  </si>
  <si>
    <t xml:space="preserve">https://www.lojaagrometal.com.br</t>
  </si>
  <si>
    <t xml:space="preserve">48.539.548/0001-30</t>
  </si>
  <si>
    <t xml:space="preserve">COT.05.0004</t>
  </si>
  <si>
    <t xml:space="preserve">TUBO PVC, SERIE R, DN 250 MM, PARA ESGOTO OU AGUAS PLUVIAIS PREDIAL (NBR 5688)</t>
  </si>
  <si>
    <t xml:space="preserve">COT.05.0005</t>
  </si>
  <si>
    <t xml:space="preserve">TUBO PVC, SERIE R, DN 300 MM, PARA ESGOTO OU AGUAS PLUVIAIS PREDIAL (NBR 5688)</t>
  </si>
  <si>
    <t xml:space="preserve">COT.05.0006</t>
  </si>
  <si>
    <t xml:space="preserve">FORNECIMENTO DE FILTRO VORTEX FILTRO WFF 300 PRA TRATAMENTO DE ÁGUAS PLUVIAIS, CONFORME ESPECÍFICADO EM CADERNO TÉCNICO. REF. 15.004.0067-0/EMOP.</t>
  </si>
  <si>
    <t xml:space="preserve">ACQUACONTROLL</t>
  </si>
  <si>
    <t xml:space="preserve">(11) 2243-4450</t>
  </si>
  <si>
    <t xml:space="preserve">wagner@acquacontroll.com.br</t>
  </si>
  <si>
    <t xml:space="preserve">01.301.229/0001-29</t>
  </si>
  <si>
    <t xml:space="preserve">COT.05.0007</t>
  </si>
  <si>
    <t xml:space="preserve">FORNECIMENTO DE BANHEIRA      
RÍGIDA EM PVC DE EMBUTIR PARA 
CRIANÇAS COM ATÉ 10KG</t>
  </si>
  <si>
    <t xml:space="preserve">RIHAPPY</t>
  </si>
  <si>
    <t xml:space="preserve">https://www.rihappy.com.br/</t>
  </si>
  <si>
    <t xml:space="preserve">58.731.662/0001-11</t>
  </si>
  <si>
    <t xml:space="preserve">COT.06.0001</t>
  </si>
  <si>
    <t xml:space="preserve">DISJUNTOR MOTOR MPW 220/380V TRIPOLAR 10A</t>
  </si>
  <si>
    <t xml:space="preserve">VIES TECH</t>
  </si>
  <si>
    <t xml:space="preserve">(14) 3301-8411</t>
  </si>
  <si>
    <t xml:space="preserve">https://www.viewtech.ind.br</t>
  </si>
  <si>
    <t xml:space="preserve">07.327.325/0001-22</t>
  </si>
  <si>
    <t xml:space="preserve">DIMENSIONAL</t>
  </si>
  <si>
    <t xml:space="preserve">(19) 3446-7400</t>
  </si>
  <si>
    <t xml:space="preserve">https://www.b2c.dimensional.com.br</t>
  </si>
  <si>
    <t xml:space="preserve">06.913.480/0015-63</t>
  </si>
  <si>
    <t xml:space="preserve">ANHANGUERA FERRAMENTAS</t>
  </si>
  <si>
    <t xml:space="preserve">(19) 3116-4000</t>
  </si>
  <si>
    <t xml:space="preserve">https://www.anhangueraferramentas.com.br</t>
  </si>
  <si>
    <t xml:space="preserve"> 00.565.813/0001-29</t>
  </si>
  <si>
    <t xml:space="preserve">COT.06.0002</t>
  </si>
  <si>
    <t xml:space="preserve">FUSÍVEL VIDRO 5X20MM RÁPIDA 250V 1A</t>
  </si>
  <si>
    <t xml:space="preserve">ELETROINFOCIA</t>
  </si>
  <si>
    <t xml:space="preserve">(67) 4062-7202</t>
  </si>
  <si>
    <t xml:space="preserve">https://www.eletroinfocia.com.br</t>
  </si>
  <si>
    <t xml:space="preserve">16.605.464/0001-61 </t>
  </si>
  <si>
    <t xml:space="preserve">COT.06.0003</t>
  </si>
  <si>
    <t xml:space="preserve">TAMPA ARTICULADA EM FERRO FUNDIDO T16 30X30 CM  </t>
  </si>
  <si>
    <t xml:space="preserve">COT.07.0001</t>
  </si>
  <si>
    <t xml:space="preserve">BOTIJÃO DE GÁS P45</t>
  </si>
  <si>
    <t xml:space="preserve">MINAS GÁS</t>
  </si>
  <si>
    <t xml:space="preserve">(31) 3295-8248</t>
  </si>
  <si>
    <t xml:space="preserve">gabybrazd@gmail.com</t>
  </si>
  <si>
    <t xml:space="preserve">06.157.386/0001-26</t>
  </si>
  <si>
    <t xml:space="preserve">COT.07.0002</t>
  </si>
  <si>
    <t xml:space="preserve">ABRAÇADEIRA GALVANIZADA TIPO COPO 1''                                   </t>
  </si>
  <si>
    <t xml:space="preserve"> 06.913.480/0015-63</t>
  </si>
  <si>
    <t xml:space="preserve">TUDO EM CONSTRUÇÃO</t>
  </si>
  <si>
    <t xml:space="preserve">(21) 2143-0750</t>
  </si>
  <si>
    <t xml:space="preserve">https://www.tudoemconstrucao.com</t>
  </si>
  <si>
    <t xml:space="preserve">08.531.872/0001-98</t>
  </si>
  <si>
    <t xml:space="preserve">COT.08.0001</t>
  </si>
  <si>
    <t xml:space="preserve">CHAVE DE FLUXO 2.1/2'' (65mm)</t>
  </si>
  <si>
    <t xml:space="preserve">QUALITY</t>
  </si>
  <si>
    <t xml:space="preserve">(11) 2597-5713</t>
  </si>
  <si>
    <t xml:space="preserve">https://www.lojaqualitytubos.com.br</t>
  </si>
  <si>
    <t xml:space="preserve">29.851.289/0001-34</t>
  </si>
  <si>
    <t xml:space="preserve">SKOP</t>
  </si>
  <si>
    <t xml:space="preserve">(21) 3147-7777</t>
  </si>
  <si>
    <t xml:space="preserve">thamires.santana@skop.com.br</t>
  </si>
  <si>
    <t xml:space="preserve">29.466.067/0001-06</t>
  </si>
  <si>
    <t xml:space="preserve">CINNANTI ARQUITETURA E ENGENHARIA</t>
  </si>
  <si>
    <t xml:space="preserve">BDI</t>
  </si>
  <si>
    <t xml:space="preserve">BENEFÍCIOS E DESPESAS INDIRETAS</t>
  </si>
  <si>
    <r>
      <rPr>
        <b val="true"/>
        <sz val="11"/>
        <color rgb="FF000000"/>
        <rFont val="Calibri"/>
        <family val="2"/>
        <charset val="1"/>
      </rPr>
      <t xml:space="preserve">NORMA DE SERVIÇO Nº 01/2017 (</t>
    </r>
    <r>
      <rPr>
        <b val="true"/>
        <u val="single"/>
        <sz val="11"/>
        <color rgb="FF000000"/>
        <rFont val="Calibri"/>
        <family val="2"/>
        <charset val="1"/>
      </rPr>
      <t xml:space="preserve">COM DESONERAÇÃO)</t>
    </r>
  </si>
  <si>
    <r>
      <rPr>
        <b val="true"/>
        <sz val="11"/>
        <color rgb="FF000000"/>
        <rFont val="Calibri"/>
        <family val="2"/>
        <charset val="1"/>
      </rPr>
      <t xml:space="preserve">NORMA DE SERVIÇO Nº 01/2017 (</t>
    </r>
    <r>
      <rPr>
        <b val="true"/>
        <u val="single"/>
        <sz val="11"/>
        <color rgb="FF000000"/>
        <rFont val="Calibri"/>
        <family val="2"/>
        <charset val="1"/>
      </rPr>
      <t xml:space="preserve">SEM DESONERAÇÃO)</t>
    </r>
  </si>
  <si>
    <t xml:space="preserve">II</t>
  </si>
  <si>
    <t xml:space="preserve">PARA ESTIMATIVAS DE OBRAS DE ENGENHARIA  A SEREM LICITADOS PELA SECRETARIA DE ESTADO DE EDUCAÇÃO DO DISTRITO FEDERAL COM DESONERAÇÃO </t>
  </si>
  <si>
    <t xml:space="preserve">Com a finalidade de regulamentar os procedimentos na elaboração das planilhas orçamentárias de obras/serviços realizados pela coordenação de Infraestrutura/COINF,  a partir da presente data e até disposição em contrário, fica estabelecido que o valor do Beneficio e Despesas Indiretas - BDI será igual a 29,48% do total geral dos custos e despesas, conforme discriminado abaixo:</t>
  </si>
  <si>
    <t xml:space="preserve">Com a finalidade de regulamentar os procedimentos na elaboração das planilhas orçamentárias de obras/serviçis realizados pela coordenação de Infraestrutura/COINF,  a partir da presente data e até disposição em contrário, fica estabelecido que o valor do Beneficio e Despesas Indiretas - BDI setá igual a 23,31% do total geral dos custos e despesas, conforme discriminado abaixo:</t>
  </si>
  <si>
    <t xml:space="preserve">COMPONENTE</t>
  </si>
  <si>
    <t xml:space="preserve">A</t>
  </si>
  <si>
    <t xml:space="preserve">DESPESAS INDIRETAS</t>
  </si>
  <si>
    <t xml:space="preserve">INCIDÊNCIA</t>
  </si>
  <si>
    <t xml:space="preserve">Administração Central</t>
  </si>
  <si>
    <t xml:space="preserve">Seguros + Garantias</t>
  </si>
  <si>
    <t xml:space="preserve">Riscos</t>
  </si>
  <si>
    <t xml:space="preserve">Despesas Financeiras</t>
  </si>
  <si>
    <t xml:space="preserve">B</t>
  </si>
  <si>
    <t xml:space="preserve">TRIBUTOS</t>
  </si>
  <si>
    <t xml:space="preserve">COFINS - Contribuição Financiamento Seguridade Social</t>
  </si>
  <si>
    <t xml:space="preserve">PIS - Programa de Integração Social</t>
  </si>
  <si>
    <t xml:space="preserve">ISS - Imposto Sobre Serviço de Qualquer Natureza</t>
  </si>
  <si>
    <t xml:space="preserve">Contribuição previdenciária Sobre Receita Bruta</t>
  </si>
  <si>
    <t xml:space="preserve">SUBTOTAL "B"</t>
  </si>
  <si>
    <t xml:space="preserve">C</t>
  </si>
  <si>
    <t xml:space="preserve">BONIFICAÇÃO</t>
  </si>
  <si>
    <t xml:space="preserve">Lucro</t>
  </si>
  <si>
    <t xml:space="preserve">FORMULA UTILIZADA PARA CÁLCULO DO BDI</t>
  </si>
  <si>
    <t xml:space="preserve">BDI =</t>
  </si>
  <si>
    <t xml:space="preserve">[(</t>
  </si>
  <si>
    <t xml:space="preserve">(1 + (AC + S + R + G)) X ((1 + DF) X (1 + L))</t>
  </si>
  <si>
    <t xml:space="preserve">)</t>
  </si>
  <si>
    <t xml:space="preserve">]</t>
  </si>
  <si>
    <t xml:space="preserve">X 100</t>
  </si>
  <si>
    <t xml:space="preserve">(1 - I)</t>
  </si>
  <si>
    <t xml:space="preserve">AC</t>
  </si>
  <si>
    <t xml:space="preserve">Taxa representativa das despesas de rateio da Administração Central</t>
  </si>
  <si>
    <t xml:space="preserve">S</t>
  </si>
  <si>
    <t xml:space="preserve">Taxa Representativa de Seguros</t>
  </si>
  <si>
    <t xml:space="preserve">R</t>
  </si>
  <si>
    <t xml:space="preserve">Taxa Representativa de Riscos</t>
  </si>
  <si>
    <t xml:space="preserve">G</t>
  </si>
  <si>
    <t xml:space="preserve">Taxa Representativa de Garantias</t>
  </si>
  <si>
    <t xml:space="preserve">DF</t>
  </si>
  <si>
    <t xml:space="preserve">Taxa Representativa de Despesas Financeiras</t>
  </si>
  <si>
    <t xml:space="preserve">L</t>
  </si>
  <si>
    <t xml:space="preserve">Taxa Representativa de Lucro</t>
  </si>
  <si>
    <t xml:space="preserve">I</t>
  </si>
  <si>
    <t xml:space="preserve">Taxa Representativa de Incidencia de Impostos</t>
  </si>
  <si>
    <t xml:space="preserve">Taxa Representativa da Incidênca de Impostos é aplicada sobre o preço de venda da prestação do serviço, enquanto que as demais taxas são aplicadas sobre o custo</t>
  </si>
  <si>
    <t xml:space="preserve">REFERÊNCIAS:</t>
  </si>
  <si>
    <t xml:space="preserve">Fórmula de cálculo do BDI: Relatório do Acordão n° 2.622/2013 - TCU / Plenário</t>
  </si>
  <si>
    <t xml:space="preserve">PARA ESTIMATIVAS DE OBRAS DE ENGENHARIA  A SEREM LICITADOS PELA SECRETARIA DE ESTADO DE EDUCAÇÃO DO DISTRITO FEDERAL</t>
  </si>
  <si>
    <t xml:space="preserve">PARA ESTIMATIVAS DE OBRAS DE ENGENHARIA  A SEREM LICITADOS PELA SECRETARIA DE ESTADO DE EDUCAÇÃO DO DISTRITO FEDERAL SEM DESONERAÇÃO </t>
  </si>
  <si>
    <t xml:space="preserve">SINAPI - Composição de Encargos Sociais</t>
  </si>
  <si>
    <t xml:space="preserve">DISTRITO FEDERAL</t>
  </si>
  <si>
    <t xml:space="preserve">VIGÊNCIA A PARTIR DE 12/2022</t>
  </si>
  <si>
    <t xml:space="preserve">ENCARGOS SOCIAIS SOBRE A MÃO DE OBRA</t>
  </si>
  <si>
    <t xml:space="preserve">COM DESONERAÇÃO</t>
  </si>
  <si>
    <t xml:space="preserve">SEM DESONERAÇÃO</t>
  </si>
  <si>
    <t xml:space="preserve">HORISTA %</t>
  </si>
  <si>
    <t xml:space="preserve">MENSALISTA %</t>
  </si>
  <si>
    <t xml:space="preserve">GRUPO A</t>
  </si>
  <si>
    <t xml:space="preserve">A1</t>
  </si>
  <si>
    <t xml:space="preserve">INSS</t>
  </si>
  <si>
    <t xml:space="preserve">A2</t>
  </si>
  <si>
    <t xml:space="preserve">SESI</t>
  </si>
  <si>
    <t xml:space="preserve">A3</t>
  </si>
  <si>
    <t xml:space="preserve">SENAI</t>
  </si>
  <si>
    <t xml:space="preserve">A4</t>
  </si>
  <si>
    <t xml:space="preserve">INCRA</t>
  </si>
  <si>
    <t xml:space="preserve">A5</t>
  </si>
  <si>
    <t xml:space="preserve">SEBRAE</t>
  </si>
  <si>
    <t xml:space="preserve">A6</t>
  </si>
  <si>
    <t xml:space="preserve">SALÁRIO EDUCAÇÃO</t>
  </si>
  <si>
    <t xml:space="preserve">A7</t>
  </si>
  <si>
    <t xml:space="preserve">SEGURO CONTRA ACIDENTES DE TRABALHO</t>
  </si>
  <si>
    <t xml:space="preserve">A8</t>
  </si>
  <si>
    <t xml:space="preserve">FGTS</t>
  </si>
  <si>
    <t xml:space="preserve">A9</t>
  </si>
  <si>
    <t xml:space="preserve">SECONCI</t>
  </si>
  <si>
    <t xml:space="preserve">TOTAL</t>
  </si>
  <si>
    <t xml:space="preserve">GRUPO B</t>
  </si>
  <si>
    <t xml:space="preserve">B1</t>
  </si>
  <si>
    <t xml:space="preserve">REPOUSO SEMANAL REMUNERADO</t>
  </si>
  <si>
    <t xml:space="preserve">Não incide</t>
  </si>
  <si>
    <t xml:space="preserve">B2</t>
  </si>
  <si>
    <t xml:space="preserve">FERIADOS</t>
  </si>
  <si>
    <t xml:space="preserve">B3</t>
  </si>
  <si>
    <t xml:space="preserve">AUXÍLIO ENFERMIDADE</t>
  </si>
  <si>
    <t xml:space="preserve">B4</t>
  </si>
  <si>
    <t xml:space="preserve">13º SALÁRIO</t>
  </si>
  <si>
    <t xml:space="preserve">B5</t>
  </si>
  <si>
    <t xml:space="preserve">LICENÇA PATERNIDADE</t>
  </si>
  <si>
    <t xml:space="preserve">B6</t>
  </si>
  <si>
    <t xml:space="preserve">FALTAS JUSTIFICADAS</t>
  </si>
  <si>
    <t xml:space="preserve">B7</t>
  </si>
  <si>
    <t xml:space="preserve">DIAS DE CHUVA</t>
  </si>
  <si>
    <t xml:space="preserve">B8</t>
  </si>
  <si>
    <t xml:space="preserve">AUXÍLIO ACIDENTE DE TRABALHO</t>
  </si>
  <si>
    <t xml:space="preserve">B9</t>
  </si>
  <si>
    <t xml:space="preserve">FÉRIAS GOZADAS</t>
  </si>
  <si>
    <t xml:space="preserve">B10</t>
  </si>
  <si>
    <t xml:space="preserve">SALÁRIO MATERNIDADE</t>
  </si>
  <si>
    <t xml:space="preserve">GRUPO C</t>
  </si>
  <si>
    <t xml:space="preserve">C1</t>
  </si>
  <si>
    <t xml:space="preserve">AVISO PRÉVIO INDENIZADO</t>
  </si>
  <si>
    <t xml:space="preserve">C2</t>
  </si>
  <si>
    <t xml:space="preserve">AVISO PRÉVIO TRABALHADO</t>
  </si>
  <si>
    <t xml:space="preserve">C3</t>
  </si>
  <si>
    <t xml:space="preserve">FÉRIAS INDENIZADAS</t>
  </si>
  <si>
    <t xml:space="preserve">C4</t>
  </si>
  <si>
    <t xml:space="preserve">DEPÓSITO RESCISÃO SEM JUSTA CAUSA</t>
  </si>
  <si>
    <t xml:space="preserve">C5</t>
  </si>
  <si>
    <t xml:space="preserve">INDENIZAÇÃO ADICIONAL</t>
  </si>
  <si>
    <t xml:space="preserve">GRUPO D</t>
  </si>
  <si>
    <t xml:space="preserve">REINCIDÊNCIA DE GRUPO A SOBRE GRUPO B</t>
  </si>
  <si>
    <t xml:space="preserve">REINCIDÊNCIA DE GRUPO A SOBRE AVISO PRÉVIO TRABALHADO E REINCIDÊNCIA DO FGTS SOBRE AVISO PRÉVIO INDENIZADO</t>
  </si>
  <si>
    <t xml:space="preserve">D</t>
  </si>
  <si>
    <t xml:space="preserve">TOTAL GERAL (A + B +C +D)</t>
  </si>
  <si>
    <t xml:space="preserve">Fonte: Informação Dias de Chuva - INMET</t>
  </si>
  <si>
    <t xml:space="preserve">CODIGO  DA COMPOSICAO</t>
  </si>
  <si>
    <t xml:space="preserve">DESCRICAO DA COMPOSICAO</t>
  </si>
  <si>
    <t xml:space="preserve">UNIDADE</t>
  </si>
  <si>
    <t xml:space="preserve">CUSTO TOTAL</t>
  </si>
  <si>
    <t xml:space="preserve">ASSENTAMENTO DE TUBO DE FERRO FUNDIDO PARA REDE DE ÁGUA, DN 80 MM, JUNTA ELÁSTICA, INSTALADO EM LOCAL COM NÍVEL ALTO DE INTERFERÊNCIAS (NÃO INCLUI FORNECIMENTO). AF_11/2017</t>
  </si>
  <si>
    <t xml:space="preserve">ASSENTAMENTO DE TUBO DE FERRO FUNDIDO PARA REDE DE ÁGUA, DN 100 MM, JUNTA ELÁSTICA, INSTALADO EM LOCAL COM NÍVEL ALTO DE INTERFERÊNCIAS (NÃO INCLUI FORNECIMENTO). AF_11/2017</t>
  </si>
  <si>
    <t xml:space="preserve">ASSENTAMENTO DE TUBO DE FERRO FUNDIDO PARA REDE DE ÁGUA, DN 150 MM, JUNTA ELÁSTICA, INSTALADO EM LOCAL COM NÍVEL ALTO DE INTERFERÊNCIAS (NÃO INCLUI FORNECIMENTO). AF_11/2017</t>
  </si>
  <si>
    <t xml:space="preserve">ASSENTAMENTO DE TUBO DE FERRO FUNDIDO PARA REDE DE ÁGUA, DN 200 MM, JUNTA ELÁSTICA, INSTALADO EM LOCAL COM NÍVEL ALTO DE INTERFERÊNCIAS (NÃO INCLUI FORNECIMENTO). AF_11/2017</t>
  </si>
  <si>
    <t xml:space="preserve">ASSENTAMENTO DE TUBO DE FERRO FUNDIDO PARA REDE DE ÁGUA, DN 250 MM, JUNTA ELÁSTICA, INSTALADO EM LOCAL COM NÍVEL ALTO DE INTERFERÊNCIAS (NÃO INCLUI FORNECIMENTO). AF_11/2017</t>
  </si>
  <si>
    <t xml:space="preserve">ASSENTAMENTO DE TUBO DE FERRO FUNDIDO PARA REDE DE ÁGUA, DN 300 MM, JUNTA ELÁSTICA, INSTALADO EM LOCAL COM NÍVEL ALTO DE INTERFERÊNCIAS (NÃO INCLUI FORNECIMENTO). AF_11/2017</t>
  </si>
  <si>
    <t xml:space="preserve">ASSENTAMENTO DE TUBO DE FERRO FUNDIDO PARA REDE DE ÁGUA, DN 350 MM, JUNTA ELÁSTICA, INSTALADO EM LOCAL COM NÍVEL ALTO DE INTERFERÊNCIAS (NÃO INCLUI FORNECIMENTO). AF_11/2017</t>
  </si>
  <si>
    <t xml:space="preserve">ASSENTAMENTO DE TUBO DE FERRO FUNDIDO PARA REDE DE ÁGUA, DN 400 MM, JUNTA ELÁSTICA, INSTALADO EM LOCAL COM NÍVEL ALTO DE INTERFERÊNCIAS (NÃO INCLUI FORNECIMENTO). AF_11/2017</t>
  </si>
  <si>
    <t xml:space="preserve">ASSENTAMENTO DE TUBO DE FERRO FUNDIDO PARA REDE DE ÁGUA, DN 450 MM, JUNTA ELÁSTICA, INSTALADO EM LOCAL COM NÍVEL ALTO DE INTERFERÊNCIAS (NÃO INCLUI FORNECIMENTO). AF_11/2017</t>
  </si>
  <si>
    <t xml:space="preserve">ASSENTAMENTO DE TUBO DE FERRO FUNDIDO PARA REDE DE ÁGUA, DN 500 MM, JUNTA ELÁSTICA, INSTALADO EM LOCAL COM NÍVEL ALTO DE INTERFERÊNCIAS (NÃO INCLUI FORNECIMENTO). AF_11/2017</t>
  </si>
  <si>
    <t xml:space="preserve">ASSENTAMENTO DE TUBO DE FERRO FUNDIDO PARA REDE DE ÁGUA, DN 600 MM, JUNTA ELÁSTICA, INSTALADO EM LOCAL COM NÍVEL ALTO DE INTERFERÊNCIAS (NÃO INCLUI FORNECIMENTO). AF_11/2017</t>
  </si>
  <si>
    <t xml:space="preserve">ASSENTAMENTO DE TUBO DE FERRO FUNDIDO PARA REDE DE ÁGUA, DN 700 MM, JUNTA ELÁSTICA, INSTALADO EM LOCAL COM NÍVEL ALTO DE INTERFERÊNCIAS (NÃO INCLUI FORNECIMENTO). AF_11/2017</t>
  </si>
  <si>
    <t xml:space="preserve">ASSENTAMENTO DE TUBO DE FERRO FUNDIDO PARA REDE DE ÁGUA, DN 800 MM, JUNTA ELÁSTICA, INSTALADO EM LOCAL COM NÍVEL ALTO DE INTERFERÊNCIAS (NÃO INCLUI FORNECIMENTO). AF_11/2017</t>
  </si>
  <si>
    <t xml:space="preserve">ASSENTAMENTO DE TUBO DE FERRO FUNDIDO PARA REDE DE ÁGUA, DN 900 MM, JUNTA ELÁSTICA, INSTALADO EM LOCAL COM NÍVEL ALTO DE INTERFERÊNCIAS (NÃO INCLUI FORNECIMENTO). AF_11/2017</t>
  </si>
  <si>
    <t xml:space="preserve">ASSENTAMENTO DE TUBO DE FERRO FUNDIDO PARA REDE DE ÁGUA, DN 1000 MM, JUNTA ELÁSTICA, INSTALADO EM LOCAL COM NÍVEL ALTO DE INTERFERÊNCIAS (NÃO INCLUI FORNECIMENTO). AF_11/2017</t>
  </si>
  <si>
    <t xml:space="preserve">ASSENTAMENTO DE TUBO DE FERRO FUNDIDO PARA REDE DE ÁGUA, DN 1200 MM, JUNTA ELÁSTICA, INSTALADO EM LOCAL COM NÍVEL ALTO DE INTERFERÊNCIAS (NÃO INCLUI FORNECIMENTO). AF_11/2017</t>
  </si>
  <si>
    <t xml:space="preserve">ASSENTAMENTO DE TUBO DE FERRO FUNDIDO PARA REDE DE ÁGUA, DN 80 MM, JUNTA ELÁSTICA, INSTALADO EM LOCAL COM NÍVEL BAIXO DE INTERFERÊNCIAS (NÃO INCLUI FORNECIMENTO). AF_11/2017</t>
  </si>
  <si>
    <t xml:space="preserve">ASSENTAMENTO DE TUBO DE FERRO FUNDIDO PARA REDE DE ÁGUA, DN 100 MM, JUNTA ELÁSTICA, INSTALADO EM LOCAL COM NÍVEL BAIXO DE INTERFERÊNCIAS (NÃO INCLUI FORNECIMENTO). AF_11/2017</t>
  </si>
  <si>
    <t xml:space="preserve">ASSENTAMENTO DE TUBO DE FERRO FUNDIDO PARA REDE DE ÁGUA, DN 150 MM, JUNTA ELÁSTICA, INSTALADO EM LOCAL COM NÍVEL BAIXO DE INTERFERÊNCIAS (NÃO INCLUI FORNECIMENTO). AF_11/2017</t>
  </si>
  <si>
    <t xml:space="preserve">ASSENTAMENTO DE TUBO DE FERRO FUNDIDO PARA REDE DE ÁGUA, DN 200 MM, JUNTA ELÁSTICA, INSTALADO EM LOCAL COM NÍVEL BAIXO DE INTERFERÊNCIAS (NÃO INCLUI FORNECIMENTO). AF_11/2017</t>
  </si>
  <si>
    <t xml:space="preserve">ASSENTAMENTO DE TUBO DE FERRO FUNDIDO PARA REDE DE ÁGUA, DN 250 MM, JUNTA ELÁSTICA, INSTALADO EM LOCAL COM NÍVEL BAIXO DE INTERFERÊNCIAS (NÃO INCLUI FORNECIMENTO). AF_11/2017</t>
  </si>
  <si>
    <t xml:space="preserve">ASSENTAMENTO DE TUBO DE FERRO FUNDIDO PARA REDE DE ÁGUA, DN 300 MM, JUNTA ELÁSTICA, INSTALADO EM LOCAL COM NÍVEL BAIXO DE INTERFERÊNCIAS (NÃO INCLUI FORNECIMENTO). AF_11/2017</t>
  </si>
  <si>
    <t xml:space="preserve">ASSENTAMENTO DE TUBO DE FERRO FUNDIDO PARA REDE DE ÁGUA, DN 350 MM, JUNTA ELÁSTICA, INSTALADO EM LOCAL COM NÍVEL BAIXO DE INTERFERÊNCIAS (NÃO INCLUI FORNECIMENTO). AF_11/2017</t>
  </si>
  <si>
    <t xml:space="preserve">ASSENTAMENTO DE TUBO DE FERRO FUNDIDO PARA REDE DE ÁGUA, DN 400 MM, JUNTA ELÁSTICA, INSTALADO EM LOCAL COM NÍVEL BAIXO DE INTERFERÊNCIAS (NÃO INCLUI FORNECIMENTO). AF_11/2017</t>
  </si>
  <si>
    <t xml:space="preserve">ASSENTAMENTO DE TUBO DE FERRO FUNDIDO PARA REDE DE ÁGUA, DN 450 MM, JUNTA ELÁSTICA, INSTALADO EM LOCAL COM NÍVEL BAIXO DE INTERFERÊNCIAS (NÃO INCLUI FORNECIMENTO). AF_11/2017</t>
  </si>
  <si>
    <t xml:space="preserve">ASSENTAMENTO DE TUBO DE FERRO FUNDIDO PARA REDE DE ÁGUA, DN 500 MM, JUNTA ELÁSTICA, INSTALADO EM LOCAL COM NÍVEL BAIXO DE INTERFERÊNCIAS (NÃO INCLUI FORNECIMENTO). AF_11/2017</t>
  </si>
  <si>
    <t xml:space="preserve">ASSENTAMENTO DE TUBO DE FERRO FUNDIDO PARA REDE DE ÁGUA, DN 600 MM, JUNTA ELÁSTICA, INSTALADO EM LOCAL COM NÍVEL BAIXO DE INTERFERÊNCIAS (NÃO INCLUI FORNECIMENTO). AF_11/2017</t>
  </si>
  <si>
    <t xml:space="preserve">ASSENTAMENTO DE TUBO DE FERRO FUNDIDO PARA REDE DE ÁGUA, DN 700 MM, JUNTA ELÁSTICA, INSTALADO EM LOCAL COM NÍVEL BAIXO DE INTERFERÊNCIAS (NÃO INCLUI FORNECIMENTO). AF_11/2017</t>
  </si>
  <si>
    <t xml:space="preserve">ASSENTAMENTO DE TUBO DE FERRO FUNDIDO PARA REDE DE ÁGUA, DN 800 MM, JUNTA ELÁSTICA, INSTALADO EM LOCAL COM NÍVEL BAIXO DE INTERFERÊNCIAS (NÃO INCLUI FORNECIMENTO). AF_11/2017</t>
  </si>
  <si>
    <t xml:space="preserve">ASSENTAMENTO DE TUBO DE FERRO FUNDIDO PARA REDE DE ÁGUA, DN 900 MM, JUNTA ELÁSTICA, INSTALADO EM LOCAL COM NÍVEL BAIXO DE INTERFERÊNCIAS (NÃO INCLUI FORNECIMENTO). AF_11/2017</t>
  </si>
  <si>
    <t xml:space="preserve">ASSENTAMENTO DE TUBO DE FERRO FUNDIDO PARA REDE DE ÁGUA, DN 1000 MM, JUNTA ELÁSTICA, INSTALADO EM LOCAL COM NÍVEL BAIXO DE INTERFERÊNCIAS (NÃO INCLUI FORNECIMENTO). AF_11/2017</t>
  </si>
  <si>
    <t xml:space="preserve">ASSENTAMENTO DE TUBO DE FERRO FUNDIDO PARA REDE DE ÁGUA, DN 1200 MM, JUNTA ELÁSTICA, INSTALADO EM LOCAL COM NÍVEL BAIXO DE INTERFERÊNCIAS (NÃO INCLUI FORNECIMENTO). AF_11/2017</t>
  </si>
  <si>
    <t xml:space="preserve">ASSENTAMENTO DE TUBO DE AÇO CARBONO PARA REDE DE ÁGUA, DN 600 MM (24), JUNTA SOLDADA, INSTALADO EM LOCAL COM NÍVEL ALTO DE INTERFERÊNCIAS (NÃO INCLUI FORNECIMENTO). AF_11/2017</t>
  </si>
  <si>
    <t xml:space="preserve">ASSENTAMENTO DE TUBO DE AÇO CARBONO PARA REDE DE ÁGUA, DN 700 MM (28), JUNTA SOLDADA, INSTALADO EM LOCAL COM NÍVEL ALTO DE INTERFERÊNCIAS (NÃO INCLUI FORNECIMENTO). AF_11/2017</t>
  </si>
  <si>
    <t xml:space="preserve">ASSENTAMENTO DE TUBO DE AÇO CARBONO PARA REDE DE ÁGUA, DN 800 MM (32), JUNTA SOLDADA, INSTALADO EM LOCAL COM NÍVEL ALTO DE INTERFERÊNCIAS (NÃO INCLUI FORNECIMENTO). AF_11/2017</t>
  </si>
  <si>
    <t xml:space="preserve">ASSENTAMENTO DE TUBO DE AÇO CARBONO PARA REDE DE ÁGUA, DN 900 MM (36), JUNTA SOLDADA, INSTALADO EM LOCAL COM NÍVEL ALTO DE INTERFERÊNCIAS (NÃO INCLUI FORNECIMENTO). AF_11/2017</t>
  </si>
  <si>
    <t xml:space="preserve">ASSENTAMENTO DE TUBO DE AÇO CARBONO PARA REDE DE ÁGUA, DN 1000 MM (40) OU DN 1100 MM (44), JUNTA SOLDADA, INSTALADO EM LOCAL COM NÍVEL ALTO DE INTERFERÊNCIAS (NÃO INCLUI FORNECIMENTO). AF_11/2017</t>
  </si>
  <si>
    <t xml:space="preserve">ASSENTAMENTO DE TUBO DE AÇO CARBONO PARA REDE DE ÁGUA, DN 1200 MM (48) OU DN 1300 MM (52), JUNTA SOLDADA, INSTALADO EM LOCAL COM NÍVEL ALTO DE INTERFERÊNCIAS (NÃO INCLUI FORNECIMENTO). AF_11/2017</t>
  </si>
  <si>
    <t xml:space="preserve">ASSENTAMENTO DE TUBO DE AÇO CARBONO PARA REDE DE ÁGUA, DN 1400 MM (56'') OU DN 1500 MM (60), JUNTA SOLDADA, INSTALADO EM LOCAL COM NÍVEL ALTO DE INTERFERÊNCIAS (NÃO INCLUI FORNECIMENTO). AF_11/2017</t>
  </si>
  <si>
    <t xml:space="preserve">ASSENTAMENTO DE TUBO DE AÇO CARBONO PARA REDE DE ÁGUA, DN 1600 MM (64) OU DN 1700 MM (68), JUNTA SOLDADA, INSTALADO EM LOCAL COM NÍVEL ALTO DE INTERFERÊNCIAS (NÃO INCLUI FORNECIMENTO). AF_11/2017</t>
  </si>
  <si>
    <t xml:space="preserve">ASSENTAMENTO DE TUBO DE AÇO CARBONO PARA REDE DE ÁGUA, DN 1800 MM (72) OU DN 1900 MM (76), JUNTA SOLDADA, INSTALADO EM LOCAL COM NÍVEL ALTO DE INTERFERÊNCIAS (NÃO INCLUI FORNECIMENTO). AF_11/2017</t>
  </si>
  <si>
    <t xml:space="preserve">ASSENTAMENTO DE TUBO DE AÇO CARBONO PARA REDE DE ÁGUA, DN 2000 MM (80) OU DN 2100 MM (84), JUNTA SOLDADA, INSTALADO EM LOCAL COM NÍVEL ALTO DE INTERFERÊNCIAS (NÃO INCLUI FORNECIMENTO). AF_11/2017</t>
  </si>
  <si>
    <t xml:space="preserve">ASSENTAMENTO DE TUBO DE AÇO CARBONO PARA REDE DE ÁGUA, DN 600 MM (24), JUNTA SOLDADA, INSTALADO EM LOCAL COM NÍVEL BAIXO DE INTERFERÊNCIAS (NÃO INCLUI FORNECIMENTO). AF_11/2017</t>
  </si>
  <si>
    <t xml:space="preserve">ASSENTAMENTO DE TUBO DE AÇO CARBONO PARA REDE DE ÁGUA, DN 700 MM (28), JUNTA SOLDADA, INSTALADO EM LOCAL COM NÍVEL BAIXO DE INTERFERÊNCIAS (NÃO INCLUI FORNECIMENTO). AF_11/2017</t>
  </si>
  <si>
    <t xml:space="preserve">ASSENTAMENTO DE TUBO DE AÇO CARBONO PARA REDE DE ÁGUA, DN 800 MM (32), JUNTA SOLDADA, INSTALADO EM LOCAL COM NÍVEL BAIXO DE INTERFERÊNCIAS (NÃO INCLUI FORNECIMENTO). AF_11/2017</t>
  </si>
  <si>
    <t xml:space="preserve">ASSENTAMENTO DE TUBO DE AÇO CARBONO PARA REDE DE ÁGUA, DN 900 MM (36), JUNTA SOLDADA, INSTALADO EM LOCAL COM NÍVEL BAIXO DE INTERFERÊNCIAS (NÃO INCLUI FORNECIMENTO). AF_11/2017</t>
  </si>
  <si>
    <t xml:space="preserve">ASSENTAMENTO DE TUBO DE AÇO CARBONO PARA REDE DE ÁGUA, DN 1000 MM (40  ) OU DN 1100 MM (44  ), JUNTA SOLDADA, INSTALADO EM LOCAL COM NÍVEL BAIXO DE INTERFERÊNCIAS (NÃO INCLUI FORNECIMENTO). AF_11/2017</t>
  </si>
  <si>
    <t xml:space="preserve">ASSENTAMENTO DE TUBO DE AÇO CARBONO PARA REDE DE ÁGUA, DN 1200 MM (48) OU DN 1300 MM (52), JUNTA SOLDADA, INSTALADO EM LOCAL COM NÍVEL BAIXO DE INTERFERÊNCIAS (NÃO INCLUI FORNECIMENTO). AF_11/2017</t>
  </si>
  <si>
    <t xml:space="preserve">ASSENTAMENTO DE TUBO DE AÇO CARBONO PARA REDE DE ÁGUA, DN 1400 MM (56'') OU DN 1500 MM (60), JUNTA SOLDADA, INSTALADO EM LOCAL COM NÍVEL BAIXO DE INTERFERÊNCIAS (NÃO INCLUI FORNECIMENTO). AF_11/2017</t>
  </si>
  <si>
    <t xml:space="preserve">ASSENTAMENTO DE TUBO DE AÇO CARBONO PARA REDE DE ÁGUA, DN 1600 MM (64) OU DN 1700 MM (68), JUNTA SOLDADA, INSTALADO EM LOCAL COM NÍVEL BAIXO DE INTERFERÊNCIAS (NÃO INCLUI FORNECIMENTO). AF_11/2017</t>
  </si>
  <si>
    <t xml:space="preserve">ASSENTAMENTO DE TUBO DE AÇO CARBONO PARA REDE DE ÁGUA, DN 1800 MM (72) OU DN 1900 MM (76), JUNTA SOLDADA, INSTALADO EM LOCAL COM NÍVEL BAIXO DE INTERFERÊNCIAS (NÃO INCLUI FORNECIMENTO). AF_11/2017</t>
  </si>
  <si>
    <t xml:space="preserve">ASSENTAMENTO DE TUBO DE AÇO CARBONO PARA REDE DE ÁGUA, DN 2000 MM (80) OU DN 2100 MM (84), JUNTA SOLDADA, INSTALADO EM LOCAL COM NÍVEL BAIXO DE INTERFERÊNCIAS (NÃO INCLUI FORNECIMENTO). AF_11/2017</t>
  </si>
  <si>
    <t xml:space="preserve">TUBO DE PVC PARA REDE COLETORA DE ESGOTO DE PAREDE MACIÇA, DN 100 MM, JUNTA ELÁSTICA - FORNECIMENTO E ASSENTAMENTO. AF_01/2021</t>
  </si>
  <si>
    <t xml:space="preserve">TUBO DE PVC PARA REDE COLETORA DE ESGOTO DE PAREDE MACIÇA, DN 150 MM, JUNTA ELÁSTICA  - FORNECIMENTO E ASSENTAMENTO. AF_01/2021</t>
  </si>
  <si>
    <t xml:space="preserve">TUBO DE PVC PARA REDE COLETORA DE ESGOTO DE PAREDE MACIÇA, DN 200 MM, JUNTA ELÁSTICA - FORNECIMENTO E ASSENTAMENTO. AF_01/2021</t>
  </si>
  <si>
    <t xml:space="preserve">TUBO DE PVC PARA REDE COLETORA DE ESGOTO DE PAREDE MACIÇA, DN 250 MM, JUNTA ELÁSTICA  - FORNECIMENTO E ASSENTAMENTO. AF_01/2021</t>
  </si>
  <si>
    <t xml:space="preserve">TUBO DE PVC PARA REDE COLETORA DE ESGOTO DE PAREDE MACIÇA, DN 300 MM, JUNTA ELÁSTICA,  FORNECIMENTO E ASSENTAMENTO. AF_01/2021</t>
  </si>
  <si>
    <t xml:space="preserve">TUBO DE PVC PARA REDE COLETORA DE ESGOTO DE PAREDE MACIÇA, DN 350 MM, JUNTA ELÁSTICA  - FORNECIMENTO E ASSENTAMENTO. AF_01/2021</t>
  </si>
  <si>
    <t xml:space="preserve">TUBO DE PVC PARA REDE COLETORA DE ESGOTO DE PAREDE MACIÇA, DN 400 MM, JUNTA ELÁSTICA  FORNECIMENTO E ASSENTAMENTO. AF_01/2021</t>
  </si>
  <si>
    <t xml:space="preserve">TUBO DE PVC CORRUGADO DE DUPLA PAREDE PARA REDE COLETORA DE ESGOTO, DN 150 MM, JUNTA ELÁSTICA - FORNECIMENTO E ASSENTAMENTO. AF_01/2021</t>
  </si>
  <si>
    <t xml:space="preserve">TUBO DE PVC CORRUGADO DE DUPLA PAREDE PARA REDE COLETORA DE ESGOTO, DN 200 MM, JUNTA ELÁSTICA - FORNECIMENTO E ASSENTAMENTO. AF_01/2021</t>
  </si>
  <si>
    <t xml:space="preserve">TUBO DE PVC CORRUGADO DE DUPLA PAREDE PARA REDE COLETORA DE ESGOTO, DN 250 MM, JUNTA ELÁSTICA - FORNECIMENTO E ASSENTAMENTO. AF_01/2021</t>
  </si>
  <si>
    <t xml:space="preserve">TUBO DE PVC CORRUGADO DE DUPLA PAREDE PARA REDE COLETORA DE ESGOTO, DN 300 MM, JUNTA ELÁSTICA - FORNECIMENTO E ASSENTAMENTO. AF_01/2021</t>
  </si>
  <si>
    <t xml:space="preserve">TUBO DE PVC CORRUGADO DE DUPLA PAREDE PARA REDE COLETORA DE ESGOTO, DN 350 MM, JUNTA ELÁSTICA - FORNECIMENTO E ASSENTAMENTO. AF_01/2021</t>
  </si>
  <si>
    <t xml:space="preserve">TUBO DE PVC CORRUGADO DE DUPLA PAREDE PARA REDE COLETORA DE ESGOTO, DN 400 MM, JUNTA ELÁSTICA - FORNECIMENTO E ASSENTAMENTO. AF_01/2021</t>
  </si>
  <si>
    <t xml:space="preserve">TUBO DE PEAD CORRUGADO DE DUPLA PAREDE PARA REDE COLETORA DE ESGOTO, DN 600 MM, JUNTA ELÁSTICA INTEGRADA - FORNECIMENTO E ASSENTAMENTO. AF_01/2021</t>
  </si>
  <si>
    <t xml:space="preserve">JUNTA ARGAMASSADA ENTRE TUBO DN 100 MM E O POÇO DE VISITA/ CAIXA DE CONCRETO OU ALVENARIA EM REDES DE ESGOTO. AF_01/2021</t>
  </si>
  <si>
    <t xml:space="preserve">JUNTA ARGAMASSADA ENTRE TUBO DN 150 MM E O POÇO DE VISITA/ CAIXA DE CONCRETO OU ALVENARIA EM REDES DE ESGOTO. AF_01/2021</t>
  </si>
  <si>
    <t xml:space="preserve">JUNTA ARGAMASSADA ENTRE TUBO DN 200 MM E O POÇO/ CAIXA DE CONCRETO OU ALVENARIA EM REDES DE ESGOTO. AF_01/2021</t>
  </si>
  <si>
    <t xml:space="preserve">JUNTA ARGAMASSADA ENTRE TUBO DN 250 MM E O POÇO DE VISITA/ CAIXA DE CONCRETO OU ALVENARIA EM REDES DE ESGOTO. AF_01/2021</t>
  </si>
  <si>
    <t xml:space="preserve">JUNTA ARGAMASSADA ENTRE TUBO DN 300 MM E O POÇO DE VISITA/ CAIXA DE CONCRETO OU ALVENARIA EM REDES DE ESGOTO. AF_01/2021</t>
  </si>
  <si>
    <t xml:space="preserve">JUNTA ARGAMASSADA ENTRE TUBO DN 350 MM E O POÇO DE VISITA/ CAIXA DE CONCRETO OU ALVENARIA EM REDES DE ESGOTO. AF_01/2021</t>
  </si>
  <si>
    <t xml:space="preserve">JUNTA ARGAMASSADA ENTRE TUBO DN 400 MM E O POÇO DE VISITA/ CAIXA DE CONCRETO OU ALVENARIA EM REDES DE ESGOTO. AF_01/2021</t>
  </si>
  <si>
    <t xml:space="preserve">JUNTA ARGAMASSADA ENTRE TUBO DN 450 MM E O POÇO DE VISITA/ CAIXA DE CONCRETO OU ALVENARIA EM REDES DE ESGOTO. AF_01/2021</t>
  </si>
  <si>
    <t xml:space="preserve">JUNTA ARGAMASSADA ENTRE TUBO DN 600 MM E O POÇO DE VISITA/ CAIXA DE CONCRETO OU ALVENARIA EM REDES DE ESGOTO. AF_01/2021</t>
  </si>
  <si>
    <t xml:space="preserve">ASSENTAMENTO DE TUBO DE PVC PARA REDE COLETORA DE ESGOTO DE PAREDE MACIÇA, DN 100 MM, JUNTA ELÁSTICA (NÃO INCLUI FORNECIMENTO). AF_01/2021</t>
  </si>
  <si>
    <t xml:space="preserve">ASSENTAMENTO DE TUBO DE PVC PARA REDE COLETORA DE ESGOTO DE PAREDE MACIÇA, DN 150 MM, JUNTA ELÁSTICA,  (NÃO INCLUI FORNECIMENTO). AF_01/2021</t>
  </si>
  <si>
    <t xml:space="preserve">ASSENTAMENTO DE TUBO DE PVC PARA REDE COLETORA DE ESGOTO DE PAREDE MACIÇA, DN 200 MM, JUNTA ELÁSTICA (NÃO INCLUI FORNECIMENTO). AF_01/2021</t>
  </si>
  <si>
    <t xml:space="preserve">ASSENTAMENTO DE TUBO DE PVC PARA REDE COLETORA DE ESGOTO DE PAREDE MACIÇA, DN 250 MM, JUNTA ELÁSTICA (NÃO INCLUI FORNECIMENTO). AF_01/2021</t>
  </si>
  <si>
    <t xml:space="preserve">ASSENTAMENTO DE TUBO DE PVC PARA REDE COLETORA DE ESGOTO DE PAREDE MACIÇA, DN 300 MM, JUNTA ELÁSTICA  (NÃO INCLUI FORNECIMENTO). AF_01/2021</t>
  </si>
  <si>
    <t xml:space="preserve">ASSENTAMENTO DE TUBO DE PVC PARA REDE COLETORA DE ESGOTO DE PAREDE MACIÇA, DN 350 MM, JUNTA ELÁSTICA (NÃO INCLUI FORNECIMENTO). AF_01/2021</t>
  </si>
  <si>
    <t xml:space="preserve">ASSENTAMENTO DE TUBO DE PVC PARA REDE COLETORA DE ESGOTO DE PAREDE MACIÇA, DN 400 MM, JUNTA ELÁSTICA (NÃO INCLUI FORNECIMENTO). AF_01/2021</t>
  </si>
  <si>
    <t xml:space="preserve">ASSENTAMENTO DE TUBO DE PVC CORRUGADO DE DUPLA PAREDE PARA REDE COLETORA DE ESGOTO, DN 150 MM, JUNTA ELÁSTICA (NÃO INCLUI FORNECIMENTO). AF_01/2021</t>
  </si>
  <si>
    <t xml:space="preserve">ASSENTAMENTO DE TUBO DE PVC CORRUGADO DE DUPLA PAREDE PARA REDE COLETORA DE ESGOTO, DN 200 MM, JUNTA ELÁSTICA (NÃO INCLUI FORNECIMENTO). AF_01/2021</t>
  </si>
  <si>
    <t xml:space="preserve">ASSENTAMENTO DE TUBO DE PVC CORRUGADO DE DUPLA PAREDE PARA REDE COLETORA DE ESGOTO, DN 250 MM, JUNTA ELÁSTICA (NÃO INCLUI FORNECIMENTO). AF_01/2021</t>
  </si>
  <si>
    <t xml:space="preserve">ASSENTAMENTO DE TUBO DE PVC CORRUGADO DE DUPLA PAREDE PARA REDE COLETORA DE ESGOTO, DN 300 MM, JUNTA ELÁSTICA (NÃO INCLUI FORNECIMENTO). AF_01/2021</t>
  </si>
  <si>
    <t xml:space="preserve">ASSENTAMENTO DE TUBO DE PVC CORRUGADO DE DUPLA PAREDE PARA REDE COLETORA DE ESGOTO, DN 350 MM, JUNTA ELÁSTICA (NÃO INCLUI FORNECIMENTO). AF_01/2021</t>
  </si>
  <si>
    <t xml:space="preserve">ASSENTAMENTO DE TUBO DE PVC CORRUGADO DE DUPLA PAREDE PARA REDE COLETORA DE ESGOTO, DN 400 MM, JUNTA ELÁSTICA  (NÃO INCLUI FORNECIMENTO). AF_01/2021</t>
  </si>
  <si>
    <t xml:space="preserve">ASSENTAMENTO DE TUBO DE PEAD CORRUGADO DE DUPLA PAREDE PARA REDE COLETORA DE ESGOTO, DN 450 MM, JUNTA ELÁSTICA INTEGRADA (NÃO INCLUI FORNECIMENTO). AF_01/2021</t>
  </si>
  <si>
    <t xml:space="preserve">ASSENTAMENTO DE TUBO DE PEAD CORRUGADO DE DUPLA PAREDE PARA REDE COLETORA DE ESGOTO, DN 600 MM, JUNTA ELÁSTICA INTEGRADA (NÃO INCLUI FORNECIMENTO). AF_01/2021</t>
  </si>
  <si>
    <t xml:space="preserve">TUBO DE PEAD CORRUGADO DE DUPLA PAREDE PARA REDE COLETORA DE ESGOTO, DN 250 MM, JUNTA ELÁSTICA INTEGRADA - FORNECIMENTO E ASSENTAMENTO. AF_01/2021</t>
  </si>
  <si>
    <t xml:space="preserve">ASSENTAMENTO DE TUBO DE PEAD CORRUGADO DE DUPLA PAREDE PARA REDE COLETORA DE ESGOTO, DN 250 MM, JUNTA ELÁSTICA INTEGRADA (NÃO INCLUI FORNECIMENTO). AF_01/2021</t>
  </si>
  <si>
    <t xml:space="preserve">TUBO DE PEAD CORRUGADO DE DUPLA PAREDE PARA REDE COLETORA DE ESGOTO, DN 300 MM, JUNTA ELÁSTICA INTEGRADA - FORNECIMENTO E ASSENTAMENTO. AF_01/2021</t>
  </si>
  <si>
    <t xml:space="preserve">ASSENTAMENTO DE TUBO DE PEAD CORRUGADO DE DUPLA PAREDE PARA REDE COLETORA DE ESGOTO, DN 300 MM, JUNTA ELÁSTICA INTEGRADA  (NÃO INCLUI FORNECIMENTO). AF_01/2021</t>
  </si>
  <si>
    <t xml:space="preserve">TUBO DE PEAD CORRUGADO DE DUPLA PAREDE PARA REDE COLETORA DE ESGOTO, DN 800 MM, JUNTA ELÁSTICA INTEGRADA - FORNECIMENTO E ASSENTAMENTO. AF_01/2021</t>
  </si>
  <si>
    <t xml:space="preserve">ASSENTAMENTO DE TUBO DE PEAD CORRUGADO DE DUPLA PAREDE PARA REDE COLETORA DE ESGOTO, DN 800 MM, JUNTA ELÁSTICA INTEGRADA  (NÃO INCLUI FORNECIMENTO). AF_01/2021</t>
  </si>
  <si>
    <t xml:space="preserve">ASSENTAMENTO DE TUBO DE PEAD CORRUGADO DE DUPLA PAREDE PARA REDE COLETORA DE ESGOTO, DN 900 MM, JUNTA ELÁSTICA INTEGRADA (NÃO INCLUI FORNECIMENTO). AF_01/2021</t>
  </si>
  <si>
    <t xml:space="preserve">TUBO DE PEAD CORRUGADO DE DUPLA PAREDE PARA REDE COLETORA DE ESGOTO, DN 1000 MM, JUNTA ELÁSTICA INTEGRADA - FORNECIMENTO E ASSENTAMENTO. AF_01/2021</t>
  </si>
  <si>
    <t xml:space="preserve">ASSENTAMENTO DE TUBO DE PEAD CORRUGADO DE DUPLA PAREDE PARA REDE COLETORA DE ESGOTO, DN 1000 MM, JUNTA ELÁSTICA INTEGRADA (NÃO INCLUI FORNECIMENTO). AF_01/2021</t>
  </si>
  <si>
    <t xml:space="preserve">TUBO DE PEAD CORRUGADO DE DUPLA PAREDE PARA REDE COLETORA DE ESGOTO, DN 1200 MM, JUNTA ELÁSTICA INTEGRADA - FORNECIMENTO E ASSENTAMENTO. AF_01/2021</t>
  </si>
  <si>
    <t xml:space="preserve">ASSENTAMENTO DE TUBO DE PEAD CORRUGADO DE DUPLA PAREDE PARA REDE COLETORA DE ESGOTO, DN 1200 MM, JUNTA ELÁSTICA INTEGRADA (NÃO INCLUI FORNECIMENTO). AF_01/2021</t>
  </si>
  <si>
    <t xml:space="preserve">ASSENTAMENTO DE TUBO DE PEAD CORRUGADO DE DUPLA PAREDE PARA REDE COLETORA DE ESGOTO, DN 1500 MM, JUNTA ELÁSTICA INTEGRADA (NÃO INCLUI FORNECIMENTO). AF_01/2021</t>
  </si>
  <si>
    <t xml:space="preserve">ASSENTAMENTO DE TUBO DE PVC PBA PARA REDE DE ÁGUA, DN 50 MM, JUNTA ELÁSTICA INTEGRADA, INSTALADO EM LOCAL COM NÍVEL ALTO DE INTERFERÊNCIAS (NÃO INCLUI FORNECIMENTO). AF_11/2017</t>
  </si>
  <si>
    <t xml:space="preserve">ASSENTAMENTO DE TUBO DE PVC PBA PARA REDE DE ÁGUA, DN 75 MM, JUNTA ELÁSTICA INTEGRADA, INSTALADO EM LOCAL COM NÍVEL ALTO DE INTERFERÊNCIAS (NÃO INCLUI FORNECIMENTO). AF_11/2017</t>
  </si>
  <si>
    <t xml:space="preserve">ASSENTAMENTO DE TUBO DE PVC PBA PARA REDE DE ÁGUA, DN 100 MM, JUNTA ELÁSTICA INTEGRADA, INSTALADO EM LOCAL COM NÍVEL ALTO DE INTERFERÊNCIAS (NÃO INCLUI FORNECIMENTO). AF_11/2017</t>
  </si>
  <si>
    <t xml:space="preserve">ASSENTAMENTO DE TUBO DE PVC PBA PARA REDE DE ÁGUA, DN 50 MM, JUNTA ELÁSTICA INTEGRADA, INSTALADO EM LOCAL COM NÍVEL BAIXO DE INTERFERÊNCIAS (NÃO INCLUI FORNECIMENTO). AF_11/2017</t>
  </si>
  <si>
    <t xml:space="preserve">ASSENTAMENTO DE TUBO DE PVC PBA PARA REDE DE ÁGUA, DN 75 MM, JUNTA ELÁSTICA INTEGRADA, INSTALADO EM LOCAL COM NÍVEL BAIXO DE INTERFERÊNCIAS (NÃO INCLUI FORNECIMENTO). AF_11/2017</t>
  </si>
  <si>
    <t xml:space="preserve">ASSENTAMENTO DE TUBO DE PVC PBA PARA REDE DE ÁGUA, DN 100 MM, JUNTA ELÁSTICA INTEGRADA, INSTALADO EM LOCAL COM NÍVEL BAIXO DE INTERFERÊNCIAS (NÃO INCLUI FORNECIMENTO). AF_11/2017</t>
  </si>
  <si>
    <t xml:space="preserve">TUBO DE PVC BRANCO PARA REDE COLETORA DE ESGOTO CONDOMINIAL DE PAREDE MACIÇA, DN 100 MM, JUNTA ELÁSTICA - FORNECIMENTO E ASSENTAMENTO. AF_01/2021</t>
  </si>
  <si>
    <t xml:space="preserve">JUNTA ARGAMASSADA ENTRE TUBO DN 800 MM E O POÇO DE VISITA/ CAIXA DE CONCRETO OU ALVENARIA EM REDES DE ESGOTO. AF_01/2021</t>
  </si>
  <si>
    <t xml:space="preserve">JUNTA ARGAMASSADA ENTRE TUBO DN 900 MM E O POÇO DE VISITA/ CAIXA DE CONCRETO OU ALVENARIA EM REDES DE ESGOTO. AF_01/2021</t>
  </si>
  <si>
    <t xml:space="preserve">JUNTA ARGAMASSADA ENTRE TUBO DN 1000 MM E O POÇO DE VISITA/ CAIXA DE CONCRETO OU ALVENARIA EM REDES DE ESGOTO. AF_01/2021</t>
  </si>
  <si>
    <t xml:space="preserve">JUNTA ARGAMASSADA ENTRE TUBO DN 1200 MM E O POÇO DE VISITA/ CAIXA DE CONCRETO OU ALVENARIA EM REDES DE ESGOTO. AF_01/2021</t>
  </si>
  <si>
    <t xml:space="preserve">JUNTA ARGAMASSADA ENTRE TUBO DN 1500 MM E O POÇO DE VISITA/ CAIXA DE CONCRETO OU ALVENARIA EM REDES DE ESGOTO. AF_01/2021</t>
  </si>
  <si>
    <t xml:space="preserve">TUBO DE CONCRETO PARA REDES COLETORAS DE ESGOTO SANITÁRIO, DIÂMETRO DE 300 MM, JUNTA ELÁSTICA, INSTALADO EM LOCAL COM BAIXO NÍVEL DE INTERFERÊNCIAS - FORNECIMENTO E ASSENTAMENTO. AF_12/2015</t>
  </si>
  <si>
    <t xml:space="preserve">ASSENTAMENTO DE TUBO DE CONCRETO PARA REDES COLETORAS DE ESGOTO SANITÁRIO, DIÂMETRO DE 300 MM, JUNTA ELÁSTICA, INSTALADO EM LOCAL COM BAIXO NÍVEL DE INTERFERÊNCIAS (NÃO INCLUI FORNECIMENTO). AF_12/2015</t>
  </si>
  <si>
    <t xml:space="preserve">TUBO DE CONCRETO PARA REDES COLETORAS DE ESGOTO SANITÁRIO, DIÂMETRO DE 400 MM, JUNTA ELÁSTICA, INSTALADO EM LOCAL COM BAIXO NÍVEL DE INTERFERÊNCIAS - FORNECIMENTO E ASSENTAMENTO. AF_12/2015</t>
  </si>
  <si>
    <t xml:space="preserve">ASSENTAMENTO DE TUBO DE CONCRETO PARA REDES COLETORAS DE ESGOTO SANITÁRIO, DIÂMETRO DE 400 MM, JUNTA ELÁSTICA, INSTALADO EM LOCAL COM BAIXO NÍVEL DE INTERFERÊNCIAS (NÃO INCLUI FORNECIMENTO). AF_12/2015</t>
  </si>
  <si>
    <t xml:space="preserve">TUBO DE CONCRETO PARA REDES COLETORAS DE ESGOTO SANITÁRIO, DIÂMETRO DE 500 MM, JUNTA ELÁSTICA, INSTALADO EM LOCAL COM BAIXO NÍVEL DE INTERFERÊNCIAS - FORNECIMENTO E ASSENTAMENTO. AF_12/2015</t>
  </si>
  <si>
    <t xml:space="preserve">ASSENTAMENTO DE TUBO DE CONCRETO PARA REDES COLETORAS DE ESGOTO SANITÁRIO, DIÂMETRO DE 500 MM, JUNTA ELÁSTICA, INSTALADO EM LOCAL COM BAIXO NÍVEL DE INTERFERÊNCIAS (NÃO INCLUI FORNECIMENTO). AF_12/2015</t>
  </si>
  <si>
    <t xml:space="preserve">TUBO DE CONCRETO PARA REDES COLETORAS DE ESGOTO SANITÁRIO, DIÂMETRO DE 600 MM, JUNTA ELÁSTICA, INSTALADO EM LOCAL COM BAIXO NÍVEL DE INTERFERÊNCIAS - FORNECIMENTO E ASSENTAMENTO. AF_12/2015</t>
  </si>
  <si>
    <t xml:space="preserve">ASSENTAMENTO DE TUBO DE CONCRETO PARA REDES COLETORAS DE ESGOTO SANITÁRIO, DIÂMETRO DE 600 MM, JUNTA ELÁSTICA, INSTALADO EM LOCAL COM BAIXO NÍVEL DE INTERFERÊNCIAS (NÃO INCLUI FORNECIMENTO). AF_12/2015</t>
  </si>
  <si>
    <t xml:space="preserve">TUBO DE CONCRETO PARA REDES COLETORAS DE ESGOTO SANITÁRIO, DIÂMETRO DE 700 MM, JUNTA ELÁSTICA, INSTALADO EM LOCAL COM BAIXO NÍVEL DE INTERFERÊNCIAS - FORNECIMENTO E ASSENTAMENTO. AF_12/2015</t>
  </si>
  <si>
    <t xml:space="preserve">ASSENTAMENTO DE TUBO DE CONCRETO PARA REDES COLETORAS DE ESGOTO SANITÁRIO, DIÂMETRO DE 700 MM, JUNTA ELÁSTICA, INSTALADO EM LOCAL COM BAIXO NÍVEL DE INTERFERÊNCIAS (NÃO INCLUI FORNECIMENTO). AF_12/2015</t>
  </si>
  <si>
    <t xml:space="preserve">TUBO DE CONCRETO PARA REDES COLETORAS DE ESGOTO SANITÁRIO, DIÂMETRO DE 800 MM, JUNTA ELÁSTICA, INSTALADO EM LOCAL COM BAIXO NÍVEL DE INTERFERÊNCIAS - FORNECIMENTO E ASSENTAMENTO. AF_12/2015</t>
  </si>
  <si>
    <t xml:space="preserve">ASSENTAMENTO DE TUBO DE CONCRETO PARA REDES COLETORAS DE ESGOTO SANITÁRIO, DIÂMETRO DE 800 MM, JUNTA ELÁSTICA, INSTALADO EM LOCAL COM BAIXO NÍVEL DE INTERFERÊNCIAS (NÃO INCLUI FORNECIMENTO). AF_12/2015</t>
  </si>
  <si>
    <t xml:space="preserve">TUBO DE CONCRETO PARA REDES COLETORAS DE ESGOTO SANITÁRIO, DIÂMETRO DE 900 MM, JUNTA ELÁSTICA, INSTALADO EM LOCAL COM BAIXO NÍVEL DE INTERFERÊNCIAS - FORNECIMENTO E ASSENTAMENTO. AF_12/2015</t>
  </si>
  <si>
    <t xml:space="preserve">ASSENTAMENTO DE TUBO DE CONCRETO PARA REDES COLETORAS DE ESGOTO SANITÁRIO, DIÂMETRO DE 900 MM, JUNTA ELÁSTICA, INSTALADO EM LOCAL COM BAIXO NÍVEL DE INTERFERÊNCIAS (NÃO INCLUI FORNECIMENTO). AF_12/2015</t>
  </si>
  <si>
    <t xml:space="preserve">TUBO DE CONCRETO PARA REDES COLETORAS DE ESGOTO SANITÁRIO, DIÂMETRO DE 1000 MM, JUNTA ELÁSTICA, INSTALADO EM LOCAL COM BAIXO NÍVEL DE INTERFERÊNCIAS - FORNECIMENTO E ASSENTAMENTO. AF_12/2015</t>
  </si>
  <si>
    <t xml:space="preserve">ASSENTAMENTO DE TUBO DE CONCRETO PARA REDES COLETORAS DE ESGOTO SANITÁRIO, DIÂMETRO DE 1000 MM, JUNTA ELÁSTICA, INSTALADO EM LOCAL COM BAIXO NÍVEL DE INTERFERÊNCIAS (NÃO INCLUI FORNECIMENTO). AF_12/2015</t>
  </si>
  <si>
    <t xml:space="preserve">TUBO DE CONCRETO PARA REDES COLETORAS DE ESGOTO SANITÁRIO, DIÂMETRO DE 300 MM, JUNTA ELÁSTICA, INSTALADO EM LOCAL COM ALTO NÍVEL DE INTERFERÊNCIAS - FORNECIMENTO E ASSENTAMENTO. AF_12/2015</t>
  </si>
  <si>
    <t xml:space="preserve">ASSENTAMENTO DE TUBO DE CONCRETO PARA REDES COLETORAS DE ESGOTO SANITÁRIO, DIÂMETRO DE 300 MM, JUNTA ELÁSTICA, INSTALADO EM LOCAL COM ALTO NÍVEL DE INTERFERÊNCIAS (NÃO INCLUI FORNECIMENTO). AF_12/2015</t>
  </si>
  <si>
    <t xml:space="preserve">TUBO DE CONCRETO PARA REDES COLETORAS DE ESGOTO SANITÁRIO, DIÂMETRO DE 400 MM, JUNTA ELÁSTICA, INSTALADO EM LOCAL COM ALTO NÍVEL DE INTERFERÊNCIAS - FORNECIMENTO E ASSENTAMENTO. AF_12/2015</t>
  </si>
  <si>
    <t xml:space="preserve">ASSENTAMENTO DE TUBO DE CONCRETO PARA REDES COLETORAS DE ESGOTO SANITÁRIO, DIÂMETRO DE 400 MM, JUNTA ELÁSTICA, INSTALADO EM LOCAL COM ALTO NÍVEL DE INTERFERÊNCIAS (NÃO INCLUI FORNECIMENTO). AF_12/2015</t>
  </si>
  <si>
    <t xml:space="preserve">TUBO DE CONCRETO PARA REDES COLETORAS DE ESGOTO SANITÁRIO, DIÂMETRO DE 500 MM, JUNTA ELÁSTICA, INSTALADO EM LOCAL COM ALTO NÍVEL DE INTERFERÊNCIAS - FORNECIMENTO E ASSENTAMENTO. AF_12/2015</t>
  </si>
  <si>
    <t xml:space="preserve">ASSENTAMENTO DE TUBO DE CONCRETO PARA REDES COLETORAS DE ESGOTO SANITÁRIO, DIÂMETRO DE 500 MM, JUNTA ELÁSTICA, INSTALADO EM LOCAL COM ALTO NÍVEL DE INTERFERÊNCIAS (NÃO INCLUI FORNECIMENTO). AF_12/2015</t>
  </si>
  <si>
    <t xml:space="preserve">TUBO DE CONCRETO PARA REDES COLETORAS DE ESGOTO SANITÁRIO, DIÂMETRO DE 600 MM, JUNTA ELÁSTICA, INSTALADO EM LOCAL COM ALTO NÍVEL DE INTERFERÊNCIAS - FORNECIMENTO E ASSENTAMENTO. AF_12/2015</t>
  </si>
  <si>
    <t xml:space="preserve">ASSENTAMENTO DE TUBO DE CONCRETO PARA REDES COLETORAS DE ESGOTO SANITÁRIO, DIÂMETRO DE 600 MM, JUNTA ELÁSTICA, INSTALADO EM LOCAL COM ALTO NÍVEL DE INTERFERÊNCIAS (NÃO INCLUI FORNECIMENTO). AF_12/2015</t>
  </si>
  <si>
    <t xml:space="preserve">TUBO DE CONCRETO PARA REDES COLETORAS DE ESGOTO SANITÁRIO, DIÂMETRO DE 700 MM, JUNTA ELÁSTICA, INSTALADO EM LOCAL COM ALTO NÍVEL DE INTERFERÊNCIAS - FORNECIMENTO E ASSENTAMENTO. AF_12/2015</t>
  </si>
  <si>
    <t xml:space="preserve">ASSENTAMENTO DE TUBO DE CONCRETO PARA REDES COLETORAS DE ESGOTO SANITÁRIO, DIÂMETRO DE 700 MM, JUNTA ELÁSTICA, INSTALADO EM LOCAL COM ALTO NÍVEL DE INTERFERÊNCIAS (NÃO INCLUI FORNECIMENTO). AF_12/2015</t>
  </si>
  <si>
    <t xml:space="preserve">TUBO DE CONCRETO PARA REDES COLETORAS DE ESGOTO SANITÁRIO, DIÂMETRO DE 800 MM, JUNTA ELÁSTICA, INSTALADO EM LOCAL COM ALTO NÍVEL DE INTERFERÊNCIAS - FORNECIMENTO E ASSENTAMENTO. AF_12/2015</t>
  </si>
  <si>
    <t xml:space="preserve">ASSENTAMENTO DE TUBO DE CONCRETO PARA REDES COLETORAS DE ESGOTO SANITÁRIO, DIÂMETRO DE 800 MM, JUNTA ELÁSTICA, INSTALADO EM LOCAL COM ALTO NÍVEL DE INTERFERÊNCIAS (NÃO INCLUI FORNECIMENTO). AF_12/2015</t>
  </si>
  <si>
    <t xml:space="preserve">TUBO DE CONCRETO PARA REDES COLETORAS DE ESGOTO SANITÁRIO, DIÂMETRO DE 900 MM, JUNTA ELÁSTICA, INSTALADO EM LOCAL COM ALTO NÍVEL DE INTERFERÊNCIAS - FORNECIMENTO E ASSENTAMENTO. AF_12/2015</t>
  </si>
  <si>
    <t xml:space="preserve">ASSENTAMENTO DE TUBO DE CONCRETO PARA REDES COLETORAS DE ESGOTO SANITÁRIO, DIÂMETRO DE 900 MM, JUNTA ELÁSTICA, INSTALADO EM LOCAL COM ALTO NÍVEL DE INTERFERÊNCIAS (NÃO INCLUI FORNECIMENTO). AF_12/2015</t>
  </si>
  <si>
    <t xml:space="preserve">TUBO DE CONCRETO PARA REDES COLETORAS DE ESGOTO SANITÁRIO, DIÂMETRO DE 1000 MM, JUNTA ELÁSTICA, INSTALADO EM LOCAL COM ALTO NÍVEL DE INTERFERÊNCIAS - FORNECIMENTO E ASSENTAMENTO. AF_12/2015</t>
  </si>
  <si>
    <t xml:space="preserve">ASSENTAMENTO DE TUBO DE CONCRETO PARA REDES COLETORAS DE ESGOTO SANITÁRIO, DIÂMETRO DE 1000 MM, JUNTA ELÁSTICA, INSTALADO EM LOCAL COM ALTO NÍVEL DE INTERFERÊNCIAS (NÃO INCLUI FORNECIMENTO). AF_12/2015</t>
  </si>
  <si>
    <t xml:space="preserve">TUBO DE CONCRETO PARA REDES COLETORAS DE ÁGUAS PLUVIAIS, DIÂMETRO DE 400 MM, JUNTA RÍGIDA, INSTALADO EM LOCAL COM BAIXO NÍVEL DE INTERFERÊNCIAS - FORNECIMENTO E ASSENTAMENTO. AF_12/2015</t>
  </si>
  <si>
    <t xml:space="preserve">TUBO DE CONCRETO PARA REDES COLETORAS DE ÁGUAS PLUVIAIS, DIÂMETRO DE 500 MM, JUNTA RÍGIDA, INSTALADO EM LOCAL COM BAIXO NÍVEL DE INTERFERÊNCIAS - FORNECIMENTO E ASSENTAMENTO. AF_12/2015</t>
  </si>
  <si>
    <t xml:space="preserve">TUBO DE CONCRETO PARA REDES COLETORAS DE ÁGUAS PLUVIAIS, DIÂMETRO DE 600 MM, JUNTA RÍGIDA, INSTALADO EM LOCAL COM BAIXO NÍVEL DE INTERFERÊNCIAS - FORNECIMENTO E ASSENTAMENTO. AF_12/2015</t>
  </si>
  <si>
    <t xml:space="preserve">TUBO DE CONCRETO PARA REDES COLETORAS DE ÁGUAS PLUVIAIS, DIÂMETRO DE 700 MM, JUNTA RÍGIDA, INSTALADO EM LOCAL COM BAIXO NÍVEL DE INTERFERÊNCIAS - FORNECIMENTO E ASSENTAMENTO. AF_12/2015</t>
  </si>
  <si>
    <t xml:space="preserve">TUBO DE CONCRETO PARA REDES COLETORAS DE ÁGUAS PLUVIAIS, DIÂMETRO DE 800 MM, JUNTA RÍGIDA, INSTALADO EM LOCAL COM BAIXO NÍVEL DE INTERFERÊNCIAS - FORNECIMENTO E ASSENTAMENTO. AF_12/2015</t>
  </si>
  <si>
    <t xml:space="preserve">TUBO DE CONCRETO PARA REDES COLETORAS DE ÁGUAS PLUVIAIS, DIÂMETRO DE 900 MM, JUNTA RÍGIDA, INSTALADO EM LOCAL COM BAIXO NÍVEL DE INTERFERÊNCIAS - FORNECIMENTO E ASSENTAMENTO. AF_12/2015</t>
  </si>
  <si>
    <t xml:space="preserve">TUBO DE CONCRETO PARA REDES COLETORAS DE ÁGUAS PLUVIAIS, DIÂMETRO DE 1000 MM, JUNTA RÍGIDA, INSTALADO EM LOCAL COM BAIXO NÍVEL DE INTERFERÊNCIAS - FORNECIMENTO E ASSENTAMENTO. AF_12/2015</t>
  </si>
  <si>
    <t xml:space="preserve">TUBO DE CONCRETO PARA REDES COLETORAS DE ÁGUAS PLUVIAIS, DIÂMETRO DE 400 MM, JUNTA RÍGIDA, INSTALADO EM LOCAL COM ALTO NÍVEL DE INTERFERÊNCIAS - FORNECIMENTO E ASSENTAMENTO. AF_12/2015</t>
  </si>
  <si>
    <t xml:space="preserve">TUBO DE CONCRETO PARA REDES COLETORAS DE ÁGUAS PLUVIAIS, DIÂMETRO DE 500 MM, JUNTA RÍGIDA, INSTALADO EM LOCAL COM ALTO NÍVEL DE INTERFERÊNCIAS - FORNECIMENTO E ASSENTAMENTO. AF_12/2015</t>
  </si>
  <si>
    <t xml:space="preserve">TUBO DE CONCRETO PARA REDES COLETORAS DE ÁGUAS PLUVIAIS, DIÂMETRO DE 600 MM, JUNTA RÍGIDA, INSTALADO EM LOCAL COM ALTO NÍVEL DE INTERFERÊNCIAS - FORNECIMENTO E ASSENTAMENTO. AF_12/2015</t>
  </si>
  <si>
    <t xml:space="preserve">TUBO DE CONCRETO PARA REDES COLETORAS DE ÁGUAS PLUVIAIS, DIÂMETRO DE 700 MM, JUNTA RÍGIDA, INSTALADO EM LOCAL COM ALTO NÍVEL DE INTERFERÊNCIAS - FORNECIMENTO E ASSENTAMENTO. AF_12/2015</t>
  </si>
  <si>
    <t xml:space="preserve">TUBO DE CONCRETO PARA REDES COLETORAS DE ÁGUAS PLUVIAIS, DIÂMETRO DE 800 MM, JUNTA RÍGIDA, INSTALADO EM LOCAL COM ALTO NÍVEL DE INTERFERÊNCIAS - FORNECIMENTO E ASSENTAMENTO. AF_12/2015</t>
  </si>
  <si>
    <t xml:space="preserve">TUBO DE CONCRETO PARA REDES COLETORAS DE ÁGUAS PLUVIAIS, DIÂMETRO DE 900 MM, JUNTA RÍGIDA, INSTALADO EM LOCAL COM ALTO NÍVEL DE INTERFERÊNCIAS - FORNECIMENTO E ASSENTAMENTO. AF_12/2015</t>
  </si>
  <si>
    <t xml:space="preserve">TUBO DE CONCRETO PARA REDES COLETORAS DE ÁGUAS PLUVIAIS, DIÂMETRO DE 1000 MM, JUNTA RÍGIDA, INSTALADO EM LOCAL COM ALTO NÍVEL DE INTERFERÊNCIAS - FORNECIMENTO E ASSENTAMENTO. AF_12/2015</t>
  </si>
  <si>
    <t xml:space="preserve">ASSENTAMENTO DE TUBO DE CONCRETO PARA REDES COLETORAS DE ÁGUAS PLUVIAIS, DIÂMETRO DE 300 MM, JUNTA RÍGIDA, INSTALADO EM LOCAL COM BAIXO NÍVEL DE INTERFERÊNCIAS (NÃO INCLUI FORNECIMENTO). AF_12/2015</t>
  </si>
  <si>
    <t xml:space="preserve">ASSENTAMENTO DE TUBO DE CONCRETO PARA REDES COLETORAS DE ÁGUAS PLUVIAIS, DIÂMETRO DE 400 MM, JUNTA RÍGIDA, INSTALADO EM LOCAL COM BAIXO NÍVEL DE INTERFERÊNCIAS (NÃO INCLUI FORNECIMENTO). AF_12/2015</t>
  </si>
  <si>
    <t xml:space="preserve">ASSENTAMENTO DE TUBO DE CONCRETO PARA REDES COLETORAS DE ÁGUAS PLUVIAIS, DIÂMETRO DE 500 MM, JUNTA RÍGIDA, INSTALADO EM LOCAL COM BAIXO NÍVEL DE INTERFERÊNCIAS (NÃO INCLUI FORNECIMENTO). AF_12/2015</t>
  </si>
  <si>
    <t xml:space="preserve">ASSENTAMENTO DE TUBO DE CONCRETO PARA REDES COLETORAS DE ÁGUAS PLUVIAIS, DIÂMETRO DE 600 MM, JUNTA RÍGIDA, INSTALADO EM LOCAL COM BAIXO NÍVEL DE INTERFERÊNCIAS (NÃO INCLUI FORNECIMENTO). AF_12/2015</t>
  </si>
  <si>
    <t xml:space="preserve">ASSENTAMENTO DE TUBO DE CONCRETO PARA REDES COLETORAS DE ÁGUAS PLUVIAIS, DIÂMETRO DE 700 MM, JUNTA RÍGIDA, INSTALADO EM LOCAL COM BAIXO NÍVEL DE INTERFERÊNCIAS (NÃO INCLUI FORNECIMENTO). AF_12/2015</t>
  </si>
  <si>
    <t xml:space="preserve">ASSENTAMENTO DE TUBO DE CONCRETO PARA REDES COLETORAS DE ÁGUAS PLUVIAIS, DIÂMETRO DE 800 MM, JUNTA RÍGIDA, INSTALADO EM LOCAL COM BAIXO NÍVEL DE INTERFERÊNCIAS (NÃO INCLUI FORNECIMENTO). AF_12/2015</t>
  </si>
  <si>
    <t xml:space="preserve">ASSENTAMENTO DE TUBO DE CONCRETO PARA REDES COLETORAS DE ÁGUAS PLUVIAIS, DIÂMETRO DE 900 MM, JUNTA RÍGIDA, INSTALADO EM LOCAL COM BAIXO NÍVEL DE INTERFERÊNCIAS (NÃO INCLUI FORNECIMENTO). AF_12/2015</t>
  </si>
  <si>
    <t xml:space="preserve">ASSENTAMENTO DE TUBO DE CONCRETO PARA REDES COLETORAS DE ÁGUAS PLUVIAIS, DIÂMETRO DE 1000 MM, JUNTA RÍGIDA, INSTALADO EM LOCAL COM BAIXO NÍVEL DE INTERFERÊNCIAS (NÃO INCLUI FORNECIMENTO). AF_12/2015</t>
  </si>
  <si>
    <t xml:space="preserve">TUBO DE CONCRETO PARA REDES COLETORAS DE ÁGUAS PLUVIAIS, DIÂMETRO DE 1200 MM, JUNTA RÍGIDA, INSTALADO EM LOCAL COM BAIXO NÍVEL DE INTERFERÊNCIAS - FORNECIMENTO E ASSENTAMENTO. AF_12/2015</t>
  </si>
  <si>
    <t xml:space="preserve">ASSENTAMENTO DE TUBO DE CONCRETO PARA REDES COLETORAS DE ÁGUAS PLUVIAIS, DIÂMETRO DE 1200 MM, JUNTA RÍGIDA, INSTALADO EM LOCAL COM BAIXO NÍVEL DE INTERFERÊNCIAS (NÃO INCLUI FORNECIMENTO). AF_12/2015</t>
  </si>
  <si>
    <t xml:space="preserve">TUBO DE CONCRETO PARA REDES COLETORAS DE ÁGUAS PLUVIAIS, DIÂMETRO DE 1500 MM, JUNTA RÍGIDA, INSTALADO EM LOCAL COM BAIXO NÍVEL DE INTERFERÊNCIAS - FORNECIMENTO E ASSENTAMENTO. AF_12/2015</t>
  </si>
  <si>
    <t xml:space="preserve">ASSENTAMENTO DE TUBO DE CONCRETO PARA REDES COLETORAS DE ÁGUAS PLUVIAIS, DIÂMETRO DE 1500 MM, JUNTA RÍGIDA, INSTALADO EM LOCAL COM BAIXO NÍVEL DE INTERFERÊNCIAS (NÃO INCLUI FORNECIMENTO). AF_12/2015</t>
  </si>
  <si>
    <t xml:space="preserve">ASSENTAMENTO DE TUBO DE CONCRETO PARA REDES COLETORAS DE ÁGUAS PLUVIAIS, DIÂMETRO DE 300 MM, JUNTA RÍGIDA, INSTALADO EM LOCAL COM ALTO NÍVEL DE INTERFERÊNCIAS (NÃO INCLUI FORNECIMENTO). AF_12/2015</t>
  </si>
  <si>
    <t xml:space="preserve">ASSENTAMENTO DE TUBO DE CONCRETO PARA REDES COLETORAS DE ÁGUAS PLUVIAIS, DIÂMETRO DE 400 MM, JUNTA RÍGIDA, INSTALADO EM LOCAL COM ALTO NÍVEL DE INTERFERÊNCIAS (NÃO INCLUI FORNECIMENTO). AF_12/2015</t>
  </si>
  <si>
    <t xml:space="preserve">ASSENTAMENTO DE TUBO DE CONCRETO PARA REDES COLETORAS DE ÁGUAS PLUVIAIS, DIÂMETRO DE 500 MM, JUNTA RÍGIDA, INSTALADO EM LOCAL COM ALTO NÍVEL DE INTERFERÊNCIAS (NÃO INCLUI FORNECIMENTO). AF_12/2015</t>
  </si>
  <si>
    <t xml:space="preserve">ASSENTAMENTO DE TUBO DE CONCRETO PARA REDES COLETORAS DE ÁGUAS PLUVIAIS, DIÂMETRO DE 600 MM, JUNTA RÍGIDA, INSTALADO EM LOCAL COM ALTO NÍVEL DE INTERFERÊNCIAS (NÃO INCLUI FORNECIMENTO). AF_12/2015</t>
  </si>
  <si>
    <t xml:space="preserve">ASSENTAMENTO DE TUBO DE CONCRETO PARA REDES COLETORAS DE ÁGUAS PLUVIAIS, DIÂMETRO DE 700 MM, JUNTA RÍGIDA, INSTALADO EM LOCAL COM ALTO NÍVEL DE INTERFERÊNCIAS (NÃO INCLUI FORNECIMENTO). AF_12/2015</t>
  </si>
  <si>
    <t xml:space="preserve">ASSENTAMENTO DE TUBO DE CONCRETO PARA REDES COLETORAS DE ÁGUAS PLUVIAIS, DIÂMETRO DE 800 MM, JUNTA RÍGIDA, INSTALADO EM LOCAL COM ALTO NÍVEL DE INTERFERÊNCIAS (NÃO INCLUI FORNECIMENTO). AF_12/2015</t>
  </si>
  <si>
    <t xml:space="preserve">ASSENTAMENTO DE TUBO DE CONCRETO PARA REDES COLETORAS DE ÁGUAS PLUVIAIS, DIÂMETRO DE 900 MM, JUNTA RÍGIDA, INSTALADO EM LOCAL COM ALTO NÍVEL DE INTERFERÊNCIAS (NÃO INCLUI FORNECIMENTO). AF_12/2015</t>
  </si>
  <si>
    <t xml:space="preserve">ASSENTAMENTO DE TUBO DE CONCRETO PARA REDES COLETORAS DE ÁGUAS PLUVIAIS, DIÂMETRO DE 1000 MM, JUNTA RÍGIDA, INSTALADO EM LOCAL COM ALTO NÍVEL DE INTERFERÊNCIAS (NÃO INCLUI FORNECIMENTO). AF_12/2015</t>
  </si>
  <si>
    <t xml:space="preserve">TUBO DE CONCRETO PARA REDES COLETORAS DE ÁGUAS PLUVIAIS, DIÂMETRO DE 1200 MM, JUNTA RÍGIDA, INSTALADO EM LOCAL COM ALTO NÍVEL DE INTERFERÊNCIAS - FORNECIMENTO E ASSENTAMENTO. AF_12/2015</t>
  </si>
  <si>
    <t xml:space="preserve">ASSENTAMENTO DE TUBO DE CONCRETO PARA REDES COLETORAS DE ÁGUAS PLUVIAIS, DIÂMETRO DE 1200 MM, JUNTA RÍGIDA, INSTALADO EM LOCAL COM ALTO NÍVEL DE INTERFERÊNCIAS (NÃO INCLUI FORNECIMENTO). AF_12/2015</t>
  </si>
  <si>
    <t xml:space="preserve">TUBO DE CONCRETO PARA REDES COLETORAS DE ÁGUAS PLUVIAIS, DIÂMETRO DE 1500 MM, JUNTA RÍGIDA, INSTALADO EM LOCAL COM ALTO NÍVEL DE INTERFERÊNCIAS - FORNECIMENTO E ASSENTAMENTO. AF_12/2015</t>
  </si>
  <si>
    <t xml:space="preserve">ASSENTAMENTO DE TUBO DE CONCRETO PARA REDES COLETORAS DE ÁGUAS PLUVIAIS, DIÂMETRO DE 1500 MM, JUNTA RÍGIDA, INSTALADO EM LOCAL COM ALTO NÍVEL DE INTERFERÊNCIAS (NÃO INCLUI FORNECIMENTO). AF_12/2015</t>
  </si>
  <si>
    <t xml:space="preserve">TUBO DE CONCRETO PARA REDES COLETORAS DE ÁGUAS PLUVIAIS, DIÂMETRO DE 300MM, JUNTA RÍGIDA, INSTALADO EM LOCAL COM BAIXO NÍVEL DE INTERFERÊNCIAS - FORNECIMENTO E ASSENTAMENTO. AF_12/2015</t>
  </si>
  <si>
    <t xml:space="preserve">TUBO DE CONCRETO PARA REDES COLETORAS DE ÁGUAS PLUVIAIS, DIÂMETRO DE 300MM, JUNTA RÍGIDA, INSTALADO EM LOCAL COM ALTO NÍVEL DE INTERFERÊNCIAS - FORNECIMENTO E ASSENTAMENTO. AF_12/2015</t>
  </si>
  <si>
    <t xml:space="preserve">TUBO DE CONCRETO (SIMPLES) PARA REDES COLETORAS DE ÁGUAS PLUVIAIS, DIÂMETRO DE 300 MM, JUNTA RÍGIDA, INSTALADO EM LOCAL COM BAIXO NÍVEL DE INTERFERÊNCIAS - FORNECIMENTO E ASSENTAMENTO. AF_12/2015</t>
  </si>
  <si>
    <t xml:space="preserve">TUBO DE CONCRETO (SIMPLES) PARA REDES COLETORAS DE ÁGUAS PLUVIAIS, DIÂMETRO DE 400 MM, JUNTA RÍGIDA, INSTALADO EM LOCAL COM BAIXO NÍVEL DE INTERFERÊNCIAS - FORNECIMENTO E ASSENTAMENTO. AF_12/2015</t>
  </si>
  <si>
    <t xml:space="preserve">TUBO DE CONCRETO (SIMPLES) PARA REDES COLETORAS DE ÁGUAS PLUVIAIS, DIÂMETRO DE 500 MM, JUNTA RÍGIDA, INSTALADO EM LOCAL COM BAIXO NÍVEL DE INTERFERÊNCIAS - FORNECIMENTO E ASSENTAMENTO. AF_12/2015</t>
  </si>
  <si>
    <t xml:space="preserve">TUBO DE CONCRETO (SIMPLES) PARA REDES COLETORAS DE ÁGUAS PLUVIAIS, DIÂMETRO DE 300 MM, JUNTA RÍGIDA, INSTALADO EM LOCAL COM ALTO NÍVEL DE INTERFERÊNCIAS - FORNECIMENTO E ASSENTAMENTO. AF_12/2015</t>
  </si>
  <si>
    <t xml:space="preserve">TUBO DE CONCRETO (SIMPLES) PARA REDES COLETORAS DE ÁGUAS PLUVIAIS, DIÂMETRO DE 400 MM, JUNTA RÍGIDA, INSTALADO EM LOCAL COM ALTO NÍVEL DE INTERFERÊNCIAS - FORNECIMENTO E ASSENTAMENTO. AF_12/2015</t>
  </si>
  <si>
    <t xml:space="preserve">TUBO DE CONCRETO (SIMPLES) PARA REDES COLETORAS DE ÁGUAS PLUVIAIS, DIÂMETRO DE 500 MM, JUNTA RÍGIDA, INSTALADO EM LOCAL COM ALTO NÍVEL DE INTERFERÊNCIAS - FORNECIMENTO E ASSENTAMENTO. AF_12/2015</t>
  </si>
  <si>
    <t xml:space="preserve">ASSENTAMENTO DE TUBO DE PVC DEFOFO OU PRFV OU RPVC PARA REDE DE ÁGUA, DN 150 MM, JUNTA ELÁSTICA INTEGRADA, INSTALADO EM LOCAL COM NÍVEL ALTO DE INTERFERÊNCIAS (NÃO INCLUI FORNECIMENTO). AF_11/2017</t>
  </si>
  <si>
    <t xml:space="preserve">ASSENTAMENTO DE TUBO DE PVC DEFOFO OU PRFV OU RPVC PARA REDE DE ÁGUA, DN 200 MM, JUNTA ELÁSTICA INTEGRADA, INSTALADO EM LOCAL COM NÍVEL ALTO DE INTERFERÊNCIAS (NÃO INCLUI FORNECIMENTO). AF_11/2017</t>
  </si>
  <si>
    <t xml:space="preserve">ASSENTAMENTO DE TUBO DE PVC DEFOFO OU PRFV OU RPVC PARA REDE DE ÁGUA, DN 250 MM, JUNTA ELÁSTICA INTEGRADA, INSTALADO EM LOCAL COM NÍVEL ALTO DE INTERFERÊNCIAS (NÃO INCLUI FORNECIMENTO). AF_11/2017</t>
  </si>
  <si>
    <t xml:space="preserve">ASSENTAMENTO DE TUBO DE PVC DEFOFO OU PRFV OU RPVC PARA REDE DE ÁGUA, DN 300 MM, JUNTA ELÁSTICA INTEGRADA, INSTALADO EM LOCAL COM NÍVEL ALTO DE INTERFERÊNCIAS (NÃO INCLUI FORNECIMENTO). AF_11/2017</t>
  </si>
  <si>
    <t xml:space="preserve">ASSENTAMENTO DE TUBO DE PVC DEFOFO OU PRFV OU RPVC PARA REDE DE ÁGUA, DN 350 MM, JUNTA ELÁSTICA INTEGRADA, INSTALADO EM LOCAL COM NÍVEL ALTO DE INTERFERÊNCIAS (NÃO INCLUI FORNECIMENTO). AF_11/2017</t>
  </si>
  <si>
    <t xml:space="preserve">ASSENTAMENTO DE TUBO DE PVC DEFOFO OU PRFV OU RPVC PARA REDE DE ÁGUA, DN 400 MM, JUNTA ELÁSTICA INTEGRADA, INSTALADO EM LOCAL COM NÍVEL ALTO DE INTERFERÊNCIAS (NÃO INCLUI FORNECIMENTO). AF_11/2017</t>
  </si>
  <si>
    <t xml:space="preserve">ASSENTAMENTO DE TUBO DE PVC DEFOFO OU PRFV OU RPVC PARA REDE DE ÁGUA, DN 500 MM, JUNTA ELÁSTICA INTEGRADA, INSTALADO EM LOCAL COM NÍVEL ALTO DE INTERFERÊNCIAS (NÃO INCLUI FORNECIMENTO). AF_11/2017</t>
  </si>
  <si>
    <t xml:space="preserve">ASSENTAMENTO DE TUBO DE PVC DEFOFO OU PRFV OU RPVC PARA REDE DE ÁGUA, DN 150 MM, JUNTA ELÁSTICA INTEGRADA, INSTALADO EM LOCAL COM NÍVEL BAIXO DE INTERFERÊNCIAS (NÃO INCLUI FORNECIMENTO). AF_11/2017</t>
  </si>
  <si>
    <t xml:space="preserve">ASSENTAMENTO DE TUBO DE PVC DEFOFO OU PRFV OU RPVC PARA REDE DE ÁGUA, DN 200 MM, JUNTA ELÁSTICA INTEGRADA, INSTALADO EM LOCAL COM NÍVEL BAIXO DE INTERFERÊNCIAS (NÃO INCLUI FORNECIMENTO). AF_11/2017</t>
  </si>
  <si>
    <t xml:space="preserve">ASSENTAMENTO DE TUBO DE PVC DEFOFO OU PRFV OU RPVC PARA REDE DE ÁGUA, DN 250 MM, JUNTA ELÁSTICA INTEGRADA, INSTALADO EM LOCAL COM NÍVEL BAIXO DE INTERFERÊNCIAS (NÃO INCLUI FORNECIMENTO). AF_11/2017</t>
  </si>
  <si>
    <t xml:space="preserve">ASSENTAMENTO DE TUBO DE PVC DEFOFO OU PRFV OU RPVC PARA REDE DE ÁGUA, DN 300 MM, JUNTA ELÁSTICA INTEGRADA, INSTALADO EM LOCAL COM NÍVEL BAIXO DE INTERFERÊNCIAS (NÃO INCLUI FORNECIMENTO). AF_11/2017</t>
  </si>
  <si>
    <t xml:space="preserve">ASSENTAMENTO DE TUBO DE PVC DEFOFO OU PRFV OU RPVC PARA REDE DE ÁGUA, DN 350 MM, JUNTA ELÁSTICA INTEGRADA, INSTALADO EM LOCAL COM NÍVEL BAIXO DE INTERFERÊNCIAS (NÃO INCLUI FORNECIMENTO). AF_11/2017</t>
  </si>
  <si>
    <t xml:space="preserve">ASSENTAMENTO DE TUBO DE PVC DEFOFO OU PRFV OU RPVC PARA REDE DE ÁGUA, DN 400 MM, JUNTA ELÁSTICA INTEGRADA, INSTALADO EM LOCAL COM NÍVEL BAIXO DE INTERFERÊNCIAS (NÃO INCLUI FORNECIMENTO). AF_11/2017</t>
  </si>
  <si>
    <t xml:space="preserve">ASSENTAMENTO DE TUBO DE PVC DEFOFO OU PRFV OU RPVC PARA REDE DE ÁGUA, DN 500 MM, JUNTA ELÁSTICA INTEGRADA, INSTALADO EM LOCAL COM NÍVEL BAIXO DE INTERFERÊNCIAS (NÃO INCLUI FORNECIMENTO). AF_11/2017</t>
  </si>
  <si>
    <t xml:space="preserve">ASSENTAMENTO DE TUBO DE FERRO FUNDIDO PARA REDE DE ÁGUA, DN 80 MM, JUNTA FLANGEADA (NÃO INCLUI O FORNECIMENTO). AF_09/2021</t>
  </si>
  <si>
    <t xml:space="preserve">ASSENTAMENTO DE TUBO DE FERRO FUNDIDO PARA REDE DE ÁGUA, DN 100 MM, JUNTA FLANGEADA (NÃO INCLUI O FORNECIMENTO). AF_09/2021</t>
  </si>
  <si>
    <t xml:space="preserve">ASSENTAMENTO DE TUBO DE FERRO FUNDIDO PARA REDE DE ÁGUA, DN 150 MM, JUNTA FLANGEADA (NÃO INCLUI O FORNECIMENTO). AF_09/2021</t>
  </si>
  <si>
    <t xml:space="preserve">ASSENTAMENTO DE TUBO DE FERRO FUNDIDO PARA REDE DE ÁGUA, DN 200 MM, JUNTA FLANGEADA (NÃO INCLUI O FORNECIMENTO). AF_09/2021</t>
  </si>
  <si>
    <t xml:space="preserve">ASSENTAMENTO DE TUBO DE FERRO FUNDIDO PARA REDE DE ÁGUA, DN 250 MM, JUNTA FLANGEADA (NÃO INCLUI O FORNECIMENTO). AF_09/2021</t>
  </si>
  <si>
    <t xml:space="preserve">ASSENTAMENTO DE TUBO DE FERRO FUNDIDO PARA REDE DE ÁGUA, DN 300 MM, JUNTA FLANGEADA (NÃO INCLUI O FORNECIMENTO). AF_09/2021</t>
  </si>
  <si>
    <t xml:space="preserve">ASSENTAMENTO DE TUBO DE FERRO FUNDIDO PARA REDE DE ÁGUA, DN 350 MM, JUNTA FLANGEADA (NÃO INCLUI O FORNECIMENTO). AF_09/2021</t>
  </si>
  <si>
    <t xml:space="preserve">ASSENTAMENTO DE TUBO DE FERRO FUNDIDO PARA REDE DE ÁGUA, DN 400 MM, JUNTA FLANGEADA (NÃO INCLUI O FORNECIMENTO). AF_09/2021</t>
  </si>
  <si>
    <t xml:space="preserve">ASSENTAMENTO DE TUBO DE FERRO FUNDIDO PARA REDE DE ÁGUA, DN 450 MM, JUNTA FLANGEADA (NÃO INCLUI O FORNECIMENTO). AF_09/2021</t>
  </si>
  <si>
    <t xml:space="preserve">ASSENTAMENTO DE TUBO DE FERRO FUNDIDO PARA REDE DE ÁGUA, DN 500 MM, JUNTA FLANGEADA (NÃO INCLUI O FORNECIMENTO). AF_09/2021</t>
  </si>
  <si>
    <t xml:space="preserve">ASSENTAMENTO DE TUBO DE FERRO FUNDIDO PARA REDE DE ÁGUA, DN 600 MM, JUNTA FLANGEADA (NÃO INCLUI O FORNECIMENTO). AF_09/2021</t>
  </si>
  <si>
    <t xml:space="preserve">ASSENTAMENTO DE TUBO DE FERRO FUNDIDO PARA REDE DE ÁGUA, DN 700 MM, JUNTA FLANGEADA (NÃO INCLUI O FORNECIMENTO). AF_09/2021</t>
  </si>
  <si>
    <t xml:space="preserve">ASSENTAMENTO DE TUBO DE FERRO FUNDIDO PARA REDE DE ÁGUA, DN 800 MM, JUNTA FLANGEADA (NÃO INCLUI O FORNECIMENTO). AF_09/2021</t>
  </si>
  <si>
    <t xml:space="preserve">ASSENTAMENTO DE TUBO DE FERRO FUNDIDO PARA REDE DE ÁGUA, DN 900 MM, JUNTA FLANGEADA (NÃO INCLUI O FORNECIMENTO). AF_09/2021</t>
  </si>
  <si>
    <t xml:space="preserve">ASSENTAMENTO DE TUBO DE FERRO FUNDIDO PARA REDE DE ÁGUA, DN 1000 MM, JUNTA FLANGEADA (NÃO INCLUI O FORNECIMENTO). AF_09/2021</t>
  </si>
  <si>
    <t xml:space="preserve">ASSENTAMENTO DE TUBO DE FERRO FUNDIDO PARA REDE DE ÁGUA, DN 1200 MM, JUNTA FLANGEADA (NÃO INCLUI O FORNECIMENTO). AF_09/2021</t>
  </si>
  <si>
    <t xml:space="preserve">ASSENTAMENTO DE CONEXÃO COM 2 ACESSOS, FERRO FUNDIDO PARA REDE DE ÁGUA, DN  80 MM, JUNTA FLANGEADA (NÃO INCLUI O FORNECIMENTO). AF_09/2021</t>
  </si>
  <si>
    <t xml:space="preserve">ASSENTAMENTO DE CONEXÃO COM 2 ACESSOS, FERRO FUNDIDO PARA REDE DE ÁGUA, DN  100 MM, JUNTA FLANGEADA (NÃO INCLUI O FORNECIMENTO). AF_09/2021</t>
  </si>
  <si>
    <t xml:space="preserve">ASSENTAMENTO DE CONEXÃO COM 2 ACESSOS, FERRO FUNDIDO PARA REDE DE ÁGUA, DN  150 MM, JUNTA FLANGEADA (NÃO INCLUI O FORNECIMENTO). AF_09/2021</t>
  </si>
  <si>
    <t xml:space="preserve">ASSENTAMENTO DE CONEXÃO COM 2 ACESSOS, FERRO FUNDIDO PARA REDE DE ÁGUA, DN  200 MM, JUNTA FLANGEADA (NÃO INCLUI O FORNECIMENTO). AF_09/2021</t>
  </si>
  <si>
    <t xml:space="preserve">ASSENTAMENTO DE CONEXÃO COM 2 ACESSOS, FERRO FUNDIDO PARA REDE DE ÁGUA, DN  250 MM, JUNTA FLANGEADA (NÃO INCLUI O FORNECIMENTO). AF_09/2021</t>
  </si>
  <si>
    <t xml:space="preserve">ASSENTAMENTO DE CONEXÃO COM 2 ACESSOS, FERRO FUNDIDO PARA REDE DE ÁGUA, DN  300 MM, JUNTA FLANGEADA (NÃO INCLUI O FORNECIMENTO). AF_09/2021</t>
  </si>
  <si>
    <t xml:space="preserve">ASSENTAMENTO DE CONEXÃO COM 2 ACESSOS, FERRO FUNDIDO PARA REDE DE ÁGUA, DN  350 MM, JUNTA FLANGEADA (NÃO INCLUI O FORNECIMENTO). AF_09/2021</t>
  </si>
  <si>
    <t xml:space="preserve">ASSENTAMENTO DE CONEXÃO COM 2 ACESSOS, FERRO FUNDIDO PARA REDE DE ÁGUA, DN  400 MM, JUNTA FLANGEADA (NÃO INCLUI O FORNECIMENTO). AF_09/2021</t>
  </si>
  <si>
    <t xml:space="preserve">ASSENTAMENTO DE CONEXÃO COM 2 ACESSOS, FERRO FUNDIDO PARA REDE DE ÁGUA, DN  450 MM, JUNTA FLANGEADA (NÃO INCLUI O FORNECIMENTO). AF_09/2021</t>
  </si>
  <si>
    <t xml:space="preserve">ASSENTAMENTO DE CONEXÃO COM 2 ACESSOS, FERRO FUNDIDO PARA REDE DE ÁGUA, DN  500 MM, JUNTA FLANGEADA (NÃO INCLUI O FORNECIMENTO). AF_09/2021</t>
  </si>
  <si>
    <t xml:space="preserve">ASSENTAMENTO DE CONEXÃO COM 2 ACESSOS, FERRO FUNDIDO PARA REDE DE ÁGUA, DN  600 MM, JUNTA FLANGEADA (NÃO INCLUI O FORNECIMENTO). AF_09/2021</t>
  </si>
  <si>
    <t xml:space="preserve">ASSENTAMENTO DE CONEXÃO COM 2 ACESSOS, FERRO FUNDIDO PARA REDE DE ÁGUA, DN  700 MM, JUNTA FLANGEADA (NÃO INCLUI O FORNECIMENTO). AF_09/2021</t>
  </si>
  <si>
    <t xml:space="preserve">ASSENTAMENTO DE CONEXÃO COM 2 ACESSOS, FERRO FUNDIDO PARA REDE DE ÁGUA, DN  800 MM, JUNTA FLANGEADA (NÃO INCLUI O FORNECIMENTO). AF_09/2021</t>
  </si>
  <si>
    <t xml:space="preserve">ASSENTAMENTO DE CONEXÃO COM 2 ACESSOS, FERRO FUNDIDO PARA REDE DE ÁGUA, DN  900 MM, JUNTA FLANGEADA (NÃO INCLUI O FORNECIMENTO). AF_09/2021</t>
  </si>
  <si>
    <t xml:space="preserve">ASSENTAMENTO DE CONEXÃO COM 2 ACESSOS, FERRO FUNDIDO PARA REDE DE ÁGUA, DN  1000 MM, JUNTA FLANGEADA (NÃO INCLUI O FORNECIMENTO). AF_09/2021</t>
  </si>
  <si>
    <t xml:space="preserve">ASSENTAMENTO DE CONEXÃO COM 2 ACESSOS, FERRO FUNDIDO PARA REDE DE ÁGUA, DN  1200 MM, JUNTA FLANGEADA (NÃO INCLUI O FORNECIMENTO). AF_09/2021</t>
  </si>
  <si>
    <t xml:space="preserve">ASSENTAMENTO DE CONEXÃO COM 3 ACESSOS, FERRO FUNDIDO PARA REDE DE ÁGUA, DN  80 MM, JUNTA FLANGEADA (NÃO INCLUI O FORNECIMENTO). AF_09/2021</t>
  </si>
  <si>
    <t xml:space="preserve">ASSENTAMENTO DE CONEXÃO COM 3 ACESSOS, FERRO FUNDIDO PARA REDE DE ÁGUA, DN  100 MM, JUNTA FLANGEADA (NÃO INCLUI O FORNECIMENTO). AF_09/2021</t>
  </si>
  <si>
    <t xml:space="preserve">ASSENTAMENTO DE CONEXÃO COM 3 ACESSOS, FERRO FUNDIDO PARA REDE DE ÁGUA, DN  150 MM, JUNTA FLANGEADA (NÃO INCLUI O FORNECIMENTO). AF_09/2021</t>
  </si>
  <si>
    <t xml:space="preserve">ASSENTAMENTO DE CONEXÃO COM 3 ACESSOS, FERRO FUNDIDO PARA REDE DE ÁGUA, DN  200 MM, JUNTA FLANGEADA (NÃO INCLUI O FORNECIMENTO). AF_09/2021</t>
  </si>
  <si>
    <t xml:space="preserve">ASSENTAMENTO DE CONEXÃO COM 3 ACESSOS, FERRO FUNDIDO PARA REDE DE ÁGUA, DN  250 MM, JUNTA FLANGEADA (NÃO INCLUI O FORNECIMENTO). AF_09/2021</t>
  </si>
  <si>
    <t xml:space="preserve">ASSENTAMENTO DE CONEXÃO COM 3 ACESSOS, FERRO FUNDIDO PARA REDE DE ÁGUA, DN  300 MM, JUNTA FLANGEADA (NÃO INCLUI O FORNECIMENTO). AF_09/2021</t>
  </si>
  <si>
    <t xml:space="preserve">ASSENTAMENTO DE CONEXÃO COM 3 ACESSOS, FERRO FUNDIDO PARA REDE DE ÁGUA, DN  350 MM, JUNTA FLANGEADA (NÃO INCLUI O FORNECIMENTO). AF_09/2021</t>
  </si>
  <si>
    <t xml:space="preserve">ASSENTAMENTO DE CONEXÃO COM 3 ACESSOS, FERRO FUNDIDO PARA REDE DE ÁGUA, DN  400 MM, JUNTA FLANGEADA (NÃO INCLUI O FORNECIMENTO). AF_09/2021</t>
  </si>
  <si>
    <t xml:space="preserve">ASSENTAMENTO DE CONEXÃO COM 3 ACESSOS, FERRO FUNDIDO PARA REDE DE ÁGUA, DN  450 MM, JUNTA FLANGEADA (NÃO INCLUI O FORNECIMENTO). AF_09/2021</t>
  </si>
  <si>
    <t xml:space="preserve">ASSENTAMENTO DE CONEXÃO COM 3 ACESSOS, FERRO FUNDIDO PARA REDE DE ÁGUA, DN  500 MM, JUNTA FLANGEADA (NÃO INCLUI O FORNECIMENTO). AF_09/2021</t>
  </si>
  <si>
    <t xml:space="preserve">ASSENTAMENTO DE CONEXÃO COM 3 ACESSOS, FERRO FUNDIDO PARA REDE DE ÁGUA, DN  600 MM, JUNTA FLANGEADA (NÃO INCLUI O FORNECIMENTO). AF_09/2021</t>
  </si>
  <si>
    <t xml:space="preserve">ASSENTAMENTO DE CONEXÃO COM 3 ACESSOS, FERRO FUNDIDO PARA REDE DE ÁGUA, DN  700 MM, JUNTA FLANGEADA (NÃO INCLUI O FORNECIMENTO). AF_09/2021</t>
  </si>
  <si>
    <t xml:space="preserve">ASSENTAMENTO DE CONEXÃO COM 3 ACESSOS, FERRO FUNDIDO PARA REDE DE ÁGUA, DN  800 MM, JUNTA FLANGEADA (NÃO INCLUI O FORNECIMENTO). AF_09/2021</t>
  </si>
  <si>
    <t xml:space="preserve">ASSENTAMENTO DE CONEXÃO COM 3 ACESSOS, FERRO FUNDIDO PARA REDE DE ÁGUA, DN  900 MM, JUNTA FLANGEADA (NÃO INCLUI O FORNECIMENTO). AF_09/2021</t>
  </si>
  <si>
    <t xml:space="preserve">ASSENTAMENTO DE CONEXÃO COM 3 ACESSOS, FERRO FUNDIDO PARA REDE DE ÁGUA, DN  1000 MM, JUNTA FLANGEADA (NÃO INCLUI O FORNECIMENTO). AF_09/2021</t>
  </si>
  <si>
    <t xml:space="preserve">ASSENTAMENTO DE CONEXÃO COM 3 ACESSOS, FERRO FUNDIDO PARA REDE DE ÁGUA, DN  1200 MM, JUNTA FLANGEADA (NÃO INCLUI O FORNECIMENTO). AF_09/2021</t>
  </si>
  <si>
    <t xml:space="preserve">ASSENTAMENTO DE CONEXÃO COM 1 ACESSO, FERRO FUNDIDO PARA REDE DE ÁGUA, DN  80 MM, JUNTA FLANGEADA (NÃO INCLUI O FORNECIMENTO). AF_09/2021</t>
  </si>
  <si>
    <t xml:space="preserve">ASSENTAMENTO DE CONEXÃO COM 1 ACESSO, FERRO FUNDIDO PARA REDE DE ÁGUA, DN  100 MM, JUNTA FLANGEADA (NÃO INCLUI O FORNECIMENTO). AF_09/2021</t>
  </si>
  <si>
    <t xml:space="preserve">ASSENTAMENTO DE CONEXÃO COM 1 ACESSO, FERRO FUNDIDO PARA REDE DE ÁGUA, DN  150 MM, JUNTA FLANGEADA (NÃO INCLUI O FORNECIMENTO). AF_09/2021</t>
  </si>
  <si>
    <t xml:space="preserve">ASSENTAMENTO DE CONEXÃO COM 1 ACESSO, FERRO FUNDIDO PARA REDE DE ÁGUA, DN  200 MM, JUNTA FLANGEADA (NÃO INCLUI O FORNECIMENTO). AF_09/2021</t>
  </si>
  <si>
    <t xml:space="preserve">ASSENTAMENTO DE CONEXÃO COM 1 ACESSO, FERRO FUNDIDO PARA REDE DE ÁGUA, DN  250 MM, JUNTA FLANGEADA (NÃO INCLUI O FORNECIMENTO). AF_09/2021</t>
  </si>
  <si>
    <t xml:space="preserve">ASSENTAMENTO DE CONEXÃO COM 1 ACESSO, FERRO FUNDIDO PARA REDE DE ÁGUA, DN  300 MM, JUNTA FLANGEADA (NÃO INCLUI O FORNECIMENTO). AF_09/2021</t>
  </si>
  <si>
    <t xml:space="preserve">ASSENTAMENTO DE CONEXÃO COM 1 ACESSO, FERRO FUNDIDO PARA REDE DE ÁGUA, DN  350 MM, JUNTA FLANGEADA (NÃO INCLUI O FORNECIMENTO). AF_09/2021</t>
  </si>
  <si>
    <t xml:space="preserve">ASSENTAMENTO DE CONEXÃO COM 1 ACESSO, FERRO FUNDIDO PARA REDE DE ÁGUA, DN  400 MM, JUNTA FLANGEADA (NÃO INCLUI O FORNECIMENTO). AF_09/2021</t>
  </si>
  <si>
    <t xml:space="preserve">ASSENTAMENTO DE CONEXÃO COM 1 ACESSO, FERRO FUNDIDO PARA REDE DE ÁGUA, DN  450 MM, JUNTA FLANGEADA (NÃO INCLUI O FORNECIMENTO). AF_09/2021</t>
  </si>
  <si>
    <t xml:space="preserve">ASSENTAMENTO DE CONEXÃO COM 1 ACESSO, FERRO FUNDIDO PARA REDE DE ÁGUA, DN  500 MM, JUNTA FLANGEADA (NÃO INCLUI O FORNECIMENTO). AF_09/2021</t>
  </si>
  <si>
    <t xml:space="preserve">ASSENTAMENTO DE CONEXÃO COM 1 ACESSO, FERRO FUNDIDO PARA REDE DE ÁGUA, DN  600 MM, JUNTA FLANGEADA (NÃO INCLUI O FORNECIMENTO). AF_09/2021</t>
  </si>
  <si>
    <t xml:space="preserve">ASSENTAMENTO DE CONEXÃO COM 1 ACESSO, FERRO FUNDIDO PARA REDE DE ÁGUA, DN  700 MM, JUNTA FLANGEADA (NÃO INCLUI O FORNECIMENTO). AF_09/2021</t>
  </si>
  <si>
    <t xml:space="preserve">ASSENTAMENTO DE CONEXÃO COM 1 ACESSO, FERRO FUNDIDO PARA REDE DE ÁGUA, DN  800 MM, JUNTA FLANGEADA (NÃO INCLUI O FORNECIMENTO). AF_09/2021</t>
  </si>
  <si>
    <t xml:space="preserve">ASSENTAMENTO DE CONEXÃO COM 1 ACESSO, FERRO FUNDIDO PARA REDE DE ÁGUA, DN  900 MM, JUNTA FLANGEADA (NÃO INCLUI O FORNECIMENTO). AF_09/2021</t>
  </si>
  <si>
    <t xml:space="preserve">ASSENTAMENTO DE CONEXÃO COM 1 ACESSO, FERRO FUNDIDO PARA REDE DE ÁGUA, DN  1000 MM, JUNTA FLANGEADA (NÃO INCLUI O FORNECIMENTO). AF_09/2021</t>
  </si>
  <si>
    <t xml:space="preserve">ASSENTAMENTO DE CONEXÃO COM 1 ACESSO, FERRO FUNDIDO PARA REDE DE ÁGUA, DN  1200 MM, JUNTA FLANGEADA (NÃO INCLUI O FORNECIMENTO). AF_09/2021</t>
  </si>
  <si>
    <t xml:space="preserve">TUBO PEAD LISO PARA REDE DE ÁGUA OU ESGOTO, DIÂMETRO DE 20 MM, JUNTA SOLDADA (NÃO INCLUI A EXECUÇÃO DE SOLDA) - FORNECIMENTO E ASSENTAMENTO. AF_12/2021</t>
  </si>
  <si>
    <t xml:space="preserve">TUBO PEAD LISO PARA REDE DE ÁGUA OU ESGOTO, DIÂMETRO DE 32 MM, JUNTA SOLDADA (NÃO INCLUI A EXECUÇÃO DE SOLDA) - FORNECIMENTO E ASSENTAMENTO. AF_12/2021</t>
  </si>
  <si>
    <t xml:space="preserve">TUBO PEAD LISO PARA REDE DE ÁGUA OU ESGOTO, DIÂMETRO DE 110 MM, JUNTA SOLDADA (NÃO INCLUI A EXECUÇÃO DE SOLDA) - FORNECIMENTO E ASSENTAMENTO. AF_12/2021</t>
  </si>
  <si>
    <t xml:space="preserve">TUBO PEAD LISO PARA REDE DE ÁGUA OU ESGOTO, DIÂMETRO DE 160 MM, JUNTA SOLDADA (NÃO INCLUI A EXECUÇÃO DE SOLDA) - FORNECIMENTO E ASSENTAMENTO. AF_12/2021</t>
  </si>
  <si>
    <t xml:space="preserve">TUBO PEAD LISO PARA REDE DE ÁGUA OU ESGOTO, DIÂMETRO DE 200 MM, JUNTA SOLDADA (NÃO INCLUI A EXECUÇÃO DE SOLDA) - FORNECIMENTO E ASSENTAMENTO. AF_12/2021</t>
  </si>
  <si>
    <t xml:space="preserve">TUBO PEAD LISO PARA REDE DE ÁGUA OU ESGOTO, DIÂMETRO DE 315 MM, JUNTA SOLDADA (NÃO INCLUI A EXECUÇÃO DE SOLDA) - FORNECIMENTO E ASSENTAMENTO. AF_12/2021</t>
  </si>
  <si>
    <t xml:space="preserve">TUBO PEAD LISO PARA REDE DE ÁGUA OU ESGOTO, DIÂMETRO DE 400 MM, JUNTA SOLDADA (NÃO INCLUI A EXECUÇÃO DE SOLDA) - FORNECIMENTO E ASSENTAMENTO. AF_12/2021</t>
  </si>
  <si>
    <t xml:space="preserve">TUBO PEAD LISO PARA REDE DE ÁGUA OU ESGOTO, DIÂMETRO DE 500 MM, JUNTA SOLDADA (NÃO INCLUI A EXECUÇÃO DE SOLDA) - FORNECIMENTO E ASSENTAMENTO. AF_12/2021</t>
  </si>
  <si>
    <t xml:space="preserve">TUBO PEAD LISO PARA REDE DE ÁGUA OU ESGOTO, DIÂMETRO DE 630 MM, JUNTA SOLDADA (NÃO INCLUI A EXECUÇÃO DE SOLDA) - FORNECIMENTO E ASSENTAMENTO. AF_12/2021</t>
  </si>
  <si>
    <t xml:space="preserve">TUBO PEAD LISO PARA REDE DE ÁGUA OU ESGOTO, DIÂMETRO DE 800 MM, JUNTA SOLDADA (NÃO INCLUI A EXECUÇÃO DE SOLDA) - FORNECIMENTO E ASSENTAMENTO. AF_12/2021</t>
  </si>
  <si>
    <t xml:space="preserve">TUBO PEAD LISO PARA REDE DE ÁGUA OU ESGOTO, DIÂMETRO DE 900 MM, JUNTA SOLDADA (NÃO INCLUI A EXECUÇÃO DE SOLDA) - FORNECIMENTO E ASSENTAMENTO. AF_12/2021</t>
  </si>
  <si>
    <t xml:space="preserve">TUBO PEAD LISO PARA REDE DE ÁGUA OU ESGOTO, DIÂMETRO DE 1000 MM, JUNTA SOLDADA (NÃO INCLUI A EXECUÇÃO DE SOLDA) - FORNECIMENTO E ASSENTAMENTO. AF_12/2021</t>
  </si>
  <si>
    <t xml:space="preserve">ASSENTAMENTO DE CONEXÃO COM 2 ACESSOS, EM PEAD LISO PARA REDE DE ÁGUA OU ESGOTO, DIÂMETRO DE 20 MM, JUNTA SOLDADA (NÃO INCLUI O FORNECIMENTO E EXECUÇÃO DE SOLDA). AF_12/2021</t>
  </si>
  <si>
    <t xml:space="preserve">ASSENTAMENTO DE CONEXÃO COM 2 ACESSOS, EM PEAD LISO PARA REDE DE ÁGUA OU ESGOTO, DIÂMETRO DE 32 MM, JUNTA SOLDADA (NÃO INCLUI O FORNECIMENTO E EXECUÇÃO DE SOLDA). AF_12/2021</t>
  </si>
  <si>
    <t xml:space="preserve">ASSENTAMENTO DE CONEXÃO COM 2 ACESSOS, EM PEAD LISO PARA REDE DE ÁGUA OU ESGOTO, DIÂMETRO DE 63 MM, JUNTA SOLDADA (NÃO INCLUI O FORNECIMENTO E EXECUÇÃO DE SOLDA). AF_12/2021</t>
  </si>
  <si>
    <t xml:space="preserve">ASSENTAMENTO DE CONEXÃO COM 2 ACESSOS, EM PEAD LISO PARA REDE DE ÁGUA OU ESGOTO, DIÂMETRO DE 90 MM, JUNTA SOLDADA (NÃO INCLUI O FORNECIMENTO E EXECUÇÃO DE SOLDA). AF_12/2021</t>
  </si>
  <si>
    <t xml:space="preserve">ASSENTAMENTO DE CONEXÃO COM 2 ACESSOS, EM PEAD LISO PARA REDE DE ÁGUA OU ESGOTO, DIÂMETRO DE 110 MM, JUNTA SOLDADA (NÃO INCLUI O FORNECIMENTO E EXECUÇÃO DE SOLDA). AF_12/2021</t>
  </si>
  <si>
    <t xml:space="preserve">ASSENTAMENTO DE CONEXÃO COM 2 ACESSOS, EM PEAD LISO PARA REDE DE ÁGUA OU ESGOTO, DIÂMETRO DE 160 MM, JUNTA SOLDADA (NÃO INCLUI O FORNECIMENTO E EXECUÇÃO DE SOLDA). AF_12/2021</t>
  </si>
  <si>
    <t xml:space="preserve">ASSENTAMENTO DE CONEXÃO COM 2 ACESSOS, EM PEAD LISO PARA REDE DE ÁGUA OU ESGOTO, DIÂMETRO DE 180 MM, JUNTA SOLDADA (NÃO INCLUI O FORNECIMENTO E EXECUÇÃO DE SOLDA). AF_12/2021</t>
  </si>
  <si>
    <t xml:space="preserve">ASSENTAMENTO DE CONEXÃO COM 2 ACESSOS, EM PEAD LISO PARA REDE DE ÁGUA OU ESGOTO, DIÂMETRO DE 200 MM, JUNTA SOLDADA (NÃO INCLUI O FORNECIMENTO E EXECUÇÃO DE SOLDA). AF_12/2021</t>
  </si>
  <si>
    <t xml:space="preserve">ASSENTAMENTO DE CONEXÃO COM 2 ACESSOS, EM PEAD LISO PARA REDE DE ÁGUA OU ESGOTO, DIÂMETRO DE 225 MM, JUNTA SOLDADA (NÃO INCLUI O FORNECIMENTO E EXECUÇÃO DE SOLDA). AF_12/2021</t>
  </si>
  <si>
    <t xml:space="preserve">ASSENTAMENTO DE CONEXÃO COM 2 ACESSOS, EM PEAD LISO PARA REDE DE ÁGUA OU ESGOTO, DIÂMETRO DE 250 MM, JUNTA SOLDADA (NÃO INCLUI O FORNECIMENTO E EXECUÇÃO DE SOLDA). AF_12/2021</t>
  </si>
  <si>
    <t xml:space="preserve">ASSENTAMENTO DE CONEXÃO COM 2 ACESSOS, EM PEAD LISO PARA REDE DE ÁGUA OU ESGOTO, DIÂMETRO DE 280 MM, JUNTA SOLDADA (NÃO INCLUI O FORNECIMENTO E EXECUÇÃO DE SOLDA). AF_12/2021</t>
  </si>
  <si>
    <t xml:space="preserve">ASSENTAMENTO DE CONEXÃO COM 2 ACESSOS, EM PEAD LISO PARA REDE DE ÁGUA OU ESGOTO, DIÂMETRO DE 315 MM, JUNTA SOLDADA (NÃO INCLUI O FORNECIMENTO E EXECUÇÃO DE SOLDA). AF_12/2021</t>
  </si>
  <si>
    <t xml:space="preserve">ASSENTAMENTO DE CONEXÃO COM 2 ACESSOS, EM PEAD LISO PARA REDE DE ÁGUA OU ESGOTO, DIÂMETRO DE 355 MM, JUNTA SOLDADA (NÃO INCLUI O FORNECIMENTO E EXECUÇÃO DE SOLDA). AF_12/2021</t>
  </si>
  <si>
    <t xml:space="preserve">ASSENTAMENTO DE CONEXÃO COM 2 ACESSOS, EM PEAD LISO PARA REDE DE ÁGUA OU ESGOTO, DIÂMETRO DE 400 MM, JUNTA SOLDADA (NÃO INCLUI O FORNECIMENTO E EXECUÇÃO DE SOLDA). AF_12/2021</t>
  </si>
  <si>
    <t xml:space="preserve">ASSENTAMENTO DE CONEXÃO COM 3 ACESSOS, EM PEAD LISO PARA REDE DE ÁGUA OU ESGOTO, DIÂMETRO DE 20 MM, JUNTA SOLDADA (NÃO INCLUI O FORNECIMENTO E EXECUÇÃO DE SOLDA). AF_12/2021</t>
  </si>
  <si>
    <t xml:space="preserve">ASSENTAMENTO DE CONEXÃO COM 3 ACESSOS, EM PEAD LISO PARA REDE DE ÁGUA OU ESGOTO, DIÂMETRO DE 32 MM, JUNTA SOLDADA (NÃO INCLUI O FORNECIMENTO E EXECUÇÃO DE SOLDA). AF_12/2021</t>
  </si>
  <si>
    <t xml:space="preserve">ASSENTAMENTO DE CONEXÃO COM 3 ACESSOS, EM PEAD LISO PARA REDE DE ÁGUA OU ESGOTO, DIÂMETRO DE 63 MM, JUNTA SOLDADA (NÃO INCLUI O FORNECIMENTO E EXECUÇÃO DE SOLDA). AF_12/2021</t>
  </si>
  <si>
    <t xml:space="preserve">ASSENTAMENTO DE CONEXÃO COM 3 ACESSOS, EM PEAD LISO PARA REDE DE ÁGUA OU ESGOTO, DIÂMETRO DE 90 MM, JUNTA SOLDADA (NÃO INCLUI O FORNECIMENTO E EXECUÇÃO DE SOLDA). AF_12/2021</t>
  </si>
  <si>
    <t xml:space="preserve">ASSENTAMENTO DE CONEXÃO COM 3 ACESSOS, EM PEAD LISO PARA REDE DE ÁGUA OU ESGOTO, DIÂMETRO DE 110 MM, JUNTA SOLDADA (NÃO INCLUI O FORNECIMENTO E EXECUÇÃO DE SOLDA). AF_12/2021</t>
  </si>
  <si>
    <t xml:space="preserve">ASSENTAMENTO DE CONEXÃO COM 3 ACESSOS, EM PEAD LISO PARA REDE DE ÁGUA OU ESGOTO, DIÂMETRO DE 160 MM, JUNTA SOLDADA (NÃO INCLUI O FORNECIMENTO E EXECUÇÃO DE SOLDA). AF_12/2021</t>
  </si>
  <si>
    <t xml:space="preserve">ASSENTAMENTO DE CONEXÃO COM 3 ACESSOS, EM PEAD LISO PARA REDE DE ÁGUA OU ESGOTO, DIÂMETRO DE 180 MM, JUNTA SOLDADA (NÃO INCLUI O FORNECIMENTO E EXECUÇÃO DE SOLDA). AF_12/2021</t>
  </si>
  <si>
    <t xml:space="preserve">ASSENTAMENTO DE CONEXÃO COM 3 ACESSOS, EM PEAD LISO PARA REDE DE ÁGUA OU ESGOTO, DIÂMETRO DE 200 MM, JUNTA SOLDADA (NÃO INCLUI O FORNECIMENTO E EXECUÇÃO DE SOLDA). AF_12/2021</t>
  </si>
  <si>
    <t xml:space="preserve">ASSENTAMENTO DE CONEXÃO COM 3 ACESSOS, EM PEAD LISO PARA REDE DE ÁGUA OU ESGOTO, DIÂMETRO DE 225 MM, JUNTA SOLDADA (NÃO INCLUI O FORNECIMENTO E EXECUÇÃO DE SOLDA). AF_12/2021</t>
  </si>
  <si>
    <t xml:space="preserve">ASSENTAMENTO DE CONEXÃO COM 3 ACESSOS, EM PEAD LISO PARA REDE DE ÁGUA OU ESGOTO, DIÂMETRO DE 250 MM, JUNTA SOLDADA (NÃO INCLUI O FORNECIMENTO E EXECUÇÃO DE SOLDA). AF_12/2021</t>
  </si>
  <si>
    <t xml:space="preserve">ASSENTAMENTO DE CONEXÃO COM 3 ACESSOS, EM PEAD LISO PARA REDE DE ÁGUA OU ESGOTO, DIÂMETRO DE 280 MM, JUNTA SOLDADA (NÃO INCLUI O FORNECIMENTO E EXECUÇÃO DE SOLDA). AF_12/2021</t>
  </si>
  <si>
    <t xml:space="preserve">ASSENTAMENTO DE CONEXÃO COM 3 ACESSOS, EM PEAD LISO PARA REDE DE ÁGUA OU ESGOTO, DIÂMETRO DE 315 MM, JUNTA SOLDADA (NÃO INCLUI O FORNECIMENTO E EXECUÇÃO DE SOLDA). AF_12/2021</t>
  </si>
  <si>
    <t xml:space="preserve">ASSENTAMENTO DE CONEXÃO COM 3 ACESSOS, EM PEAD LISO PARA REDE DE ÁGUA OU ESGOTO, DIÂMETRO DE 355 MM, JUNTA SOLDADA (NÃO INCLUI O FORNECIMENTO E EXECUÇÃO DE SOLDA). AF_12/2021</t>
  </si>
  <si>
    <t xml:space="preserve">ASSENTAMENTO DE CONEXÃO COM 3 ACESSOS, EM PEAD LISO PARA REDE DE ÁGUA OU ESGOTO, DIÂMETRO DE 400 MM, JUNTA SOLDADA (NÃO INCLUI O FORNECIMENTO E EXECUÇÃO DE SOLDA). AF_12/2021</t>
  </si>
  <si>
    <t xml:space="preserve">LUVA, EM PEAD LISO PARA REDE DE ÁGUA OU ESGOTO, DIÂMETRO DE 20 MM, JUNTA SOLDADA POR ELETROFUSÃO (NÃO INCLUI A EXECUÇÃO DE SOLDA). AF_12/2021</t>
  </si>
  <si>
    <t xml:space="preserve">LUVA, EM PEAD LISO PARA REDE DE ÁGUA OU ESGOTO, DIÂMETRO DE 32 MM, JUNTA SOLDADA POR ELETROFUSÃO (NÃO INCLUI A EXECUÇÃO DE SOLDA). AF_12/2021</t>
  </si>
  <si>
    <t xml:space="preserve">LUVA, EM PEAD LISO PARA REDE DE ÁGUA OU ESGOTO, DIÂMETRO DE 63 MM, JUNTA SOLDADA POR ELETROFUSÃO (NÃO INCLUI A EXECUÇÃO DE SOLDA). AF_12/2021</t>
  </si>
  <si>
    <t xml:space="preserve">LUVA, EM PEAD LISO PARA REDE DE ÁGUA OU ESGOTO, DIÂMETRO DE 200 MM, JUNTA SOLDADA POR ELETROFUSÃO (NÃO INCLUI A EXECUÇÃO DE SOLDA). AF_12/2021</t>
  </si>
  <si>
    <t xml:space="preserve">LUVA, EM PEAD LISO PARA REDE DE ÁGUA OU ESGOTO, DIÂMETRO DE 400 MM, JUNTA SOLDADA POR ELETROFUSÃO (NÃO INCLUI A EXECUÇÃO DE SOLDA). AF_12/2021</t>
  </si>
  <si>
    <t xml:space="preserve">COTOVELO 45 GRAUS, EM PEAD LISO PARA REDE DE ÁGUA OU ESGOTO, DIÂMETRO DE 32 MM, JUNTA SOLDADA POR ELETROFUSÃO (NÃO INCLUI A EXECUÇÃO DE SOLDA). AF_12/2021</t>
  </si>
  <si>
    <t xml:space="preserve">COTOVELO 45 GRAUS, EM PEAD LISO PARA REDE DE ÁGUA OU ESGOTO, DIÂMETRO DE 63 MM, JUNTA SOLDADA POR ELETROFUSÃO (NÃO INCLUI A EXECUÇÃO DE SOLDA). AF_12/2021</t>
  </si>
  <si>
    <t xml:space="preserve">COTOVELO 45 GRAUS, EM PEAD LISO PARA REDE DE ÁGUA OU ESGOTO, DIÂMETRO DE 200 MM, JUNTA SOLDADA POR ELETROFUSÃO (NÃO INCLUI A EXECUÇÃO DE SOLDA). AF_12/2021</t>
  </si>
  <si>
    <t xml:space="preserve">COTOVELO 90 GRAUS, EM PEAD LISO PARA REDE DE ÁGUA OU ESGOTO, DIÂMETRO DE 20 MM, JUNTA SOLDADA POR ELETROFUSÃO (NÃO INCLUI A EXECUÇÃO DE SOLDA). AF_12/2021</t>
  </si>
  <si>
    <t xml:space="preserve">COTOVELO 90 GRAUS, EM PEAD LISO PARA REDE DE ÁGUA OU ESGOTO, DIÂMETRO DE 32 MM, JUNTA SOLDADA POR ELETROFUSÃO (NÃO INCLUI A EXECUÇÃO DE SOLDA). AF_12/2021</t>
  </si>
  <si>
    <t xml:space="preserve">COTOVELO 90 GRAUS, EM PEAD LISO PARA REDE DE ÁGUA OU ESGOTO, DIÂMETRO DE 63 MM, JUNTA SOLDADA POR ELETROFUSÃO (NÃO INCLUI A EXECUÇÃO DE SOLDA). AF_12/2021</t>
  </si>
  <si>
    <t xml:space="preserve">COTOVELO 90 GRAUS, POLIETILENO DE ALTA DENSIDADE (PEAD) PARA REDE DE ÁGUA OU ESGOTO, DIÂMETRO DE 200 MM, JUNTA SOLDADA POR ELETROFUSÃO (NÃO INCLUI A EXECUÇÃO DE SOLDA). AF_12/2021</t>
  </si>
  <si>
    <t xml:space="preserve">TÊ DE SERVIÇO, EM PEAD LISO PARA REDE DE ÁGUA OU ESGOTO, DIÂMETRO DE 63 X 20 MM, JUNTA SOLDADA POR ELETROFUSÃO (NÃO INCLUI A EXECUÇÃO DE SOLDA). AF_12/2021</t>
  </si>
  <si>
    <t xml:space="preserve">TÊ DE SERVIÇO, EM PEAD LISO PARA REDE DE ÁGUA OU ESGOTO, DIÂMETRO DE 63 X 32 MM, JUNTA SOLDADA POR ELETROFUSÃO (NÃO INCLUI A EXECUÇÃO DE SOLDA). AF_12/2021</t>
  </si>
  <si>
    <t xml:space="preserve">TÊ DE SERVIÇO, EM PEAD LISO PARA REDE DE ÁGUA OU ESGOTO, DIÂMETRO DE 63 X 63 MM, JUNTA SOLDADA POR ELETROFUSÃO (NÃO INCLUI A EXECUÇÃO DE SOLDA). AF_12/2021</t>
  </si>
  <si>
    <t xml:space="preserve">TÊ DE SERVIÇO, EM PEAD LISO PARA REDE DE ÁGUA OU ESGOTO, DIÂMETRO DE 200 X 20 MM, JUNTA SOLDADA POR ELETROFUSÃO (NÃO INCLUI A EXECUÇÃO DE SOLDA). AF_12/2021</t>
  </si>
  <si>
    <t xml:space="preserve">TÊ DE SERVIÇO, EM PEAD LISO PARA REDE DE ÁGUA OU ESGOTO, DIÂMETRO DE 200 X 32 MM, JUNTA SOLDADA POR ELETROFUSÃO (NÃO INCLUI A EXECUÇÃO DE SOLDA). AF_12/2021</t>
  </si>
  <si>
    <t xml:space="preserve">TÊ DE SERVIÇO, EM PEAD LISO PARA REDE DE ÁGUA OU ESGOTO, DIÂMETRO DE 200 X 63 MM, JUNTA SOLDADA POR ELETROFUSÃO (NÃO INCLUI A EXECUÇÃO DE SOLDA). AF_12/2021</t>
  </si>
  <si>
    <t xml:space="preserve">EXECUÇÃO DE ESCRITÓRIO EM CANTEIRO DE OBRA EM ALVENARIA, NÃO INCLUSO MOBILIÁRIO E EQUIPAMENTOS. AF_02/2016</t>
  </si>
  <si>
    <t xml:space="preserve">EXECUÇÃO DE ALMOXARIFADO EM CANTEIRO DE OBRA EM ALVENARIA, INCLUSO PRATELEIRAS. AF_02/2016</t>
  </si>
  <si>
    <t xml:space="preserve">EXECUÇÃO DE REFEITÓRIO EM CANTEIRO DE OBRA EM ALVENARIA, NÃO INCLUSO MOBILIÁRIO E EQUIPAMENTOS. AF_02/2016</t>
  </si>
  <si>
    <t xml:space="preserve">EXECUÇÃO DE SANITÁRIO E VESTIÁRIO EM CANTEIRO DE OBRA EM ALVENARIA, NÃO INCLUSO MOBILIÁRIO. AF_02/2016</t>
  </si>
  <si>
    <t xml:space="preserve">EXECUÇÃO DE RESERVATÓRIO ELEVADO DE ÁGUA (1000 LITROS) EM CANTEIRO DE OBRA, APOIADO EM ESTRUTURA DE MADEIRA. AF_02/2016_PA</t>
  </si>
  <si>
    <t xml:space="preserve">EXECUÇÃO DE RESERVATÓRIO ELEVADO DE ÁGUA (2000 LITROS) EM CANTEIRO DE OBRA, APOIADO EM ESTRUTURA DE MADEIRA. AF_02/2016_PA</t>
  </si>
  <si>
    <t xml:space="preserve">EXECUÇÃO DE CENTRAL DE FÔRMAS, PRODUÇÃO DE ARGAMASSA OU CONCRETO EM CANTEIRO DE OBRA, NÃO INCLUSO MOBILIÁRIO E EQUIPAMENTOS. AF_04/2016</t>
  </si>
  <si>
    <t xml:space="preserve">PAREDE DE MADEIRA COMPENSADA PARA CONSTRUÇÃO TEMPORÁRIA EM CHAPA SIMPLES, EXTERNA, COM ÁREA LÍQUIDA MAIOR OU IGUAL A 6 M², SEM VÃO. AF_05/2018</t>
  </si>
  <si>
    <t xml:space="preserve">PAREDE DE MADEIRA COMPENSADA PARA CONSTRUÇÃO TEMPORÁRIA EM CHAPA SIMPLES, EXTERNA, COM ÁREA LÍQUIDA MENOR QUE 6 M², SEM VÃO. AF_05/2018</t>
  </si>
  <si>
    <t xml:space="preserve">PAREDE DE MADEIRA COMPENSADA PARA CONSTRUÇÃO TEMPORÁRIA EM CHAPA SIMPLES, INTERNA, COM ÁREA LÍQUIDA MAIOR OU IGUAL A 6 M², SEM VÃO. AF_05/2018</t>
  </si>
  <si>
    <t xml:space="preserve">PAREDE DE MADEIRA COMPENSADA PARA CONSTRUÇÃO TEMPORÁRIA EM CHAPA SIMPLES, INTERNA, COM ÁREA LÍQUIDA MENOR QUE 6 M², SEM VÃO. AF_05/2018</t>
  </si>
  <si>
    <t xml:space="preserve">PAREDE DE MADEIRA COMPENSADA PARA CONSTRUÇÃO TEMPORÁRIA EM CHAPA SIMPLES, EXTERNA, COM ÁREA LÍQUIDA MAIOR OU IGUAL A 6 M², COM VÃO. AF_05/2018</t>
  </si>
  <si>
    <t xml:space="preserve">PAREDE DE MADEIRA COMPENSADA PARA CONSTRUÇÃO TEMPORÁRIA EM CHAPA SIMPLES, EXTERNA, COM ÁREA LÍQUIDA MENOR QUE 6 M², COM VÃO. AF_05/2018</t>
  </si>
  <si>
    <t xml:space="preserve">PAREDE DE MADEIRA COMPENSADA PARA CONSTRUÇÃO TEMPORÁRIA EM CHAPA SIMPLES, INTERNA, COM ÁREA LÍQUIDA MAIOR OU IGUAL A 6 M², COM VÃO. AF_05/2018</t>
  </si>
  <si>
    <t xml:space="preserve">PAREDE DE MADEIRA COMPENSADA PARA CONSTRUÇÃO TEMPORÁRIA EM CHAPA SIMPLES, INTERNA, COM ÁREA LÍQUIDA MENOR QUE 6 M², COM VÃO. AF_05/2018</t>
  </si>
  <si>
    <t xml:space="preserve">PAREDE DE MADEIRA COMPENSADA PARA CONSTRUÇÃO TEMPORÁRIA EM CHAPA DUPLA, EXTERNA, COM ÁREA LÍQUIDA MAIOR OU IGUAL A 6 M², SEM VÃO. AF_05/2018</t>
  </si>
  <si>
    <t xml:space="preserve">PAREDE DE MADEIRA COMPENSADA PARA CONSTRUÇÃO TEMPORÁRIA EM CHAPA DUPLA, EXTERNA, COM ÁREA LÍQUIDA MENOR QUE 6 M², SEM VÃO. AF_05/2018</t>
  </si>
  <si>
    <t xml:space="preserve">PAREDE DE MADEIRA COMPENSADA PARA CONSTRUÇÃO TEMPORÁRIA EM CHAPA DUPLA, INTERNA, COM ÁREA LÍQUIDA MAIOR OU IGUAL A 6 M², SEM VÃO. AF_05/2018</t>
  </si>
  <si>
    <t xml:space="preserve">PAREDE DE MADEIRA COMPENSADA PARA CONSTRUÇÃO TEMPORÁRIA EM CHAPA DUPLA, INTERNA, COM ÁREA LÍQUIDA MENOR QUE 6 M², SEM VÃO. AF_05/2018</t>
  </si>
  <si>
    <t xml:space="preserve">PAREDE DE MADEIRA COMPENSADA PARA CONSTRUÇÃO TEMPORÁRIA EM CHAPA DUPLA, EXTERNA, COM ÁREA LÍQUIDA MAIOR OU IGUAL A QUE 6 M², COM VÃO. AF_05/2018</t>
  </si>
  <si>
    <t xml:space="preserve">PAREDE DE MADEIRA COMPENSADA PARA CONSTRUÇÃO TEMPORÁRIA EM CHAPA DUPLA, EXTERNA, COM ÁREA LÍQUIDA MENOR QUE 6 M², COM VÃO. AF_05/2018</t>
  </si>
  <si>
    <t xml:space="preserve">PAREDE DE MADEIRA COMPENSADA PARA CONSTRUÇÃO TEMPORÁRIA EM CHAPA DUPLA, INTERNA, COM ÁREA LÍQUIDA MAIOR OU IGUAL A 6 M², COM VÃO. AF_05/2018</t>
  </si>
  <si>
    <t xml:space="preserve">PAREDE DE MADEIRA COMPENSADA PARA CONSTRUÇÃO TEMPORÁRIA EM CHAPA DUPLA, INTERNA, COM ÁREA LÍQUIDA MENOR QUE 6 M², COM VÃO. AF_05/2018</t>
  </si>
  <si>
    <t xml:space="preserve">TAPUME COM COMPENSADO DE MADEIRA. AF_05/2018</t>
  </si>
  <si>
    <t xml:space="preserve">PISO PARA CONSTRUÇÃO TEMPORÁRIA EM MADEIRA, SEM REAPROVEITAMENTO. AF_05/2018</t>
  </si>
  <si>
    <t xml:space="preserve">ESTRUTURA DE MADEIRA PROVISÓRIA PARA SUPORTE DE CAIXA D ÁGUA ELEVADA DE 1000 LITROS. AF_05/2018_PS</t>
  </si>
  <si>
    <t xml:space="preserve">ESTRUTURA DE MADEIRA PROVISÓRIA PARA SUPORTE DE CAIXA D ÁGUA ELEVADA DE 3000 LITROS. AF_05/2018_PS</t>
  </si>
  <si>
    <t xml:space="preserve">ESCAVADEIRA HIDRÁULICA SOBRE ESTEIRAS, CAÇAMBA 0,80 M3, PESO OPERACIONAL 17 T, POTENCIA BRUTA 111 HP - CHP DIURNO. AF_06/2014</t>
  </si>
  <si>
    <t xml:space="preserve">CHP</t>
  </si>
  <si>
    <t xml:space="preserve">RETROESCAVADEIRA SOBRE RODAS COM CARREGADEIRA, TRAÇÃO 4X4, POTÊNCIA LÍQ. 88 HP, CAÇAMBA CARREG. CAP. MÍN. 1 M3, CAÇAMBA RETRO CAP. 0,26 M3, PESO OPERACIONAL MÍN. 6.674 KG, PROFUNDIDADE ESCAVAÇÃO MÁX. 4,37 M - CHP DIURNO. AF_06/2014</t>
  </si>
  <si>
    <t xml:space="preserve">RETROESCAVADEIRA SOBRE RODAS COM CARREGADEIRA, TRAÇÃO 4X2, POTÊNCIA LÍQ. 79 HP, CAÇAMBA CARREG. CAP. MÍN. 1 M3, CAÇAMBA RETRO CAP. 0,20 M3, PESO OPERACIONAL MÍN. 6.570 KG, PROFUNDIDADE ESCAVAÇÃO MÁX. 4,37 M - CHP DIURNO. AF_06/2014</t>
  </si>
  <si>
    <t xml:space="preserve">ROLO COMPACTADOR VIBRATÓRIO DE UM CILINDRO AÇO LISO, POTÊNCIA 80 HP, PESO OPERACIONAL MÁXIMO 8,1 T, IMPACTO DINÂMICO 16,15 / 9,5 T, LARGURA DE TRABALHO 1,68 M - CHP DIURNO. AF_06/2014</t>
  </si>
  <si>
    <t xml:space="preserve">GRADE DE DISCO CONTROLE REMOTO REBOCÁVEL, COM 24 DISCOS 24 X 6 MM COM PNEUS PARA TRANSPORTE - CHP DIURNO. AF_06/2014</t>
  </si>
  <si>
    <t xml:space="preserve">MARTELETE OU ROMPEDOR PNEUMÁTICO MANUAL, 28 KG, COM SILENCIADOR - CHP DIURNO. AF_07/2016</t>
  </si>
  <si>
    <t xml:space="preserve">CAMINHÃO BASCULANTE 6 M3, PESO BRUTO TOTAL 16.000 KG, CARGA ÚTIL MÁXIMA 13.071 KG, DISTÂNCIA ENTRE EIXOS 4,80 M, POTÊNCIA 230 CV INCLUSIVE CAÇAMBA METÁLICA - CHP DIURNO. AF_06/2014</t>
  </si>
  <si>
    <t xml:space="preserve">USINA DE CONCRETO FIXA, CAPACIDADE NOMINAL DE 90 A 120 M3/H, SEM SILO - CHP DIURNO. AF_07/2016</t>
  </si>
  <si>
    <t xml:space="preserve">CAMINHÃO TOCO, PBT 16.000 KG, CARGA ÚTIL MÁX. 10.685 KG, DIST. ENTRE EIXOS 4,8 M, POTÊNCIA 189 CV, INCLUSIVE CARROCERIA FIXA ABERTA DE MADEIRA P/ TRANSPORTE GERAL DE CARGA SECA, DIMEN. APROX. 2,5 X 7,00 X 0,50 M - CHP DIURNO. AF_06/2014</t>
  </si>
  <si>
    <t xml:space="preserve">VIBROACABADORA DE ASFALTO SOBRE ESTEIRAS, LARGURA DE PAVIMENTAÇÃO 1,90 M A 5,30 M, POTÊNCIA 105 HP CAPACIDADE 450 T/H - CHP DIURNO. AF_11/2014</t>
  </si>
  <si>
    <t xml:space="preserve">VASSOURA MECÂNICA REBOCÁVEL COM ESCOVA CILÍNDRICA, LARGURA ÚTIL DE VARRIMENTO DE 2,44 M - CHP DIURNO. AF_06/2014</t>
  </si>
  <si>
    <t xml:space="preserve">TRATOR DE PNEUS, POTÊNCIA 122 CV, TRAÇÃO 4X4, PESO COM LASTRO DE 4.510 KG - CHP DIURNO. AF_06/2014</t>
  </si>
  <si>
    <t xml:space="preserve">TRATOR DE ESTEIRAS, POTÊNCIA 170 HP, PESO OPERACIONAL 19 T, CAÇAMBA 5,2 M3 - CHP DIURNO. AF_06/2014</t>
  </si>
  <si>
    <t xml:space="preserve">TRATOR DE ESTEIRAS, POTÊNCIA 150 HP, PESO OPERACIONAL 16,7 T, COM RODA MOTRIZ ELEVADA E LÂMINA 3,18 M3 - CHP DIURNO. AF_06/2014</t>
  </si>
  <si>
    <t xml:space="preserve">TRATOR DE ESTEIRAS, POTÊNCIA 347 HP, PESO OPERACIONAL 38,5 T, COM LÂMINA 8,70 M3 - CHP DIURNO. AF_06/2014</t>
  </si>
  <si>
    <t xml:space="preserve">ROLO COMPACTADOR VIBRATÓRIO REBOCÁVEL, CILINDRO DE AÇO LISO, POTÊNCIA DE TRAÇÃO DE 65 CV, PESO 4,7 T, IMPACTO DINÂMICO 18,3 T, LARGURA DE TRABALHO 1,67 M - CHP DIURNO. AF_02/2016</t>
  </si>
  <si>
    <t xml:space="preserve">ROLO COMPACTADOR VIBRATÓRIO TANDEM AÇO LISO, POTÊNCIA 58 HP, PESO SEM/COM LASTRO 6,5 / 9,4 T, LARGURA DE TRABALHO 1,2 M - CHP DIURNO. AF_06/2014</t>
  </si>
  <si>
    <t xml:space="preserve">RETROESCAVADEIRA SOBRE RODAS COM CARREGADEIRA, TRAÇÃO 4X4, POTÊNCIA LÍQ. 72 HP, CAÇAMBA CARREG. CAP. MÍN. 0,79 M3, CAÇAMBA RETRO CAP. 0,18 M3, PESO OPERACIONAL MÍN. 7.140 KG, PROFUNDIDADE ESCAVAÇÃO MÁX. 4,50 M - CHP DIURNO. AF_06/2014</t>
  </si>
  <si>
    <t xml:space="preserve">ROLO COMPACTADOR VIBRATÓRIO PÉ DE CARNEIRO, OPERADO POR CONTROLE REMOTO, POTÊNCIA 12,5 KW, PESO OPERACIONAL 1,675 T, LARGURA DE TRABALHO 0,85 M - CHP DIURNO. AF_02/2016</t>
  </si>
  <si>
    <t xml:space="preserve">USINA DE LAMA ASFÁLTICA, PROD 30 A 50 T/H, SILO DE AGREGADO 7 M3, RESERVATÓRIOS PARA EMULSÃO E ÁGUA DE 2,3 M3 CADA, MISTURADOR TIPO PUG MILL A SER MONTADO SOBRE CAMINHÃO - CHP DIURNO. AF_10/2014</t>
  </si>
  <si>
    <t xml:space="preserve">CAMINHÃO TOCO, PESO BRUTO TOTAL 14.300 KG, CARGA ÚTIL MÁXIMA 9590 KG, DISTÂNCIA ENTRE EIXOS 4,76 M, POTÊNCIA 185 CV (NÃO INCLUI CARROCERIA) - CHP DIURNO. AF_06/2014</t>
  </si>
  <si>
    <t xml:space="preserve">CAMINHÃO TOCO, PESO BRUTO TOTAL 16.000 KG, CARGA ÚTIL MÁXIMA DE 10.685 KG, DISTÂNCIA ENTRE EIXOS 4,80 M, POTÊNCIA 189 CV EXCLUSIVE CARROCERIA - CHP DIURNO. AF_06/2014</t>
  </si>
  <si>
    <t xml:space="preserve">CAMINHÃO PIPA 10.000 L TRUCADO, PESO BRUTO TOTAL 23.000 KG, CARGA ÚTIL MÁXIMA 15.935 KG, DISTÂNCIA ENTRE EIXOS 4,8 M, POTÊNCIA 230 CV, INCLUSIVE TANQUE DE AÇO PARA TRANSPORTE DE ÁGUA - CHP DIURNO. AF_06/2014</t>
  </si>
  <si>
    <t xml:space="preserve">ESPARGIDOR DE ASFALTO PRESSURIZADO COM TANQUE DE 2500 L, REBOCÁVEL COM MOTOR A GASOLINA POTÊNCIA 3,4 HP - CHP DIURNO. AF_07/2014</t>
  </si>
  <si>
    <t xml:space="preserve">GRADE DE DISCO REBOCÁVEL COM 20 DISCOS 24" X 6 MM COM PNEUS PARA TRANSPORTE - CHP DIURNO. AF_06/2014</t>
  </si>
  <si>
    <t xml:space="preserve">GUINDAUTO HIDRÁULICO, CAPACIDADE MÁXIMA DE CARGA 6200 KG, MOMENTO MÁXIMO DE CARGA 11,7 TM, ALCANCE MÁXIMO HORIZONTAL 9,70 M, INCLUSIVE CAMINHÃO TOCO PBT 16.000 KG, POTÊNCIA DE 189 CV - CHP DIURNO. AF_06/2014</t>
  </si>
  <si>
    <t xml:space="preserve">MOTONIVELADORA POTÊNCIA BÁSICA LÍQUIDA (PRIMEIRA MARCHA) 125 HP, PESO BRUTO 13032 KG, LARGURA DA LÂMINA DE 3,7 M - CHP DIURNO. AF_06/2014</t>
  </si>
  <si>
    <t xml:space="preserve">PÁ CARREGADEIRA SOBRE RODAS, POTÊNCIA LÍQUIDA 128 HP, CAPACIDADE DA CAÇAMBA 1,7 A 2,8 M3, PESO OPERACIONAL 11632 KG - CHP DIURNO. AF_06/2014</t>
  </si>
  <si>
    <t xml:space="preserve">PÁ CARREGADEIRA SOBRE RODAS, POTÊNCIA 197 HP, CAPACIDADE DA CAÇAMBA 2,5 A 3,5 M3, PESO OPERACIONAL 18338 KG - CHP DIURNO. AF_06/2014</t>
  </si>
  <si>
    <t xml:space="preserve">COMPRESSOR DE AR REBOCÁVEL, VAZÃO 189 PCM, PRESSÃO EFETIVA DE TRABALHO 102 PSI, MOTOR DIESEL, POTÊNCIA 63 CV - CHP DIURNO. AF_06/2015</t>
  </si>
  <si>
    <t xml:space="preserve">CAMINHÃO PIPA 6.000 L, PESO BRUTO TOTAL 13.000 KG, DISTÂNCIA ENTRE EIXOS 4,80 M, POTÊNCIA 189 CV INCLUSIVE TANQUE DE AÇO PARA TRANSPORTE DE ÁGUA, CAPACIDADE 6 M3 - CHP DIURNO. AF_06/2014</t>
  </si>
  <si>
    <t xml:space="preserve">ROLO COMPACTADOR DE PNEUS ESTÁTICO, PRESSÃO VARIÁVEL, POTÊNCIA 111 HP, PESO SEM/COM LASTRO 9,5 / 26 T, LARGURA DE TRABALHO 1,90 M - CHP DIURNO. AF_07/2014</t>
  </si>
  <si>
    <t xml:space="preserve">TANQUE DE ASFALTO ESTACIONÁRIO COM SERPENTINA, CAPACIDADE 30.000 L - CHP DIURNO. AF_05/2023</t>
  </si>
  <si>
    <t xml:space="preserve">MOTOBOMBA TRASH (PARA ÁGUA SUJA) AUTO ESCORVANTE, MOTOR GASOLINA DE 6,41 HP, DIÂMETROS DE SUCÇÃO X RECALQUE: 3" X 3", HM/Q = 10 MCA / 60 M3/H A 23 MCA / 0 M3/H - CHP DIURNO. AF_10/2014</t>
  </si>
  <si>
    <t xml:space="preserve">ROLO COMPACTADOR PE DE CARNEIRO VIBRATORIO, POTENCIA 125 HP, PESO OPERACIONAL SEM/COM LASTRO 11,95 / 13,30 T, IMPACTO DINAMICO 38,5 / 22,5 T, LARGURA DE TRABALHO 2,15 M - CHP DIURNO. AF_06/2014</t>
  </si>
  <si>
    <t xml:space="preserve">CAMINHÃO BASCULANTE 6 M3 TOCO, PESO BRUTO TOTAL 16.000 KG, CARGA ÚTIL MÁXIMA 11.130 KG, DISTÂNCIA ENTRE EIXOS 5,36 M, POTÊNCIA 185 CV, INCLUSIVE CAÇAMBA METÁLICA - CHP DIURNO. AF_06/2014</t>
  </si>
  <si>
    <t xml:space="preserve">GRUPO GERADOR ESTACIONÁRIO, MOTOR DIESEL POTÊNCIA 170 KVA - CHP DIURNO. AF_02/2016</t>
  </si>
  <si>
    <t xml:space="preserve">ROLO COMPACTADOR VIBRATÓRIO PÉ DE CARNEIRO PARA SOLOS, POTÊNCIA 80 HP, PESO OPERACIONAL SEM/COM LASTRO 7,4 / 8,8 T, LARGURA DE TRABALHO 1,68 M - CHP DIURNO. AF_02/2016</t>
  </si>
  <si>
    <t xml:space="preserve">CAMINHÃO TOCO, PBT 14.300 KG, CARGA ÚTIL MÁX. 9.710 KG, DIST. ENTRE EIXOS 3,56 M, POTÊNCIA 185 CV, INCLUSIVE CARROCERIA FIXA ABERTA DE MADEIRA P/ TRANSPORTE GERAL DE CARGA SECA, DIMEN. APROX. 2,50 X 6,50 X 0,50 M - CHP DIURNO. AF_06/2014</t>
  </si>
  <si>
    <t xml:space="preserve">MOTOBOMBA CENTRÍFUGA, MOTOR A GASOLINA, POTÊNCIA 5,42 HP, BOCAIS 1 1/2" X 1", DIÂMETRO ROTOR 143 MM HM/Q = 6 MCA / 16,8 M3/H A 38 MCA / 6,6 M3/H - CHP DIURNO. AF_06/2014</t>
  </si>
  <si>
    <t xml:space="preserve">ESPARGIDOR DE ASFALTO PRESSURIZADO, TANQUE 6 M3 COM ISOLAÇÃO TÉRMICA, AQUECIDO COM 2 MAÇARICOS, COM BARRA ESPARGIDORA 3,60 M, MONTADO SOBRE CAMINHÃO  TOCO, PBT 14.300 KG, POTÊNCIA 185 CV - CHP DIURNO. AF_05/2023</t>
  </si>
  <si>
    <t xml:space="preserve">GRUPO DE SOLDAGEM COM GERADOR A DIESEL 60 CV PARA SOLDA ELÉTRICA, SOBRE 04 RODAS, COM MOTOR 4 CILINDROS 600 A - CHP DIURNO. AF_02/2016</t>
  </si>
  <si>
    <t xml:space="preserve">BETONEIRA CAPACIDADE NOMINAL 400 L, CAPACIDADE DE MISTURA 310 L, MOTOR A DIESEL POTÊNCIA 5,0 HP, SEM CARREGADOR - CHP DIURNO. AF_05/2023</t>
  </si>
  <si>
    <t xml:space="preserve">MISTURADOR DE ARGAMASSA, EIXO HORIZONTAL, CAPACIDADE DE MISTURA 300 KG, MOTOR ELÉTRICO POTÊNCIA 5 CV - CHP DIURNO. AF_05/2023</t>
  </si>
  <si>
    <t xml:space="preserve">MISTURADOR DE ARGAMASSA, EIXO HORIZONTAL, CAPACIDADE DE MISTURA 600 KG, MOTOR ELÉTRICO POTÊNCIA 7,5 CV - CHP DIURNO. AF_05/2023</t>
  </si>
  <si>
    <t xml:space="preserve">MISTURADOR DE ARGAMASSA, EIXO HORIZONTAL, CAPACIDADE DE MISTURA 160 KG, MOTOR ELÉTRICO POTÊNCIA 3 CV - CHP DIURNO. AF_05/2023</t>
  </si>
  <si>
    <t xml:space="preserve">PROJETOR DE ARGAMASSA, CAPACIDADE DE PROJEÇÃO 1,5 M3/H, ALCANCE DE 30 ATÉ 60 M, MOTOR ELÉTRICO POTÊNCIA 7,5 HP - CHP DIURNO. AF_06/2014</t>
  </si>
  <si>
    <t xml:space="preserve">PROJETOR DE ARGAMASSA, CAPACIDADE DE PROJEÇÃO 2 M3/H, ALCANCE ATÉ 50 M, MOTOR ELÉTRICO POTÊNCIA 7,5 HP - CHP DIURNO. AF_06/2014</t>
  </si>
  <si>
    <t xml:space="preserve">BETONEIRA CAPACIDADE NOMINAL DE 400 L, CAPACIDADE DE MISTURA 280 L, MOTOR ELÉTRICO TRIFÁSICO POTÊNCIA DE 2 CV, SEM CARREGADOR - CHP DIURNO. AF_05/2023</t>
  </si>
  <si>
    <t xml:space="preserve">TRATOR DE ESTEIRAS, POTÊNCIA 125 HP, PESO OPERACIONAL 12,9 T, COM LÂMINA 2,7 M3 - CHP DIURNO. AF_10/2014</t>
  </si>
  <si>
    <t xml:space="preserve">ESCAVADEIRA HIDRÁULICA SOBRE ESTEIRAS, CAÇAMBA 1,20 M3, PESO OPERACIONAL 21 T, POTÊNCIA BRUTA 155 HP - CHP DIURNO. AF_06/2014</t>
  </si>
  <si>
    <t xml:space="preserve">BOMBA SUBMERSÍVEL ELÉTRICA TRIFÁSICA, POTÊNCIA 2,96 HP, Ø ROTOR 144 MM SEMI-ABERTO, BOCAL DE SAÍDA Ø 2, HM/Q = 2 MCA / 38,8 M3/H A 28 MCA / 5 M3/H - CHP DIURNO. AF_06/2014</t>
  </si>
  <si>
    <t xml:space="preserve">TANQUE DE ASFALTO ESTACIONÁRIO COM MAÇARICO, CAPACIDADE 20.000 L - CHP DIURNO. AF_05/2023</t>
  </si>
  <si>
    <t xml:space="preserve">TRATOR DE ESTEIRAS, POTÊNCIA 100 HP, PESO OPERACIONAL 9,4 T, COM LÂMINA 2,19 M3 - CHP DIURNO. AF_06/2014</t>
  </si>
  <si>
    <t xml:space="preserve">TRATOR DE PNEUS, POTÊNCIA 85 CV, TRAÇÃO 4X4, PESO COM LASTRO DE 4.675 KG - CHP DIURNO. AF_06/2014</t>
  </si>
  <si>
    <t xml:space="preserve">BETONEIRA CAPACIDADE NOMINAL DE 600 L, CAPACIDADE DE MISTURA 360 L, MOTOR ELÉTRICO TRIFÁSICO POTÊNCIA DE 4 CV, SEM CARREGADOR - CHP DIURNO. AF_05/2023</t>
  </si>
  <si>
    <t xml:space="preserve">FRESADORA DE ASFALTO A FRIO SOBRE RODAS, LARGURA FRESAGEM DE 1,0 M, POTÊNCIA 208 HP - CHP DIURNO. AF_11/2014</t>
  </si>
  <si>
    <t xml:space="preserve">FRESADORA DE ASFALTO A FRIO SOBRE RODAS, LARGURA FRESAGEM DE 2,0 M, POTÊNCIA 550 HP - CHP DIURNO. AF_11/2014</t>
  </si>
  <si>
    <t xml:space="preserve">RECICLADORA DE ASFALTO A FRIO SOBRE RODAS, LARGURA FRESAGEM DE 2,0 M, POTÊNCIA 422 HP - CHP DIURNO. AF_11/2014</t>
  </si>
  <si>
    <t xml:space="preserve">VIBROACABADORA DE ASFALTO SOBRE ESTEIRAS, LARGURA DE PAVIMENTAÇÃO 2,13 M A 4,55 M, POTÊNCIA 100 HP CAPACIDADE 400 T/H - CHP DIURNO. AF_11/2014</t>
  </si>
  <si>
    <t xml:space="preserve">GUINDASTE HIDRÁULICO AUTOPROPELIDO, COM LANÇA TELESCÓPICA 28,80 M, CAPACIDADE MÁXIMA 30 T, POTÊNCIA 97 KW, TRAÇÃO 4 X 4 - CHP DIURNO. AF_11/2014</t>
  </si>
  <si>
    <t xml:space="preserve">BETONEIRA CAPACIDADE NOMINAL DE 600 L, CAPACIDADE DE MISTURA 440 L, MOTOR A DIESEL POTÊNCIA 10 HP, COM CARREGADOR - CHP DIURNO. AF_05/2023</t>
  </si>
  <si>
    <t xml:space="preserve">BATE-ESTACAS POR GRAVIDADE, POTÊNCIA DE 160 HP, PESO DO MARTELO ATÉ 3 TONELADAS - CHP DIURNO. AF_11/2014</t>
  </si>
  <si>
    <t xml:space="preserve">CAMINHÃO BASCULANTE 14 M3, COM CAVALO MECÂNICO DE CAPACIDADE MÁXIMA DE TRAÇÃO COMBINADO DE 36000 KG, POTÊNCIA 286 CV, INCLUSIVE SEMIREBOQUE COM CAÇAMBA METÁLICA - CHP DIURNO. AF_12/2014</t>
  </si>
  <si>
    <t xml:space="preserve">CAMINHÃO BASCULANTE 18 M3, COM CAVALO MECÂNICO DE CAPACIDADE MÁXIMA DE TRAÇÃO COMBINADO DE 45000 KG, POTÊNCIA 330 CV, INCLUSIVE SEMIREBOQUE COM CAÇAMBA METÁLICA - CHP DIURNO. AF_12/2014</t>
  </si>
  <si>
    <t xml:space="preserve">VIBRADOR DE IMERSÃO, DIÂMETRO DE PONTEIRA 45MM, MOTOR ELÉTRICO TRIFÁSICO POTÊNCIA DE 2 CV - CHP DIURNO. AF_06/2015</t>
  </si>
  <si>
    <t xml:space="preserve">PERFURATRIZ MANUAL, TORQUE MÁXIMO 83 N.M, POTÊNCIA 5 CV, COM DIÂMETRO MÁXIMO 4" - CHP DIURNO. AF_06/2015</t>
  </si>
  <si>
    <t xml:space="preserve">PERFURATRIZ SOBRE ESTEIRA, TORQUE MÁXIMO 600 KGF, PESO MÉDIO 1000 KG, POTÊNCIA 20 HP, DIÂMETRO MÁXIMO 10" - CHP DIURNO. AF_06/2015</t>
  </si>
  <si>
    <t xml:space="preserve">MISTURADOR DUPLO HORIZONTAL DE ALTA TURBULÊNCIA, CAPACIDADE / VOLUME 2 X 500 LITROS, MOTORES ELÉTRICOS MÍNIMO 5 CV CADA, PARA NATA CIMENTO, ARGAMASSA E OUTROS - CHP DIURNO. AF_06/2015</t>
  </si>
  <si>
    <t xml:space="preserve">BOMBA TRIPLEX, PARA INJEÇÃO DE NATA DE CIMENTO, VAZÃO MÁXIMA DE 100 LITROS/MINUTO, PRESSÃO MÁXIMA DE 70 BAR - CHP DIURNO. AF_06/2015</t>
  </si>
  <si>
    <t xml:space="preserve">BOMBA CENTRÍFUGA MONOESTÁGIO COM MOTOR ELÉTRICO MONOFÁSICO, POTÊNCIA 15 HP, DIÂMETRO DO ROTOR 173 MM, HM/Q = 30 MCA / 90 M3/H A 45 MCA / 55 M3/H - CHP DIURNO. AF_06/2015</t>
  </si>
  <si>
    <t xml:space="preserve">BOMBA DE PROJEÇÃO DE CONCRETO SECO, POTÊNCIA 10 CV, VAZÃO 3 M3/H - CHP DIURNO. AF_06/2015</t>
  </si>
  <si>
    <t xml:space="preserve">BOMBA DE PROJEÇÃO DE CONCRETO SECO, POTÊNCIA 10 CV, VAZÃO 6 M3/H - CHP DIURNO. AF_06/2015</t>
  </si>
  <si>
    <t xml:space="preserve">PROJETOR PNEUMÁTICO DE ARGAMASSA PARA CHAPISCO E REBOCO COM RECIPIENTE ACOPLADO, TIPO CANEQUINHA, COM COMPRESSOR DE AR REBOCÁVEL VAZÃO 89 PCM E MOTOR DIESEL DE 20 CV - CHP DIURNO. AF_05/2023</t>
  </si>
  <si>
    <t xml:space="preserve">PERFURATRIZ COM TORRE METÁLICA PARA EXECUÇÃO DE ESTACA HÉLICE CONTÍNUA, PROFUNDIDADE MÁXIMA DE 30 M, DIÂMETRO MÁXIMO DE 800 MM, POTÊNCIA INSTALADA DE 268 HP, MESA ROTATIVA COM TORQUE MÁXIMO DE 170 KNM - CHP DIURNO. AF_06/2015</t>
  </si>
  <si>
    <t xml:space="preserve">PERFURATRIZ HIDRÁULICA SOBRE CAMINHÃO COM TRADO CURTO ACOPLADO, PROFUNDIDADE MÁXIMA DE 20 M, DIÂMETRO MÁXIMO DE 1500 MM, POTÊNCIA INSTALADA DE 137 HP, MESA ROTATIVA COM TORQUE MÁXIMO DE 30 KNM - CHP DIURNO. AF_06/2015</t>
  </si>
  <si>
    <t xml:space="preserve">MANIPULADOR TELESCÓPICO, POTÊNCIA DE 85 HP, CAPACIDADE DE CARGA DE 3.500 KG, ALTURA MÁXIMA DE ELEVAÇÃO DE 12,3 M - CHP DIURNO. AF_05/2023</t>
  </si>
  <si>
    <t xml:space="preserve">MINICARREGADEIRA SOBRE RODAS, POTÊNCIA LÍQUIDA DE 47 HP, CAPACIDADE NOMINAL DE OPERAÇÃO DE 646 KG - CHP DIURNO. AF_06/2015</t>
  </si>
  <si>
    <t xml:space="preserve">COMPRESSOR DE AR REBOCÁVEL, VAZÃO 89 PCM, PRESSÃO EFETIVA DE TRABALHO 102 PSI, MOTOR DIESEL, POTÊNCIA 20 CV - CHP DIURNO. AF_06/2015</t>
  </si>
  <si>
    <t xml:space="preserve">COMPRESSOR DE AR REBOCAVEL, VAZÃO 250 PCM, PRESSAO DE TRABALHO 102 PSI, MOTOR A DIESEL POTÊNCIA 81 CV - CHP DIURNO. AF_06/2015</t>
  </si>
  <si>
    <t xml:space="preserve">COMPRESSOR DE AR REBOCÁVEL, VAZÃO 748 PCM, PRESSÃO EFETIVA DE TRABALHO 102 PSI, MOTOR DIESEL, POTÊNCIA 210 CV - CHP DIURNO. AF_06/2015</t>
  </si>
  <si>
    <t xml:space="preserve">ESCAVADEIRA HIDRÁULICA SOBRE ESTEIRAS, CAÇAMBA 0,80 M3, PESO OPERACIONAL 17,8 T, POTÊNCIA LÍQUIDA 110 HP - CHP DIURNO. AF_10/2014</t>
  </si>
  <si>
    <t xml:space="preserve">COMPRESSOR DE AR REBOCAVEL, VAZÃO 400 PCM, PRESSAO DE TRABALHO 102 PSI, MOTOR A DIESEL POTÊNCIA 110 CV - CHP DIURNO. AF_06/2015</t>
  </si>
  <si>
    <t xml:space="preserve">CAMINHÃO TRUCADO (C/ TERCEIRO EIXO) ELETRÔNICO - POTÊNCIA 231CV - PBT = 22000KG - DIST. ENTRE EIXOS 5170 MM - INCLUI CARROCERIA FIXA ABERTA DE MADEIRA - CHP DIURNO. AF_06/2015</t>
  </si>
  <si>
    <t xml:space="preserve">PLACA VIBRATÓRIA REVERSÍVEL COM MOTOR 4 TEMPOS A GASOLINA, FORÇA CENTRÍFUGA DE 25 KN (2500 KGF), POTÊNCIA 5,5 CV - CHP DIURNO. AF_08/2015</t>
  </si>
  <si>
    <t xml:space="preserve">CORTADORA DE PISO COM MOTOR 4 TEMPOS A GASOLINA, POTÊNCIA DE 13 HP, COM DISCO DE CORTE DIAMANTADO SEGMENTADO PARA CONCRETO, DIÂMETRO DE 350 MM, FURO DE 1" (14 X 1") - CHP DIURNO. AF_08/2015</t>
  </si>
  <si>
    <t xml:space="preserve">CAMINHÃO BASCULANTE 10 M3, TRUCADO CABINE SIMPLES, PESO BRUTO TOTAL 23.000 KG, CARGA ÚTIL MÁXIMA 15.935 KG, DISTÂNCIA ENTRE EIXOS 4,80 M, POTÊNCIA 230 CV INCLUSIVE CAÇAMBA METÁLICA - CHP DIURNO. AF_06/2014</t>
  </si>
  <si>
    <t xml:space="preserve">COMPACTADOR DE SOLOS DE PERCUSSÃO (SOQUETE) COM MOTOR A GASOLINA 4 TEMPOS, POTÊNCIA 4 CV - CHP DIURNO. AF_08/2015</t>
  </si>
  <si>
    <t xml:space="preserve">GUINDAUTO HIDRÁULICO, CAPACIDADE MÁXIMA DE CARGA 6500 KG, MOMENTO MÁXIMO DE CARGA 5,8 TM, ALCANCE MÁXIMO HORIZONTAL 7,60 M, INCLUSIVE CAMINHÃO TOCO PBT 9.700 KG, POTÊNCIA DE 160 CV - CHP DIURNO. AF_08/2015</t>
  </si>
  <si>
    <t xml:space="preserve">CAMINHÃO DE TRANSPORTE DE MATERIAL ASFÁLTICO 30.000 L, COM CAVALO MECÂNICO DE CAPACIDADE MÁXIMA DE TRAÇÃO COMBINADO DE 66.000 KG, POTÊNCIA 360 CV, INCLUSIVE TANQUE DE ASFALTO COM SERPENTINA - CHP DIURNO. AF_08/2015</t>
  </si>
  <si>
    <t xml:space="preserve">SERRA CIRCULAR DE BANCADA COM MOTOR ELÉTRICO POTÊNCIA DE 5HP, COM COIFA PARA DISCO 10" - CHP DIURNO. AF_08/2015</t>
  </si>
  <si>
    <t xml:space="preserve">DISTRIBUIDOR DE AGREGADOS REBOCAVEL, CAPACIDADE 1,9 M³, LARGURA DE TRABALHO 3,66 M - CHP DIURNO. AF_11/2015</t>
  </si>
  <si>
    <t xml:space="preserve">CAMINHÃO PARA EQUIPAMENTO DE LIMPEZA A SUCÇÃO, COM CAMINHÃO TRUCADO DE PESO BRUTO TOTAL 23000 KG, CARGA ÚTIL MÁXIMA 15935 KG, DISTÂNCIA ENTRE EIXOS 4,80 M, POTÊNCIA 230 CV, INCLUSIVE LIMPADORA A SUCÇÃO, TANQUE 12000 L - CHP DIURNO. AF_05/2023</t>
  </si>
  <si>
    <t xml:space="preserve">PENEIRA ROTATIVA COM MOTOR ELÉTRICO TRIFÁSICO DE 2 CV, CILINDRO DE 1 M X 0,60 M, COM FUROS DE 3,17 MM - CHP DIURNO. AF_05/2023</t>
  </si>
  <si>
    <t xml:space="preserve">DOSADOR DE AREIA, CAPACIDADE DE 26 LITROS - CHP DIURNO. AF_05/2023</t>
  </si>
  <si>
    <t xml:space="preserve">CAMINHONETE COM MOTOR A DIESEL, POTÊNCIA 180 CV, CABINE DUPLA, 4X4 - CHP DIURNO. AF_11/2015</t>
  </si>
  <si>
    <t xml:space="preserve">CAMINHONETE CABINE SIMPLES COM MOTOR 1.6 FLEX, CÂMBIO MANUAL, POTÊNCIA 101/104 CV, 2 PORTAS - CHP DIURNO. AF_11/2015</t>
  </si>
  <si>
    <t xml:space="preserve">CAMINHÃO DE TRANSPORTE DE MATERIAL ASFÁLTICO 20.000 L, COM CAVALO MECÂNICO DE CAPACIDADE MÁXIMA DE TRAÇÃO COMBINADO DE 45.000 KG, POTÊNCIA 330 CV, INCLUSIVE TANQUE DE ASFALTO COM MAÇARICO - CHP DIURNO. AF_12/2015</t>
  </si>
  <si>
    <t xml:space="preserve">APARELHO PARA CORTE E SOLDA OXI-ACETILENO SOBRE RODAS, INCLUSIVE CILINDROS E MAÇARICOS - CHP DIURNO. AF_05/2023</t>
  </si>
  <si>
    <t xml:space="preserve">MÁQUINA EXTRUSORA DE CONCRETO PARA GUIAS E SARJETAS, MOTOR A DIESEL, POTÊNCIA 14 CV - CHP DIURNO. AF_12/2015</t>
  </si>
  <si>
    <t xml:space="preserve">MARTELO PERFURADOR PNEUMÁTICO MANUAL, HASTE 25 X 75 MM, 21 KG - CHP DIURNO. AF_12/2015</t>
  </si>
  <si>
    <t xml:space="preserve">PERFURATRIZ COM TORRE METÁLICA PARA EXECUÇÃO DE ESTACA HÉLICE CONTÍNUA, PROFUNDIDADE MÁXIMA DE 32 M, DIÂMETRO MÁXIMO DE 1000 MM, POTÊNCIA INSTALADA DE 350 HP, MESA ROTATIVA COM TORQUE MÁXIMO DE 263 KNM - CHP DIURNO. AF_01/2016</t>
  </si>
  <si>
    <t xml:space="preserve">BETONEIRA CAPACIDADE NOMINAL 400 L, CAPACIDADE DE MISTURA 310 L, MOTOR A GASOLINA POTÊNCIA 5,5 HP, SEM CARREGADOR - CHP DIURNO. AF_02/2016</t>
  </si>
  <si>
    <t xml:space="preserve">GRUA ASCENSIONAL, LANCA DE 30 M, CAPACIDADE DE 1,0 T A 30 M, ALTURA ATE 39 M - CHP DIURNO. AF_05/2023</t>
  </si>
  <si>
    <t xml:space="preserve">GUINCHO ELÉTRICO DE COLUNA, CAPACIDADE 400 KG, COM MOTO FREIO, MOTOR TRIFÁSICO DE 1,25 CV - CHP DIURNO. AF_03/2016</t>
  </si>
  <si>
    <t xml:space="preserve">GUINDASTE HIDRÁULICO AUTOPROPELIDO, COM LANÇA TELESCÓPICA 40 M, CAPACIDADE MÁXIMA 60 T, POTÊNCIA 260 KW - CHP DIURNO. AF_03/2016</t>
  </si>
  <si>
    <t xml:space="preserve">GUINDAUTO HIDRÁULICO, CAPACIDADE MÁXIMA DE CARGA 3300 KG, MOMENTO MÁXIMO DE CARGA 5,8 TM, ALCANCE MÁXIMO HORIZONTAL 7,60 M, INCLUSIVE CAMINHÃO TOCO PBT 16.000 KG, POTÊNCIA DE 189 CV - CHP DIURNO. AF_03/2016</t>
  </si>
  <si>
    <t xml:space="preserve">MÁQUINA JATO DE PRESSAO PORTÁTIL, CAMARA DE 1 SAIDA, CAPACIDADE 280 L, DIAMETRO 670 MM, BICO DE JATO CURTO VENTURI DE 5/16 , MANGUEIRA DE 1 COM COMPRESSOR DE AR REBOCÁVEL 189 PCM E MOTOR DIESEL 63 CV - CHP DIURNO. AF_05/2023</t>
  </si>
  <si>
    <t xml:space="preserve">GERADOR PORTÁTIL MONOFÁSICO, POTÊNCIA 5500 VA, MOTOR A GASOLINA, POTÊNCIA DO MOTOR 13 CV - CHP DIURNO. AF_03/2016</t>
  </si>
  <si>
    <t xml:space="preserve">GRUPO GERADOR REBOCÁVEL, POTÊNCIA 66 KVA, MOTOR A DIESEL - CHP DIURNO. AF_03/2016</t>
  </si>
  <si>
    <t xml:space="preserve">GRUPO GERADOR ESTACIONÁRIO, POTÊNCIA 150 KVA, MOTOR A DIESEL- CHP DIURNO. AF_03/2016</t>
  </si>
  <si>
    <t xml:space="preserve">USINA DE MISTURA ASFÁLTICA À QUENTE, TIPO CONTRA FLUXO, PROD 40 A 80 TON/HORA - CHP DIURNO. AF_05/2023</t>
  </si>
  <si>
    <t xml:space="preserve">USINA DE ASFALTO À FRIO, CAPACIDADE DE 40 A 60 TON/HORA, ELÉTRICA POTÊNCIA 30 CV - CHP DIURNO. AF_05/2023</t>
  </si>
  <si>
    <t xml:space="preserve">USINA MISTURADORA DE SOLOS, CAPACIDADE DE 200 A 500 TON/H, POTENCIA 75KW - CHP DIURNO. AF_07/2016</t>
  </si>
  <si>
    <t xml:space="preserve">DISTRIBUIDOR DE AGREGADOS AUTOPROPELIDO, CAP 3 M3, A DIESEL, POTÊNCIA 176CV - CHP DIURNO. AF_07/2016</t>
  </si>
  <si>
    <t xml:space="preserve">MÁQUINA DEMARCADORA DE FAIXA DE TRÁFEGO À FRIO, AUTOPROPELIDA, POTÊNCIA 38 HP - CHP DIURNO. AF_07/2016</t>
  </si>
  <si>
    <t xml:space="preserve">TALHA MANUAL DE CORRENTE, CAPACIDADE DE 2 TON. COM ELEVAÇÃO DE 3 M - CHP DIURNO. AF_07/2016</t>
  </si>
  <si>
    <t xml:space="preserve">GRUA ASCENCIONAL, LANCA DE 42 M, CAPACIDADE DE 1,5 T A 30 M, ALTURA ATE 39 M - CHP DIURNO. AF_05/2023</t>
  </si>
  <si>
    <t xml:space="preserve">MARTELO DEMOLIDOR PNEUMÁTICO MANUAL, 32 KG - CHP DIURNO. AF_09/2016</t>
  </si>
  <si>
    <t xml:space="preserve">COMPACTADOR DE SOLOS DE PERCUSÃO (SOQUETE) COM MOTOR A GASOLINA, POTÊNCIA 3 CV - CHP DIURNO. AF_09/2016</t>
  </si>
  <si>
    <t xml:space="preserve">RÉGUA VIBRATÓRIA DUPLA PARA CONCRETO, PESO DE 60KG, COMPRIMENTO 4 M, COM MOTOR A GASOLINA, POTÊNCIA 5,5 HP - CHP DIURNO. AF_09/2016</t>
  </si>
  <si>
    <t xml:space="preserve">POLIDORA DE PISO (POLITRIZ), PESO DE 100KG, DIÂMETRO 450 MM, MOTOR ELÉTRICO, POTÊNCIA 4 HP - CHP DIURNO. AF_05/2023</t>
  </si>
  <si>
    <t xml:space="preserve">DESEMPENADEIRA DE CONCRETO, PESO DE 78 KG, 4 PÁS, MOTOR A GASOLINA, POTÊNCIA 5,5 HP - CHP DIURNO. AF_05/2023</t>
  </si>
  <si>
    <t xml:space="preserve">PERFURATRIZ PNEUMATICA MANUAL DE PESO MEDIO, MARTELETE, 18KG, COMPRIMENTO MÁXIMO DE CURSO DE 6 M, DIAMETRO DO PISTAO DE 5,5 CM - CHP DIURNO. AF_11/2016</t>
  </si>
  <si>
    <t xml:space="preserve">ROLO COMPACTADOR VIBRATORIO TANDEM, ACO LISO, POTENCIA 125 HP, PESO SEM/COM LASTRO 10,20/11,65 T, LARGURA DE TRABALHO 1,73 M - CHP DIURNO. AF_11/2016</t>
  </si>
  <si>
    <t xml:space="preserve">PERFURATRIZ MANUAL, TORQUE MAXIMO 55 KGF.M, POTENCIA 5 CV, COM DIAMETRO MAXIMO 8 1/2" - CHP DIURNO. AF_11/2016</t>
  </si>
  <si>
    <t xml:space="preserve">PERFURATRIZ SOBRE ESTEIRA, TORQUE MÁXIMO 600 KGF, POTÊNCIA ENTRE 50 E 60 HP, DIÂMETRO MÁXIMO 10 - CHP DIURNO. AF_11/2016</t>
  </si>
  <si>
    <t xml:space="preserve">ESCAVADEIRA HIDRAULICA SOBRE ESTEIRA, COM GARRA GIRATORIA DE MANDIBULAS, PESO OPERACIONAL ENTRE 22,00 E 25,50 TON, POTENCIA LIQUIDA ENTRE 150 E 160 HP - CHP DIURNO. AF_11/2016</t>
  </si>
  <si>
    <t xml:space="preserve">ESCAVADEIRA HIDRAULICA SOBRE ESTEIRA, EQUIPADA COM CLAMSHELL, COM CAPACIDADE DA CAÇAMBA ENTRE 1,20 E 1,50 M3, PESO OPERACIONAL ENTRE 20,00 E 22,00 TON, POTENCIA LIQUIDA ENTRE 150 E 160 HP - CHP DIURNO. AF_11/2016</t>
  </si>
  <si>
    <t xml:space="preserve">GRUPO GERADOR COM CARENAGEM, MOTOR DIESEL POTÊNCIA STANDART ENTRE 250 E 260 KVA - CHP DIURNO. AF_12/2016</t>
  </si>
  <si>
    <t xml:space="preserve">TRATOR DE PNEUS COM POTÊNCIA DE 122 CV, TRAÇÃO 4X4, COM VASSOURA MECÂNICA ACOPLADA - CHP DIURNO. AF_02/2017</t>
  </si>
  <si>
    <t xml:space="preserve">TRATOR DE PNEUS COM POTÊNCIA DE 122 CV, TRAÇÃO 4X4, COM GRADE DE DISCOS ACOPLADA - CHP DIURNO. AF_02/2017</t>
  </si>
  <si>
    <t xml:space="preserve">TRATOR DE PNEUS COM POTÊNCIA DE 85 CV, TRAÇÃO 4X4, COM GRADE DE DISCOS ACOPLADA - CHP DIURNO. AF_02/2017</t>
  </si>
  <si>
    <t xml:space="preserve">CAMINHÃO BASCULANTE 10 M3, TRUCADO, POTÊNCIA 230 CV, INCLUSIVE CAÇAMBA METÁLICA, COM DISTRIBUIDOR DE AGREGADOS ACOPLADO - CHP DIURNO. AF_02/2017</t>
  </si>
  <si>
    <t xml:space="preserve">TRATOR DE PNEUS COM POTÊNCIA DE 85 CV, TRAÇÃO 4X4, COM VASSOURA MECÂNICA ACOPLADA - CHP DIURNO. AF_03/2017</t>
  </si>
  <si>
    <t xml:space="preserve">MINICARREGADEIRA SOBRE RODAS POTENCIA 47HP CAPACIDADE OPERACAO 646 KG, COM VASSOURA MECÂNICA ACOPLADA - CHP DIURNO. AF_03/2017</t>
  </si>
  <si>
    <t xml:space="preserve">MINIESCAVADEIRA SOBRE ESTEIRAS, POTENCIA LIQUIDA DE *30* HP, PESO OPERACIONAL DE *3.500* KG - CHP DIURNO. AF_04/2017</t>
  </si>
  <si>
    <t xml:space="preserve">ROLO COMPACTADOR DE PNEUS, ESTATICO, PRESSAO VARIAVEL, POTENCIA 110 HP, PESO SEM/COM LASTRO 10,8/27 T, LARGURA DE ROLAGEM 2,30 M - CHP DIURNO. AF_06/2017</t>
  </si>
  <si>
    <t xml:space="preserve">INVERSOR DE SOLDA MONOFÁSICO DE 160 A, POTÊNCIA DE 5400 W, TENSÃO DE 220 V, PARA SOLDA COM ELETRODOS DE 2,0 A 4,0 MM E PROCESSO TIG - CHP DIURNO. AF_06/2018</t>
  </si>
  <si>
    <t xml:space="preserve">LAVADORA DE ALTA PRESSAO (LAVA-JATO) PARA AGUA FRIA, PRESSAO DE OPERACAO ENTRE 1400 E 1900 LIB/POL2, VAZAO MAXIMA ENTRE 400 E 700 L/H - CHP DIURNO. AF_05/2023</t>
  </si>
  <si>
    <t xml:space="preserve">USINA DE MISTURA ASFÁLTICA À QUENTE, TIPO CONTRA FLUXO, PROD 100 A 140 TON/HORA - CHP DIURNO. AF_12/2019</t>
  </si>
  <si>
    <t xml:space="preserve">USINA DE ASFALTO, TIPO GRAVIMÉTRICA, PROD 150 TON/HORA - CHP DIURNO. AF_12/2019</t>
  </si>
  <si>
    <t xml:space="preserve">MARTELO DEMOLIDOR ELÉTRICO, COM POTÊNCIA DE 2.000 W, 1.000 IMPACTOS POR MINUTO, PESO DE 30 KG - CHP DIURNO. AF_01/2021</t>
  </si>
  <si>
    <t xml:space="preserve">TERMOFUSORA PARA TUBOS E CONEXÕES EM PPR COM DIÂMETROS DE 20 A 63 MM, POTÊNCIA DE 800 W, TENSAO 220 V - CHP DIURNO. AF_05/2022</t>
  </si>
  <si>
    <t xml:space="preserve">TERMOFUSORA PARA TUBOS E CONEXÕES EM PPR COM DIÂMETROS DE 75 A 110 MM, POTÊNCIA DE *1100* W, TENSÃO 220 V - CHP DIURNO. AF_05/2022</t>
  </si>
  <si>
    <t xml:space="preserve">ESCAVADEIRA HIDRÁULICA SOBRE ESTEIRAS, CAÇAMBA 0,80 M3, PESO OPERACIONAL 17 T, POTENCIA BRUTA 111 HP - CHI DIURNO. AF_06/2014</t>
  </si>
  <si>
    <t xml:space="preserve">CHI</t>
  </si>
  <si>
    <t xml:space="preserve">RETROESCAVADEIRA SOBRE RODAS COM CARREGADEIRA, TRAÇÃO 4X4, POTÊNCIA LÍQ. 88 HP, CAÇAMBA CARREG. CAP. MÍN. 1 M3, CAÇAMBA RETRO CAP. 0,26 M3, PESO OPERACIONAL MÍN. 6.674 KG, PROFUNDIDADE ESCAVAÇÃO MÁX. 4,37 M - CHI DIURNO. AF_06/2014</t>
  </si>
  <si>
    <t xml:space="preserve">RETROESCAVADEIRA SOBRE RODAS COM CARREGADEIRA, TRAÇÃO 4X2, POTÊNCIA LÍQ. 79 HP, CAÇAMBA CARREG. CAP. MÍN. 1 M3, CAÇAMBA RETRO CAP. 0,20 M3, PESO OPERACIONAL MÍN. 6.570 KG, PROFUNDIDADE ESCAVAÇÃO MÁX. 4,37 M - CHI DIURNO. AF_06/2014</t>
  </si>
  <si>
    <t xml:space="preserve">ROLO COMPACTADOR VIBRATÓRIO DE UM CILINDRO AÇO LISO, POTÊNCIA 80 HP, PESO OPERACIONAL MÁXIMO 8,1 T, IMPACTO DINÂMICO 16,15 / 9,5 T, LARGURA DE TRABALHO 1,68 M - CHI DIURNO. AF_06/2014</t>
  </si>
  <si>
    <t xml:space="preserve">GRADE DE DISCO CONTROLE REMOTO REBOCÁVEL, COM 24 DISCOS 24 X 6 MM COM PNEUS PARA TRANSPORTE - CHI DIURNO. AF_06/2014</t>
  </si>
  <si>
    <t xml:space="preserve">MOTOBOMBA CENTRÍFUGA, MOTOR A GASOLINA, POTÊNCIA 5,42 HP, BOCAIS 1 1/2" X 1", DIÂMETRO ROTOR 143 MM HM/Q = 6 MCA / 16,8 M3/H A 38 MCA / 6,6 M3/H - CHI DIURNO. AF_06/2014</t>
  </si>
  <si>
    <t xml:space="preserve">CAMINHÃO TOCO, PBT 16.000 KG, CARGA ÚTIL MÁX. 10.685 KG, DIST. ENTRE EIXOS 4,8 M, POTÊNCIA 189 CV, INCLUSIVE CARROCERIA FIXA ABERTA DE MADEIRA P/ TRANSPORTE GERAL DE CARGA SECA, DIMEN. APROX. 2,5 X 7,00 X 0,50 M - CHI DIURNO. AF_06/2014</t>
  </si>
  <si>
    <t xml:space="preserve">USINA DE CONCRETO FIXA, CAPACIDADE NOMINAL DE 90 A 120 M3/H, SEM SILO - CHI DIURNO. AF_07/2016</t>
  </si>
  <si>
    <t xml:space="preserve">VIBROACABADORA DE ASFALTO SOBRE ESTEIRAS, LARGURA DE PAVIMENTAÇÃO 1,90 M A 5,30 M, POTÊNCIA 105 HP CAPACIDADE 450 T/H - CHI DIURNO. AF_11/2014</t>
  </si>
  <si>
    <t xml:space="preserve">VASSOURA MECÂNICA REBOCÁVEL COM ESCOVA CILÍNDRICA, LARGURA ÚTIL DE VARRIMENTO DE 2,44 M - CHI DIURNO. AF_06/2014</t>
  </si>
  <si>
    <t xml:space="preserve">TRATOR DE PNEUS, POTÊNCIA 122 CV, TRAÇÃO 4X4, PESO COM LASTRO DE 4.510 KG - CHI DIURNO. AF_06/2014</t>
  </si>
  <si>
    <t xml:space="preserve">TRATOR DE ESTEIRAS, POTÊNCIA 170 HP, PESO OPERACIONAL 19 T, CAÇAMBA 5,2 M3 - CHI DIURNO. AF_06/2014</t>
  </si>
  <si>
    <t xml:space="preserve">TRATOR DE ESTEIRAS, POTÊNCIA 150 HP, PESO OPERACIONAL 16,7 T, COM RODA MOTRIZ ELEVADA E LÂMINA 3,18 M3 - CHI DIURNO. AF_06/2014</t>
  </si>
  <si>
    <t xml:space="preserve">TRATOR DE ESTEIRAS, POTÊNCIA 347 HP, PESO OPERACIONAL 38,5 T, COM LÂMINA 8,70 M3 - CHI DIURNO. AF_06/2014</t>
  </si>
  <si>
    <t xml:space="preserve">ROLO COMPACTADOR VIBRATÓRIO REBOCÁVEL, CILINDRO DE AÇO LISO, POTÊNCIA DE TRAÇÃO DE 65 CV, PESO 4,7 T, IMPACTO DINÂMICO 18,3 T, LARGURA DE TRABALHO 1,67 M - CHI DIURNO. AF_02/2016</t>
  </si>
  <si>
    <t xml:space="preserve">ROLO COMPACTADOR VIBRATÓRIO TANDEM AÇO LISO, POTÊNCIA 58 HP, PESO SEM/COM LASTRO 6,5 / 9,4 T, LARGURA DE TRABALHO 1,2 M - CHI DIURNO. AF_06/2014</t>
  </si>
  <si>
    <t xml:space="preserve">RETROESCAVADEIRA SOBRE RODAS COM CARREGADEIRA, TRAÇÃO 4X4, POTÊNCIA LÍQ. 72 HP, CAÇAMBA CARREG. CAP. MÍN. 0,79 M3, CAÇAMBA RETRO CAP. 0,18 M3, PESO OPERACIONAL MÍN. 7.140 KG, PROFUNDIDADE ESCAVAÇÃO MÁX. 4,50 M - CHI DIURNO. AF_06/2014</t>
  </si>
  <si>
    <t xml:space="preserve">ROLO COMPACTADOR VIBRATÓRIO PÉ DE CARNEIRO, OPERADO POR CONTROLE REMOTO, POTÊNCIA 12,5 KW, PESO OPERACIONAL 1,675 T, LARGURA DE TRABALHO 0,85 M - CHI DIURNO. AF_02/2016</t>
  </si>
  <si>
    <t xml:space="preserve">USINA DE LAMA ASFÁLTICA, PROD 30 A 50 T/H, SILO DE AGREGADO 7 M3, RESERVATÓRIOS PARA EMULSÃO E ÁGUA DE 2,3 M3 CADA, MISTURADOR TIPO PUG MILL A SER MONTADO SOBRE CAMINHÃO - CHI DIURNO. AF_10/2014</t>
  </si>
  <si>
    <t xml:space="preserve">CAMINHÃO TOCO, PESO BRUTO TOTAL 14.300 KG, CARGA ÚTIL MÁXIMA 9590 KG, DISTÂNCIA ENTRE EIXOS 4,76 M, POTÊNCIA 185 CV (NÃO INCLUI CARROCERIA) - CHI DIURNO. AF_06/2014</t>
  </si>
  <si>
    <t xml:space="preserve">CAMINHÃO TOCO, PESO BRUTO TOTAL 16.000 KG, CARGA ÚTIL MÁXIMA DE 10.685 KG, DISTÂNCIA ENTRE EIXOS 4,80 M, POTÊNCIA 189 CV EXCLUSIVE CARROCERIA - CHI DIURNO. AF_06/2014</t>
  </si>
  <si>
    <t xml:space="preserve">CAMINHÃO PIPA 10.000 L TRUCADO, PESO BRUTO TOTAL 23.000 KG, CARGA ÚTIL MÁXIMA 15.935 KG, DISTÂNCIA ENTRE EIXOS 4,8 M, POTÊNCIA 230 CV, INCLUSIVE TANQUE DE AÇO PARA TRANSPORTE DE ÁGUA - CHI DIURNO. AF_06/2014</t>
  </si>
  <si>
    <t xml:space="preserve">ESPARGIDOR DE ASFALTO PRESSURIZADO COM TANQUE DE 2500 L, REBOCÁVEL COM MOTOR A GASOLINA POTÊNCIA 3,4 HP - CHI DIURNO. AF_07/2014</t>
  </si>
  <si>
    <t xml:space="preserve">GRADE DE DISCO REBOCÁVEL COM 20 DISCOS 24" X 6 MM COM PNEUS PARA TRANSPORTE - CHI DIURNO. AF_06/2014</t>
  </si>
  <si>
    <t xml:space="preserve">GUINDAUTO HIDRÁULICO, CAPACIDADE MÁXIMA DE CARGA 6200 KG, MOMENTO MÁXIMO DE CARGA 11,7 TM, ALCANCE MÁXIMO HORIZONTAL 9,70 M, INCLUSIVE CAMINHÃO TOCO PBT 16.000 KG, POTÊNCIA DE 189 CV - CHI DIURNO. AF_06/2014</t>
  </si>
  <si>
    <t xml:space="preserve">MOTONIVELADORA POTÊNCIA BÁSICA LÍQUIDA (PRIMEIRA MARCHA) 125 HP, PESO BRUTO 13032 KG, LARGURA DA LÂMINA DE 3,7 M - CHI DIURNO. AF_06/2014</t>
  </si>
  <si>
    <t xml:space="preserve">PÁ CARREGADEIRA SOBRE RODAS, POTÊNCIA LÍQUIDA 128 HP, CAPACIDADE DA CAÇAMBA 1,7 A 2,8 M3, PESO OPERACIONAL 11632 KG - CHI DIURNO. AF_06/2014</t>
  </si>
  <si>
    <t xml:space="preserve">PÁ CARREGADEIRA SOBRE RODAS, POTÊNCIA 197 HP, CAPACIDADE DA CAÇAMBA 2,5 A 3,5 M3, PESO OPERACIONAL 18338 KG - CHI DIURNO. AF_06/2014</t>
  </si>
  <si>
    <t xml:space="preserve">MARTELETE OU ROMPEDOR PNEUMÁTICO MANUAL, 28 KG, COM SILENCIADOR - CHI DIURNO. AF_07/2016</t>
  </si>
  <si>
    <t xml:space="preserve">COMPRESSOR DE AR REBOCÁVEL, VAZÃO 189 PCM, PRESSÃO EFETIVA DE TRABALHO 102 PSI, MOTOR DIESEL, POTÊNCIA 63 CV - CHI DIURNO. AF_06/2015</t>
  </si>
  <si>
    <t xml:space="preserve">CAMINHÃO BASCULANTE 6 M3, PESO BRUTO TOTAL 16.000 KG, CARGA ÚTIL MÁXIMA 13.071 KG, DISTÂNCIA ENTRE EIXOS 4,80 M, POTÊNCIA 230 CV INCLUSIVE CAÇAMBA METÁLICA - CHI DIURNO. AF_06/2014</t>
  </si>
  <si>
    <t xml:space="preserve">CAMINHÃO PIPA 6.000 L, PESO BRUTO TOTAL 13.000 KG, DISTÂNCIA ENTRE EIXOS 4,80 M, POTÊNCIA 189 CV INCLUSIVE TANQUE DE AÇO PARA TRANSPORTE DE ÁGUA, CAPACIDADE 6 M3 - CHI DIURNO. AF_06/2014</t>
  </si>
  <si>
    <t xml:space="preserve">ROLO COMPACTADOR DE PNEUS ESTÁTICO, PRESSÃO VARIÁVEL, POTÊNCIA 111 HP, PESO SEM/COM LASTRO 9,5 / 26 T, LARGURA DE TRABALHO 1,90 M - CHI DIURNO. AF_07/2014</t>
  </si>
  <si>
    <t xml:space="preserve">TANQUE DE ASFALTO ESTACIONÁRIO COM SERPENTINA, CAPACIDADE 30.000 L - CHI DIURNO. AF_05/2023</t>
  </si>
  <si>
    <t xml:space="preserve">MOTOBOMBA TRASH (PARA ÁGUA SUJA) AUTO ESCORVANTE, MOTOR GASOLINA DE 6,41 HP, DIÂMETROS DE SUCÇÃO X RECALQUE: 3" X 3", HM/Q = 10 MCA / 60 M3/H A 23 MCA / 0 M3/H - CHI DIURNO. AF_10/2014</t>
  </si>
  <si>
    <t xml:space="preserve">ROLO COMPACTADOR PE DE CARNEIRO VIBRATORIO, POTENCIA 125 HP, PESO OPERACIONAL SEM/COM LASTRO 11,95 / 13,30 T, IMPACTO DINAMICO 38,5 / 22,5 T, LARGURA DE TRABALHO 2,15 M - CHI DIURNO. AF_06/2014</t>
  </si>
  <si>
    <t xml:space="preserve">CAMINHÃO BASCULANTE 6 M3 TOCO, PESO BRUTO TOTAL 16.000 KG, CARGA ÚTIL MÁXIMA 11.130 KG, DISTÂNCIA ENTRE EIXOS 5,36 M, POTÊNCIA 185 CV, INCLUSIVE CAÇAMBA METÁLICA - CHI DIURNO. AF_06/2014</t>
  </si>
  <si>
    <t xml:space="preserve">GRUPO GERADOR ESTACIONÁRIO, MOTOR DIESEL POTÊNCIA 170 KVA - CHI DIURNO. AF_02/2016</t>
  </si>
  <si>
    <t xml:space="preserve">GRUPO DE SOLDAGEM COM GERADOR A DIESEL 60 CV PARA SOLDA ELÉTRICA, SOBRE 04 RODAS, COM MOTOR 4 CILINDROS 600 A - CHI DIURNO. AF_02/2016</t>
  </si>
  <si>
    <t xml:space="preserve">ESCAVADEIRA HIDRÁULICA SOBRE ESTEIRAS, CAÇAMBA 0,80 M3, PESO OPERACIONAL 17,8 T, POTÊNCIA LÍQUIDA 110 HP - CHI DIURNO. AF_10/2014</t>
  </si>
  <si>
    <t xml:space="preserve">BETONEIRA CAPACIDADE NOMINAL 400 L, CAPACIDADE DE MISTURA 310 L, MOTOR A DIESEL POTÊNCIA 5,0 HP, SEM CARREGADOR - CHI DIURNO. AF_05/2023</t>
  </si>
  <si>
    <t xml:space="preserve">MISTURADOR DE ARGAMASSA, EIXO HORIZONTAL, CAPACIDADE DE MISTURA 300 KG, MOTOR ELÉTRICO POTÊNCIA 5 CV - CHI DIURNO. AF_05/2023</t>
  </si>
  <si>
    <t xml:space="preserve">MISTURADOR DE ARGAMASSA, EIXO HORIZONTAL, CAPACIDADE DE MISTURA 600 KG, MOTOR ELÉTRICO POTÊNCIA 7,5 CV - CHI DIURNO. AF_05/2023</t>
  </si>
  <si>
    <t xml:space="preserve">MISTURADOR DE ARGAMASSA, EIXO HORIZONTAL, CAPACIDADE DE MISTURA 160 KG, MOTOR ELÉTRICO POTÊNCIA 3 CV - CHI DIURNO. AF_05/2023</t>
  </si>
  <si>
    <t xml:space="preserve">PROJETOR DE ARGAMASSA, CAPACIDADE DE PROJEÇÃO 1,5 M3/H, ALCANCE DE 30 ATÉ 60 M, MOTOR ELÉTRICO POTÊNCIA 7,5 HP - CHI DIURNO. AF_06/2014</t>
  </si>
  <si>
    <t xml:space="preserve">PROJETOR DE ARGAMASSA, CAPACIDADE DE PROJEÇÃO 2 M3/H, ALCANCE ATÉ 50 M, MOTOR ELÉTRICO POTÊNCIA 7,5 HP - CHI DIURNO. AF_06/2014</t>
  </si>
  <si>
    <t xml:space="preserve">BETONEIRA CAPACIDADE NOMINAL DE 400 L, CAPACIDADE DE MISTURA 280 L, MOTOR ELÉTRICO TRIFÁSICO POTÊNCIA DE 2 CV, SEM CARREGADOR - CHI DIURNO. AF_05/2023</t>
  </si>
  <si>
    <t xml:space="preserve">TRATOR DE ESTEIRAS, POTÊNCIA 125 HP, PESO OPERACIONAL 12,9 T, COM LÂMINA 2,7 M3 - CHI DIURNO. AF_10/2014</t>
  </si>
  <si>
    <t xml:space="preserve">ESCAVADEIRA HIDRÁULICA SOBRE ESTEIRAS, CAÇAMBA 1,20 M3, PESO OPERACIONAL 21 T, POTÊNCIA BRUTA 155 HP - CHI DIURNO. AF_06/2014</t>
  </si>
  <si>
    <t xml:space="preserve">BOMBA SUBMERSÍVEL ELÉTRICA TRIFÁSICA, POTÊNCIA 2,96 HP, Ø ROTOR 144 MM SEMI-ABERTO, BOCAL DE SAÍDA Ø 2, HM/Q = 2 MCA / 38,8 M3/H A 28 MCA / 5 M3/H - CHI DIURNO. AF_06/2014</t>
  </si>
  <si>
    <t xml:space="preserve">TANQUE DE ASFALTO ESTACIONÁRIO COM MAÇARICO, CAPACIDADE 20.000 L - CHI DIURNO. AF_05/2023</t>
  </si>
  <si>
    <t xml:space="preserve">TRATOR DE ESTEIRAS, POTÊNCIA 100 HP, PESO OPERACIONAL 9,4 T, COM LÂMINA 2,19 M3 - CHI DIURNO. AF_06/2014</t>
  </si>
  <si>
    <t xml:space="preserve">TRATOR DE PNEUS, POTÊNCIA 85 CV, TRAÇÃO 4X4, PESO COM LASTRO DE 4.675 KG - CHI DIURNO. AF_06/2014</t>
  </si>
  <si>
    <t xml:space="preserve">BATE-ESTACAS POR GRAVIDADE, POTÊNCIA DE 160 HP, PESO DO MARTELO ATÉ 3 TONELADAS - CHI DIURNO. AF_11/2014</t>
  </si>
  <si>
    <t xml:space="preserve">BETONEIRA CAPACIDADE NOMINAL DE 600 L, CAPACIDADE DE MISTURA 360 L, MOTOR ELÉTRICO TRIFÁSICO POTÊNCIA DE 4 CV, SEM CARREGADOR - CHI DIURNO. AF_05/2023</t>
  </si>
  <si>
    <t xml:space="preserve">FRESADORA DE ASFALTO A FRIO SOBRE RODAS, LARGURA FRESAGEM DE 1,0 M, POTÊNCIA 208 HP - CHI DIURNO. AF_11/2014</t>
  </si>
  <si>
    <t xml:space="preserve">FRESADORA DE ASFALTO A FRIO SOBRE RODAS, LARGURA FRESAGEM DE 2,0 M, POTÊNCIA 550 HP - CHI DIURNO. AF_11/2014</t>
  </si>
  <si>
    <t xml:space="preserve">RECICLADORA DE ASFALTO A FRIO SOBRE RODAS, LARGURA FRESAGEM DE 2,0 M, POTÊNCIA 422 HP - CHI DIURNO. AF_11/2014</t>
  </si>
  <si>
    <t xml:space="preserve">VIBROACABADORA DE ASFALTO SOBRE ESTEIRAS, LARGURA DE PAVIMENTAÇÃO 2,13 M A 4,55 M, POTÊNCIA 100 HP, CAPACIDADE 400 T/H - CHI DIURNO. AF_11/2014</t>
  </si>
  <si>
    <t xml:space="preserve">GUINDASTE HIDRÁULICO AUTOPROPELIDO, COM LANÇA TELESCÓPICA 28,80 M, CAPACIDADE MÁXIMA 30 T, POTÊNCIA 97 KW, TRAÇÃO 4 X 4 - CHI DIURNO. AF_11/2014</t>
  </si>
  <si>
    <t xml:space="preserve">BETONEIRA CAPACIDADE NOMINAL DE 600 L, CAPACIDADE DE MISTURA 440 L, MOTOR A DIESEL POTÊNCIA 10 HP, COM CARREGADOR - CHI DIURNO. AF_05/2023</t>
  </si>
  <si>
    <t xml:space="preserve">CAMINHÃO BASCULANTE 14 M3, COM CAVALO MECÂNICO DE CAPACIDADE MÁXIMA DE TRAÇÃO COMBINADO DE 36000 KG, POTÊNCIA 286 CV, INCLUSIVE SEMIREBOQUE COM CAÇAMBA METÁLICA - CHI DIURNO. AF_12/2014</t>
  </si>
  <si>
    <t xml:space="preserve">CAMINHÃO BASCULANTE 18 M3, COM CAVALO MECÂNICO DE CAPACIDADE MÁXIMA DE TRAÇÃO COMBINADO DE 45000 KG, POTÊNCIA 330 CV, INCLUSIVE SEMIREBOQUE COM CAÇAMBA METÁLICA - CHI DIURNO. AF_12/2014</t>
  </si>
  <si>
    <t xml:space="preserve">VIBRADOR DE IMERSÃO, DIÂMETRO DE PONTEIRA 45MM, MOTOR ELÉTRICO TRIFÁSICO POTÊNCIA DE 2 CV - CHI DIURNO. AF_06/2015</t>
  </si>
  <si>
    <t xml:space="preserve">PERFURATRIZ MANUAL, TORQUE MÁXIMO 83 N.M, POTÊNCIA 5 CV, COM DIÂMETRO MÁXIMO 4" - CHI DIURNO. AF_06/2015</t>
  </si>
  <si>
    <t xml:space="preserve">PERFURATRIZ SOBRE ESTEIRA, TORQUE MÁXIMO 600 KGF, PESO MÉDIO 1000 KG, POTÊNCIA 20 HP, DIÂMETRO MÁXIMO 10" - CHI DIURNO. AF_06/2015</t>
  </si>
  <si>
    <t xml:space="preserve">MISTURADOR DUPLO HORIZONTAL DE ALTA TURBULÊNCIA, CAPACIDADE / VOLUME 2 X 500 LITROS, MOTORES ELÉTRICOS MÍNIMO 5 CV CADA, PARA NATA CIMENTO, ARGAMASSA E OUTROS - CHI DIURNO. AF_06/2015</t>
  </si>
  <si>
    <t xml:space="preserve">BOMBA TRIPLEX, PARA INJEÇÃO DE NATA DE CIMENTO, VAZÃO MÁXIMA DE 100 LITROS/MINUTO, PRESSÃO MÁXIMA DE 70 BAR - CHI DIURNO. AF_06/2015</t>
  </si>
  <si>
    <t xml:space="preserve">BOMBA CENTRÍFUGA MONOESTÁGIO COM MOTOR ELÉTRICO MONOFÁSICO, POTÊNCIA 15 HP, DIÂMETRO DO ROTOR 173 MM, HM/Q = 30 MCA / 90 M3/H A 45 MCA / 55 M3/H - CHI DIURNO. AF_06/2015</t>
  </si>
  <si>
    <t xml:space="preserve">BOMBA DE PROJEÇÃO DE CONCRETO SECO, POTÊNCIA 10 CV, VAZÃO 3 M3/H - CHI DIURNO. AF_06/2015</t>
  </si>
  <si>
    <t xml:space="preserve">BOMBA DE PROJEÇÃO DE CONCRETO SECO, POTÊNCIA 10 CV, VAZÃO 6 M3/H - CHI DIURNO. AF_06/2015</t>
  </si>
  <si>
    <t xml:space="preserve">PROJETOR PNEUMÁTICO DE ARGAMASSA PARA CHAPISCO E REBOCO COM RECIPIENTE ACOPLADO, TIPO CANEQUINHA, COM COMPRESSOR DE AR REBOCÁVEL VAZÃO 89 PCM E MOTOR DIESEL DE 20 CV - CHI DIURNO. AF_05/2023</t>
  </si>
  <si>
    <t xml:space="preserve">PERFURATRIZ COM TORRE METÁLICA PARA EXECUÇÃO DE ESTACA HÉLICE CONTÍNUA, PROFUNDIDADE MÁXIMA DE 30 M, DIÂMETRO MÁXIMO DE 800 MM, POTÊNCIA INSTALADA DE 268 HP, MESA ROTATIVA COM TORQUE MÁXIMO DE 170 KNM - CHI DIURNO. AF_06/2015</t>
  </si>
  <si>
    <t xml:space="preserve">PERFURATRIZ HIDRÁULICA SOBRE CAMINHÃO COM TRADO CURTO ACOPLADO, PROFUNDIDADE MÁXIMA DE 20 M, DIÂMETRO MÁXIMO DE 1500 MM, POTÊNCIA INSTALADA DE 137 HP, MESA ROTATIVA COM TORQUE MÁXIMO DE 30 KNM - CHI DIURNO. AF_06/2015</t>
  </si>
  <si>
    <t xml:space="preserve">MANIPULADOR TELESCÓPICO, POTÊNCIA DE 85 HP, CAPACIDADE DE CARGA DE 3.500 KG, ALTURA MÁXIMA DE ELEVAÇÃO DE 12,3 M - CHI DIURNO. AF_05/2023</t>
  </si>
  <si>
    <t xml:space="preserve">MINICARREGADEIRA SOBRE RODAS, POTÊNCIA LÍQUIDA DE 47 HP, CAPACIDADE NOMINAL DE OPERAÇÃO DE 646 KG - CHI DIURNO. AF_06/2015</t>
  </si>
  <si>
    <t xml:space="preserve">COMPRESSOR DE AR REBOCÁVEL, VAZÃO 89 PCM, PRESSÃO EFETIVA DE TRABALHO 102 PSI, MOTOR DIESEL, POTÊNCIA 20 CV - CHI DIURNO. AF_06/2015</t>
  </si>
  <si>
    <t xml:space="preserve">COMPRESSOR DE AR REBOCAVEL, VAZÃO 250 PCM, PRESSAO DE TRABALHO 102 PSI, MOTOR A DIESEL POTÊNCIA 81 CV - CHI DIURNO. AF_06/2015</t>
  </si>
  <si>
    <t xml:space="preserve">COMPRESSOR DE AR REBOCÁVEL, VAZÃO 748 PCM, PRESSÃO EFETIVA DE TRABALHO 102 PSI, MOTOR DIESEL, POTÊNCIA 210 CV - CHI DIURNO. AF_06/2015</t>
  </si>
  <si>
    <t xml:space="preserve">COMPRESSOR DE AR REBOCAVEL, VAZÃO 400 PCM, PRESSAO DE TRABALHO 102 PSI, MOTOR A DIESEL POTÊNCIA 110 CV - CHI DIURNO. AF_06/2015</t>
  </si>
  <si>
    <t xml:space="preserve">CAMINHÃO TRUCADO (C/ TERCEIRO EIXO) ELETRÔNICO - POTÊNCIA 231CV - PBT = 22000KG - DIST. ENTRE EIXOS 5170 MM - INCLUI CARROCERIA FIXA ABERTA DE MADEIRA - CHI DIURNO. AF_06/2015</t>
  </si>
  <si>
    <t xml:space="preserve">PLACA VIBRATÓRIA REVERSÍVEL COM MOTOR 4 TEMPOS A GASOLINA, FORÇA CENTRÍFUGA DE 25 KN (2500 KGF), POTÊNCIA 5,5 CV - CHI DIURNO. AF_08/2015</t>
  </si>
  <si>
    <t xml:space="preserve">CORTADORA DE PISO COM MOTOR 4 TEMPOS A GASOLINA, POTÊNCIA DE 13 HP, COM DISCO DE CORTE DIAMANTADO SEGMENTADO PARA CONCRETO, DIÂMETRO DE 350 MM, FURO DE 1" (14 X 1") - CHI DIURNO. AF_08/2015</t>
  </si>
  <si>
    <t xml:space="preserve">CAMINHÃO BASCULANTE 10 M3, TRUCADO CABINE SIMPLES, PESO BRUTO TOTAL 23.000 KG, CARGA ÚTIL MÁXIMA 15.935 KG, DISTÂNCIA ENTRE EIXOS 4,80 M, POTÊNCIA 230 CV INCLUSIVE CAÇAMBA METÁLICA - CHI DIURNO. AF_06/2014</t>
  </si>
  <si>
    <t xml:space="preserve">CAMINHÃO TOCO, PBT 14.300 KG, CARGA ÚTIL MÁX. 9.710 KG, DIST. ENTRE EIXOS 3,56 M, POTÊNCIA 185 CV, INCLUSIVE CARROCERIA FIXA ABERTA DE MADEIRA P/ TRANSPORTE GERAL DE CARGA SECA, DIMEN. APROX. 2,50 X 6,50 X 0,50 M - CHI DIURNO. AF_06/2014</t>
  </si>
  <si>
    <t xml:space="preserve">ESPARGIDOR DE ASFALTO PRESSURIZADO, TANQUE 6 M3 COM ISOLAÇÃO TÉRMICA, AQUECIDO COM 2 MAÇARICOS, COM BARRA ESPARGIDORA 3,60 M, MONTADO SOBRE CAMINHÃO  TOCO, PBT 14.300 KG, POTÊNCIA 185 CV - CHI DIURNO. AF_05/2023</t>
  </si>
  <si>
    <t xml:space="preserve">COMPACTADOR DE SOLOS DE PERCUSSÃO (SOQUETE) COM MOTOR A GASOLINA 4 TEMPOS, POTÊNCIA 4 CV - CHI DIURNO. AF_08/2015</t>
  </si>
  <si>
    <t xml:space="preserve">GUINDAUTO HIDRÁULICO, CAPACIDADE MÁXIMA DE CARGA 6500 KG, MOMENTO MÁXIMO DE CARGA 5,8 TM, ALCANCE MÁXIMO HORIZONTAL 7,60 M, INCLUSIVE CAMINHÃO TOCO PBT 9.700 KG, POTÊNCIA DE 160 CV - CHI DIURNO. AF_08/2015</t>
  </si>
  <si>
    <t xml:space="preserve">CAMINHÃO DE TRANSPORTE DE MATERIAL ASFÁLTICO 30.000 L, COM CAVALO MECÂNICO DE CAPACIDADE MÁXIMA DE TRAÇÃO COMBINADO DE 66.000 KG, POTÊNCIA 360 CV, INCLUSIVE TANQUE DE ASFALTO COM SERPENTINA - CHI DIURNO. AF_08/2015</t>
  </si>
  <si>
    <t xml:space="preserve">SERRA CIRCULAR DE BANCADA COM MOTOR ELÉTRICO POTÊNCIA DE 5HP, COM COIFA PARA DISCO 10" - CHI DIURNO. AF_08/2015</t>
  </si>
  <si>
    <t xml:space="preserve">DISTRIBUIDOR DE AGREGADOS REBOCAVEL, CAPACIDADE 1,9 M³, LARGURA DE TRABALHO 3,66 M - CHI DIURNO. AF_11/2015</t>
  </si>
  <si>
    <t xml:space="preserve">CAMINHÃO PARA EQUIPAMENTO DE LIMPEZA A SUCÇÃO COM CAMINHÃO TRUCADO DE PESO BRUTO TOTAL 23000 KG, CARGA ÚTIL MÁXIMA 15935 KG, DISTÂNCIA ENTRE EIXOS 4,80 M, POTÊNCIA 230 CV, INCLUSIVE LIMPADORA A SUCÇÃO, TANQUE 12000 L - CHI DIURNO. AF_05/2023</t>
  </si>
  <si>
    <t xml:space="preserve">PENEIRA ROTATIVA COM MOTOR ELÉTRICO TRIFÁSICO DE 2 CV, CILINDRO DE 1 M X 0,60 M, COM FUROS DE 3,17 MM - CHI DIURNO. AF_05/2023</t>
  </si>
  <si>
    <t xml:space="preserve">DOSADOR DE AREIA, CAPACIDADE DE 26 LITROS - CHI DIURNO. AF_05/2023</t>
  </si>
  <si>
    <t xml:space="preserve">CAMINHONETE COM MOTOR A DIESEL, POTÊNCIA 180 CV, CABINE DUPLA, 4X4 - CHI DIURNO. AF_11/2015</t>
  </si>
  <si>
    <t xml:space="preserve">CAMINHONETE CABINE SIMPLES COM MOTOR 1.6 FLEX, CÂMBIO MANUAL, POTÊNCIA 101/104 CV, 2 PORTAS - CHI DIURNO. AF_11/2015</t>
  </si>
  <si>
    <t xml:space="preserve">CAMINHÃO DE TRANSPORTE DE MATERIAL ASFÁLTICO 20.000 L, COM CAVALO MECÂNICO DE CAPACIDADE MÁXIMA DE TRAÇÃO COMBINADO DE 45.000 KG, POTÊNCIA 330 CV, INCLUSIVE TANQUE DE ASFALTO COM MAÇARICO - CHI DIURNO. AF_12/2015</t>
  </si>
  <si>
    <t xml:space="preserve">APARELHO PARA CORTE E SOLDA OXI-ACETILENO SOBRE RODAS, INCLUSIVE CILINDROS E MAÇARICOS - CHI DIURNO. AF_05/2023</t>
  </si>
  <si>
    <t xml:space="preserve">MÁQUINA EXTRUSORA DE CONCRETO PARA GUIAS E SARJETAS, MOTOR A DIESEL, POTÊNCIA 14 CV - CHI DIURNO. AF_12/2015</t>
  </si>
  <si>
    <t xml:space="preserve">MARTELO PERFURADOR PNEUMÁTICO MANUAL, HASTE 25 X 75 MM, 21 KG - CHI DIURNO. AF_12/2015</t>
  </si>
  <si>
    <t xml:space="preserve">PERFURATRIZ COM TORRE METÁLICA PARA EXECUÇÃO DE ESTACA HÉLICE CONTÍNUA, PROFUNDIDADE MÁXIMA DE 32 M, DIÂMETRO MÁXIMO DE 1000 MM, POTÊNCIA INSTALADA DE 350 HP, MESA ROTATIVA COM TORQUE MÁXIMO DE 263 KNM - CHI DIURNO. AF_01/2016</t>
  </si>
  <si>
    <t xml:space="preserve">BETONEIRA CAPACIDADE NOMINAL 400 L, CAPACIDADE DE MISTURA 310 L, MOTOR A GASOLINA POTÊNCIA 5,5 HP, SEM CARREGADOR - CHI DIURNO. AF_02/2016</t>
  </si>
  <si>
    <t xml:space="preserve">ROLO COMPACTADOR VIBRATÓRIO PÉ DE CARNEIRO PARA SOLOS, POTÊNCIA 80 HP, PESO OPERACIONAL SEM/COM LASTRO 7,4 / 8,8 T, LARGURA DE TRABALHO 1,68 M - CHI DIURNO. AF_02/2016</t>
  </si>
  <si>
    <t xml:space="preserve">GRUA ASCENSIONAL, LANÇA DE 30 M, CAPACIDADE DE 1,0 T A 30 M, ALTURA ATÉ 39 M - CHI DIURNO. AF_05/2023</t>
  </si>
  <si>
    <t xml:space="preserve">GUINCHO ELÉTRICO DE COLUNA, CAPACIDADE 400 KG, COM MOTO FREIO, MOTOR TRIFÁSICO DE 1,25 CV - CHI DIURNO. AF_03/2016</t>
  </si>
  <si>
    <t xml:space="preserve">GUINDASTE HIDRÁULICO AUTOPROPELIDO, COM LANÇA TELESCÓPICA 40 M, CAPACIDADE MÁXIMA 60 T, POTÊNCIA 260 KW - CHI DIURNO. AF_03/2016</t>
  </si>
  <si>
    <t xml:space="preserve">GUINDAUTO HIDRÁULICO, CAPACIDADE MÁXIMA DE CARGA 3300 KG, MOMENTO MÁXIMO DE CARGA 5,8 TM, ALCANCE MÁXIMO HORIZONTAL 7,60 M, INCLUSIVE CAMINHÃO TOCO PBT 16.000 KG, POTÊNCIA DE 189 CV - CHI DIURNO. AF_03/2016</t>
  </si>
  <si>
    <t xml:space="preserve">MÁQUINA JATO DE PRESSAO PORTÁTIL, CAMARA DE 1 SAIDA, CAPACIDADE 280 L, DIAMETRO 670 MM, BICO DE JATO CURTO VENTURI DE 5/16 , MANGUEIRA DE 1 COM COMPRESSOR DE AR REBOCÁVEL 189 PCM E MOTOR DIESEL 63 CV - CHI DIURNO. AF_05/2023</t>
  </si>
  <si>
    <t xml:space="preserve">GERADOR PORTÁTIL MONOFÁSICO, POTÊNCIA 5500 VA, MOTOR A GASOLINA, POTÊNCIA DO MOTOR 13 CV - CHI DIURNO. AF_03/2016</t>
  </si>
  <si>
    <t xml:space="preserve">GRUPO GERADOR REBOCÁVEL, POTÊNCIA 66 KVA, MOTOR A DIESEL - CHI DIURNO. AF_03/2016</t>
  </si>
  <si>
    <t xml:space="preserve">GRUPO GERADOR ESTACIONÁRIO, POTÊNCIA 150 KVA, MOTOR A DIESEL- CHI DIURNO. AF_03/2016</t>
  </si>
  <si>
    <t xml:space="preserve">USINA DE MISTURA ASFÁLTICA À QUENTE, TIPO CONTRA FLUXO, PROD 40 A 80 TON/HORA - CHI DIURNO. AF_05/2023</t>
  </si>
  <si>
    <t xml:space="preserve">USINA DE ASFALTO À FRIO, CAPACIDADE DE 40 A 60 TON/HORA, ELÉTRICA POTÊNCIA 30 CV - CHI DIURNO. AF_05/2023</t>
  </si>
  <si>
    <t xml:space="preserve">USINA MISTURADORA DE SOLOS, CAPACIDADE DE 200 A 500 TON/H, POTENCIA 75KW - CHI DIURNO. AF_07/2016</t>
  </si>
  <si>
    <t xml:space="preserve">DISTRIBUIDOR DE AGREGADOS AUTOPROPELIDO, CAP 3 M3, A DIESEL, POTÊNCIA 176CV - CHI DIURNO. AF_07/2016</t>
  </si>
  <si>
    <t xml:space="preserve">TALHA MANUAL DE CORRENTE, CAPACIDADE DE 2 TON. COM ELEVAÇÃO DE 3 M - CHI DIURNO. AF_07/2016</t>
  </si>
  <si>
    <t xml:space="preserve">GRUA ASCENCIONAL, LANÇA DE 42 M, CAPACIDADE DE 1,5 T A 30 M, ALTURA ATÉ 39 M - CHI DIURNO. AF_05/2023</t>
  </si>
  <si>
    <t xml:space="preserve">MARTELO DEMOLIDOR PNEUMÁTICO MANUAL, 32 KG - CHI DIURNO. AF_09/2016</t>
  </si>
  <si>
    <t xml:space="preserve">COMPACTADOR DE SOLOS DE PERCUSÃO (SOQUETE) COM MOTOR A GASOLINA, POTÊNCIA 3 CV - CHI DIURNO. AF_09/2016</t>
  </si>
  <si>
    <t xml:space="preserve">RÉGUA VIBRATÓRIA DUPLA PARA CONCRETO, PESO DE 60KG, COMPRIMENTO 4 M, COM MOTOR A GASOLINA, POTÊNCIA 5,5 HP - CHI DIURNO. AF_09/2016</t>
  </si>
  <si>
    <t xml:space="preserve">POLIDORA DE PISO (POLITRIZ), PESO DE 100KG, DIÂMETRO 450 MM, MOTOR ELÉTRICO, POTÊNCIA 4 HP - CHI DIURNO. AF_05/2023</t>
  </si>
  <si>
    <t xml:space="preserve">DESEMPENADEIRA DE CONCRETO, PESO DE 78 KG, 4 PÁS, MOTOR A GASOLINA, POTÊNCIA 5,5 HP - CHI DIURNO. AF_05/2023</t>
  </si>
  <si>
    <t xml:space="preserve">PERFURATRIZ PNEUMATICA MANUAL DE PESO MEDIO, MARTELETE, 18KG, COMPRIMENTO MÁXIMO DE CURSO DE 6 M, DIAMETRO DO PISTAO DE 5,5 CM - CHI DIURNO. AF_11/2016</t>
  </si>
  <si>
    <t xml:space="preserve">ROLO COMPACTADOR VIBRATORIO TANDEM, ACO LISO, POTENCIA 125 HP, PESO SEM/COM LASTRO 10,20/11,65 T, LARGURA DE TRABALHO 1,73 M - CHI DIURNO. AF_11/2016</t>
  </si>
  <si>
    <t xml:space="preserve">PERFURATRIZ MANUAL, TORQUE MAXIMO 55 KGF.M, POTENCIA 5 CV, COM DIAMETRO MAXIMO 8 1/2" - CHI DIURNO. AF_11/2016</t>
  </si>
  <si>
    <t xml:space="preserve">PERFURATRIZ SOBRE ESTEIRA, TORQUE MÁXIMO 600 KGF, POTÊNCIA ENTRE 50 E 60 HP, DIÂMETRO MÁXIMO 10 - CHI DIURNO. AF_11/2016</t>
  </si>
  <si>
    <t xml:space="preserve">ESCAVADEIRA HIDRAULICA SOBRE ESTEIRA, COM GARRA GIRATORIA DE MANDIBULAS, PESO OPERACIONAL ENTRE 22,00 E 25,50 TON, POTENCIA LIQUIDA ENTRE 150 E 160 HP - CHI DIURNO. AF_11/2016</t>
  </si>
  <si>
    <t xml:space="preserve">ESCAVADEIRA HIDRAULICA SOBRE ESTEIRA, EQUIPADA COM CLAMSHELL, COM CAPACIDADE DA CAÇAMBA ENTRE 1,20 E 1,50 M3, PESO OPERACIONAL ENTRE 20,00 E 22,00 TON, POTENCIA LIQUIDA ENTRE 150 E 160 HP - CHI DIURNO. AF_11/2016</t>
  </si>
  <si>
    <t xml:space="preserve">GRUPO GERADOR COM CARENAGEM, MOTOR DIESEL POTÊNCIA STANDART ENTRE 250 E 260 KVA - CHI DIURNO. AF_12/2016</t>
  </si>
  <si>
    <t xml:space="preserve">TRATOR DE PNEUS COM POTÊNCIA DE 122 CV, TRAÇÃO 4X4, COM VASSOURA MECÂNICA ACOPLADA - CHI DIURNO. AF_02/2017</t>
  </si>
  <si>
    <t xml:space="preserve">TRATOR DE PNEUS COM POTÊNCIA DE 122 CV, TRAÇÃO 4X4, COM GRADE DE DISCOS ACOPLADA - CHI DIURNO. AF_02/2017</t>
  </si>
  <si>
    <t xml:space="preserve">TRATOR DE PNEUS COM POTÊNCIA DE 85 CV, TRAÇÃO 4X4, COM GRADE DE DISCOS ACOPLADA - CHI DIURNO. AF_02/2017</t>
  </si>
  <si>
    <t xml:space="preserve">CAMINHÃO BASCULANTE 10 M3, TRUCADO, POTÊNCIA 230 CV, INCLUSIVE CAÇAMBA METÁLICA, COM DISTRIBUIDOR DE AGREGADOS ACOPLADO - CHI DIURNO. AF_02/2017</t>
  </si>
  <si>
    <t xml:space="preserve">TRATOR DE PNEUS COM POTÊNCIA DE 85 CV, TRAÇÃO 4X4, COM VASSOURA MECÂNICA ACOPLADA - CHI DIURNO. AF_02/2017</t>
  </si>
  <si>
    <t xml:space="preserve">MINICARREGADEIRA SOBRE RODAS POTENCIA 47HP CAPACIDADE OPERACAO 646 KG, COM VASSOURA MECÂNICA ACOPLADA - CHI DIURNO. AF_03/2017</t>
  </si>
  <si>
    <t xml:space="preserve">MÁQUINA DEMARCADORA DE FAIXA DE TRÁFEGO À FRIO, AUTOPROPELIDA, POTÊNCIA 38 HP - CHI DIURNO. AF_07/2016</t>
  </si>
  <si>
    <t xml:space="preserve">MINIESCAVADEIRA SOBRE ESTEIRAS, POTENCIA LIQUIDA DE *30* HP, PESO OPERACIONAL DE *3.500* KG - CHI DIURNO. AF_04/2017</t>
  </si>
  <si>
    <t xml:space="preserve">ROLO COMPACTADOR DE PNEUS, ESTATICO, PRESSAO VARIAVEL, POTENCIA 110 HP, PESO SEM/COM LASTRO 10,8/27 T, LARGURA DE ROLAGEM 2,30 M - CHI DIURNO. AF_06/2017</t>
  </si>
  <si>
    <t xml:space="preserve">INVERSOR DE SOLDA MONOFÁSICO DE 160 A, POTÊNCIA DE 5400 W, TENSÃO DE 220 V, PARA SOLDA COM ELETRODOS DE 2,0 A 4,0 MM E PROCESSO TIG - CHI DIURNO. AF_06/2018</t>
  </si>
  <si>
    <t xml:space="preserve">LAVADORA DE ALTA PRESSAO (LAVA-JATO) PARA AGUA FRIA, PRESSAO DE OPERACAO ENTRE 1400 E 1900 LIB/POL2, VAZAO MAXIMA ENTRE 400 E 700 L/H - CHI DIURNO. AF_05/2023</t>
  </si>
  <si>
    <t xml:space="preserve">USINA DE MISTURA ASFÁLTICA À QUENTE, TIPO CONTRA FLUXO, PROD 100 A 140 TON/HORA - CHI DIURNO. AF_12/2019</t>
  </si>
  <si>
    <t xml:space="preserve">USINA DE ASFALTO, TIPO GRAVIMÉTRICA, PROD 150 TON/HORA - CHI DIURNO. AF_12/2019</t>
  </si>
  <si>
    <t xml:space="preserve">MARTELO DEMOLIDOR ELÉTRICO, COM POTÊNCIA DE 2.000 W, 1.000 IMPACTOS POR MINUTO, PESO DE 30 KG -  CHI DIURNO. AF_01/2021</t>
  </si>
  <si>
    <t xml:space="preserve">TERMOFUSORA PARA TUBOS E CONEXÕES EM PPR COM DIÂMETROS DE 20 A 63 MM, POTÊNCIA DE 800 W, TENSAO 220 V - CHI DIURNO. AF_05/2022</t>
  </si>
  <si>
    <t xml:space="preserve">TERMOFUSORA PARA TUBOS E CONEXÕES EM PPR COM DIÂMETROS DE 75 A 110 MM, POTÊNCIA DE *1100* W, TENSÃO 220 V - CHI DIURNO. AF_05/2022</t>
  </si>
  <si>
    <t xml:space="preserve">ROLO COMPACTADOR VIBRATÓRIO PÉ DE CARNEIRO PARA SOLOS, POTÊNCIA 80 HP, PESO OPERACIONAL SEM/COM LASTRO 7,4 / 8,8 T, LARGURA DE TRABALHO 1,68 M - MANUTENÇÃO. AF_02/2016</t>
  </si>
  <si>
    <t xml:space="preserve">ESCAVADEIRA HIDRÁULICA SOBRE ESTEIRAS, CAÇAMBA 0,80 M3, PESO OPERACIONAL 17 T, POTENCIA BRUTA 111 HP - DEPRECIAÇÃO. AF_06/2014</t>
  </si>
  <si>
    <t xml:space="preserve">ESCAVADEIRA HIDRÁULICA SOBRE ESTEIRAS, CAÇAMBA 0,80 M3, PESO OPERACIONAL 17 T, POTENCIA BRUTA 111 HP - JUROS. AF_06/2014</t>
  </si>
  <si>
    <t xml:space="preserve">ESCAVADEIRA HIDRÁULICA SOBRE ESTEIRAS, CAÇAMBA 0,80 M3, PESO OPERACIONAL 17 T, POTENCIA BRUTA 111 HP - MANUTENÇÃO. AF_06/2014</t>
  </si>
  <si>
    <t xml:space="preserve">ESCAVADEIRA HIDRÁULICA SOBRE ESTEIRAS, CAÇAMBA 0,80 M3, PESO OPERACIONAL 17 T, POTENCIA BRUTA 111 HP - MATERIAIS NA OPERAÇÃO. AF_06/2014</t>
  </si>
  <si>
    <t xml:space="preserve">GRADE DE DISCO CONTROLE REMOTO REBOCÁVEL, COM 24 DISCOS 24 X 6 MM COM PNEUS PARA TRANSPORTE - MANUTENÇÃO. AF_06/2014</t>
  </si>
  <si>
    <t xml:space="preserve">RETROESCAVADEIRA SOBRE RODAS COM CARREGADEIRA, TRAÇÃO 4X4, POTÊNCIA LÍQ. 88 HP, CAÇAMBA CARREG. CAP. MÍN. 1 M3, CAÇAMBA RETRO CAP. 0,26 M3, PESO OPERACIONAL MÍN. 6.674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</si>
  <si>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MANUTENÇÃO. AF_06/2014</t>
  </si>
  <si>
    <t xml:space="preserve">RETROESCAVADEIRA SOBRE RODAS COM CARREGADEIRA, TRAÇÃO 4X2, POTÊNCIA LÍQ. 79 HP, CAÇAMBA CARREG. CAP. MÍN. 1 M3, CAÇAMBA RETRO CAP. 0,20 M3, PESO OPERACIONAL MÍN. 6.570 KG, PROFUNDIDADE ESCAVAÇÃO MÁX. 4,37 M - MATERIAIS NA OPERAÇÃO. AF_06/2014</t>
  </si>
  <si>
    <t xml:space="preserve">ROLO COMPACTADOR VIBRATÓRIO DE UM CILINDRO AÇO LISO, POTÊNCIA 80 HP, PESO OPERACIONAL MÁXIMO 8,1 T, IMPACTO DINÂMICO 16,15 / 9,5 T, LARGURA DE TRABALHO 1,68 M - MANUTENÇÃO. AF_06/2014</t>
  </si>
  <si>
    <t xml:space="preserve">MOTOBOMBA CENTRÍFUGA, MOTOR A GASOLINA, POTÊNCIA 5,42 HP, BOCAIS 1 1/2" X 1", DIÂMETRO ROTOR 143 MM HM/Q = 6 MCA / 16,8 M3/H A 38 MCA / 6,6 M3/H - MANUTENÇÃO. AF_06/2014</t>
  </si>
  <si>
    <t xml:space="preserve">MOTOBOMBA CENTRÍFUGA, MOTOR A GASOLINA, POTÊNCIA 5,42 HP, BOCAIS 1 1/2" X 1", DIÂMETRO ROTOR 143 MM HM/Q = 6 MCA / 16,8 M3/H A 38 MCA / 6,6 M3/H - MATERIAIS NA OPERAÇÃO. AF_06/2014</t>
  </si>
  <si>
    <t xml:space="preserve">CAMINHÃO BASCULANTE 6 M3, PESO BRUTO TOTAL 16.000 KG, CARGA ÚTIL MÁXIMA 13.071 KG, DISTÂNCIA ENTRE EIXOS 4,80 M, POTÊNCIA 230 CV INCLUSIVE CAÇAMBA METÁLICA - MANUTENÇÃO. AF_06/2014</t>
  </si>
  <si>
    <t xml:space="preserve">USINA DE CONCRETO FIXA, CAPACIDADE NOMINAL DE 90 A 120 M3/H, SEM SILO - MATERIAIS NA OPERAÇÃO. AF_07/2016</t>
  </si>
  <si>
    <t xml:space="preserve">CAMINHÃO TOCO, PBT 16.000 KG, CARGA ÚTIL MÁX. 10.685 KG, DIST. ENTRE EIXOS 4,8 M, POTÊNCIA 189 CV, INCLUSIVE CARROCERIA FIXA ABERTA DE MADEIRA P/ TRANSPORTE GERAL DE CARGA SECA, DIMEN. APROX. 2,5 X 7,00 X 0,50 M - MANUTENÇÃO. AF_06/2014</t>
  </si>
  <si>
    <t xml:space="preserve">USINA MISTURADORA DE SOLOS, CAPACIDADE DE 200 A 500 TON/H, POTENCIA 75KW - MANUTENÇÃO. AF_07/2016</t>
  </si>
  <si>
    <t xml:space="preserve">VIBROACABADORA DE ASFALTO SOBRE ESTEIRAS, LARGURA DE PAVIMENTAÇÃO 1,90 M A 5,30 M, POTÊNCIA 105 HP CAPACIDADE 450 T/H - MANUTENÇÃO. AF_11/2014</t>
  </si>
  <si>
    <t xml:space="preserve">VIBROACABADORA DE ASFALTO SOBRE ESTEIRAS, LARGURA DE PAVIMENTAÇÃO 1,90 M A 5,30 M, POTÊNCIA 105 HP CAPACIDADE 450 T/H - MATERIAIS NA OPERAÇÃO. AF_11/2014</t>
  </si>
  <si>
    <t xml:space="preserve">TRATOR DE PNEUS, POTÊNCIA 85 CV, TRAÇÃO 4X4, PESO COM LASTRO DE 4.675 KG - MANUTENÇÃO. AF_06/2014</t>
  </si>
  <si>
    <t xml:space="preserve">TRATOR DE PNEUS, POTÊNCIA 85 CV, TRAÇÃO 4X4, PESO COM LASTRO DE 4.675 KG - MATERIAIS NA OPERAÇÃO. AF_06/2014</t>
  </si>
  <si>
    <t xml:space="preserve">TRATOR DE ESTEIRAS, POTÊNCIA 170 HP, PESO OPERACIONAL 19 T, CAÇAMBA 5,2 M3 - MATERIAIS NA OPERAÇÃO. AF_06/2014</t>
  </si>
  <si>
    <t xml:space="preserve">TRATOR DE ESTEIRAS, POTÊNCIA 150 HP, PESO OPERACIONAL 16,7 T, COM RODA MOTRIZ ELEVADA E LÂMINA 3,18 M3 - MATERIAIS NA OPERAÇÃO. AF_06/2014</t>
  </si>
  <si>
    <t xml:space="preserve">TRATOR DE ESTEIRAS, POTÊNCIA 347 HP, PESO OPERACIONAL 38,5 T, COM LÂMINA 8,70 M3 - MATERIAIS NA OPERAÇÃO. AF_06/2014</t>
  </si>
  <si>
    <t xml:space="preserve">TRATOR DE ESTEIRAS, POTÊNCIA 100 HP, PESO OPERACIONAL 9,4 T, COM LÂMINA 2,19 M3 - MANUTENÇÃO. AF_06/2014</t>
  </si>
  <si>
    <t xml:space="preserve">ROLO COMPACTADOR VIBRATÓRIO REBOCÁVEL, CILINDRO DE AÇO LISO, POTÊNCIA DE TRAÇÃO DE 65 CV, PESO 4,7 T, IMPACTO DINÂMICO 18,3 T, LARGURA DE TRABALHO 1,67 M - MANUTENÇÃO. AF_02/2016</t>
  </si>
  <si>
    <t xml:space="preserve">ROLO COMPACTADOR VIBRATÓRIO TANDEM AÇO LISO, POTÊNCIA 58 HP, PESO SEM/COM LASTRO 6,5 / 9,4 T, LARGURA DE TRABALHO 1,2 M - MANUTENÇÃO. AF_06/2014</t>
  </si>
  <si>
    <t xml:space="preserve">ROLO COMPACTADOR VIBRATÓRIO TANDEM AÇO LISO, POTÊNCIA 58 HP, PESO SEM/COM LASTRO 6,5 / 9,4 T, LARGURA DE TRABALHO 1,2 M - MATERIAIS NA OPERAÇÃO. AF_06/2014</t>
  </si>
  <si>
    <t xml:space="preserve">RETROESCAVADEIRA SOBRE RODAS COM CARREGADEIRA, TRAÇÃO 4X4, POTÊNCIA LÍQ. 72 HP, CAÇAMBA CARREG. CAP. MÍN. 0,79 M3, CAÇAMBA RETRO CAP. 0,18 M3, PESO OPERACIONAL MÍN. 7.140 KG, PROFUNDIDADE ESCAVAÇÃO MÁX. 4,50 M - MANUTENÇÃO. AF_06/2014</t>
  </si>
  <si>
    <t xml:space="preserve">RETROESCAVADEIRA SOBRE RODAS COM CARREGADEIRA, TRAÇÃO 4X4, POTÊNCIA LÍQ. 72 HP, CAÇAMBA CARREG. CAP. MÍN. 0,79 M3, CAÇAMBA RETRO CAP. 0,18 M3, PESO OPERACIONAL MÍN. 7.140 KG, PROFUNDIDADE ESCAVAÇÃO MÁX. 4,50 M - MATERIAIS NA OPERAÇÃO. AF_06/2014</t>
  </si>
  <si>
    <t xml:space="preserve">ROLO COMPACTADOR VIBRATÓRIO PÉ DE CARNEIRO, OPERADO POR CONTROLE REMOTO, POTÊNCIA 12,5 KW, PESO OPERACIONAL 1,675 T, LARGURA DE TRABALHO 0,85 M - DEPRECIAÇÃO. AF_02/2016</t>
  </si>
  <si>
    <t xml:space="preserve">ROLO COMPACTADOR VIBRATÓRIO PÉ DE CARNEIRO, OPERADO POR CONTROLE REMOTO, POTÊNCIA 12,5 KW, PESO OPERACIONAL 1,675 T, LARGURA DE TRABALHO 0,85 M - MANUTENÇÃO. AF_02/2016</t>
  </si>
  <si>
    <t xml:space="preserve">USINA DE LAMA ASFÁLTICA, PROD 30 A 50 T/H, SILO DE AGREGADO 7 M3, RESERVATÓRIOS PARA EMULSÃO E ÁGUA DE 2,3 M3 CADA, MISTURADOR TIPO PUG MILL A SER MONTADO SOBRE CAMINHÃO - MANUTENÇÃO. AF_10/2014</t>
  </si>
  <si>
    <t xml:space="preserve">USINA DE LAMA ASFÁLTICA, PROD 30 A 50 T/H, SILO DE AGREGADO 7 M3, RESERVATÓRIOS PARA EMULSÃO E ÁGUA DE 2,3 M3 CADA, MISTURADOR TIPO PUG MILL A SER MONTADO SOBRE CAMINHÃO - MATERIAIS NA OPERAÇÃO. AF_10/2014</t>
  </si>
  <si>
    <t xml:space="preserve">CAMINHÃO PIPA 6.000 L, PESO BRUTO TOTAL 13.000 KG, DISTÂNCIA ENTRE EIXOS 4,80 M, POTÊNCIA 189 CV INCLUSIVE TANQUE DE AÇO PARA TRANSPORTE DE ÁGUA, CAPACIDADE 6 M3 - MATERIAIS NA OPERAÇÃO. AF_06/2014</t>
  </si>
  <si>
    <t xml:space="preserve">CAMINHÃO TOCO, PESO BRUTO TOTAL 14.300 KG, CARGA ÚTIL MÁXIMA 9590 KG, DISTÂNCIA ENTRE EIXOS 4,76 M, POTÊNCIA 185 CV (NÃO INCLUI CARROCERIA) - MANUTENÇÃO. AF_06/2014</t>
  </si>
  <si>
    <t xml:space="preserve">CAMINHÃO TOCO, PESO BRUTO TOTAL 16.000 KG, CARGA ÚTIL MÁXIMA DE 10.685 KG, DISTÂNCIA ENTRE EIXOS 4,80 M, POTÊNCIA 189 CV EXCLUSIVE CARROCERIA - MANUTENÇÃO. AF_06/2014</t>
  </si>
  <si>
    <t xml:space="preserve">CAMINHÃO PIPA 10.000 L TRUCADO, PESO BRUTO TOTAL 23.000 KG, CARGA ÚTIL MÁXIMA 15.935 KG, DISTÂNCIA ENTRE EIXOS 4,8 M, POTÊNCIA 230 CV, INCLUSIVE TANQUE DE AÇO PARA TRANSPORTE DE ÁGUA - MANUTENÇÃO. AF_06/2014</t>
  </si>
  <si>
    <t xml:space="preserve">ESPARGIDOR DE ASFALTO PRESSURIZADO COM TANQUE DE 2500 L, REBOCÁVEL COM MOTOR A GASOLINA POTÊNCIA 3,4 HP - MANUTENÇÃO. AF_07/2014</t>
  </si>
  <si>
    <t xml:space="preserve">ESPARGIDOR DE ASFALTO PRESSURIZADO COM TANQUE DE 2500 L, REBOCÁVEL COM MOTOR A GASOLINA POTÊNCIA 3,4 HP - MATERIAIS NA OPERAÇÃO. AF_07/2014</t>
  </si>
  <si>
    <t xml:space="preserve">MOTONIVELADORA POTÊNCIA BÁSICA LÍQUIDA (PRIMEIRA MARCHA) 125 HP, PESO BRUTO 13032 KG, LARGURA DA LÂMINA DE 3,7 M - MANUTENÇÃO. AF_06/2014</t>
  </si>
  <si>
    <t xml:space="preserve">PÁ CARREGADEIRA SOBRE RODAS, POTÊNCIA 197 HP, CAPACIDADE DA CAÇAMBA 2,5 A 3,5 M3, PESO OPERACIONAL 18338 KG - MATERIAIS NA OPERAÇÃO. AF_06/2014</t>
  </si>
  <si>
    <t xml:space="preserve">COMPRESSOR DE AR REBOCÁVEL, VAZÃO 189 PCM, PRESSÃO EFETIVA DE TRABALHO 102 PSI, MOTOR DIESEL, POTÊNCIA 63 CV - MANUTENÇÃO. AF_06/2015</t>
  </si>
  <si>
    <t xml:space="preserve">BOMBA SUBMERSÍVEL ELÉTRICA TRIFÁSICA, POTÊNCIA 2,96 HP, Ø ROTOR 144 MM SEMI-ABERTO, BOCAL DE SAÍDA Ø 2, HM/Q = 2 MCA / 38,8 M3/H A 28 MCA / 5 M3/H - MANUTENÇÃO. AF_06/2014</t>
  </si>
  <si>
    <t xml:space="preserve">TANQUE DE ASFALTO ESTACIONÁRIO COM SERPENTINA, CAPACIDADE 30.000 L - DEPRECIAÇÃO. AF_05/2023</t>
  </si>
  <si>
    <t xml:space="preserve">TANQUE DE ASFALTO ESTACIONÁRIO COM SERPENTINA, CAPACIDADE 30.000 L - JUROS. AF_05/2023</t>
  </si>
  <si>
    <t xml:space="preserve">TANQUE DE ASFALTO ESTACIONÁRIO COM SERPENTINA, CAPACIDADE 30.000 L - MANUTENÇÃO. AF_05/2023</t>
  </si>
  <si>
    <t xml:space="preserve">TANQUE DE ASFALTO ESTACIONÁRIO COM SERPENTINA, CAPACIDADE 30.000 L - MATERIAIS NA OPERAÇÃO. AF_05/2023</t>
  </si>
  <si>
    <t xml:space="preserve">ROLO COMPACTADOR DE PNEUS ESTÁTICO, PRESSÃO VARIÁVEL, POTÊNCIA 111 HP, PESO SEM/COM LASTRO 9,5 / 26 T, LARGURA DE TRABALHO 1,90 M - DEPRECIAÇÃO. AF_07/2014</t>
  </si>
  <si>
    <t xml:space="preserve">ROLO COMPACTADOR DE PNEUS ESTÁTICO, PRESSÃO VARIÁVEL, POTÊNCIA 111 HP, PESO SEM/COM LASTRO 9,5 / 26 T, LARGURA DE TRABALHO 1,90 M - JUROS. AF_07/2014</t>
  </si>
  <si>
    <t xml:space="preserve">ROLO COMPACTADOR DE PNEUS ESTÁTICO, PRESSÃO VARIÁVEL, POTÊNCIA 111 HP, PESO SEM/COM LASTRO 9,5 / 26 T, LARGURA DE TRABALHO 1,90 M - MANUTENÇÃO. AF_07/2014</t>
  </si>
  <si>
    <t xml:space="preserve">MOTOBOMBA TRASH (PARA ÁGUA SUJA) AUTO ESCORVANTE, MOTOR GASOLINA DE 6,41 HP, DIÂMETROS DE SUCÇÃO X RECALQUE: 3" X 3", HM/Q = 10 MCA / 60 M3/H A 23 MCA / 0 M3/H - DEPRECIAÇÃO. AF_10/2014</t>
  </si>
  <si>
    <t xml:space="preserve">MOTOBOMBA TRASH (PARA ÁGUA SUJA) AUTO ESCORVANTE, MOTOR GASOLINA DE 6,41 HP, DIÂMETROS DE SUCÇÃO X RECALQUE: 3" X 3", HM/Q = 10 MCA / 60 M3/H A 23 MCA / 0 M3/H - JUROS. AF_10/2014</t>
  </si>
  <si>
    <t xml:space="preserve">MOTOBOMBA TRASH (PARA ÁGUA SUJA) AUTO ESCORVANTE, MOTOR GASOLINA DE 6,41 HP, DIÂMETROS DE SUCÇÃO X RECALQUE: 3" X 3", HM/Q = 10 MCA / 60 M3/H A 23 MCA / 0 M3/H - MANUTENÇÃO. AF_10/2014</t>
  </si>
  <si>
    <t xml:space="preserve">MOTOBOMBA TRASH (PARA ÁGUA SUJA) AUTO ESCORVANTE, MOTOR GASOLINA DE 6,41 HP, DIÂMETROS DE SUCÇÃO X RECALQUE: 3" X 3", HM/Q = 10 MCA / 60 M3/H A 23 MCA / 0 M3/H - MATERIAIS NA OPERAÇÃO. AF_10/2014</t>
  </si>
  <si>
    <t xml:space="preserve">ROLO COMPACTADOR PE DE CARNEIRO VIBRATORIO, POTENCIA 125 HP, PESO OPERACIONAL SEM/COM LASTRO 11,95 / 13,30 T, IMPACTO DINAMICO 38,5 / 22,5 T, LARGURA DE TRABALHO 2,15 M - DEPRECIAÇÃO. AF_06/2014</t>
  </si>
  <si>
    <t xml:space="preserve">ROLO COMPACTADOR PE DE CARNEIRO VIBRATORIO, POTENCIA 125 HP, PESO OPERACIONAL SEM/COM LASTRO 11,95 / 13,30 T, IMPACTO DINAMICO 38,5 / 22,5 T, LARGURA DE TRABALHO 2,15 M - JUROS. AF_06/2014</t>
  </si>
  <si>
    <t xml:space="preserve">ROLO COMPACTADOR PE DE CARNEIRO VIBRATORIO, POTENCIA 125 HP, PESO OPERACIONAL SEM/COM LASTRO 11,95 / 13,30 T, IMPACTO DINAMICO 38,5 / 22,5 T, LARGURA DE TRABALHO 2,15 M - MANUTENÇÃO. AF_06/2014</t>
  </si>
  <si>
    <t xml:space="preserve">ROLO COMPACTADOR PE DE CARNEIRO VIBRATORIO, POTENCIA 125 HP, PESO OPERACIONAL SEM/COM LASTRO 11,95 / 13,30 T, IMPACTO DINAMICO 38,5 / 22,5 T, LARGURA DE TRABALHO 2,15 M - MATERIAIS NA OPERAÇÃO. AF_06/2014</t>
  </si>
  <si>
    <t xml:space="preserve">CAMINHÃO BASCULANTE 6 M3 TOCO, PESO BRUTO TOTAL 16.000 KG, CARGA ÚTIL MÁXIMA 11.130 KG, DISTÂNCIA ENTRE EIXOS 5,36 M, POTÊNCIA 185 CV, INCLUSIVE CAÇAMBA METÁLICA - DEPRECIAÇÃO. AF_06/2014</t>
  </si>
  <si>
    <t xml:space="preserve">CAMINHÃO BASCULANTE 6 M3 TOCO, PESO BRUTO TOTAL 16.000 KG, CARGA ÚTIL MÁXIMA 11.130 KG, DISTÂNCIA ENTRE EIXOS 5,36 M, POTÊNCIA 185 CV, INCLUSIVE CAÇAMBA METÁLICA - JUROS. AF_06/2014</t>
  </si>
  <si>
    <t xml:space="preserve">CAMINHÃO BASCULANTE 6 M3 TOCO, PESO BRUTO TOTAL 16.000 KG, CARGA ÚTIL MÁXIMA 11.130 KG, DISTÂNCIA ENTRE EIXOS 5,36 M, POTÊNCIA 185 CV, INCLUSIVE CAÇAMBA METÁLICA - MANUTENÇÃO. AF_06/2014</t>
  </si>
  <si>
    <t xml:space="preserve">CAMINHÃO BASCULANTE 6 M3 TOCO, PESO BRUTO TOTAL 16.000 KG, CARGA ÚTIL MÁXIMA 11.130 KG, DISTÂNCIA ENTRE EIXOS 5,36 M, POTÊNCIA 185 CV, INCLUSIVE CAÇAMBA METÁLICA - MATERIAIS NA OPERAÇÃO. AF_06/2014</t>
  </si>
  <si>
    <t xml:space="preserve">TRATOR DE PNEUS, POTÊNCIA 122 CV, TRAÇÃO 4X4, PESO COM LASTRO DE 4.510 KG - DEPRECIAÇÃO. AF_06/2014</t>
  </si>
  <si>
    <t xml:space="preserve">TRATOR DE PNEUS, POTÊNCIA 122 CV, TRAÇÃO 4X4, PESO COM LASTRO DE 4.510 KG - JUROS. AF_06/2014</t>
  </si>
  <si>
    <t xml:space="preserve">TRATOR DE PNEUS, POTÊNCIA 122 CV, TRAÇÃO 4X4, PESO COM LASTRO DE 4.510 KG - MANUTENÇÃO. AF_06/2014</t>
  </si>
  <si>
    <t xml:space="preserve">TRATOR DE PNEUS, POTÊNCIA 122 CV, TRAÇÃO 4X4, PESO COM LASTRO DE 4.510 KG - MATERIAIS NA OPERAÇÃO. AF_06/2014</t>
  </si>
  <si>
    <t xml:space="preserve">RETROESCAVADEIRA SOBRE RODAS COM CARREGADEIRA, TRAÇÃO 4X4, POTÊNCIA LÍQ. 88 HP, CAÇAMBA CARREG. CAP. MÍN. 1 M3, CAÇAMBA RETRO CAP. 0,26 M3, PESO OPERACIONAL MÍN. 6.674 KG, PROFUNDIDADE ESCAVAÇÃO MÁX. 4,37 M - MATERIAIS NA OPERAÇÃO. AF_06/2014</t>
  </si>
  <si>
    <t xml:space="preserve">ROLO COMPACTADOR VIBRATÓRIO DE UM CILINDRO AÇO LISO, POTÊNCIA 80 HP, PESO OPERACIONAL MÁXIMO 8,1 T, IMPACTO DINÂMICO 16,15 / 9,5 T, LARGURA DE TRABALHO 1,68 M - MATERIAIS NA OPERAÇÃO. AF_06/2014</t>
  </si>
  <si>
    <t xml:space="preserve">CAMINHÃO BASCULANTE 6 M3, PESO BRUTO TOTAL 16.000 KG, CARGA ÚTIL MÁXIMA 13.071 KG, DISTÂNCIA ENTRE EIXOS 4,80 M, POTÊNCIA 230 CV INCLUSIVE CAÇAMBA METÁLICA - MATERIAIS NA OPERAÇÃO. AF_06/2014</t>
  </si>
  <si>
    <t xml:space="preserve">USINA DE CONCRETO FIXA, CAPACIDADE NOMINAL DE 90 A 120 M3/H, SEM SILO - MANUTENÇÃO. AF_07/2016</t>
  </si>
  <si>
    <t xml:space="preserve">CAMINHÃO TOCO, PBT 16.000 KG, CARGA ÚTIL MÁX. 10.685 KG, DIST. ENTRE EIXOS 4,8 M, POTÊNCIA 189 CV, INCLUSIVE CARROCERIA FIXA ABERTA DE MADEIRA P/ TRANSPORTE GERAL DE CARGA SECA, DIMEN. APROX. 2,5 X 7,00 X 0,50 M - MATERIAIS NA OPERAÇÃO. AF_06/2014</t>
  </si>
  <si>
    <t xml:space="preserve">VASSOURA MECÂNICA REBOCÁVEL COM ESCOVA CILÍNDRICA, LARGURA ÚTIL DE VARRIMENTO DE 2,44 M - MANUTENÇÃO. AF_06/2014</t>
  </si>
  <si>
    <t xml:space="preserve">TRATOR DE ESTEIRAS, POTÊNCIA 170 HP, PESO OPERACIONAL 19 T, CAÇAMBA 5,2 M3 - MANUTENÇÃO. AF_06/2014</t>
  </si>
  <si>
    <t xml:space="preserve">TRATOR DE ESTEIRAS, POTÊNCIA 150 HP, PESO OPERACIONAL 16,7 T, COM RODA MOTRIZ ELEVADA E LÂMINA 3,18 M3 - MANUTENÇÃO. AF_06/2014</t>
  </si>
  <si>
    <t xml:space="preserve">TRATOR DE ESTEIRAS, POTÊNCIA 347 HP, PESO OPERACIONAL 38,5 T, COM LÂMINA 8,70 M3 - MANUTENÇÃO. AF_06/2014</t>
  </si>
  <si>
    <t xml:space="preserve">TRATOR DE ESTEIRAS, POTÊNCIA 100 HP, PESO OPERACIONAL 9,4 T, COM LÂMINA 2,19 M3 - MATERIAIS NA OPERAÇÃO. AF_06/2014</t>
  </si>
  <si>
    <t xml:space="preserve">ROLO COMPACTADOR VIBRATÓRIO REBOCÁVEL, CILINDRO DE AÇO LISO, POTÊNCIA DE TRAÇÃO DE 65 CV, PESO 4,7 T, IMPACTO DINÂMICO 18,3 T, LARGURA DE TRABALHO 1,67 M - DEPRECIAÇÃO. AF_02/2016</t>
  </si>
  <si>
    <t xml:space="preserve">CAMINHÃO TOCO, PESO BRUTO TOTAL 14.300 KG, CARGA ÚTIL MÁXIMA 9590 KG, DISTÂNCIA ENTRE EIXOS 4,76 M, POTÊNCIA 185 CV (NÃO INCLUI CARROCERIA) - MATERIAIS NA OPERAÇÃO. AF_06/2014</t>
  </si>
  <si>
    <t xml:space="preserve">CAMINHÃO TOCO, PESO BRUTO TOTAL 16.000 KG, CARGA ÚTIL MÁXIMA DE 10.685 KG, DISTÂNCIA ENTRE EIXOS 4,80 M, POTÊNCIA 189 CV EXCLUSIVE CARROCERIA - MATERIAIS NA OPERAÇÃO. AF_06/2014</t>
  </si>
  <si>
    <t xml:space="preserve">CAMINHÃO PIPA 10.000 L TRUCADO, PESO BRUTO TOTAL 23.000 KG, CARGA ÚTIL MÁXIMA 15.935 KG, DISTÂNCIA ENTRE EIXOS 4,8 M, POTÊNCIA 230 CV, INCLUSIVE TANQUE DE AÇO PARA TRANSPORTE DE ÁGUA - MATERIAIS NA OPERAÇÃO. AF_06/2014</t>
  </si>
  <si>
    <t xml:space="preserve">GRADE DE DISCO REBOCÁVEL COM 20 DISCOS 24" X 6 MM COM PNEUS PARA TRANSPORTE - DEPRECIAÇÃO. AF_06/2014</t>
  </si>
  <si>
    <t xml:space="preserve">GRADE DE DISCO REBOCÁVEL COM 20 DISCOS 24" X 6 MM COM PNEUS PARA TRANSPORTE - MANUTENÇÃO. AF_06/2014</t>
  </si>
  <si>
    <t xml:space="preserve">MOTONIVELADORA POTÊNCIA BÁSICA LÍQUIDA (PRIMEIRA MARCHA) 125 HP, PESO BRUTO 13032 KG, LARGURA DA LÂMINA DE 3,7 M - MATERIAIS NA OPERAÇÃO. AF_06/2014</t>
  </si>
  <si>
    <t xml:space="preserve">PÁ CARREGADEIRA SOBRE RODAS, POTÊNCIA LÍQUIDA 128 HP, CAPACIDADE DA CAÇAMBA 1,7 A 2,8 M3, PESO OPERACIONAL 11632 KG - MANUTENÇÃO. AF_06/2014</t>
  </si>
  <si>
    <t xml:space="preserve">PÁ CARREGADEIRA SOBRE RODAS, POTÊNCIA LÍQUIDA 128 HP, CAPACIDADE DA CAÇAMBA 1,7 A 2,8 M3, PESO OPERACIONAL 11632 KG - MATERIAIS NA OPERAÇÃO. AF_06/2014</t>
  </si>
  <si>
    <t xml:space="preserve">PÁ CARREGADEIRA SOBRE RODAS, POTÊNCIA 197 HP, CAPACIDADE DA CAÇAMBA 2,5 A 3,5 M3, PESO OPERACIONAL 18338 KG - MANUTENÇÃO. AF_06/2014</t>
  </si>
  <si>
    <t xml:space="preserve">MARTELETE OU ROMPEDOR PNEUMÁTICO MANUAL, 28 KG, COM SILENCIADOR - MANUTENÇÃO. AF_07/2016</t>
  </si>
  <si>
    <t xml:space="preserve">COMPRESSOR DE AR REBOCÁVEL, VAZÃO 189 PCM, PRESSÃO EFETIVA DE TRABALHO 102 PSI, MOTOR DIESEL, POTÊNCIA 63 CV - MATERIAIS NA OPERAÇÃO. AF_06/2015</t>
  </si>
  <si>
    <t xml:space="preserve">BOMBA SUBMERSÍVEL ELÉTRICA TRIFÁSICA, POTÊNCIA 2,96 HP, Ø ROTOR 144 MM SEMI-ABERTO, BOCAL DE SAÍDA Ø 2, HM/Q = 2 MCA / 38,8 M3/H A 28 MCA / 5 M3/H - MATERIAIS NA OPERAÇÃO. AF_06/2014</t>
  </si>
  <si>
    <t xml:space="preserve">CAMINHÃO PIPA 6.000 L, PESO BRUTO TOTAL 13.000 KG, DISTÂNCIA ENTRE EIXOS 4,80 M, POTÊNCIA 189 CV INCLUSIVE TANQUE DE AÇO PARA TRANSPORTE DE ÁGUA, CAPACIDADE 6 M3 - MANUTENÇÃO. AF_06/2014</t>
  </si>
  <si>
    <t xml:space="preserve">ROLO COMPACTADOR DE PNEUS ESTÁTICO, PRESSÃO VARIÁVEL, POTÊNCIA 111 HP, PESO SEM/COM LASTRO 9,5 / 26 T, LARGURA DE TRABALHO 1,90 M - MATERIAIS NA OPERAÇÃO. AF_07/2014</t>
  </si>
  <si>
    <t xml:space="preserve">GRUPO GERADOR ESTACIONÁRIO, MOTOR DIESEL POTÊNCIA 170 KVA - DEPRECIAÇÃO. AF_02/2016</t>
  </si>
  <si>
    <t xml:space="preserve">GRUPO GERADOR ESTACIONÁRIO, MOTOR DIESEL POTÊNCIA 170 KVA - MANUTENÇÃO. AF_02/2016</t>
  </si>
  <si>
    <t xml:space="preserve">ROLO COMPACTADOR VIBRATÓRIO PÉ DE CARNEIRO PARA SOLOS, POTÊNCIA 80 HP, PESO OPERACIONAL SEM/COM LASTRO 7,4 / 8,8 T, LARGURA DE TRABALHO 1,68 M - DEPRECIAÇÃO. AF_02/2016</t>
  </si>
  <si>
    <t xml:space="preserve">GRUPO GERADOR ESTACIONÁRIO, MOTOR DIESEL POTÊNCIA 170 KVA - MATERIAIS NA OPERAÇÃO. AF_02/2016</t>
  </si>
  <si>
    <t xml:space="preserve">ROLO COMPACTADOR VIBRATÓRIO PÉ DE CARNEIRO PARA SOLOS, POTÊNCIA 80 HP, PESO OPERACIONAL SEM/COM LASTRO 7,4 / 8,8 T, LARGURA DE TRABALHO 1,68 M - JUROS. AF_02/2016</t>
  </si>
  <si>
    <t xml:space="preserve">ROLO COMPACTADOR VIBRATÓRIO PÉ DE CARNEIRO PARA SOLOS, POTÊNCIA 80 HP, PESO OPERACIONAL SEM/COM LASTRO 7,4 / 8,8 T, LARGURA DE TRABALHO 1,68 M - MATERIAIS NA OPERAÇÃO. AF_02/2016</t>
  </si>
  <si>
    <t xml:space="preserve">CAMINHÃO TOCO, PBT 14.300 KG, CARGA ÚTIL MÁX. 9.710 KG, DIST. ENTRE EIXOS 3,56 M, POTÊNCIA 185 CV, INCLUSIVE CARROCERIA FIXA ABERTA DE MADEIRA P/ TRANSPORTE GERAL DE CARGA SECA, DIMEN. APROX. 2,50 X 6,50 X 0,50 M - MANUTENÇÃO. AF_06/2014</t>
  </si>
  <si>
    <t xml:space="preserve">CAMINHÃO TOCO, PBT 14.300 KG, CARGA ÚTIL MÁX. 9.710 KG, DIST. ENTRE EIXOS 3,56 M, POTÊNCIA 185 CV, INCLUSIVE CARROCERIA FIXA ABERTA DE MADEIRA P/ TRANSPORTE GERAL DE CARGA SECA, DIMEN. APROX. 2,50 X 6,50 X 0,50 M - MATERIAIS NA OPERAÇÃO. AF_06/2014</t>
  </si>
  <si>
    <t xml:space="preserve">ESPARGIDOR DE ASFALTO PRESSURIZADO, TANQUE 6 M3 COM ISOLAÇÃO TÉRMICA, AQUECIDO COM 2 MAÇARICOS, COM BARRA ESPARGIDORA 3,60 M, MONTADO SOBRE CAMINHÃO  TOCO, PBT 14.300 KG, POTÊNCIA 185 CV - MANUTENÇÃO. AF_08/2015</t>
  </si>
  <si>
    <t xml:space="preserve">GRUPO DE SOLDAGEM COM GERADOR A DIESEL 60 CV PARA SOLDA ELÉTRICA, SOBRE 04 RODAS, COM MOTOR 4 CILINDROS 600 A - DEPRECIAÇÃO. AF_02/2016</t>
  </si>
  <si>
    <t xml:space="preserve">GRUPO DE SOLDAGEM COM GERADOR A DIESEL 60 CV PARA SOLDA ELÉTRICA, SOBRE 04 RODAS, COM MOTOR 4 CILINDROS 600 A - MANUTENÇÃO. AF_02/2016</t>
  </si>
  <si>
    <t xml:space="preserve">GRUPO DE SOLDAGEM COM GERADOR A DIESEL 60 CV PARA SOLDA ELÉTRICA, SOBRE 04 RODAS, COM MOTOR 4 CILINDROS 600 A - MATERIAIS NA OPERAÇÃO. AF_02/2016</t>
  </si>
  <si>
    <t xml:space="preserve">GRUPO DE SOLDAGEM COM GERADOR A DIESEL 60 CV PARA SOLDA ELÉTRICA, SOBRE 04 RODAS, COM MOTOR 4 CILINDROS 600 A - JUROS. AF_02/2016</t>
  </si>
  <si>
    <t xml:space="preserve">GRADE DE DISCO REBOCÁVEL COM 20 DISCOS 24" X 6 MM COM PNEUS PARA TRANSPORTE - JUROS. AF_06/2014</t>
  </si>
  <si>
    <t xml:space="preserve">BETONEIRA CAPACIDADE NOMINAL 400 L, CAPACIDADE DE MISTURA 310 L, MOTOR A DIESEL POTÊNCIA 5,0 CV, SEM CARREGADOR - DEPRECIAÇÃO. AF_05/2023</t>
  </si>
  <si>
    <t xml:space="preserve">BETONEIRA CAPACIDADE NOMINAL 400 L, CAPACIDADE DE MISTURA 310 L, MOTOR A DIESEL POTÊNCIA 5,0 CV, SEM CARREGADOR - JUROS. AF_05/2023</t>
  </si>
  <si>
    <t xml:space="preserve">BETONEIRA CAPACIDADE NOMINAL 400 L, CAPACIDADE DE MISTURA 310 L, MOTOR A DIESEL POTÊNCIA 5,0 CV, SEM CARREGADOR - MANUTENÇÃO. AF_05/2023</t>
  </si>
  <si>
    <t xml:space="preserve">BETONEIRA CAPACIDADE NOMINAL 400 L, CAPACIDADE DE MISTURA 310 L, MOTOR A DIESEL POTÊNCIA 5,0 CV, SEM CARREGADOR - MATERIAIS NA OPERAÇÃO. AF_05/2023</t>
  </si>
  <si>
    <t xml:space="preserve">MISTURADOR DE ARGAMASSA, EIXO HORIZONTAL, CAPACIDADE DE MISTURA 300 KG, MOTOR ELÉTRICO POTÊNCIA 5 CV - DEPRECIAÇÃO. AF_05/2023</t>
  </si>
  <si>
    <t xml:space="preserve">MISTURADOR DE ARGAMASSA, EIXO HORIZONTAL, CAPACIDADE DE MISTURA 300 KG, MOTOR ELÉTRICO POTÊNCIA 5 CV - JUROS. AF_05/2023</t>
  </si>
  <si>
    <t xml:space="preserve">MISTURADOR DE ARGAMASSA, EIXO HORIZONTAL, CAPACIDADE DE MISTURA 300 KG, MOTOR ELÉTRICO POTÊNCIA 5 CV - MANUTENÇÃO. AF_05/2023</t>
  </si>
  <si>
    <t xml:space="preserve">MISTURADOR DE ARGAMASSA, EIXO HORIZONTAL, CAPACIDADE DE MISTURA 300 KG, MOTOR ELÉTRICO POTÊNCIA 5 CV - MATERIAIS NA OPERAÇÃO. AF_05/2023</t>
  </si>
  <si>
    <t xml:space="preserve">MISTURADOR DE ARGAMASSA, EIXO HORIZONTAL, CAPACIDADE DE MISTURA 600 KG, MOTOR ELÉTRICO POTÊNCIA 7,5 CV - DEPRECIAÇÃO. AF_05/2023</t>
  </si>
  <si>
    <t xml:space="preserve">MISTURADOR DE ARGAMASSA, EIXO HORIZONTAL, CAPACIDADE DE MISTURA 600 KG, MOTOR ELÉTRICO POTÊNCIA 7,5 CV - JUROS. AF_05/2023</t>
  </si>
  <si>
    <t xml:space="preserve">MISTURADOR DE ARGAMASSA, EIXO HORIZONTAL, CAPACIDADE DE MISTURA 600 KG, MOTOR ELÉTRICO POTÊNCIA 7,5 CV - MANUTENÇÃO. AF_05/2023</t>
  </si>
  <si>
    <t xml:space="preserve">MISTURADOR DE ARGAMASSA, EIXO HORIZONTAL, CAPACIDADE DE MISTURA 600 KG, MOTOR ELÉTRICO POTÊNCIA 7,5 CV - MATERIAIS NA OPERAÇÃO. AF_05/2023</t>
  </si>
  <si>
    <t xml:space="preserve">MISTURADOR DE ARGAMASSA, EIXO HORIZONTAL, CAPACIDADE DE MISTURA 160 KG, MOTOR ELÉTRICO POTÊNCIA 3 CV - DEPRECIAÇÃO. AF_05/2023</t>
  </si>
  <si>
    <t xml:space="preserve">MISTURADOR DE ARGAMASSA, EIXO HORIZONTAL, CAPACIDADE DE MISTURA 160 KG, MOTOR ELÉTRICO POTÊNCIA 3 CV - JUROS. AF_05/2023</t>
  </si>
  <si>
    <t xml:space="preserve">MISTURADOR DE ARGAMASSA, EIXO HORIZONTAL, CAPACIDADE DE MISTURA 160 KG, MOTOR ELÉTRICO POTÊNCIA 3 CV - MANUTENÇÃO. AF_05/2023</t>
  </si>
  <si>
    <t xml:space="preserve">MISTURADOR DE ARGAMASSA, EIXO HORIZONTAL, CAPACIDADE DE MISTURA 160 KG, MOTOR ELÉTRICO POTÊNCIA 3 CV - MATERIAIS NA OPERAÇÃO. AF_05/2023</t>
  </si>
  <si>
    <t xml:space="preserve">PROJETOR DE ARGAMASSA, CAPACIDADE DE PROJEÇÃO 1,5 M3/H, ALCANCE DE 30 ATÉ 60 M, MOTOR ELÉTRICO POTÊNCIA 7,5 HP - DEPRECIAÇÃO. AF_06/2014</t>
  </si>
  <si>
    <t xml:space="preserve">PROJETOR DE ARGAMASSA, CAPACIDADE DE PROJEÇÃO 1,5 M3/H, ALCANCE DE 30 ATÉ 60 M, MOTOR ELÉTRICO POTÊNCIA 7,5 HP - JUROS. AF_06/2014</t>
  </si>
  <si>
    <t xml:space="preserve">PROJETOR DE ARGAMASSA, CAPACIDADE DE PROJEÇÃO 1,5 M3/H, ALCANCE DE 30 ATÉ 60 M, MOTOR ELÉTRICO POTÊNCIA 7,5 HP - MANUTENÇÃO. AF_06/2014</t>
  </si>
  <si>
    <t xml:space="preserve">PROJETOR DE ARGAMASSA, CAPACIDADE DE PROJEÇÃO 1,5 M3/H, ALCANCE DE 30 ATÉ 60 M, MOTOR ELÉTRICO POTÊNCIA 7,5 HP - MATERIAIS NA OPERAÇÃO. AF_06/2014</t>
  </si>
  <si>
    <t xml:space="preserve">PROJETOR DE ARGAMASSA, CAPACIDADE DE PROJEÇÃO 2 M3/H, ALCANCE ATÉ 50 M, MOTOR ELÉTRICO POTÊNCIA 7,5 HP - DEPRECIAÇÃO. AF_06/2014</t>
  </si>
  <si>
    <t xml:space="preserve">PROJETOR DE ARGAMASSA, CAPACIDADE DE PROJEÇÃO 2 M3/H, ALCANCE ATÉ 50 M, MOTOR ELÉTRICO POTÊNCIA 7,5 HP - JUROS. AF_06/2014</t>
  </si>
  <si>
    <t xml:space="preserve">PROJETOR DE ARGAMASSA, CAPACIDADE DE PROJEÇÃO 2 M3/H, ALCANCE ATÉ 50 M, MOTOR ELÉTRICO POTÊNCIA 7,5 HP - MANUTENÇÃO. AF_06/2014</t>
  </si>
  <si>
    <t xml:space="preserve">PROJETOR DE ARGAMASSA, CAPACIDADE DE PROJEÇÃO 2 M3/H, ALCANCE ATÉ 50 M, MOTOR ELÉTRICO POTÊNCIA 7,5 HP - MATERIAIS NA OPERAÇÃO. AF_06/2014</t>
  </si>
  <si>
    <t xml:space="preserve">ESPARGIDOR DE ASFALTO PRESSURIZADO COM TANQUE DE 2500 L, REBOCÁVEL COM MOTOR A GASOLINA POTÊNCIA 3,4 HP - DEPRECIAÇÃO. AF_07/2014</t>
  </si>
  <si>
    <t xml:space="preserve">ESPARGIDOR DE ASFALTO PRESSURIZADO COM TANQUE DE 2500 L, REBOCÁVEL COM MOTOR A GASOLINA POTÊNCIA 3,4 HP - JUROS. AF_07/2014</t>
  </si>
  <si>
    <t xml:space="preserve">BETONEIRA CAPACIDADE NOMINAL DE 400 L, CAPACIDADE DE MISTURA 280 L, MOTOR ELÉTRICO TRIFÁSICO POTÊNCIA DE 2 CV, SEM CARREGADOR - DEPRECIAÇÃO. AF_05/2023</t>
  </si>
  <si>
    <t xml:space="preserve">BETONEIRA CAPACIDADE NOMINAL DE 400 L, CAPACIDADE DE MISTURA 280 L, MOTOR ELÉTRICO TRIFÁSICO POTÊNCIA DE 2 CV, SEM CARREGADOR - JUROS. AF_05/2023</t>
  </si>
  <si>
    <t xml:space="preserve">BETONEIRA CAPACIDADE NOMINAL DE 400 L, CAPACIDADE DE MISTURA 280 L, MOTOR ELÉTRICO TRIFÁSICO POTÊNCIA DE 2 CV, SEM CARREGADOR - MANUTENÇÃO. AF_05/2023</t>
  </si>
  <si>
    <t xml:space="preserve">BETONEIRA CAPACIDADE NOMINAL DE 400 L, CAPACIDADE DE MISTURA 280 L, MOTOR ELÉTRICO TRIFÁSICO POTÊNCIA DE 2 CV, SEM CARREGADOR - MATERIAIS NA OPERAÇÃO. AF_05/2023</t>
  </si>
  <si>
    <t xml:space="preserve">ESCAVADEIRA HIDRÁULICA SOBRE ESTEIRAS, CAÇAMBA 0,80 M3, PESO OPERACIONAL 17,8 T, POTÊNCIA LÍQUIDA 110 HP - DEPRECIAÇÃO. AF_10/2014</t>
  </si>
  <si>
    <t xml:space="preserve">ESCAVADEIRA HIDRÁULICA SOBRE ESTEIRAS, CAÇAMBA 0,80 M3, PESO OPERACIONAL 17,8 T, POTÊNCIA LÍQUIDA 110 HP - JUROS. AF_10/2014</t>
  </si>
  <si>
    <t xml:space="preserve">ESCAVADEIRA HIDRÁULICA SOBRE ESTEIRAS, CAÇAMBA 0,80 M3, PESO OPERACIONAL 17,8 T, POTÊNCIA LÍQUIDA 110 HP - MANUTENÇÃO. AF_10/2014</t>
  </si>
  <si>
    <t xml:space="preserve">ESCAVADEIRA HIDRÁULICA SOBRE ESTEIRAS, CAÇAMBA 0,80 M3, PESO OPERACIONAL 17,8 T, POTÊNCIA LÍQUIDA 110 HP - MATERIAIS NA OPERAÇÃO. AF_10/2014</t>
  </si>
  <si>
    <t xml:space="preserve">TRATOR DE ESTEIRAS, POTÊNCIA 125 HP, PESO OPERACIONAL 12,9 T, COM LÂMINA 2,7 M3 - DEPRECIAÇÃO. AF_10/2014</t>
  </si>
  <si>
    <t xml:space="preserve">TRATOR DE ESTEIRAS, POTÊNCIA 125 HP, PESO OPERACIONAL 12,9 T, COM LÂMINA 2,7 M3 - JUROS. AF_10/2014</t>
  </si>
  <si>
    <t xml:space="preserve">TRATOR DE ESTEIRAS, POTÊNCIA 125 HP, PESO OPERACIONAL 12,9 T, COM LÂMINA 2,7 M3 - MANUTENÇÃO. AF_10/2014</t>
  </si>
  <si>
    <t xml:space="preserve">TRATOR DE ESTEIRAS, POTÊNCIA 125 HP, PESO OPERACIONAL 12,9 T, COM LÂMINA 2,7 M3 - MATERIAIS NA OPERAÇÃO. AF_10/2014</t>
  </si>
  <si>
    <t xml:space="preserve">USINA DE LAMA ASFÁLTICA, PROD 30 A 50 T/H, SILO DE AGREGADO 7 M3, RESERVATÓRIOS PARA EMULSÃO E ÁGUA DE 2,3 M3 CADA, MISTURADOR TIPO PUG MILL A SER MONTADO SOBRE CAMINHÃO - DEPRECIAÇÃO. AF_10/2014</t>
  </si>
  <si>
    <t xml:space="preserve">USINA DE LAMA ASFÁLTICA, PROD 30 A 50 T/H, SILO DE AGREGADO 7 M3, RESERVATÓRIOS PARA EMULSÃO E ÁGUA DE 2,3 M3 CADA, MISTURADOR TIPO PUG MILL A SER MONTADO SOBRE CAMINHÃO - JUROS. AF_10/2014</t>
  </si>
  <si>
    <t xml:space="preserve">MOTOBOMBA CENTRÍFUGA, MOTOR A GASOLINA, POTÊNCIA 5,42 HP, BOCAIS 1 1/2" X 1", DIÂMETRO ROTOR 143 MM HM/Q = 6 MCA / 16,8 M3/H A 38 MCA / 6,6 M3/H - DEPRECIAÇÃO. AF_06/2014</t>
  </si>
  <si>
    <t xml:space="preserve">MOTOBOMBA CENTRÍFUGA, MOTOR A GASOLINA, POTÊNCIA 5,42 HP, BOCAIS 1 1/2" X 1", DIÂMETRO ROTOR 143 MM HM/Q = 6 MCA / 16,8 M3/H A 38 MCA / 6,6 M3/H - JUROS. AF_06/2014</t>
  </si>
  <si>
    <t xml:space="preserve">GRADE DE DISCO CONTROLE REMOTO REBOCÁVEL, COM 24 DISCOS 24 X 6 MM COM PNEUS PARA TRANSPORTE - DEPRECIAÇÃO. AF_06/2014</t>
  </si>
  <si>
    <t xml:space="preserve">GRADE DE DISCO CONTROLE REMOTO REBOCÁVEL, COM 24 DISCOS 24 X 6 MM COM PNEUS PARA TRANSPORTE - JUROS. AF_06/2014</t>
  </si>
  <si>
    <t xml:space="preserve">RETROESCAVADEIRA SOBRE RODAS COM CARREGADEIRA, TRAÇÃO 4X4, POTÊNCIA LÍQ. 88 HP, CAÇAMBA CARREG. CAP. MÍN. 1 M3, CAÇAMBA RETRO CAP. 0,26 M3, PESO OPERACIONAL MÍN. 6.674 KG, PROFUNDIDADE ESCAVAÇÃO MÁX. 4,37 M - DEPRECIAÇÃO. AF_06/2014</t>
  </si>
  <si>
    <t xml:space="preserve">RETROESCAVADEIRA SOBRE RODAS COM CARREGADEIRA, TRAÇÃO 4X4, POTÊNCIA LÍQ. 88 HP, CAÇAMBA CARREG. CAP. MÍN. 1 M3, CAÇAMBA RETRO CAP. 0,26 M3, PESO OPERACIONAL MÍN. 6.674 KG, PROFUNDIDADE ESCAVAÇÃO MÁX. 4,37 M - JUROS. AF_06/2014</t>
  </si>
  <si>
    <t xml:space="preserve">RETROESCAVADEIRA SOBRE RODAS COM CARREGADEIRA, TRAÇÃO 4X2, POTÊNCIA LÍQ. 79 HP, CAÇAMBA CARREG. CAP. MÍN. 1 M3, CAÇAMBA RETRO CAP. 0,20 M3, PESO OPERACIONAL MÍN. 6.570 KG, PROFUNDIDADE ESCAVAÇÃO MÁX. 4,37 M - DEPRECIAÇÃO. AF_06/2014</t>
  </si>
  <si>
    <t xml:space="preserve">RETROESCAVADEIRA SOBRE RODAS COM CARREGADEIRA, TRAÇÃO 4X2, POTÊNCIA LÍQ. 79 HP, CAÇAMBA CARREG. CAP. MÍN. 1 M3, CAÇAMBA RETRO CAP. 0,20 M3, PESO OPERACIONAL MÍN. 6.570 KG, PROFUNDIDADE ESCAVAÇÃO MÁX. 4,37 M - JUROS. AF_06/2014</t>
  </si>
  <si>
    <t xml:space="preserve">ESCAVADEIRA HIDRÁULICA SOBRE ESTEIRAS, CAÇAMBA 1,20 M3, PESO OPERACIONAL 21 T, POTÊNCIA BRUTA 155 HP - DEPRECIAÇÃO. AF_06/2014</t>
  </si>
  <si>
    <t xml:space="preserve">ESCAVADEIRA HIDRÁULICA SOBRE ESTEIRAS, CAÇAMBA 1,20 M3, PESO OPERACIONAL 21 T, POTÊNCIA BRUTA 155 HP - JUROS. AF_06/2014</t>
  </si>
  <si>
    <t xml:space="preserve">ESCAVADEIRA HIDRÁULICA SOBRE ESTEIRAS, CAÇAMBA 1,20 M3, PESO OPERACIONAL 21 T, POTÊNCIA BRUTA 155 HP - MANUTENÇÃO. AF_06/2014</t>
  </si>
  <si>
    <t xml:space="preserve">ESCAVADEIRA HIDRÁULICA SOBRE ESTEIRAS, CAÇAMBA 1,20 M3, PESO OPERACIONAL 21 T, POTÊNCIA BRUTA 155 HP - MATERIAIS NA OPERAÇÃO. AF_06/2014</t>
  </si>
  <si>
    <t xml:space="preserve">TRATOR DE ESTEIRAS, POTÊNCIA 150 HP, PESO OPERACIONAL 16,7 T, COM RODA MOTRIZ ELEVADA E LÂMINA 3,18 M3 - DEPRECIAÇÃO. AF_06/2014</t>
  </si>
  <si>
    <t xml:space="preserve">TRATOR DE ESTEIRAS, POTÊNCIA 150 HP, PESO OPERACIONAL 16,7 T, COM RODA MOTRIZ ELEVADA E LÂMINA 3,18 M3 - JUROS. AF_06/2014</t>
  </si>
  <si>
    <t xml:space="preserve">RETROESCAVADEIRA SOBRE RODAS COM CARREGADEIRA, TRAÇÃO 4X4, POTÊNCIA LÍQ. 72 HP, CAÇAMBA CARREG. CAP. MÍN. 0,79 M3, CAÇAMBA RETRO CAP. 0,18 M3, PESO OPERACIONAL MÍN. 7.140 KG, PROFUNDIDADE ESCAVAÇÃO MÁX. 4,50 M - DEPRECIAÇÃO. AF_06/2014</t>
  </si>
  <si>
    <t xml:space="preserve">RETROESCAVADEIRA SOBRE RODAS COM CARREGADEIRA, TRAÇÃO 4X4, POTÊNCIA LÍQ. 72 HP, CAÇAMBA CARREG. CAP. MÍN. 0,79 M3, CAÇAMBA RETRO CAP. 0,18 M3, PESO OPERACIONAL MÍN. 7.140 KG, PROFUNDIDADE ESCAVAÇÃO MÁX. 4,50 M - JUROS. AF_06/2014</t>
  </si>
  <si>
    <t xml:space="preserve">TRATOR DE ESTEIRAS, POTÊNCIA 347 HP, PESO OPERACIONAL 38,5 T, COM LÂMINA 8,70 M3 - DEPRECIAÇÃO. AF_06/2014</t>
  </si>
  <si>
    <t xml:space="preserve">TRATOR DE ESTEIRAS, POTÊNCIA 347 HP, PESO OPERACIONAL 38,5 T, COM LÂMINA 8,70 M3 - JUROS. AF_06/2014</t>
  </si>
  <si>
    <t xml:space="preserve">VASSOURA MECÂNICA REBOCÁVEL COM ESCOVA CILÍNDRICA, LARGURA ÚTIL DE VARRIMENTO DE 2,44 M - DEPRECIAÇÃO. AF_06/2014</t>
  </si>
  <si>
    <t xml:space="preserve">VASSOURA MECÂNICA REBOCÁVEL COM ESCOVA CILÍNDRICA, LARGURA ÚTIL DE VARRIMENTO DE 2,44 M - JUROS. AF_06/2014</t>
  </si>
  <si>
    <t xml:space="preserve">TRATOR DE ESTEIRAS, POTÊNCIA 170 HP, PESO OPERACIONAL 19 T, CAÇAMBA 5,2 M3 - DEPRECIAÇÃO. AF_06/2014</t>
  </si>
  <si>
    <t xml:space="preserve">TRATOR DE ESTEIRAS, POTÊNCIA 170 HP, PESO OPERACIONAL 19 T, CAÇAMBA 5,2 M3 - JUROS. AF_06/2014</t>
  </si>
  <si>
    <t xml:space="preserve">BOMBA SUBMERSÍVEL ELÉTRICA TRIFÁSICA, POTÊNCIA 2,96 HP, Ø ROTOR 144 MM SEMI-ABERTO, BOCAL DE SAÍDA Ø 2, HM/Q = 2 MCA / 38,8 M3/H A 28 MCA / 5 M3/H - DEPRECIAÇÃO. AF_06/2014</t>
  </si>
  <si>
    <t xml:space="preserve">BOMBA SUBMERSÍVEL ELÉTRICA TRIFÁSICA, POTÊNCIA 2,96 HP, Ø ROTOR 144 MM SEMI-ABERTO, BOCAL DE SAÍDA Ø 2, HM/Q = 2 MCA / 38,8 M3/H A 28 MCA / 5 M3/H - JUROS. AF_06/2014</t>
  </si>
  <si>
    <t xml:space="preserve">TANQUE DE ASFALTO ESTACIONÁRIO COM MAÇARICO, CAPACIDADE 20.000 L - DEPRECIAÇÃO. AF_05/2023</t>
  </si>
  <si>
    <t xml:space="preserve">TANQUE DE ASFALTO ESTACIONÁRIO COM MAÇARICO, CAPACIDADE 20.000 L - JUROS. AF_05/2023</t>
  </si>
  <si>
    <t xml:space="preserve">TANQUE DE ASFALTO ESTACIONÁRIO COM MAÇARICO, CAPACIDADE 20.000 L - MANUTENÇÃO. AF_05/2023</t>
  </si>
  <si>
    <t xml:space="preserve">TANQUE DE ASFALTO ESTACIONÁRIO COM MAÇARICO, CAPACIDADE 20.000 L - MATERIAIS NA OPERAÇÃO. AF_05/2023</t>
  </si>
  <si>
    <t xml:space="preserve">TRATOR DE ESTEIRAS, POTÊNCIA 100 HP, PESO OPERACIONAL 9,4 T, COM LÂMINA 2,19 M3 - DEPRECIAÇÃO. AF_06/2014</t>
  </si>
  <si>
    <t xml:space="preserve">TRATOR DE ESTEIRAS, POTÊNCIA 100 HP, PESO OPERACIONAL 9,4 T, COM LÂMINA 2,19 M3 - JUROS. AF_06/2014</t>
  </si>
  <si>
    <t xml:space="preserve">TRATOR DE PNEUS, POTÊNCIA 85 CV, TRAÇÃO 4X4, PESO COM LASTRO DE 4.675 KG - DEPRECIAÇÃO. AF_06/2014</t>
  </si>
  <si>
    <t xml:space="preserve">TRATOR DE PNEUS, POTÊNCIA 85 CV, TRAÇÃO 4X4, PESO COM LASTRO DE 4.675 KG - JUROS. AF_06/2014</t>
  </si>
  <si>
    <t xml:space="preserve">PÁ CARREGADEIRA SOBRE RODAS, POTÊNCIA LÍQUIDA 128 HP, CAPACIDADE DA CAÇAMBA 1,7 A 2,8 M3, PESO OPERACIONAL 11632 KG - DEPRECIAÇÃO. AF_06/2014</t>
  </si>
  <si>
    <t xml:space="preserve">PÁ CARREGADEIRA SOBRE RODAS, POTÊNCIA LÍQUIDA 128 HP, CAPACIDADE DA CAÇAMBA 1,7 A 2,8 M3, PESO OPERACIONAL 11632 KG - JUROS. AF_06/2014</t>
  </si>
  <si>
    <t xml:space="preserve">PÁ CARREGADEIRA SOBRE RODAS, POTÊNCIA 197 HP, CAPACIDADE DA CAÇAMBA 2,5 A 3,5 M3, PESO OPERACIONAL 18338 KG - DEPRECIAÇÃO. AF_06/2014</t>
  </si>
  <si>
    <t xml:space="preserve">PÁ CARREGADEIRA SOBRE RODAS, POTÊNCIA 197 HP, CAPACIDADE DA CAÇAMBA 2,5 A 3,5 M3, PESO OPERACIONAL 18338 KG - JUROS. AF_06/2014</t>
  </si>
  <si>
    <t xml:space="preserve">ROLO COMPACTADOR VIBRATÓRIO DE UM CILINDRO AÇO LISO, POTÊNCIA 80 HP, PESO OPERACIONAL MÁXIMO 8,1 T, IMPACTO DINÂMICO 16,15 / 9,5 T, LARGURA DE TRABALHO 1,68 M - DEPRECIAÇÃO. AF_06/2014</t>
  </si>
  <si>
    <t xml:space="preserve">ROLO COMPACTADOR VIBRATÓRIO DE UM CILINDRO AÇO LISO, POTÊNCIA 80 HP, PESO OPERACIONAL MÁXIMO 8,1 T, IMPACTO DINÂMICO 16,15 / 9,5 T, LARGURA DE TRABALHO 1,68 M - JUROS. AF_06/2014</t>
  </si>
  <si>
    <t xml:space="preserve">BATE-ESTACAS POR GRAVIDADE, POTÊNCIA DE 160 HP, PESO DO MARTELO ATÉ 3 TONELADAS - DEPRECIAÇÃO. AF_11/2014</t>
  </si>
  <si>
    <t xml:space="preserve">BATE-ESTACAS POR GRAVIDADE, POTÊNCIA DE 160 HP, PESO DO MARTELO ATÉ 3 TONELADAS - JUROS. AF_11/2014</t>
  </si>
  <si>
    <t xml:space="preserve">BATE-ESTACAS POR GRAVIDADE, POTÊNCIA DE 160 HP, PESO DO MARTELO ATÉ 3 TONELADAS - MANUTENÇÃO. AF_11/2014</t>
  </si>
  <si>
    <t xml:space="preserve">BATE-ESTACAS POR GRAVIDADE, POTÊNCIA DE 160 HP, PESO DO MARTELO ATÉ 3 TONELADAS - MATERIAIS NA OPERAÇÃO. AF_11/2014</t>
  </si>
  <si>
    <t xml:space="preserve">BETONEIRA CAPACIDADE NOMINAL DE 600 L, CAPACIDADE DE MISTURA 360 L, MOTOR ELÉTRICO TRIFÁSICO POTÊNCIA DE 4 CV, SEM CARREGADOR - DEPRECIAÇÃO. AF_05/2023</t>
  </si>
  <si>
    <t xml:space="preserve">BETONEIRA CAPACIDADE NOMINAL DE 600 L, CAPACIDADE DE MISTURA 360 L, MOTOR ELÉTRICO TRIFÁSICO POTÊNCIA DE 4 CV, SEM CARREGADOR - JUROS. AF_05/2023</t>
  </si>
  <si>
    <t xml:space="preserve">BETONEIRA CAPACIDADE NOMINAL DE 600 L, CAPACIDADE DE MISTURA 360 L, MOTOR ELÉTRICO TRIFÁSICO POTÊNCIA DE 4 CV, SEM CARREGADOR - MANUTENÇÃO. AF_05/2023</t>
  </si>
  <si>
    <t xml:space="preserve">BETONEIRA CAPACIDADE NOMINAL DE 600 L, CAPACIDADE DE MISTURA 360 L, MOTOR ELÉTRICO TRIFÁSICO POTÊNCIA DE 4 CV, SEM CARREGADOR - MATERIAIS NA OPERAÇÃO. AF_05/2023</t>
  </si>
  <si>
    <t xml:space="preserve">MOTONIVELADORA POTÊNCIA BÁSICA LÍQUIDA (PRIMEIRA MARCHA) 125 HP, PESO BRUTO 13032 KG, LARGURA DA LÂMINA DE 3,7 M - DEPRECIAÇÃO. AF_06/2014</t>
  </si>
  <si>
    <t xml:space="preserve">MOTONIVELADORA POTÊNCIA BÁSICA LÍQUIDA (PRIMEIRA MARCHA) 125 HP, PESO BRUTO 13032 KG, LARGURA DA LÂMINA DE 3,7 M - JUROS. AF_06/2014</t>
  </si>
  <si>
    <t xml:space="preserve">FRESADORA DE ASFALTO A FRIO SOBRE RODAS, LARGURA FRESAGEM DE 1,0 M, POTÊNCIA 208 HP - DEPRECIAÇÃO. AF_11/2014</t>
  </si>
  <si>
    <t xml:space="preserve">FRESADORA DE ASFALTO A FRIO SOBRE RODAS, LARGURA FRESAGEM DE 1,0 M, POTÊNCIA 208 HP - JUROS. AF_11/2014</t>
  </si>
  <si>
    <t xml:space="preserve">FRESADORA DE ASFALTO A FRIO SOBRE RODAS, LARGURA FRESAGEM DE 1,0 M, POTÊNCIA 208 HP - MANUTENÇÃO. AF_11/2014</t>
  </si>
  <si>
    <t xml:space="preserve">FRESADORA DE ASFALTO A FRIO SOBRE RODAS, LARGURA FRESAGEM DE 1,0 M, POTÊNCIA 208 HP - MATERIAIS NA OPERAÇÃO. AF_11/2014</t>
  </si>
  <si>
    <t xml:space="preserve">FRESADORA DE ASFALTO A FRIO SOBRE RODAS, LARGURA FRESAGEM DE 2,0 M, POTÊNCIA 550 HP - DEPRECIAÇÃO. AF_11/2014</t>
  </si>
  <si>
    <t xml:space="preserve">FRESADORA DE ASFALTO A FRIO SOBRE RODAS, LARGURA FRESAGEM DE 2,0 M, POTÊNCIA 550 HP - JUROS. AF_11/2014</t>
  </si>
  <si>
    <t xml:space="preserve">FRESADORA DE ASFALTO A FRIO SOBRE RODAS, LARGURA FRESAGEM DE 2,0 M, POTÊNCIA 550 HP - MANUTENÇÃO. AF_11/2014</t>
  </si>
  <si>
    <t xml:space="preserve">FRESADORA DE ASFALTO A FRIO SOBRE RODAS, LARGURA FRESAGEM DE 2,0 M, POTÊNCIA 550 HP - MATERIAIS NA OPERAÇÃO. AF_11/2014</t>
  </si>
  <si>
    <t xml:space="preserve">VIBROACABADORA DE ASFALTO SOBRE ESTEIRAS, LARGURA DE PAVIMENTAÇÃO 1,90 M A 5,30 M, POTÊNCIA 105 HP CAPACIDADE 450 T/H - DEPRECIAÇÃO. AF_11/2014</t>
  </si>
  <si>
    <t xml:space="preserve">VIBROACABADORA DE ASFALTO SOBRE ESTEIRAS, LARGURA DE PAVIMENTAÇÃO 1,90 M A 5,30 M, POTÊNCIA 105 HP CAPACIDADE 450 T/H - JUROS. AF_11/2014</t>
  </si>
  <si>
    <t xml:space="preserve">RECICLADORA DE ASFALTO A FRIO SOBRE RODAS, LARGURA FRESAGEM DE 2,0 M, POTÊNCIA 422 HP - DEPRECIAÇÃO. AF_11/2014</t>
  </si>
  <si>
    <t xml:space="preserve">RECICLADORA DE ASFALTO A FRIO SOBRE RODAS, LARGURA FRESAGEM DE 2,0 M, POTÊNCIA 422 HP - JUROS. AF_11/2014</t>
  </si>
  <si>
    <t xml:space="preserve">RECICLADORA DE ASFALTO A FRIO SOBRE RODAS, LARGURA FRESAGEM DE 2,0 M, POTÊNCIA 422 HP - MANUTENÇÃO. AF_11/2014</t>
  </si>
  <si>
    <t xml:space="preserve">RECICLADORA DE ASFALTO A FRIO SOBRE RODAS, LARGURA FRESAGEM DE 2,0 M, POTÊNCIA 422 HP - MATERIAIS NA OPERAÇÃO. AF_11/2014</t>
  </si>
  <si>
    <t xml:space="preserve">VIBROACABADORA DE ASFALTO SOBRE ESTEIRAS, LARGURA DE PAVIMENTAÇÃO 2,13 M A 4,55 M, POTÊNCIA 100 HP, CAPACIDADE 400 T/H - DEPRECIAÇÃO. AF_11/2014</t>
  </si>
  <si>
    <t xml:space="preserve">VIBROACABADORA DE ASFALTO SOBRE ESTEIRAS, LARGURA DE PAVIMENTAÇÃO 2,13 M A 4,55 M, POTÊNCIA 100 HP, CAPACIDADE 400 T/H - JUROS. AF_11/2014</t>
  </si>
  <si>
    <t xml:space="preserve">VIBROACABADORA DE ASFALTO SOBRE ESTEIRAS, LARGURA DE PAVIMENTAÇÃO 2,13 M A 4,55 M, POTÊNCIA 100 HP, CAPACIDADE 400 T/H - MANUTENÇÃO. AF_11/2014</t>
  </si>
  <si>
    <t xml:space="preserve">VIBROACABADORA DE ASFALTO SOBRE ESTEIRAS, LARGURA DE PAVIMENTAÇÃO 2,13 M A 4,55 M, POTÊNCIA 100 HP, CAPACIDADE 400 T/H - MATERIAIS NA OPERAÇÃO. AF_11/2014</t>
  </si>
  <si>
    <t xml:space="preserve">GUINDAUTO HIDRÁULICO, CAPACIDADE MÁXIMA DE CARGA 6200 KG, MOMENTO MÁXIMO DE CARGA 11,7 TM, ALCANCE MÁXIMO HORIZONTAL 9,70 M, INCLUSIVE CAMINHÃO TOCO PBT 16.000 KG, POTÊNCIA DE 189 CV - DEPRECIAÇÃO. AF_06/2014</t>
  </si>
  <si>
    <t xml:space="preserve">GUINDAUTO HIDRÁULICO, CAPACIDADE MÁXIMA DE CARGA 6200 KG, MOMENTO MÁXIMO DE CARGA 11,7 TM, ALCANCE MÁXIMO HORIZONTAL 9,70 M, INCLUSIVE CAMINHÃO TOCO PBT 16.000 KG, POTÊNCIA DE 189 CV - JUROS. AF_06/2014</t>
  </si>
  <si>
    <t xml:space="preserve">GUINDAUTO HIDRÁULICO, CAPACIDADE MÁXIMA DE CARGA 6200 KG, MOMENTO MÁXIMO DE CARGA 11,7 TM, ALCANCE MÁXIMO HORIZONTAL 9,70 M, INCLUSIVE CAMINHÃO TOCO PBT 16.000 KG, POTÊNCIA DE 189 CV - MANUTENÇÃO. AF_06/2014</t>
  </si>
  <si>
    <t xml:space="preserve">CAMINHÃO TOCO, PBT 16.000 KG, CARGA ÚTIL MÁX. 10.685 KG, DIST. ENTRE EIXOS 4,8 M, POTÊNCIA 189 CV, INCLUSIVE CARROCERIA FIXA ABERTA DE MADEIRA P/ TRANSPORTE GERAL DE CARGA SECA, DIMEN. APROX. 2,5 X 7,00 X 0,50 M - DEPRECIAÇÃO. AF_06/2014</t>
  </si>
  <si>
    <t xml:space="preserve">CAMINHÃO TOCO, PBT 16.000 KG, CARGA ÚTIL MÁX. 10.685 KG, DIST. ENTRE EIXOS 4,8 M, POTÊNCIA 189 CV, INCLUSIVE CARROCERIA FIXA ABERTA DE MADEIRA P/ TRANSPORTE GERAL DE CARGA SECA, DIMEN. APROX. 2,5 X 7,00 X 0,50 M - JUROS. AF_06/2014</t>
  </si>
  <si>
    <t xml:space="preserve">CAMINHÃO TOCO, PBT 16.000 KG, CARGA ÚTIL MÁX. 10.685 KG, DIST. ENTRE EIXOS 4,8 M, POTÊNCIA 189 CV, INCLUSIVE CARROCERIA FIXA ABERTA DE MADEIRA P/ TRANSPORTE GERAL DE CARGA SECA, DIMEN. APROX. 2,5 X 7,00 X 0,50 M - IMPOSTOS E SEGUROS. AF_06/2014</t>
  </si>
  <si>
    <t xml:space="preserve">GUINDASTE HIDRÁULICO AUTOPROPELIDO, COM LANÇA TELESCÓPICA 28,80 M, CAPACIDADE MÁXIMA 30 T, POTÊNCIA 97 KW, TRAÇÃO 4 X 4 - DEPRECIAÇÃO. AF_11/2014</t>
  </si>
  <si>
    <t xml:space="preserve">GUINDASTE HIDRÁULICO AUTOPROPELIDO, COM LANÇA TELESCÓPICA 28,80 M, CAPACIDADE MÁXIMA 30 T, POTÊNCIA 97 KW, TRAÇÃO 4 X 4 - JUROS. AF_11/2014</t>
  </si>
  <si>
    <t xml:space="preserve">GUINDASTE HIDRÁULICO AUTOPROPELIDO, COM LANÇA TELESCÓPICA 28,80 M, CAPACIDADE MÁXIMA 30 T, POTÊNCIA 97 KW, TRAÇÃO 4 X 4 - IMPOSTOS E SEGUROS. AF_11/2014</t>
  </si>
  <si>
    <t xml:space="preserve">GUINDASTE HIDRÁULICO AUTOPROPELIDO, COM LANÇA TELESCÓPICA 28,80 M, CAPACIDADE MÁXIMA 30 T, POTÊNCIA 97 KW, TRAÇÃO 4 X 4 - MANUTENÇÃO. AF_11/2014</t>
  </si>
  <si>
    <t xml:space="preserve">GUINDASTE HIDRÁULICO AUTOPROPELIDO, COM LANÇA TELESCÓPICA 28,80 M, CAPACIDADE MÁXIMA 30 T, POTÊNCIA 97 KW, TRAÇÃO 4 X 4 - MATERIAIS NA OPERAÇÃO. AF_11/2014</t>
  </si>
  <si>
    <t xml:space="preserve">BETONEIRA CAPACIDADE NOMINAL DE 600 L, CAPACIDADE DE MISTURA 440 L, MOTOR A DIESEL POTÊNCIA 10 CV, COM CARREGADOR - DEPRECIAÇÃO. AF_05/2023</t>
  </si>
  <si>
    <t xml:space="preserve">BETONEIRA CAPACIDADE NOMINAL DE 600 L, CAPACIDADE DE MISTURA 440 L, MOTOR A DIESEL POTÊNCIA 10 CV, COM CARREGADOR - JUROS. AF_05/2023</t>
  </si>
  <si>
    <t xml:space="preserve">BETONEIRA CAPACIDADE NOMINAL DE 600 L, CAPACIDADE DE MISTURA 440 L, MOTOR A DIESEL POTÊNCIA 10 CV, COM CARREGADOR - MANUTENÇÃO. AF_05/2023</t>
  </si>
  <si>
    <t xml:space="preserve">BETONEIRA CAPACIDADE NOMINAL DE 600 L, CAPACIDADE DE MISTURA 440 L, MOTOR A DIESEL POTÊNCIA 10 CV, COM CARREGADOR - MATERIAIS NA OPERAÇÃO. AF_05/2023</t>
  </si>
  <si>
    <t xml:space="preserve">ROLO COMPACTADOR VIBRATÓRIO TANDEM AÇO LISO, POTÊNCIA 58 HP, PESO SEM/COM LASTRO 6,5 / 9,4 T, LARGURA DE TRABALHO 1,2 M - DEPRECIAÇÃO. AF_06/2014</t>
  </si>
  <si>
    <t xml:space="preserve">ROLO COMPACTADOR VIBRATÓRIO TANDEM AÇO LISO, POTÊNCIA 58 HP, PESO SEM/COM LASTRO 6,5 / 9,4 T, LARGURA DE TRABALHO 1,2 M - JUROS. AF_06/2014</t>
  </si>
  <si>
    <t xml:space="preserve">CAMINHÃO BASCULANTE 14 M3, COM CAVALO MECÂNICO DE CAPACIDADE MÁXIMA DE TRAÇÃO COMBINADO DE 36000 KG, POTÊNCIA 286 CV, INCLUSIVE SEMIREBOQUE COM CAÇAMBA METÁLICA - DEPRECIAÇÃO. AF_12/2014</t>
  </si>
  <si>
    <t xml:space="preserve">CAMINHÃO BASCULANTE 14 M3, COM CAVALO MECÂNICO DE CAPACIDADE MÁXIMA DE TRAÇÃO COMBINADO DE 36000 KG, POTÊNCIA 286 CV, INCLUSIVE SEMIREBOQUE COM CAÇAMBA METÁLICA - JUROS. AF_12/2014</t>
  </si>
  <si>
    <t xml:space="preserve">CAMINHÃO BASCULANTE 14 M3, COM CAVALO MECÂNICO DE CAPACIDADE MÁXIMA DE TRAÇÃO COMBINADO DE 36000 KG, POTÊNCIA 286 CV, INCLUSIVE SEMIREBOQUE COM CAÇAMBA METÁLICA - IMPOSTOS E SEGUROS. AF_12/2014</t>
  </si>
  <si>
    <t xml:space="preserve">CAMINHÃO BASCULANTE 14 M3, COM CAVALO MECÂNICO DE CAPACIDADE MÁXIMA DE TRAÇÃO COMBINADO DE 36000 KG, POTÊNCIA 286 CV, INCLUSIVE SEMIREBOQUE COM CAÇAMBA METÁLICA - MANUTENÇÃO. AF_12/2014</t>
  </si>
  <si>
    <t xml:space="preserve">CAMINHÃO BASCULANTE 14 M3, COM CAVALO MECÂNICO DE CAPACIDADE MÁXIMA DE TRAÇÃO COMBINADO DE 36000 KG, POTÊNCIA 286 CV, INCLUSIVE SEMIREBOQUE COM CAÇAMBA METÁLICA - MATERIAIS NA OPERAÇÃO. AF_12/2014</t>
  </si>
  <si>
    <t xml:space="preserve">CAMINHÃO BASCULANTE 18 M3, COM CAVALO MECÂNICO DE CAPACIDADE MÁXIMA DE TRAÇÃO COMBINADO DE 45000 KG, POTÊNCIA 330 CV, INCLUSIVE SEMIREBOQUE COM CAÇAMBA METÁLICA - DEPRECIAÇÃO. AF_12/2014</t>
  </si>
  <si>
    <t xml:space="preserve">CAMINHÃO BASCULANTE 18 M3, COM CAVALO MECÂNICO DE CAPACIDADE MÁXIMA DE TRAÇÃO COMBINADO DE 45000 KG, POTÊNCIA 330 CV, INCLUSIVE SEMIREBOQUE COM CAÇAMBA METÁLICA - JUROS. AF_12/2014</t>
  </si>
  <si>
    <t xml:space="preserve">CAMINHÃO BASCULANTE 18 M3, COM CAVALO MECÂNICO DE CAPACIDADE MÁXIMA DE TRAÇÃO COMBINADO DE 45000 KG, POTÊNCIA 330 CV, INCLUSIVE SEMIREBOQUE COM CAÇAMBA METÁLICA - IMPOSTOS E SEGUROS. AF_12/2014</t>
  </si>
  <si>
    <t xml:space="preserve">CAMINHÃO BASCULANTE 18 M3, COM CAVALO MECÂNICO DE CAPACIDADE MÁXIMA DE TRAÇÃO COMBINADO DE 45000 KG, POTÊNCIA 330 CV, INCLUSIVE SEMIREBOQUE COM CAÇAMBA METÁLICA - MANUTENÇÃO. AF_12/2014</t>
  </si>
  <si>
    <t xml:space="preserve">CAMINHÃO BASCULANTE 18 M3, COM CAVALO MECÂNICO DE CAPACIDADE MÁXIMA DE TRAÇÃO COMBINADO DE 45000 KG, POTÊNCIA 330 CV, INCLUSIVE SEMIREBOQUE COM CAÇAMBA METÁLICA - MATERIAIS NA OPERAÇÃO. AF_12/2014</t>
  </si>
  <si>
    <t xml:space="preserve">VIBRADOR DE IMERSÃO, DIÂMETRO DE PONTEIRA 45MM, MOTOR ELÉTRICO TRIFÁSICO POTÊNCIA DE 2 CV - DEPRECIAÇÃO. AF_06/2015</t>
  </si>
  <si>
    <t xml:space="preserve">VIBRADOR DE IMERSÃO, DIÂMETRO DE PONTEIRA 45MM, MOTOR ELÉTRICO TRIFÁSICO POTÊNCIA DE 2 CV - JUROS. AF_06/2015</t>
  </si>
  <si>
    <t xml:space="preserve">VIBRADOR DE IMERSÃO, DIÂMETRO DE PONTEIRA 45MM, MOTOR ELÉTRICO TRIFÁSICO POTÊNCIA DE 2 CV - MANUTENÇÃO. AF_06/2015</t>
  </si>
  <si>
    <t xml:space="preserve">VIBRADOR DE IMERSÃO, DIÂMETRO DE PONTEIRA 45MM, MOTOR ELÉTRICO TRIFÁSICO POTÊNCIA DE 2 CV - MATERIAIS NA OPERAÇÃO. AF_06/2015</t>
  </si>
  <si>
    <t xml:space="preserve">PERFURATRIZ MANUAL, TORQUE MÁXIMO 83 N.M, POTÊNCIA 5 CV, COM DIÂMETRO MÁXIMO 4" - DEPRECIAÇÃO. AF_06/2015</t>
  </si>
  <si>
    <t xml:space="preserve">PERFURATRIZ MANUAL, TORQUE MÁXIMO 83 N.M, POTÊNCIA 5 CV, COM DIÂMETRO MÁXIMO 4" - JUROS. AF_06/2015</t>
  </si>
  <si>
    <t xml:space="preserve">PERFURATRIZ MANUAL, TORQUE MÁXIMO 83 N.M, POTÊNCIA 5 CV, COM DIÂMETRO MÁXIMO 4" - MANUTENÇÃO. AF_06/2015</t>
  </si>
  <si>
    <t xml:space="preserve">PERFURATRIZ MANUAL, TORQUE MÁXIMO 83 N.M, POTÊNCIA 5 CV, COM DIÂMETRO MÁXIMO 4" - MATERIAIS NA OPERAÇÃO. AF_06/2015</t>
  </si>
  <si>
    <t xml:space="preserve">PERFURATRIZ SOBRE ESTEIRA, TORQUE MÁXIMO 600 KGF, PESO MÉDIO 1000 KG, POTÊNCIA 20 HP, DIÂMETRO MÁXIMO 10" - DEPRECIAÇÃO. AF_06/2015</t>
  </si>
  <si>
    <t xml:space="preserve">PERFURATRIZ SOBRE ESTEIRA, TORQUE MÁXIMO 600 KGF, PESO MÉDIO 1000 KG, POTÊNCIA 20 HP, DIÂMETRO MÁXIMO 10" - JUROS. AF_06/2015</t>
  </si>
  <si>
    <t xml:space="preserve">PERFURATRIZ SOBRE ESTEIRA, TORQUE MÁXIMO 600 KGF, PESO MÉDIO 1000 KG, POTÊNCIA 20 HP, DIÂMETRO MÁXIMO 10" - MANUTENÇÃO. AF_06/2015</t>
  </si>
  <si>
    <t xml:space="preserve">PERFURATRIZ SOBRE ESTEIRA, TORQUE MÁXIMO 600 KGF, PESO MÉDIO 1000 KG, POTÊNCIA 20 HP, DIÂMETRO MÁXIMO 10" - MATERIAIS NA OPERAÇÃO. AF_06/2015</t>
  </si>
  <si>
    <t xml:space="preserve">MISTURADOR DUPLO HORIZONTAL DE ALTA TURBULÊNCIA, CAPACIDADE / VOLUME 2 X 500 LITROS, MOTORES ELÉTRICOS MÍNIMO 5 CV CADA, PARA NATA CIMENTO, ARGAMASSA E OUTROS - DEPRECIAÇÃO. AF_06/2015</t>
  </si>
  <si>
    <t xml:space="preserve">MISTURADOR DUPLO HORIZONTAL DE ALTA TURBULÊNCIA, CAPACIDADE / VOLUME 2 X 500 LITROS, MOTORES ELÉTRICOS MÍNIMO 5 CV CADA, PARA NATA CIMENTO, ARGAMASSA E OUTROS - JUROS. AF_06/2015</t>
  </si>
  <si>
    <t xml:space="preserve">MISTURADOR DUPLO HORIZONTAL DE ALTA TURBULÊNCIA, CAPACIDADE / VOLUME 2 X 500 LITROS, MOTORES ELÉTRICOS MÍNIMO 5 CV CADA, PARA NATA CIMENTO, ARGAMASSA E OUTROS - MANUTENÇÃO. AF_06/2015</t>
  </si>
  <si>
    <t xml:space="preserve">MISTURADOR DUPLO HORIZONTAL DE ALTA TURBULÊNCIA, CAPACIDADE / VOLUME 2 X 500 LITROS, MOTORES ELÉTRICOS MÍNIMO 5 CV CADA, PARA NATA CIMENTO, ARGAMASSA E OUTROS - MATERIAIS NA OPERAÇÃO. AF_06/2015</t>
  </si>
  <si>
    <t xml:space="preserve">BOMBA TRIPLEX, PARA INJEÇÃO DE NATA DE CIMENTO, VAZÃO MÁXIMA DE 100 LITROS/MINUTO, PRESSÃO MÁXIMA DE 70 BAR - DEPRECIAÇÃO. AF_06/2015</t>
  </si>
  <si>
    <t xml:space="preserve">BOMBA TRIPLEX, PARA INJEÇÃO DE NATA DE CIMENTO, VAZÃO MÁXIMA DE 100 LITROS/MINUTO, PRESSÃO MÁXIMA DE 70 BAR - JUROS. AF_06/2015</t>
  </si>
  <si>
    <t xml:space="preserve">BOMBA TRIPLEX, PARA INJEÇÃO DE NATA DE CIMENTO, VAZÃO MÁXIMA DE 100 LITROS/MINUTO, PRESSÃO MÁXIMA DE 70 BAR - MANUTENÇÃO. AF_06/2015</t>
  </si>
  <si>
    <t xml:space="preserve">BOMBA TRIPLEX, PARA INJEÇÃO DE NATA DE CIMENTO, VAZÃO MÁXIMA DE 100 LITROS/MINUTO, PRESSÃO MÁXIMA DE 70 BAR - MATERIAIS NA OPERAÇÃO. AF_06/2015</t>
  </si>
  <si>
    <t xml:space="preserve">BOMBA CENTRÍFUGA MONOESTÁGIO COM MOTOR ELÉTRICO MONOFÁSICO, POTÊNCIA 15 HP, DIÂMETRO DO ROTOR 173 MM, HM/Q = 30 MCA / 90 M3/H A 45 MCA / 55 M3/H - DEPRECIAÇÃO. AF_06/2015</t>
  </si>
  <si>
    <t xml:space="preserve">BOMBA CENTRÍFUGA MONOESTÁGIO COM MOTOR ELÉTRICO MONOFÁSICO, POTÊNCIA 15 HP, DIÂMETRO DO ROTOR 173 MM, HM/Q = 30 MCA / 90 M3/H A 45 MCA / 55 M3/H - JUROS. AF_06/2015</t>
  </si>
  <si>
    <t xml:space="preserve">BOMBA CENTRÍFUGA MONOESTÁGIO COM MOTOR ELÉTRICO MONOFÁSICO, POTÊNCIA 15 HP, DIÂMETRO DO ROTOR 173 MM, HM/Q = 30 MCA / 90 M3/H A 45 MCA / 55 M3/H - MANUTENÇÃO. AF_06/2015</t>
  </si>
  <si>
    <t xml:space="preserve">BOMBA CENTRÍFUGA MONOESTÁGIO COM MOTOR ELÉTRICO MONOFÁSICO, POTÊNCIA 15 HP, DIÂMETRO DO ROTOR 173 MM, HM/Q = 30 MCA / 90 M3/H A 45 MCA / 55 M3/H - MATERIAIS NA OPERAÇÃO. AF_06/2015</t>
  </si>
  <si>
    <t xml:space="preserve">BOMBA DE PROJEÇÃO DE CONCRETO SECO, POTÊNCIA 10 CV, VAZÃO 3 M3/H - DEPRECIAÇÃO. AF_06/2015</t>
  </si>
  <si>
    <t xml:space="preserve">BOMBA DE PROJEÇÃO DE CONCRETO SECO, POTÊNCIA 10 CV, VAZÃO 3 M3/H - JUROS. AF_06/2015</t>
  </si>
  <si>
    <t xml:space="preserve">BOMBA DE PROJEÇÃO DE CONCRETO SECO, POTÊNCIA 10 CV, VAZÃO 3 M3/H - MANUTENÇÃO. AF_06/2015</t>
  </si>
  <si>
    <t xml:space="preserve">BOMBA DE PROJEÇÃO DE CONCRETO SECO, POTÊNCIA 10 CV, VAZÃO 3 M3/H - MATERIAIS NA OPERAÇÃO. AF_06/2015</t>
  </si>
  <si>
    <t xml:space="preserve">BOMBA DE PROJEÇÃO DE CONCRETO SECO, POTÊNCIA 10 CV, VAZÃO 6 M3/H - DEPRECIAÇÃO. AF_06/2015</t>
  </si>
  <si>
    <t xml:space="preserve">BOMBA DE PROJEÇÃO DE CONCRETO SECO, POTÊNCIA 10 CV, VAZÃO 6 M3/H - JUROS. AF_06/2015</t>
  </si>
  <si>
    <t xml:space="preserve">BOMBA DE PROJEÇÃO DE CONCRETO SECO, POTÊNCIA 10 CV, VAZÃO 6 M3/H - MANUTENÇÃO. AF_06/2015</t>
  </si>
  <si>
    <t xml:space="preserve">BOMBA DE PROJEÇÃO DE CONCRETO SECO, POTÊNCIA 10 CV, VAZÃO 6 M3/H - MATERIAIS NA OPERAÇÃO. AF_06/2015</t>
  </si>
  <si>
    <t xml:space="preserve">PROJETOR PNEUMÁTICO DE ARGAMASSA PARA CHAPISCO E REBOCO COM RECIPIENTE ACOPLADO, TIPO CANEQUINHA, COM COMPRESSOR DE AR REBOCÁVEL VAZÃO 89 PCM E MOTOR DIESEL DE 20 CV - DEPRECIAÇÃO. AF_05/2023</t>
  </si>
  <si>
    <t xml:space="preserve">PROJETOR PNEUMÁTICO DE ARGAMASSA PARA CHAPISCO E REBOCO COM RECIPIENTE ACOPLADO, TIPO CANEQUINHA, COM COMPRESSOR DE AR REBOCÁVEL VAZÃO 89 PCM E MOTOR DIESEL DE 20 CV - JUROS. AF_05/2023</t>
  </si>
  <si>
    <t xml:space="preserve">PROJETOR PNEUMÁTICO DE ARGAMASSA PARA CHAPISCO E REBOCO COM RECIPIENTE ACOPLADO, TIPO CANEQUINHA, COM COMPRESSOR DE AR REBOCÁVEL VAZÃO 89 PCM E MOTOR DIESEL DE 20 CV - MANUTENÇÃO. AF_05/2023</t>
  </si>
  <si>
    <t xml:space="preserve">PROJETOR PNEUMÁTICO DE ARGAMASSA PARA CHAPISCO E REBOCO COM RECIPIENTE ACOPLADO, TIPO CANEQUINHA, COM COMPRESSOR DE AR REBOCÁVEL VAZÃO 89 PCM E MOTOR DIESEL DE 20 CV - MATERIAIS NA OPERAÇÃO. AF_05/2023</t>
  </si>
  <si>
    <t xml:space="preserve">PERFURATRIZ COM TORRE METÁLICA PARA EXECUÇÃO DE ESTACA HÉLICE CONTÍNUA, PROFUNDIDADE MÁXIMA DE 30 M, DIÂMETRO MÁXIMO DE 800 MM, POTÊNCIA INSTALADA DE 268 HP, MESA ROTATIVA COM TORQUE MÁXIMO DE 170 KNM - DEPRECIAÇÃO. AF_06/2015</t>
  </si>
  <si>
    <t xml:space="preserve">PERFURATRIZ COM TORRE METÁLICA PARA EXECUÇÃO DE ESTACA HÉLICE CONTÍNUA, PROFUNDIDADE MÁXIMA DE 30 M, DIÂMETRO MÁXIMO DE 800 MM, POTÊNCIA INSTALADA DE 268 HP, MESA ROTATIVA COM TORQUE MÁXIMO DE 170 KNM - JUROS. AF_06/2015</t>
  </si>
  <si>
    <t xml:space="preserve">PERFURATRIZ COM TORRE METÁLICA PARA EXECUÇÃO DE ESTACA HÉLICE CONTÍNUA, PROFUNDIDADE MÁXIMA DE 30 M, DIÂMETRO MÁXIMO DE 800 MM, POTÊNCIA INSTALADA DE 268 HP, MESA ROTATIVA COM TORQUE MÁXIMO DE 170 KNM - MANUTENÇÃO. AF_06/2015</t>
  </si>
  <si>
    <t xml:space="preserve">PERFURATRIZ COM TORRE METÁLICA PARA EXECUÇÃO DE ESTACA HÉLICE CONTÍNUA, PROFUNDIDADE MÁXIMA DE 30 M, DIÂMETRO MÁXIMO DE 800 MM, POTÊNCIA INSTALADA DE 268 HP, MESA ROTATIVA COM TORQUE MÁXIMO DE 170 KNM - MATERIAIS NA OPERAÇÃO. AF_06/2015</t>
  </si>
  <si>
    <t xml:space="preserve">PERFURATRIZ HIDRÁULICA SOBRE CAMINHÃO COM TRADO CURTO ACOPLADO, PROFUNDIDADE MÁXIMA DE 20 M, DIÂMETRO MÁXIMO DE 1500 MM, POTÊNCIA INSTALADA DE 137 HP, MESA ROTATIVA COM TORQUE MÁXIMO DE 30 KNM - DEPRECIAÇÃO. AF_06/2015</t>
  </si>
  <si>
    <t xml:space="preserve">PERFURATRIZ HIDRÁULICA SOBRE CAMINHÃO COM TRADO CURTO ACOPLADO, PROFUNDIDADE MÁXIMA DE 20 M, DIÂMETRO MÁXIMO DE 1500 MM, POTÊNCIA INSTALADA DE 137 HP, MESA ROTATIVA COM TORQUE MÁXIMO DE 30 KNM - JUROS. AF_06/2015</t>
  </si>
  <si>
    <t xml:space="preserve">PERFURATRIZ HIDRÁULICA SOBRE CAMINHÃO COM TRADO CURTO ACOPLADO, PROFUNDIDADE MÁXIMA DE 20 M, DIÂMETRO MÁXIMO DE 1500 MM, POTÊNCIA INSTALADA DE 137 HP, MESA ROTATIVA COM TORQUE MÁXIMO DE 30 KNM - MANUTENÇÃO. AF_06/2015</t>
  </si>
  <si>
    <t xml:space="preserve">PERFURATRIZ HIDRÁULICA SOBRE CAMINHÃO COM TRADO CURTO ACOPLADO, PROFUNDIDADE MÁXIMA DE 20 M, DIÂMETRO MÁXIMO DE 1500 MM, POTÊNCIA INSTALADA DE 137 HP, MESA ROTATIVA COM TORQUE MÁXIMO DE 30 KNM - MATERIAIS NA OPERAÇÃO. AF_06/2015</t>
  </si>
  <si>
    <t xml:space="preserve">MANIPULADOR TELESCÓPICO, POTÊNCIA DE 85 HP, CAPACIDADE DE CARGA DE 3.500 KG, ALTURA MÁXIMA DE ELEVAÇÃO DE 12,3 M - DEPRECIAÇÃO. AF_05/2023</t>
  </si>
  <si>
    <t xml:space="preserve">MANIPULADOR TELESCÓPICO, POTÊNCIA DE 85 HP, CAPACIDADE DE CARGA DE 3.500 KG, ALTURA MÁXIMA DE ELEVAÇÃO DE 12,3 M - JUROS. AF_05/2023</t>
  </si>
  <si>
    <t xml:space="preserve">MANIPULADOR TELESCÓPICO, POTÊNCIA DE 85 HP, CAPACIDADE DE CARGA DE 3.500 KG, ALTURA MÁXIMA DE ELEVAÇÃO DE 12,3 M - MANUTENÇÃO. AF_05/2023</t>
  </si>
  <si>
    <t xml:space="preserve">MANIPULADOR TELESCÓPICO, POTÊNCIA DE 85 HP, CAPACIDADE DE CARGA DE 3.500 KG, ALTURA MÁXIMA DE ELEVAÇÃO DE 12,3 M - MATERIAIS NA OPERAÇÃO. AF_05/2023</t>
  </si>
  <si>
    <t xml:space="preserve">MINICARREGADEIRA SOBRE RODAS, POTÊNCIA LÍQUIDA DE 47 HP, CAPACIDADE NOMINAL DE OPERAÇÃO DE 646 KG - DEPRECIAÇÃO. AF_06/2015</t>
  </si>
  <si>
    <t xml:space="preserve">MINICARREGADEIRA SOBRE RODAS, POTÊNCIA LÍQUIDA DE 47 HP, CAPACIDADE NOMINAL DE OPERAÇÃO DE 646 KG - JUROS. AF_06/2015</t>
  </si>
  <si>
    <t xml:space="preserve">MINICARREGADEIRA SOBRE RODAS, POTÊNCIA LÍQUIDA DE 47 HP, CAPACIDADE NOMINAL DE OPERAÇÃO DE 646 KG - MANUTENÇÃO. AF_06/2015</t>
  </si>
  <si>
    <t xml:space="preserve">MINICARREGADEIRA SOBRE RODAS, POTÊNCIA LÍQUIDA DE 47 HP, CAPACIDADE NOMINAL DE OPERAÇÃO DE 646 KG - MATERIAIS NA OPERAÇÃO. AF_06/2015</t>
  </si>
  <si>
    <t xml:space="preserve">COMPRESSOR DE AR REBOCÁVEL, VAZÃO 189 PCM, PRESSÃO EFETIVA DE TRABALHO 102 PSI, MOTOR DIESEL, POTÊNCIA 63 CV - DEPRECIAÇÃO. AF_06/2015</t>
  </si>
  <si>
    <t xml:space="preserve">COMPRESSOR DE AR REBOCÁVEL, VAZÃO 189 PCM, PRESSÃO EFETIVA DE TRABALHO 102 PSI, MOTOR DIESEL, POTÊNCIA 63 CV - JUROS. AF_06/2015</t>
  </si>
  <si>
    <t xml:space="preserve">COMPRESSOR DE AR REBOCÁVEL, VAZÃO 89 PCM, PRESSÃO EFETIVA DE TRABALHO 102 PSI, MOTOR DIESEL, POTÊNCIA 20 CV - DEPRECIAÇÃO. AF_06/2015</t>
  </si>
  <si>
    <t xml:space="preserve">COMPRESSOR DE AR REBOCÁVEL, VAZÃO 89 PCM, PRESSÃO EFETIVA DE TRABALHO 102 PSI, MOTOR DIESEL, POTÊNCIA 20 CV - JUROS. AF_06/2015</t>
  </si>
  <si>
    <t xml:space="preserve">COMPRESSOR DE AR REBOCÁVEL, VAZÃO 89 PCM, PRESSÃO EFETIVA DE TRABALHO 102 PSI, MOTOR DIESEL, POTÊNCIA 20 CV - MANUTENÇÃO. AF_06/2015</t>
  </si>
  <si>
    <t xml:space="preserve">COMPRESSOR DE AR REBOCÁVEL, VAZÃO 89 PCM, PRESSÃO EFETIVA DE TRABALHO 102 PSI, MOTOR DIESEL, POTÊNCIA 20 CV - MATERIAIS NA OPERAÇÃO. AF_06/2015</t>
  </si>
  <si>
    <t xml:space="preserve">COMPRESSOR DE AR REBOCAVEL, VAZÃO 250 PCM, PRESSAO DE TRABALHO 102 PSI, MOTOR A DIESEL POTÊNCIA 81 CV - DEPRECIAÇÃO. AF_06/2015</t>
  </si>
  <si>
    <t xml:space="preserve">COMPRESSOR DE AR REBOCAVEL, VAZÃO 250 PCM, PRESSAO DE TRABALHO 102 PSI, MOTOR A DIESEL POTÊNCIA 81 CV - JUROS. AF_06/2015</t>
  </si>
  <si>
    <t xml:space="preserve">COMPRESSOR DE AR REBOCAVEL, VAZÃO 250 PCM, PRESSAO DE TRABALHO 102 PSI, MOTOR A DIESEL POTÊNCIA 81 CV - MANUTENÇÃO. AF_06/2015</t>
  </si>
  <si>
    <t xml:space="preserve">COMPRESSOR DE AR REBOCAVEL, VAZÃO 250 PCM, PRESSAO DE TRABALHO 102 PSI, MOTOR A DIESEL POTÊNCIA 81 CV - MATERIAIS NA OPERAÇÃO. AF_06/2015</t>
  </si>
  <si>
    <t xml:space="preserve">COMPRESSOR DE AR REBOCÁVEL, VAZÃO 748 PCM, PRESSÃO EFETIVA DE TRABALHO 102 PSI, MOTOR DIESEL, POTÊNCIA 210 CV - DEPRECIAÇÃO. AF_06/2015</t>
  </si>
  <si>
    <t xml:space="preserve">COMPRESSOR DE AR REBOCÁVEL, VAZÃO 748 PCM, PRESSÃO EFETIVA DE TRABALHO 102 PSI, MOTOR DIESEL, POTÊNCIA 210 CV - JUROS. AF_06/2015</t>
  </si>
  <si>
    <t xml:space="preserve">COMPRESSOR DE AR REBOCÁVEL, VAZÃO 748 PCM, PRESSÃO EFETIVA DE TRABALHO 102 PSI, MOTOR DIESEL, POTÊNCIA 210 CV - MANUTENÇÃO. AF_06/2015</t>
  </si>
  <si>
    <t xml:space="preserve">COMPRESSOR DE AR REBOCÁVEL, VAZÃO 748 PCM, PRESSÃO EFETIVA DE TRABALHO 102 PSI, MOTOR DIESEL, POTÊNCIA 210 CV - MATERIAIS NA OPERAÇÃO. AF_06/2015</t>
  </si>
  <si>
    <t xml:space="preserve">COMPRESSOR DE AR REBOCAVEL, VAZÃO 400 PCM, PRESSAO DE TRABALHO 102 PSI, MOTOR A DIESEL POTÊNCIA 110 CV - DEPRECIAÇÃO. AF_06/2015</t>
  </si>
  <si>
    <t xml:space="preserve">COMPRESSOR DE AR REBOCAVEL, VAZÃO 400 PCM, PRESSAO DE TRABALHO 102 PSI, MOTOR A DIESEL POTÊNCIA 110 CV - JUROS. AF_06/2015</t>
  </si>
  <si>
    <t xml:space="preserve">COMPRESSOR DE AR REBOCAVEL, VAZÃO 400 PCM, PRESSAO DE TRABALHO 102 PSI, MOTOR A DIESEL POTÊNCIA 110 CV - MANUTENÇÃO. AF_06/2015</t>
  </si>
  <si>
    <t xml:space="preserve">COMPRESSOR DE AR REBOCAVEL, VAZÃO 400 PCM, PRESSAO DE TRABALHO 102 PSI, MOTOR A DIESEL POTÊNCIA 110 CV - MATERIAIS NA OPERAÇÃO. AF_06/2015</t>
  </si>
  <si>
    <t xml:space="preserve">PERFURATRIZ HIDRÁULICA SOBRE CAMINHÃO COM TRADO CURTO ACOPLADO, PROFUNDIDADE MÁXIMA DE 20 M, DIÂMETRO MÁXIMO DE 1500 MM, POTÊNCIA INSTALADA DE 137 HP, MESA ROTATIVA COM TORQUE MÁXIMO DE 30 KNM - IMPOSTOS E SEGUROS. AF_06/2015</t>
  </si>
  <si>
    <t xml:space="preserve">CAMINHÃO TRUCADO (C/ TERCEIRO EIXO) ELETRÔNICO - POTÊNCIA 231CV - PBT = 22000KG - DIST. ENTRE EIXOS 5170 MM - INCLUI CARROCERIA FIXA ABERTA DE MADEIRA - DEPRECIAÇÃO. AF_06/2015</t>
  </si>
  <si>
    <t xml:space="preserve">CAMINHÃO TRUCADO (C/ TERCEIRO EIXO) ELETRÔNICO - POTÊNCIA 231CV - PBT = 22000KG - DIST. ENTRE EIXOS 5170 MM - INCLUI CARROCERIA FIXA ABERTA DE MADEIRA - JUROS. AF_06/2015</t>
  </si>
  <si>
    <t xml:space="preserve">CAMINHÃO TRUCADO (C/ TERCEIRO EIXO) ELETRÔNICO - POTÊNCIA 231CV - PBT = 22000KG - DIST. ENTRE EIXOS 5170 MM - INCLUI CARROCERIA FIXA ABERTA DE MADEIRA - IMPOSTOS E SEGUROS. AF_06/2015</t>
  </si>
  <si>
    <t xml:space="preserve">CAMINHÃO TRUCADO (C/ TERCEIRO EIXO) ELETRÔNICO - POTÊNCIA 231CV - PBT = 22000KG - DIST. ENTRE EIXOS 5170 MM - INCLUI CARROCERIA FIXA ABERTA DE MADEIRA - MANUTENÇÃO. AF_06/2015</t>
  </si>
  <si>
    <t xml:space="preserve">CAMINHÃO TRUCADO (C/ TERCEIRO EIXO) ELETRÔNICO - POTÊNCIA 231CV - PBT = 22000KG - DIST. ENTRE EIXOS 5170 MM - INCLUI CARROCERIA FIXA ABERTA DE MADEIRA - MATERIAIS NA OPERAÇÃO. AF_06/2015</t>
  </si>
  <si>
    <t xml:space="preserve">PLACA VIBRATÓRIA REVERSÍVEL COM MOTOR 4 TEMPOS A GASOLINA, FORÇA CENTRÍFUGA DE 25 KN (2500 KGF), POTÊNCIA 5,5 CV - DEPRECIAÇÃO. AF_08/2015</t>
  </si>
  <si>
    <t xml:space="preserve">PLACA VIBRATÓRIA REVERSÍVEL COM MOTOR 4 TEMPOS A GASOLINA, FORÇA CENTRÍFUGA DE 25 KN (2500 KGF), POTÊNCIA 5,5 CV - JUROS. AF_08/2015</t>
  </si>
  <si>
    <t xml:space="preserve">PLACA VIBRATÓRIA REVERSÍVEL COM MOTOR 4 TEMPOS A GASOLINA, FORÇA CENTRÍFUGA DE 25 KN (2500 KGF), POTÊNCIA 5,5 CV - MANUTENÇÃO. AF_08/2015</t>
  </si>
  <si>
    <t xml:space="preserve">PLACA VIBRATÓRIA REVERSÍVEL COM MOTOR 4 TEMPOS A GASOLINA, FORÇA CENTRÍFUGA DE 25 KN (2500 KGF), POTÊNCIA 5,5 CV - MATERIAIS NA OPERAÇÃO. AF_08/2015</t>
  </si>
  <si>
    <t xml:space="preserve">CORTADORA DE PISO COM MOTOR 4 TEMPOS A GASOLINA, POTÊNCIA DE 13 HP, COM DISCO DE CORTE DIAMANTADO SEGMENTADO PARA CONCRETO, DIÂMETRO DE 350 MM, FURO DE 1" (14 X 1") - DEPRECIAÇÃO. AF_08/2015</t>
  </si>
  <si>
    <t xml:space="preserve">CORTADORA DE PISO COM MOTOR 4 TEMPOS A GASOLINA, POTÊNCIA DE 13 HP, COM DISCO DE CORTE DIAMANTADO SEGMENTADO PARA CONCRETO, DIÂMETRO DE 350 MM, FURO DE 1" (14 X 1") - JUROS. AF_08/2015</t>
  </si>
  <si>
    <t xml:space="preserve">CORTADORA DE PISO COM MOTOR 4 TEMPOS A GASOLINA, POTÊNCIA DE 13 HP, COM DISCO DE CORTE DIAMANTADO SEGMENTADO PARA CONCRETO, DIÂMETRO DE 350 MM, FURO DE 1" (14 X 1") - MANUTENÇÃO. AF_08/2015</t>
  </si>
  <si>
    <t xml:space="preserve">CORTADORA DE PISO COM MOTOR 4 TEMPOS A GASOLINA, POTÊNCIA DE 13 HP, COM DISCO DE CORTE DIAMANTADO SEGMENTADO PARA CONCRETO, DIÂMETRO DE 350 MM, FURO DE 1" (14 X 1") - MATERIAIS NA OPERAÇÃO. AF_08/2015</t>
  </si>
  <si>
    <t xml:space="preserve">CAMINHÃO TOCO, PESO BRUTO TOTAL 14.300 KG, CARGA ÚTIL MÁXIMA 9590 KG, DISTÂNCIA ENTRE EIXOS 4,76 M, POTÊNCIA 185 CV (NÃO INCLUI CARROCERIA) - DEPRECIAÇÃO. AF_06/2014</t>
  </si>
  <si>
    <t xml:space="preserve">CAMINHÃO TOCO, PESO BRUTO TOTAL 14.300 KG, CARGA ÚTIL MÁXIMA 9590 KG, DISTÂNCIA ENTRE EIXOS 4,76 M, POTÊNCIA 185 CV (NÃO INCLUI CARROCERIA) - JUROS. AF_06/2014</t>
  </si>
  <si>
    <t xml:space="preserve">CAMINHÃO TOCO, PESO BRUTO TOTAL 14.300 KG, CARGA ÚTIL MÁXIMA 9590 KG, DISTÂNCIA ENTRE EIXOS 4,76 M, POTÊNCIA 185 CV (NÃO INCLUI CARROCERIA) - IMPOSTOS E SEGUROS. AF_06/2014</t>
  </si>
  <si>
    <t xml:space="preserve">CAMINHÃO PIPA 6.000 L, PESO BRUTO TOTAL 13.000 KG, DISTÂNCIA ENTRE EIXOS 4,80 M, POTÊNCIA 189 CV INCLUSIVE TANQUE DE AÇO PARA TRANSPORTE DE ÁGUA, CAPACIDADE 6 M3 - DEPRECIAÇÃO. AF_06/2014</t>
  </si>
  <si>
    <t xml:space="preserve">CAMINHÃO PIPA 6.000 L, PESO BRUTO TOTAL 13.000 KG, DISTÂNCIA ENTRE EIXOS 4,80 M, POTÊNCIA 189 CV INCLUSIVE TANQUE DE AÇO PARA TRANSPORTE DE ÁGUA, CAPACIDADE 6 M3 - JUROS. AF_06/2014</t>
  </si>
  <si>
    <t xml:space="preserve">CAMINHÃO PIPA 6.000 L, PESO BRUTO TOTAL 13.000 KG, DISTÂNCIA ENTRE EIXOS 4,80 M, POTÊNCIA 189 CV INCLUSIVE TANQUE DE AÇO PARA TRANSPORTE DE ÁGUA, CAPACIDADE 6 M3 - IMPOSTOS E SEGUROS. AF_06/2014</t>
  </si>
  <si>
    <t xml:space="preserve">CAMINHÃO BASCULANTE 6 M3, PESO BRUTO TOTAL 16.000 KG, CARGA ÚTIL MÁXIMA 13.071 KG, DISTÂNCIA ENTRE EIXOS 4,80 M, POTÊNCIA 230 CV INCLUSIVE CAÇAMBA METÁLICA - DEPRECIAÇÃO. AF_06/2014</t>
  </si>
  <si>
    <t xml:space="preserve">CAMINHÃO BASCULANTE 6 M3, PESO BRUTO TOTAL 16.000 KG, CARGA ÚTIL MÁXIMA 13.071 KG, DISTÂNCIA ENTRE EIXOS 4,80 M, POTÊNCIA 230 CV INCLUSIVE CAÇAMBA METÁLICA - JUROS. AF_06/2014</t>
  </si>
  <si>
    <t xml:space="preserve">CAMINHÃO BASCULANTE 6 M3, PESO BRUTO TOTAL 16.000 KG, CARGA ÚTIL MÁXIMA 13.071 KG, DISTÂNCIA ENTRE EIXOS 4,80 M, POTÊNCIA 230 CV INCLUSIVE CAÇAMBA METÁLICA - IMPOSTOS E SEGUROS. AF_06/2014</t>
  </si>
  <si>
    <t xml:space="preserve">CAMINHÃO TOCO, PESO BRUTO TOTAL 16.000 KG, CARGA ÚTIL MÁXIMA DE 10.685 KG, DISTÂNCIA ENTRE EIXOS 4,80 M, POTÊNCIA 189 CV EXCLUSIVE CARROCERIA - DEPRECIAÇÃO. AF_06/2014</t>
  </si>
  <si>
    <t xml:space="preserve">CAMINHÃO TOCO, PESO BRUTO TOTAL 16.000 KG, CARGA ÚTIL MÁXIMA DE 10.685 KG, DISTÂNCIA ENTRE EIXOS 4,80 M, POTÊNCIA 189 CV EXCLUSIVE CARROCERIA - JUROS. AF_06/2014</t>
  </si>
  <si>
    <t xml:space="preserve">CAMINHÃO TOCO, PESO BRUTO TOTAL 16.000 KG, CARGA ÚTIL MÁXIMA DE 10.685 KG, DISTÂNCIA ENTRE EIXOS 4,80 M, POTÊNCIA 189 CV EXCLUSIVE CARROCERIA - IMPOSTOS E SEGUROS. AF_06/2014</t>
  </si>
  <si>
    <t xml:space="preserve">CAMINHÃO BASCULANTE 10 M3, TRUCADO CABINE SIMPLES, PESO BRUTO TOTAL 23.000 KG, CARGA ÚTIL MÁXIMA 15.935 KG, DISTÂNCIA ENTRE EIXOS 4,80 M, POTÊNCIA 230 CV INCLUSIVE CAÇAMBA METÁLICA - DEPRECIAÇÃO. AF_06/2014</t>
  </si>
  <si>
    <t xml:space="preserve">CAMINHÃO BASCULANTE 10 M3, TRUCADO CABINE SIMPLES, PESO BRUTO TOTAL 23.000 KG, CARGA ÚTIL MÁXIMA 15.935 KG, DISTÂNCIA ENTRE EIXOS 4,80 M, POTÊNCIA 230 CV INCLUSIVE CAÇAMBA METÁLICA - JUROS. AF_06/2014</t>
  </si>
  <si>
    <t xml:space="preserve">CAMINHÃO BASCULANTE 10 M3, TRUCADO CABINE SIMPLES, PESO BRUTO TOTAL 23.000 KG, CARGA ÚTIL MÁXIMA 15.935 KG, DISTÂNCIA ENTRE EIXOS 4,80 M, POTÊNCIA 230 CV INCLUSIVE CAÇAMBA METÁLICA - IMPOSTOS E SEGUROS. AF_06/2014</t>
  </si>
  <si>
    <t xml:space="preserve">CAMINHÃO BASCULANTE 10 M3, TRUCADO CABINE SIMPLES, PESO BRUTO TOTAL 23.000 KG, CARGA ÚTIL MÁXIMA 15.935 KG, DISTÂNCIA ENTRE EIXOS 4,80 M, POTÊNCIA 230 CV INCLUSIVE CAÇAMBA METÁLICA - MANUTENÇÃO. AF_06/2014</t>
  </si>
  <si>
    <t xml:space="preserve">CAMINHÃO BASCULANTE 10 M3, TRUCADO CABINE SIMPLES, PESO BRUTO TOTAL 23.000 KG, CARGA ÚTIL MÁXIMA 15.935 KG, DISTÂNCIA ENTRE EIXOS 4,80 M, POTÊNCIA 230 CV INCLUSIVE CAÇAMBA METÁLICA - MATERIAIS NA OPERAÇÃO. AF_06/2014</t>
  </si>
  <si>
    <t xml:space="preserve">CAMINHÃO TOCO, PBT 14.300 KG, CARGA ÚTIL MÁX. 9.710 KG, DIST. ENTRE EIXOS 3,56 M, POTÊNCIA 185 CV, INCLUSIVE CARROCERIA FIXA ABERTA DE MADEIRA P/ TRANSPORTE GERAL DE CARGA SECA, DIMEN. APROX. 2,50 X 6,50 X 0,50 M - DEPRECIAÇÃO. AF_06/2014</t>
  </si>
  <si>
    <t xml:space="preserve">CAMINHÃO TOCO, PBT 14.300 KG, CARGA ÚTIL MÁX. 9.710 KG, DIST. ENTRE EIXOS 3,56 M, POTÊNCIA 185 CV, INCLUSIVE CARROCERIA FIXA ABERTA DE MADEIRA P/ TRANSPORTE GERAL DE CARGA SECA, DIMEN. APROX. 2,50 X 6,50 X 0,50 M - JUROS. AF_06/2014</t>
  </si>
  <si>
    <t xml:space="preserve">CAMINHÃO TOCO, PBT 14.300 KG, CARGA ÚTIL MÁX. 9.710 KG, DIST. ENTRE EIXOS 3,56 M, POTÊNCIA 185 CV, INCLUSIVE CARROCERIA FIXA ABERTA DE MADEIRA P/ TRANSPORTE GERAL DE CARGA SECA, DIMEN. APROX. 2,50 X 6,50 X 0,50 M - IMPOSTOS E SEGUROS. AF_06/2014</t>
  </si>
  <si>
    <t xml:space="preserve">CAMINHÃO PIPA 10.000 L TRUCADO, PESO BRUTO TOTAL 23.000 KG, CARGA ÚTIL MÁXIMA 15.935 KG, DISTÂNCIA ENTRE EIXOS 4,8 M, POTÊNCIA 230 CV, INCLUSIVE TANQUE DE AÇO PARA TRANSPORTE DE ÁGUA - DEPRECIAÇÃO. AF_06/2014</t>
  </si>
  <si>
    <t xml:space="preserve">CAMINHÃO PIPA 10.000 L TRUCADO, PESO BRUTO TOTAL 23.000 KG, CARGA ÚTIL MÁXIMA 15.935 KG, DISTÂNCIA ENTRE EIXOS 4,8 M, POTÊNCIA 230 CV, INCLUSIVE TANQUE DE AÇO PARA TRANSPORTE DE ÁGUA - JUROS. AF_06/2014</t>
  </si>
  <si>
    <t xml:space="preserve">CAMINHÃO PIPA 10.000 L TRUCADO, PESO BRUTO TOTAL 23.000 KG, CARGA ÚTIL MÁXIMA 15.935 KG, DISTÂNCIA ENTRE EIXOS 4,8 M, POTÊNCIA 230 CV, INCLUSIVE TANQUE DE AÇO PARA TRANSPORTE DE ÁGUA - IMPOSTOS E SEGUROS. AF_06/2014</t>
  </si>
  <si>
    <t xml:space="preserve">CAMINHÃO BASCULANTE 6 M3 TOCO, PESO BRUTO TOTAL 16.000 KG, CARGA ÚTIL MÁXIMA 11.130 KG, DISTÂNCIA ENTRE EIXOS 5,36 M, POTÊNCIA 185 CV, INCLUSIVE CAÇAMBA METÁLICA - IMPOSTOS E SEGUROS. AF_06/2014</t>
  </si>
  <si>
    <t xml:space="preserve">GUINDAUTO HIDRÁULICO, CAPACIDADE MÁXIMA DE CARGA 6200 KG, MOMENTO MÁXIMO DE CARGA 11,7 TM, ALCANCE MÁXIMO HORIZONTAL 9,70 M, INCLUSIVE CAMINHÃO TOCO PBT 16.000 KG, POTÊNCIA DE 189 CV - IMPOSTOS E SEGUROS. AF_08/2015</t>
  </si>
  <si>
    <t xml:space="preserve">GUINDAUTO HIDRÁULICO, CAPACIDADE MÁXIMA DE CARGA 6200 KG, MOMENTO MÁXIMO DE CARGA 11,7 TM, ALCANCE MÁXIMO HORIZONTAL 9,70 M, INCLUSIVE CAMINHÃO TOCO PBT 16.000 KG, POTÊNCIA DE 189 CV - MATERIAIS NA OPERAÇÃO. AF_08/2015</t>
  </si>
  <si>
    <t xml:space="preserve">ESPARGIDOR DE ASFALTO PRESSURIZADO, TANQUE 6 M3 COM ISOLAÇÃO TÉRMICA, AQUECIDO COM 2 MAÇARICOS, COM BARRA ESPARGIDORA 3,60 M, MONTADO SOBRE CAMINHÃO  TOCO, PBT 14.300 KG, POTÊNCIA 185 CV - DEPRECIAÇÃO. AF_05/2023</t>
  </si>
  <si>
    <t xml:space="preserve">ESPARGIDOR DE ASFALTO PRESSURIZADO, TANQUE 6 M3 COM ISOLAÇÃO TÉRMICA, AQUECIDO COM 2 MAÇARICOS, COM BARRA ESPARGIDORA 3,60 M, MONTADO SOBRE CAMINHÃO  TOCO, PBT 14.300 KG, POTÊNCIA 185 CV - JUROS. AF_05/2023</t>
  </si>
  <si>
    <t xml:space="preserve">ESPARGIDOR DE ASFALTO PRESSURIZADO, TANQUE 6 M3 COM ISOLAÇÃO TÉRMICA, AQUECIDO COM 2 MAÇARICOS, COM BARRA ESPARGIDORA 3,60 M, MONTADO SOBRE CAMINHÃO  TOCO, PBT 14.300 KG, POTÊNCIA 185 CV - IMPOSTOS E SEGUROS. AF_05/2023</t>
  </si>
  <si>
    <t xml:space="preserve">ESPARGIDOR DE ASFALTO PRESSURIZADO, TANQUE 6 M3 COM ISOLAÇÃO TÉRMICA, AQUECIDO COM 2 MAÇARICOS, COM BARRA ESPARGIDORA 3,60 M, MONTADO SOBRE CAMINHÃO  TOCO, PBT 14.300 KG, POTÊNCIA 185 CV - MATERIAIS NA OPERAÇÃO. AF_05/2023</t>
  </si>
  <si>
    <t xml:space="preserve">COMPACTADOR DE SOLOS DE PERCUSSÃO (SOQUETE) COM MOTOR A GASOLINA 4 TEMPOS, POTÊNCIA 4 CV - DEPRECIAÇÃO. AF_08/2015</t>
  </si>
  <si>
    <t xml:space="preserve">COMPACTADOR DE SOLOS DE PERCUSSÃO (SOQUETE) COM MOTOR A GASOLINA 4 TEMPOS, POTÊNCIA 4 CV - JUROS. AF_08/2015</t>
  </si>
  <si>
    <t xml:space="preserve">COMPACTADOR DE SOLOS DE PERCUSSÃO (SOQUETE) COM MOTOR A GASOLINA 4 TEMPOS, POTÊNCIA 4 CV - MANUTENÇÃO. AF_08/2015</t>
  </si>
  <si>
    <t xml:space="preserve">COMPACTADOR DE SOLOS DE PERCUSSÃO (SOQUETE) COM MOTOR A GASOLINA 4 TEMPOS, POTÊNCIA 4 CV - MATERIAIS NA OPERAÇÃO. AF_08/2015</t>
  </si>
  <si>
    <t xml:space="preserve">GUINDAUTO HIDRÁULICO, CAPACIDADE MÁXIMA DE CARGA 6500 KG, MOMENTO MÁXIMO DE CARGA 5,8 TM, ALCANCE MÁXIMO HORIZONTAL 7,60 M, INCLUSIVE CAMINHÃO TOCO PBT 9.700 KG, POTÊNCIA DE 160 CV - DEPRECIAÇÃO. AF_08/2015</t>
  </si>
  <si>
    <t xml:space="preserve">GUINDAUTO HIDRÁULICO, CAPACIDADE MÁXIMA DE CARGA 6500 KG, MOMENTO MÁXIMO DE CARGA 5,8 TM, ALCANCE MÁXIMO HORIZONTAL 7,60 M, INCLUSIVE CAMINHÃO TOCO PBT 9.700 KG, POTÊNCIA DE 160 CV - JUROS. AF_08/2015</t>
  </si>
  <si>
    <t xml:space="preserve">GUINDAUTO HIDRÁULICO, CAPACIDADE MÁXIMA DE CARGA 6500 KG, MOMENTO MÁXIMO DE CARGA 5,8 TM, ALCANCE MÁXIMO HORIZONTAL 7,60 M, INCLUSIVE CAMINHÃO TOCO PBT 9.700 KG, POTÊNCIA DE 160 CV - IMPOSTOS E SEGUROS. AF_08/2015</t>
  </si>
  <si>
    <t xml:space="preserve">GUINDAUTO HIDRÁULICO, CAPACIDADE MÁXIMA DE CARGA 6500 KG, MOMENTO MÁXIMO DE CARGA 5,8 TM, ALCANCE MÁXIMO HORIZONTAL 7,60 M, INCLUSIVE CAMINHÃO TOCO PBT 9.700 KG, POTÊNCIA DE 160 CV - MANUTENÇÃO. AF_08/2015</t>
  </si>
  <si>
    <t xml:space="preserve">GUINDAUTO HIDRÁULICO, CAPACIDADE MÁXIMA DE CARGA 6500 KG, MOMENTO MÁXIMO DE CARGA 5,8 TM, ALCANCE MÁXIMO HORIZONTAL 7,60 M, INCLUSIVE CAMINHÃO TOCO PBT 9.700 KG, POTÊNCIA DE 160 CV - MATERIAIS NA OPERAÇÃO. AF_08/2015</t>
  </si>
  <si>
    <t xml:space="preserve">CAMINHÃO DE TRANSPORTE DE MATERIAL ASFÁLTICO 30.000 L, COM CAVALO MECÂNICO DE CAPACIDADE MÁXIMA DE TRAÇÃO COMBINADO DE 66.000 KG, POTÊNCIA 360 CV, INCLUSIVE TANQUE DE ASFALTO COM SERPENTINA - DEPRECIAÇÃO. AF_08/2015</t>
  </si>
  <si>
    <t xml:space="preserve">CAMINHÃO DE TRANSPORTE DE MATERIAL ASFÁLTICO 30.000 L, COM CAVALO MECÂNICO DE CAPACIDADE MÁXIMA DE TRAÇÃO COMBINADO DE 66.000 KG, POTÊNCIA 360 CV, INCLUSIVE TANQUE DE ASFALTO COM SERPENTINA - JUROS. AF_08/2015</t>
  </si>
  <si>
    <t xml:space="preserve">CAMINHÃO DE TRANSPORTE DE MATERIAL ASFÁLTICO 30.000 L, COM CAVALO MECÂNICO DE CAPACIDADE MÁXIMA DE TRAÇÃO COMBINADO DE 66.000 KG, POTÊNCIA 360 CV, INCLUSIVE TANQUE DE ASFALTO COM SERPENTINA - IMPOSTOS E SEGUROS. AF_08/2015</t>
  </si>
  <si>
    <t xml:space="preserve">CAMINHÃO DE TRANSPORTE DE MATERIAL ASFÁLTICO 30.000 L, COM CAVALO MECÂNICO DE CAPACIDADE MÁXIMA DE TRAÇÃO COMBINADO DE 66.000 KG, POTÊNCIA 360 CV, INCLUSIVE TANQUE DE ASFALTO COM SERPENTINA - MANUTENÇÃO. AF_08/2015</t>
  </si>
  <si>
    <t xml:space="preserve">CAMINHÃO DE TRANSPORTE DE MATERIAL ASFÁLTICO 30.000 L, COM CAVALO MECÂNICO DE CAPACIDADE MÁXIMA DE TRAÇÃO COMBINADO DE 66.000 KG, POTÊNCIA 360 CV, INCLUSIVE TANQUE DE ASFALTO COM SERPENTINA - MATERIAIS NA OPERAÇÃO. AF_08/2015</t>
  </si>
  <si>
    <t xml:space="preserve">SERRA CIRCULAR DE BANCADA COM MOTOR ELÉTRICO POTÊNCIA DE 5HP, COM COIFA PARA DISCO 10" - DEPRECIAÇÃO. AF_08/2015</t>
  </si>
  <si>
    <t xml:space="preserve">SERRA CIRCULAR DE BANCADA COM MOTOR ELÉTRICO POTÊNCIA DE 5HP, COM COIFA PARA DISCO 10" - JUROS. AF_08/2015</t>
  </si>
  <si>
    <t xml:space="preserve">SERRA CIRCULAR DE BANCADA COM MOTOR ELÉTRICO POTÊNCIA DE 5HP, COM COIFA PARA DISCO 10" - MANUTENÇÃO. AF_08/2015</t>
  </si>
  <si>
    <t xml:space="preserve">SERRA CIRCULAR DE BANCADA COM MOTOR ELÉTRICO POTÊNCIA DE 5HP, COM COIFA PARA DISCO 10" - MATERIAIS NA OPERAÇÃO. AF_08/2015</t>
  </si>
  <si>
    <t xml:space="preserve">DISTRIBUIDOR DE AGREGADOS REBOCAVEL, CAPACIDADE 1,9 M³, LARGURA DE TRABALHO 3,66 M - DEPRECIAÇÃO. AF_11/2015</t>
  </si>
  <si>
    <t xml:space="preserve">DISTRIBUIDOR DE AGREGADOS REBOCAVEL, CAPACIDADE 1,9 M³, LARGURA DE TRABALHO 3,66 M - JUROS. AF_11/2015</t>
  </si>
  <si>
    <t xml:space="preserve">DISTRIBUIDOR DE AGREGADOS REBOCAVEL, CAPACIDADE 1,9 M³, LARGURA DE TRABALHO 3,66 M - MANUTENÇÃO. AF_11/2015</t>
  </si>
  <si>
    <t xml:space="preserve">CAMINHÃO PARA EQUIPAMENTO DE LIMPEZA A SUCÇÃO COM CAMINHÃO TRUCADO DE PESO BRUTO TOTAL 23000 KG, CARGA ÚTIL MÁXIMA 15935 KG, DISTÂNCIA ENTRE EIXOS 4,80 M, POTÊNCIA 230 CV, INCLUSIVE LIMPADORA A SUCÇÃO, TANQUE 12000 L - DEPRECIAÇÃO. AF_05/2023</t>
  </si>
  <si>
    <t xml:space="preserve">CAMINHÃO PARA EQUIPAMENTO DE LIMPEZA A SUCÇÃO COM CAMINHÃO TRUCADO DE PESO BRUTO TOTAL 23000 KG, CARGA ÚTIL MÁXIMA 15935 KG, DISTÂNCIA ENTRE EIXOS 4,80 M, POTÊNCIA 230 CV, INCLUSIVE LIMPADORA A SUCÇÃO, TANQUE 12000 L - JUROS. AF_05/2023</t>
  </si>
  <si>
    <t xml:space="preserve">CAMINHÃO PARA EQUIPAMENTO DE LIMPEZA A SUCÇÃO COM CAMINHÃO TRUCADO DE PESO BRUTO TOTAL 23000 KG, CARGA ÚTIL MÁXIMA 15935 KG, DISTÂNCIA ENTRE EIXOS 4,80 M, POTÊNCIA 230 CV, INCLUSIVE LIMPADORA A SUCÇÃO, TANQUE 12000 L - IMPOSTOS E SEGUROS. AF_05/2023</t>
  </si>
  <si>
    <t xml:space="preserve">CAMINHÃO PARA EQUIPAMENTO DE LIMPEZA A SUCÇÃO COM CAMINHÃO TRUCADO DE PESO BRUTO TOTAL 23000 KG, CARGA ÚTIL MÁXIMA 15935 KG, DISTÂNCIA ENTRE EIXOS 4,80 M, POTÊNCIA 230 CV, INCLUSIVE LIMPADORA A SUCÇÃO, TANQUE 12000 L - MANUTENÇÃO. AF_05/2023</t>
  </si>
  <si>
    <t xml:space="preserve">CAMINHÃO PARA EQUIPAMENTO DE LIMPEZA A SUCÇÃO COM CAMINHÃO TRUCADO DE PESO BRUTO TOTAL 23000 KG, CARGA ÚTIL MÁX. 15935 KG, DISTÂNCIA ENTRE EIXOS 4,80 M, POTÊNCIA 230 CV, INCLUSIVE LIMPADORA A SUCÇÃO, TANQUE 12000 L - MATERIAIS NA OPERAÇÃO. AF_05/2023</t>
  </si>
  <si>
    <t xml:space="preserve">PENEIRA ROTATIVA COM MOTOR ELÉTRICO TRIFÁSICO DE 2 CV, CILINDRO DE 1 M X 0,60 M, COM FUROS DE 3,17 MM - DEPRECIAÇÃO. AF_05/2023</t>
  </si>
  <si>
    <t xml:space="preserve">PENEIRA ROTATIVA COM MOTOR ELÉTRICO TRIFÁSICO DE 2 CV, CILINDRO DE 1 M X 0,60 M, COM FUROS DE 3,17 MM - JUROS. AF_05/2023</t>
  </si>
  <si>
    <t xml:space="preserve">PENEIRA ROTATIVA COM MOTOR ELÉTRICO TRIFÁSICO DE 2 CV, CILINDRO DE 1 M X 0,60 M, COM FUROS DE 3,17 MM - MANUTENÇÃO. AF_05/2023</t>
  </si>
  <si>
    <t xml:space="preserve">PENEIRA ROTATIVA COM MOTOR ELÉTRICO TRIFÁSICO DE 2 CV, CILINDRO DE 1 M X 0,60 M, COM FUROS DE 3,17 MM - MATERIAIS NA OPERAÇÃO. AF_05/2023</t>
  </si>
  <si>
    <t xml:space="preserve">DOSADOR DE AREIA, CAPACIDADE DE 26 LITROS - DEPRECIAÇÃO. AF_05/2023</t>
  </si>
  <si>
    <t xml:space="preserve">DOSADOR DE AREIA, CAPACIDADE DE 26 LITROS - JUROS. AF_05/2023</t>
  </si>
  <si>
    <t xml:space="preserve">DOSADOR DE AREIA, CAPACIDADE DE 26 LITROS - MANUTENÇÃO. AF_05/2023</t>
  </si>
  <si>
    <t xml:space="preserve">CAMINHONETE COM MOTOR A DIESEL, POTÊNCIA 180 CV, CABINE DUPLA, 4X4 - DEPRECIAÇÃO. AF_11/2015</t>
  </si>
  <si>
    <t xml:space="preserve">CAMINHONETE COM MOTOR A DIESEL, POTÊNCIA 180 CV, CABINE DUPLA, 4X4 - JUROS. AF_11/2015</t>
  </si>
  <si>
    <t xml:space="preserve">CAMINHONETE COM MOTOR A DIESEL, POTÊNCIA 180 CV, CABINE DUPLA, 4X4 - IMPOSTOS E SEGUROS. AF_11/2015</t>
  </si>
  <si>
    <t xml:space="preserve">CAMINHONETE COM MOTOR A DIESEL, POTÊNCIA 180 CV, CABINE DUPLA, 4X4 - MANUTENÇÃO. AF_11/2015</t>
  </si>
  <si>
    <t xml:space="preserve">CAMINHONETE COM MOTOR A DIESEL, POTÊNCIA 180 CV, CABINE DUPLA, 4X4 - MATERIAIS NA OPERAÇÃO. AF_11/2015</t>
  </si>
  <si>
    <t xml:space="preserve">CAMINHONETE CABINE SIMPLES COM MOTOR 1.6 FLEX, CÂMBIO MANUAL, POTÊNCIA 101/104 CV, 2 PORTAS - DEPRECIAÇÃO. AF_11/2015</t>
  </si>
  <si>
    <t xml:space="preserve">CAMINHONETE CABINE SIMPLES COM MOTOR 1.6 FLEX, CÂMBIO MANUAL, POTÊNCIA 101/104 CV, 2 PORTAS - JUROS. AF_11/2015</t>
  </si>
  <si>
    <t xml:space="preserve">CAMINHONETE CABINE SIMPLES COM MOTOR 1.6 FLEX, CÂMBIO MANUAL, POTÊNCIA 101/104 CV, 2 PORTAS - IMPOSTOS E SEGUROS. AF_11/2015</t>
  </si>
  <si>
    <t xml:space="preserve">CAMINHONETE CABINE SIMPLES COM MOTOR 1.6 FLEX, CÂMBIO MANUAL, POTÊNCIA 101/104 CV, 2 PORTAS - MANUTENÇÃO. AF_11/2015</t>
  </si>
  <si>
    <t xml:space="preserve">CAMINHONETE CABINE SIMPLES COM MOTOR 1.6 FLEX, CÂMBIO MANUAL, POTÊNCIA 101/104 CV, 2 PORTAS - MATERIAIS NA OPERAÇÃO. AF_11/2015</t>
  </si>
  <si>
    <t xml:space="preserve">CAMINHÃO DE TRANSPORTE DE MATERIAL ASFÁLTICO 20.000 L, COM CAVALO MECÂNICO DE CAPACIDADE MÁXIMA DE TRAÇÃO COMBINADO DE 45.000 KG, POTÊNCIA 330 CV, INCLUSIVE TANQUE DE ASFALTO COM MAÇARICO - DEPRECIAÇÃO. AF_12/2015</t>
  </si>
  <si>
    <t xml:space="preserve">CAMINHÃO DE TRANSPORTE DE MATERIAL ASFÁLTICO 20.000 L, COM CAVALO MECÂNICO DE CAPACIDADE MÁXIMA DE TRAÇÃO COMBINADO DE 45.000 KG, POTÊNCIA 330 CV, INCLUSIVE TANQUE DE ASFALTO COM MAÇARICO - JUROS. AF_12/2015</t>
  </si>
  <si>
    <t xml:space="preserve">CAMINHÃO DE TRANSPORTE DE MATERIAL ASFÁLTICO 20.000 L, COM CAVALO MECÂNICO DE CAPACIDADE MÁXIMA DE TRAÇÃO COMBINADO DE 45.000 KG, POTÊNCIA 330 CV, INCLUSIVE TANQUE DE ASFALTO COM MAÇARICO - IMPOSTOS E SEGUROS. AF_12/2015</t>
  </si>
  <si>
    <t xml:space="preserve">CAMINHÃO DE TRANSPORTE DE MATERIAL ASFÁLTICO 20.000 L, COM CAVALO MECÂNICO DE CAPACIDADE MÁXIMA DE TRAÇÃO COMBINADO DE 45.000 KG, POTÊNCIA 330 CV, INCLUSIVE TANQUE DE ASFALTO COM MAÇARICO - MANUTENÇÃO. AF_12/2015</t>
  </si>
  <si>
    <t xml:space="preserve">CAMINHÃO DE TRANSPORTE DE MATERIAL ASFÁLTICO 20.000 L, COM CAVALO MECÂNICO DE CAPACIDADE MÁXIMA DE TRAÇÃO COMBINADO DE 45.000 KG, POTÊNCIA 330 CV, INCLUSIVE TANQUE DE ASFALTO COM MAÇARICO - MATERIAIS NA OPERAÇÃO. AF_12/2015</t>
  </si>
  <si>
    <t xml:space="preserve">APARELHO PARA CORTE E SOLDA OXI-ACETILENO SOBRE RODAS, INCLUSIVE CILINDROS E MAÇARICOS - DEPRECIAÇÃO. AF_05/2023</t>
  </si>
  <si>
    <t xml:space="preserve">APARELHO PARA CORTE E SOLDA OXI-ACETILENO SOBRE RODAS, INCLUSIVE CILINDROS E MAÇARICOS - JUROS. AF_05/2023</t>
  </si>
  <si>
    <t xml:space="preserve">APARELHO PARA CORTE E SOLDA OXI-ACETILENO SOBRE RODAS, INCLUSIVE CILINDROS E MAÇARICOS - MANUTENÇÃO. AF_05/2023</t>
  </si>
  <si>
    <t xml:space="preserve">APARELHO PARA CORTE E SOLDA OXI-ACETILENO SOBRE RODAS, INCLUSIVE CILINDROS E MAÇARICOS - MATERIAIS NA OPERAÇÃO. AF_05/2023</t>
  </si>
  <si>
    <t xml:space="preserve">MÁQUINA EXTRUSORA DE CONCRETO PARA GUIAS E SARJETAS, MOTOR A DIESEL, POTÊNCIA 14 CV - DEPRECIAÇÃO. AF_12/2015</t>
  </si>
  <si>
    <t xml:space="preserve">MÁQUINA EXTRUSORA DE CONCRETO PARA GUIAS E SARJETAS, MOTOR A DIESEL, POTÊNCIA 14 CV - JUROS. AF_12/2015</t>
  </si>
  <si>
    <t xml:space="preserve">MÁQUINA EXTRUSORA DE CONCRETO PARA GUIAS E SARJETAS, MOTOR A DIESEL, POTÊNCIA 14 CV - MANUTENÇÃO. AF_12/2015</t>
  </si>
  <si>
    <t xml:space="preserve">MÁQUINA EXTRUSORA DE CONCRETO PARA GUIAS E SARJETAS, MOTOR A DIESEL, POTÊNCIA 14 CV - MATERIAIS NA OPERAÇÃO. AF_12/2015</t>
  </si>
  <si>
    <t xml:space="preserve">MARTELO PERFURADOR PNEUMÁTICO MANUAL, HASTE 25 X 75 MM, 21 KG - DEPRECIAÇÃO. AF_12/2015</t>
  </si>
  <si>
    <t xml:space="preserve">MARTELO PERFURADOR PNEUMÁTICO MANUAL, HASTE 25 X 75 MM, 21 KG - JUROS. AF_12/2015</t>
  </si>
  <si>
    <t xml:space="preserve">MARTELO PERFURADOR PNEUMÁTICO MANUAL, HASTE 25 X 75 MM, 21 KG - MANUTENÇÃO. AF_12/2015</t>
  </si>
  <si>
    <t xml:space="preserve">PERFURATRIZ COM TORRE METÁLICA PARA EXECUÇÃO DE ESTACA HÉLICE CONTÍNUA, PROFUNDIDADE MÁXIMA DE 32 M, DIÂMETRO MÁXIMO DE 1000 MM, POTÊNCIA INSTALADA DE 350 HP, MESA ROTATIVA COM TORQUE MÁXIMO DE 263 KNM - DEPRECIAÇÃO. AF_01/2016</t>
  </si>
  <si>
    <t xml:space="preserve">PERFURATRIZ COM TORRE METÁLICA PARA EXECUÇÃO DE ESTACA HÉLICE CONTÍNUA, PROFUNDIDADE MÁXIMA DE 32 M, DIÂMETRO MÁXIMO DE 1000 MM, POTÊNCIA INSTALADA DE 350 HP, MESA ROTATIVA COM TORQUE MÁXIMO DE 263 KNM - JUROS. AF_01/2016</t>
  </si>
  <si>
    <t xml:space="preserve">PERFURATRIZ COM TORRE METÁLICA PARA EXECUÇÃO DE ESTACA HÉLICE CONTÍNUA, PROFUNDIDADE MÁXIMA DE 32 M, DIÂMETRO MÁXIMO DE 1000 MM, POTÊNCIA INSTALADA DE 350 HP, MESA ROTATIVA COM TORQUE MÁXIMO DE 263 KNM - MANUTENÇÃO. AF_01/2016</t>
  </si>
  <si>
    <t xml:space="preserve">PERFURATRIZ COM TORRE METÁLICA PARA EXECUÇÃO DE ESTACA HÉLICE CONTÍNUA, PROFUNDIDADE MÁXIMA DE 32 M, DIÂMETRO MÁXIMO DE 1000 MM, POTÊNCIA INSTALADA DE 350 HP, MESA ROTATIVA COM TORQUE MÁXIMO DE 263 KNM  MATERIAIS NA OPERAÇÃO. AF_01/2016</t>
  </si>
  <si>
    <t xml:space="preserve">BETONEIRA CAPACIDADE NOMINAL 400 L, CAPACIDADE DE MISTURA 310 L, MOTOR A GASOLINA POTÊNCIA 5,5 CV, SEM CARREGADOR - DEPRECIAÇÃO. AF_02/2016</t>
  </si>
  <si>
    <t xml:space="preserve">BETONEIRA CAPACIDADE NOMINAL 400 L, CAPACIDADE DE MISTURA 310 L, MOTOR A GASOLINA POTÊNCIA 5,5 CV, SEM CARREGADOR - JUROS. AF_02/2016</t>
  </si>
  <si>
    <t xml:space="preserve">BETONEIRA CAPACIDADE NOMINAL 400 L, CAPACIDADE DE MISTURA 310 L, MOTOR A GASOLINA POTÊNCIA 5,5 CV, SEM CARREGADOR - MANUTENÇÃO. AF_02/2016</t>
  </si>
  <si>
    <t xml:space="preserve">BETONEIRA CAPACIDADE NOMINAL 400 L, CAPACIDADE DE MISTURA 310 L, MOTOR A GASOLINA POTÊNCIA 5,5 CV, SEM CARREGADOR - MATERIAIS NA OPERAÇÃO. AF_02/2016</t>
  </si>
  <si>
    <t xml:space="preserve">GRUPO GERADOR ESTACIONÁRIO, MOTOR DIESEL POTÊNCIA 170 KVA - JUROS. AF_02/2016</t>
  </si>
  <si>
    <t xml:space="preserve">ROLO COMPACTADOR VIBRATÓRIO REBOCÁVEL, CILINDRO DE AÇO LISO, POTÊNCIA DE TRAÇÃO DE 65 CV, PESO 4,7 T, IMPACTO DINÂMICO 18,3 T, LARGURA DE TRABALHO 1,67 M - JUROS. AF_02/2016</t>
  </si>
  <si>
    <t xml:space="preserve">ROLO COMPACTADOR VIBRATÓRIO PÉ DE CARNEIRO, OPERADO POR CONTROLE REMOTO, POTÊNCIA 12,5 KW, PESO OPERACIONAL 1,675 T, LARGURA DE TRABALHO 0,85 M - JUROS. AF_02/2016</t>
  </si>
  <si>
    <t xml:space="preserve">ROLO COMPACTADOR VIBRATÓRIO PÉ DE CARNEIRO, OPERADO POR CONTROLE REMOTO, POTÊNCIA 12,5 KW, PESO OPERACIONAL 1,675 T, LARGURA DE TRABALHO 0,85 M - MATERIAIS NA OPERAÇÃO. AF_02/2016</t>
  </si>
  <si>
    <t xml:space="preserve">GRUA ASCENCIONAL, LANÇA DE 30 M, CAPACIDADE DE 1,0 T A 30 M, ALTURA ATÉ 39 M   DEPRECIAÇÃO. AF_05/2023</t>
  </si>
  <si>
    <t xml:space="preserve">GRUA ASCENCIONAL, LANÇA DE 30 M, CAPACIDADE DE 1,0 T A 30 M, ALTURA ATÉ 39 M   JUROS. AF_05/2023</t>
  </si>
  <si>
    <t xml:space="preserve">GRUA ASCENCIONAL, LANÇA DE 30 M, CAPACIDADE DE 1,0 T A 30 M, ALTURA ATÉ 39 M   MANUTENÇÃO. AF_05/2023</t>
  </si>
  <si>
    <t xml:space="preserve">GRUA ASCENCIONAL, LANÇA DE 30 M, CAPACIDADE DE 1,0 T A 30 M, ALTURA ATÉ 39 M   MATERIAIS NA OPERAÇÃO. AF_05/2023</t>
  </si>
  <si>
    <t xml:space="preserve">GUINCHO ELÉTRICO DE COLUNA, CAPACIDADE 400 KG, COM MOTO FREIO, MOTOR TRIFÁSICO DE 1,25 CV - DEPRECIAÇÃO. AF_03/2016</t>
  </si>
  <si>
    <t xml:space="preserve">GUINCHO ELÉTRICO DE COLUNA, CAPACIDADE 400 KG, COM MOTO FREIO, MOTOR TRIFÁSICO DE 1,25 CV - JUROS. AF_03/2016</t>
  </si>
  <si>
    <t xml:space="preserve">GUINCHO ELÉTRICO DE COLUNA, CAPACIDADE 400 KG, COM MOTO FREIO, MOTOR TRIFÁSICO DE 1,25 CV - MANUTENÇÃO. AF_03/2016</t>
  </si>
  <si>
    <t xml:space="preserve">GUINCHO ELÉTRICO DE COLUNA, CAPACIDADE 400 KG, COM MOTO FREIO, MOTOR TRIFÁSICO DE 1,25 CV - MATERIAIS NA OPERAÇÃO. AF_03/2016</t>
  </si>
  <si>
    <t xml:space="preserve">GUINDASTE HIDRÁULICO AUTOPROPELIDO, COM LANÇA TELESCÓPICA 40 M, CAPACIDADE MÁXIMA 60 T, POTÊNCIA 260 KW - DEPRECIAÇÃO. AF_03/2016</t>
  </si>
  <si>
    <t xml:space="preserve">GUINDASTE HIDRÁULICO AUTOPROPELIDO, COM LANÇA TELESCÓPICA 40 M, CAPACIDADE MÁXIMA 60 T, POTÊNCIA 260 KW - JUROS. AF_03/2016</t>
  </si>
  <si>
    <t xml:space="preserve">GUINDASTE HIDRÁULICO AUTOPROPELIDO, COM LANÇA TELESCÓPICA 40 M, CAPACIDADE MÁXIMA 60 T, POTÊNCIA 260 KW - MANUTENÇÃO. AF_03/2016</t>
  </si>
  <si>
    <t xml:space="preserve">GUINDASTE HIDRÁULICO AUTOPROPELIDO, COM LANÇA TELESCÓPICA 40 M, CAPACIDADE MÁXIMA 60 T, POTÊNCIA 260 KW - MATERIAIS NA OPERAÇÃO. AF_03/2016</t>
  </si>
  <si>
    <t xml:space="preserve">GUINDASTE HIDRÁULICO AUTOPROPELIDO, COM LANÇA TELESCÓPICA 40 M, CAPACIDADE MÁXIMA 60 T, POTÊNCIA 260 KW - IMPOSTOS E SEGUROS. AF_03/2016</t>
  </si>
  <si>
    <t xml:space="preserve">GUINDAUTO HIDRÁULICO, CAPACIDADE MÁXIMA DE CARGA 3300 KG, MOMENTO MÁXIMO DE CARGA 5,8 TM, ALCANCE MÁXIMO HORIZONTAL 7,60 M, INCLUSIVE CAMINHÃO TOCO PBT 16.000 KG, POTÊNCIA DE 189 CV - DEPRECIAÇÃO. AF_03/2016</t>
  </si>
  <si>
    <t xml:space="preserve">GUINDAUTO HIDRÁULICO, CAPACIDADE MÁXIMA DE CARGA 3300 KG, MOMENTO MÁXIMO DE CARGA 5,8 TM, ALCANCE MÁXIMO HORIZONTAL 7,60 M, INCLUSIVE CAMINHÃO TOCO PBT 16.000 KG, POTÊNCIA DE 189 CV - JUROS. AF_03/2016</t>
  </si>
  <si>
    <t xml:space="preserve">GUINDAUTO HIDRÁULICO, CAPACIDADE MÁXIMA DE CARGA 3300 KG, MOMENTO MÁXIMO DE CARGA 5,8 TM, ALCANCE MÁXIMO HORIZONTAL 7,60 M, INCLUSIVE CAMINHÃO TOCO PBT 16.000 KG, POTÊNCIA DE 189 CV  IMPOSTOS E SEGUROS. AF_03/2016</t>
  </si>
  <si>
    <t xml:space="preserve">GUINDAUTO HIDRÁULICO, CAPACIDADE MÁXIMA DE CARGA 3300 KG, MOMENTO MÁXIMO DE CARGA 5,8 TM, ALCANCE MÁXIMO HORIZONTAL 7,60 M, INCLUSIVE CAMINHÃO TOCO PBT 16.000 KG, POTÊNCIA DE 189 CV - MANUTENÇÃO. AF_03/2016</t>
  </si>
  <si>
    <t xml:space="preserve">GUINDAUTO HIDRÁULICO, CAPACIDADE MÁXIMA DE CARGA 3300 KG, MOMENTO MÁXIMO DE CARGA 5,8 TM, ALCANCE MÁXIMO HORIZONTAL 7,60 M, INCLUSIVE CAMINHÃO TOCO PBT 16.000 KG, POTÊNCIA DE 189 CV - MATERIAIS NA OPERAÇÃO. AF_03/2016</t>
  </si>
  <si>
    <t xml:space="preserve">MÁQUINA JATO DE PRESSAO PORTÁTIL, CAMARA DE 1 SAIDA, CAPACIDADE 280 L, DIAMETRO 670 MM, BICO DE JATO CURTO VENTURI DE 5/16 , MANGUEIRA DE 1 COM COMPRESSOR DE AR REBOCÁVEL 189 PCM E MOTOR DIESEL 63 CV - DEPRECIAÇÃO. AF_05/2023</t>
  </si>
  <si>
    <t xml:space="preserve">MÁQUINA JATO DE PRESSAO PORTÁTIL, CAMARA DE 1 SAIDA, CAPACIDADE 280 L, DIAMETRO 670 MM, BICO DE JATO CURTO VENTURI DE 5/16 , MANGUEIRA DE 1 COM COMPRESSOR DE AR REBOCÁVEL 189 PCM E MOTOR DIESEL 63 CV - JUROS. AF_05/2023</t>
  </si>
  <si>
    <t xml:space="preserve">MÁQUINA JATO DE PRESSAO PORTÁTIL, CAMARA DE 1 SAIDA, CAPACIDADE 280 L, DIAMETRO 670 MM, BICO DE JATO CURTO VENTURI DE 5/16 , MANGUEIRA DE 1 COM COMPRESSOR DE AR REBOCÁVEL 189 PCM E MOTOR DIESEL 63 CV - MANUTENÇÃO. AF_05/2023</t>
  </si>
  <si>
    <t xml:space="preserve">MÁQUINA JATO DE PRESSAO PORTÁTIL, CAMARA DE 1 SAIDA, CAPACIDADE 280 L, DIAMETRO 670 MM, BICO DE JATO CURTO VENTURI DE 5/16 , MANGUEIRA DE 1 COM COMPRESSOR DE AR REBOCÁVEL 189 PCM E MOTOR DIESEL 63 CV - MATERIAIS NA OPERAÇÃO. AF_05/2023</t>
  </si>
  <si>
    <t xml:space="preserve">GERADOR PORTÁTIL MONOFÁSICO, POTÊNCIA 5500 VA, MOTOR A GASOLINA, POTÊNCIA DO MOTOR 13 CV - DEPRECIAÇÃO. AF_03/2016</t>
  </si>
  <si>
    <t xml:space="preserve">GERADOR PORTÁTIL MONOFÁSICO, POTÊNCIA 5500 VA, MOTOR A GASOLINA, POTÊNCIA DO MOTOR 13 CV - JUROS. AF_03/2016</t>
  </si>
  <si>
    <t xml:space="preserve">GERADOR PORTÁTIL MONOFÁSICO, POTÊNCIA 5500 VA, MOTOR A GASOLINA, POTÊNCIA DO MOTOR 13 CV - MANUTENÇÃO. AF_03/2016</t>
  </si>
  <si>
    <t xml:space="preserve">GERADOR PORTÁTIL MONOFÁSICO, POTÊNCIA 5500 VA, MOTOR A GASOLINA, POTÊNCIA DO MOTOR 13 CV - MATERIAIS NA OPERAÇÃO. AF_03/2016</t>
  </si>
  <si>
    <t xml:space="preserve">GRUPO GERADOR REBOCÁVEL, POTÊNCIA 66 KVA, MOTOR A DIESEL - DEPRECIAÇÃO. AF_03/2016</t>
  </si>
  <si>
    <t xml:space="preserve">GRUPO GERADOR REBOCÁVEL, POTÊNCIA 66 KVA, MOTOR A DIESEL - JUROS. AF_03/2016</t>
  </si>
  <si>
    <t xml:space="preserve">GRUPO GERADOR REBOCÁVEL, POTÊNCIA 66 KVA, MOTOR A DIESEL - MANUTENÇÃO. AF_03/2016</t>
  </si>
  <si>
    <t xml:space="preserve">GRUPO GERADOR REBOCÁVEL, POTÊNCIA 66 KVA, MOTOR A DIESEL - MATERIAIS NA OPERAÇÃO. AF_03/2016</t>
  </si>
  <si>
    <t xml:space="preserve">GRUPO GERADOR ESTACIONÁRIO, POTÊNCIA 150 KVA, MOTOR A DIESEL- DEPRECIAÇÃO. AF_03/2016</t>
  </si>
  <si>
    <t xml:space="preserve">GRUPO GERADOR ESTACIONÁRIO, POTÊNCIA 150 KVA, MOTOR A DIESEL- JUROS. AF_03/2016</t>
  </si>
  <si>
    <t xml:space="preserve">GRUPO GERADOR ESTACIONÁRIO, POTÊNCIA 150 KVA, MOTOR A DIESEL- MANUTENÇÃO. AF_03/2016</t>
  </si>
  <si>
    <t xml:space="preserve">GRUPO GERADOR ESTACIONÁRIO, POTÊNCIA 150 KVA, MOTOR A DIESEL- MATERIAIS NA OPERAÇÃO. AF_03/2016</t>
  </si>
  <si>
    <t xml:space="preserve">USINA DE MISTURA ASFÁLTICA À QUENTE, TIPO CONTRA FLUXO, PROD 40 A 80 TON/HORA - DEPRECIAÇÃO. AF_05/2023</t>
  </si>
  <si>
    <t xml:space="preserve">USINA DE MISTURA ASFÁLTICA À QUENTE, TIPO CONTRA FLUXO, PROD 40 A 80 TON/HORA - JUROS. AF_05/2023</t>
  </si>
  <si>
    <t xml:space="preserve">USINA DE MISTURA ASFÁLTICA À QUENTE, TIPO CONTRA FLUXO, PROD 40 A 80 TON/HORA - MANUTENÇÃO. AF_05/2023</t>
  </si>
  <si>
    <t xml:space="preserve">USINA DE MISTURA ASFÁLTICA À QUENTE, TIPO CONTRA FLUXO, PROD 40 A 80 TON/HORA - MATERIAIS NA OPERAÇÃO. AF_05/2023</t>
  </si>
  <si>
    <t xml:space="preserve">USINA DE ASFALTO À FRIO, CAPACIDADE DE 40 A 60 TON/HORA, ELÉTRICA POTÊNCIA 30 CV - DEPRECIAÇÃO. AF_05/2023</t>
  </si>
  <si>
    <t xml:space="preserve">USINA DE ASFALTO À FRIO, CAPACIDADE DE 40 A 60 TON/HORA, ELÉTRICA POTÊNCIA 30 CV - JUROS. AF_05/2023</t>
  </si>
  <si>
    <t xml:space="preserve">USINA DE ASFALTO À FRIO, CAPACIDADE DE 40 A 60 TON/HORA, ELÉTRICA POTÊNCIA 30 CV - MANUTENÇÃO. AF_05/2023</t>
  </si>
  <si>
    <t xml:space="preserve">USINA DE ASFALTO À FRIO, CAPACIDADE DE 40 A 60 TON/HORA, ELÉTRICA POTÊNCIA 30 CV - MATERIAIS NA OPERAÇÃO. AF_05/2023</t>
  </si>
  <si>
    <t xml:space="preserve">MARTELETE OU ROMPEDOR PNEUMÁTICO MANUAL, 28 KG, COM SILENCIADOR - DEPRECIAÇÃO. AF_07/2016</t>
  </si>
  <si>
    <t xml:space="preserve">MARTELETE OU ROMPEDOR PNEUMÁTICO MANUAL, 28 KG, COM SILENCIADOR - JUROS. AF_07/2016</t>
  </si>
  <si>
    <t xml:space="preserve">USINA DE CONCRETO FIXA, CAPACIDADE NOMINAL DE 90 A 120 M3/H, SEM SILO - DEPRECIAÇÃO. AF_07/2016</t>
  </si>
  <si>
    <t xml:space="preserve">USINA DE CONCRETO FIXA, CAPACIDADE NOMINAL DE 90 A 120 M3/H, SEM SILO - JUROS. AF_07/2016</t>
  </si>
  <si>
    <t xml:space="preserve">USINA MISTURADORA DE SOLOS, CAPACIDADE DE 200 A 500 TON/H, POTENCIA 75KW - DEPRECIAÇÃO. AF_07/2016</t>
  </si>
  <si>
    <t xml:space="preserve">USINA MISTURADORA DE SOLOS, CAPACIDADE DE 200 A 500 TON/H, POTENCIA 75KW - JUROS. AF_07/2016</t>
  </si>
  <si>
    <t xml:space="preserve">USINA MISTURADORA DE SOLOS, CAPACIDADE DE 200 A 500 TON/H, POTENCIA 75KW - MATERIAIS NA OPERAÇÃO. AF_07/2016</t>
  </si>
  <si>
    <t xml:space="preserve">DISTRIBUIDOR DE AGREGADOS AUTOPROPELIDO, CAP 3 M3, A DIESEL, POTÊNCIA 176CV - DEPRECIAÇÃO. AF_07/2016</t>
  </si>
  <si>
    <t xml:space="preserve">DISTRIBUIDOR DE AGREGADOS AUTOPROPELIDO, C/AP 3 M3, A DIESEL, POTÊNCIA 176CV - JUROS. AF_07/2016</t>
  </si>
  <si>
    <t xml:space="preserve">DISTRIBUIDOR DE AGREGADOS AUTOPROPELIDO, CAP 3 M3, A DIESEL, POTÊNCIA 176CV - MANUTENÇÃO. AF_07/2016</t>
  </si>
  <si>
    <t xml:space="preserve">DISTRIBUIDOR DE AGREGADOS AUTOPROPELIDO, CAP 3 M3, A DIESEL, POTÊNCIA 176CV  MATERIAIS NA OPERAÇÃO. AF_07/2016</t>
  </si>
  <si>
    <t xml:space="preserve">MÁQUINA DEMARCADORA DE FAIXA DE TRÁFEGO À FRIO, AUTOPROPELIDA, POTÊNCIA 38 HP - DEPRECIAÇÃO. AF_07/2016</t>
  </si>
  <si>
    <t xml:space="preserve">MÁQUINA DEMARCADORA DE FAIXA DE TRÁFEGO À FRIO, AUTOPROPELIDA, POTÊNCIA 38 HP - JUROS. AF_07/2016</t>
  </si>
  <si>
    <t xml:space="preserve">MÁQUINA DEMARCADORA DE FAIXA DE TRÁFEGO À FRIO, AUTOPROPELIDA, POTÊNCIA 38 HP - MANUTENÇÃO. AF_07/2016</t>
  </si>
  <si>
    <t xml:space="preserve">MÁQUINA DEMARCADORA DE FAIXA DE TRÁFEGO À FRIO, AUTOPROPELIDA, POTÊNCIA 38 HP - MATERIAIS NA OPERAÇÃO. AF_07/2016</t>
  </si>
  <si>
    <t xml:space="preserve">TALHA MANUAL DE CORRENTE, CAPACIDADE DE 2 TON. COM ELEVAÇÃO DE 3 M - DEPRECIAÇÃO. AF_07/2016</t>
  </si>
  <si>
    <t xml:space="preserve">TALHA MANUAL DE CORRENTE, CAPACIDADE DE 2 TON. COM ELEVAÇÃO DE 3 M - JUROS. AF_07/2016</t>
  </si>
  <si>
    <t xml:space="preserve">TALHA MANUAL DE CORRENTE, CAPACIDADE DE 2 TON. COM ELEVAÇÃO DE 3 M - MANUTENÇÃO. AF_07/2016</t>
  </si>
  <si>
    <t xml:space="preserve">GRUA ASCENCIONAL, LANÇA DE 42 M, CAPACIDADE DE 1,5 T A 30 M, ALTURA ATÉ 39 M   DEPRECIAÇÃO. AF_05/2023</t>
  </si>
  <si>
    <t xml:space="preserve">GRUA ASCENCIONAL, LANCA DE 42 M, CAPACIDADE DE 1,5 T A 30 M, ALTURA ATE 39 M   JUROS. AF_05/2023</t>
  </si>
  <si>
    <t xml:space="preserve">GRUA ASCENCIONAL, LANCA DE 42 M, CAPACIDADE DE 1,5 T A 30 M, ALTURA ATE 39 M   MANUTENÇÃO. AF_05/2023</t>
  </si>
  <si>
    <t xml:space="preserve">GRUA ASCENCIONAL, LANCA DE 42 M, CAPACIDADE DE 1,5 T A 30 M, ALTURA ATE 39 M   MATERIAIS NA OPERAÇÃO. AF_05/2023</t>
  </si>
  <si>
    <t xml:space="preserve">PULVERIZADOR DE TINTA ELÉTRICO/MÁQUINA DE PINTURA AIRLESS, VAZÃO 2 L/MIN - MATERIAIS NA OPERAÇÃO. AF_05/2023</t>
  </si>
  <si>
    <t xml:space="preserve">MARTELO DEMOLIDOR PNEUMÁTICO MANUAL, 32 KG - DEPRECIAÇÃO. AF_09/2016</t>
  </si>
  <si>
    <t xml:space="preserve">MARTELO DEMOLIDOR PNEUMÁTICO MANUAL, 32 KG - JUROS. AF_09/2016</t>
  </si>
  <si>
    <t xml:space="preserve">MARTELO DEMOLIDOR PNEUMÁTICO MANUAL, 32 KG - MANUTENÇÃO. AF_09/2016</t>
  </si>
  <si>
    <t xml:space="preserve">COMPACTADOR DE SOLOS DE PERCUSÃO (SOQUETE) COM MOTOR A GASOLINA, POTÊNCIA 3 CV - DEPRECIAÇÃO. AF_09/2016</t>
  </si>
  <si>
    <t xml:space="preserve">COMPACTADOR DE SOLOS DE PERCUSÃO (SOQUETE) COM MOTOR A GASOLINA, POTÊNCIA 3 CV - JUROS. AF_09/2016</t>
  </si>
  <si>
    <t xml:space="preserve">COMPACTADOR DE SOLOS DE PERCUSÃO (SOQUETE) COM MOTOR A GASOLINA, POTÊNCIA 3 CV - MANUTENÇÃO. AF_09/2016</t>
  </si>
  <si>
    <t xml:space="preserve">COMPACTADOR DE SOLOS DE PERCUSÃO (SOQUETE) COM MOTOR A GASOLINA, POTÊNCIA 3 CV - MATERIAIS NA OPERAÇÃO. AF_09/2016</t>
  </si>
  <si>
    <t xml:space="preserve">RÉGUA VIBRATÓRIA DUPLA PARA CONCRETO, PESO DE 60KG, COMPRIMENTO 4 M, COM MOTOR A GASOLINA, POTÊNCIA 5,5 HP - DEPRECIAÇÃO. AF_09/2016</t>
  </si>
  <si>
    <t xml:space="preserve">RÉGUA VIBRATÓRIA DUPLA PARA CONCRETO, PESO DE 60KG, COMPRIMENTO 4 M, COM MOTOR A GASOLINA, POTÊNCIA 5,5 HP - JUROS. AF_09/2016</t>
  </si>
  <si>
    <t xml:space="preserve">RÉGUA VIBRATÓRIA DUPLA PARA CONCRETO, PESO DE 60KG, COMPRIMENTO 4 M, COM MOTOR A GASOLINA, POTÊNCIA 5,5 HP - MANUTENÇÃO. AF_09/2016</t>
  </si>
  <si>
    <t xml:space="preserve">RÉGUA VIBRATÓRIA DUPLA PARA CONCRETO, PESO DE 60KG, COMPRIMENTO 4 M, COM MOTOR A GASOLINA, POTÊNCIA 5,5 HP  MATERIAIS NA OPERAÇÃO. AF_09/2016</t>
  </si>
  <si>
    <t xml:space="preserve">POLIDORA DE PISO (POLITRIZ), PESO DE 100KG, DIÂMETRO 450 MM, MOTOR ELÉTRICO, POTÊNCIA 4 HP - DEPRECIAÇÃO. AF_05/2023</t>
  </si>
  <si>
    <t xml:space="preserve">POLIDORA DE PISO (POLITRIZ), PESO DE 100KG, DIÂMETRO 450 MM, MOTOR ELÉTRICO, POTÊNCIA 4 HP - JUROS. AF_05/2023</t>
  </si>
  <si>
    <t xml:space="preserve">POLIDORA DE PISO (POLITRIZ), PESO DE 100KG, DIÂMETRO 450 MM, MOTOR ELÉTRICO, POTÊNCIA 4 HP - MANUTENÇÃO. AF_05/2023</t>
  </si>
  <si>
    <t xml:space="preserve">POLIDORA DE PISO (POLITRIZ), PESO DE 100KG, DIÂMETRO 450 MM, MOTOR ELÉTRICO, POTÊNCIA 4 HP - MATERIAIS NA OPERAÇÃO. AF_05/2023</t>
  </si>
  <si>
    <t xml:space="preserve">DESEMPENADEIRA DE CONCRETO, PESO DE 78 KG, 4 PÁS, MOTOR A GASOLINA, POTÊNCIA 5,5 HP - DEPRECIAÇÃO. AF_05/2023</t>
  </si>
  <si>
    <t xml:space="preserve">DESEMPENADEIRA DE CONCRETO, PESO DE 78 KG, 4 PÁS, MOTOR A GASOLINA, POTÊNCIA 5,5 HP - JUROS. AF_05/2023</t>
  </si>
  <si>
    <t xml:space="preserve">DESEMPENADEIRA DE CONCRETO, PESO DE 78 KG, 4 PÁS, MOTOR A GASOLINA, POTÊNCIA 5,5 HP - MANUTENÇÃO. AF_05/2023</t>
  </si>
  <si>
    <t xml:space="preserve">DESEMPENADEIRA DE CONCRETO, PESO DE 78 KG, 4 PÁS, MOTOR A GASOLINA, POTÊNCIA 5,5 HP   MATERIAIS NA OPERAÇÃO. AF_05/2023</t>
  </si>
  <si>
    <t xml:space="preserve">PERFURATRIZ PNEUMATICA MANUAL DE PESO MEDIO, MARTELETE, 18KG, COMPRIMENTO MÁXIMO DE CURSO DE 6 M, DIAMETRO DO PISTAO DE 5,5 CM - DEPRECIAÇÃO. AF_11/2016</t>
  </si>
  <si>
    <t xml:space="preserve">PERFURATRIZ PNEUMATICA MANUAL DE PESO MEDIO, MARTELETE, 18KG, COMPRIMENTO MÁXIMO DE CURSO DE 6 M, DIAMETRO DO PISTAO DE 5,5 CM - JUROS. AF_11/2016</t>
  </si>
  <si>
    <t xml:space="preserve">PERFURATRIZ PNEUMATICA MANUAL DE PESO MEDIO, MARTELETE, 18KG, COMPRIMENTO MÁXIMO DE CURSO DE 6 M, DIAMETRO DO PISTAO DE 5,5 CM - MANUTENÇÃO. AF_11/2016</t>
  </si>
  <si>
    <t xml:space="preserve">ROLO COMPACTADOR VIBRATORIO TANDEM, ACO LISO, POTENCIA 125 HP, PESO SEM/COM LASTRO 10,20/11,65 T, LARGURA DE TRABALHO 1,73 M - DEPRECIAÇÃO. AF_11/2016</t>
  </si>
  <si>
    <t xml:space="preserve">ROLO COMPACTADOR VIBRATORIO TANDEM, ACO LISO, POTENCIA 125 HP, PESO SEM/COM LASTRO 10,20/11,65 T, LARGURA DE TRABALHO 1,73 M - JUROS. AF_11/2016</t>
  </si>
  <si>
    <t xml:space="preserve">ROLO COMPACTADOR VIBRATORIO TANDEM, ACO LISO, POTENCIA 125 HP, PESO SEM/COM LASTRO 10,20/11,65 T, LARGURA DE TRABALHO 1,73 M - MANUTENÇÃO. AF_11/2016</t>
  </si>
  <si>
    <t xml:space="preserve">ROLO COMPACTADOR VIBRATORIO TANDEM, ACO LISO, POTENCIA 125 HP, PESO SEM/COM LASTRO 10,20/11,65 T, LARGURA DE TRABALHO 1,73 M - MATERIAIS NA OPERAÇÃO. AF_11/2016</t>
  </si>
  <si>
    <t xml:space="preserve">PERFURATRIZ MANUAL, TORQUE MAXIMO 55 KGF.M, POTENCIA 5 CV, COM DIAMETRO MAXIMO 8 1/2" - DEPRECIAÇÃO. AF_11/2016</t>
  </si>
  <si>
    <t xml:space="preserve">PERFURATRIZ MANUAL, TORQUE MAXIMO 55 KGF.M, POTENCIA 5 CV, COM DIAMETRO MAXIMO 8 1/2" - JUROS. AF_11/2016</t>
  </si>
  <si>
    <t xml:space="preserve">PERFURATRIZ MANUAL, TORQUE MAXIMO 55 KGF.M, POTENCIA 5 CV, COM DIAMETRO MAXIMO 8 1/2" - MANUTENÇÃO. AF_11/2016</t>
  </si>
  <si>
    <t xml:space="preserve">PERFURATRIZ MANUAL, TORQUE MAXIMO 55 KGF.M, POTENCIA 5 CV, COM DIAMETRO MAXIMO 8 1/2" - MATERIAIS NA OPERAÇÃO. AF_11/2016</t>
  </si>
  <si>
    <t xml:space="preserve">PERFURATRIZ SOBRE ESTEIRA, TORQUE MÁXIMO 600 KGF, POTÊNCIA ENTRE 50 E 60 HP, DIÂMETRO MÁXIMO 10 - DEPRECIAÇÃO. AF_11/2016</t>
  </si>
  <si>
    <t xml:space="preserve">PERFURATRIZ SOBRE ESTEIRA, TORQUE MÁXIMO 600 KGF, POTÊNCIA ENTRE 50 E 60 HP, DIÂMETRO MÁXIMO 10 - JUROS. AF_11/2016</t>
  </si>
  <si>
    <t xml:space="preserve">PERFURATRIZ SOBRE ESTEIRA, TORQUE MÁXIMO 600 KGF, POTÊNCIA ENTRE 50 E 60 HP, DIÂMETRO MÁXIMO 10 - MANUTENÇÃO. AF_11/2016</t>
  </si>
  <si>
    <t xml:space="preserve">PERFURATRIZ SOBRE ESTEIRA, TORQUE MÁXIMO 600 KGF, POTÊNCIA ENTRE 50 E 60 HP, DIÂMETRO MÁXIMO 10 - MATERIAIS NA OPERAÇÃO. AF_11/2016</t>
  </si>
  <si>
    <t xml:space="preserve">ESCAVADEIRA HIDRAULICA SOBRE ESTEIRA, COM GARRA GIRATORIA DE MANDIBULAS, PESO OPERACIONAL ENTRE 22,00 E 25,50 TON, POTENCIA LIQUIDA ENTRE 150 E 160 HP - DEPRECIAÇÃO. AF_11/2016</t>
  </si>
  <si>
    <t xml:space="preserve">ESCAVADEIRA HIDRAULICA SOBRE ESTEIRA, COM GARRA GIRATORIA DE MANDIBULAS, PESO OPERACIONAL ENTRE 22,00 E 25,50 TON, POTENCIA LIQUIDA ENTRE 150 E 160 HP - JUROS. AF_11/2016</t>
  </si>
  <si>
    <t xml:space="preserve">ESCAVADEIRA HIDRAULICA SOBRE ESTEIRA, COM GARRA GIRATORIA DE MANDIBULAS, PESO OPERACIONAL ENTRE 22,00 E 25,50 TON, POTENCIA LIQUIDA ENTRE 150 E 160 HP - MANUTENÇÃO. AF_11/2016</t>
  </si>
  <si>
    <t xml:space="preserve">ESCAVADEIRA HIDRAULICA SOBRE ESTEIRA, COM GARRA GIRATORIA DE MANDIBULAS, PESO OPERACIONAL ENTRE 22,00 E 25,50 TON, POTENCIA LIQUIDA ENTRE 150 E 160 HP - MATERIAIS NA OPERAÇÃO. AF_11/2016</t>
  </si>
  <si>
    <t xml:space="preserve">ESCAVADEIRA HIDRAULICA SOBRE ESTEIRA, EQUIPADA COM CLAMSHELL, COM CAPACIDADE DA CAÇAMBA ENTRE 1,20 E 1,50 M3, PESO OPERACIONAL ENTRE 20,00 E 22,00 TON, POTENCIA LIQUIDA ENTRE 150 E 160 HP - DEPRECIAÇÃO. AF_11/2016</t>
  </si>
  <si>
    <t xml:space="preserve">ESCAVADEIRA HIDRAULICA SOBRE ESTEIRA, EQUIPADA COM CLAMSHELL, COM CAPACIDADE DA CAÇAMBA ENTRE 1,20 E 1,50 M3, PESO OPERACIONAL ENTRE 20,00 E 22,00 TON, POTENCIA LIQUIDA ENTRE 150 E 160 HP - JUROS. AF_11/2016</t>
  </si>
  <si>
    <t xml:space="preserve">ESCAVADEIRA HIDRAULICA SOBRE ESTEIRA, EQUIPADA COM CLAMSHELL, COM CAPACIDADE DA CAÇAMBA ENTRE 1,20 E 1,50 M3, PESO OPERACIONAL ENTRE 20,00 E 22,00 TON, POTENCIA LIQUIDA ENTRE 150 E 160 HP - MANUTENÇÃO. AF_11/2016</t>
  </si>
  <si>
    <t xml:space="preserve">ESCAVADEIRA HIDRAULICA SOBRE ESTEIRA, EQUIPADA COM CLAMSHELL, COM CAPACIDADE DA CAÇAMBA ENTRE 1,20 E 1,50 M3, PESO OPERACIONAL ENTRE 20,00 E 22,00 TON, POTENCIA LIQUIDA ENTRE 150 E 160 HP - MATERIAIS NA OPERAÇÃO. AF_11/2016</t>
  </si>
  <si>
    <t xml:space="preserve">GRUPO GERADOR COM CARENAGEM, MOTOR DIESEL POTÊNCIA STANDART ENTRE 250 E 260 KVA - JUROS. AF_12/2016</t>
  </si>
  <si>
    <t xml:space="preserve">GRUPO GERADOR COM CARENAGEM, MOTOR DIESEL POTÊNCIA STANDART ENTRE 250 E 260 KVA - MANUTENÇÃO. AF_12/2016</t>
  </si>
  <si>
    <t xml:space="preserve">GRUPO GERADOR COM CARENAGEM, MOTOR DIESEL POTÊNCIA STANDART ENTRE 250 E 260 KVA - MATERIAIS NA OPERAÇÃO. AF_12/2016</t>
  </si>
  <si>
    <t xml:space="preserve">GRUPO GERADOR COM CARENAGEM, MOTOR DIESEL POTÊNCIA STANDART ENTRE 250 E 260 KVA - DEPRECIAÇÃO. AF_12/2016</t>
  </si>
  <si>
    <t xml:space="preserve">TRATOR DE PNEUS COM POTÊNCIA DE 122 CV, TRAÇÃO 4X4, COM VASSOURA MECÂNICA ACOPLADA - DEPRECIAÇÃO. AF_02/2017</t>
  </si>
  <si>
    <t xml:space="preserve">TRATOR DE PNEUS COM POTÊNCIA DE 122 CV, TRAÇÃO 4X4, COM VASSOURA MECÂNICA ACOPLADA - JUROS. AF_02/2017</t>
  </si>
  <si>
    <t xml:space="preserve">TRATOR DE PNEUS COM POTÊNCIA DE 122 CV, TRAÇÃO 4X4, COM VASSOURA MECÂNICA ACOPLADA - MANUTENÇÃO. AF_02/2017</t>
  </si>
  <si>
    <t xml:space="preserve">TRATOR DE PNEUS COM POTÊNCIA DE 122 CV, TRAÇÃO 4X4, COM VASSOURA MECÂNICA ACOPLADA - MATERIAIS NA OPERAÇÃO. AF_02/2017</t>
  </si>
  <si>
    <t xml:space="preserve">TRATOR DE PNEUS COM POTÊNCIA DE 122 CV, TRAÇÃO 4X4, COM GRADE DE DISCOS ACOPLADA - DEPRECIAÇÃO. AF_02/2017</t>
  </si>
  <si>
    <t xml:space="preserve">TRATOR DE PNEUS COM POTÊNCIA DE 122 CV, TRAÇÃO 4X4, COM GRADE DE DISCOS ACOPLADA - JUROS. AF_02/2017</t>
  </si>
  <si>
    <t xml:space="preserve">TRATOR DE PNEUS COM POTÊNCIA DE 122 CV, TRAÇÃO 4X4, COM GRADE DE DISCOS ACOPLADA - MANUTENÇÃO. AF_02/2017</t>
  </si>
  <si>
    <t xml:space="preserve">TRATOR DE PNEUS COM POTÊNCIA DE 122 CV, TRAÇÃO 4X4, COM GRADE DE DISCOS ACOPLADA - MATERIAIS NA OPERAÇÃO. AF_02/2017</t>
  </si>
  <si>
    <t xml:space="preserve">TRATOR DE PNEUS COM POTÊNCIA DE 85 CV, TRAÇÃO 4X4, COM GRADE DE DISCOS ACOPLADA - DEPRECIAÇÃO. AF_02/2017</t>
  </si>
  <si>
    <t xml:space="preserve">TRATOR DE PNEUS COM POTÊNCIA DE 85 CV, TRAÇÃO 4X4, COM GRADE DE DISCOS ACOPLADA - JUROS. AF_02/2017</t>
  </si>
  <si>
    <t xml:space="preserve">TRATOR DE PNEUS COM POTÊNCIA DE 85 CV, TRAÇÃO 4X4, COM GRADE DE DISCOS ACOPLADA - MANUTENÇÃO. AF_02/2017</t>
  </si>
  <si>
    <t xml:space="preserve">TRATOR DE PNEUS COM POTÊNCIA DE 85 CV, TRAÇÃO 4X4, COM GRADE DE DISCOS ACOPLADA - MATERIAIS NA OPERAÇÃO. AF_02/2017</t>
  </si>
  <si>
    <t xml:space="preserve">CAMINHÃO BASCULANTE 10 M3, TRUCADO, POTÊNCIA 230 CV, INCLUSIVE CAÇAMBA METÁLICA, COM DISTRIBUIDOR DE AGREGADOS ACOPLADO - DEPRECIAÇÃO. AF_02/2017</t>
  </si>
  <si>
    <t xml:space="preserve">CAMINHÃO BASCULANTE 10 M3, TRUCADO, POTÊNCIA 230 CV, INCLUSIVE CAÇAMBA METÁLICA, COM DISTRIBUIDOR DE AGREGADOS ACOPLADO - JUROS. AF_02/2017</t>
  </si>
  <si>
    <t xml:space="preserve">CAMINHÃO BASCULANTE 10 M3, TRUCADO, POTÊNCIA 230 CV, INCLUSIVE CAÇAMBA METÁLICA, COM DISTRIBUIDOR DE AGREGADOS ACOPLADO - IMPOSTOS E SEGUROS. AF_02/2017</t>
  </si>
  <si>
    <t xml:space="preserve">CAMINHÃO BASCULANTE 10 M3, TRUCADO, POTÊNCIA 230 CV, INCLUSIVE CAÇAMBA METÁLICA, COM DISTRIBUIDOR DE AGREGADOS ACOPLADO - MANUTENÇÃO. AF_02/2017</t>
  </si>
  <si>
    <t xml:space="preserve">CAMINHÃO BASCULANTE 10 M3, TRUCADO, POTÊNCIA 230 CV, INCLUSIVE CAÇAMBA METÁLICA, COM DISTRIBUIDOR DE AGREGADOS ACOPLADO - MATERIAIS NA OPERAÇÃO. AF_02/2017</t>
  </si>
  <si>
    <t xml:space="preserve">TRATOR DE PNEUS COM POTÊNCIA DE 85 CV, TRAÇÃO 4X4, COM VASSOURA MECÂNICA ACOPLADA - DEPRECIAÇÃO. AF_03/2017</t>
  </si>
  <si>
    <t xml:space="preserve">MINICARREGADEIRA SOBRE RODAS POTENCIA 47HP CAPACIDADE OPERACAO 646 KG, COM VASSOURA MECÂNICA ACOPLADA - DEPRECIAÇÃO. AF_03/2017</t>
  </si>
  <si>
    <t xml:space="preserve">TRATOR DE PNEUS COM POTÊNCIA DE 85 CV, TRAÇÃO 4X4, COM VASSOURA MECÂNICA ACOPLADA - JUROS. AF_03/2017</t>
  </si>
  <si>
    <t xml:space="preserve">TRATOR DE PNEUS COM POTÊNCIA DE 85 CV, TRAÇÃO 4X4, COM VASSOURA MECÂNICA ACOPLADA - MANUTENÇÃO. AF_03/2017</t>
  </si>
  <si>
    <t xml:space="preserve">TRATOR DE PNEUS COM POTÊNCIA DE 85 CV, TRAÇÃO 4X4, COM VASSOURA MECÂNICA ACOPLADA - MATERIAIS NA OPERAÇÃO. AF_03/2017</t>
  </si>
  <si>
    <t xml:space="preserve">MINICARREGADEIRA SOBRE RODAS POTENCIA 47HP CAPACIDADE OPERACAO 646 KG, COM VASSOURA MECÂNICA ACOPLADA - JUROS. AF_03/2017</t>
  </si>
  <si>
    <t xml:space="preserve">MINICARREGADEIRA SOBRE RODAS POTENCIA 47HP CAPACIDADE OPERACAO 646 KG, COM VASSOURA MECÂNICA ACOPLADA - MANUTENÇÃO. AF_03/2017</t>
  </si>
  <si>
    <t xml:space="preserve">MINICARREGADEIRA SOBRE RODAS POTENCIA 47HP CAPACIDADE OPERACAO 646 KG, COM VASSOURA MECÂNICA ACOPLADA - MATERIAIS NA OPERAÇÃO. AF_03/2017</t>
  </si>
  <si>
    <t xml:space="preserve">MINIESCAVADEIRA SOBRE ESTEIRAS, POTENCIA LIQUIDA DE *30* HP, PESO OPERACIONAL DE *3.500* KG - DEPRECIACAO. AF_04/2017</t>
  </si>
  <si>
    <t xml:space="preserve">MINIESCAVADEIRA SOBRE ESTEIRAS, POTENCIA LIQUIDA DE *30* HP, PESO OPERACIONAL DE *3.500* KG - JUROS. AF_04/2017</t>
  </si>
  <si>
    <t xml:space="preserve">MINIESCAVADEIRA SOBRE ESTEIRAS, POTENCIA LIQUIDA DE *30* HP, PESO OPERACIONAL DE *3.500* KG - MANUTENCAO. AF_04/2017</t>
  </si>
  <si>
    <t xml:space="preserve">MINIESCAVADEIRA SOBRE ESTEIRAS, POTENCIA LIQUIDA DE *30* HP, PESO OPERACIONAL DE *3.500* KG - MATERIAIS NA OPERACAO. AF_04/2017</t>
  </si>
  <si>
    <t xml:space="preserve">PERFURATRIZ ROTATIVA SOBRE ESTEIRA, TORQUE MAXIMO 2500 KGM, POTENCIA 110 HP, MOTOR DIESEL - MATERIAIS NA OPERAÇÃO. AF_05/2017</t>
  </si>
  <si>
    <t xml:space="preserve">ROLO COMPACTADOR DE PNEUS, ESTATICO, PRESSAO VARIAVEL, POTENCIA 110 HP, PESO SEM/COM LASTRO 10,8/27 T, LARGURA DE ROLAGEM 2,30 M - MATERIAIS NA OPERACAO. AF_06/2017</t>
  </si>
  <si>
    <t xml:space="preserve">ROLO COMPACTADOR DE PNEUS, ESTATICO, PRESSAO VARIAVEL, POTENCIA 110 HP, PESO SEM/COM LASTRO 10,8/27 T, LARGURA DE ROLAGEM 2,30 M - MANUTENCAO. AF_06/2017</t>
  </si>
  <si>
    <t xml:space="preserve">ROLO COMPACTADOR DE PNEUS, ESTATICO, PRESSAO VARIAVEL, POTENCIA 110 HP, PESO SEM/COM LASTRO 10,8/27 T, LARGURA DE ROLAGEM 2,30 M - JUROS. AF_06/2017</t>
  </si>
  <si>
    <t xml:space="preserve">ROLO COMPACTADOR DE PNEUS, ESTATICO, PRESSAO VARIAVEL, POTENCIA 110 HP, PESO SEM/COM LASTRO 10,8/27 T, LARGURA DE ROLAGEM 2,30 M - DEPRECIAÇÃO. AF_06/2017</t>
  </si>
  <si>
    <t xml:space="preserve">INVERSOR DE SOLDA MONOFÁSICO DE 160 A, POTÊNCIA DE 5400 W, TENSÃO DE 220 V, PARA SOLDA COM ELETRODOS DE 2,0 A 4,0 MM E PROCESSO TIG - DEPRECIAÇÃO. AF_06/2018</t>
  </si>
  <si>
    <t xml:space="preserve">INVERSOR DE SOLDA MONOFÁSICO DE 160 A, POTÊNCIA DE 5400 W, TENSÃO DE 220 V, PARA SOLDA COM ELETRODOS DE 2,0 A 4,0 MM E PROCESSO TIG - JUROS. AF_06/2018</t>
  </si>
  <si>
    <t xml:space="preserve">INVERSOR DE SOLDA MONOFÁSICO DE 160 A, POTÊNCIA DE 5400 W, TENSÃO DE 220 V, PARA SOLDA COM ELETRODOS DE 2,0 A 4,0 MM E PROCESSO TIG - MANUTENÇÃO. AF_06/2018</t>
  </si>
  <si>
    <t xml:space="preserve">INVERSOR DE SOLDA MONOFÁSICO DE 160 A, POTÊNCIA DE 5400 W, TENSÃO DE 220 V, PARA SOLDA COM ELETRODOS DE 2,0 A 4,0 MM E PROCESSO TIG - MATERIAIS NA OPERAÇÃO. AF_06/2018</t>
  </si>
  <si>
    <t xml:space="preserve">LAVADORA DE ALTA PRESSAO (LAVA-JATO) PARA AGUA FRIA, PRESSAO DE OPERACAO ENTRE 1400 E 1900 LIB/POL2, VAZAO MAXIMA ENTRE 400 E 700 L/H - DEPRECIAÇÃO. AF_05/2023</t>
  </si>
  <si>
    <t xml:space="preserve">LAVADORA DE ALTA PRESSAO (LAVA-JATO) PARA AGUA FRIA, PRESSAO DE OPERACAO ENTRE 1400 E 1900 LIB/POL2, VAZAO MAXIMA ENTRE 400 E 700 L/H - JUROS. AF_05/2023</t>
  </si>
  <si>
    <t xml:space="preserve">LAVADORA DE ALTA PRESSAO (LAVA-JATO) PARA AGUA FRIA, PRESSAO DE OPERACAO ENTRE 1400 E 1900 LIB/POL2, VAZAO MAXIMA ENTRE 400 E 700 L/H - MANUTENÇÃO. AF_05/2023</t>
  </si>
  <si>
    <t xml:space="preserve">LAVADORA DE ALTA PRESSAO (LAVA-JATO) PARA AGUA FRIA, PRESSAO DE OPERACAO ENTRE 1400 E 1900 LIB/POL2, VAZAO MAXIMA ENTRE 400 E 700 L/H - MATERIAIS NA OPERAÇÃO. AF_05/2023</t>
  </si>
  <si>
    <t xml:space="preserve">USINA DE MISTURA ASFÁLTICA À QUENTE, TIPO CONTRA FLUXO, PROD 100 A 140 TON/HORA - DEPRECIAÇÃO. AF_12/2019</t>
  </si>
  <si>
    <t xml:space="preserve">USINA DE MISTURA ASFÁLTICA À QUENTE, TIPO CONTRA FLUXO, PROD 100 A 140 TON/HORA - JUROS. AF_12/2019</t>
  </si>
  <si>
    <t xml:space="preserve">USINA DE MISTURA ASFÁLTICA À QUENTE, TIPO CONTRA FLUXO, PROD 100 A 140 TON/HORA - MANUTENÇÃO. AF_12/2019</t>
  </si>
  <si>
    <t xml:space="preserve">USINA DE MISTURA ASFÁLTICA À QUENTE, TIPO CONTRA FLUXO, PROD 100 A 140 TON/HORA - MATERIAIS NA OPERAÇÃO. AF_12/2019</t>
  </si>
  <si>
    <t xml:space="preserve">USINA DE ASFALTO, TIPO GRAVIMÉTRICA, PROD 150 TON/HORA - DEPRECIAÇÃO. AF_12/2019</t>
  </si>
  <si>
    <t xml:space="preserve">USINA DE ASFALTO, TIPO GRAVIMÉTRICA, PROD 150 TON/HORA - JUROS. AF_12/2019</t>
  </si>
  <si>
    <t xml:space="preserve">USINA DE ASFALTO, TIPO GRAVIMÉTRICA, PROD 150 TON/HORA - MANUTENÇÃO. AF_12/2019</t>
  </si>
  <si>
    <t xml:space="preserve">USINA DE ASFALTO, TIPO GRAVIMÉTRICA, PROD 150 TON/HORA - MATERIAIS NA OPERAÇÃO. AF_12/2019</t>
  </si>
  <si>
    <t xml:space="preserve">MARTELO DEMOLIDOR ELÉTRICO, COM POTÊNCIA DE 2.000 W, 1.000 IMPACTOS POR MINUTO, PESO DE 30 KG - DEPRECIAÇÃO. AF_01/2021</t>
  </si>
  <si>
    <t xml:space="preserve">MARTELO DEMOLIDOR ELÉTRICO, COM POTÊNCIA DE 2.000 W, 1.000 IMPACTOS POR MINUTO, PESO DE 30 KG - JUROS. AF_01/2021</t>
  </si>
  <si>
    <t xml:space="preserve">MARTELO DEMOLIDOR ELÉTRICO, COM POTÊNCIA DE 2.000 W, 1.000 IMPACTOS POR MINUTO, PESO DE 30 KG - MANUTENÇÃO. AF_01/2021</t>
  </si>
  <si>
    <t xml:space="preserve">MARTELO DEMOLIDOR ELÉTRICO, COM POTÊNCIA DE 2.000 W, 1.000 IMPACTOS POR MINUTO, PESO DE 30 KG - MATERIAIS NA OPERAÇÃO. AF_01/2021</t>
  </si>
  <si>
    <t xml:space="preserve">CALDEIRA A GÁS COM TERMOSTATO, CAPACIDADE 100 LITROS - MATERIAIS NA OPERAÇÃO. AF_05/2023</t>
  </si>
  <si>
    <t xml:space="preserve">CENTRAL DE LAMA BENTONÍTICA (DEPÓSITO DE BENTONITA, MISTURADOR DE ALTA TURBULÊNCIA, SILOS DE ARMAZENAMENTO DE LAMA E ÁGUA, LABORATÓRIO DE CONTROLE DE QUALIDADE DA LAMA) - MATERIAIS NA OPERAÇÃO. AF_04/2019</t>
  </si>
  <si>
    <t xml:space="preserve">CONJUNTO MACACO E BOMBA HIDRÁULICA PARA PROTENSAO DE CORDOALHAS, ESFORÇO MAXIMO DE 115 TONELADAS - MATERIAIS NA OPERAÇÃO. AF_05/2023</t>
  </si>
  <si>
    <t xml:space="preserve">CONJUNTO CILINDRO E BOMBA HIDRÁULICA PARA PROTENSÃO DE MONOBARRAS PARA TIRANTES, ESFORÇO MÁXIMO DE 30 TONELADAS  - MATERIAIS NA OPERAÇÃO. AF_05/2023</t>
  </si>
  <si>
    <t xml:space="preserve">GUINDASTE HIDRAULICO AUTOPROPELIDO, COM LANÇA TRELIÇADA 40 M, CAPACIDADE MÁXIMA 75 T, EQUIPADO COM CLAMSHELL - MATERIAIS NA OPERAÇÃO. AF_04/2019</t>
  </si>
  <si>
    <t xml:space="preserve">GUINDASTE SOBRE ESTEIRAS, COM LANÇA TRELIÇADA 40 M, CAPACIDADE MÁXIMA 75 T - MATERIAIS NA OPERAÇÃO. AF_04/2019</t>
  </si>
  <si>
    <t xml:space="preserve">GUINDASTE SOBRE ESTEIRAS, COM LANÇA TRELIÇADA 40 M, CAPACIDADE MÁXIMA 75 T, EQUIPADO COM CLAMSHELL - MATERIAIS NA OPERAÇÃO. AF_04/2019</t>
  </si>
  <si>
    <t xml:space="preserve">MÁQUINA FORMER DOBRAS DIVERSAS: 220V/380V TRIFÁSICO OU MONOFÁSICO, CAPACIDADE 0,5-1,27MM, MOTOR 2CV - MATERIAIS NA OPERAÇÃO. AF_05/2023</t>
  </si>
  <si>
    <t xml:space="preserve">MÁQUINA SOLDA ARCO COM PISTOLA DE SOLDAGEM PARA STUD BOLT DE 5 MM A 22 MM - MATERIAIS NA OPERAÇÃO. AF_05/2023</t>
  </si>
  <si>
    <t xml:space="preserve">PERFURATRIZ HIDRÁULICA SOBRE ESTEIRA, TORQUE MÁXIMO 161 KNM, PROFUNDIDADE MÁXIMA 54 M, DIÂMETRO MÁXIMO 1500 MM, POTÊNCIA MOTOR 268 HP - MATERIAIS NA OPERAÇÃO. AF_04/2019</t>
  </si>
  <si>
    <t xml:space="preserve">PERFURATRIZ PARA EXECUÇÃO DE ESTACAS SECANTES, TIPO HÉLICE CONTÍNUA COM CABEÇOTE DUPLO E TUBO METÁLICO - MATERIAIS NA OPERAÇÃO. AF_04/2019</t>
  </si>
  <si>
    <t xml:space="preserve">PLATAFORMA ELEVATÓRIA - MATERIAIS NA OPERAÇÃO. AF_04/2019</t>
  </si>
  <si>
    <t xml:space="preserve">PÓRTICO ROLANTE MONOVIGA, PERFIL I, 4 PERNAS, CAPACIDADE 5 T  - MATERIAIS NA OPERAÇÃO. AF_04/2019</t>
  </si>
  <si>
    <t xml:space="preserve">ESCAVADEIRA HIDRÁULICA SOBRE ESTEIRA, PESO OPERACIONAL ENTRE 22,00 E 23,50 T, POTÊNCIA NOMINAL 139 HP, COM MARTELO ROMPEDOR HIDRÁULICO 1700 KG - MATERIAIS NA OPERAÇÃO. AF_04/2019</t>
  </si>
  <si>
    <t xml:space="preserve">TORRE, COMPOSTA POR GUINCHO MECÂNICO, GUINCHO MANUAL, CABOS DE AÇO, PITEIRA E SOQUETE  - MATERIAIS NA OPERAÇÃO. AF_05/2023</t>
  </si>
  <si>
    <t xml:space="preserve">UNIDADE DOSADORA AIRLESS TIPO HOT SPRAY - MATERIAIS NA OPERAÇÃO. AF_05/2023</t>
  </si>
  <si>
    <t xml:space="preserve">ENCERADEIRA INDUSTRIAL, 400 MM, 220V, 1 HP - MATERIAIS NA OPERAÇÃO. AF_05/2023</t>
  </si>
  <si>
    <t xml:space="preserve">SERRA FITA HORIZONTAL, ELÉTRICA, COM CONTROLE HIDRÁULICO, PAINEL DE COMANDO EM 24 V, MOTOR ELÉTRICO 1,5 CV, DIMENSÕES DA FITA 3880 X 27 X 0,9 MM, TRIFÁSICA - MATERIAIS NA OPERAÇÃO. AF_05/2023</t>
  </si>
  <si>
    <t xml:space="preserve">FURADEIRA ELETROMAGNÉTICA, VELOCIDADE (SEM CARGA/ COM CARGA) 450/ 270 RPM, ESPESSURA MÁXIMA DA CHAPA A SER FURADA 50 MM, PORÇA DE ADESÃO MAGNÉTICA 17000 N, POTÊNCIA 1100 W, ALIMENTÇÃO 220 - 60 HZ, MONOFÁSICA - MATERIAIS NA OPERAÇÃO. AF_08/2019</t>
  </si>
  <si>
    <t xml:space="preserve">MÁQUINA METALEIRA UNIVERSAL MODELO IW 110/180 BTD - MATERIAIS NA OPERAÇÃO. AF_05/2023</t>
  </si>
  <si>
    <t xml:space="preserve">TARTARUGA DE OXICORTE CG1, MONOFÁSICA, 220 V, FREQUÊNCIA 50 HZ, VELOCIDADE DE CORTE (MM/MIN) 50 A 750, DIÂMETRO MÍNIMO DO COMPASSO MM 200 - MATERIAIS NA OPERAÇÃO. AF_05/2023</t>
  </si>
  <si>
    <t xml:space="preserve">BETONEIRA CAPACIDADE NOMINAL DE 250 L, CAPACIDADE DE MISTURA DE 175 L, MOTOR ELÉTRICO MONOFÁSICO POTÊNCIA 1CV - MATERIAIS NA OPERAÇÃO. AF_05/2023</t>
  </si>
  <si>
    <t xml:space="preserve">RETROESCAVADEIRA SOBRE RODAS COM CARREGADEIRA , PESO OPERACIONAL MÍN. 6,674, POTÊNCIA LÍQ 88 HP, COM MARTELO ROMPEDOR HIDRÁULICO ENTRE  275 A 362 KG - MATERIAIS NA OPERAÇÃO. AF_02/2021</t>
  </si>
  <si>
    <t xml:space="preserve">PERFURATRIZ HIDRÁULICA SOBRE ESTEIRA, TORQUE MÁXIMO 98 KNM, PROFUNDIDADE MÁXIMA 25 M, DIÂMETRO MÁXIMO 115 MM, POTÊNCIA MOTOR 190 HP - MATERIAIS NA OPERAÇÃO. AF_02/2021</t>
  </si>
  <si>
    <t xml:space="preserve">COMPRESSOR DE AR, VAZAO DE 10 PCM, RESERVATORIO 100 L, PRESSAO DE TRABALHO ENTRE 6,9 E 9,7 BAR, POTENCIA 2 HP, TENSAO 110/220 V - MATERIAIS NA OPERAÇÃO. AF_05/2023</t>
  </si>
  <si>
    <t xml:space="preserve">MÁQUINA DEMARCADORA DE FAIXA DE TRÁFEGO À FRIO, TRAÇÃO MANUAL, 4 CV, PRESSÃO MAX 3300 PSI, TANQUE 20 L - MATERIAIS NA OPERAÇÃO. AF_06/2021</t>
  </si>
  <si>
    <t xml:space="preserve">MÁQUINA PARA SOLDA POR ELETROFUSÃO PARA TUBOS DE POLIETILENO DE ALTA DENSIDADE (PEAD) COM DIÂMETRO EXTERNO DE 20 A 800 MM, POTÊNCIA ENTRE 2750 E 3000 W - MATERIAIS NA OPERAÇÃO. AF_05/2023</t>
  </si>
  <si>
    <t xml:space="preserve">MÁQUINA PARA SOLDA POR ELETROFUSÃO PARA TUBOS DE POLIETILENO DE ALTA DENSIDADE (PEAD) COM DIÂMETRO EXTERNO DE 20 A 1600 MM, POTÊNCIA DE 3500 W - MATERIAIS NA OPERAÇÃO. AF_05/2023</t>
  </si>
  <si>
    <t xml:space="preserve">MÁQUINA PARA SOLDA POR TERMOFUSÃO PARA TUBOS DE POLIETILENO DE ALTA DENSIDADE (PEAD) COM DIÂMETRO EXTERNO DE 90 A 315 MM, POTÊNCIA ENTRE 2500 E 5350 W - MATERIAIS NA OPERAÇÃO. AF_05/2023</t>
  </si>
  <si>
    <t xml:space="preserve">MÁQUINA PARA SOLDA POR TERMOFUSÃO PARA TUBOS DE POLIETILENO DE ALTA DENSIDADE (PEAD) COM DIÂMETRO EXTERNO DE 315 A 630 MM, POTÊNCIA ENTRE 8000 E 12350 W - MATERIAIS NA OPERAÇÃO. AF_05/2023</t>
  </si>
  <si>
    <t xml:space="preserve">MÁQUINA PARA SOLDA POR TERMOFUSÃO PARA TUBOS DE POLIETILENO DE ALTA DENSIDADE (PEAD) COM DIÂMETRO EXTERNO DE 710 A 1200 MM, POTÊNCIA ENTRE 16000 E 29500 W - MATERIAIS NA OPERAÇÃO. AF_05/2023</t>
  </si>
  <si>
    <t xml:space="preserve">PERFURATRIZ PARA FURO DIRECIONAL HORIZONTAL (HDD) COM CAPACIDADE ATÉ 89 KN, POTÊNCIA 24,8 HP A 80 HP (INCLUSO FERRAMENTAS E LOCALIZADOR) - MATERIAIS NA OPERAÇÃO. AF_05/2023</t>
  </si>
  <si>
    <t xml:space="preserve">PERFURATRIZ PARA FURO DIRECIONAL HORIZONTAL (HDD) COM CAPACIDADE DE 90 KN A 200 KN, POTÊNCIA 100 HP A 160 HP (INCLUSO FERRAMENTAS E LOCALIZADOR) - MATERIAIS NA OPERAÇÃO. AF_05/2023</t>
  </si>
  <si>
    <t xml:space="preserve">PERFURATRIZ PARA FURO DIRECIONAL HORIZONTAL (HDD) COM CAPACIDADE DE 201 KN A 560 KN, POTÊNCIA 200 HP A 260 HP (INCLUSO FERRAMENTAS E LOCALIZADOR) - MATERIAIS NA OPERAÇÃO. AF_05/2023</t>
  </si>
  <si>
    <t xml:space="preserve">MISTURADOR PARA PREPARO DE LAMA ESTABILIZANTE COM CAPACIDADE DE *4000* L, COM BOMBA CENTRÍFUGA 5,5 HP A 23,07 HP, PARA SISTEMA DE FURO DIRECIONAL - MATERIAIS NA OPERAÇÃO. AF_05/2023</t>
  </si>
  <si>
    <t xml:space="preserve">VARREDEIRA DE GRAMA SINTÉTICA A GASOLINA, 2,4 CV, 4 TEMPOS - MATERIAIS NA OPERAÇÃO. AF_05/2023</t>
  </si>
  <si>
    <t xml:space="preserve">BATE ESTACA PARA INSTALAÇÃO DE DEFENSAS METÁLICAS (GUARD RAIL) FIXO, INCLUSIVE CAMINHÃO TOCO PBT 9.700 KG, POTÊNCIA DE 160 CV - MATERIAIS NA OPERAÇÃO. AF_05/2023</t>
  </si>
  <si>
    <t xml:space="preserve">MINI GUINDASTE ARANHA SOBRE ESTEIRAS E LANCA TELESCÓPICA, CAPACIDADE MÁXIMA DE CARGA 3,0 TON, RAIO MÁXIMO DE TRABALHO 8,25 M, ALTURA DE LANÇA DO SOLO 9,2 M, 55 M DE CABO DE AÇO 8 MM, MOTOR ELÉTRICO 220/380 VOLTS TRIFÁSICO - MATERIAIS NA OPERAÇÃO. AF_03/2022</t>
  </si>
  <si>
    <t xml:space="preserve">CONJUNTO MACACO HIDRÁULICO E CENTRAL DE BOMBEAMENTO MOTORIZADO 1,8 KW PARA PROTENSÃO DE MONOCABOS PARA CONCRETO PROTENDIDO, ESFORÇO MÁXIMO DE 20 TONELADAS  - MATERIAIS NA OPERAÇÃO. AF_05/2022</t>
  </si>
  <si>
    <t xml:space="preserve">CONJUNTO MACACO HIDRÁULICO E CENTRAL DE BOMBEAMENTO MOTORIZADO 1,8 KW PARA PROTENSÃO DE MONOCABOS PARA CONCRETO PROTENDIDO, ESFORÇO MÁXIMO DE 30 TONELADAS  - MATERIAIS NA OPERAÇÃO. AF_05/2022</t>
  </si>
  <si>
    <t xml:space="preserve">TERMOFUSORA PARA TUBOS E CONEXÕES EM PPR COM DIÂMETROS DE 20 A 63 MM, POTÊNCIA DE 800 W, TENSAO 220 V - DEPRECIAÇÃO. AF_05/2022</t>
  </si>
  <si>
    <t xml:space="preserve">TERMOFUSORA PARA TUBOS E CONEXÕES EM PPR COM DIÂMETROS DE 20 A 63 MM, POTÊNCIA DE 800 W, TENSAO 220 V - JUROS. AF_05/2022</t>
  </si>
  <si>
    <t xml:space="preserve">TERMOFUSORA PARA TUBOS E CONEXÕES EM PPR COM DIÂMETROS DE 20 A 63 MM, POTÊNCIA DE 800 W, TENSAO 220 V - MANUTENÇÃO. AF_05/2022</t>
  </si>
  <si>
    <t xml:space="preserve">TERMOFUSORA PARA TUBOS E CONEXÕES EM PPR COM DIÂMETROS DE 20 A 63 MM, POTÊNCIA DE 800 W, TENSAO 220 V - MATERIAIS NA OPERAÇÃO. AF_05/2022</t>
  </si>
  <si>
    <t xml:space="preserve">TERMOFUSORA PARA TUBOS E CONEXÕES EM PPR COM DIÂMETROS DE 75 A 110 MM, POTÊNCIA DE *1100* W, TENSÃO 220 V - DEPRECIAÇÃO. AF_05/2022</t>
  </si>
  <si>
    <t xml:space="preserve">TERMOFUSORA PARA TUBOS E CONEXÕES EM PPR COM DIÂMETROS DE 75 A 110 MM, POTÊNCIA DE *1100* W, TENSÃO 220 V - JUROS. AF_05/2022</t>
  </si>
  <si>
    <t xml:space="preserve">TERMOFUSORA PARA TUBOS E CONEXÕES EM PPR COM DIÂMETROS DE 75 A 110 MM, POTÊNCIA DE *1100* W, TENSÃO 220 V - MANUTENÇÃO. AF_05/2022</t>
  </si>
  <si>
    <t xml:space="preserve">TERMOFUSORA PARA TUBOS E CONEXÕES EM PPR COM DIÂMETROS DE 75 A 110 MM, POTÊNCIA DE *1100* W, TENSÃO 220 V - MATERIAIS NA OPERAÇÃO. AF_05/2022</t>
  </si>
  <si>
    <t xml:space="preserve">LIXADEIRA DE PAREDE, COM LED, POTÊNCIA 750 W, FREQUÊNCIA 60 HZ, VELOCIDADE 1000 A 2100 RPM, DIÂMETRO DA LIXA 225 MM - MATERIAIS NA OPERAÇÃO. AF_12/2022</t>
  </si>
  <si>
    <t xml:space="preserve">MARTELETE PERFURADOR/ ROMPEDOR ELÉTRICO, POTÊNCIA 800 W, 220 V - MATERIAIS NA OPERAÇÃO. AF_05/2023</t>
  </si>
  <si>
    <t xml:space="preserve">GRUPO GERADOR DIESEL, COM CARENAGEM, POTÊNCIA STANDART ENTRE 400 E 460 KVA, VELOCIDADE DE 1800 RPM, FREQUÊNCIA DE 60 HZ - MATERIAIS NA OPERAÇÃO. AF_05/2023</t>
  </si>
  <si>
    <t xml:space="preserve">PERFURATRIZ DE COROA DIAMANTADA PARA CONCRETO, DIÂMETRO ATÉ 250 MM, MOTOR ELÉTRICO 220 V, POTÊNCIA 2.500 W - MATERIAIS NA OPERAÇÃO. AF_05/2023</t>
  </si>
  <si>
    <t xml:space="preserve">CAMINHÃO TANQUE PARA HIDROSSEMEADURA, COM CAPACIDADE DE 8.000 LITROS, INCLUINDO BOMBA PARA LANÇAMENTO COM MOTOR DIESEL COM POTÊNCIA DE 105 CV - MATERIAIS NA OPERAÇÃO. AF_06/2023</t>
  </si>
  <si>
    <t xml:space="preserve">GUINDASTE HIDRÁULICO AUTOPROPELIDO, COM LANÇA TRELICADA 41 M, CAPACIDADE MÁXIMA DE ELEVAÇÃO 43 T, POTÊNCIA 230 KW, EQUIPADO COM CAÇAMBA DE ARRASTO (DRAGLINE) DE 0,76 M3 - MATERIAIS NA OPERAÇÃO. AF_06/2023</t>
  </si>
  <si>
    <t xml:space="preserve">ESCAVADEIRA HIDRÁULICA DE BRAÇO LONGO (LONGO ALCANCE) SOBRE ESTEIRAS, CAÇAMBA 0,52 M3, PESO OPERACIONAL 24 T, POTÊNCIA LÍQUIDA 155 HP  - MATERIAIS NA OPERAÇÃO. AF_06/2023</t>
  </si>
  <si>
    <t xml:space="preserve">INSTALAÇÃO DE TESOURA (INTEIRA OU MEIA), BIAPOIADA, EM MADEIRA NÃO APARELHADA, PARA VÃOS MAIORES OU IGUAIS A 3,0 M E MENORES QUE 6,0 M, INCLUSO IÇAMENTO. AF_07/2019</t>
  </si>
  <si>
    <t xml:space="preserve">INSTALAÇÃO DE TESOURA (INTEIRA OU MEIA), BIAPOIADA, EM MADEIRA NÃO APARELHADA, PARA VÃOS MAIORES OU IGUAIS A 6,0 M E MENORES QUE 8,0 M, INCLUSO IÇAMENTO. AF_07/2019</t>
  </si>
  <si>
    <t xml:space="preserve">INSTALAÇÃO DE TESOURA (INTEIRA OU MEIA), BIAPOIADA, EM MADEIRA NÃO APARELHADA, PARA VÃOS MAIORES OU IGUAIS A 8,0 M E MENORES QUE 10,0 M, INCLUSO IÇAMENTO. AF_07/2019</t>
  </si>
  <si>
    <t xml:space="preserve">INSTALAÇÃO DE TESOURA (INTEIRA OU MEIA), BIAPOIADA, EM MADEIRA NÃO APARELHADA, PARA VÃOS MAIORES OU IGUAIS A 10,0 M E MENORES QUE 12,0 M, INCLUSO IÇAMENTO. AF_07/2019</t>
  </si>
  <si>
    <t xml:space="preserve">TRAMA DE MADEIRA COMPOSTA POR RIPAS, CAIBROS E TERÇAS PARA TELHADOS DE ATÉ 2 ÁGUAS PARA TELHA DE ENCAIXE DE CERÂMICA OU DE CONCRETO, INCLUSO TRANSPORTE VERTICAL. AF_07/2019</t>
  </si>
  <si>
    <t xml:space="preserve">TRAMA DE MADEIRA COMPOSTA POR RIPAS, CAIBROS E TERÇAS PARA TELHADOS DE MAIS QUE 2 ÁGUAS PARA TELHA DE ENCAIXE DE CERÂMICA OU DE CONCRETO, INCLUSO TRANSPORTE VERTICAL. AF_07/2019</t>
  </si>
  <si>
    <t xml:space="preserve">TRAMA DE MADEIRA COMPOSTA POR RIPAS, CAIBROS E TERÇAS PARA TELHADOS DE ATÉ 2 ÁGUAS PARA TELHA CERÂMICA CAPA-CANAL, INCLUSO TRANSPORTE VERTICAL. AF_07/2019</t>
  </si>
  <si>
    <t xml:space="preserve">TRAMA DE MADEIRA COMPOSTA POR RIPAS, CAIBROS E TERÇAS PARA TELHADOS DE MAIS QUE 2 ÁGUAS PARA TELHA CERÂMICA CAPA-CANAL, INCLUSO TRANSPORTE VERTICAL. AF_07/2019</t>
  </si>
  <si>
    <t xml:space="preserve">TRAMA DE MADEIRA COMPOSTA POR TERÇAS PARA TELHADOS DE ATÉ 2 ÁGUAS PARA TELHA ONDULADA DE FIBROCIMENTO, METÁLICA, PLÁSTICA OU TERMOACÚSTICA, INCLUSO TRANSPORTE VERTICAL. AF_07/2019</t>
  </si>
  <si>
    <t xml:space="preserve">TRAMA DE MADEIRA COMPOSTA POR TERÇAS PARA TELHADOS DE ATÉ 2 ÁGUAS PARA TELHA ESTRUTURAL DE FIBROCIMENTO, INCLUSO TRANSPORTE VERTICAL. AF_07/2019</t>
  </si>
  <si>
    <t xml:space="preserve">FABRICAÇÃO E INSTALAÇÃO DE TESOURA INTEIRA EM MADEIRA NÃO APARELHADA, VÃO DE 3 M, PARA TELHA CERÂMICA OU DE CONCRETO, INCLUSO IÇAMENTO. AF_07/2019</t>
  </si>
  <si>
    <t xml:space="preserve">FABRICAÇÃO E INSTALAÇÃO DE TESOURA INTEIRA EM MADEIRA NÃO APARELHADA, VÃO DE 4 M, PARA TELHA CERÂMICA OU DE CONCRETO, INCLUSO IÇAMENTO. AF_07/2019</t>
  </si>
  <si>
    <t xml:space="preserve">FABRICAÇÃO E INSTALAÇÃO DE TESOURA INTEIRA EM MADEIRA NÃO APARELHADA, VÃO DE 5 M, PARA TELHA CERÂMICA OU DE CONCRETO, INCLUSO IÇAMENTO. AF_07/2019</t>
  </si>
  <si>
    <t xml:space="preserve">FABRICAÇÃO E INSTALAÇÃO DE TESOURA INTEIRA EM MADEIRA NÃO APARELHADA, VÃO DE 6 M, PARA TELHA CERÂMICA OU DE CONCRETO, INCLUSO IÇAMENTO. AF_07/2019</t>
  </si>
  <si>
    <t xml:space="preserve">FABRICAÇÃO E INSTALAÇÃO DE TESOURA INTEIRA EM MADEIRA NÃO APARELHADA, VÃO DE 7 M, PARA TELHA CERÂMICA OU DE CONCRETO, INCLUSO IÇAMENTO. AF_07/2019</t>
  </si>
  <si>
    <t xml:space="preserve">FABRICAÇÃO E INSTALAÇÃO DE TESOURA INTEIRA EM MADEIRA NÃO APARELHADA, VÃO DE 8 M, PARA TELHA CERÂMICA OU DE CONCRETO, INCLUSO IÇAMENTO. AF_07/2019</t>
  </si>
  <si>
    <t xml:space="preserve">FABRICAÇÃO E INSTALAÇÃO DE TESOURA INTEIRA EM MADEIRA NÃO APARELHADA, VÃO DE 9 M, PARA TELHA CERÂMICA OU DE CONCRETO, INCLUSO IÇAMENTO. AF_07/2019</t>
  </si>
  <si>
    <t xml:space="preserve">FABRICAÇÃO E INSTALAÇÃO DE TESOURA INTEIRA EM MADEIRA NÃO APARELHADA, VÃO DE 10 M, PARA TELHA CERÂMICA OU DE CONCRETO, INCLUSO IÇAMENTO. AF_07/2019</t>
  </si>
  <si>
    <t xml:space="preserve">FABRICAÇÃO E INSTALAÇÃO DE TESOURA INTEIRA EM MADEIRA NÃO APARELHADA, VÃO DE 11 M, PARA TELHA CERÂMICA OU DE CONCRETO, INCLUSO IÇAMENTO. AF_07/2019</t>
  </si>
  <si>
    <t xml:space="preserve">FABRICAÇÃO E INSTALAÇÃO DE TESOURA INTEIRA EM MADEIRA NÃO APARELHADA, VÃO DE 12 M, PARA TELHA CERÂMICA OU DE CONCRETO, INCLUSO IÇAMENTO. AF_07/2019</t>
  </si>
  <si>
    <t xml:space="preserve">FABRICAÇÃO E INSTALAÇÃO DE TESOURA INTEIRA EM MADEIRA NÃO APARELHADA, VÃO DE 3 M, PARA TELHA ONDULADA DE FIBROCIMENTO, METÁLICA, PLÁSTICA OU TERMOACÚSTICA, INCLUSO IÇAMENTO. AF_07/2019</t>
  </si>
  <si>
    <t xml:space="preserve">FABRICAÇÃO E INSTALAÇÃO DE TESOURA INTEIRA EM MADEIRA NÃO APARELHADA, VÃO DE 4 M, PARA TELHA ONDULADA DE FIBROCIMENTO, METÁLICA, PLÁSTICA OU TERMOACÚSTICA, INCLUSO IÇAMENTO. AF_07/2019</t>
  </si>
  <si>
    <t xml:space="preserve">FABRICAÇÃO E INSTALAÇÃO DE TESOURA INTEIRA EM MADEIRA NÃO APARELHADA, VÃO DE 5 M, PARA TELHA ONDULADA DE FIBROCIMENTO, METÁLICA, PLÁSTICA OU TERMOACÚSTICA, INCLUSO IÇAMENTO. AF_07/2019</t>
  </si>
  <si>
    <t xml:space="preserve">FABRICAÇÃO E INSTALAÇÃO DE TESOURA INTEIRA EM MADEIRA NÃO APARELHADA, VÃO DE 6 M, PARA TELHA ONDULADA DE FIBROCIMENTO, METÁLICA, PLÁSTICA OU TERMOACÚSTICA, INCLUSO IÇAMENTO. AF_07/2019</t>
  </si>
  <si>
    <t xml:space="preserve">FABRICAÇÃO E INSTALAÇÃO DE TESOURA INTEIRA EM MADEIRA NÃO APARELHADA, VÃO DE 7 M, PARA TELHA ONDULADA DE FIBROCIMENTO, METÁLICA, PLÁSTICA OU TERMOACÚSTICA, INCLUSO IÇAMENTO. AF_07/2019</t>
  </si>
  <si>
    <t xml:space="preserve">FABRICAÇÃO E INSTALAÇÃO DE TESOURA INTEIRA EM MADEIRA NÃO APARELHADA, VÃO DE 8 M, PARA TELHA ONDULADA DE FIBROCIMENTO, METÁLICA, PLÁSTICA OU TERMOACÚSTICA, INCLUSO IÇAMENTO. AF_07/2019</t>
  </si>
  <si>
    <t xml:space="preserve">FABRICAÇÃO E INSTALAÇÃO DE TESOURA INTEIRA EM MADEIRA NÃO APARELHADA, VÃO DE 9 M, PARA TELHA ONDULADA DE FIBROCIMENTO, METÁLICA, PLÁSTICA OU TERMOACÚSTICA, INCLUSO IÇAMENTO. AF_07/2019</t>
  </si>
  <si>
    <t xml:space="preserve">FABRICAÇÃO E INSTALAÇÃO DE TESOURA INTEIRA EM MADEIRA NÃO APARELHADA, VÃO DE 10 M, PARA TELHA ONDULADA DE FIBROCIMENTO, METÁLICA, PLÁSTICA OU TERMOACÚSTICA, INCLUSO IÇAMENTO. AF_07/2019</t>
  </si>
  <si>
    <t xml:space="preserve">FABRICAÇÃO E INSTALAÇÃO DE TESOURA INTEIRA EM MADEIRA NÃO APARELHADA, VÃO DE 11 M, PARA TELHA ONDULADA DE FIBROCIMENTO, METÁLICA, PLÁSTICA OU TERMOACÚSTICA, INCLUSO IÇAMENTO. AF_07/2019</t>
  </si>
  <si>
    <t xml:space="preserve">FABRICAÇÃO E INSTALAÇÃO DE TESOURA INTEIRA EM MADEIRA NÃO APARELHADA, VÃO DE 12 M, PARA TELHA ONDULADA DE FIBROCIMENTO, METÁLICA, PLÁSTICA OU TERMOACÚSTICA, INCLUSO IÇAMENTO. AF_07/2019</t>
  </si>
  <si>
    <t xml:space="preserve">FABRICAÇÃO E INSTALAÇÃO DE PONTALETES DE MADEIRA NÃO APARELHADA PARA TELHADOS COM ATÉ 2 ÁGUAS E COM TELHA CERÂMICA OU DE CONCRETO EM EDIFÍCIO RESIDENCIAL TÉRREO, INCLUSO TRANSPORTE VERTICAL. AF_07/2019</t>
  </si>
  <si>
    <t xml:space="preserve">FABRICAÇÃO E INSTALAÇÃO DE PONTALETES DE MADEIRA NÃO APARELHADA PARA TELHADOS COM ATÉ 2 ÁGUAS E COM TELHA CERÂMICA OU DE CONCRETO EM EDIFÍCIO RESIDENCIAL DE MÚLTIPLOS PAVIMENTOS, INCLUSO TRANSPORTE VERTICAL. AF_07/2019</t>
  </si>
  <si>
    <t xml:space="preserve">FABRICAÇÃO E INSTALAÇÃO DE PONTALETES DE MADEIRA NÃO APARELHADA PARA TELHADOS COM ATÉ 2 ÁGUAS E COM TELHA CERÂMICA OU DE CONCRETO EM EDIFÍCIO INSTITUCIONAL TÉRREO, INCLUSO TRANSPORTE VERTICAL. AF_07/2019</t>
  </si>
  <si>
    <t xml:space="preserve">FABRICAÇÃO E INSTALAÇÃO DE PONTALETES DE MADEIRA NÃO APARELHADA PARA TELHADOS COM ATÉ 2 ÁGUAS E COM TELHA ONDULADA DE FIBROCIMENTO, ALUMÍNIO OU PLÁSTICA EM EDIFÍCIO RESIDENCIAL DE MÚLTIPLOS PAVIMENTOS, INCLUSO TRANSPORTE VERTICAL. AF_07/2019</t>
  </si>
  <si>
    <t xml:space="preserve">FABRICAÇÃO E INSTALAÇÃO DE PONTALETES DE MADEIRA NÃO APARELHADA PARA TELHADOS COM ATÉ 2 ÁGUAS E COM TELHA ONDULADA DE FIBROCIMENTO, ALUMÍNIO OU PLÁSTICA EM EDIFÍCIO INSTITUCIONAL TÉRREO, INCLUSO TRANSPORTE VERTICAL. AF_07/2019</t>
  </si>
  <si>
    <t xml:space="preserve">FABRICAÇÃO E INSTALAÇÃO DE PONTALETES DE MADEIRA NÃO APARELHADA PARA TELHADOS COM MAIS QUE 2 ÁGUAS E COM TELHA CERÂMICA OU DE CONCRETO EM EDIFÍCIO RESIDENCIAL TÉRREO, INCLUSO TRANSPORTE VERTICAL. AF_07/2019</t>
  </si>
  <si>
    <t xml:space="preserve">FABRICAÇÃO E INSTALAÇÃO DE PONTALETES DE MADEIRA NÃO APARELHADA PARA TELHADOS COM MAIS QUE 2 ÁGUAS E COM TELHA CERÂMICA OU DE CONCRETO EM EDIFÍCIO RESIDENCIAL DE MÚLTIPLOS PAVIMENTOS. AF_07/2019</t>
  </si>
  <si>
    <t xml:space="preserve">FABRICAÇÃO E INSTALAÇÃO DE PONTALETES DE MADEIRA NÃO APARELHADA PARA TELHADOS COM MAIS QUE 2 ÁGUAS E COM TELHA CERÂMICA OU DE CONCRETO EM EDIFÍCIO INSTITUCIONAL TÉRREO, INCLUSO TRANSPORTE VERTICAL. AF_07/2019</t>
  </si>
  <si>
    <t xml:space="preserve">RETIRADA E RECOLOCAÇÃO DE RIPA EM TELHADOS DE ATÉ 2 ÁGUAS COM TELHA CERÂMICA OU DE CONCRETO DE ENCAIXE, INCLUSO TRANSPORTE VERTICAL. AF_07/2019</t>
  </si>
  <si>
    <t xml:space="preserve">RETIRADA E RECOLOCAÇÃO DE CAIBRO EM TELHADOS DE ATÉ 2 ÁGUAS COM TELHA CERÂMICA OU DE CONCRETO DE ENCAIXE, INCLUSO TRANSPORTE VERTICAL. AF_07/2019</t>
  </si>
  <si>
    <t xml:space="preserve">RETIRADA E RECOLOCAÇÃO DE RIPA EM TELHADOS DE MAIS DE 2 ÁGUAS COM TELHA CERÂMICA OU DE CONCRETO DE ENCAIXE, INCLUSO TRANSPORTE VERTICAL. AF_07/2019</t>
  </si>
  <si>
    <t xml:space="preserve">RETIRADA E RECOLOCAÇÃO DE CAIBRO EM TELHADOS DE MAIS DE 2 ÁGUAS COM TELHA CERÂMICA OU DE CONCRETO DE ENCAIXE, INCLUSO TRANSPORTE VERTICAL. AF_07/2019</t>
  </si>
  <si>
    <t xml:space="preserve">RETIRADA E RECOLOCAÇÃO DE RIPA EM TELHADOS DE ATÉ 2 ÁGUAS COM TELHA CERÂMICA CAPA-CANAL, INCLUSO TRANSPORTE VERTICAL. AF_07/2019</t>
  </si>
  <si>
    <t xml:space="preserve">RETIRADA E RECOLOCAÇÃO DE CAIBRO EM TELHADOS DE ATÉ 2 ÁGUAS COM TELHA CERÂMICA CAPA-CANAL, INCLUSO TRANSPORTE VERTICAL. AF_07/2019</t>
  </si>
  <si>
    <t xml:space="preserve">RETIRADA E RECOLOCAÇÃO DE RIPA EM TELHADOS DE MAIS DE 2 ÁGUAS COM TELHA CERÂMICA CAPA-CANAL, INCLUSO TRANSPORTE VERTICAL. AF_07/2019</t>
  </si>
  <si>
    <t xml:space="preserve">RETIRADA E RECOLOCAÇÃO DE CAIBRO EM TELHADOS DE MAIS DE 2 ÁGUAS COM TELHA CERÂMICA CAPA-CANAL, INCLUSO TRANSPORTE VERTICAL. AF_07/2019</t>
  </si>
  <si>
    <t xml:space="preserve">TELHAMENTO COM TELHA DE CONCRETO DE ENCAIXE, COM ATÉ 2 ÁGUAS, INCLUSO TRANSPORTE VERTICAL. AF_07/2019</t>
  </si>
  <si>
    <t xml:space="preserve">TELHAMENTO COM TELHA DE CONCRETO DE ENCAIXE, COM MAIS DE 2 ÁGUAS, INCLUSO TRANSPORTE VERTICAL. AF_07/2019</t>
  </si>
  <si>
    <t xml:space="preserve">TELHAMENTO COM TELHA CERÂMICA DE ENCAIXE, TIPO PORTUGUESA, COM ATÉ 2 ÁGUAS, INCLUSO TRANSPORTE VERTICAL. AF_07/2019</t>
  </si>
  <si>
    <t xml:space="preserve">TELHAMENTO COM TELHA CERÂMICA DE ENCAIXE, TIPO PORTUGUESA, COM MAIS DE 2 ÁGUAS, INCLUSO TRANSPORTE VERTICAL. AF_07/2019</t>
  </si>
  <si>
    <t xml:space="preserve">TELHAMENTO COM TELHA CERÂMICA CAPA-CANAL, TIPO COLONIAL, COM ATÉ 2 ÁGUAS, INCLUSO TRANSPORTE VERTICAL. AF_07/2019</t>
  </si>
  <si>
    <t xml:space="preserve">TELHAMENTO COM TELHA CERÂMICA CAPA-CANAL, TIPO COLONIAL, COM MAIS DE 2 ÁGUAS, INCLUSO TRANSPORTE VERTICAL. AF_07/2019</t>
  </si>
  <si>
    <t xml:space="preserve">EMBOÇAMENTO COM ARGAMASSA TRAÇO 1:2:9 (CIMENTO, CAL E AREIA). AF_07/2019</t>
  </si>
  <si>
    <t xml:space="preserve">SUBCOBERTURA COM MANTA PLÁSTICA REVESTIDA POR PELÍCULA DE ALUMÍNO, INCLUSO TRANSPORTE VERTICAL. AF_07/2019</t>
  </si>
  <si>
    <t xml:space="preserve">AMARRAÇÃO DE TELHAS CERÂMICAS OU DE CONCRETO. AF_07/2019</t>
  </si>
  <si>
    <t xml:space="preserve">TELHAMENTO COM TELHA CERÂMICA DE ENCAIXE, TIPO FRANCESA, COM ATÉ 2 ÁGUAS, INCLUSO TRANSPORTE VERTICAL. AF_07/2019</t>
  </si>
  <si>
    <t xml:space="preserve">TELHAMENTO COM TELHA CERÂMICA DE ENCAIXE, TIPO FRANCESA, COM MAIS DE 2 ÁGUAS, INCLUSO TRANSPORTE VERTICAL. AF_07/2019</t>
  </si>
  <si>
    <t xml:space="preserve">TELHAMENTO COM TELHA CERÂMICA DE ENCAIXE, TIPO ROMANA, COM ATÉ 2 ÁGUAS, INCLUSO TRANSPORTE VERTICAL. AF_07/2019</t>
  </si>
  <si>
    <t xml:space="preserve">TELHAMENTO COM TELHA CERÂMICA DE ENCAIXE, TIPO ROMANA, COM MAIS DE 2 ÁGUAS, INCLUSO TRANSPORTE VERTICAL. AF_07/2019</t>
  </si>
  <si>
    <t xml:space="preserve">TELHAMENTO COM TELHA CERÂMICA CAPA-CANAL, TIPO PLAN, COM ATÉ 2 ÁGUAS, INCLUSO TRANSPORTE VERTICAL. AF_07/2019</t>
  </si>
  <si>
    <t xml:space="preserve">TELHAMENTO COM TELHA CERÂMICA CAPA-CANAL, TIPO PLAN, COM MAIS DE 2 ÁGUAS, INCLUSO TRANSPORTE VERTICAL. AF_07/2019</t>
  </si>
  <si>
    <t xml:space="preserve">TELHAMENTO COM TELHA CERÂMICA CAPA-CANAL, TIPO PAULISTA, COM ATÉ 2 ÁGUAS, INCLUSO TRANSPORTE VERTICAL. AF_07/2019</t>
  </si>
  <si>
    <t xml:space="preserve">TELHAMENTO COM TELHA CERÂMICA CAPA-CANAL, TIPO PAULISTA, COM MAIS DE 2 ÁGUAS, INCLUSO TRANSPORTE VERTICAL. AF_07/2019</t>
  </si>
  <si>
    <t xml:space="preserve">TELHAMENTO COM TELHA ONDULADA DE FIBROCIMENTO E = 6 MM, COM RECOBRIMENTO LATERAL DE 1/4 DE ONDA PARA TELHADO COM INCLINAÇÃO MAIOR QUE 10°, COM ATÉ 2 ÁGUAS, INCLUSO IÇAMENTO. AF_07/2019</t>
  </si>
  <si>
    <t xml:space="preserve">TELHAMENTO COM TELHA ONDULADA DE FIBROCIMENTO E = 6 MM, COM RECOBRIMENTO LATERAL DE 1 1/4 DE ONDA PARA TELHADO COM INCLINAÇÃO MÁXIMA DE 10°, COM ATÉ 2 ÁGUAS, INCLUSO IÇAMENTO. AF_07/2019</t>
  </si>
  <si>
    <t xml:space="preserve">TELHAMENTO COM TELHA ESTRUTURAL DE FIBROCIMENTO E= 8 MM, COM ATÉ 2 ÁGUAS, INCLUSO IÇAMENTO. AF_07/2019_PS</t>
  </si>
  <si>
    <t xml:space="preserve">CUMEEIRA E ESPIGÃO PARA TELHA CERÂMICA EMBOÇADA COM ARGAMASSA TRAÇO 1:2:9 (CIMENTO, CAL E AREIA), PARA TELHADOS COM MAIS DE 2 ÁGUAS, INCLUSO TRANSPORTE VERTICAL. AF_07/2019</t>
  </si>
  <si>
    <t xml:space="preserve">CUMEEIRA E ESPIGÃO PARA TELHA DE CONCRETO EMBOÇADA COM ARGAMASSA TRAÇO 1:2:9 (CIMENTO, CAL E AREIA), PARA TELHADOS COM MAIS DE 2 ÁGUAS, INCLUSO TRANSPORTE VERTICAL. AF_07/2019</t>
  </si>
  <si>
    <t xml:space="preserve">CUMEEIRA PARA TELHA CERÂMICA EMBOÇADA COM ARGAMASSA TRAÇO 1:2:9 (CIMENTO, CAL E AREIA) PARA TELHADOS COM ATÉ 2 ÁGUAS, INCLUSO TRANSPORTE VERTICAL. AF_07/2019</t>
  </si>
  <si>
    <t xml:space="preserve">CUMEEIRA PARA TELHA DE CONCRETO EMBOÇADA COM ARGAMASSA TRAÇO 1:2:9 (CIMENTO, CAL E AREIA) PARA TELHADOS COM ATÉ 2 ÁGUAS, INCLUSO TRANSPORTE VERTICAL. AF_07/2019</t>
  </si>
  <si>
    <t xml:space="preserve">CUMEEIRA PARA TELHA DE FIBROCIMENTO ONDULADA E = 6 MM, INCLUSO ACESSÓRIOS DE FIXAÇÃO E IÇAMENTO. AF_07/2019</t>
  </si>
  <si>
    <t xml:space="preserve">CUMEEIRA PARA TELHA DE FIBROCIMENTO ESTRUTURAL E = 6 MM, INCLUSO ACESSÓRIOS DE FIXAÇÃO E IÇAMENTO. AF_07/2019</t>
  </si>
  <si>
    <t xml:space="preserve">CUMEEIRA SHED PARA TELHA ONDULADA DE FIBROCIMENTO, E = 6 MM, INCLUSO ACESSÓRIOS DE FIXAÇÃO E IÇAMENTO. AF_07/2019</t>
  </si>
  <si>
    <t xml:space="preserve">RUFO EXTERNO/INTERNO EM CHAPA DE AÇO GALVANIZADO NÚMERO 26, CORTE DE 33 CM, INCLUSO IÇAMENTO. AF_07/2019</t>
  </si>
  <si>
    <t xml:space="preserve">RETIRADA E RECOLOCAÇÃO DE  TELHA CERÂMICA DE ENCAIXE, COM ATÉ DUAS ÁGUAS, INCLUSO IÇAMENTO. AF_07/2019</t>
  </si>
  <si>
    <t xml:space="preserve">RETIRADA E RECOLOCAÇÃO DE  TELHA CERÂMICA DE ENCAIXE, COM MAIS DE DUAS ÁGUAS, INCLUSO IÇAMENTO. AF_07/2019</t>
  </si>
  <si>
    <t xml:space="preserve">RETIRADA E RECOLOCAÇÃO DE  TELHA CERÂMICA CAPA-CANAL, COM ATÉ DUAS ÁGUAS, INCLUSO IÇAMENTO. AF_07/2019</t>
  </si>
  <si>
    <t xml:space="preserve">RETIRADA E RECOLOCAÇÃO DE  TELHA CERÂMICA CAPA-CANAL, COM MAIS DE DUAS ÁGUAS, INCLUSO IÇAMENTO. AF_07/2019</t>
  </si>
  <si>
    <t xml:space="preserve">CALHA DE BEIRAL, SEMICIRCULAR DE PVC, DIAMETRO 125 MM, INCLUINDO CABECEIRAS, EMENDAS, BOCAIS, SUPORTES E VEDAÇÕES, EXCLUINDO CONDUTORES, INCLUSO TRANSPORTE VERTICAL. AF_07/2019</t>
  </si>
  <si>
    <t xml:space="preserve">RUFO EM FIBROCIMENTO PARA TELHA ONDULADA E = 6 MM, ABA DE 26 CM, INCLUSO TRANSPORTE VERTICAL, EXCETO CONTRARRUFO. AF_07/2019</t>
  </si>
  <si>
    <t xml:space="preserve">CALHA EM CHAPA DE AÇO GALVANIZADO NÚMERO 24, DESENVOLVIMENTO DE 50 CM, INCLUSO TRANSPORTE VERTICAL. AF_07/2019</t>
  </si>
  <si>
    <t xml:space="preserve">TELHAMENTO COM TELHA ONDULADA DE FIBRA DE VIDRO E = 0,6 MM, PARA TELHADO COM INCLINAÇÃO MAIOR QUE 10°, COM ATÉ 2 ÁGUAS, INCLUSO IÇAMENTO. AF_07/2019</t>
  </si>
  <si>
    <t xml:space="preserve">INSTALAÇÃO DE TESOURA (INTEIRA OU MEIA), EM AÇO, PARA VÃOS MAIORES OU IGUAIS A 3,0 M E MENORES QUE 6,0 M, INCLUSO IÇAMENTO. AF_07/2019</t>
  </si>
  <si>
    <t xml:space="preserve">INSTALAÇÃO DE TESOURA (INTEIRA OU MEIA), EM AÇO, PARA VÃOS MAIORES OU IGUAIS A 6,0 M E MENORES QUE 8,0 M, INCLUSO IÇAMENTO. AF_07/2019</t>
  </si>
  <si>
    <t xml:space="preserve">INSTALAÇÃO DE TESOURA (INTEIRA OU MEIA), EM AÇO, PARA VÃOS MAIORES OU IGUAIS A 8,0 M E MENORES QUE 10,0 M, INCLUSO IÇAMENTO. AF_07/2019</t>
  </si>
  <si>
    <t xml:space="preserve">INSTALAÇÃO DE TESOURA (INTEIRA OU MEIA), EM AÇO, PARA VÃOS MAIORES OU IGUAIS A 10,0 M E MENORES QUE 12,0 M, INCLUSO IÇAMENTO. AF_07/2019</t>
  </si>
  <si>
    <t xml:space="preserve">TRAMA DE AÇO COMPOSTA POR RIPAS, CAIBROS E TERÇAS PARA TELHADOS DE ATÉ 2 ÁGUAS PARA TELHA DE ENCAIXE DE CERÂMICA OU DE CONCRETO, INCLUSO TRANSPORTE VERTICAL. AF_07/2019</t>
  </si>
  <si>
    <t xml:space="preserve">TRAMA DE AÇO COMPOSTA POR RIPAS E CAIBROS PARA TELHADOS DE ATÉ 2 ÁGUAS PARA TELHA DE ENCAIXE DE CERÂMICA OU DE CONCRETO, INCLUSO TRANSPORTE VERTICAL. AF_07/2019</t>
  </si>
  <si>
    <t xml:space="preserve">TRAMA DE AÇO COMPOSTA POR RIPAS PARA TELHADOS DE ATÉ 2 ÁGUAS PARA TELHA DE ENCAIXE DE CERÂMICA OU DE CONCRETO, INCLUSO TRANSPORTE VERTICAL. AF_07/2019</t>
  </si>
  <si>
    <t xml:space="preserve">TRAMA DE AÇO COMPOSTA POR RIPAS, CAIBROS E TERÇAS PARA TELHADOS DE MAIS DE 2 ÁGUAS PARA TELHA DE ENCAIXE DE CERÂMICA OU DE CONCRETO, INCLUSO TRANSPORTE VERTICAL. AF_07/2019</t>
  </si>
  <si>
    <t xml:space="preserve">TRAMA DE AÇO COMPOSTA POR RIPAS E CAIBROS PARA TELHADOS DE MAIS DE 2 ÁGUAS PARA TELHA DE ENCAIXE DE CERÂMICA OU DE CONCRETO, INCLUSO TRANSPORTE VERTICAL. AF_07/2019</t>
  </si>
  <si>
    <t xml:space="preserve">TRAMA DE AÇO COMPOSTA POR RIPAS PARA TELHADOS DE MAIS DE 2 ÁGUAS PARA TELHA DE ENCAIXE DE CERÂMICA OU DE CONCRETO, INCLUSO TRANSPORTE VERTICAL, INCLUSO TRANSPORTE VERTICAL. AF_07/2019</t>
  </si>
  <si>
    <t xml:space="preserve">TRAMA DE AÇO COMPOSTA POR RIPAS, CAIBROS E TERÇAS PARA TELHADOS DE ATÉ 2 ÁGUAS PARA TELHA CERÂMICA CAPA-CANAL, INCLUSO TRANSPORTE VERTICAL. AF_07/2019</t>
  </si>
  <si>
    <t xml:space="preserve">TRAMA DE AÇO COMPOSTA POR RIPAS E CAIBROS PARA TELHADOS DE ATÉ 2 ÁGUAS PARA TELHA CERÂMICA CAPA-CANAL, INCLUSO TRANSPORTE VERTICAL. AF_07/2019</t>
  </si>
  <si>
    <t xml:space="preserve">TRAMA DE AÇO COMPOSTA POR RIPAS PARA TELHADOS DE ATÉ 2 ÁGUAS PARA TELHA CERÂMICA CAPA-CANAL, INCLUSO TRANSPORTE VERTICAL. AF_07/2019</t>
  </si>
  <si>
    <t xml:space="preserve">TRAMA DE AÇO COMPOSTA POR RIPAS, CAIBROS E TERÇAS PARA TELHADOS DE MAIS DE 2 ÁGUAS PARA TELHA CERÂMICA CAPA-CANAL, INCLUSO TRANSPORTE VERTICAL. AF_07/2019</t>
  </si>
  <si>
    <t xml:space="preserve">TRAMA DE AÇO COMPOSTA POR RIPAS E CAIBROS PARA TELHADOS DE MAIS DE 2 ÁGUAS PARA TELHA CERÂMICA CAPA-CANAL, INCLUSO TRANSPORTE VERTICAL. AF_07/2019</t>
  </si>
  <si>
    <t xml:space="preserve">TRAMA DE AÇO COMPOSTA POR RIPAS PARA TELHADOS DE MAIS DE 2 ÁGUAS PARA TELHA CERÂMICA CAPA-CANAL, INCLUSO TRANSPORTE VERTICAL. AF_07/2019</t>
  </si>
  <si>
    <t xml:space="preserve">TRAMA DE AÇO COMPOSTA POR TERÇAS PARA TELHADOS DE ATÉ 2 ÁGUAS PARA TELHA ONDULADA DE FIBROCIMENTO, METÁLICA, PLÁSTICA OU TERMOACÚSTICA, INCLUSO TRANSPORTE VERTICAL. AF_07/2019</t>
  </si>
  <si>
    <t xml:space="preserve">TRAMA DE AÇO COMPOSTA POR TERÇAS PARA TELHADOS DE ATÉ 2 ÁGUAS PARA TELHA ESTRUTURAL DE FIBROCIMENTO, INCLUSO TRANSPORTE VERTICAL. AF_07/2019</t>
  </si>
  <si>
    <t xml:space="preserve">FABRICAÇÃO E INSTALAÇÃO DE TESOURA INTEIRA EM AÇO, VÃO DE 3 M, PARA TELHA CERÂMICA OU DE CONCRETO, INCLUSO IÇAMENTO. AF_12/2015</t>
  </si>
  <si>
    <t xml:space="preserve">FABRICAÇÃO E INSTALAÇÃO DE TESOURA INTEIRA EM AÇO, VÃO DE 4 M, PARA TELHA CERÂMICA OU DE CONCRETO, INCLUSO IÇAMENTO. AF_12/2015</t>
  </si>
  <si>
    <t xml:space="preserve">FABRICAÇÃO E INSTALAÇÃO DE TESOURA INTEIRA EM AÇO, VÃO DE 5 M, PARA TELHA CERÂMICA OU DE CONCRETO, INCLUSO IÇAMENTO. AF_12/2015</t>
  </si>
  <si>
    <t xml:space="preserve">FABRICAÇÃO E INSTALAÇÃO DE TESOURA INTEIRA EM AÇO, VÃO DE 6 M, PARA TELHA CERÂMICA OU DE CONCRETO, INCLUSO IÇAMENTO. AF_12/2015</t>
  </si>
  <si>
    <t xml:space="preserve">FABRICAÇÃO E INSTALAÇÃO DE TESOURA INTEIRA EM AÇO, VÃO DE 7 M, PARA TELHA CERÂMICA OU DE CONCRETO, INCLUSO IÇAMENTO. AF_12/2015</t>
  </si>
  <si>
    <t xml:space="preserve">FABRICAÇÃO E INSTALAÇÃO DE TESOURA INTEIRA EM AÇO, VÃO DE 8 M, PARA TELHA CERÂMICA OU DE CONCRETO, INCLUSO IÇAMENTO. AF_12/2015</t>
  </si>
  <si>
    <t xml:space="preserve">FABRICAÇÃO E INSTALAÇÃO DE TESOURA INTEIRA EM AÇO, VÃO DE 9 M, PARA TELHA CERÂMICA OU DE CONCRETO, INCLUSO IÇAMENTO. AF_12/2015</t>
  </si>
  <si>
    <t xml:space="preserve">FABRICAÇÃO E INSTALAÇÃO DE TESOURA INTEIRA EM AÇO, VÃO DE 10 M, PARA TELHA CERÂMICA OU DE CONCRETO, INCLUSO IÇAMENTO. AF_12/2015</t>
  </si>
  <si>
    <t xml:space="preserve">FABRICAÇÃO E INSTALAÇÃO DE TESOURA INTEIRA EM AÇO, VÃO DE 11 M, PARA TELHA CERÂMICA OU DE CONCRETO, INCLUSO IÇAMENTO. AF_12/2015</t>
  </si>
  <si>
    <t xml:space="preserve">FABRICAÇÃO E INSTALAÇÃO DE TESOURA INTEIRA EM AÇO, VÃO DE 12 M, PARA TELHA CERÂMICA OU DE CONCRETO, INCLUSO IÇAMENTO. AF_12/2015</t>
  </si>
  <si>
    <t xml:space="preserve">FABRICAÇÃO E INSTALAÇÃO DE TESOURA INTEIRA EM AÇO, VÃO DE 3 M, PARA TELHA ONDULADA DE FIBROCIMENTO, METÁLICA, PLÁSTICA OU TERMOACÚSTICA, INCLUSO IÇAMENTO. AF_12/2015</t>
  </si>
  <si>
    <t xml:space="preserve">FABRICAÇÃO E INSTALAÇÃO DE TESOURA INTEIRA EM AÇO, VÃO DE 4 M, PARA TELHA ONDULADA DE FIBROCIMENTO, METÁLICA, PLÁSTICA OU TERMOACÚSTICA, INCLUSO IÇAMENTO. AF_12/2015</t>
  </si>
  <si>
    <t xml:space="preserve">FABRICAÇÃO E INSTALAÇÃO DE TESOURA INTEIRA EM AÇO, VÃO DE 5 M, PARA TELHA ONDULADA DE FIBROCIMENTO, METÁLICA, PLÁSTICA OU TERMOACÚSTICA, INCLUSO IÇAMENTO. AF_12/2015</t>
  </si>
  <si>
    <t xml:space="preserve">FABRICAÇÃO E INSTALAÇÃO DE TESOURA INTEIRA EM AÇO, VÃO DE 6 M, PARA TELHA ONDULADA DE FIBROCIMENTO, METÁLICA, PLÁSTICA OU TERMOACÚSTICA, INCLUSO IÇAMENTO. AF_12/2015</t>
  </si>
  <si>
    <t xml:space="preserve">FABRICAÇÃO E INSTALAÇÃO DE TESOURA INTEIRA EM AÇO, VÃO DE 7 M, PARA TELHA ONDULADA DE FIBROCIMENTO, METÁLICA, PLÁSTICA OU TERMOACÚSTICA, INCLUSO IÇAMENTO. AF_12/2015</t>
  </si>
  <si>
    <t xml:space="preserve">FABRICAÇÃO E INSTALAÇÃO DE TESOURA INTEIRA EM AÇO, VÃO DE 8 M, PARA TELHA ONDULADA DE FIBROCIMENTO, METÁLICA, PLÁSTICA OU TERMOACÚSTICA, INCLUSO IÇAMENTO, INCLUSO IÇAMENTO. AF_12/2015</t>
  </si>
  <si>
    <t xml:space="preserve">FABRICAÇÃO E INSTALAÇÃO DE TESOURA INTEIRA EM AÇO, VÃO DE 9 M, PARA TELHA ONDULADA DE FIBROCIMENTO, METÁLICA, PLÁSTICA OU TERMOACÚSTICA, INCLUSO IÇAMENTO. AF_12/2015</t>
  </si>
  <si>
    <t xml:space="preserve">FABRICAÇÃO E INSTALAÇÃO DE TESOURA INTEIRA EM AÇO, VÃO DE 10 M, PARA TELHA ONDULADA DE FIBROCIMENTO, METÁLICA, PLÁSTICA OU TERMOACÚSTICA, INCLUSO IÇAMENTO. AF_12/2015</t>
  </si>
  <si>
    <t xml:space="preserve">FABRICAÇÃO E INSTALAÇÃO DE TESOURA INTEIRA EM AÇO, VÃO DE 11 M, PARA TELHA ONDULADA DE FIBROCIMENTO, METÁLICA, PLÁSTICA OU TERMOACÚSTICA, INCLUSO IÇAMENTO. AF_12/2015</t>
  </si>
  <si>
    <t xml:space="preserve">FABRICAÇÃO E INSTALAÇÃO DE TESOURA INTEIRA EM AÇO, VÃO DE 12 M, PARA TELHA ONDULADA DE FIBROCIMENTO, METÁLICA, PLÁSTICA OU TERMOACÚSTICA, INCLUSO IÇAMENTO. AF_12/2015</t>
  </si>
  <si>
    <t xml:space="preserve">FABRICAÇÃO E INSTALAÇÃO DE MEIA TESOURA DE MADEIRA NÃO APARELHADA, COM VÃO DE 3 M, PARA TELHA CERÂMICA OU DE CONCRETO, INCLUSO IÇAMENTO. AF_07/2019</t>
  </si>
  <si>
    <t xml:space="preserve">FABRICAÇÃO E INSTALAÇÃO DE MEIA TESOURA DE MADEIRA NÃO APARELHADA, COM VÃO DE 4 M, PARA TELHA CERÂMICA OU DE CONCRETO, INCLUSO IÇAMENTO. AF_07/2019</t>
  </si>
  <si>
    <t xml:space="preserve">FABRICAÇÃO E INSTALAÇÃO DE MEIA TESOURA DE MADEIRA NÃO APARELHADA, COM VÃO DE 5 M, PARA TELHA CERÂMICA OU DE CONCRETO, INCLUSO IÇAMENTO. AF_07/2019</t>
  </si>
  <si>
    <t xml:space="preserve">FABRICAÇÃO E INSTALAÇÃO DE MEIA TESOURA DE MADEIRA NÃO APARELHADA, COM VÃO DE 6 M, PARA TELHA CERÂMICA OU DE CONCRETO, INCLUSO IÇAMENTO. AF_07/2019</t>
  </si>
  <si>
    <t xml:space="preserve">FABRICAÇÃO E INSTALAÇÃO DE MEIA TESOURA DE MADEIRA NÃO APARELHADA, COM VÃO DE 7 M, PARA TELHA CERÂMICA OU DE CONCRETO, INCLUSO IÇAMENTO. AF_07/2019</t>
  </si>
  <si>
    <t xml:space="preserve">FABRICAÇÃO E INSTALAÇÃO DE MEIA TESOURA DE MADEIRA NÃO APARELHADA, COM VÃO DE 8 M, PARA TELHA CERÂMICA OU DE CONCRETO, INCLUSO IÇAMENTO. AF_07/2019</t>
  </si>
  <si>
    <t xml:space="preserve">FABRICAÇÃO E INSTALAÇÃO DE MEIA TESOURA DE MADEIRA NÃO APARELHADA, COM VÃO DE 9 M, PARA TELHA CERÂMICA OU DE CONCRETO, INCLUSO IÇAMENTO. AF_07/2019</t>
  </si>
  <si>
    <t xml:space="preserve">FABRICAÇÃO E INSTALAÇÃO DE MEIA TESOURA DE MADEIRA NÃO APARELHADA, COM VÃO DE 10 M, PARA TELHA CERÂMICA OU DE CONCRETO, INCLUSO IÇAMENTO. AF_07/2019</t>
  </si>
  <si>
    <t xml:space="preserve">FABRICAÇÃO E INSTALAÇÃO DE MEIA TESOURA DE MADEIRA NÃO APARELHADA, COM VÃO DE 11 M, PARA TELHA CERÂMICA OU DE CONCRETO, INCLUSO IÇAMENTO. AF_07/2019</t>
  </si>
  <si>
    <t xml:space="preserve">FABRICAÇÃO E INSTALAÇÃO DE MEIA TESOURA DE MADEIRA NÃO APARELHADA, COM VÃO DE 12 M, PARA TELHA CERÂMICA OU DE CONCRETO, INCLUSO IÇAMENTO. AF_07/2019</t>
  </si>
  <si>
    <t xml:space="preserve">FABRICAÇÃO E INSTALAÇÃO DE MEIA TESOURA DE MADEIRA NÃO APARELHADA, COM VÃO DE 3 M, PARA TELHA ONDULADA DE FIBROCIMENTO, ALUMÍNIO, PLÁSTICA OU TERMOACÚSTICA, INCLUSO IÇAMENTO. AF_07/2019</t>
  </si>
  <si>
    <t xml:space="preserve">FABRICAÇÃO E INSTALAÇÃO DE MEIA TESOURA DE MADEIRA NÃO APARELHADA, COM VÃO DE 4 M, PARA TELHA ONDULADA DE FIBROCIMENTO, ALUMÍNIO, PLÁSTICA OU TERMOACÚSTICA, INCLUSO IÇAMENTO. AF_07/2019</t>
  </si>
  <si>
    <t xml:space="preserve">FABRICAÇÃO E INSTALAÇÃO DE MEIA TESOURA DE MADEIRA NÃO APARELHADA, COM VÃO DE 5 M, PARA TELHA ONDULADA DE FIBROCIMENTO, ALUMÍNIO, PLÁSTICA OU TERMOACÚSTICA, INCLUSO IÇAMENTO. AF_07/2019</t>
  </si>
  <si>
    <t xml:space="preserve">FABRICAÇÃO E INSTALAÇÃO DE MEIA TESOURA DE MADEIRA NÃO APARELHADA, COM VÃO DE 6 M, PARA TELHA ONDULADA DE FIBROCIMENTO, ALUMÍNIO, PLÁSTICA OU TERMOACÚSTICA, INCLUSO IÇAMENTO. AF_07/2019</t>
  </si>
  <si>
    <t xml:space="preserve">FABRICAÇÃO E INSTALAÇÃO DE MEIA TESOURA DE MADEIRA NÃO APARELHADA, COM VÃO DE 7 M, PARA TELHA ONDULADA DE FIBROCIMENTO, ALUMÍNIO, PLÁSTICA OU TERMOACÚSTICA, INCLUSO IÇAMENTO. AF_07/2019</t>
  </si>
  <si>
    <t xml:space="preserve">FABRICAÇÃO E INSTALAÇÃO DE MEIA TESOURA DE MADEIRA NÃO APARELHADA, COM VÃO DE 8 M, PARA TELHA ONDULADA DE FIBROCIMENTO, ALUMÍNIO, PLÁSTICA OU TERMOACÚSTICA, INCLUSO IÇAMENTO. AF_07/2019</t>
  </si>
  <si>
    <t xml:space="preserve">FABRICAÇÃO E INSTALAÇÃO DE MEIA TESOURA DE MADEIRA NÃO APARELHADA, COM VÃO DE 9 M, PARA TELHA ONDULADA DE FIBROCIMENTO, ALUMÍNIO, PLÁSTICA OU TERMOACÚSTICA, INCLUSO IÇAMENTO. AF_07/2019</t>
  </si>
  <si>
    <t xml:space="preserve">FABRICAÇÃO E INSTALAÇÃO DE MEIA TESOURA DE MADEIRA NÃO APARELHADA, COM VÃO DE 10 M, PARA TELHA ONDULADA DE FIBROCIMENTO, ALUMÍNIO, PLÁSTICA OU TERMOACÚSTICA, INCLUSO IÇAMENTO. AF_07/2019</t>
  </si>
  <si>
    <t xml:space="preserve">FABRICAÇÃO E INSTALAÇÃO DE MEIA TESOURA DE MADEIRA NÃO APARELHADA, COM VÃO DE 11 M, PARA TELHA ONDULADA DE FIBROCIMENTO, ALUMÍNIO, PLÁSTICA OU TERMOACÚSTICA, INCLUSO IÇAMENTO. AF_07/2019</t>
  </si>
  <si>
    <t xml:space="preserve">FABRICAÇÃO E INSTALAÇÃO DE MEIA TESOURA DE MADEIRA NÃO APARELHADA, COM VÃO DE 12 M, PARA TELHA ONDULADA DE FIBROCIMENTO, ALUMÍNIO, PLÁSTICA OU TERMOACÚSTICA, INCLUSO IÇAMENTO. AF_07/2019</t>
  </si>
  <si>
    <t xml:space="preserve">FABRICAÇÃO E INSTALAÇÃO DE TESOURA (INTEIRA OU MEIA) EM AÇO, VÃOS MAIORES OU IGUAIS A 3,0 M E MENORES OU IGUAL A 6,0 M, INCLUSO IÇAMENTO. AF_07/2019</t>
  </si>
  <si>
    <t xml:space="preserve">FABRICAÇÃO E INSTALAÇÃO DE TESOURA (INTEIRA OU MEIA) EM AÇO, VÃOS MAIORES QUE 6,0 M E MENORES QUE 12,0 M, INCLUSO IÇAMENTO. AF_07/2019</t>
  </si>
  <si>
    <t xml:space="preserve">FABRICAÇÃO E INSTALAÇÃO DE PONTALETES DE MADEIRA NÃO APARELHADA PARA TELHADOS COM ATÉ 2 ÁGUAS E COM TELHA ONDULADA DE FIBROCIMENTO, ALUMÍNIO OU PLÁSTICA EM EDIFÍCIO RESIDENCIAL TÉRREO, INCLUSO TRANSPORTE VERTICAL. AF_07/2019</t>
  </si>
  <si>
    <t xml:space="preserve">TRAMA DE AÇO COMPOSTA POR TERÇAS PARA TELHADOS DE ATÉ 2 ÁGUAS PARA TELHA ONDULADA DE FIBROCIMENTO, METÁLICA, PLÁSTICA OU TERMOACÚSTICA, INCLUSO TRANSPORTE VERTICAL (EM KG). AF_07/2019</t>
  </si>
  <si>
    <t xml:space="preserve">TELHAMENTO COM TELHA DE ENCAIXE, TIPO FRANCESA DE VIDRO, COM ATÉ 2 ÁGUAS, INCLUSO TRANSPORTE VERTICAL. AF_07/2019</t>
  </si>
  <si>
    <t xml:space="preserve">ESGOTAMENTO DE VALA COM BOMBA SUBMERSÍVEL. AF_12/2022</t>
  </si>
  <si>
    <t xml:space="preserve">INSTALAÇÃO E DESINSTALAÇÃO DE REGISTRO DE PVC PARA SISTEMA DE REBAIXAMENTO DE LENÇOL FREÁTICO POR PONTEIRAS FILTRANTES. AF_12/2022</t>
  </si>
  <si>
    <t xml:space="preserve">INSTALAÇÃO E DESINSTALAÇÃO DE CONJUNTO DE BOMBAS, À VÁCUO E CENTRÍFUGA, PARA SISTEMA DE REBAIXAMENTO DE LENÇOL FREÁTICO POR PONTEIRAS FILTRANTES (EXCLUI O FORNECIMENTO DE BOMBAS). AF_12/2022</t>
  </si>
  <si>
    <t xml:space="preserve">INSTALAÇÃO DE MATERIAL GRANULAR FILTRANTE PARA SISTEMA DE REBAIXAMENTO DE LENÇOL FREÁTICO POR POÇOS PROFUNDOSA, DIÂMETRO DO POÇO DE 400 MM. AF_12/2022</t>
  </si>
  <si>
    <t xml:space="preserve">INSTALAÇÃO E DESINSTALAÇÃO DE SISTEMA DE BOMBA PARA SISTEMA DE REBAIXAMENTO DE LENÇOL FREÁTICO POR POÇOS PROFUNDOS (EXCLUI O FORNECIMENTO DE BOMBA). AF_12/2022</t>
  </si>
  <si>
    <t xml:space="preserve">DRENO SUBSUPERFICIAL (SEÇÃO 0,40 X 0,40 M), COM TUBO DE PEAD CORRUGADO PERFURADO, DN 100 MM, ENCHIMENTO COM AREIA. AF_07/2021</t>
  </si>
  <si>
    <t xml:space="preserve">DRENO SUBSUPERFICIAL (SEÇÃO 0,40 X 0,40 M), COM TUBO DE PVC CORRUGADO RÍGIDO PERFURADO, DN 100 MM, ENCHIMENTO COM AREIA. AF_07/2021</t>
  </si>
  <si>
    <t xml:space="preserve">DRENO SUBSUPERFICIAL (SEÇÃO 0,40 X 0,40 M), COM TUBO DE CONCRETO SIMPLES POROSO, DN 200 MM, ENCHIMENTO COM AREIA. AF_07/2021</t>
  </si>
  <si>
    <t xml:space="preserve">DRENO SUBSUPERFICIAL (SEÇÃO 0,40 X 0,40 M), CEGO, ENCHIMENTO DE BRITA, ENVOLVIDO COM MANTA GEOTÊXTIL. AF_07/2021</t>
  </si>
  <si>
    <t xml:space="preserve">DRENO SUBSUPERFICIAL (SEÇÃO 0,40 X 0,40 M), CEGO, ENCHIMENTO DE BRITA. AF_07/2021</t>
  </si>
  <si>
    <t xml:space="preserve">DRENO SUBSUPERFICIAL (SEÇÃO 0,40 X 0,40 M), COM TUBO DE PEAD CORRUGADO PERFURADO, DN 100 MM, ENCHIMENTO COM BRITA, ENVOLVIDO COM MANTA GEOTÊXTIL. AF_07/2021</t>
  </si>
  <si>
    <t xml:space="preserve">DRENO SUBSUPERFICIAL (SEÇÃO 0,40 X 0,40 M), COM TUBO DE PVC CORRUGADO RÍGIDO PERFURADO, DN 100 MM, ENCHIMENTO COM BRITA, ENVOLVIDO COM MANTA GEOTÊXTIL. AF_07/2021</t>
  </si>
  <si>
    <t xml:space="preserve">DRENO SUBSUPERFICIAL (SEÇÃO 0,40 X 0,40 M), COM TUBO DE CONCRETO SIMPLES POROSO, DN 200 MM, ENCHIMENTO COM BRITA, ENVOLVIDO COM MANTA GEOTÊXTIL. AF_07/2021</t>
  </si>
  <si>
    <t xml:space="preserve">DRENO PROFUNDO (SEÇÃO 0,50 X 1,50 M), COM TUBO DE PEAD CORRUGADO PERFURADO, DN 100 MM, ENCHIMENTO COM AREIA, COM SELO DE ARGILA. AF_07/2021</t>
  </si>
  <si>
    <t xml:space="preserve">DRENO PROFUNDO (SEÇÃO 0,50 X 1,50 M), COM TUBO DE PVC CORRUGADO RÍGIDO PERFURADO, DN 100 MM, ENCHIMENTO COM AREIA, COM SELO DE ARGILA. AF_07/2021</t>
  </si>
  <si>
    <t xml:space="preserve">DRENO PROFUNDO (SEÇÃO 0,50 X 1,50 M), COM TUBO DE CONCRETO SIMPLES POROSO, DN 200 MM, ENCHIMENTO COM AREIA, COM SELO DE ARGILA. AF_07/2021</t>
  </si>
  <si>
    <t xml:space="preserve">DRENO PROFUNDO (SEÇÃO 0,50 X 1,50 M), COM TUBO DE PEAD CORRUGADO PERFURADO, DN 100 MM, ENCHIMENTO COM AREIA. AF_07/2021</t>
  </si>
  <si>
    <t xml:space="preserve">DRENO PROFUNDO (SEÇÃO 0,50 X 1,50 M), COM TUBO DE PVC CORRUGADO RÍGIDO PERFURADO, DN 100 MM, ENCHIMENTO COM AREIA. AF_07/2021</t>
  </si>
  <si>
    <t xml:space="preserve">DRENO PROFUNDO (SEÇÃO 0,50 X 1,50 M), COM TUBO DE CONCRETO SIMPLES POROSO, DN 200 MM, ENCHIMENTO COM AREIA. AF_07/2021</t>
  </si>
  <si>
    <t xml:space="preserve">DRENO PROFUNDO (SEÇÃO 0,50 X 1,50 M), CEGO, ENCHIMENTO DE BRITA, ENVOLVIDO COM MANTA GEOTÊXTIL, COM SELO DE ARGILA. AF_07/2021</t>
  </si>
  <si>
    <t xml:space="preserve">DRENO PROFUNDO (SEÇÃO 0,50 X 1,50 M), CEGO, ENCHIMENTO DE BRITA, ENVOLVIDO COM MANTA GEOTÊXTIL. AF_07/2021</t>
  </si>
  <si>
    <t xml:space="preserve">DRENO PROFUNDO (SEÇÃO 0,50 X 1,50 M), COM TUBO DE PEAD CORRUGADO PERFURADO, DN 100 MM, ENCHIMENTO COM BRITA, ENVOLVIDO COM MANTA GEOTÊXTIL, COM SELO DE ARGILA. AF_07/2021</t>
  </si>
  <si>
    <t xml:space="preserve">DRENO PROFUNDO (SEÇÃO 0,50 X 1,50 M), COM TUBO DE PVC CORRUGADO RÍGIDO PERFURADO, DN 100 MM, ENCHIMENTO COM BRITA, ENVOLVIDO COM MANTA GEOTÊXTIL, COM SELO DE ARGILA. AF_07/2021</t>
  </si>
  <si>
    <t xml:space="preserve">DRENO PROFUNDO (SEÇÃO 0,50 X 1,50 M), COM TUBO DE CONCRETO SIMPLES POROSO, DN 200 MM, ENCHIMENTO COM BRITA, ENVOLVIDO COM MANTA GEOTÊXTIL, COM SELO DE ARGILA. AF_07/2021</t>
  </si>
  <si>
    <t xml:space="preserve">DRENO PROFUNDO (SEÇÃO 0,50 X 1,50 M), COM TUBO DE PEAD CORRUGADO PERFURADO, DN 100 MM, ENCHIMENTO COM BRITA, ENVOLVIDO COM MANTA GEOTÊXTIL. AF_07/2021</t>
  </si>
  <si>
    <t xml:space="preserve">DRENO PROFUNDO (SEÇÃO 0,50 X 1,50 M), COM TUBO DE PVC CORRUGADO RÍGIDO PERFURADO, DN 100 MM, ENCHIMENTO COM BRITA, ENVOLVIDO COM MANTA GEOTÊXTIL. AF_07/2021</t>
  </si>
  <si>
    <t xml:space="preserve">DRENO PROFUNDO (SEÇÃO 0,50 X 1,50 M), COM TUBO DE CONCRETO SIMPLES POROSO, DN 200 MM, ENCHIMENTO COM BRITA, ENVOLVIDO COM MANTA GEOTÊXTIL. AF_07/2021</t>
  </si>
  <si>
    <t xml:space="preserve">DRENO ESPINHA DE PEIXE (SEÇÃO (0,40 X 0,40 M), COM TUBO DE PEAD CORRUGADO PERFURADO, DN 100 MM, ENCHIMENTO COM AREIA, INCLUSIVE CONEXÕES. AF_07/2021</t>
  </si>
  <si>
    <t xml:space="preserve">DRENO ESPINHA DE PEIXE (SEÇÃO (0,40 X 0,40 M), COM TUBO DE PVC CORRUGADO RÍGIDO PERFURADO, DN 100 MM, ENCHIMENTO COM AREIA, INCLUSIVE CONEXÕES. AF_07/2021</t>
  </si>
  <si>
    <t xml:space="preserve">DRENO ESPINHA DE PEIXE (SEÇÃO (0,40 X 0,40 M), COM TUBO DE PEAD CORRUGADO PERFURADO, DN 100 MM, ENCHIMENTO COM BRITA, ENVOLVIDO COM MANTA GEOTÊXTIL, INCLUSIVE CONEXÕES. AF_07/2021</t>
  </si>
  <si>
    <t xml:space="preserve">DRENO ESPINHA DE PEIXE (SEÇÃO (0,40 X 0,40 M), COM TUBO DE PVC CORRUGADO RÍGIDO PERFURADO, DN 100 MM, ENCHIMENTO COM BRITA, ENVOLVIDO COM MANTA GEOTÊXTIL, INCLUSIVE CONEXÕES. AF_07/2021</t>
  </si>
  <si>
    <t xml:space="preserve">DRENO ESPINHA DE PEIXE (SEÇÃO (0,50 X 0,80 M), COM TUBO DE PEAD CORRUGADO PERFURADO, DN 100 MM, ENCHIMENTO COM AREIA, INCLUSIVE CONEXÕES. AF_07/2021</t>
  </si>
  <si>
    <t xml:space="preserve">DRENO ESPINHA DE PEIXE (SEÇÃO (0,50 X 0,80 M), COM TUBO DE PVC CORRUGADO RÍGIDO PERFURADO, DN 100 MM, ENCHIMENTO COM AREIA, INCLUSIVE CONEXÕES. AF_07/2021</t>
  </si>
  <si>
    <t xml:space="preserve">DRENO ESPINHA DE PEIXE (SEÇÃO (0,50 X 0,80 M), COM TUBO DE PEAD CORRUGADO PERFURADO, DN 100 MM, ENCHIMENTO COM BRITA, ENVOLVIDO COM MANTA GEOTÊXTIL, INCLUSIVE CONEXÕES. AF_07/2021</t>
  </si>
  <si>
    <t xml:space="preserve">DRENO ESPINHA DE PEIXE (SEÇÃO (0,50 X 0,80 M), COM TUBO DE PVC CORRUGADO RÍGIDO PERFURADO, DN 100 MM, ENCHIMENTO COM BRITA, ENVOLVIDO COM MANTA GEOTÊXTIL, INCLUSIVE CONEXÕES. AF_07/2021</t>
  </si>
  <si>
    <t xml:space="preserve">TUBO DE PEAD CORRUGADO PERFURADO, DN 100 MM, PARA DRENO - FORNECIMENTO E ASSENTAMENTO. AF_07/2021</t>
  </si>
  <si>
    <t xml:space="preserve">TUBO DE PVC CORRUGADO RÍGIDO PERFURADO, DN 100 MM, PARA DRENO - FORNECIMENTO E ASSENTAMENTO. AF_07/2021</t>
  </si>
  <si>
    <t xml:space="preserve">TUBO DE CONCRETO SIMPLES POROSO, DN 200 MM, PARA DRENO - FORNECIMENTO E ASSENTAMENTO. AF_07/2021</t>
  </si>
  <si>
    <t xml:space="preserve">LUVA DE PVC, SÉRIE NORMAL, PARA ESGOTO PREDIAL, DN 100 MM, INSTALADA EM DRENO  - FORNECIMENTO E INSTALAÇÃO. AF_07/2021</t>
  </si>
  <si>
    <t xml:space="preserve">JUNÇÃO SIMPLES DE PVC, 45 GRAUS, SÉRIE NORMAL, PARA ESGOTO PREDIAL, DN 100 MM, INSTALADA EM DRENO - FORNECIMENTO E INSTALAÇÃO. AF_07/2021</t>
  </si>
  <si>
    <t xml:space="preserve">JUNÇÃO DUPLA DE PVC, SÉRIE NORMAL, PARA ESGOTO PREDIAL, DN 100 X 100 X 100 MM, INSTALADA EM DRENO  - FORNECIMENTO E INSTALAÇÃO. AF_07/2021</t>
  </si>
  <si>
    <t xml:space="preserve">GEOTÊXTIL NÃO TECIDO 100% POLIÉSTER, RESISTÊNCIA A TRAÇÃO DE 9 KN/M (RT - 9), INSTALADO EM DRENO - FORNECIMENTO E INSTALAÇÃO. AF_07/2021</t>
  </si>
  <si>
    <t xml:space="preserve">GEOTÊXTIL NÃO TECIDO 100% POLIÉSTER, RESISTÊNCIA A TRAÇÃO DE 14 KN/M (RT - 14), INSTALADO EM DRENO - FORNECIMENTO E INSTALAÇÃO. AF_07/2021</t>
  </si>
  <si>
    <t xml:space="preserve">GEOTÊXTIL NÃO TECIDO 100% POLIÉSTER, RESISTÊNCIA A TRAÇÃO DE 26 KN/M (RT - 26), INSTALADO EM DRENO - FORNECIMENTO E INSTALAÇÃO. AF_07/2021</t>
  </si>
  <si>
    <t xml:space="preserve">ENCHIMENTO DE AREIA PARA DRENO, LANÇAMENTO MECANIZADO. AF_07/2021</t>
  </si>
  <si>
    <t xml:space="preserve">ENCHIMENTO DE BRITA PARA DRENO, LANÇAMENTO MECANIZADO. AF_07/2021</t>
  </si>
  <si>
    <t xml:space="preserve">ENCHIMENTO DE AREIA PARA DRENO, LANÇAMENTO MANUAL. AF_07/2021</t>
  </si>
  <si>
    <t xml:space="preserve">ENCHIMENTO DE BRITA PARA DRENO, LANÇAMENTO MANUAL. AF_07/2021</t>
  </si>
  <si>
    <t xml:space="preserve">DRENO EM MURO DE CONTENÇÃO, EXECUTADO NO PÉ DO MURO, COM TUBO DE PEAD CORRUGADO FLEXÍVEL PERFURADO, ENCHIMENTO COM BRITA, ENVOLVIDO COM MANTA GEOTÊXTIL. AF_07/2021</t>
  </si>
  <si>
    <t xml:space="preserve">DRENO EM MURO DE CONTENÇÃO, EXECUTADO NO PÉ DO MURO, COM TUBO DE PVC CORRUGADO FLEXÍVEL PERFURADO, ENCHIMENTO COM BRITA, ENVOLVIDO COM MANTA GEOTÊXTIL. AF_07/2021</t>
  </si>
  <si>
    <t xml:space="preserve">DRENO BARBACÃ, DN 100 MM, COM MATERIAL DRENANTE. AF_07/2021</t>
  </si>
  <si>
    <t xml:space="preserve">DRENO BARBACÃ, DN 75 MM, COM MATERIAL DRENANTE. AF_07/2021</t>
  </si>
  <si>
    <t xml:space="preserve">DRENO BARBACÃ, DN 50 MM, COM MATERIAL DRENANTE. AF_07/2021</t>
  </si>
  <si>
    <t xml:space="preserve">GEOTÊXTIL NÃO TECIDO 100% POLIÉSTER, RESISTÊNCIA A TRAÇÃO DE 31 KN/M (RT-31), INSTALADO EM DRENO - FORNECIMENTO E INSTALAÇÃO. AF_07/2021</t>
  </si>
  <si>
    <t xml:space="preserve">MURO DE GABIÃO, ENCHIMENTO COM PEDRA DE MÃO TIPO RACHÃO, DE GRAVIDADE, COM GAIOLAS DE COMPRIMENTO IGUAL A 2 M, PARA MUROS COM ALTURA MENOR OU IGUAL A 4 M  FORNECIMENTO E EXECUÇÃO. AF_12/2015</t>
  </si>
  <si>
    <t xml:space="preserve">MURO DE GABIÃO, ENCHIMENTO COM PEDRA DE MÃO TIPO RACHÃO, DE GRAVIDADE, COM GAIOLAS DE COMPRIMENTO IGUAL A 5 M, PARA MUROS COM ALTURA MENOR OU IGUAL A 4 M  FORNECIMENTO E EXECUÇÃO. AF_12/2015</t>
  </si>
  <si>
    <t xml:space="preserve">MURO DE GABIÃO, ENCHIMENTO COM PEDRA DE MÃO TIPO RACHÃO, DE GRAVIDADE, COM GAIOLAS DE COMPRIMENTO IGUAL A 2 M, PARA MUROS COM ALTURA MAIOR QUE 4 M E MENOR OU IGUAL A 6 M  FORNECIMENTO E EXECUÇÃO. AF_12/2015</t>
  </si>
  <si>
    <t xml:space="preserve">MURO DE GABIÃO, ENCHIMENTO COM PEDRA DE MÃO TIPO RACHÃO, DE GRAVIDADE, COM GAIOLAS DE COMPRIMENTO IGUAL A 5 M, PARA MUROS COM ALTURA MAIOR QUE 4 M E MENOR OU IGUAL A 6 M   FORNECIMENTO E EXECUÇÃO. AF_12/2015</t>
  </si>
  <si>
    <t xml:space="preserve">MURO DE GABIÃO, ENCHIMENTO COM PEDRA DE MÃO TIPO RACHÃO, DE GRAVIDADE, COM GAIOLAS DE COMPRIMENTO IGUAL A 2 M, PARA MUROS COM ALTURA MAIOR QUE 6 M E MENOR OU IGUAL A 10 M   FORNECIMENTO E EXECUÇÃO. AF_12/2015</t>
  </si>
  <si>
    <t xml:space="preserve">MURO DE GABIÃO, ENCHIMENTO COM PEDRA DE MÃO TIPO RACHÃO, DE GRAVIDADE, COM GAIOLAS DE COMPRIMENTO IGUAL A 5 M, PARA MUROS COM ALTURA MAIOR QUE 6 M E MENOR OU IGUAL A 10 M FORNECIMENTO E EXECUÇÃO. AF_12/2015</t>
  </si>
  <si>
    <t xml:space="preserve">MURO DE GABIÃO, ENCHIMENTO COM PEDRA DE MÃO TIPO RACHÃO, COM SOLO REFORÇADO, PARA MUROS COM ALTURA MENOR OU IGUAL A 4 M   FORNECIMENTO E EXECUÇÃO. AF_12/2015</t>
  </si>
  <si>
    <t xml:space="preserve">MURO DE GABIÃO, ENCHIMENTO COM PEDRA DE MÃO TIPO RACHÃO, COM SOLO REFORÇADO, PARA MUROS COM ALTURA MAIOR QUE 4 M E MENOR OU IGUAL A 12 M   FORNECIMENTO E EXECUÇÃO. AF_12/2015</t>
  </si>
  <si>
    <t xml:space="preserve">MURO DE GABIÃO, ENCHIMENTO COM PEDRA DE MÃO TIPO RACHÃO, COM SOLO REFORÇADO, PARA MUROS COM ALTURA MAIOR QUE 12 M E MENOR OU IGUAL A 20 M    FORNECIMENTO E EXECUÇÃO. AF_12/2015</t>
  </si>
  <si>
    <t xml:space="preserve">MURO DE GABIÃO, ENCHIMENTO COM PEDRA DE MÃO TIPO RACHÃO, COM SOLO REFORÇADO, PARA MUROS COM ALTURA MAIOR QUE 20 M E MENOR OU IGUAL A 28 M   FORNECIMENTO E EXECUÇÃO. AF_12/2015</t>
  </si>
  <si>
    <t xml:space="preserve">MURO DE GABIÃO, ENCHIMENTO COM RESÍDUO DE CONSTRUÇÃO E DEMOLIÇÃO, DE GRAVIDADE, COM GAIOLA TRAPEZOIDAL DE COMPRIMENTO IGUAL A 2 M, PARA MUROS COM ALTURA MENOR OU IGUAL A 2 M   FORNECIMENTO E EXECUÇÃO. AF_12/2015</t>
  </si>
  <si>
    <t xml:space="preserve">MURO DE GABIÃO, ENCHIMENTO COM RESÍDUO DE CONSTRUÇÃO E DEMOLIÇÃO, DE GRAVIDADE, COM GAIOLA TRAPEZOIDAL DE COMPRIMENTO IGUAL A 2 M, PARA MUROS COM ALTURA MAIOR QUE 2 M E MENOR OU IGUAL A 4 M    FORNECIMENTO E EXECUÇÃO. AF_12/2015</t>
  </si>
  <si>
    <t xml:space="preserve">PROTEÇÃO SUPERFICIAL DE CANAL EM GABIÃO TIPO COLCHÃO, ALTURA DE 17 CENTÍMETROS, ENCHIMENTO COM PEDRA DE MÃO TIPO RACHÃO - FORNECIMENTO E EXECUÇÃO. AF_12/2015</t>
  </si>
  <si>
    <t xml:space="preserve">PROTEÇÃO SUPERFICIAL DE CANAL EM GABIÃO TIPO COLCHÃO, ALTURA DE 23 CENTÍMETROS, ENCHIMENTO COM PEDRA DE MÃO TIPO RACHÃO - FORNECIMENTO E EXECUÇÃO. AF_12/2015</t>
  </si>
  <si>
    <t xml:space="preserve">PROTEÇÃO SUPERFICIAL DE CANAL EM GABIÃO TIPO COLCHÃO, ALTURA DE 30 CENTÍMETROS, ENCHIMENTO COM PEDRA DE MÃO TIPO RACHÃO - FORNECIMENTO E EXECUÇÃO. AF_12/2015</t>
  </si>
  <si>
    <t xml:space="preserve">PROTEÇÃO SUPERFICIAL DE CANAL EM GABIÃO TIPO SACO, DIÂMETRO DE 65 CENTÍMETROS, ENCHIMENTO MANUAL COM PEDRA DE MÃO TIPO RACHÃO - FORNECIMENTO E EXECUÇÃO. AF_12/2015</t>
  </si>
  <si>
    <t xml:space="preserve">EXECUÇÃO DE REVESTIMENTO DE CONCRETO PROJETADO COM ESPESSURA DE 7 CM, ARMADO COM TELA, INCLINAÇÃO MENOR QUE 90°, APLICAÇÃO CONTÍNUA, UTILIZANDO EQUIPAMENTO DE PROJEÇÃO COM 6 M³/H DE CAPACIDADE. AF_01/2016</t>
  </si>
  <si>
    <t xml:space="preserve">EXECUÇÃO DE REVESTIMENTO DE CONCRETO PROJETADO COM ESPESSURA DE 10 CM, ARMADO COM TELA, INCLINAÇÃO MENOR QUE 90°, APLICAÇÃO CONTÍNUA, UTILIZANDO EQUIPAMENTO DE PROJEÇÃO COM 6 M³/H DE CAPACIDADE. AF_01/2016</t>
  </si>
  <si>
    <t xml:space="preserve">EXECUÇÃO DE REVESTIMENTO DE CONCRETO PROJETADO COM ESPESSURA DE 7 CM, ARMADO COM TELA, INCLINAÇÃO DE 90°, APLICAÇÃO CONTÍNUA, UTILIZANDO EQUIPAMENTO DE PROJEÇÃO COM 6 M³/H DE CAPACIDADE. AF_01/2016</t>
  </si>
  <si>
    <t xml:space="preserve">EXECUÇÃO DE REVESTIMENTO DE CONCRETO PROJETADO COM ESPESSURA DE 10 CM, ARMADO COM TELA, INCLINAÇÃO DE 90°, APLICAÇÃO CONTÍNUA, UTILIZANDO EQUIPAMENTO DE PROJEÇÃO COM 6 M³/H DE CAPACIDADE. AF_01/2016</t>
  </si>
  <si>
    <t xml:space="preserve">EXECUÇÃO DE REVESTIMENTO DE CONCRETO PROJETADO COM ESPESSURA DE 7 CM, ARMADO COM TELA, INCLINAÇÃO MENOR QUE 90°, APLICAÇÃO CONTÍNUA, UTILIZANDO EQUIPAMENTO DE PROJEÇÃO COM 3 M³/H DE CAPACIDADE. AF_01/2016</t>
  </si>
  <si>
    <t xml:space="preserve">EXECUÇÃO DE REVESTIMENTO DE CONCRETO PROJETADO COM ESPESSURA DE 10 CM, ARMADO COM TELA, INCLINAÇÃO MENOR QUE 90°, APLICAÇÃO CONTÍNUA, UTILIZANDO EQUIPAMENTO DE PROJEÇÃO COM 3 M³/H DE CAPACIDADE. AF_01/2016</t>
  </si>
  <si>
    <t xml:space="preserve">EXECUÇÃO DE REVESTIMENTO DE CONCRETO PROJETADO COM ESPESSURA DE 7 CM, ARMADO COM TELA, INCLINAÇÃO DE 90°, APLICAÇÃO CONTÍNUA, UTILIZANDO EQUIPAMENTO DE PROJEÇÃO COM 3 M³/H DE CAPACIDADE. AF_01/2016</t>
  </si>
  <si>
    <t xml:space="preserve">EXECUÇÃO DE REVESTIMENTO DE CONCRETO PROJETADO COM ESPESSURA DE 10 CM, ARMADO COM TELA, INCLINAÇÃO DE 90°, APLICAÇÃO CONTÍNUA, UTILIZANDO EQUIPAMENTO DE PROJEÇÃO COM 3 M³/H DE CAPACIDADE. AF_01/2016</t>
  </si>
  <si>
    <t xml:space="preserve">EXECUÇÃO DE REVESTIMENTO DE CONCRETO PROJETADO COM ESPESSURA DE 7 CM, ARMADO COM FIBRAS DE AÇO, INCLINAÇÃO MENOR QUE 90°, APLICAÇÃO CONTÍNUA, UTILIZANDO EQUIPAMENTO DE PROJEÇÃO COM 6 M³/H DE CAPACIDADE. AF_01/2016</t>
  </si>
  <si>
    <t xml:space="preserve">EXECUÇÃO DE REVESTIMENTO DE CONCRETO PROJETADO COM ESPESSURA DE 10 CM, ARMADO COM FIBRAS DE AÇO, INCLINAÇÃO MENOR QUE 90°, APLICAÇÃO CONTÍNUA, UTILIZANDO EQUIPAMENTO DE PROJEÇÃO COM 6 M³/H DE CAPACIDADE. AF_01/2016</t>
  </si>
  <si>
    <t xml:space="preserve">EXECUÇÃO DE REVESTIMENTO DE CONCRETO PROJETADO COM ESPESSURA DE 7 CM, ARMADO COM FIBRAS DE AÇO, INCLINAÇÃO DE 90°, APLICAÇÃO CONTÍNUA, UTILIZANDO EQUIPAMENTO DE PROJEÇÃO COM 6 M³/H DE CAPACIDADE. AF_01/2016</t>
  </si>
  <si>
    <t xml:space="preserve">EXECUÇÃO DE REVESTIMENTO DE CONCRETO PROJETADO COM ESPESSURA DE 10 CM, ARMADO COM FIBRAS DE AÇO, INCLINAÇÃO DE 90°, APLICAÇÃO CONTÍNUA, UTILIZANDO EQUIPAMENTO DE PROJEÇÃO COM 6 M³/H DE CAPACIDADE. AF_01/2016</t>
  </si>
  <si>
    <t xml:space="preserve">EXECUÇÃO DE REVESTIMENTO DE CONCRETO PROJETADO COM ESPESSURA DE 7 CM, ARMADO COM FIBRAS DE AÇO, INCLINAÇÃO MENOR QUE 90°, APLICAÇÃO CONTÍNUA, UTILIZANDO EQUIPAMENTO DE PROJEÇÃO COM 3 M³/H DE CAPACIDADE. AF_01/2016</t>
  </si>
  <si>
    <t xml:space="preserve">EXECUÇÃO DE REVESTIMENTO DE CONCRETO PROJETADO COM ESPESSURA DE 10 CM, ARMADO COM FIBRAS DE AÇO, INCLINAÇÃO MENOR QUE 90°, APLICAÇÃO CONTÍNUA, UTILIZANDO EQUIPAMENTO DE PROJEÇÃO COM 3 M³/H DE CAPACIDADE. AF_01/2016</t>
  </si>
  <si>
    <t xml:space="preserve">EXECUÇÃO DE REVESTIMENTO DE CONCRETO PROJETADO COM ESPESSURA DE 7 CM, ARMADO COM FIBRAS DE AÇO, INCLINAÇÃO DE 90°, APLICAÇÃO CONTÍNUA, UTILIZANDO EQUIPAMENTO DE PROJEÇÃO COM 3 M³/H DE CAPACIDADE. AF_01/2016</t>
  </si>
  <si>
    <t xml:space="preserve">EXECUÇÃO DE REVESTIMENTO DE CONCRETO PROJETADO COM ESPESSURA DE 10 CM, ARMADO COM FIBRAS DE AÇO, INCLINAÇÃO DE 90°, APLICAÇÃO CONTÍNUA, UTILIZANDO EQUIPAMENTO DE PROJEÇÃO COM 3 M³/H DE CAPACIDADE. AF_01/2016</t>
  </si>
  <si>
    <t xml:space="preserve">EXECUÇÃO DE REVESTIMENTO DE CONCRETO PROJETADO COM ESPESSURA DE 7 CM, ARMADO COM TELA, INCLINAÇÃO MENOR QUE 90°, APLICAÇÃO DESCONTÍNUA, UTILIZANDO EQUIPAMENTO DE PROJEÇÃO COM 6 M³/H DE CAPACIDADE. AF_01/2016</t>
  </si>
  <si>
    <t xml:space="preserve">EXECUÇÃO DE REVESTIMENTO DE CONCRETO PROJETADO COM ESPESSURA DE 10 CM, ARMADO COM TELA, INCLINAÇÃO MENOR QUE 90°, APLICAÇÃO DESCONTÍNUA, UTILIZANDO EQUIPAMENTO DE PROJEÇÃO COM 6 M³/H DE CAPACIDADE. AF_01/2016</t>
  </si>
  <si>
    <t xml:space="preserve">EXECUÇÃO DE REVESTIMENTO DE CONCRETO PROJETADO COM ESPESSURA DE 7 CM, ARMADO COM TELA, INCLINAÇÃO DE 90°, APLICAÇÃO DESCONTÍNUA, UTILIZANDO EQUIPAMENTO DE PROJEÇÃO COM 6 M³/H DE CAPACIDADE. AF_01/2016</t>
  </si>
  <si>
    <t xml:space="preserve">EXECUÇÃO DE REVESTIMENTO DE CONCRETO PROJETADO COM ESPESSURA DE 10 CM, ARMADO COM TELA, INCLINAÇÃO DE 90°, APLICAÇÃO DESCONTÍNUA, UTILIZANDO EQUIPAMENTO DE PROJEÇÃO COM 6 M³/H DE CAPACIDADE. AF_01/2016</t>
  </si>
  <si>
    <t xml:space="preserve">EXECUÇÃO DE REVESTIMENTO DE CONCRETO PROJETADO COM ESPESSURA DE 7 CM, ARMADO COM TELA, INCLINAÇÃO MENOR QUE 90°, APLICAÇÃO DESCONTÍNUA, UTILIZANDO EQUIPAMENTO DE PROJEÇÃO COM 3 M³/H DE CAPACIDADE. AF_01/2016</t>
  </si>
  <si>
    <t xml:space="preserve">EXECUÇÃO DE REVESTIMENTO DE CONCRETO PROJETADO COM ESPESSURA DE 10 CM, ARMADO COM TELA, INCLINAÇÃO MENOR QUE 90°, APLICAÇÃO DESCONTÍNUA, UTILIZANDO EQUIPAMENTO DE PROJEÇÃO COM 3 M³/H DE CAPACIDADE. AF_01/2016</t>
  </si>
  <si>
    <t xml:space="preserve">EXECUÇÃO DE REVESTIMENTO DE CONCRETO PROJETADO COM ESPESSURA DE 7 CM, ARMADO COM TELA, INCLINAÇÃO DE 90°, APLICAÇÃO DESCONTÍNUA, UTILIZANDO EQUIPAMENTO DE PROJEÇÃO COM 3 M³/H DE CAPACIDADE. AF_01/2016</t>
  </si>
  <si>
    <t xml:space="preserve">EXECUÇÃO DE REVESTIMENTO DE CONCRETO PROJETADO COM ESPESSURA DE 10 CM, ARMADO COM TELA, INCLINAÇÃO DE 90°, APLICAÇÃO DESCONTÍNUA, UTILIZANDO EQUIPAMENTO DE PROJEÇÃO COM 3 M³/H DE CAPACIDADE. AF_01/2016</t>
  </si>
  <si>
    <t xml:space="preserve">EXECUÇÃO DE REVESTIMENTO DE CONCRETO PROJETADO COM ESPESSURA DE 7 CM, ARMADO COM FIBRAS DE AÇO, INCLINAÇÃO MENOR QUE 90°, APLICAÇÃO DESCONTÍNUA, UTILIZANDO EQUIPAMENTO DE PROJEÇÃO COM 6 M³/H DE CAPACIDADE. AF_01/2016</t>
  </si>
  <si>
    <t xml:space="preserve">EXECUÇÃO DE REVESTIMENTO DE CONCRETO PROJETADO COM ESPESSURA DE 10 CM, ARMADO COM FIBRAS DE AÇO, INCLINAÇÃO MENOR QUE 90°, APLICAÇÃO DESCONTÍNUA, UTILIZANDO EQUIPAMENTO DE PROJEÇÃO COM 6 M³/H DE CAPACIDADE. AF_01/2016</t>
  </si>
  <si>
    <t xml:space="preserve">EXECUÇÃO DE REVESTIMENTO DE CONCRETO PROJETADO COM ESPESSURA DE 7 CM, ARMADO COM FIBRAS DE AÇO, INCLINAÇÃO DE 90°, APLICAÇÃO DESCONTÍNUA, UTILIZANDO EQUIPAMENTO DE PROJEÇÃO COM 6 M³/H DE CAPACIDADE. AF_01/2016</t>
  </si>
  <si>
    <t xml:space="preserve">EXECUÇÃO DE REVESTIMENTO DE CONCRETO PROJETADO COM ESPESSURA DE 10 CM, ARMADO COM FIBRAS DE AÇO, INCLINAÇÃO DE 90°, APLICAÇÃO DESCONTÍNUA, UTILIZANDO EQUIPAMENTO DE PROJEÇÃO COM 6 M³/H DE CAPACIDADE. AF_01/2016</t>
  </si>
  <si>
    <t xml:space="preserve">EXECUÇÃO DE REVESTIMENTO DE CONCRETO PROJETADO COM ESPESSURA DE 7 CM, ARMADO COM FIBRAS DE AÇO, INCLINAÇÃO MENOR QUE 90°, APLICAÇÃO DESCONTÍNUA, UTILIZANDO EQUIPAMENTO DE PROJEÇÃO COM 3 M³/H DE CAPACIDADE. AF_01/2016</t>
  </si>
  <si>
    <t xml:space="preserve">EXECUÇÃO DE REVESTIMENTO DE CONCRETO PROJETADO COM ESPESSURA DE 10 CM, ARMADO COM FIBRAS DE AÇO, INCLINAÇÃO MENOR QUE 90°, APLICAÇÃO DESCONTÍNUA, UTILIZANDO EQUIPAMENTO DE PROJEÇÃO COM 3 M³/H DE CAPACIDADE. AF_01/2016</t>
  </si>
  <si>
    <t xml:space="preserve">EXECUÇÃO DE REVESTIMENTO DE CONCRETO PROJETADO COM ESPESSURA DE 7 CM, ARMADO COM FIBRAS DE AÇO, INCLINAÇÃO DE 90°, APLICAÇÃO DESCONTÍNUA, UTILIZANDO EQUIPAMENTO DE PROJEÇÃO COM 3 M³/H DE CAPACIDADE. AF_01/2016</t>
  </si>
  <si>
    <t xml:space="preserve">EXECUÇÃO DE REVESTIMENTO DE CONCRETO PROJETADO COM ESPESSURA DE 10 CM, ARMADO COM FIBRAS DE AÇO, INCLINAÇÃO DE 90°, APLICAÇÃO DESCONTÍNUA, UTILIZANDO EQUIPAMENTO DE PROJEÇÃO COM 3 M³/H DE CAPACIDADE. AF_01/2016</t>
  </si>
  <si>
    <t xml:space="preserve">EXECUÇÃO DE GRAMPO PARA SOLO GRAMPEADO COM COMPRIMENTO MENOR OU IGUAL A 4 M, DIÂMETRO DE 10 CM, PERFURAÇÃO COM EQUIPAMENTO MANUAL E ARMADURA COM DIÂMETRO DE 16 MM. AF_05/2016</t>
  </si>
  <si>
    <t xml:space="preserve">EXECUÇÃO DE GRAMPO PARA SOLO GRAMPEADO COM COMPRIMENTO MAIOR QUE 4 M E MENOR OU IGUAL A 6 M, DIÂMETRO DE 10 CM, PERFURAÇÃO COM EQUIPAMENTO MANUAL E ARMADURA COM DIÂMETRO DE 16 MM. AF_05/2016</t>
  </si>
  <si>
    <t xml:space="preserve">EXECUÇÃO DE GRAMPO PARA SOLO GRAMPEADO COM COMPRIMENTO MAIOR QUE 6 M E MENOR OU IGUAL A 8 M, DIÂMETRO DE 10 CM, PERFURAÇÃO COM EQUIPAMENTO MANUAL E ARMADURA COM DIÂMETRO DE 16 MM. AF_05/2016</t>
  </si>
  <si>
    <t xml:space="preserve">EXECUÇÃO DE GRAMPO PARA SOLO GRAMPEADO COM COMPRIMENTO MAIOR QUE 8 M E MENOR OU IGUAL A 10 M, DIÂMETRO DE 10 CM, PERFURAÇÃO COM EQUIPAMENTO MANUAL E ARMADURA COM DIÂMETRO DE 16 MM. AF_05/2016</t>
  </si>
  <si>
    <t xml:space="preserve">EXECUÇÃO DE GRAMPO PARA SOLO GRAMPEADO COM COMPRIMENTO MAIOR QUE 10 M, DIÂMETRO DE 10 CM, PERFURAÇÃO COM EQUIPAMENTO MANUAL E ARMADURA COM DIÂMETRO DE 16 MM. AF_05/2016</t>
  </si>
  <si>
    <t xml:space="preserve">EXECUÇÃO DE GRAMPO PARA SOLO GRAMPEADO COM COMPRIMENTO MENOR OU IGUAL A 4 M, DIÂMETRO DE 10 CM, PERFURAÇÃO COM EQUIPAMENTO MANUAL E ARMADURA COM DIÂMETRO DE 20 MM. AF_05/2016</t>
  </si>
  <si>
    <t xml:space="preserve">EXECUÇÃO DE GRAMPO PARA SOLO GRAMPEADO COM COMPRIMENTO MAIOR QUE 4 M E MENOR OU IGUAL A 6 M, DIÂMETRO DE 10 CM, PERFURAÇÃO COM EQUIPAMENTO MANUAL E ARMADURA COM DIÂMETRO DE 20 MM. AF_05/2016</t>
  </si>
  <si>
    <t xml:space="preserve">EXECUÇÃO DE GRAMPO PARA SOLO GRAMPEADO COM COMPRIMENTO MAIOR QUE 6 M E MENOR OU IGUAL A 8 M, DIÂMETRO DE 10 CM, PERFURAÇÃO COM EQUIPAMENTO MANUAL E ARMADURA COM DIÂMETRO DE 20 MM. AF_05/2016</t>
  </si>
  <si>
    <t xml:space="preserve">EXECUÇÃO DE GRAMPO PARA SOLO GRAMPEADO COM COMPRIMENTO MAIOR QUE 8 M E MENOR OU IGUAL A 10 M, DIÂMETRO DE 10 CM, PERFURAÇÃO COM EQUIPAMENTO MANUAL E ARMADURA COM DIÂMETRO DE 20 MM. AF_05/2016</t>
  </si>
  <si>
    <t xml:space="preserve">EXECUÇÃO DE GRAMPO PARA SOLO GRAMPEADO COM COMPRIMENTO MAIOR QUE 10 M, DIÂMETRO DE 10 CM, PERFURAÇÃO COM EQUIPAMENTO MANUAL E ARMADURA COM DIÂMETRO DE 20 MM. AF_05/2016</t>
  </si>
  <si>
    <t xml:space="preserve">EXECUÇÃO DE GRAMPO PARA SOLO GRAMPEADO COM COMPRIMENTO MENOR OU IGUAL A 4 M, DIÂMETRO DE 7 CM, PERFURAÇÃO COM EQUIPAMENTO MANUAL E ARMADURA COM DIÂMETRO DE 16 MM. AF_05/2016</t>
  </si>
  <si>
    <t xml:space="preserve">EXECUÇÃO DE GRAMPO PARA SOLO GRAMPEADO COM COMPRIMENTO MAIOR QUE 4 E MENOR OU IGUAL A 6 M, DIÂMETRO DE 7 CM, PERFURAÇÃO COM EQUIPAMENTO MANUAL E ARMADURA COM DIÂMETRO DE 16 MM. AF_05/2016</t>
  </si>
  <si>
    <t xml:space="preserve">EXECUÇÃO DE GRAMPO PARA SOLO GRAMPEADO COM COMPRIMENTO MAIOR QUE 6 M E MENOR OU IGUAL A 8 M, DIÂMETRO DE 7 CM, PERFURAÇÃO COM EQUIPAMENTO MANUAL E ARMADURA COM DIÂMETRO DE 16 MM. AF_05/2016</t>
  </si>
  <si>
    <t xml:space="preserve">EXECUÇÃO DE GRAMPO PARA SOLO GRAMPEADO COM COMPRIMENTO MAIOR QUE 8 M E MENOR OU IGUAL A 10 M, DIÂMETRO DE 7 CM, PERFURAÇÃO COM EQUIPAMENTO MANUAL E ARMADURA COM DIÂMETRO DE 16 MM. AF_05/2016</t>
  </si>
  <si>
    <t xml:space="preserve">EXECUÇÃO DE GRAMPO PARA SOLO GRAMPEADO COM COMPRIMENTO MAIOR QUE 10 M, DIÂMETRO DE 7 CM, PERFURAÇÃO COM EQUIPAMENTO MANUAL E ARMADURA COM DIÂMETRO DE 16 MM. AF_05/2016</t>
  </si>
  <si>
    <t xml:space="preserve">EXECUÇÃO DE GRAMPO PARA SOLO GRAMPEADO COM COMPRIMENTO MENOR OU IGUAL A 4 M, DIÂMETRO DE 7 CM, PERFURAÇÃO COM EQUIPAMENTO MANUAL E ARMADURA COM DIÂMETRO DE 20 MM. AF_05/2016</t>
  </si>
  <si>
    <t xml:space="preserve">EXECUÇÃO DE GRAMPO PARA SOLO GRAMPEADO COM COMPRIMENTO MAIOR QUE 4 E MENOR OU IGUAL A 6 M, DIÂMETRO DE 7 CM, PERFURAÇÃO COM EQUIPAMENTO MANUAL E ARMADURA COM DIÂMETRO DE 20 MM. AF_05/2016</t>
  </si>
  <si>
    <t xml:space="preserve">EXECUÇÃO DE GRAMPO PARA SOLO GRAMPEADO COM COMPRIMENTO MAIOR QUE 6 M E MENOR OU IGUAL A 8 M, DIÂMETRO DE 7 CM, PERFURAÇÃO COM EQUIPAMENTO MANUAL E ARMADURA COM DIÂMETRO DE 20 MM. AF_05/2016</t>
  </si>
  <si>
    <t xml:space="preserve">EXECUÇÃO DE GRAMPO PARA SOLO GRAMPEADO COM COMPRIMENTO MAIOR QUE 8 MENOR OU IGUAL A 10 M, DIÂMETRO DE 7 CM, PERFURAÇÃO COM EQUIPAMENTO MANUAL E ARMADURA COM DIÂMETRO DE 20 MM. AF_05/2016</t>
  </si>
  <si>
    <t xml:space="preserve">EXECUÇÃO DE GRAMPO PARA SOLO GRAMPEADO COM COMPRIMENTO MAIOR QUE 10 M, DIÂMETRO DE 7 CM, PERFURAÇÃO COM EQUIPAMENTO MANUAL E ARMADURA COM DIÂMETRO DE 20 MM. AF_05/2016</t>
  </si>
  <si>
    <t xml:space="preserve">EXECUÇÃO DE PROTEÇÃO DA CABEÇA DO TIRANTE COM USO DE FÔRMAS EM CHAPA COMPENSADA PLASTIFICADA DE MADEIRA E CONCRETO FCK =15 MPA. AF_07/2016</t>
  </si>
  <si>
    <t xml:space="preserve">CONTENÇÃO EM PERFIL PRANCHADO COM PRANCHÃO DE MADEIRA, PERFIS ESPAÇADOS A 1,5 M PARA 1 SUBSOLO. AF_07/2019</t>
  </si>
  <si>
    <t xml:space="preserve">CONTENÇÃO EM PERFIL PRANCHADO COM PRANCHÃO DE MADEIRA, PERFIS ESPAÇADOS A 1,5 M PARA 2 OU MAIS SUBSOLOS. AF_07/2019</t>
  </si>
  <si>
    <t xml:space="preserve">CONTENÇÃO EM PERFIL PRANCHADO COM PRANCHÃO DE MADEIRA, PERFIS ESPAÇADOS A 2 M PARA 1 SUBSOLO. AF_07/2019</t>
  </si>
  <si>
    <t xml:space="preserve">CONTENÇÃO EM PERFIL PRANCHADO COM PRANCHÃO DE MADEIRA, PERFIS ESPAÇADOS A 2 M PARA 2 OU MAIS SUBSOLOS. AF_07/2019</t>
  </si>
  <si>
    <t xml:space="preserve">FABRICAÇÃO, MONTAGEM E DESMONTAGEM DE FÔRMA PARA CORTINA DE CONTENÇÃO, EM CHAPA DE MADEIRA COMPENSADA PLASTIFICADA, E = 18 MM, 10 UTILIZAÇÕES. AF_07/2019</t>
  </si>
  <si>
    <t xml:space="preserve">ARMAÇÃO DE CORTINA DE CONTENÇÃO EM CONCRETO ARMADO, COM AÇO CA-50 DE 6,3 MM - MONTAGEM. AF_07/2019</t>
  </si>
  <si>
    <t xml:space="preserve">ARMAÇÃO DE CORTINA DE CONTENÇÃO EM CONCRETO ARMADO, COM AÇO CA-50 DE 8 MM - MONTAGEM. AF_07/2019</t>
  </si>
  <si>
    <t xml:space="preserve">ARMAÇÃO DE CORTINA DE CONTENÇÃO EM CONCRETO ARMADO, COM AÇO CA-50 DE 10 MM - MONTAGEM. AF_07/2019</t>
  </si>
  <si>
    <t xml:space="preserve">ARMAÇÃO DE CORTINA DE CONTENÇÃO EM CONCRETO ARMADO, COM AÇO CA-50 DE 12,5 MM - MONTAGEM. AF_07/2019</t>
  </si>
  <si>
    <t xml:space="preserve">ARMAÇÃO DE CORTINA DE CONTENÇÃO EM CONCRETO ARMADO, COM AÇO CA-50 DE 16 MM - MONTAGEM. AF_07/2019</t>
  </si>
  <si>
    <t xml:space="preserve">ARMAÇÃO DE CORTINA DE CONTENÇÃO EM CONCRETO ARMADO, COM AÇO CA-50 DE 20 MM - MONTAGEM. AF_07/2019</t>
  </si>
  <si>
    <t xml:space="preserve">ARMAÇÃO DE CORTINA DE CONTENÇÃO EM CONCRETO ARMADO, COM AÇO CA-50 DE 25 MM - MONTAGEM. AF_07/2019</t>
  </si>
  <si>
    <t xml:space="preserve">CONCRETAGEM DE CORTINA DE CONTENÇÃO, ATRAVÉS DE BOMBA   LANÇAMENTO, ADENSAMENTO E ACABAMENTO. AF_07/2019</t>
  </si>
  <si>
    <t xml:space="preserve">CANALETA MEIA CANA PRÉ-MOLDADA DE CONCRETO (D = 20 CM) - FORNECIMENTO E INSTALAÇÃO. AF_08/2021</t>
  </si>
  <si>
    <t xml:space="preserve">CANALETA MEIA CANA PRÉ-MOLDADA DE CONCRETO (D = 30 CM) - FORNECIMENTO E INSTALAÇÃO. AF_08/2021</t>
  </si>
  <si>
    <t xml:space="preserve">CANALETA MEIA CANA PRÉ-MOLDADA DE CONCRETO (D = 40 CM) - FORNECIMENTO E INSTALAÇÃO. AF_08/2021</t>
  </si>
  <si>
    <t xml:space="preserve">CANALETA MEIA CANA PRÉ-MOLDADA DE CONCRETO (D = 50 CM) - FORNECIMENTO E INSTALAÇÃO. AF_08/2021</t>
  </si>
  <si>
    <t xml:space="preserve">CANALETA MEIA CANA PRÉ-MOLDADA DE CONCRETO (D = 60 CM) - FORNECIMENTO E INSTALAÇÃO. AF_08/2021</t>
  </si>
  <si>
    <t xml:space="preserve">CANALETA MEIA CANA PRÉ-MOLDADA DE CONCRETO (D = 80 CM) - FORNECIMENTO E INSTALAÇÃO. AF_08/2021</t>
  </si>
  <si>
    <t xml:space="preserve">EXECUÇÃO DE CANALETA DE CONCRETO MOLDADO IN LOCO, ESPESSURA DE 0,07 M, GEOMETRIA TRAPEZOIDAL (DIMENSÕES INTERNAS: B=0,6 M; B=0,147 M; H=0,2 M). AF_08/2021</t>
  </si>
  <si>
    <t xml:space="preserve">EXECUÇÃO DE CANALETA DE CONCRETO MOLDADO IN LOCO, ESPESSURA DE 0,07 M, GEOMETRIA TRAPEZOIDAL (DIMENSÕES INTERNAS: B=0,9 M; B=0,246 M; H=0,3 M). AF_08/2021</t>
  </si>
  <si>
    <t xml:space="preserve">EXECUÇÃO DE CANALETA DE CONCRETO MOLDADO IN LOCO, ESPESSURA DE 0,08 M, GEOMETRIA TRAPEZOIDAL (DIMENSÕES INTERNAS: B=1M; B=0,5 M; H=0,25 M). AF_08/2021</t>
  </si>
  <si>
    <t xml:space="preserve">EXECUÇÃO DE CANALETA DE CONCRETO MOLDADO IN LOCO, ESPESSURA DE 0,08 M, GEOMETRIA TRAPEZOIDAL (DIMENSÕES INTERNAS: B=1,074 M; B=0,534 M; H=0,27 M). AF_08/2021</t>
  </si>
  <si>
    <t xml:space="preserve">EXECUÇÃO DE CANALETA DE CONCRETO MOLDADO IN LOCO, ESPESSURA DE 0,08 M, GEOMETRIA TRAPEZOIDAL (DIMENSÕES INTERNAS: B=1,4 M; B=0,7 M; H=0,35 M). AF_08/2021</t>
  </si>
  <si>
    <t xml:space="preserve">EXECUÇÃO DE CANALETA DE CONCRETO MOLDADO IN LOCO, ESPESSURA DE 0,08 M, GEOMETRIA TRAPEZOIDAL (DIMENSÕES INTERNAS: B=1,474 M; B=0,934 M; H=0,27 M). AF_08/2021</t>
  </si>
  <si>
    <t xml:space="preserve">GRELHA DE FERRO FUNDIDO SIMPLES COM REQUADRO, 150 X 1000 MM, ASSENTADA COM ARGAMASSA 1 : 3 CIMENTO: AREIA - FORNECIMENTO E INSTALAÇÃO. AF_08/2021</t>
  </si>
  <si>
    <t xml:space="preserve">GRELHA DE FERRO FUNDIDO SIMPLES COM REQUADRO, 200 X 1000 MM, ASSENTADA COM ARGAMASSA 1 : 3 CIMENTO: AREIA - FORNECIMENTO E INSTALAÇÃO. AF_08/2021</t>
  </si>
  <si>
    <t xml:space="preserve">GRELHA DE FERRO FUNDIDO SIMPLES COM REQUADRO, 300 X 1000 MM, ASSENTADA COM ARGAMASSA 1 : 3 CIMENTO: AREIA - FORNECIMENTO E INSTALAÇÃO. AF_08/2021</t>
  </si>
  <si>
    <t xml:space="preserve">CAIXA COM GRELHA RETANGULAR DE FERRO FUNDIDO, EM ALVENARIA COM TIJOLOS CERÂMICOS MACIÇOS, DIMENSÕES INTERNAS: 0,15 X 1,00 X 0,3 M. AF_08/2021</t>
  </si>
  <si>
    <t xml:space="preserve">CAIXA COM GRELHA RETANGULAR DE FERRO FUNDIDO, EM ALVENARIA COM TIJOLOS CERÂMICOS MACIÇOS, DIMENSÕES INTERNAS: 0,20 X 1,00 X 0,4 M. AF_08/2021</t>
  </si>
  <si>
    <t xml:space="preserve">CAIXA COM GRELHA RETANGULAR DE FERRO FUNDIDO, EM ALVENARIA COM TIJOLOS CERÂMICOS MACIÇOS, DIMENSÕES INTERNAS: 0,30 X 1,00 X 0,5 M. AF_08/2021</t>
  </si>
  <si>
    <t xml:space="preserve">CAIXA COM GRELHA SIMPLES RETANGULAR, EM CONCRETO PRÉ-MOLDADO, DIMENSÕES INTERNAS: 0,6X1,0X1,0 M. AF_12/2020</t>
  </si>
  <si>
    <t xml:space="preserve">CAIXA COM GRELHA DUPLA RETANGULAR, EM CONCRETO PRÉ-MOLDADO, DIMENSÕES INTERNAS: 0,5X2,2X1,0 M. AF_12/2020</t>
  </si>
  <si>
    <t xml:space="preserve">CAIXA PARA BOCA DE LOBO SIMPLES RETANGULAR, EM CONCRETO PRÉ-MOLDADO, DIMENSÕES INTERNAS: 0,6X1,0X1,2 M. AF_12/2020</t>
  </si>
  <si>
    <t xml:space="preserve">CAIXA PARA BOCA DE LOBO DUPLA RETANGULAR, EM CONCRETO PRÉ-MOLDADO, DIMENSÕES INTERNAS: 0,6X2,2X1,2 M. AF_12/2020</t>
  </si>
  <si>
    <t xml:space="preserve">CAIXA COM GRELHA SIMPLES RETANGULAR, EM ALVENARIA COM TIJOLOS CERÂMICOS MACIÇOS, DIMENSÕES INTERNAS: 0,5X1X1 M. AF_12/2020</t>
  </si>
  <si>
    <t xml:space="preserve">CAIXA COM GRELHA DUPLA RETANGULAR, EM ALVENARIA COM TIJOLOS CERÂMICOS MACIÇOS, DIMENSÕES INTERNAS: 0,5X2,2X1 M. AF_12/2020</t>
  </si>
  <si>
    <t xml:space="preserve">CAIXA PARA BOCA DE LOBO SIMPLES RETANGULAR, EM ALVENARIA COM TIJOLOS CERÂMICOS MACIÇOS, DIMENSÕES INTERNAS: 0,6X1X1,2 M. AF_12/2020</t>
  </si>
  <si>
    <t xml:space="preserve">CAIXA PARA BOCA DE LOBO DUPLA RETANGULAR, EM ALVENARIA COM TIJOLOS CERÂMICOS MACIÇOS, DIMENSÕES INTERNAS: 0,6X2,2X1,2 M. AF_12/2020</t>
  </si>
  <si>
    <t xml:space="preserve">CAIXA PARA BOCA DE LOBO COMBINADA COM GRELHA RETANGULAR, EM ALVENARIA COM TIJOLOS CERÂMICOS MACIÇOS, DIMENSÕES INTERNAS: 1,3X1X1,2 M. AF_12/2020</t>
  </si>
  <si>
    <t xml:space="preserve">CAIXA PARA BOCA DE LOBO DUPLA COMBINADA COM GRELHA RETANGULAR, EM ALVENARIA COM TIJOLOS CERÂMICOS MACIÇOS, DIMENSÕES INTERNAS: 1,3X2,2X1,2 M. AF_12/2020</t>
  </si>
  <si>
    <t xml:space="preserve">CAIXA COM GRELHA SIMPLES RETANGULAR, EM ALVENARIA COM BLOCOS DE CONCRETO, DIMENSÕES INTERNAS: 0,5X1X1 M. AF_12/2020</t>
  </si>
  <si>
    <t xml:space="preserve">CAIXA COM GRELHA DUPLA RETANGULAR, EM ALVENARIA COM BLOCOS DE CONCRETO, DIMENSÕES INTERNAS: 0,5X2,2X1 M. AF_12/2020</t>
  </si>
  <si>
    <t xml:space="preserve">CAIXA PARA BOCA DE LOBO SIMPLES RETANGULAR, EM ALVENARIA COM BLOCOS DE CONCRETO, DIMENSÕES INTERNAS: 0,6X1X1,2 M. AF_12/2020</t>
  </si>
  <si>
    <t xml:space="preserve">CAIXA PARA BOCA DE LOBO DUPLA RETANGULAR, EM ALVENARIA COM BLOCOS DE CONCRETO, DIMENSÕES INTERNAS: 0,6X2,2X1,2 M. AF_12/2020</t>
  </si>
  <si>
    <t xml:space="preserve">CAIXA PARA BOCA DE LOBO COMBINADA COM GRELHA RETANGULAR, EM ALVENARIA COM BLOCOS DE CONCRETO, DIMENSÕES INTERNAS: 1,3X1X1,2 M. AF_12/2020</t>
  </si>
  <si>
    <t xml:space="preserve">CAIXA PARA BOCA DE LOBO DUPLA COMBINADA COM GRELHA RETANGULAR, EM ALVENARIA COM BLOCOS DE CONCRETO, DIMENSÕES INTERNAS: 1,3X2,2X1,2 M. AF_12/2020</t>
  </si>
  <si>
    <t xml:space="preserve">POÇO DE INSPEÇÃO CIRCULAR PARA ESGOTO, EM CONCRETO PRÉ-MOLDADO, DIÂMETRO INTERNO = 0,60 M, PROFUNDIDADE = 0,90 M, EXCLUINDO TAMPÃO. AF_12/2020_PA</t>
  </si>
  <si>
    <t xml:space="preserve">POÇO DE INSPEÇÃO CIRCULAR PARA ESGOTO, EM CONCRETO PRÉ-MOLDADO, DIÂMETRO INTERNO = 0,60 M, PROFUNDIDADE = 1,40 M, EXCLUINDO TAMPÃO. AF_12/2020_PA</t>
  </si>
  <si>
    <t xml:space="preserve">POÇO DE INSPEÇÃO CIRCULAR PARA ESGOTO, EM ALVENARIA COM TIJOLOS CERÂMICOS MACIÇOS, DIÂMETRO INTERNO = 0,60 M, PROFUNDIDADE = 0,95 M, EXCLUINDO TAMPÃO. AF_12/2020_PA</t>
  </si>
  <si>
    <t xml:space="preserve">POÇO DE INSPEÇÃO CIRCULAR PARA ESGOTO, EM ALVENARIA COM TIJOLOS CERÂMICOS MACIÇOS, DIÂMETRO INTERNO = 0,60 M, PROFUNDIDADE = 1,45 M, EXCLUINDO TAMPÃO. AF_12/2020_PA</t>
  </si>
  <si>
    <t xml:space="preserve">BASE PARA POÇO DE VISITA CIRCULAR PARA ESGOTO, EM CONCRETO PRÉ-MOLDADO, DIÂMETRO INTERNO = 0,80 M, PROFUNDIDADE = 1,35 M, EXCLUINDO TAMPÃO. AF_12/2020_PA</t>
  </si>
  <si>
    <t xml:space="preserve">BASE PARA POÇO DE VISITA CIRCULAR PARA  ESGOTO, EM ALVENARIA COM TIJOLOS CERÂMICOS MACIÇOS, DIÂMETRO INTERNO = 0,80 M, PROFUNDIDADE = 1,40 M, EXCLUINDO TAMPÃO. AF_12/2020_PA</t>
  </si>
  <si>
    <t xml:space="preserve">ACRÉSCIMO PARA POÇO DE VISITA CIRCULAR PARA ESGOTO, EM ALVENARIA COM TIJOLOS CERÂMICOS MACIÇOS, DIÂMETRO INTERNO = 0,8 M. AF_12/2020</t>
  </si>
  <si>
    <t xml:space="preserve">ACRÉSCIMO PARA POÇO DE VISITA CIRCULAR PARA ESGOTO, EM CONCRETO PRÉ-MOLDADO, DIÂMETRO INTERNO = 1 M. AF_12/2020</t>
  </si>
  <si>
    <t xml:space="preserve">ACRÉSCIMO PARA POÇO DE VISITA CIRCULAR PARA  ESGOTO, EM ALVENARIA COM TIJOLOS CERÂMICOS MACIÇOS, DIÂMETRO INTERNO = 1 M. AF_12/2020</t>
  </si>
  <si>
    <t xml:space="preserve">ACRÉSCIMO PARA POÇO DE VISITA CIRCULAR PARA ESGOTO, EM CONCRETO PRÉ-MOLDADO, DIÂMETRO INTERNO = 1,2 M. AF_12/2020</t>
  </si>
  <si>
    <t xml:space="preserve">BASE PARA POÇO DE VISITA CIRCULAR PARA  ESGOTO, EM ALVENARIA COM TIJOLOS CERÂMICOS MACIÇOS, DIÂMETRO INTERNO = 1,20 M, PROFUNDIDADE = 1,40 M, EXCLUINDO TAMPÃO. AF_12/2020_PA</t>
  </si>
  <si>
    <t xml:space="preserve">ACRÉSCIMO PARA POÇO DE VISITA CIRCULAR PARA ESGOTO, EM ALVENARIA COM TIJOLOS CERÂMICOS MACIÇOS, DIÂMETRO INTERNO = 1,2 M. AF_12/2020</t>
  </si>
  <si>
    <t xml:space="preserve">ACRÉSCIMO PARA POÇO DE VISITA CIRCULAR PARA  ESGOTO, EM CONCRETO PRÉ-MOLDADO, DIÂMETRO INTERNO = 1,5 M. AF_12/2020</t>
  </si>
  <si>
    <t xml:space="preserve">BASE PARA POÇO DE VISITA CIRCULAR PARA ESGOTO, EM ALVENARIA COM TIJOLOS CERÂMICOS MACIÇOS, DIÂMETRO INTERNO = 1,50 M, PROFUNDIDADE = 1,40 M, EXCLUINDO TAMPÃO. AF_12/2020_PA</t>
  </si>
  <si>
    <t xml:space="preserve">ACRÉSCIMO PARA POÇO DE VISITA CIRCULAR PARA  ESGOTO, EM ALVENARIA COM TIJOLOS CERÂMICOS MACIÇOS, DIÂMETRO INTERNO = 1,5 M. AF_12/2020</t>
  </si>
  <si>
    <t xml:space="preserve">BASE PARA POÇO DE VISITA RETANGULAR PARA ESGOTO, EM ALVENARIA COM BLOCOS DE CONCRETO, DIMENSÕES INTERNAS = 1X1,5 M, PROFUNDIDADE = 1,40 M, EXCLUINDO TAMPÃO. AF_12/2020_PA</t>
  </si>
  <si>
    <t xml:space="preserve">ACRÉSCIMO PARA POÇO DE VISITA RETANGULAR PARA ESGOTO, EM ALVENARIA COM BLOCOS DE CONCRETO, DIMENSÕES INTERNAS = 1X1,5 M. AF_12/2020</t>
  </si>
  <si>
    <t xml:space="preserve">ACRÉSCIMO PARA POÇO DE VISITA RETANGULAR PARA ESGOTO, EM ALVENARIA COM BLOCOS DE CONCRETO, DIMENSÕES INTERNAS = 1X2 M. AF_12/2020</t>
  </si>
  <si>
    <t xml:space="preserve">ACRÉSCIMO PARA POÇO DE VISITA RETANGULAR PARA ESGOTO, EM ALVENARIA COM BLOCOS DE CONCRETO, DIMENSÕES INTERNAS = 1X2,5 M. AF_12/2020</t>
  </si>
  <si>
    <t xml:space="preserve">BASE PARA POÇO DE VISITA RETANGULAR PARA ESGOTO, EM ALVENARIA COM BLOCOS DE CONCRETO, DIMENSÕES INTERNAS = 1X3 M, PROFUNDIDADE = 1,40 M, EXCLUINDO TAMPÃO. AF_12/2020_PA</t>
  </si>
  <si>
    <t xml:space="preserve">ACRÉSCIMO PARA POÇO DE VISITA RETANGULAR PARA ESGOTO, EM ALVENARIA COM BLOCOS DE CONCRETO, DIMENSÕES INTERNAS = 1X3 M. AF_12/2020</t>
  </si>
  <si>
    <t xml:space="preserve">ACRÉSCIMO PARA POÇO DE VISITA RETANGULAR PARA ESGOTO, EM ALVENARIA COM BLOCOS DE CONCRETO, DIMENSÕES INTERNAS = 1X3,5 M. AF_12/2020</t>
  </si>
  <si>
    <t xml:space="preserve">BASE PARA POÇO DE VISITA RETANGULAR PARA ESGOTO, EM ALVENARIA COM BLOCOS DE CONCRETO, DIMENSÕES INTERNAS = 1X4 M, PROFUNDIDADE = 1,40 M, EXCLUINDO TAMPÃO. AF_12/2020_PA</t>
  </si>
  <si>
    <t xml:space="preserve">ACRÉSCIMO PARA POÇO DE VISITA RETANGULAR PARA ESGOTO, EM ALVENARIA COM BLOCOS DE CONCRETO, DIMENSÕES INTERNAS = 1X4 M. AF_12/2020</t>
  </si>
  <si>
    <t xml:space="preserve">BASE PARA POÇO DE VISITA RETANGULAR PARA ESGOTO, EM ALVENARIA COM BLOCOS DE CONCRETO, DIMENSÕES INTERNAS = 1,5X1,5 M, PROFUNDIDADE = 1,45 M, EXCLUINDO TAMPÃO . AF_12/2020_PA</t>
  </si>
  <si>
    <t xml:space="preserve">ACRÉSCIMO PARA POÇO DE VISITA RETANGULAR PARA ESGOTO, EM ALVENARIA COM BLOCOS DE CONCRETO, DIMENSÕES INTERNAS = 1,5X1,5 M. AF_12/2020</t>
  </si>
  <si>
    <t xml:space="preserve">BASE PARA POÇO DE VISITA RETANGULAR PARA ESGOTO, EM ALVENARIA COM BLOCOS DE CONCRETO, DIMENSÕES INTERNAS = 1,5X2 M, PROFUNDIDADE = 1,40 M, EXCLUINDO TAMPÃO. AF_12/2020_PA</t>
  </si>
  <si>
    <t xml:space="preserve">ACRÉSCIMO PARA POÇO DE VISITA RETANGULAR PARA ESGOTO, EM ALVENARIA COM BLOCOS DE CONCRETO, DIMENSÕES INTERNAS = 1,5X2 M. AF_12/2020</t>
  </si>
  <si>
    <t xml:space="preserve">BASE PARA POÇO DE VISITA RETANGULAR PARA ESGOTO, EM ALVENARIA COM BLOCOS DE CONCRETO, DIMENSÕES INTERNAS = 1,5X2,5 M, PROFUNDIDADE = 1,40 M, EXCLUINDO TAMPÃO. AF_12/2020_PA</t>
  </si>
  <si>
    <t xml:space="preserve">ACRÉSCIMO PARA POÇO DE VISITA RETANGULAR PARA ESGOTO, EM ALVENARIA COM BLOCOS DE CONCRETO, DIMENSÕES INTERNAS = 1,5X2,5 M. AF_12/2020</t>
  </si>
  <si>
    <t xml:space="preserve">BASE PARA POÇO DE VISITA RETANGULAR PARA ESGOTO, EM ALVENARIA COM BLOCOS DE CONCRETO, DIMENSÕES INTERNAS = 1,5X3 M, PROFUNDIDADE = 1,40 M, EXCLUINDO TAMPÃO. AF_12/2020_PA</t>
  </si>
  <si>
    <t xml:space="preserve">ACRÉSCIMO PARA POÇO DE VISITA RETANGULAR PARA ESGOTO, EM ALVENARIA COM BLOCOS DE CONCRETO, DIMENSÕES INTERNAS = 1,5X3 M. AF_12/2020</t>
  </si>
  <si>
    <t xml:space="preserve">BASE PARA POÇO DE VISITA RETANGULAR PARA ESGOTO, EM ALVENARIA COM BLOCOS DE CONCRETO, DIMENSÕES INTERNAS = 1,5X3,5 M, PROFUNDIDADE = 1,40 M, EXCLUINDO TAMPÃO. AF_12/2020_PA</t>
  </si>
  <si>
    <t xml:space="preserve">ACRÉSCIMO PARA POÇO DE VISITA RETANGULAR PARA ESGOTO, EM ALVENARIA COM BLOCOS DE CONCRETO, DIMENSÕES INTERNAS = 1,5X3,5 M. AF_12/2020</t>
  </si>
  <si>
    <t xml:space="preserve">BASE PARA POÇO DE VISITA RETANGULAR PARA ESGOTO, EM ALVENARIA COM BLOCOS DE CONCRETO, DIMENSÕES INTERNAS = 1,5X4 M, PROFUNDIDADE = 1,40 M, EXCLUINDO TAMPÃO. AF_12/2020_PA</t>
  </si>
  <si>
    <t xml:space="preserve">ACRÉSCIMO PARA POÇO DE VISITA RETANGULAR PARA ESGOTO, EM ALVENARIA COM BLOCOS DE CONCRETO, DIMENSÕES INTERNAS = 1,5X4 M. AF_12/2020</t>
  </si>
  <si>
    <t xml:space="preserve">BASE PARA POÇO DE VISITA RETANGULAR PARA ESGOTO, EM ALVENARIA COM BLOCOS DE CONCRETO, DIMENSÕES INTERNAS = 2X2 M, PROFUNDIDADE = 1,40 M, EXCLUINDO TAMPÃO. AF_12/2020_PA</t>
  </si>
  <si>
    <t xml:space="preserve">ACRÉSCIMO PARA POÇO DE VISITA RETANGULAR PARA ESGOTO, EM ALVENARIA COM BLOCOS DE CONCRETO, DIMENSÕES INTERNAS = 2X2 M. AF_12/2020</t>
  </si>
  <si>
    <t xml:space="preserve">BASE PARA POÇO DE VISITA RETANGULAR PARA ESGOTO, EM ALVENARIA COM BLOCOS DE CONCRETO, DIMENSÕES INTERNAS = 2X2,5 M, PROFUNDIDADE = 1,40 M, EXCLUINDO TAMPÃO. AF_12/2020_PA</t>
  </si>
  <si>
    <t xml:space="preserve">ACRÉSCIMO PARA POÇO DE VISITA RETANGULAR PARA ESGOTO, EM ALVENARIA COM BLOCOS DE CONCRETO, DIMENSÕES INTERNAS = 2X2,5 M. AF_12/2020</t>
  </si>
  <si>
    <t xml:space="preserve">BASE PARA POÇO DE VISITA RETANGULAR PARA ESGOTO, EM ALVENARIA COM BLOCOS DE CONCRETO, DIMENSÕES INTERNAS = 2X3 M, PROFUNDIDADE = 1,40 M, EXCLUINDO TAMPÃO. AF_12/2020_PA</t>
  </si>
  <si>
    <t xml:space="preserve">ACRÉSCIMO PARA POÇO DE VISITA RETANGULAR PARA ESGOTO, EM ALVENARIA COM BLOCOS DE CONCRETO, DIMENSÕES INTERNAS = 2X3 M. AF_12/2020</t>
  </si>
  <si>
    <t xml:space="preserve">BASE PARA POÇO DE VISITA RETANGULAR PARA ESGOTO, EM ALVENARIA COM BLOCOS DE CONCRETO, DIMENSÕES INTERNAS = 2X3,5 M, PROFUNDIDADE = 1,40 M, EXCLUINDO TAMPÃO. AF_12/2020_PA</t>
  </si>
  <si>
    <t xml:space="preserve">ACRÉSCIMO PARA POÇO DE VISITA RETANGULAR PARA ESGOTO, EM ALVENARIA COM BLOCOS DE CONCRETO, DIMENSÕES INTERNAS = 2X3,5 M. AF_12/2020</t>
  </si>
  <si>
    <t xml:space="preserve">BASE PARA POÇO DE VISITA RETANGULAR PARA ESGOTO, EM ALVENARIA COM BLOCOS DE CONCRETO, DIMENSÕES INTERNAS = 2X4 M, PROFUNDIDADE = 1,40 M, EXCLUINDO TAMPÃO. AF_12/2020_PA</t>
  </si>
  <si>
    <t xml:space="preserve">ACRÉSCIMO PARA POÇO DE VISITA RETANGULAR PARA ESGOTO, EM ALVENARIA COM BLOCOS DE CONCRETO, DIMENSÕES INTERNAS = 2X4 M. AF_12/2020</t>
  </si>
  <si>
    <t xml:space="preserve">BASE PARA POÇO DE VISITA RETANGULAR PARA ESGOTO, EM ALVENARIA COM BLOCOS DE CONCRETO, DIMENSÕES INTERNAS = 2,5X2,5 M, PROFUNDIDADE = 1,40 M, EXCLUINDO TAMPÃO. AF_12/2020_PA</t>
  </si>
  <si>
    <t xml:space="preserve">ACRÉSCIMO PARA POÇO DE VISITA RETANGULAR PARA ESGOTO, EM ALVENARIA COM BLOCOS DE CONCRETO, DIMENSÕES INTERNAS = 2,5X2,5 M. AF_12/2020</t>
  </si>
  <si>
    <t xml:space="preserve">BASE PARA POÇO DE VISITA RETANGULAR PARA ESGOTO, EM ALVENARIA COM BLOCOS DE CONCRETO, DIMENSÕES INTERNAS = 2,5X3 M, PROFUNDIDADE = 1,40 M, EXCLUINDO TAMPÃO. AF_12/2020_PA</t>
  </si>
  <si>
    <t xml:space="preserve">ACRÉSCIMO PARA POÇO DE VISITA RETANGULAR PARA ESGOTO, EM ALVENARIA COM BLOCOS DE CONCRETO, DIMENSÕES INTERNAS = 2,5X3 M. AF_12/2020</t>
  </si>
  <si>
    <t xml:space="preserve">BASE PARA POÇO DE VISITA RETANGULAR PARA ESGOTO, EM ALVENARIA COM BLOCOS DE CONCRETO, DIMENSÕES INTERNAS = 2,5X3,5 M, PROFUNDIDADE = 1,40 M, EXCLUINDO TAMPÃO. AF_12/2020_PA</t>
  </si>
  <si>
    <t xml:space="preserve">ACRÉSCIMO PARA POÇO DE VISITA RETANGULAR PARA ESGOTO, EM ALVENARIA COM BLOCOS DE CONCRETO, DIMENSÕES INTERNAS = 2,5X3,5 M. AF_12/2020</t>
  </si>
  <si>
    <t xml:space="preserve">BASE PARA POÇO DE VISITA RETANGULAR PARA ESGOTO, EM ALVENARIA COM BLOCOS DE CONCRETO, DIMENSÕES INTERNAS = 2,5X4 M, PROFUNDIDADE = 1,40 M, EXCLUINDO TAMPÃO. AF_12/2020_PA</t>
  </si>
  <si>
    <t xml:space="preserve">ACRÉSCIMO PARA POÇO DE VISITA RETANGULAR PARA ESGOTO, EM ALVENARIA COM BLOCOS DE CONCRETO, DIMENSÕES INTERNAS = 2,5X4 M. AF_12/2020</t>
  </si>
  <si>
    <t xml:space="preserve">BASE PARA POÇO DE VISITA RETANGULAR PARA ESGOTO, EM ALVENARIA COM BLOCOS DE CONCRETO, DIMENSÕES INTERNAS = 3X3 M, PROFUNDIDADE = 1,40 M, EXCLUINDO TAMPÃO. AF_12/2020_PA</t>
  </si>
  <si>
    <t xml:space="preserve">ACRÉSCIMO PARA POÇO DE VISITA RETANGULAR PARA ESGOTO, EM ALVENARIA COM BLOCOS DE CONCRETO, DIMENSÕES INTERNAS = 3X3 M. AF_12/2020</t>
  </si>
  <si>
    <t xml:space="preserve">BASE PARA POÇO DE VISITA RETANGULAR PARA ESGOTO, EM ALVENARIA COM BLOCOS DE CONCRETO, DIMENSÕES INTERNAS = 3X3,5 M, PROFUNDIDADE = 1,40 M, EXCLUINDO TAMPÃO. AF_12/2020_PA</t>
  </si>
  <si>
    <t xml:space="preserve">ACRÉSCIMO PARA POÇO DE VISITA RETANGULAR PARA ESGOTO, EM ALVENARIA COM BLOCOS DE CONCRETO, DIMENSÕES INTERNAS = 3X3,5 M. AF_12/2020</t>
  </si>
  <si>
    <t xml:space="preserve">BASE PARA POÇO DE VISITA RETANGULAR PARA ESGOTO, EM ALVENARIA COM BLOCOS DE CONCRETO, DIMENSÕES INTERNAS = 3X4 M, PROFUNDIDADE = 1,40 M, EXCLUINDO TAMPÃO. AF_12/2020_PA</t>
  </si>
  <si>
    <t xml:space="preserve">ACRÉSCIMO PARA POÇO DE VISITA RETANGULAR PARA ESGOTO, EM ALVENARIA COM BLOCOS DE CONCRETO, DIMENSÕES INTERNAS = 3X4 M. AF_12/2020</t>
  </si>
  <si>
    <t xml:space="preserve">BASE PARA POÇO DE VISITA RETANGULAR PARA ESGOTO, EM ALVENARIA COM BLOCOS DE CONCRETO, DIMENSÕES INTERNAS = 3,5X3,5 M, PROFUNDIDADE = 1,40 M, EXCLUINDO TAMPÃO. AF_12/2020_PA</t>
  </si>
  <si>
    <t xml:space="preserve">ACRÉSCIMO PARA POÇO DE VISITA RETANGULAR PARA ESGOTO, EM ALVENARIA COM BLOCOS DE CONCRETO, DIMENSÕES INTERNAS = 3,5X3,5 M. AF_12/2020</t>
  </si>
  <si>
    <t xml:space="preserve">BASE PARA POÇO DE VISITA RETANGULAR PARA ESGOTO, EM ALVENARIA COM BLOCOS DE CONCRETO, DIMENSÕES INTERNAS = 3,5X4 M, PROFUNDIDADE = 1,40 M, EXCLUINDO TAMPÃO. AF_12/2020_PA</t>
  </si>
  <si>
    <t xml:space="preserve">ACRÉSCIMO PARA POÇO DE VISITA RETANGULAR PARA ESGOTO, EM ALVENARIA COM BLOCOS DE CONCRETO, DIMENSÕES INTERNAS = 3,5X4 M. AF_12/2020</t>
  </si>
  <si>
    <t xml:space="preserve">BASE PARA POÇO DE VISITA RETANGULAR PARA ESGOTO, EM ALVENARIA COM BLOCOS DE CONCRETO, DIMENSÕES INTERNAS = 4X4 M, PROFUNDIDADE = 1,45 M, EXCLUINDO TAMPÃO. AF_12/2020_PA</t>
  </si>
  <si>
    <t xml:space="preserve">ACRÉSCIMO PARA POÇO DE VISITA RETANGULAR PARA ESGOTO, EM ALVENARIA COM BLOCOS DE CONCRETO, DIMENSÕES INTERNAS = 4X4 M. AF_12/2020</t>
  </si>
  <si>
    <t xml:space="preserve">CHAMINÉ CIRCULAR PARA POÇO DE VISITA PARA ESGOTO, EM CONCRETO PRÉ-MOLDADO, DIÂMETRO INTERNO = 0,6 M. AF_12/2020</t>
  </si>
  <si>
    <t xml:space="preserve">CHAMINÉ CIRCULAR PARA POÇO DE VISITA PARA ESGOTO, EM ALVENARIA COM TIJOLOS CERÂMICOS MACIÇOS, DIÂMETRO INTERNO = 0,6 M. AF_12/2020</t>
  </si>
  <si>
    <t xml:space="preserve">BASE PARA POÇO DE VISITA CIRCULAR PARA  ESGOTO, EM ALVENARIA COM TIJOLOS CERÂMICOS MACIÇOS, DIÂMETRO INTERNO = 1,0 M, PROFUNDIDADE = 1,40 M, EXCLUINDO TAMPÃO. AF_12/2020_PA</t>
  </si>
  <si>
    <t xml:space="preserve">BASE PARA POÇO DE VISITA RETANGULAR PARA ESGOTO, EM ALVENARIA COM BLOCOS DE CONCRETO, DIMENSÕES INTERNAS = 1X3,5 M, PROFUNDIDADE = 1,40 M, EXCLUINDO TAMPÃO. AF_12/2020_PA</t>
  </si>
  <si>
    <t xml:space="preserve">BASE PARA POÇO DE VISITA RETANGULAR PARA ESGOTO, EM ALVENARIA COM BLOCOS DE CONCRETO, DIMENSÕES INTERNAS = 1X2 M, PROFUNDIDADE = 1,40 M, EXCLUINDO TAMPÃO. AF_12/2020_PA</t>
  </si>
  <si>
    <t xml:space="preserve">BASE PARA POÇO DE VISITA RETANGULAR PARA ESGOTO, EM ALVENARIA COM BLOCOS DE CONCRETO, DIMENSÕES INTERNAS = 1X2,5 M, PROFUNDIDADE = 1,40 M, EXCLUINDO TAMPÃO. AF_12/2020_PA</t>
  </si>
  <si>
    <t xml:space="preserve">ACRÉSCIMO PARA POÇO DE VISITA CIRCULAR PARA ESGOTO, EM CONCRETO PRÉ-MOLDADO, DIÂMETRO INTERNO = 0,8 M. AF_12/2020</t>
  </si>
  <si>
    <t xml:space="preserve">BASE PARA POÇO DE VISITA CIRCULAR PARA ESGOTO, EM CONCRETO PRÉ-MOLDADO, DIÂMETRO INTERNO = 1,0 M, PROFUNDIDADE = 1,35 M, EXCLUINDO TAMPÃO. AF_12/2020_PA</t>
  </si>
  <si>
    <t xml:space="preserve">ACRÉSCIMO PARA POÇO DE VISITA CIRCULAR PARA DRENAGEM, EM CONCRETO PRÉ-MOLDADO, DIÂMETRO INTERNO = 1,2 M. AF_12/2020</t>
  </si>
  <si>
    <t xml:space="preserve">ACRÉSCIMO PARA POÇO DE VISITA RETANGULAR PARA DRENAGEM, EM ALVENARIA COM BLOCOS DE CONCRETO, DIMENSÕES INTERNAS = 1,5X1,5 M. AF_12/2020</t>
  </si>
  <si>
    <t xml:space="preserve">BASE PARA POÇO DE VISITA CIRCULAR PARA DRENAGEM, EM ALVENARIA COM TIJOLOS CERÂMICOS MACIÇOS, DIÂMETRO INTERNO = 1,2 M, PROFUNDIDADE = 1,40 M, EXCLUINDO TAMPÃO. AF_12/2020_PA</t>
  </si>
  <si>
    <t xml:space="preserve">ACRÉSCIMO PARA POÇO DE VISITA CIRCULAR PARA DRENAGEM, EM ALVENARIA COM TIJOLOS CERÂMICOS MACIÇOS, DIÂMETRO INTERNO = 1,2 M. AF_12/2020</t>
  </si>
  <si>
    <t xml:space="preserve">BASE PARA POÇO DE VISITA RETANGULAR PARA DRENAGEM, EM ALVENARIA COM BLOCOS DE CONCRETO, DIMENSÕES INTERNAS = 1,5X2 M, PROFUNDIDADE = 1,40 M, EXCLUINDO TAMPÃO. AF_12/2020_PA</t>
  </si>
  <si>
    <t xml:space="preserve">ACRÉSCIMO PARA POÇO DE VISITA CIRCULAR PARA DRENAGEM, EM CONCRETO PRÉ-MOLDADO, DIÂMETRO INTERNO = 1,5 M. AF_12/2020</t>
  </si>
  <si>
    <t xml:space="preserve">ACRÉSCIMO PARA POÇO DE VISITA RETANGULAR PARA DRENAGEM, EM ALVENARIA COM BLOCOS DE CONCRETO, DIMENSÕES INTERNAS = 1,5X2 M. AF_12/2020</t>
  </si>
  <si>
    <t xml:space="preserve">BASE PARA POÇO DE VISITA CIRCULAR PARA DRENAGEM, EM ALVENARIA COM TIJOLOS CERÂMICOS MACIÇOS, DIÂMETRO INTERNO = 1,50 M, PROFUNDIDADE = 1,40 M, EXCLUINDO TAMPÃO. AF_12/2020_PA</t>
  </si>
  <si>
    <t xml:space="preserve">ACRÉSCIMO PARA POÇO DE VISITA CIRCULAR PARA DRENAGEM, EM ALVENARIA COM TIJOLOS CERÂMICOS MACIÇOS, DIÂMETRO INTERNO = 1,5 M. AF_12/2020</t>
  </si>
  <si>
    <t xml:space="preserve">BASE PARA POÇO DE VISITA RETANGULAR PARA DRENAGEM, EM ALVENARIA COM BLOCOS DE CONCRETO, DIMENSÕES INTERNAS = 1,5X2,5 M, PROFUNDIDADE = 1,40 M, EXCLUINDO TAMPÃO. AF_12/2020_PA</t>
  </si>
  <si>
    <t xml:space="preserve">BASE PARA POÇO DE VISITA RETANGULAR PARA DRENAGEM, EM ALVENARIA COM BLOCOS DE CONCRETO, DIMENSÕES INTERNAS = 1X1,5 M, PROFUNDIDADE = 1,40 M, EXCLUINDO TAMPÃO. AF_12/2020_PA</t>
  </si>
  <si>
    <t xml:space="preserve">ACRÉSCIMO PARA POÇO DE VISITA RETANGULAR PARA DRENAGEM, EM ALVENARIA COM BLOCOS DE CONCRETO, DIMENSÕES INTERNAS = 1X1,5 M. AF_12/2020</t>
  </si>
  <si>
    <t xml:space="preserve">ACRÉSCIMO PARA POÇO DE VISITA RETANGULAR PARA DRENAGEM, EM ALVENARIA COM BLOCOS DE CONCRETO, DIMENSÕES INTERNAS = 1,5X2,5 M. AF_12/2020</t>
  </si>
  <si>
    <t xml:space="preserve">BASE PARA POÇO DE VISITA RETANGULAR PARA DRENAGEM, EM ALVENARIA COM BLOCOS DE CONCRETO, DIMENSÕES INTERNAS = 1X2 M, PROFUNDIDADE = 1,40 M, EXCLUINDO TAMPÃO. AF_12/2020_PA</t>
  </si>
  <si>
    <t xml:space="preserve">ACRÉSCIMO PARA POÇO DE VISITA RETANGULAR PARA DRENAGEM, EM ALVENARIA COM BLOCOS DE CONCRETO, DIMENSÕES INTERNAS = 1X2 M. AF_12/2020</t>
  </si>
  <si>
    <t xml:space="preserve">BASE PARA POÇO DE VISITA RETANGULAR PARA DRENAGEM, EM ALVENARIA COM BLOCOS DE CONCRETO, DIMENSÕES INTERNAS = 1X2,5 M, PROFUNDIDADE = 1,40 M, EXCLUINDO TAMPÃO. AF_12/2020_PA</t>
  </si>
  <si>
    <t xml:space="preserve">POÇO DE INSPEÇÃO CIRCULAR PARA DRENAGEM, EM CONCRETO PRÉ-MOLDADO, DIÂMETRO INTERNO = 0,60 M, PROFUNDIDADE = 0,90 M, EXCLUINDO TAMPÃO. AF_12/2020_PA</t>
  </si>
  <si>
    <t xml:space="preserve">ACRÉSCIMO PARA POÇO DE VISITA RETANGULAR PARA DRENAGEM, EM ALVENARIA COM BLOCOS DE CONCRETO, DIMENSÕES INTERNAS = 1X2,5 M. AF_12/2020</t>
  </si>
  <si>
    <t xml:space="preserve">POÇO DE INSPEÇÃO CIRCULAR PARA DRENAGEM, EM CONCRETO PRÉ-MOLDADO, DIÂMETRO INTERNO = 0,60 M, PROFUNDIDADE = 1,40 M, EXCLUINDO TAMPÃO. AF_12/2020_PA</t>
  </si>
  <si>
    <t xml:space="preserve">BASE PARA POÇO DE VISITA RETANGULAR PARA DRENAGEM, EM ALVENARIA COM BLOCOS DE CONCRETO, DIMENSÕES INTERNAS = 1,5X3 M, PROFUNDIDADE = 1,40 M, EXCLUINDO TAMPÃO. AF_12/2020_PA</t>
  </si>
  <si>
    <t xml:space="preserve">POÇO DE INSPEÇÃO CIRCULAR PARA DRENAGEM, EM ALVENARIA COM TIJOLOS CERÂMICOS MACIÇOS, DIÂMETRO INTERNO = 0,60 M, PROFUNDIDADE = 0,95 M, EXCLUINDO TAMPÃO. AF_12/2020_PA</t>
  </si>
  <si>
    <t xml:space="preserve">POÇO DE INSPEÇÃO CIRCULAR PARA DRENAGEM, EM ALVENARIA COM TIJOLOS CERÂMICOS MACIÇOS, DIÂMETRO INTERNO = 0,60 M, PROFUNDIDADE = 1,45 M, EXCLUINDO TAMPÃO. AF_12/2020_PA</t>
  </si>
  <si>
    <t xml:space="preserve">BASE PARA POÇO DE VISITA RETANGULAR PARA DRENAGEM, EM ALVENARIA COM BLOCOS DE CONCRETO, DIMENSÕES INTERNAS = 1X3 M, PROFUNDIDADE = 1,40 M, EXCLUINDO TAMPÃO. AF_12/2020_PA</t>
  </si>
  <si>
    <t xml:space="preserve">BASE PARA POÇO DE VISITA CIRCULAR PARA DRENAGEM, EM CONCRETO PRÉ-MOLDADO, DIÂMETRO INTERNO = 0,80 M, PROFUNDIDADE = 1,35 M, EXCLUINDO TAMPÃO. AF_12/2020_PA</t>
  </si>
  <si>
    <t xml:space="preserve">ACRÉSCIMO PARA POÇO DE VISITA RETANGULAR PARA DRENAGEM, EM ALVENARIA COM BLOCOS DE CONCRETO, DIMENSÕES INTERNAS = 1,5X3 M. AF_12/2020</t>
  </si>
  <si>
    <t xml:space="preserve">ACRÉSCIMO PARA POÇO DE VISITA RETANGULAR PARA DRENAGEM, EM ALVENARIA COM BLOCOS DE CONCRETO, DIMENSÕES INTERNAS = 1X3 M. AF_12/2020</t>
  </si>
  <si>
    <t xml:space="preserve">ACRÉSCIMO PARA POÇO DE VISITA CIRCULAR PARA DRENAGEM, EM CONCRETO PRÉ-MOLDADO, DIÂMETRO INTERNO = 0,8 M. AF_12/2020</t>
  </si>
  <si>
    <t xml:space="preserve">BASE PARA POÇO DE VISITA RETANGULAR PARA DRENAGEM, EM ALVENARIA COM BLOCOS DE CONCRETO, DIMENSÕES INTERNAS = 1X3,5 M, PROFUNDIDADE = 1,40 M, EXCLUINDO TAMPÃO. AF_12/2020_PA</t>
  </si>
  <si>
    <t xml:space="preserve">BASE PARA POÇO DE VISITA CIRCULAR PARA DRENAGEM, EM ALVENARIA COM TIJOLOS CERÂMICOS MACIÇOS, DIÂMETRO INTERNO = 0,80 M, PROFUNDIDADE = 1,40 M, EXCLUINDO TAMPÃO. AF_12/2020_PA</t>
  </si>
  <si>
    <t xml:space="preserve">ACRÉSCIMO PARA POÇO DE VISITA RETANGULAR PARA DRENAGEM, EM ALVENARIA COM BLOCOS DE CONCRETO, DIMENSÕES INTERNAS = 1X3,5 M. AF_12/2020</t>
  </si>
  <si>
    <t xml:space="preserve">ACRÉSCIMO PARA POÇO DE VISITA RETANGULAR PARA DRENAGEM, EM ALVENARIA COM BLOCOS DE CONCRETO, DIMENSÕES INTERNAS = 2,5X2,5 M. AF_12/2020</t>
  </si>
  <si>
    <t xml:space="preserve">ACRÉSCIMO PARA POÇO DE VISITA CIRCULAR PARA DRENAGEM, EM ALVENARIA COM TIJOLOS CERÂMICOS MACIÇOS, DIÂMETRO INTERNO = 0,8 M. AF_12/2020</t>
  </si>
  <si>
    <t xml:space="preserve">BASE PARA POÇO DE VISITA RETANGULAR PARA DRENAGEM, EM ALVENARIA COM BLOCOS DE CONCRETO, DIMENSÕES INTERNAS = 1,5X3,5 M, PROFUNDIDADE = 1,40 M, EXCLUINDO TAMPÃO. AF_12/2020_PA</t>
  </si>
  <si>
    <t xml:space="preserve">BASE PARA POÇO DE VISITA CIRCULAR PARA DRENAGEM, EM CONCRETO PRÉ-MOLDADO, DIÂMETRO INTERNO = 1,0 M, PROFUNDIDADE = 1,35 M, EXCLUINDO TAMPÃO. AF_05/2018_PA</t>
  </si>
  <si>
    <t xml:space="preserve">BASE PARA POÇO DE VISITA RETANGULAR PARA DRENAGEM, EM ALVENARIA COM BLOCOS DE CONCRETO, DIMENSÕES INTERNAS = 1X4 M, PROFUNDIDADE = 1,40 M, EXCLUINDO TAMPÃO. AF_12/2020_PA</t>
  </si>
  <si>
    <t xml:space="preserve">BASE PARA POÇO DE VISITA RETANGULAR PARA DRENAGEM, EM ALVENARIA COM BLOCOS DE CONCRETO, DIMENSÕES INTERNAS = 2,5X3 M, PROFUNDIDADE = 1,40 M, EXCLUINDO TAMPÃO. AF_12/2020_PA</t>
  </si>
  <si>
    <t xml:space="preserve">ACRÉSCIMO PARA POÇO DE VISITA CIRCULAR PARA DRENAGEM, EM CONCRETO PRÉ-MOLDADO, DIÂMETRO INTERNO = 1 M. AF_12/2020</t>
  </si>
  <si>
    <t xml:space="preserve">ACRÉSCIMO PARA POÇO DE VISITA RETANGULAR PARA DRENAGEM, EM ALVENARIA COM BLOCOS DE CONCRETO, DIMENSÕES INTERNAS = 1X4 M. AF_12/2020</t>
  </si>
  <si>
    <t xml:space="preserve">BASE PARA POÇO DE VISITA RETANGULAR PARA DRENAGEM, EM ALVENARIA COM BLOCOS DE CONCRETO, DIMENSÕES INTERNAS = 1,5X1,5 M, PROFUNDIDADE = 1,40 M, EXCLUINDO TAMPÃO. AF_12/2020_PA</t>
  </si>
  <si>
    <t xml:space="preserve">ACRÉSCIMO PARA POÇO DE VISITA RETANGULAR PARA DRENAGEM, EM ALVENARIA COM BLOCOS DE CONCRETO, DIMENSÕES INTERNAS = 1,5X3,5 M. AF_12/2020</t>
  </si>
  <si>
    <t xml:space="preserve">BASE PARA POÇO DE VISITA CIRCULAR PARA DRENAGEM, EM ALVENARIA COM TIJOLOS CERÂMICOS MACIÇOS, DIÂMETRO INTERNO = 1,0 M, PROFUNDIDADE = 1,40 M, EXCLUINDO TAMPÃO. AF_12/2020_PA</t>
  </si>
  <si>
    <t xml:space="preserve">ACRÉSCIMO PARA POÇO DE VISITA CIRCULAR PARA DRENAGEM, EM ALVENARIA COM TIJOLOS CERÂMICOS MACIÇOS, DIÂMETRO INTERNO = 1 M. AF_12/2020</t>
  </si>
  <si>
    <t xml:space="preserve">BASE PARA POÇO DE VISITA RETANGULAR PARA DRENAGEM, EM ALVENARIA COM BLOCOS DE CONCRETO, DIMENSÕES INTERNAS = 1,5X4 M, PROFUNDIDADE = 1,40 M, EXCLUINDO TAMPÃO. AF_12/2020_PA</t>
  </si>
  <si>
    <t xml:space="preserve">ACRÉSCIMO PARA POÇO DE VISITA RETANGULAR PARA DRENAGEM, EM ALVENARIA COM BLOCOS DE CONCRETO, DIMENSÕES INTERNAS = 2,5X3 M. AF_12/2020</t>
  </si>
  <si>
    <t xml:space="preserve">ACRÉSCIMO PARA POÇO DE VISITA RETANGULAR PARA DRENAGEM, EM ALVENARIA COM BLOCOS DE CONCRETO, DIMENSÕES INTERNAS = 1,5X4 M. AF_12/2020</t>
  </si>
  <si>
    <t xml:space="preserve">BASE PARA POÇO DE VISITA RETANGULAR PARA DRENAGEM, EM ALVENARIA COM BLOCOS DE CONCRETO, DIMENSÕES INTERNAS = 2,5X3,5 M, PROFUNDIDADE = 1,40 M, EXCLUINDO TAMPÃO. AF_12/2020_PA</t>
  </si>
  <si>
    <t xml:space="preserve">ACRÉSCIMO PARA POÇO DE VISITA RETANGULAR PARA DRENAGEM, EM ALVENARIA COM BLOCOS DE CONCRETO, DIMENSÕES INTERNAS = 2,5X3,5 M. AF_12/2020</t>
  </si>
  <si>
    <t xml:space="preserve">BASE PARA POÇO DE VISITA RETANGULAR PARA DRENAGEM, EM ALVENARIA COM BLOCOS DE CONCRETO, DIMENSÕES INTERNAS = 2,5X4 M, PROFUNDIDADE = 1,40 M, EXCLUINDO TAMPÃO. AF_12/2020_PA</t>
  </si>
  <si>
    <t xml:space="preserve">BASE PARA POÇO DE VISITA RETANGULAR PARA DRENAGEM, EM ALVENARIA COM BLOCOS DE CONCRETO, DIMENSÕES INTERNAS = 2X2 M, PROFUNDIDADE = 1,40 M, EXCLUINDO TAMPÃO. AF_12/2020_PA</t>
  </si>
  <si>
    <t xml:space="preserve">ACRÉSCIMO PARA POÇO DE VISITA RETANGULAR PARA DRENAGEM, EM ALVENARIA COM BLOCOS DE CONCRETO, DIMENSÕES INTERNAS = 2,5X4 M. AF_12/2020</t>
  </si>
  <si>
    <t xml:space="preserve">BASE PARA POÇO DE VISITA RETANGULAR PARA DRENAGEM, EM ALVENARIA COM BLOCOS DE CONCRETO, DIMENSÕES INTERNAS = 3X3 M, PROFUNDIDADE = 1,40 M, EXCLUINDO TAMPÃO. AF_12/2020_PA</t>
  </si>
  <si>
    <t xml:space="preserve">ACRÉSCIMO PARA POÇO DE VISITA RETANGULAR PARA DRENAGEM, EM ALVENARIA COM BLOCOS DE CONCRETO, DIMENSÕES INTERNAS = 3X3 M. AF_12/2020</t>
  </si>
  <si>
    <t xml:space="preserve">BASE PARA POÇO DE VISITA RETANGULAR PARA DRENAGEM, EM ALVENARIA COM BLOCOS DE CONCRETO, DIMENSÕES INTERNAS = 3X3,5 M, PROFUNDIDADE = 1,40 M, EXCLUINDO TAMPÃO. AF_12/2020_PA</t>
  </si>
  <si>
    <t xml:space="preserve">ACRÉSCIMO PARA POÇO DE VISITA RETANGULAR PARA DRENAGEM, EM ALVENARIA COM BLOCOS DE CONCRETO, DIMENSÕES INTERNAS = 3X3,5 M. AF_12/2020</t>
  </si>
  <si>
    <t xml:space="preserve">ACRÉSCIMO PARA POÇO DE VISITA RETANGULAR PARA DRENAGEM, EM ALVENARIA COM BLOCOS DE CONCRETO, DIMENSÕES INTERNAS = 2X2 M. AF_12/2020</t>
  </si>
  <si>
    <t xml:space="preserve">BASE PARA POÇO DE VISITA RETANGULAR PARA DRENAGEM, EM ALVENARIA COM BLOCOS DE CONCRETO, DIMENSÕES INTERNAS = 3X4 M, PROFUNDIDADE = 1,40 M, EXCLUINDO TAMPÃO. AF_12/2020_PA</t>
  </si>
  <si>
    <t xml:space="preserve">ACRÉSCIMO PARA POÇO DE VISITA RETANGULAR PARA DRENAGEM, EM ALVENARIA COM BLOCOS DE CONCRETO, DIMENSÕES INTERNAS = 3X4 M. AF_12/2020</t>
  </si>
  <si>
    <t xml:space="preserve">BASE PARA POÇO DE VISITA RETANGULAR PARA DRENAGEM, EM ALVENARIA COM BLOCOS DE CONCRETO, DIMENSÕES INTERNAS = 3,5X3,5 M, PROFUNDIDADE = 1,40 M, EXCLUINDO TAMPÃO. AF_12/2020_PA</t>
  </si>
  <si>
    <t xml:space="preserve">ACRÉSCIMO PARA POÇO DE VISITA RETANGULAR PARA DRENAGEM, EM ALVENARIA COM BLOCOS DE CONCRETO, DIMENSÕES INTERNAS = 3,5X3,5 M. AF_12/2020</t>
  </si>
  <si>
    <t xml:space="preserve">BASE PARA POÇO DE VISITA RETANGULAR PARA DRENAGEM, EM ALVENARIA COM BLOCOS DE CONCRETO, DIMENSÕES INTERNAS = 2X2,5 M, PROFUNDIDADE = 1,40 M, EXCLUINDO TAMPÃO. AF_12/2020_PA</t>
  </si>
  <si>
    <t xml:space="preserve">BASE PARA POÇO DE VISITA RETANGULAR PARA DRENAGEM, EM ALVENARIA COM BLOCOS DE CONCRETO, DIMENSÕES INTERNAS = 3,5X4 M, PROFUNDIDADE = 1,40 M, EXCLUINDO TAMPÃO. AF_12/2020_PA</t>
  </si>
  <si>
    <t xml:space="preserve">ACRÉSCIMO PARA POÇO DE VISITA RETANGULAR PARA DRENAGEM, EM ALVENARIA COM BLOCOS DE CONCRETO, DIMENSÕES INTERNAS = 3,5X4 M. AF_12/2020</t>
  </si>
  <si>
    <t xml:space="preserve">BASE PARA POÇO DE VISITA RETANGULAR PARA DRENAGEM, EM ALVENARIA COM BLOCOS DE CONCRETO, DIMENSÕES INTERNAS = 4X4 M, PROFUNDIDADE = 1,40 M, EXCLUINDO TAMPÃO. AF_12/2020_PA</t>
  </si>
  <si>
    <t xml:space="preserve">ACRÉSCIMO PARA POÇO DE VISITA RETANGULAR PARA DRENAGEM, EM ALVENARIA COM BLOCOS DE CONCRETO, DIMENSÕES INTERNAS = 2X2,5 M. AF_12/2020</t>
  </si>
  <si>
    <t xml:space="preserve">CHAMINÉ CIRCULAR PARA POÇO DE VISITA PARA DRENAGEM, EM CONCRETO PRÉ-MOLDADO, DIÂMETRO INTERNO = 0,6 M. AF_12/2020</t>
  </si>
  <si>
    <t xml:space="preserve">CHAMINÉ CIRCULAR PARA POÇO DE VISITA PARA DRENAGEM, EM ALVENARIA COM TIJOLOS CERÂMICOS MACIÇOS, DIÂMETRO INTERNO = 0,6 M. AF_12/2020</t>
  </si>
  <si>
    <t xml:space="preserve">BASE PARA POÇO DE VISITA RETANGULAR PARA DRENAGEM, EM ALVENARIA COM BLOCOS DE CONCRETO, DIMENSÕES INTERNAS = 2X3 M, PROFUNDIDADE = 1,40 M, EXCLUINDO TAMPÃO. AF_12/2020_PA</t>
  </si>
  <si>
    <t xml:space="preserve">ACRÉSCIMO PARA POÇO DE VISITA RETANGULAR PARA DRENAGEM, EM ALVENARIA COM BLOCOS DE CONCRETO, DIMENSÕES INTERNAS = 2X3 M. AF_12/2020</t>
  </si>
  <si>
    <t xml:space="preserve">BASE PARA POÇO DE VISITA RETANGULAR PARA DRENAGEM, EM ALVENARIA COM BLOCOS DE CONCRETO, DIMENSÕES INTERNAS = 2X3,5 M, PROFUNDIDADE = 1,40 M, EXCLUINDO TAMPÃO. AF_12/2020_PA</t>
  </si>
  <si>
    <t xml:space="preserve">ACRÉSCIMO PARA POÇO DE VISITA RETANGULAR PARA DRENAGEM, EM ALVENARIA COM BLOCOS DE CONCRETO, DIMENSÕES INTERNAS = 2X3,5 M. AF_12/2020</t>
  </si>
  <si>
    <t xml:space="preserve">BASE PARA POÇO DE VISITA RETANGULAR PARA DRENAGEM, EM ALVENARIA COM BLOCOS DE CONCRETO, DIMENSÕES INTERNAS = 2X4 M, PROFUNDIDADE = 1,40 M, EXCLUINDO TAMPÃO. AF_12/2020_PA</t>
  </si>
  <si>
    <t xml:space="preserve">ACRÉSCIMO PARA POÇO DE VISITA RETANGULAR PARA DRENAGEM, EM ALVENARIA COM BLOCOS DE CONCRETO, DIMENSÕES INTERNAS = 2X4 M. AF_12/2020</t>
  </si>
  <si>
    <t xml:space="preserve">BASE PARA POÇO DE VISITA RETANGULAR PARA DRENAGEM, EM ALVENARIA COM BLOCOS DE CONCRETO, DIMENSÕES INTERNAS = 2,5X2,5 M, PROFUNDIDADE = 1,40 M, EXCLUINDO TAMPÃO. AF_12/2020_PA</t>
  </si>
  <si>
    <t xml:space="preserve">ACRÉSCIMO PARA POÇO DE VISITA RETANGULAR PARA DRENAGEM, EM ALVENARIA COM BLOCOS DE CONCRETO, DIMENSÕES INTERNAS = 4X4 M. AF_12/2020</t>
  </si>
  <si>
    <t xml:space="preserve">CAIXA COM GRELHA RETANGULAR DE FERRO FUNDIDO, EM ALVENARIA COM TIJOLOS CERÂMICOS MACIÇOS, DIMENSÕES INTERNAS: 0,30 X 1,00 X 1,00. AF_12/2020</t>
  </si>
  <si>
    <t xml:space="preserve">CAIXA COM GRELHA RETANGULAR DE FERRO FUNDIDO, EM ALVENARIA COM BLOCOS DE CONCRETO, DIMENSÕES INTERNAS: 0,30 X 1,00 X 1,00. AF_12/2020</t>
  </si>
  <si>
    <t xml:space="preserve">CAIXA ENTERRADA DISTRIBUIDORA DE VAZÃO (SUMIDOUROS MÚLTIPLOS), RETANGULAR, EM ALVENARIA COM TIJOLOS MACIÇOS, DIMENSÕES INTERNAS: 0,60 X 0,60 X H=0,50 M. AF_12/2020</t>
  </si>
  <si>
    <t xml:space="preserve">CAIXA ENTERRADA DISTRIBUIDORA DE VAZÃO (SUMIDOUROS MÚLTIPLOS), RETANGULAR, EM ALVENARIA COM BLOCOS DE CONCRETO, DIMENSÕES INTERNAS: 0,60 X 0,60 X H=0,50 M. AF_12/2020</t>
  </si>
  <si>
    <t xml:space="preserve">CAIXA ENTERRADA DISTRIBUIDORA DE VAZÃO (SUMIDOUROS MÚLTIPLOS), RETANGULAR, EM CONCRETO PRÉ-MOLDADO, DIMENSÕES INTERNAS: 0,60 X 0,60 X H=0,50 M. AF_12/2020</t>
  </si>
  <si>
    <t xml:space="preserve">BASE PARA POCO DE VISITA RETANGULAR PARA ESGOTO E DRENAGEM, EM CONCRETO ESTRUTURAL, DIMENSÕES INTERNAS DE 90X150 M, PROFUNDIDADE DE 1,25 M, EXCLUINDO TAMPÃO. AF_12/2020_PA</t>
  </si>
  <si>
    <t xml:space="preserve">BASE PARA POÇO DE VISITA CIRCULAR PARA  ESGOTO, EM CONCRETO PRÉ-MOLDADO, DIÂMETRO INTERNO = 1,20 M, PROFUNDIDADE = 1,60 M, EXCLUINDO TAMPÃO. AF_12/2020_PA</t>
  </si>
  <si>
    <t xml:space="preserve">BASE PARA POÇO DE VISITA CIRCULAR PARA  ESGOTO, EM CONCRETO PRÉ-MOLDADO, DIÂMETRO INTERNO = 1,50 M, PROFUNDIDADE = 1,35 M, EXCLUINDO TAMPÃO. AF_12/2020_PA</t>
  </si>
  <si>
    <t xml:space="preserve">BASE PARA POÇO DE VISITA CIRCULAR PARA DRENAGEM, EM CONCRETO PRÉ-MOLDADO, DIÂMETRO INTERNO = 1,50 M, PROFUNDIDADE = 1,35 M, EXCLUINDO TAMPÃO. AF_12/2020_PA</t>
  </si>
  <si>
    <t xml:space="preserve">BASE PARA POÇO DE VISITA CIRCULAR PARA DRENAGEM, EM CONCRETO PRÉ-MOLDADO, DIÂMETRO INTERNO = 1,20 M, PROFUNDIDADE = 1,60 M, EXCLUINDO TAMPÃO. AF_05/2021_PA</t>
  </si>
  <si>
    <t xml:space="preserve">GUIA (MEIO-FIO) CONCRETO, MOLDADA  IN LOCO  EM TRECHO CURVO COM EXTRUSORA, 13 CM BASE X 22 CM ALTURA. AF_06/2016</t>
  </si>
  <si>
    <t xml:space="preserve">GUIA (MEIO-FIO) CONCRETO, MOLDADA  IN LOCO  EM TRECHO RETO COM EXTRUSORA, 15 CM BASE X 30 CM ALTURA. AF_06/2016</t>
  </si>
  <si>
    <t xml:space="preserve">GUIA (MEIO-FIO) CONCRETO, MOLDADA  IN LOCO  EM TRECHO CURVO COM EXTRUSORA, 15 CM BASE X 30 CM ALTURA. AF_06/2016</t>
  </si>
  <si>
    <t xml:space="preserve">GUIA (MEIO-FIO) E SARJETA CONJUGADOS DE CONCRETO, MOLDADA  IN LOCO  EM TRECHO RETO COM EXTRUSORA, 45 CM BASE (15 CM BASE DA GUIA + 30 CM BASE DA SARJETA) X 22 CM ALTURA. AF_06/2016</t>
  </si>
  <si>
    <t xml:space="preserve">GUIA (MEIO-FIO) E SARJETA CONJUGADOS DE CONCRETO, MOLDADA  IN LOCO  EM TRECHO CURVO COM EXTRUSORA, 45 CM BASE (15 CM BASE DA GUIA + 30 CM BASE DA SARJETA) X 22 CM ALTURA. AF_06/2016</t>
  </si>
  <si>
    <t xml:space="preserve">GUIA (MEIO-FIO) E SARJETA CONJUGADOS DE CONCRETO, MOLDADA  IN LOCO  EM TRECHO RETO COM EXTRUSORA, 60 CM BASE (15 CM BASE DA GUIA + 45 CM BASE DA SARJETA) X 26 CM ALTURA. AF_06/2016</t>
  </si>
  <si>
    <t xml:space="preserve">GUIA (MEIO-FIO) E SARJETA CONJUGADOS DE CONCRETO, MOLDADA IN LOCO  EM TRECHO CURVO COM EXTRUSORA, 60 CM BASE (15 CM BASE DA GUIA + 45 CM BASE DA SARJETA) X 26 CM ALTURA. AF_06/2016</t>
  </si>
  <si>
    <t xml:space="preserve">GUIA (MEIO-FIO) E SARJETA CONJUGADOS DE CONCRETO, MOLDADA  IN LOCO  EM TRECHO RETO COM EXTRUSORA, 65 CM BASE (15 CM BASE DA GUIA + 50 CM BASE DA SARJETA) X 30 CM ALTURA. AF_06/2016</t>
  </si>
  <si>
    <t xml:space="preserve">GUIA (MEIO-FIO) E SARJETA CONJUGADOS DE CONCRETO, MOLDADA  IN LOCO  EM TRECHO CURVO COM EXTRUSORA, 65 CM BASE (15 CM BASE DA GUIA + 50 CM BASE DA SARJETA) X 26 CM ALTURA. AF_06/2016</t>
  </si>
  <si>
    <t xml:space="preserve">ASSENTAMENTO DE GUIA (MEIO-FIO) EM TRECHO RETO, CONFECCIONADA EM CONCRETO PRÉ-FABRICADO, DIMENSÕES 100X15X13X30 CM (COMPRIMENTO X BASE INFERIOR X BASE SUPERIOR X ALTURA), PARA VIAS URBANAS (USO VIÁRIO). AF_06/2016</t>
  </si>
  <si>
    <t xml:space="preserve">ASSENTAMENTO DE GUIA (MEIO-FIO) EM TRECHO CURVO, CONFECCIONADA EM CONCRETO PRÉ-FABRICADO, DIMENSÕES 100X15X13X30 CM (COMPRIMENTO X BASE INFERIOR X BASE SUPERIOR X ALTURA), PARA VIAS URBANAS (USO VIÁRIO). AF_06/2016</t>
  </si>
  <si>
    <t xml:space="preserve">ASSENTAMENTO DE GUIA (MEIO-FIO) EM TRECHO RETO, CONFECCIONADA EM CONCRETO PRÉ-FABRICADO, DIMENSÕES 100X15X13X20 CM (COMPRIMENTO X BASE INFERIOR X BASE SUPERIOR X ALTURA), PARA URBANIZAÇÃO INTERNA DE EMPREENDIMENTOS. AF_06/2016</t>
  </si>
  <si>
    <t xml:space="preserve">ASSENTAMENTO DE GUIA (MEIO-FIO) EM TRECHO CURVO, CONFECCIONADA EM CONCRETO PRÉ-FABRICADO, DIMENSÕES 100X15X13X20 CM (COMPRIMENTO X BASE INFERIOR X BASE SUPERIOR X ALTURA), PARA URBANIZAÇÃO INTERNA DE EMPREENDIMENTOS. AF_06/2016</t>
  </si>
  <si>
    <t xml:space="preserve">ASSENTAMENTO DE GUIA (MEIO-FIO) EM TRECHO RETO, CONFECCIONADA EM CONCRETO PRÉ-FABRICADO, DIMENSÕES 80X08X08X25 CM (COMPRIMENTO X BASE INFERIOR X BASE SUPERIOR X ALTURA), PARA URBANIZAÇÃO INTERNA DE EMPREENDIMENTOS. AF_06/2016</t>
  </si>
  <si>
    <t xml:space="preserve">ASSENTAMENTO DE GUIA (MEIO-FIO) EM TRECHO CURVO, CONFECCIONADA EM CONCRETO PRÉ-FABRICADO, DIMENSÕES 80X08X08X25 CM (COMPRIMENTO X BASE INFERIOR X BASE SUPERIOR X ALTURA), PARA URBANIZAÇÃO INTERNA DE EMPREENDIMENTOS. AF_06/2016</t>
  </si>
  <si>
    <t xml:space="preserve">ASSENTAMENTO DE GUIA (MEIO-FIO) EM TRECHO RETO, CONFECCIONADA EM CONCRETO PRÉ-FABRICADO, DIMENSÕES 39X6,5X6,5X19 CM (COMPRIMENTO X BASE INFERIOR X BASE SUPERIOR X ALTURA), PARA DELIMITAÇÃO DE JARDINS, PRAÇAS OU PASSEIOS. AF_05/2016</t>
  </si>
  <si>
    <t xml:space="preserve">ASSENTAMENTO DE GUIA (MEIO-FIO) EM TRECHO CURVO, CONFECCIONADA EM CONCRETO PRÉ-FABRICADO, DIMENSÕES 39X6,5X6,5X19 CM (COMPRIMENTO X BASE INFERIOR X BASE SUPERIOR X ALTURA), PARA DELIMITAÇÃO DE JARDINS, PRAÇAS OU PASSEIOS. AF_05/2016</t>
  </si>
  <si>
    <t xml:space="preserve">EXECUÇÃO DE SARJETA DE CONCRETO USINADO, MOLDADA  IN LOCO  EM TRECHO RETO, 30 CM BASE X 15 CM ALTURA. AF_06/2016</t>
  </si>
  <si>
    <t xml:space="preserve">EXECUÇÃO DE SARJETA DE CONCRETO USINADO, MOLDADA  IN LOCO  EM TRECHO CURVO, 30 CM BASE X 15 CM ALTURA. AF_06/2016</t>
  </si>
  <si>
    <t xml:space="preserve">EXECUÇÃO DE SARJETA DE CONCRETO USINADO, MOLDADA  IN LOCO  EM TRECHO RETO, 45 CM BASE X 15 CM ALTURA. AF_06/2016</t>
  </si>
  <si>
    <t xml:space="preserve">EXECUÇÃO DE SARJETA DE CONCRETO USINADO, MOLDADA  IN LOCO  EM TRECHO CURVO, 45 CM BASE X 15 CM ALTURA. AF_06/2016</t>
  </si>
  <si>
    <t xml:space="preserve">EXECUÇÃO DE SARJETA DE CONCRETO USINADO, MOLDADA  IN LOCO  EM TRECHO RETO, 60 CM BASE X 15 CM ALTURA. AF_06/2016</t>
  </si>
  <si>
    <t xml:space="preserve">EXECUÇÃO DE SARJETA DE CONCRETO USINADO, MOLDADA  IN LOCO  EM TRECHO CURVO, 60 CM BASE X 15 CM ALTURA. AF_06/2016</t>
  </si>
  <si>
    <t xml:space="preserve">EXECUÇÃO DE SARJETA DE CONCRETO USINADO, MOLDADA  IN LOCO  EM TRECHO RETO, 30 CM BASE X 10 CM ALTURA. AF_06/2016</t>
  </si>
  <si>
    <t xml:space="preserve">EXECUÇÃO DE SARJETA DE CONCRETO USINADO, MOLDADA  IN LOCO  EM TRECHO CURVO, 30 CM BASE X 10 CM ALTURA. AF_06/2016</t>
  </si>
  <si>
    <t xml:space="preserve">EXECUÇÃO DE SARJETA DE CONCRETO USINADO, MOLDADA  IN LOCO  EM TRECHO RETO, 45 CM BASE X 10 CM ALTURA. AF_06/2016</t>
  </si>
  <si>
    <t xml:space="preserve">EXECUÇÃO DE SARJETA DE CONCRETO USINADO, MOLDADA  IN LOCO  EM TRECHO CURVO, 45 CM BASE X 10 CM ALTURA. AF_06/2016</t>
  </si>
  <si>
    <t xml:space="preserve">EXECUÇÃO DE SARJETA DE CONCRETO USINADO, MOLDADA  IN LOCO  EM TRECHO RETO, 60 CM BASE X 10 CM ALTURA. AF_06/2016</t>
  </si>
  <si>
    <t xml:space="preserve">EXECUÇÃO DE SARJETA DE CONCRETO USINADO, MOLDADA  IN LOCO  EM TRECHO CURVO, 60 CM BASE X 10 CM ALTURA. AF_06/2016</t>
  </si>
  <si>
    <t xml:space="preserve">EXECUÇÃO DE SARJETÃO DE CONCRETO USINADO, MOLDADA  IN LOCO  EM TRECHO RETO, 100 CM BASE X 20 CM ALTURA. AF_06/2016</t>
  </si>
  <si>
    <t xml:space="preserve">EXECUÇÃO DE ESCORAS DE CONCRETO PARA CONTENÇÃO DE GUIAS PRÉ-FABRICADAS. AF_06/2016</t>
  </si>
  <si>
    <t xml:space="preserve">ADUELA/ GALERIA FECHADA PRE-MOLDADA DE CONCRETO ARMADO, SECAO QUADRANGULAR INTERNA DE 1,50 X 1,50 M (L X A), MISULA DE 20 X 20 CM, C = 1,00 M, ESPESSURA MIN = 15 CM, TB-45 E FCK DO CONCRETO = 30 MPA   FORNECIMENTO E ASSENTAMENTO. AF_01/2023</t>
  </si>
  <si>
    <t xml:space="preserve">ADUELA/ GALERIA FECHADA PRE-MOLDADA DE CONCRETO ARMADO, SECAO QUADRANGULAR INTERNA DE 2,00 X 2,00 M (L X A), MISULA DE 20 X 20 CM, C = 1,00 M, ESPESSURA MIN = 15 CM, TB-45 E FCK DO CONCRETO = 30 MPA   FORNECIMENTO E ASSENTAMENTO. AF_01/2023</t>
  </si>
  <si>
    <t xml:space="preserve">ADUELA/ GALERIA FECHADA PRE-MOLDADA DE CONCRETO ARMADO, SECAO QUADRANGULAR INTERNA DE 2,50 X 2,50 M (L X A), MISULA DE 20 X 20 CM, C = 1,00 M, ESPESSURA MIN = 15 CM, TB-45 E FCK DO CONCRETO = 30 MPA   FORNECIMENTO E ASSENTAMENTO. AF_01/2023</t>
  </si>
  <si>
    <t xml:space="preserve">ADUELA/ GALERIA FECHADA PRE-MOLDADA DE CONCRETO ARMADO, SECAO QUADRANGULAR INTERNA DE 3,00 X 3,00 M (L X A), MISULA DE 20 X 20 CM, C = 1,00 M, ESPESSURA MIN = 20 CM, TB-45 E FCK DO CONCRETO = 30 MPA   FORNECIMENTO E ASSENTAMENTO. AF_01/2023</t>
  </si>
  <si>
    <t xml:space="preserve">APLICAÇÃO DE MANTA GEOTÊXTIL NAS JUNTAS RÍGIDAS DE ADUELAS PRÉ-MOLDADAS DE CONCRETO ARMADO. AF_01/2023</t>
  </si>
  <si>
    <t xml:space="preserve">FABRICAÇÃO, MONTAGEM E DESMONTAGEM DE FÔRMA PARA BOCA PARA BUEIRO, EM CHAPA DE MADEIRA COMPENSADA RESINADA, E = 17 MM, 2 UTILIZAÇÕES. AF_07/2021</t>
  </si>
  <si>
    <t xml:space="preserve">ARMAÇÃO DE MURO ALA E MURO TESTA UTILIZANDO AÇO CA-50 DE 6,3 MM - MONTAGEM. AF_07/2021</t>
  </si>
  <si>
    <t xml:space="preserve">ARMAÇÃO DE MURO ALA E MURO TESTA UTILIZANDO AÇO CA-50 DE 8 MM - MONTAGEM. AF_07/2021</t>
  </si>
  <si>
    <t xml:space="preserve">ARMAÇÃO DE MURO ALA E MURO TESTA UTILIZANDO AÇO CA-50 DE 10 MM - MONTAGEM. AF_07/2021</t>
  </si>
  <si>
    <t xml:space="preserve">ARMAÇÃO DE MURO ALA E MURO TESTA UTILIZANDO AÇO CA-50 DE 12,5 MM - MONTAGEM. AF_07/2021</t>
  </si>
  <si>
    <t xml:space="preserve">ARMAÇÃO DE MURO ALA E MURO TESTA UTILIZANDO AÇO CA-50 DE 16 MM - MONTAGEM. AF_07/2021</t>
  </si>
  <si>
    <t xml:space="preserve">ARMAÇÃO DE MURO ALA E MURO TESTA UTILIZANDO AÇO CA-50 DE 20 MM - MONTAGEM. AF_07/2021</t>
  </si>
  <si>
    <t xml:space="preserve">ARMAÇÃO DE SOLEIRA UTILIZANDO AÇO CA-50 DE 6,3 MM - MONTAGEM. AF_07/2021</t>
  </si>
  <si>
    <t xml:space="preserve">ARMAÇÃO DE SOLEIRA UTILIZANDO AÇO CA-50 DE 8 MM - MONTAGEM. AF_07/2021</t>
  </si>
  <si>
    <t xml:space="preserve">CONCRETAGEM DE BOCA PARA BUEIRO, FCK = 20 MPA, COM USO DE BOMBA - LANÇAMENTO, ADENSAMENTO E ACABAMENTO. AF_07/2021</t>
  </si>
  <si>
    <t xml:space="preserve">BOCA PARA BUEIRO SIMPLES TUBULAR D = 40 CM EM CONCRETO, ALAS COM ESCONSIDADE DE 0°, INCLUINDO FÔRMAS E MATERIAIS. AF_07/2021</t>
  </si>
  <si>
    <t xml:space="preserve">BOCA PARA BUEIRO SIMPLES TUBULAR D = 60 CM EM CONCRETO, ALAS COM ESCONSIDADE DE 0°, INCLUINDO FÔRMAS E MATERIAIS. AF_07/2021</t>
  </si>
  <si>
    <t xml:space="preserve">BOCA PARA BUEIRO SIMPLES TUBULAR D = 80 CM EM CONCRETO, ALAS COM ESCONSIDADE DE 0°, INCLUINDO FÔRMAS E MATERIAIS. AF_07/2021</t>
  </si>
  <si>
    <t xml:space="preserve">BOCA PARA BUEIRO SIMPLES TUBULAR D = 100 CM EM CONCRETO, ALAS COM ESCONSIDADE DE 0°, INCLUINDO FÔRMAS E MATERIAIS. AF_07/2021</t>
  </si>
  <si>
    <t xml:space="preserve">BOCA PARA BUEIRO SIMPLES TUBULAR D = 120 CM EM CONCRETO, ALAS COM ESCONSIDADE DE 0°, INCLUINDO FÔRMAS E MATERIAIS. AF_07/2021</t>
  </si>
  <si>
    <t xml:space="preserve">BOCA PARA BUEIRO SIMPLES TUBULAR D = 150 CM EM CONCRETO, ALAS COM ESCONSIDADE DE 0°, INCLUINDO FÔRMAS E MATERIAIS. AF_07/2021</t>
  </si>
  <si>
    <t xml:space="preserve">BOCA PARA BUEIRO DUPLO TUBULAR D = 80 CM EM CONCRETO, ALAS COM ESCONSIDADE DE 0°, INCLUINDO FÔRMAS E MATERIAIS. AF_07/2021</t>
  </si>
  <si>
    <t xml:space="preserve">BOCA PARA BUEIRO DUPLO TUBULAR D = 100 CM EM CONCRETO, ALAS COM ESCONSIDADE DE 0°, INCLUINDO FÔRMAS E MATERIAIS. AF_07/2021</t>
  </si>
  <si>
    <t xml:space="preserve">BOCA PARA BUEIRO DUPLO TUBULAR D = 120 CM EM CONCRETO, ALAS COM ESCONSIDADE DE 0°, INCLUINDO FÔRMAS E MATERIAIS. AF_07/2021</t>
  </si>
  <si>
    <t xml:space="preserve">BOCA PARA BUEIRO DUPLO TUBULAR D = 150 CM EM CONCRETO, ALAS COM ESCONSIDADE DE 0°, INCLUINDO FÔRMAS E MATERIAIS. AF_07/2021</t>
  </si>
  <si>
    <t xml:space="preserve">BOCA PARA BUEIRO TRIPLO TUBULAR D = 100 CM EM CONCRETO, ALAS COM ESCONSIDADE DE 0°, INCLUINDO FÔRMAS E MATERIAIS. AF_07/2021</t>
  </si>
  <si>
    <t xml:space="preserve">BOCA PARA BUEIRO TRIPLO TUBULAR D = 120 CM EM CONCRETO, ALAS COM ESCONSIDADE DE 0°, INCLUINDO FÔRMAS E MATERIAIS. AF_07/2021</t>
  </si>
  <si>
    <t xml:space="preserve">BOCA PARA BUEIRO TRIPLO TUBULAR D = 150 CM EM CONCRETO, ALAS COM ESCONSIDADE DE 0°, INCLUINDO FÔRMAS E MATERIAIS. AF_07/2021</t>
  </si>
  <si>
    <t xml:space="preserve">BOCA PARA BUEIRO SIMPLES TUBULAR D = 60 CM EM CONCRETO, ALAS COM ESCONSIDADE DE 30°, INCLUINDO FÔRMAS E MATERIAIS. AF_07/2021</t>
  </si>
  <si>
    <t xml:space="preserve">BOCA PARA BUEIRO SIMPLES TUBULAR D = 80 CM EM CONCRETO, ALAS COM ESCONSIDADE DE 30°, INCLUINDO FÔRMAS E MATERIAIS. AF_07/2021</t>
  </si>
  <si>
    <t xml:space="preserve">BOCA PARA BUEIRO SIMPLES TUBULAR D = 100 CM EM CONCRETO, ALAS COM ESCONSIDADE DE 30°, INCLUINDO FÔRMAS E MATERIAIS. AF_07/2021</t>
  </si>
  <si>
    <t xml:space="preserve">BOCA PARA BUEIRO SIMPLES TUBULAR D = 120 CM EM CONCRETO, ALAS COM ESCONSIDADE DE 30°, INCLUINDO FÔRMAS E MATERIAIS. AF_07/2021</t>
  </si>
  <si>
    <t xml:space="preserve">BOCA PARA BUEIRO SIMPLES TUBULAR D = 150 CM EM CONCRETO, ALAS COM ESCONSIDADE DE 30°, INCLUINDO FÔRMAS E MATERIAIS. AF_07/2021</t>
  </si>
  <si>
    <t xml:space="preserve">BOCA PARA BUEIRO DUPLO TUBULAR D = 100 CM EM CONCRETO, ALAS COM ESCONSIDADE DE 30°, INCLUINDO FÔRMAS E MATERIAIS. AF_07/2021</t>
  </si>
  <si>
    <t xml:space="preserve">BOCA PARA BUEIRO DUPLO TUBULAR D = 120 CM EM CONCRETO, ALAS COM ESCONSIDADE DE 30°, INCLUINDO FÔRMAS E MATERIAIS. AF_07/2021</t>
  </si>
  <si>
    <t xml:space="preserve">BOCA PARA BUEIRO DUPLO TUBULAR D = 150 CM EM CONCRETO, ALAS COM ESCONSIDADE DE 30°, INCLUINDO FÔRMAS E MATERIAIS. AF_07/2021</t>
  </si>
  <si>
    <t xml:space="preserve">BOCA PARA BUEIRO TRIPLO TUBULAR D = 100 CM EM CONCRETO, ALAS COM ESCONSIDADE DE 30°, INCLUINDO FÔRMAS E MATERIAIS. AF_07/2021</t>
  </si>
  <si>
    <t xml:space="preserve">BOCA PARA BUEIRO TRIPLO TUBULAR D = 120 CM EM CONCRETO, ALAS COM ESCONSIDADE DE 30°, INCLUINDO FÔRMAS E MATERIAIS. AF_07/2021</t>
  </si>
  <si>
    <t xml:space="preserve">BOCA PARA BUEIRO TRIPLO TUBULAR D = 150 CM EM CONCRETO, ALAS COM ESCONSIDADE DE 30°, INCLUINDO FÔRMAS E MATERIAIS. AF_07/2021</t>
  </si>
  <si>
    <t xml:space="preserve">BOCA PARA BUEIRO SIMPLES CELULAR 150 X 150 CM EM CONCRETO, ALAS COM ESCONSIDADE DE 30°, INCLUINDO FÔRMAS E MATERIAIS. AF_07/2021</t>
  </si>
  <si>
    <t xml:space="preserve">BOCA PARA BUEIRO SIMPLES CELULAR 200 X 200 CM EM CONCRETO, ALAS COM ESCONSIDADE DE 30°, INCLUINDO FÔRMAS E MATERIAIS. AF_07/2021</t>
  </si>
  <si>
    <t xml:space="preserve">BOCA PARA BUEIRO SIMPLES CELULAR 250 X 250 CM EM CONCRETO, ALAS COM ESCONSIDADE DE 30°, INCLUINDO FÔRMAS E MATERIAIS. AF_07/2021</t>
  </si>
  <si>
    <t xml:space="preserve">BOCA PARA BUEIRO SIMPLES CELULAR 300 X 300 CM EM CONCRETO, ALAS COM ESCONSIDADE DE 30°, INCLUINDO FÔRMAS E MATERIAIS. AF_07/2021</t>
  </si>
  <si>
    <t xml:space="preserve">BOCA PARA BUEIRO DUPLO CELULAR 150 X 150 CM EM CONCRETO, ALAS COM ESCONSIDADE DE 30°, INCLUINDO FÔRMAS E MATERIAIS. AF_07/2021</t>
  </si>
  <si>
    <t xml:space="preserve">BOCA PARA BUEIRO DUPLO CELULAR 200 X 200 CM EM CONCRETO, ALAS COM ESCONSIDADE DE 30°, INCLUINDO FÔRMAS E MATERIAIS. AF_07/2021</t>
  </si>
  <si>
    <t xml:space="preserve">BOCA PARA BUEIRO DUPLO CELULAR 250 X 250 CM EM CONCRETO, ALAS COM ESCONSIDADE DE 30°, INCLUINDO FÔRMAS E MATERIAIS. AF_07/2021</t>
  </si>
  <si>
    <t xml:space="preserve">BOCA PARA BUEIRO DUPLO CELULAR 300 X 300 CM EM CONCRETO, ALAS COM ESCONSIDADE DE 30°, INCLUINDO FÔRMAS E MATERIAIS. AF_07/2021</t>
  </si>
  <si>
    <t xml:space="preserve">BOCA PARA BUEIRO TRIPLO CELULAR 150 X 150 CM EM CONCRETO, ALAS COM ESCONSIDADE DE 30°, INCLUINDO FÔRMAS E MATERIAIS. AF_07/2021</t>
  </si>
  <si>
    <t xml:space="preserve">BOCA PARA BUEIRO TRIPLO CELULAR 200 X 200 CM EM CONCRETO, ALAS COM ESCONSIDADE DE 30°, INCLUINDO FÔRMAS E MATERIAIS. AF_07/2021</t>
  </si>
  <si>
    <t xml:space="preserve">BOCA PARA BUEIRO TRIPLO CELULAR 250 X 250 CM EM CONCRETO, ALAS COM ESCONSIDADE DE 30°, INCLUINDO FÔRMAS E MATERIAIS. AF_07/2021</t>
  </si>
  <si>
    <t xml:space="preserve">BOCA PARA BUEIRO TRIPLO CELULAR 300 X 300 CM EM CONCRETO, ALAS COM ESCONSIDADE DE 30°, INCLUINDO FÔRMAS E MATERIAIS. AF_07/2021</t>
  </si>
  <si>
    <t xml:space="preserve">BOCA PARA BUEIRO SIMPLES TUBULAR D = 40 CM EM GABIÃO, ALAS COM ESCONSIDADE DE 45°, INCLUINDO FÔRMAS E MATERIAIS. AF_07/2021</t>
  </si>
  <si>
    <t xml:space="preserve">BOCA PARA BUEIRO SIMPLES TUBULAR D = 60 CM EM GABIÃO, ALAS COM ESCONSIDADE DE 45°, INCLUINDO FÔRMAS E MATERIAIS. AF_07/2021</t>
  </si>
  <si>
    <t xml:space="preserve">BOCA PARA BUEIRO SIMPLES TUBULAR D = 80 CM EM GABIÃO, ALAS COM ESCONSIDADE DE 45°, INCLUINDO FÔRMAS E MATERIAIS. AF_07/2021</t>
  </si>
  <si>
    <t xml:space="preserve">BOCA PARA BUEIRO SIMPLES TUBULAR D = 100 CM EM GABIÃO, ALAS COM ESCONSIDADE DE 45°, INCLUINDO FÔRMAS E MATERIAIS. AF_07/2021</t>
  </si>
  <si>
    <t xml:space="preserve">BOCA PARA BUEIRO SIMPLES TUBULAR D = 120 CM EM GABIÃO, ALAS COM ESCONSIDADE DE 45°, INCLUINDO FÔRMAS E MATERIAIS. AF_07/2021</t>
  </si>
  <si>
    <t xml:space="preserve">BOCA PARA BUEIRO SIMPLES TUBULAR D = 150 CM EM GABIÃO, ALAS COM ESCONSIDADE DE 45°, INCLUINDO FÔRMAS E MATERIAIS. AF_07/2021</t>
  </si>
  <si>
    <t xml:space="preserve">BOCA PARA BUEIRO DUPLO TUBULAR D = 40 CM EM GABIÃO, ALAS COM ESCONSIDADE DE 45°, INCLUINDO FÔRMAS E MATERIAIS. AF_07/2021</t>
  </si>
  <si>
    <t xml:space="preserve">BOCA PARA BUEIRO DUPLO TUBULAR D = 60 CM EM GABIÃO, ALAS COM ESCONSIDADE DE 45°, INCLUINDO FÔRMAS E MATERIAIS. AF_07/2021</t>
  </si>
  <si>
    <t xml:space="preserve">BOCA PARA BUEIRO DUPLO TUBULAR D = 80 CM EM GABIÃO, ALAS COM ESCONSIDADE DE 45°, INCLUINDO FÔRMAS E MATERIAIS. AF_07/2021</t>
  </si>
  <si>
    <t xml:space="preserve">BOCA PARA BUEIRO DUPLO TUBULAR D = 100 CM EM GABIÃO, ALAS COM ESCONSIDADE DE 45°, INCLUINDO FÔRMAS E MATERIAIS. AF_07/2021</t>
  </si>
  <si>
    <t xml:space="preserve">BOCA PARA BUEIRO DUPLO TUBULAR D = 120 CM EM GABIÃO, ALAS COM ESCONSIDADE DE 45°, INCLUINDO FÔRMAS E MATERIAIS. AF_07/2021</t>
  </si>
  <si>
    <t xml:space="preserve">BOCA PARA BUEIRO DUPLO TUBULAR D = 150 CM EM GABIÃO, ALAS COM ESCONSIDADE DE 45°, INCLUINDO FÔRMAS E MATERIAIS. AF_07/2021</t>
  </si>
  <si>
    <t xml:space="preserve">BOCA PARA BUEIRO TRIPLO TUBULAR D = 40 CM EM GABIÃO, ALAS COM ESCONSIDADE DE 45°, INCLUINDO FÔRMAS E MATERIAIS. AF_07/2021</t>
  </si>
  <si>
    <t xml:space="preserve">BOCA PARA BUEIRO TRIPLO TUBULAR D = 60 CM EM GABIÃO, ALAS COM ESCONSIDADE DE 45°, INCLUINDO FÔRMAS E MATERIAIS. AF_07/2021</t>
  </si>
  <si>
    <t xml:space="preserve">BOCA PARA BUEIRO TRIPLO TUBULAR D = 80 CM EM GABIÃO, ALAS COM ESCONSIDADE DE 45°, INCLUINDO FÔRMAS E MATERIAIS. AF_07/2021</t>
  </si>
  <si>
    <t xml:space="preserve">BOCA PARA BUEIRO TRIPLO TUBULAR D = 100 CM EM GABIÃO, ALAS COM ESCONSIDADE DE 45°, INCLUINDO FÔRMAS E MATERIAIS. AF_07/2021</t>
  </si>
  <si>
    <t xml:space="preserve">BOCA PARA BUEIRO TRIPLO TUBULAR D = 120 CM EM GABIÃO, ALAS COM ESCONSIDADE DE 45°, INCLUINDO FÔRMAS E MATERIAIS. AF_07/2021</t>
  </si>
  <si>
    <t xml:space="preserve">BOCA PARA BUEIRO TRIPLO TUBULAR D = 150 CM EM GABIÃO, ALAS COM ESCONSIDADE DE 45°, INCLUINDO FÔRMAS E MATERIAIS. AF_07/2021</t>
  </si>
  <si>
    <t xml:space="preserve">BOCA PARA BUEIRO SIMPLES CELULAR 150 X 150 CM EM GABIÃO, ALAS COM ESCONSIDADE DE 45°, INCLUINDO FÔRMAS E MATERIAIS. AF_07/2021</t>
  </si>
  <si>
    <t xml:space="preserve">BOCA PARA BUEIRO SIMPLES CELULAR 200 X 200 CM EM GABIÃO, ALAS COM ESCONSIDADE DE 45°, INCLUINDO FÔRMAS E MATERIAIS. AF_07/2021</t>
  </si>
  <si>
    <t xml:space="preserve">BOCA PARA BUEIRO SIMPLES CELULAR 250 X 250 CM EM GABIÃO, ALAS COM ESCONSIDADE DE 45°, INCLUINDO FÔRMAS E MATERIAIS. AF_07/2021</t>
  </si>
  <si>
    <t xml:space="preserve">BOCA PARA BUEIRO SIMPLES CELULAR 300 X 300 CM EM GABIÃO, ALAS COM ESCONSIDADE DE 45°, INCLUINDO FÔRMAS E MATERIAIS. AF_07/2021</t>
  </si>
  <si>
    <t xml:space="preserve">BOCA PARA BUEIRO DUPLO CELULAR 150 X 150 CM EM GABIÃO, ALAS COM ESCONSIDADE DE 45°, INCLUINDO FÔRMAS E MATERIAIS. AF_07/2021</t>
  </si>
  <si>
    <t xml:space="preserve">BOCA PARA BUEIRO DUPLO CELULAR 200 X 200 CM EM GABIÃO, ALAS COM ESCONSIDADE DE 45°, INCLUINDO FÔRMAS E MATERIAIS. AF_07/2021</t>
  </si>
  <si>
    <t xml:space="preserve">BOCA PARA BUEIRO DUPLO CELULAR 250 X 250 CM EM GABIÃO, ALAS COM ESCONSIDADE DE 45°, INCLUINDO FÔRMAS E MATERIAIS. AF_07/2021</t>
  </si>
  <si>
    <t xml:space="preserve">BOCA PARA BUEIRO DUPLO CELULAR 300 X 300 CM EM GABIÃO, ALAS COM ESCONSIDADE DE 45°, INCLUINDO FÔRMAS E MATERIAIS. AF_07/2021</t>
  </si>
  <si>
    <t xml:space="preserve">BOCA PARA BUEIRO TRIPLO CELULAR 150 X 150 CM EM GABIÃO, ALAS COM ESCONSIDADE DE 45°, INCLUINDO FÔRMAS E MATERIAIS. AF_07/2021</t>
  </si>
  <si>
    <t xml:space="preserve">BOCA PARA BUEIRO TRIPLO CELULAR 200 X 200 CM EM GABIÃO, ALAS COM ESCONSIDADE DE 45°, INCLUINDO FÔRMAS E MATERIAIS. AF_07/2021</t>
  </si>
  <si>
    <t xml:space="preserve">BOCA PARA BUEIRO TRIPLO CELULAR 250 X 250 CM EM GABIÃO, ALAS COM ESCONSIDADE DE 45°, INCLUINDO FÔRMAS E MATERIAIS. AF_07/2021</t>
  </si>
  <si>
    <t xml:space="preserve">BOCA PARA BUEIRO TRIPLO CELULAR 300 X 300 CM EM GABIÃO, ALAS COM ESCONSIDADE DE 45°, INCLUINDO FÔRMAS E MATERIAIS. AF_07/2021</t>
  </si>
  <si>
    <t xml:space="preserve">ESCORAMENTO DE VALA, TIPO PONTALETEAMENTO, COM PROFUNDIDADE DE 0 A 1,5 M, LARGURA MENOR QUE 1,5 M. AF_08/2020</t>
  </si>
  <si>
    <t xml:space="preserve">ESCORAMENTO DE VALA, TIPO PONTALETEAMENTO, COM PROFUNDIDADE DE 0 A 1,5 M, LARGURA MAIOR OU IGUAL A 1,5 M E MENOR QUE 2,5 M. AF_08/2020</t>
  </si>
  <si>
    <t xml:space="preserve">ESCORAMENTO DE VALA, TIPO PONTALETEAMENTO, COM PROFUNDIDADE DE 1,5 A 3,0 M, LARGURA MENOR QUE 1,5 M. AF_08/2020</t>
  </si>
  <si>
    <t xml:space="preserve">ESCORAMENTO DE VALA, TIPO PONTALETEAMENTO, COM PROFUNDIDADE DE 1,5 A 3,0 M, LARGURA MAIOR OU IGUAL A 1,5 M E MENOR QUE 2,5 M. AF_08/2020</t>
  </si>
  <si>
    <t xml:space="preserve">ESCORAMENTO DE VALA, TIPO PONTALETEAMENTO, COM PROFUNDIDADE DE 3,0 A 4,5 M, LARGURA MENOR QUE 1,5 M. AF_08/2020</t>
  </si>
  <si>
    <t xml:space="preserve">ESCORAMENTO DE VALA, TIPO PONTALETEAMENTO, COM PROFUNDIDADE DE 3,0 A 4,5 M, LARGURA MAIOR OU IGUAL A 1,5 M E MENOR QUE 2,5 M. AF_08/2020</t>
  </si>
  <si>
    <t xml:space="preserve">ESCORAMENTO DE VALA, TIPO DESCONTÍNUO, COM PROFUNDIDADE DE 0 A 1,5 M, LARGURA MENOR QUE 1,5 M. AF_08/2020</t>
  </si>
  <si>
    <t xml:space="preserve">ESCORAMENTO DE VALA, TIPO DESCONTÍNUO, COM PROFUNDIDADE DE 0 A 1,5 M, LARGURA MAIOR OU IGUAL A 1,5 M E MENOR QUE 2,5 M. AF_08/2020</t>
  </si>
  <si>
    <t xml:space="preserve">ESCORAMENTO DE VALA, TIPO DESCONTÍNUO, COM PROFUNDIDADE DE 1,5 M A 3,0 M, LARGURA MENOR QUE 1,5 M. AF_08/2020</t>
  </si>
  <si>
    <t xml:space="preserve">ESCORAMENTO DE VALA, TIPO DESCONTÍNUO, COM PROFUNDIDADE DE 1,5 A 3,0 M, LARGURA MAIOR OU IGUAL A 1,5 M E MENOR QUE 2,5 M. AF_08/2020</t>
  </si>
  <si>
    <t xml:space="preserve">ESCORAMENTO DE VALA, TIPO DESCONTÍNUO, COM PROFUNDIDADE DE 3,0 A 4,5 M, LARGURA MENOR QUE 1,5 M. AF_08/2020</t>
  </si>
  <si>
    <t xml:space="preserve">ESCORAMENTO DE VALA, TIPO DESCONTÍNUO, COM PROFUNDIDADE DE 3,0 A 4,5 M, LARGURA MAIOR OU IGUAL A 1,5 E MENOR QUE 2,5 M. AF_08/2020</t>
  </si>
  <si>
    <t xml:space="preserve">ESCORAMENTO DE VALA, TIPO CONTÍNUO, COM PROFUNDIDADE DE 0 A 1,5 M, LARGURA MENOR QUE 1,5 M. AF_08/2020</t>
  </si>
  <si>
    <t xml:space="preserve">ESCORAMENTO DE VALA, TIPO CONTÍNUO, COM PROFUNDIDADE DE 0 A 1,5 M, LARGURA MAIOR OU IGUAL A 1,5 M E MENOR QUE 2,5 M. AF_08/2020</t>
  </si>
  <si>
    <t xml:space="preserve">ESCORAMENTO DE VALA, TIPO CONTÍNUO, COM PROFUNDIDADE DE 1,5 M A 3,0 M, LARGURA MENOR QUE 1,5 M. AF_08/2020</t>
  </si>
  <si>
    <t xml:space="preserve">ESCORAMENTO DE VALA, TIPO CONTÍNUO, COM PROFUNDIDADE DE 1,5 A 3,0 M, LARGURA MAIOR OU IGUAL A 1,5 M E MENOR QUE 2,5 M. AF_08/2020</t>
  </si>
  <si>
    <t xml:space="preserve">ESCORAMENTO DE VALA, TIPO CONTÍNUO, COM PROFUNDIDADE DE 3,0 A 4,5 M, LARGURA MENOR QUE 1,5 M. AF_08/2020</t>
  </si>
  <si>
    <t xml:space="preserve">ESCORAMENTO DE VALA, TIPO CONTÍNUO, COM PROFUNDIDADE DE 3,0 A 4,5 M, LARGURA MAIOR OU IGUAL A 1,5 E MENOR QUE 2,5 M. AF_08/2020</t>
  </si>
  <si>
    <t xml:space="preserve">ESCORAMENTO DE VALA, TIPO CONTÍNUO COM PERFIL METÁLICO "U", COM PROFUNDIDADE DE 0 A 1,5 M, LARGURA MENOR QUE 1,5 M. AF_08/2020</t>
  </si>
  <si>
    <t xml:space="preserve">ESCORAMENTO DE VALA,TIPO CONTÍNUO COM PERFIL METÁLICO "U", COM PROFUNDIDADE DE 0 A 1,5 M, LARGURA MAIOR OU IGUAL A 1,5 E MENOR QUE 2,5 M. AF_08/2020</t>
  </si>
  <si>
    <t xml:space="preserve">ESCORAMENTO DE VALA, TIPO CONTÍNUO COM PERFIL METÁLICO "U", COM PROFUNDIDADE DE 1,5 A 3,0 M, LARGURA MENOR QUE 1,5 M. AF_08/2020</t>
  </si>
  <si>
    <t xml:space="preserve">ESCORAMENTO DE VALA, TIPO CONTÍNUO COM PERFIL METÁLICO "U", COM PROFUNDIDADE DE 1,5 A 3,0 M, LARGURA MAIOR OU IGUAL 1,5 M E MENOR QUE 2,5 M. AF_08/2020</t>
  </si>
  <si>
    <t xml:space="preserve">ESCORAMENTO DE VALA, TIPO CONTÍNUO COM PERFIL METÁLICO "U", COM PROFUNDIDADE DE 3,0 A 4,5 M, LARGURA MENOR QUE 1,5 M. AF_08/2020</t>
  </si>
  <si>
    <t xml:space="preserve">ESCORAMENTO DE VALA, TIPO CONTÍNUO COM PERFIL METÁLICO "U", COM PROFUNDIDADE DE 3,0 A 4,5 M, LARGURA MAIOR OU IGUAL A 1,5 M E MENOR QUE 2,5 M. AF_08/2020</t>
  </si>
  <si>
    <t xml:space="preserve">ESCORAMENTO DE VALA, TIPO BLINDAGEM, COM PROFUNDIDADE DE 0 A 1,5 M, LARGURA MENOR QUE 1,5 M - EXECUÇÃO, NÃO INCLUI MATERIAL. AF_08/2020</t>
  </si>
  <si>
    <t xml:space="preserve">ESCORAMENTO DE VALA, TIPO BLINDAGEM COM PROFUNDIDADE DE 0 A 1,5 M, LARGURA MAIOR OU IGUAL A 1,5 M E MENOR QUE 2,5 M - EXECUÇÃO, NÃO INCLUI MATERIAL. AF_08/2020</t>
  </si>
  <si>
    <t xml:space="preserve">ESCORAMENTO DE VALA, TIPO BLINDAGEM, COM PROFUNDIDADE DE 1,5 A 3,0 M, LARGURA MENOR QUE 1,5 M - EXECUÇÃO, NÃO INCLUI MATERIAL. AF_08/2020</t>
  </si>
  <si>
    <t xml:space="preserve">ESCORAMENTO DE VALA, TIPO BLINDAGEM, COM PROFUNDIDADE DE 1,5 A 3,0 M, LARGURA MAIOR OU IGUAL A 1,5 M E MENOR QUE 2,5 M - EXECUÇÃO, NÃO INCLUI MATERIAL. AF_08/2020</t>
  </si>
  <si>
    <t xml:space="preserve">ESCORAMENTO DE VALA, TIPO BLINDAGEM, COM PROFUNDIDADE DE 3,0 A 4,5 M, LARGURA MENOR QUE 1,5 M - EXECUÇÃO, NÃO INCLUI MATERIAL. AF_08/2020</t>
  </si>
  <si>
    <t xml:space="preserve">ESCORAMENTO DE VALA, TIPO BLINDAGEM, COM PROFUNDIDADE DE 3,0 A 4,5 M, LARGURA MAIOR OU IGUAL A 1,5 M E MENOR QUE 2,5 M - EXECUÇÃO, NÃO INCLUI MATERIAL. AF_08/2020</t>
  </si>
  <si>
    <t xml:space="preserve">KIT DE PORTA-PRONTA DE MADEIRA EM ACABAMENTO MELAMÍNICO BRANCO, FOLHA LEVE OU MÉDIA, 60X210CM, EXCLUSIVE FECHADURA, FIXAÇÃO COM PREENCHIMENTO PARCIAL DE ESPUMA EXPANSIVA - FORNECIMENTO E INSTALAÇÃO. AF_12/2019</t>
  </si>
  <si>
    <t xml:space="preserve">KIT DE PORTA-PRONTA DE MADEIRA EM ACABAMENTO MELAMÍNICO BRANCO, FOLHA LEVE OU MÉDIA, 70X210CM, EXCLUSIVE FECHADURA, FIXAÇÃO COM PREENCHIMENTO PARCIAL DE ESPUMA EXPANSIVA - FORNECIMENTO E INSTALAÇÃO. AF_12/2019</t>
  </si>
  <si>
    <t xml:space="preserve">KIT DE PORTA-PRONTA DE MADEIRA EM ACABAMENTO MELAMÍNICO BRANCO, FOLHA LEVE OU MÉDIA, 80X210CM, EXCLUSIVE FECHADURA, FIXAÇÃO COM PREENCHIMENTO PARCIAL DE ESPUMA EXPANSIVA - FORNECIMENTO E INSTALAÇÃO. AF_12/2019</t>
  </si>
  <si>
    <t xml:space="preserve">KIT DE PORTA-PRONTA DE MADEIRA EM ACABAMENTO MELAMÍNICO BRANCO, FOLHA PESADA OU SUPERPESADA, 80X210CM, FIXAÇÃO COM PREENCHIMENTO PARCIAL DE ESPUMA EXPANSIVA - FORNECIMENTO E INSTALAÇÃO. AF_12/2019</t>
  </si>
  <si>
    <t xml:space="preserve">KIT DE PORTA-PRONTA DE MADEIRA EM ACABAMENTO MELAMÍNICO BRANCO, FOLHA PESADA OU SUPERPESADA, 90X210CM, FIXAÇÃO COM PREENCHIMENTO TOTAL DE ESPUMA EXPANSIVA - FORNECIMENTO E INSTALAÇÃO. AF_12/2019</t>
  </si>
  <si>
    <t xml:space="preserve">KIT DE PORTA-PRONTA DE MADEIRA EM ACABAMENTO MELAMÍNICO BRANCO, FOLHA LEVE OU MÉDIA, E BATENTE METÁLICO, 60X210CM, FIXAÇÃO COM ARGAMASSA - FORNECIMENTO E INSTALAÇÃO. AF_12/2019</t>
  </si>
  <si>
    <t xml:space="preserve">KIT DE PORTA-PRONTA DE MADEIRA EM ACABAMENTO MELAMÍNICO BRANCO, FOLHA LEVE OU MÉDIA, E BATENTE METÁLICO, 70X210CM, FIXAÇÃO COM ARGAMASSA - FORNECIMENTO E INSTALAÇÃO. AF_12/2019</t>
  </si>
  <si>
    <t xml:space="preserve">KIT DE PORTA-PRONTA DE MADEIRA EM ACABAMENTO MELAMÍNICO BRANCO, FOLHA LEVE OU MÉDIA, E BATENTE METÁLICO, 80X210CM, FIXAÇÃO COM ARGAMASSA - FORNECIMENTO E INSTALAÇÃO. AF_12/2019</t>
  </si>
  <si>
    <t xml:space="preserve">KIT DE PORTA-PRONTA DE MADEIRA EM ACABAMENTO MELAMÍNICO BRANCO, FOLHA LEVE OU MÉDIA, E BATENTE METÁLICO, 90X210CM, FIXAÇÃO COM ARGAMASSA - FORNECIMENTO E INSTALAÇÃO. AF_12/2019</t>
  </si>
  <si>
    <t xml:space="preserve">KIT DE PORTA-PRONTA DE MADEIRA EM ACABAMENTO MELAMÍNICO BRANCO, FOLHA PESADA OU SUPERPESADA, E BATENTE METÁLICO, 80X210CM, FIXAÇÃO COM ARGAMASSA - FORNECIMENTO E INSTALAÇÃO. AF_12/2019_PS</t>
  </si>
  <si>
    <t xml:space="preserve">KIT DE PORTA-PRONTA DE MADEIRA EM ACABAMENTO MELAMÍNICO BRANCO, FOLHA PESADA OU SUPERPESADA, E BATENTE METÁLICO, 90X210CM, FIXAÇÃO COM ARGAMASSA - FORNECIMENTO E INSTALAÇÃO. AF_12/2019_PS</t>
  </si>
  <si>
    <t xml:space="preserve">BATENTE PARA PORTA DE MADEIRA, PADRÃO MÉDIO - FORNECIMENTO E MONTAGEM. AF_12/2019</t>
  </si>
  <si>
    <t xml:space="preserve">BATENTE PARA PORTA DE MADEIRA, FIXAÇÃO COM ARGAMASSA, PADRÃO MÉDIO - FORNECIMENTO E INSTALAÇÃO. AF_12/2019</t>
  </si>
  <si>
    <t xml:space="preserve">PORTA DE MADEIRA PARA PINTURA, SEMI-OCA (LEVE OU MÉDIA), 70X210CM, ESPESSURA DE 3,5CM, INCLUSO DOBRADIÇAS - FORNECIMENTO E INSTALAÇÃO. AF_12/2019</t>
  </si>
  <si>
    <t xml:space="preserve">PORTA DE MADEIRA PARA PINTURA, SEMI-OCA (LEVE OU MÉDIA), 90X210CM, ESPESSURA DE 3,5CM, INCLUSO DOBRADIÇAS - FORNECIMENTO E INSTALAÇÃO. AF_12/2019</t>
  </si>
  <si>
    <t xml:space="preserve">PORTA DE MADEIRA PARA PINTURA, SEMI-OCA (PESADA OU SUPERPESADA), 80X210CM, ESPESSURA DE 3,5CM, INCLUSO DOBRADIÇAS - FORNECIMENTO E INSTALAÇÃO. AF_12/2019</t>
  </si>
  <si>
    <t xml:space="preserve">PORTA DE MADEIRA, MACIÇA (PESADA OU SUPERPESADA), 90X210CM, ESPESSURA DE 3,5CM, INCLUSO DOBRADIÇAS - FORNECIMENTO E INSTALAÇÃO. AF_12/2019</t>
  </si>
  <si>
    <t xml:space="preserve">FECHADURA DE EMBUTIR COM CILINDRO, EXTERNA, COMPLETA, ACABAMENTO PADRÃO MÉDIO, INCLUSO EXECUÇÃO DE FURO - FORNECIMENTO E INSTALAÇÃO. AF_12/2019</t>
  </si>
  <si>
    <t xml:space="preserve">FECHADURA DE EMBUTIR PARA PORTA DE BANHEIRO, COMPLETA, ACABAMENTO PADRÃO MÉDIO, INCLUSO EXECUÇÃO DE FURO - FORNECIMENTO E INSTALAÇÃO. AF_12/2019</t>
  </si>
  <si>
    <t xml:space="preserve">KIT DE PORTA DE MADEIRA PARA PINTURA, SEMI-OCA (LEVE OU MÉDIA), PADRÃO MÉDIO, 60X210CM, ESPESSURA DE 3,5CM, ITENS INCLUSOS: DOBRADIÇAS, MONTAGEM E INSTALAÇÃO DO BATENTE, FECHADURA COM EXECUÇÃO DO FURO - FORNECIMENTO E INSTALAÇÃO. AF_12/2019</t>
  </si>
  <si>
    <t xml:space="preserve">KIT DE PORTA DE MADEIRA PARA PINTURA, SEMI-OCA (LEVE OU MÉDIA), PADRÃO MÉDIO, 80X210CM, ESPESSURA DE 3,5CM, ITENS INCLUSOS: DOBRADIÇAS, MONTAGEM E INSTALAÇÃO DO BATENTE, FECHADURA COM EXECUÇÃO DO FURO - FORNECIMENTO E INSTALAÇÃO. AF_12/2019</t>
  </si>
  <si>
    <t xml:space="preserve">KIT DE PORTA DE MADEIRA PARA PINTURA, SEMI-OCA (LEVE OU MÉDIA), PADRÃO MÉDIO, 90X210CM, ESPESSURA DE 3,5CM, ITENS INCLUSOS: DOBRADIÇAS, MONTAGEM E INSTALAÇÃO DO BATENTE, FECHADURA COM EXECUÇÃO DO FURO - FORNECIMENTO E INSTALAÇÃO. AF_12/2019</t>
  </si>
  <si>
    <t xml:space="preserve">KIT DE PORTA DE MADEIRA PARA PINTURA, SEMI-OCA (PESADA OU SUPERPESADA), PADRÃO MÉDIO, 80X210CM, ESPESSURA DE 3,5CM, ITENS INCLUSOS: DOBRADIÇAS, MONTAGEM E INSTALAÇÃO DO BATENTE, FECHADURA COM EXECUÇÃO DO FURO - FORNECIMENTO E INSTALAÇÃO. AF_12/2019</t>
  </si>
  <si>
    <t xml:space="preserve">KIT DE PORTA DE MADEIRA PARA PINTURA, SEMI-OCA (PESADA OU SUPERPESADA), PADRÃO MÉDIO, 90X210CM, ESPESSURA DE 3,5CM, ITENS INCLUSOS: DOBRADIÇAS, MONTAGEM E INSTALAÇÃO DO BATENTE, FECHADURA COM EXECUÇÃO DO FURO - FORNECIMENTO E INSTALAÇÃO. AF_12/2019</t>
  </si>
  <si>
    <t xml:space="preserve">KIT DE PORTA DE MADEIRA PARA PINTURA, SEMI-OCA (LEVE OU MÉDIA), PADRÃO MÉDIO, 60X210CM, ESPESSURA DE 3,5CM, ITENS INCLUSOS: DOBRADIÇAS, MONTAGEM E INSTALAÇÃO DO BATENTE, SEM FECHADURA - FORNECIMENTO E INSTALAÇÃO. AF_12/2019</t>
  </si>
  <si>
    <t xml:space="preserve">KIT DE PORTA DE MADEIRA PARA PINTURA, SEMI-OCA (LEVE OU MÉDIA), PADRÃO MÉDIO, 70X210CM, ESPESSURA DE 3,5CM, ITENS INCLUSOS: DOBRADIÇAS, MONTAGEM E INSTALAÇÃO DO BATENTE, SEM FECHADURA - FORNECIMENTO E INSTALAÇÃO. AF_12/2019</t>
  </si>
  <si>
    <t xml:space="preserve">KIT DE PORTA DE MADEIRA PARA PINTURA, SEMI-OCA (LEVE OU MÉDIA), PADRÃO MÉDIO, 80X210CM, ESPESSURA DE 3,5CM, ITENS INCLUSOS: DOBRADIÇAS, MONTAGEM E INSTALAÇÃO DO BATENTE, SEM FECHADURA - FORNECIMENTO E INSTALAÇÃO. AF_12/2019</t>
  </si>
  <si>
    <t xml:space="preserve">KIT DE PORTA DE MADEIRA PARA PINTURA, SEMI-OCA (LEVE OU MÉDIA), PADRÃO MÉDIO, 90X210CM, ESPESSURA DE 3,5CM, ITENS INCLUSOS: DOBRADIÇAS, MONTAGEM E INSTALAÇÃO DO BATENTE, SEM FECHADURA - FORNECIMENTO E INSTALAÇÃO. AF_12/2019</t>
  </si>
  <si>
    <t xml:space="preserve">KIT DE PORTA DE MADEIRA PARA PINTURA, SEMI-OCA (PESADA OU SUPERPESADA), PADRÃO MÉDIO, 80X210CM, ESPESSURA DE 3,5CM, ITENS INCLUSOS: DOBRADIÇAS, MONTAGEM E INSTALAÇÃO DO BATENTE, SEM FECHADURA - FORNECIMENTO E INSTALAÇÃO. AF_12/2019</t>
  </si>
  <si>
    <t xml:space="preserve">KIT DE PORTA DE MADEIRA PARA PINTURA, SEMI-OCA (PESADA OU SUPERPESADA), PADRÃO MÉDIO, 90X210CM, ESPESSURA DE 3,5CM, ITENS INCLUSOS: DOBRADIÇAS, MONTAGEM E INSTALAÇÃO DO BATENTE, SEM FECHADURA - FORNECIMENTO E INSTALAÇÃO. AF_12/2019</t>
  </si>
  <si>
    <t xml:space="preserve">PORTA DE MADEIRA PARA VERNIZ, SEMI-OCA (LEVE OU MÉDIA), 60X210CM, ESPESSURA DE 3,5CM, INCLUSO DOBRADIÇAS - FORNECIMENTO E INSTALAÇÃO. AF_12/2019</t>
  </si>
  <si>
    <t xml:space="preserve">PORTA DE MADEIRA PARA VERNIZ, SEMI-OCA (LEVE OU MÉDIA), 70X210CM, ESPESSURA DE 3,5CM, INCLUSO DOBRADIÇAS - FORNECIMENTO E INSTALAÇÃO. AF_12/2019</t>
  </si>
  <si>
    <t xml:space="preserve">PORTA DE MADEIRA PARA VERNIZ, SEMI-OCA (LEVE OU MÉDIA), 80X210CM, ESPESSURA DE 3,5CM, INCLUSO DOBRADIÇAS - FORNECIMENTO E INSTALAÇÃO. AF_12/2019</t>
  </si>
  <si>
    <t xml:space="preserve">PORTA DE MADEIRA PARA VERNIZ, SEMI-OCA (LEVE OU MÉDIA), 90X210CM, ESPESSURA DE 3,5CM, INCLUSO DOBRADIÇAS - FORNECIMENTO E INSTALAÇÃO. AF_12/2019</t>
  </si>
  <si>
    <t xml:space="preserve">KIT DE PORTA DE MADEIRA PARA VERNIZ, SEMI-OCA (LEVE OU MÉDIA), PADRÃO MÉDIO, 60X210CM, ESPESSURA DE 3,5CM, ITENS INCLUSOS: DOBRADIÇAS, MONTAGEM E INSTALAÇÃO DO BATENTE, SEM FECHADURA - FORNECIMENTO E INSTALAÇÃO. AF_12/2019</t>
  </si>
  <si>
    <t xml:space="preserve">KIT DE PORTA DE MADEIRA PARA VERNIZ, SEMI-OCA (LEVE OU MÉDIA), PADRÃO MÉDIO, 70X210CM, ESPESSURA DE 3,5CM, ITENS INCLUSOS: DOBRADIÇAS, MONTAGEM E INSTALAÇÃO DO BATENTE, SEM FECHADURA - FORNECIMENTO E INSTALAÇÃO. AF_12/2019</t>
  </si>
  <si>
    <t xml:space="preserve">KIT DE PORTA DE MADEIRA PARA VERNIZ, SEMI-OCA (LEVE OU MÉDIA), PADRÃO MÉDIO, 80X210CM, ESPESSURA DE 3,5CM, ITENS INCLUSOS: DOBRADIÇAS, MONTAGEM E INSTALAÇÃO DO BATENTE, SEM FECHADURA - FORNECIMENTO E INSTALAÇÃO. AF_12/2019</t>
  </si>
  <si>
    <t xml:space="preserve">KIT DE PORTA DE MADEIRA PARA VERNIZ, SEMI-OCA (LEVE OU MÉDIA), PADRÃO MÉDIO, 90X210CM, ESPESSURA DE 3,5CM, ITENS INCLUSOS: DOBRADIÇAS, MONTAGEM E INSTALAÇÃO DO BATENTE, SEM FECHADURA - FORNECIMENTO E INSTALAÇÃO. AF_12/2019</t>
  </si>
  <si>
    <t xml:space="preserve">BATENTE PARA PORTA DE MADEIRA, PADRÃO POPULAR - FORNECIMENTO E MONTAGEM. AF_12/2019</t>
  </si>
  <si>
    <t xml:space="preserve">BATENTE PARA PORTA DE MADEIRA, FIXAÇÃO COM ARGAMASSA, PADRÃO POPULAR. FORNECIMENTO E INSTALAÇÃO. AF_12/2019</t>
  </si>
  <si>
    <t xml:space="preserve">PORTA DE MADEIRA FRISADA, SEMI-OCA (LEVE OU MÉDIA), 60X210CM, ESPESSURA DE 3CM, INCLUSO DOBRADIÇAS - FORNECIMENTO E INSTALAÇÃO. AF_12/2019</t>
  </si>
  <si>
    <t xml:space="preserve">PORTA DE MADEIRA FRISADA, SEMI-OCA (LEVE OU MÉDIA), 70X210CM, ESPESSURA DE 3CM, INCLUSO DOBRADIÇAS - FORNECIMENTO E INSTALAÇÃO. AF_12/2019</t>
  </si>
  <si>
    <t xml:space="preserve">PORTA DE MADEIRA FRISADA, SEMI-OCA (LEVE OU MÉDIA), 80X210CM, ESPESSURA DE 3,5CM, INCLUSO DOBRADIÇAS - FORNECIMENTO E INSTALAÇÃO. AF_12/2019</t>
  </si>
  <si>
    <t xml:space="preserve">PORTA DE MADEIRA, TIPO MEXICANA, MACIÇA (PESADA OU SUPERPESADA), 80X210CM, ESPESSURA DE 3,5CM, INCLUSO DOBRADIÇAS - FORNECIMENTO E INSTALAÇÃO. AF_12/2019</t>
  </si>
  <si>
    <t xml:space="preserve">FECHADURA DE EMBUTIR COM CILINDRO, EXTERNA, COMPLETA, ACABAMENTO PADRÃO POPULAR, INCLUSO EXECUÇÃO DE FURO - FORNECIMENTO E INSTALAÇÃO. AF_12/2019</t>
  </si>
  <si>
    <t xml:space="preserve">FECHADURA DE EMBUTIR PARA PORTA DE BANHEIRO, COMPLETA, ACABAMENTO PADRÃO POPULAR, INCLUSO EXECUÇÃO DE FURO - FORNECIMENTO E INSTALAÇÃO. AF_12/2019</t>
  </si>
  <si>
    <t xml:space="preserve">FECHADURA DE EMBUTIR PARA PORTAS INTERNAS, COMPLETA, ACABAMENTO PADRÃO POPULAR, COM EXECUÇÃO DE FURO - FORNECIMENTO E INSTALAÇÃO. AF_12/2019</t>
  </si>
  <si>
    <t xml:space="preserve">KIT DE PORTA DE MADEIRA PARA PINTURA, SEMI-OCA (LEVE OU MÉDIA), PADRÃO POPULAR, 60X210CM, ESPESSURA DE 3,5CM, ITENS INCLUSOS: DOBRADIÇAS, MONTAGEM E INSTALAÇÃO DO BATENTE, FECHADURA COM EXECUÇÃO DO FURO - FORNECIMENTO E INSTALAÇÃO. AF_12/2019</t>
  </si>
  <si>
    <t xml:space="preserve">KIT DE PORTA DE MADEIRA PARA PINTURA, SEMI-OCA (LEVE OU MÉDIA), PADRÃO POPULAR, 70X210CM, ESPESSURA DE 3,5CM, ITENS INCLUSOS: DOBRADIÇAS, MONTAGEM E INSTALAÇÃO DO BATENTE, FECHADURA COM EXECUÇÃO DO FURO - FORNECIMENTO E INSTALAÇÃO. AF_12/2019</t>
  </si>
  <si>
    <t xml:space="preserve">KIT DE PORTA DE MADEIRA PARA PINTURA, SEMI-OCA (LEVE OU MÉDIA), PADRÃO POPULAR, 80X210CM, ESPESSURA DE 3,5CM, ITENS INCLUSOS: DOBRADIÇAS, MONTAGEM E INSTALAÇÃO DO BATENTE, FECHADURA COM EXECUÇÃO DO FURO - FORNECIMENTO E INSTALAÇÃO. AF_12/2019</t>
  </si>
  <si>
    <t xml:space="preserve">KIT DE PORTA DE MADEIRA PARA PINTURA, SEMI-OCA (LEVE OU MÉDIA), PADRÃO POPULAR, 90X210CM, ESPESSURA DE 3,5CM, ITENS INCLUSOS: DOBRADIÇAS, MONTAGEM E INSTALAÇÃO DO BATENTE, FECHADURA COM EXECUÇÃO DO FURO - FORNECIMENTO E INSTALAÇÃO. AF_12/2019</t>
  </si>
  <si>
    <t xml:space="preserve">KIT DE PORTA DE MADEIRA PARA PINTURA, SEMI-OCA (PESADA OU SUPERPESADA), PADRÃO POPULAR, 80X210CM, ESPESSURA DE 3,5CM, ITENS INCLUSOS: DOBRADIÇAS, MONTAGEM E INSTALAÇÃO DO BATENTE, FECHADURA COM EXECUÇÃO DO FURO - FORNECIMENTO E INSTALAÇÃO. AF_12/2019</t>
  </si>
  <si>
    <t xml:space="preserve">KIT DE PORTA DE MADEIRA PARA PINTURA, SEMI-OCA (PESADA OU SUPERPESADA), PADRÃO POPULAR, 90X210CM, ESPESSURA DE 3,5CM, ITENS INCLUSOS: DOBRADIÇAS, MONTAGEM E INSTALAÇÃO DO BATENTE, FECHADURA COM EXECUÇÃO DO FURO - FORNECIMENTO E INSTALAÇÃO. AF_12/2019</t>
  </si>
  <si>
    <t xml:space="preserve">KIT DE PORTA DE MADEIRA PARA PINTURA, SEMI-OCA (LEVE OU MÉDIA), PADRÃO POPULAR, 60X210CM, ESPESSURA DE 3,5CM, ITENS INCLUSOS: DOBRADIÇAS, MONTAGEM E INSTALAÇÃO DO BATENTE, SEM FECHADURA - FORNECIMENTO E INSTALAÇÃO. AF_12/2019</t>
  </si>
  <si>
    <t xml:space="preserve">KIT DE PORTA DE MADEIRA PARA PINTURA, SEMI-OCA (LEVE OU MÉDIA), PADRÃO POPULAR, 70X210CM, ESPESSURA DE 3,5CM, ITENS INCLUSOS: DOBRADIÇAS, MONTAGEM E INSTALAÇÃO DO BATENTE, SEM FECHADURA - FORNECIMENTO E INSTALAÇÃO. AF_12/2019</t>
  </si>
  <si>
    <t xml:space="preserve">KIT DE PORTA DE MADEIRA PARA PINTURA, SEMI-OCA (LEVE OU MÉDIA), PADRÃO POPULAR, 80X210CM, ESPESSURA DE 3,5CM, ITENS INCLUSOS: DOBRADIÇAS, MONTAGEM E INSTALAÇÃO DO BATENTE, SEM FECHADURA - FORNECIMENTO E INSTALAÇÃO. AF_12/2019</t>
  </si>
  <si>
    <t xml:space="preserve">KIT DE PORTA DE MADEIRA PARA PINTURA, SEMI-OCA (LEVE OU MÉDIA), PADRÃO POPULAR, 90X210CM, ESPESSURA DE 3,5CM, ITENS INCLUSOS: DOBRADIÇAS, MONTAGEM E INSTALAÇÃO DO BATENTE, SEM FECHADURA - FORNECIMENTO E INSTALAÇÃO. AF_12/2019</t>
  </si>
  <si>
    <t xml:space="preserve">KIT DE PORTA DE MADEIRA PARA PINTURA, SEMI-OCA (PESADA OU SUPERPESADA), PADRÃO POPULAR, 80X210CM, ESPESSURA DE 3,5CM, ITENS INCLUSOS: DOBRADIÇAS, MONTAGEM E INSTALAÇÃO DO BATENTE, SEM FECHADURA - FORNECIMENTO E INSTALAÇÃO. AF_12/2019</t>
  </si>
  <si>
    <t xml:space="preserve">KIT DE PORTA DE MADEIRA PARA PINTURA, SEMI-OCA (PESADA OU SUPERPESADA), PADRÃO POPULAR, 90X210CM, ESPESSURA DE 3,5CM, ITENS INCLUSOS: DOBRADIÇAS, MONTAGEM E INSTALAÇÃO DO BATENTE, SEM FECHADURA - FORNECIMENTO E INSTALAÇÃO. AF_12/2019</t>
  </si>
  <si>
    <t xml:space="preserve">KIT DE PORTA DE MADEIRA PARA VERNIZ, SEMI-OCA (LEVE OU MÉDIA), PADRÃO POPULAR, 60X210CM, ESPESSURA DE 3,5CM, ITENS INCLUSOS: DOBRADIÇAS, MONTAGEM E INSTALAÇÃO DO BATENTE, SEM FECHADURA - FORNECIMENTO E INSTALAÇÃO. AF_12/2019</t>
  </si>
  <si>
    <t xml:space="preserve">KIT DE PORTA DE MADEIRA PARA VERNIZ, SEMI-OCA (LEVE OU MÉDIA), PADRÃO POPULAR, 70X210CM, ESPESSURA DE 3,5CM, ITENS INCLUSOS: DOBRADIÇAS, MONTAGEM E INSTALAÇÃO DO BATENTE, SEM FECHADURA - FORNECIMENTO E INSTALAÇÃO. AF_12/2019</t>
  </si>
  <si>
    <t xml:space="preserve">KIT DE PORTA DE MADEIRA PARA VERNIZ, SEMI-OCA (LEVE OU MÉDIA), PADRÃO POPULAR, 80X210CM, ESPESSURA DE 3,5CM, ITENS INCLUSOS: DOBRADIÇAS, MONTAGEM E INSTALAÇÃO DO BATENTE, SEM FECHADURA - FORNECIMENTO E INSTALAÇÃO. AF_12/2019</t>
  </si>
  <si>
    <t xml:space="preserve">KIT DE PORTA DE MADEIRA PARA VERNIZ, SEMI-OCA (LEVE OU MÉDIA), PADRÃO POPULAR, 90X210CM, ESPESSURA DE 3,5CM, ITENS INCLUSOS: DOBRADIÇAS, MONTAGEM E INSTALAÇÃO DO BATENTE, SEM FECHADURA - FORNECIMENTO E INSTALAÇÃO. AF_12/2019</t>
  </si>
  <si>
    <t xml:space="preserve">KIT DE PORTA DE MADEIRA FRISADA, SEMI-OCA (LEVE OU MÉDIA), PADRÃO MÉDIO 60X210CM, ESPESSURA DE 3CM, ITENS INCLUSOS: DOBRADIÇAS, MONTAGEM E INSTALAÇÃO DO BATENTE, SEM FECHADURA - FORNECIMENTO E INSTALAÇÃO. AF_12/2019</t>
  </si>
  <si>
    <t xml:space="preserve">KIT DE PORTA DE MADEIRA FRISADA, SEMI-OCA (LEVE OU MÉDIA), PADRÃO POPULAR, 60X210CM, ESPESSURA DE 3CM, ITENS INCLUSOS: DOBRADIÇAS, MONTAGEM E INSTALAÇÃO DO BATENTE, SEM FECHADURA - FORNECIMENTO E INSTALAÇÃO. AF_12/2019</t>
  </si>
  <si>
    <t xml:space="preserve">KIT DE PORTA DE MADEIRA FRISADA, SEMI-OCA (LEVE OU MÉDIA), PADRÃO MÉDIO, 70X210CM, ESPESSURA DE 3CM, ITENS INCLUSOS: DOBRADIÇAS, MONTAGEM E INSTALAÇÃO DO BATENTE, SEM FECHADURA - FORNECIMENTO E INSTALAÇÃO. AF_12/2019</t>
  </si>
  <si>
    <t xml:space="preserve">KIT DE PORTA DE MADEIRA FRISADA, SEMI-OCA (LEVE OU MÉDIA), PADRÃO POPULAR, 70X210CM, ESPESSURA DE 3CM, ITENS INCLUSOS: DOBRADIÇAS, MONTAGEM E INSTALAÇÃO DO BATENTE, SEM FECHADURA - FORNECIMENTO E INSTALAÇÃO. AF_12/2019</t>
  </si>
  <si>
    <t xml:space="preserve">KIT DE PORTA DE MADEIRA FRISADA, SEMI-OCA (LEVE OU MÉDIA), PADRÃO MÉDIO, 80X210CM, ESPESSURA DE 3,5CM, ITENS INCLUSOS: DOBRADIÇAS, MONTAGEM E INSTALAÇÃO DO BATENTE, SEM FECHADURA - FORNECIMENTO E INSTALAÇÃO. AF_12/2019</t>
  </si>
  <si>
    <t xml:space="preserve">KIT DE PORTA DE MADEIRA FRISADA, SEMI-OCA (LEVE OU MÉDIA), PADRÃO POPULAR, 80X210CM, ESPESSURA DE 3,5CM, ITENS INCLUSOS: DOBRADIÇAS, MONTAGEM E INSTALAÇÃO DO BATENTE, SEM FECHADURA - FORNECIMENTO E INSTALAÇÃO. AF_12/2019</t>
  </si>
  <si>
    <t xml:space="preserve">KIT DE PORTA DE MADEIRA TIPO VENEZIANA, PADRÃO MÉDIO, 80X210CM, ESPESSURA DE 3CM, ITENS INCLUSOS: DOBRADIÇAS, MONTAGEM E INSTALAÇÃO DO BATENTE, SEM FECHADURA - FORNECIMENTO E INSTALAÇÃO. AF_12/2019</t>
  </si>
  <si>
    <t xml:space="preserve">KIT DE PORTA DE MADEIRA TIPO VENEZIANA, PADRÃO POPULAR, 80X210CM, ESPESSURA DE 3CM, ITENS INCLUSOS: DOBRADIÇAS, MONTAGEM E INSTALAÇÃO DO BATENTE, SEM FECHADURA - FORNECIMENTO E INSTALAÇÃO. AF_12/2019</t>
  </si>
  <si>
    <t xml:space="preserve">KIT DE PORTA DE MADEIRA TIPO MEXICANA, MACIÇA (PESADA OU SUPERPESADA), PADRÃO MÉDIO, 80X210CM, ESPESSURA DE 3CM, ITENS INCLUSOS: DOBRADIÇAS, MONTAGEM E INSTALAÇÃO DO BATENTE, SEM FECHADURA - FORNECIMENTO E INSTALAÇÃO. AF_12/2019</t>
  </si>
  <si>
    <t xml:space="preserve">KIT DE PORTA DE MADEIRA TIPO MEXICANA, MACIÇA (PESADA OU SUPERPESADA), PADRÃO POPULAR, 80X210CM, ESPESSURA DE 3CM, ITENS INCLUSOS: DOBRADIÇAS, MONTAGEM E INSTALAÇÃO DO BATENTE, SEM FECHADURA - FORNECIMENTO E INSTALAÇÃO. AF_12/2019</t>
  </si>
  <si>
    <t xml:space="preserve">ALIZAR DE 5X1,5CM PARA PORTA FIXADO COM PREGOS, PADRÃO MÉDIO - FORNECIMENTO E INSTALAÇÃO. AF_12/2019</t>
  </si>
  <si>
    <t xml:space="preserve">ALIZAR DE 5X1,5CM PARA PORTA FIXADO COM PREGOS, PADRÃO POPULAR - FORNECIMENTO E INSTALAÇÃO. AF_12/2019</t>
  </si>
  <si>
    <t xml:space="preserve">KIT DE PORTA-PRONTA DE MADEIRA EM ACABAMENTO MELAMÍNICO BRANCO, FOLHA LEVE OU MÉDIA, 90X210, EXCLUSIVE FECHADURA, FIXAÇÃO COM PREENCHIMENTO TOTAL DE ESPUMA EXPANSIVA - FORNECIMENTO E INSTALAÇÃO. AF_12/2019</t>
  </si>
  <si>
    <t xml:space="preserve">BATENTE PARA PORTA COM BANDEIRA, FIXAÇÃO COM PARAFUSO E BUCHA. AF_12/2019</t>
  </si>
  <si>
    <t xml:space="preserve">KIT DE PORTA DE MADEIRA PARA VERNIZ, SEMI-OCA (LEVE OU MÉDIA), PADRÃO MÉDIO, 60X210CM, ESPESSURA DE 3,5CM, ITENS INCLUSOS: DOBRADIÇAS, MONTAGEM E INSTALAÇÃO DE BATENTE, FECHADURA COM EXECUÇÃO DO FURO - FORNECIMENTO E INSTALAÇÃO. AF_12/2019</t>
  </si>
  <si>
    <t xml:space="preserve">KIT DE PORTA DE MADEIRA PARA VERNIZ, SEMI-OCA (LEVE OU MÉDIA), PADRÃO POPULAR, 60X210CM, ESPESSURA DE 3,5CM, ITENS INCLUSOS: DOBRADIÇAS, MONTAGEM E INSTALAÇÃO DE BATENTE, FECHADURA COM EXECUÇÃO DO FURO - FORNECIMENTO E INSTALAÇÃO. AF_12/2019</t>
  </si>
  <si>
    <t xml:space="preserve">KIT DE PORTA DE MADEIRA PARA VERNIZ, SEMI-OCA (LEVE OU MÉDIA), PADRÃO MÉDIO, 70X210CM, ESPESSURA DE 3,5CM, ITENS INCLUSOS: DOBRADIÇAS, MONTAGEM E INSTALAÇÃO DE BATENTE, FECHADURA COM EXECUÇÃO DO FURO - FORNECIMENTO E INSTALAÇÃO. AF_12/2019</t>
  </si>
  <si>
    <t xml:space="preserve">KIT DE PORTA DE MADEIRA FRISADA, SEMI-OCA (LEVE OU MÉDIA), PADRÃO MÉDIO, 70X210CM, ESPESSURA DE 3CM, ITENS INCLUSOS: DOBRADIÇAS, MONTAGEM E INSTALAÇÃO DE BATENTE, FECHADURA COM EXECUÇÃO DO FURO - FORNECIMENTO E INSTALAÇÃO. AF_12/2019</t>
  </si>
  <si>
    <t xml:space="preserve">KIT DE PORTA DE MADEIRA FRISADA, SEMI-OCA (LEVE OU MÉDIA), PADRÃO POPULAR, 70X210CM, ESPESSURA DE 3CM, ITENS INCLUSOS: DOBRADIÇAS, MONTAGEM E INSTALAÇÃO DE BATENTE, FECHADURA COM EXECUÇÃO DO FURO - FORNECIMENTO E INSTALAÇÃO. AF_12/2019</t>
  </si>
  <si>
    <t xml:space="preserve">KIT DE PORTA DE MADEIRA PARA VERNIZ, SEMI-OCA (LEVE OU MÉDIA), PADRÃO MÉDIO, 80X210CM, ESPESSURA DE 3,5CM, ITENS INCLUSOS: DOBRADIÇAS, MONTAGEM E INSTALAÇÃO DE BATENTE, FECHADURA COM EXECUÇÃO DO FURO - FORNECIMENTO E INSTALAÇÃO. AF_12/2019</t>
  </si>
  <si>
    <t xml:space="preserve">KIT DE PORTA DE MADEIRA PARA VERNIZ, SEMI-OCA (LEVE OU MÉDIA), PADRÃO POPULAR, 80X210CM, ESPESSURA DE 3,5CM, ITENS INCLUSOS: DOBRADIÇAS, MONTAGEM E INSTALAÇÃO DE BATENTE, FECHADURA COM EXECUÇÃO DO FURO - FORNECIMENTO E INSTALAÇÃO. AF_12/2019</t>
  </si>
  <si>
    <t xml:space="preserve">KIT DE PORTA DE MADEIRA PARA VERNIZ, SEMI-OCA (LEVE OU MÉDIA), PADRÃO MÉDIO, 90X210CM, ESPESSURA DE 3,5CM, ITENS INCLUSOS: DOBRADIÇAS, MONTAGEM E INSTALAÇÃO DE BATENTE, FECHADURA COM EXECUÇÃO DO FURO - FORNECIMENTO E INSTALAÇÃO. AF_12/2019</t>
  </si>
  <si>
    <t xml:space="preserve">KIT DE PORTA DE MADEIRA PARA VERNIZ, SEMI-OCA (LEVE OU MÉDIA), PADRÃO POPULAR, 90X210CM, ESPESSURA DE 3CM, ITENS INCLUSOS: DOBRADIÇAS, MONTAGEM E INSTALAÇÃO DE BATENTE, FECHADURA COM EXECUÇÃO DO FURO - FORNECIMENTO E INSTALAÇÃO. AF_12/2019</t>
  </si>
  <si>
    <t xml:space="preserve">KIT DE PORTA DE MADEIRA FRISADA, SEMI-OCA (LEVE OU MÉDIA), PADRÃO MÉDIO, 60X210CM, ESPESSURA DE 3,5CM, ITENS INCLUSOS: DOBRADIÇAS, MONTAGEM E INSTALAÇÃO DE BATENTE, FECHADURA COM EXECUÇÃO DO FURO - FORNECIMENTO E INSTALAÇÃO. AF_12/2019</t>
  </si>
  <si>
    <t xml:space="preserve">KIT DE PORTA DE MADEIRA FRISADA, SEMI-OCA (LEVE OU MÉDIA), PADRÃO POPULAR, 60X210CM, ESPESSURA DE 3CM, ITENS INCLUSOS: DOBRADIÇAS, MONTAGEM E INSTALAÇÃO DE BATENTE, FECHADURA COM EXECUÇÃO DO FURO - FORNECIMENTO E INSTALAÇÃO. AF_12/2019</t>
  </si>
  <si>
    <t xml:space="preserve">KIT DE PORTA DE MADEIRA FRISADA, SEMI-OCA (LEVE OU MÉDIA), PADRÃO MÉDIO, 80X210CM, ESPESSURA DE 3,5CM, ITENS INCLUSOS: DOBRADIÇAS, MONTAGEM E INSTALAÇÃO DE BATENTE, FECHADURA COM EXECUÇÃO DO FURO - FORNECIMENTO E INSTALAÇÃO. AF_12/2019</t>
  </si>
  <si>
    <t xml:space="preserve">KIT DE PORTA DE MADEIRA FRISADA, SEMI-OCA (LEVE OU MÉDIA), PADRÃO POPULAR, 80X210CM, ESPESSURA DE 3,5CM, ITENS INCLUSOS: DOBRADIÇAS, MONTAGEM E INSTALAÇÃO DE BATENTE, FECHADURA COM EXECUÇÃO DO FURO - FORNECIMENTO E INSTALAÇÃO. AF_12/2019</t>
  </si>
  <si>
    <t xml:space="preserve">KIT DE PORTA DE MADEIRA TIPO VENEZIANA, 80X210CM (ESPESSURA DE 3CM), PADRÃO MÉDIO, ITENS INCLUSOS: DOBRADIÇAS, MONTAGEM E INSTALAÇÃO DE BATENTE, FECHADURA COM EXECUÇÃO DO FURO - FORNECIMENTO E INSTALAÇÃO. AF_12/2019</t>
  </si>
  <si>
    <t xml:space="preserve">KIT DE PORTA DE MADEIRA TIPO VENEZIANA, 80X210CM (ESPESSURA DE 3CM), PADRÃO POPULAR, ITENS INCLUSOS: DOBRADIÇAS, MONTAGEM E INSTALAÇÃO DE BATENTE, FECHADURA COM EXECUÇÃO DO FURO - FORNECIMENTO E INSTALAÇÃO. AF_12/2019</t>
  </si>
  <si>
    <t xml:space="preserve">KIT DE PORTA DE MADEIRA TIPO MEXICANA, MACIÇA (PESADA OU SUPERPESADA), PADRÃO MÉDIO, 80X210CM, ESPESSURA DE 3,5CM, ITENS INCLUSOS: DOBRADIÇAS, MONTAGEM E INSTALAÇÃO DE BATENTE, FECHADURA COM EXECUÇÃO DO FURO - FORNECIMENTO E INSTALAÇÃO. AF_12/2019</t>
  </si>
  <si>
    <t xml:space="preserve">KIT DE PORTA DE MADEIRA TIPO MEXICANA, MACIÇA (PESADA OU SUPERPESADA), PADRÃO POPULAR, 80X210CM, ESPESSURA DE 3,5CM, ITENS INCLUSOS: DOBRADIÇAS, MONTAGEM E INSTALAÇÃO DE BATENTE, FECHADURA COM EXECUÇÃO DO FURO - FORNECIMENTO E INSTALAÇÃO. AF_12/2019</t>
  </si>
  <si>
    <t xml:space="preserve">RECOLOCAÇÃO DE FOLHAS DE PORTA DE MADEIRA LEVE OU MÉDIA DE 60CM DE LARGURA, CONSIDERANDO REAPROVEITAMENTO DO MATERIAL. AF_12/2019</t>
  </si>
  <si>
    <t xml:space="preserve">RECOLOCAÇÃO DE FOLHAS DE PORTA DE MADEIRA LEVE OU MÉDIA DE 70CM DE LARGURA, CONSIDERANDO REAPROVEITAMENTO DO MATERIAL. AF_12/2019</t>
  </si>
  <si>
    <t xml:space="preserve">RECOLOCAÇÃO DE FOLHAS DE PORTA DE MADEIRA LEVE OU MÉDIA DE 80CM DE LARGURA, CONSIDERANDO REAPROVEITAMENTO DO MATERIAL. AF_12/2019</t>
  </si>
  <si>
    <t xml:space="preserve">RECOLOCAÇÃO DE FOLHAS DE PORTA DE MADEIRA LEVE OU MÉDIA DE 90CM DE LARGURA, CONSIDERANDO REAPROVEITAMENTO DO MATERIAL. AF_12/2019</t>
  </si>
  <si>
    <t xml:space="preserve">RECOLOCAÇÃO DE FOLHAS DE PORTA DE MADEIRA PESADA OU SUPERPESADA DE 80CM DE LARGURA, CONSIDERANDO REAPROVEITAMENTO DO MATERIAL. AF_12/2019</t>
  </si>
  <si>
    <t xml:space="preserve">PORTA DE MADEIRA COMPENSADA LISA PARA PINTURA, 120X210X3,5CM, 2 FOLHAS, INCLUSO ADUELA 2A, ALIZAR 2A E DOBRADIÇAS. AF_12/2019</t>
  </si>
  <si>
    <t xml:space="preserve">KIT DE PORTA DE MADEIRA PARA VERNIZ, SEMI-OCA (LEVE OU MÉDIA), PADRÃO POPULAR, 70X210CM, ESPESSURA DE 3,5CM, ITENS INCLUSOS: DOBRADIÇAS, MONTAGEM E INSTALAÇÃO DE BATENTE, FECHADURA COM EXECUÇÃO DO FURO - FORNECIMENTO E INSTALAÇÃO. AF_12/2019</t>
  </si>
  <si>
    <t xml:space="preserve">JANELA DE MADEIRA - CEDRINHO/ANGELIM OU EQUIVALENTE DA REGIÃO - DE ABRIR COM 4 FOLHAS (2 VENEZIANAS E 2 GUILHOTINAS PARA VIDRO), COM BATENTE, ALIZAR E FERRAGENS. EXCLUSIVE VIDROS, ACABAMENTO E CONTRAMARCO. FORNECIMENTO E INSTALAÇÃO. AF_12/2019</t>
  </si>
  <si>
    <t xml:space="preserve">JANELA DE MADEIRA (PINUS/EUCALIPTO OU EQUIV.) DE ABRIR COM 4 FOLHAS (2 VENEZIANAS E 2 GUILHOTINAS PARA VIDRO), COM BATENTE, ALIZAR E FERRAGENS. EXCLUSIVE VIDROS, ACABAMENTO E CONTRAMARCO. FORNECIMENTO E INSTALAÇÃO. AF_12/2019</t>
  </si>
  <si>
    <t xml:space="preserve">JANELA DE MADEIRA (IMBUIA/CEDRO OU EQUIV.) DE ABRIR COM 4 FOLHAS (2 VENEZIANAS E 2 GUILHOTINAS PARA VIDRO), COM BATENTE, ALIZAR E FERRAGENS. EXCLUSIVE VIDROS, ACABAMENTO E CONTRAMARCO. FORNECIMENTO E INSTALAÇÃO. AF_12/2019</t>
  </si>
  <si>
    <t xml:space="preserve">JANELA DE MADEIRA (CEDRINHO/ANGELIM OU EQUIV.) TIPO MAXIM-AR, PARA VIDRO, COM BATENTE, ALIZAR E FERRAGENS. EXCLUSIVE VIDRO, ACABAMENTO E CONTRAMARCO. FORNECIMENTO E INSTALAÇÃO. AF_12/2019</t>
  </si>
  <si>
    <t xml:space="preserve">JANELA DE MADEIRA (PINUS/EUCALIPTO OU EQUIV.) TIPO BASCULANTE COM 2 FOLHAS PARA VIDRO, COM BATENTE, ALIZAR E FERRAGENS. EXCLUSIVE VIDROS, ACABAMENTO E CONTRAMARCO. FORNECIMENTO E INSTALAÇÃO. AF_12/2019</t>
  </si>
  <si>
    <t xml:space="preserve">JANELA DE MADEIRA (CEDRINHO/ANGELIM OU EQUIV.) DE CORRER COM 6 FOLHAS (2 VENEZ. FIXAS, 2 VENEZ. DE CORRER E 2 DE CORRER PARA VIDRO), COM BATENTE, ALIZAR E FERRAGENS. EXCLUSIVE VIDROS, ACABAMENTO E CONTRAMARCO. FORNECIMENTO E INSTALAÇÃO. AF_12/2019</t>
  </si>
  <si>
    <t xml:space="preserve">JANELA DE MADEIRA (IMBUIA/CEDRO OU EQUIV) DE CORRER COM 6 FOLHAS (2 VENEZIANAS FIXAS, 2 VENEZIANAS DE CORRER E 2 DE CORRER PARA VIDRO), COM BATENTE, ALIZAR E FERRAGENS. EXCLUSIVE VIDROS, ACABAMENTO E CONTRAMARCO. FORNECIMENTO E INSTALAÇÃO. AF_12/2019</t>
  </si>
  <si>
    <t xml:space="preserve">JANELA DE MADEIRA (PINUS/EUCALIPTO OU EQUIV.) DE CORRER COM 6 FOLHAS (2 VENEZ. FIXAS, 2 VENEZ. DE CORRER E 2 DE CORRER PARA VIDRO), COM BATENTE, ALIZAR E FERRAGENS. EXCLUSIVE VIDROS, ACABAMENTO E CONTRAMARCO. FORNECIMENTO EINSTALAÇÃO. AF_12/2019</t>
  </si>
  <si>
    <t xml:space="preserve">PORTA DE FERRO, DE ABRIR, TIPO GRADE COM CHAPA, COM GUARNIÇÕES. AF_12/2019</t>
  </si>
  <si>
    <t xml:space="preserve">JANELA DE AÇO TIPO BASCULANTE PARA VIDROS, COM BATENTE, FERRAGENS E PINTURA ANTICORROSIVA. EXCLUSIVE VIDROS, ACABAMENTO, ALIZAR E CONTRAMARCO. FORNECIMENTO E INSTALAÇÃO. AF_12/2019</t>
  </si>
  <si>
    <t xml:space="preserve">CONTRAMARCO DE AÇO, FIXAÇÃO COM ARGAMASSA - FORNECIMENTO E INSTALAÇÃO. AF_12/2019</t>
  </si>
  <si>
    <t xml:space="preserve">CONTRAMARCO DE AÇO, FIXAÇÃO COM PARAFUSO - FORNECIMENTO E INSTALAÇÃO. AF_12/2019</t>
  </si>
  <si>
    <t xml:space="preserve">GUARDA-CORPO DE AÇO GALVANIZADO DE 1,10M, MONTANTES TUBULARES DE 1.1/4 ESPAÇADOS DE 1,20M, TRAVESSA SUPERIOR DE 1.1/2, GRADIL FORMADO POR TUBOS HORIZONTAIS DE 1 E VERTICAIS DE 3/4, FIXADO COM CHUMBADOR MECÂNICO. AF_04/2019_PS</t>
  </si>
  <si>
    <t xml:space="preserve">GUARDA-CORPO PANORÂMICO COM PERFIS DE ALUMÍNIO E VIDRO LAMINADO 8 MM, FIXADO COM CHUMBADOR MECÂNICO. AF_04/2019_PS</t>
  </si>
  <si>
    <t xml:space="preserve">CORRIMÃO SIMPLES, DIÂMETRO EXTERNO = 1 1/2, EM AÇO GALVANIZADO. AF_04/2019_PS</t>
  </si>
  <si>
    <t xml:space="preserve">CORRIMÃO SIMPLES, DIÂMETRO EXTERNO = 1 1/2, EM ALUMÍNIO. AF_04/2019_PS</t>
  </si>
  <si>
    <t xml:space="preserve">GRADIL EM FERRO FIXADO EM VÃOS DE JANELAS, FORMADO POR BARRAS CHATAS DE 25X4,8 MM. AF_04/2019</t>
  </si>
  <si>
    <t xml:space="preserve">GRADIL EM ALUMÍNIO FIXADO EM VÃOS DE JANELAS, FORMADO POR TUBOS DE 3/4". AF_04/2019</t>
  </si>
  <si>
    <t xml:space="preserve">PORTA CORTA-FOGO 90X210X4CM - FORNECIMENTO E INSTALAÇÃO. AF_12/2019</t>
  </si>
  <si>
    <t xml:space="preserve">PORTA DE ALUMÍNIO DE ABRIR COM LAMBRI, COM GUARNIÇÃO, FIXAÇÃO COM PARAFUSOS - FORNECIMENTO E INSTALAÇÃO. AF_12/2019</t>
  </si>
  <si>
    <t xml:space="preserve">PORTA DE ALUMÍNIO DE ABRIR PARA VIDRO SEM GUARNIÇÃO, 87X210CM, FIXAÇÃO COM PARAFUSOS, INCLUSIVE VIDROS - FORNECIMENTO E INSTALAÇÃO. AF_12/2019</t>
  </si>
  <si>
    <t xml:space="preserve">PORTA EM AÇO DE ABRIR PARA VIDRO SEM GUARNIÇÃO, 87X210CM, FIXAÇÃO COM PARAFUSOS, EXCLUSIVE VIDROS - FORNECIMENTO E INSTALAÇÃO. AF_12/2019</t>
  </si>
  <si>
    <t xml:space="preserve">PORTA EM AÇO DE ABRIR TIPO VENEZIANA SEM GUARNIÇÃO, 87X210CM, FIXAÇÃO COM PARAFUSOS - FORNECIMENTO E INSTALAÇÃO. AF_12/2019</t>
  </si>
  <si>
    <t xml:space="preserve">MOLA HIDRAULICA DE PISO PARA PORTA DE VIDRO TEMPERADO. AF_01/2021</t>
  </si>
  <si>
    <t xml:space="preserve">JOGO DE FERRAGENS CROMADAS PARA PORTA DE VIDRO TEMPERADO, UMA FOLHA COMPOSTO DE DOBRADICAS SUPERIOR E INFERIOR, TRINCO, FECHADURA, CONTRA FECHADURA COM CAPUCHINHO SEM MOLA E PUXADOR. AF_01/2021</t>
  </si>
  <si>
    <t xml:space="preserve">PUXADOR CENTRAL PARA ESQUADRIA DE MADEIRA. AF_12/2019</t>
  </si>
  <si>
    <t xml:space="preserve">PORTA CADEADO ZINCADO OXIDADO PRETO COM CADEADO DE AÇO INOX, LARGURA DE *50* MM. AF_12/2019</t>
  </si>
  <si>
    <t xml:space="preserve">CREMONA EM LATÃO CROMADO OU POLIDO, COMPLETA. AF_12/2019</t>
  </si>
  <si>
    <t xml:space="preserve">FECHO DE EMBUTIR TIPO UNHA 22CM. AF_12/2019</t>
  </si>
  <si>
    <t xml:space="preserve">FECHO DE EMBUTIR TIPO UNHA 40CM. AF_12/2019</t>
  </si>
  <si>
    <t xml:space="preserve">DOBRADIÇA TIPO VAI E VEM EM LATÃO POLIDO 3". AF_12/2019</t>
  </si>
  <si>
    <t xml:space="preserve">INSTALAÇÃO DE VIDRO LISO INCOLOR, E = 3 MM, EM ESQUADRIA DE MADEIRA, FIXADO COM BAGUETE. AF_01/2021</t>
  </si>
  <si>
    <t xml:space="preserve">INSTALAÇÃO DE VIDRO LISO, E = 4 MM, EM ESQUADRIA DE MADEIRA, FIXADO COM BAGUETE. AF_01/2021</t>
  </si>
  <si>
    <t xml:space="preserve">INSTALAÇÃO DE VIDRO LISO FUME, E = 4 MM, EM ESQUADRIA DE MADEIRA, FIXADO COM BAGUETE. AF_01/2021</t>
  </si>
  <si>
    <t xml:space="preserve">INSTALAÇÃO DE VIDRO LISO INCOLOR, E = 5 MM, EM ESQUADRIA DE MADEIRA, FIXADO COM BAGUETE. AF_01/2021</t>
  </si>
  <si>
    <t xml:space="preserve">INSTALAÇÃO DE VIDRO LISO FUME, E = 5 MM, EM ESQUADRIA DE MADEIRA, FIXADO COM BAGUETE. AF_01/2021</t>
  </si>
  <si>
    <t xml:space="preserve">INSTALAÇÃO DE VIDRO LISO INCOLOR, E = 6 MM, EM ESQUADRIA DE MADEIRA, FIXADO COM BAGUETE. AF_01/2021</t>
  </si>
  <si>
    <t xml:space="preserve">INSTALAÇÃO DE VIDRO LISO FUME, E = 6 MM, EM ESQUADRIA DE MADEIRA, FIXADO COM BAGUETE. AF_01/2021</t>
  </si>
  <si>
    <t xml:space="preserve">INSTALAÇÃO DE VIDRO LISO INCOLOR, E = 8 MM, EM ESQUADRIA DE MADEIRA, FIXADO COM BAGUETE. AF_01/2021</t>
  </si>
  <si>
    <t xml:space="preserve">INSTALAÇÃO DE VIDRO LISO INCOLOR, E = 10 MM, EM ESQUADRIA DE MADEIRA, FIXADO COM BAGUETE. AF_01/2021</t>
  </si>
  <si>
    <t xml:space="preserve">INSTALAÇÃO DE VIDRO IMPRESSO, E = 4 MM, EM ESQUADRIA DE MADEIRA, FIXADO COM BAGUETE. AF_01/2021</t>
  </si>
  <si>
    <t xml:space="preserve">INSTALAÇÃO DE VIDRO LISO INCOLOR, E = 3 MM, EM ESQUADRIA DE ALUMÍNIO OU PVC, FIXADO COM BAGUETE. AF_01/2021_PS</t>
  </si>
  <si>
    <t xml:space="preserve">INSTALAÇÃO DE VIDRO LISO INCOLOR, E = 4 MM, EM ESQUADRIA DE ALUMÍNIO OU PVC, FIXADO COM BAGUETE. AF_01/2021_PS</t>
  </si>
  <si>
    <t xml:space="preserve">INSTALAÇÃO DE VIDRO LISO FUME, E = 4 MM, EM ESQUADRIA DE ALUMÍNIO OU PVC, FIXADO COM BAGUETE. AF_01/2021_PS</t>
  </si>
  <si>
    <t xml:space="preserve">INSTALAÇÃO DE VIDRO LISO INCOLOR, E = 5 MM, EM ESQUADRIA DE ALUMÍNIO OU PVC, FIXADO COM BAGUETE. AF_01/2021_PS</t>
  </si>
  <si>
    <t xml:space="preserve">INSTALAÇÃO DE VIDRO LISO FUME, E = 5 MM, EM ESQUADRIA DE ALUMÍNIO OU PVC, FIXADO COM BAGUETE. AF_01/2021_PS</t>
  </si>
  <si>
    <t xml:space="preserve">INSTALAÇÃO DE VIDRO LISO INCOLOR, E = 6 MM, EM ESQUADRIA DE ALUMÍNIO OU PVC, FIXADO COM BAGUETE. AF_01/2021_PS</t>
  </si>
  <si>
    <t xml:space="preserve">INSTALAÇÃO DE VIDRO LISO FUME, E = 6 MM, EM ESQUADRIA DE ALUMÍNIO OU PVC, FIXADO COM BAGUETE. AF_01/2021_PS</t>
  </si>
  <si>
    <t xml:space="preserve">INSTALAÇÃO DE VIDRO LISO INCOLOR, E = 8 MM, EM ESQUADRIA DE ALUMÍNIO OU PVC, FIXADO COM BAGUETE. AF_01/2021_PS</t>
  </si>
  <si>
    <t xml:space="preserve">INSTALAÇÃO DE VIDRO LISO INCOLOR, E = 10 MM, EM ESQUADRIA DE ALUMÍNIO OU PVC, FIXADO COM BAGUETE. AF_01/2021_PS</t>
  </si>
  <si>
    <t xml:space="preserve">INSTALAÇÃO DE VIDRO IMPRESSO, E = 4 MM, EM ESQUADRIA DE ALUMÍNIO OU PVC, FIXADO COM BAGUETE. AF_01/2021_PS</t>
  </si>
  <si>
    <t xml:space="preserve">INSTALAÇÃO DE VIDRO ARAMADO, E = 6 MM, EM ESQUADRIA DE ALUMÍNIO OU PVC, FIXADO COM BAGUETE. AF_01/2021_PS</t>
  </si>
  <si>
    <t xml:space="preserve">INSTALAÇÃO DE VIDRO ARAMADO, E = 7 MM, EM ESQUADRIA DE ALUMÍNIO OU PVC, FIXADO COM BAGUETE. AF_01/2021_PS</t>
  </si>
  <si>
    <t xml:space="preserve">INSTALAÇÃO DE VIDRO LAMINADO, E = 8 MM (4+4), ENCAIXADO EM PERFIL U. AF_01/2021_PS</t>
  </si>
  <si>
    <t xml:space="preserve">INSTALAÇÃO DE VIDRO LAMINADO, E = 12 MM (4+4+4), ENCAIXADO EM PERFIL U. AF_01/2021_PS</t>
  </si>
  <si>
    <t xml:space="preserve">INSTALAÇÃO DE VIDRO LAMINADO, E = 15 MM (5+5+5), ENCAIXADO EM PERFIL U. AF_01/2021_PS</t>
  </si>
  <si>
    <t xml:space="preserve">INSTALAÇÃO DE VIDRO TEMPERADO, E = 6 MM, ENCAIXADO EM PERFIL U. AF_01/2021_PS</t>
  </si>
  <si>
    <t xml:space="preserve">INSTALAÇÃO DE VIDRO TEMPERADO, E = 8 MM, ENCAIXADO EM PERFIL U. AF_01/2021_PS</t>
  </si>
  <si>
    <t xml:space="preserve">INSTALAÇÃO DE VIDRO TEMPERADO, E = 10 MM, ENCAIXADO EM PERFIL U. AF_01/2021_PS</t>
  </si>
  <si>
    <t xml:space="preserve">PORTA PIVOTANTE DE VIDRO TEMPERADO, 90X210 CM, ESPESSURA 10 MM, INCLUSIVE ACESSÓRIOS. AF_01/2021</t>
  </si>
  <si>
    <t xml:space="preserve">PORTA PIVOTANTE DE VIDRO TEMPERADO, 2 FOLHAS DE 90X210 CM, ESPESSURA DE 10MM, INCLUSIVE ACESSÓRIOS. AF_01/2021</t>
  </si>
  <si>
    <t xml:space="preserve">PORTA DE ABRIR COM MOLA HIDRÁULICA, EM VIDRO TEMPERADO, 90X210 CM, ESPESSURA 10 MM, INCLUSIVE ACESSÓRIOS. AF_01/2021</t>
  </si>
  <si>
    <t xml:space="preserve">PORTA DE ABRIR COM MOLA HIDRÁULICA, EM VIDRO TEMPERADO, 2 FOLHAS DE 90X210 CM, ESPESSURA DD 10MM, INCLUSIVE ACESSÓRIOS. AF_01/2021</t>
  </si>
  <si>
    <t xml:space="preserve">REMOÇÃO DE VIDRO LISO COMUM DE ESQUADRIA COM BAGUETE DE MADEIRA. AF_01/2021</t>
  </si>
  <si>
    <t xml:space="preserve">REMOÇÃO DE VIDRO LISO COMUM DE ESQUADRIA COM BAGUETE DE ALUMÍNIO OU PVC. AF_01/2021</t>
  </si>
  <si>
    <t xml:space="preserve">REMOÇÃO DE VIDRO TEMPERADO FIXADO EM PERFIL U. AF_01/2021</t>
  </si>
  <si>
    <t xml:space="preserve">JANELA DE ALUMÍNIO DE CORRER COM 2 FOLHAS PARA VIDROS, COM VIDROS, BATENTE, ACABAMENTO COM ACETATO OU BRILHANTE E FERRAGENS. EXCLUSIVE ALIZAR E CONTRAMARCO. FORNECIMENTO E INSTALAÇÃO. AF_12/2019</t>
  </si>
  <si>
    <t xml:space="preserve">JANELA DE ALUMÍNIO DE CORRER COM 3 FOLHAS (2 VENEZIANAS E 1 PARA VIDRO), COM VIDROS, BATENTE E FERRAGENS. EXCLUSIVE ACABAMENTO, ALIZAR E CONTRAMARCO. FORNECIMENTO E INSTALAÇÃO. AF_12/2019</t>
  </si>
  <si>
    <t xml:space="preserve">JANELA DE ALUMÍNIO DE CORRER COM 4 FOLHAS PARA VIDROS, COM VIDROS, BATENTE, ACABAMENTO COM ACETATO OU BRILHANTE E FERRAGENS. EXCLUSIVE ALIZAR E CONTRAMARCO. FORNECIMENTO E INSTALAÇÃO. AF_12/2019</t>
  </si>
  <si>
    <t xml:space="preserve">JANELA DE ALUMÍNIO DE CORRER COM 6 FOLHAS (2 VENEZIANAS FIXAS, 2 VENEZIANAS DE CORRER E 2 PARA VIDRO), COM VIDROS, BATENTE, ACABAMENTO COM ACETATO OU BRILHANTE E FERRAGENS. EXCLUSIVE ALIZAR E CONTRAMARCO. FORNECIMENTO E INSTALAÇÃO. AF_12/2019</t>
  </si>
  <si>
    <t xml:space="preserve">CONTRAMARCO DE ALUMÍNIO, FIXAÇÃO COM ARGAMASSA - FORNECIMENTO E INSTALAÇÃO. AF_12/2019</t>
  </si>
  <si>
    <t xml:space="preserve">CONTRAMARCO DE ALUMÍNIO, FIXAÇÃO COM PARAFUSO - FORNECIMENTO E INSTALAÇÃO. AF_12/2019</t>
  </si>
  <si>
    <t xml:space="preserve">JANELA FIXA DE ALUMÍNIO PARA VIDRO, COM VIDRO, BATENTE E FERRAGENS. EXCLUSIVE ACABAMENTO, ALIZAR E CONTRAMARCO. FORNECIMENTO E INSTALAÇÃO. AF_12/2019</t>
  </si>
  <si>
    <t xml:space="preserve">TUBULÃO A CÉU ABERTO, DIÂMETRO DO FUSTE DE 70CM, ESCAVAÇÃO MANUAL, SEM ALARGAMENTO DE BASE, CONCRETO FEITO EM OBRA E LANÇADO COM JERICA. AF_05/2020_PA</t>
  </si>
  <si>
    <t xml:space="preserve">TUBULÃO A CÉU ABERTO, DIÂMETRO DO FUSTE DE 80CM, ESCAVAÇÃO MANUAL, SEM ALARGAMENTO DE BASE, CONCRETO FEITO EM OBRA E LANÇADO COM JERICA. AF_05/2020_PA</t>
  </si>
  <si>
    <t xml:space="preserve">TUBULÃO A CÉU ABERTO, DIÂMETRO DO FUSTE DE 100CM, ESCAVAÇÃO MANUAL, SEM ALARGAMENTO DE BASE, CONCRETO FEITO EM OBRA E LANÇADO COM JERICA. AF_05/2020_PA</t>
  </si>
  <si>
    <t xml:space="preserve">TUBULÃO A CÉU ABERTO, DIÂMETRO DO FUSTE DE 120CM, ESCAVAÇÃO MANUAL, SEM ALARGAMENTO DE BASE, CONCRETO FEITO EM OBRA E LANÇADO COM JERICA. AF_05/2020_PA</t>
  </si>
  <si>
    <t xml:space="preserve">TUBULÃO A CÉU ABERTO, DIÂMETRO DO FUSTE DE 70CM, ESCAVAÇÃO MECÂNICA, SEM ALARGAMENTO DE BASE, CONCRETO FEITO EM OBRA E LANÇADO COM JERICA. AF_05/2020_PA</t>
  </si>
  <si>
    <t xml:space="preserve">TUBULÃO A CÉU ABERTO, DIÂMETRO DO FUSTE DE 80CM, ESCAVAÇÃO MECÂNICA, SEM ALARGAMENTO DE BASE, CONCRETO FEITO EM OBRA E LANÇADO COM JERICA (EXCLUSIVE MOBILIZAÇÃO E DESMOBILIZAÇÃO). AF_05/2020_PA</t>
  </si>
  <si>
    <t xml:space="preserve">TUBULÃO A CÉU ABERTO, DIÂMETRO DO FUSTE DE 100CM, ESCAVAÇÃO MECÂNICA, SEM ALARGAMENTO DE BASE, CONCRETO FEITO EM OBRA E LANÇADO COM JERICA (EXCLUSIVE MOBILIZAÇÃO E DESMOBILIZAÇÃO). AF_05/2020_PA</t>
  </si>
  <si>
    <t xml:space="preserve">TUBULÃO A CÉU ABERTO, DIÂMETRO DO FUSTE DE 120CM, ESCAVAÇÃO MECÂNICA, SEM ALARGAMENTO DE BASE, CONCRETO FEITO EM OBRA E LANÇADO COM JERICA (EXCLUSIVE MOBILIZAÇÃO E DESMOBILIZAÇÃO). AF_05/2020_PA</t>
  </si>
  <si>
    <t xml:space="preserve">TUBULÃO A CÉU ABERTO, DIÂMETRO DO FUSTE DE 70CM, ESCAVAÇÃO MANUAL, SEM ALARGAMENTO DE BASE, CONCRETO USINADO E LANÇADO COM BOMBA OU DIRETAMENTE DO CAMINHÃO (EXCLUSIVE BOMBEAMENTO). AF_05/2020_PA</t>
  </si>
  <si>
    <t xml:space="preserve">TUBULÃO A CÉU ABERTO, DIÂMETRO DO FUSTE DE 80CM, ESCAVAÇÃO MANUAL, SEM ALARGAMENTO DE BASE, CONCRETO USINADO E LANÇADO COM BOMBA OU DIRETAMENTE DO CAMINHÃO (EXCLUSIVE BOMBEAMENTO). AF_05/2020_PA</t>
  </si>
  <si>
    <t xml:space="preserve">TUBULÃO A CÉU ABERTO, DIÂMETRO DO FUSTE DE 100CM, ESCAVAÇÃO MANUAL, SEM ALARGAMENTO DE BASE, CONCRETO USINADO E LANÇADO COM BOMBA OU DIRETAMENTE DO CAMINHÃO (EXCLUSIVE BOMBEAMENTO). AF_05/2020_PA</t>
  </si>
  <si>
    <t xml:space="preserve">TUBULÃO A CÉU ABERTO, DIÂMETRO DO FUSTE DE 120CM, ESCAVAÇÃO MANUAL, SEM ALARGAMENTO DE BASE, CONCRETO USINADO E LANÇADO COM BOMBA OU DIRETAMENTE DO CAMINHÃO (EXCLUSIVE BOMBEAMENTO). AF_05/2020_PA</t>
  </si>
  <si>
    <t xml:space="preserve">TUBULÃO A CÉU ABERTO, DIÂMETRO DO FUSTE DE 70CM, ESCAVAÇÃO MECÂNICA, SEM ALARGAMENTO DE BASE, CONCRETO USINADO E LANÇADO COM BOMBA OU DIRETAMENTE DO CAMINHÃO (EXCLUSIVE BOMBEAMENTO, MOBILIZAÇÃO E DESMOBILIZAÇÃO). AF_05/2020_PA</t>
  </si>
  <si>
    <t xml:space="preserve">TUBULÃO A CÉU ABERTO, DIÂMETRO DO FUSTE DE 80CM, ESCAVAÇÃO MECÂNICA, SEM ALARGAMENTO DE BASE, CONCRETO USINADO E LANÇADO COM BOMBA OU DIRETAMENTE DO CAMINHÃO (EXCLUSIVE BOMBEAMENTO, MOBILIZAÇÃO E DESMOBILIZAÇÃO). AF_05/2020_PA</t>
  </si>
  <si>
    <t xml:space="preserve">TUBULÃO A CÉU ABERTO, DIÂMETRO DO FUSTE DE 100CM, ESCAVAÇÃO MECÂNICA, SEM ALARGAMENTO DE BASE, CONCRETO USINADO E LANÇADO COM BOMBA OU DIRETAMENTE DO CAMINHÃO (EXCLUSIVE BOMBEAMENTO, MOBILIZAÇÃO E DESMOBILIZAÇÃO). AF_05/2020_PA</t>
  </si>
  <si>
    <t xml:space="preserve">TUBULÃO A CÉU ABERTO, DIÂMETRO DO FUSTE DE 120CM, ESCAVAÇÃO MECÂNICA, SEM ALARGAMENTO DE BASE, CONCRETO USINADO E LANÇADO COM BOMBA OU DIRETAMENTE DO CAMINHÃO (EXCLUSIVE BOMBEAMENTO, MOBILIZAÇÃO E DESMOBILIZAÇÃO). AF_05/2020_PA</t>
  </si>
  <si>
    <t xml:space="preserve">ALARGAMENTO DE BASE DE TUBULÃO A CÉU ABERTO, ESCAVAÇÃO MANUAL, CONCRETO FEITO EM OBRA E LANÇADO COM JERICA. AF_05/2020</t>
  </si>
  <si>
    <t xml:space="preserve">ALARGAMENTO DE BASE DE TUBULÃO A CÉU ABERTO, ESCAVAÇÃO MANUAL, CONCRETO USINADO E LANÇADO COM BOMBA OU DIRETAMENTE DO CAMINHÃO (EXCLUSIVE BOMBEAMENTO). AF_05/2020</t>
  </si>
  <si>
    <t xml:space="preserve">ARRASAMENTO MECANICO DE ESTACA DE CONCRETO ARMADO, DIAMETROS DE 61 CM A 80 CM. AF_05/2021</t>
  </si>
  <si>
    <t xml:space="preserve">ARRASAMENTO MECANICO DE ESTACA DE CONCRETO ARMADO, DIAMETROS DE 81 CM A 100 CM. AF_05/2021</t>
  </si>
  <si>
    <t xml:space="preserve">ARRASAMENTO MECANICO DE ESTACA DE CONCRETO ARMADO, DIAMETROS DE 101 CM A 150 CM. AF_05/2021</t>
  </si>
  <si>
    <t xml:space="preserve">ARRASAMENTO DE ESTACA METÁLICA, PERFIL LAMINADO TIPO  I  FAMÍLIA 250. AF_05/2021</t>
  </si>
  <si>
    <t xml:space="preserve">ARRASAMENTO MECÂNICO DE ESTACA METÁLICA, PERFIL LAMINADO TIPO  H - FAMÍLIA 250. AF_05/2021</t>
  </si>
  <si>
    <t xml:space="preserve">ARRASAMENTO MECÂNICO DE ESTACA METÁLICA, PERFIL LAMINADO TIPO  H - FAMÍLIA 310. AF_05/2021</t>
  </si>
  <si>
    <t xml:space="preserve">ESTACA HÉLICE CONTÍNUA, DIÂMETRO DE 30 CM, INCLUSO CONCRETO FCK=30MPA E ARMADURA MÍNIMA (EXCLUSIVE BOMBEAMENTO, MOBILIZAÇÃO E DESMOBILIZAÇÃO). AF_12/2019_PA</t>
  </si>
  <si>
    <t xml:space="preserve">ESTACA HÉLICE CONTÍNUA , DIÂMETRO DE 50 CM, INCLUSO CONCRETO FCK=30MPA E ARMADURA MÍNIMA (EXCLUSIVE BOMBEAMENTO, MOBILIZAÇÃO E DESMOBILIZAÇÃO). AF_12/2019_PA</t>
  </si>
  <si>
    <t xml:space="preserve">ESTACA HÉLICE CONTÍNUA, DIÂMETRO DE 70 CM, INCLUSO CONCRETO FCK=30MPA E ARMADURA MÍNIMA (EXCLUSIVE BOMBEAMENTO, MOBILIZAÇÃO E DESMOBILIZAÇÃO). AF_12/2019_PA</t>
  </si>
  <si>
    <t xml:space="preserve">ESTACA HÉLICE CONTÍNUA, DIÂMETRO DE 80 CM, INCLUSO CONCRETO FCK=30MPA E ARMADURA MÍNIMA (EXCLUSIVE BOMBEAMENTO, MOBILIZAÇÃO E DESMOBILIZAÇÃO). AF_12/2019_PA</t>
  </si>
  <si>
    <t xml:space="preserve">ESTACA HÉLICE CONTÍNUA, DIÂMETRO DE 90 CM, INCLUSO CONCRETO FCK=30MPA E ARMADURA MÍNIMA (EXCLUSIVE BOMBEAMENTO, MOBILIZAÇÃO E DESMOBILIZAÇÃO). AF_12/2019_PA</t>
  </si>
  <si>
    <t xml:space="preserve">ESTACA PRÉ-MOLDADA DE CONCRETO, SEÇÃO QUADRADA, CAPACIDADE DE 25 TONELADAS, INCLUSO EMENDA (EXCLUSIVE MOBILIZAÇÃO E DESMOBILIZAÇÃO). AF_12/2019</t>
  </si>
  <si>
    <t xml:space="preserve">ESTACA PRÉ-MOLDADA DE CONCRETO SEÇÃO QUADRADA, CAPACIDADE DE 50 TONELADAS, INCLUSO EMENDA (EXCLUSIVE MOBILIZAÇÃO E DESMOBILIZAÇÃO). AF_12/2019</t>
  </si>
  <si>
    <t xml:space="preserve">ESTACA PRÉ-MOLDADA DE CONCRETO CENTRIFUGADO, SEÇÃO CIRCULAR, CAPACIDADE DE 100 TONELADAS, INCLUSO EMENDA (EXCLUSIVE MOBILIZAÇÃO E DESMOBILIZAÇÃO). AF_12/2019</t>
  </si>
  <si>
    <t xml:space="preserve">ESTACA METÁLICA PARA FUNDAÇÃO, UTILIZANDO PERFIL LAMINADO HP250X62 (EXCLUSIVE MOBILIZAÇÃO E DESMOBILIZAÇÃO). AF_01/2020</t>
  </si>
  <si>
    <t xml:space="preserve">ESTACA METÁLICA PARA FUNDAÇÃO, UTILIZANDO PERFIL LAMINADO HP310X79 (EXCLUSIVE MOBILIZAÇÃO E DESMOBILIZAÇÃO). AF_01/2020</t>
  </si>
  <si>
    <t xml:space="preserve">ESTACA METÁLICA PARA CONTENÇÃO, UTILIZANDO PERFIL LAMINADO W250X32,7 (EXCLUSIVE MOBILIZAÇÃO E DESMOBILIZAÇÃO). AF_01/2020</t>
  </si>
  <si>
    <t xml:space="preserve">ESTACA METÁLICA PARA CONTENÇÃO, UTILIZANDO PERFIL LAMINADO W250X38,5 (EXCLUSIVE MOBILIZAÇÃO E DESMOBILIZAÇÃO). AF_01/2020</t>
  </si>
  <si>
    <t xml:space="preserve">ESTACA METÁLICA PARA CONTENÇÃO, UTILIZANDO PERFIL LAMINADO W250X44,8 (EXCLUSIVE MOBILIZAÇÃO E DESMOBILIZAÇÃO). AF_01/2020</t>
  </si>
  <si>
    <t xml:space="preserve">ESTACA ESCAVADA MECANICAMENTE, SEM FLUIDO ESTABILIZANTE, COM 25CM DE DIÂMETRO, CONCRETO LANÇADO POR CAMINHÃO BETONEIRA (EXCLUSIVE MOBILIZAÇÃO E DESMOBILIZAÇÃO). AF_01/2020_PA</t>
  </si>
  <si>
    <t xml:space="preserve">ESTACA ESCAVADA MECANICAMENTE, SEM FLUIDO ESTABILIZANTE, COM 40CM DE DIÂMETRO, CONCRETO LANÇADO POR CAMINHÃO BETONEIRA (EXCLUSIVE MOBILIZAÇÃO E DESMOBILIZAÇÃO). AF_01/2020_PA</t>
  </si>
  <si>
    <t xml:space="preserve">ESTACA ESCAVADA MECANICAMENTE, SEM FLUIDO ESTABILIZANTE, COM 60CM DE DIÂMETRO, CONCRETO LANÇADO POR CAMINHÃO BETONEIRA (EXCLUSIVE MOBILIZAÇÃO E DESMOBILIZAÇÃO). AF_01/2020_PA</t>
  </si>
  <si>
    <t xml:space="preserve">ESTACA ESCAVADA MECANICAMENTE, SEM FLUIDO ESTABILIZANTE, COM 25CM DE DIÂMETRO, CONCRETO LANÇADO MANUALMENTE (EXCLUSIVE MOBILIZAÇÃO E DESMOBILIZAÇÃO). AF_01/2020_PA</t>
  </si>
  <si>
    <t xml:space="preserve">ESTACA ESCAVADA MECANICAMENTE, SEM FLUIDO ESTABILIZANTE, COM 60CM DE DIÂMETRO, CONCRETO LANÇADO POR BOMBA LANÇA (EXCLUSIVE BOMBEAMENTO, MOBILIZAÇÃO E DESMOBILIZAÇÃO). AF_01/2020_PA</t>
  </si>
  <si>
    <t xml:space="preserve">ESTACA BROCA DE CONCRETO, DIÂMETRO DE 20CM, ESCAVAÇÃO MANUAL COM TRADO CONCHA, COM ARMADURA DE ARRANQUE. AF_05/2020</t>
  </si>
  <si>
    <t xml:space="preserve">ESTACA BROCA DE CONCRETO, DIÂMETRO DE 25CM, ESCAVAÇÃO MANUAL COM TRADO CONCHA, COM ARMADURA DE ARRANQUE. AF_05/2020</t>
  </si>
  <si>
    <t xml:space="preserve">ESTACA BROCA DE CONCRETO, DIÂMETRO DE 30CM, ESCAVAÇÃO MANUAL COM TRADO CONCHA, COM ARMADURA DE ARRANQUE. AF_05/2020</t>
  </si>
  <si>
    <t xml:space="preserve">ESTACA BROCA DE CONCRETO, DIÂMETRO DE 30CM, ESCAVAÇÃO MANUAL COM TRADO CONCHA, INTEIRAMENTE ARMADA. AF_05/2020_PA</t>
  </si>
  <si>
    <t xml:space="preserve">ARRASAMENTO MECÂNICO DE ESTACA BARRETE DE CONCRETO ARMADO, SEÇÃO DE 0,40 X 2,50 M. AF_05/2021</t>
  </si>
  <si>
    <t xml:space="preserve">ARRASAMENTO MECÂNICO DE ESTACA BARRETE DE CONCRETO ARMADO, SEÇÃO DE 0,60 X 2,50 M. AF_05/2021</t>
  </si>
  <si>
    <t xml:space="preserve">ARRASAMENTO MECÂNICO DE ESTACA BARRETE DE CONCRETO ARMADO, SEÇÃO DE 0,80 X 2,50 M. AF_05/2021</t>
  </si>
  <si>
    <t xml:space="preserve">LASTRO DE CONCRETO MAGRO, APLICADO EM PISOS, LAJES SOBRE SOLO OU RADIERS, ESPESSURA DE 3 CM. AF_07/2016</t>
  </si>
  <si>
    <t xml:space="preserve">LASTRO DE CONCRETO MAGRO, APLICADO EM PISOS, LAJES SOBRE SOLO OU RADIERS, ESPESSURA DE 5 CM. AF_07/2016</t>
  </si>
  <si>
    <t xml:space="preserve">LASTRO DE CONCRETO MAGRO, APLICADO EM BLOCOS DE COROAMENTO OU SAPATAS. AF_08/2017</t>
  </si>
  <si>
    <t xml:space="preserve">LASTRO DE CONCRETO MAGRO, APLICADO EM BLOCOS DE COROAMENTO OU SAPATAS, ESPESSURA DE 3 CM. AF_08/2017</t>
  </si>
  <si>
    <t xml:space="preserve">LASTRO DE CONCRETO MAGRO, APLICADO EM PISOS, LAJES SOBRE SOLO OU RADIERS. AF_08/2017</t>
  </si>
  <si>
    <t xml:space="preserve">LASTRO COM MATERIAL GRANULAR, APLICAÇÃO EM BLOCOS DE COROAMENTO, ESPESSURA DE *5 CM*. AF_08/2017</t>
  </si>
  <si>
    <t xml:space="preserve">LASTRO COM MATERIAL GRANULAR, APLICADO EM PISOS OU LAJES SOBRE SOLO, ESPESSURA DE *5 CM*. AF_08/2017</t>
  </si>
  <si>
    <t xml:space="preserve">LASTRO COM MATERIAL GRANULAR, APLICADO EM BLOCOS DE COROAMENTO, ESPESSURA DE *10 CM*. AF_08/2017</t>
  </si>
  <si>
    <t xml:space="preserve">LASTRO COM MATERIAL GRANULAR (PEDRA BRITADA N.2), APLICADO EM PISOS OU LAJES SOBRE SOLO, ESPESSURA DE *10 CM*. AF_08/2017</t>
  </si>
  <si>
    <t xml:space="preserve">ESCAVAÇÃO MANUAL DE VIGA DE BORDA PARA RADIER. AF_09/2021</t>
  </si>
  <si>
    <t xml:space="preserve">COMPACTAÇÃO MECÂNICA DE SOLO PARA EXECUÇÃO DE RADIER, PISO DE CONCRETO OU LAJE SOBRE SOLO, COM COMPACTADOR DE SOLOS TIPO PLACA VIBRATÓRIA. AF_09/2021</t>
  </si>
  <si>
    <t xml:space="preserve">FABRICAÇÃO, MONTAGEM E DESMONTAGEM DE FORMA PARA RADIER, PISO DE CONCRETO OU LAJE SOBRE SOLO, EM MADEIRA SERRADA, 4 UTILIZAÇÕES. AF_09/2021</t>
  </si>
  <si>
    <t xml:space="preserve">CAMADA SEPARADORA PARA EXECUÇÃO DE RADIER, PISO DE CONCRETO OU LAJE SOBRE SOLO, EM LONA PLÁSTICA. AF_09/2021</t>
  </si>
  <si>
    <t xml:space="preserve">ARMAÇÃO PARA EXECUÇÃO DE RADIER, PISO DE CONCRETO OU LAJE SOBRE SOLO, COM USO DE TELA Q-92. AF_09/2021</t>
  </si>
  <si>
    <t xml:space="preserve">ARMAÇÃO PARA EXECUÇÃO DE RADIER, PISO DE CONCRETO OU LAJE SOBRE SOLO, COM USO DE TELA Q-113. AF_09/2021</t>
  </si>
  <si>
    <t xml:space="preserve">ARMAÇÃO PARA EXECUÇÃO DE RADIER, PISO DE CONCRETO OU LAJE SOBRE SOLO, COM USO DE TELA Q-138. AF_09/2021</t>
  </si>
  <si>
    <t xml:space="preserve">ARMAÇÃO PARA EXECUÇÃO DE RADIER, PISO DE CONCRETO OU LAJE SOBRE SOLO, COM USO DE TELA Q-159. AF_09/2021</t>
  </si>
  <si>
    <t xml:space="preserve">ARMAÇÃO PARA EXECUÇÃO DE RADIER, PISO DE CONCRETO OU LAJE SOBRE SOLO, COM USO DE TELA Q-196. AF_09/2021</t>
  </si>
  <si>
    <t xml:space="preserve">ARMAÇÃO PARA EXECUÇÃO DE RADIER, PISO DE CONCRETO OU LAJE SOBRE SOLO, COM USO DE TELA Q-283. AF_09/2021</t>
  </si>
  <si>
    <t xml:space="preserve">CONCRETAGEM DE RADIER, PISO DE CONCRETO OU LAJE SOBRE SOLO, FCK 30 MPA - LANÇAMENTO, ADENSAMENTO E ACABAMENTO. AF_09/2021</t>
  </si>
  <si>
    <t xml:space="preserve">ACABAMENTO POLIDO PARA PISO DE CONCRETO ARMADO OU LAJE SOBRE SOLO DE ALTA RESISTÊNCIA. AF_09/2021</t>
  </si>
  <si>
    <t xml:space="preserve">EXECUÇÃO DE RADIER, ESPESSURA DE 10 CM, FCK = 30 MPA, COM USO DE FORMAS EM MADEIRA SERRADA. AF_09/2021</t>
  </si>
  <si>
    <t xml:space="preserve">EXECUÇÃO DE RADIER, ESPESSURA DE 15 CM, FCK = 30 MPA, COM USO DE FORMAS EM MADEIRA SERRADA. AF_09/2021</t>
  </si>
  <si>
    <t xml:space="preserve">EXECUÇÃO DE RADIER, ESPESSURA DE 20 CM, FCK = 30 MPA, COM USO DE FORMAS EM MADEIRA SERRADA. AF_09/2021</t>
  </si>
  <si>
    <t xml:space="preserve">LASTRO COM MATERIAL GRANULAR (PEDRA BRITADA N.3), APLICADO EM PISOS OU LAJES SOBRE SOLO, ESPESSURA DE *10 CM*. AF_07/2019</t>
  </si>
  <si>
    <t xml:space="preserve">LASTRO COM MATERIAL GRANULAR (AREIA MÉDIA), APLICADO EM PISOS OU LAJES SOBRE SOLO, ESPESSURA DE *10 CM*. AF_07/2019</t>
  </si>
  <si>
    <t xml:space="preserve">LASTRO COM MATERIAL GRANULAR (PEDRA BRITADA N.1 E PEDRA BRITADA N.2), APLICADO EM PISOS OU LAJES SOBRE SOLO, ESPESSURA DE *10 CM*. AF_07/2019</t>
  </si>
  <si>
    <t xml:space="preserve">EXECUÇÃO DE RADIER, ESPESSURA DE 25 CM, FCK = 30 MPA, COM USO DE FORMAS EM MADEIRA SERRADA. AF_09/2021</t>
  </si>
  <si>
    <t xml:space="preserve">EXECUÇÃO DE RADIER, ESPESSURA DE 30 CM, FCK = 30 MPA, COM USO DE FORMAS EM MADEIRA SERRADA. AF_09/2021</t>
  </si>
  <si>
    <t xml:space="preserve">EXECUÇÃO DE PISO DE CONCRETO, SEM ACABAMENTO SUPERFICIAL, ESPESSURA DE 15 CM, FCK = 30 MPA, COM USO DE FORMAS EM MADEIRA SERRADA. AF_09/2021</t>
  </si>
  <si>
    <t xml:space="preserve">EXECUÇÃO DE PISO DE CONCRETO, COM ACABAMENTO SUPERFICIAL, ESPESSURA DE 15 CM, FCK = 30 MPA, COM USO DE FORMAS EM MADEIRA SERRADA. AF_09/2021</t>
  </si>
  <si>
    <t xml:space="preserve">EXECUÇÃO DE LAJE SOBRE SOLO, ESPESSURA DE 10 CM, FCK = 30 MPA, COM USO DE FORMAS EM MADEIRA SERRADA. AF_09/2021</t>
  </si>
  <si>
    <t xml:space="preserve">EXECUÇÃO DE LAJE SOBRE SOLO, ESPESSURA DE 15 CM, FCK = 30 MPA, COM USO DE FORMAS EM MADEIRA SERRADA. AF_09/2021</t>
  </si>
  <si>
    <t xml:space="preserve">EXECUÇÃO DE LAJE SOBRE SOLO, ESPESSURA DE 20 CM, FCK = 30 MPA, COM USO DE FORMAS EM MADEIRA SERRADA. AF_09/2021</t>
  </si>
  <si>
    <t xml:space="preserve">EXECUÇÃO DE LAJE SOBRE SOLO, ESPESSURA DE 25 CM, FCK = 30 MPA, COM USO DE FORMAS EM MADEIRA SERRADA. AF_09/2021</t>
  </si>
  <si>
    <t xml:space="preserve">EXECUÇÃO DE LAJE SOBRE SOLO, ESPESSURA DE 30 CM, FCK = 30 MPA, COM USO DE FORMAS EM MADEIRA SERRADA. AF_09/2021</t>
  </si>
  <si>
    <t xml:space="preserve">FABRICAÇÃO DE FÔRMA PARA PILARES E ESTRUTURAS SIMILARES, EM CHAPA DE MADEIRA COMPENSADA PLASTIFICADA, E = 18 MM. AF_09/2020</t>
  </si>
  <si>
    <t xml:space="preserve">FABRICAÇÃO DE FÔRMA PARA VIGAS, EM CHAPA DE MADEIRA COMPENSADA PLASTIFICADA, E = 18 MM. AF_09/2020</t>
  </si>
  <si>
    <t xml:space="preserve">FABRICAÇÃO DE FÔRMA PARA LAJES, EM CHAPA DE MADEIRA COMPENSADA PLASTIFICADA, E = 18 MM. AF_09/2020</t>
  </si>
  <si>
    <t xml:space="preserve">FABRICAÇÃO DE FÔRMA PARA PILARES E ESTRUTURAS SIMILARES, EM MADEIRA SERRADA, E=25 MM. AF_09/2020</t>
  </si>
  <si>
    <t xml:space="preserve">FABRICAÇÃO DE FÔRMA PARA LAJES, EM MADEIRA SERRADA, E=25 MM. AF_09/2020</t>
  </si>
  <si>
    <t xml:space="preserve">FABRICAÇÃO DE ESCORAS DE VIGA DO TIPO GARFO, EM MADEIRA. AF_09/2020</t>
  </si>
  <si>
    <t xml:space="preserve">FABRICAÇÃO DE ESCORAS DO TIPO PONTALETE, EM MADEIRA, PARA PÉ-DIREITO SIMPLES. AF_09/2020</t>
  </si>
  <si>
    <t xml:space="preserve">MONTAGEM E DESMONTAGEM DE FÔRMA DE PILARES RETANGULARES E ESTRUTURAS SIMILARES, PÉ-DIREITO SIMPLES, EM MADEIRA SERRADA, 1 UTILIZAÇÃO. AF_09/2020</t>
  </si>
  <si>
    <t xml:space="preserve">MONTAGEM E DESMONTAGEM DE FÔRMA DE PILARES RETANGULARES E ESTRUTURAS SIMILARES, PÉ-DIREITO SIMPLES, EM MADEIRA SERRADA, 2 UTILIZAÇÕES. AF_09/2020</t>
  </si>
  <si>
    <t xml:space="preserve">MONTAGEM E DESMONTAGEM DE FÔRMA DE PILARES RETANGULARES E ESTRUTURAS SIMILARES, PÉ-DIREITO SIMPLES, EM MADEIRA SERRADA, 4 UTILIZAÇÕES. AF_09/2020</t>
  </si>
  <si>
    <t xml:space="preserve">MONTAGEM E DESMONTAGEM DE FÔRMA DE PILARES RETANGULARES E ESTRUTURAS SIMILARES, PÉ-DIREITO SIMPLES, EM CHAPA DE MADEIRA COMPENSADA RESINADA, 2 UTILIZAÇÕES. AF_09/2020</t>
  </si>
  <si>
    <t xml:space="preserve">MONTAGEM E DESMONTAGEM DE FÔRMA DE PILARES RETANGULARES E ESTRUTURAS SIMILARES, PÉ-DIREITO DUPLO, EM CHAPA DE MADEIRA COMPENSADA RESINADA, 2 UTILIZAÇÕES. AF_09/2020</t>
  </si>
  <si>
    <t xml:space="preserve">MONTAGEM E DESMONTAGEM DE FÔRMA DE PILARES RETANGULARES E ESTRUTURAS SIMILARES, PÉ-DIREITO SIMPLES, EM CHAPA DE MADEIRA COMPENSADA RESINADA, 4 UTILIZAÇÕES. AF_09/2020</t>
  </si>
  <si>
    <t xml:space="preserve">MONTAGEM E DESMONTAGEM DE FÔRMA DE PILARES RETANGULARES E ESTRUTURAS SIMILARES, PÉ-DIREITO DUPLO, EM CHAPA DE MADEIRA COMPENSADA RESINADA, 4 UTILIZAÇÕES. AF_09/2020</t>
  </si>
  <si>
    <t xml:space="preserve">MONTAGEM E DESMONTAGEM DE FÔRMA DE PILARES RETANGULARES E ESTRUTURAS SIMILARES, PÉ-DIREITO SIMPLES, EM CHAPA DE MADEIRA COMPENSADA RESINADA, 6 UTILIZAÇÕES. AF_09/2020</t>
  </si>
  <si>
    <t xml:space="preserve">MONTAGEM E DESMONTAGEM DE FÔRMA DE PILARES RETANGULARES E ESTRUTURAS SIMILARES, PÉ-DIREITO DUPLO, EM CHAPA DE MADEIRA COMPENSADA RESINADA, 6 UTILIZAÇÕES. AF_09/2020</t>
  </si>
  <si>
    <t xml:space="preserve">MONTAGEM E DESMONTAGEM DE FÔRMA DE PILARES RETANGULARES E ESTRUTURAS SIMILARES, PÉ-DIREITO SIMPLES, EM CHAPA DE MADEIRA COMPENSADA RESINADA, 8 UTILIZAÇÕES. AF_09/2020</t>
  </si>
  <si>
    <t xml:space="preserve">MONTAGEM E DESMONTAGEM DE FÔRMA DE PILARES RETANGULARES E ESTRUTURAS SIMILARES, PÉ-DIREITO DUPLO, EM CHAPA DE MADEIRA COMPENSADA RESINADA, 8 UTILIZAÇÕES. AF_09/2020</t>
  </si>
  <si>
    <t xml:space="preserve">MONTAGEM E DESMONTAGEM DE FÔRMA DE PILARES RETANGULARES E ESTRUTURAS SIMILARES, PÉ-DIREITO SIMPLES, EM CHAPA DE MADEIRA COMPENSADA PLASTIFICADA, 10 UTILIZAÇÕES. AF_09/2020</t>
  </si>
  <si>
    <t xml:space="preserve">MONTAGEM E DESMONTAGEM DE FÔRMA DE PILARES RETANGULARES E ESTRUTURAS SIMILARES, PÉ-DIREITO DUPLO, EM CHAPA DE MADEIRA COMPENSADA PLASTIFICADA, 10 UTILIZAÇÕES. AF_09/2020</t>
  </si>
  <si>
    <t xml:space="preserve">MONTAGEM E DESMONTAGEM DE FÔRMA DE PILARES RETANGULARES E ESTRUTURAS SIMILARES, PÉ-DIREITO SIMPLES, EM CHAPA DE MADEIRA COMPENSADA PLASTIFICADA, 12 UTILIZAÇÕES. AF_09/2020</t>
  </si>
  <si>
    <t xml:space="preserve">MONTAGEM E DESMONTAGEM DE FÔRMA DE PILARES RETANGULARES E ESTRUTURAS SIMILARES, PÉ-DIREITO DUPLO, EM CHAPA DE MADEIRA COMPENSADA PLASTIFICADA, 12 UTILIZAÇÕES. AF_09/2020</t>
  </si>
  <si>
    <t xml:space="preserve">MONTAGEM E DESMONTAGEM DE FÔRMA DE PILARES RETANGULARES E ESTRUTURAS SIMILARES, PÉ-DIREITO SIMPLES, EM CHAPA DE MADEIRA COMPENSADA PLASTIFICADA, 14 UTILIZAÇÕES. AF_09/2020</t>
  </si>
  <si>
    <t xml:space="preserve">MONTAGEM E DESMONTAGEM DE FÔRMA DE PILARES RETANGULARES E ESTRUTURAS SIMILARES, PÉ-DIREITO DUPLO, EM CHAPA DE MADEIRA COMPENSADA PLASTIFICADA, 14 UTILIZAÇÕES. AF_09/2020</t>
  </si>
  <si>
    <t xml:space="preserve">MONTAGEM E DESMONTAGEM DE FÔRMA DE PILARES RETANGULARES E ESTRUTURAS SIMILARES, PÉ-DIREITO SIMPLES, EM CHAPA DE MADEIRA COMPENSADA PLASTIFICADA, 18 UTILIZAÇÕES. AF_09/2020</t>
  </si>
  <si>
    <t xml:space="preserve">MONTAGEM E DESMONTAGEM DE FÔRMA DE PILARES RETANGULARES E ESTRUTURAS SIMILARES, PÉ-DIREITO DUPLO, EM CHAPA DE MADEIRA COMPENSADA PLASTIFICADA, 18 UTILIZAÇÕES. AF_09/2020</t>
  </si>
  <si>
    <t xml:space="preserve">MONTAGEM E DESMONTAGEM DE FÔRMA DE VIGA, ESCORAMENTO COM PONTALETE DE MADEIRA, PÉ-DIREITO SIMPLES, EM MADEIRA SERRADA, 1 UTILIZAÇÃO. AF_09/2020</t>
  </si>
  <si>
    <t xml:space="preserve">MONTAGEM E DESMONTAGEM DE FÔRMA DE VIGA, ESCORAMENTO COM PONTALETE DE MADEIRA, PÉ-DIREITO SIMPLES, EM MADEIRA SERRADA, 2 UTILIZAÇÕES. AF_09/2020</t>
  </si>
  <si>
    <t xml:space="preserve">MONTAGEM E DESMONTAGEM DE FÔRMA DE VIGA, ESCORAMENTO COM PONTALETE DE MADEIRA, PÉ-DIREITO SIMPLES, EM MADEIRA SERRADA, 4 UTILIZAÇÕES. AF_09/2020</t>
  </si>
  <si>
    <t xml:space="preserve">MONTAGEM E DESMONTAGEM DE FÔRMA DE VIGA, ESCORAMENTO COM GARFO DE MADEIRA, PÉ-DIREITO DUPLO, EM CHAPA DE MADEIRA RESINADA, 2 UTILIZAÇÕES. AF_09/2020</t>
  </si>
  <si>
    <t xml:space="preserve">MONTAGEM E DESMONTAGEM DE FÔRMA DE VIGA, ESCORAMENTO METÁLICO, PÉ-DIREITO DUPLO, EM CHAPA DE MADEIRA RESINADA, 2 UTILIZAÇÕES. AF_09/2020</t>
  </si>
  <si>
    <t xml:space="preserve">MONTAGEM E DESMONTAGEM DE FÔRMA DE VIGA, ESCORAMENTO COM GARFO DE MADEIRA, PÉ-DIREITO SIMPLES, EM CHAPA DE MADEIRA RESINADA, 2 UTILIZAÇÕES. AF_09/2020</t>
  </si>
  <si>
    <t xml:space="preserve">MONTAGEM E DESMONTAGEM DE FÔRMA DE VIGA, ESCORAMENTO METÁLICO, PÉ-DIREITO SIMPLES, EM CHAPA DE MADEIRA RESINADA, 2 UTILIZAÇÕES. AF_09/2020</t>
  </si>
  <si>
    <t xml:space="preserve">MONTAGEM E DESMONTAGEM DE FÔRMA DE VIGA, ESCORAMENTO COM GARFO DE MADEIRA, PÉ-DIREITO DUPLO, EM CHAPA DE MADEIRA RESINADA, 4 UTILIZAÇÕES. AF_09/2020</t>
  </si>
  <si>
    <t xml:space="preserve">MONTAGEM E DESMONTAGEM DE FÔRMA DE VIGA, ESCORAMENTO METÁLICO, PÉ-DIREITO DUPLO, EM CHAPA DE MADEIRA RESINADA, 4 UTILIZAÇÕES. AF_09/2020</t>
  </si>
  <si>
    <t xml:space="preserve">MONTAGEM E DESMONTAGEM DE FÔRMA DE VIGA, ESCORAMENTO COM GARFO DE MADEIRA, PÉ-DIREITO SIMPLES, EM CHAPA DE MADEIRA RESINADA, 4 UTILIZAÇÕES. AF_09/2020</t>
  </si>
  <si>
    <t xml:space="preserve">MONTAGEM E DESMONTAGEM DE FÔRMA DE VIGA, ESCORAMENTO METÁLICO, PÉ-DIREITO SIMPLES, EM CHAPA DE MADEIRA RESINADA, 4 UTILIZAÇÕES. AF_09/2020</t>
  </si>
  <si>
    <t xml:space="preserve">MONTAGEM E DESMONTAGEM DE FÔRMA DE VIGA, ESCORAMENTO COM GARFO DE MADEIRA, PÉ-DIREITO DUPLO, EM CHAPA DE MADEIRA RESINADA, 6 UTILIZAÇÕES. AF_09/2020</t>
  </si>
  <si>
    <t xml:space="preserve">MONTAGEM E DESMONTAGEM DE FÔRMA DE VIGA, ESCORAMENTO METÁLICO, PÉ-DIREITO DUPLO, EM CHAPA DE MADEIRA RESINADA, 6 UTILIZAÇÕES. AF_12/2015</t>
  </si>
  <si>
    <t xml:space="preserve">MONTAGEM E DESMONTAGEM DE FÔRMA DE VIGA, ESCORAMENTO COM GARFO DE MADEIRA, PÉ-DIREITO SIMPLES, EM CHAPA DE MADEIRA RESINADA, 6 UTILIZAÇÕES. AF_09/2020</t>
  </si>
  <si>
    <t xml:space="preserve">MONTAGEM E DESMONTAGEM DE FÔRMA DE VIGA, ESCORAMENTO METÁLICO, PÉ-DIREITO SIMPLES, EM CHAPA DE MADEIRA RESINADA, 6 UTILIZAÇÕES. AF_09/2020</t>
  </si>
  <si>
    <t xml:space="preserve">MONTAGEM E DESMONTAGEM DE FÔRMA DE VIGA, ESCORAMENTO COM GARFO DE MADEIRA, PÉ-DIREITO DUPLO, EM CHAPA DE MADEIRA RESINADA, 8 UTILIZAÇÕES. AF_09/2020</t>
  </si>
  <si>
    <t xml:space="preserve">MONTAGEM E DESMONTAGEM DE FÔRMA DE VIGA, ESCORAMENTO METÁLICO, PÉ-DIREITO DUPLO, EM CHAPA DE MADEIRA RESINADA, 8 UTILIZAÇÕES. AF_09/2020</t>
  </si>
  <si>
    <t xml:space="preserve">MONTAGEM E DESMONTAGEM DE FÔRMA DE VIGA, ESCORAMENTO COM GARFO DE MADEIRA, PÉ-DIREITO SIMPLES, EM CHAPA DE MADEIRA RESINADA, 8 UTILIZAÇÕES. AF_09/2020</t>
  </si>
  <si>
    <t xml:space="preserve">MONTAGEM E DESMONTAGEM DE FÔRMA DE VIGA, ESCORAMENTO METÁLICO, PÉ-DIREITO SIMPLES, EM CHAPA DE MADEIRA RESINADA, 8 UTILIZAÇÕES. AF_09/2020</t>
  </si>
  <si>
    <t xml:space="preserve">MONTAGEM E DESMONTAGEM DE FÔRMA DE VIGA, ESCORAMENTO COM GARFO DE MADEIRA, PÉ-DIREITO DUPLO, EM CHAPA DE MADEIRA PLASTIFICADA, 10 UTILIZAÇÕES. AF_09/2020</t>
  </si>
  <si>
    <t xml:space="preserve">MONTAGEM E DESMONTAGEM DE FÔRMA DE VIGA, ESCORAMENTO METÁLICO, PÉ-DIREITO DUPLO, EM CHAPA DE MADEIRA PLASTIFICADA, 10 UTILIZAÇÕES. AF_09/2020</t>
  </si>
  <si>
    <t xml:space="preserve">MONTAGEM E DESMONTAGEM DE FÔRMA DE VIGA, ESCORAMENTO COM GARFO DE MADEIRA, PÉ-DIREITO SIMPLES, EM CHAPA DE MADEIRA PLASTIFICADA, 10 UTILIZAÇÕES. AF_09/2020</t>
  </si>
  <si>
    <t xml:space="preserve">MONTAGEM E DESMONTAGEM DE FÔRMA DE VIGA, ESCORAMENTO METÁLICO, PÉ-DIREITO SIMPLES, EM CHAPA DE MADEIRA PLASTIFICADA, 10 UTILIZAÇÕES. AF_09/2020</t>
  </si>
  <si>
    <t xml:space="preserve">MONTAGEM E DESMONTAGEM DE FÔRMA DE VIGA, ESCORAMENTO COM GARFO DE MADEIRA, PÉ-DIREITO DUPLO, EM CHAPA DE MADEIRA PLASTIFICADA, 12 UTILIZAÇÕES. AF_09/2020</t>
  </si>
  <si>
    <t xml:space="preserve">MONTAGEM E DESMONTAGEM DE FÔRMA DE VIGA, ESCORAMENTO METÁLICO, PÉ-DIREITO DUPLO, EM CHAPA DE MADEIRA PLASTIFICADA, 12 UTILIZAÇÕES. AF_09/2020</t>
  </si>
  <si>
    <t xml:space="preserve">MONTAGEM E DESMONTAGEM DE FÔRMA DE VIGA, ESCORAMENTO COM GARFO DE MADEIRA, PÉ-DIREITO SIMPLES, EM CHAPA DE MADEIRA PLASTIFICADA, 12 UTILIZAÇÕES. AF_09/2020</t>
  </si>
  <si>
    <t xml:space="preserve">MONTAGEM E DESMONTAGEM DE FÔRMA DE VIGA, ESCORAMENTO METÁLICO, PÉ-DIREITO SIMPLES, EM CHAPA DE MADEIRA PLASTIFICADA, 12 UTILIZAÇÕES. AF_09/2020</t>
  </si>
  <si>
    <t xml:space="preserve">MONTAGEM E DESMONTAGEM DE FÔRMA DE VIGA, ESCORAMENTO COM GARFO DE MADEIRA, PÉ-DIREITO DUPLO, EM CHAPA DE MADEIRA PLASTIFICADA, 14 UTILIZAÇÕES. AF_09/2020</t>
  </si>
  <si>
    <t xml:space="preserve">MONTAGEM E DESMONTAGEM DE FÔRMA DE VIGA, ESCORAMENTO METÁLICO, PÉ-DIREITO DUPLO, EM CHAPA DE MADEIRA PLASTIFICADA, 14 UTILIZAÇÕES. AF_09/2020</t>
  </si>
  <si>
    <t xml:space="preserve">MONTAGEM E DESMONTAGEM DE FÔRMA DE VIGA, ESCORAMENTO COM GARFO DE MADEIRA, PÉ-DIREITO SIMPLES, EM CHAPA DE MADEIRA PLASTIFICADA, 14 UTILIZAÇÕES. AF_09/2020</t>
  </si>
  <si>
    <t xml:space="preserve">MONTAGEM E DESMONTAGEM DE FÔRMA DE VIGA, ESCORAMENTO METÁLICO, PÉ-DIREITO SIMPLES, EM CHAPA DE MADEIRA PLASTIFICADA, 14 UTILIZAÇÕES. AF_09/2020</t>
  </si>
  <si>
    <t xml:space="preserve">MONTAGEM E DESMONTAGEM DE FÔRMA DE VIGA, ESCORAMENTO COM GARFO DE MADEIRA, PÉ-DIREITO DUPLO, EM CHAPA DE MADEIRA PLASTIFICADA, 18 UTILIZAÇÕES. AF_09/2020</t>
  </si>
  <si>
    <t xml:space="preserve">MONTAGEM E DESMONTAGEM DE FÔRMA DE VIGA, ESCORAMENTO METÁLICO, PÉ-DIREITO DUPLO, EM CHAPA DE MADEIRA PLASTIFICADA, 18 UTILIZAÇÕES. AF_09/2020</t>
  </si>
  <si>
    <t xml:space="preserve">MONTAGEM E DESMONTAGEM DE FÔRMA DE VIGA, ESCORAMENTO COM GARFO DE MADEIRA, PÉ-DIREITO SIMPLES, EM CHAPA DE MADEIRA PLASTIFICADA, 18 UTILIZAÇÕES. AF_09/2020</t>
  </si>
  <si>
    <t xml:space="preserve">MONTAGEM E DESMONTAGEM DE FÔRMA DE VIGA, ESCORAMENTO METÁLICO, PÉ-DIREITO SIMPLES, EM CHAPA DE MADEIRA PLASTIFICADA, 18 UTILIZAÇÕES. AF_09/2020</t>
  </si>
  <si>
    <t xml:space="preserve">MONTAGEM E DESMONTAGEM DE FÔRMA DE LAJE MACIÇA, PÉ-DIREITO SIMPLES, EM MADEIRA SERRADA, 1 UTILIZAÇÃO. AF_09/2020</t>
  </si>
  <si>
    <t xml:space="preserve">MONTAGEM E DESMONTAGEM DE FÔRMA DE LAJE MACIÇA, PÉ-DIREITO SIMPLES, EM MADEIRA SERRADA, 2 UTILIZAÇÕES. AF_09/2020</t>
  </si>
  <si>
    <t xml:space="preserve">MONTAGEM E DESMONTAGEM DE FÔRMA DE LAJE MACIÇA, PÉ-DIREITO SIMPLES, EM MADEIRA SERRADA, 4 UTILIZAÇÕES. AF_09/2020</t>
  </si>
  <si>
    <t xml:space="preserve">MONTAGEM E DESMONTAGEM DE FÔRMA DE LAJE NERVURADA COM CUBETA E ASSOALHO, PÉ-DIREITO DUPLO, EM CHAPA DE MADEIRA COMPENSADA RESINADA, 8 UTILIZAÇÕES. AF_09/2020</t>
  </si>
  <si>
    <t xml:space="preserve">MONTAGEM E DESMONTAGEM DE FÔRMA DE LAJE NERVURADA COM CUBETA E ASSOALHO, PÉ-DIREITO SIMPLES, EM CHAPA DE MADEIRA COMPENSADA RESINADA, 8 UTILIZAÇÕES. AF_09/2020</t>
  </si>
  <si>
    <t xml:space="preserve">MONTAGEM E DESMONTAGEM DE FÔRMA DE LAJE NERVURADA COM CUBETA E ASSOALHO, PÉ-DIREITO DUPLO, EM CHAPA DE MADEIRA COMPENSADA RESINADA, 10 UTILIZAÇÕES. AF_09/2020</t>
  </si>
  <si>
    <t xml:space="preserve">MONTAGEM E DESMONTAGEM DE FÔRMA DE LAJE NERVURADA COM CUBETA E ASSOALHO, PÉ-DIREITO SIMPLES, EM CHAPA DE MADEIRA COMPENSADA RESINADA, 10 UTILIZAÇÕES. AF_09/2020</t>
  </si>
  <si>
    <t xml:space="preserve">MONTAGEM E DESMONTAGEM DE FÔRMA DE LAJE NERVURADA COM CUBETA E ASSOALHO, PÉ-DIREITO DUPLO, EM CHAPA DE MADEIRA COMPENSADA RESINADA, 12 UTILIZAÇÕES. AF_09/2020</t>
  </si>
  <si>
    <t xml:space="preserve">MONTAGEM E DESMONTAGEM DE FÔRMA DE LAJE NERVURADA COM CUBETA E ASSOALHO, PÉ-DIREITO SIMPLES, EM CHAPA DE MADEIRA COMPENSADA RESINADA, 12 UTILIZAÇÕES. AF_09/2020</t>
  </si>
  <si>
    <t xml:space="preserve">MONTAGEM E DESMONTAGEM DE FÔRMA DE LAJE NERVURADA COM CUBETA E ASSOALHO, PÉ-DIREITO DUPLO, EM CHAPA DE MADEIRA COMPENSADA RESINADA, 14 UTILIZAÇÕES. AF_09/2020</t>
  </si>
  <si>
    <t xml:space="preserve">MONTAGEM E DESMONTAGEM DE FÔRMA DE LAJE NERVURADA COM CUBETA E ASSOALHO, PÉ-DIREITO SIMPLES, EM CHAPA DE MADEIRA COMPENSADA RESINADA, 14 UTILIZAÇÕES. AF_09/2020</t>
  </si>
  <si>
    <t xml:space="preserve">MONTAGEM E DESMONTAGEM DE FÔRMA DE LAJE NERVURADA COM CUBETA E ASSOALHO, PÉ-DIREITO DUPLO, EM CHAPA DE MADEIRA COMPENSADA RESINADA, 18 UTILIZAÇÕES. AF_09/2020</t>
  </si>
  <si>
    <t xml:space="preserve">MONTAGEM E DESMONTAGEM DE FÔRMA DE LAJE NERVURADA COM CUBETA E ASSOALHO, PÉ-DIREITO SIMPLES, EM CHAPA DE MADEIRA COMPENSADA RESINADA, 18 UTILIZAÇÕES. AF_09/2020</t>
  </si>
  <si>
    <t xml:space="preserve">MONTAGEM E DESMONTAGEM DE FÔRMA DE LAJE MACIÇA, PÉ-DIREITO DUPLO, EM CHAPA DE MADEIRA COMPENSADA RESINADA, 2 UTILIZAÇÕES. AF_09/2020</t>
  </si>
  <si>
    <t xml:space="preserve">MONTAGEM E DESMONTAGEM DE FÔRMA DE LAJE MACIÇA, PÉ-DIREITO SIMPLES, EM CHAPA DE MADEIRA COMPENSADA RESINADA, 2 UTILIZAÇÕES. AF_09/2020</t>
  </si>
  <si>
    <t xml:space="preserve">MONTAGEM E DESMONTAGEM DE FÔRMA DE LAJE MACIÇA, PÉ-DIREITO DUPLO, EM CHAPA DE MADEIRA COMPENSADA RESINADA, 4 UTILIZAÇÕES. AF_09/2020</t>
  </si>
  <si>
    <t xml:space="preserve">MONTAGEM E DESMONTAGEM DE FÔRMA DE LAJE MACIÇA, PÉ-DIREITO SIMPLES, EM CHAPA DE MADEIRA COMPENSADA RESINADA, 4 UTILIZAÇÕES. AF_09/2020</t>
  </si>
  <si>
    <t xml:space="preserve">MONTAGEM E DESMONTAGEM DE FÔRMA DE LAJE MACIÇA, PÉ-DIREITO DUPLO, EM CHAPA DE MADEIRA COMPENSADA RESINADA, 6 UTILIZAÇÕES. AF_09/2020</t>
  </si>
  <si>
    <t xml:space="preserve">MONTAGEM E DESMONTAGEM DE FÔRMA DE LAJE MACIÇA, PÉ-DIREITO SIMPLES, EM CHAPA DE MADEIRA COMPENSADA RESINADA, 6 UTILIZAÇÕES. AF_09/2020</t>
  </si>
  <si>
    <t xml:space="preserve">MONTAGEM E DESMONTAGEM DE FÔRMA DE LAJE MACIÇA, PÉ-DIREITO DUPLO, EM CHAPA DE MADEIRA COMPENSADA RESINADA, 8 UTILIZAÇÕES. AF_09/2020</t>
  </si>
  <si>
    <t xml:space="preserve">MONTAGEM E DESMONTAGEM DE FÔRMA DE LAJE MACIÇA, PÉ-DIREITO SIMPLES, EM CHAPA DE MADEIRA COMPENSADA RESINADA, 8 UTILIZAÇÕES. AF_09/2020</t>
  </si>
  <si>
    <t xml:space="preserve">MONTAGEM E DESMONTAGEM DE FÔRMA DE LAJE MACIÇA, PÉ-DIREITO DUPLO, EM CHAPA DE MADEIRA COMPENSADA PLASTIFICADA, 10 UTILIZAÇÕES. AF_09/2020</t>
  </si>
  <si>
    <t xml:space="preserve">MONTAGEM E DESMONTAGEM DE FÔRMA DE LAJE MACIÇA, PÉ-DIREITO SIMPLES, EM CHAPA DE MADEIRA COMPENSADA PLASTIFICADA, 10 UTILIZAÇÕES. AF_09/2020</t>
  </si>
  <si>
    <t xml:space="preserve">MONTAGEM E DESMONTAGEM DE FÔRMA DE LAJE MACIÇA, PÉ-DIREITO DUPLO, EM CHAPA DE MADEIRA COMPENSADA PLASTIFICADA, 12 UTILIZAÇÕES. AF_09/2020</t>
  </si>
  <si>
    <t xml:space="preserve">MONTAGEM E DESMONTAGEM DE FÔRMA DE LAJE MACIÇA, PÉ-DIREITO SIMPLES, EM CHAPA DE MADEIRA COMPENSADA PLASTIFICADA, 12 UTILIZAÇÕES. AF_09/2020</t>
  </si>
  <si>
    <t xml:space="preserve">MONTAGEM E DESMONTAGEM DE FÔRMA DE LAJE MACIÇA, PÉ-DIREITO DUPLO, EM CHAPA DE MADEIRA COMPENSADA PLASTIFICADA, 14 UTILIZAÇÕES. AF_09/2020</t>
  </si>
  <si>
    <t xml:space="preserve">MONTAGEM E DESMONTAGEM DE FÔRMA DE LAJE MACIÇA, PÉ-DIREITO SIMPLES, EM CHAPA DE MADEIRA COMPENSADA PLASTIFICADA, 14 UTILIZAÇÕES. AF_09/2020</t>
  </si>
  <si>
    <t xml:space="preserve">MONTAGEM E DESMONTAGEM DE FÔRMA DE LAJE MACIÇA, PÉ-DIREITO DUPLO, EM CHAPA DE MADEIRA COMPENSADA PLASTIFICADA, 18 UTILIZAÇÕES. AF_09/2020</t>
  </si>
  <si>
    <t xml:space="preserve">MONTAGEM E DESMONTAGEM DE FÔRMA DE LAJE MACIÇA, PÉ-DIREITO SIMPLES, EM CHAPA DE MADEIRA COMPENSADA PLASTIFICADA, 18 UTILIZAÇÕES. AF_09/2020</t>
  </si>
  <si>
    <t xml:space="preserve">FABRICAÇÃO DE FÔRMA PARA PILARES CIRCULARES, EM CHAPA DE MADEIRA COMPENSADA RESINADA. AF_06/2017</t>
  </si>
  <si>
    <t xml:space="preserve">MONTAGEM E DESMONTAGEM DE FÔRMA DE PILARES CIRCULARES, COM ÁREA MÉDIA DAS SEÇÕES MENOR OU IGUAL A 0,28 M², PÉ-DIREITO SIMPLES, EM MADEIRA, 2 UTILIZAÇÕES. AF_06/2017</t>
  </si>
  <si>
    <t xml:space="preserve">MONTAGEM E DESMONTAGEM DE FÔRMA DE PILARES CIRCULARES, COM ÁREA MÉDIA DAS SEÇÕES MAIOR QUE 0,28 M², PÉ-DIREITO SIMPLES, EM MADEIRA, 2 UTILIZAÇÕES. AF_06/2017</t>
  </si>
  <si>
    <t xml:space="preserve">MONTAGEM E DESMONTAGEM DE FÔRMA DE PILARES CIRCULARES, COM ÁREA MÉDIA DAS SEÇÕES MENOR OU IGUAL A 0,28 M², PÉ-DIREITO DUPLO, EM MADEIRA, 2 UTILIZAÇÕES. AF_06/2017</t>
  </si>
  <si>
    <t xml:space="preserve">FABRICAÇÃO, MONTAGEM E DESMONTAGEM DE FÔRMA PARA SAPATA, EM MADEIRA SERRADA, E=25 MM, 1 UTILIZAÇÃO. AF_06/2017</t>
  </si>
  <si>
    <t xml:space="preserve">FABRICAÇÃO, MONTAGEM E DESMONTAGEM DE FÔRMA PARA VIGA BALDRAME, EM MADEIRA SERRADA, E=25 MM, 1 UTILIZAÇÃO. AF_06/2017</t>
  </si>
  <si>
    <t xml:space="preserve">FABRICAÇÃO, MONTAGEM E DESMONTAGEM DE FÔRMA PARA SAPATA, EM MADEIRA SERRADA, E=25 MM, 2 UTILIZAÇÕES. AF_06/2017</t>
  </si>
  <si>
    <t xml:space="preserve">FABRICAÇÃO, MONTAGEM E DESMONTAGEM DE FÔRMA PARA VIGA BALDRAME, EM MADEIRA SERRADA, E=25 MM, 2 UTILIZAÇÕES. AF_06/2017</t>
  </si>
  <si>
    <t xml:space="preserve">FABRICAÇÃO, MONTAGEM E DESMONTAGEM DE FÔRMA PARA BLOCO DE COROAMENTO, EM MADEIRA SERRADA, E=25 MM, 4 UTILIZAÇÕES. AF_06/2017</t>
  </si>
  <si>
    <t xml:space="preserve">FABRICAÇÃO, MONTAGEM E DESMONTAGEM DE FÔRMA PARA SAPATA, EM MADEIRA SERRADA, E=25 MM, 4 UTILIZAÇÕES. AF_06/2017</t>
  </si>
  <si>
    <t xml:space="preserve">FABRICAÇÃO, MONTAGEM E DESMONTAGEM DE FÔRMA PARA VIGA BALDRAME, EM MADEIRA SERRADA, E=25 MM, 4 UTILIZAÇÕES. AF_06/2017</t>
  </si>
  <si>
    <t xml:space="preserve">FABRICAÇÃO, MONTAGEM E DESMONTAGEM DE FÔRMA PARA BLOCO DE COROAMENTO, EM CHAPA DE MADEIRA COMPENSADA RESINADA, E=17 MM, 2 UTILIZAÇÕES. AF_06/2017</t>
  </si>
  <si>
    <t xml:space="preserve">FABRICAÇÃO, MONTAGEM E DESMONTAGEM DE FÔRMA PARA SAPATA, EM CHAPA DE MADEIRA COMPENSADA RESINADA, E=17 MM, 2 UTILIZAÇÕES. AF_06/2017</t>
  </si>
  <si>
    <t xml:space="preserve">FABRICAÇÃO, MONTAGEM E DESMONTAGEM DE FÔRMA PARA VIGA BALDRAME, EM CHAPA DE MADEIRA COMPENSADA RESINADA, E=17 MM, 2 UTILIZAÇÕES. AF_06/2017</t>
  </si>
  <si>
    <t xml:space="preserve">FABRICAÇÃO, MONTAGEM E DESMONTAGEM DE FÔRMA PARA BLOCO DE COROAMENTO, EM CHAPA DE MADEIRA COMPENSADA RESINADA, E=17 MM, 4 UTILIZAÇÕES. AF_06/2017</t>
  </si>
  <si>
    <t xml:space="preserve">FABRICAÇÃO, MONTAGEM E DESMONTAGEM DE FÔRMA PARA SAPATA, EM CHAPA DE MADEIRA COMPENSADA RESINADA, E=17 MM, 4 UTILIZAÇÕES. AF_06/2017</t>
  </si>
  <si>
    <t xml:space="preserve">FABRICAÇÃO, MONTAGEM E DESMONTAGEM DE FÔRMA PARA VIGA BALDRAME, EM CHAPA DE MADEIRA COMPENSADA RESINADA, E=17 MM, 4 UTILIZAÇÕES. AF_06/2017</t>
  </si>
  <si>
    <t xml:space="preserve">MONTAGEM E DESMONTAGEM DE FÔRMA DE PILARES CIRCULARES, COM ÁREA MÉDIA DAS SEÇÕES MAIOR QUE 0,28 M², PÉ-DIREITO DUPLO, EM MADEIRA, 2 UTILIZAÇÕES.  AF_06/2017</t>
  </si>
  <si>
    <t xml:space="preserve">FABRICAÇÃO DE ESCORAS DO TIPO PONTALETE, EM MADEIRA, PARA PÉ-DIREITO DUPLO. AF_09/2020</t>
  </si>
  <si>
    <t xml:space="preserve">ESCORAMENTO DE FÔRMAS DE LAJE EM MADEIRA NÃO APARELHADA, PÉ-DIREITO SIMPLES, INCLUSO TRAVAMENTO, 4 UTILIZAÇÕES. AF_09/2020</t>
  </si>
  <si>
    <t xml:space="preserve">ESCORAMENTO DE FÔRMAS DE LAJE EM MADEIRA NÃO APARELHADA, PÉ-DIREITO DUPLO, INCLUSO TRAVAMENTO, 4 UTILIZAÇÕES. AF_09/2020</t>
  </si>
  <si>
    <t xml:space="preserve">FABRICAÇÃO DE FÔRMA PARA ESCADAS, COM 2 LANCES EM "U" E LAJE PLANA, EM CHAPA DE MADEIRA COMPENSADA PLASTIFICADA, E=18 MM. AF_11/2020</t>
  </si>
  <si>
    <t xml:space="preserve">FABRICAÇÃO DE FÔRMA PARA ESCADAS, COM 2 LANCES EM "U" E LAJE PLANA, EM CHAPA DE MADEIRA COMPENSADA RESINADA, E= 17 MM. AF_11/2020</t>
  </si>
  <si>
    <t xml:space="preserve">FABRICAÇÃO DE FÔRMA PARA ESCADAS, COM 2 LANCES EM "U" E LAJE PLANA, EM MADEIRA SERRADA, E=25 MM. AF_11/2020</t>
  </si>
  <si>
    <t xml:space="preserve">MONTAGEM E DESMONTAGEM DE FÔRMA PARA ESCADAS, COM 2 LANCES EM "U" E LAJE PLANA, EM MADEIRA SERRADA, 1 UTILIZAÇÃO. AF_11/2020</t>
  </si>
  <si>
    <t xml:space="preserve">MONTAGEM E DESMONTAGEM DE FÔRMA PARA ESCADAS, COM 2 LANCES EM "U"  E LAJE PLANA, EM MADEIRA SERRADA, 2 UTILIZAÇÕES. AF_11/2020</t>
  </si>
  <si>
    <t xml:space="preserve">MONTAGEM E DESMONTAGEM DE FÔRMA PARA ESCADAS, COM 2 LANCES EM "U" E LAJE PLANA, EM CHAPA DE MADEIRA COMPENSADA RESINADA, 2 UTILIZAÇÕES. AF_11/2020</t>
  </si>
  <si>
    <t xml:space="preserve">MONTAGEM E DESMONTAGEM DE FÔRMA PARA ESCADAS, COM 2 LANCES EM "U" E LAJE PLANA, EM CHAPA DE MADEIRA COMPENSADA RESINADA, 4 UTILIZAÇÕES. AF_11/2020</t>
  </si>
  <si>
    <t xml:space="preserve">MONTAGEM E DESMONTAGEM DE FÔRMA PARA ESCADAS, COM 2 LANCES EM "U" E LAJE PLANA, EM CHAPA DE MADEIRA COMPENSADA PLASTIFICADA, 6 UTILIZAÇÕES. AF_11/2020</t>
  </si>
  <si>
    <t xml:space="preserve">MONTAGEM E DESMONTAGEM DE FÔRMA PARA ESCADAS, COM 2 LANCES EM "U" E LAJE PLANA, EM CHAPA DE MADEIRA COMPENSADA PLASTIFICADA, 8 UTILIZAÇÕES. AF_11/2020</t>
  </si>
  <si>
    <t xml:space="preserve">MONTAGEM E DESMONTAGEM DE FÔRMA PARA ESCADAS, COM 2 LANCES EM "U" E LAJE PLANA, EM CHAPA DE MADEIRA COMPENSADA PLASTIFICADA, 10 UTILIZAÇÕES. AF_11/2020</t>
  </si>
  <si>
    <t xml:space="preserve">FABRICAÇÃO DE FÔRMA PARA ESCADAS, COM 2 LANCES EM "U" E LAJE CASCATA, EM CHAPA DE MADEIRA COMPENSADA PLASTIFICADA, E=18 MM. AF_11/2020</t>
  </si>
  <si>
    <t xml:space="preserve">FABRICAÇÃO DE FÔRMA PARA ESCADAS, COM 2 LANCES EM "U" E LAJE CASCATA, EM CHAPA DE MADEIRA COMPENSADA RESINADA, E= 17 MM. AF_11/2020</t>
  </si>
  <si>
    <t xml:space="preserve">FABRICAÇÃO DE FÔRMA PARA ESCADAS, COM 2 LANCES EM "U" E LAJE CASCATA, EM MADEIRA SERRADA, E=25 MM. AF_11/2020</t>
  </si>
  <si>
    <t xml:space="preserve">FABRICAÇÃO DE FÔRMA PARA ESCADAS, COM 2 LANCES EM "L" E LAJE PLANA, EM CHAPA DE MADEIRA COMPENSADA PLASTIFICADA, E=18 MM. AF_11/2020</t>
  </si>
  <si>
    <t xml:space="preserve">FABRICAÇÃO DE FÔRMA PARA ESCADAS, COM 2 LANCES EM "L" E LAJE PLANA, EM CHAPA DE MADEIRA COMPENSADA RESINADA, E= 17 MM. AF_11/2020</t>
  </si>
  <si>
    <t xml:space="preserve">FABRICAÇÃO DE FÔRMA PARA ESCADAS, COM 2 LANCES EM "L" E LAJE PLANA, EM MADEIRA SERRADA, E=25 MM. AF_11/2020</t>
  </si>
  <si>
    <t xml:space="preserve">FABRICAÇÃO DE FÔRMA PARA ESCADAS, COM 2 LANCES EM "L" E LAJE CASCATA, EM CHAPA DE MADEIRA COMPENSADA PLASTIFICADA, E=18 MM. AF_11/2020</t>
  </si>
  <si>
    <t xml:space="preserve">FABRICAÇÃO DE FÔRMA PARA ESCADAS, COM 2 LANCES EM "L" E LAJE CASCATA, EM CHAPA DE MADEIRA COMPENSADA RESINADA, E= 17 MM. AF_11/2020</t>
  </si>
  <si>
    <t xml:space="preserve">FABRICAÇÃO DE FÔRMA PARA ESCADAS, COM 2 LANCES EM "L" E LAJE CASCATA, EM MADEIRA SERRADA, E=25 MM. AF_11/2020</t>
  </si>
  <si>
    <t xml:space="preserve">FABRICAÇÃO DE FÔRMA PARA ESCADAS, COM 1 LANCE E LAJE PLANA, EM CHAPA DE MADEIRA COMPENSADA PLASTIFICADA, E=18 MM. AF_11/2020</t>
  </si>
  <si>
    <t xml:space="preserve">FABRICAÇÃO DE FÔRMA PARA ESCADAS, COM 1 LANCE E LAJE PLANA, EM CHAPA DE MADEIRA COMPENSADA RESINADA, E= 17 MM. AF_11/2020</t>
  </si>
  <si>
    <t xml:space="preserve">FABRICAÇÃO DE FÔRMA PARA ESCADAS, COM 1 LANCE E LAJE PLANA, EM MADEIRA SERRADA, E=25 MM. AF_11/2020</t>
  </si>
  <si>
    <t xml:space="preserve">FABRICAÇÃO DE FÔRMA PARA ESCADAS, COM 1 LANCE E LAJE CASCATA, EM CHAPA DE MADEIRA COMPENSADA PLASTIFICADA, E=18 MM. AF_11/2020</t>
  </si>
  <si>
    <t xml:space="preserve">FABRICAÇÃO DE FÔRMA PARA ESCADAS, COM 1 LANCE E LAJE CASCATA, EM CHAPA DE MADEIRA COMPENSADA RESINADA, E= 17 MM. AF_11/2020</t>
  </si>
  <si>
    <t xml:space="preserve">FABRICAÇÃO DE FÔRMA PARA ESCADAS, COM 1 LANCE E LAJE CASCATA, EM MADEIRA SERRADA, E=25 MM. AF_11/2020</t>
  </si>
  <si>
    <t xml:space="preserve">MONTAGEM E DESMONTAGEM DE FÔRMA PARA ESCADAS, COM 2 LANCES EM "U" E LAJE CASCATA, EM MADEIRA SERRADA, 1 UTILIZAÇÃO. AF_11/2020</t>
  </si>
  <si>
    <t xml:space="preserve">MONTAGEM E DESMONTAGEM DE FÔRMA PARA ESCADAS, COM 2 LANCES EM "U" E LAJE CASCATA, EM MADEIRA SERRADA, 2 UTILIZAÇÕES. AF_11/2020</t>
  </si>
  <si>
    <t xml:space="preserve">MONTAGEM E DESMONTAGEM DE FÔRMA PARA ESCADAS, COM 2 LANCES EM "U" E LAJE CASCATA, EM CHAPA DE MADEIRA COMPENSADA RESINADA, 2 UTILIZAÇÕES. AF_11/2020</t>
  </si>
  <si>
    <t xml:space="preserve">MONTAGEM E DESMONTAGEM DE FÔRMA PARA ESCADAS, COM 2 LANCES EM "U" E LAJE CASCATA, EM CHAPA DE MADEIRA COMPENSADA RESINADA, 4 UTILIZAÇÕES. AF_11/2020</t>
  </si>
  <si>
    <t xml:space="preserve">MONTAGEM E DESMONTAGEM DE FÔRMA PARA ESCADAS, COM 2 LANCES EM "U" E LAJE CASCATA, EM CHAPA DE MADEIRA COMPENSADA PLASTIFICADA, 6 UTILIZAÇÕES. AF_11/2020</t>
  </si>
  <si>
    <t xml:space="preserve">MONTAGEM E DESMONTAGEM DE FÔRMA PARA ESCADAS, COM 2 LANCES EM "U" E LAJE CASCATA, EM CHAPA DE MADEIRA COMPENSADA PLASTIFICADA, 8 UTILIZAÇÕES. AF_11/2020</t>
  </si>
  <si>
    <t xml:space="preserve">MONTAGEM E DESMONTAGEM DE FÔRMA PARA ESCADAS, COM 2 LANCES EM "U" E LAJE CASCATA, EM CHAPA DE MADEIRA COMPENSADA PLASTIFICADA, 10 UTILIZAÇÕES. AF_11/2020</t>
  </si>
  <si>
    <t xml:space="preserve">MONTAGEM E DESMONTAGEM DE FÔRMA PARA ESCADAS, COM 2 LANCES EM "L" E LAJE PLANA, EM MADEIRA SERRADA, 1 UTILIZAÇÃO. AF_11/2020</t>
  </si>
  <si>
    <t xml:space="preserve">MONTAGEM E DESMONTAGEM DE FÔRMA PARA ESCADAS, COM 2 LANCES EM "L" E LAJE PLANA, EM MADEIRA SERRADA, 2 UTILIZAÇÕES. AF_11/2020</t>
  </si>
  <si>
    <t xml:space="preserve">MONTAGEM E DESMONTAGEM DE FÔRMA PARA ESCADAS, COM 2 LANCES EM "L" E LAJE PLANA, EM CHAPA DE MADEIRA COMPENSADA RESINADA, 2 UTILIZAÇÕES. AF_11/2020</t>
  </si>
  <si>
    <t xml:space="preserve">MONTAGEM E DESMONTAGEM DE FÔRMA PARA ESCADAS, COM 2 LANCES EM "L" E LAJE PLANA, EM CHAPA DE MADEIRA COMPENSADA RESINADA, 4 UTILIZAÇÕES. AF_11/2020</t>
  </si>
  <si>
    <t xml:space="preserve">MONTAGEM E DESMONTAGEM DE FÔRMA PARA ESCADAS, COM 2 LANCES EM "L" E LAJE PLANA, EM CHAPA DE MADEIRA COMPENSADA PLASTIFICADA, 6 UTILIZAÇÕES. AF_11/2020</t>
  </si>
  <si>
    <t xml:space="preserve">MONTAGEM E DESMONTAGEM DE FÔRMA PARA ESCADAS, COM 2 LANCES EM "L" E LAJE PLANA, EM CHAPA DE MADEIRA COMPENSADA PLASTIFICADA, 8 UTILIZAÇÕES. AF_11/2020</t>
  </si>
  <si>
    <t xml:space="preserve">MONTAGEM E DESMONTAGEM DE FÔRMA PARA ESCADAS, COM 2 LANCES EM "L" E LAJE PLANA, EM CHAPA DE MADEIRA COMPENSADA PLASTIFICADA, 10 UTILIZAÇÕES. AF_11/2020</t>
  </si>
  <si>
    <t xml:space="preserve">MONTAGEM E DESMONTAGEM DE FÔRMA PARA ESCADAS, COM 2 LANCES EM "L" E LAJE CASCATA, EM MADEIRA SERRADA, 1 UTILIZAÇÃO. AF_11/2020</t>
  </si>
  <si>
    <t xml:space="preserve">MONTAGEM E DESMONTAGEM DE FÔRMA PARA ESCADAS, COM 2 LANCES EM "L" E LAJE CASCATA, EM MADEIRA SERRADA, 2 UTILIZAÇÕES. AF_11/2020</t>
  </si>
  <si>
    <t xml:space="preserve">MONTAGEM E DESMONTAGEM DE FÔRMA PARA ESCADAS, COM 2 LANCES EM "L" E LAJE CASCATA, EM CHAPA DE MADEIRA COMPENSADA RESINADA, 2 UTILIZAÇÕES. AF_11/2020</t>
  </si>
  <si>
    <t xml:space="preserve">MONTAGEM E DESMONTAGEM DE FÔRMA PARA ESCADAS, COM 2 LANCES EM "L" E LAJE CASCATA, EM CHAPA DE MADEIRA COMPENSADA RESINADA, 4 UTILIZAÇÕES. AF_11/2020</t>
  </si>
  <si>
    <t xml:space="preserve">MONTAGEM E DESMONTAGEM DE FÔRMA PARA ESCADAS, COM 2 LANCES EM "L" E LAJE CASCATA, EM CHAPA DE MADEIRA COMPENSADA PLASTIFICADA, 6 UTILIZAÇÕES. AF_11/2020</t>
  </si>
  <si>
    <t xml:space="preserve">MONTAGEM E DESMONTAGEM DE FÔRMA PARA ESCADAS, COM 2 LANCES EM "L" E LAJE CASCATA, EM CHAPA DE MADEIRA COMPENSADA PLASTIFICADA, 8 UTILIZAÇÕES. AF_11/2020</t>
  </si>
  <si>
    <t xml:space="preserve">MONTAGEM E DESMONTAGEM DE FÔRMA PARA ESCADAS, COM 2 LANCES EM "L" E LAJE CASCATA, EM CHAPA DE MADEIRA COMPENSADA PLASTIFICADA, 10 UTILIZAÇÕES. AF_11/2020</t>
  </si>
  <si>
    <t xml:space="preserve">MONTAGEM E DESMONTAGEM DE FÔRMA PARA ESCADAS, COM 1 LANCE E LAJE PLANA, EM MADEIRA SERRADA, 1 UTILIZAÇÃO. AF_11/2020</t>
  </si>
  <si>
    <t xml:space="preserve">MONTAGEM E DESMONTAGEM DE FÔRMA PARA ESCADAS, COM 1 LANCE E LAJE PLANA, EM MADEIRA SERRADA, 2 UTILIZAÇÕES. AF_11/2020</t>
  </si>
  <si>
    <t xml:space="preserve">MONTAGEM E DESMONTAGEM DE FÔRMA PARA ESCADAS, COM 1 LANCE E LAJE PLANA, EM CHAPA DE MADEIRA COMPENSADA RESINADA, 2 UTILIZAÇÕES. AF_11/2020</t>
  </si>
  <si>
    <t xml:space="preserve">MONTAGEM E DESMONTAGEM DE FÔRMA PARA ESCADAS, COM 1 LANCE E LAJE PLANA, EM CHAPA DE MADEIRA COMPENSADA RESINADA, 4 UTILIZAÇÕES. AF_11/2020</t>
  </si>
  <si>
    <t xml:space="preserve">MONTAGEM E DESMONTAGEM DE FÔRMA PARA ESCADAS, COM 1 LANCE E LAJE PLANA, EM CHAPA DE MADEIRA COMPENSADA PLASTIFICADA, 6 UTILIZAÇÕES. AF_11/2020</t>
  </si>
  <si>
    <t xml:space="preserve">MONTAGEM E DESMONTAGEM DE FÔRMA PARA ESCADAS, COM 1 LANCE E LAJE PLANA, EM CHAPA DE MADEIRA COMPENSADA PLASTIFICADA, 8 UTILIZAÇÕES. AF_11/2020</t>
  </si>
  <si>
    <t xml:space="preserve">MONTAGEM E DESMONTAGEM DE FÔRMA PARA ESCADAS, COM 1 LANCE E LAJE PLANA, EM CHAPA DE MADEIRA COMPENSADA PLASTIFICADA, 10 UTILIZAÇÕES. AF_11/2020</t>
  </si>
  <si>
    <t xml:space="preserve">MONTAGEM E DESMONTAGEM DE FÔRMA PARA ESCADAS, COM 1 LANCE E LAJE CASCATA, EM MADEIRA SERRADA, 1 UTILIZAÇÃO. AF_11/2020</t>
  </si>
  <si>
    <t xml:space="preserve">MONTAGEM E DESMONTAGEM DE FÔRMA PARA ESCADAS, COM 1 LANCE E LAJE CASCATA, EM MADEIRA SERRADA, 2 UTILIZAÇÕES. AF_11/2020</t>
  </si>
  <si>
    <t xml:space="preserve">MONTAGEM E DESMONTAGEM DE FÔRMA PARA ESCADAS, COM 1 LANCE E LAJE CASCATA, EM CHAPA DE MADEIRA COMPENSADA RESINADA, 2 UTILIZAÇÕES. AF_11/2020</t>
  </si>
  <si>
    <t xml:space="preserve">MONTAGEM E DESMONTAGEM DE FÔRMA PARA ESCADAS, COM 1 LANCE E LAJE CASCATA, EM CHAPA DE MADEIRA COMPENSADA RESINADA, 4 UTILIZAÇÕES. AF_11/2020</t>
  </si>
  <si>
    <t xml:space="preserve">MONTAGEM E DESMONTAGEM DE FÔRMA PARA ESCADAS, COM 1 LANCE E LAJE CASCATA, EM CHAPA DE MADEIRA COMPENSADA PLASTIFICADA, 6 UTILIZAÇÕES. AF_11/2020</t>
  </si>
  <si>
    <t xml:space="preserve">MONTAGEM E DESMONTAGEM DE FÔRMA PARA ESCADAS, COM 1 LANCE E LAJE CASCATA, EM CHAPA DE MADEIRA COMPENSADA PLASTIFICADA, 8 UTILIZAÇÕES. AF_11/2020</t>
  </si>
  <si>
    <t xml:space="preserve">MONTAGEM E DESMONTAGEM DE FÔRMA PARA ESCADAS, COM 1 LANCE E LAJE CASCATA, EM CHAPA DE MADEIRA COMPENSADA PLASTIFICADA, 10 UTILIZAÇÕES. AF_11/2020</t>
  </si>
  <si>
    <t xml:space="preserve">MONTAGEM E DESMONTAGEM DE FÔRMA PARA ESCADA DUPLA COM 2 LANCES EM "X" E LAJE PLANA, EM MADEIRA SERRADA, 1 UTILIZAÇÃO. AF_11/2020</t>
  </si>
  <si>
    <t xml:space="preserve">MONTAGEM E DESMONTAGEM DE FÔRMA PARA ESCADA DUPLA COM 2 LANCES EM "X" E LAJE PLANA, EM MADEIRA SERRADA, 2 UTILIZAÇÕES. AF_11/2020</t>
  </si>
  <si>
    <t xml:space="preserve">MONTAGEM E DESMONTAGEM DE FÔRMA PARA ESCADA DUPLA COM 2 LANCES EM "X" E LAJE PLANA, EM CHAPA DE MADEIRA COMPENSADA RESINADA, 2 UTILIZAÇÕES. AF_11/2020</t>
  </si>
  <si>
    <t xml:space="preserve">MONTAGEM E DESMONTAGEM DE FÔRMA PARA ESCADA DUPLA COM 2 LANCES EM "X" E LAJE PLANA, EM CHAPA DE MADEIRA COMPENSADA RESINADA, 4 UTILIZAÇÕES. AF_11/2020</t>
  </si>
  <si>
    <t xml:space="preserve">MONTAGEM E DESMONTAGEM DE FÔRMA PARA ESCADA DUPLA COM 2 LANCES EM "X" E LAJE PLANA, EM CHAPA DE MADEIRA COMPENSADA PLASTIFICADA, 6 UTILIZAÇÕES. AF_11/2020</t>
  </si>
  <si>
    <t xml:space="preserve">MONTAGEM E DESMONTAGEM DE FÔRMA PARA ESCADA DUPLA COM 2 LANCES EM "X" E LAJE PLANA, EM CHAPA DE MADEIRA COMPENSADA PLASTIFICADA, 8 UTILIZAÇÕES. AF_11/2020</t>
  </si>
  <si>
    <t xml:space="preserve">MONTAGEM E DESMONTAGEM DE FÔRMA PARA ESCADA DUPLA COM 2 LANCES EM "X" E LAJE PLANA, EM CHAPA DE MADEIRA COMPENSADA PLASTIFICADA, 10 UTILIZAÇÕES. AF_11/2020</t>
  </si>
  <si>
    <t xml:space="preserve">MONTAGEM E DESMONTAGEM DE FÔRMA PARA ESCADA DUPLA COM 2 LANCES EM "X" E LAJE CASCATA, EM MADEIRA SERRADA, 1 UTILIZAÇÃO. AF_11/2020</t>
  </si>
  <si>
    <t xml:space="preserve">MONTAGEM E DESMONTAGEM DE FÔRMA PARA ESCADA DUPLA COM 2 LANCES EM "X" E LAJE CASCATA, EM MADEIRA SERRADA, 2 UTILIZAÇÕES. AF_11/2020</t>
  </si>
  <si>
    <t xml:space="preserve">MONTAGEM E DESMONTAGEM DE FÔRMA PARA ESCADA DUPLA COM 2 LANCES EM "X" E LAJE CASCATA, EM CHAPA DE MADEIRA COMPENSADA RESINADA, 2 UTILIZAÇÕES. AF_11/2020</t>
  </si>
  <si>
    <t xml:space="preserve">MONTAGEM E DESMONTAGEM DE FÔRMA PARA ESCADA DUPLA COM 2 LANCES EM "X" E LAJE CASCATA, EM CHAPA DE MADEIRA COMPENSADA RESINADA, 4 UTILIZAÇÕES. AF_11/2020</t>
  </si>
  <si>
    <t xml:space="preserve">MONTAGEM E DESMONTAGEM DE FÔRMA PARA ESCADA DUPLA COM 2 LANCES EM "X" E LAJE CASCATA, EM CHAPA DE MADEIRA COMPENSADA PLASTIFICADA, 6 UTILIZAÇÕES. AF_11/2020</t>
  </si>
  <si>
    <t xml:space="preserve">MONTAGEM E DESMONTAGEM DE FÔRMA PARA ESCADA DUPLA COM 2 LANCES EM "X" E LAJE CASCATA, EM CHAPA DE MADEIRA COMPENSADA PLASTIFICADA, 8 UTILIZAÇÕES. AF_11/2020</t>
  </si>
  <si>
    <t xml:space="preserve">MONTAGEM E DESMONTAGEM DE FÔRMA PARA ESCADA DUPLA COM 2 LANCES EM "X" E LAJE CASCATA, EM CHAPA DE MADEIRA COMPENSADA PLASTIFICADA, 10 UTILIZAÇÕES. AF_11/2020</t>
  </si>
  <si>
    <t xml:space="preserve">ESCADA EM CONCRETO ARMADO MOLDADO IN LOCO, FCK 25 MPA, COM 1 LANCE E LAJE PLANA, FÔRMA EM CHAPA DE MADEIRA COMPENSADA RESINADA. AF_11/2020_PA</t>
  </si>
  <si>
    <t xml:space="preserve">ESCADA EM CONCRETO ARMADO MOLDADO IN LOCO, FCK 25 MPA, COM 2 LANCES EM  U  E LAJE PLANA, FÔRMA EM CHAPA DE MADEIRA COMPENSADA RESINADA. AF_11/2020_PA</t>
  </si>
  <si>
    <t xml:space="preserve">ESCADA EM CONCRETO ARMADO MOLDADO IN LOCO, FCK 25 MPA, COM 2 LANCES EM  L  E LAJE PLANA, FÔRMA EM CHAPA DE MADEIRA COMPENSADA RESINADA. AF_11/2020_PA</t>
  </si>
  <si>
    <t xml:space="preserve">ESCADA EM CONCRETO ARMADO MOLDADO IN LOCO, FCK 25 MPA, COM 2 LANCES EM  X  E LAJE PLANA, FÔRMA EM CHAPA DE MADEIRA COMPENSADA RESINADA. AF_11/2020_PA</t>
  </si>
  <si>
    <t xml:space="preserve">ESCADA EM CONCRETO ARMADO MOLDADO IN LOCO, FCK 25 MPA, COM 1 LANCE E LAJE CASCATA, FÔRMA EM CHAPA DE MADEIRA COMPENSADA RESINADA. AF_11/2020_PA</t>
  </si>
  <si>
    <t xml:space="preserve">ESCADA EM CONCRETO ARMADO MOLDADO IN LOCO, FCK 25 MPA, COM 2 LANCES EM  U  E LAJE CASCATA, FÔRMA EM CHAPA DE MADEIRA COMPENSADA RESINADA. AF_11/2020_PA</t>
  </si>
  <si>
    <t xml:space="preserve">ESCADA EM CONCRETO ARMADO MOLDADO IN LOCO, FCK 25 MPA, COM 2 LANCES EM  L  E LAJE CASCATA, FÔRMA EM CHAPA DE MADEIRA COMPENSADA RESINADA. AF_11/2020_PA</t>
  </si>
  <si>
    <t xml:space="preserve">ESCADA EM CONCRETO ARMADO MOLDADO IN LOCO, FCK 25 MPA, COM 2 LANCES EM  X  E LAJE CASCATA, FÔRMA EM CHAPA DE MADEIRA COMPENSADA RESINADA. AF_11/2020_PA</t>
  </si>
  <si>
    <t xml:space="preserve">FABRICAÇÃO DE FÔRMA PARA ESCADA DUPLA COM 2 LANCES EM "X" E LAJE PLANA, EM CHAPA DE MADEIRA COMPENSADA PLASTIFICADA, E=18 MM. AF_11/2020</t>
  </si>
  <si>
    <t xml:space="preserve">FABRICAÇÃO DE FÔRMA PARA ESCADA DUPLA COM 2 LANCES EM "X" E LAJE PLANA, EM CHAPA DE MADEIRA COMPENSADA RESINADA, E= 17 MM. AF_11/2020</t>
  </si>
  <si>
    <t xml:space="preserve">FABRICAÇÃO DE FÔRMA PARA ESCADA DUPLA COM 2 LANCES EM X E LAJE PLANA, EM MADEIRA SERRADA, E=25 MM. AF_11/2020</t>
  </si>
  <si>
    <t xml:space="preserve">FABRICAÇÃO DE FÔRMA PARA ESCADA DUPLA COM 2 LANCES EM "X" E LAJE CASCATA, EM CHAPA DE MADEIRA COMPENSADA PLASTIFICADA, E=18 MM. AF_11/2020</t>
  </si>
  <si>
    <t xml:space="preserve">FABRICAÇÃO DE FÔRMA PARA ESCADA DUPLA COM 2 LANCES EM "X" E LAJE CASCATA, EM CHAPA DE MADEIRA COMPENSADA RESINADA, E= 17 MM. AF_11/2020</t>
  </si>
  <si>
    <t xml:space="preserve">FABRICAÇÃO DE FÔRMA PARA ESCADA DUPLA COM 2 LANCES EM X E LAJE CASCATA, EM MADEIRA SERRADA, E=25 MM. AF_11/2020</t>
  </si>
  <si>
    <t xml:space="preserve">MONTAGEM E DESMONTAGEM DE FÔRMA DE LAJE MACIÇA, PÉ-DIREITO SIMPLES, EM CHAPA DE MADEIRA COMPENSADA RESINADA E CIMBRAMENTO DE MADEIRA, 2 UTILIZAÇÕES. AF_03/2022</t>
  </si>
  <si>
    <t xml:space="preserve">MONTAGEM E DESMONTAGEM DE FÔRMA DE LAJE MACIÇA, PÉ-DIREITO SIMPLES, EM CHAPA DE MADEIRA COMPENSADA RESINADA E CIMBRAMENTO DE MADEIRA, 4 UTILIZAÇÕES. AF_03/2022</t>
  </si>
  <si>
    <t xml:space="preserve">MONTAGEM E DESMONTAGEM DE FÔRMA DE LAJE MACIÇA, PÉ-DIREITO SIMPLES, EM CHAPA DE MADEIRA COMPENSADA RESINADA E CIMBRAMENTO DE MADEIRA, 6 UTILIZAÇÕES. AF_03/2022</t>
  </si>
  <si>
    <t xml:space="preserve">MONTAGEM E DESMONTAGEM DE FÔRMA DE LAJE MACIÇA, PÉ-DIREITO SIMPLES, EM CHAPA DE MADEIRA COMPENSADA RESINADA E CIMBRAMENTO DE MADEIRA, 8 UTILIZAÇÕES. AF_03/2022</t>
  </si>
  <si>
    <t xml:space="preserve">ARMAÇÃO VERTICAL DE ALVENARIA ESTRUTURAL; DIÂMETRO DE 10,0 MM. AF_09/2021</t>
  </si>
  <si>
    <t xml:space="preserve">ARMAÇÃO VERTICAL DE ALVENARIA ESTRUTURAL; DIÂMETRO DE 12,5 MM. AF_09/2021</t>
  </si>
  <si>
    <t xml:space="preserve">ARMAÇÃO DE CINTA DE ALVENARIA ESTRUTURAL; DIÂMETRO DE 10,0 MM. AF_09/2021</t>
  </si>
  <si>
    <t xml:space="preserve">ARMAÇÃO DE VERGA E CONTRAVERGA DE ALVENARIA ESTRUTURAL; DIÂMETRO DE 8,0 MM. AF_09/2021</t>
  </si>
  <si>
    <t xml:space="preserve">ARMAÇÃO DE VERGA E CONTRAVERGA DE ALVENARIA ESTRUTURAL; DIÂMETRO DE 10,0 MM. AF_09/2021</t>
  </si>
  <si>
    <t xml:space="preserve">ARMAÇÃO DO SISTEMA DE PAREDES DE CONCRETO, EXECUTADA EM PAREDES DE EDIFICAÇÕES DE MÚLTIPLOS PAVIMENTOS, TELA Q-138. AF_06/2019</t>
  </si>
  <si>
    <t xml:space="preserve">ARMAÇÃO DO SISTEMA DE PAREDES DE CONCRETO, EXECUTADA EM PAREDES DE EDIFICAÇÕES TÉRREAS OU DE MÚLTIPLOS PAVIMENTOS, TELA Q-92. AF_06/2019</t>
  </si>
  <si>
    <t xml:space="preserve">ARMAÇÃO DO SISTEMA DE PAREDES DE CONCRETO, EXECUTADA EM PAREDES DE EDIFICAÇÕES TÉRREAS, TELA Q-61. AF_06/2019</t>
  </si>
  <si>
    <t xml:space="preserve">ARMAÇÃO DO SISTEMA DE PAREDES DE CONCRETO, EXECUTADA COMO ARMADURA POSITIVA DE LAJES, TELA Q-138. AF_06/2019</t>
  </si>
  <si>
    <t xml:space="preserve">ARMAÇÃO DO SISTEMA DE PAREDES DE CONCRETO, EXECUTADA COMO ARMADURA NEGATIVA DE LAJES, TELA T-196. AF_06/2019</t>
  </si>
  <si>
    <t xml:space="preserve">ARMAÇÃO DO SISTEMA DE PAREDES DE CONCRETO, EXECUTADA COMO ARMADURA POSITIVA DE LAJES, TELA Q-113. AF_06/2019</t>
  </si>
  <si>
    <t xml:space="preserve">ARMAÇÃO DO SISTEMA DE PAREDES DE CONCRETO, EXECUTADA COMO ARMADURA NEGATIVA DE LAJES, TELA L-159. AF_06/2019</t>
  </si>
  <si>
    <t xml:space="preserve">ARMAÇÃO DO SISTEMA DE PAREDES DE CONCRETO, EXECUTADA EM PLATIBANDAS, TELA Q-92. AF_06/2019</t>
  </si>
  <si>
    <t xml:space="preserve">ARMAÇÃO DO SISTEMA DE PAREDES DE CONCRETO, EXECUTADA COMO REFORÇO, VERGALHÃO DE 6,3 MM DE DIÂMETRO. AF_06/2019</t>
  </si>
  <si>
    <t xml:space="preserve">ARMAÇÃO DO SISTEMA DE PAREDES DE CONCRETO, EXECUTADA COMO REFORÇO, VERGALHÃO DE 8,0 MM DE DIÂMETRO. AF_06/2019</t>
  </si>
  <si>
    <t xml:space="preserve">ARMAÇÃO DO SISTEMA DE PAREDES DE CONCRETO, EXECUTADA COMO REFORÇO, VERGALHÃO DE 10,0 MM DE DIÂMETRO. AF_06/2019</t>
  </si>
  <si>
    <t xml:space="preserve">ARMAÇÃO DE PILAR OU VIGA DE ESTRUTURA CONVENCIONAL DE CONCRETO ARMADO UTILIZANDO AÇO CA-50 DE 8,0 MM - MONTAGEM. AF_06/2022</t>
  </si>
  <si>
    <t xml:space="preserve">ARMAÇÃO DE PILAR OU VIGA DE ESTRUTURA CONVENCIONAL DE CONCRETO ARMADO UTILIZANDO AÇO CA-50 DE 16,0 MM - MONTAGEM. AF_06/2022</t>
  </si>
  <si>
    <t xml:space="preserve">ARMAÇÃO DE PILAR OU VIGA DE ESTRUTURA CONVENCIONAL DE CONCRETO ARMADO UTILIZANDO AÇO CA-50 DE 20,0 MM - MONTAGEM. AF_06/2022</t>
  </si>
  <si>
    <t xml:space="preserve">ARMAÇÃO DE PILAR OU VIGA DE ESTRUTURA CONVENCIONAL DE CONCRETO ARMADO UTILIZANDO AÇO CA-50 DE 25,0 MM - MONTAGEM. AF_06/2022</t>
  </si>
  <si>
    <t xml:space="preserve">ARMAÇÃO DE LAJE DE ESTRUTURA CONVENCIONAL DE CONCRETO ARMADO UTILIZANDO AÇO CA-60 DE 4,2 MM - MONTAGEM. AF_06/2022</t>
  </si>
  <si>
    <t xml:space="preserve">ARMAÇÃO DE LAJE DE ESTRUTURA CONVENCIONAL DE CONCRETO ARMADO UTILIZANDO AÇO CA-50 DE 12,5 MM - MONTAGEM. AF_06/2022</t>
  </si>
  <si>
    <t xml:space="preserve">ARMAÇÃO DE LAJE DE ESTRUTURA CONVENCIONAL DE CONCRETO ARMADO UTILIZANDO AÇO CA-50 DE 16,0 MM - MONTAGEM. AF_06/2022</t>
  </si>
  <si>
    <t xml:space="preserve">ARMAÇÃO DE LAJE DE ESTRUTURA CONVENCIONAL DE CONCRETO ARMADO UTILIZANDO AÇO CA-50 DE 20,0 MM - MONTAGEM. AF_06/2022</t>
  </si>
  <si>
    <t xml:space="preserve">CORTE E DOBRA DE AÇO CA-50, DIÂMETRO DE 25,0 MM. AF_06/2022</t>
  </si>
  <si>
    <t xml:space="preserve">CORTE E DOBRA DE AÇO CA-60, DIÂMETRO DE 4,2 MM. AF_06/2022</t>
  </si>
  <si>
    <t xml:space="preserve">CORTE E DOBRA DE AÇO CA-60, DIÂMETRO DE 5,0 MM. AF_06/2022</t>
  </si>
  <si>
    <t xml:space="preserve">CORTE E DOBRA DE AÇO CA-50, DIÂMETRO DE 6,3 MM. AF_06/2022</t>
  </si>
  <si>
    <t xml:space="preserve">CORTE E DOBRA DE AÇO CA-50, DIÂMETRO DE 8,0 MM. AF_06/2022</t>
  </si>
  <si>
    <t xml:space="preserve">CORTE E DOBRA DE AÇO CA-50, DIÂMETRO DE 10,0 MM. AF_06/2022</t>
  </si>
  <si>
    <t xml:space="preserve">CORTE E DOBRA DE AÇO CA-50, DIÂMETRO DE 12,5 MM. AF_06/2022</t>
  </si>
  <si>
    <t xml:space="preserve">CORTE E DOBRA DE AÇO CA-50, DIÂMETRO DE 16,0 MM. AF_06/2022</t>
  </si>
  <si>
    <t xml:space="preserve">CORTE E DOBRA DE AÇO CA-50, DIÂMETRO DE 20,0 MM. AF_06/2022</t>
  </si>
  <si>
    <t xml:space="preserve">CORTE E DOBRA DE AÇO CA-25, DIÂMETRO DE 6,3 MM. AF_06/2022</t>
  </si>
  <si>
    <t xml:space="preserve">CORTE E DOBRA DE AÇO CA-25, DIÂMETRO DE 8,0 MM. AF_06/2022</t>
  </si>
  <si>
    <t xml:space="preserve">CORTE E DOBRA DE AÇO CA-25, DIÂMETRO DE 12,5 MM. AF_06/2022</t>
  </si>
  <si>
    <t xml:space="preserve">CORTE E DOBRA DE AÇO CA-25, DIÂMETRO DE 16,0 MM. AF_06/2022</t>
  </si>
  <si>
    <t xml:space="preserve">CORTE E DOBRA DE AÇO CA-25, DIÂMETRO DE 20,0 MM. AF_06/2022</t>
  </si>
  <si>
    <t xml:space="preserve">CORTE E DOBRA DE AÇO CA-25, DIÂMETRO DE 25,0 MM. AF_06/2022</t>
  </si>
  <si>
    <t xml:space="preserve">ARMAÇÃO UTILIZANDO AÇO CA-25 DE 6,3 MM - MONTAGEM. AF_06/2022</t>
  </si>
  <si>
    <t xml:space="preserve">ARMAÇÃO UTILIZANDO AÇO CA-25 DE 8,0 MM - MONTAGEM. AF_06/2022</t>
  </si>
  <si>
    <t xml:space="preserve">ARMAÇÃO UTILIZANDO AÇO CA-25 DE 10,0 MM - MONTAGEM. AF_06/2022</t>
  </si>
  <si>
    <t xml:space="preserve">ARMAÇÃO UTILIZANDO AÇO CA-25 DE 12,5 MM - MONTAGEM. AF_06/2022</t>
  </si>
  <si>
    <t xml:space="preserve">ARMAÇÃO UTILIZANDO AÇO CA-25 DE 16,0 MM - MONTAGEM. AF_06/2022</t>
  </si>
  <si>
    <t xml:space="preserve">ARMAÇÃO UTILIZANDO AÇO CA-25 DE 20,0 MM - MONTAGEM. AF_06/2022</t>
  </si>
  <si>
    <t xml:space="preserve">ARMAÇÃO UTILIZANDO AÇO CA-25 DE 25,0 MM - MONTAGEM. AF_06/2022</t>
  </si>
  <si>
    <t xml:space="preserve">ARMAÇÃO DE ESTRUTURAS DIVERSAS DE CONCRETO ARMADO, EXCETO VIGAS, PILARES, LAJES E FUNDAÇÕES, UTILIZANDO AÇO CA-60 DE 5,0 MM - MONTAGEM. AF_06/2022</t>
  </si>
  <si>
    <t xml:space="preserve">ARMAÇÃO DE ESTRUTURAS DIVERSAS DE CONCRETO ARMADO, EXCETO VIGAS, PILARES, LAJES E FUNDAÇÕES, UTILIZANDO AÇO CA-50 DE 20,0 MM - MONTAGEM. AF_06/2022</t>
  </si>
  <si>
    <t xml:space="preserve">ARMAÇÃO DE ESTRUTURAS DIVERSAS DE CONCRETO ARMADO, EXCETO VIGAS, PILARES, LAJES E FUNDAÇÕES, UTILIZANDO AÇO CA-50 DE 25,0 MM - MONTAGEM. AF_06/2022</t>
  </si>
  <si>
    <t xml:space="preserve">CORTE E DOBRA DE AÇO CA-50, DIÂMERO DE 32 MM. AF_06/2022</t>
  </si>
  <si>
    <t xml:space="preserve">MONTAGEM DE ARMADURA DE ESTACAS, DIÂMETRO = 16,0 MM. AF_09/2021_PS</t>
  </si>
  <si>
    <t xml:space="preserve">MONTAGEM DE ARMADURA DE ESTACAS, DIÂMETRO = 20,0 MM. AF_09/2021_PS</t>
  </si>
  <si>
    <t xml:space="preserve">MONTAGEM DE ARMADURA DE ESTACAS, DIÂMETRO = 25,0 MM. AF_09/2021_PS</t>
  </si>
  <si>
    <t xml:space="preserve">MONTAGEM DE ARMADURA DE ESTACAS, DIÂMETRO = 32,0 MM. AF_09/2021_PS</t>
  </si>
  <si>
    <t xml:space="preserve">MONTAGEM DE ARMADURA TRANVERSAL DE ESTACAS DE SEÇÃO RETANGULAR, DIÂMETRO = 5,0 MM. AF_09/2021_PS</t>
  </si>
  <si>
    <t xml:space="preserve">MONTAGEM DE ARMADURA TRANSVERSAL DE ESTACAS DE SEÇÃO RETANGULAR, DIÂMETRO = 6,30 MM. AF_09/2021_PS</t>
  </si>
  <si>
    <t xml:space="preserve">ARMAÇÃO DE ESCADA, DE UMA ESTRUTURA CONVENCIONAL DE CONCRETO ARMADO UTILIZANDO AÇO CA-60 DE 5,0 MM - MONTAGEM. AF_11/2020</t>
  </si>
  <si>
    <t xml:space="preserve">ARMAÇÃO DE ESCADA, DE UMA ESTRUTURA CONVENCIONAL DE CONCRETO ARMADO UTILIZANDO AÇO CA-50 DE 6,3 MM - MONTAGEM. AF_11/2020</t>
  </si>
  <si>
    <t xml:space="preserve">ARMAÇÃO DE ESCADA, DE UMA ESTRUTURA CONVENCIONAL DE CONCRETO ARMADO UTILIZANDO AÇO CA-50 DE 8,0 MM - MONTAGEM. AF_11/2020</t>
  </si>
  <si>
    <t xml:space="preserve">ARMAÇÃO DE ESCADA, DE UMA ESTRUTURA CONVENCIONAL DE CONCRETO ARMADO UTILIZANDO AÇO CA-50 DE 10,0 MM - MONTAGEM. AF_11/2020</t>
  </si>
  <si>
    <t xml:space="preserve">ARMAÇÃO DE ESCADA, DE UMA ESTRUTURA CONVENCIONAL DE CONCRETO ARMADO UTILIZANDO AÇO CA-50 DE 12,5 MM - MONTAGEM. AF_11/2020</t>
  </si>
  <si>
    <t xml:space="preserve">ARMAÇÃO DE ESCADA, DE UMA ESTRUTURA CONVENCIONAL DE CONCRETO ARMADO UTILIZANDO AÇO CA-50 DE 16,0 MM - MONTAGEM. AF_11/2020</t>
  </si>
  <si>
    <t xml:space="preserve">ARMAÇÃO DE BLOCO, VIGA BALDRAME OU SAPATA UTILIZANDO AÇO CA-50 DE 20 MM - MONTAGEM. AF_06/2017</t>
  </si>
  <si>
    <t xml:space="preserve">ARMAÇÃO DE BLOCO, VIGA BALDRAME OU SAPATA UTILIZANDO AÇO CA-50 DE 25 MM - MONTAGEM. AF_06/2017</t>
  </si>
  <si>
    <t xml:space="preserve">ARMAÇÃO DO SISTEMA DE PAREDES DE CONCRETO, EXECUTADA COMO ARMADURA POSITIVA DE LAJES, TELA Q-159. AF_06/2019</t>
  </si>
  <si>
    <t xml:space="preserve">ARMAÇÃO DO SISTEMA DE PAREDES DE CONCRETO, EXECUTADA COMO ARMADURA POSITIVA DE LAJES, TELA Q-196. AF_06/2019</t>
  </si>
  <si>
    <t xml:space="preserve">ARMAÇÃO DO SISTEMA DE PAREDES DE CONCRETO, EXECUTADA COMO REFORÇO, VERGALHÃO DE 5,0 MM DE DIÂMETRO. AF_06/2019</t>
  </si>
  <si>
    <t xml:space="preserve">ARMAÇÃO DO SISTEMA DE PAREDES DE CONCRETO, EXECUTADA COMO REFORÇO, VERGALHÃO DE 12,5 MM DE DIÂMETRO. AF_06/2019</t>
  </si>
  <si>
    <t xml:space="preserve">ARMAÇÃO DE CINTA DE ALVENARIA ESTRUTURAL; DIÂMETRO DE 12,5 MM. AF_09/2021</t>
  </si>
  <si>
    <t xml:space="preserve">ARMAÇÃO VERTICAL DE ALVENARIA ESTRUTURAL; DIÂMETRO DE 16,0 MM. AF_09/2021</t>
  </si>
  <si>
    <t xml:space="preserve">ARMAÇÃO DE VERGA E CONTRAVERGA DE ALVENARIA ESTRUTURAL; DIÂMETRO DE 16,0 MM. AF_09/2021</t>
  </si>
  <si>
    <t xml:space="preserve">ARMAÇÃO DE CINTA DE ALVENARIA ESTRUTURAL; DIÂMETRO DE 16,0 MM. AF_09/2021</t>
  </si>
  <si>
    <t xml:space="preserve">ARMAÇÃO DE VERGA E CONTRAVERGA DE ALVENARIA ESTRUTURAL; DIÂMETRO DE 12,5 MM. AF_09/2021</t>
  </si>
  <si>
    <t xml:space="preserve">ARMAÇÃO DE ESTRUTURAS DIVERSAS DE CONCRETO ARMADO, EXCETO VIGAS, PILARES, LAJES E FUNDAÇÕES, UTILIZANDO AÇO CA-50 DE 32,0 MM - MONTAGEM. AF_06/2022</t>
  </si>
  <si>
    <t xml:space="preserve">ARMAÇÃO DE PILAR OU VIGA DE ESTRUTURA CONVENCIONAL DE CONCRETO ARMADO UTILIZANDO AÇO CA-50 DE 32,0 MM. AF_06/2022</t>
  </si>
  <si>
    <t xml:space="preserve">ARMAÇÃO DE PILAR OU VIGA DE ESTRUTURA DE CONCRETO ARMADO EMBUTIDA EM ALVENARIA DE VEDAÇÃO UTILIZANDO AÇO CA-50 DE 16,0 MM - MONTAGEM. AF_06/2022</t>
  </si>
  <si>
    <t xml:space="preserve">ARMAÇÃO DE PILAR OU VIGA DE ESTRUTURA DE CONCRETO ARMADO EMBUTIDA EM ALVENARIA DE VEDAÇÃO UTILIZANDO AÇO CA-50 DE 12,5 MM - MONTAGEM. AF_06/2022</t>
  </si>
  <si>
    <t xml:space="preserve">ARMAÇÃO DE PILAR OU VIGA DE ESTRUTURA DE CONCRETO ARMADO EMBUTIDA EM ALVENARIA DE VEDAÇÃO UTILIZANDO AÇO CA-50 DE 10,0 MM - MONTAGEM. AF_06/2022</t>
  </si>
  <si>
    <t xml:space="preserve">ARMAÇÃO DE PILAR OU VIGA DE ESTRUTURA DE CONCRETO ARMADO EMBUTIDA EM ALVENARIA DE VEDAÇÃO UTILIZANDO AÇO CA-50 DE 8,0 MM - MONTAGEM. AF_06/2022</t>
  </si>
  <si>
    <t xml:space="preserve">ARMAÇÃO DE PILAR OU VIGA DE ESTRUTURA DE CONCRETO ARMADO EMBUTIDA EM ALVENARIA DE VEDAÇÃO UTILIZANDO AÇO CA-50 DE 6,3 MM - MONTAGEM. AF_06/2022</t>
  </si>
  <si>
    <t xml:space="preserve">ARMAÇÃO DE PILAR OU VIGA DE ESTRUTURA DE CONCRETO ARMADO EMBUTIDA EM ALVENARIA DE VEDAÇÃO UTILIZANDO AÇO CA-60 DE 5,0 MM - MONTAGEM. AF_06/2022</t>
  </si>
  <si>
    <t xml:space="preserve">GRAUTEAMENTO VERTICAL EM ALVENARIA ESTRUTURAL. AF_09/2021</t>
  </si>
  <si>
    <t xml:space="preserve">GRAUTEAMENTO DE CINTA INTERMEDIÁRIA OU DE CONTRAVERGA EM ALVENARIA ESTRUTURAL. AF_09/2021</t>
  </si>
  <si>
    <t xml:space="preserve">GRAUTEAMENTO DE CINTA SUPERIOR OU DE VERGA EM ALVENARIA ESTRUTURAL. AF_09/2021</t>
  </si>
  <si>
    <t xml:space="preserve">GRAUTE FGK=15 MPA; TRAÇO 1:0,04:2,2:2,5 (EM MASSA SECA DE CIMENTO/CAL/AREIA GROSSA/BRITA 0) - PREPARO MECÂNICO COM BETONEIRA 400 L. AF_09/2021</t>
  </si>
  <si>
    <t xml:space="preserve">GRAUTE FGK=20 MPA; TRAÇO 1:0,04:1,8:2,1 (EM MASSA SECA DE CIMENTO/ CAL/ AREIA GROSSA/ BRITA 0) - PREPARO MECÂNICO COM BETONEIRA 400 L. AF_09/2021</t>
  </si>
  <si>
    <t xml:space="preserve">GRAUTE FGK=25 MPA; TRAÇO 1:0,02:1,3:1,6 (EM MASSA SECA DE CIMENTO/ CAL/ AREIA GROSSA/ BRITA 0) - PREPARO MECÂNICO COM BETONEIRA 400 L. AF_09/2021</t>
  </si>
  <si>
    <t xml:space="preserve">GRAUTE FGK=30 MPA; TRAÇO 1:0,02:0,9:1,2 (EM MASSA SECA DE CIMENTO/ CAL/ AREIA GROSSA/ BRITA 0) - PREPARO MECÂNICO COM BETONEIRA 400 L. AF_09/2021</t>
  </si>
  <si>
    <t xml:space="preserve">GRAUTE FGK=15 MPA; TRAÇO 1:2,2:2,5:0,3 (EM MASSA SECA DE CIMENTO/ AREIA GROSSA/ BRITA 0/ ADITIVO) - PREPARO MECÂNICO COM BETONEIRA 400 L. AF_09/2021</t>
  </si>
  <si>
    <t xml:space="preserve">GRAUTE FGK=20 MPA; TRAÇO 1:1,8:2,1:0,4 (EM MASSA SECA DE CIMENTO/ AREIA GROSSA/ BRITA 0/ ADITIVO) - PREPARO MECÂNICO COM BETONEIRA 400 L. AF_09/2021</t>
  </si>
  <si>
    <t xml:space="preserve">GRAUTE FGK=25 MPA; TRAÇO 1:1,3:1,6:0,4 (EM MASSA SECA DE CIMENTO/ AREIA GROSSA/ BRITA 0/ ADITIVO) - PREPARO MECÂNICO COM BETONEIRA 400 L. AF_09/2021</t>
  </si>
  <si>
    <t xml:space="preserve">GRAUTE FGK=30 MPA; TRAÇO 1:0,9:1,2:0,6 (EM MASSA SECA DE CIMENTO/ AREIA GROSSA/ BRITA 0/ ADITIVO) - PREPARO MECÂNICO COM BETONEIRA 400 L. AF_09/2021</t>
  </si>
  <si>
    <t xml:space="preserve">CONCRETO FCK = 15MPA, TRAÇO 1:3,4:3,5 (EM MASSA SECA DE CIMENTO/ AREIA MÉDIA/ BRITA 1) - PREPARO MECÂNICO COM BETONEIRA 400 L. AF_05/2021</t>
  </si>
  <si>
    <t xml:space="preserve">CONCRETO FCK = 20MPA, TRAÇO 1:2,7:3 (EM MASSA SECA DE CIMENTO/ AREIA MÉDIA/ BRITA 1) - PREPARO MECÂNICO COM BETONEIRA 400 L. AF_05/2021</t>
  </si>
  <si>
    <t xml:space="preserve">CONCRETO FCK = 25MPA, TRAÇO 1:2,3:2,7 (EM MASSA SECA DE CIMENTO/ AREIA MÉDIA/ BRITA 1) - PREPARO MECÂNICO COM BETONEIRA 400 L. AF_05/2021</t>
  </si>
  <si>
    <t xml:space="preserve">CONCRETO FCK = 30MPA, TRAÇO 1:2,1:2,5 (EM MASSA SECA DE CIMENTO/ AREIA MÉDIA/ BRITA 1) - PREPARO MECÂNICO COM BETONEIRA 400 L. AF_05/2021</t>
  </si>
  <si>
    <t xml:space="preserve">CONCRETO FCK = 40MPA, TRAÇO 1:1,6:1,9 (EM MASSA SECA DE CIMENTO/ AREIA MÉDIA/ BRITA 1) - PREPARO MECÂNICO COM BETONEIRA 400 L. AF_05/2021</t>
  </si>
  <si>
    <t xml:space="preserve">CONCRETO MAGRO PARA LASTRO, TRAÇO 1:4,5:4,5 (EM MASSA SECA DE CIMENTO/ AREIA MÉDIA/ BRITA 1) - PREPARO MECÂNICO COM BETONEIRA 600 L. AF_05/2021</t>
  </si>
  <si>
    <t xml:space="preserve">CONCRETO FCK = 15MPA, TRAÇO 1:3,4:3,5 (EM MASSA SECA DE CIMENTO/ AREIA MÉDIA/ BRITA 1) - PREPARO MECÂNICO COM BETONEIRA 600 L. AF_05/2021</t>
  </si>
  <si>
    <t xml:space="preserve">CONCRETO FCK = 20MPA, TRAÇO 1:2,7:3 (EM MASSA SECA DE CIMENTO/ AREIA MÉDIA/ BRITA 1) - PREPARO MECÂNICO COM BETONEIRA 600 L. AF_05/2021</t>
  </si>
  <si>
    <t xml:space="preserve">CONCRETO FCK = 25MPA, TRAÇO 1:2,3:2,7 (EM MASSA SECA DE CIMENTO/ AREIA MÉDIA/ BRITA 1) - PREPARO MECÂNICO COM BETONEIRA 600 L. AF_05/2021</t>
  </si>
  <si>
    <t xml:space="preserve">CONCRETO FCK = 30MPA, TRAÇO 1:2,1:2,5 (EM MASSA SECA DE CIMENTO/ AREIA MÉDIA/ BRITA 1) - PREPARO MECÂNICO COM BETONEIRA 600 L. AF_05/2021</t>
  </si>
  <si>
    <t xml:space="preserve">CONCRETO FCK = 40MPA, TRAÇO 1:1,6:1,9 (EM MASSA SECA DE CIMENTO/ AREIA MÉDIA/ BRITA 1) - PREPARO MECÂNICO COM BETONEIRA 600 L. AF_05/2021</t>
  </si>
  <si>
    <t xml:space="preserve">CONCRETO MAGRO PARA LASTRO, TRAÇO 1:4,5:4,5 (EM MASSA SECA DE CIMENTO/ AREIA MÉDIA/ BRITA 1) - PREPARO MANUAL. AF_05/2021</t>
  </si>
  <si>
    <t xml:space="preserve">CONCRETO FCK = 15MPA, TRAÇO 1:3,4:3,5 (EM MASSA SECA DE CIMENTO/ AREIA MÉDIA/ BRITA 1) - PREPARO MANUAL. AF_05/2021</t>
  </si>
  <si>
    <t xml:space="preserve">CONCRETAGEM DE BLOCOS DE COROAMENTO E VIGAS BALDRAME, FCK 30 MPA, COM USO DE JERICA  LANÇAMENTO, ADENSAMENTO E ACABAMENTO. AF_06/2017</t>
  </si>
  <si>
    <t xml:space="preserve">CONCRETAGEM DE SAPATAS, FCK 30 MPA, COM USO DE JERICA  LANÇAMENTO, ADENSAMENTO E ACABAMENTO. AF_06/2017</t>
  </si>
  <si>
    <t xml:space="preserve">CONCRETAGEM DE BLOCOS DE COROAMENTO E VIGAS BALDRAMES, FCK 30 MPA, COM USO DE BOMBA  LANÇAMENTO, ADENSAMENTO E ACABAMENTO. AF_06/2017</t>
  </si>
  <si>
    <t xml:space="preserve">CONCRETAGEM DE SAPATAS, FCK 30 MPA, COM USO DE BOMBA  LANÇAMENTO, ADENSAMENTO E ACABAMENTO. AF_11/2016</t>
  </si>
  <si>
    <t xml:space="preserve">CONCRETAGEM DE EDIFICAÇÕES (PAREDES E LAJES) FEITAS COM SISTEMA DE FÔRMAS MANUSEÁVEIS, COM CONCRETO USINADO AUTOADENSÁVEL FCK 25 MPA - LANÇAMENTO E ACABAMENTO. AF_10/2021</t>
  </si>
  <si>
    <t xml:space="preserve">CONCRETAGEM DE LAJES EM EDIFICAÇÕES UNIFAMILIARES FEITAS COM SISTEMA DE FÔRMAS MANUSEÁVEIS, COM CONCRETO USINADO BOMBEÁVEL FCK 25 MPA - LANÇAMENTO, ADENSAMENTO E ACABAMENTO (EXCLUSIVE BOMBA LANÇA). AF_10/2021</t>
  </si>
  <si>
    <t xml:space="preserve">CONCRETAGEM DE PAREDES EM EDIFICAÇÕES UNIFAMILIARES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</si>
  <si>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BOMBEÁVEL FCK 25 MPA, - LANÇAMENTO, ADENSAMENTO E ACABAMENTO (EXCLUSIVE BOMBA LANÇA). AF_10/2021</t>
  </si>
  <si>
    <t xml:space="preserve">CONCRETAGEM DE LAJES EM EDIFICAÇÕES MULTIFAMILIARES FEITAS COM SISTEMA DE FÔRMAS MANUSEÁVEIS, COM CONCRETO USINADO BOMBEÁVEL FCK 25 MPA - LANÇAMENTO, ADENSAMENTO E ACABAMENTO (EXCLUSIVE BOMBA LANÇA). AF_10/2021</t>
  </si>
  <si>
    <t xml:space="preserve">CONCRETAGEM DE PAREDES EM EDIFICAÇÕES MULTIFAMILIARES FEITAS COM SISTEMA DE FÔRMAS MANUSEÁVEIS, COM CONCRETO USINADO BOMBEÁVEL FCK 25 MPA - LANÇAMENTO, ADENSAMENTO E ACABAMENTO (EXCLUSIVE BOMBA LANÇA). AF_10/2021</t>
  </si>
  <si>
    <t xml:space="preserve">CONCRETAGEM DE PLATIBANDA EM EDIFICAÇÕES MULTIFAMILIARES FEITAS COM SISTEMA DE FÔRMAS MANUSEÁVEIS, COM CONCRETO USINADO BOMBEÁVEL FCK 25 MPA - LANÇAMENTO, ADENSAMENTO E ACABAMENTO (EXCLUSIVE BOMBA LANÇA). AF_10/2021</t>
  </si>
  <si>
    <t xml:space="preserve">CONCRETAGEM DE PLATIBANDA EM EDIFICAÇÕES UNIFAMILIARES FEITAS COM SISTEMA DE FÔRMAS MANUSEÁVEIS, COM CONCRETO USINADO AUTOADENSÁVEL FCK 25 MPA - LANÇAMENTO E ACABAMENTO. AF_10/2021</t>
  </si>
  <si>
    <t xml:space="preserve">CONCRETAGEM DE PLATIBANDA EM EDIFICAÇÕES MULTIFAMILIARES FEITAS COM SISTEMA DE FÔRMAS MANUSEÁVEIS, COM CONCRETO USINADO AUTOADENSÁVEL FCK 25 MPA - LANÇAMENTO E ACABAMENTO. AF_10/2021</t>
  </si>
  <si>
    <t xml:space="preserve">CONCRETAGEM DE EDIFICAÇÕES (PAREDES E LAJES) FEITAS COM SISTEMA DE FÔRMAS MANUSEÁVEIS, COM CONCRETO USINADO BOMBEÁVEL FCK 25 MPA - LANÇAMENTO, ADENSAMENTO E ACABAMENTO (EXCLUSIVE BOMBA LANÇA). AF_10/2021</t>
  </si>
  <si>
    <t xml:space="preserve">CONCRETO MAGRO PARA LASTRO, TRAÇO 1:4,5:4,5 (EM MASSA SECA DE CIMENTO/ AREIA MÉDIA/ SEIXO ROLADO) - PREPARO MECÂNICO COM BETONEIRA 400 L. AF_05/2021</t>
  </si>
  <si>
    <t xml:space="preserve">CONCRETO FCK = 15MPA, TRAÇO 1:3,4:3,4 (EM MASSA SECA DE CIMENTO/ AREIA MÉDIA/ SEIXO ROLADO) - PREPARO MECÂNICO COM BETONEIRA 400 L. AF_05/2021</t>
  </si>
  <si>
    <t xml:space="preserve">CONCRETO FCK = 20MPA, TRAÇO 1:2,6:2,9 (EM MASSA SECA DE CIMENTO/ AREIA MÉDIA/ SEIXO ROLADO) - PREPARO MECÂNICO COM BETONEIRA 400 L. AF_05/2021</t>
  </si>
  <si>
    <t xml:space="preserve">CONCRETO FCK = 25MPA, TRAÇO 1:2,2:2,5 (EM MASSA SECA DE CIMENTO/ AREIA MÉDIA/ SEIXO ROLADO) - PREPARO MECÂNICO COM BETONEIRA 400 L. AF_05/2021</t>
  </si>
  <si>
    <t xml:space="preserve">CONCRETO FCK = 30MPA, TRAÇO 1:1,9:2,3 (EM MASSA SECA DE CIMENTO/ AREIA MÉDIA/ SEIXO ROLADO) - PREPARO MECÂNICO COM BETONEIRA 400 L. AF_05/2021</t>
  </si>
  <si>
    <t xml:space="preserve">CONCRETO FCK = 40MPA, TRAÇO 1:1,4:1,8 (EM MASSA SECA DE CIMENTO/ AREIA MÉDIA/ SEIXO ROLADO) - PREPARO MECÂNICO COM BETONEIRA 400 L. AF_05/2021</t>
  </si>
  <si>
    <t xml:space="preserve">CONCRETO MAGRO PARA LASTRO, TRAÇO 1:4,5:4,5 (EM MASSA SECA DE CIMENTO/ AREIA MÉDIA/ SEIXO ROLADO) - PREPARO MECÂNICO COM BETONEIRA 600 L. AF_05/2021</t>
  </si>
  <si>
    <t xml:space="preserve">CONCRETO FCK = 15MPA, TRAÇO 1:3,4:3,4 (EM MASSA SECA DE CIMENTO/ AREIA MÉDIA/ SEIXO ROLADO) - PREPARO MECÂNICO COM BETONEIRA 600 L. AF_05/2021</t>
  </si>
  <si>
    <t xml:space="preserve">CONCRETO FCK = 20MPA, TRAÇO 1:2,6:2,9 (EM MASSA SECA DE CIMENTO/ AREIA MÉDIA/ SEIXO ROLADO) - PREPARO MECÂNICO COM BETONEIRA 600 L. AF_05/2021</t>
  </si>
  <si>
    <t xml:space="preserve">CONCRETO FCK = 25MPA, TRAÇO 1:2,2:2,5 (EM MASSA SECA DE CIMENTO/ AREIA MÉDIA/ SEIXO ROLADO) - PREPARO MECÂNICO COM BETONEIRA 600 L. AF_05/2021</t>
  </si>
  <si>
    <t xml:space="preserve">CONCRETO FCK = 30MPA, TRAÇO 1:1,9:2,3 (EM MASSA SECA DE CIMENTO/ AREIA MÉDIA/ SEIXO ROLADO) - PREPARO MECÂNICO COM BETONEIRA 600 L. AF_05/2021</t>
  </si>
  <si>
    <t xml:space="preserve">CONCRETO FCK = 40MPA, TRAÇO 1:1,4:1,8 (EM MASSA SECA DE CIMENTO/ AREIA MÉDIA/ SEIXO ROLADO) - PREPARO MECÂNICO COM BETONEIRA 600 L. AF_05/2021</t>
  </si>
  <si>
    <t xml:space="preserve">CONCRETO MAGRO PARA LASTRO, TRAÇO 1:4,5:4,5 (EM MASSA SECA DE CIMENTO/ AREIA MÉDIA/ SEIXO ROLADO) - PREPARO MANUAL. AF_05/2021</t>
  </si>
  <si>
    <t xml:space="preserve">CONCRETO FCK = 15MPA, TRAÇO 1:3,4:3,4 (EM MASSA SECA DE CIMENTO/ AREIA MÉDIA/ SEIXO ROLADO) - PREPARO MANUAL. AF_05/2021</t>
  </si>
  <si>
    <t xml:space="preserve">CONCRETO CICLÓPICO FCK = 15MPA, 30% PEDRA DE MÃO EM VOLUME REAL, INCLUSIVE LANÇAMENTO. AF_05/2021</t>
  </si>
  <si>
    <t xml:space="preserve">CONCRETAGEM DE ESCADAS EM EDIFICAÇÕES MULTIFAMILIARES FEITAS COM SISTEMA DE FÔRMAS MANUSEÁVEIS - CONCRETO USINADO BOMBEÁVEL, FCK 25 MPA - LANÇAMENTO, ADENSAMENTO E ACABAMENTO (EXCLUSIVE BOMBA LANÇA). AF_10/2021</t>
  </si>
  <si>
    <t xml:space="preserve">CONCRETAGEM DE ESCADAS EM EDIFICAÇÕES MULTIFAMILIARES FEITAS COM SISTEMA DE FÔRMAS MANUSEÁVEIS - CONCRETO USINADO AUTOADENSÁVEL, FCK 25 MPA - LANÇAMENTO, ADENSAMENTO E ACABAMENTO. AF_10/2021</t>
  </si>
  <si>
    <t xml:space="preserve">CONCRETAGEM DE PILARES, FCK = 25 MPA,  COM USO DE BALDES - LANÇAMENTO, ADENSAMENTO E ACABAMENTO. AF_02/2022</t>
  </si>
  <si>
    <t xml:space="preserve">LANÇAMENTO COM USO DE BALDES, ADENSAMENTO E ACABAMENTO DE CONCRETO EM ESTRUTURAS. AF_02/2022</t>
  </si>
  <si>
    <t xml:space="preserve">CONCRETAGEM DE PILARES, FCK = 25 MPA, COM USO DE GRUA - LANÇAMENTO, ADENSAMENTO E ACABAMENTO. AF_02/2022</t>
  </si>
  <si>
    <t xml:space="preserve">CONCRETAGEM DE PILARES, FCK = 25 MPA, COM USO DE BOMBA - LANÇAMENTO, ADENSAMENTO E ACABAMENTO. AF_02/2022_PS</t>
  </si>
  <si>
    <t xml:space="preserve">LANÇAMENTO COM USO DE BOMBA, ADENSAMENTO E ACABAMENTO DE CONCRETO EM ESTRUTURAS. AF_02/2022</t>
  </si>
  <si>
    <t xml:space="preserve">CONCRETAGEM DE VIGAS E LAJES, FCK=25 MPA, PARA LAJES PREMOLDADAS COM USO DE BOMBA - LANÇAMENTO, ADENSAMENTO E ACABAMENTO. AF_02/2022_PS</t>
  </si>
  <si>
    <t xml:space="preserve">CONCRETAGEM DE VIGAS E LAJES, FCK=25 MPA, PARA LAJES MACIÇAS OU NERVURADAS COM USO DE BOMBA - LANÇAMENTO, ADENSAMENTO E ACABAMENTO. AF_02/2022_PS</t>
  </si>
  <si>
    <t xml:space="preserve">CONCRETAGEM DE VIGAS E LAJES, FCK=25 MPA, PARA LAJES PREMOLDADAS COM JERICAS EM ELEVADOR DE CABO EM EDIFICAÇÃO DE MULTIPAVIMENTOS ATÉ 16 ANDARES - LANÇAMENTO, ADENSAMENTO E ACABAMENTO. AF_02/2022</t>
  </si>
  <si>
    <t xml:space="preserve">CONCRETAGEM DE VIGAS E LAJES, FCK=25 MPA, PARA LAJES MACIÇAS OU NERVURADAS COM JERICAS EM ELEVADOR DE CABO EM EDIFICAÇÃO DE MULTIPAVIMENTOS ATÉ 16 ANDARES  - LANÇAMENTO, ADENSAMENTO E ACABAMENTO. AF_02/2022</t>
  </si>
  <si>
    <t xml:space="preserve">CONCRETAGEM DE VIGAS E LAJES, FCK=25 MPA, PARA LAJES PREMOLDADAS COM JERICAS EM CREMALHEIRA EM EDIFICAÇÃO DE MULTIPAVIMENTOS ATÉ 16 ANDARES  - LANÇAMENTO, ADENSAMENTO E ACABAMENTO. AF_02/2022</t>
  </si>
  <si>
    <t xml:space="preserve">CONCRETAGEM DE VIGAS E LAJES, FCK=25 MPA, PARA LAJES MACIÇAS OU NERVURADAS COM JERICAS EM CREMALHEIRA EM EDIFICAÇÃO DE MULTIPAVIMENTOS ATÉ 16 ANDARES - LANÇAMENTO, ADENSAMENTO E ACABAMENTO. AF_02/2022</t>
  </si>
  <si>
    <t xml:space="preserve">CONCRETAGEM DE VIGAS E LAJES, FCK=25 MPA, PARA LAJES PREMOLDADAS COM GRUA DE CAÇAMBA DE 350 L EM EDIFICAÇÃO DE MULTIPAVIMENTOS ATÉ 16 ANDARES - LANÇAMENTO, ADENSAMENTO E ACABAMENTO. AF_02/2022</t>
  </si>
  <si>
    <t xml:space="preserve">CONCRETAGEM DE VIGAS E LAJES, FCK=25 MPA, PARA LAJES MACIÇAS OU NERVURADAS COM GRUA DE CAÇAMBA DE 500 L EM EDIFICAÇÃO DE MULTIPAVIMENTOS ATÉ 16 ANDARES - LANÇAMENTO, ADENSAMENTO E ACABAMENTO. AF_02/2022</t>
  </si>
  <si>
    <t xml:space="preserve">CONCRETAGEM DE VIGAS E LAJES, FCK=25 MPA, PARA QUALQUER TIPO DE LAJE COM BALDES EM EDIFICAÇÃO TÉRREA - LANÇAMENTO, ADENSAMENTO E ACABAMENTO. AF_02/2022</t>
  </si>
  <si>
    <t xml:space="preserve">CONCRETAGEM DE VIGAS E LAJES, FCK=25 MPA, PARA QUALQUER TIPO DE LAJE COM BALDES EM EDIFICAÇÃO DE MULTIPAVIMENTOS ATÉ 04 ANDARES - LANÇAMENTO, ADENSAMENTO E ACABAMENTO. AF_02/2022</t>
  </si>
  <si>
    <t xml:space="preserve">CONCRETAGEM DE RESERVATÓRIOS, FCK=25 MPA, COM USO DE BOMBA - LANÇAMENTO, ADENSAMENTO E ACABAMENTO. AF_02/2022_PS</t>
  </si>
  <si>
    <t xml:space="preserve">CONCRETAGEM DE MURETAS, FCK=25 MPA, COM USO DE BOMBA - LANÇAMENTO, ADENSAMENTO E ACABAMENTO. AF_02/2022_PS</t>
  </si>
  <si>
    <t xml:space="preserve">CONCRETAGEM DE ESCADAS, FCK=25 MPA, COM USO DE BOMBA - LANÇAMENTO, ADENSAMENTO E ACABAMENTO. AF_02/2022_PS</t>
  </si>
  <si>
    <t xml:space="preserve">CONCRETAGEM DE PILARES, FCK=25 MPA, COM USO DE JERICAS EM ELEVADOR DE CABO - LANÇAMENTO, ADENSAMENTO E ACABAMENTO. AF_02/2022</t>
  </si>
  <si>
    <t xml:space="preserve">CONCRETAGEM DE PILARES, FCK=25 MPA, COM USO DE JERICAS EM CREMALHEIRA - LANÇAMENTO, ADENSAMENTO E ACABAMENTO. AF_02/2022</t>
  </si>
  <si>
    <t xml:space="preserve">LAJE PRÉ-MOLDADA UNIDIRECIONAL, BIAPOIADA, PARA PISO, ENCHIMENTO EM CERÂMICA, VIGOTA CONVENCIONAL, ALTURA TOTAL DA LAJE (ENCHIMENTO+CAPA) = (8+4). AF_11/2020_PA</t>
  </si>
  <si>
    <t xml:space="preserve">LAJE PRÉ-MOLDADA UNIDIRECIONAL, BIAPOIADA, PARA FORRO, ENCHIMENTO EM CERÂMICA, VIGOTA CONVENCIONAL, ALTURA TOTAL DA LAJE (ENCHIMENTO+CAPA) = (8+3). AF_11/2020_PA</t>
  </si>
  <si>
    <t xml:space="preserve">ALVENARIA DE EMBASAMENTO COM BLOCO ESTRUTURAL DE CONCRETO, DE 14X19X29CM E ARGAMASSA DE ASSENTAMENTO COM PREPARO EM BETONEIRA. AF_05/2020</t>
  </si>
  <si>
    <t xml:space="preserve">ALVENARIA DE EMBASAMENTO COM BLOCO ESTRUTURAL DE CERÂMICA, DE 14X19X29CM E ARGAMASSA DE ASSENTAMENTO COM PREPARO EM BETONEIRA. AF_05/2020</t>
  </si>
  <si>
    <t xml:space="preserve">TRATAMENTO DE JUNTA DE DILATAÇÃO, COM TARUGO DE POLIETILENO E SELANTE PU, INCLUSO PREENCHIMENTO COM ESPUMA EXPANSIVA PU. AF_09/2023</t>
  </si>
  <si>
    <t xml:space="preserve">TRATAMENTO DE JUNTA DE DILATAÇÃO COM MANTA ASFÁLTICA ADERIDA COM MAÇARICO. AF_09/2023</t>
  </si>
  <si>
    <t xml:space="preserve">TRATAMENTO DE JUNTA SERRADA, COM TARUGO DE POLIETILENO E SELANTE À BASE DE SILICONE. AF_09/2023</t>
  </si>
  <si>
    <t xml:space="preserve">VERGA PRÉ-MOLDADA PARA JANELAS COM ATÉ 1,5 M DE VÃO. AF_03/2016</t>
  </si>
  <si>
    <t xml:space="preserve">VERGA PRÉ-MOLDADA PARA JANELAS COM MAIS DE 1,5 M DE VÃO. AF_03/2016</t>
  </si>
  <si>
    <t xml:space="preserve">VERGA PRÉ-MOLDADA PARA PORTAS COM ATÉ 1,5 M DE VÃO. AF_03/2016</t>
  </si>
  <si>
    <t xml:space="preserve">VERGA PRÉ-MOLDADA PARA PORTAS COM MAIS DE 1,5 M DE VÃO. AF_03/2016</t>
  </si>
  <si>
    <t xml:space="preserve">VERGA MOLDADA IN LOCO EM CONCRETO PARA JANELAS COM ATÉ 1,5 M DE VÃO. AF_03/2016</t>
  </si>
  <si>
    <t xml:space="preserve">VERGA MOLDADA IN LOCO EM CONCRETO PARA JANELAS COM MAIS DE 1,5 M DE VÃO. AF_03/2016</t>
  </si>
  <si>
    <t xml:space="preserve">VERGA MOLDADA IN LOCO EM CONCRETO PARA PORTAS COM ATÉ 1,5 M DE VÃO. AF_03/2016</t>
  </si>
  <si>
    <t xml:space="preserve">VERGA MOLDADA IN LOCO EM CONCRETO PARA PORTAS COM MAIS DE 1,5 M DE VÃO. AF_03/2016</t>
  </si>
  <si>
    <t xml:space="preserve">VERGA MOLDADA IN LOCO COM UTILIZAÇÃO DE BLOCOS CANALETA PARA JANELAS COM ATÉ 1,5 M DE VÃO. AF_03/2016</t>
  </si>
  <si>
    <t xml:space="preserve">VERGA MOLDADA IN LOCO COM UTILIZAÇÃO DE BLOCOS CANALETA PARA JANELAS COM MAIS DE 1,5 M DE VÃO. AF_03/2016</t>
  </si>
  <si>
    <t xml:space="preserve">VERGA MOLDADA IN LOCO COM UTILIZAÇÃO DE BLOCOS CANALETA PARA PORTAS COM ATÉ 1,5 M DE VÃO. AF_03/2016</t>
  </si>
  <si>
    <t xml:space="preserve">VERGA MOLDADA IN LOCO COM UTILIZAÇÃO DE BLOCOS CANALETA PARA PORTAS COM MAIS DE 1,5 M DE VÃO. AF_03/2016</t>
  </si>
  <si>
    <t xml:space="preserve">CONTRAVERGA PRÉ-MOLDADA PARA VÃOS DE ATÉ 1,5 M DE COMPRIMENTO. AF_03/2016</t>
  </si>
  <si>
    <t xml:space="preserve">CONTRAVERGA PRÉ-MOLDADA PARA VÃOS DE MAIS DE 1,5 M DE COMPRIMENTO. AF_03/2016</t>
  </si>
  <si>
    <t xml:space="preserve">CONTRAVERGA MOLDADA IN LOCO EM CONCRETO PARA VÃOS DE ATÉ 1,5 M DE COMPRIMENTO. AF_03/2016</t>
  </si>
  <si>
    <t xml:space="preserve">CONTRAVERGA MOLDADA IN LOCO EM CONCRETO PARA VÃOS DE MAIS DE 1,5 M DE COMPRIMENTO. AF_03/2016</t>
  </si>
  <si>
    <t xml:space="preserve">CONTRAVERGA MOLDADA IN LOCO COM UTILIZAÇÃO DE BLOCOS CANALETA PARA VÃOS DE ATÉ 1,5 M DE COMPRIMENTO. AF_03/2016</t>
  </si>
  <si>
    <t xml:space="preserve">CONTRAVERGA MOLDADA IN LOCO COM UTILIZAÇÃO DE BLOCOS CANALETA PARA VÃOS DE MAIS DE 1,5 M DE COMPRIMENTO. AF_03/2016</t>
  </si>
  <si>
    <t xml:space="preserve">FIXAÇÃO (ENCUNHAMENTO) DE ALVENARIA DE VEDAÇÃO COM ARGAMASSA APLICADA COM BISNAGA. AF_03/2016</t>
  </si>
  <si>
    <t xml:space="preserve">FIXAÇÃO (ENCUNHAMENTO) DE ALVENARIA DE VEDAÇÃO COM ARGAMASSA APLICADA COM COLHER. AF_03/2016</t>
  </si>
  <si>
    <t xml:space="preserve">FIXAÇÃO (ENCUNHAMENTO) DE ALVENARIA DE VEDAÇÃO COM ESPUMA DE POLIURETANO EXPANSIVA. AF_03/2016</t>
  </si>
  <si>
    <t xml:space="preserve">CINTA DE AMARRAÇÃO DE ALVENARIA MOLDADA IN LOCO EM CONCRETO. AF_03/2016</t>
  </si>
  <si>
    <t xml:space="preserve">CINTA DE AMARRAÇÃO DE ALVENARIA MOLDADA IN LOCO COM UTILIZAÇÃO DE BLOCOS CANALETA. AF_03/2016</t>
  </si>
  <si>
    <t xml:space="preserve">PEÇA RETANGULAR PRÉ-MOLDADA, VOLUME DE CONCRETO DE ATÉ 10 LITROS, TAXA DE AÇO APROXIMADA DE 30KG/M³. AF_01/2018</t>
  </si>
  <si>
    <t xml:space="preserve">PEÇA RETANGULAR PRÉ-MOLDADA, VOLUME DE CONCRETO DE 10 A 30 LITROS, TAXA DE AÇO APROXIMADA DE 30KG/M³. AF_01/2018</t>
  </si>
  <si>
    <t xml:space="preserve">PEÇA RETANGULAR PRÉ-MOLDADA, VOLUME DE CONCRETO DE 30 A 100 LITROS, TAXA DE AÇO APROXIMADA DE 30KG/M³. AF_01/2018</t>
  </si>
  <si>
    <t xml:space="preserve">PEÇA RETANGULAR PRÉ-MOLDADA, VOLUME DE CONCRETO ACIMA DE 100 LITROS, TAXA DE AÇO APROXIMADA DE 30KG/M³. AF_01/2018</t>
  </si>
  <si>
    <t xml:space="preserve">PEÇA RETANGULAR PRÉ-MOLDADA, VOLUME DE CONCRETO DE 30 A 70 LITROS , TAXA DE AÇO APROXIMADA DE 70KG/M³. AF_01/2018</t>
  </si>
  <si>
    <t xml:space="preserve">PEÇA CIRCULAR PRÉ-MOLDADA, VOLUME DE CONCRETO DE 10 A 30 LITROS, TAXA DE FIBRA DE POLIPROPILENO APROXIMADA DE 6 KG/M³. AF_01/2018_PS</t>
  </si>
  <si>
    <t xml:space="preserve">PEÇA CIRCULAR PRÉ-MOLDADA, VOLUME DE CONCRETO DE 30 A 100 LITROS, TAXA DE AÇO APROXIMADA DE 30KG/M³. AF_01/2018</t>
  </si>
  <si>
    <t xml:space="preserve">PEÇA CIRCULAR PRÉ-MOLDADA, VOLUME DE CONCRETO ACIMA DE 100 LITROS, TAXA DE AÇO APROXIMADA DE 30KG/M³. AF_01/2018</t>
  </si>
  <si>
    <t xml:space="preserve">CONTENÇÃO EM CORTINA COM ESTACAS ESPAÇADAS COM 30 CM DE DIÂMETRO E PROFUNDIDADE MENOR OU IGUAL A 10 M. AF_06/2018</t>
  </si>
  <si>
    <t xml:space="preserve">CONTENÇÃO EM CORTINA COM ESTACAS ESPAÇADAS COM 30 CM DE DIÂMETRO E PROFUNDIDADE MAIOR QUE 10 M E MENOR OU IGUAL A 15 M. AF_06/2018</t>
  </si>
  <si>
    <t xml:space="preserve">CONTENÇÃO EM CORTINA COM ESTACAS ESPAÇADAS COM 30 CM DE DIÂMETRO E PROFUNDIDADE MAIOR QUE 15 M. AF_06/2018</t>
  </si>
  <si>
    <t xml:space="preserve">CONTENÇÃO EM CORTINA COM ESTACAS ESPAÇADAS COM 40 CM DE DIÂMETRO E PROFUNDIDADE MENOR OU IGUAL A 10 M. AF_06/2018</t>
  </si>
  <si>
    <t xml:space="preserve">CONTENÇÃO EM CORTINA COM ESTACAS ESPAÇADAS COM 40 CM DE DIÂMETRO E PROFUNDIDADE MAIOR QUE 10 M E MENOR OU IGUAL A 15 M. AF_06/2018</t>
  </si>
  <si>
    <t xml:space="preserve">CONTENÇÃO EM CORTINA COM ESTACAS ESPAÇADAS COM 40 CM DE DIÂMETRO E PROFUNDIDADE MAIOR QUE 15 M. AF_06/2018</t>
  </si>
  <si>
    <t xml:space="preserve">CONTENÇÃO EM CORTINA COM ESTACAS ESPAÇADAS COM 50 CM DE DIÂMETRO E PROFUNDIDADE MENOR OU IGUAL A 10 M. AF_06/2018</t>
  </si>
  <si>
    <t xml:space="preserve">CONTENÇÃO EM CORTINA COM ESTACAS ESPAÇADAS COM 50 CM DE DIÂMETRO E PROFUNDIDADE MAIOR QUE 10 M E MENOR OU IGUAL A 15 M. AF_06/2018</t>
  </si>
  <si>
    <t xml:space="preserve">CONTENÇÃO EM CORTINA COM ESTACAS ESPAÇADAS COM 50 CM DE DIÂMETRO E PROFUNDIDADE MAIOR QUE 15 M. AF_06/2018</t>
  </si>
  <si>
    <t xml:space="preserve">CONTENÇÃO EM CORTINA COM ESTACAS ESPAÇADAS COM 60 CM DE DIÂMETRO E PROFUNDIDADE MENOR OU IGUAL A 10 M. AF_06/2018</t>
  </si>
  <si>
    <t xml:space="preserve">CONTENÇÃO EM CORTINA COM ESTACAS ESPAÇADAS COM 60 CM DE DIÂMETRO E PROFUNDIDADE MAIOR QUE 10 M E MENOR OU IGUAL A 15 M. AF_06/2018</t>
  </si>
  <si>
    <t xml:space="preserve">CONTENÇÃO EM CORTINA COM ESTACAS ESPAÇADAS COM 60 CM DE DIÂMETRO E PROFUNDIDADE MAIOR QUE 15 M. AF_06/2018</t>
  </si>
  <si>
    <t xml:space="preserve">EXECUÇÃO DE MURETA GUIA PARA CONTENÇÃO/ FUNDAÇÃO COM 30 CM DE ESPESSURA. AF_06/2018</t>
  </si>
  <si>
    <t xml:space="preserve">EXECUÇÃO DE MURETA GUIA PARA CONTENÇÃO/ FUNDAÇÃO COM 40 CM DE ESPESSURA. AF_06/2018</t>
  </si>
  <si>
    <t xml:space="preserve">EXECUÇÃO DE MURETA GUIA PARA CONTENÇÃO/ FUNDAÇÃO COM 50 CM DE ESPESSURA. AF_06/2018</t>
  </si>
  <si>
    <t xml:space="preserve">EXECUÇÃO DE MURETA GUIA PARA CONTENÇÃO/ FUNDAÇÃO COM 60 CM DE ESPESSURA. AF_06/2018</t>
  </si>
  <si>
    <t xml:space="preserve">EXECUÇÃO DE MURETA GUIA PARA CONTENÇÃO/ FUNDAÇÃO COM 80 CM DE ESPESSURA. AF_06/2018</t>
  </si>
  <si>
    <t xml:space="preserve">SOLDA DE TOPO EM CHAPA/PERFIL/TUBO DE AÇO CHANFRADO, ESPESSURA=1/4''. AF_06/2018</t>
  </si>
  <si>
    <t xml:space="preserve">SOLDA DE TOPO EM CHAPA/PERFIL/TUBO DE AÇO CHANFRADO, ESPESSURA=5/16''. AF_06/2018</t>
  </si>
  <si>
    <t xml:space="preserve">SOLDA DE TOPO EM CHAPA/PERFIL/TUBO DE AÇO CHANFRADO, ESPESSURA=3/8''. AF_06/2018</t>
  </si>
  <si>
    <t xml:space="preserve">SOLDA DE TOPO EM CHAPA/PERFIL/TUBO DE AÇO CHANFRADO, ESPESSURA=1/2''. AF_06/2018</t>
  </si>
  <si>
    <t xml:space="preserve">SOLDA DE TOPO EM CHAPA/PERFIL/TUBO DE AÇO CHANFRADO, ESPESSURA=5/8''. AF_06/2018</t>
  </si>
  <si>
    <t xml:space="preserve">SOLDA DE TOPO EM CHAPA/PERFIL/TUBO DE AÇO CHANFRADO, ESPESSURA=3/4''. AF_06/2018</t>
  </si>
  <si>
    <t xml:space="preserve">VIGA METÁLICA EM PERFIL LAMINADO OU SOLDADO EM AÇO ESTRUTURAL, COM CONEXÕES PARAFUSADAS, INCLUSOS MÃO DE OBRA, TRANSPORTE E IÇAMENTO UTILIZANDO GUINDASTE - FORNECIMENTO E INSTALAÇÃO. AF_01/2020_PSA</t>
  </si>
  <si>
    <t xml:space="preserve">VIGA METÁLICA EM PERFIL LAMINADO OU SOLDADO EM AÇO ESTRUTURAL, COM CONEXÕES SOLDADAS, INCLUSOS MÃO DE OBRA, TRANSPORTE E IÇAMENTO UTILIZANDO GUINDASTE - FORNECIMENTO E INSTALAÇÃO. AF_01/2020_PA</t>
  </si>
  <si>
    <t xml:space="preserve">PILAR METÁLICO PERFIL LAMINADO/SOLDADO EM AÇO ESTRUTURAL, COM CONEXÕES PARAFUSADAS, INCLUSOS MÃO DE OBRA, TRANSPORTE E IÇAMENTO UTILIZANDO GUINDASTE - FORNECIMENTO E INSTALAÇÃO. AF_01/2020_PSA</t>
  </si>
  <si>
    <t xml:space="preserve">CONTRAVENTAMENTO COM CANTONEIRAS DE AÇO, ABAS IGUAIS, COM CONEXÕES PARAFUSADAS, INCLUSOS MÃO DE OBRA, TRANSPORTE E IÇAMENTO UTILIZANDO TALHA MANUAL, PARA EDIFÍCIOS DE ATÉ 2 PAVIMENTOS - FORNECIMENTO E INSTALAÇÃO. AF_01/2020_PSA</t>
  </si>
  <si>
    <t xml:space="preserve">CONTRAVENTAMENTO COM CANTONEIRAS DE AÇO, ABAS IGUAIS, COM CONEXÕES SOLDADAS, INCLUSOS MÃO DE OBRA, TRANSPORTE E IÇAMENTO UTILIZANDO TALHA MANUAL, PARA EDIFÍCIOS DE ATÉ 2 PAVIMENTOS - FORNECIMENTO E INSTALAÇÃO. AF_01/2020_PA</t>
  </si>
  <si>
    <t xml:space="preserve">CONTRAVENTAMENTO COM CANTONEIRAS DE AÇO, ABAS IGUAIS, COM CONEXÕES PARAFUSADAS, INCLUSOS MÃO DE OBRA, TRANSPORTE E IÇAMENTO UTILIZANDO GUINDASTE, PARA EDIFÍCIOS DE 3 A 5 PAVIMENTOS - FORNECIMENTO E INSTALAÇÃO. AF_01/2020_PSA</t>
  </si>
  <si>
    <t xml:space="preserve">CONTRAVENTAMENTO COM CANTONEIRAS DE AÇO, ABAS IGUAIS, COM CONEXÕES SOLDADAS, INCLUSOS MÃO DE OBRA, TRANSPORTE E IÇAMENTO UTILIZANDO GUINDASTE, PARA EDIFÍCIOS DE 3 A 5 PAVIMENTOS - FORNECIMENTO E INSTALAÇÃO. AF_01/2020_PA</t>
  </si>
  <si>
    <t xml:space="preserve">CONTRAVENTAMENTO COM CANTONEIRAS DE AÇO, ABAS IGUAIS, COM CONEXÕES PARAFUSADAS, INCLUSOS MÃO DE OBRA, TRANSPORTE E IÇAMENTO UTILIZANDO GRUA, PARA EDIFÍCIOS DE 6 A 10 PAVIMENTOS - FORNECIMENTO E INSTALAÇÃO. AF_01/2020_PSA</t>
  </si>
  <si>
    <t xml:space="preserve">CONTRAVENTAMENTO COM CANTONEIRAS DE AÇO, ABAS IGUAIS, COM CONEXÕES SOLDADAS, INCLUSOS MÃO DE OBRA, TRANSPORTE E IÇAMENTO UTILIZANDO GRUA, PARA EDIFÍCIOS DE 6 A 10 PAVIMENTOS - FORNECIMENTO E INSTALAÇÃO. AF_01/2020_PA</t>
  </si>
  <si>
    <t xml:space="preserve">ESTRUTURA TRELIÇADA DE COBERTURA, TIPO ARCO, COM LIGAÇÕES SOLDADAS, INCLUSOS PERFIS METÁLICOS, CHAPAS METÁLICAS, MÃO DE OBRA E TRANSPORTE COM GUINDASTE - FORNECIMENTO E INSTALAÇÃO. AF_01/2020_PSA</t>
  </si>
  <si>
    <t xml:space="preserve">ESTRUTURA TRELIÇADA DE COBERTURA, TIPO SHED, COM LIGAÇÕES SOLDADAS, INCLUSOS PERFIS METÁLICOS, CHAPAS METÁLICAS, MÃO DE OBRA E TRANSPORTE COM GUINDASTE - FORNECIMENTO E INSTALAÇÃO. AF_01/2020_PSA</t>
  </si>
  <si>
    <t xml:space="preserve">ESTRUTURA TRELIÇADA DE COBERTURA, TIPO FINK, COM LIGAÇÕES SOLDADAS, INCLUSOS PERFIS METÁLICOS, CHAPAS METÁLICAS, MÃO DE OBRA E TRANSPORTE COM GUINDASTE - FORNECIMENTO E INSTALAÇÃO. AF_01/2020_PSA</t>
  </si>
  <si>
    <t xml:space="preserve">ESTRUTURA TRELIÇADA DE COBERTURA, TIPO ARCO, COM LIGAÇÕES PARAFUSADAS, INCLUSOS PERFIS METÁLICOS, CHAPAS METÁLICAS, MÃO DE OBRA E TRANSPORTE COM GUINDASTE - FORNECIMENTO E INSTALAÇÃO. AF_01/2020_PSA</t>
  </si>
  <si>
    <t xml:space="preserve">ESTRUTURA TRELIÇADA DE COBERTURA, TIPO SHED, COM LIGAÇÕES PARAFUSADAS, INCLUSOS PERFIS METÁLICOS, CHAPAS METÁLICAS, MÃO DE OBRA E TRANSPORTE COM GUINDASTE - FORNECIMENTO E INSTALAÇÃO. AF_01/2020_PSA</t>
  </si>
  <si>
    <t xml:space="preserve">FABRICAÇÃO, MONTAGEM E DESMONTAGEM DE FÔRMA PARA ESCADA HIDRÁULICA, EM CHAPA DE MADEIRA COMPENSADA RESINADA, E = 17 MM, 3 UTILIZAÇÕES. AF_08/2022</t>
  </si>
  <si>
    <t xml:space="preserve">FABRICAÇÃO, MONTAGEM E DESMONTAGEM DE FÔRMA PARA BACIA DE DISSIPAÇÃO, EM MADEIRA SERRADA, E = 25 MM, 2 UTILIZAÇÕES. AF_08/2022</t>
  </si>
  <si>
    <t xml:space="preserve">ARMAÇÃO DE DESCIDA DÁGUA UTILIZANDO AÇO CA-60 DE 5 MM - MONTAGEM. AF_08/2022</t>
  </si>
  <si>
    <t xml:space="preserve">CONCRETAGEM DE DISSIPADOR DE ENERGIA, CONCRETO USINADO, FCK = 20 MPA, COM USO DE BOMBA - LANÇAMENTO, ADENSAMENTO E ACABAMENTO. AF_08/2022</t>
  </si>
  <si>
    <t xml:space="preserve">PEDRA DE MÃO FIXADA COM CONCRETO PARA BACIA DE DISSIPAÇÃO, 40% DE CONCRETO EM VOLUME, FCK = 20 MPA, COM USO DE JERICA E PREPARO EM BETONEIRA DE 600 L - AREIA, BRITA E PEDRA DE MÃO COMERCIAIS - LANÇAMENTO, ADENSAMENTO E ACABAMENTO. AF_08/2022</t>
  </si>
  <si>
    <t xml:space="preserve">PEDRA ARGAMASSADA COM CIMENTO E AREIA 1:3, 40% DE ARGAMASSA EM VOLUME - AREIA E PEDRA DE MÃO COMERCIAIS - FORNECIMENTO E ASSENTAMENTO. AF_08/2022</t>
  </si>
  <si>
    <t xml:space="preserve">CONCRETAGEM DE DISSIPADOR DE ENERGIA, FCK = 20 MPA, COM USO DE JERICAS E PREPARO EM BETONEIRA DE 600 L - AREIA E BRITA COMERCIAIS - LANÇAMENTO, ADENSAMENTO E ACABAMENTO. AF_08/2022</t>
  </si>
  <si>
    <t xml:space="preserve">ESCADA HIDRÁULICA, LARGURA ATÉ 1M, TIPO DESCIDA DÁGUA DE CORTE OU ATERRO EM DEGRAUS (DCD 02, 04 E DAD 02), EM CONCRETO USINADO, FCK = 20 MPA, LANÇADO COM BOMBA, INCLUINDO ARMAÇÃO, MATERIAIS E FÔRMAS (3 UTILIZAÇÕES). AF_08/2022</t>
  </si>
  <si>
    <t xml:space="preserve">ESCADA HIDRÁULICA, LARGURA DE 1 A 4,1 M, TIPO DESCIDA DÁGUA DE ATERRO EM DEGRAUS (DAD 04, 06, 08, 10, 12, 14, 16, 18), EM CONCRETO USINADO, FCK = 20 MPA, LANÇADO COM BOMBA, INCLUINDO ARMAÇÃO, MATERIAIS E FÔRMAS (3 UTILIZAÇÕES). AF_08/2022</t>
  </si>
  <si>
    <t xml:space="preserve">BACIA DE DISSIPAÇÃO, TIPO BACIA EM PEDRA DE MÃO ARGAMASSADA (DES 01, 02, 03, 04), LANÇADO MANUALMENTE, INCLUINDO MATERIAIS E FÔRMAS (2 UTILIZAÇÕES). AF_08/2022</t>
  </si>
  <si>
    <t xml:space="preserve">BACIA DE DISSIPAÇÃO, TIPO BACIA COM DENTES DE CONCRETO (01), COM PREPARO MANUAL, FCK = 20 MPA, LANÇADO MANUALMENTE, INCLUINDO MATERIAIS E FÔRMAS (2 UTILIZAÇÕES). AF_08/2022</t>
  </si>
  <si>
    <t xml:space="preserve">BACIA DE DISSIPAÇÃO, LARGURA ATÉ 1 M, TIPO BACIA EM PEDRA DE MÃO FIXADA COM CONCRETO (DEB 01, 02), COM PREPARO MANUAL, FCK = 20 MPA, LANÇADO MANUALMENTE, INCLUINDO MATERIAIS E FÔRMAS (2 UTILIZAÇÕES). AF_08/2022</t>
  </si>
  <si>
    <t xml:space="preserve">BACIA DE DISSIPAÇÃO, LARGURA DE 1 A 4 M, TIPO BACIA EM PEDRA DE MÃO FIXADA COM CONCRETO (DEB 03, 04, 05, 06), COM PREPARO MANUAL, FCK = 20 MPA, LANÇADO MANUALMENTE, INCLUINDO MATERIAIS E FÔRMAS (2 UTILIZAÇÕES). AF_08/2022</t>
  </si>
  <si>
    <t xml:space="preserve">BACIA DE DISSIPAÇÃO, LARGURA DE 4 A 9,2 M, TIPO BACIA EM PEDRA DE MÃO FIXADA COM CONCRETO (DEB 07, 08, 09, 10, 11, 12, 13), COM PREPARO MANUAL, FCK = 20 MPA, LANÇADO MANUALMENTE, INCLUINDO MATERIAIS E FÔRMAS (2 UTILIZAÇÕES). AF_08/2022</t>
  </si>
  <si>
    <t xml:space="preserve">DESCIDA D'ÁGUA RÁPIDA (DAR 03), EM CONCRETO USINADO, FCK = 20 MPA, LANÇADO COM BOMBA, INCLUINDO ARMAÇÃO, MATERIAIS E FÔRMAS (2 UTILIZAÇÕES). AF_08/2022</t>
  </si>
  <si>
    <t xml:space="preserve">COMPOSIÇÃO PARAMÉTRICA PARA FORNECIMENTO E MONTAGEM DE ESTRUTURA METÁLICA PARA ESTRUTURA PRINCIPAL DE EDIFICAÇÕES (PILARES, VIGAS E CONTRAVENTAMENTO). AF_11/2022</t>
  </si>
  <si>
    <t xml:space="preserve">COMPOSIÇÃO PARAMÉTRICA PARA FORNECIMENTO E MONTAGEM DE ESTRUTURA METÁLICA PARA COBERTURA DE EDIFICAÇÕES COM ESTRUTURA DE APOIO. AF_11/2022</t>
  </si>
  <si>
    <t xml:space="preserve">COMPOSIÇÃO PARAMÉTRICA PARA FORNECIMENTO E MONTAGEM DE ESTRUTURA METÁLICA PARA GALPÕES SEM PONTE ROLANTE. AF_11/2022</t>
  </si>
  <si>
    <t xml:space="preserve">COMPOSIÇÃO PARAMÉTRICA PARA FORNECIMENTO E MONTAGEM DE ESTRUTURA METÁLICA PARA GALPÕES COM PONTE ROLANTE. AF_11/2022</t>
  </si>
  <si>
    <t xml:space="preserve">COMPOSIÇÃO PARAMÉTRICA PARA FORNECIMENTO E MONTAGEM DE ESTRUTURA METÁLICA PARA COBERTURA DE GALPÕES COM ESTRUTURA DE APOIO EM VIGAS. AF_11/2022</t>
  </si>
  <si>
    <t xml:space="preserve">COMPOSIÇÃO PARAMÉTRICA PARA FORNECIMENTO E MONTAGEM DE ESTRUTURA METÁLICA PARA COBERTURA DE GALPÕES COM ESTRUTURA DE APOIO EM TRELIÇA TIPO FINK. AF_11/2022</t>
  </si>
  <si>
    <t xml:space="preserve">COMPOSIÇÃO PARAMÉTRICA PARA FORNECIMENTO E MONTAGEM DE ESTRUTURA METÁLICA PARA COBERTURA DE GALPÕES COM ESTRUTURA DE APOIO EM TRELIÇA TIPO ARCO. AF_11/2022</t>
  </si>
  <si>
    <t xml:space="preserve">COMPOSIÇÃO PARAMÉTRICA PARA EXECUÇÃO DE ESTRUTURAS DE CONCRETO ARMADO CONVENCIONAL, PARA EDIFICAÇÃO HABITACIONAL MULTIFAMILIAR (PRÉDIO), ATÉ 4 PAVIMENTOS, FCK = 25 MPA. AF_11/2022</t>
  </si>
  <si>
    <t xml:space="preserve">COMPOSIÇÃO PARAMÉTRICA PARA EXECUÇÃO DE ESTRUTURAS DE CONCRETO ARMADO, PARA EDIFICAÇÃO HABITACIONAL UNIFAMILIAR COM DOIS PAVIMENTOS (CASA ISOLADA), FCK = 25 MPA. AF_11/2022</t>
  </si>
  <si>
    <t xml:space="preserve">COMPOSIÇÃO PARAMÉTRICA EXECUÇÃO DE ESTRUTURAS DE CONCRETO ARMADO, PARA EDIFICAÇÃO HABITACIONAL UNIFAMILIAR COM DOIS PAVIMENTOS (CASA EM EMPREENDIMENTOS), FCK = 25 MPA. AF_11/2022</t>
  </si>
  <si>
    <t xml:space="preserve">COMPOSIÇÃO PARAMÉTRICA PARA EXECUÇÃO DE ESTRUTURAS DE CONCRETO ARMADO, PARA EDIFICAÇÃO HABITACIONAL UNIFAMILIAR TÉRREA (CASA ISOLADA), FCK = 25 MPA. AF_11/2022</t>
  </si>
  <si>
    <t xml:space="preserve">COMPOSIÇÃO PARAMÉTRICA PARA EXECUÇÃO DE ESTRUTURAS DE CONCRETO ARMADO, PARA EDIFICAÇÃO HABITACIONAL UNIFAMILIAR TÉRREA (CASA EM EMPREENDIMENTOS), FCK = 25 MPA. AF_11/2022</t>
  </si>
  <si>
    <t xml:space="preserve">COMPOSIÇÃO PARAMÉTRICA PARA EXECUÇÃO DE ESTRUTURAS DE CONCRETO ARMADO, PARA EDIFICAÇÃO INSTITUCIONAL TÉRREA, FCK = 25 MPA. AF_11/2022</t>
  </si>
  <si>
    <t xml:space="preserve">COMPOSIÇÃO PARAMÉTRICA PARA EXECUÇÃO DE ESCADA EM CONCRETO ARMADO, MOLDADA IN LOCO, FCK = 25 MPA. AF_11/2022</t>
  </si>
  <si>
    <t xml:space="preserve">COMPOSIÇÃO PARAMÉTRICA PARA EXECUÇÃO DE ESTRUTURAS DE CONCRETO ARMADO CONVENCIONAL, PARA EDIFICAÇÃO HABITACIONAL MULTIFAMILIAR (PRÉDIO), DE 5 A 8 PAVIMENTOS, FCK = 25 MPA. AF_11/2022</t>
  </si>
  <si>
    <t xml:space="preserve">IMPERMEABILIZAÇÃO DE SUPERFÍCIE COM ARGAMASSA DE CIMENTO E AREIA, COM ADITIVO IMPERMEABILIZANTE, E = 1,5CM. AF_09/2023</t>
  </si>
  <si>
    <t xml:space="preserve">IMPERMEABILIZAÇÃO DE SUPERFÍCIE COM ARGAMASSA POLIMÉRICA / MEMBRANA ACRÍLICA, 3 DEMÃOS. AF_09/2023</t>
  </si>
  <si>
    <t xml:space="preserve">IMPERMEABILIZIMPERMEABILIZAÇÃO DE SUPERFÍCIE COM ARGAMASSA POLIMÉRICA / MEMBRANA ACRÍLICA, 4 DEMÃOS, REFORÇADA COM VÉU DE POLIÉSTER (MAV). AF_09/2023</t>
  </si>
  <si>
    <t xml:space="preserve">TRATAMENTO DE RALO OU PONTO EMERGENTE COM ARGAMASSA POLIMÉRICA / MEMBRANA ACRÍLICA REFORÇADO COM TELA DE POLIÉSTER (MAV). AF_09/2023</t>
  </si>
  <si>
    <t xml:space="preserve">TRATAMENTO DE RODAPÉ COM TELA DE POLIÉSTER. AF_09/2023</t>
  </si>
  <si>
    <t xml:space="preserve">IMPERMEABILIZAÇÃO DE SUPERFÍCIE COM MANTA ASFÁLTICA, UMA CAMADA, INCLUSIVE APLICAÇÃO DE PRIMER ASFÁLTICO, E=4MM. AF_09/2023</t>
  </si>
  <si>
    <t xml:space="preserve">IMPERMEABILIZAÇÃO DE SUPERFÍCIE COM MANTA ASFÁLTICA, DUAS CAMADAS, INCLUSIVE APLICAÇÃO DE PRIMER ASFÁLTICO, E=3MM E E=4MM. AF_09/2023</t>
  </si>
  <si>
    <t xml:space="preserve">IMPERMEABILIZAÇÃO DE SUPERFÍCIE COM MEMBRANA À BASE DE POLIURETANO, 2 DEMÃOS. AF_09/2023</t>
  </si>
  <si>
    <t xml:space="preserve">IMPERMEABILIZAÇÃO DE SUPERFÍCIE COM MEMBRANA À BASE DE RESINA ACRÍLICA, 3 DEMÃOS. AF_09/2023</t>
  </si>
  <si>
    <t xml:space="preserve">IMPERMEABILIZAÇÃO DE SUPERFÍCIE COM EMULSÃO ASFÁLTICA, 2 DEMÃOS. AF_09/2023</t>
  </si>
  <si>
    <t xml:space="preserve">PROTEÇÃO MECÂNICA DE SUPERFÍCIE HORIZONTAL COM ARGAMASSA DE CIMENTO E AREIA, TRAÇO 1:3, E=2CM. AF_09/2023</t>
  </si>
  <si>
    <t xml:space="preserve">PROTEÇÃO MECÂNICA DE SUPERFÍCIE VERTICAL COM ARGAMASSA DE CIMENTO E AREIA, TRAÇO 1:3, E=2CM. AF_09/2023</t>
  </si>
  <si>
    <t xml:space="preserve">PROTEÇÃO MECÂNICA DE SUPERFICIE HORIZONTAL COM ARGAMASSA DE CIMENTO E AREIA, TRAÇO 1:3, E=3CM. AF_09/2023</t>
  </si>
  <si>
    <t xml:space="preserve">PROTEÇÃO MECÂNICA DE SUPERFÍCIE VERTICAL COM ARGAMASSA DE CIMENTO E AREIA, TRAÇO 1:3, E=3CM. AF_09/2023</t>
  </si>
  <si>
    <t xml:space="preserve">PROTEÇÃO MECÂNICA DE SUPERFICIE HORIZONTAL COM ARGAMASSA DE CIMENTO E AREIA, TRAÇO 1:3, E=4CM. AF_09/2023</t>
  </si>
  <si>
    <t xml:space="preserve">PROTEÇÃO MECÂNICA DE SUPERFÍCIE VERTICAL COM ARGAMASSA DE CIMENTO E AREIA, TRAÇO 1:3, E=4CM. AF_09/2023</t>
  </si>
  <si>
    <t xml:space="preserve">PROTEÇÃO MECÂNICA DE SUPERFICIE HORIZONTAL COM ARGAMASSA DE CIMENTO E AREIA, TRAÇO 1:3, E=5CM. AF_09/2023</t>
  </si>
  <si>
    <t xml:space="preserve">PROTEÇÃO MECÂNICA DE SUPERFÍCIE VERTICAL COM ARGAMASSA DE CIMENTO E AREIA, TRAÇO 1:3, E=5CM. AF_09/2023</t>
  </si>
  <si>
    <t xml:space="preserve">PROTEÇÃO MECÂNICA DE SUPERFICIE HORIZONTAL COM CONCRETO 15 MPA, E=4CM. AF_09/2023</t>
  </si>
  <si>
    <t xml:space="preserve">PROTEÇÃO MECÂNICA DE SUPERFICIE HORIZONTAL COM CONCRETO 15 MPA, E=5CM. AF_09/2023</t>
  </si>
  <si>
    <t xml:space="preserve">PROTEÇÃO MECÂNICA DE SUPERFÍCIE VERTICAL COM CONCRETO 15 MPA, E=5CM. AF_09/2023</t>
  </si>
  <si>
    <t xml:space="preserve">ELETRODUTO FLEXÍVEL CORRUGADO, PVC, DN 20 MM (1/2"), PARA CIRCUITOS TERMINAIS, INSTALADO EM FORRO - FORNECIMENTO E INSTALAÇÃO. AF_03/2023</t>
  </si>
  <si>
    <t xml:space="preserve">ELETRODUTO FLEXÍVEL CORRUGADO REFORÇADO, PVC, DN 20 MM (1/2"), PARA CIRCUITOS TERMINAIS, INSTALADO EM FORRO - FORNECIMENTO E INSTALAÇÃO. AF_03/2023</t>
  </si>
  <si>
    <t xml:space="preserve">ELETRODUTO FLEXÍVEL CORRUGADO, PVC, DN 25 MM (3/4"), PARA CIRCUITOS TERMINAIS, INSTALADO EM FORRO - FORNECIMENTO E INSTALAÇÃO. AF_03/2023</t>
  </si>
  <si>
    <t xml:space="preserve">ELETRODUTO FLEXÍVEL CORRUGADO REFORÇADO, PVC, DN 25 MM (3/4"), PARA CIRCUITOS TERMINAIS, INSTALADO EM FORRO - FORNECIMENTO E INSTALAÇÃO. AF_03/2023</t>
  </si>
  <si>
    <t xml:space="preserve">ELETRODUTO FLEXÍVEL CORRUGADO, PVC, DN 32 MM (1"), PARA CIRCUITOS TERMINAIS, INSTALADO EM FORRO - FORNECIMENTO E INSTALAÇÃO. AF_03/2023</t>
  </si>
  <si>
    <t xml:space="preserve">ELETRODUTO FLEXÍVEL CORRUGADO REFORÇADO, PVC, DN 32 MM (1"), PARA CIRCUITOS TERMINAIS, INSTALADO EM FORRO - FORNECIMENTO E INSTALAÇÃO. AF_03/2023</t>
  </si>
  <si>
    <t xml:space="preserve">ELETRODUTO FLEXÍVEL LISO, PEAD, DN 32 MM (1"), PARA CIRCUITOS TERMINAIS, INSTALADO EM FORRO - FORNECIMENTO E INSTALAÇÃO. AF_03/2023</t>
  </si>
  <si>
    <t xml:space="preserve">ELETRODUTO FLEXÍVEL CORRUGADO, PEAD, DN 40 MM (1 1/4"), PARA CIRCUITOS TERMINAIS, INSTALADO EM FORRO - FORNECIMENTO E INSTALAÇÃO. AF_03/2023</t>
  </si>
  <si>
    <t xml:space="preserve">ELETRODUTO FLEXÍVEL LISO, PEAD, DN 40 MM (1 1/4"), PARA CIRCUITOS TERMINAIS, INSTALADO EM FORRO - FORNECIMENTO E INSTALAÇÃO. AF_03/2023</t>
  </si>
  <si>
    <t xml:space="preserve">ELETRODUTO FLEXÍVEL CORRUGADO, PVC, DN 20 MM (1/2"), PARA CIRCUITOS TERMINAIS, INSTALADO EM LAJE - FORNECIMENTO E INSTALAÇÃO. AF_03/2023</t>
  </si>
  <si>
    <t xml:space="preserve">ELETRODUTO FLEXÍVEL CORRUGADO REFORÇADO, PVC, DN 20 MM (1/2"), PARA CIRCUITOS TERMINAIS, INSTALADO EM LAJE - FORNECIMENTO E INSTALAÇÃO. AF_03/2023</t>
  </si>
  <si>
    <t xml:space="preserve">ELETRODUTO FLEXÍVEL CORRUGADO, PVC, DN 25 MM (3/4"), PARA CIRCUITOS TERMINAIS, INSTALADO EM LAJE - FORNECIMENTO E INSTALAÇÃO. AF_03/2023</t>
  </si>
  <si>
    <t xml:space="preserve">ELETRODUTO FLEXÍVEL CORRUGADO REFORÇADO, PVC, DN 25 MM (3/4"), PARA CIRCUITOS TERMINAIS, INSTALADO EM LAJE - FORNECIMENTO E INSTALAÇÃO. AF_03/2023</t>
  </si>
  <si>
    <t xml:space="preserve">ELETRODUTO FLEXÍVEL CORRUGADO, PVC, DN 32 MM (1"), PARA CIRCUITOS TERMINAIS, INSTALADO EM LAJE - FORNECIMENTO E INSTALAÇÃO. AF_03/2023</t>
  </si>
  <si>
    <t xml:space="preserve">ELETRODUTO FLEXÍVEL CORRUGADO REFORÇADO, PVC, DN 32 MM (1"), PARA CIRCUITOS TERMINAIS, INSTALADO EM LAJE - FORNECIMENTO E INSTALAÇÃO. AF_03/2023</t>
  </si>
  <si>
    <t xml:space="preserve">ELETRODUTO FLEXÍVEL LISO, PEAD, DN 32 MM (1"), PARA CIRCUITOS TERMINAIS, INSTALADO EM LAJE - FORNECIMENTO E INSTALAÇÃO. AF_03/2023</t>
  </si>
  <si>
    <t xml:space="preserve">ELETRODUTO FLEXÍVEL CORRUGADO, PEAD, DN 40 MM (1 1/4"), PARA CIRCUITOS TERMINAIS, INSTALADO EM LAJE - FORNECIMENTO E INSTALAÇÃO. AF_03/2023</t>
  </si>
  <si>
    <t xml:space="preserve">ELETRODUTO FLEXÍVEL LISO, PEAD, DN 40 MM (1 1/4"), PARA CIRCUITOS TERMINAIS, INSTALADO EM LAJE - FORNECIMENTO E INSTALAÇÃO. AF_03/2023</t>
  </si>
  <si>
    <t xml:space="preserve">ELETRODUTO FLEXÍVEL CORRUGADO, PVC, DN 20 MM (1/2"), PARA CIRCUITOS TERMINAIS, INSTALADO EM PAREDE - FORNECIMENTO E INSTALAÇÃO. AF_03/2023</t>
  </si>
  <si>
    <t xml:space="preserve">ELETRODUTO FLEXÍVEL CORRUGADO REFORÇADO, PVC, DN 20 MM (1/2"), PARA CIRCUITOS TERMINAIS, INSTALADO EM PAREDE - FORNECIMENTO E INSTALAÇÃO. AF_03/2023</t>
  </si>
  <si>
    <t xml:space="preserve">ELETRODUTO FLEXÍVEL CORRUGADO, PVC, DN 25 MM (3/4"), PARA CIRCUITOS TERMINAIS, INSTALADO EM PAREDE - FORNECIMENTO E INSTALAÇÃO. AF_03/2023</t>
  </si>
  <si>
    <t xml:space="preserve">ELETRODUTO FLEXÍVEL CORRUGADO REFORÇADO, PVC, DN 25 MM (3/4"), PARA CIRCUITOS TERMINAIS, INSTALADO EM PAREDE - FORNECIMENTO E INSTALAÇÃO. AF_03/2023</t>
  </si>
  <si>
    <t xml:space="preserve">ELETRODUTO FLEXÍVEL CORRUGADO, PVC, DN 32 MM (1"), PARA CIRCUITOS TERMINAIS, INSTALADO EM PAREDE - FORNECIMENTO E INSTALAÇÃO. AF_03/2023</t>
  </si>
  <si>
    <t xml:space="preserve">ELETRODUTO FLEXÍVEL CORRUGADO REFORÇADO, PVC, DN 32 MM (1"), PARA CIRCUITOS TERMINAIS, INSTALADO EM PAREDE - FORNECIMENTO E INSTALAÇÃO. AF_03/2023</t>
  </si>
  <si>
    <t xml:space="preserve">ELETRODUTO FLEXÍVEL LISO, PEAD, DN 32 MM (1"), PARA CIRCUITOS TERMINAIS, INSTALADO EM PAREDE - FORNECIMENTO E INSTALAÇÃO. AF_03/2023</t>
  </si>
  <si>
    <t xml:space="preserve">ELETRODUTO FLEXÍVEL CORRUGADO, PEAD, DN 40 MM (1 1/4"), PARA CIRCUITOS TERMINAIS, INSTALADO EM PAREDE - FORNECIMENTO E INSTALAÇÃO. AF_03/2023</t>
  </si>
  <si>
    <t xml:space="preserve">ELETRODUTO FLEXÍVEL LISO, PEAD, DN 40 MM (1 1/4"), PARA CIRCUITOS TERMINAIS, INSTALADO EM PAREDE - FORNECIMENTO E INSTALAÇÃO. AF_03/2023</t>
  </si>
  <si>
    <t xml:space="preserve">ELETRODUTO RÍGIDO ROSCÁVEL, PVC, DN 20 MM (1/2"), PARA CIRCUITOS TERMINAIS, INSTALADO EM FORRO - FORNECIMENTO E INSTALAÇÃO. AF_03/2023</t>
  </si>
  <si>
    <t xml:space="preserve">ELETRODUTO RÍGIDO ROSCÁVEL, PVC, DN 25 MM (3/4"), PARA CIRCUITOS TERMINAIS, INSTALADO EM FORRO - FORNECIMENTO E INSTALAÇÃO. AF_03/2023</t>
  </si>
  <si>
    <t xml:space="preserve">ELETRODUTO RÍGIDO ROSCÁVEL, PVC, DN 32 MM (1"), PARA CIRCUITOS TERMINAIS, INSTALADO EM FORRO - FORNECIMENTO E INSTALAÇÃO. AF_03/2023</t>
  </si>
  <si>
    <t xml:space="preserve">ELETRODUTO RÍGIDO ROSCÁVEL, PVC, DN 40 MM (1 1/4"), PARA CIRCUITOS TERMINAIS, INSTALADO EM FORRO - FORNECIMENTO E INSTALAÇÃO. AF_03/2023</t>
  </si>
  <si>
    <t xml:space="preserve">ELETRODUTO RÍGIDO ROSCÁVEL, PVC, DN 20 MM (1/2"), PARA CIRCUITOS TERMINAIS, INSTALADO EM LAJE - FORNECIMENTO E INSTALAÇÃO. AF_03/2023</t>
  </si>
  <si>
    <t xml:space="preserve">ELETRODUTO RÍGIDO ROSCÁVEL, PVC, DN 25 MM (3/4"), PARA CIRCUITOS TERMINAIS, INSTALADO EM LAJE - FORNECIMENTO E INSTALAÇÃO. AF_03/2023</t>
  </si>
  <si>
    <t xml:space="preserve">ELETRODUTO RÍGIDO ROSCÁVEL, PVC, DN 32 MM (1"), PARA CIRCUITOS TERMINAIS, INSTALADO EM LAJE - FORNECIMENTO E INSTALAÇÃO. AF_03/2023</t>
  </si>
  <si>
    <t xml:space="preserve">ELETRODUTO RÍGIDO ROSCÁVEL, PVC, DN 40 MM (1 1/4"), PARA CIRCUITOS TERMINAIS, INSTALADO EM LAJE - FORNECIMENTO E INSTALAÇÃO. AF_03/2023</t>
  </si>
  <si>
    <t xml:space="preserve">ELETRODUTO RÍGIDO ROSCÁVEL, PVC, DN 20 MM (1/2"), PARA CIRCUITOS TERMINAIS, INSTALADO EM PAREDE - FORNECIMENTO E INSTALAÇÃO. AF_03/2023</t>
  </si>
  <si>
    <t xml:space="preserve">ELETRODUTO RÍGIDO ROSCÁVEL, PVC, DN 25 MM (3/4"), PARA CIRCUITOS TERMINAIS, INSTALADO EM PAREDE - FORNECIMENTO E INSTALAÇÃO. AF_03/2023</t>
  </si>
  <si>
    <t xml:space="preserve">ELETRODUTO RÍGIDO ROSCÁVEL, PVC, DN 32 MM (1"), PARA CIRCUITOS TERMINAIS, INSTALADO EM PAREDE - FORNECIMENTO E INSTALAÇÃO. AF_03/2023</t>
  </si>
  <si>
    <t xml:space="preserve">ELETRODUTO RÍGIDO ROSCÁVEL, PVC, DN 40 MM (1 1/4"), PARA CIRCUITOS TERMINAIS, INSTALADO EM PAREDE - FORNECIMENTO E INSTALAÇÃO. AF_03/2023</t>
  </si>
  <si>
    <t xml:space="preserve">ELETRODUTO RÍGIDO ROSCÁVEL, PVC, DN 50 MM (1 1/2"), PARA REDE ENTERRADA DE DISTRIBUIÇÃO DE ENERGIA ELÉTRICA - FORNECIMENTO E INSTALAÇÃO. AF_12/2021</t>
  </si>
  <si>
    <t xml:space="preserve">ELETRODUTO RÍGIDO ROSCÁVEL, PVC, DN 60 MM (2"), PARA REDE ENTERRADA DE DISTRIBUIÇÃO DE ENERGIA ELÉTRICA - FORNECIMENTO E INSTALAÇÃO. AF_12/2021</t>
  </si>
  <si>
    <t xml:space="preserve">ELETRODUTO RÍGIDO ROSCÁVEL, PVC, DN 75 MM (2 1/2"), PARA REDE ENTERRADA DE DISTRIBUIÇÃO DE ENERGIA ELÉTRICA - FORNECIMENTO E INSTALAÇÃO. AF_12/2021</t>
  </si>
  <si>
    <t xml:space="preserve">ELETRODUTO RÍGIDO ROSCÁVEL, PVC, DN 85 MM (3"), PARA REDE ENTERRADA DE DISTRIBUIÇÃO DE ENERGIA ELÉTRICA - FORNECIMENTO E INSTALAÇÃO. AF_12/2021</t>
  </si>
  <si>
    <t xml:space="preserve">ELETRODUTO RÍGIDO ROSCÁVEL, PVC, DN 110 MM (4"), PARA REDE ENTERRADA DE DISTRIBUIÇÃO DE ENERGIA ELÉTRICA - FORNECIMENTO E INSTALAÇÃO. AF_12/2021</t>
  </si>
  <si>
    <t xml:space="preserve">ELETRODUTO RÍGIDO SOLDÁVEL, PVC, DN 20 MM (½''), APARENTE - FORNECIMENTO E INSTALAÇÃO. AF_10/2022</t>
  </si>
  <si>
    <t xml:space="preserve">ELETRODUTO RÍGIDO SOLDÁVEL, PVC, DN 25 MM (3/4''), APARENTE - FORNECIMENTO E INSTALAÇÃO. AF_10/2022</t>
  </si>
  <si>
    <t xml:space="preserve">ELETRODUTO RÍGIDO SOLDÁVEL, PVC, DN 32 MM (1''), APARENTE - FORNECIMENTO E INSTALAÇÃO. AF_10/2022</t>
  </si>
  <si>
    <t xml:space="preserve">LUVA PARA ELETRODUTO, PVC, ROSCÁVEL, DN 20 MM (1/2"), PARA CIRCUITOS TERMINAIS, INSTALADA EM FORRO - FORNECIMENTO E INSTALAÇÃO. AF_03/2023</t>
  </si>
  <si>
    <t xml:space="preserve">LUVA PARA ELETRODUTO, PVC, ROSCÁVEL, DN 25 MM (3/4"), PARA CIRCUITOS TERMINAIS, INSTALADA EM FORRO - FORNECIMENTO E INSTALAÇÃO. AF_03/2023</t>
  </si>
  <si>
    <t xml:space="preserve">LUVA PARA ELETRODUTO, PVC, ROSCÁVEL, DN 32 MM (1"), PARA CIRCUITOS TERMINAIS, INSTALADA EM FORRO - FORNECIMENTO E INSTALAÇÃO. AF_03/2023</t>
  </si>
  <si>
    <t xml:space="preserve">LUVA PARA ELETRODUTO, PVC, ROSCÁVEL, DN 40 MM (1 1/4"), PARA CIRCUITOS TERMINAIS, INSTALADA EM FORRO - FORNECIMENTO E INSTALAÇÃO. AF_03/2023</t>
  </si>
  <si>
    <t xml:space="preserve">LUVA PARA ELETRODUTO, PVC, ROSCÁVEL, DN 20 MM (1/2"), PARA CIRCUITOS TERMINAIS, INSTALADA EM LAJE - FORNECIMENTO E INSTALAÇÃO. AF_03/2023</t>
  </si>
  <si>
    <t xml:space="preserve">LUVA PARA ELETRODUTO, PVC, ROSCÁVEL, DN 25 MM (3/4"), PARA CIRCUITOS TERMINAIS, INSTALADA EM LAJE - FORNECIMENTO E INSTALAÇÃO. AF_03/2023</t>
  </si>
  <si>
    <t xml:space="preserve">LUVA PARA ELETRODUTO, PVC, ROSCÁVEL, DN 32 MM (1"), PARA CIRCUITOS TERMINAIS, INSTALADA EM LAJE - FORNECIMENTO E INSTALAÇÃO. AF_03/2023</t>
  </si>
  <si>
    <t xml:space="preserve">LUVA PARA ELETRODUTO, PVC, ROSCÁVEL, DN 40 MM (1 1/4"), PARA CIRCUITOS TERMINAIS, INSTALADA EM LAJE - FORNECIMENTO E INSTALAÇÃO. AF_03/2023</t>
  </si>
  <si>
    <t xml:space="preserve">LUVA PARA ELETRODUTO, PVC, ROSCÁVEL, DN 20 MM (1/2"), PARA CIRCUITOS TERMINAIS, INSTALADA EM PAREDE - FORNECIMENTO E INSTALAÇÃO. AF_03/2023</t>
  </si>
  <si>
    <t xml:space="preserve">LUVA PARA ELETRODUTO, PVC, ROSCÁVEL, DN 25 MM (3/4"), PARA CIRCUITOS TERMINAIS, INSTALADA EM PAREDE - FORNECIMENTO E INSTALAÇÃO. AF_03/2023</t>
  </si>
  <si>
    <t xml:space="preserve">LUVA PARA ELETRODUTO, PVC, ROSCÁVEL, DN 32 MM (1"), PARA CIRCUITOS TERMINAIS, INSTALADA EM PAREDE - FORNECIMENTO E INSTALAÇÃO. AF_03/2023</t>
  </si>
  <si>
    <t xml:space="preserve">LUVA PARA ELETRODUTO, PVC, ROSCÁVEL, DN 40 MM (1 1/4"), PARA CIRCUITOS TERMINAIS, INSTALADA EM PAREDE - FORNECIMENTO E INSTALAÇÃO. AF_03/2023</t>
  </si>
  <si>
    <t xml:space="preserve">CURVA 90 GRAUS PARA ELETRODUTO, PVC, ROSCÁVEL, DN 20 MM (1/2"), PARA CIRCUITOS TERMINAIS, INSTALADA EM FORRO - FORNECIMENTO E INSTALAÇÃO. AF_03/2023</t>
  </si>
  <si>
    <t xml:space="preserve">CURVA 180 GRAUS PARA ELETRODUTO, PVC, ROSCÁVEL, DN 20 MM (1/2"), PARA CIRCUITOS TERMINAIS, INSTALADA EM FORRO - FORNECIMENTO E INSTALAÇÃO. AF_03/2023</t>
  </si>
  <si>
    <t xml:space="preserve">CURVA 90 GRAUS PARA ELETRODUTO, PVC, ROSCÁVEL, DN 25 MM (3/4"), PARA CIRCUITOS TERMINAIS, INSTALADA EM FORRO - FORNECIMENTO E INSTALAÇÃO. AF_03/2023</t>
  </si>
  <si>
    <t xml:space="preserve">CURVA 180 GRAUS PARA ELETRODUTO, PVC, ROSCÁVEL, DN 25 MM (3/4"), PARA CIRCUITOS TERMINAIS, INSTALADA EM FORRO - FORNECIMENTO E INSTALAÇÃO. AF_03/2023</t>
  </si>
  <si>
    <t xml:space="preserve">CURVA 90 GRAUS PARA ELETRODUTO, PVC, ROSCÁVEL, DN 32 MM (1"), PARA CIRCUITOS TERMINAIS, INSTALADA EM FORRO - FORNECIMENTO E INSTALAÇÃO. AF_03/2023</t>
  </si>
  <si>
    <t xml:space="preserve">CURVA 180 GRAUS PARA ELETRODUTO, PVC, ROSCÁVEL, DN 32 MM (1"), PARA CIRCUITOS TERMINAIS, INSTALADA EM FORRO - FORNECIMENTO E INSTALAÇÃO. AF_03/2023</t>
  </si>
  <si>
    <t xml:space="preserve">CURVA 90 GRAUS PARA ELETRODUTO, PVC, ROSCÁVEL, DN 40 MM (1 1/4"), PARA CIRCUITOS TERMINAIS, INSTALADA EM FORRO - FORNECIMENTO E INSTALAÇÃO. AF_03/2023</t>
  </si>
  <si>
    <t xml:space="preserve">CURVA 180 GRAUS PARA ELETRODUTO, PVC, ROSCÁVEL, DN 40 MM (1 1/4"), PARA CIRCUITOS TERMINAIS, INSTALADA EM FORRO - FORNECIMENTO E INSTALAÇÃO. AF_03/2023</t>
  </si>
  <si>
    <t xml:space="preserve">CURVA 90 GRAUS PARA ELETRODUTO, PVC, ROSCÁVEL, DN 20 MM (1/2"), PARA CIRCUITOS TERMINAIS, INSTALADA EM LAJE - FORNECIMENTO E INSTALAÇÃO. AF_03/2023</t>
  </si>
  <si>
    <t xml:space="preserve">CURVA 180 GRAUS PARA ELETRODUTO, PVC, ROSCÁVEL, DN 20 MM (1/2"), PARA CIRCUITOS TERMINAIS, INSTALADA EM LAJE - FORNECIMENTO E INSTALAÇÃO. AF_03/2023</t>
  </si>
  <si>
    <t xml:space="preserve">CURVA 90 GRAUS PARA ELETRODUTO, PVC, ROSCÁVEL, DN 25 MM (3/4"), PARA CIRCUITOS TERMINAIS, INSTALADA EM LAJE - FORNECIMENTO E INSTALAÇÃO. AF_03/2023</t>
  </si>
  <si>
    <t xml:space="preserve">CURVA 180 GRAUS PARA ELETRODUTO, PVC, ROSCÁVEL, DN 25 MM (3/4"), PARA CIRCUITOS TERMINAIS, INSTALADA EM LAJE - FORNECIMENTO E INSTALAÇÃO. AF_03/2023</t>
  </si>
  <si>
    <t xml:space="preserve">CURVA 90 GRAUS PARA ELETRODUTO, PVC, ROSCÁVEL, DN 32 MM (1"), PARA CIRCUITOS TERMINAIS, INSTALADA EM LAJE - FORNECIMENTO E INSTALAÇÃO. AF_03/2023</t>
  </si>
  <si>
    <t xml:space="preserve">CURVA 180 GRAUS PARA ELETRODUTO, PVC, ROSCÁVEL, DN 32 MM (1"), PARA CIRCUITOS TERMINAIS, INSTALADA EM LAJE - FORNECIMENTO E INSTALAÇÃO. AF_03/2023</t>
  </si>
  <si>
    <t xml:space="preserve">CURVA 90 GRAUS PARA ELETRODUTO, PVC, ROSCÁVEL, DN 40 MM (1 1/4"), PARA CIRCUITOS TERMINAIS, INSTALADA EM LAJE - FORNECIMENTO E INSTALAÇÃO. AF_03/2023</t>
  </si>
  <si>
    <t xml:space="preserve">CURVA 180 GRAUS PARA ELETRODUTO, PVC, ROSCÁVEL, DN 40 MM (1 1/4"), PARA CIRCUITOS TERMINAIS, INSTALADA EM LAJE - FORNECIMENTO E INSTALAÇÃO. AF_03/2023</t>
  </si>
  <si>
    <t xml:space="preserve">CURVA 90 GRAUS PARA ELETRODUTO, PVC, ROSCÁVEL, DN 20 MM (1/2"), PARA CIRCUITOS TERMINAIS, INSTALADA EM PAREDE - FORNECIMENTO E INSTALAÇÃO. AF_03/2023</t>
  </si>
  <si>
    <t xml:space="preserve">CURVA 180 GRAUS PARA ELETRODUTO, PVC, ROSCÁVEL, DN 20 MM (1/2"), PARA CIRCUITOS TERMINAIS, INSTALADA EM PAREDE - FORNECIMENTO E INSTALAÇÃO. AF_03/2023</t>
  </si>
  <si>
    <t xml:space="preserve">CURVA 90 GRAUS PARA ELETRODUTO, PVC, ROSCÁVEL, DN 25 MM (3/4"), PARA CIRCUITOS TERMINAIS, INSTALADA EM PAREDE - FORNECIMENTO E INSTALAÇÃO. AF_03/2023</t>
  </si>
  <si>
    <t xml:space="preserve">CURVA 180 GRAUS PARA ELETRODUTO, PVC, ROSCÁVEL, DN 25 MM (3/4"), PARA CIRCUITOS TERMINAIS, INSTALADA EM PAREDE - FORNECIMENTO E INSTALAÇÃO. AF_03/2023</t>
  </si>
  <si>
    <t xml:space="preserve">CURVA 90 GRAUS PARA ELETRODUTO, PVC, ROSCÁVEL, DN 32 MM (1"), PARA CIRCUITOS TERMINAIS, INSTALADA EM PAREDE - FORNECIMENTO E INSTALAÇÃO. AF_03/2023</t>
  </si>
  <si>
    <t xml:space="preserve">CURVA 180 GRAUS PARA ELETRODUTO, PVC, ROSCÁVEL, DN 32 MM (1"), PARA CIRCUITOS TERMINAIS, INSTALADA EM PAREDE - FORNECIMENTO E INSTALAÇÃO. AF_03/2023</t>
  </si>
  <si>
    <t xml:space="preserve">CURVA 90 GRAUS PARA ELETRODUTO, PVC, ROSCÁVEL, DN 40 MM (1 1/4"), PARA CIRCUITOS TERMINAIS, INSTALADA EM PAREDE - FORNECIMENTO E INSTALAÇÃO. AF_03/2023</t>
  </si>
  <si>
    <t xml:space="preserve">CURVA 180 GRAUS PARA ELETRODUTO, PVC, ROSCÁVEL, DN 40 MM (1 1/4"), PARA CIRCUITOS TERMINAIS, INSTALADA EM PAREDE - FORNECIMENTO E INSTALAÇÃO. AF_03/2023</t>
  </si>
  <si>
    <t xml:space="preserve">LUVA PARA ELETRODUTO, PVC, ROSCÁVEL, DN 50 MM (1 1/2"), PARA REDE ENTERRADA DE DISTRIBUIÇÃO DE ENERGIA ELÉTRICA - FORNECIMENTO E INSTALAÇÃO. AF_12/2021</t>
  </si>
  <si>
    <t xml:space="preserve">LUVA PARA ELETRODUTO, PVC, ROSCÁVEL, DN 60 MM (2"), PARA REDE ENTERRADA DE DISTRIBUIÇÃO DE ENERGIA ELÉTRICA - FORNECIMENTO E INSTALAÇÃO. AF_12/2021</t>
  </si>
  <si>
    <t xml:space="preserve">LUVA PARA ELETRODUTO, PVC, ROSCÁVEL, DN 75 MM (2 1/2"), PARA REDE ENTERRADA DE DISTRIBUIÇÃO DE ENERGIA ELÉTRICA - FORNECIMENTO E INSTALAÇÃO. AF_12/2021</t>
  </si>
  <si>
    <t xml:space="preserve">LUVA PARA ELETRODUTO, PVC, ROSCÁVEL, DN 85 MM (3"), PARA REDE ENTERRADA DE DISTRIBUIÇÃO DE ENERGIA ELÉTRICA - FORNECIMENTO E INSTALAÇÃO. AF_12/2021</t>
  </si>
  <si>
    <t xml:space="preserve">LUVA PARA ELETRODUTO, PVC, ROSCÁVEL, DN 110 MM (4"), PARA REDE ENTERRADA DE DISTRIBUIÇÃO DE ENERGIA ELÉTRICA - FORNECIMENTO E INSTALAÇÃO. AF_12/2021</t>
  </si>
  <si>
    <t xml:space="preserve">CURVA 90 GRAUS PARA ELETRODUTO, PVC, ROSCÁVEL, DN 50 MM (1 1/2"), PARA REDE ENTERRADA DE DISTRIBUIÇÃO DE ENERGIA ELÉTRICA - FORNECIMENTO E INSTALAÇÃO. AF_12/2021</t>
  </si>
  <si>
    <t xml:space="preserve">CURVA 90 GRAUS PARA ELETRODUTO, PVC, ROSCÁVEL, DN 60 MM (2"), PARA REDE ENTERRADA DE DISTRIBUIÇÃO DE ENERGIA ELÉTRICA - FORNECIMENTO E INSTALAÇÃO. AF_12/2021</t>
  </si>
  <si>
    <t xml:space="preserve">CURVA 90 GRAUS PARA ELETRODUTO, PVC, ROSCÁVEL, DN 75 MM (2 1/2"), PARA REDE ENTERRADA DE DISTRIBUIÇÃO DE ENERGIA ELÉTRICA - FORNECIMENTO E INSTALAÇÃO. AF_12/2021</t>
  </si>
  <si>
    <t xml:space="preserve">CURVA 90 GRAUS PARA ELETRODUTO, PVC, ROSCÁVEL, DN 85 MM (3"), PARA REDE ENTERRADA DE DISTRIBUIÇÃO DE ENERGIA ELÉTRICA - FORNECIMENTO E INSTALAÇÃO. AF_12/2021</t>
  </si>
  <si>
    <t xml:space="preserve">CURVA 90 GRAUS PARA ELETRODUTO, PVC, ROSCÁVEL, DN 110 MM (4"), PARA REDE ENTERRADA DE DISTRIBUIÇÃO DE ENERGIA ELÉTRICA - FORNECIMENTO E INSTALAÇÃO. AF_12/2021</t>
  </si>
  <si>
    <t xml:space="preserve">CURVA 135 GRAUS PARA ELETRODUTO, PVC, ROSCÁVEL, DN 25 MM (3/4"), PARA CIRCUITOS TERMINAIS, INSTALADA EM FORRO - FORNECIMENTO E INSTALAÇÃO. AF_03/2023</t>
  </si>
  <si>
    <t xml:space="preserve">CURVA 135 GRAUS PARA ELETRODUTO, PVC, ROSCÁVEL, DN 25 MM (3/4"), PARA CIRCUITOS TERMINAIS, INSTALADA EM LAJE - FORNECIMENTO E INSTALAÇÃO. AF_03/2023</t>
  </si>
  <si>
    <t xml:space="preserve">CURVA 135 GRAUS PARA ELETRODUTO, PVC, ROSCÁVEL, DN 25 MM (3/4"), PARA CIRCUITOS TERMINAIS, INSTALADA EM PAREDE - FORNECIMENTO E INSTALAÇÃO. AF_03/2023</t>
  </si>
  <si>
    <t xml:space="preserve">CONDULETE DE PVC, TIPO E, PARA ELETRODUTO DE PVC SOLDÁVEL DN 20 MM (1/2''), APARENTE - FORNECIMENTO E INSTALAÇÃO. AF_10/2022</t>
  </si>
  <si>
    <t xml:space="preserve">CABO DE COBRE FLEXÍVEL ISOLADO, 1,5 MM², ANTI-CHAMA 450/750 V, PARA CIRCUITOS TERMINAIS - FORNECIMENTO E INSTALAÇÃO. AF_03/2023</t>
  </si>
  <si>
    <t xml:space="preserve">CABO DE COBRE FLEXÍVEL ISOLADO, 1,5 MM², ANTI-CHAMA 0,6/1,0 KV, PARA CIRCUITOS TERMINAIS - FORNECIMENTO E INSTALAÇÃO. AF_03/2023</t>
  </si>
  <si>
    <t xml:space="preserve">CABO DE COBRE FLEXÍVEL ISOLADO, 2,5 MM², ANTI-CHAMA 450/750 V, PARA CIRCUITOS TERMINAIS - FORNECIMENTO E INSTALAÇÃO. AF_03/2023</t>
  </si>
  <si>
    <t xml:space="preserve">CABO DE COBRE FLEXÍVEL ISOLADO, 2,5 MM², ANTI-CHAMA 0,6/1,0 KV, PARA CIRCUITOS TERMINAIS - FORNECIMENTO E INSTALAÇÃO. AF_03/2023</t>
  </si>
  <si>
    <t xml:space="preserve">CABO DE COBRE FLEXÍVEL ISOLADO, 4 MM², ANTI-CHAMA 450/750 V, PARA CIRCUITOS TERMINAIS - FORNECIMENTO E INSTALAÇÃO. AF_03/2023</t>
  </si>
  <si>
    <t xml:space="preserve">CABO DE COBRE FLEXÍVEL ISOLADO, 4 MM², ANTI-CHAMA 0,6/1,0 KV, PARA CIRCUITOS TERMINAIS - FORNECIMENTO E INSTALAÇÃO. AF_03/2023</t>
  </si>
  <si>
    <t xml:space="preserve">CABO DE COBRE FLEXÍVEL ISOLADO, 6 MM², ANTI-CHAMA 450/750 V, PARA CIRCUITOS TERMINAIS - FORNECIMENTO E INSTALAÇÃO. AF_03/2023</t>
  </si>
  <si>
    <t xml:space="preserve">CABO DE COBRE FLEXÍVEL ISOLADO, 6 MM², ANTI-CHAMA 0,6/1,0 KV, PARA CIRCUITOS TERMINAIS - FORNECIMENTO E INSTALAÇÃO. AF_03/2023</t>
  </si>
  <si>
    <t xml:space="preserve">CABO DE COBRE FLEXÍVEL ISOLADO, 10 MM², ANTI-CHAMA 450/750 V, PARA CIRCUITOS TERMINAIS - FORNECIMENTO E INSTALAÇÃO. AF_03/2023</t>
  </si>
  <si>
    <t xml:space="preserve">CABO DE COBRE FLEXÍVEL ISOLADO, 10 MM², ANTI-CHAMA 0,6/1,0 KV, PARA CIRCUITOS TERMINAIS - FORNECIMENTO E INSTALAÇÃO. AF_03/2023</t>
  </si>
  <si>
    <t xml:space="preserve">CABO DE COBRE FLEXÍVEL ISOLADO, 16 MM², ANTI-CHAMA 450/750 V, PARA CIRCUITOS TERMINAIS - FORNECIMENTO E INSTALAÇÃO. AF_03/2023</t>
  </si>
  <si>
    <t xml:space="preserve">CABO DE COBRE FLEXÍVEL ISOLADO, 10 MM², ANTI-CHAMA 450/750 V, PARA DISTRIBUIÇÃO - FORNECIMENTO E INSTALAÇÃO. AF_12/2015</t>
  </si>
  <si>
    <t xml:space="preserve">CABO DE COBRE FLEXÍVEL ISOLADO, 10 MM², ANTI-CHAMA 0,6/1,0 KV, PARA DISTRIBUIÇÃO - FORNECIMENTO E INSTALAÇÃO. AF_12/2015</t>
  </si>
  <si>
    <t xml:space="preserve">CABO DE COBRE FLEXÍVEL ISOLADO, 16 MM², ANTI-CHAMA 450/750 V, PARA DISTRIBUIÇÃO - FORNECIMENTO E INSTALAÇÃO. AF_12/2015</t>
  </si>
  <si>
    <t xml:space="preserve">CABO DE COBRE FLEXÍVEL ISOLADO, 16 MM², ANTI-CHAMA 0,6/1,0 KV, PARA DISTRIBUIÇÃO - FORNECIMENTO E INSTALAÇÃO. AF_12/2015</t>
  </si>
  <si>
    <t xml:space="preserve">CABO DE COBRE FLEXÍVEL ISOLADO, 25 MM², ANTI-CHAMA 0,6/1,0 KV, PARA REDE ENTERRADA DE DISTRIBUIÇÃO DE ENERGIA ELÉTRICA - FORNECIMENTO E INSTALAÇÃO. AF_12/2021</t>
  </si>
  <si>
    <t xml:space="preserve">CABO DE COBRE FLEXÍVEL ISOLADO, 50 MM², ANTI-CHAMA 0,6/1,0 KV, PARA REDE ENTERRADA DE DISTRIBUIÇÃO DE ENERGIA ELÉTRICA - FORNECIMENTO E INSTALAÇÃO. AF_12/2021</t>
  </si>
  <si>
    <t xml:space="preserve">CABO DE COBRE FLEXÍVEL ISOLADO, 95 MM², ANTI-CHAMA 0,6/1,0 KV, PARA REDE ENTERRADA DE DISTRIBUIÇÃO DE ENERGIA ELÉTRICA - FORNECIMENTO E INSTALAÇÃO. AF_12/2021</t>
  </si>
  <si>
    <t xml:space="preserve">CABO DE COBRE FLEXÍVEL ISOLADO, 120 MM², ANTI-CHAMA 0,6/1,0 KV, PARA REDE ENTERRADA DE DISTRIBUIÇÃO DE ENERGIA ELÉTRICA - FORNECIMENTO E INSTALAÇÃO. AF_12/2021</t>
  </si>
  <si>
    <t xml:space="preserve">CABO DE COBRE FLEXÍVEL ISOLADO, 150 MM², ANTI-CHAMA 0,6/1,0 KV, PARA REDE ENTERRADA DE DISTRIBUIÇÃO DE ENERGIA ELÉTRICA - FORNECIMENTO E INSTALAÇÃO. AF_12/2021</t>
  </si>
  <si>
    <t xml:space="preserve">CABO DE COBRE FLEXÍVEL ISOLADO, 185 MM², ANTI-CHAMA 0,6/1,0 KV, PARA REDE ENTERRADA DE DISTRIBUIÇÃO DE ENERGIA ELÉTRICA - FORNECIMENTO E INSTALAÇÃO. AF_12/2021</t>
  </si>
  <si>
    <t xml:space="preserve">CABO DE COBRE FLEXÍVEL ISOLADO, 240 MM², ANTI-CHAMA 0,6/1,0 KV, PARA REDE ENTERRADA DE DISTRIBUIÇÃO DE ENERGIA ELÉTRICA - FORNECIMENTO E INSTALAÇÃO. AF_12/2021</t>
  </si>
  <si>
    <t xml:space="preserve">CABO DE COBRE FLEXÍVEL ISOLADO, 300 MM², ANTI-CHAMA 0,6/1,0 KV, PARA REDE ENTERRADA DE DISTRIBUIÇÃO DE ENERGIA ELÉTRICA - FORNECIMENTO E INSTALAÇÃO. AF_12/2021</t>
  </si>
  <si>
    <t xml:space="preserve">CABO DE COBRE ISOLADO, 10 MM², ANTI-CHAMA 450/750 V, INSTALADO EM ELETROCALHA OU PERFILADO - FORNECIMENTO E INSTALAÇÃO. AF_10/2020</t>
  </si>
  <si>
    <t xml:space="preserve">CABO DE COBRE ISOLADO, 10 MM², ANTI-CHAMA 0,6/1 KV, INSTALADO EM ELETROCALHA OU PERFILADO - FORNECIMENTO E INSTALAÇÃO. AF_10/2020</t>
  </si>
  <si>
    <t xml:space="preserve">CABO DE COBRE ISOLADO, 16 MM², ANTI-CHAMA 450/750 V, INSTALADO EM ELETROCALHA OU PERFILADO - FORNECIMENTO E INSTALAÇÃO. AF_10/2020</t>
  </si>
  <si>
    <t xml:space="preserve">CABO DE COBRE ISOLADO, 16 MM², ANTI-CHAMA 0,6/1 KV, INSTALADO EM ELETROCALHA OU PERFILADO - FORNECIMENTO E INSTALAÇÃO. AF_10/2020</t>
  </si>
  <si>
    <t xml:space="preserve">CABO DE COBRE ISOLADO, 25 MM², ANTI-CHAMA 450/750 V, INSTALADO EM ELETROCALHA OU PERFILADO - FORNECIMENTO E INSTALAÇÃO. AF_10/2020</t>
  </si>
  <si>
    <t xml:space="preserve">CABO DE COBRE ISOLADO, 25 MM², ANTI-CHAMA 0,6/1 KV, INSTALADO EM ELETROCALHA OU PERFILADO - FORNECIMENTO E INSTALAÇÃO. AF_10/2020</t>
  </si>
  <si>
    <t xml:space="preserve">CAIXA OCTOGONAL 4" X 4", PVC, INSTALADA EM LAJE - FORNECIMENTO E INSTALAÇÃO. AF_03/2023</t>
  </si>
  <si>
    <t xml:space="preserve">CAIXA OCTOGONAL 3" X 3", PVC, INSTALADA EM LAJE - FORNECIMENTO E INSTALAÇÃO. AF_03/2023</t>
  </si>
  <si>
    <t xml:space="preserve">CAIXA RETANGULAR 4" X 2" ALTA (2,00 M DO PISO), PVC, INSTALADA EM PAREDE - FORNECIMENTO E INSTALAÇÃO. AF_03/2023</t>
  </si>
  <si>
    <t xml:space="preserve">CAIXA RETANGULAR 4" X 2" MÉDIA (1,30 M DO PISO), PVC, INSTALADA EM PAREDE - FORNECIMENTO E INSTALAÇÃO. AF_03/2023</t>
  </si>
  <si>
    <t xml:space="preserve">CAIXA RETANGULAR 4" X 2" BAIXA (0,30 M DO PISO), PVC, INSTALADA EM PAREDE - FORNECIMENTO E INSTALAÇÃO. AF_03/2023</t>
  </si>
  <si>
    <t xml:space="preserve">CAIXA RETANGULAR 4" X 4" ALTA (2,00 M DO PISO), PVC, INSTALADA EM PAREDE - FORNECIMENTO E INSTALAÇÃO. AF_03/2023</t>
  </si>
  <si>
    <t xml:space="preserve">CAIXA RETANGULAR 4" X 4" MÉDIA (1,30 M DO PISO), PVC, INSTALADA EM PAREDE - FORNECIMENTO E INSTALAÇÃO. AF_03/2023</t>
  </si>
  <si>
    <t xml:space="preserve">CAIXA RETANGULAR 4" X 4" BAIXA (0,30 M DO PISO), PVC, INSTALADA EM PAREDE - FORNECIMENTO E INSTALAÇÃO. AF_03/2023</t>
  </si>
  <si>
    <t xml:space="preserve">CAIXA OCTOGONAL 4" X 4", METÁLICA, INSTALADA EM LAJE - FORNECIMENTO E INSTALAÇÃO. AF_03/2023</t>
  </si>
  <si>
    <t xml:space="preserve">CAIXA SEXTAVADA 3" X 3", METÁLICA, INSTALADA EM LAJE - FORNECIMENTO E INSTALAÇÃO. AF_03/2023</t>
  </si>
  <si>
    <t xml:space="preserve">CAIXA RETANGULAR 4" X 2" ALTA (2,00 M DO PISO), METÁLICA, INSTALADA EM PAREDE - FORNECIMENTO E INSTALAÇÃO. AF_03/2023</t>
  </si>
  <si>
    <t xml:space="preserve">CAIXA RETANGULAR 4" X 2" MÉDIA (1,30 M DO PISO), METÁLICA, INSTALADA EM PAREDE - FORNECIMENTO E INSTALAÇÃO. AF_03/2023</t>
  </si>
  <si>
    <t xml:space="preserve">CAIXA RETANGULAR 4" X 2" BAIXA (0,30 M DO PISO), METÁLICA, INSTALADA EM PAREDE - FORNECIMENTO E INSTALAÇÃO. AF_03/2023</t>
  </si>
  <si>
    <t xml:space="preserve">CAIXA RETANGULAR 4" X 4" ALTA (2,00 M DO PISO), METÁLICA, INSTALADA EM PAREDE - FORNECIMENTO E INSTALAÇÃO. AF_03/2023</t>
  </si>
  <si>
    <t xml:space="preserve">CAIXA RETANGULAR 4" X 4" MÉDIA (1,30 M DO PISO), METÁLICA, INSTALADA EM PAREDE - FORNECIMENTO E INSTALAÇÃO. AF_03/2023</t>
  </si>
  <si>
    <t xml:space="preserve">CAIXA RETANGULAR 4" X 4" BAIXA (0,30 M DO PISO), METÁLICA, INSTALADA EM PAREDE - FORNECIMENTO E INSTALAÇÃO. AF_03/2023</t>
  </si>
  <si>
    <t xml:space="preserve">CONDULETE DE ALUMÍNIO, TIPO B, PARA ELETRODUTO DE AÇO GALVANIZADO DN 20 MM (3/4''), APARENTE - FORNECIMENTO E INSTALAÇÃO. AF_10/2022</t>
  </si>
  <si>
    <t xml:space="preserve">CONDULETE DE ALUMÍNIO, TIPO C, PARA ELETRODUTO DE AÇO GALVANIZADO DN 20 MM (3/4''), APARENTE - FORNECIMENTO E INSTALAÇÃO. AF_10/2022</t>
  </si>
  <si>
    <t xml:space="preserve">CONDULETE DE ALUMÍNIO, TIPO E, PARA ELETRODUTO DE AÇO GALVANIZADO DN 20 MM (3/4''), APARENTE - FORNECIMENTO E INSTALAÇÃO. AF_10/2022</t>
  </si>
  <si>
    <t xml:space="preserve">CONDULETE DE ALUMÍNIO, TIPO B, PARA ELETRODUTO DE AÇO GALVANIZADO DN 25 MM (1''), APARENTE - FORNECIMENTO E INSTALAÇÃO. AF_10/2022</t>
  </si>
  <si>
    <t xml:space="preserve">CONDULETE DE ALUMÍNIO, TIPO C, PARA ELETRODUTO DE AÇO GALVANIZADO DN 25 MM (1''), APARENTE - FORNECIMENTO E INSTALAÇÃO. AF_10/2022</t>
  </si>
  <si>
    <t xml:space="preserve">CONDULETE DE ALUMÍNIO, TIPO E, ELETRODUTO DE AÇO GALVANIZADO DN 25 MM (1''), APARENTE - FORNECIMENTO E INSTALAÇÃO. AF_10/2022</t>
  </si>
  <si>
    <t xml:space="preserve">CONDULETE DE ALUMÍNIO, TIPO E, PARA ELETRODUTO DE AÇO GALVANIZADO DN 32 MM (1 1/4''), APARENTE - FORNECIMENTO E INSTALAÇÃO. AF_10/2022</t>
  </si>
  <si>
    <t xml:space="preserve">CONDULETE DE ALUMÍNIO, TIPO LR, PARA ELETRODUTO DE AÇO GALVANIZADO DN 32 MM (1 1/4''), APARENTE - FORNECIMENTO E INSTALAÇÃO. AF_10/2022</t>
  </si>
  <si>
    <t xml:space="preserve">CONDULETE DE ALUMÍNIO, TIPO T, PARA ELETRODUTO DE AÇO GALVANIZADO DN 32 MM (1 1/4''), APARENTE - FORNECIMENTO E INSTALAÇÃO. AF_10/2022</t>
  </si>
  <si>
    <t xml:space="preserve">CONDULETE DE ALUMÍNIO, TIPO X, PARA ELETRODUTO DE AÇO GALVANIZADO DN 25 MM (1''), APARENTE - FORNECIMENTO E INSTALAÇÃO. AF_10/2022</t>
  </si>
  <si>
    <t xml:space="preserve">CONDULETE DE ALUMÍNIO, TIPO X, PARA ELETRODUTO DE AÇO GALVANIZADO DN 32 MM (1 1/4''), APARENTE - FORNECIMENTO E INSTALAÇÃO. AF_10/2022</t>
  </si>
  <si>
    <t xml:space="preserve">CONDULETE DE PVC, TIPO B, PARA ELETRODUTO DE PVC SOLDÁVEL DN 20 MM (1/2''), APARENTE - FORNECIMENTO E INSTALAÇÃO. AF_10/2022</t>
  </si>
  <si>
    <t xml:space="preserve">CONDULETE DE PVC, TIPO B, PARA ELETRODUTO DE PVC SOLDÁVEL DN 25 MM (3/4''), APARENTE - FORNECIMENTO E INSTALAÇÃO. AF_10/2022</t>
  </si>
  <si>
    <t xml:space="preserve">CONDULETE DE PVC, TIPO B, PARA ELETRODUTO DE PVC SOLDÁVEL DN 32 MM (1''), APARENTE - FORNECIMENTO E INSTALAÇÃO. AF_10/2022</t>
  </si>
  <si>
    <t xml:space="preserve">CONDULETE DE PVC, TIPO LL, PARA ELETRODUTO DE PVC SOLDÁVEL DN 20 MM (1/2''), APARENTE - FORNECIMENTO E INSTALAÇÃO. AF_10/2022</t>
  </si>
  <si>
    <t xml:space="preserve">CONDULETE DE PVC, TIPO LL, PARA ELETRODUTO DE PVC SOLDÁVEL DN 25 MM (3/4''), APARENTE - FORNECIMENTO E INSTALAÇÃO. AF_10/2022</t>
  </si>
  <si>
    <t xml:space="preserve">CONDULETE DE PVC, TIPO LL, PARA ELETRODUTO DE PVC SOLDÁVEL DN 32 MM (1''), APARENTE - FORNECIMENTO E INSTALAÇÃO. AF_10/2022</t>
  </si>
  <si>
    <t xml:space="preserve">CONDULETE DE PVC, TIPO LB, PARA ELETRODUTO DE PVC SOLDÁVEL DN 20 MM (1/2''), APARENTE - FORNECIMENTO E INSTALAÇÃO. AF_10/2022</t>
  </si>
  <si>
    <t xml:space="preserve">CONDULETE DE PVC, TIPO LB, PARA ELETRODUTO DE PVC SOLDÁVEL DN 25 MM (3/4''), APARENTE - FORNECIMENTO E INSTALAÇÃO. AF_10/2022</t>
  </si>
  <si>
    <t xml:space="preserve">CONDULETE DE PVC, TIPO LB, PARA ELETRODUTO DE PVC SOLDÁVEL DN 32 MM (1''), APARENTE - FORNECIMENTO E INSTALAÇÃO. AF_10/2022</t>
  </si>
  <si>
    <t xml:space="preserve">CONDULETE DE PVC, TIPO TB, PARA ELETRODUTO DE PVC SOLDÁVEL DN 20 MM (1/2''), APARENTE - FORNECIMENTO E INSTALAÇÃO. AF_10/2022</t>
  </si>
  <si>
    <t xml:space="preserve">CONDULETE DE PVC, TIPO TB, PARA ELETRODUTO DE PVC SOLDÁVEL DN 25 MM (3/4''), APARENTE - FORNECIMENTO E INSTALAÇÃO. AF_10/2022</t>
  </si>
  <si>
    <t xml:space="preserve">CONDULETE DE PVC, TIPO TB, PARA ELETRODUTO DE PVC SOLDÁVEL DN 32 MM (1''), APARENTE - FORNECIMENTO E INSTALAÇÃO. AF_10/2022</t>
  </si>
  <si>
    <t xml:space="preserve">CONDULETE DE PVC, TIPO X, PARA ELETRODUTO DE PVC SOLDÁVEL DN 20 MM (1/2''), APARENTE - FORNECIMENTO E INSTALAÇÃO. AF_10/2022</t>
  </si>
  <si>
    <t xml:space="preserve">CONDULETE DE PVC, TIPO X, PARA ELETRODUTO DE PVC SOLDÁVEL DN 25 MM (3/4), APARENTE - FORNECIMENTO E INSTALAÇÃO. AF_10/2022</t>
  </si>
  <si>
    <t xml:space="preserve">CONDULETE DE PVC, TIPO X, PARA ELETRODUTO DE PVC SOLDÁVEL DN 32 MM (1''), APARENTE - FORNECIMENTO E INSTALAÇÃO. AF_10/2022</t>
  </si>
  <si>
    <t xml:space="preserve">CAIXA ENTERRADA ELÉTRICA RETANGULAR, EM CONCRETO PRÉ-MOLDADO, FUNDO COM BRITA, DIMENSÕES INTERNAS: 0,3X0,3X0,3 M. AF_12/2020</t>
  </si>
  <si>
    <t xml:space="preserve">CAIXA ENTERRADA ELÉTRICA RETANGULAR, EM CONCRETO PRÉ-MOLDADO, FUNDO COM BRITA, DIMENSÕES INTERNAS: 0,4X0,4X0,4 M. AF_12/2020</t>
  </si>
  <si>
    <t xml:space="preserve">CAIXA ENTERRADA ELÉTRICA RETANGULAR, EM CONCRETO PRÉ-MOLDADO, FUNDO COM BRITA, DIMENSÕES INTERNAS: 0,6X0,6X0,5 M. AF_12/2020</t>
  </si>
  <si>
    <t xml:space="preserve">CAIXA ENTERRADA ELÉTRICA RETANGULAR, EM CONCRETO PRÉ-MOLDADO, FUNDO COM BRITA, DIMENSÕES INTERNAS: 0,8X0,8X0,5 M. AF_12/2020</t>
  </si>
  <si>
    <t xml:space="preserve">CAIXA ENTERRADA ELÉTRICA RETANGULAR, EM CONCRETO PRÉ-MOLDADO, FUNDO COM BRITA, DIMENSÕES INTERNAS: 1X1X0,5 M. AF_12/2020</t>
  </si>
  <si>
    <t xml:space="preserve">CAIXA ENTERRADA ELÉTRICA RETANGULAR, EM ALVENARIA COM TIJOLOS CERÂMICOS MACIÇOS, FUNDO COM BRITA, DIMENSÕES INTERNAS: 0,6X0,6X0,6 M. AF_12/2020</t>
  </si>
  <si>
    <t xml:space="preserve">CAIXA ENTERRADA ELÉTRICA RETANGULAR, EM ALVENARIA COM TIJOLOS CERÂMICOS MACIÇOS, FUNDO COM BRITA, DIMENSÕES INTERNAS: 0,8X0,8X0,6 M. AF_12/2020</t>
  </si>
  <si>
    <t xml:space="preserve">CAIXA ENTERRADA ELÉTRICA RETANGULAR, EM ALVENARIA COM TIJOLOS CERÂMICOS MACIÇOS, FUNDO COM BRITA, DIMENSÕES INTERNAS: 1X1X0,6 M. AF_12/2020</t>
  </si>
  <si>
    <t xml:space="preserve">CAIXA ENTERRADA ELÉTRICA RETANGULAR, EM ALVENARIA COM BLOCOS DE CONCRETO, FUNDO COM BRITA, DIMENSÕES INTERNAS: 0,4X0,4X0,4 M. AF_12/2020</t>
  </si>
  <si>
    <t xml:space="preserve">CAIXA ENTERRADA ELÉTRICA RETANGULAR, EM ALVENARIA COM BLOCOS DE CONCRETO, FUNDO COM BRITA, DIMENSÕES INTERNAS: 0,6X0,6X0,6 M. AF_12/2020</t>
  </si>
  <si>
    <t xml:space="preserve">CAIXA ENTERRADA ELÉTRICA RETANGULAR, EM ALVENARIA COM BLOCOS DE CONCRETO, FUNDO COM BRITA, DIMENSÕES INTERNAS: 0,8X0,8X0,6 M. AF_12/2020</t>
  </si>
  <si>
    <t xml:space="preserve">CAIXA ENTERRADA ELÉTRICA RETANGULAR, EM ALVENARIA COM BLOCOS DE CONCRETO, FUNDO COM BRITA, DIMENSÕES INTERNAS: 1X1X0,6 M. AF_12/2020</t>
  </si>
  <si>
    <t xml:space="preserve">CONDULETE DE PVC, TIPO E, PARA ELETRODUTO DE PVC SOLDÁVEL DN 25 MM (3/4''), APARENTE - FORNECIMENTO E INSTALAÇÃO. AF_10/2022</t>
  </si>
  <si>
    <t xml:space="preserve">CONDULETE DE PVC, TIPO E, PARA ELETRODUTO DE PVC SOLDÁVEL DN 32 MM (1''), APARENTE - FORNECIMENTO E INSTALAÇÃO. AF_10/2022</t>
  </si>
  <si>
    <t xml:space="preserve">CONDULETE DE PVC, TIPO LR, PARA ELETRODUTO DE PVC SOLDÁVEL DN 20 MM (1/2''), APARENTE - FORNECIMENTO E INSTALAÇÃO. AF_10/2022</t>
  </si>
  <si>
    <t xml:space="preserve">CONDULETE DE PVC, TIPO LR, PARA ELETRODUTO DE PVC SOLDÁVEL DN 25 MM (3/4''), APARENTE - FORNECIMENTO E INSTALAÇÃO. AF_10/2022</t>
  </si>
  <si>
    <t xml:space="preserve">CONDULETE DE PVC, TIPO LR, PARA ELETRODUTO DE PVC SOLDÁVEL DN 32 MM (1''), APARENTE - FORNECIMENTO E INSTALAÇÃO. AF_10/2022</t>
  </si>
  <si>
    <t xml:space="preserve">CONDULETE DE PVC, TIPO C, PARA ELETRODUTO DE PVC SOLDÁVEL DN 20 MM (1/2''), APARENTE - FORNECIMENTO E INSTALAÇÃO. AF_10/2022</t>
  </si>
  <si>
    <t xml:space="preserve">CONDULETE DE PVC, TIPO C, PARA ELETRODUTO DE PVC SOLDÁVEL DN 25 MM (3/4''), APARENTE - FORNECIMENTO E INSTALAÇÃO. AF_10/2022</t>
  </si>
  <si>
    <t xml:space="preserve">CONDULETE DE PVC, TIPO C, PARA ELETRODUTO DE PVC SOLDÁVEL DN 32 MM (1''), APARENTE - FORNECIMENTO E INSTALAÇÃO. AF_10/2022</t>
  </si>
  <si>
    <t xml:space="preserve">CONDULETE DE PVC, TIPO T, PARA ELETRODUTO DE PVC SOLDÁVEL DN 25 MM (3/4''), APARENTE - FORNECIMENTO E INSTALAÇÃO. AF_10/2022</t>
  </si>
  <si>
    <t xml:space="preserve">CONDULETE DE PVC, TIPO T, PARA ELETRODUTO DE PVC SOLDÁVEL DN 32 MM (1''), APARENTE - FORNECIMENTO E INSTALAÇÃO. AF_10/2022</t>
  </si>
  <si>
    <t xml:space="preserve">DISJUNTOR MONOPOLAR TIPO DIN, CORRENTE NOMINAL DE 10A - FORNECIMENTO E INSTALAÇÃO. AF_10/2020</t>
  </si>
  <si>
    <t xml:space="preserve">DISJUNTOR MONOPOLAR TIPO DIN, CORRENTE NOMINAL DE 16A - FORNECIMENTO E INSTALAÇÃO. AF_10/2020</t>
  </si>
  <si>
    <t xml:space="preserve">DISJUNTOR MONOPOLAR TIPO DIN, CORRENTE NOMINAL DE 20A - FORNECIMENTO E INSTALAÇÃO. AF_10/2020</t>
  </si>
  <si>
    <t xml:space="preserve">DISJUNTOR MONOPOLAR TIPO DIN, CORRENTE NOMINAL DE 25A - FORNECIMENTO E INSTALAÇÃO. AF_10/2020</t>
  </si>
  <si>
    <t xml:space="preserve">DISJUNTOR MONOPOLAR TIPO DIN, CORRENTE NOMINAL DE 32A - FORNECIMENTO E INSTALAÇÃO. AF_10/2020</t>
  </si>
  <si>
    <t xml:space="preserve">DISJUNTOR MONOPOLAR TIPO DIN, CORRENTE NOMINAL DE 40A - FORNECIMENTO E INSTALAÇÃO. AF_10/2020</t>
  </si>
  <si>
    <t xml:space="preserve">DISJUNTOR MONOPOLAR TIPO DIN, CORRENTE NOMINAL DE 50A - FORNECIMENTO E INSTALAÇÃO. AF_10/2020</t>
  </si>
  <si>
    <t xml:space="preserve">DISJUNTOR BIPOLAR TIPO DIN, CORRENTE NOMINAL DE 10A - FORNECIMENTO E INSTALAÇÃO. AF_10/2020</t>
  </si>
  <si>
    <t xml:space="preserve">DISJUNTOR BIPOLAR TIPO DIN, CORRENTE NOMINAL DE 16A - FORNECIMENTO E INSTALAÇÃO. AF_10/2020</t>
  </si>
  <si>
    <t xml:space="preserve">DISJUNTOR BIPOLAR TIPO DIN, CORRENTE NOMINAL DE 20A - FORNECIMENTO E INSTALAÇÃO. AF_10/2020</t>
  </si>
  <si>
    <t xml:space="preserve">DISJUNTOR BIPOLAR TIPO DIN, CORRENTE NOMINAL DE 25A - FORNECIMENTO E INSTALAÇÃO. AF_10/2020</t>
  </si>
  <si>
    <t xml:space="preserve">DISJUNTOR BIPOLAR TIPO DIN, CORRENTE NOMINAL DE 32A - FORNECIMENTO E INSTALAÇÃO. AF_10/2020</t>
  </si>
  <si>
    <t xml:space="preserve">DISJUNTOR BIPOLAR TIPO DIN, CORRENTE NOMINAL DE 40A - FORNECIMENTO E INSTALAÇÃO. AF_10/2020</t>
  </si>
  <si>
    <t xml:space="preserve">DISJUNTOR BIPOLAR TIPO DIN, CORRENTE NOMINAL DE 50A - FORNECIMENTO E INSTALAÇÃO. AF_10/2020</t>
  </si>
  <si>
    <t xml:space="preserve">DISJUNTOR TRIPOLAR TIPO DIN, CORRENTE NOMINAL DE 10A - FORNECIMENTO E INSTALAÇÃO. AF_10/2020</t>
  </si>
  <si>
    <t xml:space="preserve">DISJUNTOR TRIPOLAR TIPO DIN, CORRENTE NOMINAL DE 16A - FORNECIMENTO E INSTALAÇÃO. AF_10/2020</t>
  </si>
  <si>
    <t xml:space="preserve">DISJUNTOR TRIPOLAR TIPO DIN, CORRENTE NOMINAL DE 20A - FORNECIMENTO E INSTALAÇÃO. AF_10/2020</t>
  </si>
  <si>
    <t xml:space="preserve">DISJUNTOR TRIPOLAR TIPO DIN, CORRENTE NOMINAL DE 25A - FORNECIMENTO E INSTALAÇÃO. AF_10/2020</t>
  </si>
  <si>
    <t xml:space="preserve">DISJUNTOR TRIPOLAR TIPO DIN, CORRENTE NOMINAL DE 32A - FORNECIMENTO E INSTALAÇÃO. AF_10/2020</t>
  </si>
  <si>
    <t xml:space="preserve">DISJUNTOR TRIPOLAR TIPO DIN, CORRENTE NOMINAL DE 40A - FORNECIMENTO E INSTALAÇÃO. AF_10/2020</t>
  </si>
  <si>
    <t xml:space="preserve">DISJUNTOR TRIPOLAR TIPO DIN, CORRENTE NOMINAL DE 50A - FORNECIMENTO E INSTALAÇÃO. AF_10/2020</t>
  </si>
  <si>
    <t xml:space="preserve">QUADRO DE MEDIÇÃO GERAL DE ENERGIA COM 8 MEDIDORES - FORNECIMENTO E INSTALAÇÃO. AF_10/2020</t>
  </si>
  <si>
    <t xml:space="preserve">QUADRO DE MEDIÇÃO GERAL DE ENERGIA COM 12 MEDIDORES - FORNECIMENTO E INSTALAÇÃO. AF_10/2020</t>
  </si>
  <si>
    <t xml:space="preserve">QUADRO DE MEDIÇÃO GERAL DE ENERGIA COM 16 MEDIDORES - FORNECIMENTO E INSTALAÇÃO. AF_10/2020</t>
  </si>
  <si>
    <t xml:space="preserve">QUADRO DE MEDIÇÃO GERAL DE ENERGIA PARA BARRAMENTO BLINDADO COM 4 MEDIDORES - FORNECIMENTO E INSTALAÇÃO. AF_10/2020</t>
  </si>
  <si>
    <t xml:space="preserve">QUADRO DE DISTRIBUIÇÃO DE ENERGIA EM CHAPA DE AÇO GALVANIZADO, DE EMBUTIR, COM BARRAMENTO TRIFÁSICO, PARA 12 DISJUNTORES DIN 100A - FORNECIMENTO E INSTALAÇÃO. AF_10/2020</t>
  </si>
  <si>
    <t xml:space="preserve">QUADRO DE DISTRIBUIÇÃO DE ENERGIA EM PVC, DE EMBUTIR, SEM BARRAMENTO, PARA 6 DISJUNTORES - FORNECIMENTO E INSTALAÇÃO. AF_10/2020</t>
  </si>
  <si>
    <t xml:space="preserve">QUADRO DE DISTRIBUIÇÃO DE ENERGIA EM PVC, DE EMBUTIR, SEM BARRAMENTO, PARA 3 DISJUNTORES - FORNECIMENTO E INSTALAÇÃO. AF_10/2020</t>
  </si>
  <si>
    <t xml:space="preserve">QUADRO DE DISTRIBUIÇÃO DE ENERGIA EM CHAPA DE AÇO GALVANIZADO, DE SOBREPOR, COM BARRAMENTO TRIFÁSICO, PARA 18 DISJUNTORES DIN 100A - FORNECIMENTO E INSTALAÇÃO. AF_10/2020</t>
  </si>
  <si>
    <t xml:space="preserve">QUADRO DE DISTRIBUIÇÃO DE ENERGIA EM CHAPA DE AÇO GALVANIZADO, DE EMBUTIR, COM BARRAMENTO TRIFÁSICO, PARA 24 DISJUNTORES DIN 100A - FORNECIMENTO E INSTALAÇÃO. AF_10/2020</t>
  </si>
  <si>
    <t xml:space="preserve">QUADRO DE DISTRIBUIÇÃO DE ENERGIA EM CHAPA DE AÇO GALVANIZADO, DE EMBUTIR, COM BARRAMENTO TRIFÁSICO, PARA 30 DISJUNTORES DIN 150A - FORNECIMENTO E INSTALAÇÃO. AF_10/2020</t>
  </si>
  <si>
    <t xml:space="preserve">QUADRO DE DISTRIBUIÇÃO DE ENERGIA EM CHAPA DE AÇO GALVANIZADO, DE EMBUTIR, COM BARRAMENTO TRIFÁSICO, PARA 40 DISJUNTORES DIN 100A - FORNECIMENTO E INSTALAÇÃO. AF_10/2020</t>
  </si>
  <si>
    <t xml:space="preserve">QUADRO DE DISTRIBUIÇÃO DE ENERGIA EM CHAPA DE AÇO GALVANIZADO, DE EMBUTIR, COM BARRAMENTO TRIFÁSICO, PARA 30 DISJUNTORES DIN 225A - FORNECIMENTO E INSTALAÇÃO. AF_10/2020</t>
  </si>
  <si>
    <t xml:space="preserve">QUADRO DE DISTRIBUIÇÃO DE ENERGIA EM CHAPA DE AÇO GALVANIZADO, DE EMBUTIR, COM BARRAMENTO TRIFÁSICO, PARA 18 DISJUNTORES DIN 100A - FORNECIMENTO E INSTALAÇÃO. AF_10/2020</t>
  </si>
  <si>
    <t xml:space="preserve">DISJUNTOR MONOPOLAR TIPO NEMA, CORRENTE NOMINAL DE 10 ATÉ 30A - FORNECIMENTO E INSTALAÇÃO. AF_10/2020</t>
  </si>
  <si>
    <t xml:space="preserve">DISJUNTOR MONOPOLAR TIPO NEMA, CORRENTE NOMINAL DE 35 ATÉ 50A - FORNECIMENTO E INSTALAÇÃO. AF_10/2020</t>
  </si>
  <si>
    <t xml:space="preserve">DISJUNTOR BIPOLAR TIPO NEMA, CORRENTE NOMINAL DE 10 ATÉ 50A - FORNECIMENTO E INSTALAÇÃO. AF_10/2020</t>
  </si>
  <si>
    <t xml:space="preserve">DISJUNTOR TRIPOLAR TIPO NEMA, CORRENTE NOMINAL DE 10 ATÉ 50A - FORNECIMENTO E INSTALAÇÃO. AF_10/2020</t>
  </si>
  <si>
    <t xml:space="preserve">DISJUNTOR TRIPOLAR TIPO NEMA, CORRENTE NOMINAL DE 60 ATÉ 100A - FORNECIMENTO E INSTALAÇÃO. AF_10/2020</t>
  </si>
  <si>
    <t xml:space="preserve">DISJUNTOR TERMOMAGNÉTICO TRIPOLAR , CORRENTE NOMINAL DE 125A - FORNECIMENTO E INSTALAÇÃO. AF_10/2020</t>
  </si>
  <si>
    <t xml:space="preserve">DISJUNTOR TERMOMAGNÉTICO TRIPOLAR , CORRENTE NOMINAL DE 200A - FORNECIMENTO E INSTALAÇÃO. AF_10/2020</t>
  </si>
  <si>
    <t xml:space="preserve">DISJUNTOR TERMOMAGNÉTICO TRIPOLAR , CORRENTE NOMINAL DE 250A - FORNECIMENTO E INSTALAÇÃO. AF_10/2020</t>
  </si>
  <si>
    <t xml:space="preserve">DISJUNTOR TERMOMAGNÉTICO TRIPOLAR , CORRENTE NOMINAL DE 400A - FORNECIMENTO E INSTALAÇÃO. AF_10/2020</t>
  </si>
  <si>
    <t xml:space="preserve">DISJUNTOR TERMOMAGNÉTICO TRIPOLAR , CORRENTE NOMINAL DE 600A - FORNECIMENTO E INSTALAÇÃO. AF_10/2020</t>
  </si>
  <si>
    <t xml:space="preserve">DISJUNTOR BAIXA TENSÃO TRIPOLAR A SECO  800A/600V - FORNECIMENTO E INSTALAÇÃO. AF_10/2020</t>
  </si>
  <si>
    <t xml:space="preserve">CONTATOR TRIPOLAR I NOMINAL 12A - FORNECIMENTO E INSTALAÇÃO. AF_10/2020</t>
  </si>
  <si>
    <t xml:space="preserve">CONTATOR TRIPOLAR I NOMINAL 22A - FORNECIMENTO E INSTALAÇÃO. AF_10/2020</t>
  </si>
  <si>
    <t xml:space="preserve">CONTATOR TRIPOLAR I NOMINAL 38A - FORNECIMENTO E INSTALAÇÃO. AF_10/2020</t>
  </si>
  <si>
    <t xml:space="preserve">CONTATOR TRIPOLAR I NOMIMAL 95A - FORNECIMENTO E INSTALAÇÃO. AF_10/2020</t>
  </si>
  <si>
    <t xml:space="preserve">CAIXA DE PROTEÇÃO PARA MEDIDOR MONOFÁSICO DE EMBUTIR - FORNECIMENTO E INSTALAÇÃO. AF_10/2020</t>
  </si>
  <si>
    <t xml:space="preserve">QUADRO DE MEDIÇÃO GERAL DE ENERGIA PARA 1 MEDIDOR DE SOBREPOR - FORNECIMENTO E INSTALAÇÃO. AF_10/2020</t>
  </si>
  <si>
    <t xml:space="preserve">SUPORTE PARAFUSADO COM PLACA DE ENCAIXE 4" X 2" ALTO (2,00 M DO PISO) PARA PONTO ELÉTRICO - FORNECIMENTO E INSTALAÇÃO. AF_03/2023</t>
  </si>
  <si>
    <t xml:space="preserve">SUPORTE PARAFUSADO COM PLACA DE ENCAIXE 4" X 2" MÉDIO (1,30 M DO PISO) PARA PONTO ELÉTRICO - FORNECIMENTO E INSTALAÇÃO. AF_03/2023</t>
  </si>
  <si>
    <t xml:space="preserve">SUPORTE PARAFUSADO COM PLACA DE ENCAIXE 4" X 2" BAIXO (0,30 M DO PISO) PARA PONTO ELÉTRICO - FORNECIMENTO E INSTALAÇÃO. AF_03/2023</t>
  </si>
  <si>
    <t xml:space="preserve">SUPORTE PARAFUSADO COM PLACA DE ENCAIXE 4" X 4" ALTO (2,00 M DO PISO) PARA PONTO ELÉTRICO - FORNECIMENTO E INSTALAÇÃO. AF_03/2023</t>
  </si>
  <si>
    <t xml:space="preserve">SUPORTE PARAFUSADO COM PLACA DE ENCAIXE 4" X 4" MÉDIO (1,30 M DO PISO) PARA PONTO ELÉTRICO - FORNECIMENTO E INSTALAÇÃO. AF_03/2023</t>
  </si>
  <si>
    <t xml:space="preserve">SUPORTE PARAFUSADO COM PLACA DE ENCAIXE 4" X 4" BAIXO (0,30 M DO PISO) PARA PONTO ELÉTRICO - FORNECIMENTO E INSTALAÇÃO. AF_03/2023</t>
  </si>
  <si>
    <t xml:space="preserve">INTERRUPTOR SIMPLES (1 MÓDULO), 10A/250V, SEM SUPORTE E SEM PLACA - FORNECIMENTO E INSTALAÇÃO. AF_03/2023</t>
  </si>
  <si>
    <t xml:space="preserve">INTERRUPTOR SIMPLES (1 MÓDULO), 10A/250V, INCLUINDO SUPORTE E PLACA - FORNECIMENTO E INSTALAÇÃO. AF_03/2023</t>
  </si>
  <si>
    <t xml:space="preserve">INTERRUPTOR PARALELO (1 MÓDULO), 10A/250V, SEM SUPORTE E SEM PLACA - FORNECIMENTO E INSTALAÇÃO. AF_03/2023</t>
  </si>
  <si>
    <t xml:space="preserve">INTERRUPTOR PARALELO (1 MÓDULO), 10A/250V, INCLUINDO SUPORTE E PLACA - FORNECIMENTO E INSTALAÇÃO. AF_03/2023</t>
  </si>
  <si>
    <t xml:space="preserve">INTERRUPTOR SIMPLES (1 MÓDULO) COM INTERRUPTOR PARALELO (1 MÓDULO), 10A/250V, SEM SUPORTE E SEM PLACA - FORNECIMENTO E INSTALAÇÃO. AF_03/2023</t>
  </si>
  <si>
    <t xml:space="preserve">INTERRUPTOR SIMPLES (1 MÓDULO) COM INTERRUPTOR PARALELO (1 MÓDULO), 10A/250V, INCLUINDO SUPORTE E PLACA - FORNECIMENTO E INSTALAÇÃO. AF_03/2023</t>
  </si>
  <si>
    <t xml:space="preserve">INTERRUPTOR SIMPLES (2 MÓDULOS), 10A/250V, SEM SUPORTE E SEM PLACA - FORNECIMENTO E INSTALAÇÃO. AF_03/2023</t>
  </si>
  <si>
    <t xml:space="preserve">INTERRUPTOR SIMPLES (2 MÓDULOS), 10A/250V, INCLUINDO SUPORTE E PLACA - FORNECIMENTO E INSTALAÇÃO. AF_03/2023</t>
  </si>
  <si>
    <t xml:space="preserve">INTERRUPTOR PARALELO (2 MÓDULOS), 10A/250V, SEM SUPORTE E SEM PLACA - FORNECIMENTO E INSTALAÇÃO. AF_03/2023</t>
  </si>
  <si>
    <t xml:space="preserve">INTERRUPTOR PARALELO (2 MÓDULOS), 10A/250V, INCLUINDO SUPORTE E PLACA - FORNECIMENTO E INSTALAÇÃO. AF_03/2023</t>
  </si>
  <si>
    <t xml:space="preserve">INTERRUPTOR SIMPLES (1 MÓDULO) COM INTERRUPTOR PARALELO (2 MÓDULOS), 10A/250V, SEM SUPORTE E SEM PLACA - FORNECIMENTO E INSTALAÇÃO. AF_03/2023</t>
  </si>
  <si>
    <t xml:space="preserve">INTERRUPTOR SIMPLES (1 MÓDULO) COM INTERRUPTOR PARALELO (2 MÓDULOS), 10A/250V, INCLUINDO SUPORTE E PLACA - FORNECIMENTO E INSTALAÇÃO. AF_03/2023</t>
  </si>
  <si>
    <t xml:space="preserve">INTERRUPTOR SIMPLES (2 MÓDULOS) COM INTERRUPTOR PARALELO (1 MÓDULO), 10A/250V, SEM SUPORTE E SEM PLACA - FORNECIMENTO E INSTALAÇÃO. AF_03/2023</t>
  </si>
  <si>
    <t xml:space="preserve">INTERRUPTOR SIMPLES (2 MÓDULOS) COM INTERRUPTOR PARALELO (1 MÓDULO), 10A/250V, INCLUINDO SUPORTE E PLACA - FORNECIMENTO E INSTALAÇÃO. AF_03/2023</t>
  </si>
  <si>
    <t xml:space="preserve">INTERRUPTOR SIMPLES (3 MÓDULOS), 10A/250V, SEM SUPORTE E SEM PLACA - FORNECIMENTO E INSTALAÇÃO. AF_03/2023</t>
  </si>
  <si>
    <t xml:space="preserve">INTERRUPTOR SIMPLES (3 MÓDULOS), 10A/250V, INCLUINDO SUPORTE E PLACA - FORNECIMENTO E INSTALAÇÃO. AF_03/2023</t>
  </si>
  <si>
    <t xml:space="preserve">INTERRUPTOR PARALELO (3 MÓDULOS), 10A/250V, SEM SUPORTE E SEM PLACA - FORNECIMENTO E INSTALAÇÃO. AF_03/2023</t>
  </si>
  <si>
    <t xml:space="preserve">INTERRUPTOR PARALELO (3 MÓDULOS), 10A/250V, INCLUINDO SUPORTE E PLACA - FORNECIMENTO E INSTALAÇÃO. AF_03/2023</t>
  </si>
  <si>
    <t xml:space="preserve">INTERRUPTOR SIMPLES (3 MÓDULOS) COM INTERRUPTOR PARALELO (1 MÓDULO), 10A/250V, SEM SUPORTE E SEM PLACA - FORNECIMENTO E INSTALAÇÃO. AF_03/2023</t>
  </si>
  <si>
    <t xml:space="preserve">INTERRUPTOR SIMPLES (3 MÓDULOS) COM INTERRUPTOR PARALELO (1 MÓDULO), 10A/250V, INCLUINDO SUPORTE E PLACA - FORNECIMENTO E INSTALAÇÃO. AF_03/2023</t>
  </si>
  <si>
    <t xml:space="preserve">INTERRUPTOR SIMPLES (2 MÓDULOS) COM INTERRUPTOR PARALELO (2 MÓDULOS), 10A/250V, SEM SUPORTE E SEM PLACA - FORNECIMENTO E INSTALAÇÃO. AF_03/2023</t>
  </si>
  <si>
    <t xml:space="preserve">INTERRUPTOR SIMPLES (2 MÓDULOS) COM INTERRUPTOR PARALELO (2 MÓDULOS), 10A/250V, INCLUINDO SUPORTE E PLACA - FORNECIMENTO E INSTALAÇÃO. AF_03/2023</t>
  </si>
  <si>
    <t xml:space="preserve">INTERRUPTOR SIMPLES (4 MÓDULOS), 10A/250V, SEM SUPORTE E SEM PLACA - FORNECIMENTO E INSTALAÇÃO. AF_03/2023</t>
  </si>
  <si>
    <t xml:space="preserve">INTERRUPTOR SIMPLES (4 MÓDULOS), 10A/250V, INCLUINDO SUPORTE E PLACA - FORNECIMENTO E INSTALAÇÃO. AF_03/2023</t>
  </si>
  <si>
    <t xml:space="preserve">INTERRUPTOR SIMPLES (6 MÓDULOS), 10A/250V, SEM SUPORTE E SEM PLACA - FORNECIMENTO E INSTALAÇÃO. AF_03/2023</t>
  </si>
  <si>
    <t xml:space="preserve">INTERRUPTOR SIMPLES (6 MÓDULOS), 10A/250V, INCLUINDO SUPORTE E PLACA - FORNECIMENTO E INSTALAÇÃO. AF_03/2023</t>
  </si>
  <si>
    <t xml:space="preserve">INTERRUPTOR INTERMEDIÁRIO (1 MÓDULO), 10A/250V, SEM SUPORTE E SEM PLACA - FORNECIMENTO E INSTALAÇÃO. AF_03/2023</t>
  </si>
  <si>
    <t xml:space="preserve">INTERRUPTOR INTERMEDIÁRIO (1 MÓDULO), 10A/250V, INCLUINDO SUPORTE E PLACA - FORNECIMENTO E INSTALAÇÃO. AF_03/2023</t>
  </si>
  <si>
    <t xml:space="preserve">INTERRUPTOR BIPOLAR (1 MÓDULO), 10A/250V, SEM SUPORTE E SEM PLACA - FORNECIMENTO E INSTALAÇÃO. AF_03/2023</t>
  </si>
  <si>
    <t xml:space="preserve">INTERRUPTOR BIPOLAR (1 MÓDULO), 10A/250V, INCLUINDO SUPORTE E PLACA - FORNECIMENTO E INSTALAÇÃO. AF_03/2023</t>
  </si>
  <si>
    <t xml:space="preserve">DIMMER ROTATIVO (1 MÓDULO), 220V/600W, SEM SUPORTE E SEM PLACA - FORNECIMENTO E INSTALAÇÃO. AF_03/2023</t>
  </si>
  <si>
    <t xml:space="preserve">DIMMER ROTATIVO (1 MÓDULO), 220V/600W, INCLUINDO SUPORTE E PLACA - FORNECIMENTO E INSTALAÇÃO. AF_03/2023</t>
  </si>
  <si>
    <t xml:space="preserve">INTERRUPTOR PULSADOR CAMPAINHA (1 MÓDULO), 10A/250V, SEM SUPORTE E SEM PLACA - FORNECIMENTO E INSTALAÇÃO. AF_03/2023</t>
  </si>
  <si>
    <t xml:space="preserve">INTERRUPTOR PULSADOR CAMPAINHA (1 MÓDULO), 10A/250V, INCLUINDO SUPORTE E PLACA - FORNECIMENTO E INSTALAÇÃO. AF_03/2023</t>
  </si>
  <si>
    <t xml:space="preserve">CAMPAINHA CIGARRA (1 MÓDULO), 10A/250V, SEM SUPORTE E SEM PLACA - FORNECIMENTO E INSTALAÇÃO. AF_03/2023</t>
  </si>
  <si>
    <t xml:space="preserve">CAMPAINHA CIGARRA (1 MÓDULO), 10A/250V, INCLUINDO SUPORTE E PLACA - FORNECIMENTO E INSTALAÇÃO. AF_03/2023</t>
  </si>
  <si>
    <t xml:space="preserve">INTERRUPTOR PULSADOR MINUTERIA (1 MÓDULO), 10A/250V, SEM SUPORTE E SEM PLACA - FORNECIMENTO E INSTALAÇÃO. AF_03/2023</t>
  </si>
  <si>
    <t xml:space="preserve">INTERRUPTOR PULSADOR MINUTERIA (1 MÓDULO), 10A/250V, INCLUINDO SUPORTE E PLACA - FORNECIMENTO E INSTALAÇÃO. AF_03/2023</t>
  </si>
  <si>
    <t xml:space="preserve">TOMADA ALTA DE EMBUTIR (1 MÓDULO), 2P+T 10 A, SEM SUPORTE E SEM PLACA - FORNECIMENTO E INSTALAÇÃO. AF_03/2023</t>
  </si>
  <si>
    <t xml:space="preserve">TOMADA ALTA DE EMBUTIR (1 MÓDULO), 2P+T 20 A, SEM SUPORTE E SEM PLACA - FORNECIMENTO E INSTALAÇÃO. AF_03/2023</t>
  </si>
  <si>
    <t xml:space="preserve">TOMADA ALTA DE EMBUTIR (1 MÓDULO), 2P+T 10 A, INCLUINDO SUPORTE E PLACA - FORNECIMENTO E INSTALAÇÃO. AF_03/2023</t>
  </si>
  <si>
    <t xml:space="preserve">TOMADA ALTA DE EMBUTIR (1 MÓDULO), 2P+T 20 A, INCLUINDO SUPORTE E PLACA - FORNECIMENTO E INSTALAÇÃO. AF_03/2023</t>
  </si>
  <si>
    <t xml:space="preserve">TOMADA MÉDIA DE EMBUTIR (1 MÓDULO), 2P+T 10 A, SEM SUPORTE E SEM PLACA - FORNECIMENTO E INSTALAÇÃO. AF_03/2023</t>
  </si>
  <si>
    <t xml:space="preserve">TOMADA MÉDIA DE EMBUTIR (1 MÓDULO), 2P+T 20 A, SEM SUPORTE E SEM PLACA - FORNECIMENTO E INSTALAÇÃO. AF_03/2023</t>
  </si>
  <si>
    <t xml:space="preserve">TOMADA MÉDIA DE EMBUTIR (1 MÓDULO), 2P+T 10 A, INCLUINDO SUPORTE E PLACA - FORNECIMENTO E INSTALAÇÃO. AF_03/2023</t>
  </si>
  <si>
    <t xml:space="preserve">TOMADA MÉDIA DE EMBUTIR (1 MÓDULO), 2P+T 20 A, INCLUINDO SUPORTE E PLACA - FORNECIMENTO E INSTALAÇÃO. AF_03/2023</t>
  </si>
  <si>
    <t xml:space="preserve">TOMADA BAIXA DE EMBUTIR (1 MÓDULO), 2P+T 10 A, SEM SUPORTE E SEM PLACA - FORNECIMENTO E INSTALAÇÃO. AF_03/2023</t>
  </si>
  <si>
    <t xml:space="preserve">TOMADA BAIXA DE EMBUTIR (1 MÓDULO), 2P+T 20 A, SEM SUPORTE E SEM PLACA - FORNECIMENTO E INSTALAÇÃO. AF_03/2023</t>
  </si>
  <si>
    <t xml:space="preserve">TOMADA BAIXA DE EMBUTIR (1 MÓDULO), 2P+T 10 A, INCLUINDO SUPORTE E PLACA - FORNECIMENTO E INSTALAÇÃO. AF_03/2023</t>
  </si>
  <si>
    <t xml:space="preserve">TOMADA BAIXA DE EMBUTIR (1 MÓDULO), 2P+T 20 A, INCLUINDO SUPORTE E PLACA - FORNECIMENTO E INSTALAÇÃO. AF_03/2023</t>
  </si>
  <si>
    <t xml:space="preserve">TOMADA MÉDIA DE EMBUTIR (2 MÓDULOS), 2P+T 10 A, SEM SUPORTE E SEM PLACA - FORNECIMENTO E INSTALAÇÃO. AF_03/2023</t>
  </si>
  <si>
    <t xml:space="preserve">TOMADA MÉDIA DE EMBUTIR (2 MÓDULOS), 2P+T 20 A, SEM SUPORTE E SEM PLACA - FORNECIMENTO E INSTALAÇÃO. AF_03/2023</t>
  </si>
  <si>
    <t xml:space="preserve">TOMADA MÉDIA DE EMBUTIR (2 MÓDULOS), 2P+T 10 A, INCLUINDO SUPORTE E PLACA - FORNECIMENTO E INSTALAÇÃO. AF_03/2023</t>
  </si>
  <si>
    <t xml:space="preserve">TOMADA MÉDIA DE EMBUTIR (2 MÓDULOS), 2P+T 20 A, INCLUINDO SUPORTE E PLACA - FORNECIMENTO E INSTALAÇÃO. AF_03/2023</t>
  </si>
  <si>
    <t xml:space="preserve">TOMADA BAIXA DE EMBUTIR (2 MÓDULOS), 2P+T 10 A, SEM SUPORTE E SEM PLACA - FORNECIMENTO E INSTALAÇÃO. AF_03/2023</t>
  </si>
  <si>
    <t xml:space="preserve">TOMADA BAIXA DE EMBUTIR (2 MÓDULOS), 2P+T 20 A, SEM SUPORTE E SEM PLACA - FORNECIMENTO E INSTALAÇÃO. AF_03/2023</t>
  </si>
  <si>
    <t xml:space="preserve">TOMADA BAIXA DE EMBUTIR (2 MÓDULOS), 2P+T 10 A, INCLUINDO SUPORTE E PLACA - FORNECIMENTO E INSTALAÇÃO. AF_03/2023</t>
  </si>
  <si>
    <t xml:space="preserve">TOMADA BAIXA DE EMBUTIR (2 MÓDULOS), 2P+T 20 A, INCLUINDO SUPORTE E PLACA - FORNECIMENTO E INSTALAÇÃO. AF_03/2023</t>
  </si>
  <si>
    <t xml:space="preserve">TOMADA MÉDIA DE EMBUTIR (3 MÓDULOS), 2P+T 10 A, SEM SUPORTE E SEM PLACA - FORNECIMENTO E INSTALAÇÃO. AF_03/2023</t>
  </si>
  <si>
    <t xml:space="preserve">TOMADA MÉDIA DE EMBUTIR (3 MÓDULOS), 2P+T 20 A, SEM SUPORTE E SEM PLACA - FORNECIMENTO E INSTALAÇÃO. AF_03/2023</t>
  </si>
  <si>
    <t xml:space="preserve">TOMADA MÉDIA DE EMBUTIR (3 MÓDULOS), 2P+T 10 A, INCLUINDO SUPORTE E PLACA - FORNECIMENTO E INSTALAÇÃO. AF_03/2023</t>
  </si>
  <si>
    <t xml:space="preserve">TOMADA MÉDIA DE EMBUTIR (3 MÓDULOS), 2P+T 20 A, INCLUINDO SUPORTE E PLACA - FORNECIMENTO E INSTALAÇÃO. AF_03/2023</t>
  </si>
  <si>
    <t xml:space="preserve">TOMADA BAIXA DE EMBUTIR (3 MÓDULOS), 2P+T 10 A, SEM SUPORTE E SEM PLACA - FORNECIMENTO E INSTALAÇÃO. AF_03/2023</t>
  </si>
  <si>
    <t xml:space="preserve">TOMADA BAIXA DE EMBUTIR (3 MÓDULOS), 2P+T 20 A, SEM SUPORTE E SEM PLACA - FORNECIMENTO E INSTALAÇÃO. AF_03/2023</t>
  </si>
  <si>
    <t xml:space="preserve">TOMADA BAIXA DE EMBUTIR (3 MÓDULOS), 2P+T 10 A, INCLUINDO SUPORTE E PLACA - FORNECIMENTO E INSTALAÇÃO. AF_03/2023</t>
  </si>
  <si>
    <t xml:space="preserve">TOMADA BAIXA DE EMBUTIR (3 MÓDULOS), 2P+T 20 A, INCLUINDO SUPORTE E PLACA - FORNECIMENTO E INSTALAÇÃO. AF_03/2023</t>
  </si>
  <si>
    <t xml:space="preserve">TOMADA BAIXA DE EMBUTIR (4 MÓDULOS), 2P+T 10 A, SEM SUPORTE E SEM PLACA - FORNECIMENTO E INSTALAÇÃO. AF_03/2023</t>
  </si>
  <si>
    <t xml:space="preserve">TOMADA BAIXA DE EMBUTIR (4 MÓDULOS), 2P+T 10 A, INCLUINDO SUPORTE E PLACA - FORNECIMENTO E INSTALAÇÃO. AF_03/2023</t>
  </si>
  <si>
    <t xml:space="preserve">TOMADA BAIXA DE EMBUTIR (6 MÓDULOS), 2P+T 10 A, SEM SUPORTE E SEM PLACA - FORNECIMENTO E INSTALAÇÃO. AF_03/2023</t>
  </si>
  <si>
    <t xml:space="preserve">TOMADA BAIXA DE EMBUTIR (6 MÓDULOS), 2P+T 10 A, INCLUINDO SUPORTE E PLACA - FORNECIMENTO E INSTALAÇÃO. AF_03/2023</t>
  </si>
  <si>
    <t xml:space="preserve">INTERRUPTOR SIMPLES (1 MÓDULO) COM 1 TOMADA DE EMBUTIR 2P+T 10 A, SEM SUPORTE E SEM PLACA - FORNECIMENTO E INSTALAÇÃO. AF_03/2023</t>
  </si>
  <si>
    <t xml:space="preserve">INTERRUPTOR SIMPLES (1 MÓDULO) COM 1 TOMADA DE EMBUTIR 2P+T 10 A, INCLUINDO SUPORTE E PLACA - FORNECIMENTO E INSTALAÇÃO. AF_03/2023</t>
  </si>
  <si>
    <t xml:space="preserve">INTERRUPTOR SIMPLES (1 MÓDULO) COM 2 TOMADAS DE EMBUTIR 2P+T 10 A, SEM SUPORTE E SEM PLACA - FORNECIMENTO E INSTALAÇÃO. AF_03/2023</t>
  </si>
  <si>
    <t xml:space="preserve">INTERRUPTOR SIMPLES (1 MÓDULO) COM 2 TOMADAS DE EMBUTIR 2P+T 10 A, INCLUINDO SUPORTE E PLACA - FORNECIMENTO E INSTALAÇÃO. AF_03/2023</t>
  </si>
  <si>
    <t xml:space="preserve">INTERRUPTOR SIMPLES (2 MÓDULOS) COM 1 TOMADA DE EMBUTIR 2P+T 10 A, SEM SUPORTE E SEM PLACA - FORNECIMENTO E INSTALAÇÃO. AF_03/2023</t>
  </si>
  <si>
    <t xml:space="preserve">INTERRUPTOR SIMPLES (2 MÓDULOS) COM 1 TOMADA DE EMBUTIR 2P+T 10 A, INCLUINDO SUPORTE E PLACA - FORNECIMENTO E INSTALAÇÃO. AF_03/2023</t>
  </si>
  <si>
    <t xml:space="preserve">INTERRUPTOR PARALELO (1 MÓDULO) COM 1 TOMADA DE EMBUTIR 2P+T 10 A, SEM SUPORTE E SEM PLACA - FORNECIMENTO E INSTALAÇÃO. AF_03/2023</t>
  </si>
  <si>
    <t xml:space="preserve">INTERRUPTOR PARALELO (1 MÓDULO) COM 1 TOMADA DE EMBUTIR 2P+T 10 A, INCLUINDO SUPORTE E PLACA - FORNECIMENTO E INSTALAÇÃO. AF_03/2023</t>
  </si>
  <si>
    <t xml:space="preserve">INTERRUPTOR PARALELO (1 MÓDULO) COM 2 TOMADAS DE EMBUTIR 2P+T 10 A, SEM SUPORTE E SEM PLACA - FORNECIMENTO E INSTALAÇÃO. AF_03/2023</t>
  </si>
  <si>
    <t xml:space="preserve">INTERRUPTOR PARALELO (1 MÓDULO) COM 2 TOMADAS DE EMBUTIR 2P+T 10 A, INCLUINDO SUPORTE E PLACA - FORNECIMENTO E INSTALAÇÃO. AF_03/2023</t>
  </si>
  <si>
    <t xml:space="preserve">INTERRUPTOR PARALELO (2 MÓDULOS) COM 1 TOMADA DE EMBUTIR 2P+T 10 A, SEM SUPORTE E SEM PLACA - FORNECIMENTO E INSTALAÇÃO. AF_03/2023</t>
  </si>
  <si>
    <t xml:space="preserve">INTERRUPTOR PARALELO (2 MÓDULOS) COM 1 TOMADA DE EMBUTIR 2P+T 10 A, INCLUINDO SUPORTE E PLACA - FORNECIMENTO E INSTALAÇÃO. AF_03/2023</t>
  </si>
  <si>
    <t xml:space="preserve">INTERRUPTOR SIMPLES (1 MÓDULO), INTERRUPTOR PARALELO (1 MÓDULO) E 1 TOMADA DE EMBUTIR 2P+T 10 A, SEM SUPORTE E SEM PLACA - FORNECIMENTO E INSTALAÇÃO. AF_03/2023</t>
  </si>
  <si>
    <t xml:space="preserve">INTERRUPTOR SIMPLES (1 MÓDULO), INTERRUPTOR PARALELO (1 MÓDULO) E 1 TOMADA DE EMBUTIR 2P+T 10 A, INCLUINDO SUPORTE E PLACA - FORNECIMENTO E INSTALAÇÃO. AF_03/2023</t>
  </si>
  <si>
    <t xml:space="preserve">LUMINÁRIA TIPO CALHA, DE SOBREPOR, COM 1 LÂMPADA TUBULAR FLUORESCENTE DE 18 W, COM REATOR DE PARTIDA RÁPIDA - FORNECIMENTO E INSTALAÇÃO. AF_02/2020</t>
  </si>
  <si>
    <t xml:space="preserve">LUMINÁRIA TIPO CALHA, DE SOBREPOR, COM 1 LÂMPADA TUBULAR FLUORESCENTE DE 36 W, COM REATOR DE PARTIDA RÁPIDA - FORNECIMENTO E INSTALAÇÃO. AF_02/2020</t>
  </si>
  <si>
    <t xml:space="preserve">LUMINÁRIA TIPO CALHA, DE SOBREPOR, COM 2 LÂMPADAS TUBULARES FLUORESCENTES DE 18 W, COM REATOR DE PARTIDA RÁPIDA - FORNECIMENTO E INSTALAÇÃO. AF_02/2020</t>
  </si>
  <si>
    <t xml:space="preserve">LUMINÁRIA TIPO CALHA, DE SOBREPOR, COM 2 LÂMPADAS TUBULARES FLUORESCENTES DE 36 W, COM REATOR DE PARTIDA RÁPIDA - FORNECIMENTO E INSTALAÇÃO. AF_02/2020</t>
  </si>
  <si>
    <t xml:space="preserve">LUMINÁRIA TIPO CALHA, DE EMBUTIR, COM 2 LÂMPADAS FLUORESCENTES DE 14 W, COM REATOR DE PARTIDA RÁPIDA - FORNECIMENTO E INSTALAÇÃO. AF_02/2020</t>
  </si>
  <si>
    <t xml:space="preserve">LUMINÁRIA TIPO PLAFON EM PLÁSTICO, DE SOBREPOR, COM 1 LÂMPADA FLUORESCENTE DE 15 W, SEM REATOR - FORNECIMENTO E INSTALAÇÃO. AF_02/2020</t>
  </si>
  <si>
    <t xml:space="preserve">LUMINÁRIA TIPO PLAFON REDONDO COM VIDRO FOSCO, DE SOBREPOR, COM 1 LÂMPADA FLUORESCENTE DE 15 W, SEM REATOR - FORNECIMENTO E INSTALAÇÃO. AF_02/2020</t>
  </si>
  <si>
    <t xml:space="preserve">LUMINÁRIA TIPO PLAFON REDONDO COM VIDRO FOSCO, DE SOBREPOR, COM 2 LÂMPADAS FLUORESCENTES DE 15 W, SEM REATOR - FORNECIMENTO E INSTALAÇÃO. AF_02/2020</t>
  </si>
  <si>
    <t xml:space="preserve">LUMINÁRIA TIPO SPOT, DE SOBREPOR, COM 1 LÂMPADA FLUORESCENTE DE 15 W, SEM REATOR - FORNECIMENTO E INSTALAÇÃO. AF_02/2020</t>
  </si>
  <si>
    <t xml:space="preserve">LUMINÁRIA TIPO SPOT, DE SOBREPOR, COM 2 LÂMPADAS FLUORESCENTES DE 15 W, SEM REATOR - FORNECIMENTO E INSTALAÇÃO. AF_02/2020</t>
  </si>
  <si>
    <t xml:space="preserve">SENSOR DE PRESENÇA COM FOTOCÉLULA, FIXAÇÃO EM PAREDE - FORNECIMENTO E INSTALAÇÃO. AF_02/2020</t>
  </si>
  <si>
    <t xml:space="preserve">SENSOR DE PRESENÇA SEM FOTOCÉLULA, FIXAÇÃO EM PAREDE - FORNECIMENTO E INSTALAÇÃO. AF_02/2020</t>
  </si>
  <si>
    <t xml:space="preserve">SENSOR DE PRESENÇA COM FOTOCÉLULA, FIXAÇÃO EM TETO - FORNECIMENTO E INSTALAÇÃO. AF_02/2020</t>
  </si>
  <si>
    <t xml:space="preserve">SENSOR DE PRESENÇA SEM FOTOCÉLULA, FIXAÇÃO EM TETO - FORNECIMENTO E INSTALAÇÃO. AF_02/2020</t>
  </si>
  <si>
    <t xml:space="preserve">LUMINÁRIA DE EMERGÊNCIA, COM 30 LÂMPADAS LED DE 2 W, SEM REATOR - FORNECIMENTO E INSTALAÇÃO. AF_02/2020</t>
  </si>
  <si>
    <t xml:space="preserve">LÂMPADA COMPACTA DE LED 6 W, BASE E27 - FORNECIMENTO E INSTALAÇÃO. AF_02/2020</t>
  </si>
  <si>
    <t xml:space="preserve">LÂMPADA COMPACTA DE LED 10 W, BASE E27 - FORNECIMENTO E INSTALAÇÃO. AF_02/2020</t>
  </si>
  <si>
    <t xml:space="preserve">LÂMPADA COMPACTA FLUORESCENTE DE 15 W, BASE E27 - FORNECIMENTO E INSTALAÇÃO. AF_02/2020</t>
  </si>
  <si>
    <t xml:space="preserve">LÂMPADA COMPACTA FLUORESCENTE DE 20 W, BASE E27 - FORNECIMENTO E INSTALAÇÃO. AF_02/2020</t>
  </si>
  <si>
    <t xml:space="preserve">LÂMPADA COMPACTA DE VAPOR MERCURIO 125 W, BASE E27 - FORNECIMENTO E INSTALAÇÃO. AF_02/2020</t>
  </si>
  <si>
    <t xml:space="preserve">LÂMPADA COMPACTA DE VAPOR METÁLICO OVOIDE 150 W, BASE E27 - FORNECIMENTO E INSTALAÇÃO. AF_02/2020</t>
  </si>
  <si>
    <t xml:space="preserve">LÂMPADA TUBULAR FLUORESCENTE T8 DE 16/18 W, BASE G13 - FORNECIMENTO E INSTALAÇÃO. AF_02/2020_PS</t>
  </si>
  <si>
    <t xml:space="preserve">LÂMPADA TUBULAR FLUORESCENTE T8 DE 32/36 W, BASE G13 - FORNECIMENTO E INSTALAÇÃO. AF_02/2020_PS</t>
  </si>
  <si>
    <t xml:space="preserve">LÂMPADA TUBULAR FLUORESCENTE T10 DE 20/40 W, BASE G13 - FORNECIMENTO E INSTALAÇÃO. AF_02/2020_PS</t>
  </si>
  <si>
    <t xml:space="preserve">LÂMPADA TUBULAR FLUORESCENTE T5 DE 14 W, BASE G13 - FORNECIMENTO E INSTALAÇÃO. AF_02/2020_PS</t>
  </si>
  <si>
    <t xml:space="preserve">LÂMPADA TUBULAR LED DE 9/10 W, BASE G13 - FORNECIMENTO E INSTALAÇÃO. AF_02/2020_PS</t>
  </si>
  <si>
    <t xml:space="preserve">LÂMPADA TUBULAR LED DE 18/20 W, BASE G13 - FORNECIMENTO E INSTALAÇÃO. AF_02/2020_PS</t>
  </si>
  <si>
    <t xml:space="preserve">LUMINÁRIA TIPO CALHA, DE SOBREPOR, COM 1 LÂMPADA TUBULAR FLUORESCENTE DE 20 W, COM REATOR DE PARTIDA CONVENCIONAL - FORNECIMENTO E INSTALAÇÃO. AF_02/2020</t>
  </si>
  <si>
    <t xml:space="preserve">LUMINÁRIA DUPLA TIPO CALHA, DE SOBREPOR, COM 4 LÂMPADAS TUBULARES FLUORESCENTES DE 18 W,COM REATORES DE PARTIDA RÁPIDA - FORNECIMENTO E INSTALAÇÃO. AF_02/2020</t>
  </si>
  <si>
    <t xml:space="preserve">LUMINÁRIA DUPLA TIPO CALHA, DE SOBREPOR, COM 4 LÂMPADAS TUBULARES FLUORESCENTES DE 36 W, COM REATORES DE PARTIDA RÁPIDA -FORNECIMENTO E INSTALAÇÃO. AF_02/2020</t>
  </si>
  <si>
    <t xml:space="preserve">LÂMPADA FLUORESCENTE ESPIRAL BRANCA 45 W, BASE E27 - FORNECIMENTO E INSTALAÇÃO. AF_02/2020</t>
  </si>
  <si>
    <t xml:space="preserve">LÂMPADA FLUORESCENTE ESPIRAL BRANCA 65 W, BASE E27 - FORNECIMENTO E INSTALAÇÃO. AF_02/2020</t>
  </si>
  <si>
    <t xml:space="preserve">REATOR DE PARTIDA RÁPIDA PARA LÂMPADA FLUORESCENTE 2X40W - FORNECIMENTO E INSTALAÇÃO. AF_02/2020</t>
  </si>
  <si>
    <t xml:space="preserve">REATOR DE PARTIDA RÁPIDA PARA LÂMPADA FLUORESCENTE 1X20W - FORNECIMENTO E INSTALAÇÃO. AF_02/2020</t>
  </si>
  <si>
    <t xml:space="preserve">REATOR DE PARTIDA RÁPIDA PARA LÂMPADA FLUORESCENTE 1X40W - FORNECIMENTO E INSTALAÇÃO. AF_02/2020</t>
  </si>
  <si>
    <t xml:space="preserve">LUMINÁRIA TIPO PLAFON CIRCULAR, DE SOBREPOR, COM LED DE 12/13 W - FORNECIMENTO E INSTALAÇÃO. AF_03/2022</t>
  </si>
  <si>
    <t xml:space="preserve">ENTRADA DE ENERGIA ELÉTRICA, AÉREA, MONOFÁSICA, COM CAIXA DE SOBREPOR, CABO DE 10 MM2 E DISJUNTOR DIN 50A (NÃO INCLUSO O POSTE DE CONCRETO). AF_07/2020_PS</t>
  </si>
  <si>
    <t xml:space="preserve">ENTRADA DE ENERGIA ELÉTRICA, AÉREA, MONOFÁSICA, COM CAIXA DE SOBREPOR, CABO DE 16 MM2 E DISJUNTOR DIN 50A (NÃO INCLUSO O POSTE DE CONCRETO). AF_07/2020_PS</t>
  </si>
  <si>
    <t xml:space="preserve">ENTRADA DE ENERGIA ELÉTRICA, AÉREA, MONOFÁSICA, COM CAIXA DE SOBREPOR, CABO DE 25 MM2 E DISJUNTOR DIN 50A (NÃO INCLUSO O POSTE DE CONCRETO). AF_07/2020_PS</t>
  </si>
  <si>
    <t xml:space="preserve">ENTRADA DE ENERGIA ELÉTRICA, AÉREA, MONOFÁSICA, COM CAIXA DE SOBREPOR, CABO DE 35 MM2 E DISJUNTOR DIN 50A (NÃO INCLUSO O POSTE DE CONCRETO). AF_07/2020_PS</t>
  </si>
  <si>
    <t xml:space="preserve">ENTRADA DE ENERGIA ELÉTRICA, AÉREA, MONOFÁSICA, COM CAIXA DE EMBUTIR, CABO DE 10 MM2 E DISJUNTOR DIN 50A (NÃO INCLUSO O POSTE DE CONCRETO). AF_07/2020_PS</t>
  </si>
  <si>
    <t xml:space="preserve">ENTRADA DE ENERGIA ELÉTRICA, AÉREA, MONOFÁSICA, COM CAIXA DE EMBUTIR, CABO DE 16 MM2 E DISJUNTOR DIN 50A (NÃO INCLUSO O POSTE DE CONCRETO). AF_07/2020_PS</t>
  </si>
  <si>
    <t xml:space="preserve">ENTRADA DE ENERGIA ELÉTRICA, AÉREA, MONOFÁSICA, COM CAIXA DE EMBUTIR, CABO DE 25 MM2 E DISJUNTOR DIN 50A (NÃO INCLUSO O POSTE DE CONCRETO). AF_07/2020_PS</t>
  </si>
  <si>
    <t xml:space="preserve">ENTRADA DE ENERGIA ELÉTRICA, AÉREA, MONOFÁSICA, COM CAIXA DE EMBUTIR, CABO DE 35 MM2 E DISJUNTOR DIN 50A (NÃO INCLUSO O POSTE DE CONCRETO). AF_07/2020_PS</t>
  </si>
  <si>
    <t xml:space="preserve">ENTRADA DE ENERGIA ELÉTRICA, AÉREA, BIFÁSICA, COM CAIXA DE SOBREPOR, CABO DE 10 MM2 E DISJUNTOR DIN 50A (NÃO INCLUSO O POSTE DE CONCRETO). AF_07/2020_PS</t>
  </si>
  <si>
    <t xml:space="preserve">ENTRADA DE ENERGIA ELÉTRICA, AÉREA, BIFÁSICA, COM CAIXA DE SOBREPOR, CABO DE 16 MM2 E DISJUNTOR DIN 50A (NÃO INCLUSO O POSTE DE CONCRETO). AF_07/2020_PS</t>
  </si>
  <si>
    <t xml:space="preserve">ENTRADA DE ENERGIA ELÉTRICA, AÉREA, BIFÁSICA, COM CAIXA DE SOBREPOR, CABO DE 25 MM2 E DISJUNTOR DIN 50A (NÃO INCLUSO O POSTE DE CONCRETO). AF_07/2020_PS</t>
  </si>
  <si>
    <t xml:space="preserve">ENTRADA DE ENERGIA ELÉTRICA, AÉREA, BIFÁSICA, COM CAIXA DE SOBREPOR, CABO DE 35 MM2 E DISJUNTOR DIN 50A (NÃO INCLUSO O POSTE DE CONCRETO). AF_07/2020_PS</t>
  </si>
  <si>
    <t xml:space="preserve">ENTRADA DE ENERGIA ELÉTRICA, AÉREA, BIFÁSICA, COM CAIXA DE EMBUTIR, CABO DE 10 MM2 E DISJUNTOR DIN 50A (NÃO INCLUSO O POSTE DE CONCRETO). AF_07/2020_PS</t>
  </si>
  <si>
    <t xml:space="preserve">ENTRADA DE ENERGIA ELÉTRICA, AÉREA, BIFÁSICA, COM CAIXA DE EMBUTIR, CABO DE 16 MM2 E DISJUNTOR DIN 50A (NÃO INCLUSO O POSTE DE CONCRETO). AF_07/2020_PS</t>
  </si>
  <si>
    <t xml:space="preserve">ENTRADA DE ENERGIA ELÉTRICA, AÉREA, BIFÁSICA, COM CAIXA DE EMBUTIR, CABO DE 25 MM2 E DISJUNTOR DIN 50A (NÃO INCLUSO O POSTE DE CONCRETO). AF_07/2020_PS</t>
  </si>
  <si>
    <t xml:space="preserve">ENTRADA DE ENERGIA ELÉTRICA, AÉREA, BIFÁSICA, COM CAIXA DE EMBUTIR, CABO DE 35 MM2 E DISJUNTOR DIN 50A (NÃO INCLUSO O POSTE DE CONCRETO). AF_07/2020_PS</t>
  </si>
  <si>
    <t xml:space="preserve">ENTRADA DE ENERGIA ELÉTRICA, AÉREA, TRIFÁSICA, COM CAIXA DE SOBREPOR, CABO DE 10 MM2 E DISJUNTOR DIN 50A (NÃO INCLUSO O POSTE DE CONCRETO). AF_07/2020_PS</t>
  </si>
  <si>
    <t xml:space="preserve">ENTRADA DE ENERGIA ELÉTRICA, AÉREA, TRIFÁSICA, COM CAIXA DE SOBREPOR, CABO DE 16 MM2 E DISJUNTOR DIN 50A (NÃO INCLUSO O POSTE DE CONCRETO). AF_07/2020_PS</t>
  </si>
  <si>
    <t xml:space="preserve">ENTRADA DE ENERGIA ELÉTRICA, AÉREA, TRIFÁSICA, COM CAIXA DE SOBREPOR, CABO DE 25 MM2 E DISJUNTOR DIN 50A (NÃO INCLUSO O POSTE DE CONCRETO). AF_07/2020_PS</t>
  </si>
  <si>
    <t xml:space="preserve">ENTRADA DE ENERGIA ELÉTRICA, AÉREA, TRIFÁSICA, COM CAIXA DE SOBREPOR, CABO DE 35 MM2 E DISJUNTOR DIN 50A (NÃO INCLUSO O POSTE DE CONCRETO). AF_07/2020_PS</t>
  </si>
  <si>
    <t xml:space="preserve">ENTRADA DE ENERGIA ELÉTRICA, AÉREA, TRIFÁSICA, COM CAIXA DE EMBUTIR, CABO DE 10 MM2 E DISJUNTOR DIN 50A (NÃO INCLUSO O POSTE DE CONCRETO). AF_07/2020_PS</t>
  </si>
  <si>
    <t xml:space="preserve">ENTRADA DE ENERGIA ELÉTRICA, AÉREA, TRIFÁSICA, COM CAIXA DE EMBUTIR, CABO DE 16 MM2 E DISJUNTOR DIN 50A (NÃO INCLUSO O POSTE DE CONCRETO). AF_07/2020_PS</t>
  </si>
  <si>
    <t xml:space="preserve">ENTRADA DE ENERGIA ELÉTRICA, AÉREA, TRIFÁSICA, COM CAIXA DE EMBUTIR, CABO DE 25 MM2 E DISJUNTOR DIN 50A (NÃO INCLUSO O POSTE DE CONCRETO). AF_07/2020_PS</t>
  </si>
  <si>
    <t xml:space="preserve">ENTRADA DE ENERGIA ELÉTRICA, SUBTERRÂNEA, MONOFÁSICA, COM CAIXA DE SOBREPOR, CABO DE 10 MM2 E DISJUNTOR DIN 50A (NÃO INCLUSA MURETA DE ALVENARIA). AF_07/2020_PS</t>
  </si>
  <si>
    <t xml:space="preserve">ENTRADA DE ENERGIA ELÉTRICA, SUBTERRÂNEA, MONOFÁSICA, COM CAIXA DE SOBREPOR, CABO DE 16 MM2 E DISJUNTOR DIN 50A (NÃO INCLUSA MURETA DE ALVENARIA). AF_07/2020_PS</t>
  </si>
  <si>
    <t xml:space="preserve">ENTRADA DE ENERGIA ELÉTRICA, SUBTERRÂNEA, MONOFÁSICA, COM CAIXA DE SOBREPOR, CABO DE 25 MM2 E DISJUNTOR DIN 50A (NÃO INCLUSA MURETA DE ALVENARIA). AF_07/2020_PS</t>
  </si>
  <si>
    <t xml:space="preserve">ENTRADA DE ENERGIA ELÉTRICA, SUBTERRÂNEA, MONOFÁSICA, COM CAIXA DE SOBREPOR, CABO DE 35 MM2 E DISJUNTOR DIN 50A (NÃO INCLUSA MURETA DE ALVENARIA). AF_07/2020_PS</t>
  </si>
  <si>
    <t xml:space="preserve">ENTRADA DE ENERGIA ELÉTRICA, SUBTERRÂNEA, MONOFÁSICA, COM CAIXA DE EMBUTIR, CABO DE 10 MM2 E DISJUNTOR DIN 50A (NÃO INCLUSA MURETA DE ALVENARIA). AF_07/2020_PS</t>
  </si>
  <si>
    <t xml:space="preserve">ENTRADA DE ENERGIA ELÉTRICA, SUBTERRÂNEA, MONOFÁSICA, COM CAIXA DE EMBUTIR, CABO DE 16 MM2 E DISJUNTOR DIN 50A (NÃO INCLUSA MURETA DE ALVENARIA). AF_07/2020_PS</t>
  </si>
  <si>
    <t xml:space="preserve">ENTRADA DE ENERGIA ELÉTRICA, SUBTERRÂNEA, MONOFÁSICA, COM CAIXA DE EMBUTIR, CABO DE 25 MM2 E DISJUNTOR DIN 50A (NÃO INCLUSA MURETA DE ALVENARIA). AF_07/2020_PS</t>
  </si>
  <si>
    <t xml:space="preserve">ENTRADA DE ENERGIA ELÉTRICA, SUBTERRÂNEA, MONOFÁSICA, COM CAIXA DE EMBUTIR, CABO DE 35 MM2 E DISJUNTOR DIN 50A (NÃO INCLUSA MURETA DE ALVENARIA). AF_07/2020_PS</t>
  </si>
  <si>
    <t xml:space="preserve">ENTRADA DE ENERGIA ELÉTRICA, SUBTERRÂNEA, BIFÁSICA, COM CAIXA DE SOBREPOR, CABO DE 10 MM2 E DISJUNTOR DIN 50A (NÃO INCLUSA MURETA DE ALVENARIA). AF_07/2020_PS</t>
  </si>
  <si>
    <t xml:space="preserve">ENTRADA DE ENERGIA ELÉTRICA, SUBTERRÂNEA, BIFÁSICA, COM CAIXA DE SOBREPOR, CABO DE 16 MM2 E DISJUNTOR DIN 50A (NÃO INCLUSA MURETA DE ALVENARIA). AF_07/2020_PS</t>
  </si>
  <si>
    <t xml:space="preserve">ENTRADA DE ENERGIA ELÉTRICA, SUBTERRÂNEA, BIFÁSICA, COM CAIXA DE SOBREPOR, CABO DE 25 MM2 E DISJUNTOR DIN 50A (NÃO INCLUSA MURETA DE ALVENARIA). AF_07/2020_PS</t>
  </si>
  <si>
    <t xml:space="preserve">ENTRADA DE ENERGIA ELÉTRICA, SUBTERRÂNEA, BIFÁSICA, COM CAIXA DE SOBREPOR, CABO DE 35 MM2 E DISJUNTOR DIN 50A (NÃO INCLUSA MURETA DE ALVENARIA). AF_07/2020_PS</t>
  </si>
  <si>
    <t xml:space="preserve">ENTRADA DE ENERGIA ELÉTRICA, SUBTERRÂNEA, BIFÁSICA, COM CAIXA DE EMBUTIR, CABO DE 10 MM2 E DISJUNTOR DIN 50A (NÃO INCLUSA MURETA DE ALVENARIA). AF_07/2020_PS</t>
  </si>
  <si>
    <t xml:space="preserve">ENTRADA DE ENERGIA ELÉTRICA, SUBTERRÂNEA, BIFÁSICA, COM CAIXA DE EMBUTIR, CABO DE 16 MM2 E DISJUNTOR DIN 50A (NÃO INCLUSA MURETA DE ALVENARIA). AF_07/2020_PS</t>
  </si>
  <si>
    <t xml:space="preserve">ENTRADA DE ENERGIA ELÉTRICA, SUBTERRÂNEA, BIFÁSICA, COM CAIXA DE EMBUTIR, CABO DE 25 MM2 E DISJUNTOR DIN 50A (NÃO INCLUSA MURETA DE ALVENARIA). AF_07/2020_PS</t>
  </si>
  <si>
    <t xml:space="preserve">ENTRADA DE ENERGIA ELÉTRICA, SUBTERRÂNEA, BIFÁSICA, COM CAIXA DE EMBUTIR, CABO DE 35 MM2 E DISJUNTOR DIN 50A (NÃO INCLUSA MURETA DE ALVENARIA). AF_07/2020_PS</t>
  </si>
  <si>
    <t xml:space="preserve">ENTRADA DE ENERGIA ELÉTRICA, SUBTERRÂNEA, TRIFÁSICA, COM CAIXA DE SOBREPOR, CABO DE 10 MM2 E DISJUNTOR DIN 50A (NÃO INCLUSA MURETA DE ALVENARIA). AF_07/2020_PS</t>
  </si>
  <si>
    <t xml:space="preserve">ENTRADA DE ENERGIA ELÉTRICA, SUBTERRÂNEA, TRIFÁSICA, COM CAIXA DE SOBREPOR, CABO DE 16 MM2 E DISJUNTOR DIN 50A (NÃO INCLUSA MURETA DE ALVENARIA). AF_07/2020_PS</t>
  </si>
  <si>
    <t xml:space="preserve">ENTRADA DE ENERGIA ELÉTRICA, SUBTERRÂNEA, TRIFÁSICA, COM CAIXA DE SOBREPOR, CABO DE 25 MM2 E DISJUNTOR DIN 50A (NÃO INCLUSA MURETA DE ALVENARIA). AF_07/2020_PS</t>
  </si>
  <si>
    <t xml:space="preserve">ENTRADA DE ENERGIA ELÉTRICA, SUBTERRÂNEA, TRIFÁSICA, COM CAIXA DE SOBREPOR, CABO DE 35 MM2 E DISJUNTOR DIN 50A (NÃO INCLUSA MURETA DE ALVENARIA). AF_07/2020_PS</t>
  </si>
  <si>
    <t xml:space="preserve">ENTRADA DE ENERGIA ELÉTRICA, SUBTERRÂNEA, TRIFÁSICA, COM CAIXA DE EMBUTIR, CABO DE 10 MM2 E DISJUNTOR DIN 50A (NÃO INCLUSA MURETA DE ALVENARIA). AF_07/2020_PS</t>
  </si>
  <si>
    <t xml:space="preserve">ENTRADA DE ENERGIA ELÉTRICA, SUBTERRÂNEA, TRIFÁSICA, COM CAIXA DE EMBUTIR, CABO DE 16 MM2 E DISJUNTOR DIN 50A (NÃO INCLUSA MURETA DE ALVENARIA). AF_07/2020_PS</t>
  </si>
  <si>
    <t xml:space="preserve">ENTRADA DE ENERGIA ELÉTRICA, SUBTERRÂNEA, TRIFÁSICA, COM CAIXA DE EMBUTIR, CABO DE 25 MM2 E DISJUNTOR DIN 50A (NÃO INCLUSA MURETA DE ALVENARIA). AF_07/2020_PS</t>
  </si>
  <si>
    <t xml:space="preserve">ENTRADA DE ENERGIA ELÉTRICA, SUBTERRÂNEA, TRIFÁSICA, COM CAIXA DE EMBUTIR, CABO DE 35 MM2 E DISJUNTOR DIN 50A (NÃO INCLUSA MURETA DE ALVENARIA). AF_07/2020_PS</t>
  </si>
  <si>
    <t xml:space="preserve">APARELHO SINALIZADOR DE SAÍDA DE GARAGEM, COM CÉLULA FOTOELÉTRICA - FORNECIMENTO E INSTALAÇÃO. AF_07/2020</t>
  </si>
  <si>
    <t xml:space="preserve">ARMAÇÃO SECUNDÁRIA, COM 1 ESTRIBO E 1 ISOLADOR - FORNECIMENTO E INSTALAÇÃO. AF_07/2020</t>
  </si>
  <si>
    <t xml:space="preserve">ARMAÇÃO SECUNDÁRIA, COM 2 ESTRIBOS E 2 ISOLADORES - FORNECIMENTO E INSTALAÇÃO. AF_07/2020</t>
  </si>
  <si>
    <t xml:space="preserve">ARMAÇÃO SECUNDÁRIA, COM 3 ESTRIBOS E 3 ISOLADORES - FORNECIMENTO E INSTALAÇÃO. AF_07/2020</t>
  </si>
  <si>
    <t xml:space="preserve">ARMAÇÃO SECUNDÁRIA, COM 4 ESTRIBOS E 4 ISOLADORES - FORNECIMENTO E INSTALAÇÃO. AF_07/2020</t>
  </si>
  <si>
    <t xml:space="preserve">ARMAÇÃO SECUNDÁRIA, COM 1 ESTRIBO, SEM ISOLADOR - FORNECIMENTO E INSTALAÇÃO. AF_07/2020</t>
  </si>
  <si>
    <t xml:space="preserve">ARMAÇÃO SECUNDÁRIA, COM 2 ESTRIBOS, SEM ISOLADOR - FORNECIMENTO E INSTALAÇÃO. AF_07/2020</t>
  </si>
  <si>
    <t xml:space="preserve">ARMAÇÃO SECUNDÁRIA, COM 3 ESTRIBOS, SEM ISOLADOR - FORNECIMENTO E INSTALAÇÃO. AF_07/2020</t>
  </si>
  <si>
    <t xml:space="preserve">ARMAÇÃO SECUNDÁRIA, COM 4 ESTRIBOS, SEM ISOLADOR - FORNECIMENTO E INSTALAÇÃO. AF_07/2020</t>
  </si>
  <si>
    <t xml:space="preserve">ISOLADOR, TIPO PINO, PARA TENSÃO 15 KV - FORNECIMENTO E INSTALAÇÃO. AF_07/2020</t>
  </si>
  <si>
    <t xml:space="preserve">ISOLADOR, TIPO DISCO, PARA TENSÃO 15 KV - FORNECIMENTO E INSTALAÇÃO. AF_07/2020</t>
  </si>
  <si>
    <t xml:space="preserve">ISOLADOR, TIPO ROLDANA, PARA BAIXA TENSÃO - FORNECIMENTO E INSTALAÇÃO. AF_07/2020</t>
  </si>
  <si>
    <t xml:space="preserve">GRAMPO PARALELO METÁLICO, PARA REDES AÉREAS DE DISTRIBUIÇÃO DE ENERGIA ELÉTRICA DE BAIXA TENSÃO - FORNECIMENTO E INSTALAÇÃO. AF_07/2020</t>
  </si>
  <si>
    <t xml:space="preserve">ALÇA PREFORMADA DE DISTRIBUIÇÃO, EM  AÇO GALVANIZADO, AWG 1 - FORNECIMENTO E INSTALAÇÃO. AF_07/2020</t>
  </si>
  <si>
    <t xml:space="preserve">ALÇA PREFORMADA DE DISTRIBUIÇÃO, EM  AÇO GALVANIZADO, AWG 2 - FORNECIMENTO E INSTALAÇÃO. AF_07/2020</t>
  </si>
  <si>
    <t xml:space="preserve">ALÇA PREFORMADA DE DISTRIBUIÇÃO, EM  AÇO GALVANIZADO, AWG 4 - FORNECIMENTO E INSTALAÇÃO. AF_07/2020</t>
  </si>
  <si>
    <t xml:space="preserve">ALÇA PREFORMADA DE DISTRIBUIÇÃO, EM  AÇO GALVANIZADO, AWG 6 - FORNECIMENTO E INSTALAÇÃO. AF_07/2020</t>
  </si>
  <si>
    <t xml:space="preserve">CABO DE COBRE FLEXÍVEL ISOLADO, 10 MM², 0,6/1,0 KV, PARA REDE AÉREA DE DISTRIBUIÇÃO DE ENERGIA ELÉTRICA DE BAIXA TENSÃO - FORNECIMENTO E INSTALAÇÃO. AF_07/2020</t>
  </si>
  <si>
    <t xml:space="preserve">CABO DE COBRE FLEXÍVEL ISOLADO, 16 MM², 0,6/1,0 KV, PARA REDE AÉREA DE DISTRIBUIÇÃO DE ENERGIA ELÉTRICA DE BAIXA TENSÃO - FORNECIMENTO E INSTALAÇÃO. AF_07/2020</t>
  </si>
  <si>
    <t xml:space="preserve">CABO DE COBRE FLEXÍVEL ISOLADO, 25 MM², 0,6/1,0 KV, PARA REDE AÉREA DE DISTRIBUIÇÃO DE ENERGIA ELÉTRICA DE BAIXA TENSÃO - FORNECIMENTO E INSTALAÇÃO. AF_07/2020</t>
  </si>
  <si>
    <t xml:space="preserve">CABO DE COBRE FLEXÍVEL ISOLADO, 35 MM², 0,6/1,0 KV, PARA REDE AÉREA DE DISTRIBUIÇÃO DE ENERGIA ELÉTRICA DE BAIXA TENSÃO - FORNECIMENTO E INSTALAÇÃO. AF_07/2020</t>
  </si>
  <si>
    <t xml:space="preserve">CABO DE COBRE FLEXÍVEL ISOLADO, 50 MM², 0,6/1,0 KV, PARA REDE AÉREA DE DISTRIBUIÇÃO DE ENERGIA ELÉTRICA DE BAIXA TENSÃO - FORNECIMENTO E INSTALAÇÃO. AF_07/2020</t>
  </si>
  <si>
    <t xml:space="preserve">CABO DE COBRE FLEXÍVEL ISOLADO, 70 MM², 0,6/1,0 KV, PARA REDE AÉREA DE DISTRIBUIÇÃO DE ENERGIA ELÉTRICA DE BAIXA TENSÃO - FORNECIMENTO E INSTALAÇÃO. AF_07/2020</t>
  </si>
  <si>
    <t xml:space="preserve">CABO DE COBRE FLEXÍVEL ISOLADO, 95 MM², 0,6/1,0 KV, PARA REDE AÉREA DE DISTRIBUIÇÃO DE ENERGIA ELÉTRICA DE BAIXA TENSÃO - FORNECIMENTO E INSTALAÇÃO. AF_07/2020</t>
  </si>
  <si>
    <t xml:space="preserve">CABO DE COBRE FLEXÍVEL ISOLADO, 120 MM², 0,6/1,0 KV, PARA REDE AÉREA DE DISTRIBUIÇÃO DE ENERGIA ELÉTRICA DE BAIXA TENSÃO - FORNECIMENTO E INSTALAÇÃO. AF_07/2020</t>
  </si>
  <si>
    <t xml:space="preserve">REATOR PARA LÂMPADA VAPOR DE MERCÚRIO 400 W, USO EXTERNO - FORNECIMENTO E INSTALAÇÃO. AF_08/2020</t>
  </si>
  <si>
    <t xml:space="preserve">REATOR PARA LÂMPADA VAPOR DE SÓDIO 250 W, USO EXTERNO - FORNECIMENTO E INSTALAÇÃO. AF_08/2020</t>
  </si>
  <si>
    <t xml:space="preserve">REATOR PARA LÂMPADA VAPOR DE MERCÚRIO 125 W, USO EXTERNO - FORNECIMENTO E INSTALAÇÃO. AF_08/2020</t>
  </si>
  <si>
    <t xml:space="preserve">REATOR PARA LÂMPADA VAPOR DE MERCÚRIO 250 W, USO EXTERNO - FORNECIMENTO E INSTALAÇÃO. AF_08/2020</t>
  </si>
  <si>
    <t xml:space="preserve">SUBSTITUIÇÃO DE REATOR PARA ILUMINAÇÃO PÚBLICA (NÃO INCLUI FORNECIMENTO). AF_08/2020</t>
  </si>
  <si>
    <t xml:space="preserve">IGNITOR PARA PARTIDA LÂMPADA VAPOR SÓDIO / VAPOR METÁLICO ATÉ 400 W - FORNECIMENTO E INSTALAÇÃO. AF_08/2020</t>
  </si>
  <si>
    <t xml:space="preserve">RELÉ FOTOELÉTRICO PARA COMANDO DE ILUMINAÇÃO EXTERNA 1000 W - FORNECIMENTO E INSTALAÇÃO. AF_08/2020</t>
  </si>
  <si>
    <t xml:space="preserve">SUBSTITUIÇÃO DE RELÉ FOTOELÉTRICO PARA COMANDO DE ILUMINAÇÃO EXTERNA 1000 W - FORNECIMENTO E INSTALAÇÃO. AF_08/2020</t>
  </si>
  <si>
    <t xml:space="preserve">BRAÇO PARA ILUMINAÇÃO PÚBLICA, EM TUBO DE AÇO GALVANIZADO, COMPRIMENTO DE 1,50 M, PARA FIXAÇÃO EM POSTE DE CONCRETO - FORNECIMENTO E INSTALAÇÃO. AF_08/2020</t>
  </si>
  <si>
    <t xml:space="preserve">BRAÇO PARA ILUMINAÇÃO PÚBLICA, EM TUBO DE AÇO GALVANIZADO, COMPRIMENTO DE 1,50 M, PARA FIXAÇÃO EM POSTE METÁLICO - FORNECIMENTO E INSTALAÇÃO. AF_08/2020</t>
  </si>
  <si>
    <t xml:space="preserve">LÂMPADA VAPOR METÁLICO 400 W - FORNECIMENTO E INSTALAÇÃO. AF_08/2020</t>
  </si>
  <si>
    <t xml:space="preserve">LÂMPADA VAPOR METÁLICO 150 W - FORNECIMENTO E INSTALAÇÃO. AF_08/2020</t>
  </si>
  <si>
    <t xml:space="preserve">LÂMPADA VAPOR DE MERCÚRIO 125 W - FORNECIMENTO E INSTALAÇÃO. AF_08/2020</t>
  </si>
  <si>
    <t xml:space="preserve">LÂMPADA VAPOR DE MERCÚRIO 250 W - FORNECIMENTO E INSTALAÇÃO. AF_08/2020</t>
  </si>
  <si>
    <t xml:space="preserve">LÂMPADA VAPOR DE MERCÚRIO 400 W - FORNECIMENTO E INSTALAÇÃO. AF_08/2020</t>
  </si>
  <si>
    <t xml:space="preserve">LÂMPADA VAPOR DE SÓDIO 150 W - FORNECIMENTO E INSTALAÇÃO. AF_08/2020</t>
  </si>
  <si>
    <t xml:space="preserve">LÂMPADA VAPOR DE SÓDIO 250 W - FORNECIMENTO E INSTALAÇÃO. AF_08/2020</t>
  </si>
  <si>
    <t xml:space="preserve">LÂMPADA VAPOR DE SÓDIO 400 W - FORNECIMENTO E INSTALAÇÃO. AF_08/2020</t>
  </si>
  <si>
    <t xml:space="preserve">SUBSTITUIÇÃO DE LÂMPADA PARA ILUMINAÇÃO PÚBLICA (NÃO INCLUI FORNECIMENTO). AF_08/2020</t>
  </si>
  <si>
    <t xml:space="preserve">LUMINÁRIA FECHADA, PARA ILUMINAÇÃO PÚBLICA, PARA LÂMPADA DE VAPOR - FORNECIMENTO E INSTALAÇÃO (EXCLUSIVE LÂMPADA E REATOR). AF_08/2020</t>
  </si>
  <si>
    <t xml:space="preserve">LUMINÁRIA ABERTA PARA ILUMINAÇÃO PÚBLICA, PARA LÂMPADA VAPOR DE MERCÚRIO ATÉ 400 W E MISTA ATÉ 500 W, COM BRAÇO EM TUBO DE AÇO GALV 1", COMPRIMENTO DE 1,50 M, PARA POSTE DE CONCRETO - FORNECIMENTO E INSTALAÇÃO (EXCLUSIVE LÂMPADA E REATOR). AF_08/2020</t>
  </si>
  <si>
    <t xml:space="preserve">LUMINÁRIA DE LED PARA ILUMINAÇÃO PÚBLICA, DE 33 W ATÉ 50 W - FORNECIMENTO E INSTALAÇÃO. AF_08/2020</t>
  </si>
  <si>
    <t xml:space="preserve">LUMINÁRIA DE LED PARA ILUMINAÇÃO PÚBLICA, DE 51 W ATÉ 67 W - FORNECIMENTO E INSTALAÇÃO. AF_08/2020</t>
  </si>
  <si>
    <t xml:space="preserve">LUMINÁRIA DE LED PARA ILUMINAÇÃO PÚBLICA, DE 68 W ATÉ 97 W - FORNECIMENTO E INSTALAÇÃO. AF_08/2020</t>
  </si>
  <si>
    <t xml:space="preserve">LUMINÁRIA DE LED PARA ILUMINAÇÃO PÚBLICA, DE 98 W ATÉ 137 W - FORNECIMENTO E INSTALAÇÃO. AF_08/2020</t>
  </si>
  <si>
    <t xml:space="preserve">LUMINÁRIA DE LED PARA ILUMINAÇÃO PÚBLICA, DE 138 W ATÉ 180 W - FORNECIMENTO E INSTALAÇÃO. AF_08/2020</t>
  </si>
  <si>
    <t xml:space="preserve">LUMINÁRIA DE LED PARA ILUMINAÇÃO PÚBLICA, DE 181 W ATÉ 239 W - FORNECIMENTO E INSTALAÇÃO. AF_08/2020</t>
  </si>
  <si>
    <t xml:space="preserve">LUMINÁRIA DE LED PARA ILUMINAÇÃO PÚBLICA, DE 240 W ATÉ 350 W - FORNECIMENTO E INSTALAÇÃO. AF_08/2020</t>
  </si>
  <si>
    <t xml:space="preserve">SUBSTITUIÇÃO DE LUMINÁRIA DE VAPOR DE MERCÚRIO/VAPOR DE SÓDIO POR LUMINÁRIA DE LED PARA ILUMINAÇÃO PÚBLICA (NÃO INCLUI FORNECIMENTO). AF_08/2020</t>
  </si>
  <si>
    <t xml:space="preserve">LUMINÁRIA FECHADA PARA ILUMINAÇÃO PÚBLICA, COM REATOR DE PARTIDA RÁPIDA, COM LÂMPADA VAPOR DE MERCÚRIO 250 W - FORNECIMENTO E INSTALAÇÃO. AF_08/2020</t>
  </si>
  <si>
    <t xml:space="preserve">ABRAÇADEIRA DE FIXAÇÃO DE BRAÇOS DE LUMINÁRIAS DE 2" - FORNECIMENTO E INSTALAÇÃO. AF_08/2020</t>
  </si>
  <si>
    <t xml:space="preserve">ABRAÇADEIRA DE FIXAÇÃO DE BRAÇOS DE LUMINÁRIAS DE 3" - FORNECIMENTO E INSTALAÇÃO. AF_08/2020</t>
  </si>
  <si>
    <t xml:space="preserve">ABRAÇADEIRA DE FIXAÇÃO DE BRAÇOS DE LUMINÁRIAS DE 4" - FORNECIMENTO E INSTALAÇÃO. AF_08/2020</t>
  </si>
  <si>
    <t xml:space="preserve">REFLETOR RETANGULAR FECHADO, COM LÂMPADA VAPOR METÁLICO 400 W - FORNECIMENTO E INSTALAÇÃO. AF_08/2020</t>
  </si>
  <si>
    <t xml:space="preserve">LUMINÁRIA ESTANQUE COM PROTEÇÃO CONTRA ÁGUA, POEIRA OU IMPACTOS - FORNECIMENTO E INSTALAÇÃO. AF_08/2020</t>
  </si>
  <si>
    <t xml:space="preserve">ASSENTAMENTO DE POSTE DE CONCRETO COM COMPRIMENTO NOMINAL DE 9 M, CARGA NOMINAL MENOR OU IGUAL A 1000 DAN, ENGASTAMENTO SIMPLES COM 1,5 M DE SOLO (NÃO INCLUI FORNECIMENTO). AF_11/2019</t>
  </si>
  <si>
    <t xml:space="preserve">ASSENTAMENTO DE POSTE DE CONCRETO COM COMPRIMENTO NOMINAL DE 10 M, CARGA NOMINAL MENOR OU IGUAL A 1000 DAN, ENGASTAMENTO SIMPLES COM 1,6 M DE SOLO (NÃO INCLUI FORNECIMENTO). AF_11/2019</t>
  </si>
  <si>
    <t xml:space="preserve">ASSENTAMENTO DE POSTE DE CONCRETO COM COMPRIMENTO NOMINAL DE 10 M, CARGA NOMINAL MAIOR QUE 1000 DAN, ENGASTAMENTO SIMPLES COM 1,6 M DE SOLO (NÃO INCLUI FORNECIMENTO). AF_11/2019</t>
  </si>
  <si>
    <t xml:space="preserve">ASSENTAMENTO DE POSTE DE CONCRETO COM COMPRIMENTO NOMINAL DE 10,5 M, CARGA NOMINAL MENOR OU IGUAL A 1000 DAN, ENGASTAMENTO SIMPLES COM 1,65 M DE SOLO (NÃO INCLUI FORNECIMENTO). AF_11/2019</t>
  </si>
  <si>
    <t xml:space="preserve">ASSENTAMENTO DE POSTE DE CONCRETO COM COMPRIMENTO NOMINAL DE 10,5 M, CARGA NOMINAL MAIOR QUE 1000 DAN, ENGASTAMENTO SIMPLES COM 1,65 M DE SOLO (NÃO INCLUI FORNECIMENTO). AF_11/2019</t>
  </si>
  <si>
    <t xml:space="preserve">ASSENTAMENTO DE POSTE DE CONCRETO COM COMPRIMENTO NOMINAL DE 11 M, CARGA NOMINAL MENOR OU IGUAL A 1000 DAN, ENGASTAMENTO SIMPLES COM 1,7 M DE SOLO (NÃO INCLUI FORNECIMENTO). AF_11/2019</t>
  </si>
  <si>
    <t xml:space="preserve">ASSENTAMENTO DE POSTE DE CONCRETO COM COMPRIMENTO NOMINAL DE 11 M, CARGA NOMINAL MAIOR QUE 1000 DAN, ENGASTAMENTO SIMPLES COM 1,7 M DE SOLO (NÃO INCLUI FORNECIMENTO). AF_11/2019</t>
  </si>
  <si>
    <t xml:space="preserve">ASSENTAMENTO DE POSTE DE CONCRETO COM COMPRIMENTO NOMINAL DE 12 M, CARGA NOMINAL MENOR OU IGUAL A 1000 DAN, ENGASTAMENTO SIMPLES COM 1,8 M DE SOLO (NÃO INCLUI FORNECIMENTO). AF_11/2019</t>
  </si>
  <si>
    <t xml:space="preserve">ASSENTAMENTO DE POSTE DE CONCRETO COM COMPRIMENTO NOMINAL DE 12 M, CARGA NOMINAL MAIOR QUE 1000 DAN, ENGASTAMENTO SIMPLES COM 1,8 M DE SOLO (NÃO INCLUI FORNECIMENTO). AF_11/2019</t>
  </si>
  <si>
    <t xml:space="preserve">ASSENTAMENTO DE POSTE DE CONCRETO COM COMPRIMENTO NOMINAL DE 13 M, CARGA NOMINAL MENOR OU IGUAL A 1000 DAN, ENGASTAMENTO SIMPLES COM 1,9 M DE SOLO (NÃO INCLUI FORNECIMENTO). AF_11/2019</t>
  </si>
  <si>
    <t xml:space="preserve">ASSENTAMENTO DE POSTE DE CONCRETO COM COMPRIMENTO NOMINAL DE 13 M, CARGA NOMINAL MAIOR QUE 1000 DAN, ENGASTAMENTO SIMPLES COM 1,9 M DE SOLO (NÃO INCLUI FORNECIMENTO). AF_11/2019</t>
  </si>
  <si>
    <t xml:space="preserve">ASSENTAMENTO DE POSTE DE CONCRETO COM COMPRIMENTO NOMINAL DE 13,5 M, CARGA NOMINAL MENOR OU IGUAL A 1000 DAN, ENGASTAMENTO SIMPLES COM 1,95 M DE SOLO (NÃO INCLUI FORNECIMENTO). AF_11/2019</t>
  </si>
  <si>
    <t xml:space="preserve">ASSENTAMENTO DE POSTE DE CONCRETO COM COMPRIMENTO NOMINAL DE 13,5 M, CARGA NOMINAL MAIOR QUE 1000 DAN, ENGASTAMENTO SIMPLES COM 1,95 M DE SOLO (NÃO INCLUI FORNECIMENTO). AF_11/2019</t>
  </si>
  <si>
    <t xml:space="preserve">ASSENTAMENTO DE POSTE DE CONCRETO COM COMPRIMENTO NOMINAL DE 14 M, CARGA NOMINAL MENOR OU IGUAL A 1000 DAN, ENGASTAMENTO SIMPLES COM 2 M DE SOLO (NÃO INCLUI FORNECIMENTO). AF_11/2019</t>
  </si>
  <si>
    <t xml:space="preserve">ASSENTAMENTO DE POSTE DE CONCRETO COM COMPRIMENTO NOMINAL DE 14 M, CARGA NOMINAL MAIOR QUE 1000 DAN, ENGASTAMENTO SIMPLES COM 2 M DE SOLO (NÃO INCLUI FORNECIMENTO). AF_11/2019</t>
  </si>
  <si>
    <t xml:space="preserve">ASSENTAMENTO DE POSTE DE CONCRETO COM COMPRIMENTO NOMINAL DE 15 M, CARGA NOMINAL MENOR OU IGUAL A 1000 DAN, ENGASTAMENTO SIMPLES COM 2,1 M DE SOLO (NÃO INCLUI FORNECIMENTO). AF_11/2019</t>
  </si>
  <si>
    <t xml:space="preserve">ASSENTAMENTO DE POSTE DE CONCRETO COM COMPRIMENTO NOMINAL DE 15 M, CARGA NOMINAL MAIOR QUE 1000 DAN, ENGASTAMENTO SIMPLES COM 2,1 M DE SOLO (NÃO INCLUI FORNECIMENTO). AF_11/2019</t>
  </si>
  <si>
    <t xml:space="preserve">ASSENTAMENTO DE POSTE DE CONCRETO COM COMPRIMENTO NOMINAL DE 18 M, CARGA NOMINAL MENOR OU IGUAL A 1000 DAN, ENGASTAMENTO SIMPLES COM 2,4 M DE SOLO (NÃO INCLUI FORNECIMENTO). AF_11/2019</t>
  </si>
  <si>
    <t xml:space="preserve">ASSENTAMENTO DE POSTE DE CONCRETO COM COMPRIMENTO NOMINAL DE 18 M, CARGA NOMINAL MAIOR QUE 1000 DAN, ENGASTAMENTO SIMPLES COM 2,4 M DE SOLO (NÃO INCLUI FORNECIMENTO). AF_11/2019</t>
  </si>
  <si>
    <t xml:space="preserve">ASSENTAMENTO DE POSTE DE CONCRETO COM COMPRIMENTO NOMINAL DE 20 M, CARGA NOMINAL MENOR OU IGUAL A 1000 DAN, ENGASTAMENTO SIMPLES COM 2,6 M DE SOLO (NÃO INCLUI FORNECIMENTO). AF_11/2019</t>
  </si>
  <si>
    <t xml:space="preserve">ASSENTAMENTO DE POSTE DE CONCRETO COM COMPRIMENTO NOMINAL DE 20 M, CARGA NOMINAL MAIOR QUE 1000, ENGASTAMENTO SIMPLES COM 2,6 M DE SOLO (NÃO INCLUI FORNECIMENTO). AF_11/2019</t>
  </si>
  <si>
    <t xml:space="preserve">ASSENTAMENTO DE POSTE DE CONCRETO COM COMPRIMENTO NOMINAL DE 9 M, CARGA NOMINAL DE 150 DAN, ENGASTAMENTO BASE CONCRETADA COM 1 M DE CONCRETO E 0,5 M DE SOLO (NÃO INCLUI FORNECIMENTO). AF_11/2019</t>
  </si>
  <si>
    <t xml:space="preserve">ASSENTAMENTO DE POSTE DE CONCRETO COM COMPRIMENTO NOMINAL DE 9 M, CARGA NOMINAL DE 300 DAN, ENGASTAMENTO BASE CONCRETADA COM 1 M DE CONCRETO E 0,5 M DE SOLO (NÃO INCLUI FORNECIMENTO). AF_11/2019</t>
  </si>
  <si>
    <t xml:space="preserve">ASSENTAMENTO DE POSTE DE CONCRETO COM COMPRIMENTO NOMINAL DE 9 M, CARGA NOMINAL DE 400 DAN, ENGASTAMENTO BASE CONCRETADA COM 1 M DE CONCRETO E 0,5 M DE SOLO (NÃO INCLUI FORNECIMENTO). AF_11/2019</t>
  </si>
  <si>
    <t xml:space="preserve">ASSENTAMENTO DE POSTE DE CONCRETO COM COMPRIMENTO NOMINAL DE 9 M, CARGA NOMINAL DE 600 DAN, ENGASTAMENTO BASE CONCRETADA COM 1 M DE CONCRETO E 0,5 M DE SOLO (NÃO INCLUI FORNECIMENTO). AF_11/2019</t>
  </si>
  <si>
    <t xml:space="preserve">ASSENTAMENTO DE POSTE DE CONCRETO COM COMPRIMENTO NOMINAL DE 9 M, CARGA NOMINAL DE 1000 DAN, ENGASTAMENTO BASE CONCRETADA COM 1 M DE CONCRETO E 0,5 M DE SOLO (NÃO INCLUI FORNECIMENTO). AF_11/2019</t>
  </si>
  <si>
    <t xml:space="preserve">ASSENTAMENTO DE POSTE DE CONCRETO COM COMPRIMENTO NOMINAL DE 10 M, CARGA NOMINAL DE 300 DAN, ENGASTAMENTO BASE CONCRETADA COM 1 M DE CONCRETO E 0,6 M DE SOLO (NÃO INCLUI FORNECIMENTO). AF_11/2019</t>
  </si>
  <si>
    <t xml:space="preserve">ASSENTAMENTO DE POSTE DE CONCRETO COM COMPRIMENTO NOMINAL DE 10 M, CARGA NOMINAL DE 600 DAN, ENGASTAMENTO BASE CONCRETADA COM 1 M DE CONCRETO E 0,6 M DE SOLO (NÃO INCLUI FORNECIMENTO). AF_11/2019</t>
  </si>
  <si>
    <t xml:space="preserve">ASSENTAMENTO DE POSTE DE CONCRETO COM COMPRIMENTO NOMINAL DE 10 M, CARGA NOMINAL DE 1000 DAN, ENGASTAMENTO BASE CONCRETADA COM 1 M DE CONCRETO E 0,6 M DE SOLO (NÃO INCLUI FORNECIMENTO). AF_11/2019</t>
  </si>
  <si>
    <t xml:space="preserve">ASSENTAMENTO DE POSTE DE CONCRETO COM COMPRIMENTO NOMINAL DE 10,5 M, CARGA NOMINAL DE 300 DAN, ENGASTAMENTO BASE CONCRETADA COM 1 M DE CONCRETO E 0,65 M DE SOLO (NÃO INCLUI FORNECIMENTO). AF_11/2019</t>
  </si>
  <si>
    <t xml:space="preserve">ASSENTAMENTO DE POSTE DE CONCRETO COM COMPRIMENTO NOMINAL DE 10,5 M, CARGA NOMINAL DE 600 DAN, ENGASTAMENTO BASE CONCRETADA COM 1 M DE CONCRETO E 0,65 M DE SOLO (NÃO INCLUI FORNECIMENTO). AF_11/2019</t>
  </si>
  <si>
    <t xml:space="preserve">ASSENTAMENTO DE POSTE DE CONCRETO COM COMPRIMENTO NOMINAL DE 10,5 M, CARGA NOMINAL DE 1000 DAN, ENGASTAMENTO BASE CONCRETADA COM 1 M DE CONCRETO E 0,65 M DE SOLO (NÃO INCLUI FORNECIMENTO). AF_11/2019</t>
  </si>
  <si>
    <t xml:space="preserve">ASSENTAMENTO DE POSTE DE CONCRETO COM COMPRIMENTO NOMINAL DE 11 M, CARGA NOMINAL DE 300 DAN, ENGASTAMENTO BASE CONCRETADA COM 1 M DE CONCRETO E 0,7 M DE SOLO (NÃO INCLUI FORNECIMENTO). AF_11/2019</t>
  </si>
  <si>
    <t xml:space="preserve">ASSENTAMENTO DE POSTE DE CONCRETO COM COMPRIMENTO NOMINAL DE 11 M, CARGA NOMINAL DE 400 DAN, ENGASTAMENTO BASE CONCRETADA COM 1 M DE CONCRETO E 0,7 M DE SOLO (NÃO INCLUI FORNECIMENTO). AF_11/2019</t>
  </si>
  <si>
    <t xml:space="preserve">ASSENTAMENTO DE POSTE DE CONCRETO COM COMPRIMENTO NOMINAL DE 11 M, CARGA NOMINAL DE 600 DAN, ENGASTAMENTO BASE CONCRETADA COM 1 M DE CONCRETO E 0,7 M DE SOLO (NÃO INCLUI FORNECIMENTO). AF_11/2019</t>
  </si>
  <si>
    <t xml:space="preserve">ASSENTAMENTO DE POSTE DE CONCRETO COM COMPRIMENTO NOMINAL DE 11 M, CARGA NOMINAL DE 1000 DAN, ENGASTAMENTO BASE CONCRETADA COM 1 M DE CONCRETO E 0,7 M DE SOLO (NÃO INCLUI FORNECIMENTO). AF_11/2019</t>
  </si>
  <si>
    <t xml:space="preserve">ASSENTAMENTO DE POSTE DE CONCRETO COM COMPRIMENTO NOMINAL DE 12 M, CARGA NOMINAL DE 400 DAN, ENGASTAMENTO BASE CONCRETADA COM 1 M DE CONCRETO E 0,8 M DE SOLO (NÃO INCLUI FORNECIMENTO). AF_11/2019</t>
  </si>
  <si>
    <t xml:space="preserve">ASSENTAMENTO DE POSTE DE CONCRETO COM COMPRIMENTO NOMINAL DE 12 M, CARGA NOMINAL DE 600 DAN, ENGASTAMENTO BASE CONCRETADA COM 1 M DE CONCRETO E 0,8 M DE SOLO (NÃO INCLUI FORNECIMENTO). AF_11/2019</t>
  </si>
  <si>
    <t xml:space="preserve">ASSENTAMENTO DE POSTE DE CONCRETO COM COMPRIMENTO NOMINAL DE 12 M, CARGA NOMINAL DE 1000 DAN, ENGASTAMENTO BASE CONCRETADA COM 1 M DE CONCRETO E 0,8 M DE SOLO (NÃO INCLUI FORNECIMENTO). AF_11/2019</t>
  </si>
  <si>
    <t xml:space="preserve">ASSENTAMENTO DE POSTE DE CONCRETO COM COMPRIMENTO NOMINAL DE 13 M, CARGA NOMINAL DE 600 DAN, ENGASTAMENTO BASE CONCRETADA COM 1 M DE CONCRETO E 0,9 M DE SOLO (NÃO INCLUI FORNECIMENTO). AF_11/2019</t>
  </si>
  <si>
    <t xml:space="preserve">ASSENTAMENTO DE POSTE DE CONCRETO COM COMPRIMENTO NOMINAL DE 13 M, CARGA NOMINAL DE 1000 DAN, ENGASTAMENTO BASE CONCRETADA COM 1 M DE CONCRETO E 0,9 M DE SOLO - SOMENTE INSTALAÇÃO, SEM FORNECIMENTO. AF_11/2019</t>
  </si>
  <si>
    <t xml:space="preserve">POSTE DECORATIVO PARA JARDIM EM AÇO TUBULAR, H = *2,5* M, SEM LUMINÁRIA - FORNECIMENTO E INSTALAÇÃO. AF_11/2019</t>
  </si>
  <si>
    <t xml:space="preserve">POSTE DE AÇO CONICO CONTÍNUO CURVO SIMPLES, FLANGEADO, H=9M, INCLUSIVE LUMINÁRIA, SEM LÂMPADA - FORNECIMENTO E INSTALACAO. AF_11/2019</t>
  </si>
  <si>
    <t xml:space="preserve">POSTE DE AÇO CONICO CONTÍNUO CURVO DUPLO, FLANGEADO, H=9M, INCLUSIVE LUMINÁRIAS, SEM LÂMPADAS - FORNECIMENTO E INSTALACAO. AF_11/2019</t>
  </si>
  <si>
    <t xml:space="preserve">POSTE DE AÇO CONICO CONTÍNUO CURVO DUPLO, ENGASTADO, H=9M, INCLUSIVE LUMINÁRIAS, SEM LÂMPADAS - FORNECIMENTO E INSTALACAO. AF_11/2019</t>
  </si>
  <si>
    <t xml:space="preserve">REFLETOR EM ALUMÍNIO, DE SUPORTE E ALÇA, COM 1 LÂMPADA VAPOR DE MERCÚRIO DE 125 W, COM REATOR ALTO FATOR DE POTÊNCIA - FORNECIMENTO E INSTALAÇÃO. AF_02/2020</t>
  </si>
  <si>
    <t xml:space="preserve">REFLETOR EM ALUMÍNIO, DE SUPORTE E ALÇA, COM LÂMPADA VAPOR DE MERCÚRIO DE 250 W, COM REATOR ALTO FATOR DE POTÊNCIA - FORNECIMENTO E INSTALAÇÃO. AF_02/2020</t>
  </si>
  <si>
    <t xml:space="preserve">LUMINÁRIA ARANDELA TIPO MEIA LUA, DE SOBREPOR, COM 1 LÂMPADA LED DE 6 W, SEM REATOR - FORNECIMENTO E INSTALAÇÃO. AF_02/2020</t>
  </si>
  <si>
    <t xml:space="preserve">LUMINÁRIA ARANDELA TIPO MEIA LUA, DE SOBREPOR, COM 1 LÂMPADA FLUORESCENTE DE 15 W, SEM REATOR - FORNECIMENTO E INSTALAÇÃO. AF_02/2020</t>
  </si>
  <si>
    <t xml:space="preserve">LUMINÁRIA ARANDELA TIPO TARTARUGA, DE SOBREPOR, COM 1 LÂMPADA LED DE 6 W, SEM REATOR - FORNECIMENTO E INSTALAÇÃO. AF_02/2020</t>
  </si>
  <si>
    <t xml:space="preserve">LUMINÁRIA ARANDELA TIPO TARTARUGA, COM GRADE, DE SOBREPOR, COM 1 LÂMPADA FLUORESCENTE DE 15 W, SEM REATOR - FORNECIMENTO E INSTALAÇÃO. AF_02/2020</t>
  </si>
  <si>
    <t xml:space="preserve">TRANSFORMADOR DE DISTRIBUIÇÃO, 30 KVA, TRIFÁSICO, 60 HZ, CLASSE 15 KV, IMERSO EM ÓLEO MINERAL, INSTALAÇÃO EM POSTE (NÃO INCLUSO SUPORTE) - FORNECIMENTO E INSTALAÇÃO. AF_12/2020</t>
  </si>
  <si>
    <t xml:space="preserve">TRANSFORMADOR DE DISTRIBUIÇÃO, 45 KVA, TRIFÁSICO, 60 HZ, CLASSE 15 KV, IMERSO EM ÓLEO MINERAL, INSTALAÇÃO EM POSTE (NÃO INCLUSO SUPORTE) - FORNECIMENTO E INSTALAÇÃO. AF_12/2020</t>
  </si>
  <si>
    <t xml:space="preserve">TRANSFORMADOR DE DISTRIBUIÇÃO, 75 KVA, TRIFÁSICO, 60 HZ, CLASSE 15 KV, IMERSO EM ÓLEO MINERAL, INSTALAÇÃO EM POSTE (NÃO INCLUSO SUPORTE) - FORNECIMENTO E INSTALAÇÃO. AF_12/2020</t>
  </si>
  <si>
    <t xml:space="preserve">TRANSFORMADOR DE DISTRIBUIÇÃO, 112,5 KVA, TRIFÁSICO, 60 HZ, CLASSE 15 KV, IMERSO EM ÓLEO MINERAL, INSTALAÇÃO EM POSTE (NÃO INCLUSO SUPORTE) - FORNECIMENTO E INSTALAÇÃO. AF_12/2020</t>
  </si>
  <si>
    <t xml:space="preserve">TRANSFORMADOR DE DISTRIBUIÇÃO, 150 KVA, TRIFÁSICO, 60 HZ, CLASSE 15 KV, IMERSO EM ÓLEO MINERAL, INSTALAÇÃO EM POSTE (NÃO INCLUSO SUPORTE) - FORNECIMENTO E INSTALAÇÃO. AF_12/2020</t>
  </si>
  <si>
    <t xml:space="preserve">TRANSFORMADOR DE DISTRIBUIÇÃO, 225 KVA, TRIFÁSICO, 60 HZ, CLASSE 15 KV, IMERSO EM ÓLEO MINERAL, INSTALAÇÃO EM POSTE (NÃO INCLUSO SUPORTE) - FORNECIMENTO E INSTALAÇÃO. AF_12/2020</t>
  </si>
  <si>
    <t xml:space="preserve">TRANSFORMADOR DE DISTRIBUIÇÃO, 300 KVA, TRIFÁSICO, 60 HZ, CLASSE 15 KV, IMERSO EM ÓLEO MINERAL, INSTALAÇÃO EM POSTE (NÃO INCLUSO SUPORTE) - FORNECIMENTO E INSTALAÇÃO. AF_12/2020</t>
  </si>
  <si>
    <t xml:space="preserve">SUPORTE PARA TRANSFORMADOR EM POSTE DE CONCRETO CIRCULAR - FORNECIMENTO E INSTALAÇÃO. AF_12/2020</t>
  </si>
  <si>
    <t xml:space="preserve">SUPORTE PARA TRANSFORMADOR EM POSTE DE CONCRETO DUPLO T - FORNECIMENTO E INSTALAÇÃO. AF_12/2020</t>
  </si>
  <si>
    <t xml:space="preserve">TRANSFORMADOR DE DISTRIBUIÇÃO, 500KVA, TRIFÁSICO, 60 HZ, CLASSE 15 KV, IMERSO EM ÓLEO MINERAL, INSTALAÇÃO EM SOLO (NÃO INCLUSO ABRIGO) - FORNECIMENTO E INSTALAÇÃO. AF_02/2022</t>
  </si>
  <si>
    <t xml:space="preserve">TRANSFORMADOR DE DISTRIBUIÇÃO, 750 KVA, TRIFÁSICO, 60 HZ, CLASSE 15 KV, IMERSO EM ÓLEO MINERAL, INSTALAÇÃO EM SOLO (NÃO INCLUSO ABRIGO) - FORNECIMENTO E INSTALAÇÃO. AF_02/2022</t>
  </si>
  <si>
    <t xml:space="preserve">TRANSFORMADOR DE DISTRIBUIÇÃO, 1000 KVA, TRIFÁSICO, 60 HZ, CLASSE 15 KV, IMERSO EM ÓLEO MINERAL, INSTALAÇÃO EM SOLO (NÃO INCLUSO ABRIGO) - FORNECIMENTO E INSTALAÇÃO. AF_02/2022</t>
  </si>
  <si>
    <t xml:space="preserve">COMPOSIÇÃO PARAMÉTRICA DE PONTO ELÉTRICO DE ILUMINAÇÃO, COM INTERRUPTOR SIMPLES, EM EDIFÍCIO RESIDENCIAL COM ELETRODUTO EMBUTIDO EM RASGOS NAS PAREDES, INCLUSO TOMADA, ELETRODUTO, CABO, RASGO E CHUMBAMENTO (SEM LUMINÁRIA E LÂMPADA). AF_11/2022</t>
  </si>
  <si>
    <t xml:space="preserve">COMPOSIÇÃO PARAMÉTRICA DE PONTO ELÉTRICO DE ILUMINAÇÃO, COM INTERRUPTOR PARALELO, EM EDIFÍCIO RESIDENCIAL COM ELETRODUTO EMBUTIDO EM RASGOS NAS PAREDES, INCLUSO CAIXA ELÉTRICA, MÓDULO DE TOMADA, ELETRODUTO, CABO, RASGO, QUEBRA E CHUMBAMENTO (SEM LUMINÁRIA E LÂMPADA). AF_11/2022</t>
  </si>
  <si>
    <t xml:space="preserve">COMPOSIÇÃO PARAMÉTRICA DE PONTO ELÉTRICO DE TOMADA DE USO GERAL 2P+T (10A/250V) EM EDIFÍCIO RESIDENCIAL COM ELETRODUTO EMBUTIDO EM RASGOS NAS PAREDES, INCLUSO TOMADA, ELETRODUTO, CABO, RASGO, QUEBRA E CHUMBAMENTO. AF_11/2022</t>
  </si>
  <si>
    <t xml:space="preserve">COMPOSIÇÃO PARAMÉTRICA DE PONTO ELÉTRICO DE TOMADA DE USO ESPECÍFICO 2P+T (20A/250V) EM EDIFÍCIO RESIDENCIAL COM ELETRODUTO EMBUTIDO EM RASGOS NAS PAREDES, INCLUSO TOMADA, ELETRODUTO, CABO, RASGO, QUEBRA E CHUMBAMENTO (EXCETO CHUVEIRO). AF_11/2022</t>
  </si>
  <si>
    <t xml:space="preserve">COMPOSIÇÃO PARAMÉTRICA DE PONTO ELÉTRICO DE ILUMINAÇÃO, COM INTERRUPTOR SIMPLES, EM EDIFÍCIO RESIDENCIAL COM ELETRODUTO EMBUTIDO SEM NECESSIDADE DE RASGOS, INCLUSO TOMADA, ELETRODUTO, CABO E QUEBRA (SEM LUMINÁRIA E LÂMPADA). AF_11/2022</t>
  </si>
  <si>
    <t xml:space="preserve">COMPOSIÇÃO PARAMÉTRICA DE PONTO ELÉTRICO DE ILUMINAÇÃO, COM INTERRUPTOR PARALELO, EM EDIFÍCIO RESIDENCIAL COM ELETRODUTO EMBUTIDO SEM NECESSIDADE DE RASGOS, INCLUSO TOMADA, ELETRODUTO, CABO E QUEBRA (SEM LUMINÁRIA E LÂMPADA). AF_11/2022</t>
  </si>
  <si>
    <t xml:space="preserve">COMPOSIÇÃO PARAMÉTRICA DE PONTO ELÉTRICO DE TOMADA DE USO GERAL 2P+T (10A/250V) EM EDIFÍCIO RESIDENCIAL COM ELETRODUTO EMBUTIDO SEM NECESSIDADE DE RASGOS, INCLUSO TOMADA, ELETRODUTO, CABO E QUEBRA. AF_11/2022</t>
  </si>
  <si>
    <t xml:space="preserve">COMPOSIÇÃO PARAMÉTRICA DE PONTO ELÉTRICO DE TOMADA DE USO ESPECÍFICO 2P+T (20A/250V) EM EDIFÍCIO RESIDENCIAL COM ELETRODUTO EMBUTIDO SEM NECESSIDADE DE RASGOS, INCLUSO TOMADA, ELETRODUTO, CABO E QUEBRA (EXCETO CHUVEIRO). AF_11/2022</t>
  </si>
  <si>
    <t xml:space="preserve">COMPOSIÇÃO PARAMÉTRICA DE PONTO ELÉTRICO DE TOMADA PARA CHUVEIRO (20A/250V) EM EDIFÍCIO RESIDENCIAL COM ELETRODUTO EMBUTIDO EM RASGOS NAS PAREDES, INCLUSO TOMADA, ELETRODUTO, CABO, RASGO, QUEBRA E CHUMBAMENTO. AF_11/2022</t>
  </si>
  <si>
    <t xml:space="preserve">CORDOALHA DE COBRE NU 35 MM², NÃO ENTERRADA, COM ISOLADOR - FORNECIMENTO E INSTALAÇÃO. AF_08/2023</t>
  </si>
  <si>
    <t xml:space="preserve">CORDOALHA DE COBRE NU 50 MM², NÃO ENTERRADA, COM ISOLADOR - FORNECIMENTO E INSTALAÇÃO. AF_08/2023</t>
  </si>
  <si>
    <t xml:space="preserve">CORDOALHA DE COBRE NU 70 MM², NÃO ENTERRADA, COM ISOLADOR - FORNECIMENTO E INSTALAÇÃO. AF_08/2023</t>
  </si>
  <si>
    <t xml:space="preserve">CORDOALHA DE COBRE NU 95 MM², NÃO ENTERRADA, COM ISOLADOR - FORNECIMENTO E INSTALAÇÃO. AF_08/2023</t>
  </si>
  <si>
    <t xml:space="preserve">CORDOALHA DE COBRE NU 50 MM², ENTERRADA - FORNECIMENTO E INSTALAÇÃO. AF_08/2023</t>
  </si>
  <si>
    <t xml:space="preserve">CORDOALHA DE COBRE NU 70 MM², ENTERRADA - FORNECIMENTO E INSTALAÇÃO. AF_08/2023</t>
  </si>
  <si>
    <t xml:space="preserve">CORDOALHA DE COBRE NU 95 MM², ENTERRADA - FORNECIMENTO E INSTALAÇÃO. AF_08/2023</t>
  </si>
  <si>
    <t xml:space="preserve">ELETRODUTO PVC RÍGIDO, DIÂMETRO 40MM, COM 3 METROS, PARA SPDA - FORNECIMENTO E INSTALAÇÃO. AF_08/2023</t>
  </si>
  <si>
    <t xml:space="preserve">HASTE DE ATERRAMENTO, DIÂMETRO 5/8", COM 3 METROS - FORNECIMENTO E INSTALAÇÃO. AF_08/2023</t>
  </si>
  <si>
    <t xml:space="preserve">HASTE DE ATERRAMENTO, DIÂMETRO 3/4", COM 3 METROS - FORNECIMENTO E INSTALAÇÃO. AF_08/2023</t>
  </si>
  <si>
    <t xml:space="preserve">BASE METÁLICA PARA MASTRO 1 ½"  PARA SPDA - FORNECIMENTO E INSTALAÇÃO. AF_08/2023</t>
  </si>
  <si>
    <t xml:space="preserve">MASTRO 1 ½", COM 3 METROS, PARA SPDA - FORNECIMENTO E INSTALAÇÃO. AF_08/2023</t>
  </si>
  <si>
    <t xml:space="preserve">CAPTOR TIPO FRANKLIN PARA SPDA - FORNECIMENTO E INSTALAÇÃO. AF_08/2023</t>
  </si>
  <si>
    <t xml:space="preserve">SUPORTE ISOLADOR PARA FIXAÇÃO DA CORDOALHA DE COBRE EM ALVENARIA OU CONCRETO - FORNECIMENTO E INSTALAÇÃO. AF_08/2023</t>
  </si>
  <si>
    <t xml:space="preserve">MINI CAPTOR PARA SPDA - FORNECIMENTO E INSTALAÇÃO. AF_08/2023</t>
  </si>
  <si>
    <t xml:space="preserve">CONECTOR GRAMPO METÁLICO TIPO OLHAL, PARA SPDA, PARA HASTE DE ATERRAMENTO DE 3/4'' E CABOS DE 10 A 50 MM2 - FORNECIMENTO E INSTALAÇÃO. AF_08/2023</t>
  </si>
  <si>
    <t xml:space="preserve">CONECTOR GRAMPO METÁLICO TIPO OLHAL, PARA SPDA, PARA HASTE DE ATERRAMENTO DE 5/8'' E CABOS DE 10 A 50 MM2 - FORNECIMENTO E INSTALAÇÃO. AF_08/2023</t>
  </si>
  <si>
    <t xml:space="preserve">CONECTOR GRAMPO PARALELO METÁLICO, PARA SPDA, PARA CABOS DE 6 A 50 MM2 - FORNECIMENTO E INSTALAÇÃO. AF_08/2023</t>
  </si>
  <si>
    <t xml:space="preserve">CONECTOR SPLIT-BOLT, PARA SPDA, PARA CABOS ATÉ 35 MM2 - FORNECIMENTO E INSTALAÇÃO. AF_08/2023</t>
  </si>
  <si>
    <t xml:space="preserve">CONECTOR SPLIT-BOLT, PARA SPDA, PARA CABOS ATÉ 50 MM2 - FORNECIMENTO E INSTALAÇÃO. AF_08/2023</t>
  </si>
  <si>
    <t xml:space="preserve">CONECTOR SPLIT-BOLT, PARA SPDA, PARA CABOS ATÉ 70 MM2 - FORNECIMENTO E INSTALAÇÃO. AF_08/2023</t>
  </si>
  <si>
    <t xml:space="preserve">CONECTOR SPLIT-BOLT, PARA SPDA, PARA CABOS ATÉ 95 MM2 - FORNECIMENTO E INSTALAÇÃO. AF_08/2023</t>
  </si>
  <si>
    <t xml:space="preserve">PLACA DE CONCRETO PRÉ-MOLDADO COMO PROTEÇÃO MECÂNICA ADICIONAL NO REATERRO PARA REDE ENTERRADA DE DISTRIBUIÇÃO DE ENERGIA ELÉTRICA - FORNECIMENTO E INSTALAÇÃO. AF_12/2021</t>
  </si>
  <si>
    <t xml:space="preserve">CONCRETAGEM COMO PROTEÇÃO MECÂNICA ADICIONAL NO REATERRO PARA REDE ENTERRADA DE DISTRIBUIÇÃO DE ENERGIA ELÉTRICA - FORNECIMENTO E INSTALAÇÃO. AF_12/2021</t>
  </si>
  <si>
    <t xml:space="preserve">FURO MANUAL EM ALVENARIA, PARA INSTALAÇÕES ELÉTRICAS, DIÂMETROS MENORES OU IGUAIS A 40 MM. AF_09/2023</t>
  </si>
  <si>
    <t xml:space="preserve">FURO MANUAL EM ALVENARIA, PARA INSTALAÇÕES ELÉTRICAS, DIÂMETROS MAIORES QUE 40 MM E MENORES OU IGUAIS A 75 MM. AF_09/2023</t>
  </si>
  <si>
    <t xml:space="preserve">FURO MANUAL EM ALVENARIA, PARA INSTALAÇÕES ELÉTRICAS, DIÂMETROS MAIORES QUE 75 MM E MENORES OU IGUAIS A 100 MM. AF_09/2023</t>
  </si>
  <si>
    <t xml:space="preserve">FURO MECANIZADO EM CONCRETO, COM MARTELO DEMOLIDOR, PARA INSTALAÇÕES ELÉTRICAS, DIÂMETROS MENORES OU IGUAIS A 40 MM. AF_09/2023</t>
  </si>
  <si>
    <t xml:space="preserve">FURO MECANIZADO EM CONCRETO, COM MARTELO DEMOLIDOR, PARA INSTALAÇÕES ELÉTRICAS, DIÂMETROS MAIORES QUE 40 MM E MENORES OU IGUAIS A 75 MM. AF_09/2023</t>
  </si>
  <si>
    <t xml:space="preserve">FURO MECANIZADO EM CONCRETO, COM MARTELO DEMOLIDOR, PARA INSTALAÇÕES ELÉTRICAS, DIÂMETROS MAIORES QUE 75 MM E MENORES OU IGUAIS A 150 MM. AF_09/2023</t>
  </si>
  <si>
    <t xml:space="preserve">SUPORTE PARA 2 ELETRODUTOS, ESPAÇADO A CADA 80 CM, EM PERFILADO COM COMPRIMENTO DE 25 CM FIXADO EM LAJE, POR METRO DE ELETRODUTO FIXADO. AF_09/2023</t>
  </si>
  <si>
    <t xml:space="preserve">SUPORTE PARA 4 ELETRODUTOS, ESPAÇADO A CADA 80 CM, EM PERFILADO COM COMPRIMENTO DE 42 CM FIXADO EM LAJE, POR METRO DE ELETRODUTO FIXADO. AF_09/2023</t>
  </si>
  <si>
    <t xml:space="preserve">CHUMBAMENTO LINEAR EM ALVENARIA PARA ELETRODUTOS COM DIÂMETROS MENORES OU IGUAIS A 40 MM. AF_09/2023</t>
  </si>
  <si>
    <t xml:space="preserve">FURO MECANIZADO EM ALVENARIA, PARA INSTALAÇÕES ELÉTRICAS, DIÂMETROS MENORES OU IGUAIS A 40 MM. AF_09/2023</t>
  </si>
  <si>
    <t xml:space="preserve">FURO MECANIZADO EM ALVENARIA, PARA INSTALAÇÕES ELÉTRICAS, DIÂMETROS MAIORES QUE 40 MM E MENORES OU IGUAIS A 75 MM. AF_09/2023</t>
  </si>
  <si>
    <t xml:space="preserve">FURO MECANIZADO EM ALVENARIA, PARA INSTALAÇÕES ELÉTRICAS, DIÂMETROS MAIORES QUE 75 MM E MENORES OU IGUAIS A 100 MM. AF_09/2023</t>
  </si>
  <si>
    <t xml:space="preserve">FURO MECANIZADO EM CONCRETO, COM PERFURATRIZ, PARA INSTALAÇÕES ELÉTRICAS, DIÂMETROS MENORES OU IGUAIS A 40 MM. AF_09/2023</t>
  </si>
  <si>
    <t xml:space="preserve">FURO MECANIZADO EM CONCRETO, COM PERFURATRIZ, PARA INSTALAÇÕES ELÉTRICAS, DIÂMETROS MAIORES QUE 40 MM E MENORES OU IGUAIS A 75 MM. AF_09/2023</t>
  </si>
  <si>
    <t xml:space="preserve">FURO MECANIZADO EM CONCRETO, COM PERFURATRIZ, PARA INSTALAÇÕES ELÉTRICAS, DIÂMETROS MAIORES QUE 75 MM E MENORES OU IGUAIS A 150 MM. AF_09/2023</t>
  </si>
  <si>
    <t xml:space="preserve">RASGO LINEAR MECANIZADO EM ALVENARIA, PARA ELETRODUTOS, DIÂMETROS MENORES OU IGUAIS A 40 MM. AF_09/2023</t>
  </si>
  <si>
    <t xml:space="preserve">FIXAÇÃO DE ELETRODUTOS, DIÂMETROS MENORES OU IGUAIS A 40 MM, COM ABRAÇADEIRA METÁLICA RÍGIDA TIPO D COM PARAFUSO DE FIXAÇÃO 1 1/4", FIXADA DIRETAMENTE NA LAJE OU PAREDE. AF_09/2023</t>
  </si>
  <si>
    <t xml:space="preserve">ABRIGO PARA HIDRANTE, 90X60X17CM, COM REGISTRO GLOBO ANGULAR 45 GRAUS 2 1/2", ADAPTADOR STORZ 2 1/2", MANGUEIRA DE INCÊNDIO 20M, REDUÇÃO 2 1/2" X 1 1/2" E ESGUICHO EM LATÃO 1 1/2" - FORNECIMENTO E INSTALAÇÃO. AF_10/2020</t>
  </si>
  <si>
    <t xml:space="preserve">EXTINTOR DE INCÊNDIO PORTÁTIL COM CARGA DE ÁGUA PRESSURIZADA DE 10 L, CLASSE A - FORNECIMENTO E INSTALAÇÃO. AF_10/2020_PE</t>
  </si>
  <si>
    <t xml:space="preserve">EXTINTOR DE INCÊNDIO PORTÁTIL COM CARGA DE CO2 DE 4 KG, CLASSE BC - FORNECIMENTO E INSTALAÇÃO. AF_10/2020_PE</t>
  </si>
  <si>
    <t xml:space="preserve">EXTINTOR DE INCÊNDIO PORTÁTIL COM CARGA DE CO2 DE 6 KG, CLASSE BC - FORNECIMENTO E INSTALAÇÃO. AF_10/2020_PE</t>
  </si>
  <si>
    <t xml:space="preserve">EXTINTOR DE INCÊNDIO PORTÁTIL COM CARGA DE PQS DE 4 KG, CLASSE BC - FORNECIMENTO E INSTALAÇÃO. AF_10/2020_PE</t>
  </si>
  <si>
    <t xml:space="preserve">EXTINTOR DE INCÊNDIO PORTÁTIL COM CARGA DE PQS DE 6 KG, CLASSE BC - FORNECIMENTO E INSTALAÇÃO. AF_10/2020_PE</t>
  </si>
  <si>
    <t xml:space="preserve">EXTINTOR DE INCÊNDIO PORTÁTIL COM CARGA DE PQS DE 8 KG, CLASSE BC - FORNECIMENTO E INSTALAÇÃO. AF_10/2020_PE</t>
  </si>
  <si>
    <t xml:space="preserve">EXTINTOR DE INCÊNDIO PORTÁTIL COM CARGA DE PQS DE 12 KG, CLASSE BC - FORNECIMENTO E INSTALAÇÃO. AF_10/2020_PE</t>
  </si>
  <si>
    <t xml:space="preserve">ABRIGO PARA HIDRANTE, 75X45X17CM, COM REGISTRO GLOBO ANGULAR 45 GRAUS 2 1/2", ADAPTADOR STORZ 2 1/2", MANGUEIRA DE INCÊNDIO 15M 2 1/2" E ESGUICHO EM LATÃO 2 1/2" - FORNECIMENTO E INSTALAÇÃO. AF_10/2020</t>
  </si>
  <si>
    <t xml:space="preserve">CAIXA DE INCÊNDIO 45X75X17CM - FORNECIMENTO E INSTALAÇÃO. AF_10/2020</t>
  </si>
  <si>
    <t xml:space="preserve">CAIXA DE INCÊNDIO 60X90X17CM - FORNECIMENTO E INSTALAÇÃO. AF_10/2020</t>
  </si>
  <si>
    <t xml:space="preserve">CONJUNTO DE MANGUEIRA PARA COMBATE A INCÊNDIO EM FIBRA DE POLIESTER PURA, COM 1.1/2", REVESTIDA INTERNAMENTE, COMPRIMENTO DE 15M - FORNECIMENTO E INSTALAÇÃO. AF_10/2020</t>
  </si>
  <si>
    <t xml:space="preserve">HIDRANTE SUBTERRÂNEO PREDIAL (COM CURVA LONGA E CAIXA), DN 75 MM - FORNECIMENTO E INSTALAÇÃO. AF_10/2020</t>
  </si>
  <si>
    <t xml:space="preserve">MANÔMETRO 0 A 200 PSI (0 A 14 KGF/CM2), D = 50MM - FORNECIMENTO E INSTALAÇÃO. AF_10/2020</t>
  </si>
  <si>
    <t xml:space="preserve">CABO TELEFÔNICO CCI-50 1 PAR, INSTALADO EM ENTRADA DE EDIFICAÇÃO - FORNECIMENTO E INSTALAÇÃO. AF_11/2019</t>
  </si>
  <si>
    <t xml:space="preserve">CABO TELEFÔNICO CCI-50 3 PARES, SEM BLINDAGEM, INSTALADO EM ENTRADA DE EDIFICAÇÃO - FORNECIMENTO E INSTALAÇÃO. AF_11/2019</t>
  </si>
  <si>
    <t xml:space="preserve">CABO TELEFÔNICO CCI-50 4 PARES, SEM BLINDAGEM, INSTALADO EM ENTRADA DE EDIFICAÇÃO - FORNECIMENTO E INSTALAÇÃO. AF_11/2019</t>
  </si>
  <si>
    <t xml:space="preserve">CABO TELEFÔNICO CCI-50 5 PARES, SEM BLINDAGEM, INSTALADO EM ENTRADA DE EDIFICAÇÃO - FORNECIMENTO E INSTALAÇÃO. AF_11/2019</t>
  </si>
  <si>
    <t xml:space="preserve">CABO TELEFÔNICO CCI-50 6 PARES, SEM BLINDAGEM, INSTALADO EM ENTRADA DE EDIFICAÇÃO - FORNECIMENTO E INSTALAÇÃO. AF_11/2019</t>
  </si>
  <si>
    <t xml:space="preserve">CABO TELEFÔNICO CI-50 10 PARES INSTALADO EM ENTRADA DE EDIFICAÇÃO - FORNECIMENTO E INSTALAÇÃO. AF_11/2019</t>
  </si>
  <si>
    <t xml:space="preserve">CABO TELEFÔNICO CI-50 20 PARES INSTALADO EM ENTRADA DE EDIFICAÇÃO - FORNECIMENTO E INSTALAÇÃO. AF_11/2019</t>
  </si>
  <si>
    <t xml:space="preserve">CABO TELEFÔNICO CI-50 30 PARES INSTALADO EM ENTRADA DE EDIFICAÇÃO - FORNECIMENTO E INSTALAÇÃO. AF_11/2019</t>
  </si>
  <si>
    <t xml:space="preserve">CABO TELEFÔNICO CI-50 50 PARES INSTALADO EM ENTRADA DE EDIFICAÇÃO - FORNECIMENTO E INSTALAÇÃO. AF_11/2019</t>
  </si>
  <si>
    <t xml:space="preserve">CABO TELEFÔNICO CI-50 75 PARES INSTALADO EM ENTRADA DE EDIFICAÇÃO - FORNECIMENTO E INSTALAÇÃO. AF_11/2019</t>
  </si>
  <si>
    <t xml:space="preserve">CABO TELEFÔNICO CI-50 200 PARES INSTALADO EM ENTRADA DE EDIFICAÇÃO - FORNECIMENTO E INSTALAÇÃO. AF_11/2019</t>
  </si>
  <si>
    <t xml:space="preserve">CABO TELEFÔNICO CCI-50 4 PARES, SEM BLINDAGEM, INSTALADO EM PRUMADA - FORNECIMENTO E INSTALAÇÃO. AF_11/2019</t>
  </si>
  <si>
    <t xml:space="preserve">CABO TELEFÔNICO CCI-50 5 PARES, SEM BLINDAGEM, INSTALADO EM PRUMADA - FORNECIMENTO E INSTALAÇÃO. AF_11/2019</t>
  </si>
  <si>
    <t xml:space="preserve">CABO TELEFÔNICO CCI-50 6 PARES, SEM BLINDAGEM, INSTALADO EM PRUMADA - FORNECIMENTO E INSTALAÇÃO. AF_11/2019</t>
  </si>
  <si>
    <t xml:space="preserve">CABO TELEFÔNICO CI-50 10 PARES INSTALADO EM PRUMADA - FORNECIMENTO E INSTALAÇÃO. AF_11/2019</t>
  </si>
  <si>
    <t xml:space="preserve">CABO TELEFÔNICO CI-50 20 PARES INSTALADO EM PRUMADA - FORNECIMENTO E INSTALAÇÃO. AF_11/2019</t>
  </si>
  <si>
    <t xml:space="preserve">CABO TELEFÔNICO CI-50 30 PARES INSTALADO EM PRUMADA - FORNECIMENTO E INSTALAÇÃO. AF_11/2019</t>
  </si>
  <si>
    <t xml:space="preserve">CABO TELEFÔNICO CI-50 50 PARES INSTALADO EM PRUMADA - FORNECIMENTO E INSTALAÇÃO. AF_11/2019</t>
  </si>
  <si>
    <t xml:space="preserve">CABO TELEFÔNICO CCI-50 1 PAR, SEM BLINDAGEM, INSTALADO EM DISTRIBUIÇÃO DE EDIFICAÇÃO RESIDENCIAL - FORNECIMENTO E INSTALAÇÃO. AF_11/2019</t>
  </si>
  <si>
    <t xml:space="preserve">CABO TELEFÔNICO CCI-50 3 PARES, SEM BLINDAGEM, INSTALADO EM DISTRIBUIÇÃO DE EDIFICAÇÃO RESIDENCIAL - FORNECIMENTO E INSTALAÇÃO. AF_11/2019</t>
  </si>
  <si>
    <t xml:space="preserve">CABO TELEFÔNICO CCI-50 4 PARES, SEM BLINDAGEM, INSTALADO EM DISTRIBUIÇÃO DE EDIFICAÇÃO RESIDENCIAL - FORNECIMENTO E INSTALAÇÃO. AF_11/2019</t>
  </si>
  <si>
    <t xml:space="preserve">CABO TELEFÔNICO CCI-50 5 PARES, SEM BLINDAGEM, INSTALADO EM DISTRIBUIÇÃO DE EDIFICAÇÃO RESIDENCIAL - FORNECIMENTO E INSTALAÇÃO. AF_11/2019</t>
  </si>
  <si>
    <t xml:space="preserve">CABO TELEFÔNICO CCI-50 6 PARES, SEM BLINDAGEM, INSTALADO EM DISTRIBUIÇÃO DE EDIFICAÇÃO RESIDENCIAL - FORNECIMENTO E INSTALAÇÃO. AF_11/2019</t>
  </si>
  <si>
    <t xml:space="preserve">CABO TELEFÔNICO CI-50 10 PARES INSTALADO EM DISTRIBUIÇÃO DE EDIFICAÇÃO RESIDENCIAL - FORNECIMENTO E INSTALAÇÃO. AF_11/2019</t>
  </si>
  <si>
    <t xml:space="preserve">CABO TELEFÔNICO CCI-50 1 PAR, SEM BLINDAGEM, INSTALADO EM DISTRIBUIÇÃO DE EDIFICAÇÃO INSTITUCIONAL - FORNECIMENTO E INSTALAÇÃO. AF_11/2019</t>
  </si>
  <si>
    <t xml:space="preserve">CABO TELEFÔNICO CCI-50 2 PARES, SEM BLINDAGEM, INSTALADO EM DISTRIBUIÇÃO DE EDIFICAÇÃO INSTITUCIONAL - FORNECIMENTO E INSTALAÇÃO. AF_11/2019</t>
  </si>
  <si>
    <t xml:space="preserve">CABO TELEFÔNICO CCI-50 3 PARES, SEM BLINDAGEM, INSTALADO EM DISTRIBUIÇÃO DE EDIFICAÇÃO INSTITUCIONAL - FORNECIMENTO E INSTALAÇÃO. AF_11/2019</t>
  </si>
  <si>
    <t xml:space="preserve">CABO TELEFÔNICO CCI-50 4 PARES, SEM BLINDAGEM, INSTALADO EM DISTRIBUIÇÃO DE EDIFICAÇÃO INSTITUCIONAL - FORNECIMENTO E INSTALAÇÃO. AF_11/2019</t>
  </si>
  <si>
    <t xml:space="preserve">CABO TELEFÔNICO CCI-50 5 PARES, SEM BLINDAGEM, INSTALADO EM DISTRIBUIÇÃO DE EDIFICAÇÃO INSTITUCIONAL - FORNECIMENTO E INSTALAÇÃO. AF_11/2019</t>
  </si>
  <si>
    <t xml:space="preserve">CABO TELEFÔNICO CCI-50 6 PARES, SEM BLINDAGEM, INSTALADO EM DISTRIBUIÇÃO DE EDIFICAÇÃO INSTITUCIONAL - FORNECIMENTO E INSTALAÇÃO. AF_11/2019</t>
  </si>
  <si>
    <t xml:space="preserve">CABO TELEFÔNICO CI-50 10 PARES INSTALADO EM DISTRIBUIÇÃO DE EDIFICAÇÃO INSTITUCIONAL - FORNECIMENTO E INSTALAÇÃO. AF_11/2019</t>
  </si>
  <si>
    <t xml:space="preserve">CABO TELEFÔNICO CTP-APL-50 20 PARES INSTALADO EM ENTRADA DE EDIFICAÇÃO - FORNECIMENTO E INSTALAÇÃO. AF_11/2019</t>
  </si>
  <si>
    <t xml:space="preserve">CABO TELEFÔNICO CTP-APL-50 30 PARES INSTALADO EM ENTRADA DE EDIFICAÇÃO - FORNECIMENTO E INSTALAÇÃO. AF_11/2019</t>
  </si>
  <si>
    <t xml:space="preserve">CAIXA DE PASSAGEM PARA TELEFONE 15X15X10CM (SOBREPOR), FORNECIMENTO E INSTALACAO. AF_11/2019</t>
  </si>
  <si>
    <t xml:space="preserve">CAIXA DE PASSAGEM PARA TELEFONE 80X80X15CM (SOBREPOR) FORNECIMENTO E INSTALACAO. AF_11/2019</t>
  </si>
  <si>
    <t xml:space="preserve">QUADRO DE DISTRIBUIÇÃO PARA TELEFONE N.2, 20X20X12CM EM CHAPA METALICA, DE EMBUTIR, SEM ACESSORIOS, PADRÃO TELEBRAS, FORNECIMENTO E INSTALAÇÃO. AF_11/2019</t>
  </si>
  <si>
    <t xml:space="preserve">QUADRO DE DISTRIBUICAO PARA TELEFONE N.4, 60X60X12CM EM CHAPA METALICA, DE EMBUTIR, SEM ACESSORIOS, PADRAO TELEBRAS, FORNECIMENTO E INSTALAÇÃO. AF_11/2019</t>
  </si>
  <si>
    <t xml:space="preserve">QUADRO DE DISTRIBUIÇÃO PARA TELEFONE N.5, 80X80X12CM EM CHAPA METALICA, SEM ACESSORIOS, PADRAO TELEBRAS, FORNECIMENTO E INSTALAÇÃO. AF_11/2019</t>
  </si>
  <si>
    <t xml:space="preserve">CAIXA ENTERRADA PARA INSTALAÇÕES TELEFÔNICAS TIPO R1, EM ALVENARIA COM BLOCOS DE CONCRETO, DIMENSÕES INTERNAS: 0,35X0,60X0,60 M, EXCLUINDO TAMPÃO. AF_12/2020</t>
  </si>
  <si>
    <t xml:space="preserve">TAMPA PARA CAIXA TIPO R1, EM FERRO FUNDIDO, DIMENSÕES INTERNAS: 0,40 X 0,60 M - FORNECIMENTO E INSTALAÇÃO. AF_12/2020</t>
  </si>
  <si>
    <t xml:space="preserve">TAMPA PARA CAIXA TIPO R2 E R3, EM FERRO FUNDIDO, DIMENSÕES INTERNAS: 0,55 X 1,10 M - FORNECIMENTO E INSTALAÇÃO. AF_12/2020</t>
  </si>
  <si>
    <t xml:space="preserve">PINTURA ANTICORROSIVA DE DUTO METÁLICO. AF_04/2018</t>
  </si>
  <si>
    <t xml:space="preserve">AR CONDICIONADO SPLIT INVERTER, HI-WALL (PAREDE), 9000 BTU/H, CICLO FRIO - FORNECIMENTO E INSTALAÇÃO. AF_11/2021_PE</t>
  </si>
  <si>
    <t xml:space="preserve">AR CONDICIONADO SPLIT ON/OFF, HI-WALL (PAREDE), 9000 BTUS/H, CICLO FRIO - FORNECIMENTO E INSTALAÇÃO. AF_11/2021_PE</t>
  </si>
  <si>
    <t xml:space="preserve">AR CONDICIONADO SPLIT ON/OFF, HI-WALL (PAREDE), 9000 BTUS/H, CICLO QUENTE/FRIO - FORNECIMENTO E INSTALAÇÃO. AF_11/2021_PE</t>
  </si>
  <si>
    <t xml:space="preserve">AR CONDICIONADO SPLIT INVERTER, HI-WALL (PAREDE), 12000 BTU/H, CICLO FRIO - FORNECIMENTO E INSTALAÇÃO. AF_11/2021_PE</t>
  </si>
  <si>
    <t xml:space="preserve">AR CONDICIONADO SPLIT ON/OFF, HI-WALL (PAREDE), 12000 BTUS/H, CICLO FRIO - FORNECIMENTO E INSTALAÇÃO. AF_11/2021_PE</t>
  </si>
  <si>
    <t xml:space="preserve">AR CONDICIONADO SPLIT ON/OFF, HI-WALL (PAREDE), 12000 BTUS/H, CICLO QUENTE/FRIO - FORNECIMENTO E INSTALAÇÃO. AF_11/2021_PE</t>
  </si>
  <si>
    <t xml:space="preserve">AR CONDICIONADO SPLIT INVERTER, HI-WALL (PAREDE), 18000 BTU/H, CICLO FRIO - FORNECIMENTO E INSTALAÇÃO. AF_11/2021_PE</t>
  </si>
  <si>
    <t xml:space="preserve">AR CONDICIONADO SPLIT ON/OFF, HI-WALL (PAREDE), 18000 BTUS/H, CICLO FRIO - FORNECIMENTO E INSTALAÇÃO. AF_11/2021_PE</t>
  </si>
  <si>
    <t xml:space="preserve">AR CONDICIONADO SPLIT ON/OFF, HI-WALL (PAREDE), 18000 BTUS/H, CICLO QUENTE/FRIO - FORNECIMENTO E INSTALAÇÃO. AF_11/2021_PE</t>
  </si>
  <si>
    <t xml:space="preserve">AR CONDICIONADO SPLIT INVERTER, HI-WALL (PAREDE), 24000 BTU/H, CICLO FRIO - FORNECIMENTO E INSTALAÇÃO. AF_11/2021_PE</t>
  </si>
  <si>
    <t xml:space="preserve">AR CONDICIONADO SPLIT ON/OFF, HI-WALL (PAREDE), 24000 BTUS/H, CICLO FRIO - FORNECIMENTO E INSTALAÇÃO. AF_11/2021_PE</t>
  </si>
  <si>
    <t xml:space="preserve">AR CONDICIONADO SPLIT ON/OFF, HI-WALL (PAREDE), 24000 BTUS/H, CICLO QUENTE/FRIO - FORNECIMENTO E INSTALAÇÃO. AF_11/2021_PE</t>
  </si>
  <si>
    <t xml:space="preserve">AR CONDICIONADO SPLIT INVERTER, PISO TETO, 18000 BTU/H, CICLO FRIO - FORNECIMENTO E INSTALAÇÃO. AF_11/2021_PE</t>
  </si>
  <si>
    <t xml:space="preserve">AR CONDICIONADO SPLIT ON/OFF, PISO TETO, 18.000 BTU/H, CICLO FRIO - FORNECIMENTO E INSTALAÇÃO. AF_11/2021_PE</t>
  </si>
  <si>
    <t xml:space="preserve">AR CONDICIONADO SPLIT INVERTER, PISO TETO, 24000 BTU/H, CICLO FRIO - FORNECIMENTO E INSTALAÇÃO. AF_11/2021_PE</t>
  </si>
  <si>
    <t xml:space="preserve">AR CONDICIONADO SPLIT ON/OFF, PISO TETO, 24.000 BTU/H, CICLO FRIO - FORNECIMENTO E INSTALAÇÃO. AF_11/2021_PE</t>
  </si>
  <si>
    <t xml:space="preserve">AR CONDICIONADO SPLIT INVERTER, PISO TETO, 24000 BTU/H, QUENTE/FRIO - FORNECIMENTO E INSTALAÇÃO. AF_11/2021_PE</t>
  </si>
  <si>
    <t xml:space="preserve">AR CONDICIONADO SPLIT INVERTER, PISO TETO, 36000 BTU/H, CICLO FRIO - FORNECIMENTO E INSTALAÇÃO. AF_11/2021_PE</t>
  </si>
  <si>
    <t xml:space="preserve">AR CONDICIONADO SPLIT ON/OFF, PISO TETO, 36.000 BTU/H, CICLO FRIO - FORNECIMENTO E INSTALAÇÃO. AF_11/2021_PE</t>
  </si>
  <si>
    <t xml:space="preserve">AR CONDICIONADO SPLIT INVERTER, PISO TETO, 48000 BTU/H, CICLO FRIO - FORNECIMENTO E INSTALAÇÃO. AF_11/2021_PE</t>
  </si>
  <si>
    <t xml:space="preserve">AR CONDICIONADO SPLIT ON/OFF, PISO TETO, 48.000 BTU/H, CICLO FRIO - FORNECIMENTO E INSTALAÇÃO. AF_11/2021_PE</t>
  </si>
  <si>
    <t xml:space="preserve">AR CONDICIONADO SPLIT INVERTER, PISO TETO, APRESENTANDO ENTRE 54000 E 58000 BTU/H, CICLO FRIO - FORNECIMENTO E INSTALAÇÃO. AF_11/2021_PE</t>
  </si>
  <si>
    <t xml:space="preserve">AR CONDICIONADO SPLIT ON/OFF, PISO TETO, 60.000 BTU/H, CICLO FRIO - FORNECIMENTO E INSTALAÇÃO. AF_11/2021_PE</t>
  </si>
  <si>
    <t xml:space="preserve">AR CONDICIONADO SPLIT ON/OFF, CASSETE (TETO), FRIO 4 VIAS 18000 BTU/H - FORNECIMENTO E INSTALAÇÃO. AF_11/2021_PE</t>
  </si>
  <si>
    <t xml:space="preserve">AR CONDICIONADO SPLIT ON/OFF, CASSETE (TETO), 18000 BTU/H, CICLO QUENTE/FRIO - FORNECIMENTO E INSTALAÇÃO. AF_11/2021_PE</t>
  </si>
  <si>
    <t xml:space="preserve">AR CONDICIONADO SPLIT ON/OFF, CASSETE (TETO), FRIO 4 VIAS 24000 BTU/H - FORNECIMENTO E INSTALAÇÃO. AF_11/2021_PE</t>
  </si>
  <si>
    <t xml:space="preserve">AR CONDICIONADO SPLIT ON/OFF, CASSETE (TETO), 24000 BTU/H, CICLO QUENTE/FRIO - FORNECIMENTO E INSTALAÇÃO. AF_11/2021_PE</t>
  </si>
  <si>
    <t xml:space="preserve">AR CONDICIONADO SPLIT ON/OFF, CASSETE (TETO), FRIO 4 VIAS 36000 BTU/H - FORNECIMENTO E INSTALAÇÃO. AF_11/2021_PE</t>
  </si>
  <si>
    <t xml:space="preserve">AR CONDICIONADO SPLIT ON/OFF, CASSETE (TETO), 36000 BTU/H, CICLO QUENTE/FRIO - FORNECIMENTO E INSTALAÇÃO. AF_11/2021_PE</t>
  </si>
  <si>
    <t xml:space="preserve">AR CONDICIONADO SPLIT ON/OFF, CASSETE (TETO), FRIO 4 VIAS 48000 BTU/H - FORNECIMENTO E INSTALAÇÃO. AF_11/2021_PE</t>
  </si>
  <si>
    <t xml:space="preserve">AR CONDICIONADO SPLIT ON/OFF, CASSETE (TETO), 48000 BTU/H, CICLO QUENTE/FRIO - FORNECIMENTO E INSTALAÇÃO. AF_11/2021_PE</t>
  </si>
  <si>
    <t xml:space="preserve">AR CONDICIONADO SPLIT ON/OFF, CASSETE (TETO), FRIO 4 VIAS 60000 BTU/H - FORNECIMENTO E INSTALAÇÃO. AF_11/2021_PE</t>
  </si>
  <si>
    <t xml:space="preserve">AR CONDICIONADO SPLIT ON/OFF, CASSETE (TETO), 60000 BTU/H, CICLO QUENTE/FRIO - FORNECIMENTO E INSTALAÇÃO. AF_11/2021_PE</t>
  </si>
  <si>
    <t xml:space="preserve">AR CONDICIONADO SPLITÃO 10 TR - FORNECIMENTO E INSTALAÇÃO. AF_11/2021_PE</t>
  </si>
  <si>
    <t xml:space="preserve">AR CONDICIONADO SPLITÃO 15 TR - FORNECIMENTO E INSTALAÇÃO. AF_11/2021_PE</t>
  </si>
  <si>
    <t xml:space="preserve">RASGO E CHUMBAMENTO EM ALVENARIA PARA TUBOS DE SPLIT PAREDE DE 9000 A 24000 BTUS/H. AF_11/2021</t>
  </si>
  <si>
    <t xml:space="preserve">TUBO EM COBRE FLEXÍVEL, DN 1/4", COM ISOLAMENTO, INSTALADO EM FORRO, PARA RAMAL DE ALIMENTAÇÃO DE AR CONDICIONADO, INCLUSO FIXADOR. AF_11/2021</t>
  </si>
  <si>
    <t xml:space="preserve">TUBO EM COBRE FLEXÍVEL, DN 3/8", COM ISOLAMENTO, INSTALADO EM FORRO, PARA RAMAL DE ALIMENTAÇÃO DE AR CONDICIONADO, INCLUSO FIXADOR. AF_11/2021</t>
  </si>
  <si>
    <t xml:space="preserve">TUBO EM COBRE FLEXÍVEL, DN 1/2", COM ISOLAMENTO, INSTALADO EM FORRO, PARA RAMAL DE ALIMENTAÇÃO DE AR CONDICIONADO, INCLUSO FIXADOR. AF_11/2021</t>
  </si>
  <si>
    <t xml:space="preserve">TUBO EM COBRE FLEXÍVEL, DN 5/8", COM ISOLAMENTO, INSTALADO EM FORRO, PARA RAMAL DE ALIMENTAÇÃO DE AR CONDICIONADO, INCLUSO FIXADOR. AF_11/2021</t>
  </si>
  <si>
    <t xml:space="preserve">INSTALAÇÃO DE TUBOS E CONEXÕES, EM AÇO/FERRO GALVANIZADO, PARA O CENTRO DE MEDIÇÃO DE GÁS DE EDIFÍCIO RESIDENCIAL, COM 4 PAVIMENTOS, 16 UNIDADES HABITACIONAIS, DN 32 (1 1/4) - FORNECIMENTO E INSTALAÇÃO. AF_10/2020</t>
  </si>
  <si>
    <t xml:space="preserve">INSTALAÇÃO DE TUBOS E CONEXÕES, EM AÇO/FERRO GALVANIZADO, PARA O CENTRO DE MEDIÇÃO DE GÁS DE EDIFÍCIO RESIDENCIAL, COM 4 PAVIMENTOS, 16 UNIDADES HABITACIONAIS, DN 50 (2) - FORNECIMENTO E INSTALAÇÃO. AF_10/2020</t>
  </si>
  <si>
    <t xml:space="preserve">CABO ELETRÔNICO CATEGORIA 5E, INSTALADO EM EDIFICAÇÃO RESIDENCIAL - FORNECIMENTO E INSTALAÇÃO. AF_11/2019</t>
  </si>
  <si>
    <t xml:space="preserve">CABO ELETRÔNICO CATEGORIA 5E, INSTALADO EM EDIFICAÇÃO INSTITUCIONAL - FORNECIMENTO E INSTALAÇÃO. AF_11/2019</t>
  </si>
  <si>
    <t xml:space="preserve">CABO ELETRÔNICO CATEGORIA 6, INSTALADO EM EDIFICAÇÃO RESIDENCIAL - FORNECIMENTO E INSTALAÇÃO. AF_11/2019</t>
  </si>
  <si>
    <t xml:space="preserve">CABO ELETRÔNICO CATEGORIA 6A, INSTALADO EM EDIFICAÇÃO RESIDENCIAL - FORNECIMENTO E INSTALAÇÃO. AF_11/2019</t>
  </si>
  <si>
    <t xml:space="preserve">CABO ELETRÔNICO CATEGORIA 6A, INSTALADO EM EDIFICAÇÃO INSTITUCIONAL - FORNECIMENTO E INSTALAÇÃO. AF_11/2019</t>
  </si>
  <si>
    <t xml:space="preserve">CABO COAXIAL RG6 95% - FORNECIMENTO E INSTALAÇÃO. AF_11/2019</t>
  </si>
  <si>
    <t xml:space="preserve">PATCH PANEL 24 PORTAS, CATEGORIA 5E - FORNECIMENTO E INSTALAÇÃO. AF_11/2019</t>
  </si>
  <si>
    <t xml:space="preserve">PATCH PANEL 48 PORTAS, CATEGORIA 6 - FORNECIMENTO E INSTALAÇÃO. AF_11/2019</t>
  </si>
  <si>
    <t xml:space="preserve">RACK FECHADO PARA SERVIDOR - FORNECIMENTO E INSTALAÇÃO. AF_11/2019</t>
  </si>
  <si>
    <t xml:space="preserve">BLOCO DE ENGATE RÁPIDO PARA BASTIDOR TIPO M10 - FORNECIMENTO E INSTALAÇÃO. AF_11/2019</t>
  </si>
  <si>
    <t xml:space="preserve">TOMADA DE REDE RJ45 - FORNECIMENTO E INSTALAÇÃO. AF_11/2019</t>
  </si>
  <si>
    <t xml:space="preserve">PATCH PANEL 48 PORTAS, CATEGORIA 5E - FORNECIMENTO E INSTALAÇÃO. AF_11/2019</t>
  </si>
  <si>
    <t xml:space="preserve">CABO COAXIAL RG11 95% - FORNECIMENTO E INSTALAÇÃO. AF_11/2019</t>
  </si>
  <si>
    <t xml:space="preserve">CABO COAXIAL RG59 95% - FORNECIMENTO E INSTALAÇÃO. AF_11/2019</t>
  </si>
  <si>
    <t xml:space="preserve">RACK ABERTO EM COLUNA 44U PARA SERVIDOR - FORNECIMENTO E INSTALAÇÃO. AF_11/2019</t>
  </si>
  <si>
    <t xml:space="preserve">TUBO, PVC, SOLDÁVEL, DN 20MM, INSTALADO EM RAMAL OU SUB-RAMAL DE ÁGUA - FORNECIMENTO E INSTALAÇÃO. AF_06/2022</t>
  </si>
  <si>
    <t xml:space="preserve">TUBO, PVC, SOLDÁVEL, DN 20MM, INSTALADO EM RAMAL DE DISTRIBUIÇÃO DE ÁGUA - FORNECIMENTO E INSTALAÇÃO. AF_06/2022</t>
  </si>
  <si>
    <t xml:space="preserve">TUBO, PVC, SOLDÁVEL, DN 25MM, INSTALADO EM RAMAL DE DISTRIBUIÇÃO DE ÁGUA - FORNECIMENTO E INSTALAÇÃO. AF_06/2022</t>
  </si>
  <si>
    <t xml:space="preserve">TUBO, PVC, SOLDÁVEL, DN 32MM, INSTALADO EM RAMAL DE DISTRIBUIÇÃO DE ÁGUA - FORNECIMENTO E INSTALAÇÃO. AF_06/2022</t>
  </si>
  <si>
    <t xml:space="preserve">TUBO, PVC, SOLDÁVEL, DN 25MM, INSTALADO EM PRUMADA DE ÁGUA - FORNECIMENTO E INSTALAÇÃO. AF_06/2022</t>
  </si>
  <si>
    <t xml:space="preserve">TUBO, PVC, SOLDÁVEL, DN 32MM, INSTALADO EM PRUMADA DE ÁGUA - FORNECIMENTO E INSTALAÇÃO. AF_06/2022</t>
  </si>
  <si>
    <t xml:space="preserve">TUBO PVC, SÉRIE R, ÁGUA PLUVIAL, DN 40 MM, FORNECIDO E INSTALADO EM RAMAL DE ENCAMINHAMENTO. AF_06/2022</t>
  </si>
  <si>
    <t xml:space="preserve">TUBO PVC, SÉRIE R, ÁGUA PLUVIAL, DN 50 MM, FORNECIDO E INSTALADO EM RAMAL DE ENCAMINHAMENTO. AF_06/2022</t>
  </si>
  <si>
    <t xml:space="preserve">TUBO PVC, SÉRIE R, ÁGUA PLUVIAL, DN 75 MM, FORNECIDO E INSTALADO EM RAMAL DE ENCAMINHAMENTO. AF_06/2022</t>
  </si>
  <si>
    <t xml:space="preserve">TUBO PVC, SÉRIE R, ÁGUA PLUVIAL, DN 100 MM, FORNECIDO E INSTALADO EM RAMAL DE ENCAMINHAMENTO. AF_06/2022</t>
  </si>
  <si>
    <t xml:space="preserve">TUBO PVC, SÉRIE R, ÁGUA PLUVIAL, DN 75 MM, FORNECIDO E INSTALADO EM CONDUTORES VERTICAIS DE ÁGUAS PLUVIAIS. AF_06/2022</t>
  </si>
  <si>
    <t xml:space="preserve">TUBO, CPVC, SOLDÁVEL, DN 15MM, INSTALADO EM RAMAL OU SUB-RAMAL DE ÁGUA - FORNECIMENTO E INSTALAÇÃO. AF_06/2022</t>
  </si>
  <si>
    <t xml:space="preserve">TUBO, CPVC, SOLDÁVEL, DN 22MM, INSTALADO EM RAMAL OU SUB-RAMAL DE ÁGUA - FORNECIMENTO E INSTALAÇÃO. AF_06/2022</t>
  </si>
  <si>
    <t xml:space="preserve">TUBO, CPVC, SOLDÁVEL, DN 28MM, INSTALADO EM RAMAL OU SUB-RAMAL DE ÁGUA - FORNECIMENTO E INSTALAÇÃO. AF_06/2022</t>
  </si>
  <si>
    <t xml:space="preserve">TUBO, CPVC, SOLDÁVEL, DN 35MM, INSTALADO EM RAMAL OU SUB-RAMAL DE ÁGUA   FORNECIMENTO E INSTALAÇÃO. AF_06/2022</t>
  </si>
  <si>
    <t xml:space="preserve">TUBO, CPVC, SOLDÁVEL, DN 22MM, INSTALADO EM RAMAL DE DISTRIBUIÇÃO DE ÁGUA - FORNECIMENTO E INSTALAÇÃO. AF_06/2022</t>
  </si>
  <si>
    <t xml:space="preserve">TUBO, CPVC, SOLDÁVEL, DN 28MM, INSTALADO EM RAMAL DE DISTRIBUIÇÃO DE ÁGUA - FORNECIMENTO E INSTALAÇÃO. AF_06/2022</t>
  </si>
  <si>
    <t xml:space="preserve">TUBO, CPVC, SOLDÁVEL, DN 35MM, INSTALADO EM PRUMADA DE ÁGUA   FORNECIMENTO E INSTALAÇÃO. AF_06/2022</t>
  </si>
  <si>
    <t xml:space="preserve">TUBO, CPVC, SOLDÁVEL, DN 42MM, INSTALADO EM PRUMADA DE ÁGUA   FORNECIMENTO E INSTALAÇÃO. AF_06/2022</t>
  </si>
  <si>
    <t xml:space="preserve">TUBO, CPVC, SOLDÁVEL, DN 73MM, INSTALADO EM PRUMADA DE ÁGUA   FORNECIMENTO E INSTALAÇÃO. AF_06/2022</t>
  </si>
  <si>
    <t xml:space="preserve">TUBO, CPVC, SOLDÁVEL, DN 89MM, INSTALADO EM PRUMADA DE ÁGUA   FORNECIMENTO E INSTALAÇÃO. AF_06/2022</t>
  </si>
  <si>
    <t xml:space="preserve">TUBO PVC, SERIE NORMAL, ESGOTO PREDIAL, DN 100 MM, FORNECIDO E INSTALADO EM PRUMADA DE ESGOTO SANITÁRIO OU VENTILAÇÃO. AF_08/2022</t>
  </si>
  <si>
    <t xml:space="preserve">TUBO PVC, SERIE NORMAL, ESGOTO PREDIAL, DN 100 MM, FORNECIDO E INSTALADO EM SUBCOLETOR AÉREO DE ESGOTO SANITÁRIO. AF_08/2022</t>
  </si>
  <si>
    <t xml:space="preserve">TUBO PVC, SERIE NORMAL, ESGOTO PREDIAL, DN 150 MM, FORNECIDO E INSTALADO EM SUBCOLETOR AÉREO DE ESGOTO SANITÁRIO. AF_08/2022</t>
  </si>
  <si>
    <t xml:space="preserve">TUBO, PVC, SOLDÁVEL, DN 25MM, INSTALADO EM DRENO DE AR-CONDICIONADO - FORNECIMENTO E INSTALAÇÃO. AF_08/2022</t>
  </si>
  <si>
    <t xml:space="preserve">TUBO EM COBRE RÍGIDO, DN 22 MM, CLASSE E, SEM ISOLAMENTO, INSTALADO EM PRUMADA DE HIDRÁULICA PREDIAL - FORNECIMENTO E INSTALAÇÃO. AF_04/2022</t>
  </si>
  <si>
    <t xml:space="preserve">TUBO EM COBRE RÍGIDO, DN 28 MM, CLASSE E, SEM ISOLAMENTO, INSTALADO EM PRUMADA DE HIDRÁULICA PREDIAL - FORNECIMENTO E INSTALAÇÃO. AF_04/2022</t>
  </si>
  <si>
    <t xml:space="preserve">TUBO EM COBRE RÍGIDO, DN 35 MM, CLASSE E, SEM ISOLAMENTO, INSTALADO EM PRUMADA DE HIDRÁULICA PREDIAL - FORNECIMENTO E INSTALAÇÃO. AF_04/2022</t>
  </si>
  <si>
    <t xml:space="preserve">TUBO EM COBRE RÍGIDO, DN 42 MM, CLASSE E, SEM ISOLAMENTO, INSTALADO EM PRUMADA DE HIDRÁULICA PREDIAL - FORNECIMENTO E INSTALAÇÃO. AF_04/2022</t>
  </si>
  <si>
    <t xml:space="preserve">TUBO EM COBRE RÍGIDO, DN 54 MM, CLASSE E, SEM ISOLAMENTO, INSTALADO EM PRUMADA DE HIDRÁULICA PREDIAL - FORNECIMENTO E INSTALAÇÃO. AF_04/2022</t>
  </si>
  <si>
    <t xml:space="preserve">TUBO EM COBRE RÍGIDO, DN 66 MM, CLASSE E, SEM ISOLAMENTO, INSTALADO EM PRUMADA DE HIDRÁULICA PREDIAL - FORNECIMENTO E INSTALAÇÃO. AF_04/2022</t>
  </si>
  <si>
    <t xml:space="preserve">TUBO EM COBRE RÍGIDO, DN 22 MM, CLASSE E, COM ISOLAMENTO, INSTALADO EM PRUMADA DE HIDRÁULICA PREDIAL - FORNECIMENTO E INSTALAÇÃO. AF_04/2022</t>
  </si>
  <si>
    <t xml:space="preserve">TUBO EM COBRE RÍGIDO, DN 28 MM, CLASSE E, COM ISOLAMENTO, INSTALADO EM PRUMADA DE HIDRÁULICA PREDIAL - FORNECIMENTO E INSTALAÇÃO. AF_04/2022</t>
  </si>
  <si>
    <t xml:space="preserve">TUBO EM COBRE RÍGIDO, DN 35 MM, CLASSE E, COM ISOLAMENTO, INSTALADO EM PRUMADA DE HIDRÁULICA PREDIAL - FORNECIMENTO E INSTALAÇÃO. AF_04/2022</t>
  </si>
  <si>
    <t xml:space="preserve">TUBO EM COBRE RÍGIDO, DN 42 MM, CLASSE E, COM ISOLAMENTO, INSTALADO EM PRUMADA DE HIDRÁULICA PREDIAL - FORNECIMENTO E INSTALAÇÃO. AF_04/2022</t>
  </si>
  <si>
    <t xml:space="preserve">TUBO EM COBRE RÍGIDO, DN 54 MM, CLASSE E, COM ISOLAMENTO, INSTALADO EM PRUMADA DE HIDRÁULICA PREDIAL - FORNECIMENTO E INSTALAÇÃO. AF_04/2022</t>
  </si>
  <si>
    <t xml:space="preserve">TUBO EM COBRE RÍGIDO, DN 66 MM, CLASSE E, COM ISOLAMENTO, INSTALADO EM PRUMADA DE HIDRÁULICA PREDIAL - FORNECIMENTO E INSTALAÇÃO. AF_04/2022</t>
  </si>
  <si>
    <t xml:space="preserve">TUBO EM COBRE RÍGIDO, DN 15 MM, CLASSE E, SEM ISOLAMENTO, INSTALADO EM RAMAL DE DISTRIBUIÇÃO DE HIDRÁULICA PREDIAL - FORNECIMENTO E INSTALAÇÃO. AF_04/2022</t>
  </si>
  <si>
    <t xml:space="preserve">TUBO EM COBRE RÍGIDO, DN 22 MM, CLASSE E, SEM ISOLAMENTO, INSTALADO EM RAMAL DE DISTRIBUIÇÃO DE HIDRÁULICA PREDIAL - FORNECIMENTO E INSTALAÇÃO. AF_04/2022</t>
  </si>
  <si>
    <t xml:space="preserve">TUBO EM COBRE RÍGIDO, DN 28 MM, CLASSE E, SEM ISOLAMENTO, INSTALADO EM RAMAL DE DISTRIBUIÇÃO DE HIDRÁULICA PREDIAL - FORNECIMENTO E INSTALAÇÃO. AF_04/2022</t>
  </si>
  <si>
    <t xml:space="preserve">TUBO EM COBRE RÍGIDO, DN 15 MM, CLASSE E, COM ISOLAMENTO, INSTALADO EM RAMAL DE DISTRIBUIÇÃO DE HIDRÁULICA PREDIAL - FORNECIMENTO E INSTALAÇÃO. AF_04/2022</t>
  </si>
  <si>
    <t xml:space="preserve">TUBO EM COBRE RÍGIDO, DN 22 MM, CLASSE E, COM ISOLAMENTO, INSTALADO EM RAMAL DE DISTRIBUIÇÃO DE HIDRÁULICA PREDIAL - FORNECIMENTO E INSTALAÇÃO. AF_04/2022</t>
  </si>
  <si>
    <t xml:space="preserve">TUBO EM COBRE RÍGIDO, DN 28 MM, CLASSE E, COM ISOLAMENTO, INSTALADO EM RAMAL DE DISTRIBUIÇÃO DE HIDRÁULICA PREDIAL - FORNECIMENTO E INSTALAÇÃO. AF_04/2022</t>
  </si>
  <si>
    <t xml:space="preserve">TUBO EM COBRE RÍGIDO, DN 15 MM, CLASSE E, SEM ISOLAMENTO, INSTALADO EM RAMAL E SUB-RAMAL DE HIDRÁULICA PREDIAL - FORNECIMENTO E INSTALAÇÃO. AF_04/2022</t>
  </si>
  <si>
    <t xml:space="preserve">TUBO EM COBRE RÍGIDO, DN 22 MM, CLASSE E, SEM ISOLAMENTO, INSTALADO EM RAMAL E SUB-RAMAL DE HIDRÁULICA PREDIAL - FORNECIMENTO E INSTALAÇÃO. AF_04/2022</t>
  </si>
  <si>
    <t xml:space="preserve">TUBO EM COBRE RÍGIDO, DN 28 MM, CLASSE E, SEM ISOLAMENTO, INSTALADO EM RAMAL E SUB-RAMAL DE HIDRÁULICA PREDIAL - FORNECIMENTO E INSTALAÇÃO. AF_04/2022</t>
  </si>
  <si>
    <t xml:space="preserve">TUBO EM COBRE RÍGIDO, DN 15 MM, CLASSE E, COM ISOLAMENTO, INSTALADO EM RAMAL E SUB-RAMAL DE HIDRÁULICA PREDIAL - FORNECIMENTO E INSTALAÇÃO. AF_04/2022</t>
  </si>
  <si>
    <t xml:space="preserve">TUBO EM COBRE RÍGIDO, DN 22 MM, CLASSE E, COM ISOLAMENTO, INSTALADO EM RAMAL E SUB-RAMAL DE HIDRÁULICA PREDIAL - FORNECIMENTO E INSTALAÇÃO. AF_04/2022</t>
  </si>
  <si>
    <t xml:space="preserve">TUBO EM COBRE RÍGIDO, DN 28 MM, CLASSE E, COM ISOLAMENTO, INSTALADO EM RAMAL E SUB-RAMAL DE HIDRÁULICA PREDIAL - FORNECIMENTO E INSTALAÇÃO. AF_04/2022</t>
  </si>
  <si>
    <t xml:space="preserve">TUBO DE AÇO GALVANIZADO COM COSTURA, CLASSE MÉDIA, CONEXÃO RANHURADA, DN 50 (2"), INSTALADO EM PRUMADAS - FORNECIMENTO E INSTALAÇÃO. AF_10/2020</t>
  </si>
  <si>
    <t xml:space="preserve">TUBO DE AÇO PRETO SEM COSTURA, CONEXÃO SOLDADA, DN 50 (2"), INSTALADO EM PRUMADAS - FORNECIMENTO E INSTALAÇÃO. AF_10/2020</t>
  </si>
  <si>
    <t xml:space="preserve">TUBO DE AÇO PRETO SEM COSTURA, CONEXÃO SOLDADA, DN 65 (2 1/2"), INSTALADO EM PRUMADAS - FORNECIMENTO E INSTALAÇÃO. AF_10/2020</t>
  </si>
  <si>
    <t xml:space="preserve">TUBO DE AÇO GALVANIZADO COM COSTURA, CLASSE MÉDIA, DN 65 (2 1/2"), CONEXÃO ROSQUEADA, INSTALADO EM PRUMADAS - FORNECIMENTO E INSTALAÇÃO. AF_10/2020</t>
  </si>
  <si>
    <t xml:space="preserve">TUBO DE AÇO GALVANIZADO COM COSTURA, CLASSE MÉDIA, DN 80 (3"), CONEXÃO ROSQUEADA, INSTALADO EM PRUMADAS - FORNECIMENTO E INSTALAÇÃO. AF_10/2020</t>
  </si>
  <si>
    <t xml:space="preserve">TUBO DE AÇO PRETO SEM COSTURA, CONEXÃO SOLDADA, DN 25 (1"), INSTALADO EM REDE DE ALIMENTAÇÃO PARA HIDRANTE - FORNECIMENTO E INSTALAÇÃO. AF_10/2020</t>
  </si>
  <si>
    <t xml:space="preserve">TUBO DE AÇO PRETO SEM COSTURA, CONEXÃO SOLDADA, DN 32 (1 1/4"), INSTALADO EM REDE DE ALIMENTAÇÃO PARA HIDRANTE - FORNECIMENTO E INSTALAÇÃO. AF_10/2020</t>
  </si>
  <si>
    <t xml:space="preserve">TUBO DE AÇO PRETO SEM COSTURA, CONEXÃO SOLDADA, DN 50 (2"), INSTALADO EM REDE DE ALIMENTAÇÃO PARA HIDRANTE - FORNECIMENTO E INSTALAÇÃO. AF_10/2020</t>
  </si>
  <si>
    <t xml:space="preserve">TUBO DE AÇO PRETO SEM COSTURA, CONEXÃO SOLDADA, DN 65 (2 1/2"), INSTALADO EM REDE DE ALIMENTAÇÃO PARA HIDRANTE - FORNECIMENTO E INSTALAÇÃO. AF_10/2020</t>
  </si>
  <si>
    <t xml:space="preserve">TUBO DE AÇO GALVANIZADO COM COSTURA, CLASSE MÉDIA, DN 50 (2"), CONEXÃO ROSQUEADA, INSTALADO EM REDE DE ALIMENTAÇÃO PARA HIDRANTE - FORNECIMENTO E INSTALAÇÃO. AF_10/2020</t>
  </si>
  <si>
    <t xml:space="preserve">TUBO DE AÇO GALVANIZADO COM COSTURA, CLASSE MÉDIA, DN 65 (2 1/2"), CONEXÃO ROSQUEADA, INSTALADO EM REDE DE ALIMENTAÇÃO PARA HIDRANTE - FORNECIMENTO E INSTALAÇÃO. AF_10/2020</t>
  </si>
  <si>
    <t xml:space="preserve">TUBO DE AÇO GALVANIZADO COM COSTURA, CLASSE MÉDIA, DN 80 (3"), CONEXÃO ROSQUEADA, INSTALADO EM REDE DE ALIMENTAÇÃO PARA HIDRANTE - FORNECIMENTO E INSTALAÇÃO. AF_10/2020</t>
  </si>
  <si>
    <t xml:space="preserve">TUBO DE AÇO PRETO SEM COSTURA, CONEXÃO SOLDADA, DN 25 (1"), INSTALADO EM REDE DE ALIMENTAÇÃO PARA SPRINKLER - FORNECIMENTO E INSTALAÇÃO. AF_10/2020</t>
  </si>
  <si>
    <t xml:space="preserve">TUBO DE AÇO PRETO SEM COSTURA, CONEXÃO SOLDADA, DN 32 (1 1/4"), INSTALADO EM REDE DE ALIMENTAÇÃO PARA SPRINKLER - FORNECIMENTO E INSTALAÇÃO. AF_10/2020</t>
  </si>
  <si>
    <t xml:space="preserve">TUBO DE AÇO PRETO SEM COSTURA, CONEXÃO SOLDADA, DN 40 (1 1/2"), INSTALADO EM REDE DE ALIMENTAÇÃO PARA SPRINKLER - FORNECIMENTO E INSTALAÇÃO. AF_10/2020</t>
  </si>
  <si>
    <t xml:space="preserve">TUBO DE AÇO PRETO SEM COSTURA, CONEXÃO SOLDADA, DN 50 (2"), INSTALADO EM REDE DE ALIMENTAÇÃO PARA SPRINKLER - FORNECIMENTO E INSTALAÇÃO. AF_10/2020</t>
  </si>
  <si>
    <t xml:space="preserve">TUBO DE AÇO PRETO SEM COSTURA, CONEXÃO SOLDADA, DN 65 (2 1/2"), INSTALADO EM REDE DE ALIMENTAÇÃO PARA SPRINKLER - FORNECIMENTO E INSTALAÇÃO. AF_10/2020</t>
  </si>
  <si>
    <t xml:space="preserve">TUBO DE AÇO GALVANIZADO COM COSTURA, CLASSE MÉDIA, CONEXÃO ROSQUEADA, DN 32 (1 1/4"), INSTALADO EM REDE DE ALIMENTAÇÃO PARA SPRINKLER - FORNECIMENTO E INSTALAÇÃO. AF_10/2020</t>
  </si>
  <si>
    <t xml:space="preserve">TUBO DE AÇO GALVANIZADO COM COSTURA, CLASSE MÉDIA, CONEXÃO ROSQUEADA, DN 40 (1 1/2"), INSTALADO EM REDE DE ALIMENTAÇÃO PARA SPRINKLER - FORNECIMENTO E INSTALAÇÃO. AF_10/2020</t>
  </si>
  <si>
    <t xml:space="preserve">TUBO DE AÇO GALVANIZADO COM COSTURA, CLASSE MÉDIA, CONEXÃO ROSQUEADA, DN 50 (2"), INSTALADO EM REDE DE ALIMENTAÇÃO PARA SPRINKLER - FORNECIMENTO E INSTALAÇÃO. AF_10/2020</t>
  </si>
  <si>
    <t xml:space="preserve">TUBO DE AÇO GALVANIZADO COM COSTURA, CLASSE MÉDIA, CONEXÃO ROSQUEADA, DN 65 (2 1/2"), INSTALADO EM REDE DE ALIMENTAÇÃO PARA SPRINKLER - FORNECIMENTO E INSTALAÇÃO. AF_10/2020</t>
  </si>
  <si>
    <t xml:space="preserve">TUBO DE AÇO GALVANIZADO COM COSTURA, CLASSE MÉDIA, CONEXÃO ROSQUEADA, DN 80 (3"), INSTALADO EM REDE DE ALIMENTAÇÃO PARA SPRINKLER - FORNECIMENTO E INSTALAÇÃO. AF_10/2020</t>
  </si>
  <si>
    <t xml:space="preserve">TUBO DE AÇO GALVANIZADO COM COSTURA, CLASSE MÉDIA, CONEXÃO ROSQUEADA, DN 15 (1/2"), INSTALADO EM RAMAIS E SUB-RAMAIS DE GÁS - FORNECIMENTO E INSTALAÇÃO. AF_10/2020</t>
  </si>
  <si>
    <t xml:space="preserve">TUBO DE AÇO PRETO SEM COSTURA, CLASSE MÉDIA, CONEXÃO SOLDADA, DN 15 (1/2"), INSTALADO EM RAMAIS E SUB-RAMAIS DE GÁS - FORNECIMENTO E INSTALAÇÃO. AF_10/2020</t>
  </si>
  <si>
    <t xml:space="preserve">TUBO DE AÇO PRETO SEM COSTURA, CLASSE MÉDIA, CONEXÃO SOLDADA, DN 20 (3/4"), INSTALADO EM RAMAIS E SUB-RAMAIS DE GÁS - FORNECIMENTO E INSTALAÇÃO. AF_10/2020</t>
  </si>
  <si>
    <t xml:space="preserve">TUBO DE AÇO PRETO SEM COSTURA, CLASSE MÉDIA, CONEXÃO SOLDADA, DN 25 (1"), INSTALADO EM RAMAIS  E SUB-RAMAIS DE GÁS - FORNECIMENTO E INSTALAÇÃO. AF_10/2020</t>
  </si>
  <si>
    <t xml:space="preserve">TUBO DE AÇO GALVANIZADO COM COSTURA, CLASSE MÉDIA, DN 50 (2), CONEXÃO ROSQUEADA, INSTALADO EM RESERVAÇÃO DE ÁGUA DE EDIFICAÇÃO QUE POSSUA RESERVATÓRIO DE FIBRA/FIBROCIMENTO  FORNECIMENTO E INSTALAÇÃO. AF_06/2016</t>
  </si>
  <si>
    <t xml:space="preserve">TUBO DE AÇO GALVANIZADO COM COSTURA, CLASSE MÉDIA, DN 65 (2 1/2), CONEXÃO ROSQUEADA, INSTALADO EM RESERVAÇÃO DE ÁGUA DE EDIFICAÇÃO QUE POSSUA RESERVATÓRIO DE FIBRA/FIBROCIMENTO  FORNECIMENTO E INSTALAÇÃO. AF_06/2016</t>
  </si>
  <si>
    <t xml:space="preserve">TUBO DE AÇO GALVANIZADO COM COSTURA, CLASSE MÉDIA, DN 80 (3), CONEXÃO ROSQUEADA, INSTALADO EM RESERVAÇÃO DE ÁGUA DE EDIFICAÇÃO QUE POSSUA RESERVATÓRIO DE FIBRA/FIBROCIMENTO  FORNECIMENTO E INSTALAÇÃO. AF_06/2016</t>
  </si>
  <si>
    <t xml:space="preserve">TUBO EM COBRE RÍGIDO, DN 54 MM, CLASSE E, SEM ISOLAMENTO, INSTALADO EM RESERVAÇÃO DE ÁGUA DE EDIFICAÇÃO QUE POSSUA RESERVATÓRIO DE FIBRA/FIBROCIMENTO  FORNECIMENTO E INSTALAÇÃO. AF_06/2016</t>
  </si>
  <si>
    <t xml:space="preserve">TUBO EM COBRE RÍGIDO, DN 66 MM, CLASSE E, SEM ISOLAMENTO, INSTALADO EM RESERVAÇÃO DE ÁGUA DE EDIFICAÇÃO QUE POSSUA RESERVATÓRIO DE FIBRA/FIBROCIMENTO  FORNECIMENTO E INSTALAÇÃO. AF_06/2016</t>
  </si>
  <si>
    <t xml:space="preserve">TUBO EM COBRE RÍGIDO, DN 79 MM, CLASSE E, SEM ISOLAMENTO, INSTALADO EM RESERVAÇÃO DE ÁGUA DE EDIFICAÇÃO QUE POSSUA RESERVATÓRIO DE FIBRA/FIBROCIMENTO  FORNECIMENTO E INSTALAÇÃO. AF_06/2016</t>
  </si>
  <si>
    <t xml:space="preserve">TUBO EM COBRE RÍGIDO, DN 104 MM, CLASSE E, SEM ISOLAMENTO, INSTALADO EM RESERVAÇÃO DE ÁGUA DE EDIFICAÇÃO QUE POSSUA RESERVATÓRIO DE FIBRA/FIBROCIMENTO  FORNECIMENTO E INSTALAÇÃO. AF_06/2016</t>
  </si>
  <si>
    <t xml:space="preserve">TUBO, PVC, SOLDÁVEL, DN  25 MM, INSTALADO EM RESERVAÇÃO DE ÁGUA DE EDIFICAÇÃO QUE POSSUA RESERVATÓRIO DE FIBRA/FIBROCIMENTO   FORNECIMENTO E INSTALAÇÃO. AF_06/2016</t>
  </si>
  <si>
    <t xml:space="preserve">TUBO, PVC, SOLDÁVEL, DN 32 MM, INSTALADO EM RESERVAÇÃO DE ÁGUA DE EDIFICAÇÃO QUE POSSUA RESERVATÓRIO DE FIBRA/FIBROCIMENTO   FORNECIMENTO E INSTALAÇÃO. AF_06/2016</t>
  </si>
  <si>
    <t xml:space="preserve">TUBO, PVC, SOLDÁVEL, DN 40 MM, INSTALADO EM RESERVAÇÃO DE ÁGUA DE EDIFICAÇÃO QUE POSSUA RESERVATÓRIO DE FIBRA/FIBROCIMENTO   FORNECIMENTO E INSTALAÇÃO. AF_06/2016</t>
  </si>
  <si>
    <t xml:space="preserve">TUBO, PVC, SOLDÁVEL, DN 50 MM, INSTALADO EM RESERVAÇÃO DE ÁGUA DE EDIFICAÇÃO QUE POSSUA RESERVATÓRIO DE FIBRA/FIBROCIMENTO   FORNECIMENTO E INSTALAÇÃO. AF_06/2016</t>
  </si>
  <si>
    <t xml:space="preserve">TUBO, PVC, SOLDÁVEL, DN 60 MM, INSTALADO EM RESERVAÇÃO DE ÁGUA DE EDIFICAÇÃO QUE POSSUA RESERVATÓRIO DE FIBRA/FIBROCIMENTO   FORNECIMENTO E INSTALAÇÃO. AF_06/2016</t>
  </si>
  <si>
    <t xml:space="preserve">TUBO, PVC, SOLDÁVEL, DN 75 MM, INSTALADO EM RESERVAÇÃO DE ÁGUA DE EDIFICAÇÃO QUE POSSUA RESERVATÓRIO DE FIBRA/FIBROCIMENTO   FORNECIMENTO E INSTALAÇÃO. AF_06/2016</t>
  </si>
  <si>
    <t xml:space="preserve">TUBO, PVC, SOLDÁVEL, DN 85 MM, INSTALADO EM RESERVAÇÃO DE ÁGUA DE EDIFICAÇÃO QUE POSSUA RESERVATÓRIO DE FIBRA/FIBROCIMENTO   FORNECIMENTO E INSTALAÇÃO. AF_06/2016</t>
  </si>
  <si>
    <t xml:space="preserve">TUBO, PVC, SOLDÁVEL, DN 110 MM, INSTALADO EM RESERVAÇÃO DE ÁGUA DE EDIFICAÇÃO QUE POSSUA RESERVATÓRIO DE FIBRA/FIBROCIMENTO   FORNECIMENTO E INSTALAÇÃO. AF_06/2016</t>
  </si>
  <si>
    <t xml:space="preserve">TUBO, CPVC, SOLDÁVEL, DN 22 MM, INSTALADO EM RESERVAÇÃO DE ÁGUA DE EDIFICAÇÃO QUE POSSUA RESERVATÓRIO DE FIBRA/FIBROCIMENTO  FORNECIMENTO E INSTALAÇÃO. AF_06/2016</t>
  </si>
  <si>
    <t xml:space="preserve">TUBO, CPVC, SOLDÁVEL, DN 28 MM, INSTALADO EM RESERVAÇÃO DE ÁGUA DE EDIFICAÇÃO QUE POSSUA RESERVATÓRIO DE FIBRA/FIBROCIMENTO  FORNECIMENTO E INSTALAÇÃO. AF_06/2016</t>
  </si>
  <si>
    <t xml:space="preserve">TUBO, CPVC, SOLDÁVEL, DN 35 MM, INSTALADO EM RESERVAÇÃO DE ÁGUA DE EDIFICAÇÃO QUE POSSUA RESERVATÓRIO DE FIBRA/FIBROCIMENTO  FORNECIMENTO E INSTALAÇÃO. AF_06/2016</t>
  </si>
  <si>
    <t xml:space="preserve">TUBO, CPVC, SOLDÁVEL, DN 42 MM, INSTALADO EM RESERVAÇÃO DE ÁGUA DE EDIFICAÇÃO QUE POSSUA RESERVATÓRIO DE FIBRA/FIBROCIMENTO  FORNECIMENTO E INSTALAÇÃO. AF_06/2016</t>
  </si>
  <si>
    <t xml:space="preserve">TUBO, CPVC, SOLDÁVEL, DN 54 MM, INSTALADO EM RESERVAÇÃO DE ÁGUA DE EDIFICAÇÃO QUE POSSUA RESERVATÓRIO DE FIBRA/FIBROCIMENTO  FORNECIMENTO E INSTALAÇÃO. AF_06/2016</t>
  </si>
  <si>
    <t xml:space="preserve">TUBO, CPVC, SOLDÁVEL, DN 73 MM, INSTALADO EM RESERVAÇÃO DE ÁGUA DE EDIFICAÇÃO QUE POSSUA RESERVATÓRIO DE FIBRA/FIBROCIMENTO  FORNECIMENTO E INSTALAÇÃO. AF_06/2016</t>
  </si>
  <si>
    <t xml:space="preserve">TUBO, CPVC, SOLDÁVEL, DN 89 MM, INSTALADO EM RESERVAÇÃO DE ÁGUA DE EDIFICAÇÃO QUE POSSUA RESERVATÓRIO DE FIBRA/FIBROCIMENTO  FORNECIMENTO E INSTALAÇÃO. AF_06/2016</t>
  </si>
  <si>
    <t xml:space="preserve">TUBO, CPVC, SOLDÁVEL, DN 114 MM, INSTALADO EM RESERVAÇÃO DE ÁGUA DE EDIFICAÇÃO QUE POSSUA RESERVATÓRIO DE FIBRA/FIBROCIMENTO  FORNECIMENTO E INSTALAÇÃO. AF_06/2016</t>
  </si>
  <si>
    <t xml:space="preserve">TUBO DE AÇO PRETO SEM COSTURA, CONEXÃO SOLDADA, DN 40 (1 1/2"), INSTALADO EM REDE DE ALIMENTAÇÃO PARA HIDRANTE - FORNECIMENTO E INSTALAÇÃO. AF_10/2020</t>
  </si>
  <si>
    <t xml:space="preserve">TUBO, PPR, DN 25, CLASSE PN 20,  INSTALADO EM RAMAL OU SUB-RAMAL DE ÁGUA   FORNECIMENTO E INSTALAÇÃO. AF_08/2022</t>
  </si>
  <si>
    <t xml:space="preserve">TUBO, PPR, DN 25, CLASSE PN 25 INSTALADO EM RAMAL OU SUB-RAMAL DE ÁGUA   FORNECIMENTO E INSTALAÇÃO. AF_08/2022</t>
  </si>
  <si>
    <t xml:space="preserve">TUBO, PPR, DN 25, CLASSE PN 20,  INSTALADO EM RAMAL DE DISTRIBUIÇÃO DE ÁGUA   FORNECIMENTO E INSTALAÇÃO. AF_08/2022</t>
  </si>
  <si>
    <t xml:space="preserve">TUBO, PPR, DN 32, CLASSE PN 12,  INSTALADO EM RAMAL DE DISTRIBUIÇÃO DE ÁGUA   FORNECIMENTO E INSTALAÇÃO. AF_08/2022</t>
  </si>
  <si>
    <t xml:space="preserve">TUBO, PPR, DN 40, CLASSE PN 12,  INSTALADO EM RAMAL DE DISTRIBUIÇÃO DE ÁGUA   FORNECIMENTO E INSTALAÇÃO. AF_08/2022</t>
  </si>
  <si>
    <t xml:space="preserve">TUBO, PPR, DN 25, CLASSE PN 25,  INSTALADO EM RAMAL DE DISTRIBUIÇÃO DE ÁGUA   FORNECIMENTO E INSTALAÇÃO. AF_08/2022</t>
  </si>
  <si>
    <t xml:space="preserve">TUBO, PPR, DN 32, CLASSE PN 25,  INSTALADO EM RAMAL DE DISTRIBUIÇÃO DE ÁGUA   FORNECIMENTO E INSTALAÇÃO. AF_08/2022</t>
  </si>
  <si>
    <t xml:space="preserve">TUBO, PPR, DN 40, CLASSE PN 25,  INSTALADO EM RAMAL DE DISTRIBUIÇÃO DE ÁGUA   FORNECIMENTO E INSTALAÇÃO. AF_08/2022</t>
  </si>
  <si>
    <t xml:space="preserve">TUBO, PPR, DN 25, CLASSE PN 20,  INSTALADO EM PRUMADA DE ÁGUA   FORNECIMENTO E INSTALAÇÃO. AF_08/2022</t>
  </si>
  <si>
    <t xml:space="preserve">TUBO, PPR, DN 32, CLASSE PN 12,  INSTALADO EM PRUMADA DE ÁGUA   FORNECIMENTO E INSTALAÇÃO. AF_08/2022</t>
  </si>
  <si>
    <t xml:space="preserve">TUBO, PPR, DN 40, CLASSE PN 12,  INSTALADO EM PRUMADA DE ÁGUA   FORNECIMENTO E INSTALAÇÃO. AF_08/2022</t>
  </si>
  <si>
    <t xml:space="preserve">TUBO, PPR, DN 50, CLASSE PN 12,  INSTALADO EM PRUMADA DE ÁGUA   FORNECIMENTO E INSTALAÇÃO. AF_08/2022</t>
  </si>
  <si>
    <t xml:space="preserve">TUBO, PPR, DN 63, CLASSE PN 12,  INSTALADO EM PRUMADA DE ÁGUA   FORNECIMENTO E INSTALAÇÃO. AF_08/2022</t>
  </si>
  <si>
    <t xml:space="preserve">TUBO, PPR, DN 75, CLASSE PN 12,  INSTALADO EM PRUMADA DE ÁGUA   FORNECIMENTO E INSTALAÇÃO. AF_08/2022</t>
  </si>
  <si>
    <t xml:space="preserve">TUBO, PPR, DN 90, CLASSE PN 12,  INSTALADO EM PRUMADA DE ÁGUA   FORNECIMENTO E INSTALAÇÃO. AF_08/2022</t>
  </si>
  <si>
    <t xml:space="preserve">TUBO, PPR, DN 110, CLASSE PN 12,  INSTALADO EM PRUMADA DE ÁGUA   FORNECIMENTO E INSTALAÇÃO. AF_08/2022</t>
  </si>
  <si>
    <t xml:space="preserve">TUBO, PPR, DN 25, CLASSE PN 25,  INSTALADO EM PRUMADA DE ÁGUA   FORNECIMENTO E INSTALAÇÃO. AF_08/2022</t>
  </si>
  <si>
    <t xml:space="preserve">TUBO, PPR, DN 32, CLASSE PN 25,  INSTALADO EM PRUMADA DE ÁGUA   FORNECIMENTO E INSTALAÇÃO. AF_08/2022</t>
  </si>
  <si>
    <t xml:space="preserve">TUBO, PPR, DN 40, CLASSE PN 25,  INSTALADO EM PRUMADA DE ÁGUA   FORNECIMENTO E INSTALAÇÃO. AF_08/2022</t>
  </si>
  <si>
    <t xml:space="preserve">TUBO, PPR, DN 50, CLASSE PN 25,  INSTALADO EM PRUMADA DE ÁGUA   FORNECIMENTO E INSTALAÇÃO. AF_08/2022</t>
  </si>
  <si>
    <t xml:space="preserve">TUBO, PPR, DN 63, CLASSE PN 25,  INSTALADO EM PRUMADA DE ÁGUA   FORNECIMENTO E INSTALAÇÃO. AF_08/2022</t>
  </si>
  <si>
    <t xml:space="preserve">TUBO, PPR, DN 75, CLASSE PN 25,  INSTALADO EM PRUMADA DE ÁGUA   FORNECIMENTO E INSTALAÇÃO. AF_08/2022</t>
  </si>
  <si>
    <t xml:space="preserve">TUBO, PPR, DN 90, CLASSE PN 25,  INSTALADO EM PRUMADA DE ÁGUA   FORNECIMENTO E INSTALAÇÃO. AF_08/2022</t>
  </si>
  <si>
    <t xml:space="preserve">TUBO, PPR, DN 110, CLASSE PN 25,  INSTALADO EM PRUMADA DE ÁGUA   FORNECIMENTO E INSTALAÇÃO. AF_08/2022</t>
  </si>
  <si>
    <t xml:space="preserve">TUBO, PPR, DN 20, CLASSE PN 20,  INSTALADO EM RESERVAÇÃO DE ÁGUA DE EDIFICAÇÃO QUE POSSUA RESERVATÓRIO DE FIBRA/FIBROCIMENTO  FORNECIMENTO E INSTALAÇÃO. AF_06/2016</t>
  </si>
  <si>
    <t xml:space="preserve">TUBO, PPR, DN 25, CLASSE PN 20,  INSTALADO EM RESERVAÇÃO DE ÁGUA DE EDIFICAÇÃO QUE POSSUA RESERVATÓRIO DE FIBRA/FIBROCIMENTO  FORNECIMENTO E INSTALAÇÃO. AF_06/2016</t>
  </si>
  <si>
    <t xml:space="preserve">TUBO, PPR, DN 32, CLASSE PN 12,  INSTALADO EM RESERVAÇÃO DE ÁGUA DE EDIFICAÇÃO QUE POSSUA RESERVATÓRIO DE FIBRA/FIBROCIMENTO  FORNECIMENTO E INSTALAÇÃO. AF_06/2016</t>
  </si>
  <si>
    <t xml:space="preserve">TUBO, PPR, DN 40, CLASSE PN 12,  INSTALADO EM RESERVAÇÃO DE ÁGUA DE EDIFICAÇÃO QUE POSSUA RESERVATÓRIO DE FIBRA/FIBROCIMENTO  FORNECIMENTO E INSTALAÇÃO. AF_06/2016</t>
  </si>
  <si>
    <t xml:space="preserve">TUBO, PPR, DN 50, CLASSE PN 12,  INSTALADO EM RESERVAÇÃO DE ÁGUA DE EDIFICAÇÃO QUE POSSUA RESERVATÓRIO DE FIBRA/FIBROCIMENTO  FORNECIMENTO E INSTALAÇÃO. AF_06/2016</t>
  </si>
  <si>
    <t xml:space="preserve">TUBO, PPR, DN 63, CLASSE PN 12,  INSTALADO EM RESERVAÇÃO DE ÁGUA DE EDIFICAÇÃO QUE POSSUA RESERVATÓRIO DE FIBRA/FIBROCIMENTO  FORNECIMENTO E INSTALAÇÃO. AF_06/2016</t>
  </si>
  <si>
    <t xml:space="preserve">TUBO, PPR, DN 75, CLASSE PN 12,  INSTALADO EM RESERVAÇÃO DE ÁGUA DE EDIFICAÇÃO QUE POSSUA RESERVATÓRIO DE FIBRA/FIBROCIMENTO  FORNECIMENTO E INSTALAÇÃO. AF_06/2016</t>
  </si>
  <si>
    <t xml:space="preserve">TUBO, PPR, DN 90, CLASSE PN 12,  INSTALADO EM RESERVAÇÃO DE ÁGUA DE EDIFICAÇÃO QUE POSSUA RESERVATÓRIO DE FIBRA/FIBROCIMENTO  FORNECIMENTO E INSTALAÇÃO. AF_06/2016</t>
  </si>
  <si>
    <t xml:space="preserve">TUBO, PPR, DN 110, CLASSE PN 12,  INSTALADO EM RESERVAÇÃO DE ÁGUA DE EDIFICAÇÃO QUE POSSUA RESERVATÓRIO DE FIBRA/FIBROCIMENTO  FORNECIMENTO E INSTALAÇÃO. AF_06/2016</t>
  </si>
  <si>
    <t xml:space="preserve">TUBO, PPR, DN 20, CLASSE PN 25,  INSTALADO EM RESERVAÇÃO DE ÁGUA DE EDIFICAÇÃO QUE POSSUA RESERVATÓRIO DE FIBRA/FIBROCIMENTO  FORNECIMENTO E INSTALAÇÃO. AF_06/2016</t>
  </si>
  <si>
    <t xml:space="preserve">TUBO, PPR, DN 25, CLASSE PN 25,  INSTALADO EM RESERVAÇÃO DE ÁGUA DE EDIFICAÇÃO QUE POSSUA RESERVATÓRIO DE FIBRA/FIBROCIMENTO  FORNECIMENTO E INSTALAÇÃO. AF_06/2016</t>
  </si>
  <si>
    <t xml:space="preserve">TUBO, PPR, DN 32, CLASSE PN 25,  INSTALADO EM RESERVAÇÃO DE ÁGUA DE EDIFICAÇÃO QUE POSSUA RESERVATÓRIO DE FIBRA/FIBROCIMENTO  FORNECIMENTO E INSTALAÇÃO. AF_06/2016</t>
  </si>
  <si>
    <t xml:space="preserve">TUBO, PPR, DN 40, CLASSE PN 25,  INSTALADO EM RESERVAÇÃO DE ÁGUA DE EDIFICAÇÃO QUE POSSUA RESERVATÓRIO DE FIBRA/FIBROCIMENTO  FORNECIMENTO E INSTALAÇÃO. AF_06/2016</t>
  </si>
  <si>
    <t xml:space="preserve">TUBO, PPR, DN 50, CLASSE PN 25,  INSTALADO EM RESERVAÇÃO DE ÁGUA DE EDIFICAÇÃO QUE POSSUA RESERVATÓRIO DE FIBRA/FIBROCIMENTO  FORNECIMENTO E INSTALAÇÃO. AF_06/2016</t>
  </si>
  <si>
    <t xml:space="preserve">TUBO, PPR, DN 63, CLASSE PN 25,  INSTALADO EM RESERVAÇÃO DE ÁGUA DE EDIFICAÇÃO QUE POSSUA RESERVATÓRIO DE FIBRA/FIBROCIMENTO  FORNECIMENTO E INSTALAÇÃO. AF_06/2016</t>
  </si>
  <si>
    <t xml:space="preserve">TUBO, PPR, DN 75, CLASSE PN 25,  INSTALADO EM RESERVAÇÃO DE ÁGUA DE EDIFICAÇÃO QUE POSSUA RESERVATÓRIO DE FIBRA/FIBROCIMENTO  FORNECIMENTO E INSTALAÇÃO. AF_06/2016</t>
  </si>
  <si>
    <t xml:space="preserve">TUBO, PPR, DN 90, CLASSE PN 25,  INSTALADO EM RESERVAÇÃO DE ÁGUA DE EDIFICAÇÃO QUE POSSUA RESERVATÓRIO DE FIBRA/FIBROCIMENTO  FORNECIMENTO E INSTALAÇÃO. AF_06/2016</t>
  </si>
  <si>
    <t xml:space="preserve">TUBO, PPR, DN 110, CLASSE PN 25,  INSTALADO EM RESERVAÇÃO DE ÁGUA DE EDIFICAÇÃO QUE POSSUA RESERVATÓRIO DE FIBRA/FIBROCIMENTO  FORNECIMENTO E INSTALAÇÃO. AF_06/2016</t>
  </si>
  <si>
    <t xml:space="preserve">TUBO, PEX, MONOCAMADA, DN 16, INSTALADO EM RAMAL/SUB-RAMAL OU DISTRIBUIÇÃO DE ÁGUA - FORNECIMENTO E INSTALAÇÃO. AF_02/2023</t>
  </si>
  <si>
    <t xml:space="preserve">TUBO, PEX, MONOCAMADA, DN 20, INSTALADO EM RAMAL/SUB-RAMAL OU DISTRIBUIÇÃO DE ÁGUA - FORNECIMENTO E INSTALAÇÃO. AF_02/2023</t>
  </si>
  <si>
    <t xml:space="preserve">TUBO, PEX, MONOCAMADA, DN 25, INSTALADO EM RAMAL/SUB-RAMAL OU DISTRIBUIÇÃO DE ÁGUA - FORNECIMENTO E INSTALAÇÃO. AF_02/2023</t>
  </si>
  <si>
    <t xml:space="preserve">TUBO, PEX, MONOCAMADA, DN 32, INSTALADO EM RAMAL/SUB-RAMAL OU DISTRIBUIÇÃO DE ÁGUA - FORNECIMENTO E INSTALAÇÃO. AF_02/2023</t>
  </si>
  <si>
    <t xml:space="preserve">TUBO EM COBRE FLEXÍVEL, DN 1/4, COM ISOLAMENTO, INSTALADO EM RAMAL DE ALIMENTAÇÃO DE AR CONDICIONADO COM CONDENSADORA INDIVIDUAL   FORNECIMENTO E INSTALAÇÃO. AF_12/2015</t>
  </si>
  <si>
    <t xml:space="preserve">TUBO EM COBRE FLEXÍVEL, DN 3/8", COM ISOLAMENTO, INSTALADO EM RAMAL DE ALIMENTAÇÃO DE AR CONDICIONADO COM CONDENSADORA INDIVIDUAL  FORNECIMENTO E INSTALAÇÃO. AF_12/2015</t>
  </si>
  <si>
    <t xml:space="preserve">TUBO EM COBRE FLEXÍVEL, DN 1/2", COM ISOLAMENTO, INSTALADO EM RAMAL DE ALIMENTAÇÃO DE AR CONDICIONADO COM CONDENSADORA INDIVIDUAL  FORNECIMENTO E INSTALAÇÃO. AF_12/2015</t>
  </si>
  <si>
    <t xml:space="preserve">TUBO EM COBRE FLEXÍVEL, DN 5/8", COM ISOLAMENTO, INSTALADO EM RAMAL DE ALIMENTAÇÃO DE AR CONDICIONADO COM CONDENSADORA INDIVIDUAL  FORNECIMENTO E INSTALAÇÃO. AF_12/2015</t>
  </si>
  <si>
    <t xml:space="preserve">TUBO EM COBRE FLEXÍVEL, DN 1/4", COM ISOLAMENTO, INSTALADO EM RAMAL DE ALIMENTAÇÃO DE AR CONDICIONADO COM CONDENSADORA CENTRAL  FORNECIMENTO E INSTALAÇÃO. AF_12/2015</t>
  </si>
  <si>
    <t xml:space="preserve">TUBO EM COBRE FLEXÍVEL, DN 3/8", COM ISOLAMENTO, INSTALADO EM RAMAL DE ALIMENTAÇÃO DE AR CONDICIONADO COM CONDENSADORA CENTRAL  FORNECIMENTO E INSTALAÇÃO. AF_12/2015</t>
  </si>
  <si>
    <t xml:space="preserve">TUBO EM COBRE FLEXÍVEL, DN 1/2", COM ISOLAMENTO, INSTALADO EM RAMAL DE ALIMENTAÇÃO DE AR CONDICIONADO COM CONDENSADORA CENTRAL  FORNECIMENTO E INSTALAÇÃO. AF_12/2015</t>
  </si>
  <si>
    <t xml:space="preserve">TUBO EM COBRE FLEXÍVEL, DN 5/8, COM ISOLAMENTO, INSTALADO EM RAMAL DE ALIMENTAÇÃO DE AR CONDICIONADO COM CONDENSADORA CENTRAL   FORNECIMENTO E INSTALAÇÃO. AF_12/2015</t>
  </si>
  <si>
    <t xml:space="preserve">TUBO EM COBRE RÍGIDO, DN 22 MM, CLASSE A, SEM ISOLAMENTO, INSTALADO EM PRUMADA DE GÁS COMBUSTÍVEL - FORNECIMENTO E INSTALAÇÃO. AF_04/2022</t>
  </si>
  <si>
    <t xml:space="preserve">TUBO EM COBRE RÍGIDO, DN 28 MM, CLASSE A, SEM ISOLAMENTO, INSTALADO EM PRUMADA DE GÁS COMBUSTÍVEL - FORNECIMENTO E INSTALAÇÃO. AF_04/2022</t>
  </si>
  <si>
    <t xml:space="preserve">TUBO EM COBRE RÍGIDO, DN 35 MM, CLASSE A, SEM ISOLAMENTO, INSTALADO EM PRUMADA DE GÁS COMBUSTÍVEL - FORNECIMENTO E INSTALAÇÃO. AF_04/2022</t>
  </si>
  <si>
    <t xml:space="preserve">TUBO EM COBRE RÍGIDO, DN 42 MM, CLASSE A, SEM ISOLAMENTO, INSTALADO EM PRUMADA DE GÁS COMBUSTÍVEL - FORNECIMENTO E INSTALAÇÃO. AF_04/2022</t>
  </si>
  <si>
    <t xml:space="preserve">TUBO EM COBRE RÍGIDO, DN 54 MM, CLASSE A, SEM ISOLAMENTO, INSTALADO EM PRUMADA DE GÁS COMBUSTÍVEL - FORNECIMENTO E INSTALAÇÃO. AF_04/2022</t>
  </si>
  <si>
    <t xml:space="preserve">TUBO EM COBRE RÍGIDO, DN 66 MM, CLASSE A, SEM ISOLAMENTO, INSTALADO EM PRUMADA DE GÁS COMBUSTÍVEL - FORNECIMENTO E INSTALAÇÃO. AF_04/2022</t>
  </si>
  <si>
    <t xml:space="preserve">TUBO EM COBRE RÍGIDO, DN 22 MM, CLASSE I, SEM ISOLAMENTO, INSTALADO EM PRUMADA  FORNECIMENTO E INSTALAÇÃO. AF_12/2015</t>
  </si>
  <si>
    <t xml:space="preserve">TUBO EM COBRE RÍGIDO, DN 28 MM, CLASSE I, SEM ISOLAMENTO, INSTALADO EM PRUMADA  FORNECIMENTO E INSTALAÇÃO. AF_12/2015</t>
  </si>
  <si>
    <t xml:space="preserve">TUBO EM COBRE RÍGIDO, DN 35 MM, CLASSE I, SEM ISOLAMENTO, INSTALADO EM PRUMADA  FORNECIMENTO E INSTALAÇÃO. AF_12/2015</t>
  </si>
  <si>
    <t xml:space="preserve">TUBO EM COBRE RÍGIDO, DN 42 MM, CLASSE I, SEM ISOLAMENTO, INSTALADO EM PRUMADA  FORNECIMENTO E INSTALAÇÃO. AF_12/2015</t>
  </si>
  <si>
    <t xml:space="preserve">TUBO EM COBRE RÍGIDO, DN 54 MM, CLASSE I, SEM ISOLAMENTO, INSTALADO EM PRUMADA  FORNECIMENTO E INSTALAÇÃO. AF_12/2015</t>
  </si>
  <si>
    <t xml:space="preserve">TUBO EM COBRE RÍGIDO, DN 66 MM, CLASSE I, SEM ISOLAMENTO, INSTALADO EM PRUMADA  FORNECIMENTO E INSTALAÇÃO. AF_12/2015</t>
  </si>
  <si>
    <t xml:space="preserve">TUBO EM COBRE RÍGIDO, DN 15 MM, CLASSE I, SEM ISOLAMENTO, INSTALADO EM RAMAL DE DISTRIBUIÇÃO  FORNECIMENTO E INSTALAÇÃO. AF_12/2015</t>
  </si>
  <si>
    <t xml:space="preserve">TUBO EM COBRE RÍGIDO, DN 22 MM, CLASSE I, SEM ISOLAMENTO, INSTALADO EM RAMAL DE DISTRIBUIÇÃO FORNECIMENTO E INSTALAÇÃO. AF_12/2015</t>
  </si>
  <si>
    <t xml:space="preserve">TUBO EM COBRE RÍGIDO, DN 28 MM, CLASSE I, SEM ISOLAMENTO, INSTALADO EM RAMAL DE DISTRIBUIÇÃO FORNECIMENTO E INSTALAÇÃO. AF_12/2015</t>
  </si>
  <si>
    <t xml:space="preserve">TUBO EM COBRE RÍGIDO, DN 15 MM, CLASSE I, SEM ISOLAMENTO, INSTALADO EM RAMAL E SUB-RAMAL  FORNECIMENTO E INSTALAÇÃO. AF_12/2015</t>
  </si>
  <si>
    <t xml:space="preserve">TUBO EM COBRE RÍGIDO, DN 22 MM, CLASSE I, SEM ISOLAMENTO, INSTALADO EM RAMAL E SUB-RAMAL  FORNECIMENTO E INSTALAÇÃO. AF_12/2015</t>
  </si>
  <si>
    <t xml:space="preserve">TUBO EM COBRE RÍGIDO, DN 28 MM, CLASSE I, SEM ISOLAMENTO, INSTALADO EM RAMAL E SUB-RAMAL  FORNECIMENTO E INSTALAÇÃO. AF_12/2015</t>
  </si>
  <si>
    <t xml:space="preserve">TUBO DE AÇO GALVANIZADO COM COSTURA, CLASSE MÉDIA, CONEXÃO ROSQUEADA, DN 25 (1"), INSTALADO EM REDE DE ALIMENTAÇÃO PARA SPRINKLER - FORNECIMENTO E INSTALAÇÃO. AF_10/2020</t>
  </si>
  <si>
    <t xml:space="preserve">TUBO DE AÇO GALVANIZADO COM COSTURA, CLASSE MÉDIA, CONEXÃO ROSQUEADA, DN 25 (1"), INSTALADO EM RAMAIS  E SUB-RAMAIS DE GÁS - FORNECIMENTO E INSTALAÇÃO. AF_10/2020</t>
  </si>
  <si>
    <t xml:space="preserve">KIT CAVALETE PARA GÁS - SEM MEDIDOR OU REGULADOR - ENTRADA INDIVIDUAL PRINCIPAL, EM AÇO GALVANIZADO DN 15 E 25 MM (1/2" E 1") - FORNECIMENTO E INSTALAÇÃO. AF_01/2020</t>
  </si>
  <si>
    <t xml:space="preserve">TUBO, PEX, MULTICAMADA, DN 16, INSTALADO EM IMPLANTAÇÃO DE INSTALAÇÕES DE GÁS - FORNECIMENTO E INSTALAÇÃO. AF_01/2020</t>
  </si>
  <si>
    <t xml:space="preserve">TUBO, PEX, MULTICAMADA, DN 20, INSTALADO EM IMPLANTAÇÃO DE INSTALAÇÕES DE GÁS - FORNECIMENTO E INSTALAÇÃO. AF_01/2020</t>
  </si>
  <si>
    <t xml:space="preserve">TUBO, PEX, MULTICAMADA, DN 26, INSTALADO EM IMPLANTAÇÃO DE INSTALAÇÕES DE GÁS - FORNECIMENTO E INSTALAÇÃO. AF_01/2020</t>
  </si>
  <si>
    <t xml:space="preserve">TUBO, PEX, MULTICAMADA, DN 32, INSTALADO EM IMPLANTAÇÃO DE INSTALAÇÕES DE GÁS - FORNECIMENTO E INSTALAÇÃO. AF_01/2020</t>
  </si>
  <si>
    <t xml:space="preserve">TUBO, PEX, MULTICAMADA, COM TUBO LUVA, DN 16, INSTALADO EM IMPLANTAÇÃO DE INSTALAÇÕES DE GÁS - FORNECIMENTO E INSTALAÇÃO. AF_01/2020</t>
  </si>
  <si>
    <t xml:space="preserve">TUBO, PEX, MULTICAMADA, COM TUBO LUVA, DN 20, INSTALADO EM IMPLANTAÇÃO DE INSTALAÇÕES DE GÁS - FORNECIMENTO E INSTALAÇÃO. AF_01/2020</t>
  </si>
  <si>
    <t xml:space="preserve">TUBO, PEX, MULTICAMADA, COM TUBO LUVA, DN 26, INSTALADO EM IMPLANTAÇÃO DE INSTALAÇÕES DE GÁS - FORNECIMENTO E INSTALAÇÃO. AF_01/2020</t>
  </si>
  <si>
    <t xml:space="preserve">TUBO, PEX, MULTICAMADA, COM TUBO LUVA, DN 32, INSTALADO EM IMPLANTAÇÃO DE INSTALAÇÕES DE GÁS - FORNECIMENTO E INSTALAÇÃO. AF_01/2020</t>
  </si>
  <si>
    <t xml:space="preserve">TUBO, PEX, MULTICAMADA, DN 16, INSTALADO EM RAMAL INTERNO DE INSTALAÇÕES DE GÁS - FORNECIMENTO E INSTALAÇÃO. AF_01/2020</t>
  </si>
  <si>
    <t xml:space="preserve">TUBO, PEX, MULTICAMADA, DN 20, INSTALADO EM RAMAL INTERNO DE INSTALAÇÕES DE GÁS - FORNECIMENTO E INSTALAÇÃO. AF_01/2020</t>
  </si>
  <si>
    <t xml:space="preserve">TUBO, PEX, MULTICAMADA, DN 26, INSTALADO EM RAMAL INTERNO DE INSTALAÇÕES DE GÁS - FORNECIMENTO E INSTALAÇÃO. AF_01/2020</t>
  </si>
  <si>
    <t xml:space="preserve">TUBO, PEX, MULTICAMADA, DN 32, INSTALADO EM RAMAL INTERNO DE INSTALAÇÕES DE GÁS - FORNECIMENTO E INSTALAÇÃO. AF_01/2020</t>
  </si>
  <si>
    <t xml:space="preserve">TUBO, PEX, MULTICAMADA, COM TUBO LUVA, DN 16, INSTALADO EM RAMAL INTERNO DE INSTALAÇÕES DE GÁS - FORNECIMENTO E INSTALAÇÃO. AF_01/2020</t>
  </si>
  <si>
    <t xml:space="preserve">TUBO, PEX, MULTICAMADA, COM TUBO LUVA, DN 20, INSTALADO EM RAMAL INTERNO DE INSTALAÇÕES DE GÁS - FORNECIMENTO E INSTALAÇÃO. AF_01/2020</t>
  </si>
  <si>
    <t xml:space="preserve">TUBO, PEX, MULTICAMADA, COM TUBO LUVA, DN 26, INSTALADO EM RAMAL INTERNO DE INSTALAÇÕES DE GÁS - FORNECIMENTO E INSTALAÇÃO. AF_01/2020</t>
  </si>
  <si>
    <t xml:space="preserve">TUBO, PEX, MULTICAMADA, COM TUBO LUVA, DN 32, INSTALADO EM RAMAL INTERNO DE INSTALAÇÕES DE GÁS - FORNECIMENTO E INSTALAÇÃO. AF_01/2020</t>
  </si>
  <si>
    <t xml:space="preserve">TUBO DE AÇO GALVANIZADO COM COSTURA, CLASSE MÉDIA, DN 100 (4"), CONEXÃO ROSQUEADA, INSTALADO EM PRUMADAS - FORNECIMENTO E INSTALAÇÃO. AF_10/2020</t>
  </si>
  <si>
    <t xml:space="preserve">UNIÃO, EM FERRO GALVANIZADO, 4", CONEXÃO ROSQUEADA, INSTALADO EM PRUMADAS - FORNECIMENTO E INSTALAÇÃO. AF_10/2020</t>
  </si>
  <si>
    <t xml:space="preserve">LUVA, EM FERRO GALVANIZADO, 4", CONEXÃO ROSQUEADA, INSTALADO EM PRUMADAS - FORNECIMENTO E INSTALAÇÃO. AF_10/2020</t>
  </si>
  <si>
    <t xml:space="preserve">LUVA DE REDUÇÃO, EM FERRO GALVANIZADO, 4" X 2 1/2", CONEXÃO ROSQUEADA, INSTALADO EM PRUMADAS - FORNECIMENTO E INSTALAÇÃO. AF_10/2020</t>
  </si>
  <si>
    <t xml:space="preserve">LUVA DE REDUÇÃO, EM FERRO GALVANIZADO, 4" X 2", CONEXÃO ROSQUEADA, INSTALADO EM PRUMADAS - FORNECIMENTO E INSTALAÇÃO. AF_10/2020</t>
  </si>
  <si>
    <t xml:space="preserve">LUVA DE REDUÇÃO, EM FERRO GALVANIZADO, 4" X 3", CONEXÃO ROSQUEADA, INSTALADO EM PRUMADAS - FORNECIMENTO E INSTALAÇÃO. AF_10/2020</t>
  </si>
  <si>
    <t xml:space="preserve">NIPLE, EM FERRO GALVANIZADO, 4", CONEXÃO ROSQUEADA, INSTALADO EM PRUMADAS - FORNECIMENTO E INSTALAÇÃO. AF_10/2020</t>
  </si>
  <si>
    <t xml:space="preserve">JOELHO 90°, EM FERRO GALVANIZADO, 4", CONEXÃO ROSQUEADA, INSTALADO EM PRUMADAS - FORNECIMENTO E INSTALAÇÃO. AF_10/2020</t>
  </si>
  <si>
    <t xml:space="preserve">TÊ, EM FERRO GALVANIZADO, 4", CONEXÃO ROSQUEADA, INSTALADO EM PRUMADAS - FORNECIMENTO E INSTALAÇÃO. AF_10/2020</t>
  </si>
  <si>
    <t xml:space="preserve">TUBO DE AÇO GALVANIZADO COM COSTURA, CLASSE MÉDIA, DN 100 (4"), CONEXÃO ROSQUEADA, INSTALADO EM REDE DE ALIMENTAÇÃO PARA HIDRANTE - FORNECIMENTO E INSTALAÇÃO. AF_10/2020</t>
  </si>
  <si>
    <t xml:space="preserve">UNIÃO, EM FERRO GALVANIZADO, 4", CONEXÃO ROSQUEADA, INSTALADO EM REDE DE ALIMENTAÇÃO PARA HIDRANTE - FORNECIMENTO E INSTALAÇÃO. AF_10/2020</t>
  </si>
  <si>
    <t xml:space="preserve">LUVA, EM FERRO GALVANIZADO, 4", CONEXÃO ROSQUEADA, INSTALADO EM REDE DE ALIMENTAÇÃO PARA HIDRANTE - FORNECIMENTO E INSTALAÇÃO. AF_10/2020</t>
  </si>
  <si>
    <t xml:space="preserve">LUVA DE REDUÇÃO, EM FERRO GALVANIZADO, 4" X 2 1/2", CONEXÃO ROSQUEADA, INSTALADO EM REDE DE ALIMENTAÇÃO PARA HIDRANTE - FORNECIMENTO E INSTALAÇÃO. AF_10/2020</t>
  </si>
  <si>
    <t xml:space="preserve">LUVA DE REDUÇÃO, EM FERRO GALVANIZADO, 4" X 2", CONEXÃO ROSQUEADA, INSTALADO EM REDE DE ALIMENTAÇÃO PARA HIDRANTE - FORNECIMENTO E INSTALAÇÃO. AF_10/2020</t>
  </si>
  <si>
    <t xml:space="preserve">LUVA DE REDUÇÃO, EM FERRO GALVANIZADO, 4" X 3", CONEXÃO ROSQUEADA, INSTALADO EM REDE DE ALIMENTAÇÃO PARA HIDRANTE - FORNECIMENTO E INSTALAÇÃO. AF_10/2020</t>
  </si>
  <si>
    <t xml:space="preserve">NIPLE, EM FERRO GALVANIZADO, 4", CONEXÃO ROSQUEADA, INSTALADO EM REDE DE ALIMENTAÇÃO PARA HIDRANTE - FORNECIMENTO E INSTALAÇÃO. AF_10/2020</t>
  </si>
  <si>
    <t xml:space="preserve">JOELHO 90°, EM FERRO GALVANIZADO, 4", CONEXÃO ROSQUEADA, INSTALADO EM REDE DE ALIMENTAÇÃO PARA HIDRANTE - FORNECIMENTO E INSTALAÇÃO. AF_10/2020</t>
  </si>
  <si>
    <t xml:space="preserve">TÊ, EM FERRO GALVANIZADO, 4", CONEXÃO ROSQUEADA, INSTALADO EM REDE DE ALIMENTAÇÃO PARA HIDRANTE - FORNECIMENTO E INSTALAÇÃO. AF_10/2020</t>
  </si>
  <si>
    <t xml:space="preserve">TUBO EM COBRE RÍGIDO, DN 15 MM, CLASSE E, SEM ISOLAMENTO, INSTALADO EM RAMAL E SUB-RAMAL DE GÁS COMBUSTÍVEL - FORNECIMENTO E INSTALAÇÃO. AF_04/2022</t>
  </si>
  <si>
    <t xml:space="preserve">TUBO EM COBRE RÍGIDO, DN 22 MM, CLASSE E, SEM ISOLAMENTO, INSTALADO EM RAMAL E SUB-RAMAL DE GÁS COMBUSTÍVEL - FORNECIMENTO E INSTALAÇÃO. AF_04/2022</t>
  </si>
  <si>
    <t xml:space="preserve">TUBO EM COBRE RÍGIDO, DN 28 MM, CLASSE E, SEM ISOLAMENTO, INSTALADO EM RAMAL E SUB-RAMAL DE GÁS COMBUSTÍVEL - FORNECIMENTO E INSTALAÇÃO. AF_04/2022</t>
  </si>
  <si>
    <t xml:space="preserve">TUBO EM COBRE RÍGIDO, DN 15 MM, CLASSE A, SEM ISOLAMENTO, INSTALADO EM RAMAL E SUB-RAMAL DE GÁS MEDICINAL - FORNECIMENTO E INSTALAÇÃO. AF_04/2022</t>
  </si>
  <si>
    <t xml:space="preserve">TUBO EM COBRE RÍGIDO, DN 22 MM, CLASSE A, SEM ISOLAMENTO, INSTALADO EM RAMAL E SUB-RAMAL DE GÁS MEDICINAL - FORNECIMENTO E INSTALAÇÃO. AF_04/2022</t>
  </si>
  <si>
    <t xml:space="preserve">TUBO EM COBRE RÍGIDO, DN 28 MM, CLASSE A, SEM ISOLAMENTO, INSTALADO EM RAMAL E SUB-RAMAL DE GÁS MEDICINAL - FORNECIMENTO E INSTALAÇÃO. AF_04/2022</t>
  </si>
  <si>
    <t xml:space="preserve">TUBO EM COBRE RÍGIDO, DN 15 MM, CLASSE E, SEM ISOLAMENTO, INSTALADO EM RAMAL E SUB-RAMAL DE AQUECIMENTO SOLAR - FORNECIMENTO E INSTALAÇÃO. AF_04/2022</t>
  </si>
  <si>
    <t xml:space="preserve">TUBO EM COBRE RÍGIDO, DN 22 MM, CLASSE E, SEM ISOLAMENTO, INSTALADO EM RAMAL E SUB-RAMAL DE AQUECIMENTO SOLAR - FORNECIMENTO E INSTALAÇÃO. AF_04/2022</t>
  </si>
  <si>
    <t xml:space="preserve">TUBO EM COBRE RÍGIDO, DN 28 MM, CLASSE E, SEM ISOLAMENTO, INSTALADO EM RAMAL E SUB-RAMAL DE AQUECIMENTO SOLAR - FORNECIMENTO E INSTALAÇÃO. AF_04/2022</t>
  </si>
  <si>
    <t xml:space="preserve">TUBO EM COBRE RÍGIDO, DN 15 MM, CLASSE E, COM ISOLAMENTO, INSTALADO EM RAMAL E SUB-RAMAL DE AQUECIMENTO SOLAR - FORNECIMENTO E INSTALAÇÃO. AF_04/2022</t>
  </si>
  <si>
    <t xml:space="preserve">TUBO EM COBRE RÍGIDO, DN 22 MM, CLASSE E, COM ISOLAMENTO, INSTALADO EM RAMAL E SUB-RAMAL DE AQUECIMENTO SOLAR - FORNECIMENTO E INSTALAÇÃO. AF_04/2022</t>
  </si>
  <si>
    <t xml:space="preserve">TUBO EM COBRE RÍGIDO, DN 28 MM, CLASSE E, COM ISOLAMENTO, INSTALADO EM RAMAL E SUB-RAMAL DE AQUECIMENTO SOLAR - FORNECIMENTO E INSTALAÇÃO. AF_04/2022</t>
  </si>
  <si>
    <t xml:space="preserve">TUBO, PVC, SOLDÁVEL, DN 40MM, INSTALADO EM RAMAL DE DISTRIBUIÇÃO DE ÁGUA - FORNECIMENTO E INSTALAÇÃO. AF_06/2022</t>
  </si>
  <si>
    <t xml:space="preserve">TUBO, PVC, SOLDÁVEL, DN 50MM, INSTALADO EM RAMAL DE DISTRIBUIÇÃO DE ÁGUA - FORNECIMENTO E INSTALAÇÃO. AF_06/2022</t>
  </si>
  <si>
    <t xml:space="preserve">TUBO, CPVC, SOLDÁVEL, DN 42MM, INSTALADO EM RAMAL DE DISTRIBUIÇÃO DE ÁGUA - FORNECIMENTO E INSTALAÇÃO. AF_06/2022</t>
  </si>
  <si>
    <t xml:space="preserve">TUBO PVC, SÉRIE R, ÁGUA PLUVIAL, DN 150 MM, FORNECIDO E INSTALADO EM RAMAL DE ENCAMINHAMENTO. AF_06/2022</t>
  </si>
  <si>
    <t xml:space="preserve">TUBO, PPR, DN 20, CLASSE PN20, INSTALADO EM RAMAL OU SUB-RAMAL DE ÁGUA - FORNECIMENTO E INSTALAÇÃO. AF_08/2022</t>
  </si>
  <si>
    <t xml:space="preserve">TUBO, PPR, DN 20, CLASSE PN25, INSTALADO EM RAMAL OU SUB-RAMAL DE ÁGUA - FORNECIMENTO E INSTALAÇÃO. AF_08/2022</t>
  </si>
  <si>
    <t xml:space="preserve">TUBO, PVC, SOLDÁVEL, DN 20 MM, INSTALADO EM DRENO DE AR CONDICIONADO - FORNECIMENTO E INSTALAÇÃO. AF_08/2022</t>
  </si>
  <si>
    <t xml:space="preserve">TUBO, PVC, SOLDÁVEL, DN 32 MM, INSTALADO EM DRENO DE AR CONDICIONADO - FORNECIMENTO E INSTALAÇÃO. AF_08/2022</t>
  </si>
  <si>
    <t xml:space="preserve">JOELHO 90 GRAUS, PVC, SOLDÁVEL, DN 20MM, INSTALADO EM RAMAL OU SUB-RAMAL DE ÁGUA - FORNECIMENTO E INSTALAÇÃO. AF_06/2022</t>
  </si>
  <si>
    <t xml:space="preserve">JOELHO 45 GRAUS, PVC, SOLDÁVEL, DN 20MM, INSTALADO EM RAMAL OU SUB-RAMAL DE ÁGUA - FORNECIMENTO E INSTALAÇÃO. AF_06/2022</t>
  </si>
  <si>
    <t xml:space="preserve">CURVA 90 GRAUS, PVC, SOLDÁVEL, DN 20MM, INSTALADO EM RAMAL OU SUB-RAMAL DE ÁGUA - FORNECIMENTO E INSTALAÇÃO. AF_06/2022</t>
  </si>
  <si>
    <t xml:space="preserve">CURVA 45 GRAUS, PVC, SOLDÁVEL, DN 20MM, INSTALADO EM RAMAL OU SUB-RAMAL DE ÁGUA - FORNECIMENTO E INSTALAÇÃO. AF_06/2022</t>
  </si>
  <si>
    <t xml:space="preserve">CURVA 90 GRAUS, PVC, SOLDÁVEL, DN 25MM, INSTALADO EM RAMAL OU SUB-RAMAL DE ÁGUA - FORNECIMENTO E INSTALAÇÃO. AF_06/2022</t>
  </si>
  <si>
    <t xml:space="preserve">CURVA 45 GRAUS, PVC, SOLDÁVEL, DN 25MM, INSTALADO EM RAMAL OU SUB-RAMAL DE ÁGUA - FORNECIMENTO E INSTALAÇÃO. AF_06/2022</t>
  </si>
  <si>
    <t xml:space="preserve">CURVA 90 GRAUS, PVC, SOLDÁVEL, DN 32MM, INSTALADO EM RAMAL OU SUB-RAMAL DE ÁGUA - FORNECIMENTO E INSTALAÇÃO. AF_06/2022</t>
  </si>
  <si>
    <t xml:space="preserve">CURVA 45 GRAUS, PVC, SOLDÁVEL, DN 32MM, INSTALADO EM RAMAL OU SUB-RAMAL DE ÁGUA - FORNECIMENTO E INSTALAÇÃO. AF_06/2022</t>
  </si>
  <si>
    <t xml:space="preserve">LUVA, PVC, SOLDÁVEL, DN 20MM, INSTALADO EM RAMAL OU SUB-RAMAL DE ÁGUA - FORNECIMENTO E INSTALAÇÃO. AF_06/2022</t>
  </si>
  <si>
    <t xml:space="preserve">LUVA DE CORRER, PVC, SOLDÁVEL, DN 20MM, INSTALADO EM RAMAL OU SUB-RAMAL DE ÁGUA - FORNECIMENTO E INSTALAÇÃO. AF_06/2022</t>
  </si>
  <si>
    <t xml:space="preserve">LUVA DE REDUÇÃO, PVC, SOLDÁVEL, DN 25MM X 20MM, INSTALADO EM RAMAL OU SUB-RAMAL DE ÁGUA - FORNECIMENTO E INSTALAÇÃO. AF_06/2022</t>
  </si>
  <si>
    <t xml:space="preserve">LUVA COM BUCHA DE LATÃO, PVC, SOLDÁVEL, DN 20MM X 1/2", INSTALADO EM RAMAL OU SUB-RAMAL DE ÁGUA - FORNECIMENTO E INSTALAÇÃO. AF_06/2022</t>
  </si>
  <si>
    <t xml:space="preserve">UNIÃO, PVC, SOLDÁVEL, DN 20MM, INSTALADO EM RAMAL OU SUB-RAMAL DE ÁGUA - FORNECIMENTO E INSTALAÇÃO. AF_06/2022</t>
  </si>
  <si>
    <t xml:space="preserve">ADAPTADOR CURTO COM BOLSA E ROSCA PARA REGISTRO, PVC, SOLDÁVEL, DN 20MM X 1/2 , INSTALADO EM RAMAL OU SUB-RAMAL DE ÁGUA - FORNECIMENTO E INSTALAÇÃO. AF_06/2022</t>
  </si>
  <si>
    <t xml:space="preserve">CURVA DE TRANSPOSIÇÃO, PVC, SOLDÁVEL, DN 20MM, INSTALADO EM RAMAL OU SUB-RAMAL DE ÁGUA - FORNECIMENTO E INSTALAÇÃO. AF_06/2022</t>
  </si>
  <si>
    <t xml:space="preserve">LUVA, PVC, SOLDÁVEL, DN 25MM, INSTALADO EM RAMAL OU SUB-RAMAL DE ÁGUA - FORNECIMENTO E INSTALAÇÃO. AF_06/2022</t>
  </si>
  <si>
    <t xml:space="preserve">LUVA DE CORRER, PVC, SOLDÁVEL, DN 25MM, INSTALADO EM RAMAL OU SUB-RAMAL DE ÁGUA - FORNECIMENTO E INSTALAÇÃO. AF_12/2014</t>
  </si>
  <si>
    <t xml:space="preserve">LUVA COM BUCHA DE LATÃO, PVC, SOLDÁVEL, DN 25MM X 3/4 , INSTALADO EM RAMAL OU SUB-RAMAL DE ÁGUA - FORNECIMENTO E INSTALAÇÃO. AF_06/2022</t>
  </si>
  <si>
    <t xml:space="preserve">UNIÃO, PVC, SOLDÁVEL, DN 25MM, INSTALADO EM RAMAL OU SUB-RAMAL DE ÁGUA - FORNECIMENTO E INSTALAÇÃO. AF_06/2022</t>
  </si>
  <si>
    <t xml:space="preserve">CURVA DE TRANSPOSIÇÃO, PVC, SOLDÁVEL, DN 25MM, INSTALADO EM RAMAL OU SUB-RAMAL DE ÁGUA   FORNECIMENTO E INSTALAÇÃO. AF_06/2022</t>
  </si>
  <si>
    <t xml:space="preserve">LUVA SOLDÁVEL E COM ROSCA, PVC, SOLDÁVEL, DN 25MM X 3/4 , INSTALADO EM RAMAL OU SUB-RAMAL DE ÁGUA - FORNECIMENTO E INSTALAÇÃO. AF_06/2022</t>
  </si>
  <si>
    <t xml:space="preserve">LUVA, PVC, SOLDÁVEL, DN 32MM, INSTALADO EM RAMAL OU SUB-RAMAL DE ÁGUA - FORNECIMENTO E INSTALAÇÃO. AF_06/2022</t>
  </si>
  <si>
    <t xml:space="preserve">LUVA DE CORRER, PVC, SOLDÁVEL, DN 32MM, INSTALADO EM RAMAL OU SUB-RAMAL DE ÁGUA   FORNECIMENTO E INSTALAÇÃO. AF_06/2022</t>
  </si>
  <si>
    <t xml:space="preserve">LUVA SOLDÁVEL E COM ROSCA, PVC, SOLDÁVEL, DN 32MM X 1 , INSTALADO EM RAMAL OU SUB-RAMAL DE ÁGUA - FORNECIMENTO E INSTALAÇÃO. AF_06/2022</t>
  </si>
  <si>
    <t xml:space="preserve">UNIÃO, PVC, SOLDÁVEL, DN 32MM, INSTALADO EM RAMAL OU SUB-RAMAL DE ÁGUA - FORNECIMENTO E INSTALAÇÃO. AF_06/2022</t>
  </si>
  <si>
    <t xml:space="preserve">CURVA DE TRANSPOSIÇÃO, PVC, SOLDÁVEL, DN 32MM, INSTALADO EM RAMAL OU SUB-RAMAL DE ÁGUA   FORNECIMENTO E INSTALAÇÃO. AF_06/2022</t>
  </si>
  <si>
    <t xml:space="preserve">TE, PVC, SOLDÁVEL, DN 20MM, INSTALADO EM RAMAL OU SUB-RAMAL DE ÁGUA - FORNECIMENTO E INSTALAÇÃO. AF_06/2022</t>
  </si>
  <si>
    <t xml:space="preserve">TÊ COM BUCHA DE LATÃO NA BOLSA CENTRAL, PVC, SOLDÁVEL, DN 20MM X 1/2 , INSTALADO EM RAMAL OU SUB-RAMAL DE ÁGUA - FORNECIMENTO E INSTALAÇÃO. AF_06/2022</t>
  </si>
  <si>
    <t xml:space="preserve">TÊ COM BUCHA DE LATÃO NA BOLSA CENTRAL, PVC, SOLDÁVEL, DN 25MM X 1/2 , INSTALADO EM RAMAL OU SUB-RAMAL DE ÁGUA - FORNECIMENTO E INSTALAÇÃO. AF_06/2022</t>
  </si>
  <si>
    <t xml:space="preserve">TÊ DE REDUÇÃO, PVC, SOLDÁVEL, DN 25MM X 20MM, INSTALADO EM RAMAL OU SUB-RAMAL DE ÁGUA - FORNECIMENTO E INSTALAÇÃO. AF_06/2022</t>
  </si>
  <si>
    <t xml:space="preserve">TÊ COM BUCHA DE LATÃO NA BOLSA CENTRAL, PVC, SOLDÁVEL, DN 32MM X 3/4 , INSTALADO EM RAMAL OU SUB-RAMAL DE ÁGUA - FORNECIMENTO E INSTALAÇÃO. AF_06/2022</t>
  </si>
  <si>
    <t xml:space="preserve">JOELHO 90 GRAUS, PVC, SOLDÁVEL, DN 20MM, INSTALADO EM RAMAL DE DISTRIBUIÇÃO DE ÁGUA - FORNECIMENTO E INSTALAÇÃO. AF_06/2022</t>
  </si>
  <si>
    <t xml:space="preserve">JOELHO 45 GRAUS, PVC, SOLDÁVEL, DN 20MM, INSTALADO EM RAMAL DE DISTRIBUIÇÃO DE ÁGUA - FORNECIMENTO E INSTALAÇÃO. AF_06/2022</t>
  </si>
  <si>
    <t xml:space="preserve">CURVA 90 GRAUS, PVC, SOLDÁVEL, DN 20MM, INSTALADO EM RAMAL DE DISTRIBUIÇÃO DE ÁGUA - FORNECIMENTO E INSTALAÇÃO. AF_06/2022</t>
  </si>
  <si>
    <t xml:space="preserve">CURVA 45 GRAUS, PVC, SOLDÁVEL, DN 20MM, INSTALADO EM RAMAL DE DISTRIBUIÇÃO DE ÁGUA - FORNECIMENTO E INSTALAÇÃO. AF_06/2022</t>
  </si>
  <si>
    <t xml:space="preserve">JOELHO 90 GRAUS, PVC, SOLDÁVEL, DN 25MM, INSTALADO EM RAMAL DE DISTRIBUIÇÃO DE ÁGUA - FORNECIMENTO E INSTALAÇÃO. AF_06/2022</t>
  </si>
  <si>
    <t xml:space="preserve">JOELHO 45 GRAUS, PVC, SOLDÁVEL, DN 25MM, INSTALADO EM RAMAL DE DISTRIBUIÇÃO DE ÁGUA - FORNECIMENTO E INSTALAÇÃO. AF_06/2022</t>
  </si>
  <si>
    <t xml:space="preserve">CURVA 90 GRAUS, PVC, SOLDÁVEL, DN 25MM, INSTALADO EM RAMAL DE DISTRIBUIÇÃO DE ÁGUA - FORNECIMENTO E INSTALAÇÃO. AF_06/2022</t>
  </si>
  <si>
    <t xml:space="preserve">CURVA 45 GRAUS, PVC, SOLDÁVEL, DN 25MM, INSTALADO EM RAMAL DE DISTRIBUIÇÃO DE ÁGUA - FORNECIMENTO E INSTALAÇÃO. AF_06/2022</t>
  </si>
  <si>
    <t xml:space="preserve">JOELHO 90 GRAUS, PVC, SOLDÁVEL, DN 25MM, X 3/4  INSTALADO EM RAMAL DE DISTRIBUIÇÃO DE ÁGUA - FORNECIMENTO E INSTALAÇÃO. AF_06/2022</t>
  </si>
  <si>
    <t xml:space="preserve">JOELHO 90 GRAUS, PVC, SOLDÁVEL, DN 32MM, INSTALADO EM RAMAL DE DISTRIBUIÇÃO DE ÁGUA - FORNECIMENTO E INSTALAÇÃO. AF_06/2022</t>
  </si>
  <si>
    <t xml:space="preserve">JOELHO 45 GRAUS, PVC, SOLDÁVEL, DN 32MM, INSTALADO EM RAMAL DE DISTRIBUIÇÃO DE ÁGUA - FORNECIMENTO E INSTALAÇÃO. AF_06/2022</t>
  </si>
  <si>
    <t xml:space="preserve">CURVA 90 GRAUS, PVC, SOLDÁVEL, DN 32MM, INSTALADO EM RAMAL DE DISTRIBUIÇÃO DE ÁGUA - FORNECIMENTO E INSTALAÇÃO. AF_06/2022</t>
  </si>
  <si>
    <t xml:space="preserve">CURVA 45 GRAUS, PVC, SOLDÁVEL, DN 32MM, INSTALADO EM RAMAL DE DISTRIBUIÇÃO DE ÁGUA - FORNECIMENTO E INSTALAÇÃO. AF_06/2022</t>
  </si>
  <si>
    <t xml:space="preserve">LUVA, PVC, SOLDÁVEL, DN 20MM, INSTALADO EM RAMAL DE DISTRIBUIÇÃO DE ÁGUA - FORNECIMENTO E INSTALAÇÃO. AF_06/2022</t>
  </si>
  <si>
    <t xml:space="preserve">LUVA DE CORRER, PVC, SOLDÁVEL, DN 20MM, INSTALADO EM RAMAL DE DISTRIBUIÇÃO DE ÁGUA - FORNECIMENTO E INSTALAÇÃO. AF_06/2022</t>
  </si>
  <si>
    <t xml:space="preserve">LUVA DE REDUÇÃO, PVC, SOLDÁVEL, DN 25MM X 20MM, INSTALADO EM RAMAL DE DISTRIBUIÇÃO DE ÁGUA - FORNECIMENTO E INSTALAÇÃO. AF_06/2022</t>
  </si>
  <si>
    <t xml:space="preserve">UNIÃO, PVC, SOLDÁVEL, DN 20MM, INSTALADO EM RAMAL DE DISTRIBUIÇÃO DE ÁGUA - FORNECIMENTO E INSTALAÇÃO. AF_06/2022</t>
  </si>
  <si>
    <t xml:space="preserve">CURVA DE TRANSPOSIÇÃO, PVC, SOLDÁVEL, DN 20MM, INSTALADO EM RAMAL DE DISTRIBUIÇÃO DE ÁGUA   FORNECIMENTO E INSTALAÇÃO. AF_06/2022</t>
  </si>
  <si>
    <t xml:space="preserve">LUVA, PVC, SOLDÁVEL, DN 25MM, INSTALADO EM RAMAL DE DISTRIBUIÇÃO DE ÁGUA - FORNECIMENTO E INSTALAÇÃO. AF_06/2022</t>
  </si>
  <si>
    <t xml:space="preserve">LUVA DE CORRER, PVC, SOLDÁVEL, DN 25MM, INSTALADO EM RAMAL DE DISTRIBUIÇÃO DE ÁGUA - FORNECIMENTO E INSTALAÇÃO. AF_06/2022</t>
  </si>
  <si>
    <t xml:space="preserve">LUVA DE REDUÇÃO, PVC, SOLDÁVEL, DN 32MM X 25MM, INSTALADO EM RAMAL DE DISTRIBUIÇÃO DE ÁGUA - FORNECIMENTO E INSTALAÇÃO. AF_06/2022</t>
  </si>
  <si>
    <t xml:space="preserve">LUVA COM BUCHA DE LATÃO, PVC, SOLDÁVEL, DN 25MM X 3/4 , INSTALADO EM RAMAL DE DISTRIBUIÇÃO DE ÁGUA - FORNECIMENTO E INSTALAÇÃO. AF_06/2022</t>
  </si>
  <si>
    <t xml:space="preserve">UNIÃO, PVC, SOLDÁVEL, DN 25MM, INSTALADO EM RAMAL DE DISTRIBUIÇÃO DE ÁGUA - FORNECIMENTO E INSTALAÇÃO. AF_06/2022</t>
  </si>
  <si>
    <t xml:space="preserve">ADAPTADOR CURTO COM BOLSA E ROSCA PARA REGISTRO, PVC, SOLDÁVEL, DN 25MM X 3/4 , INSTALADO EM RAMAL DE DISTRIBUIÇÃO DE ÁGUA - FORNECIMENTO E INSTALAÇÃO. AF_06/2022</t>
  </si>
  <si>
    <t xml:space="preserve">CURVA DE TRANSPOSIÇÃO, PVC, SOLDÁVEL, DN 25MM, INSTALADO EM RAMAL DE DISTRIBUIÇÃO DE ÁGUA   FORNECIMENTO E INSTALAÇÃO. AF_06/2022</t>
  </si>
  <si>
    <t xml:space="preserve">LUVA, PVC, SOLDÁVEL, DN 32MM, INSTALADO EM RAMAL DE DISTRIBUIÇÃO DE ÁGUA - FORNECIMENTO E INSTALAÇÃO. AF_06/2022</t>
  </si>
  <si>
    <t xml:space="preserve">LUVA DE CORRER, PVC, SOLDÁVEL, DN 32MM, INSTALADO EM RAMAL DE DISTRIBUIÇÃO DE ÁGUA   FORNECIMENTO E INSTALAÇÃO. AF_06/2022</t>
  </si>
  <si>
    <t xml:space="preserve">LUVA DE REDUÇÃO, PVC, SOLDÁVEL, DN 40MM X 32MM, INSTALADO EM RAMAL DE DISTRIBUIÇÃO DE ÁGUA - FORNECIMENTO E INSTALAÇÃO. AF_06/2022</t>
  </si>
  <si>
    <t xml:space="preserve">LUVA SOLDÁVEL E COM ROSCA, PVC, SOLDÁVEL, DN 32MM X 1 , INSTALADO EM RAMAL DE DISTRIBUIÇÃO DE ÁGUA - FORNECIMENTO E INSTALAÇÃO. AF_06/2022</t>
  </si>
  <si>
    <t xml:space="preserve">UNIÃO, PVC, SOLDÁVEL, DN 32MM, INSTALADO EM RAMAL DE DISTRIBUIÇÃO DE ÁGUA - FORNECIMENTO E INSTALAÇÃO. AF_06/2022</t>
  </si>
  <si>
    <t xml:space="preserve">ADAPTADOR CURTO COM BOLSA E ROSCA PARA REGISTRO, PVC, SOLDÁVEL, DN 32MM X 1 , INSTALADO EM RAMAL DE DISTRIBUIÇÃO DE ÁGUA - FORNECIMENTO E INSTALAÇÃO. AF_06/2022</t>
  </si>
  <si>
    <t xml:space="preserve">CURVA DE TRANSPOSIÇÃO, PVC, SOLDÁVEL, DN 32MM, INSTALADO EM RAMAL DE DISTRIBUIÇÃO DE ÁGUA   FORNECIMENTO E INSTALAÇÃO. AF_06/2022</t>
  </si>
  <si>
    <t xml:space="preserve">TE, PVC, SOLDÁVEL, DN 20MM, INSTALADO EM RAMAL DE DISTRIBUIÇÃO DE ÁGUA - FORNECIMENTO E INSTALAÇÃO. AF_06/2022</t>
  </si>
  <si>
    <t xml:space="preserve">TÊ SOLDÁVEL E COM ROSCA NA BOLSA CENTRAL, PVC, SOLDÁVEL, DN 20MM X 1/2 , INSTALADO EM RAMAL DE DISTRIBUIÇÃO DE ÁGUA - FORNECIMENTO E INSTALAÇÃO. AF_06/2022</t>
  </si>
  <si>
    <t xml:space="preserve">TE, PVC, SOLDÁVEL, DN 25MM, INSTALADO EM RAMAL DE DISTRIBUIÇÃO DE ÁGUA - FORNECIMENTO E INSTALAÇÃO. AF_06/2022</t>
  </si>
  <si>
    <t xml:space="preserve">TÊ DE REDUÇÃO, PVC, SOLDÁVEL, DN 25MM X 20MM, INSTALADO EM RAMAL DE DISTRIBUIÇÃO DE ÁGUA - FORNECIMENTO E INSTALAÇÃO. AF_06/2022</t>
  </si>
  <si>
    <t xml:space="preserve">TE, PVC, SOLDÁVEL, DN 32MM, INSTALADO EM RAMAL DE DISTRIBUIÇÃO DE ÁGUA - FORNECIMENTO E INSTALAÇÃO. AF_06/2022</t>
  </si>
  <si>
    <t xml:space="preserve">TÊ COM BUCHA DE LATÃO NA BOLSA CENTRAL, PVC, SOLDÁVEL, DN 32MM X 3/4 , INSTALADO EM RAMAL DE DISTRIBUIÇÃO DE ÁGUA - FORNECIMENTO E INSTALAÇÃO. AF_06/2022</t>
  </si>
  <si>
    <t xml:space="preserve">TÊ DE REDUÇÃO, PVC, SOLDÁVEL, DN 32MM X 25MM, INSTALADO EM RAMAL DE DISTRIBUIÇÃO DE ÁGUA - FORNECIMENTO E INSTALAÇÃO. AF_06/2022</t>
  </si>
  <si>
    <t xml:space="preserve">JOELHO 90 GRAUS, PVC, SOLDÁVEL, DN 25MM, INSTALADO EM PRUMADA DE ÁGUA - FORNECIMENTO E INSTALAÇÃO. AF_06/2022</t>
  </si>
  <si>
    <t xml:space="preserve">JOELHO 45 GRAUS, PVC, SOLDÁVEL, DN 25MM, INSTALADO EM PRUMADA DE ÁGUA - FORNECIMENTO E INSTALAÇÃO. AF_06/2022</t>
  </si>
  <si>
    <t xml:space="preserve">CURVA 90 GRAUS, PVC, SOLDÁVEL, DN 25MM, INSTALADO EM PRUMADA DE ÁGUA - FORNECIMENTO E INSTALAÇÃO. AF_06/2022</t>
  </si>
  <si>
    <t xml:space="preserve">CURVA 45 GRAUS, PVC, SOLDÁVEL, DN 25MM, INSTALADO EM PRUMADA DE ÁGUA - FORNECIMENTO E INSTALAÇÃO. AF_06/2022</t>
  </si>
  <si>
    <t xml:space="preserve">JOELHO 90 GRAUS, PVC, SOLDÁVEL, DN 32MM, INSTALADO EM PRUMADA DE ÁGUA - FORNECIMENTO E INSTALAÇÃO. AF_06/2022</t>
  </si>
  <si>
    <t xml:space="preserve">JOELHO 45 GRAUS, PVC, SOLDÁVEL, DN 32MM, INSTALADO EM PRUMADA DE ÁGUA - FORNECIMENTO E INSTALAÇÃO. AF_06/2022</t>
  </si>
  <si>
    <t xml:space="preserve">CURVA 90 GRAUS, PVC, SOLDÁVEL, DN 32MM, INSTALADO EM PRUMADA DE ÁGUA - FORNECIMENTO E INSTALAÇÃO. AF_06/2022</t>
  </si>
  <si>
    <t xml:space="preserve">CURVA 45 GRAUS, PVC, SOLDÁVEL, DN 32MM, INSTALADO EM PRUMADA DE ÁGUA - FORNECIMENTO E INSTALAÇÃO. AF_06/2022</t>
  </si>
  <si>
    <t xml:space="preserve">JOELHO 45 GRAUS, PVC, SOLDÁVEL, DN 40MM, INSTALADO EM PRUMADA DE ÁGUA - FORNECIMENTO E INSTALAÇÃO. AF_06/2022</t>
  </si>
  <si>
    <t xml:space="preserve">CURVA 90 GRAUS, PVC, SOLDÁVEL, DN 40MM, INSTALADO EM PRUMADA DE ÁGUA - FORNECIMENTO E INSTALAÇÃO. AF_06/2022</t>
  </si>
  <si>
    <t xml:space="preserve">CURVA 45 GRAUS, PVC, SOLDÁVEL, DN 40MM, INSTALADO EM PRUMADA DE ÁGUA - FORNECIMENTO E INSTALAÇÃO. AF_06/2022</t>
  </si>
  <si>
    <t xml:space="preserve">CURVA 90 GRAUS, PVC, SOLDÁVEL, DN 50MM, INSTALADO EM PRUMADA DE ÁGUA - FORNECIMENTO E INSTALAÇÃO. AF_06/2022</t>
  </si>
  <si>
    <t xml:space="preserve">CURVA 45 GRAUS, PVC, SOLDÁVEL, DN 50MM, INSTALADO EM PRUMADA DE ÁGUA - FORNECIMENTO E INSTALAÇÃO. AF_06/2022</t>
  </si>
  <si>
    <t xml:space="preserve">JOELHO 45 GRAUS, PVC, SOLDÁVEL, DN 60MM, INSTALADO EM PRUMADA DE ÁGUA - FORNECIMENTO E INSTALAÇÃO. AF_06/2022</t>
  </si>
  <si>
    <t xml:space="preserve">CURVA 90 GRAUS, PVC, SOLDÁVEL, DN 60MM, INSTALADO EM PRUMADA DE ÁGUA - FORNECIMENTO E INSTALAÇÃO. AF_06/2022</t>
  </si>
  <si>
    <t xml:space="preserve">CURVA 45 GRAUS, PVC, SOLDÁVEL, DN 60MM, INSTALADO EM PRUMADA DE ÁGUA - FORNECIMENTO E INSTALAÇÃO. AF_06/2022</t>
  </si>
  <si>
    <t xml:space="preserve">JOELHO 90 GRAUS, PVC, SERIE R, ÁGUA PLUVIAL, DN 40 MM, JUNTA SOLDÁVEL, FORNECIDO E INSTALADO EM RAMAL DE ENCAMINHAMENTO. AF_06/2022</t>
  </si>
  <si>
    <t xml:space="preserve">JOELHO 45 GRAUS, PVC, SOLDÁVEL, DN 75MM, INSTALADO EM PRUMADA DE ÁGUA - FORNECIMENTO E INSTALAÇÃO. AF_06/2022</t>
  </si>
  <si>
    <t xml:space="preserve">JOELHO 45 GRAUS, PVC, SERIE R, ÁGUA PLUVIAL, DN 40 MM, JUNTA SOLDÁVEL, FORNECIDO E INSTALADO EM RAMAL DE ENCAMINHAMENTO. AF_06/2022</t>
  </si>
  <si>
    <t xml:space="preserve">CURVA 90 GRAUS, PVC, SOLDÁVEL, DN 75MM, INSTALADO EM PRUMADA DE ÁGUA - FORNECIMENTO E INSTALAÇÃO. AF_06/2022</t>
  </si>
  <si>
    <t xml:space="preserve">JOELHO 90 GRAUS, PVC, SERIE R, ÁGUA PLUVIAL, DN 50 MM, JUNTA ELÁSTICA, FORNECIDO E INSTALADO EM RAMAL DE ENCAMINHAMENTO. AF_06/2022</t>
  </si>
  <si>
    <t xml:space="preserve">CURVA 45 GRAUS, PVC, SOLDÁVEL, DN 75MM, INSTALADO EM PRUMADA DE ÁGUA - FORNECIMENTO E INSTALAÇÃO. AF_06/2022</t>
  </si>
  <si>
    <t xml:space="preserve">JOELHO 45 GRAUS, PVC, SERIE R, ÁGUA PLUVIAL, DN 50 MM, JUNTA ELÁSTICA, FORNECIDO E INSTALADO EM RAMAL DE ENCAMINHAMENTO. AF_06/2022</t>
  </si>
  <si>
    <t xml:space="preserve">JOELHO 90 GRAUS, PVC, SERIE R, ÁGUA PLUVIAL, DN 75 MM, JUNTA ELÁSTICA, FORNECIDO E INSTALADO EM RAMAL DE ENCAMINHAMENTO. AF_06/2022</t>
  </si>
  <si>
    <t xml:space="preserve">JOELHO 45 GRAUS, PVC, SERIE R, ÁGUA PLUVIAL, DN 75 MM, JUNTA ELÁSTICA, FORNECIDO E INSTALADO EM RAMAL DE ENCAMINHAMENTO. AF_06/2022</t>
  </si>
  <si>
    <t xml:space="preserve">CURVA 90 GRAUS, PVC, SOLDÁVEL, DN 85MM, INSTALADO EM PRUMADA DE ÁGUA - FORNECIMENTO E INSTALAÇÃO. AF_06/2022</t>
  </si>
  <si>
    <t xml:space="preserve">CURVA 87 GRAUS E 30 MINUTOS, PVC, SERIE R, ÁGUA PLUVIAL, DN 75 MM, JUNTA ELÁSTICA, FORNECIDO E INSTALADO EM RAMAL DE ENCAMINHAMENTO. AF_06/2022</t>
  </si>
  <si>
    <t xml:space="preserve">CURVA 45 GRAUS, PVC, SOLDÁVEL, DN 85MM, INSTALADO EM PRUMADA DE ÁGUA - FORNECIMENTO E INSTALAÇÃO. AF_06/2022</t>
  </si>
  <si>
    <t xml:space="preserve">LUVA, PVC, SOLDÁVEL, DN 25MM, INSTALADO EM PRUMADA DE ÁGUA - FORNECIMENTO E INSTALAÇÃO. AF_06/2022</t>
  </si>
  <si>
    <t xml:space="preserve">LUVA DE CORRER, PVC, SOLDÁVEL, DN 25MM, INSTALADO EM PRUMADA DE ÁGUA - FORNECIMENTO E INSTALAÇÃO. AF_06/2022</t>
  </si>
  <si>
    <t xml:space="preserve">JOELHO 45 GRAUS, PVC, SERIE R, ÁGUA PLUVIAL, DN 100 MM, JUNTA ELÁSTICA, FORNECIDO E INSTALADO EM RAMAL DE ENCAMINHAMENTO. AF_06/2022</t>
  </si>
  <si>
    <t xml:space="preserve">LUVA DE REDUÇÃO, PVC, SOLDÁVEL, DN 32MM X 25MM, INSTALADO EM PRUMADA DE ÁGUA - FORNECIMENTO E INSTALAÇÃO. AF_06/2022</t>
  </si>
  <si>
    <t xml:space="preserve">CURVA 87 GRAUS E 30 MINUTOS, PVC, SERIE R, ÁGUA PLUVIAL, DN 100 MM, JUNTA ELÁSTICA, FORNECIDO E INSTALADO EM RAMAL DE ENCAMINHAMENTO. AF_06/2022</t>
  </si>
  <si>
    <t xml:space="preserve">UNIÃO, PVC, SOLDÁVEL, DN 25MM, INSTALADO EM PRUMADA DE ÁGUA - FORNECIMENTO E INSTALAÇÃO. AF_06/2022</t>
  </si>
  <si>
    <t xml:space="preserve">CURVA DE TRANSPOSIÇÃO, PVC, SOLDÁVEL, DN 25MM, INSTALADO EM PRUMADA DE ÁGUA  - FORNECIMENTO E INSTALAÇÃO. AF_06/2022</t>
  </si>
  <si>
    <t xml:space="preserve">LUVA, PVC, SOLDÁVEL, DN 32MM, INSTALADO EM PRUMADA DE ÁGUA - FORNECIMENTO E INSTALAÇÃO. AF_06/2022</t>
  </si>
  <si>
    <t xml:space="preserve">LUVA DE CORRER, PVC, SOLDÁVEL, DN 32MM, INSTALADO EM PRUMADA DE ÁGUA - FORNECIMENTO E INSTALAÇÃO. AF_06/2022</t>
  </si>
  <si>
    <t xml:space="preserve">LUVA SIMPLES, PVC, SERIE R, ÁGUA PLUVIAL, DN 40 MM, JUNTA SOLDÁVEL, FORNECIDO E INSTALADO EM RAMAL DE ENCAMINHAMENTO. AF_06/2022</t>
  </si>
  <si>
    <t xml:space="preserve">LUVA SIMPLES, PVC, SERIE R, ÁGUA PLUVIAL, DN 50 MM, JUNTA ELÁSTICA, FORNECIDO E INSTALADO EM RAMAL DE ENCAMINHAMENTO. AF_06/2022</t>
  </si>
  <si>
    <t xml:space="preserve">BUCHA DE REDUÇÃO LONGA, PVC, SERIE R, ÁGUA PLUVIAL, DN 50 X 40 MM, JUNTA ELÁSTICA, FORNECIDO E INSTALADO EM RAMAL DE ENCAMINHAMENTO. AF_06/2022</t>
  </si>
  <si>
    <t xml:space="preserve">LUVA SIMPLES, PVC, SERIE R, ÁGUA PLUVIAL, DN 75 MM, JUNTA ELÁSTICA, FORNECIDO E INSTALADO EM RAMAL DE ENCAMINHAMENTO. AF_06/2022</t>
  </si>
  <si>
    <t xml:space="preserve">LUVA DE CORRER, PVC, SERIE R, ÁGUA PLUVIAL, DN 75 MM, JUNTA ELÁSTICA, FORNECIDO E INSTALADO EM RAMAL DE ENCAMINHAMENTO. AF_06/2022</t>
  </si>
  <si>
    <t xml:space="preserve">REDUÇÃO EXCÊNTRICA, PVC, SERIE R, ÁGUA PLUVIAL, DN 75 X 50 MM, JUNTA ELÁSTICA, FORNECIDO E INSTALADO EM RAMAL DE ENCAMINHAMENTO. AF_06/2022</t>
  </si>
  <si>
    <t xml:space="preserve">TÊ DE INSPEÇÃO, PVC, SERIE R, ÁGUA PLUVIAL, DN 75 MM, JUNTA ELÁSTICA, FORNECIDO E INSTALADO EM RAMAL DE ENCAMINHAMENTO. AF_06/2022</t>
  </si>
  <si>
    <t xml:space="preserve">LUVA SOLDÁVEL E COM ROSCA, PVC, SOLDÁVEL, DN 32MM X 1 , INSTALADO EM PRUMADA DE ÁGUA - FORNECIMENTO E INSTALAÇÃO. AF_06/2022</t>
  </si>
  <si>
    <t xml:space="preserve">ADAPTADOR CURTO COM BOLSA E ROSCA PARA REGISTRO, PVC, SOLDÁVEL, DN 32MM X 1 , INSTALADO EM PRUMADA DE ÁGUA - FORNECIMENTO E INSTALAÇÃO. AF_06/2022</t>
  </si>
  <si>
    <t xml:space="preserve">LUVA SIMPLES, PVC, SERIE R, ÁGUA PLUVIAL, DN 100 MM, JUNTA ELÁSTICA, FORNECIDO E INSTALADO EM RAMAL DE ENCAMINHAMENTO. AF_06/2022</t>
  </si>
  <si>
    <t xml:space="preserve">CURVA DE TRANSPOSIÇÃO, PVC, SOLDÁVEL, DN 32MM, INSTALADO EM PRUMADA DE ÁGUA   FORNECIMENTO E INSTALAÇÃO. AF_06/2022</t>
  </si>
  <si>
    <t xml:space="preserve">LUVA DE CORRER, PVC, SERIE R, ÁGUA PLUVIAL, DN 100 MM, JUNTA ELÁSTICA, FORNECIDO E INSTALADO EM RAMAL DE ENCAMINHAMENTO. AF_06/2022</t>
  </si>
  <si>
    <t xml:space="preserve">REDUÇÃO EXCÊNTRICA, PVC, SERIE R, ÁGUA PLUVIAL, DN 100 X 75 MM, JUNTA ELÁSTICA, FORNECIDO E INSTALADO EM RAMAL DE ENCAMINHAMENTO. AF_06/2022</t>
  </si>
  <si>
    <t xml:space="preserve">LUVA, PVC, SOLDÁVEL, DN 40MM, INSTALADO EM PRUMADA DE ÁGUA - FORNECIMENTO E INSTALAÇÃO. AF_06/2022</t>
  </si>
  <si>
    <t xml:space="preserve">TÊ DE INSPEÇÃO, PVC, SERIE R, ÁGUA PLUVIAL, DN 100 MM, JUNTA ELÁSTICA, FORNECIDO E INSTALADO EM RAMAL DE ENCAMINHAMENTO. AF_06/2022</t>
  </si>
  <si>
    <t xml:space="preserve">LUVA DE CORRER, PVC, SOLDÁVEL, DN 40MM, INSTALADO EM PRUMADA DE ÁGUA   FORNECIMENTO E INSTALAÇÃO. AF_06/2022</t>
  </si>
  <si>
    <t xml:space="preserve">JUNÇÃO SIMPLES, PVC, SERIE R, ÁGUA PLUVIAL, DN 40 MM, JUNTA SOLDÁVEL, FORNECIDO E INSTALADO EM RAMAL DE ENCAMINHAMENTO. AF_06/2022</t>
  </si>
  <si>
    <t xml:space="preserve">LUVA DE REDUÇÃO, PVC, SOLDÁVEL, DN 40MM X 32MM, INSTALADO EM PRUMADA DE ÁGUA - FORNECIMENTO E INSTALAÇÃO. AF_06/2022</t>
  </si>
  <si>
    <t xml:space="preserve">JUNÇÃO SIMPLES, PVC, SERIE R, ÁGUA PLUVIAL, DN 50 MM, JUNTA ELÁSTICA, FORNECIDO E INSTALADO EM RAMAL DE ENCAMINHAMENTO. AF_06/2022</t>
  </si>
  <si>
    <t xml:space="preserve">LUVA COM ROSCA, PVC, SOLDÁVEL, DN 40MM X 1.1/4 , INSTALADO EM PRUMADA DE ÁGUA - FORNECIMENTO E INSTALAÇÃO. AF_06/2022</t>
  </si>
  <si>
    <t xml:space="preserve">JUNÇÃO SIMPLES, PVC, SERIE R, ÁGUA PLUVIAL, DN 75 X 75 MM, JUNTA ELÁSTICA, FORNECIDO E INSTALADO EM RAMAL DE ENCAMINHAMENTO. AF_06/2022</t>
  </si>
  <si>
    <t xml:space="preserve">TÊ, PVC, SERIE R, ÁGUA PLUVIAL, DN 75 MM, JUNTA ELÁSTICA, FORNECIDO E INSTALADO EM RAMAL DE ENCAMINHAMENTO. AF_06/2022</t>
  </si>
  <si>
    <t xml:space="preserve">JUNÇÃO SIMPLES, PVC, SERIE R, ÁGUA PLUVIAL, DN 100 X 100 MM, JUNTA ELÁSTICA, FORNECIDO E INSTALADO EM RAMAL DE ENCAMINHAMENTO. AF_06/2022</t>
  </si>
  <si>
    <t xml:space="preserve">JUNÇÃO SIMPLES, PVC, SERIE R, ÁGUA PLUVIAL, DN 100 X 75 MM, JUNTA ELÁSTICA, FORNECIDO E INSTALADO EM RAMAL DE ENCAMINHAMENTO. AF_06/2022</t>
  </si>
  <si>
    <t xml:space="preserve">ADAPTADOR CURTO COM BOLSA E ROSCA PARA REGISTRO, PVC, SOLDÁVEL, DN 40MM X 1.1/2 , INSTALADO EM PRUMADA DE ÁGUA - FORNECIMENTO E INSTALAÇÃO. AF_06/2022</t>
  </si>
  <si>
    <t xml:space="preserve">TÊ, PVC, SERIE R, ÁGUA PLUVIAL, DN 100 X 100 MM, JUNTA ELÁSTICA, FORNECIDO E INSTALADO EM RAMAL DE ENCAMINHAMENTO. AF_06/2022</t>
  </si>
  <si>
    <t xml:space="preserve">TÊ, PVC, SERIE R, ÁGUA PLUVIAL, DN 100 X 75 MM, JUNTA ELÁSTICA, FORNECIDO E INSTALADO EM RAMAL DE ENCAMINHAMENTO. AF_06/2022</t>
  </si>
  <si>
    <t xml:space="preserve">JUNÇÃO DUPLA, PVC, SERIE R, ÁGUA PLUVIAL, DN 100 X 100 X 100 MM, JUNTA ELÁSTICA, FORNECIDO E INSTALADO EM RAMAL DE ENCAMINHAMENTO. AF_06/2022</t>
  </si>
  <si>
    <t xml:space="preserve">LUVA, PVC, SOLDÁVEL, DN 50MM, INSTALADO EM PRUMADA DE ÁGUA - FORNECIMENTO E INSTALAÇÃO. AF_06/2022</t>
  </si>
  <si>
    <t xml:space="preserve">LUVA DE CORRER, PVC, SOLDÁVEL, DN 50MM, INSTALADO EM PRUMADA DE ÁGUA - FORNECIMENTO E INSTALAÇÃO. AF_06/2022</t>
  </si>
  <si>
    <t xml:space="preserve">LUVA DE REDUÇÃO, PVC, SOLDÁVEL, DN 50MM X 25MM, INSTALADO EM PRUMADA DE ÁGUA   FORNECIMENTO E INSTALAÇÃO. AF_06/2022</t>
  </si>
  <si>
    <t xml:space="preserve">JOELHO 90 GRAUS, PVC, SERIE R, ÁGUA PLUVIAL, DN 75 MM, JUNTA ELÁSTICA, FORNECIDO E INSTALADO EM CONDUTORES VERTICAIS DE ÁGUAS PLUVIAIS. AF_06/2022</t>
  </si>
  <si>
    <t xml:space="preserve">JOELHO 45 GRAUS, PVC, SERIE R, ÁGUA PLUVIAL, DN 75 MM, JUNTA ELÁSTICA, FORNECIDO E INSTALADO EM CONDUTORES VERTICAIS DE ÁGUAS PLUVIAIS. AF_06/2022</t>
  </si>
  <si>
    <t xml:space="preserve">CURVA 87 GRAUS E 30 MINUTOS, PVC, SERIE R, ÁGUA PLUVIAL, DN 75 MM, JUNTA ELÁSTICA, FORNECIDO E INSTALADO EM CONDUTORES VERTICAIS DE ÁGUAS PLUVIAIS. AF_06/2022</t>
  </si>
  <si>
    <t xml:space="preserve">JOELHO 90 GRAUS, PVC, SERIE R, ÁGUA PLUVIAL, DN 100 MM, JUNTA ELÁSTICA, FORNECIDO E INSTALADO EM CONDUTORES VERTICAIS DE ÁGUAS PLUVIAIS. AF_06/2022</t>
  </si>
  <si>
    <t xml:space="preserve">JOELHO 45 GRAUS, PVC, SERIE R, ÁGUA PLUVIAL, DN 100 MM, JUNTA ELÁSTICA, FORNECIDO E INSTALADO EM CONDUTORES VERTICAIS DE ÁGUAS PLUVIAIS. AF_06/2022</t>
  </si>
  <si>
    <t xml:space="preserve">CURVA 87 GRAUS E 30 MINUTOS, PVC, SERIE R, ÁGUA PLUVIAL, DN 100 MM, JUNTA ELÁSTICA, FORNECIDO E INSTALADO EM CONDUTORES VERTICAIS DE ÁGUAS PLUVIAIS. AF_06/2022</t>
  </si>
  <si>
    <t xml:space="preserve">JOELHO 90 GRAUS, PVC, SERIE R, ÁGUA PLUVIAL, DN 150 MM, JUNTA ELÁSTICA, FORNECIDO E INSTALADO EM CONDUTORES VERTICAIS DE ÁGUAS PLUVIAIS. AF_06/2022</t>
  </si>
  <si>
    <t xml:space="preserve">JOELHO 45 GRAUS, PVC, SERIE R, ÁGUA PLUVIAL, DN 150 MM, JUNTA ELÁSTICA, FORNECIDO E INSTALADO EM CONDUTORES VERTICAIS DE ÁGUAS PLUVIAIS. AF_06/2022</t>
  </si>
  <si>
    <t xml:space="preserve">CURVA 87 GRAUS E 30 MINUTOS, PVC, SERIE R, ÁGUA PLUVIAL, DN 150 MM, JUNTA ELÁSTICA, FORNECIDO E INSTALADO EM CONDUTORES VERTICAIS DE ÁGUAS PLUVIAIS. AF_06/2022</t>
  </si>
  <si>
    <t xml:space="preserve">LUVA COM ROSCA, PVC, SOLDÁVEL, DN 50MM X 1.1/2 , INSTALADO EM PRUMADA DE ÁGUA - FORNECIMENTO E INSTALAÇÃO. AF_06/2022</t>
  </si>
  <si>
    <t xml:space="preserve">LUVA, PVC, SOLDÁVEL, DN 60MM, INSTALADO EM PRUMADA DE ÁGUA - FORNECIMENTO E INSTALAÇÃO. AF_06/2022</t>
  </si>
  <si>
    <t xml:space="preserve">LUVA DE CORRER, PVC, SOLDÁVEL, DN 60MM, INSTALADO EM PRUMADA DE ÁGUA   FORNECIMENTO E INSTALAÇÃO. AF_06/2022</t>
  </si>
  <si>
    <t xml:space="preserve">LUVA SIMPLES, PVC, SERIE R, ÁGUA PLUVIAL, DN 75 MM, JUNTA ELÁSTICA, FORNECIDO E INSTALADO EM CONDUTORES VERTICAIS DE ÁGUAS PLUVIAIS. AF_06/2022</t>
  </si>
  <si>
    <t xml:space="preserve">LUVA DE CORRER, PVC, SERIE R, ÁGUA PLUVIAL, DN 75 MM, JUNTA ELÁSTICA, FORNECIDO E INSTALADO EM CONDUTORES VERTICAIS DE ÁGUAS PLUVIAIS. AF_06/2022</t>
  </si>
  <si>
    <t xml:space="preserve">LUVA DE REDUÇÃO, PVC, SOLDÁVEL, DN 60MM X 50MM, INSTALADO EM PRUMADA DE ÁGUA - FORNECIMENTO E INSTALAÇÃO. AF_06/2022</t>
  </si>
  <si>
    <t xml:space="preserve">UNIÃO, PVC, SOLDÁVEL, DN 60MM, INSTALADO EM PRUMADA DE ÁGUA - FORNECIMENTO E INSTALAÇÃO. AF_06/2022</t>
  </si>
  <si>
    <t xml:space="preserve">ADAPTADOR CURTO COM BOLSA E ROSCA PARA REGISTRO, PVC, SOLDÁVEL, DN 60MM X 2 , INSTALADO EM PRUMADA DE ÁGUA - FORNECIMENTO E INSTALAÇÃO. AF_06/2022</t>
  </si>
  <si>
    <t xml:space="preserve">LUVA, PVC, SOLDÁVEL, DN 75MM, INSTALADO EM PRUMADA DE ÁGUA - FORNECIMENTO E INSTALAÇÃO. AF_06/2022</t>
  </si>
  <si>
    <t xml:space="preserve">UNIÃO, PVC, SOLDÁVEL, DN 75MM, INSTALADO EM PRUMADA DE ÁGUA - FORNECIMENTO E INSTALAÇÃO. AF_06/2022</t>
  </si>
  <si>
    <t xml:space="preserve">ADAPTADOR CURTO COM BOLSA E ROSCA PARA REGISTRO, PVC, SOLDÁVEL, DN 75MM X 2.1/2, INSTALADO EM PRUMADA DE ÁGUA - FORNECIMENTO E INSTALAÇÃO. AF_12/2014</t>
  </si>
  <si>
    <t xml:space="preserve">LUVA, PVC, SOLDÁVEL, DN 85MM, INSTALADO EM PRUMADA DE ÁGUA - FORNECIMENTO E INSTALAÇÃO. AF_06/2022</t>
  </si>
  <si>
    <t xml:space="preserve">UNIÃO, PVC, SOLDÁVEL, DN 85MM, INSTALADO EM PRUMADA DE ÁGUA - FORNECIMENTO E INSTALAÇÃO. AF_06/2022</t>
  </si>
  <si>
    <t xml:space="preserve">ADAPTADOR CURTO COM BOLSA E ROSCA PARA REGISTRO, PVC, SOLDÁVEL, DN 85MM X 3 , INSTALADO EM PRUMADA DE ÁGUA - FORNECIMENTO E INSTALAÇÃO. AF_06/2022</t>
  </si>
  <si>
    <t xml:space="preserve">TE, PVC, SOLDÁVEL, DN 25MM, INSTALADO EM PRUMADA DE ÁGUA - FORNECIMENTO E INSTALAÇÃO. AF_06/2022</t>
  </si>
  <si>
    <t xml:space="preserve">TE, PVC, SOLDÁVEL, DN 32MM, INSTALADO EM PRUMADA DE ÁGUA - FORNECIMENTO E INSTALAÇÃO. AF_06/2022</t>
  </si>
  <si>
    <t xml:space="preserve">TÊ DE REDUÇÃO, PVC, SOLDÁVEL, DN 32MM X 25MM, INSTALADO EM PRUMADA DE ÁGUA - FORNECIMENTO E INSTALAÇÃO. AF_06/2022</t>
  </si>
  <si>
    <t xml:space="preserve">TÊ DE REDUÇÃO, PVC, SOLDÁVEL, DN 40MM X 32MM, INSTALADO EM PRUMADA DE ÁGUA - FORNECIMENTO E INSTALAÇÃO. AF_06/2022</t>
  </si>
  <si>
    <t xml:space="preserve">TÊ DE REDUÇÃO, PVC, SOLDÁVEL, DN 50MM X 40MM, INSTALADO EM PRUMADA DE ÁGUA - FORNECIMENTO E INSTALAÇÃO. AF_06/2022</t>
  </si>
  <si>
    <t xml:space="preserve">TE, PVC, SOLDÁVEL, DN 75MM, INSTALADO EM PRUMADA DE ÁGUA - FORNECIMENTO E INSTALAÇÃO. AF_06/2022</t>
  </si>
  <si>
    <t xml:space="preserve">TE, PVC, SOLDÁVEL, DN 85MM, INSTALADO EM PRUMADA DE ÁGUA - FORNECIMENTO E INSTALAÇÃO. AF_06/2022</t>
  </si>
  <si>
    <t xml:space="preserve">TE DE REDUÇÃO, PVC, SOLDÁVEL, DN 85MM X 60MM, INSTALADO EM PRUMADA DE ÁGUA - FORNECIMENTO E INSTALAÇÃO. AF_06/2022</t>
  </si>
  <si>
    <t xml:space="preserve">JOELHO 90 GRAUS, CPVC, SOLDÁVEL, DN 15MM, INSTALADO EM RAMAL OU SUB-RAMAL DE ÁGUA - FORNECIMENTO E INSTALAÇÃO. AF_06/2022</t>
  </si>
  <si>
    <t xml:space="preserve">JOELHO 45 GRAUS, CPVC, SOLDÁVEL, DN 15MM, INSTALADO EM RAMAL OU SUB-RAMAL DE ÁGUA - FORNECIMENTO E INSTALAÇÃO. AF_06/2022</t>
  </si>
  <si>
    <t xml:space="preserve">CURVA 90 GRAUS, CPVC, SOLDÁVEL, DN 15MM, INSTALADO EM RAMAL OU SUB-RAMAL DE ÁGUA - FORNECIMENTO E INSTALAÇÃO. AF_06/2022</t>
  </si>
  <si>
    <t xml:space="preserve">JOELHO DE TRANSIÇÃO, 90 GRAUS, CPVC, SOLDÁVEL, DN 15MM X 1/2, INSTALADO EM RAMAL OU SUB-RAMAL DE ÁGUA - FORNECIMENTO E INSTALAÇÃO. AF_06/2022</t>
  </si>
  <si>
    <t xml:space="preserve">JOELHO 90 GRAUS, CPVC, SOLDÁVEL, DN 22MM, INSTALADO EM RAMAL OU SUB-RAMAL DE ÁGUA - FORNECIMENTO E INSTALAÇÃO. AF_06/2022</t>
  </si>
  <si>
    <t xml:space="preserve">JOELHO 45 GRAUS, CPVC, SOLDÁVEL, DN 22MM, INSTALADO EM RAMAL OU SUB-RAMAL DE ÁGUA - FORNECIMENTO E INSTALAÇÃO. AF_06/2022</t>
  </si>
  <si>
    <t xml:space="preserve">CURVA 90 GRAUS, CPVC, SOLDÁVEL, DN 22MM, INSTALADO EM RAMAL OU SUB-RAMAL DE ÁGUA - FORNECIMENTO E INSTALAÇÃO. AF_06/2022</t>
  </si>
  <si>
    <t xml:space="preserve">JOELHO DE TRANSIÇÃO, 90 GRAUS, CPVC, SOLDÁVEL, DN 22MM X 1/2, INSTALADO EM RAMAL OU SUB-RAMAL DE ÁGUA - FORNECIMENTO E INSTALAÇÃO. AF_06/2022</t>
  </si>
  <si>
    <t xml:space="preserve">JOELHO DE TRANSIÇÃO, 90 GRAUS, CPVC, SOLDÁVEL, DN 22MM X 3/4, INSTALADO EM RAMAL OU SUB-RAMAL DE ÁGUA - FORNECIMENTO E INSTALAÇÃO. AF_06/2022</t>
  </si>
  <si>
    <t xml:space="preserve">JOELHO 90 GRAUS, CPVC, SOLDÁVEL, DN 28MM, INSTALADO EM RAMAL OU SUB-RAMAL DE ÁGUA - FORNECIMENTO E INSTALAÇÃO. AF_06/2022</t>
  </si>
  <si>
    <t xml:space="preserve">JOELHO 45 GRAUS, CPVC, SOLDÁVEL, DN 28MM, INSTALADO EM RAMAL OU SUB-RAMAL DE ÁGUA   FORNECIMENTO E INSTALAÇÃO. AF_06/2022</t>
  </si>
  <si>
    <t xml:space="preserve">CURVA 90 GRAUS, CPVC, SOLDÁVEL, DN 28MM, INSTALADO EM RAMAL OU SUB-RAMAL DE ÁGUA   FORNECIMENTO E INSTALAÇÃO. AF_06/2022</t>
  </si>
  <si>
    <t xml:space="preserve">JOELHO 90 GRAUS, CPVC, SOLDÁVEL, DN 35MM, INSTALADO EM RAMAL OU SUB-RAMAL DE ÁGUA   FORNECIMENTO E INSTALAÇÃO. AF_06/2022</t>
  </si>
  <si>
    <t xml:space="preserve">JOELHO 45 GRAUS, CPVC, SOLDÁVEL, DN 35MM, INSTALADO EM RAMAL OU SUB-RAMAL DE ÁGUA   FORNECIMENTO E INSTALAÇÃO. AF_06/2022</t>
  </si>
  <si>
    <t xml:space="preserve">LUVA, CPVC, SOLDÁVEL, DN 15MM, INSTALADO EM RAMAL OU SUB-RAMAL DE ÁGUA - FORNECIMENTO E INSTALAÇÃO. AF_06/2022</t>
  </si>
  <si>
    <t xml:space="preserve">LUVA DE CORRER, CPVC, SOLDÁVEL, DN 15MM, INSTALADO EM RAMAL OU SUB-RAMAL DE ÁGUA   FORNECIMENTO E INSTALAÇÃO. AF_06/2022</t>
  </si>
  <si>
    <t xml:space="preserve">LUVA DE TRANSIÇÃO, CPVC, SOLDÁVEL, DN15MM X 1/2, INSTALADO EM RAMAL OU SUB-RAMAL DE ÁGUA - FORNECIMENTO E INSTALAÇÃO. AF_06/2022</t>
  </si>
  <si>
    <t xml:space="preserve">UNIÃO, CPVC, SOLDÁVEL, DN15MM, INSTALADO EM RAMAL OU SUB-RAMAL DE ÁGUA   FORNECIMENTO E INSTALAÇÃO. AF_06/2022</t>
  </si>
  <si>
    <t xml:space="preserve">CONECTOR, CPVC, SOLDÁVEL, DN 15MM X 1/2 , INSTALADO EM RAMAL OU SUB-RAMAL DE ÁGUA   FORNECIMENTO E INSTALAÇÃO. AF_06/2022</t>
  </si>
  <si>
    <t xml:space="preserve">ADAPTADOR, CPVC, SOLDÁVEL, DN15MM, INSTALADO EM RAMAL OU SUB-RAMAL DE ÁGUA   FORNECIMENTO E INSTALAÇÃO. AF_06/2022</t>
  </si>
  <si>
    <t xml:space="preserve">CURVA DE TRANSPOSIÇÃO, CPVC, SOLDÁVEL, DN15MM, INSTALADO EM RAMAL OU SUB-RAMAL DE ÁGUA   FORNECIMENTO E INSTALAÇÃO. AF_06/2022</t>
  </si>
  <si>
    <t xml:space="preserve">LUVA, CPVC, SOLDÁVEL, DN 22MM, INSTALADO EM RAMAL OU SUB-RAMAL DE ÁGUA   FORNECIMENTO E INSTALAÇÃO. AF_06/2022</t>
  </si>
  <si>
    <t xml:space="preserve">LUVA DE CORRER, CPVC, SOLDÁVEL, DN 22MM, INSTALADO EM RAMAL OU SUB-RAMAL DE ÁGUA   FORNECIMENTO E INSTALAÇÃO. AF_06/2022</t>
  </si>
  <si>
    <t xml:space="preserve">LUVA DE TRANSIÇÃO, CPVC, SOLDÁVEL, DN22MM X 25MM, INSTALADO EM RAMAL OU SUB-RAMAL DE ÁGUA - FORNECIMENTO E INSTALAÇÃO. AF_06/2022</t>
  </si>
  <si>
    <t xml:space="preserve">UNIÃO, CPVC, SOLDÁVEL, DN22MM, INSTALADO EM RAMAL OU SUB-RAMAL DE ÁGUA   FORNECIMENTO E INSTALAÇÃO. AF_06/2022</t>
  </si>
  <si>
    <t xml:space="preserve">CONECTOR, CPVC, SOLDÁVEL, DN 22MM X 1/2 , INSTALADO EM RAMAL OU SUB-RAMAL DE ÁGUA   FORNECIMENTO E INSTALAÇÃO. AF_06/2022</t>
  </si>
  <si>
    <t xml:space="preserve">ADAPTADOR, CPVC, SOLDÁVEL, DN22MM, INSTALADO EM RAMAL OU SUB-RAMAL DE ÁGUA   FORNECIMENTO E INSTALAÇÃO. AF_06/2022</t>
  </si>
  <si>
    <t xml:space="preserve">CURVA DE TRANSPOSIÇÃO, CPVC, SOLDÁVEL, DN22MM, INSTALADO EM RAMAL OU SUB-RAMAL DE ÁGUA   FORNECIMENTO E INSTALAÇÃO. AF_06/2022</t>
  </si>
  <si>
    <t xml:space="preserve">BUCHA DE REDUÇÃO, CPVC, SOLDÁVEL, DN22MM X 15MM, INSTALADO EM RAMAL OU SUB-RAMAL DE ÁGUA   FORNECIMENTO E INSTALAÇÃO. AF_06/2022</t>
  </si>
  <si>
    <t xml:space="preserve">TÊ DE INSPEÇÃO, PVC, SERIE R, ÁGUA PLUVIAL, DN 75 MM, JUNTA ELÁSTICA, FORNECIDO E INSTALADO EM CONDUTORES VERTICAIS DE ÁGUAS PLUVIAIS. AF_06/2022</t>
  </si>
  <si>
    <t xml:space="preserve">CONECTOR, CPVC, SOLDÁVEL, DN22MM X 3/4, INSTALADO EM RAMAL OU SUB-RAMAL DE ÁGUA - FORNECIMENTO E INSTALAÇÃO. AF_06/2022</t>
  </si>
  <si>
    <t xml:space="preserve">LUVA SIMPLES, PVC, SERIE R, ÁGUA PLUVIAL, DN 100 MM, JUNTA ELÁSTICA, FORNECIDO E INSTALADO EM CONDUTORES VERTICAIS DE ÁGUAS PLUVIAIS. AF_06/2022</t>
  </si>
  <si>
    <t xml:space="preserve">LUVA, CPVC, SOLDÁVEL, DN 28MM, INSTALADO EM RAMAL OU SUB-RAMAL DE ÁGUA   FORNECIMENTO E INSTALAÇÃO. AF_06/2022</t>
  </si>
  <si>
    <t xml:space="preserve">LUVA DE CORRER, PVC, SERIE R, ÁGUA PLUVIAL, DN 100 MM, JUNTA ELÁSTICA, FORNECIDO E INSTALADO EM CONDUTORES VERTICAIS DE ÁGUAS PLUVIAIS. AF_06/2022</t>
  </si>
  <si>
    <t xml:space="preserve">LUVA DE CORRER, CPVC, SOLDÁVEL, DN 28MM, INSTALADO EM RAMAL OU SUB-RAMAL DE ÁGUA   FORNECIMENTO E INSTALAÇÃO. AF_06/2022</t>
  </si>
  <si>
    <t xml:space="preserve">REDUÇÃO EXCÊNTRICA, PVC, SERIE R, ÁGUA PLUVIAL, DN 100 X 75 MM, JUNTA ELÁSTICA, FORNECIDO E INSTALADO EM CONDUTORES VERTICAIS DE ÁGUAS PLUVIAIS. AF_06/2022</t>
  </si>
  <si>
    <t xml:space="preserve">UNIÃO, CPVC, SOLDÁVEL, DN28MM, INSTALADO EM RAMAL OU SUB-RAMAL DE ÁGUA   FORNECIMENTO E INSTALAÇÃO. AF_06/2022</t>
  </si>
  <si>
    <t xml:space="preserve">TÊ DE INSPEÇÃO, PVC, SERIE R, ÁGUA PLUVIAL, DN 100 MM, JUNTA ELÁSTICA, FORNECIDO E INSTALADO EM CONDUTORES VERTICAIS DE ÁGUAS PLUVIAIS. AF_06/2022</t>
  </si>
  <si>
    <t xml:space="preserve">CONECTOR, CPVC, SOLDÁVEL, DN 28MM X 1 , INSTALADO EM RAMAL OU SUB-RAMAL DE ÁGUA   FORNECIMENTO E INSTALAÇÃO. AF_06/2022</t>
  </si>
  <si>
    <t xml:space="preserve">LUVA SIMPLES, PVC, SERIE R, ÁGUA PLUVIAL, DN 150 MM, JUNTA ELÁSTICA, FORNECIDO E INSTALADO EM CONDUTORES VERTICAIS DE ÁGUAS PLUVIAIS. AF_06/2022</t>
  </si>
  <si>
    <t xml:space="preserve">BUCHA DE REDUÇÃO, CPVC, SOLDÁVEL, DN28MM X 22MM, INSTALADO EM RAMAL OU SUB-RAMAL DE ÁGUA   FORNECIMENTO E INSTALAÇÃO. AF_06/2022</t>
  </si>
  <si>
    <t xml:space="preserve">LUVA DE CORRER, PVC, SERIE R, ÁGUA PLUVIAL, DN 150 MM, JUNTA ELÁSTICA, FORNECIDO E INSTALADO EM CONDUTORES VERTICAIS DE ÁGUAS PLUVIAIS. AF_06/2022</t>
  </si>
  <si>
    <t xml:space="preserve">LUVA, CPVC, SOLDÁVEL, DN 35MM, INSTALADO EM RAMAL OU SUB-RAMAL DE ÁGUA   FORNECIMENTO E INSTALAÇÃO. AF_06/2022</t>
  </si>
  <si>
    <t xml:space="preserve">REDUÇÃO EXCÊNTRICA, PVC, SERIE R, ÁGUA PLUVIAL, DN 150 X 100 MM, JUNTA ELÁSTICA, FORNECIDO E INSTALADO EM CONDUTORES VERTICAIS DE ÁGUAS PLUVIAIS. AF_06/2022</t>
  </si>
  <si>
    <t xml:space="preserve">LUVA DE CORRER, CPVC, SOLDÁVEL, DN 35MM, INSTALADO EM RAMAL OU SUB-RAMAL DE ÁGUA   FORNECIMENTO E INSTALAÇÃO. AF_06/2022</t>
  </si>
  <si>
    <t xml:space="preserve">TÊ DE INSPEÇÃO, PVC, SERIE R, ÁGUA PLUVIAL, DN 150 X 100 MM, JUNTA ELÁSTICA, FORNECIDO E INSTALADO EM CONDUTORES VERTICAIS DE ÁGUAS PLUVIAIS. AF_06/2022</t>
  </si>
  <si>
    <t xml:space="preserve">UNIÃO, CPVC, SOLDÁVEL, DN35MM, INSTALADO EM RAMAL OU SUB-RAMAL DE ÁGUA   FORNECIMENTO E INSTALAÇÃO. AF_06/2022</t>
  </si>
  <si>
    <t xml:space="preserve">JUNÇÃO SIMPLES, PVC, SERIE R, ÁGUA PLUVIAL, DN 75 X 75 MM, JUNTA ELÁSTICA, FORNECIDO E INSTALADO EM CONDUTORES VERTICAIS DE ÁGUAS PLUVIAIS. AF_06/2022</t>
  </si>
  <si>
    <t xml:space="preserve">CONECTOR, CPVC, SOLDÁVEL, DN 35MM X 1 1/4 , INSTALADO EM RAMAL OU SUB-RAMAL DE ÁGUA   FORNECIMENTO E INSTALAÇÃO. AF_06/2022</t>
  </si>
  <si>
    <t xml:space="preserve">TÊ, PVC, SERIE R, ÁGUA PLUVIAL, DN 75 X 75 MM, JUNTA ELÁSTICA, FORNECIDO E INSTALADO EM CONDUTORES VERTICAIS DE ÁGUAS PLUVIAIS. AF_06/2022</t>
  </si>
  <si>
    <t xml:space="preserve">BUCHA DE REDUÇÃO, CPVC, SOLDÁVEL, DN35MM X 28MM, INSTALADO EM RAMAL OU SUB-RAMAL DE ÁGUA   FORNECIMENTO E INSTALAÇÃO. AF_06/2022</t>
  </si>
  <si>
    <t xml:space="preserve">JUNÇÃO SIMPLES, PVC, SERIE R, ÁGUA PLUVIAL, DN 100 X 100 MM, JUNTA ELÁSTICA, FORNECIDO E INSTALADO EM CONDUTORES VERTICAIS DE ÁGUAS PLUVIAIS. AF_06/2022</t>
  </si>
  <si>
    <t xml:space="preserve">TE, CPVC, SOLDÁVEL, DN 15MM, INSTALADO EM RAMAL OU SUB-RAMAL DE ÁGUA - FORNECIMENTO E INSTALAÇÃO. AF_06/2022</t>
  </si>
  <si>
    <t xml:space="preserve">JUNÇÃO SIMPLES, PVC, SERIE R, ÁGUA PLUVIAL, DN 100 X 75 MM, JUNTA ELÁSTICA, FORNECIDO E INSTALADO EM CONDUTORES VERTICAIS DE ÁGUAS PLUVIAIS. AF_06/2022</t>
  </si>
  <si>
    <t xml:space="preserve">TÊ, PVC, SERIE R, ÁGUA PLUVIAL, DN 100 X 100 MM, JUNTA ELÁSTICA, FORNECIDO E INSTALADO EM CONDUTORES VERTICAIS DE ÁGUAS PLUVIAIS. AF_06/2022</t>
  </si>
  <si>
    <t xml:space="preserve">TE DE TRANSIÇÃO, CPVC, SOLDÁVEL, DN 15MM X 1/2 , INSTALADO EM RAMAL OU SUB-RAMAL DE ÁGUA   FORNECIMENTO E INSTALAÇÃO. AF_06/2022</t>
  </si>
  <si>
    <t xml:space="preserve">TÊ MISTURADOR, CPVC, SOLDÁVEL, DN15MM, INSTALADO EM RAMAL OU SUB-RAMAL DE ÁGUA   FORNECIMENTO E INSTALAÇÃO. AF_06/2022</t>
  </si>
  <si>
    <t xml:space="preserve">TÊ, PVC, SERIE R, ÁGUA PLUVIAL, DN 100 X 75 MM, JUNTA ELÁSTICA, FORNECIDO E INSTALADO EM CONDUTORES VERTICAIS DE ÁGUAS PLUVIAIS. AF_06/2022</t>
  </si>
  <si>
    <t xml:space="preserve">TE, CPVC, SOLDÁVEL, DN 22MM, INSTALADO EM RAMAL OU SUB-RAMAL DE ÁGUA - FORNECIMENTO E INSTALAÇÃO. AF_06/2022</t>
  </si>
  <si>
    <t xml:space="preserve">JUNÇÃO SIMPLES, PVC, SERIE R, ÁGUA PLUVIAL, DN 150 X 150 MM, JUNTA ELÁSTICA, FORNECIDO E INSTALADO EM CONDUTORES VERTICAIS DE ÁGUAS PLUVIAIS. AF_06/2022</t>
  </si>
  <si>
    <t xml:space="preserve">JUNÇÃO SIMPLES, PVC, SERIE R, ÁGUA PLUVIAL, DN 150 X 100 MM, JUNTA ELÁSTICA, FORNECIDO E INSTALADO EM CONDUTORES VERTICAIS DE ÁGUAS PLUVIAIS. AF_06/2022</t>
  </si>
  <si>
    <t xml:space="preserve">TE DE TRANSIÇÃO, CPVC, SOLDÁVEL, DN 22MM X 1/2 , INSTALADO EM RAMAL OU SUB-RAMAL DE ÁGUA   FORNECIMENTO E INSTALAÇÃO. AF_06/2022</t>
  </si>
  <si>
    <t xml:space="preserve">TÊ, PVC, SERIE R, ÁGUA PLUVIAL, DN 150 X 150 MM, JUNTA ELÁSTICA, FORNECIDO E INSTALADO EM CONDUTORES VERTICAIS DE ÁGUAS PLUVIAIS. AF_06/2022</t>
  </si>
  <si>
    <t xml:space="preserve">TÊ MISTURADOR, CPVC, SOLDÁVEL, DN22MM, INSTALADO EM RAMAL OU SUB-RAMAL DE ÁGUA   FORNECIMENTO E INSTALAÇÃO. AF_06/2022</t>
  </si>
  <si>
    <t xml:space="preserve">TE MISTURADOR DE TRANSIÇÃO, CPVC, SOLDÁVEL, DN 22MM X 3/4, INSTALADO EM RAMAL OU SUB-RAMAL DE ÁGUA - FORNECIMENTO E INSTALAÇÃO. AF_06/2022</t>
  </si>
  <si>
    <t xml:space="preserve">TÊ, PVC, SERIE R, ÁGUA PLUVIAL, DN 150 X 100 MM, JUNTA ELÁSTICA, FORNECIDO E INSTALADO EM CONDUTORES VERTICAIS DE ÁGUAS PLUVIAIS. AF_06/2022</t>
  </si>
  <si>
    <t xml:space="preserve">TÊ, CPVC, SOLDÁVEL, DN28MM, INSTALADO EM RAMAL OU SUB-RAMAL DE ÁGUA   FORNECIMENTO E INSTALAÇÃO. AF_06/2022</t>
  </si>
  <si>
    <t xml:space="preserve">TÊ, CPVC, SOLDÁVEL, DN35MM, INSTALADO EM RAMAL OU SUB-RAMAL DE ÁGUA   FORNECIMENTO E INSTALAÇÃO. AF_06/2022</t>
  </si>
  <si>
    <t xml:space="preserve">TUBO, CPVC, SOLDÁVEL, DN 35MM, INSTALADO EM RAMAL DE DISTRIBUIÇÃO DE ÁGUA   FORNECIMENTO E INSTALAÇÃO. AF_06/2022</t>
  </si>
  <si>
    <t xml:space="preserve">JOELHO 90 GRAUS, CPVC, SOLDÁVEL, DN 22MM, INSTALADO EM RAMAL DE DISTRIBUIÇÃO DE ÁGUA   FORNECIMENTO E INSTALAÇÃO. AF_06/2022</t>
  </si>
  <si>
    <t xml:space="preserve">JOELHO 45 GRAUS, CPVC, SOLDÁVEL, DN 22MM, INSTALADO EM RAMAL DE DISTRIBUIÇÃO DE ÁGUA   FORNECIMENTO E INSTALAÇÃO. AF_06/2022</t>
  </si>
  <si>
    <t xml:space="preserve">CURVA 90 GRAUS, CPVC, SOLDÁVEL, DN 22MM, INSTALADO EM RAMAL DE DISTRIBUIÇÃO DE ÁGUA - FORNECIMENTO E INSTALAÇÃO. AF_06/2022</t>
  </si>
  <si>
    <t xml:space="preserve">JOELHO 90 GRAUS, CPVC, SOLDÁVEL, DN 28MM, INSTALADO EM RAMAL DE DISTRIBUIÇÃO DE ÁGUA   FORNECIMENTO E INSTALAÇÃO. AF_06/2022</t>
  </si>
  <si>
    <t xml:space="preserve">JOELHO 90 GRAUS, PVC, SERIE NORMAL, ESGOTO PREDIAL, DN 40 MM, JUNTA SOLDÁVEL, FORNECIDO E INSTALADO EM RAMAL DE DESCARGA OU RAMAL DE ESGOTO SANITÁRIO. AF_08/2022</t>
  </si>
  <si>
    <t xml:space="preserve">JOELHO 45 GRAUS, CPVC, SOLDÁVEL, DN 28MM, INSTALADO EM RAMAL DE DISTRIBUIÇÃO DE ÁGUA   FORNECIMENTO E INSTALAÇÃO. AF_06/2022</t>
  </si>
  <si>
    <t xml:space="preserve">CURVA 90 GRAUS, CPVC, SOLDÁVEL, DN 28MM, INSTALADO EM RAMAL DE DISTRIBUIÇÃO DE ÁGUA   FORNECIMENTO E INSTALAÇÃO. AF_06/2022</t>
  </si>
  <si>
    <t xml:space="preserve">JOELHO 90 GRAUS, CPVC, SOLDÁVEL, DN 35MM, INSTALADO EM RAMAL DE DISTRIBUIÇÃO DE ÁGUA   FORNECIMENTO E INSTALAÇÃO. AF_06/2022</t>
  </si>
  <si>
    <t xml:space="preserve">CURVA LONGA 90 GRAUS, PVC, SERIE NORMAL, ESGOTO PREDIAL, DN 40 MM, JUNTA SOLDÁVEL, FORNECIDO E INSTALADO EM RAMAL DE DESCARGA OU RAMAL DE ESGOTO SANITÁRIO. AF_08/2022</t>
  </si>
  <si>
    <t xml:space="preserve">CURVA CURTA 90 GRAUS, PVC, SERIE NORMAL, ESGOTO PREDIAL, DN 50 MM, JUNTA ELÁSTICA, FORNECIDO E INSTALADO EM RAMAL DE DESCARGA OU RAMAL DE ESGOTO SANITÁRIO. AF_08/2022</t>
  </si>
  <si>
    <t xml:space="preserve">JOELHO 45 GRAUS, CPVC, SOLDÁVEL, DN 35MM, INSTALADO EM RAMAL DE DISTRIBUIÇÃO DE ÁGUA   FORNECIMENTO E INSTALAÇÃO. AF_06/2022</t>
  </si>
  <si>
    <t xml:space="preserve">CURVA LONGA 90 GRAUS, PVC, SERIE NORMAL, ESGOTO PREDIAL, DN 50 MM, JUNTA ELÁSTICA, FORNECIDO E INSTALADO EM RAMAL DE DESCARGA OU RAMAL DE ESGOTO SANITÁRIO. AF_08/2022</t>
  </si>
  <si>
    <t xml:space="preserve">LUVA, CPVC, SOLDÁVEL, DN 22MM, INSTALADO EM RAMAL DE DISTRIBUIÇÃO DE ÁGUA   FORNECIMENTO E INSTALAÇÃO. AF_06/2022</t>
  </si>
  <si>
    <t xml:space="preserve">LUVA DE CORRER, CPVC, SOLDÁVEL, DN 22MM, INSTALADO EM RAMAL DE DISTRIBUIÇÃO DE ÁGUA   FORNECIMENTO E INSTALAÇÃO. AF_12/2014</t>
  </si>
  <si>
    <t xml:space="preserve">JOELHO 45 GRAUS, PVC, SERIE NORMAL, ESGOTO PREDIAL, DN 75 MM, JUNTA ELÁSTICA, FORNECIDO E INSTALADO EM RAMAL DE DESCARGA OU RAMAL DE ESGOTO SANITÁRIO. AF_08/2022</t>
  </si>
  <si>
    <t xml:space="preserve">LUVA DE TRANSIÇÃO, CPVC, SOLDÁVEL, DN 22MM X 25MM, INSTALADO EM RAMAL DE DISTRIBUIÇÃO DE ÁGUA   FORNECIMENTO E INSTALAÇÃO. AF_06/2022</t>
  </si>
  <si>
    <t xml:space="preserve">UNIÃO, CPVC, SOLDÁVEL, DN 22MM, INSTALADO EM RAMAL DE DISTRIBUIÇÃO DE ÁGUA   FORNECIMENTO E INSTALAÇÃO. AF_06/2022</t>
  </si>
  <si>
    <t xml:space="preserve">CURVA CURTA 90 GRAUS, PVC, SERIE NORMAL, ESGOTO PREDIAL, DN 75 MM, JUNTA ELÁSTICA, FORNECIDO E INSTALADO EM RAMAL DE DESCARGA OU RAMAL DE ESGOTO SANITÁRIO. AF_08/2022</t>
  </si>
  <si>
    <t xml:space="preserve">CURVA LONGA 90 GRAUS, PVC, SERIE NORMAL, ESGOTO PREDIAL, DN 75 MM, JUNTA ELÁSTICA, FORNECIDO E INSTALADO EM RAMAL DE DESCARGA OU RAMAL DE ESGOTO SANITÁRIO. AF_08/2022</t>
  </si>
  <si>
    <t xml:space="preserve">JOELHO 90 GRAUS, PVC, SERIE NORMAL, ESGOTO PREDIAL, DN 100 MM, JUNTA ELÁSTICA, FORNECIDO E INSTALADO EM RAMAL DE DESCARGA OU RAMAL DE ESGOTO SANITÁRIO. AF_08/2022</t>
  </si>
  <si>
    <t xml:space="preserve">JOELHO 45 GRAUS, PVC, SERIE NORMAL, ESGOTO PREDIAL, DN 100 MM, JUNTA ELÁSTICA, FORNECIDO E INSTALADO EM RAMAL DE DESCARGA OU RAMAL DE ESGOTO SANITÁRIO. AF_08/2022</t>
  </si>
  <si>
    <t xml:space="preserve">ADAPTADOR, CPVC, SOLDÁVEL, DN 22MM, INSTALADO EM RAMAL DE DISTRIBUIÇÃO DE ÁGUA   FORNECIMENTO E INSTALAÇÃO. AF_06/2022</t>
  </si>
  <si>
    <t xml:space="preserve">CURVA DE TRANSPOSIÇÃO, CPVC, SOLDÁVEL, DN 22MM, INSTALADO EM RAMAL DE DISTRIBUIÇÃO DE ÁGUA   FORNECIMENTO E INSTALAÇÃO. AF_06/2022</t>
  </si>
  <si>
    <t xml:space="preserve">CURVA LONGA 90 GRAUS, PVC, SERIE NORMAL, ESGOTO PREDIAL, DN 100 MM, JUNTA ELÁSTICA, FORNECIDO E INSTALADO EM RAMAL DE DESCARGA OU RAMAL DE ESGOTO SANITÁRIO. AF_08/2022</t>
  </si>
  <si>
    <t xml:space="preserve">LUVA SIMPLES, PVC, SERIE NORMAL, ESGOTO PREDIAL, DN 40 MM, JUNTA SOLDÁVEL, FORNECIDO E INSTALADO EM RAMAL DE DESCARGA OU RAMAL DE ESGOTO SANITÁRIO. AF_08/2022</t>
  </si>
  <si>
    <t xml:space="preserve">LUVA SIMPLES, PVC, SERIE NORMAL, ESGOTO PREDIAL, DN 50 MM, JUNTA ELÁSTICA, FORNECIDO E INSTALADO EM RAMAL DE DESCARGA OU RAMAL DE ESGOTO SANITÁRIO. AF_08/2022</t>
  </si>
  <si>
    <t xml:space="preserve">LUVA DE CORRER, PVC, SERIE NORMAL, ESGOTO PREDIAL, DN 50 MM, JUNTA ELÁSTICA, FORNECIDO E INSTALADO EM RAMAL DE DESCARGA OU RAMAL DE ESGOTO SANITÁRIO. AF_08/2022</t>
  </si>
  <si>
    <t xml:space="preserve">LUVA, CPVC, SOLDÁVEL, DN 28MM, INSTALADO EM RAMAL DE DISTRIBUIÇÃO DE ÁGUA   FORNECIMENTO E INSTALAÇÃO. AF_06/2022</t>
  </si>
  <si>
    <t xml:space="preserve">LUVA DE CORRER, CPVC, SOLDÁVEL, DN 28MM, INSTALADO EM RAMAL DE DISTRIBUIÇÃO DE ÁGUA   FORNECIMENTO E INSTALAÇÃO. AF_06/2022</t>
  </si>
  <si>
    <t xml:space="preserve">UNIÃO, CPVC, SOLDÁVEL, DN 28MM, INSTALADO EM RAMAL DE DISTRIBUIÇÃO DE ÁGUA   FORNECIMENTO E INSTALAÇÃO. AF_06/2022</t>
  </si>
  <si>
    <t xml:space="preserve">CONECTOR, CPVC, SOLDÁVEL, DN 28MM X 1 , INSTALADO EM RAMAL DE DISTRIBUIÇÃO DE ÁGUA   FORNECIMENTO E INSTALAÇÃO. AF_06/2022</t>
  </si>
  <si>
    <t xml:space="preserve">BUCHA DE REDUÇÃO, CPVC, SOLDÁVEL, DN 28MM X 22MM, INSTALADO EM RAMAL DE DISTRIBUIÇÃO DE ÁGUA - FORNECIMENTO E INSTALAÇÃO. AF_06/2022</t>
  </si>
  <si>
    <t xml:space="preserve">LUVA, CPVC, SOLDÁVEL, DN 35MM, INSTALADO EM RAMAL DE DISTRIBUIÇÃO DE ÁGUA - FORNECIMENTO E INSTALAÇÃO. AF_06/2022</t>
  </si>
  <si>
    <t xml:space="preserve">LUVA DE CORRER, CPVC, SOLDÁVEL, DN 35MM, INSTALADO EM RAMAL DE DISTRIBUIÇÃO DE ÁGUA - FORNECIMENTO E INSTALAÇÃO. AF_06/2022</t>
  </si>
  <si>
    <t xml:space="preserve">UNIÃO, CPVC, SOLDÁVEL, DN35MM, INSTALADO EM RAMAL DE DISTRIBUIÇÃO DE ÁGUA - FORNECIMENTO E INSTALAÇÃO. AF_06/2022</t>
  </si>
  <si>
    <t xml:space="preserve">CONECTOR, CPVC, SOLDÁVEL, DN 35MM X 1 1/4 , INSTALADO EM RAMAL DE DISTRIBUIÇÃO DE ÁGUA - FORNECIMENTO E INSTALAÇÃO. AF_06/2022</t>
  </si>
  <si>
    <t xml:space="preserve">BUCHA DE REDUÇÃO, CPVC, SOLDÁVEL, DN35MM X 28MM, INSTALADO EM RAMAL DE DISTRIBUIÇÃO DE ÁGUA - FORNECIMENTO E INSTALAÇÃO. AF_06/2022</t>
  </si>
  <si>
    <t xml:space="preserve">TE, CPVC, SOLDÁVEL, DN 22MM, INSTALADO EM RAMAL DE DISTRIBUIÇÃO DE ÁGUA - FORNECIMENTO E INSTALAÇÃO. AF_06/2022</t>
  </si>
  <si>
    <t xml:space="preserve">TÊ MISTURADOR, CPVC, SOLDÁVEL, DN 22MM, INSTALADO EM RAMAL DE DISTRIBUIÇÃO DE ÁGUA - FORNECIMENTO E INSTALAÇÃO. AF_06/2022</t>
  </si>
  <si>
    <t xml:space="preserve">TÊ, CPVC, SOLDÁVEL, DN 28MM, INSTALADO EM RAMAL DE DISTRIBUIÇÃO DE ÁGUA - FORNECIMENTO E INSTALAÇÃO. AF_06/2022</t>
  </si>
  <si>
    <t xml:space="preserve">TÊ, CPVC, SOLDÁVEL, DN35MM, INSTALADO EM RAMAL DE DISTRIBUIÇÃO DE ÁGUA - FORNECIMENTO E INSTALAÇÃO. AF_06/2022</t>
  </si>
  <si>
    <t xml:space="preserve">TUBO, CPVC, SOLDÁVEL, DN 54MM, INSTALADO EM PRUMADA DE ÁGUA   FORNECIMENTO E INSTALAÇÃO. AF_06/2022</t>
  </si>
  <si>
    <t xml:space="preserve">LUVA SIMPLES, PVC, SERIE NORMAL, ESGOTO PREDIAL, DN 75 MM, JUNTA ELÁSTICA, FORNECIDO E INSTALADO EM RAMAL DE DESCARGA OU RAMAL DE ESGOTO SANITÁRIO. AF_08/2022</t>
  </si>
  <si>
    <t xml:space="preserve">LUVA DE CORRER, PVC, SERIE NORMAL, ESGOTO PREDIAL, DN 75 MM, JUNTA ELÁSTICA, FORNECIDO E INSTALADO EM RAMAL DE DESCARGA OU RAMAL DE ESGOTO SANITÁRIO. AF_08/2022</t>
  </si>
  <si>
    <t xml:space="preserve">JOELHO 90 GRAUS, CPVC, SOLDÁVEL, DN 35MM, INSTALADO EM PRUMADA DE ÁGUA   FORNECIMENTO E INSTALAÇÃO. AF_06/2022</t>
  </si>
  <si>
    <t xml:space="preserve">LUVA SIMPLES, PVC, SERIE NORMAL, ESGOTO PREDIAL, DN 100 MM, JUNTA ELÁSTICA, FORNECIDO E INSTALADO EM RAMAL DE DESCARGA OU RAMAL DE ESGOTO SANITÁRIO. AF_08/2022</t>
  </si>
  <si>
    <t xml:space="preserve">LUVA DE CORRER, PVC, SERIE NORMAL, ESGOTO PREDIAL, DN 100 MM, JUNTA ELÁSTICA, FORNECIDO E INSTALADO EM RAMAL DE DESCARGA OU RAMAL DE ESGOTO SANITÁRIO. AF_08/2022</t>
  </si>
  <si>
    <t xml:space="preserve">JOELHO 45 GRAUS, CPVC, SOLDÁVEL, DN 35MM, INSTALADO EM PRUMADA DE ÁGUA - FORNECIMENTO E INSTALAÇÃO. AF_06/2022</t>
  </si>
  <si>
    <t xml:space="preserve">JOELHO 90 GRAUS, CPVC, SOLDÁVEL, DN 42MM, INSTALADO EM PRUMADA DE ÁGUA   FORNECIMENTO E INSTALAÇÃO. AF_06/2022</t>
  </si>
  <si>
    <t xml:space="preserve">TE, PVC, SERIE NORMAL, ESGOTO PREDIAL, DN 40 X 40 MM, JUNTA SOLDÁVEL, FORNECIDO E INSTALADO EM RAMAL DE DESCARGA OU RAMAL DE ESGOTO SANITÁRIO. AF_08/2022</t>
  </si>
  <si>
    <t xml:space="preserve">TE, PVC, SERIE NORMAL, ESGOTO PREDIAL, DN 50 X 50 MM, JUNTA ELÁSTICA, FORNECIDO E INSTALADO EM RAMAL DE DESCARGA OU RAMAL DE ESGOTO SANITÁRIO. AF_08/2022</t>
  </si>
  <si>
    <t xml:space="preserve">TE, PVC, SERIE NORMAL, ESGOTO PREDIAL, DN 75 X 75 MM, JUNTA ELÁSTICA, FORNECIDO E INSTALADO EM RAMAL DE DESCARGA OU RAMAL DE ESGOTO SANITÁRIO. AF_08/2022</t>
  </si>
  <si>
    <t xml:space="preserve">JOELHO 45 GRAUS, CPVC, SOLDÁVEL, DN 42MM, INSTALADO EM PRUMADA DE ÁGUA   FORNECIMENTO E INSTALAÇÃO. AF_06/2022</t>
  </si>
  <si>
    <t xml:space="preserve">JOELHO 90 GRAUS, CPVC, SOLDÁVEL, DN 54MM, INSTALADO EM PRUMADA DE ÁGUA   FORNECIMENTO E INSTALAÇÃO. AF_06/2022</t>
  </si>
  <si>
    <t xml:space="preserve">JOELHO 45 GRAUS, CPVC, SOLDÁVEL, DN 54MM, INSTALADO EM PRUMADA DE ÁGUA   FORNECIMENTO E INSTALAÇÃO. AF_06/2022</t>
  </si>
  <si>
    <t xml:space="preserve">JOELHO 90 GRAUS, CPVC, SOLDÁVEL, DN 73MM, INSTALADO EM PRUMADA DE ÁGUA   FORNECIMENTO E INSTALAÇÃO. AF_06/2022</t>
  </si>
  <si>
    <t xml:space="preserve">JOELHO 45 GRAUS, CPVC, SOLDÁVEL, DN 73MM, INSTALADO EM PRUMADA DE ÁGUA   FORNECIMENTO E INSTALAÇÃO. AF_06/2022</t>
  </si>
  <si>
    <t xml:space="preserve">JOELHO 90 GRAUS, CPVC, SOLDÁVEL, DN 89MM, INSTALADO EM PRUMADA DE ÁGUA   FORNECIMENTO E INSTALAÇÃO. AF_06/2022</t>
  </si>
  <si>
    <t xml:space="preserve">JOELHO 45 GRAUS, CPVC, SOLDÁVEL, DN 89MM, INSTALADO EM PRUMADA DE ÁGUA   FORNECIMENTO E INSTALAÇÃO. AF_06/2022</t>
  </si>
  <si>
    <t xml:space="preserve">LUVA, CPVC, SOLDÁVEL, DN 35MM, INSTALADO EM PRUMADA DE ÁGUA   FORNECIMENTO E INSTALAÇÃO. AF_06/2022</t>
  </si>
  <si>
    <t xml:space="preserve">JUNÇÃO SIMPLES, PVC, SERIE NORMAL, ESGOTO PREDIAL, DN 75 X 75 MM, JUNTA ELÁSTICA, FORNECIDO E INSTALADO EM RAMAL DE DESCARGA OU RAMAL DE ESGOTO SANITÁRIO. AF_08/2022</t>
  </si>
  <si>
    <t xml:space="preserve">TE, PVC, SERIE NORMAL, ESGOTO PREDIAL, DN 100 X 100 MM, JUNTA ELÁSTICA, FORNECIDO E INSTALADO EM RAMAL DE DESCARGA OU RAMAL DE ESGOTO SANITÁRIO. AF_08/2022</t>
  </si>
  <si>
    <t xml:space="preserve">JUNÇÃO SIMPLES, PVC, SERIE NORMAL, ESGOTO PREDIAL, DN 100 X 100 MM, JUNTA ELÁSTICA, FORNECIDO E INSTALADO EM RAMAL DE DESCARGA OU RAMAL DE ESGOTO SANITÁRIO. AF_08/2022</t>
  </si>
  <si>
    <t xml:space="preserve">CURVA LONGA 90 GRAUS, PVC, SERIE NORMAL, ESGOTO PREDIAL, DN 50 MM, JUNTA ELÁSTICA, FORNECIDO E INSTALADO EM PRUMADA DE ESGOTO SANITÁRIO OU VENTILAÇÃO. AF_08/2022</t>
  </si>
  <si>
    <t xml:space="preserve">JOELHO 45 GRAUS, PVC, SERIE NORMAL, ESGOTO PREDIAL, DN 75 MM, JUNTA ELÁSTICA, FORNECIDO E INSTALADO EM PRUMADA DE ESGOTO SANITÁRIO OU VENTILAÇÃO. AF_08/2022</t>
  </si>
  <si>
    <t xml:space="preserve">CURVA CURTA 90 GRAUS, PVC, SERIE NORMAL, ESGOTO PREDIAL, DN 75 MM, JUNTA ELÁSTICA, FORNECIDO E INSTALADO EM PRUMADA DE ESGOTO SANITÁRIO OU VENTILAÇÃO. AF_08/2022</t>
  </si>
  <si>
    <t xml:space="preserve">CURVA LONGA 90 GRAUS, PVC, SERIE NORMAL, ESGOTO PREDIAL, DN 75 MM, JUNTA ELÁSTICA, FORNECIDO E INSTALADO EM PRUMADA DE ESGOTO SANITÁRIO OU VENTILAÇÃO. AF_08/2022</t>
  </si>
  <si>
    <t xml:space="preserve">JOELHO 90 GRAUS, PVC, SERIE NORMAL, ESGOTO PREDIAL, DN 100 MM, JUNTA ELÁSTICA, FORNECIDO E INSTALADO EM PRUMADA DE ESGOTO SANITÁRIO OU VENTILAÇÃO. AF_08/2022</t>
  </si>
  <si>
    <t xml:space="preserve">JOELHO 45 GRAUS, PVC, SERIE NORMAL, ESGOTO PREDIAL, DN 100 MM, JUNTA ELÁSTICA, FORNECIDO E INSTALADO EM PRUMADA DE ESGOTO SANITÁRIO OU VENTILAÇÃO. AF_08/2022</t>
  </si>
  <si>
    <t xml:space="preserve">CURVA CURTA 90 GRAUS, PVC, SERIE NORMAL, ESGOTO PREDIAL, DN 100 MM, JUNTA ELÁSTICA, FORNECIDO E INSTALADO EM PRUMADA DE ESGOTO SANITÁRIO OU VENTILAÇÃO. AF_08/2022</t>
  </si>
  <si>
    <t xml:space="preserve">CURVA LONGA 90 GRAUS, PVC, SERIE NORMAL, ESGOTO PREDIAL, DN 100 MM, JUNTA ELÁSTICA, FORNECIDO E INSTALADO EM PRUMADA DE ESGOTO SANITÁRIO OU VENTILAÇÃO. AF_08/2022</t>
  </si>
  <si>
    <t xml:space="preserve">LUVA SIMPLES, PVC, SERIE NORMAL, ESGOTO PREDIAL, DN 50 MM, JUNTA ELÁSTICA, FORNECIDO E INSTALADO EM PRUMADA DE ESGOTO SANITÁRIO OU VENTILAÇÃO. AF_08/2022</t>
  </si>
  <si>
    <t xml:space="preserve">LUVA DE CORRER, PVC, SERIE NORMAL, ESGOTO PREDIAL, DN 50 MM, JUNTA ELÁSTICA, FORNECIDO E INSTALADO EM PRUMADA DE ESGOTO SANITÁRIO OU VENTILAÇÃO. AF_08/2022</t>
  </si>
  <si>
    <t xml:space="preserve">LUVA DE CORRER, CPVC, SOLDÁVEL, DN 35MM, INSTALADO EM PRUMADA DE ÁGUA   FORNECIMENTO E INSTALAÇÃO. AF_06/2022</t>
  </si>
  <si>
    <t xml:space="preserve">UNIÃO, CPVC, SOLDÁVEL, DN35MM, INSTALADO EM PRUMADA DE ÁGUA   FORNECIMENTO E INSTALAÇÃO. AF_06/2022</t>
  </si>
  <si>
    <t xml:space="preserve">LUVA SIMPLES, PVC, SERIE NORMAL, ESGOTO PREDIAL, DN 75 MM, JUNTA ELÁSTICA, FORNECIDO E INSTALADO EM PRUMADA DE ESGOTO SANITÁRIO OU VENTILAÇÃO. AF_08/2022</t>
  </si>
  <si>
    <t xml:space="preserve">CONECTOR, CPVC, SOLDÁVEL, DN 35MM X 1 1/4 , INSTALADO EM PRUMADA DE ÁGUA   FORNECIMENTO E INSTALAÇÃO. AF_06/2022</t>
  </si>
  <si>
    <t xml:space="preserve">LUVA DE CORRER, PVC, SERIE NORMAL, ESGOTO PREDIAL, DN 75 MM, JUNTA ELÁSTICA, FORNECIDO E INSTALADO EM PRUMADA DE ESGOTO SANITÁRIO OU VENTILAÇÃO. AF_08/2022</t>
  </si>
  <si>
    <t xml:space="preserve">LUVA SIMPLES, PVC, SERIE NORMAL, ESGOTO PREDIAL, DN 100 MM, JUNTA ELÁSTICA, FORNECIDO E INSTALADO EM PRUMADA DE ESGOTO SANITÁRIO OU VENTILAÇÃO. AF_08/2022</t>
  </si>
  <si>
    <t xml:space="preserve">LUVA, CPVC, SOLDÁVEL, DN 42MM, INSTALADO EM PRUMADA DE ÁGUA   FORNECIMENTO E INSTALAÇÃO. AF_06/2022</t>
  </si>
  <si>
    <t xml:space="preserve">LUVA DE CORRER, PVC, SERIE NORMAL, ESGOTO PREDIAL, DN 100 MM, JUNTA ELÁSTICA, FORNECIDO E INSTALADO EM PRUMADA DE ESGOTO SANITÁRIO OU VENTILAÇÃO. AF_08/2022</t>
  </si>
  <si>
    <t xml:space="preserve">LUVA DE CORRER, CPVC, SOLDÁVEL, DN 42MM, INSTALADO EM PRUMADA DE ÁGUA   FORNECIMENTO E INSTALAÇÃO. AF_06/2022</t>
  </si>
  <si>
    <t xml:space="preserve">TE, PVC, SERIE NORMAL, ESGOTO PREDIAL, DN 50 X 50 MM, JUNTA ELÁSTICA, FORNECIDO E INSTALADO EM PRUMADA DE ESGOTO SANITÁRIO OU VENTILAÇÃO. AF_08/2022</t>
  </si>
  <si>
    <t xml:space="preserve">LUVA DE TRANSIÇÃO, CPVC, SOLDÁVEL, DN42MM X 1.1/2 , INSTALADO EM PRUMADA DE ÁGUA   FORNECIMENTO E INSTALAÇÃO. AF_06/2022</t>
  </si>
  <si>
    <t xml:space="preserve">UNIÃO, CPVC, SOLDÁVEL, DN42MM, INSTALADO EM PRUMADA DE ÁGUA   FORNECIMENTO E INSTALAÇÃO. AF_06/2022</t>
  </si>
  <si>
    <t xml:space="preserve">TE, PVC, SERIE NORMAL, ESGOTO PREDIAL, DN 75 X 75 MM, JUNTA ELÁSTICA, FORNECIDO E INSTALADO EM PRUMADA DE ESGOTO SANITÁRIO OU VENTILAÇÃO. AF_08/2022</t>
  </si>
  <si>
    <t xml:space="preserve">JUNÇÃO SIMPLES, PVC, SERIE NORMAL, ESGOTO PREDIAL, DN 75 X 75 MM, JUNTA ELÁSTICA, FORNECIDO E INSTALADO EM PRUMADA DE ESGOTO SANITÁRIO OU VENTILAÇÃO. AF_08/2022</t>
  </si>
  <si>
    <t xml:space="preserve">CONECTOR, CPVC, SOLDÁVEL, DN 42MM X 1.1/2 , INSTALADO EM PRUMADA DE ÁGUA   FORNECIMENTO E INSTALAÇÃO. AF_06/2022</t>
  </si>
  <si>
    <t xml:space="preserve">BUCHA DE REDUÇÃO, CPVC, SOLDÁVEL, DN 42MM X 22MM, INSTALADO EM RAMAL DE DISTRIBUIÇÃO DE ÁGUA - FORNECIMENTO E INSTALAÇÃO. AF_06/2022</t>
  </si>
  <si>
    <t xml:space="preserve">TE, PVC, SERIE NORMAL, ESGOTO PREDIAL, DN 100 X 100 MM, JUNTA ELÁSTICA, FORNECIDO E INSTALADO EM PRUMADA DE ESGOTO SANITÁRIO OU VENTILAÇÃO. AF_08/2022</t>
  </si>
  <si>
    <t xml:space="preserve">JUNÇÃO SIMPLES, PVC, SERIE NORMAL, ESGOTO PREDIAL, DN 100 X 100 MM, JUNTA ELÁSTICA, FORNECIDO E INSTALADO EM PRUMADA DE ESGOTO SANITÁRIO OU VENTILAÇÃO. AF_08/2022</t>
  </si>
  <si>
    <t xml:space="preserve">LUVA, CPVC, SOLDÁVEL, DN 54MM, INSTALADO EM PRUMADA DE ÁGUA   FORNECIMENTO E INSTALAÇÃO. AF_06/2022</t>
  </si>
  <si>
    <t xml:space="preserve">LUVA DE TRANSIÇÃO, CPVC, SOLDÁVEL, DN 54MM X 2 , INSTALADO EM PRUMADA DE ÁGUA   FORNECIMENTO E INSTALAÇÃO. AF_06/2022</t>
  </si>
  <si>
    <t xml:space="preserve">UNIÃO, CPVC, SOLDÁVEL, DN 54MM, INSTALADO EM PRUMADA DE ÁGUA   FORNECIMENTO E INSTALAÇÃO. AF_06/2022</t>
  </si>
  <si>
    <t xml:space="preserve">LUVA, CPVC, SOLDÁVEL, DN 73MM, INSTALADO EM PRUMADA DE ÁGUA   FORNECIMENTO E INSTALAÇÃO. AF_06/2022</t>
  </si>
  <si>
    <t xml:space="preserve">UNIÃO, CPVC, SOLDÁVEL, DN 73MM, INSTALADO EM PRUMADA DE ÁGUA   FORNECIMENTO E INSTALAÇÃO. AF_06/2022</t>
  </si>
  <si>
    <t xml:space="preserve">LUVA, CPVC, SOLDÁVEL, DN 89MM, INSTALADO EM PRUMADA DE ÁGUA   FORNECIMENTO E INSTALAÇÃO. AF_06/2022</t>
  </si>
  <si>
    <t xml:space="preserve">UNIÃO, CPVC, SOLDÁVEL, DN 89MM, INSTALADO EM PRUMADA DE ÁGUA   FORNECIMENTO E INSTALAÇÃO. AF_06/2022</t>
  </si>
  <si>
    <t xml:space="preserve">TÊ, CPVC, SOLDÁVEL, DN 35MM, INSTALADO EM PRUMADA DE ÁGUA   FORNECIMENTO E INSTALAÇÃO. AF_06/2022</t>
  </si>
  <si>
    <t xml:space="preserve">TE, CPVC, SOLDÁVEL, DN  42MM, INSTALADO EM PRUMADA DE ÁGUA   FORNECIMENTO E INSTALAÇÃO. AF_06/2022</t>
  </si>
  <si>
    <t xml:space="preserve">TÊ, CPVC, SOLDÁVEL, DN 54 MM, INSTALADO EM PRUMADA DE ÁGUA   FORNECIMENTO E INSTALAÇÃO. AF_06/2022</t>
  </si>
  <si>
    <t xml:space="preserve">TÊ, CPVC, SOLDÁVEL, DN 73MM, INSTALADO EM PRUMADA DE ÁGUA   FORNECIMENTO E INSTALAÇÃO. AF_06/2022</t>
  </si>
  <si>
    <t xml:space="preserve">TÊ, CPVC, SOLDÁVEL, DN 89MM, INSTALADO EM PRUMADA DE ÁGUA   FORNECIMENTO E INSTALAÇÃO. AF_06/2022</t>
  </si>
  <si>
    <t xml:space="preserve">JOELHO 90 GRAUS, PVC, SERIE NORMAL, ESGOTO PREDIAL, DN 100 MM, JUNTA ELÁSTICA, FORNECIDO E INSTALADO EM SUBCOLETOR AÉREO DE ESGOTO SANITÁRIO. AF_08/2022</t>
  </si>
  <si>
    <t xml:space="preserve">JOELHO 45 GRAUS, PVC, SERIE NORMAL, ESGOTO PREDIAL, DN 100 MM, JUNTA ELÁSTICA, FORNECIDO E INSTALADO EM SUBCOLETOR AÉREO DE ESGOTO SANITÁRIO. AF_08/2022</t>
  </si>
  <si>
    <t xml:space="preserve">CURVA CURTA 90 GRAUS, PVC, SERIE NORMAL, ESGOTO PREDIAL, DN 100 MM, JUNTA ELÁSTICA, FORNECIDO E INSTALADO EM SUBCOLETOR AÉREO DE ESGOTO SANITÁRIO. AF_08/2022</t>
  </si>
  <si>
    <t xml:space="preserve">CURVA LONGA 90 GRAUS, PVC, SERIE NORMAL, ESGOTO PREDIAL, DN 100 MM, JUNTA ELÁSTICA, FORNECIDO E INSTALADO EM SUBCOLETOR AÉREO DE ESGOTO SANITÁRIO. AF_08/2022</t>
  </si>
  <si>
    <t xml:space="preserve">JOELHO 90 GRAUS, PVC, SERIE NORMAL, ESGOTO PREDIAL, DN 150 MM, JUNTA ELÁSTICA, FORNECIDO E INSTALADO EM SUBCOLETOR AÉREO DE ESGOTO SANITÁRIO. AF_08/2022</t>
  </si>
  <si>
    <t xml:space="preserve">JOELHO 45 GRAUS, PVC, SERIE NORMAL, ESGOTO PREDIAL, DN 150 MM, JUNTA ELÁSTICA, FORNECIDO E INSTALADO EM SUBCOLETOR AÉREO DE ESGOTO SANITÁRIO. AF_08/2022</t>
  </si>
  <si>
    <t xml:space="preserve">LUVA SIMPLES, PVC, SERIE NORMAL, ESGOTO PREDIAL, DN 100 MM, JUNTA ELÁSTICA, FORNECIDO E INSTALADO EM SUBCOLETOR AÉREO DE ESGOTO SANITÁRIO. AF_08/2022</t>
  </si>
  <si>
    <t xml:space="preserve">LUVA DE CORRER, PVC, SERIE NORMAL, ESGOTO PREDIAL, DN 100 MM, JUNTA ELÁSTICA, FORNECIDO E INSTALADO EM SUBCOLETOR AÉREO DE ESGOTO SANITÁRIO. AF_08/2022</t>
  </si>
  <si>
    <t xml:space="preserve">TE, PVC, SERIE NORMAL, ESGOTO PREDIAL, DN 100 X 100 MM, JUNTA ELÁSTICA, FORNECIDO E INSTALADO EM SUBCOLETOR AÉREO DE ESGOTO SANITÁRIO. AF_08/2022</t>
  </si>
  <si>
    <t xml:space="preserve">JUNÇÃO SIMPLES, PVC, SERIE NORMAL, ESGOTO PREDIAL, DN 100 X 100 MM, JUNTA ELÁSTICA, FORNECIDO E INSTALADO EM SUBCOLETOR AÉREO DE ESGOTO SANITÁRIO. AF_08/2022</t>
  </si>
  <si>
    <t xml:space="preserve">JOELHO 90 GRAUS, PVC, SOLDÁVEL, DN 25MM, INSTALADO EM DRENO DE AR-CONDICIONADO - FORNECIMENTO E INSTALAÇÃO. AF_08/2022</t>
  </si>
  <si>
    <t xml:space="preserve">JOELHO 45 GRAUS, PVC, SOLDÁVEL, DN 25MM, INSTALADO EM DRENO DE AR-CONDICIONADO - FORNECIMENTO E INSTALAÇÃO. AF_08/2022</t>
  </si>
  <si>
    <t xml:space="preserve">LUVA, PVC, SOLDÁVEL, DN 25MM, INSTALADO EM DRENO DE AR-CONDICIONADO - FORNECIMENTO E INSTALAÇÃO. AF_08/2022</t>
  </si>
  <si>
    <t xml:space="preserve">TE, PVC, SOLDÁVEL, DN 25MM, INSTALADO EM DRENO DE AR-CONDICIONADO - FORNECIMENTO E INSTALAÇÃO. AF_08/2022</t>
  </si>
  <si>
    <t xml:space="preserve">LUVA COM BUCHA DE LATÃO, PVC, SOLDÁVEL, DN 32MM X 1 , INSTALADO EM RAMAL OU SUB-RAMAL DE ÁGUA   FORNECIMENTO E INSTALAÇÃO. AF_06/2022</t>
  </si>
  <si>
    <t xml:space="preserve">LUVA SOLDÁVEL E COM BUCHA DE LATÃO, PVC, SOLDÁVEL, DN 32MM X 1 , INSTALADO EM PRUMADA DE ÁGUA   FORNECIMENTO E INSTALAÇÃO. AF_06/2022</t>
  </si>
  <si>
    <t xml:space="preserve">JOELHO 90 GRAUS COM BUCHA DE LATÃO, PVC, SOLDÁVEL, DN 25MM, X 1/2  INSTALADO EM RAMAL OU SUB-RAMAL DE ÁGUA - FORNECIMENTO E INSTALAÇÃO. AF_06/2022</t>
  </si>
  <si>
    <t xml:space="preserve">TÊ COM BUCHA DE LATÃO NA BOLSA CENTRAL, PVC, SOLDÁVEL, DN 25MM X 3/4 , INSTALADO EM RAMAL OU SUB-RAMAL DE ÁGUA - FORNECIMENTO E INSTALAÇÃO. AF_06/2022</t>
  </si>
  <si>
    <t xml:space="preserve">COTOVELO EM COBRE, DN 22 MM, 90 GRAUS, SEM ANEL DE SOLDA, INSTALADO EM PRUMADA DE HIDRÁULICA PREDIAL - FORNECIMENTO E INSTALAÇÃO. AF_04/2022</t>
  </si>
  <si>
    <t xml:space="preserve">COTOVELO EM COBRE, DN 28 MM, 90 GRAUS, SEM ANEL DE SOLDA, INSTALADO EM PRUMADA DE HIDRÁULICA PREDIAL - FORNECIMENTO E INSTALAÇÃO. AF_04/2022</t>
  </si>
  <si>
    <t xml:space="preserve">COTOVELO EM COBRE, DN 35 MM, 90 GRAUS, SEM ANEL DE SOLDA, INSTALADO EM PRUMADA DE HIDRÁULICA PREDIAL - FORNECIMENTO E INSTALAÇÃO. AF_04/2022</t>
  </si>
  <si>
    <t xml:space="preserve">COTOVELO EM COBRE, DN 42 MM, 90 GRAUS, SEM ANEL DE SOLDA, INSTALADO EM PRUMADA DE HIDRÁULICA PREDIAL - FORNECIMENTO E INSTALAÇÃO. AF_04/2022</t>
  </si>
  <si>
    <t xml:space="preserve">COTOVELO EM COBRE, DN 54 MM, 90 GRAUS, SEM ANEL DE SOLDA, INSTALADO EM PRUMADA DE HIDRÁULICA PREDIAL - FORNECIMENTO E INSTALAÇÃO. AF_04/2022</t>
  </si>
  <si>
    <t xml:space="preserve">COTOVELO EM COBRE, DN 66 MM, 90 GRAUS, SEM ANEL DE SOLDA, INSTALADO EM PRUMADA DE HIDRÁULICA PREDIAL - FORNECIMENTO E INSTALAÇÃO. AF_04/2022</t>
  </si>
  <si>
    <t xml:space="preserve">LUVA EM COBRE, DN 22 MM, SEM ANEL DE SOLDA, INSTALADO EM PRUMADA DE HIDRÁULICA PREDIAL - FORNECIMENTO E INSTALAÇÃO. AF_04/2022</t>
  </si>
  <si>
    <t xml:space="preserve">LUVA EM COBRE, DN 28 MM, SEM ANEL DE SOLDA, INSTALADO EM PRUMADA DE HIDRÁULICA PREDIAL - FORNECIMENTO E INSTALAÇÃO. AF_04/2022</t>
  </si>
  <si>
    <t xml:space="preserve">LUVA EM COBRE, DN 35 MM, SEM ANEL DE SOLDA, INSTALADO EM PRUMADA DE HIDRÁULICA PREDIAL - FORNECIMENTO E INSTALAÇÃO. AF_04/2022</t>
  </si>
  <si>
    <t xml:space="preserve">LUVA EM COBRE, DN 42 MM, SEM ANEL DE SOLDA, INSTALADO EM PRUMADA DE HIDRÁULICA PREDIAL - FORNECIMENTO E INSTALAÇÃO. AF_04/2022</t>
  </si>
  <si>
    <t xml:space="preserve">LUVA EM COBRE, DN 54 MM, SEM ANEL DE SOLDA, INSTALADO EM PRUMADA DE HIDRÁULICA PREDIAL - FORNECIMENTO E INSTALAÇÃO. AF_04/2022</t>
  </si>
  <si>
    <t xml:space="preserve">LUVA EM COBRE, DN 66 MM, SEM ANEL DE SOLDA, INSTALADO EM PRUMADA DE HIDRÁULICA PREDIAL - FORNECIMENTO E INSTALAÇÃO. AF_04/2022</t>
  </si>
  <si>
    <t xml:space="preserve">TE EM COBRE, DN 22 MM, SEM ANEL DE SOLDA, INSTALADO EM PRUMADA DE HIDRÁULICA PREDIAL - FORNECIMENTO E INSTALAÇÃO. AF_04/2022</t>
  </si>
  <si>
    <t xml:space="preserve">TE EM COBRE, DN 28 MM, SEM ANEL DE SOLDA, INSTALADO EM PRUMADA DE HIDRÁULICA PREDIAL - FORNECIMENTO E INSTALAÇÃO. AF_04/2022</t>
  </si>
  <si>
    <t xml:space="preserve">TE EM COBRE, DN 35 MM, SEM ANEL DE SOLDA, INSTALADO EM PRUMADA DE HIDRÁULICA PREDIAL - FORNECIMENTO E INSTALAÇÃO. AF_04/2022</t>
  </si>
  <si>
    <t xml:space="preserve">TE EM COBRE, DN 42 MM, SEM ANEL DE SOLDA, INSTALADO EM PRUMADA DE HIDRÁULICA PREDIAL - FORNECIMENTO E INSTALAÇÃO. AF_04/2022</t>
  </si>
  <si>
    <t xml:space="preserve">TE EM COBRE, DN 54 MM, SEM ANEL DE SOLDA, INSTALADO EM PRUMADA DE HIDRÁULICA PREDIAL - FORNECIMENTO E INSTALAÇÃO. AF_04/2022</t>
  </si>
  <si>
    <t xml:space="preserve">TE EM COBRE, DN 66 MM, SEM ANEL DE SOLDA, INSTALADO EM PRUMADA DE HIDRÁULICA PREDIAL - FORNECIMENTO E INSTALAÇÃO. AF_04/2022</t>
  </si>
  <si>
    <t xml:space="preserve">COTOVELO EM COBRE, DN 15 MM, 90 GRAUS, SEM ANEL DE SOLDA, INSTALADO EM RAMAL DE DISTRIBUIÇÃO   FORNECIMENTO E INSTALAÇÃO. AF_04/2022</t>
  </si>
  <si>
    <t xml:space="preserve">COTOVELO EM COBRE, DN 22 MM, 90 GRAUS, SEM ANEL DE SOLDA, INSTALADO EM RAMAL DE DISTRIBUIÇÃO DE HIDRÁULICA PREDIAL - FORNECIMENTO E INSTALAÇÃO. AF_04/2022</t>
  </si>
  <si>
    <t xml:space="preserve">COTOVELO EM COBRE, DN 28 MM, 90 GRAUS, SEM ANEL DE SOLDA, INSTALADO EM RAMAL DE DISTRIBUIÇÃO DE HIDRÁULICA PREDIAL - FORNECIMENTO E INSTALAÇÃO. AF_04/2022</t>
  </si>
  <si>
    <t xml:space="preserve">LUVA EM COBRE, DN 15 MM, SEM ANEL DE SOLDA, INSTALADO EM RAMAL DE DISTRIBUIÇÃO DE HIDRÁULICA PREDIAL - FORNECIMENTO E INSTALAÇÃO. AF_04/2022</t>
  </si>
  <si>
    <t xml:space="preserve">LUVA EM COBRE, DN 22 MM, SEM ANEL DE SOLDA, INSTALADO EM RAMAL DE DISTRIBUIÇÃO DE HIDRÁULICA PREDIAL - FORNECIMENTO E INSTALAÇÃO. AF_04/2022</t>
  </si>
  <si>
    <t xml:space="preserve">LUVA EM COBRE, DN 28 MM, SEM ANEL DE SOLDA, INSTALADO EM RAMAL DE DISTRIBUIÇÃO DE HIDRÁULICA PREDIAL - FORNECIMENTO E INSTALAÇÃO. AF_04/2022</t>
  </si>
  <si>
    <t xml:space="preserve">TE EM COBRE, DN 15 MM, SEM ANEL DE SOLDA, INSTALADO EM RAMAL DE DISTRIBUIÇÃO DE HIDRÁULICA PREDIAL - FORNECIMENTO E INSTALAÇÃO. AF_04/2022</t>
  </si>
  <si>
    <t xml:space="preserve">TE EM COBRE, DN 22 MM, SEM ANEL DE SOLDA, INSTALADO EM RAMAL DE DISTRIBUIÇÃO DE HIDRÁULICA PREDIAL - FORNECIMENTO E INSTALAÇÃO. AF_04/2022</t>
  </si>
  <si>
    <t xml:space="preserve">TE EM COBRE, DN 28 MM, SEM ANEL DE SOLDA, INSTALADO EM RAMAL DE DISTRIBUIÇÃO DE HIDRÁULICA PREDIAL - FORNECIMENTO E INSTALAÇÃO. AF_04/2022</t>
  </si>
  <si>
    <t xml:space="preserve">COTOVELO EM COBRE, DN 15 MM, 90 GRAUS, SEM ANEL DE SOLDA, INSTALADO EM RAMAL E SUB-RAMAL DE HIDRÁULICA PREDIAL - FORNECIMENTO E INSTALAÇÃO. AF_04/2022</t>
  </si>
  <si>
    <t xml:space="preserve">COTOVELO EM COBRE, DN 22 MM, 90 GRAUS, SEM ANEL DE SOLDA, INSTALADO EM RAMAL E SUB-RAMAL DE HIDRÁULICA PREDIAL - FORNECIMENTO E INSTALAÇÃO. AF_04/2022</t>
  </si>
  <si>
    <t xml:space="preserve">COTOVELO EM COBRE, DN 28 MM, 90 GRAUS, SEM ANEL DE SOLDA, INSTALADO EM RAMAL E SUB-RAMAL DE HIDRÁULICA PREDIAL - FORNECIMENTO E INSTALAÇÃO. AF_04/2022</t>
  </si>
  <si>
    <t xml:space="preserve">LUVA EM COBRE, DN 15 MM, SEM ANEL DE SOLDA, INSTALADO EM RAMAL E SUB-RAMAL DE HIDRÁULICA PREDIAL - FORNECIMENTO E INSTALAÇÃO. AF_04/2022</t>
  </si>
  <si>
    <t xml:space="preserve">LUVA EM COBRE, DN 22 MM, SEM ANEL DE SOLDA, INSTALADO EM RAMAL E SUB-RAMAL DE HIDRÁULICA PREDIAL - FORNECIMENTO E INSTALAÇÃO. AF_04/2022</t>
  </si>
  <si>
    <t xml:space="preserve">LUVA EM COBRE, DN 28 MM, SEM ANEL DE SOLDA, INSTALADO EM RAMAL E SUB-RAMAL DE HIDRÁULICA PREDIAL - FORNECIMENTO E INSTALAÇÃO. AF_04/2022</t>
  </si>
  <si>
    <t xml:space="preserve">TE EM COBRE, DN 15 MM, SEM ANEL DE SOLDA, INSTALADO EM RAMAL E SUB-RAMAL DE HIDRÁULICA PREDIAL - FORNECIMENTO E INSTALAÇÃO. AF_04/2022</t>
  </si>
  <si>
    <t xml:space="preserve">TE EM COBRE, DN 22 MM, SEM ANEL DE SOLDA, INSTALADO EM RAMAL E SUB-RAMAL DE HIDRÁULICA PREDIAL - FORNECIMENTO E INSTALAÇÃO. AF_04/2022</t>
  </si>
  <si>
    <t xml:space="preserve">TE EM COBRE, DN 28 MM, SEM ANEL DE SOLDA, INSTALADO EM RAMAL E SUB-RAMAL DE HIDRÁULICA PREDIAL - FORNECIMENTO E INSTALAÇÃO. AF_04/2022</t>
  </si>
  <si>
    <t xml:space="preserve">NIPLE, EM FERRO GALVANIZADO, DN 50 (2"), CONEXÃO ROSQUEADA, INSTALADO EM PRUMADAS - FORNECIMENTO E INSTALAÇÃO. AF_10/2020</t>
  </si>
  <si>
    <t xml:space="preserve">LUVA, EM FERRO GALVANIZADO, DN 50 (2"), CONEXÃO ROSQUEADA, INSTALADO EM PRUMADAS - FORNECIMENTO E INSTALAÇÃO. AF_10/2020</t>
  </si>
  <si>
    <t xml:space="preserve">LUVA, EM FERRO GALVANIZADO, DN 65 (2 1/2"), CONEXÃO ROSQUEADA, INSTALADO EM PRUMADAS - FORNECIMENTO E INSTALAÇÃO. AF_10/2020</t>
  </si>
  <si>
    <t xml:space="preserve">LUVA, EM FERRO GALVANIZADO, DN 80 (3"), CONEXÃO ROSQUEADA, INSTALADO EM PRUMADAS - FORNECIMENTO E INSTALAÇÃO. AF_10/2020</t>
  </si>
  <si>
    <t xml:space="preserve">JOELHO 45 GRAUS, EM FERRO GALVANIZADO, DN 50 (2"), CONEXÃO ROSQUEADA, INSTALADO EM PRUMADAS - FORNECIMENTO E INSTALAÇÃO. AF_10/2020</t>
  </si>
  <si>
    <t xml:space="preserve">JOELHO 90 GRAUS, EM FERRO GALVANIZADO, DN 50 (2"), CONEXÃO ROSQUEADA, INSTALADO EM PRUMADAS - FORNECIMENTO E INSTALAÇÃO. AF_10/2020</t>
  </si>
  <si>
    <t xml:space="preserve">JOELHO 45 GRAUS, EM FERRO GALVANIZADO, DN 65 (2 1/2"), CONEXÃO ROSQUEADA, INSTALADO EM PRUMADAS - FORNECIMENTO E INSTALAÇÃO. AF_10/2020</t>
  </si>
  <si>
    <t xml:space="preserve">JOELHO 45 GRAUS, EM FERRO GALVANIZADO, DN 80 (3"), CONEXÃO ROSQUEADA, INSTALADO EM PRUMADAS - FORNECIMENTO E INSTALAÇÃO. AF_10/2020</t>
  </si>
  <si>
    <t xml:space="preserve">TÊ, EM FERRO GALVANIZADO, DN 50 (2"), CONEXÃO ROSQUEADA, INSTALADO EM PRUMADAS - FORNECIMENTO E INSTALAÇÃO. AF_10/2020</t>
  </si>
  <si>
    <t xml:space="preserve">LUVA, EM FERRO GALVANIZADO, DN 25 (1"), CONEXÃO ROSQUEADA, INSTALADO EM REDE DE ALIMENTAÇÃO PARA HIDRANTE - FORNECIMENTO E INSTALAÇÃO. AF_10/2020</t>
  </si>
  <si>
    <t xml:space="preserve">LUVA, EM FERRO GALVANIZADO, DN 32 (1 1/4"), CONEXÃO ROSQUEADA, INSTALADO EM REDE DE ALIMENTAÇÃO PARA HIDRANTE - FORNECIMENTO E INSTALAÇÃO. AF_10/2020</t>
  </si>
  <si>
    <t xml:space="preserve">LUVA, EM FERRO GALVANIZADO, DN 40 (1 1/2"), CONEXÃO ROSQUEADA, INSTALADO EM REDE DE ALIMENTAÇÃO PARA HIDRANTE - FORNECIMENTO E INSTALAÇÃO. AF_10/2020</t>
  </si>
  <si>
    <t xml:space="preserve">LUVA, EM FERRO GALVANIZADO, DN 50 (2"), CONEXÃO ROSQUEADA, INSTALADO EM REDE DE ALIMENTAÇÃO PARA HIDRANTE - FORNECIMENTO E INSTALAÇÃO. AF_10/2020</t>
  </si>
  <si>
    <t xml:space="preserve">LUVA, EM FERRO GALVANIZADO, DN 65 (2 1/2"), CONEXÃO ROSQUEADA, INSTALADO EM REDE DE ALIMENTAÇÃO PARA HIDRANTE - FORNECIMENTO E INSTALAÇÃO. AF_10/2020</t>
  </si>
  <si>
    <t xml:space="preserve">NIPLE, EM FERRO GALVANIZADO, DN 80 (3"), CONEXÃO ROSQUEADA, INSTALADO EM REDE DE ALIMENTAÇÃO PARA HIDRANTE - FORNECIMENTO E INSTALAÇÃO. AF_10/2020</t>
  </si>
  <si>
    <t xml:space="preserve">LUVA, EM FERRO GALVANIZADO, DN 80 (3"), CONEXÃO ROSQUEADA, INSTALADO EM REDE DE ALIMENTAÇÃO PARA HIDRANTE - FORNECIMENTO E INSTALAÇÃO. AF_10/2020</t>
  </si>
  <si>
    <t xml:space="preserve">JOELHO 45 GRAUS, EM FERRO GALVANIZADO, DN 25 (1"), CONEXÃO ROSQUEADA, INSTALADO EM REDE DE ALIMENTAÇÃO PARA HIDRANTE - FORNECIMENTO E INSTALAÇÃO. AF_10/2020</t>
  </si>
  <si>
    <t xml:space="preserve">JOELHO 45 GRAUS, EM FERRO GALVANIZADO, DN 32 (1 1/4"), CONEXÃO ROSQUEADA, INSTALADO EM REDE DE ALIMENTAÇÃO PARA HIDRANTE - FORNECIMENTO E INSTALAÇÃO. AF_10/2020</t>
  </si>
  <si>
    <t xml:space="preserve">JOELHO 90 GRAUS, EM FERRO GALVANIZADO, DN 32 (1 1/4"), CONEXÃO ROSQUEADA, INSTALADO EM REDE DE ALIMENTAÇÃO PARA HIDRANTE - FORNECIMENTO E INSTALAÇÃO. AF_10/2020</t>
  </si>
  <si>
    <t xml:space="preserve">JOELHO 45 GRAUS, EM FERRO GALVANIZADO, DN 40 (1 1/2"), CONEXÃO ROSQUEADA, INSTALADO EM REDE DE ALIMENTAÇÃO PARA HIDRANTE - FORNECIMENTO E INSTALAÇÃO. AF_10/2020</t>
  </si>
  <si>
    <t xml:space="preserve">JOELHO 45 GRAUS, EM FERRO GALVANIZADO, DN 50 (2"), CONEXÃO ROSQUEADA, INSTALADO EM REDE DE ALIMENTAÇÃO PARA HIDRANTE - FORNECIMENTO E INSTALAÇÃO. AF_10/2020</t>
  </si>
  <si>
    <t xml:space="preserve">JOELHO 90 GRAUS, EM FERRO GALVANIZADO, DN 50 (2"), CONEXÃO ROSQUEADA, INSTALADO EM REDE DE ALIMENTAÇÃO PARA HIDRANTE - FORNECIMENTO E INSTALAÇÃO. AF_10/2020</t>
  </si>
  <si>
    <t xml:space="preserve">JOELHO 45 GRAUS, EM FERRO GALVANIZADO, DN 65 (2 1/2"), CONEXÃO ROSQUEADA, INSTALADO EM REDE DE ALIMENTAÇÃO PARA HIDRANTE - FORNECIMENTO E INSTALAÇÃO. AF_10/2020</t>
  </si>
  <si>
    <t xml:space="preserve">JOELHO 90 GRAUS, EM FERRO GALVANIZADO, DN 65 (2 1/2"), CONEXÃO ROSQUEADA, INSTALADO EM REDE DE ALIMENTAÇÃO PARA HIDRANTE - FORNECIMENTO E INSTALAÇÃO. AF_10/2020</t>
  </si>
  <si>
    <t xml:space="preserve">JOELHO 45 GRAUS, EM FERRO GALVANIZADO, CONEXÃO ROSQUEADA, DN 80 (3"), INSTALADO EM REDE DE ALIMENTAÇÃO PARA HIDRANTE - FORNECIMENTO E INSTALAÇÃO. AF_10/2020</t>
  </si>
  <si>
    <t xml:space="preserve">JOELHO 90 GRAUS, EM FERRO GALVANIZADO, CONEXÃO ROSQUEADA, DN 80 (3"), INSTALADO EM REDE DE ALIMENTAÇÃO PARA HIDRANTE - FORNECIMENTO E INSTALAÇÃO. AF_10/2020</t>
  </si>
  <si>
    <t xml:space="preserve">TÊ, EM FERRO GALVANIZADO, CONEXÃO ROSQUEADA, DN 25 (1"), INSTALADO EM REDE DE ALIMENTAÇÃO PARA HIDRANTE - FORNECIMENTO E INSTALAÇÃO. AF_10/2020</t>
  </si>
  <si>
    <t xml:space="preserve">TÊ, EM FERRO GALVANIZADO, CONEXÃO ROSQUEADA, DN 32 (1 1/4"), INSTALADO EM REDE DE ALIMENTAÇÃO PARA HIDRANTE - FORNECIMENTO E INSTALAÇÃO. AF_10/2020</t>
  </si>
  <si>
    <t xml:space="preserve">TÊ, EM FERRO GALVANIZADO, CONEXÃO ROSQUEADA, DN 40 (1 1/2"), INSTALADO EM REDE DE ALIMENTAÇÃO PARA HIDRANTE - FORNECIMENTO E INSTALAÇÃO. AF_10/2020</t>
  </si>
  <si>
    <t xml:space="preserve">TÊ, EM FERRO GALVANIZADO, CONEXÃO ROSQUEADA, DN 50 (2"), INSTALADO EM REDE DE ALIMENTAÇÃO PARA HIDRANTE - FORNECIMENTO E INSTALAÇÃO. AF_10/2020</t>
  </si>
  <si>
    <t xml:space="preserve">TÊ, EM FERRO GALVANIZADO, CONEXÃO ROSQUEADA, DN 80 (3"), INSTALADO EM REDE DE ALIMENTAÇÃO PARA HIDRANTE - FORNECIMENTO E INSTALAÇÃO. AF_10/2020</t>
  </si>
  <si>
    <t xml:space="preserve">NIPLE, EM FERRO GALVANIZADO, CONEXÃO ROSQUEADA, DN 25 (1"), INSTALADO EM REDE DE ALIMENTAÇÃO PARA SPRINKLER - FORNECIMENTO E INSTALAÇÃO. AF_10/2020</t>
  </si>
  <si>
    <t xml:space="preserve">LUVA, EM FERRO GALVANIZADO, CONEXÃO ROSQUEADA, DN 25 (1"), INSTALADO EM REDE DE ALIMENTAÇÃO PARA SPRINKLER - FORNECIMENTO E INSTALAÇÃO. AF_10/2020</t>
  </si>
  <si>
    <t xml:space="preserve">NIPLE, EM FERRO GALVANIZADO, CONEXÃO ROSQUEADA, DN 32 (1 1/4"), INSTALADO EM REDE DE ALIMENTAÇÃO PARA SPRINKLER - FORNECIMENTO E INSTALAÇÃO. AF_10/2020</t>
  </si>
  <si>
    <t xml:space="preserve">LUVA, EM FERRO GALVANIZADO, CONEXÃO ROSQUEADA, DN 32 (1 1/4"), INSTALADO EM REDE DE ALIMENTAÇÃO PARA SPRINKLER - FORNECIMENTO E INSTALAÇÃO. AF_10/2020</t>
  </si>
  <si>
    <t xml:space="preserve">NIPLE, EM FERRO GALVANIZADO, CONEXÃO ROSQUEADA, DN 40 (1 1/2"), INSTALADO EM REDE DE ALIMENTAÇÃO PARA SPRINKLER - FORNECIMENTO E INSTALAÇÃO. AF_10/2020</t>
  </si>
  <si>
    <t xml:space="preserve">LUVA, EM FERRO GALVANIZADO, CONEXÃO ROSQUEADA, DN 40 (1 1/2"), INSTALADO EM REDE DE ALIMENTAÇÃO PARA SPRINKLER - FORNECIMENTO E INSTALAÇÃO. AF_10/2020</t>
  </si>
  <si>
    <t xml:space="preserve">NIPLE, EM FERRO GALVANIZADO, CONEXÃO ROSQUEADA, DN 50 (2"), INSTALADO EM REDE DE ALIMENTAÇÃO PARA SPRINKLER - FORNECIMENTO E INSTALAÇÃO. AF_10/2020</t>
  </si>
  <si>
    <t xml:space="preserve">LUVA, EM FERRO GALVANIZADO, CONEXÃO ROSQUEADA, DN 50 (2"), INSTALADO EM REDE DE ALIMENTAÇÃO PARA SPRINKLER - FORNECIMENTO E INSTALAÇÃO. AF_10/2020</t>
  </si>
  <si>
    <t xml:space="preserve">NIPLE, EM FERRO GALVANIZADO, CONEXÃO ROSQUEADA, DN 65 (2 1/2"), INSTALADO EM REDE DE ALIMENTAÇÃO PARA SPRINKLER - FORNECIMENTO E INSTALAÇÃO. AF_10/2020</t>
  </si>
  <si>
    <t xml:space="preserve">LUVA, EM FERRO GALVANIZADO, CONEXÃO ROSQUEADA, DN 65 (2 1/2"), INSTALADO EM REDE DE ALIMENTAÇÃO PARA SPRINKLER - FORNECIMENTO E INSTALAÇÃO. AF_10/2020</t>
  </si>
  <si>
    <t xml:space="preserve">NIPLE, EM FERRO GALVANIZADO, CONEXÃO ROSQUEADA, DN 80 (3"), INSTALADO EM REDE DE ALIMENTAÇÃO PARA SPRINKLER - FORNECIMENTO E INSTALAÇÃO. AF_10/2020</t>
  </si>
  <si>
    <t xml:space="preserve">LUVA, EM FERRO GALVANIZADO, CONEXÃO ROSQUEADA, DN 80 (3"), INSTALADO EM REDE DE ALIMENTAÇÃO PARA SPRINKLER - FORNECIMENTO E INSTALAÇÃO. AF_10/2020</t>
  </si>
  <si>
    <t xml:space="preserve">JOELHO 45 GRAUS, EM FERRO GALVANIZADO, CONEXÃO ROSQUEADA, DN 25 (1"), INSTALADO EM REDE DE ALIMENTAÇÃO PARA SPRINKLER - FORNECIMENTO E INSTALAÇÃO. AF_10/2020</t>
  </si>
  <si>
    <t xml:space="preserve">JOELHO 90 GRAUS, EM FERRO GALVANIZADO, CONEXÃO ROSQUEADA, DN 25 (1"), INSTALADO EM REDE DE ALIMENTAÇÃO PARA SPRINKLER - FORNECIMENTO E INSTALAÇÃO. AF_10/2020</t>
  </si>
  <si>
    <t xml:space="preserve">JOELHO 45 GRAUS, EM FERRO GALVANIZADO, CONEXÃO ROSQUEADA, DN 32 (1 1/4"), INSTALADO EM REDE DE ALIMENTAÇÃO PARA SPRINKLER - FORNECIMENTO E INSTALAÇÃO. AF_10/2020</t>
  </si>
  <si>
    <t xml:space="preserve">JOELHO 90 GRAUS, EM FERRO GALVANIZADO, CONEXÃO ROSQUEADA, DN 32 (1 1/4"), INSTALADO EM REDE DE ALIMENTAÇÃO PARA SPRINKLER - FORNECIMENTO E INSTALAÇÃO. AF_10/2020</t>
  </si>
  <si>
    <t xml:space="preserve">JOELHO 45 GRAUS, EM FERRO GALVANIZADO, CONEXÃO ROSQUEADA, DN 40 (1 1/2"), INSTALADO EM REDE DE ALIMENTAÇÃO PARA SPRINKLER - FORNECIMENTO E INSTALAÇÃO. AF_10/2020</t>
  </si>
  <si>
    <t xml:space="preserve">JOELHO 90 GRAUS, EM FERRO GALVANIZADO, CONEXÃO ROSQUEADA, DN 40 (1 1/2"), INSTALADO EM REDE DE ALIMENTAÇÃO PARA SPRINKLER - FORNECIMENTO E INSTALAÇÃO. AF_10/2020</t>
  </si>
  <si>
    <t xml:space="preserve">JOELHO 45 GRAUS, EM FERRO GALVANIZADO, CONEXÃO ROSQUEADA, DN 50 (2"), INSTALADO EM REDE DE ALIMENTAÇÃO PARA SPRINKLER - FORNECIMENTO E INSTALAÇÃO. AF_10/2020</t>
  </si>
  <si>
    <t xml:space="preserve">JOELHO 90 GRAUS, EM FERRO GALVANIZADO, CONEXÃO ROSQUEADA, DN 50 (2"), INSTALADO EM REDE DE ALIMENTAÇÃO PARA SPRINKLER - FORNECIMENTO E INSTALAÇÃO. AF_10/2020</t>
  </si>
  <si>
    <t xml:space="preserve">JOELHO 45 GRAUS, EM FERRO GALVANIZADO, CONEXÃO ROSQUEADA, DN 65 (2 1/2"), INSTALADO EM REDE DE ALIMENTAÇÃO PARA SPRINKLER - FORNECIMENTO E INSTALAÇÃO. AF_10/2020</t>
  </si>
  <si>
    <t xml:space="preserve">JOELHO 90 GRAUS, EM FERRO GALVANIZADO, CONEXÃO ROSQUEADA, DN 65 (2 1/2"), INSTALADO EM REDE DE ALIMENTAÇÃO PARA SPRINKLER - FORNECIMENTO E INSTALAÇÃO. AF_10/2020</t>
  </si>
  <si>
    <t xml:space="preserve">JOELHO 45 GRAUS, EM FERRO GALVANIZADO, CONEXÃO ROSQUEADA, DN 80 (3"), INSTALADO EM REDE DE ALIMENTAÇÃO PARA SPRINKLER - FORNECIMENTO E INSTALAÇÃO. AF_10/2020</t>
  </si>
  <si>
    <t xml:space="preserve">JOELHO 90 GRAUS, EM FERRO GALVANIZADO, CONEXÃO ROSQUEADA, DN 80 (3"), INSTALADO EM REDE DE ALIMENTAÇÃO PARA SPRINKLER - FORNECIMENTO E INSTALAÇÃO. AF_10/2020</t>
  </si>
  <si>
    <t xml:space="preserve">TÊ, EM FERRO GALVANIZADO, CONEXÃO ROSQUEADA, DN 25 (1"), INSTALADO EM REDE DE ALIMENTAÇÃO PARA SPRINKLER - FORNECIMENTO E INSTALAÇÃO. AF_10/2020</t>
  </si>
  <si>
    <t xml:space="preserve">TÊ, EM FERRO GALVANIZADO, CONEXÃO ROSQUEADA, DN 32 (1 1/4"), INSTALADO EM REDE DE ALIMENTAÇÃO PARA SPRINKLER - FORNECIMENTO E INSTALAÇÃO. AF_10/2020</t>
  </si>
  <si>
    <t xml:space="preserve">TÊ, EM FERRO GALVANIZADO, CONEXÃO ROSQUEADA, DN 40 (1 1/2"), INSTALADO EM REDE DE ALIMENTAÇÃO PARA SPRINKLER - FORNECIMENTO E INSTALAÇÃO. AF_10/2020</t>
  </si>
  <si>
    <t xml:space="preserve">TÊ, EM FERRO GALVANIZADO, CONEXÃO ROSQUEADA, DN 50 (2"), INSTALADO EM REDE DE ALIMENTAÇÃO PARA SPRINKLER - FORNECIMENTO E INSTALAÇÃO. AF_10/2020</t>
  </si>
  <si>
    <t xml:space="preserve">TÊ, EM FERRO GALVANIZADO, CONEXÃO ROSQUEADA, DN 65 (2 1/2"), INSTALADO EM REDE DE ALIMENTAÇÃO PARA SPRINKLER - FORNECIMENTO E INSTALAÇÃO. AF_10/2020</t>
  </si>
  <si>
    <t xml:space="preserve">TÊ, EM FERRO GALVANIZADO, CONEXÃO ROSQUEADA, DN 80 (3"), INSTALADO EM REDE DE ALIMENTAÇÃO PARA SPRINKLER - FORNECIMENTO E INSTALAÇÃO. AF_10/2020</t>
  </si>
  <si>
    <t xml:space="preserve">LUVA, EM FERRO GALVANIZADO, CONEXÃO ROSQUEADA, DN 15 (1/2"), INSTALADO EM RAMAIS E SUB-RAMAIS DE GÁS - FORNECIMENTO E INSTALAÇÃO. AF_10/2020</t>
  </si>
  <si>
    <t xml:space="preserve">LUVA, EM FERRO GALVANIZADO, CONEXÃO ROSQUEADA, DN 20 (3/4"), INSTALADO EM RAMAIS E SUB-RAMAIS DE GÁS - FORNECIMENTO E INSTALAÇÃO. AF_10/2020</t>
  </si>
  <si>
    <t xml:space="preserve">NIPLE, EM FERRO GALVANIZADO, CONEXÃO ROSQUEADA, DN 25 (1"), INSTALADO EM RAMAIS E SUB-RAMAIS DE GÁS - FORNECIMENTO E INSTALAÇÃO. AF_10/2020</t>
  </si>
  <si>
    <t xml:space="preserve">LUVA, EM FERRO GALVANIZADO, CONEXÃO ROSQUEADA, DN 25 (1"), INSTALADO EM RAMAIS E SUB-RAMAIS DE GÁS - FORNECIMENTO E INSTALAÇÃO. AF_10/2020</t>
  </si>
  <si>
    <t xml:space="preserve">JOELHO 45 GRAUS, EM FERRO GALVANIZADO, CONEXÃO ROSQUEADA, DN 15 (1/2"), INSTALADO EM RAMAIS E SUB-RAMAIS DE GÁS - FORNECIMENTO E INSTALAÇÃO. AF_10/2020</t>
  </si>
  <si>
    <t xml:space="preserve">JOELHO 45 GRAUS, EM FERRO GALVANIZADO, CONEXÃO ROSQUEADA, DN 25 (1"), INSTALADO EM RAMAIS E SUB-RAMAIS DE GÁS - FORNECIMENTO E INSTALAÇÃO. AF_10/2020</t>
  </si>
  <si>
    <t xml:space="preserve">JOELHO 90 GRAUS, EM FERRO GALVANIZADO, CONEXÃO ROSQUEADA, DN 25 (1"), INSTALADO EM RAMAIS E SUB-RAMAIS DE GÁS - FORNECIMENTO E INSTALAÇÃO. AF_10/2020</t>
  </si>
  <si>
    <t xml:space="preserve">TÊ, EM FERRO GALVANIZADO, CONEXÃO ROSQUEADA, DN 15 (1/2"), INSTALADO EM RAMAIS E SUB-RAMAIS DE GÁS - FORNECIMENTO E INSTALAÇÃO. AF_10/2020</t>
  </si>
  <si>
    <t xml:space="preserve">TÊ, EM FERRO GALVANIZADO, CONEXÃO ROSQUEADA, DN 25 (1"), INSTALADO EM RAMAIS E SUB-RAMAIS DE GÁS - FORNECIMENTO E INSTALAÇÃO. AF_10/2020</t>
  </si>
  <si>
    <t xml:space="preserve">UNIÃO, EM FERRO GALVANIZADO, DN 50 (2"), CONEXÃO ROSQUEADA, INSTALADO EM PRUMADAS - FORNECIMENTO E INSTALAÇÃO. AF_10/2020</t>
  </si>
  <si>
    <t xml:space="preserve">UNIÃO, EM FERRO GALVANIZADO, DN 40 (1 1/2"), CONEXÃO ROSQUEADA, INSTALADO EM REDE DE ALIMENTAÇÃO PARA HIDRANTE - FORNECIMENTO E INSTALAÇÃO. AF_10/2020</t>
  </si>
  <si>
    <t xml:space="preserve">UNIÃO, EM FERRO GALVANIZADO, DN 50 (2"), CONEXÃO ROSQUEADA, INSTALADO EM REDE DE ALIMENTAÇÃO PARA HIDRANTE - FORNECIMENTO E INSTALAÇÃO. AF_10/2020</t>
  </si>
  <si>
    <t xml:space="preserve">UNIÃO, EM FERRO GALVANIZADO, DN 65 (2 1/2"), CONEXÃO ROSQUEADA, INSTALADO EM REDE DE ALIMENTAÇÃO PARA HIDRANTE - FORNECIMENTO E INSTALAÇÃO. AF_10/2020</t>
  </si>
  <si>
    <t xml:space="preserve">UNIÃO, EM FERRO GALVANIZADO, DN 80 (3"), CONEXÃO ROSQUEADA, INSTALADO EM REDE DE ALIMENTAÇÃO PARA HIDRANTE - FORNECIMENTO E INSTALAÇÃO. AF_10/2020</t>
  </si>
  <si>
    <t xml:space="preserve">UNIÃO, EM FERRO GALVANIZADO, CONEXÃO ROSQUEADA, DN 25 (1"), INSTALADO EM REDE DE ALIMENTAÇÃO PARA SPRINKLER - FORNECIMENTO E INSTALAÇÃO. AF_10/2020</t>
  </si>
  <si>
    <t xml:space="preserve">UNIÃO, EM FERRO GALVANIZADO, CONEXÃO ROSQUEADA, DN 32 (1 1/4"), INSTALADO EM REDE DE ALIMENTAÇÃO PARA SPRINKLER - FORNECIMENTO E INSTALAÇÃO. AF_10/2020</t>
  </si>
  <si>
    <t xml:space="preserve">UNIÃO, EM FERRO GALVANIZADO, CONEXÃO ROSQUEADA, DN 40 (1 1/2"), INSTALADO EM REDE DE ALIMENTAÇÃO PARA SPRINKLER - FORNECIMENTO E INSTALAÇÃO. AF_10/2020</t>
  </si>
  <si>
    <t xml:space="preserve">UNIÃO, EM FERRO GALVANIZADO, CONEXÃO ROSQUEADA, DN 50 (2"), INSTALADO EM REDE DE ALIMENTAÇÃO PARA SPRINKLER - FORNECIMENTO E INSTALAÇÃO. AF_10/2020</t>
  </si>
  <si>
    <t xml:space="preserve">UNIÃO, EM FERRO GALVANIZADO, CONEXÃO ROSQUEADA, DN 65 (2 1/2"), INSTALADO EM REDE DE ALIMENTAÇÃO PARA SPRINKLER - FORNECIMENTO E INSTALAÇÃO. AF_10/2020</t>
  </si>
  <si>
    <t xml:space="preserve">UNIÃO, EM FERRO GALVANIZADO, CONEXÃO ROSQUEADA, DN 80 (3"), INSTALADO EM REDE DE ALIMENTAÇÃO PARA SPRINKLER - FORNECIMENTO E INSTALAÇÃO. AF_10/2020</t>
  </si>
  <si>
    <t xml:space="preserve">UNIÃO, EM FERRO GALVANIZADO, CONEXÃO ROSQUEADA, DN 15 (1/2"), INSTALADO EM RAMAIS E SUB-RAMAIS DE GÁS - FORNECIMENTO E INSTALAÇÃO. AF_10/2020</t>
  </si>
  <si>
    <t xml:space="preserve">UNIÃO, EM FERRO GALVANIZADO, CONEXÃO ROSQUEADA, DN 25 (1"), INSTALADO EM RAMAIS E SUB-RAMAIS DE GÁS - FORNECIMENTO E INSTALAÇÃO. AF_10/2020</t>
  </si>
  <si>
    <t xml:space="preserve">LUVA DE REDUÇÃO, EM FERRO GALVANIZADO, 2" X 1 1/2", CONEXÃO ROSQUEADA, INSTALADO EM PRUMADAS - FORNECIMENTO E INSTALAÇÃO. AF_10/2020</t>
  </si>
  <si>
    <t xml:space="preserve">LUVA DE REDUÇÃO, EM FERRO GALVANIZADO, 2" X 1 1/4", CONEXÃO ROSQUEADA, INSTALADO EM PRUMADAS - FORNECIMENTO E INSTALAÇÃO. AF_10/2020</t>
  </si>
  <si>
    <t xml:space="preserve">LUVA DE REDUÇÃO, EM FERRO GALVANIZADO, 2" X 1", CONEXÃO ROSQUEADA, INSTALADO EM PRUMADAS - FORNECIMENTO E INSTALAÇÃO. AF_10/2020</t>
  </si>
  <si>
    <t xml:space="preserve">LUVA DE REDUÇÃO, EM FERRO GALVANIZADO, 2 1/2" X 2", CONEXÃO ROSQUEADA, INSTALADO EM PRUMADAS - FORNECIMENTO E INSTALAÇÃO. AF_10/2020</t>
  </si>
  <si>
    <t xml:space="preserve">LUVA DE REDUÇÃO, EM FERRO GALVANIZADO, 3" X 1 1/2", CONEXÃO ROSQUEADA, INSTALADO EM PRUMADAS - FORNECIMENTO E INSTALAÇÃO. AF_10/2020</t>
  </si>
  <si>
    <t xml:space="preserve">LUVA DE REDUÇÃO, EM FERRO GALVANIZADO, 1" X 1/2", CONEXÃO ROSQUEADA, INSTALADO EM REDE DE ALIMENTAÇÃO PARA HIDRANTE - FORNECIMENTO E INSTALAÇÃO. AF_10/2020</t>
  </si>
  <si>
    <t xml:space="preserve">LUVA DE REDUÇÃO, EM FERRO GALVANIZADO, 1 1/4" X 1", CONEXÃO ROSQUEADA, INSTALADO EM REDE DE ALIMENTAÇÃO PARA HIDRANTE - FORNECIMENTO E INSTALAÇÃO. AF_10/2020</t>
  </si>
  <si>
    <t xml:space="preserve">LUVA DE REDUÇÃO, EM FERRO GALVANIZADO, 1 1/4" X 1/2", CONEXÃO ROSQUEADA, INSTALADO EM REDE DE ALIMENTAÇÃO PARA HIDRANTE - FORNECIMENTO E INSTALAÇÃO. AF_10/2020</t>
  </si>
  <si>
    <t xml:space="preserve">LUVA DE REDUÇÃO, EM FERRO GALVANIZADO, 1 1/2" X 1 1/4", CONEXÃO ROSQUEADA, INSTALADO EM REDE DE ALIMENTAÇÃO PARA HIDRANTE - FORNECIMENTO E INSTALAÇÃO. AF_10/2020</t>
  </si>
  <si>
    <t xml:space="preserve">LUVA DE REDUÇÃO, EM FERRO GALVANIZADO, 1 1/2" X 1", CONEXÃO ROSQUEADA, INSTALADO EM REDE DE ALIMENTAÇÃO PARA HIDRANTE - FORNECIMENTO E INSTALAÇÃO. AF_10/2020</t>
  </si>
  <si>
    <t xml:space="preserve">LUVA DE REDUÇÃO, EM FERRO GALVANIZADO, 1 1/2" X 3/4", CONEXÃO ROSQUEADA, INSTALADO EM REDE DE ALIMENTAÇÃO PARA HIDRANTE - FORNECIMENTO E INSTALAÇÃO. AF_10/2020</t>
  </si>
  <si>
    <t xml:space="preserve">LUVA DE REDUÇÃO, EM FERRO GALVANIZADO, 2" X 1 1/2", CONEXÃO ROSQUEADA, INSTALADO EM REDE DE ALIMENTAÇÃO PARA HIDRANTE - FORNECIMENTO E INSTALAÇÃO. AF_10/2020</t>
  </si>
  <si>
    <t xml:space="preserve">LUVA DE REDUÇÃO, EM FERRO GALVANIZADO, 2" X 1 1/4", CONEXÃO ROSQUEADA, INSTALADO EM REDE DE ALIMENTAÇÃO PARA HIDRANTE - FORNECIMENTO E INSTALAÇÃO. AF_10/2020</t>
  </si>
  <si>
    <t xml:space="preserve">LUVA DE REDUÇÃO, EM FERRO GALVANIZADO, 2" X 1", CONEXÃO ROSQUEADA, INSTALADO EM REDE DE ALIMENTAÇÃO PARA HIDRANTE - FORNECIMENTO E INSTALAÇÃO. AF_10/2020</t>
  </si>
  <si>
    <t xml:space="preserve">LUVA DE REDUÇÃO, EM FERRO GALVANIZADO, 2 1/2" X 1 1/2", CONEXÃO ROSQUEADA, INSTALADO EM REDE DE ALIMENTAÇÃO PARA HIDRANTE - FORNECIMENTO E INSTALAÇÃO. AF_10/2020</t>
  </si>
  <si>
    <t xml:space="preserve">LUVA DE REDUÇÃO, EM FERRO GALVANIZADO, 2 1/2" X 2", CONEXÃO ROSQUEADA, INSTALADO EM REDE DE ALIMENTAÇÃO PARA HIDRANTE - FORNECIMENTO E INSTALAÇÃO. AF_10/2020</t>
  </si>
  <si>
    <t xml:space="preserve">LUVA DE REDUÇÃO, EM FERRO GALVANIZADO, 3" X 2 1/2", CONEXÃO ROSQUEADA, INSTALADO EM REDE DE ALIMENTAÇÃO PARA HIDRANTE - FORNECIMENTO E INSTALAÇÃO. AF_10/2020</t>
  </si>
  <si>
    <t xml:space="preserve">LUVA DE REDUÇÃO, EM FERRO GALVANIZADO, 3" X 2", CONEXÃO ROSQUEADA, INSTALADO EM REDE DE ALIMENTAÇÃO PARA HIDRANTE - FORNECIMENTO E INSTALAÇÃO. AF_10/2020</t>
  </si>
  <si>
    <t xml:space="preserve">LUVA DE REDUÇÃO, EM FERRO GALVANIZADO, 1" X 1/2", CONEXÃO ROSQUEADA, INSTALADO EM REDE DE ALIMENTAÇÃO PARA SPRINKLER - FORNECIMENTO E INSTALAÇÃO. AF_10/2020</t>
  </si>
  <si>
    <t xml:space="preserve">LUVA DE REDUÇÃO, EM FERRO GALVANIZADO, 1" X 3/4", CONEXÃO ROSQUEADA, INSTALADO EM REDE DE ALIMENTAÇÃO PARA SPRINKLER - FORNECIMENTO E INSTALAÇÃO. AF_10/2020</t>
  </si>
  <si>
    <t xml:space="preserve">LUVA DE REDUÇÃO, EM FERRO GALVANIZADO, 1 1/4" X 1", CONEXÃO ROSQUEADA, INSTALADO EM REDE DE ALIMENTAÇÃO PARA SPRINKLER - FORNECIMENTO E INSTALAÇÃO. AF_10/2020</t>
  </si>
  <si>
    <t xml:space="preserve">LUVA DE REDUÇÃO, EM FERRO GALVANIZADO, 1 1/4" X 1/2", CONEXÃO ROSQUEADA, INSTALADO EM REDE DE ALIMENTAÇÃO PARA SPRINKLER - FORNECIMENTO E INSTALAÇÃO. AF_10/2020</t>
  </si>
  <si>
    <t xml:space="preserve">LUVA DE REDUÇÃO, EM FERRO GALVANIZADO, 1 1/4" X 3/4", CONEXÃO ROSQUEADA, INSTALADO EM REDE DE ALIMENTAÇÃO PARA SPRINKLER - FORNECIMENTO E INSTALAÇÃO. AF_10/2020</t>
  </si>
  <si>
    <t xml:space="preserve">LUVA DE REDUÇÃO, EM FERRO GALVANIZADO, 1 1/2" X 1 1/4", CONEXÃO ROSQUEADA, INSTALADO EM REDE DE ALIMENTAÇÃO PARA SPRINKLER - FORNECIMENTO E INSTALAÇÃO. AF_10/2020</t>
  </si>
  <si>
    <t xml:space="preserve">LUVA DE REDUÇÃO, EM FERRO GALVANIZADO, 1 1/2" X 1", CONEXÃO ROSQUEADA, INSTALADO EM REDE DE ALIMENTAÇÃO PARA SPRINKLER - FORNECIMENTO E INSTALAÇÃO. AF_10/2020</t>
  </si>
  <si>
    <t xml:space="preserve">LUVA DE REDUÇÃO, EM FERRO GALVANIZADO, 1 1/2" X 3/4", CONEXÃO ROSQUEADA, INSTALADO EM REDE DE ALIMENTAÇÃO PARA SPRINKLER - FORNECIMENTO E INSTALAÇÃO. AF_10/2020</t>
  </si>
  <si>
    <t xml:space="preserve">LUVA DE REDUÇÃO, EM FERRO GALVANIZADO, 2" X 1 1/2", CONEXÃO ROSQUEADA, INSTALADO EM REDE DE ALIMENTAÇÃO PARA SPRINKLER - FORNECIMENTO E INSTALAÇÃO. AF_10/2020</t>
  </si>
  <si>
    <t xml:space="preserve">LUVA DE REDUÇÃO, EM FERRO GALVANIZADO, 2" X 1 1/4", CONEXÃO ROSQUEADA, INSTALADO EM REDE DE ALIMENTAÇÃO PARA SPRINKLER - FORNECIMENTO E INSTALAÇÃO. AF_10/2020</t>
  </si>
  <si>
    <t xml:space="preserve">LUVA DE REDUÇÃO, EM FERRO GALVANIZADO, 2" X 1", CONEXÃO ROSQUEADA, INSTALADO EM REDE DE ALIMENTAÇÃO PARA SPRINKLER - FORNECIMENTO E INSTALAÇÃO. AF_10/2020</t>
  </si>
  <si>
    <t xml:space="preserve">LUVA DE REDUÇÃO, EM FERRO GALVANIZADO, 2 1/2" X 1 1/2", CONEXÃO ROSQUEADA, INSTALADO EM REDE DE ALIMENTAÇÃO PARA SPRINKLER - FORNECIMENTO E INSTALAÇÃO. AF_10/2020</t>
  </si>
  <si>
    <t xml:space="preserve">LUVA DE REDUÇÃO, EM FERRO GALVANIZADO, 2 1/2" X 2", CONEXÃO ROSQUEADA, INSTALADO EM REDE DE ALIMENTAÇÃO PARA SPRINKLER - FORNECIMENTO E INSTALAÇÃO. AF_10/2020</t>
  </si>
  <si>
    <t xml:space="preserve">LUVA DE REDUÇÃO, EM FERRO GALVANIZADO, 3" X 2 1/2", CONEXÃO ROSQUEADA, INSTALADO EM REDE DE ALIMENTAÇÃO PARA SPRINKLER - FORNECIMENTO E INSTALAÇÃO. AF_10/2020</t>
  </si>
  <si>
    <t xml:space="preserve">LUVA DE REDUÇÃO, EM FERRO GALVANIZADO, 3" X 2", CONEXÃO ROSQUEADA, INSTALADO EM REDE DE ALIMENTAÇÃO PARA SPRINKLER - FORNECIMENTO E INSTALAÇÃO. AF_10/2020</t>
  </si>
  <si>
    <t xml:space="preserve">LUVA PASSANTE EM COBRE, DN 22 MM, SEM ANEL DE SOLDA, INSTALADO EM PRUMADA DE HIDRÁULICA PREDIAL - FORNECIMENTO E INSTALAÇÃO. AF_04/2022</t>
  </si>
  <si>
    <t xml:space="preserve">JUNTA DE EXPANSÃO EM COBRE, DN 22 MM, PONTA X PONTA, INSTALADO EM PRUMADA DE HIDRÁULICA PREDIAL - FORNECIMENTO E INSTALAÇÃO. AF_04/2022</t>
  </si>
  <si>
    <t xml:space="preserve">CONECTOR EM BRONZE/LATÃO, DN 22 MM X 3/4", SEM ANEL DE SOLDA, BOLSA X ROSCA F, INSTALADO EM PRUMADA DE HIDRÁULICA PREDIAL - FORNECIMENTO E INSTALAÇÃO. AF_04/2022</t>
  </si>
  <si>
    <t xml:space="preserve">CURVA DE TRANSPOSIÇÃO EM BRONZE/LATÃO, DN 22 MM, SEM ANEL DE SOLDA, BOLSA X BOLSA, INSTALADO EM PRUMADA DE HIDRÁULICA PREDIAL - FORNECIMENTO E INSTALAÇÃO. AF_04/2022</t>
  </si>
  <si>
    <t xml:space="preserve">LUVA PASSANTE EM COBRE, DN 28 MM, SEM ANEL DE SOLDA, INSTALADO EM PRUMADA DE HIDRÁULICA PREDIAL - FORNECIMENTO E INSTALAÇÃO. AF_04/2022</t>
  </si>
  <si>
    <t xml:space="preserve">BUCHA DE REDUÇÃO EM COBRE, DN 28 MM X 22 MM, SEM ANEL DE SOLDA, PONTA X BOLSA, INSTALADO EM PRUMADA DE HIDRÁULICA PREDIAL - FORNECIMENTO E INSTALAÇÃO. AF_04/2022</t>
  </si>
  <si>
    <t xml:space="preserve">JUNTA DE EXPANSÃO EM COBRE, DN 28 MM, PONTA X PONTA, INSTALADO EM PRUMADA DE HIDRÁULICA PREDIAL - FORNECIMENTO E INSTALAÇÃO. AF_04/2022</t>
  </si>
  <si>
    <t xml:space="preserve">CONECTOR EM BRONZE/LATÃO, DN 28 MM X 1/2", SEM ANEL DE SOLDA, BOLSA X ROSCA F, INSTALADO EM PRUMADA DE HIDRÁULICA PREDIAL - FORNECIMENTO E INSTALAÇÃO. AF_04/2022</t>
  </si>
  <si>
    <t xml:space="preserve">CURVA DE TRANSPOSIÇÃO EM BRONZE/LATÃO, DN 28 MM, SEM ANEL DE SOLDA, BOLSA X BOLSA, INSTALADO EM PRUMADA DE HIDRÁULICA PREDIAL - FORNECIMENTO E INSTALAÇÃO. AF_04/2022</t>
  </si>
  <si>
    <t xml:space="preserve">LUVA PASSANTE EM COBRE, DN 35 MM, SEM ANEL DE SOLDA, INSTALADO EM PRUMADA DE HIDRÁULICA PREDIAL - FORNECIMENTO E INSTALAÇÃO. AF_04/2022</t>
  </si>
  <si>
    <t xml:space="preserve">BUCHA DE REDUÇÃO EM COBRE, DN 35 MM X 28 MM, SEM ANEL DE SOLDA, PONTA X BOLSA, INSTALADO EM PRUMADA DE HIDRÁULICA PREDIAL - FORNECIMENTO E INSTALAÇÃO. AF_04/2022</t>
  </si>
  <si>
    <t xml:space="preserve">JUNTA DE EXPANSÃO EM BRONZE/LATÃO, DN 35 MM, PONTA X PONTA, INSTALADO EM PRUMADA DE HIDRÁULICA PREDIAL - FORNECIMENTO E INSTALAÇÃO. AF_04/2022</t>
  </si>
  <si>
    <t xml:space="preserve">LUVA PASSANTE EM COBRE, DN 42 MM, SEM ANEL DE SOLDA, INSTALADO EM PRUMADA DE HIDRÁULICA PREDIAL - FORNECIMENTO E INSTALAÇÃO. AF_04/2022</t>
  </si>
  <si>
    <t xml:space="preserve">BUCHA DE REDUÇÃO EM COBRE, DN 42 MM X 35 MM, SEM ANEL DE SOLDA, PONTA X BOLSA, INSTALADO EM PRUMADA DE HIDRÁULICA PREDIAL - FORNECIMENTO E INSTALAÇÃO. AF_04/2022</t>
  </si>
  <si>
    <t xml:space="preserve">JUNTA DE EXPANSÃO EM BRONZE/LATÃO, DN 42 MM, PONTA X PONTA, INSTALADO EM PRUMADA DE HIDRÁULICA PREDIAL - FORNECIMENTO E INSTALAÇÃO. AF_04/2022</t>
  </si>
  <si>
    <t xml:space="preserve">LUVA PASSANTE EM COBRE, DN 54 MM, SEM ANEL DE SOLDA, INSTALADO EM PRUMADA DE HIDRÁULICA PREDIAL - FORNECIMENTO E INSTALAÇÃO. AF_04/2022</t>
  </si>
  <si>
    <t xml:space="preserve">BUCHA DE REDUÇÃO EM COBRE, DN 54 MM X 42 MM, SEM ANEL DE SOLDA, PONTA X BOLSA, INSTALADO EM PRUMADA DE HIDRÁULICA PREDIAL - FORNECIMENTO E INSTALAÇÃO. AF_04/2022</t>
  </si>
  <si>
    <t xml:space="preserve">JUNTA DE EXPANSÃO EM BRONZE/LATÃO, DN 54 MM, PONTA X PONTA, INSTALADO EM PRUMADA DE HIDRÁULICA PREDIAL - FORNECIMENTO E INSTALAÇÃO. AF_04/2022</t>
  </si>
  <si>
    <t xml:space="preserve">LUVA PASSANTE EM COBRE, DN 66 MM, SEM ANEL DE SOLDA, INSTALADO EM PRUMADA DE HIDRÁULICA PREDIAL - FORNECIMENTO E INSTALAÇÃO. AF_04/2022</t>
  </si>
  <si>
    <t xml:space="preserve">BUCHA DE REDUÇÃO EM COBRE, DN 66 MM X 54 MM, SEM ANEL DE SOLDA, PONTA X BOLSA, INSTALADO EM PRUMADA DE HIDRÁULICA PREDIAL - FORNECIMENTO E INSTALAÇÃO. AF_04/2022</t>
  </si>
  <si>
    <t xml:space="preserve">JUNTA DE EXPANSÃO EM BRONZE/LATÃO, DN 66 MM, PONTA X PONTA, INSTALADO EM PRUMADA DE HIDRÁULICA PREDIAL - FORNECIMENTO E INSTALAÇÃO. AF_04/2022</t>
  </si>
  <si>
    <t xml:space="preserve">CURVA EM COBRE, DN 15 MM, 45 GRAUS, SEM ANEL DE SOLDA, BOLSA X BOLSA, INSTALADO EM RAMAL DE DISTRIBUIÇÃO DE HIDRÁULICA PREDIAL - FORNECIMENTO E INSTALAÇÃO. AF_04/2022</t>
  </si>
  <si>
    <t xml:space="preserve">COTOVELO EM BRONZE/LATÃO, DN 15 MM X 1/2", 90 GRAUS, SEM ANEL DE SOLDA, BOLSA X ROSCA F, INSTALADO EM RAMAL DE DISTRIBUIÇÃO DE HIDRÁULICA PREDIAL - FORNECIMENTO E INSTALAÇÃO. AF_04/2022</t>
  </si>
  <si>
    <t xml:space="preserve">CURVA EM COBRE, DN 22 MM, 45 GRAUS, SEM ANEL DE SOLDA, BOLSA X BOLSA, INSTALADO EM RAMAL DE DISTRIBUIÇÃO DE HIDRÁULICA PREDIAL - FORNECIMENTO E INSTALAÇÃO. AF_04/2022</t>
  </si>
  <si>
    <t xml:space="preserve">COTOVELO EM BRONZE/LATÃO, DN 22 MM X 1/2", 90 GRAUS, SEM ANEL DE SOLDA, BOLSA X ROSCA F, INSTALADO EM RAMAL DE DISTRIBUIÇÃO DE HIDRÁULICA PREDIAL - FORNECIMENTO E INSTALAÇÃO. AF_04/2022</t>
  </si>
  <si>
    <t xml:space="preserve">COTOVELO EM BRONZE/LATÃO, DN 22 MM X 3/4", 90 GRAUS, SEM ANEL DE SOLDA, BOLSA X ROSCA F, INSTALADO EM RAMAL DE DISTRIBUIÇÃO DE HIDRÁULICA PREDIAL - FORNECIMENTO E INSTALAÇÃO. AF_04/2022</t>
  </si>
  <si>
    <t xml:space="preserve">CURVA EM COBRE, DN 28 MM, 45 GRAUS, SEM ANEL DE SOLDA, BOLSA X BOLSA, INSTALADO EM RAMAL DE DISTRIBUIÇÃO DE HIDRÁULICA PREDIAL - FORNECIMENTO E INSTALAÇÃO. AF_04/2022</t>
  </si>
  <si>
    <t xml:space="preserve">LUVA PASSANTE EM COBRE, DN 15 MM, SEM ANEL DE SOLDA, INSTALADO EM RAMAL DE DISTRIBUIÇÃO DE HIDRÁULICA PREDIAL - FORNECIMENTO E INSTALAÇÃO. AF_04/2022</t>
  </si>
  <si>
    <t xml:space="preserve">CONECTOR EM BRONZE/LATÃO, DN 15 MM X 1/2", SEM ANEL DE SOLDA, BOLSA X ROSCA F, INSTALADO EM RAMAL DE DISTRIBUIÇÃO DE HIDRÁULICA PREDIAL - FORNECIMENTO E INSTALAÇÃO. AF_04/2022</t>
  </si>
  <si>
    <t xml:space="preserve">CURVA DE TRANSPOSIÇÃO EM BRONZE/LATÃO, DN 15 MM, SEM ANEL DE SOLDA, BOLSA X BOLSA, INSTALADO EM RAMAL DE DISTRIBUIÇÃO DE HIDRÁULICA PREDIAL - FORNECIMENTO E INSTALAÇÃO. AF_04/2022</t>
  </si>
  <si>
    <t xml:space="preserve">JUNTA DE EXPANSÃO EM COBRE, DN 15 MM, PONTA X PONTA, INSTALADO EM RAMAL DE DISTRIBUIÇÃO DE HIDRÁULICA PREDIAL - FORNECIMENTO E INSTALAÇÃO. AF_04/2022</t>
  </si>
  <si>
    <t xml:space="preserve">LUVA PASSANTE EM COBRE, DN 22 MM, SEM ANEL DE SOLDA, INSTALADO EM RAMAL DE DISTRIBUIÇÃO DE HIDRÁULICA PREDIAL - FORNECIMENTO E INSTALAÇÃO. AF_04/2022</t>
  </si>
  <si>
    <t xml:space="preserve">BUCHA DE REDUÇÃO EM COBRE, DN 22 MM X 15 MM, SEM ANEL DE SOLDA, PONTA X BOLSA, INSTALADO EM RAMAL DE DISTRIBUIÇÃO DE HIDRÁULICA PREDIAL - FORNECIMENTO E INSTALAÇÃO. AF_04/2022</t>
  </si>
  <si>
    <t xml:space="preserve">JUNTA DE EXPANSÃO EM COBRE, DN 22 MM, PONTA X PONTA, INSTALADO EM RAMAL DE DISTRIBUIÇÃO DE HIDRÁULICA PREDIAL - FORNECIMENTO E INSTALAÇÃO. AF_04/2022</t>
  </si>
  <si>
    <t xml:space="preserve">CONECTOR EM BRONZE/LATÃO, DN 22 MM X 1/2", SEM ANEL DE SOLDA, BOLSA X ROSCA F, INSTALADO EM RAMAL DE DISTRIBUIÇÃO DE HIDRÁULICA PREDIAL - FORNECIMENTO E INSTALAÇÃO. AF_04/2022</t>
  </si>
  <si>
    <t xml:space="preserve">CONECTOR EM BRONZE/LATÃO, DN 22 MM X 3/4", SEM ANEL DE SOLDA, BOLSA X ROSCA F, INSTALADO EM RAMAL DE DISTRIBUIÇÃO DE HIDRÁULICA PREDIAL - FORNECIMENTO E INSTALAÇÃO. AF_04/2022</t>
  </si>
  <si>
    <t xml:space="preserve">CURVA DE TRANSPOSIÇÃO EM BRONZE/LATÃO, DN 22 MM, SEM ANEL DE SOLDA, BOLSA X BOLSA, INSTALADO EM RAMAL DE DISTRIBUIÇÃO DE HIDRÁULICA PREDIAL - FORNECIMENTO E INSTALAÇÃO. AF_04/2022</t>
  </si>
  <si>
    <t xml:space="preserve">LUVA PASSANTE EM COBRE, DN 28 MM, SEM ANEL DE SOLDA, INSTALADO EM RAMAL DE DISTRIBUIÇÃO DE HIDRÁULICA PREDIAL - FORNECIMENTO E INSTALAÇÃO. AF_04/2022</t>
  </si>
  <si>
    <t xml:space="preserve">BUCHA DE REDUÇÃO EM COBRE, DN 28 MM X 22 MM, SEM ANEL DE SOLDA, INSTALADO EM RAMAL DE DISTRIBUIÇÃO DE HIDRÁULICA PREDIAL - FORNECIMENTO E INSTALAÇÃO. AF_04/2022</t>
  </si>
  <si>
    <t xml:space="preserve">JUNTA DE EXPANSÃO EM COBRE, DN 28 MM, PONTA X PONTA, INSTALADO EM RAMAL DE DISTRIBUIÇÃO DE HIDRÁULICA PREDIAL - FORNECIMENTO E INSTALAÇÃO. AF_04/2022</t>
  </si>
  <si>
    <t xml:space="preserve">CONECTOR EM BRONZE/LATÃO, DN 28 MM X 1/2", SEM ANEL DE SOLDA, BOLSA X ROSCA F, INSTALADO EM RAMAL DE DISTRIBUIÇÃO DE HIDRÁULICA PREDIAL - FORNECIMENTO E INSTALAÇÃO. AF_04/2022</t>
  </si>
  <si>
    <t xml:space="preserve">CURVA DE TRANSPOSIÇÃO EM BRONZE/LATÃO, DN 28 MM, SEM ANEL DE SOLDA, BOLSA X BOLSA, INSTALADO EM RAMAL DE DISTRIBUIÇÃO DE HIDRÁULICA PREDIAL - FORNECIMENTO E INSTALAÇÃO. AF_04/2022</t>
  </si>
  <si>
    <t xml:space="preserve">CURVA EM COBRE, DN 15 MM, 45 GRAUS, SEM ANEL DE SOLDA, BOLSA X BOLSA, INSTALADO EM RAMAL E SUB-RAMAL DE HIDRÁULICA PREDIAL - FORNECIMENTO E INSTALAÇÃO. AF_04/2022</t>
  </si>
  <si>
    <t xml:space="preserve">COTOVELO EM BRONZE/LATÃO, DN 15 MM X 1/2", 90 GRAUS, SEM ANEL DE SOLDA, BOLSA X ROSCA F, INSTALADO EM RAMAL E SUB-RAMAL DE HIDRÁULICA PREDIAL - FORNECIMENTO E INSTALAÇÃO. AF_04/2022</t>
  </si>
  <si>
    <t xml:space="preserve">CURVA EM COBRE, DN 22 MM, 45 GRAUS, SEM ANEL DE SOLDA, BOLSA X BOLSA, INSTALADO EM RAMAL E SUB-RAMAL DE HIDRÁULICA PREDIAL - FORNECIMENTO E INSTALAÇÃO. AF_04/2022</t>
  </si>
  <si>
    <t xml:space="preserve">COTOVELO EM BRONZE/LATÃO, DN 22 MM X 1/2", 90 GRAUS, SEM ANEL DE SOLDA, BOLSA X ROSCA F, INSTALADO EM RAMAL E SUB-RAMAL DE HIDRÁULICA PREDIAL - FORNECIMENTO E INSTALAÇÃO. AF_04/2022</t>
  </si>
  <si>
    <t xml:space="preserve">COTOVELO EM BRONZE/LATÃO, DN 22 MM X 3/4", 90 GRAUS, SEM ANEL DE SOLDA, BOLSA X ROSCA F, INSTALADO EM RAMAL E SUB-RAMAL DE HIDRÁULICA PREDIAL - FORNECIMENTO E INSTALAÇÃO. AF_04/2022</t>
  </si>
  <si>
    <t xml:space="preserve">CURVA EM COBRE, DN 28 MM, 45 GRAUS, SEM ANEL DE SOLDA, BOLSA X BOLSA, INSTALADO EM RAMAL E SUB-RAMAL DE HIDRÁULICA PREDIAL - FORNECIMENTO E INSTALAÇÃO. AF_04/2022</t>
  </si>
  <si>
    <t xml:space="preserve">LUVA PASSANTE EM COBRE, DN 15 MM, SEM ANEL DE SOLDA, INSTALADO EM RAMAL E SUB-RAMAL DE HIDRÁULICA PREDIAL - FORNECIMENTO E INSTALAÇÃO. AF_04/2022</t>
  </si>
  <si>
    <t xml:space="preserve">CONECTOR EM BRONZE/LATÃO, DN 15 MM X 1/2", SEM ANEL DE SOLDA, BOLSA X ROSCA F, INSTALADO EM RAMAL E SUB-RAMAL DE HIDRÁULICA PREDIAL - FORNECIMENTO E INSTALAÇÃO. AF_04/2022</t>
  </si>
  <si>
    <t xml:space="preserve">CURVA DE TRANSPOSIÇÃO EM BRONZE/LATÃO, DN 15 MM, SEM ANEL DE SOLDA, BOLSA X BOLSA, INSTALADO EM RAMAL E SUB-RAMAL DE HIDRÁULICA PREDIAL - FORNECIMENTO E INSTALAÇÃO. AF_04/2022</t>
  </si>
  <si>
    <t xml:space="preserve">JUNTA DE EXPANSÃO EM COBRE, DN 15 MM, PONTA X PONTA, INSTALADO EM RAMAL E SUB-RAMAL DE HIDRÁULICA PREDIAL - FORNECIMENTO E INSTALAÇÃO. AF_04/2022</t>
  </si>
  <si>
    <t xml:space="preserve">LUVA PASSANTE EM COBRE, DN 22 MM, SEM ANEL DE SOLDA, INSTALADO EM RAMAL E SUB-RAMAL DE HIDRÁULICA PREDIAL - FORNECIMENTO E INSTALAÇÃO. AF_04/2022</t>
  </si>
  <si>
    <t xml:space="preserve">BUCHA DE REDUÇÃO EM COBRE, DN 22 MM X 15 MM, SEM ANEL DE SOLDA, PONTA X BOLSA, INSTALADO EM RAMAL E SUB-RAMAL DE HIDRÁULICA PREDIAL - FORNECIMENTO E INSTALAÇÃO. AF_04/2022</t>
  </si>
  <si>
    <t xml:space="preserve">JUNTA DE EXPANSÃO EM COBRE, DN 22 MM, PONTA X PONTA, INSTALADO EM RAMAL E SUB-RAMAL DE HIDRÁULICA PREDIAL - FORNECIMENTO E INSTALAÇÃO. AF_04/2022</t>
  </si>
  <si>
    <t xml:space="preserve">CONECTOR EM BRONZE/LATÃO, DN 22 MM X 1/2", SEM ANEL DE SOLDA, BOLSA X ROSCA F, INSTALADO EM RAMAL E SUB-RAMAL DE HIDRÁULICA PREDIAL - FORNECIMENTO E INSTALAÇÃO. AF_04/2022</t>
  </si>
  <si>
    <t xml:space="preserve">CONECTOR EM BRONZE/LATÃO, DN 22 MM X 3/4", SEM ANEL DE SOLDA, BOLSA X ROSCA F, INSTALADO EM RAMAL E SUB-RAMAL DE HIDRÁULICA PREDIAL - FORNECIMENTO E INSTALAÇÃO. AF_04/2022</t>
  </si>
  <si>
    <t xml:space="preserve">CURVA DE TRANSPOSIÇÃO EM BRONZE/LATÃO, DN 22 MM, SEM ANEL DE SOLDA, BOLSA X BOLSA, INSTALADO EM RAMAL E SUB-RAMAL DE HIDRÁULICA PREDIAL - FORNECIMENTO E INSTALAÇÃO. AF_04/2022</t>
  </si>
  <si>
    <t xml:space="preserve">LUVA PASSANTE EM COBRE, DN 28 MM, SEM ANEL DE SOLDA, INSTALADO EM RAMAL E SUB-RAMAL  DE HIDRÁULICA PREDIAL - FORNECIMENTO E INSTALAÇÃO. AF_04/2022</t>
  </si>
  <si>
    <t xml:space="preserve">CONECTOR EM BRONZE/LATÃO, DN 28 MM X 1/2", SEM ANEL DE SOLDA, BOLSA X ROSCA F, INSTALADO EM RAMAL E SUB-RAMAL DE HIDRÁULICA PREDIAL - FORNECIMENTO E INSTALAÇÃO. AF_04/2022</t>
  </si>
  <si>
    <t xml:space="preserve">CURVA DE TRANSPOSIÇÃO EM BRONZE/LATÃO, DN 28 MM, SEM ANEL DE SOLDA, BOLSA X BOLSA, INSTALADO EM RAMAL E SUB-RAMAL DE HIDRÁULICA PREDIAL - FORNECIMENTO E INSTALAÇÃO. AF_04/2022</t>
  </si>
  <si>
    <t xml:space="preserve">JUNTA DE EXPANSÃO EM COBRE, DN 28 MM, PONTA X PONTA, INSTALADO EM RAMAL E SUB-RAMAL DE HIDRÁULICA PREDIAL - FORNECIMENTO E INSTALAÇÃO. AF_04/2022</t>
  </si>
  <si>
    <t xml:space="preserve">TE DUPLA CURVA EM BRONZE/LATÃO, DN 1/2" X 15 MM X 1/2", SEM ANEL DE SOLDA, ROSCA F X BOLSA X ROSCA F, INSTALADO EM RAMAL E SUB-RAMAL DE HIDRÁULICA PREDIAL - FORNECIMENTO E INSTALAÇÃO. AF_04/2022</t>
  </si>
  <si>
    <t xml:space="preserve">TE DUPLA CURVA EM BRONZE/LATÃO, DN 3/4" X 22 MM X 3/4", SEM ANEL DE SOLDA, ROSCA F X BOLSA X ROSCA F, INSTALADO EM RAMAL E SUB-RAMAL DE HIDRÁULICA PREDIAL - FORNECIMENTO E INSTALAÇÃO. AF_04/2022</t>
  </si>
  <si>
    <t xml:space="preserve">CURVA EM COBRE, DN 22 MM, 45 GRAUS, SEM ANEL DE SOLDA, BOLSA X BOLSA, INSTALADO EM PRUMADA DE HIDRÁULICA PREDIAL - FORNECIMENTO E INSTALAÇÃO. AF_04/2022</t>
  </si>
  <si>
    <t xml:space="preserve">COTOVELO EM BRONZE/LATÃO, DN 22 MM X 1/2", 90 GRAUS, SEM ANEL DE SOLDA, BOLSA X ROSCA F, INSTALADO EM PRUMADA DE HIDRÁULICA PREDIAL - FORNECIMENTO E INSTALAÇÃO. AF_04/2022</t>
  </si>
  <si>
    <t xml:space="preserve">COTOVELO EM BRONZE/LATÃO, DN 22 MM X 3/4", 90 GRAUS, SEM ANEL DE SOLDA, BOLSA X ROSCA F, INSTALADO EM PRUMADA DE HIDRÁULICA PREDIAL - FORNECIMENTO E INSTALAÇÃO. AF_04/2022</t>
  </si>
  <si>
    <t xml:space="preserve">CURVA EM COBRE, DN 28 MM, 45 GRAUS, SEM ANEL DE SOLDA, BOLSA X BOLSA, INSTALADO EM PRUMADA DE HIDRÁULICA PREDIAL - FORNECIMENTO E INSTALAÇÃO. AF_04/2022</t>
  </si>
  <si>
    <t xml:space="preserve">CURVA EM COBRE, DN 35 MM, 45 GRAUS, SEM ANEL DE SOLDA, BOLSA X BOLSA, INSTALADO EM PRUMADA DE HIDRÁULICA PREDIAL -  FORNECIMENTO E INSTALAÇÃO. AF_04/2022</t>
  </si>
  <si>
    <t xml:space="preserve">CURVA EM COBRE, DN 42 MM, 45 GRAUS, SEM ANEL DE SOLDA, BOLSA X BOLSA, INSTALADO EM PRUMADA DE HIDRÁULICA PREDIAL - FORNECIMENTO E INSTALAÇÃO. AF_04/2022</t>
  </si>
  <si>
    <t xml:space="preserve">CURVA EM COBRE, DN 54 MM, 45 GRAUS, SEM ANEL DE SOLDA, BOLSA X BOLSA, INSTALADO EM PRUMADA DE HIDRÁULICA PREDIAL - FORNECIMENTO E INSTALAÇÃO. AF_04/2022</t>
  </si>
  <si>
    <t xml:space="preserve">CURVA EM COBRE, DN 66 MM, 45 GRAUS, SEM ANEL DE SOLDA, BOLSA X BOLSA, INSTALADO EM PRUMADA DE HIDRÁULICA PREDIAL - FORNECIMENTO E INSTALAÇÃO. AF_04/2022</t>
  </si>
  <si>
    <t xml:space="preserve">BUCHA DE REDUÇÃO EM COBRE, DN 28 MM X 22 MM, SEM ANEL DE SOLDA, INSTALADO EM RAMAL E SUB-RAMAL DE HIDRÁULICA PREDIAL - FORNECIMENTO E INSTALAÇÃO. AF_04/2022</t>
  </si>
  <si>
    <t xml:space="preserve">LUVA, EM FERRO GALVANIZADO, CONEXÃO ROSQUEADA, DN 50 (2), INSTALADO EM RESERVAÇÃO DE ÁGUA DE EDIFICAÇÃO QUE POSSUA RESERVATÓRIO DE FIBRA/FIBROCIMENTO  FORNECIMENTO E INSTALAÇÃO. AF_06/2016</t>
  </si>
  <si>
    <t xml:space="preserve">NIPLE, EM FERRO GALVANIZADO, CONEXÃO ROSQUEADA, DN 50 (2), INSTALADO EM RESERVAÇÃO DE ÁGUA DE EDIFICAÇÃO QUE POSSUA RESERVATÓRIO DE FIBRA/FIBROCIMENTO  FORNECIMENTO E INSTALAÇÃO. AF_06/2016</t>
  </si>
  <si>
    <t xml:space="preserve">LUVA, EM FERRO GALVANIZADO, CONEXÃO ROSQUEADA, DN 65 (2 1/2), INSTALADO EM RESERVAÇÃO DE ÁGUA DE EDIFICAÇÃO QUE POSSUA RESERVATÓRIO DE FIBRA/FIBROCIMENTO  FORNECIMENTO E INSTALAÇÃO. AF_06/2016</t>
  </si>
  <si>
    <t xml:space="preserve">NIPLE, EM FERRO GALVANIZADO, CONEXÃO ROSQUEADA, DN 65 (2 1/2), INSTALADO EM RESERVAÇÃO DE ÁGUA DE EDIFICAÇÃO QUE POSSUA RESERVATÓRIO DE FIBRA/FIBROCIMENTO  FORNECIMENTO E INSTALAÇÃO. AF_06/2016</t>
  </si>
  <si>
    <t xml:space="preserve">LUVA, EM FERRO GALVANIZADO, CONEXÃO ROSQUEADA, DN 80 (3), INSTALADO EM RESERVAÇÃO DE ÁGUA DE EDIFICAÇÃO QUE POSSUA RESERVATÓRIO DE FIBRA/FIBROCIMENTO  FORNECIMENTO E INSTALAÇÃO. AF_06/2016</t>
  </si>
  <si>
    <t xml:space="preserve">NIPLE, EM FERRO GALVANIZADO, CONEXÃO ROSQUEADA, DN 80 (3), INSTALADO EM RESERVAÇÃO DE ÁGUA DE EDIFICAÇÃO QUE POSSUA RESERVATÓRIO DE FIBRA/FIBROCIMENTO  FORNECIMENTO E INSTALAÇÃO. AF_06/2016</t>
  </si>
  <si>
    <t xml:space="preserve">COTOVELO 90 GRAUS, EM FERRO GALVANIZADO, CONEXÃO ROSQUEADA, DN 50 (2), INSTALADO EM RESERVAÇÃO DE ÁGUA DE EDIFICAÇÃO QUE POSSUA RESERVATÓRIO DE FIBRA/FIBROCIMENTO  FORNECIMENTO E INSTALAÇÃO. AF_06/2016</t>
  </si>
  <si>
    <t xml:space="preserve">COTOVELO 45 GRAUS, EM FERRO GALVANIZADO, CONEXÃO ROSQUEADA, DN 50 (2), INSTALADO EM RESERVAÇÃO DE ÁGUA DE EDIFICAÇÃO QUE POSSUA RESERVATÓRIO DE FIBRA/FIBROCIMENTO  FORNECIMENTO E INSTALAÇÃO. AF_06/2016</t>
  </si>
  <si>
    <t xml:space="preserve">COTOVELO 90 GRAUS, EM FERRO GALVANIZADO, CONEXÃO ROSQUEADA, DN 65 (2 1/2), INSTALADO EM RESERVAÇÃO DE ÁGUA DE EDIFICAÇÃO QUE POSSUA RESERVATÓRIO DE FIBRA/FIBROCIMENTO  FORNECIMENTO E INSTALAÇÃO. AF_06/2016</t>
  </si>
  <si>
    <t xml:space="preserve">COTOVELO 45 GRAUS, EM FERRO GALVANIZADO, CONEXÃO ROSQUEADA, DN 65 (2 1/2), INSTALADO EM RESERVAÇÃO DE ÁGUA DE EDIFICAÇÃO QUE POSSUA RESERVATÓRIO DE FIBRA/FIBROCIMENTO  FORNECIMENTO E INSTALAÇÃO. AF_06/2016</t>
  </si>
  <si>
    <t xml:space="preserve">COTOVELO 90 GRAUS, EM FERRO GALVANIZADO, CONEXÃO ROSQUEADA, DN 80 (3), INSTALADO EM RESERVAÇÃO DE ÁGUA DE EDIFICAÇÃO QUE POSSUA RESERVATÓRIO DE FIBRA/FIBROCIMENTO  FORNECIMENTO E INSTALAÇÃO. AF_06/2016</t>
  </si>
  <si>
    <t xml:space="preserve">COTOVELO 45 GRAUS, EM FERRO GALVANIZADO, CONEXÃO ROSQUEADA, DN 80 (3), INSTALADO EM RESERVAÇÃO DE ÁGUA DE EDIFICAÇÃO QUE POSSUA RESERVATÓRIO DE FIBRA/FIBROCIMENTO  FORNECIMENTO E INSTALAÇÃO. AF_06/2016</t>
  </si>
  <si>
    <t xml:space="preserve">TÊ, EM FERRO GALVANIZADO, CONEXÃO ROSQUEADA, DN 50 (2), INSTALADO EM RESERVAÇÃO DE ÁGUA DE EDIFICAÇÃO QUE POSSUA RESERVATÓRIO DE FIBRA/FIBROCIMENTO  FORNECIMENTO E INSTALAÇÃO. AF_06/2016</t>
  </si>
  <si>
    <t xml:space="preserve">TÊ, EM FERRO GALVANIZADO, CONEXÃO ROSQUEADA, DN 65 (2 1/2), INSTALADO EM RESERVAÇÃO DE ÁGUA DE EDIFICAÇÃO QUE POSSUA RESERVATÓRIO DE FIBRA/FIBROCIMENTO  FORNECIMENTO E INSTALAÇÃO. AF_06/2016</t>
  </si>
  <si>
    <t xml:space="preserve">TÊ, EM FERRO GALVANIZADO, CONEXÃO ROSQUEADA, DN 80 (3), INSTALADO EM RESERVAÇÃO DE ÁGUA DE EDIFICAÇÃO QUE POSSUA RESERVATÓRIO DE FIBRA/FIBROCIMENTO  FORNECIMENTO E INSTALAÇÃO. AF_06/2016</t>
  </si>
  <si>
    <t xml:space="preserve">LUVA EM COBRE, DN 54 MM, SEM ANEL DE SOLDA, INSTALADO EM RESERVAÇÃO DE ÁGUA DE EDIFICAÇÃO QUE POSSUA RESERVATÓRIO DE FIBRA/FIBROCIMENTO  FORNECIMENTO E INSTALAÇÃO. AF_06/2016</t>
  </si>
  <si>
    <t xml:space="preserve">LUVA EM COBRE, DN 66 MM, SEM ANEL DE SOLDA, INSTALADO EM RESERVAÇÃO DE ÁGUA DE EDIFICAÇÃO QUE POSSUA RESERVATÓRIO DE FIBRA/FIBROCIMENTO  FORNECIMENTO E INSTALAÇÃO. AF_06/2016</t>
  </si>
  <si>
    <t xml:space="preserve">LUVA EM COBRE, DN 79 MM, SEM ANEL DE SOLDA, INSTALADO EM RESERVAÇÃO DE ÁGUA DE EDIFICAÇÃO QUE POSSUA RESERVATÓRIO DE FIBRA/FIBROCIMENTO  FORNECIMENTO E INSTALAÇÃO. AF_06/2016</t>
  </si>
  <si>
    <t xml:space="preserve">LUVA DE COBRE, DN 104 MM, SEM ANEL DE SOLDA, INSTALADO EM RESERVAÇÃO DE ÁGUA DE EDIFICAÇÃO QUE POSSUA RESERVATÓRIO DE FIBRA/FIBROCIMENTO  FORNECIMENTO E INSTALAÇÃO. AF_06/2016</t>
  </si>
  <si>
    <t xml:space="preserve">COTOVELO EM COBRE, DN 54 MM, 90 GRAUS, SEM ANEL DE SOLDA, INSTALADO EM RESERVAÇÃO DE ÁGUA DE EDIFICAÇÃO QUE POSSUA RESERVATÓRIO DE FIBRA/FIBROCIMENTO  FORNECIMENTO E INSTALAÇÃO. AF_06/2016</t>
  </si>
  <si>
    <t xml:space="preserve">CURVA EM COBRE, DN 54 MM, 45 GRAUS, SEM ANEL DE SOLDA, BOLSA X BOLSA, INSTALADO EM RESERVAÇÃO DE ÁGUA DE EDIFICAÇÃO QUE POSSUA RESERVATÓRIO DE FIBRA/FIBROCIMENTO  FORNECIMENTO E INSTALAÇÃO. AF_06/2016</t>
  </si>
  <si>
    <t xml:space="preserve">COTOVELO EM COBRE, DN 66 MM, 90 GRAUS, SEM ANEL DE SOLDA, INSTALADO EM RESERVAÇÃO DE ÁGUA DE EDIFICAÇÃO QUE POSSUA RESERVATÓRIO DE FIBRA/FIBROCIMENTO  FORNECIMENTO E INSTALAÇÃO. AF_06/2016</t>
  </si>
  <si>
    <t xml:space="preserve">CURVA EM COBRE, DN 66 MM, 45 GRAUS, SEM ANEL DE SOLDA, BOLSA X BOLSA, INSTALADO EM RESERVAÇÃO DE ÁGUA DE EDIFICAÇÃO QUE POSSUA RESERVATÓRIO DE FIBRA/FIBROCIMENTO  FORNECIMENTO E INSTALAÇÃO. AF_06/2016</t>
  </si>
  <si>
    <t xml:space="preserve">COTOVELO EM COBRE, DN 79 MM, 90 GRAUS, SEM ANEL DE SOLDA, INSTALADO EM RESERVAÇÃO DE ÁGUA DE EDIFICAÇÃO QUE POSSUA RESERVATÓRIO DE FIBRA/FIBROCIMENTO  FORNECIMENTO E INSTALAÇÃO. AF_06/2016</t>
  </si>
  <si>
    <t xml:space="preserve">COTOVELO EM COBRE, DN 104 MM, 90 GRAUS, SEM ANEL DE SOLDA, INSTALADO EM RESERVAÇÃO DE ÁGUA DE EDIFICAÇÃO QUE POSSUA RESERVATÓRIO DE FIBRA/FIBROCIMENTO  FORNECIMENTO E INSTALAÇÃO. AF_06/2016</t>
  </si>
  <si>
    <t xml:space="preserve">TE EM COBRE, DN 54 MM, SEM ANEL DE SOLDA, INSTALADO EM RESERVAÇÃO DE ÁGUA DE EDIFICAÇÃO QUE POSSUA RESERVATÓRIO DE FIBRA/FIBROCIMENTO  FORNECIMENTO E INSTALAÇÃO. AF_06/2016</t>
  </si>
  <si>
    <t xml:space="preserve">TE EM COBRE, DN 66 MM, SEM ANEL DE SOLDA, INSTALADO EM RESERVAÇÃO DE ÁGUA DE EDIFICAÇÃO QUE POSSUA RESERVATÓRIO DE FIBRA/FIBROCIMENTO  FORNECIMENTO E INSTALAÇÃO. AF_06/2016</t>
  </si>
  <si>
    <t xml:space="preserve">TE EM COBRE, DN 79 MM, SEM ANEL DE SOLDA, INSTALADO EM RESERVAÇÃO DE ÁGUA DE EDIFICAÇÃO QUE POSSUA RESERVATÓRIO DE FIBRA/FIBROCIMENTO  FORNECIMENTO E INSTALAÇÃO. AF_06/2016</t>
  </si>
  <si>
    <t xml:space="preserve">TE EM COBRE, DN 104 MM, SEM ANEL DE SOLDA, INSTALADO EM RESERVAÇÃO DE ÁGUA DE EDIFICAÇÃO QUE POSSUA RESERVATÓRIO DE FIBRA/FIBROCIMENTO  FORNECIMENTO E INSTALAÇÃO. AF_06/2016</t>
  </si>
  <si>
    <t xml:space="preserve">ADAPTADOR CURTO COM BOLSA E ROSCA PARA REGISTRO, PVC, SOLDÁVEL, DN  25 MM X 3/4 , INSTALADO EM RESERVAÇÃO DE ÁGUA DE EDIFICAÇÃO QUE POSSUA RESERVATÓRIO DE FIBRA/FIBROCIMENTO   FORNECIMENTO E INSTALAÇÃO. AF_06/2016</t>
  </si>
  <si>
    <t xml:space="preserve">LUVA PVC, SOLDÁVEL, DN  25 MM, INSTALADA EM RESERVAÇÃO DE ÁGUA DE EDIFICAÇÃO QUE POSSUA RESERVATÓRIO DE FIBRA/FIBROCIMENTO   FORNECIMENTO E INSTALAÇÃO. AF_06/2016</t>
  </si>
  <si>
    <t xml:space="preserve">ADAPTADOR CURTO COM BOLSA E ROSCA PARA REGISTRO, PVC, SOLDÁVEL, DN 32 MM X 1 , INSTALADO EM RESERVAÇÃO DE ÁGUA DE EDIFICAÇÃO QUE POSSUA RESERVATÓRIO DE FIBRA/FIBROCIMENTO   FORNECIMENTO E INSTALAÇÃO. AF_06/2016</t>
  </si>
  <si>
    <t xml:space="preserve">LUVA PVC, SOLDÁVEL, DN 32 MM, INSTALADA EM RESERVAÇÃO DE ÁGUA DE EDIFICAÇÃO QUE POSSUA RESERVATÓRIO DE FIBRA/FIBROCIMENTO   FORNECIMENTO E INSTALAÇÃO. AF_06/2016</t>
  </si>
  <si>
    <t xml:space="preserve">ADAPTADOR CURTO COM BOLSA E ROSCA PARA REGISTRO, PVC, SOLDÁVEL, DN 40 MM X 1 1/4 , INSTALADO EM RESERVAÇÃO DE ÁGUA DE EDIFICAÇÃO QUE POSSUA RESERVATÓRIO DE FIBRA/FIBROCIMENTO   FORNECIMENTO E INSTALAÇÃO. AF_06/2016</t>
  </si>
  <si>
    <t xml:space="preserve">LUVA, PVC, SOLDÁVEL, DN 40 MM, INSTALADO EM RESERVAÇÃO DE ÁGUA DE EDIFICAÇÃO QUE POSSUA RESERVATÓRIO DE FIBRA/FIBROCIMENTO   FORNECIMENTO E INSTALAÇÃO. AF_06/2016</t>
  </si>
  <si>
    <t xml:space="preserve">ADAPTADOR CURTO COM BOLSA E ROSCA PARA REGISTRO, PVC, SOLDÁVEL, DN 50 MM X 1 1/2 , INSTALADO EM RESERVAÇÃO DE ÁGUA DE EDIFICAÇÃO QUE POSSUA RESERVATÓRIO DE FIBRA/FIBROCIMENTO   FORNECIMENTO E INSTALAÇÃO. AF_06/2016</t>
  </si>
  <si>
    <t xml:space="preserve">LUVA, PVC, SOLDÁVEL, DN 50 MM, INSTALADO EM RESERVAÇÃO DE ÁGUA DE EDIFICAÇÃO QUE POSSUA RESERVATÓRIO DE FIBRA/FIBROCIMENTO   FORNECIMENTO E INSTALAÇÃO. AF_06/2016</t>
  </si>
  <si>
    <t xml:space="preserve">ADAPTADOR CURTO COM BOLSA E ROSCA PARA REGISTRO, PVC, SOLDÁVEL, DN 60 MM X 2 , INSTALADO EM RESERVAÇÃO DE ÁGUA DE EDIFICAÇÃO QUE POSSUA RESERVATÓRIO DE FIBRA/FIBROCIMENTO   FORNECIMENTO E INSTALAÇÃO. AF_06/2016</t>
  </si>
  <si>
    <t xml:space="preserve">LUVA, PVC, SOLDÁVEL, DN 60 MM, INSTALADO EM RESERVAÇÃO DE ÁGUA DE EDIFICAÇÃO QUE POSSUA RESERVATÓRIO DE FIBRA/FIBROCIMENTO   FORNECIMENTO E INSTALAÇÃO. AF_06/2016</t>
  </si>
  <si>
    <t xml:space="preserve">ADAPTADOR CURTO COM BOLSA E ROSCA PARA REGISTRO, PVC, SOLDÁVEL, DN 75 MM X 2 1/2 , INSTALADO EM RESERVAÇÃO DE ÁGUA DE EDIFICAÇÃO QUE POSSUA RESERVATÓRIO DE FIBRA/FIBROCIMENTO   FORNECIMENTO E INSTALAÇÃO. AF_06/2016</t>
  </si>
  <si>
    <t xml:space="preserve">LUVA, PVC, SOLDÁVEL, DN 75 MM, INSTALADO EM RESERVAÇÃO DE ÁGUA DE EDIFICAÇÃO QUE POSSUA RESERVATÓRIO DE FIBRA/FIBROCIMENTO   FORNECIMENTO E INSTALAÇÃO. AF_06/2016</t>
  </si>
  <si>
    <t xml:space="preserve">ADAPTADOR CURTO COM BOLSA E ROSCA PARA REGISTRO, PVC, SOLDÁVEL, DN 85 MM X 3 , INSTALADO EM RESERVAÇÃO DE ÁGUA DE EDIFICAÇÃO QUE POSSUA RESERVATÓRIO DE FIBRA/FIBROCIMENTO   FORNECIMENTO E INSTALAÇÃO. AF_06/2016</t>
  </si>
  <si>
    <t xml:space="preserve">LUVA, PVC, SOLDÁVEL, DN 85 MM, INSTALADO EM RESERVAÇÃO DE ÁGUA DE EDIFICAÇÃO QUE POSSUA RESERVATÓRIO DE FIBRA/FIBROCIMENTO   FORNECIMENTO E INSTALAÇÃO. AF_06/2016</t>
  </si>
  <si>
    <t xml:space="preserve">ADAPTADOR CURTO COM BOLSA E ROSCA PARA REGISTRO, PVC, SOLDÁVEL, DN 110 MM X 4 , INSTALADO EM RESERVAÇÃO DE ÁGUA DE EDIFICAÇÃO QUE POSSUA RESERVATÓRIO DE FIBRA/FIBROCIMENTO   FORNECIMENTO E INSTALAÇÃO. AF_06/2016</t>
  </si>
  <si>
    <t xml:space="preserve">LUVA, PVC, SOLDÁVEL, DN 110 MM, INSTALADO EM RESERVAÇÃO DE ÁGUA DE EDIFICAÇÃO QUE POSSUA RESERVATÓRIO DE FIBRA/FIBROCIMENTO   FORNECIMENTO E INSTALAÇÃO. AF_06/2016</t>
  </si>
  <si>
    <t xml:space="preserve">JOELHO 90 GRAUS COM BUCHA DE LATÃO, PVC, SOLDÁVEL, DN  25 MM, X 3/4 INSTALADO EM RESERVAÇÃO DE ÁGUA DE EDIFICAÇÃO QUE POSSUA RESERVATÓRIO DE FIBRA/FIBROCIMENTO   FORNECIMENTO E INSTALAÇÃO. AF_06/2016</t>
  </si>
  <si>
    <t xml:space="preserve">CURVA 90 GRAUS, PVC, SOLDÁVEL, DN  25 MM, INSTALADO EM RESERVAÇÃO DE ÁGUA DE EDIFICAÇÃO QUE POSSUA RESERVATÓRIO DE FIBRA/FIBROCIMENTO   FORNECIMENTO E INSTALAÇÃO. AF_06/2016</t>
  </si>
  <si>
    <t xml:space="preserve">JOELHO 90 GRAUS, PVC, SOLDÁVEL, DN 32 MM INSTALADO EM RESERVAÇÃO DE ÁGUA DE EDIFICAÇÃO QUE POSSUA RESERVATÓRIO DE FIBRA/FIBROCIMENTO   FORNECIMENTO E INSTALAÇÃO. AF_06/2016</t>
  </si>
  <si>
    <t xml:space="preserve">CURVA 90 GRAUS, PVC, SOLDÁVEL, DN 32 MM, INSTALADO EM RESERVAÇÃO DE ÁGUA DE EDIFICAÇÃO QUE POSSUA RESERVATÓRIO DE FIBRA/FIBROCIMENTO   FORNECIMENTO E INSTALAÇÃO. AF_06/2016</t>
  </si>
  <si>
    <t xml:space="preserve">JOELHO 90 GRAUS, PVC, SOLDÁVEL, DN 40 MM INSTALADO EM RESERVAÇÃO DE ÁGUA DE EDIFICAÇÃO QUE POSSUA RESERVATÓRIO DE FIBRA/FIBROCIMENTO   FORNECIMENTO E INSTALAÇÃO. AF_06/2016</t>
  </si>
  <si>
    <t xml:space="preserve">CURVA 90 GRAUS, PVC, SOLDÁVEL, DN 40 MM, INSTALADO EM RESERVAÇÃO DE ÁGUA DE EDIFICAÇÃO QUE POSSUA RESERVATÓRIO DE FIBRA/FIBROCIMENTO   FORNECIMENTO E INSTALAÇÃO. AF_06/2016</t>
  </si>
  <si>
    <t xml:space="preserve">JOELHO 90 GRAUS, PVC, SOLDÁVEL, DN 50 MM INSTALADO EM RESERVAÇÃO DE ÁGUA DE EDIFICAÇÃO QUE POSSUA RESERVATÓRIO DE FIBRA/FIBROCIMENTO   FORNECIMENTO E INSTALAÇÃO. AF_06/2016</t>
  </si>
  <si>
    <t xml:space="preserve">CURVA 90 GRAUS, PVC, SOLDÁVEL, DN 50 MM, INSTALADO EM RESERVAÇÃO DE ÁGUA DE EDIFICAÇÃO QUE POSSUA RESERVATÓRIO DE FIBRA/FIBROCIMENTO   FORNECIMENTO E INSTALAÇÃO. AF_06/2016</t>
  </si>
  <si>
    <t xml:space="preserve">JOELHO 90 GRAUS, PVC, SOLDÁVEL, DN 60 MM INSTALADO EM RESERVAÇÃO DE ÁGUA DE EDIFICAÇÃO QUE POSSUA RESERVATÓRIO DE FIBRA/FIBROCIMENTO   FORNECIMENTO E INSTALAÇÃO. AF_06/2016</t>
  </si>
  <si>
    <t xml:space="preserve">CURVA 90 GRAUS, PVC, SOLDÁVEL, DN 60 MM, INSTALADO EM RESERVAÇÃO DE ÁGUA DE EDIFICAÇÃO QUE POSSUA RESERVATÓRIO DE FIBRA/FIBROCIMENTO   FORNECIMENTO E INSTALAÇÃO. AF_06/2016</t>
  </si>
  <si>
    <t xml:space="preserve">JOELHO 90 GRAUS, PVC, SOLDÁVEL, DN 75 MM INSTALADO EM RESERVAÇÃO DE ÁGUA DE EDIFICAÇÃO QUE POSSUA RESERVATÓRIO DE FIBRA/FIBROCIMENTO   FORNECIMENTO E INSTALAÇÃO. AF_06/2016</t>
  </si>
  <si>
    <t xml:space="preserve">CURVA 90 GRAUS, PVC, SOLDÁVEL, DN 75 MM, INSTALADO EM RESERVAÇÃO DE ÁGUA DE EDIFICAÇÃO QUE POSSUA RESERVATÓRIO DE FIBRA/FIBROCIMENTO   FORNECIMENTO E INSTALAÇÃO. AF_06/2016</t>
  </si>
  <si>
    <t xml:space="preserve">JOELHO 90 GRAUS, PVC, SOLDÁVEL, DN 85 MM INSTALADO EM RESERVAÇÃO DE ÁGUA DE EDIFICAÇÃO QUE POSSUA RESERVATÓRIO DE FIBRA/FIBROCIMENTO   FORNECIMENTO E INSTALAÇÃO. AF_06/2016</t>
  </si>
  <si>
    <t xml:space="preserve">CURVA 90 GRAUS, PVC, SOLDÁVEL, DN 85 MM, INSTALADO EM RESERVAÇÃO DE ÁGUA DE EDIFICAÇÃO QUE POSSUA RESERVATÓRIO DE FIBRA/FIBROCIMENTO   FORNECIMENTO E INSTALAÇÃO. AF_06/2016</t>
  </si>
  <si>
    <t xml:space="preserve">JOELHO 90 GRAUS, PVC, SOLDÁVEL, DN 110 MM INSTALADO EM RESERVAÇÃO DE ÁGUA DE EDIFICAÇÃO QUE POSSUA RESERVATÓRIO DE FIBRA/FIBROCIMENTO   FORNECIMENTO E INSTALAÇÃO. AF_06/2016</t>
  </si>
  <si>
    <t xml:space="preserve">CURVA 90 GRAUS, PVC, SOLDÁVEL, DN 110 MM, INSTALADO EM RESERVAÇÃO DE ÁGUA DE EDIFICAÇÃO QUE POSSUA RESERVATÓRIO DE FIBRA/FIBROCIMENTO   FORNECIMENTO E INSTALAÇÃO. AF_06/2016</t>
  </si>
  <si>
    <t xml:space="preserve">TÊ, PVC, SOLDÁVEL, DN  25 MM INSTALADO EM RESERVAÇÃO DE ÁGUA DE EDIFICAÇÃO QUE POSSUA RESERVATÓRIO DE FIBRA/FIBROCIMENTO   FORNECIMENTO E INSTALAÇÃO. AF_06/2016</t>
  </si>
  <si>
    <t xml:space="preserve">TÊ COM BUCHA DE LATÃO NA BOLSA CENTRAL, PVC, SOLDÁVEL, DN  25 MM X 3/4 , INSTALADO EM RESERVAÇÃO DE ÁGUA DE EDIFICAÇÃO QUE POSSUA RESERVATÓRIO DE FIBRA/FIBROCIMENTO   FORNECIMENTO E INSTALAÇÃO. AF_06/2016</t>
  </si>
  <si>
    <t xml:space="preserve">TÊ, PVC, SOLDÁVEL, DN 32 MM INSTALADO EM RESERVAÇÃO DE ÁGUA DE EDIFICAÇÃO QUE POSSUA RESERVATÓRIO DE FIBRA/FIBROCIMENTO   FORNECIMENTO E INSTALAÇÃO. AF_06/2016</t>
  </si>
  <si>
    <t xml:space="preserve">TÊ DE REDUÇÃO, PVC, SOLDÁVEL, DN 32 MM X  25 MM, INSTALADO EM RESERVAÇÃO DE ÁGUA DE EDIFICAÇÃO QUE POSSUA RESERVATÓRIO DE FIBRA/FIBROCIMENTO   FORNECIMENTO E INSTALAÇÃO. AF_06/2016</t>
  </si>
  <si>
    <t xml:space="preserve">TÊ, PVC, SOLDÁVEL, DN 40 MM INSTALADO EM RESERVAÇÃO DE ÁGUA DE EDIFICAÇÃO QUE POSSUA RESERVATÓRIO DE FIBRA/FIBROCIMENTO   FORNECIMENTO E INSTALAÇÃO. AF_06/2016</t>
  </si>
  <si>
    <t xml:space="preserve">TÊ DE REDUÇÃO, PVC, SOLDÁVEL, DN 40 MM X 32 MM, INSTALADO EM RESERVAÇÃO DE ÁGUA DE EDIFICAÇÃO QUE POSSUA RESERVATÓRIO DE FIBRA/FIBROCIMENTO   FORNECIMENTO E INSTALAÇÃO. AF_06/2016</t>
  </si>
  <si>
    <t xml:space="preserve">TÊ, PVC, SOLDÁVEL, DN 50 MM INSTALADO EM RESERVAÇÃO DE ÁGUA DE EDIFICAÇÃO QUE POSSUA RESERVATÓRIO DE FIBRA/FIBROCIMENTO   FORNECIMENTO E INSTALAÇÃO. AF_06/2016</t>
  </si>
  <si>
    <t xml:space="preserve">TÊ DE REDUÇÃO, PVC, SOLDÁVEL, DN 50 MM X 40 MM, INSTALADO EM RESERVAÇÃO DE ÁGUA DE EDIFICAÇÃO QUE POSSUA RESERVATÓRIO DE FIBRA/FIBROCIMENTO   FORNECIMENTO E INSTALAÇÃO. AF_06/2016</t>
  </si>
  <si>
    <t xml:space="preserve">TÊ, PVC, SOLDÁVEL, DN 60 MM INSTALADO EM RESERVAÇÃO DE ÁGUA DE EDIFICAÇÃO QUE POSSUA RESERVATÓRIO DE FIBRA/FIBROCIMENTO   FORNECIMENTO E INSTALAÇÃO. AF_06/2016</t>
  </si>
  <si>
    <t xml:space="preserve">TÊ, PVC, SOLDÁVEL, DN 75 MM INSTALADO EM RESERVAÇÃO DE ÁGUA DE EDIFICAÇÃO QUE POSSUA RESERVATÓRIO DE FIBRA/FIBROCIMENTO   FORNECIMENTO E INSTALAÇÃO. AF_06/2016</t>
  </si>
  <si>
    <t xml:space="preserve">TÊ DE REDUÇÃO, PVC, SOLDÁVEL, DN 75 MM X 50 MM, INSTALADO EM RESERVAÇÃO DE ÁGUA DE EDIFICAÇÃO QUE POSSUA RESERVATÓRIO DE FIBRA/FIBROCIMENTO   FORNECIMENTO E INSTALAÇÃO. AF_06/2016</t>
  </si>
  <si>
    <t xml:space="preserve">TÊ, PVC, SOLDÁVEL, DN 85 MM INSTALADO EM RESERVAÇÃO DE ÁGUA DE EDIFICAÇÃO QUE POSSUA RESERVATÓRIO DE FIBRA/FIBROCIMENTO   FORNECIMENTO E INSTALAÇÃO. AF_06/2016</t>
  </si>
  <si>
    <t xml:space="preserve">TÊ DE REDUÇÃO, PVC, SOLDÁVEL, DN 85 MM X 60 MM, INSTALADO EM RESERVAÇÃO DE ÁGUA DE EDIFICAÇÃO QUE POSSUA RESERVATÓRIO DE FIBRA/FIBROCIMENTO   FORNECIMENTO E INSTALAÇÃO. AF_06/2016</t>
  </si>
  <si>
    <t xml:space="preserve">TÊ, PVC, SOLDÁVEL, DN 110 MM INSTALADO EM RESERVAÇÃO DE ÁGUA DE EDIFICAÇÃO QUE POSSUA RESERVATÓRIO DE FIBRA/FIBROCIMENTO   FORNECIMENTO E INSTALAÇÃO. AF_06/2016</t>
  </si>
  <si>
    <t xml:space="preserve">TÊ DE REDUÇÃO, PVC, SOLDÁVEL, DN 110 MM X 60 MM, INSTALADO EM RESERVAÇÃO DE ÁGUA DE EDIFICAÇÃO QUE POSSUA RESERVATÓRIO DE FIBRA/FIBROCIMENTO   FORNECIMENTO E INSTALAÇÃO. AF_06/2016</t>
  </si>
  <si>
    <t xml:space="preserve">ADAPTADOR COM FLANGE E ANEL DE VEDAÇÃO, PVC, SOLDÁVEL, DN  25 MM X 3/4 , INSTALADO EM RESERVAÇÃO DE ÁGUA DE EDIFICAÇÃO QUE POSSUA RESERVATÓRIO DE FIBRA/FIBROCIMENTO   FORNECIMENTO E INSTALAÇÃO. AF_06/2016</t>
  </si>
  <si>
    <t xml:space="preserve">ADAPTADOR COM FLANGE E ANEL DE VEDAÇÃO, PVC, SOLDÁVEL, DN 32 MM X 1 , INSTALADO EM RESERVAÇÃO DE ÁGUA DE EDIFICAÇÃO QUE POSSUA RESERVATÓRIO DE FIBRA/FIBROCIMENTO   FORNECIMENTO E INSTALAÇÃO. AF_06/2016</t>
  </si>
  <si>
    <t xml:space="preserve">ADAPTADOR COM FLANGE E ANEL DE VEDAÇÃO, PVC, SOLDÁVEL, DN 40 MM X 1 1/4 , INSTALADO EM RESERVAÇÃO DE ÁGUA DE EDIFICAÇÃO QUE POSSUA RESERVATÓRIO DE FIBRA/FIBROCIMENTO   FORNECIMENTO E INSTALAÇÃO. AF_06/2016</t>
  </si>
  <si>
    <t xml:space="preserve">ADAPTADOR COM FLANGE E ANEL DE VEDAÇÃO, PVC, SOLDÁVEL, DN 50 MM X 1 1/2 , INSTALADO EM RESERVAÇÃO DE ÁGUA DE EDIFICAÇÃO QUE POSSUA RESERVATÓRIO DE FIBRA/FIBROCIMENTO   FORNECIMENTO E INSTALAÇÃO. AF_06/2016</t>
  </si>
  <si>
    <t xml:space="preserve">ADAPTADOR COM FLANGE E ANEL DE VEDAÇÃO, PVC, SOLDÁVEL, DN 60 MM X 2 , INSTALADO EM RESERVAÇÃO DE ÁGUA DE EDIFICAÇÃO QUE POSSUA RESERVATÓRIO DE FIBRA/FIBROCIMENTO   FORNECIMENTO E INSTALAÇÃO. AF_06/2016</t>
  </si>
  <si>
    <t xml:space="preserve">ADAPTADOR COM FLANGES LIVRES, PVC, SOLDÁVEL, DN 75 MM X 2 1/2 , INSTALADO EM RESERVAÇÃO DE ÁGUA DE EDIFICAÇÃO QUE POSSUA RESERVATÓRIO DE FIBRA/FIBROCIMENTO   FORNECIMENTO E INSTALAÇÃO. AF_06/2016</t>
  </si>
  <si>
    <t xml:space="preserve">ADAPTADOR COM FLANGES LIVRES, PVC, SOLDÁVEL, DN 85 MM X 3 , INSTALADO EM RESERVAÇÃO DE ÁGUA DE EDIFICAÇÃO QUE POSSUA RESERVATÓRIO DE FIBRA/FIBROCIMENTO   FORNECIMENTO E INSTALAÇÃO. AF_06/2016</t>
  </si>
  <si>
    <t xml:space="preserve">ADAPTADOR COM FLANGES LIVRES, PVC, SOLDÁVEL, DN 110 MM X 4 , INSTALADO EM RESERVAÇÃO DE ÁGUA DE EDIFICAÇÃO QUE POSSUA RESERVATÓRIO DE FIBRA/FIBROCIMENTO   FORNECIMENTO E INSTALAÇÃO. AF_06/2016</t>
  </si>
  <si>
    <t xml:space="preserve">CONECTOR, CPVC, SOLDÁVEL, DN 22 MM X 3/4, INSTALADO EM RESERVAÇÃO DE ÁGUA DE EDIFICAÇÃO QUE POSSUA RESERVATÓRIO DE FIBRA/FIBROCIMENTO  FORNECIMENTO E INSTALAÇÃO. AF_06/2016</t>
  </si>
  <si>
    <t xml:space="preserve">LUVA, CPVC, SOLDÁVEL, DN 22 MM, INSTALADO EM RESERVAÇÃO DE ÁGUA DE EDIFICAÇÃO QUE POSSUA RESERVATÓRIO DE FIBRA/FIBROCIMENTO  FORNECIMENTO E INSTALAÇÃO. AF_06/2016</t>
  </si>
  <si>
    <t xml:space="preserve">CONECTOR, CPVC, SOLDÁVEL, DN 28 MM X 1, INSTALADO EM RESERVAÇÃO DE ÁGUA DE EDIFICAÇÃO QUE POSSUA RESERVATÓRIO DE FIBRA/FIBROCIMENTO  FORNECIMENTO E INSTALAÇÃO. AF_06/2016</t>
  </si>
  <si>
    <t xml:space="preserve">LUVA, CPVC, SOLDÁVEL, DN 28 MM, INSTALADO EM RESERVAÇÃO DE ÁGUA DE EDIFICAÇÃO QUE POSSUA RESERVATÓRIO DE FIBRA/FIBROCIMENTO  FORNECIMENTO E INSTALAÇÃO. AF_06/2016</t>
  </si>
  <si>
    <t xml:space="preserve">CONECTOR, CPVC, SOLDÁVEL, DN 35 MM X 1 1/4, INSTALADO EM RESERVAÇÃO DE ÁGUA DE EDIFICAÇÃO QUE POSSUA RESERVATÓRIO DE FIBRA/FIBROCIMENTO  FORNECIMENTO E INSTALAÇÃO. AF_06/2016</t>
  </si>
  <si>
    <t xml:space="preserve">LUVA, CPVC, SOLDÁVEL, DN 35 MM, INSTALADO EM RESERVAÇÃO DE ÁGUA DE EDIFICAÇÃO QUE POSSUA RESERVATÓRIO DE FIBRA/FIBROCIMENTO  FORNECIMENTO E INSTALAÇÃO. AF_06/2016</t>
  </si>
  <si>
    <t xml:space="preserve">CONECTOR, CPVC, SOLDÁVEL, DN 42 MM X 1 1/2, INSTALADO EM RESERVAÇÃO DE ÁGUA DE EDIFICAÇÃO QUE POSSUA RESERVATÓRIO DE FIBRA/FIBROCIMENTO  FORNECIMENTO E INSTALAÇÃO. AF_06/2016</t>
  </si>
  <si>
    <t xml:space="preserve">LUVA, CPVC, SOLDÁVEL, DN 42 MM, INSTALADO EM RESERVAÇÃO DE ÁGUA DE EDIFICAÇÃO QUE POSSUA RESERVATÓRIO DE FIBRA/FIBROCIMENTO  FORNECIMENTO E INSTALAÇÃO. AF_06/2016</t>
  </si>
  <si>
    <t xml:space="preserve">CONECTOR, CPVC, SOLDÁVEL, DN 54 MM X 2", INSTALADO EM RESERVAÇÃO DE ÁGUA DE EDIFICAÇÃO QUE POSSUA RESERVATÓRIO DE FIBRA/FIBROCIMENTO - FORNECIMENTO E INSTALAÇÃO. AF_06/2016</t>
  </si>
  <si>
    <t xml:space="preserve">LUVA, CPVC, SOLDÁVEL, DN 54 MM, INSTALADO EM RESERVAÇÃO DE ÁGUA DE EDIFICAÇÃO QUE POSSUA RESERVATÓRIO DE FIBRA/FIBROCIMENTO  FORNECIMENTO E INSTALAÇÃO. AF_06/2016</t>
  </si>
  <si>
    <t xml:space="preserve">CONECTOR, CPVC, SOLDÁVEL, DN 73 MM X 2 1/2", INSTALADO EM RESERVAÇÃO DE ÁGUA DE EDIFICAÇÃO QUE POSSUA RESERVATÓRIO DE FIBRA/FIBROCIMENTO - FORNECIMENTO E INSTALAÇÃO. AF_06/2016</t>
  </si>
  <si>
    <t xml:space="preserve">CONECTOR, CPVC, SOLDÁVEL, DN 89 MM X 3", INSTALADO EM RESERVAÇÃO DE ÁGUA DE EDIFICAÇÃO QUE POSSUA RESERVATÓRIO DE FIBRA/FIBROCIMENTO - FORNECIMENTO E INSTALAÇÃO. AF_06/2016</t>
  </si>
  <si>
    <t xml:space="preserve">LUVA, CPVC, SOLDÁVEL, DN 89 MM, INSTALADO EM RESERVAÇÃO DE ÁGUA DE EDIFICAÇÃO QUE POSSUA RESERVATÓRIO DE FIBRA/FIBROCIMENTO  FORNECIMENTO E INSTALAÇÃO. AF_06/2016</t>
  </si>
  <si>
    <t xml:space="preserve">CONECTOR, CPVC, SOLDÁVEL, DN 114 MM X 4", INSTALADO EM RESERVAÇÃO DE ÁGUA DE EDIFICAÇÃO QUE POSSUA RESERVATÓRIO DE FIBRA/FIBROCIMENTO - FORNECIMENTO E INSTALAÇÃO. AF_06/2016</t>
  </si>
  <si>
    <t xml:space="preserve">LUVA, CPVC, SOLDÁVEL, DN 114 MM, INSTALADO EM RESERVAÇÃO DE ÁGUA DE EDIFICAÇÃO QUE POSSUA RESERVATÓRIO DE FIBRA/FIBROCIMENTO - FORNECIMENTO E INSTALAÇÃO. AF_06/2016</t>
  </si>
  <si>
    <t xml:space="preserve">JOELHO 90 GRAUS, CPVC, SOLDÁVEL, DN 22 MM, INSTALADO EM RESERVAÇÃO DE ÁGUA DE EDIFICAÇÃO QUE POSSUA RESERVATÓRIO DE FIBRA/FIBROCIMENTO  FORNECIMENTO E INSTALAÇÃO. AF_06/2016</t>
  </si>
  <si>
    <t xml:space="preserve">CURVA 90 GRAUS, CPVC, SOLDÁVEL, DN 22 MM, INSTALADO EM RESERVAÇÃO DE ÁGUA DE EDIFICAÇÃO QUE POSSUA RESERVATÓRIO DE FIBRA/FIBROCIMENTO  FORNECIMENTO E INSTALAÇÃO. AF_06/2016</t>
  </si>
  <si>
    <t xml:space="preserve">JOELHO 90 GRAUS, CPVC, SOLDÁVEL, DN 28 MM, INSTALADO EM RESERVAÇÃO DE ÁGUA DE EDIFICAÇÃO QUE POSSUA RESERVATÓRIO DE FIBRA/FIBROCIMENTO  FORNECIMENTO E INSTALAÇÃO. AF_06/2016</t>
  </si>
  <si>
    <t xml:space="preserve">CURVA 90 GRAUS, CPVC, SOLDÁVEL, DN 28 MM, INSTALADO EM RESERVAÇÃO DE ÁGUA DE EDIFICAÇÃO QUE POSSUA RESERVATÓRIO DE FIBRA/FIBROCIMENTO  FORNECIMENTO E INSTALAÇÃO. AF_06/2016</t>
  </si>
  <si>
    <t xml:space="preserve">JOELHO 90 GRAUS, CPVC, SOLDÁVEL, DN 35 MM, INSTALADO EM RESERVAÇÃO DE ÁGUA DE EDIFICAÇÃO QUE POSSUA RESERVATÓRIO DE FIBRA/FIBROCIMENTO  FORNECIMENTO E INSTALAÇÃO. AF_06/2016</t>
  </si>
  <si>
    <t xml:space="preserve">JOELHO 90 GRAUS, CPVC, SOLDÁVEL, DN 42 MM, INSTALADO EM RESERVAÇÃO DE ÁGUA DE EDIFICAÇÃO QUE POSSUA RESERVATÓRIO DE FIBRA/FIBROCIMENTO  FORNECIMENTO E INSTALAÇÃO. AF_06/2016</t>
  </si>
  <si>
    <t xml:space="preserve">JOELHO 90 GRAUS, CPVC, SOLDÁVEL, DN 54 MM, INSTALADO EM RESERVAÇÃO DE ÁGUA DE EDIFICAÇÃO QUE POSSUA RESERVATÓRIO DE FIBRA/FIBROCIMENTO  FORNECIMENTO E INSTALAÇÃO. AF_06/2016</t>
  </si>
  <si>
    <t xml:space="preserve">JOELHO 90 GRAUS, CPVC, SOLDÁVEL, DN 73 MM, INSTALADO EM RESERVAÇÃO DE ÁGUA DE EDIFICAÇÃO QUE POSSUA RESERVATÓRIO DE FIBRA/FIBROCIMENTO  FORNECIMENTO E INSTALAÇÃO. AF_06/2016</t>
  </si>
  <si>
    <t xml:space="preserve">JOELHO 90 GRAUS, CPVC, SOLDÁVEL, DN 89 MM, INSTALADO EM RESERVAÇÃO DE ÁGUA DE EDIFICAÇÃO QUE POSSUA RESERVATÓRIO DE FIBRA/FIBROCIMENTO  FORNECIMENTO E INSTALAÇÃO. AF_06/2016</t>
  </si>
  <si>
    <t xml:space="preserve">JOELHO 90 GRAUS, CPVC, SOLDÁVEL, DN 114 MM, INSTALADO EM RESERVAÇÃO DE ÁGUA DE EDIFICAÇÃO QUE POSSUA RESERVATÓRIO DE FIBRA/FIBROCIMENTO - FORNECIMENTO E INSTALAÇÃO. AF_06/2016</t>
  </si>
  <si>
    <t xml:space="preserve">TE, CPVC, SOLDÁVEL, DN 22 MM, INSTALADO EM RESERVAÇÃO DE ÁGUA DE EDIFICAÇÃO QUE POSSUA RESERVATÓRIO DE FIBRA/FIBROCIMENTO  FORNECIMENTO E INSTALAÇÃO. AF_06/2016</t>
  </si>
  <si>
    <t xml:space="preserve">TE, CPVC, SOLDÁVEL, DN 28 MM, INSTALADO EM RESERVAÇÃO DE ÁGUA DE EDIFICAÇÃO QUE POSSUA RESERVATÓRIO DE FIBRA/FIBROCIMENTO  FORNECIMENTO E INSTALAÇÃO. AF_06/2016</t>
  </si>
  <si>
    <t xml:space="preserve">TE, CPVC, SOLDÁVEL, DN 35 MM, INSTALADO EM RESERVAÇÃO DE ÁGUA DE EDIFICAÇÃO QUE POSSUA RESERVATÓRIO DE FIBRA/FIBROCIMENTO  FORNECIMENTO E INSTALAÇÃO. AF_06/2016</t>
  </si>
  <si>
    <t xml:space="preserve">TE, CPVC, SOLDÁVEL, DN 42 MM, INSTALADO EM RESERVAÇÃO DE ÁGUA DE EDIFICAÇÃO QUE POSSUA RESERVATÓRIO DE FIBRA/FIBROCIMENTO  FORNECIMENTO E INSTALAÇÃO. AF_06/2016</t>
  </si>
  <si>
    <t xml:space="preserve">TE, CPVC, SOLDÁVEL, DN 54 MM, INSTALADO EM RESERVAÇÃO DE ÁGUA DE EDIFICAÇÃO QUE POSSUA RESERVATÓRIO DE FIBRA/FIBROCIMENTO  FORNECIMENTO E INSTALAÇÃO. AF_06/2016</t>
  </si>
  <si>
    <t xml:space="preserve">TE, CPVC, SOLDÁVEL, DN 73 MM, INSTALADO EM RESERVAÇÃO DE ÁGUA DE EDIFICAÇÃO QUE POSSUA RESERVATÓRIO DE FIBRA/FIBROCIMENTO  FORNECIMENTO E INSTALAÇÃO. AF_06/2016</t>
  </si>
  <si>
    <t xml:space="preserve">TE, CPVC, SOLDÁVEL, DN 89 MM, INSTALADO EM RESERVAÇÃO DE ÁGUA DE EDIFICAÇÃO QUE POSSUA RESERVATÓRIO DE FIBRA/FIBROCIMENTO  FORNECIMENTO E INSTALAÇÃO. AF_06/2016</t>
  </si>
  <si>
    <t xml:space="preserve">TE, CPVC, SOLDÁVEL, DN 114 MM, INSTALADO EM RESERVAÇÃO DE ÁGUA DE EDIFICAÇÃO QUE POSSUA RESERVATÓRIO DE FIBRA/FIBROCIMENTO - FORNECIMENTO E INSTALAÇÃO. AF_06/2016</t>
  </si>
  <si>
    <t xml:space="preserve">ADAPTADOR COM FLANGE E ANEL DE VEDAÇÃO, CPVC, ROSCÁVEL, DN 15 MM, INSTALADO EM RESERVAÇÃO DE ÁGUA DE EDIFICAÇÃO QUE POSSUA RESERVATÓRIO DE FIBRA/FIBROCIMENTO - FORNECIMENTO E INSTALAÇÃO. AF_06/2016</t>
  </si>
  <si>
    <t xml:space="preserve">ADAPTADOR COM FLANGE E ANEL DE VEDAÇÃO, CPVC, ROSCÁVEL, DN 22 MM, INSTALADO EM RESERVAÇÃO DE ÁGUA DE EDIFICAÇÃO QUE POSSUA RESERVATÓRIO DE FIBRA/FIBROCIMENTO - FORNECIMENTO E INSTALAÇÃO. AF_06/2016</t>
  </si>
  <si>
    <t xml:space="preserve">ADAPTADOR COM FLANGE E ANEL DE VEDAÇÃO, CPVC, ROSCÁVEL, DN 28 MM, INSTALADO EM RESERVAÇÃO DE ÁGUA DE EDIFICAÇÃO QUE POSSUA RESERVATÓRIO DE FIBRA/FIBROCIMENTO - FORNECIMENTO E INSTALAÇÃO. AF_06/2016</t>
  </si>
  <si>
    <t xml:space="preserve">ADAPTADOR COM FLANGE E ANEL DE VEDAÇÃO, CPVC, ROSCÁVEL, DN 35 MM, INSTALADO EM RESERVAÇÃO DE ÁGUA DE EDIFICAÇÃO QUE POSSUA RESERVATÓRIO DE FIBRA/FIBROCIMENTO - FORNECIMENTO E INSTALAÇÃO. AF_06/2016</t>
  </si>
  <si>
    <t xml:space="preserve">ADAPTADOR COM FLANGE E ANEL DE VEDAÇÃO, CPVC, ROSCÁVEL, DN 42 MM, INSTALADO EM RESERVAÇÃO DE ÁGUA DE EDIFICAÇÃO QUE POSSUA RESERVATÓRIO DE FIBRA/FIBROCIMENTO - FORNECIMENTO E INSTALAÇÃO. AF_06/2016</t>
  </si>
  <si>
    <t xml:space="preserve">ADAPTADOR COM FLANGE E ANEL DE VEDAÇÃO, CPVC, ROSCÁVEL, DN 54 MM, INSTALADO EM RESERVAÇÃO DE ÁGUA DE EDIFICAÇÃO QUE POSSUA RESERVATÓRIO DE FIBRA/FIBROCIMENTO - FORNECIMENTO E INSTALAÇÃO. AF_06/2016</t>
  </si>
  <si>
    <t xml:space="preserve">ADAPTADOR COM FLANGES LIVRES, CPVC, ROSCÁVEL, DN 15 MM, INSTALADO EM RESERVAÇÃO DE ÁGUA DE EDIFICAÇÃO QUE POSSUA RESERVATÓRIO DE FIBRA/FIBROCIMENTO - FORNECIMENTO E INSTALAÇÃO. AF_06/2016</t>
  </si>
  <si>
    <t xml:space="preserve">ADAPTADOR COM FLANGES LIVRES, CPVC, ROSCÁVEL, DN 22 MM, INSTALADO EM RESERVAÇÃO DE ÁGUA DE EDIFICAÇÃO QUE POSSUA RESERVATÓRIO DE FIBRA/FIBROCIMENTO - FORNECIMENTO E INSTALAÇÃO. AF_06/2016</t>
  </si>
  <si>
    <t xml:space="preserve">ADAPTADOR COM FLANGES LIVRES, CPVC, ROSCÁVEL, DN 28 MM, INSTALADO EM RESERVAÇÃO DE ÁGUA DE EDIFICAÇÃO QUE POSSUA RESERVATÓRIO DE FIBRA/FIBROCIMENTO - FORNECIMENTO E INSTALAÇÃO. AF_06/2016</t>
  </si>
  <si>
    <t xml:space="preserve">ADAPTADOR COM FLANGES LIVRES, CPVC, ROSCÁVEL, DN 35 MM, INSTALADO EM RESERVAÇÃO DE ÁGUA DE EDIFICAÇÃO QUE POSSUA RESERVATÓRIO DE FIBRA/FIBROCIMENTO - FORNECIMENTO E INSTALAÇÃO. AF_06/2016</t>
  </si>
  <si>
    <t xml:space="preserve">ADAPTADOR COM FLANGES LIVRES, CPVC, ROSCÁVEL, DN 42 MM, INSTALADO EM RESERVAÇÃO DE ÁGUA DE EDIFICAÇÃO QUE POSSUA RESERVATÓRIO DE FIBRA/FIBROCIMENTO - FORNECIMENTO E INSTALAÇÃO. AF_06/2016</t>
  </si>
  <si>
    <t xml:space="preserve">ADAPTADOR COM FLANGES LIVRES, CPVC, ROSCÁVEL, DN 54 MM, INSTALADO EM RESERVAÇÃO DE ÁGUA DE EDIFICAÇÃO QUE POSSUA RESERVATÓRIO DE FIBRA/FIBROCIMENTO - FORNECIMENTO E INSTALAÇÃO. AF_06/2016</t>
  </si>
  <si>
    <t xml:space="preserve">ADAPTADOR COM FLANGE E ANEL DE VEDAÇÃO, PVC, SOLDÁVEL, DN  20 MM X 1/2 , INSTALADO EM RESERVAÇÃO DE ÁGUA DE EDIFICAÇÃO QUE POSSUA RESERVATÓRIO DE FIBRA/FIBROCIMENTO   FORNECIMENTO E INSTALAÇÃO. AF_06/2016</t>
  </si>
  <si>
    <t xml:space="preserve">ADAPTADOR COM FLANGES LIVRES, PVC, SOLDÁVEL LONGO, DN 32 MM X 1 , INSTALADO EM RESERVAÇÃO DE ÁGUA DE EDIFICAÇÃO QUE POSSUA RESERVATÓRIO DE FIBRA/FIBROCIMENTO   FORNECIMENTO E INSTALAÇÃO. AF_06/2016</t>
  </si>
  <si>
    <t xml:space="preserve">ADAPTADOR COM FLANGES LIVRES, PVC, SOLDÁVEL LONGO, DN 75 MM X 2 1/2 , INSTALADO EM RESERVAÇÃO DE ÁGUA DE EDIFICAÇÃO QUE POSSUA RESERVATÓRIO DE FIBRA/FIBROCIMENTO   FORNECIMENTO E INSTALAÇÃO. AF_06/2016</t>
  </si>
  <si>
    <t xml:space="preserve">ADAPTADOR COM FLANGES LIVRES, PVC, SOLDÁVEL LONGO, DN 85 MM X 3 , INSTALADO EM RESERVAÇÃO DE ÁGUA DE EDIFICAÇÃO QUE POSSUA RESERVATÓRIO DE FIBRA/FIBROCIMENTO   FORNECIMENTO E INSTALAÇÃO. AF_06/2016</t>
  </si>
  <si>
    <t xml:space="preserve">ADAPTADOR COM FLANGES LIVRES, PVC, SOLDÁVEL LONGO, DN 110 MM X 4 , INSTALADO EM RESERVAÇÃO DE ÁGUA DE EDIFICAÇÃO QUE POSSUA RESERVATÓRIO DE FIBRA/FIBROCIMENTO   FORNECIMENTO E INSTALAÇÃO. AF_06/2016</t>
  </si>
  <si>
    <t xml:space="preserve">LUVA, CPVC, SOLDÁVEL, DN 73 MM, INSTALADO EM RESERVAÇÃO DE ÁGUA DE EDIFICAÇÃO QUE POSSUA RESERVATÓRIO DE FIBRA/FIBROCIMENTO  FORNECIMENTO E INSTALAÇÃO. AF_06/2016</t>
  </si>
  <si>
    <t xml:space="preserve">LUVA COM BUCHA DE LATÃO, PVC, SOLDÁVEL, DN 32MM X 1 , INSTALADO EM RAMAL DE DISTRIBUIÇÃO DE ÁGUA   FORNECIMENTO E INSTALAÇÃO. AF_06/2022</t>
  </si>
  <si>
    <t xml:space="preserve">LUVA SIMPLES, PVC, SÉRIE NORMAL, ESGOTO PREDIAL, DN 150 MM, JUNTA ELÁSTICA, FORNECIDO E INSTALADO EM SUBCOLETOR AÉREO DE ESGOTO SANITÁRIO. AF_08/2022</t>
  </si>
  <si>
    <t xml:space="preserve">CURVA 90 GRAUS, PVC, SERIE R, ÁGUA PLUVIAL, DN 100 MM, JUNTA ELÁSTICA, FORNECIDO E INSTALADO EM RAMAL DE ENCAMINHAMENTO. AF_06/2022</t>
  </si>
  <si>
    <t xml:space="preserve">CURVA 90 GRAUS, PVC, SERIE R, ÁGUA PLUVIAL, DN 100 MM, JUNTA ELÁSTICA, FORNECIDO E INSTALADO EM CONDUTORES VERTICAIS DE ÁGUAS PLUVIAIS. AF_06/2022</t>
  </si>
  <si>
    <t xml:space="preserve">SPRINKLER TIPO PENDENTE, 68 °C, UNIÃO POR ROSCA DN 15 (1/2") - FORNECIMENTO E INSTALAÇÃO. AF_10/2020</t>
  </si>
  <si>
    <t xml:space="preserve">JOELHO 90 GRAUS, PPR, DN 25 MM, CLASSE PN 25, INSTALADO EM RAMAL OU SUB-RAMAL DE ÁGUA   FORNECIMENTO E INSTALAÇÃO. AF_08/2022</t>
  </si>
  <si>
    <t xml:space="preserve">JOELHO 45 GRAUS, PPR, DN 25 MM, CLASSE PN 25, INSTALADO EM RAMAL OU SUB-RAMAL DE ÁGUA   FORNECIMENTO E INSTALAÇÃO. AF_08/2022</t>
  </si>
  <si>
    <t xml:space="preserve">LUVA, PPR, DN 25 MM, CLASSE PN 25, INSTALADO EM RAMAL OU SUB-RAMAL DE ÁGUA   FORNECIMENTO E INSTALAÇÃO. AF_08/2022</t>
  </si>
  <si>
    <t xml:space="preserve">CONECTOR MACHO, PPR, 25 X 1/2  , CLASSE PN 25, INSTALADO EM RAMAL OU SUB-RAMAL DE ÁGUA   FORNECIMENTO E INSTALAÇÃO. AF_08/2022</t>
  </si>
  <si>
    <t xml:space="preserve">CONECTOR FÊMEA, PPR, 25 X 1/2  , CLASSE PN 25, INSTALADO EM RAMAL OU SUB-RAMAL DE ÁGUA   FORNECIMENTO E INSTALAÇÃO. AF_08/2022</t>
  </si>
  <si>
    <t xml:space="preserve">TÊ NORMAL, PPR, DN 25 MM, CLASSE PN 25, INSTALADO EM RAMAL OU SUB-RAMAL DE ÁGUA   FORNECIMENTO E INSTALAÇÃO. AF_08/2022</t>
  </si>
  <si>
    <t xml:space="preserve">TÊ MISTURADOR, PPR, 25 X 3/4   , CLASSE PN 25, INSTALADO EM RAMAL OU SUB-RAMAL DE ÁGUA   FORNECIMENTO E INSTALAÇÃO. AF_08/2022</t>
  </si>
  <si>
    <t xml:space="preserve">JOELHO 90 GRAUS, PPR, DN 25 MM, CLASSE PN 25, INSTALADO EM RAMAL DE DISTRIBUIÇÃO   FORNECIMENTO E INSTALAÇÃO. AF_08/2022</t>
  </si>
  <si>
    <t xml:space="preserve">JOELHO 45 GRAUS, PPR, DN 25 MM, CLASSE PN 25, INSTALADO EM RAMAL DE DISTRIBUIÇÃO DE ÁGUA   FORNECIMENTO E INSTALAÇÃO. AF_08/2022</t>
  </si>
  <si>
    <t xml:space="preserve">JOELHO 90 GRAUS, PPR, DN 32 MM, CLASSE PN 25, INSTALADO EM RAMAL DE DISTRIBUIÇÃO - FORNECIMENTO E INSTALAÇÃO. AF_08/2022</t>
  </si>
  <si>
    <t xml:space="preserve">JOELHO 45 GRAUS, PPR, DN 32 MM, CLASSE PN 25, INSTALADO EM RAMAL DE DISTRIBUIÇÃO DE ÁGUA - FORNECIMENTO E INSTALAÇÃO. AF_08/2022</t>
  </si>
  <si>
    <t xml:space="preserve">JOELHO 90 GRAUS, PPR, DN 40 MM, CLASSE PN 25, INSTALADO EM RAMAL DE DISTRIBUIÇÃO - FORNECIMENTO E INSTALAÇÃO. AF_08/2022</t>
  </si>
  <si>
    <t xml:space="preserve">JOELHO 45 GRAUS, PPR, DN 40 MM, CLASSE PN 25, INSTALADO EM RAMAL DE DISTRIBUIÇÃO DE ÁGUA - FORNECIMENTO E INSTALAÇÃO. AF_08/2022</t>
  </si>
  <si>
    <t xml:space="preserve">LUVA, PPR, DN 25 MM, CLASSE PN 25, INSTALADO EM RAMAL DE DISTRIBUIÇÃO DE ÁGUA   FORNECIMENTO E INSTALAÇÃO. AF_08/2022</t>
  </si>
  <si>
    <t xml:space="preserve">CONECTOR MACHO, PPR, 25 X 1/2, CLASSE PN 25, INSTALADO EM RAMAL DE DISTRIBUIÇÃO DE ÁGUA   FORNECIMENTO E INSTALAÇÃO. AF_08/2022</t>
  </si>
  <si>
    <t xml:space="preserve">CONECTOR FÊMEA, PPR, 25 X 1/2  , CLASSE PN 25, INSTALADO EM RAMAL DE DISTRIBUIÇÃO DE ÁGUA   FORNECIMENTO E INSTALAÇÃO. AF_08/2022</t>
  </si>
  <si>
    <t xml:space="preserve">LUVA, PPR, DN 32 MM, CLASSE PN 25, INSTALADO EM RAMAL DE DISTRIBUIÇÃO DE ÁGUA   FORNECIMENTO E INSTALAÇÃO. AF_08/2022</t>
  </si>
  <si>
    <t xml:space="preserve">CONECTOR MACHO, PPR, 32 X 3/4, CLASSE PN 25, INSTALADO EM RAMAL DE DISTRIBUIÇÃO DE ÁGUA   FORNECIMENTO E INSTALAÇÃO. AF_08/2022</t>
  </si>
  <si>
    <t xml:space="preserve">CONECTOR FÊMEA, PPR, 32 X 3/4, CLASSE PN 25, INSTALADO EM RAMAL DE DISTRIBUIÇÃO DE ÁGUA   FORNECIMENTO E INSTALAÇÃO. AF_08/2022</t>
  </si>
  <si>
    <t xml:space="preserve">BUCHA DE REDUÇÃO, PPR, 32 X 25, CLASSE PN 25, INSTALADO EM RAMAL DE DISTRIBUIÇÃO DE ÁGUA   FORNECIMENTO E INSTALAÇÃO. AF_08/2022</t>
  </si>
  <si>
    <t xml:space="preserve">LUVA, PPR, DN 40 MM, CLASSE PN 25, INSTALADO EM RAMAL DE DISTRIBUIÇÃO DE ÁGUA   FORNECIMENTO E INSTALAÇÃO. AF_08/2022</t>
  </si>
  <si>
    <t xml:space="preserve">BUCHA DE REDUÇÃO, PPR, 40 X 25, CLASSE PN 25, INSTALADO EM RAMAL DE DISTRIBUIÇÃO DE ÁGUA   FORNECIMENTO E INSTALAÇÃO. AF_08/2022</t>
  </si>
  <si>
    <t xml:space="preserve">TÊ NORMAL, PPR, DN 25 MM, CLASSE PN 25, INSTALADO EM RAMAL DE DISTRIBUIÇÃO DE ÁGUA   FORNECIMENTO E INSTALAÇÃO. AF_08/2022</t>
  </si>
  <si>
    <t xml:space="preserve">TÊ NORMAL, PPR, DN 32 MM, CLASSE PN 25, INSTALADO EM RAMAL DE DISTRIBUIÇÃO DE ÁGUA   FORNECIMENTO E INSTALAÇÃO. AF_08/2022</t>
  </si>
  <si>
    <t xml:space="preserve">TÊ NORMAL, PPR, DN 40 MM, CLASSE PN 25, INSTALADO EM RAMAL DE DISTRIBUIÇÃO DE ÁGUA   FORNECIMENTO E INSTALAÇÃO. AF_08/2022</t>
  </si>
  <si>
    <t xml:space="preserve">JOELHO 90 GRAUS, PPR, DN 25 MM, CLASSE PN 25, INSTALADO EM PRUMADA DE ÁGUA   FORNECIMENTO E INSTALAÇÃO . AF_08/2022</t>
  </si>
  <si>
    <t xml:space="preserve">JOELHO 45 GRAUS, PPR, DN 25 MM, CLASSE PN 25, INSTALADO EM PRUMADA DE ÁGUA   FORNECIMENTO E INSTALAÇÃO . AF_08/2022</t>
  </si>
  <si>
    <t xml:space="preserve">JOELHO 90 GRAUS, PPR, DN 32 MM, CLASSE PN 25, INSTALADO EM PRUMADA DE ÁGUA   FORNECIMENTO E INSTALAÇÃO . AF_08/2022</t>
  </si>
  <si>
    <t xml:space="preserve">JOELHO 45 GRAUS, PPR, DN 32 MM, CLASSE PN 25, INSTALADO EM PRUMADA DE ÁGUA   FORNECIMENTO E INSTALAÇÃO . AF_08/2022</t>
  </si>
  <si>
    <t xml:space="preserve">JOELHO 90 GRAUS, PPR, DN 40 MM, CLASSE PN 25, INSTALADO EM PRUMADA DE ÁGUA   FORNECIMENTO E INSTALAÇÃO . AF_08/2022</t>
  </si>
  <si>
    <t xml:space="preserve">JOELHO 45 GRAUS, PPR, DN 40 MM, CLASSE PN 25, INSTALADO EM PRUMADA DE ÁGUA   FORNECIMENTO E INSTALAÇÃO . AF_08/2022</t>
  </si>
  <si>
    <t xml:space="preserve">JOELHO 90 GRAUS, PPR, DN 50 MM, CLASSE PN 25, INSTALADO EM PRUMADA DE ÁGUA   FORNECIMENTO E INSTALAÇÃO . AF_08/2022</t>
  </si>
  <si>
    <t xml:space="preserve">JOELHO 45 GRAUS, PPR, DN 50 MM, CLASSE PN 25, INSTALADO EM PRUMADA DE ÁGUA   FORNECIMENTO E INSTALAÇÃO . AF_08/2022</t>
  </si>
  <si>
    <t xml:space="preserve">JOELHO 90 GRAUS, PPR, DN 63 MM, CLASSE PN 25, INSTALADO EM PRUMADA DE ÁGUA   FORNECIMENTO E INSTALAÇÃO . AF_08/2022</t>
  </si>
  <si>
    <t xml:space="preserve">JOELHO 45 GRAUS, PPR, DN 63 MM, CLASSE PN 25, INSTALADO EM PRUMADA DE ÁGUA   FORNECIMENTO E INSTALAÇÃO . AF_08/2022</t>
  </si>
  <si>
    <t xml:space="preserve">JOELHO 90 GRAUS, PPR, DN 75 MM, CLASSE PN 25, INSTALADO EM PRUMADA DE ÁGUA   FORNECIMENTO E INSTALAÇÃO . AF_08/2022</t>
  </si>
  <si>
    <t xml:space="preserve">JOELHO 45 GRAUS, PPR, DN 75 MM, CLASSE PN 25, INSTALADO EM PRUMADA DE ÁGUA   FORNECIMENTO E INSTALAÇÃO . AF_08/2022</t>
  </si>
  <si>
    <t xml:space="preserve">JOELHO 90 GRAUS, PPR, DN 90 MM, CLASSE PN 25, INSTALADO EM PRUMADA DE ÁGUA   FORNECIMENTO E INSTALAÇÃO . AF_08/2022</t>
  </si>
  <si>
    <t xml:space="preserve">JOELHO 90 GRAUS, PPR, DN 110 MM, CLASSE PN 25, INSTALADO EM PRUMADA DE ÁGUA   FORNECIMENTO E INSTALAÇÃO . AF_08/2022</t>
  </si>
  <si>
    <t xml:space="preserve">LUVA, PPR, DN 25 MM, CLASSE PN 25, INSTALADO EM PRUMADA DE ÁGUA   FORNECIMENTO E INSTALAÇÃO . AF_08/2022</t>
  </si>
  <si>
    <t xml:space="preserve">CONECTOR MACHO, PPR, 25 X 1/2, CLASSE PN 25, INSTALADO EM PRUMADA DE ÁGUA   FORNECIMENTO E INSTALAÇÃO . AF_08/2022</t>
  </si>
  <si>
    <t xml:space="preserve">CONECTOR FÊMEA, PPR, 25 X 1/2, CLASSE PN 25, INSTALADO EM PRUMADA DE ÁGUA   FORNECIMENTO E INSTALAÇÃO . AF_08/2022</t>
  </si>
  <si>
    <t xml:space="preserve">LUVA, PPR, DN 32 MM, CLASSE PN 25, INSTALADO EM PRUMADA DE ÁGUA   FORNECIMENTO E INSTALAÇÃO. AF_08/2022</t>
  </si>
  <si>
    <t xml:space="preserve">BUCHA DE REDUÇÃO, PPR, 32 X 25, CLASSE PN 25, INSTALADO EM PRUMADA DE ÁGUA   FORNECIMENTO E INSTALAÇÃO . AF_08/2022</t>
  </si>
  <si>
    <t xml:space="preserve">LUVA, PPR, DN 40 MM, CLASSE PN 25, INSTALADO EM PRUMADA DE ÁGUA   FORNECIMENTO E INSTALAÇÃO. AF_08/2022</t>
  </si>
  <si>
    <t xml:space="preserve">BUCHA DE REDUÇÃO, PPR, 40 X 25, CLASSE PN 25, INSTALADO EM PRUMADA DE ÁGUA   FORNECIMENTO E INSTALAÇÃO . AF_08/2022</t>
  </si>
  <si>
    <t xml:space="preserve">LUVA, PPR, DN 50 MM, CLASSE PN 25, INSTALADO EM PRUMADA DE ÁGUA   FORNECIMENTO E INSTALAÇÃO. AF_08/2022</t>
  </si>
  <si>
    <t xml:space="preserve">LUVA, PPR, DN 63 MM, CLASSE PN 25, INSTALADO EM PRUMADA DE ÁGUA   FORNECIMENTO E INSTALAÇÃO. AF_08/2022</t>
  </si>
  <si>
    <t xml:space="preserve">LUVA, PPR, DN 75 MM, CLASSE PN 25, INSTALADO EM PRUMADA DE ÁGUA   FORNECIMENTO E INSTALAÇÃO. AF_08/2022</t>
  </si>
  <si>
    <t xml:space="preserve">LUVA, PPR, DN 90 MM, CLASSE PN 25, INSTALADO EM PRUMADA DE ÁGUA   FORNECIMENTO E INSTALAÇÃO. AF_08/2022</t>
  </si>
  <si>
    <t xml:space="preserve">LUVA, PPR, DN 110 MM, CLASSE PN 25, INSTALADO EM PRUMADA DE ÁGUA   FORNECIMENTO E INSTALAÇÃO. AF_08/2022</t>
  </si>
  <si>
    <t xml:space="preserve">TÊ NORMAL, PPR, DN 25 MM, CLASSE PN 25, INSTALADO EM PRUMADA DE ÁGUA   FORNECIMENTO E INSTALAÇÃO . AF_08/2022</t>
  </si>
  <si>
    <t xml:space="preserve">TÊ NORMAL, PPR, DN 32 MM, CLASSE PN 25, INSTALADO EM PRUMADA DE ÁGUA   FORNECIMENTO E INSTALAÇÃO . AF_08/2022</t>
  </si>
  <si>
    <t xml:space="preserve">TÊ NORMAL, PPR, DN 40 MM, CLASSE PN 25, INSTALADO EM PRUMADA DE ÁGUA   FORNECIMENTO E INSTALAÇÃO . AF_08/2022</t>
  </si>
  <si>
    <t xml:space="preserve">TÊ NORMAL, PPR, DN 50 MM, CLASSE PN 25, INSTALADO EM PRUMADA DE ÁGUA   FORNECIMENTO E INSTALAÇÃO . AF_08/2022</t>
  </si>
  <si>
    <t xml:space="preserve">TÊ NORMAL, PPR, DN 63 MM, CLASSE PN 25, INSTALADO EM PRUMADA DE ÁGUA   FORNECIMENTO E INSTALAÇÃO . AF_08/2022</t>
  </si>
  <si>
    <t xml:space="preserve">TÊ NORMAL, PPR, DN 75 MM, CLASSE PN 25, INSTALADO EM PRUMADA DE ÁGUA   FORNECIMENTO E INSTALAÇÃO . AF_08/2022</t>
  </si>
  <si>
    <t xml:space="preserve">TÊ NORMAL, PPR, DN 90 MM, CLASSE PN 25, INSTALADO EM PRUMADA DE ÁGUA   FORNECIMENTO E INSTALAÇÃO . AF_08/2022</t>
  </si>
  <si>
    <t xml:space="preserve">TÊ NORMAL, PPR, DN 110 MM, CLASSE PN 25, INSTALADO EM PRUMADA DE ÁGUA   FORNECIMENTO E INSTALAÇÃO . AF_08/2022</t>
  </si>
  <si>
    <t xml:space="preserve">LUVA, PPR, DN 20 MM, CLASSE PN 25, INSTALADO EM RESERVAÇÃO DE ÁGUA DE EDIFICAÇÃO QUE POSSUA RESERVATÓRIO DE FIBRA/FIBROCIMENTO  FORNECIMENTO E INSTALAÇÃO. AF_06/2016</t>
  </si>
  <si>
    <t xml:space="preserve">LUVA, PPR, DN 25 MM, CLASSE PN 25, INSTALADO EM RESERVAÇÃO DE ÁGUA DE EDIFICAÇÃO QUE POSSUA RESERVATÓRIO DE FIBRA/FIBROCIMENTO  FORNECIMENTO E INSTALAÇÃO. AF_06/2016</t>
  </si>
  <si>
    <t xml:space="preserve">CONECTOR MACHO, PPR, 25 X 1/2'', CLASSE PN 25,  INSTALADO EM RESERVAÇÃO DE ÁGUA DE EDIFICAÇÃO QUE POSSUA RESERVATÓRIO DE FIBRA/FIBROCIMENTO   FORNECIMENTO E INSTALAÇÃO. AF_06/2016</t>
  </si>
  <si>
    <t xml:space="preserve">LUVA, PPR, DN 32 MM, CLASSE PN 25, INSTALADO EM RESERVAÇÃO DE ÁGUA DE EDIFICAÇÃO QUE POSSUA RESERVATÓRIO DE FIBRA/FIBROCIMENTO  FORNECIMENTO E INSTALAÇÃO. AF_06/2016</t>
  </si>
  <si>
    <t xml:space="preserve">CONECTOR MACHO, PPR, 32 X 3/4'', CLASSE PN 25,  INSTALADO EM RESERVAÇÃO DE ÁGUA DE EDIFICAÇÃO QUE POSSUA RESERVATÓRIO DE FIBRA/FIBROCIMENTO   FORNECIMENTO E INSTALAÇÃO. AF_06/2016</t>
  </si>
  <si>
    <t xml:space="preserve">LUVA, PPR, DN 40 MM, CLASSE PN 25, INSTALADO EM RESERVAÇÃO DE ÁGUA DE EDIFICAÇÃO QUE POSSUA RESERVATÓRIO DE FIBRA/FIBROCIMENTO  FORNECIMENTO E INSTALAÇÃO. AF_06/2016</t>
  </si>
  <si>
    <t xml:space="preserve">LUVA, PPR, DN 50 MM, CLASSE PN 25, INSTALADO EM RESERVAÇÃO DE ÁGUA DE EDIFICAÇÃO QUE POSSUA RESERVATÓRIO DE FIBRA/FIBROCIMENTO  FORNECIMENTO E INSTALAÇÃO. AF_06/2016</t>
  </si>
  <si>
    <t xml:space="preserve">LUVA, PPR, DN 63 MM, CLASSE PN 25, INSTALADO EM RESERVAÇÃO DE ÁGUA DE EDIFICAÇÃO QUE POSSUA RESERVATÓRIO DE FIBRA/FIBROCIMENTO  FORNECIMENTO E INSTALAÇÃO. AF_06/2016</t>
  </si>
  <si>
    <t xml:space="preserve">LUVA, PPR, DN 75 MM, CLASSE PN 25, INSTALADO EM RESERVAÇÃO DE ÁGUA DE EDIFICAÇÃO QUE POSSUA RESERVATÓRIO DE FIBRA/FIBROCIMENTO  FORNECIMENTO E INSTALAÇÃO. AF_06/2016</t>
  </si>
  <si>
    <t xml:space="preserve">LUVA, PPR, DN 90 MM, CLASSE PN 25, INSTALADO EM RESERVAÇÃO DE ÁGUA DE EDIFICAÇÃO QUE POSSUA RESERVATÓRIO DE FIBRA/FIBROCIMENTO  FORNECIMENTO E INSTALAÇÃO. AF_06/2016</t>
  </si>
  <si>
    <t xml:space="preserve">LUVA, PPR, DN 110 MM, CLASSE PN 25, INSTALADO EM RESERVAÇÃO DE ÁGUA DE EDIFICAÇÃO QUE POSSUA RESERVATÓRIO DE FIBRA/FIBROCIMENTO  FORNECIMENTO E INSTALAÇÃO. AF_06/2016</t>
  </si>
  <si>
    <t xml:space="preserve">JOELHO 90 GRAUS, PPR, DN 20 MM, CLASSE PN 25,  INSTALADO EM RESERVAÇÃO DE ÁGUA DE EDIFICAÇÃO QUE POSSUA RESERVATÓRIO DE FIBRA/FIBROCIMENTO  FORNECIMENTO E INSTALAÇÃO. AF_06/2016</t>
  </si>
  <si>
    <t xml:space="preserve">JOELHO 90 GRAUS, PPR, DN 25 MM, CLASSE PN 25,  INSTALADO EM RESERVAÇÃO DE ÁGUA DE EDIFICAÇÃO QUE POSSUA RESERVATÓRIO DE FIBRA/FIBROCIMENTO  FORNECIMENTO E INSTALAÇÃO. AF_06/2016</t>
  </si>
  <si>
    <t xml:space="preserve">JOELHO 90 GRAUS, PPR, DN 32 MM, CLASSE PN 25,  INSTALADO EM RESERVAÇÃO DE ÁGUA DE EDIFICAÇÃO QUE POSSUA RESERVATÓRIO DE FIBRA/FIBROCIMENTO  FORNECIMENTO E INSTALAÇÃO. AF_06/2016</t>
  </si>
  <si>
    <t xml:space="preserve">JOELHO 90 GRAUS, PPR, DN 40 MM, CLASSE PN 25,  INSTALADO EM RESERVAÇÃO DE ÁGUA DE EDIFICAÇÃO QUE POSSUA RESERVATÓRIO DE FIBRA/FIBROCIMENTO  FORNECIMENTO E INSTALAÇÃO. AF_06/2016</t>
  </si>
  <si>
    <t xml:space="preserve">JOELHO 90 GRAUS, PPR, DN 50 MM, CLASSE PN 25,  INSTALADO EM RESERVAÇÃO DE ÁGUA DE EDIFICAÇÃO QUE POSSUA RESERVATÓRIO DE FIBRA/FIBROCIMENTO  FORNECIMENTO E INSTALAÇÃO. AF_06/2016</t>
  </si>
  <si>
    <t xml:space="preserve">JOELHO 90 GRAUS, PPR, DN 63 MM, CLASSE PN 25,  INSTALADO EM RESERVAÇÃO DE ÁGUA DE EDIFICAÇÃO QUE POSSUA RESERVATÓRIO DE FIBRA/FIBROCIMENTO  FORNECIMENTO E INSTALAÇÃO. AF_06/2016</t>
  </si>
  <si>
    <t xml:space="preserve">JOELHO 90 GRAUS, PPR, DN 75 MM, CLASSE PN 25,  INSTALADO EM RESERVAÇÃO DE ÁGUA DE EDIFICAÇÃO QUE POSSUA RESERVATÓRIO DE FIBRA/FIBROCIMENTO  FORNECIMENTO E INSTALAÇÃO. AF_06/2016</t>
  </si>
  <si>
    <t xml:space="preserve">JOELHO 90 GRAUS, PPR, DN 90 MM, CLASSE PN 25,  INSTALADO EM RESERVAÇÃO DE ÁGUA DE EDIFICAÇÃO QUE POSSUA RESERVATÓRIO DE FIBRA/FIBROCIMENTO  FORNECIMENTO E INSTALAÇÃO. AF_06/2016</t>
  </si>
  <si>
    <t xml:space="preserve">JOELHO 90 GRAUS, PPR, DN 110 MM, CLASSE PN 25,  INSTALADO EM RESERVAÇÃO DE ÁGUA DE EDIFICAÇÃO QUE POSSUA RESERVATÓRIO DE FIBRA/FIBROCIMENTO  FORNECIMENTO E INSTALAÇÃO. AF_06/2016</t>
  </si>
  <si>
    <t xml:space="preserve">TÊ MISTURADOR, PPR, DN 20 MM, CLASSE PN 25,  INSTALADO EM RESERVAÇÃO DE ÁGUA DE EDIFICAÇÃO QUE POSSUA RESERVATÓRIO DE FIBRA/FIBROCIMENTO  FORNECIMENTO E INSTALAÇÃO. AF_06/2016</t>
  </si>
  <si>
    <t xml:space="preserve">TÊ MISTURADOR, PPR, DN 25 MM, CLASSE PN 25,  INSTALADO EM RESERVAÇÃO DE ÁGUA DE EDIFICAÇÃO QUE POSSUA RESERVATÓRIO DE FIBRA/FIBROCIMENTO  FORNECIMENTO E INSTALAÇÃO. AF_06/2016</t>
  </si>
  <si>
    <t xml:space="preserve">TÊ, PPR, DN 32 MM, CLASSE PN 25,  INSTALADO EM RESERVAÇÃO DE ÁGUA DE EDIFICAÇÃO QUE POSSUA RESERVATÓRIO DE FIBRA/FIBROCIMENTO  FORNECIMENTO E INSTALAÇÃO. AF_06/2016</t>
  </si>
  <si>
    <t xml:space="preserve">TÊ, PPR, DN 40 MM, CLASSE PN 25,  INSTALADO EM RESERVAÇÃO DE ÁGUA DE EDIFICAÇÃO QUE POSSUA RESERVATÓRIO DE FIBRA/FIBROCIMENTO  FORNECIMENTO E INSTALAÇÃO. AF_06/2016</t>
  </si>
  <si>
    <t xml:space="preserve">TÊ, PPR, DN 50 MM, CLASSE PN 25,  INSTALADO EM RESERVAÇÃO DE ÁGUA DE EDIFICAÇÃO QUE POSSUA RESERVATÓRIO DE FIBRA/FIBROCIMENTO  FORNECIMENTO E INSTALAÇÃO. AF_06/2016</t>
  </si>
  <si>
    <t xml:space="preserve">TÊ, PPR, DN 63 MM, CLASSE PN 25,  INSTALADO EM RESERVAÇÃO DE ÁGUA DE EDIFICAÇÃO QUE POSSUA RESERVATÓRIO DE FIBRA/FIBROCIMENTO  FORNECIMENTO E INSTALAÇÃO. AF_06/2016</t>
  </si>
  <si>
    <t xml:space="preserve">TÊ, PPR, DN 75 MM, CLASSE PN 25,  INSTALADO EM RESERVAÇÃO DE ÁGUA DE EDIFICAÇÃO QUE POSSUA RESERVATÓRIO DE FIBRA/FIBROCIMENTO  FORNECIMENTO E INSTALAÇÃO. AF_06/2016</t>
  </si>
  <si>
    <t xml:space="preserve">TÊ, PPR, DN 90 MM, CLASSE PN 25,  INSTALADO EM RESERVAÇÃO DE ÁGUA DE EDIFICAÇÃO QUE POSSUA RESERVATÓRIO DE FIBRA/FIBROCIMENTO  FORNECIMENTO E INSTALAÇÃO. AF_06/2016</t>
  </si>
  <si>
    <t xml:space="preserve">TÊ, PPR, DN 110 MM, CLASSE PN 25,  INSTALADO EM RESERVAÇÃO DE ÁGUA DE EDIFICAÇÃO QUE POSSUA RESERVATÓRIO DE FIBRA/FIBROCIMENTO  FORNECIMENTO E INSTALAÇÃO. AF_06/2016</t>
  </si>
  <si>
    <t xml:space="preserve">KIT CHASSI PEX, PRÉ-FABRICADO, PARA CHUVEIRO, INCLUSO QUADRO METÁLICO, TUBOS, REGISTROS DE PRESSÃO E CONEXÕES POR CRIMPAGEM - FORNECIMENTO E INSTALAÇÃO. AF_02/2023</t>
  </si>
  <si>
    <t xml:space="preserve">KIT CHASSI PEX, PRÉ-FABRICADO, PARA COZINHA COM CUBA SIMPLES, INCLUSO QUADRO METÁLICO, TUBOS E CONEXÕES POR CRIMPAGEM - FORNECIMENTO E INSTALAÇÃO. AF_02/2023</t>
  </si>
  <si>
    <t xml:space="preserve">KIT CHASSI PEX, PRÉ-FABRICADO, PARA ÁREA DE SERVIÇO COM TANQUE E MÁQUINA DE LAVAR ROUPA, INCLUSO QUADRO METÁLICO, TUBOS E CONEXÕES POR CRIMPAGEM - FORNECIMENTO E INSTALAÇÃO. AF_02/2023</t>
  </si>
  <si>
    <t xml:space="preserve">KIT CHASSI PEX, PRÉ-FABRICADO, PARA CHUVEIRO, INCLUSO QUADRO METÁLICO, TUBOS, REGISTROS DE PRESSÃO E CONEXÕES POR ANEL DESLIZANTE - FORNECIMENTO E INSTALAÇÃO. AF_02/2023</t>
  </si>
  <si>
    <t xml:space="preserve">KIT CHASSI PEX, PRÉ-FABRICADO, PARA COZINHA COM CUBA SIMPLES, INCLUSO QUADRO METÁLICO, TUBOS E CONEXÕES POR ANEL DESLIZANTE - FORNECIMENTO E INSTALAÇÃO. AF_02/2023</t>
  </si>
  <si>
    <t xml:space="preserve">KIT CHASSI PEX, PRÉ-FABRICADO, PARA ÁREA DE SERVIÇO COM TANQUE E MÁQUINA DE LAVAR ROUPA, INCLUSO QUADRO METÁLICO, TUBOS E CONEXÕES POR ANEL DESLIZANTE - FORNECIMENTO E INSTALAÇÃO. AF_02/2023</t>
  </si>
  <si>
    <t xml:space="preserve">UNIÃO METÁLICA PARA INSTALAÇÕES EM PEX ÁGUA, DN 16 MM, COM ANEL DESLIZANTE - FORNECIMENTO E INSTALAÇÃO. AF_02/2023</t>
  </si>
  <si>
    <t xml:space="preserve">CONEXÃO FIXA, ROSCA FÊMEA, METÁLICA, PARA INSTALAÇÕES EM PEX ÁGUA, DN 16 MM X 1/2", COM ANEL DESLIZANTE. FORNECIMENTO E INSTALAÇÃO. AF_02/2023</t>
  </si>
  <si>
    <t xml:space="preserve">CONEXÃO MÓVEL, ROSCA FÊMEA, METÁLICA, PARA INSTALAÇÕES EM PEX ÁGUA, DN 16 MM X 3/4", COM ANEL DESLIZANTE. FORNECIMENTO E INSTALAÇÃO. AF_02/2023</t>
  </si>
  <si>
    <t xml:space="preserve">UNIÃO METÁLICA PARA INSTALAÇÕES EM PEX ÁGUA, DN 20 MM, COM ANEL DESLIZANTE - FORNECIMENTO E INSTALAÇÃO. AF_02/2023</t>
  </si>
  <si>
    <t xml:space="preserve">CONEXÃO FIXA, ROSCA FÊMEA, METÁLICA, PARA INSTALAÇÕES EM PEX ÁGUA, DN 20 MM X 1/2", COM ANEL DESLIZANTE. FORNECIMENTO E INSTALAÇÃO. AF_02/2023</t>
  </si>
  <si>
    <t xml:space="preserve">CONEXÃO FIXA, ROSCA FÊMEA, METÁLICA, PARA INSTALAÇÕES EM PEX ÁGUA, DN 20 MM X 3/4", COM ANEL DESLIZANTE. FORNECIMENTO E INSTALAÇÃO. AF_02/2023</t>
  </si>
  <si>
    <t xml:space="preserve">UNIÃO DE REDUÇÃO, METÁLICA, PARA INSTALAÇÕES EM PEX ÁGUA, DN 20 X 16 MM, CONEXÃO POR ANEL DESLIZANTE - FORNECIMENTO E INSTALAÇÃO. AF_02/2023</t>
  </si>
  <si>
    <t xml:space="preserve">UNIÃO METÁLICA PARA INSTALAÇÕES EM PEX ÁGUA, DN 25 MM, COM ANEL DESLIZANTE - FORNECIMENTO E INSTALAÇÃO. AF_02/2023</t>
  </si>
  <si>
    <t xml:space="preserve">CONEXÃO FIXA, ROSCA FÊMEA, METÁLICA, PARA INSTALAÇÕES EM PEX ÁGUA, DN 25 MM X 3/4", COM ANEL DESLIZANTE - FORNECIMENTO E INSTALAÇÃO. AF_02/2023</t>
  </si>
  <si>
    <t xml:space="preserve">CONEXÃO FIXA, ROSCA FÊMEA, METÁLICA, PARA INSTALAÇÕES EM PEX ÁGUA, DN 25 MM X 1", COM ANEL DESLIZANTE - FORNECIMENTO E INSTALAÇÃO. AF_02/2023</t>
  </si>
  <si>
    <t xml:space="preserve">UNIÃO DE REDUÇÃO, METÁLICA, PARA INSTALAÇÕES EM PEX ÁGUA, DN 25 X 16 MM, CONEXÃO POR ANEL DESLIZANTE - FORNECIMENTO E INSTALAÇÃO. AF_02/2023</t>
  </si>
  <si>
    <t xml:space="preserve">UNIÃO DE REDUÇÃO, METÁLICA, PARA INSTALAÇÕES EM PEX ÁGUA, DN 25 X 20 MM, CONEXÃO POR ANEL DESLIZANTE - FORNECIMENTO E INSTALAÇÃO. AF_02/2023</t>
  </si>
  <si>
    <t xml:space="preserve">UNIÃO METÁLICA PARA INSTALAÇÕES EM PEX ÁGUA, DN 32 MM, COM ANEL DESLIZANTE - FORNECIMENTO E INSTALAÇÃO. AF_02/2023</t>
  </si>
  <si>
    <t xml:space="preserve">CONEXÃO FIXA, ROSCA FÊMEA, METÁLICA, PARA INSTALAÇÕES EM PEX ÁGUA, DN 32 MM X 1", COM ANEL DESLIZANTE - FORNECIMENTO E INSTALAÇÃO. AF_02/2023</t>
  </si>
  <si>
    <t xml:space="preserve">UNIÃO DE REDUÇÃO, METÁLICA, PARA INSTALAÇÕES EM PEX ÁGUA, DN 32 X 25 MM, CONEXÃO POR ANEL DESLIZANTE - FORNECIMENTO E INSTALAÇÃO. AF_02/2023</t>
  </si>
  <si>
    <t xml:space="preserve">LUVA PARA INSTALAÇÕES EM PEX ÁGUA, DN 16 MM, CONEXÃO POR CRIMPAGEM - FORNECIMENTO E INSTALAÇÃO. AF_02/2023</t>
  </si>
  <si>
    <t xml:space="preserve">CONEXÃO FIXA, ROSCA FÊMEA, PARA INSTALAÇÕES EM PEX ÁGUA, DN 16MM X 1/2", CONEXÃO POR CRIMPAGEM - FORNECIMENTO E INSTALAÇÃO. AF_02/2023</t>
  </si>
  <si>
    <t xml:space="preserve">LUVA PARA INSTALAÇÕES EM PEX ÁGUA, DN 20 MM, CONEXÃO POR CRIMPAGEM - FORNECIMENTO E INSTALAÇÃO. AF_02/2023</t>
  </si>
  <si>
    <t xml:space="preserve">CONEXÃO FIXA, ROSCA FÊMEA, PARA INSTALAÇÕES EM PEX ÁGUA, DN 20MM X 1/2", CONEXÃO POR CRIMPAGEM - FORNECIMENTO E INSTALAÇÃO. AF_02/2023</t>
  </si>
  <si>
    <t xml:space="preserve">CONEXÃO FIXA, ROSCA FÊMEA, PARA INSTALAÇÕES EM PEX ÁGUA, DN 20MM X 3/4", CONEXÃO POR CRIMPAGEM - FORNECIMENTO E INSTALAÇÃO. AF_02/2023</t>
  </si>
  <si>
    <t xml:space="preserve">LUVA DE REDUÇÃO PARA INSTALAÇÕES EM PEX ÁGUA, DN 20 X 16 MM, CONEXÃO POR CRIMPAGEM - FORNECIMENTO E INSTALAÇÃO. AF_02/2023</t>
  </si>
  <si>
    <t xml:space="preserve">LUVA PARA INSTALAÇÕES EM PEX ÁGUA, DN 25 MM, CONEXÃO POR CRIMPAGEM - FORNECIMENTO E INSTALAÇÃO. AF_02/2023</t>
  </si>
  <si>
    <t xml:space="preserve">CONEXÃO FIXA, ROSCA FÊMEA, PARA INSTALAÇÕES EM PEX ÁGUA, DN 25MM X 3/4", CONEXÃO POR CRIMPAGEM - FORNECIMENTO E INSTALAÇÃO. AF_02/2023</t>
  </si>
  <si>
    <t xml:space="preserve">LUVA DE REDUÇÃO PARA INSTALAÇÕES EM PEX ÁGUA, DN 25 X 16 MM, CONEXÃO POR CRIMPAGEM - FORNECIMENTO E INSTALAÇÃO. AF_02/2023</t>
  </si>
  <si>
    <t xml:space="preserve">LUVA PARA INSTALAÇÕES EM PEX ÁGUA, DN 32 MM, CONEXÃO POR CRIMPAGEM - FORNECIMENTO E INSTALAÇÃO. AF_02/2023</t>
  </si>
  <si>
    <t xml:space="preserve">LUVA DE REDUÇÃO PARA INSTALAÇÕES EM PEX ÁGUA, DN 32 X 25 MM, CONEXÃO POR CRIMPAGEM - FORNECIMENTO E INSTALAÇÃO. AF_02/2023</t>
  </si>
  <si>
    <t xml:space="preserve">JOELHO 90 GRAUS, METÁLICO, PARA INSTALAÇÕES EM PEX ÁGUA, DN 16 MM, CONEXÃO POR ANEL DESLIZANTE - FORNECIMENTO E INSTALAÇÃO. AF_02/2023</t>
  </si>
  <si>
    <t xml:space="preserve">JOELHO 90 GRAUS, ROSCA FÊMEA TERMINAL, METÁLICO, PARA INSTALAÇÕES EM PEX ÁGUA, DN 16MM X 1/2", CONEXÃO POR ANEL DESLIZANTE - FORNECIMENTO E INSTALAÇÃO. AF_02/2023</t>
  </si>
  <si>
    <t xml:space="preserve">JOELHO, ROSCA FÊMEA, COM BASE FIXA, METÁLICO, PARA INSTALAÇÕES EM PEX ÁGUA, DN 16MM X 1/2", CONEXÃO POR ANEL DESLIZANTE - FORNECIMENTO E INSTALAÇÃO. AF_02/2023</t>
  </si>
  <si>
    <t xml:space="preserve">JOELHO 90 GRAUS, METÁLICO, PARA INSTALAÇÕES EM PEX ÁGUA, DN 20 MM, CONEXÃO POR ANEL DESLIZANTE - FORNECIMENTO E INSTALAÇÃO. AF_02/2023</t>
  </si>
  <si>
    <t xml:space="preserve">JOELHO 90 GRAUS, ROSCA FÊMEA TERMINAL, METÁLICO, PARA INSTALAÇÕES EM PEX ÁGUA, DN 20 MM X 1/2", CONEXÃO POR ANEL DESLIZANTE - FORNECIMENTO E INSTALAÇÃO. AF_02/2023</t>
  </si>
  <si>
    <t xml:space="preserve">JOELHO 90 GRAUS, ROSCA FÊMEA TERMINAL, METÁLICO, PARA INSTALAÇÕES EM PEX ÁGUA, DN 20 MM X 3/4", CONEXÃO POR ANEL DESLIZANTE - FORNECIMENTO E INSTALAÇÃO. AF_02/2023</t>
  </si>
  <si>
    <t xml:space="preserve">JOELHO ROSCA FÊMEA, COM BASE FIXA, METÁLICO, PARA INSTALAÇÕES EM PEX ÁGUA, DN 20MM X 1/2", CONEXÃO POR ANEL DESLIZANTE - FORNECIMENTO E INSTALAÇÃO. AF_02/2023</t>
  </si>
  <si>
    <t xml:space="preserve">JOELHO ROSCA FÊMEA, MÓVEL, METÁLICO, PARA INSTALAÇÕES EM PEX ÁGUA, DN 20MM X 3/4", CONEXÃO POR ANEL DESLIZANTE - FORNECIMENTO E INSTALAÇÃO. AF_02/2023</t>
  </si>
  <si>
    <t xml:space="preserve">JOELHO 90 GRAUS, METÁLICO, PARA INSTALAÇÕES EM PEX ÁGUA, DN 25 MM, CONEXÃO POR ANEL DESLIZANTE - FORNECIMENTO E INSTALAÇÃO. AF_02/2023</t>
  </si>
  <si>
    <t xml:space="preserve">JOELHO 90 GRAUS, ROSCA FÊMEA TERMINAL, METÁLICO, PARA INSTALAÇÕES EM PEX ÁGUA, DN 25 MM X 3/4", CONEXÃO POR ANEL DESLIZANTE - FORNECIMENTO E INSTALAÇÃO. AF_02/2023</t>
  </si>
  <si>
    <t xml:space="preserve">JOELHO ROSCA FÊMEA, COM BASE FIXA, METÁLICO, PARA INSTALAÇÕES EM PEX ÁGUA, DN 25MM X 3/4", CONEXÃO POR ANEL DESLIZANTE - FORNECIMENTO E INSTALAÇÃO. AF_02/2023</t>
  </si>
  <si>
    <t xml:space="preserve">JOELHO 90 GRAUS, METÁLICO, PARA INSTALAÇÕES EM PEX ÁGUA, DN 32 MM, CONEXÃO POR ANEL DESLIZANTE - FORNECIMENTO E INSTALAÇÃO. AF_02/2023</t>
  </si>
  <si>
    <t xml:space="preserve">JOELHO 90 GRAUS, PARA INSTALAÇÕES EM PEX ÁGUA, DN 16 MM, CONEXÃO POR CRIMPAGEM - FORNECIMENTO E INSTALAÇÃO. AF_02/2023</t>
  </si>
  <si>
    <t xml:space="preserve">JOELHO 90 GRAUS, ROSCA FÊMEA TERMINAL, PARA INSTALAÇÕES EM PEX ÁGUA, DN 16MM X 1/2", CONEXÃO POR CRIMPAGEM - FORNECIMENTO E INSTALAÇÃO. AF_02/2023</t>
  </si>
  <si>
    <t xml:space="preserve">JOELHO 90 GRAUS, PARA INSTALAÇÕES EM PEX ÁGUA, DN 20 MM, CONEXÃO POR CRIMPAGEM - FORNECIMENTO E INSTALAÇÃO. AF_02/2023</t>
  </si>
  <si>
    <t xml:space="preserve">JOELHO 90 GRAUS, ROSCA FÊMEA TERMINAL, PARA INSTALAÇÕES EM PEX ÁGUA, DN 20MM X 1/2", CONEXÃO POR CRIMPAGEM - FORNECIMENTO E INSTALAÇÃO. AF_02/2023</t>
  </si>
  <si>
    <t xml:space="preserve">JOELHO 90 GRAUS, ROSCA FÊMEA TERMINAL, PARA INSTALAÇÕES EM PEX ÁGUA, DN 20MM X 3/4", CONEXÃO POR CRIMPAGEM - FORNECIMENTO E INSTALAÇÃO. AF_02/2023</t>
  </si>
  <si>
    <t xml:space="preserve">JOELHO 90 GRAUS, PARA INSTALAÇÕES EM PEX ÁGUA, DN 25 MM, CONEXÃO POR CRIMPAGEM - FORNECIMENTO E INSTALAÇÃO. AF_02/2023</t>
  </si>
  <si>
    <t xml:space="preserve">JOELHO 90 GRAUS, ROSCA FÊMEA TERMINAL, PARA INSTALAÇÕES EM PEX ÁGUA, DN 25MM X 1/2", CONEXÃO POR CRIMPAGEM - FORNECIMENTO E INSTALAÇÃO. AF_02/2023</t>
  </si>
  <si>
    <t xml:space="preserve">TÊ, METÁLICO, PARA INSTALAÇÕES EM PEX ÁGUA, DN 16 MM, CONEXÃO POR ANEL DESLIZANTE - FORNECIMENTO E INSTALAÇÃO. AF_02/2023</t>
  </si>
  <si>
    <t xml:space="preserve">TÊ, ROSCA FÊMEA, METÁLICO, PARA INSTALAÇÕES EM PEX ÁGUA, DN 16 MM X ½, CONEXÃO POR ANEL DESLIZANTE - FORNECIMENTO E INSTALAÇÃO. AF_02/2023</t>
  </si>
  <si>
    <t xml:space="preserve">TÊ, METÁLICO, PARA INSTALAÇÕES EM PEX ÁGUA, DN 20 MM, CONEXÃO POR ANEL DESLIZANTE - FORNECIMENTO E INSTALAÇÃO. AF_02/2023</t>
  </si>
  <si>
    <t xml:space="preserve">TÊ, ROSCA FÊMEA, METÁLICO, PARA INSTALAÇÕES EM PEX ÁGUA, DN 20 MM X 1/2", CONEXÃO POR ANEL DESLIZANTE - FORNECIMENTO E INSTALAÇÃO. AF_02/2023</t>
  </si>
  <si>
    <t xml:space="preserve">TÊ, METÁLICO, PARA INSTALAÇÕES EM PEX ÁGUA, DN 25 MM, CONEXÃO POR ANEL DESLIZANTE - FORNECIMENTO E INSTALAÇÃO. AF_02/2023</t>
  </si>
  <si>
    <t xml:space="preserve">TÊ, ROSCA FÊMEA, METÁLICO, PARA INSTALAÇÕES EM PEX ÁGUA, DN 25 MM X 3/4", CONEXÃO POR ANEL DESLIZANTE - FORNECIMENTO E INSTALAÇÃO. AF_02/2023</t>
  </si>
  <si>
    <t xml:space="preserve">TÊ, METÁLICO, PARA INSTALAÇÕES EM PEX ÁGUA, DN 32 MM, CONEXÃO POR ANEL DESLIZANTE - FORNECIMENTO E INSTALAÇÃO. AF_02/2023</t>
  </si>
  <si>
    <t xml:space="preserve">TÊ, PARA INSTALAÇÕES EM PEX ÁGUA, DN 16 MM, CONEXÃO POR CRIMPAGEM - FORNECIMENTO E INSTALAÇÃO. AF_02/2023</t>
  </si>
  <si>
    <t xml:space="preserve">TÊ, PARA INSTALAÇÕES EM PEX ÁGUA, DN 20 MM, CONEXÃO POR CRIMPAGEM - FORNECIMENTO E INSTALAÇÃO. AF_02/2023</t>
  </si>
  <si>
    <t xml:space="preserve">TÊ, PARA INSTALAÇÕES EM PEX ÁGUA, DN 25 MM, CONEXÃO POR CRIMPAGEM - FORNECIMENTO E INSTALAÇÃO. AF_02/2023</t>
  </si>
  <si>
    <t xml:space="preserve">TÊ, PARA INSTALAÇÕES EM PEX ÁGUA, DN 32 MM, CONEXÃO POR CRIMPAGEM - FORNECIMENTO E INSTALAÇÃO. AF_02/2023</t>
  </si>
  <si>
    <t xml:space="preserve">DISTRIBUIDOR 2 SAÍDAS, METÁLICO, PARA INSTALAÇÕES EM PEX ÁGUA, ENTRADA DE 3/4" X 2 SAÍDAS DE 1/2", CONEXÃO POR ANEL DESLIZANTE - FORNECIMENTO E INSTALAÇÃO. AF_02/2023</t>
  </si>
  <si>
    <t xml:space="preserve">DISTRIBUIDOR 2 SAÍDAS, METÁLICO, PARA INSTALAÇÕES EM PEX ÁGUA, ENTRADA DE 1" X 2 SAÍDAS DE 1/2", CONEXÃO POR ANEL DESLIZANTE - FORNECIMENTO E INSTALAÇÃO. AF_02/2023</t>
  </si>
  <si>
    <t xml:space="preserve">DISTRIBUIDOR 3 SAÍDAS, METÁLICO, PARA INSTALAÇÕES EM PEX ÁGUA, ENTRADA DE 3/4" X 3 SAÍDAS DE 1/2", CONEXÃO POR ANEL DESLIZANTE - FORNECIMENTO E INSTALAÇÃO. AF_02/2023</t>
  </si>
  <si>
    <t xml:space="preserve">DISTRIBUIDOR 3 SAÍDAS, METÁLICO, PARA INSTALAÇÕES EM PEX ÁGUA, ENTRADA DE 1" X 3 SAÍDAS DE 1/2", CONEXÃO POR ANEL DESLIZANTE - FORNECIMENTO E INSTALAÇÃO. AF_02/2023</t>
  </si>
  <si>
    <t xml:space="preserve">DISTRIBUIDOR 2 SAÍDAS, PARA INSTALAÇÕES EM PEX ÁGUA, ENTRADA DE 32 MM X 2 SAÍDAS DE 16 MM, CONEXÃO POR CRIMPAGEM FORNECIMENTO E INSTALAÇÃO. AF_02/2023</t>
  </si>
  <si>
    <t xml:space="preserve">DISTRIBUIDOR 2 SAÍDAS, PARA INSTALAÇÕES EM PEX ÁGUA, ENTRADA DE 32 MM X 2 SAÍDAS DE 25 MM, CONEXÃO POR CRIMPAGEM - FORNECIMENTO E INSTALAÇÃO. AF_02/2023</t>
  </si>
  <si>
    <t xml:space="preserve">DISTRIBUIDOR 3 SAÍDAS, PARA INSTALAÇÕES EM PEX ÁGUA, ENTRADA DE 32 MM X 3 SAÍDAS DE 16 MM, CONEXÃO POR CRIMPAGEM - FORNECIMENTO E INSTALAÇÃO. AF_02/2023</t>
  </si>
  <si>
    <t xml:space="preserve">DISTRIBUIDOR 3 SAÍDAS, PARA INSTALAÇÕES EM PEX ÁGUA, ENTRADA DE 32 MM X 3 SAÍDAS DE 25 MM, CONEXÃO POR CRIMPAGEM - FORNECIMENTO E INSTALAÇÃO. AF_02/2023</t>
  </si>
  <si>
    <t xml:space="preserve">FLANGE EM AÇO, DN 15 MM X 1/2'', INSTALADO EM RESERVAÇÃO DE ÁGUA DE EDIFICAÇÃO QUE POSSUA RESERVATÓRIO DE FIBRA/FIBROCIMENTO - FORNECIMENTO E INSTALAÇÃO. AF_06/2016</t>
  </si>
  <si>
    <t xml:space="preserve">FLANGE EM AÇO, DN 20 MM X 3/4'', INSTALADO EM RESERVAÇÃO DE ÁGUA DE EDIFICAÇÃO QUE POSSUA RESERVATÓRIO DE FIBRA/FIBROCIMENTO - FORNECIMENTO E INSTALAÇÃO. AF_06/2016</t>
  </si>
  <si>
    <t xml:space="preserve">FLANGE EM AÇO, DN 25 MM X 1'', INSTALADO EM RESERVAÇÃO DE ÁGUA DE EDIFICAÇÃO QUE POSSUA RESERVATÓRIO DE FIBRA/FIBROCIMENTO - FORNECIMENTO E INSTALAÇÃO. AF_06/2016</t>
  </si>
  <si>
    <t xml:space="preserve">FLANGE EM AÇO, DN 32 MM X 1 1/4'', INSTALADO EM RESERVAÇÃO DE ÁGUA DE EDIFICAÇÃO QUE POSSUA RESERVATÓRIO DE FIBRA/FIBROCIMENTO - FORNECIMENTO E INSTALAÇÃO. AF_06/2016</t>
  </si>
  <si>
    <t xml:space="preserve">FLANGE EM AÇO, DN 40 MM X 1 1/2'', INSTALADO EM RESERVAÇÃO DE ÁGUA DE EDIFICAÇÃO QUE POSSUA RESERVATÓRIO DE FIBRA/FIBROCIMENTO - FORNECIMENTO E INSTALAÇÃO. AF_06/2016</t>
  </si>
  <si>
    <t xml:space="preserve">ACOPLAMENTO RÍGIDO EM AÇO, CONEXÃO RANHURADA, DN 50 (2"), INSTALADO EM PRUMADAS - FORNECIMENTO E INSTALAÇÃO. AF_10/2020</t>
  </si>
  <si>
    <t xml:space="preserve">ACOPLAMENTO RÍGIDO EM AÇO, CONEXÃO RANHURADA, DN 65 (2 1/2"), INSTALADO EM PRUMADAS - FORNECIMENTO E INSTALAÇÃO. AF_10/2020</t>
  </si>
  <si>
    <t xml:space="preserve">ACOPLAMENTO RÍGIDO EM AÇO, CONEXÃO RANHURADA, DN 80 (3"), INSTALADO EM PRUMADAS - FORNECIMENTO E INSTALAÇÃO. AF_10/2020</t>
  </si>
  <si>
    <t xml:space="preserve">CURVA 45 GRAUS, EM AÇO, CONEXÃO RANHURADA, DN 50 (2"), INSTALADO EM PRUMADAS - FORNECIMENTO E INSTALAÇÃO. AF_10/2020</t>
  </si>
  <si>
    <t xml:space="preserve">CURVA 90 GRAUS, EM AÇO, CONEXÃO RANHURADA, DN 50 (2"), INSTALADO EM PRUMADAS - FORNECIMENTO E INSTALAÇÃO. AF_10/2020</t>
  </si>
  <si>
    <t xml:space="preserve">CURVA 45 GRAUS, EM AÇO, CONEXÃO RANHURADA, DN 65 (2 1/2"), INSTALADO EM PRUMADAS - FORNECIMENTO E INSTALAÇÃO. AF_10/2020</t>
  </si>
  <si>
    <t xml:space="preserve">CURVA 90 GRAUS, EM AÇO, CONEXÃO RANHURADA, DN 65 (2 1/2"), INSTALADO EM PRUMADAS - FORNECIMENTO E INSTALAÇÃO. AF_10/2020</t>
  </si>
  <si>
    <t xml:space="preserve">CURVA 45 GRAUS, EM AÇO, CONEXÃO RANHURADA, DN 80 (3), INSTALADO EM PRUMADAS - FORNECIMENTO E INSTALAÇÃO. AF_10/2020</t>
  </si>
  <si>
    <t xml:space="preserve">CURVA 90 GRAUS, EM AÇO, CONEXÃO RANHURADA, DN 80 (3"), INSTALADO EM PRUMADAS - FORNECIMENTO E INSTALAÇÃO. AF_10/2020</t>
  </si>
  <si>
    <t xml:space="preserve">TÊ, EM AÇO, CONEXÃO RANHURADA, DN 50 (2"), INSTALADO EM PRUMADAS - FORNECIMENTO E INSTALAÇÃO. AF_10/2020</t>
  </si>
  <si>
    <t xml:space="preserve">TÊ, EM AÇO, CONEXÃO RANHURADA, DN 65 (2 1/2"), INSTALADO EM PRUMADAS - FORNECIMENTO E INSTALAÇÃO. AF_10/2020</t>
  </si>
  <si>
    <t xml:space="preserve">TÊ, EM AÇO, CONEXÃO RANHURADA, DN 80 (3"), INSTALADO EM PRUMADAS - FORNECIMENTO E INSTALAÇÃO. AF_10/2020</t>
  </si>
  <si>
    <t xml:space="preserve">LUVA, EM AÇO, CONEXÃO SOLDADA, DN 50 (2"), INSTALADO EM PRUMADAS - FORNECIMENTO E INSTALAÇÃO. AF_10/2020</t>
  </si>
  <si>
    <t xml:space="preserve">LUVA COM REDUÇÃO, EM AÇO, CONEXÃO SOLDADA, DN 50 X 40 MM (2  X 1 1/2"), INSTALADO EM PRUMADAS - FORNECIMENTO E INSTALAÇÃO. AF_10/2020</t>
  </si>
  <si>
    <t xml:space="preserve">LUVA, EM AÇO, CONEXÃO SOLDADA, DN 65 (2 1/2"), INSTALADO EM PRUMADAS - FORNECIMENTO E INSTALAÇÃO. AF_10/2020</t>
  </si>
  <si>
    <t xml:space="preserve">LUVA COM REDUÇÃO, EM AÇO, CONEXÃO SOLDADA, DN 65 X 50 MM (2 1/2" X 2"), INSTALADO EM PRUMADAS - FORNECIMENTO E INSTALAÇÃO. AF_10/2020</t>
  </si>
  <si>
    <t xml:space="preserve">LUVA, EM AÇO, CONEXÃO SOLDADA, DN 80 (3"), INSTALADO EM PRUMADAS - FORNECIMENTO E INSTALAÇÃO. AF_10/2020</t>
  </si>
  <si>
    <t xml:space="preserve">LUVA COM REDUÇÃO, EM AÇO, CONEXÃO SOLDADA, DN 80 X 65 MM (3" X 2 1/2"), INSTALADO EM PRUMADAS - FORNECIMENTO E INSTALAÇÃO. AF_10/2020</t>
  </si>
  <si>
    <t xml:space="preserve">CURVA 45 GRAUS, EM AÇO, CONEXÃO SOLDADA, DN 50 (2"), INSTALADO EM PRUMADAS - FORNECIMENTO E INSTALAÇÃO. AF_10/2020</t>
  </si>
  <si>
    <t xml:space="preserve">CURVA 90 GRAUS, EM AÇO, CONEXÃO SOLDADA, DN 50 (2"), INSTALADO EM PRUMADAS - FORNECIMENTO E INSTALAÇÃO. AF_10/2020</t>
  </si>
  <si>
    <t xml:space="preserve">CURVA 45 GRAUS, EM AÇO, CONEXÃO SOLDADA, DN 65 (2 1/2"), INSTALADO EM PRUMADAS - FORNECIMENTO E INSTALAÇÃO. AF_10/2020</t>
  </si>
  <si>
    <t xml:space="preserve">CURVA 90 GRAUS, EM AÇO, CONEXÃO SOLDADA, DN 65 (2 1/2"), INSTALADO EM PRUMADAS - FORNECIMENTO E INSTALAÇÃO. AF_10/2020</t>
  </si>
  <si>
    <t xml:space="preserve">CURVA 45 GRAUS, EM AÇO, CONEXÃO SOLDADA, DN 80 (3"), INSTALADO EM PRUMADAS - FORNECIMENTO E INSTALAÇÃO. AF_10/2020</t>
  </si>
  <si>
    <t xml:space="preserve">CURVA 90 GRAUS, EM AÇO, CONEXÃO SOLDADA, DN 80 (3"), INSTALADO EM PRUMADAS - FORNECIMENTO E INSTALAÇÃO. AF_10/2020</t>
  </si>
  <si>
    <t xml:space="preserve">TÊ, EM AÇO, CONEXÃO SOLDADA, DN 50 (2"), INSTALADO EM PRUMADAS - FORNECIMENTO E INSTALAÇÃO. AF_10/2020</t>
  </si>
  <si>
    <t xml:space="preserve">TÊ, EM AÇO, CONEXÃO SOLDADA, DN 65 (2 1/2"), INSTALADO EM PRUMADAS - FORNECIMENTO E INSTALAÇÃO. AF_10/2020</t>
  </si>
  <si>
    <t xml:space="preserve">TÊ, EM AÇO, CONEXÃO SOLDADA, DN 80 (3"), INSTALADO EM PRUMADAS - FORNECIMENTO E INSTALAÇÃO. AF_10/2020</t>
  </si>
  <si>
    <t xml:space="preserve">LUVA, EM AÇO, CONEXÃO SOLDADA, DN 25 (1"), INSTALADO EM REDE DE ALIMENTAÇÃO PARA HIDRANTE - FORNECIMENTO E INSTALAÇÃO. AF_10/2020</t>
  </si>
  <si>
    <t xml:space="preserve">LUVA COM REDUÇÃO, EM AÇO, CONEXÃO SOLDADA, DN 25 X 20 MM (1  X 3/4"), INSTALADO EM REDE DE ALIMENTAÇÃO PARA HIDRANTE - FORNECIMENTO E INSTALAÇÃO. AF_10/2020</t>
  </si>
  <si>
    <t xml:space="preserve">LUVA, EM AÇO, CONEXÃO SOLDADA, DN 32 (1 1/4"), INSTALADO EM REDE DE ALIMENTAÇÃO PARA HIDRANTE - FORNECIMENTO E INSTALAÇÃO. AF_10/2020</t>
  </si>
  <si>
    <t xml:space="preserve">LUVA COM REDUÇÃO, EM AÇO, CONEXÃO SOLDADA, DN 32 X 25 MM (1 1/4"  X 1"), INSTALADO EM REDE DE ALIMENTAÇÃO PARA HIDRANTE - FORNECIMENTO E INSTALAÇÃO. AF_10/2020</t>
  </si>
  <si>
    <t xml:space="preserve">LUVA, EM AÇO, CONEXÃO SOLDADA, DN 40 (1 1/2"), INSTALADO EM REDE DE ALIMENTAÇÃO PARA HIDRANTE - FORNECIMENTO E INSTALAÇÃO. AF_10/2020</t>
  </si>
  <si>
    <t xml:space="preserve">LUVA COM REDUÇÃO, EM AÇO, CONEXÃO SOLDADA, DN 40  X 32 MM (1 1/2" X 1 1/4"), INSTALADO EM REDE DE ALIMENTAÇÃO PARA HIDRANTE - FORNECIMENTO E INSTALAÇÃO. AF_10/2020</t>
  </si>
  <si>
    <t xml:space="preserve">LUVA, EM AÇO, CONEXÃO SOLDADA, DN 50 (2"), INSTALADO EM REDE DE ALIMENTAÇÃO PARA HIDRANTE - FORNECIMENTO E INSTALAÇÃO. AF_10/2020</t>
  </si>
  <si>
    <t xml:space="preserve">LUVA COM REDUÇÃO, EM AÇO, CONEXÃO SOLDADA, DN 50 X 40 MM (2" X 1 1/2"), INSTALADO EM REDE DE ALIMENTAÇÃO PARA HIDRANTE - FORNECIMENTO E INSTALAÇÃO. AF_10/2020</t>
  </si>
  <si>
    <t xml:space="preserve">LUVA, EM AÇO, CONEXÃO SOLDADA, DN 65 (2 1/2"), INSTALADO EM REDE DE ALIMENTAÇÃO PARA HIDRANTE - FORNECIMENTO E INSTALAÇÃO. AF_10/2020</t>
  </si>
  <si>
    <t xml:space="preserve">LUVA COM REDUÇÃO, EM AÇO, CONEXÃO SOLDADA, DN 65 X 50 MM (2 1/2" X 2"), INSTALADO EM REDE DE ALIMENTAÇÃO PARA HIDRANTE - FORNECIMENTO E INSTALAÇÃO. AF_10/2020</t>
  </si>
  <si>
    <t xml:space="preserve">LUVA, EM AÇO, CONEXÃO SOLDADA, DN 80 (3"), INSTALADO EM REDE DE ALIMENTAÇÃO PARA HIDRANTE - FORNECIMENTO E INSTALAÇÃO. AF_10/2020</t>
  </si>
  <si>
    <t xml:space="preserve">LUVA COM REDUÇÃO, EM AÇO, CONEXÃO SOLDADA, DN 80 X 65 MM (3" X 2 1/2"), INSTALADO EM REDE DE ALIMENTAÇÃO PARA HIDRANTE - FORNECIMENTO E INSTALAÇÃO. AF_10/2020</t>
  </si>
  <si>
    <t xml:space="preserve">CURVA 45 GRAUS, EM AÇO, CONEXÃO SOLDADA, DN 25 (1"), INSTALADO EM REDE DE ALIMENTAÇÃO PARA HIDRANTE - FORNECIMENTO E INSTALAÇÃO. AF_10/2020</t>
  </si>
  <si>
    <t xml:space="preserve">CURVA 90 GRAUS, EM AÇO, CONEXÃO SOLDADA, DN 25 (1"), INSTALADO EM REDE DE ALIMENTAÇÃO PARA HIDRANTE - FORNECIMENTO E INSTALAÇÃO. AF_10/2020</t>
  </si>
  <si>
    <t xml:space="preserve">CURVA 45 GRAUS, EM AÇO, CONEXÃO SOLDADA, DN 32 (1 1/4"), INSTALADO EM REDE DE ALIMENTAÇÃO PARA HIDRANTE - FORNECIMENTO E INSTALAÇÃO. AF_10/2020</t>
  </si>
  <si>
    <t xml:space="preserve">CURVA 90 GRAUS, EM AÇO, CONEXÃO SOLDADA, DN 32 (1 1/4"), INSTALADO EM REDE DE ALIMENTAÇÃO PARA HIDRANTE - FORNECIMENTO E INSTALAÇÃO. AF_10/2020</t>
  </si>
  <si>
    <t xml:space="preserve">CURVA 45 GRAUS, EM AÇO, CONEXÃO SOLDADA, DN 40 (1 1/2"), INSTALADO EM REDE DE ALIMENTAÇÃO PARA HIDRANTE - FORNECIMENTO E INSTALAÇÃO. AF_10/2020</t>
  </si>
  <si>
    <t xml:space="preserve">CURVA 90 GRAUS, EM AÇO, CONEXÃO SOLDADA, DN 40 (1 1/2"), INSTALADO EM REDE DE ALIMENTAÇÃO PARA HIDRANTE - FORNECIMENTO E INSTALAÇÃO. AF_10/2020</t>
  </si>
  <si>
    <t xml:space="preserve">CURVA 45 GRAUS, EM AÇO, CONEXÃO SOLDADA, DN 50 (2"), INSTALADO EM REDE DE ALIMENTAÇÃO PARA HIDRANTE - FORNECIMENTO E INSTALAÇÃO. AF_10/2020</t>
  </si>
  <si>
    <t xml:space="preserve">CURVA 90 GRAUS, EM AÇO, CONEXÃO SOLDADA, DN 50 (2"), INSTALADO EM REDE DE ALIMENTAÇÃO PARA HIDRANTE - FORNECIMENTO E INSTALAÇÃO. AF_10/2020</t>
  </si>
  <si>
    <t xml:space="preserve">CURVA 45 GRAUS, EM AÇO, CONEXÃO SOLDADA, DN 65 (2 1/2"), INSTALADO EM REDE DE ALIMENTAÇÃO PARA HIDRANTE - FORNECIMENTO E INSTALAÇÃO. AF_10/2020</t>
  </si>
  <si>
    <t xml:space="preserve">CURVA 45 GRAUS, EM AÇO, CONEXÃO SOLDADA, DN 80 (3"), INSTALADO EM REDE DE ALIMENTAÇÃO PARA HIDRANTE - FORNECIMENTO E INSTALAÇÃO. AF_10/2020</t>
  </si>
  <si>
    <t xml:space="preserve">CURVA 90 GRAUS, EM AÇO, CONEXÃO SOLDADA, DN 80 (3"), INSTALADO EM REDE DE ALIMENTAÇÃO PARA HIDRANTE - FORNECIMENTO E INSTALAÇÃO. AF_10/2020</t>
  </si>
  <si>
    <t xml:space="preserve">TÊ, EM AÇO, CONEXÃO SOLDADA, DN 25 (1"), INSTALADO EM REDE DE ALIMENTAÇÃO PARA HIDRANTE - FORNECIMENTO E INSTALAÇÃO. AF_10/2020</t>
  </si>
  <si>
    <t xml:space="preserve">TÊ, EM AÇO, CONEXÃO SOLDADA, DN 32 (1 1/4"), INSTALADO EM REDE DE ALIMENTAÇÃO PARA HIDRANTE - FORNECIMENTO E INSTALAÇÃO. AF_10/2020</t>
  </si>
  <si>
    <t xml:space="preserve">TÊ, EM AÇO, CONEXÃO SOLDADA, DN 40 (1 1/2"), INSTALADO EM REDE DE ALIMENTAÇÃO PARA HIDRANTE - FORNECIMENTO E INSTALAÇÃO. AF_10/2020</t>
  </si>
  <si>
    <t xml:space="preserve">TÊ, EM AÇO, CONEXÃO SOLDADA, DN 50 (2"), INSTALADO EM REDE DE ALIMENTAÇÃO PARA HIDRANTE - FORNECIMENTO E INSTALAÇÃO. AF_10/2020</t>
  </si>
  <si>
    <t xml:space="preserve">TÊ, EM AÇO, CONEXÃO SOLDADA, DN 65 (2 1/2"), INSTALADO EM REDE DE ALIMENTAÇÃO PARA HIDRANTE - FORNECIMENTO E INSTALAÇÃO. AF_10/2020</t>
  </si>
  <si>
    <t xml:space="preserve">TÊ, EM AÇO, CONEXÃO SOLDADA, DN 80 (3"), INSTALADO EM REDE DE ALIMENTAÇÃO PARA HIDRANTE - FORNECIMENTO E INSTALAÇÃO. AF_10/2020</t>
  </si>
  <si>
    <t xml:space="preserve">LUVA, EM AÇO, CONEXÃO SOLDADA, DN 25 (1"), INSTALADO EM REDE DE ALIMENTAÇÃO PARA SPRINKLER - FORNECIMENTO E INSTALAÇÃO. AF_10/2020</t>
  </si>
  <si>
    <t xml:space="preserve">LUVA COM REDUÇÃO, EM AÇO, CONEXÃO SOLDADA, DN 25 X 20 MM (1" X 3/4"), INSTALADO EM REDE DE ALIMENTAÇÃO PARA SPRINKLER - FORNECIMENTO E INSTALAÇÃO. AF_10/2020</t>
  </si>
  <si>
    <t xml:space="preserve">LUVA, EM AÇO, CONEXÃO SOLDADA, DN 32 (1 1/4"), INSTALADO EM REDE DE ALIMENTAÇÃO PARA SPRINKLER - FORNECIMENTO E INSTALAÇÃO. AF_10/2020</t>
  </si>
  <si>
    <t xml:space="preserve">LUVA COM REDUÇÃO, EM AÇO, CONEXÃO SOLDADA, DN 32 X 25 MM (1 1/4"  X 1"), INSTALADO EM REDE DE ALIMENTAÇÃO PARA SPRINKLER - FORNECIMENTO E INSTALAÇÃO. AF_10/2020</t>
  </si>
  <si>
    <t xml:space="preserve">LUVA, EM AÇO, CONEXÃO SOLDADA, DN 40 (1 1/2"), INSTALADO EM REDE DE ALIMENTAÇÃO PARA SPRINKLER - FORNECIMENTO E INSTALAÇÃO. AF_10/2020</t>
  </si>
  <si>
    <t xml:space="preserve">LUVA COM REDUÇÃO, EM AÇO, CONEXÃO SOLDADA, DN 40  X 32 MM (1 1/2" X 1 1/4"), INSTALADO EM REDE DE ALIMENTAÇÃO PARA SPRINKLER - FORNECIMENTO E INSTALAÇÃO. AF_10/2020</t>
  </si>
  <si>
    <t xml:space="preserve">LUVA, EM AÇO, CONEXÃO SOLDADA, DN 50 (2"), INSTALADO EM REDE DE ALIMENTAÇÃO PARA SPRINKLER - FORNECIMENTO E INSTALAÇÃO. AF_10/2020</t>
  </si>
  <si>
    <t xml:space="preserve">LUVA COM REDUÇÃO, EM AÇO, CONEXÃO SOLDADA, DN 50 X 40 MM (2" X 1 1/2"), INSTALADO EM REDE DE ALIMENTAÇÃO PARA SPRINKLER - FORNECIMENTO E INSTALAÇÃO. AF_10/2020</t>
  </si>
  <si>
    <t xml:space="preserve">LUVA, EM AÇO, CONEXÃO SOLDADA, DN 65 (2 1/2"), INSTALADO EM REDE DE ALIMENTAÇÃO PARA SPRINKLER - FORNECIMENTO E INSTALAÇÃO. AF_10/2020</t>
  </si>
  <si>
    <t xml:space="preserve">LUVA COM REDUÇÃO, EM AÇO, CONEXÃO SOLDADA, DN 65 X 50 MM (2 1/2" X 2"), INSTALADO EM REDE DE ALIMENTAÇÃO PARA SPRINKLER - FORNECIMENTO E INSTALAÇÃO. AF_10/2020</t>
  </si>
  <si>
    <t xml:space="preserve">LUVA, EM AÇO, CONEXÃO SOLDADA, DN 80 (3"), INSTALADO EM REDE DE ALIMENTAÇÃO PARA SPRINKLER - FORNECIMENTO E INSTALAÇÃO. AF_10/2020</t>
  </si>
  <si>
    <t xml:space="preserve">LUVA COM REDUÇÃO, EM AÇO, CONEXÃO SOLDADA, DN 80 X 65 MM (3" X 2 1/2"), INSTALADO EM REDE DE ALIMENTAÇÃO PARA SPRINKLER - FORNECIMENTO E INSTALAÇÃO. AF_10/2020</t>
  </si>
  <si>
    <t xml:space="preserve">CURVA 45 GRAUS, EM AÇO, CONEXÃO SOLDADA, DN 25 (1"), INSTALADO EM REDE DE ALIMENTAÇÃO PARA SPRINKLER - FORNECIMENTO E INSTALAÇÃO. AF_10/2020</t>
  </si>
  <si>
    <t xml:space="preserve">CURVA 90 GRAUS, EM AÇO, CONEXÃO SOLDADA, DN 25 (1"), INSTALADO EM REDE DE ALIMENTAÇÃO PARA SPRINKLER - FORNECIMENTO E INSTALAÇÃO. AF_10/2020</t>
  </si>
  <si>
    <t xml:space="preserve">CURVA 45 GRAUS, EM AÇO, CONEXÃO SOLDADA, DN 32 (1 1/4"), INSTALADO EM REDE DE ALIMENTAÇÃO PARA SPRINKLER - FORNECIMENTO E INSTALAÇÃO. AF_10/2020</t>
  </si>
  <si>
    <t xml:space="preserve">CURVA 90 GRAUS, EM AÇO, CONEXÃO SOLDADA, DN 32 (1 1/4"), INSTALADO EM REDE DE ALIMENTAÇÃO PARA SPRINKLER - FORNECIMENTO E INSTALAÇÃO. AF_10/2020</t>
  </si>
  <si>
    <t xml:space="preserve">CURVA 45 GRAUS, EM AÇO, CONEXÃO SOLDADA, DN 40 (1 1/2"), INSTALADO EM REDE DE ALIMENTAÇÃO PARA SPRINKLER - FORNECIMENTO E INSTALAÇÃO. AF_10/2020</t>
  </si>
  <si>
    <t xml:space="preserve">CURVA 90 GRAUS, EM AÇO, CONEXÃO SOLDADA, DN 40 (1 1/2"), INSTALADO EM REDE DE ALIMENTAÇÃO PARA SPRINKLER - FORNECIMENTO E INSTALAÇÃO. AF_10/2020</t>
  </si>
  <si>
    <t xml:space="preserve">CURVA 45 GRAUS, EM AÇO, CONEXÃO SOLDADA, DN 50 (2"), INSTALADO EM REDE DE ALIMENTAÇÃO PARA SPRINKLER - FORNECIMENTO E INSTALAÇÃO. AF_10/2020</t>
  </si>
  <si>
    <t xml:space="preserve">CURVA 90 GRAUS, EM AÇO, CONEXÃO SOLDADA, DN 50 (2"), INSTALADO EM REDE DE ALIMENTAÇÃO PARA SPRINKLER - FORNECIMENTO E INSTALAÇÃO. AF_10/2020</t>
  </si>
  <si>
    <t xml:space="preserve">CURVA 45 GRAUS, EM AÇO, CONEXÃO SOLDADA, DN 65 (2 1/2"), INSTALADO EM REDE DE ALIMENTAÇÃO PARA SPRINKLER - FORNECIMENTO E INSTALAÇÃO. AF_10/2020</t>
  </si>
  <si>
    <t xml:space="preserve">CURVA 90 GRAUS, EM AÇO, CONEXÃO SOLDADA, DN 65 (2 1/2"), INSTALADO EM REDE DE ALIMENTAÇÃO PARA SPRINKLER - FORNECIMENTO E INSTALAÇÃO. AF_10/2020</t>
  </si>
  <si>
    <t xml:space="preserve">CURVA 45 GRAUS, EM AÇO, CONEXÃO SOLDADA, DN 80 (3"), INSTALADO EM REDE DE ALIMENTAÇÃO PARA SPRINKLER - FORNECIMENTO E INSTALAÇÃO. AF_10/2020</t>
  </si>
  <si>
    <t xml:space="preserve">CURVA 90 GRAUS, EM AÇO, CONEXÃO SOLDADA, DN 80 (3"), INSTALADO EM REDE DE ALIMENTAÇÃO PARA SPRINKLER - FORNECIMENTO E INSTALAÇÃO. AF_10/2020</t>
  </si>
  <si>
    <t xml:space="preserve">TÊ, EM AÇO, CONEXÃO SOLDADA, DN 25 (1"), INSTALADO EM REDE DE ALIMENTAÇÃO PARA SPRINKLER - FORNECIMENTO E INSTALAÇÃO. AF_10/2020</t>
  </si>
  <si>
    <t xml:space="preserve">TÊ, EM AÇO, CONEXÃO SOLDADA, DN 32 (1 1/4"), INSTALADO EM REDE DE ALIMENTAÇÃO PARA SPRINKLER - FORNECIMENTO E INSTALAÇÃO. AF_10/2020</t>
  </si>
  <si>
    <t xml:space="preserve">TÊ, EM AÇO, CONEXÃO SOLDADA, DN 40 (1 1/2"), INSTALADO EM REDE DE ALIMENTAÇÃO PARA SPRINKLER - FORNECIMENTO E INSTALAÇÃO. AF_10/2020</t>
  </si>
  <si>
    <t xml:space="preserve">TÊ, EM AÇO, CONEXÃO SOLDADA, DN 50 (2"), INSTALADO EM REDE DE ALIMENTAÇÃO PARA SPRINKLER - FORNECIMENTO E INSTALAÇÃO. AF_10/2020</t>
  </si>
  <si>
    <t xml:space="preserve">TÊ, EM AÇO, CONEXÃO SOLDADA, DN 65 (2 1/2"), INSTALADO EM REDE DE ALIMENTAÇÃO PARA SPRINKLER - FORNECIMENTO E INSTALAÇÃO. AF_10/2020</t>
  </si>
  <si>
    <t xml:space="preserve">TÊ, EM AÇO, CONEXÃO SOLDADA, DN 80 (3"), INSTALADO EM REDE DE ALIMENTAÇÃO PARA SPRINKLER - FORNECIMENTO E INSTALAÇÃO. AF_10/2020</t>
  </si>
  <si>
    <t xml:space="preserve">LUVA, EM AÇO, CONEXÃO SOLDADA, DN 15 (1/2"), INSTALADO EM RAMAIS E SUB-RAMAIS DE GÁS - FORNECIMENTO E INSTALAÇÃO. AF_10/2020</t>
  </si>
  <si>
    <t xml:space="preserve">LUVA, EM AÇO, CONEXÃO SOLDADA, DN 20 (3/4"), INSTALADO EM RAMAIS E SUB-RAMAIS DE GÁS - FORNECIMENTO E INSTALAÇÃO. AF_10/2020</t>
  </si>
  <si>
    <t xml:space="preserve">LUVA COM REDUÇÃO, EM AÇO, CONEXÃO SOLDADA, DN 20 X 15 MM (3/4" X 1/2"), INSTALADO EM RAMAIS E SUB-RAMAIS DE GÁS - FORNECIMENTO E INSTALAÇÃO. AF_10/2020</t>
  </si>
  <si>
    <t xml:space="preserve">LUVA, EM AÇO, CONEXÃO SOLDADA, DN 25 (1"), INSTALADO EM RAMAIS E SUB-RAMAIS DE GÁS - FORNECIMENTO E INSTALAÇÃO. AF_10/2020</t>
  </si>
  <si>
    <t xml:space="preserve">LUVA COM REDUÇÃO, EM AÇO, CONEXÃO SOLDADA, DN 25 X 20 MM (1" X 3/4"), INSTALADO EM RAMAIS E SUB-RAMAIS DE GÁS - FORNECIMENTO E INSTALAÇÃO. AF_10/2020</t>
  </si>
  <si>
    <t xml:space="preserve">CURVA 45 GRAUS, EM AÇO, CONEXÃO SOLDADA, DN 15 (1/2"), INSTALADO EM RAMAIS E SUB-RAMAIS DE GÁS - FORNECIMENTO E INSTALAÇÃO. AF_10/2020</t>
  </si>
  <si>
    <t xml:space="preserve">CURVA 90 GRAUS, EM AÇO, CONEXÃO SOLDADA, DN 15 (1/2"), INSTALADO EM RAMAIS E SUB-RAMAIS DE GÁS - FORNECIMENTO E INSTALAÇÃO. AF_10/2020</t>
  </si>
  <si>
    <t xml:space="preserve">CURVA 45 GRAUS, EM AÇO, CONEXÃO SOLDADA, DN 20 (3/4"), INSTALADO EM RAMAIS E SUB-RAMAIS DE GÁS - FORNECIMENTO E INSTALAÇÃO. AF_10/2020</t>
  </si>
  <si>
    <t xml:space="preserve">CURVA 90 GRAUS, EM AÇO, CONEXÃO SOLDADA, DN 20 (3/4"), INSTALADO EM RAMAIS E SUB-RAMAIS DE GÁS - FORNECIMENTO E INSTALAÇÃO. AF_10/2020</t>
  </si>
  <si>
    <t xml:space="preserve">CURVA 45 GRAUS, EM AÇO, CONEXÃO SOLDADA, DN 25 (1"), INSTALADO EM RAMAIS E SUB-RAMAIS DE GÁS - FORNECIMENTO E INSTALAÇÃO. AF_10/2020</t>
  </si>
  <si>
    <t xml:space="preserve">CURVA 90 GRAUS, EM AÇO, CONEXÃO SOLDADA, DN 25 (1"), INSTALADO EM RAMAIS E SUB-RAMAIS DE GÁS - FORNECIMENTO E INSTALAÇÃO. AF_10/2020</t>
  </si>
  <si>
    <t xml:space="preserve">TÊ, EM AÇO, CONEXÃO SOLDADA, DN 15 (1/2"), INSTALADO EM RAMAIS E SUB-RAMAIS DE GÁS - FORNECIMENTO E INSTALAÇÃO. AF_10/2020</t>
  </si>
  <si>
    <t xml:space="preserve">TÊ, EM AÇO, CONEXÃO SOLDADA, DN 20 (3/4"), INSTALADO EM RAMAIS E SUB-RAMAIS DE GÁS - FORNECIMENTO E INSTALAÇÃO. AF_10/2020</t>
  </si>
  <si>
    <t xml:space="preserve">TÊ, EM AÇO, CONEXÃO SOLDADA, DN 25 (1"), INSTALADO EM RAMAIS E SUB-RAMAIS DE GÁS - FORNECIMENTO E INSTALAÇÃO. AF_10/2020</t>
  </si>
  <si>
    <t xml:space="preserve">CONECTOR EM BRONZE/LATÃO, DN 22 MM X 1/2", SEM ANEL DE SOLDA, BOLSA X ROSCA F, INSTALADO EM PRUMADA DE HIDRÁULICA PREDIAL - FORNECIMENTO E INSTALAÇÃO. AF_04/2022</t>
  </si>
  <si>
    <t xml:space="preserve">COTOVELO EM COBRE, DN 15 MM, 90 GRAUS, SEM ANEL DE SOLDA, INSTALADO EM RAMAL E SUB-RAMAL DE GÁS COMBUSTÍVEL - FORNECIMENTO E INSTALAÇÃO. AF_04/2022</t>
  </si>
  <si>
    <t xml:space="preserve">CURVA EM COBRE, DN 15 MM, 45 GRAUS, SEM ANEL DE SOLDA, BOLSA X BOLSA, INSTALADO EM RAMAL E SUB-RAMAL DE GÁS COMBUSTÍVEL - FORNECIMENTO E INSTALAÇÃO. AF_04/2022</t>
  </si>
  <si>
    <t xml:space="preserve">COTOVELO EM BRONZE/LATÃO, DN 15 MM X 1/2, 90 GRAUS, SEM ANEL DE SOLDA, BOLSA X ROSCA F, INSTALADO EM RAMAL E SUB-RAMAL DE GÁS COMBUSTÍVEL - FORNECIMENTO E INSTALAÇÃO. AF_04/2022</t>
  </si>
  <si>
    <t xml:space="preserve">COTOVELO EM COBRE, DN 22 MM, 90 GRAUS, SEM ANEL DE SOLDA, INSTALADO EM RAMAL E SUB-RAMAL DE GÁS COMBUSTÍVEL - FORNECIMENTO E INSTALAÇÃO. AF_04/2022</t>
  </si>
  <si>
    <t xml:space="preserve">CURVA EM COBRE, DN 22 MM, 45 GRAUS, SEM ANEL DE SOLDA, BOLSA X BOLSA, INSTALADO EM RAMAL E SUB-RAMAL DE GÁS COMBUSTÍVEL - FORNECIMENTO E INSTALAÇÃO. AF_04/2022</t>
  </si>
  <si>
    <t xml:space="preserve">COTOVELO EM BRONZE/LATÃO, DN 22 MM X 1/2, 90 GRAUS, SEM ANEL DE SOLDA, BOLSA X ROSCA F, INSTALADO EM RAMAL E SUB-RAMAL DE GÁS COMBUSTÍVEL - FORNECIMENTO E INSTALAÇÃO. AF_04/2022</t>
  </si>
  <si>
    <t xml:space="preserve">COTOVELO EM BRONZE/LATÃO, DN 22 MM X 3/4, 90 GRAUS, SEM ANEL DE SOLDA, BOLSA X ROSCA F, INSTALADO EM RAMAL E SUB-RAMAL DE GÁS COMBUSTÍVEL - FORNECIMENTO E INSTALAÇÃO. AF_04/2022</t>
  </si>
  <si>
    <t xml:space="preserve">COTOVELO EM COBRE, DN 28 MM, 90 GRAUS, SEM ANEL DE SOLDA, INSTALADO EM RAMAL E SUB-RAMAL DE GÁS COMBUSTÍVEL - FORNECIMENTO E INSTALAÇÃO. AF_04/2022</t>
  </si>
  <si>
    <t xml:space="preserve">CURVA EM COBRE, DN 28 MM, 45 GRAUS, SEM ANEL DE SOLDA, BOLSA X BOLSA, INSTALADO EM RAMAL E SUB-RAMAL DE GÁS COMBUSTÍVEL - FORNECIMENTO E INSTALAÇÃO. AF_04/2022</t>
  </si>
  <si>
    <t xml:space="preserve">LUVA EM COBRE, DN 15 MM, SEM ANEL DE SOLDA, INSTALADO EM RAMAL E SUB-RAMAL DE GÁS COMBUSTÍVEL - FORNECIMENTO E INSTALAÇÃO. AF_04/2022</t>
  </si>
  <si>
    <t xml:space="preserve">LUVA PASSANTE EM COBRE, DN 15 MM, SEM ANEL DE SOLDA, INSTALADO EM RAMAL E SUB-RAMAL DE GÁS COMBUSTÍVEL - FORNECIMENTO E INSTALAÇÃO. AF_04/2022</t>
  </si>
  <si>
    <t xml:space="preserve">CURVA DE TRANSPOSIÇÃO EM BRONZE/LATÃO, DN 15 MM, SEM ANEL DE SOLDA, BOLSA X BOLSA, INSTALADO EM RAMAL E SUB-RAMAL DE GÁS COMBUSTÍVEL - FORNECIMENTO E INSTALAÇÃO. AF_04/2022</t>
  </si>
  <si>
    <t xml:space="preserve">JUNTA DE EXPANSÃO EM COBRE, DN 15 MM, PONTA X PONTA, INSTALADO EM RAMAL E SUB-RAMAL DE GÁS COMBUSTÍVEL - FORNECIMENTO E INSTALAÇÃO. AF_04/2022</t>
  </si>
  <si>
    <t xml:space="preserve">CONECTOR EM BRONZE/LATÃO, DN 15 MM X 1/2, SEM ANEL DE SOLDA, BOLSA X ROSCA F, INSTALADO EM RAMAL E SUB-RAMAL DE GÁS COMBUSTÍVEL - FORNECIMENTO E INSTALAÇÃO. AF_04/2022</t>
  </si>
  <si>
    <t xml:space="preserve">LUVA EM COBRE, DN 22 MM, SEM ANEL DE SOLDA, INSTALADO EM RAMAL E SUB-RAMAL DE GÁS COMBUSTÍVEL - FORNECIMENTO E INSTALAÇÃO. AF_04/2022</t>
  </si>
  <si>
    <t xml:space="preserve">LUVA PASSANTE EM COBRE, DN 22 MM, SEM ANEL DE SOLDA, INSTALADO EM RAMAL E SUB-RAMAL DE GÁS COMBUSTÍVEL - FORNECIMENTO E INSTALAÇÃO. AF_04/2022</t>
  </si>
  <si>
    <t xml:space="preserve">JUNTA DE EXPANSÃO EM COBRE, DN 22 MM, PONTA X PONTA, INSTALADO EM RAMAL E SUB-RAMAL DE GÁS COMBUSTÍVEL - FORNECIMENTO E INSTALAÇÃO. AF_04/2022</t>
  </si>
  <si>
    <t xml:space="preserve">CURVA DE TRANSPOSIÇÃO EM BRONZE/LATÃO, DN 22 MM, SEM ANEL DE SOLDA, BOLSA X BOLSA, INSTALADO EM RAMAL E SUB-RAMAL DE GÁS COMBUSTÍVEL - FORNECIMENTO E INSTALAÇÃO. AF_04/2022</t>
  </si>
  <si>
    <t xml:space="preserve">BUCHA DE REDUÇÃO EM COBRE, DN 22 MM X 15 MM, SEM ANEL DE SOLDA, PONTA X BOLSA, INSTALADO EM RAMAL E SUB-RAMAL DE GÁS COMBUSTÍVEL - FORNECIMENTO E INSTALAÇÃO. AF_04/2022</t>
  </si>
  <si>
    <t xml:space="preserve">CONECTOR EM BRONZE/LATÃO, DN 22 MM X 1/2, SEM ANEL DE SOLDA, BOLSA X ROSCA F, INSTALADO EM RAMAL E SUB-RAMAL DE GÁS COMBUSTÍVEL - FORNECIMENTO E INSTALAÇÃO. AF_04/2022</t>
  </si>
  <si>
    <t xml:space="preserve">CONECTOR EM BRONZE/LATÃO, DN 22 MM X 3/4, SEM ANEL DE SOLDA, BOLSA X ROSCA F, INSTALADO EM RAMAL E SUB-RAMAL DE GÁS COMBUSTÍVEL - FORNECIMENTO E INSTALAÇÃO. AF_04/2022</t>
  </si>
  <si>
    <t xml:space="preserve">LUVA EM COBRE, DN 28 MM, SEM ANEL DE SOLDA, INSTALADO EM RAMAL E SUB-RAMAL DE GÁS COMBUSTÍVEL - FORNECIMENTO E INSTALAÇÃO. AF_04/2022</t>
  </si>
  <si>
    <t xml:space="preserve">LUVA PASSANTE EM COBRE, DN 28 MM, SEM ANEL DE SOLDA, INSTALADO EM RAMAL E SUB-RAMAL DE GÁS COMBUSTÍVEL - FORNECIMENTO E INSTALAÇÃO. AF_04/2022</t>
  </si>
  <si>
    <t xml:space="preserve">CURVA DE TRANSPOSIÇÃO EM BRONZE/LATÃO, DN 28 MM, SEM ANEL DE SOLDA, BOLSA X BOLSA, INSTALADO EM RAMAL E SUB-RAMAL DE GÁS COMBUSTÍVEL - FORNECIMENTO E INSTALAÇÃO. AF_04/2022</t>
  </si>
  <si>
    <t xml:space="preserve">JUNTA DE EXPANSÃO EM COBRE, DN 28 MM, PONTA X PONTA, INSTALADO EM RAMAL E SUB-RAMAL DE GÁS COMBUSTÍVEL - FORNECIMENTO E INSTALAÇÃO. AF_04/2022</t>
  </si>
  <si>
    <t xml:space="preserve">CONECTOR EM BRONZE/LATÃO, DN 28 MM X 1/2, SEM ANEL DE SOLDA, BOLSA X ROSCA F, INSTALADO EM RAMAL E SUB-RAMAL DE GÁS COMBUSTÍVEL - FORNECIMENTO E INSTALAÇÃO. AF_04/2022</t>
  </si>
  <si>
    <t xml:space="preserve">BUCHA DE REDUÇÃO EM COBRE, DN 28 MM X 22 MM, SEM ANEL DE SOLDA, INSTALADO EM RAMAL E SUB-RAMAL DE GÁS COMBUSTÍVEL - FORNECIMENTO E INSTALAÇÃO. AF_04/2022</t>
  </si>
  <si>
    <t xml:space="preserve">TÊ EM COBRE, DN 15 MM, SEM ANEL DE SOLDA, INSTALADO EM RAMAL E SUB-RAMAL DE GÁS COMBUSTÍVEL - FORNECIMENTO E INSTALAÇÃO. AF_04/2022</t>
  </si>
  <si>
    <t xml:space="preserve">TE EM COBRE, DN 22 MM, SEM ANEL DE SOLDA, INSTALADO EM RAMAL E SUB-RAMAL DE GÁS COMBUSTÍVEL - FORNECIMENTO E INSTALAÇÃO. AF_04/2022</t>
  </si>
  <si>
    <t xml:space="preserve">TÊ EM COBRE, DN 28 MM, SEM ANEL DE SOLDA, INSTALADO EM RAMAL E SUB-RAMAL DE GÁS COMBUSTÍVEL - FORNECIMENTO E INSTALAÇÃO. AF_04/2022</t>
  </si>
  <si>
    <t xml:space="preserve">COTOVELO EM COBRE, DN 15 MM, 90 GRAUS, SEM ANEL DE SOLDA, INSTALADO EM RAMAL E SUB-RAMAL DE GÁS MEDICINAL - FORNECIMENTO E INSTALAÇÃO. AF_04/2022</t>
  </si>
  <si>
    <t xml:space="preserve">CURVA EM COBRE, DN 15 MM, 45 GRAUS, SEM ANEL DE SOLDA, BOLSA X BOLSA, INSTALADO EM RAMAL E SUB-RAMAL DE GÁS MEDICINAL - FORNECIMENTO E INSTALAÇÃO. AF_04/2022</t>
  </si>
  <si>
    <t xml:space="preserve">COTOVELO EM BRONZE/LATÃO, DN 15 MM X 1/2, 90 GRAUS, SEM ANEL DE SOLDA, BOLSA X ROSCA F, INSTALADO EM RAMAL E SUB-RAMAL DE GÁS MEDICINAL - FORNECIMENTO E INSTALAÇÃO. AF_04/2022</t>
  </si>
  <si>
    <t xml:space="preserve">COTOVELO EM COBRE, DN 22 MM, 90 GRAUS, SEM ANEL DE SOLDA, INSTALADO EM RAMAL E SUB-RAMAL DE GÁS MEDICINAL - FORNECIMENTO E INSTALAÇÃO. AF_04/2022</t>
  </si>
  <si>
    <t xml:space="preserve">CURVA EM COBRE, DN 22 MM, 45 GRAUS, SEM ANEL DE SOLDA, BOLSA X BOLSA, INSTALADO EM RAMAL E SUB-RAMAL DE GÁS MEDICINAL - FORNECIMENTO E INSTALAÇÃO. AF_04/2022</t>
  </si>
  <si>
    <t xml:space="preserve">COTOVELO EM BRONZE/LATÃO, DN 22 MM X 1/2, 90 GRAUS, SEM ANEL DE SOLDA, BOLSA X ROSCA F, INSTALADO EM RAMAL E SUB-RAMAL DE GÁS MEDICINAL - FORNECIMENTO E INSTALAÇÃO. AF_04/2022</t>
  </si>
  <si>
    <t xml:space="preserve">COTOVELO EM BRONZE/LATÃO, DN 22 MM X 3/4, 90 GRAUS, SEM ANEL DE SOLDA, BOLSA X ROSCA F, INSTALADO EM RAMAL E SUB-RAMAL DE GÁS MEDICINAL - FORNECIMENTO E INSTALAÇÃO. AF_04/2022</t>
  </si>
  <si>
    <t xml:space="preserve">COTOVELO EM COBRE, DN 28 MM, 90 GRAUS, SEM ANEL DE SOLDA, INSTALADO EM RAMAL E SUB-RAMAL DE GÁS MEDICINAL - FORNECIMENTO E INSTALAÇÃO. AF_04/2022</t>
  </si>
  <si>
    <t xml:space="preserve">CURVA EM COBRE, DN 28 MM, 45 GRAUS, SEM ANEL DE SOLDA, BOLSA X BOLSA, INSTALADO EM RAMAL E SUB-RAMAL DE GÁS MEDICINAL - FORNECIMENTO E INSTALAÇÃO. AF_04/2022</t>
  </si>
  <si>
    <t xml:space="preserve">LUVA EM COBRE, DN 15 MM, SEM ANEL DE SOLDA, INSTALADO EM RAMAL E SUB-RAMAL DE GÁS MEDICINAL - FORNECIMENTO E INSTALAÇÃO. AF_04/2022</t>
  </si>
  <si>
    <t xml:space="preserve">LUVA PASSANTE EM COBRE, DN 15 MM, SEM ANEL DE SOLDA, INSTALADO EM RAMAL E SUB-RAMAL DE GÁS MEDICINAL - FORNECIMENTO E INSTALAÇÃO. AF_04/2022</t>
  </si>
  <si>
    <t xml:space="preserve">CURVA DE TRANSPOSIÇÃO EM BRONZE/LATÃO, DN 15 MM, SEM ANEL DE SOLDA, BOLSA X BOLSA, INSTALADO EM RAMAL E SUB-RAMAL DE GÁS MEDICINAL - FORNECIMENTO E INSTALAÇÃO. AF_04/2022</t>
  </si>
  <si>
    <t xml:space="preserve">JUNTA DE EXPANSÃO EM COBRE, DN 15 MM, PONTA X PONTA, INSTALADO EM RAMAL E SUB-RAMAL DE GÁS MEDICINAL - FORNECIMENTO E INSTALAÇÃO. AF_04/2022</t>
  </si>
  <si>
    <t xml:space="preserve">CONECTOR EM BRONZE/LATÃO, DN 15 MM X 1/2, SEM ANEL DE SOLDA, BOLSA X ROSCA F, INSTALADO EM RAMAL E SUB-RAMAL DE GÁS MEDICINAL - FORNECIMENTO E INSTALAÇÃO. AF_04/2022</t>
  </si>
  <si>
    <t xml:space="preserve">LUVA EM COBRE, DN 22 MM, SEM ANEL DE SOLDA, INSTALADO EM RAMAL E SUB-RAMAL DE GÁS MEDICINAL - FORNECIMENTO E INSTALAÇÃO. AF_04/2022</t>
  </si>
  <si>
    <t xml:space="preserve">LUVA PASSANTE EM COBRE, DN 22 MM, SEM ANEL DE SOLDA, INSTALADO EM RAMAL E SUB-RAMAL DE GÁS MEDICINAL - FORNECIMENTO E INSTALAÇÃO. AF_04/2022</t>
  </si>
  <si>
    <t xml:space="preserve">JUNTA DE EXPANSÃO EM COBRE, DN 22 MM, PONTA X PONTA, INSTALADO EM RAMAL E SUB-RAMAL DE GÁS MEDICINAL - FORNECIMENTO E INSTALAÇÃO. AF_04/2022</t>
  </si>
  <si>
    <t xml:space="preserve">CURVA DE TRANSPOSIÇÃO EM BRONZE/LATÃO, DN 22 MM, SEM ANEL DE SOLDA, BOLSA X BOLSA, INSTALADO EM RAMAL E SUB-RAMAL DE GÁS MEDICINAL - FORNECIMENTO E INSTALAÇÃO. AF_04/2022</t>
  </si>
  <si>
    <t xml:space="preserve">BUCHA DE REDUÇÃO EM COBRE, DN 22 MM X 15 MM, SEM ANEL DE SOLDA, PONTA X BOLSA, INSTALADO EM RAMAL E SUB-RAMAL DE GÁS MEDICINAL - FORNECIMENTO E INSTALAÇÃO. AF_04/2022</t>
  </si>
  <si>
    <t xml:space="preserve">CONECTOR EM BRONZE/LATÃO, DN 22 MM X 1/2", SEM ANEL DE SOLDA, BOLSA X ROSCA F, INSTALADO EM RAMAL E SUB-RAMAL DE GÁS MEDICINAL - FORNECIMENTO E INSTALAÇÃO. AF_04/2022</t>
  </si>
  <si>
    <t xml:space="preserve">CONECTOR EM BRONZE/LATÃO, DN 22 MM X 3/4", SEM ANEL DE SOLDA, BOLSA X ROSCA F, INSTALADO EM RAMAL E SUB-RAMAL DE GÁS MEDICINAL - FORNECIMENTO E INSTALAÇÃO. AF_04/2022</t>
  </si>
  <si>
    <t xml:space="preserve">LUVA EM COBRE, DN 28 MM, SEM ANEL DE SOLDA, INSTALADO EM RAMAL E SUB-RAMAL DE GÁS MEDICINAL - FORNECIMENTO E INSTALAÇÃO. AF_04/2022</t>
  </si>
  <si>
    <t xml:space="preserve">LUVA PASSANTE EM COBRE, DN 28 MM, SEM ANEL DE SOLDA, INSTALADO EM RAMAL E SUB-RAMAL DE GÁS MEDICINAL - FORNECIMENTO E INSTALAÇÃO. AF_04/2022</t>
  </si>
  <si>
    <t xml:space="preserve">CURVA DE TRANSPOSIÇÃO EM BRONZE/LATÃO, DN 28 MM, SEM ANEL DE SOLDA, BOLSA X BOLSA, INSTALADO EM RAMAL E SUB-RAMAL DE GÁS MEDICINAL - FORNECIMENTO E INSTALAÇÃO. AF_04/2022</t>
  </si>
  <si>
    <t xml:space="preserve">JUNTA DE EXPANSÃO EM COBRE, DN 28 MM, PONTA X PONTA, INSTALADO EM RAMAL E SUB-RAMAL DE GÁS MEDICINAL - FORNECIMENTO E INSTALAÇÃO. AF_04/2022</t>
  </si>
  <si>
    <t xml:space="preserve">CONECTOR EM BRONZE/LATÃO, DN 28 MM X 1/2", SEM ANEL DE SOLDA, BOLSA X ROSCA F, INSTALADO EM RAMAL E SUB-RAMAL DE GÁS MEDICINAL - FORNECIMENTO E INSTALAÇÃO. AF_04/2022</t>
  </si>
  <si>
    <t xml:space="preserve">BUCHA DE REDUÇÃO EM COBRE, DN 28 MM X 22 MM, SEM ANEL DE SOLDA, INSTALADO EM RAMAL E SUB-RAMAL DE GÁS MEDICINAL - FORNECIMENTO E INSTALAÇÃO. AF_04/2022</t>
  </si>
  <si>
    <t xml:space="preserve">TÊ EM COBRE, DN 15 MM, SEM ANEL DE SOLDA, INSTALADO EM RAMAL E SUB-RAMAL DE GÁS MEDICINAL - FORNECIMENTO E INSTALAÇÃO. AF_04/2022</t>
  </si>
  <si>
    <t xml:space="preserve">TÊ EM COBRE, DN 22 MM, SEM ANEL DE SOLDA, INSTALADO EM RAMAL E SUB-RAMAL DE GÁS MEDICINAL - FORNECIMENTO E INSTALAÇÃO. AF_04/2022</t>
  </si>
  <si>
    <t xml:space="preserve">TÊ EM COBRE, DN 28 MM, SEM ANEL DE SOLDA, INSTALADO EM RAMAL E SUB-RAMAL DE GÁS MEDICINAL - FORNECIMENTO E INSTALAÇÃO. AF_04/2022</t>
  </si>
  <si>
    <t xml:space="preserve">COTOVELO EM COBRE, DN 15 MM, 90 GRAUS, SEM ANEL DE SOLDA, INSTALADO EM RAMAL E SUB-RAMAL DE AQUECIMENTO SOLAR - FORNECIMENTO E INSTALAÇÃO. AF_04/2022</t>
  </si>
  <si>
    <t xml:space="preserve">CURVA EM COBRE, DN 15 MM, 45 GRAUS, SEM ANEL DE SOLDA, BOLSA X BOLSA, INSTALADO EM RAMAL E SUB-RAMAL DE AQUECIMENTO SOLAR - FORNECIMENTO E INSTALAÇÃO. AF_04/2022</t>
  </si>
  <si>
    <t xml:space="preserve">COTOVELO EM BRONZE/LATÃO, DN 15 MM X 1/2", 90 GRAUS, SEM ANEL DE SOLDA, BOLSA X ROSCA F, INSTALADO EM RAMAL E SUB-RAMAL DE AQUECIMENTO SOLAR - FORNECIMENTO E INSTALAÇÃO. AF_04/2022</t>
  </si>
  <si>
    <t xml:space="preserve">COTOVELO EM COBRE, DN 22 MM, 90 GRAUS, SEM ANEL DE SOLDA, INSTALADO EM RAMAL E SUB-RAMAL DE AQUECIMENTO SOLAR - FORNECIMENTO E INSTALAÇÃO. AF_04/2022</t>
  </si>
  <si>
    <t xml:space="preserve">CURVA EM COBRE, DN 22 MM, 45 GRAUS, SEM ANEL DE SOLDA, BOLSA X BOLSA, INSTALADO EM RAMAL E SUB-RAMAL DE AQUECIMENTO SOLAR - FORNECIMENTO E INSTALAÇÃO. AF_04/2022</t>
  </si>
  <si>
    <t xml:space="preserve">COTOVELO EM BRONZE/LATÃO, DN 22 MM X 1/2", 90 GRAUS, SEM ANEL DE SOLDA, BOLSA X ROSCA F, INSTALADO EM RAMAL E SUB-RAMAL DE AQUECIMENTO SOLAR - FORNECIMENTO E INSTALAÇÃO. AF_04/2022</t>
  </si>
  <si>
    <t xml:space="preserve">COTOVELO EM BRONZE/LATÃO, DN 22 MM X 3/4", 90 GRAUS, SEM ANEL DE SOLDA, BOLSA X ROSCA F, INSTALADO EM RAMAL E SUB-RAMAL DE AQUECIMENTO SOLAR - FORNECIMENTO E INSTALAÇÃO. AF_04/2022</t>
  </si>
  <si>
    <t xml:space="preserve">COTOVELO EM COBRE, DN 28 MM, 90 GRAUS, SEM ANEL DE SOLDA, INSTALADO EM RAMAL E SUB-RAMAL DE AQUECIMENTO SOLAR - FORNECIMENTO E INSTALAÇÃO. AF_04/2022</t>
  </si>
  <si>
    <t xml:space="preserve">CURVA EM COBRE, DN 28 MM, 45 GRAUS, SEM ANEL DE SOLDA, BOLSA X BOLSA, INSTALADO EM RAMAL E SUB-RAMAL DE AQUECIMENTO SOLAR - FORNECIMENTO E INSTALAÇÃO. AF_04/2022</t>
  </si>
  <si>
    <t xml:space="preserve">LUVA EM COBRE, DN 15 MM, SEM ANEL DE SOLDA, INSTALADO EM RAMAL E SUB-RAMAL DE AQUECIMENTO SOLAR - FORNECIMENTO E INSTALAÇÃO. AF_04/2022</t>
  </si>
  <si>
    <t xml:space="preserve">LUVA PASSANTE EM COBRE, DN 15 MM, SEM ANEL DE SOLDA, INSTALADO EM RAMAL E SUB-RAMAL DE AQUECIMENTO SOLAR - FORNECIMENTO E INSTALAÇÃO. AF_04/2022</t>
  </si>
  <si>
    <t xml:space="preserve">CURVA DE TRANSPOSIÇÃO EM BRONZE/LATÃO, DN 15 MM, SEM ANEL DE SOLDA, BOLSA X BOLSA, INSTALADO EM RAMAL E SUB-RAMAL DE AQUECIMENTO SOLAR - FORNECIMENTO E INSTALAÇÃO. AF_04/2022</t>
  </si>
  <si>
    <t xml:space="preserve">JUNTA DE EXPANSÃO EM COBRE, DN 15 MM, PONTA X PONTA, INSTALADO EM RAMAL E SUB-RAMAL DE AQUECIMENTO SOLAR - FORNECIMENTO E INSTALAÇÃO. AF_04/2022</t>
  </si>
  <si>
    <t xml:space="preserve">CONECTOR EM BRONZE/LATÃO, DN 15 MM X 1/2", SEM ANEL DE SOLDA, BOLSA X ROSCA F, INSTALADO EM RAMAL E SUB-RAMAL DE AQUECIMENTO SOLAR - FORNECIMENTO E INSTALAÇÃO. AF_04/2022</t>
  </si>
  <si>
    <t xml:space="preserve">LUVA EM COBRE, DN 22 MM, SEM ANEL DE SOLDA, INSTALADO EM RAMAL E SUB-RAMAL DE AQUECIMENTO SOLAR - FORNECIMENTO E INSTALAÇÃO. AF_04/2022</t>
  </si>
  <si>
    <t xml:space="preserve">LUVA PASSANTE EM COBRE, DN 22 MM, SEM ANEL DE SOLDA, INSTALADO EM RAMAL E SUB-RAMAL DE AQUECIMENTO SOLAR - FORNECIMENTO E INSTALAÇÃO. AF_04/2022</t>
  </si>
  <si>
    <t xml:space="preserve">JUNTA DE EXPANSÃO EM COBRE, DN 22 MM, PONTA X PONTA, INSTALADO EM RAMAL E SUB-RAMAL DE AQUECIMENTO SOLAR - FORNECIMENTO E INSTALAÇÃO. AF_04/2022</t>
  </si>
  <si>
    <t xml:space="preserve">CURVA DE TRANSPOSIÇÃO EM BRONZE/LATÃO, DN 22 MM, SEM ANEL DE SOLDA, BOLSA X BOLSA, INSTALADO EM RAMAL E SUB-RAMAL DE AQUECIMENTO SOLAR - FORNECIMENTO E INSTALAÇÃO. AF_04/2022</t>
  </si>
  <si>
    <t xml:space="preserve">BUCHA DE REDUÇÃO EM COBRE, DN 22 MM X 15 MM, SEM ANEL DE SOLDA, PONTA X BOLSA, INSTALADO EM RAMAL E SUB-RAMAL DE AQUECIMENTO SOLAR - FORNECIMENTO E INSTALAÇÃO. AF_04/2022</t>
  </si>
  <si>
    <t xml:space="preserve">CONECTOR EM BRONZE/LATÃO, DN 22 MM X 1/2", SEM ANEL DE SOLDA, BOLSA X ROSCA F, INSTALADO EM RAMAL E SUB-RAMAL DE AQUECIMENTO SOLAR - FORNECIMENTO E INSTALAÇÃO. AF_04/2022</t>
  </si>
  <si>
    <t xml:space="preserve">CONECTOR EM BRONZE/LATÃO, DN 22 MM X 3/4", SEM ANEL DE SOLDA, BOLSA X ROSCA F, INSTALADO EM RAMAL E SUB-RAMAL DE AQUECIMENTO SOLAR - FORNECIMENTO E INSTALAÇÃO. AF_04/2022</t>
  </si>
  <si>
    <t xml:space="preserve">LUVA EM COBRE, DN 28 MM, SEM ANEL DE SOLDA, INSTALADO EM RAMAL E SUB-RAMAL DE AQUECIMENTO SOLAR - FORNECIMENTO E INSTALAÇÃO. AF_04/2022</t>
  </si>
  <si>
    <t xml:space="preserve">LUVA PASSANTE EM COBRE, DN 28 MM, SEM ANEL DE SOLDA, INSTALADO EM RAMAL E SUB-RAMAL DE AQUECIMENTO SOLAR - FORNECIMENTO E INSTALAÇÃO. AF_04/2022</t>
  </si>
  <si>
    <t xml:space="preserve">CURVA DE TRANSPOSIÇÃO EM BRONZE/LATÃO, DN 28 MM, SEM ANEL DE SOLDA, BOLSA X BOLSA, INSTALADO EM RAMAL E SUB-RAMAL DE AQUECIMENTO SOLAR - FORNECIMENTO E INSTALAÇÃO. AF_04/2022</t>
  </si>
  <si>
    <t xml:space="preserve">JUNTA DE EXPANSÃO EM COBRE, DN 28 MM, PONTA X PONTA, INSTALADO EM RAMAL E SUB-RAMAL DE AQUECIMENTO SOLAR - FORNECIMENTO E INSTALAÇÃO. AF_04/2022</t>
  </si>
  <si>
    <t xml:space="preserve">CONECTOR EM BRONZE/LATÃO, DN 28 MM X 1/2", SEM ANEL DE SOLDA, BOLSA X ROSCA F, INSTALADO EM RAMAL E SUB-RAMAL DE AQUECIMENTO SOLAR - FORNECIMENTO E INSTALAÇÃO. AF_04/2022</t>
  </si>
  <si>
    <t xml:space="preserve">BUCHA DE REDUÇÃO EM COBRE, DN 28 MM X 22 MM, SEM ANEL DE SOLDA, INSTALADO EM RAMAL E SUB-RAMAL DE AQUECIMENTO SOLAR - FORNECIMENTO E INSTALAÇÃO. AF_04/2022</t>
  </si>
  <si>
    <t xml:space="preserve">TÊ EM COBRE, DN 15 MM, SEM ANEL DE SOLDA, INSTALADO EM RAMAL E SUB-RAMAL DE AQUECIMENTO SOLAR - FORNECIMENTO E INSTALAÇÃO. AF_04/2022</t>
  </si>
  <si>
    <t xml:space="preserve">TÊ EM COBRE, DN 22 MM, SEM ANEL DE SOLDA, INSTALADO EM RAMAL E SUB-RAMAL DE AQUECIMENTO SOLAR - FORNECIMENTO E INSTALAÇÃO. AF_04/2022</t>
  </si>
  <si>
    <t xml:space="preserve">TÊ EM COBRE, DN 28 MM, SEM ANEL DE SOLDA, INSTALADO EM RAMAL E SUB-RAMAL DE AQUECIMENTO SOLAR - FORNECIMENTO E INSTALAÇÃO. AF_04/2022</t>
  </si>
  <si>
    <t xml:space="preserve">BUCHA DE REDUÇÃO, CURTA, PVC, SOLDÁVEL, DN 25 X 20 MM, INSTALADO EM RAMAL OU SUB-RAMAL DE ÁGUA - FORNECIMENTO E INSTALAÇÃO. AF_06/2022</t>
  </si>
  <si>
    <t xml:space="preserve">BUCHA DE REDUÇÃO, CURTA, PVC, SOLDÁVEL, DN 32 X 25 MM, INSTALADO EM RAMAL OU SUB-RAMAL DE ÁGUA - FORNECIMENTO E INSTALAÇÃO. AF_06/2022</t>
  </si>
  <si>
    <t xml:space="preserve">BUCHA DE REDUÇÃO, LONGA, PVC, SOLDÁVEL, DN 32 X 20 MM, INSTALADO EM RAMAL OU SUB-RAMAL DE ÁGUA - FORNECIMENTO E INSTALAÇÃO. AF_06/2022</t>
  </si>
  <si>
    <t xml:space="preserve">JOELHO DE REDUÇÃO, 90 GRAUS, PVC, SOLDÁVEL, DN 25 MM X 20 MM, INSTALADO EM RAMAL OU SUB-RAMAL DE ÁGUA - FORNECIMENTO E INSTALAÇÃO. AF_06/2022</t>
  </si>
  <si>
    <t xml:space="preserve">JOELHO DE REDUÇÃO, 90 GRAUS, PVC, SOLDÁVEL, DN 32 MM X 25 MM, INSTALADO EM RAMAL OU SUB-RAMAL DE ÁGUA - FORNECIMENTO E INSTALAÇÃO. AF_06/2022</t>
  </si>
  <si>
    <t xml:space="preserve">BUCHA DE REDUÇÃO, CURTA, PVC, SOLDÁVEL, DN 25 X 20 MM, INSTALADO EM RAMAL DE DISTRIBUIÇÃO DE ÁGUA - FORNECIMENTO E INSTALAÇÃO. AF_06/2022</t>
  </si>
  <si>
    <t xml:space="preserve">BUCHA DE REDUÇÃO, CURTA, PVC, SOLDÁVEL, DN 32 X 25 MM, INSTALADO EM RAMAL DE DISTRIBUIÇÃO DE ÁGUA - FORNECIMENTO E INSTALAÇÃO. AF_06/2022</t>
  </si>
  <si>
    <t xml:space="preserve">BUCHA DE REDUÇÃO, LONGA, PVC, SOLDÁVEL, DN 32 X 20 MM, INSTALADO EM RAMAL DE DISTRIBUIÇÃO DE ÁGUA - FORNECIMENTO E INSTALAÇÃO. AF_06/2022</t>
  </si>
  <si>
    <t xml:space="preserve">JOELHO DE REDUÇÃO, 90 GRAUS, PVC, SOLDÁVEL, DN 25 MM X 20 MM, INSTALADO EM RAMAL DE DISTRIBUIÇÃO DE ÁGUA - FORNECIMENTO E INSTALAÇÃO. AF_06/2022</t>
  </si>
  <si>
    <t xml:space="preserve">JOELHO DE REDUÇÃO, 90 GRAUS, PVC, SOLDÁVEL, DN 32 MM X 25 MM, INSTALADO EM RAMAL DE DISTRIBUIÇÃO DE ÁGUA - FORNECIMENTO E INSTALAÇÃO. AF_06/2022</t>
  </si>
  <si>
    <t xml:space="preserve">BUCHA DE REDUÇÃO, CURTA, PVC, SOLDÁVEL, DN 32 X 25 MM, INSTALADO EM PRUMADA DE ÁGUA - FORNECIMENTO E INSTALAÇÃO. AF_06/2022</t>
  </si>
  <si>
    <t xml:space="preserve">BUCHA DE REDUÇÃO, CURTA, PVC, SOLDÁVEL, DN 50 X 40 MM, INSTALADO EM PRUMADA DE ÁGUA - FORNECIMENTO E INSTALAÇÃO. AF_06/2022</t>
  </si>
  <si>
    <t xml:space="preserve">BUCHA DE REDUÇÃO, CURTA, PVC, SOLDÁVEL, DN 60 X 50 MM, INSTALADO EM PRUMADA DE ÁGUA - FORNECIMENTO E INSTALAÇÃO. AF_06/2022</t>
  </si>
  <si>
    <t xml:space="preserve">BUCHA DE REDUÇÃO, LONGA, PVC, SOLDÁVEL, DN 32 X 20 MM, INSTALADO EM PRUMADA DE ÁGUA - FORNECIMENTO E INSTALAÇÃO. AF_06/2022</t>
  </si>
  <si>
    <t xml:space="preserve">BUCHA DE REDUÇÃO, LONGA, PVC, SOLDÁVEL, DN 40 X 25 MM, INSTALADO EM PRUMADA DE ÁGUA - FORNECIMENTO E INSTALAÇÃO. AF_06/2022</t>
  </si>
  <si>
    <t xml:space="preserve">BUCHA DE REDUÇÃO, LONGA, PVC, SOLDÁVEL, DN 50 X 25 MM, INSTALADO EM PRUMADA DE ÁGUA - FORNECIMENTO E INSTALAÇÃO. AF_06/2022</t>
  </si>
  <si>
    <t xml:space="preserve">BUCHA DE REDUÇÃO , LONGA, PVC, SOLDÁVEL, DN 50 X 32 MM, INSTALADO EM PRUMADA DE ÁGUA - FORNECIMENTO E INSTALAÇÃO. AF_06/2022</t>
  </si>
  <si>
    <t xml:space="preserve">BUCHA DE REDUÇÃO, LONGA, PVC, SOLDÁVEL, DN 60 X 25 MM, INSTALADO EM PRUMADA DE ÁGUA - FORNECIMENTO E INSTALAÇÃO. AF_06/2022</t>
  </si>
  <si>
    <t xml:space="preserve">BUCHA DE REDUÇÃO, LONGA, PVC, SOLDÁVEL, DN 60 X 32 MM, INSTALADO EM PRUMADA DE ÁGUA - FORNECIMENTO E INSTALAÇÃO. AF_06/2022</t>
  </si>
  <si>
    <t xml:space="preserve">BUCHA DE REDUÇÃO, LONGA, PVC, SOLDÁVEL, DN 60 X 50 MM, INSTALADO EM PRUMADA DE ÁGUA - FORNECIMENTO E INSTALAÇÃO. AF_06/2022</t>
  </si>
  <si>
    <t xml:space="preserve">BUCHA DE REDUÇÃO, LONGA, PVC, SOLDÁVEL, DN 75 X 50 MM, INSTALADO EM PRUMADA DE ÁGUA - FORNECIMENTO E INSTALAÇÃO. AF_06/2022</t>
  </si>
  <si>
    <t xml:space="preserve">JOELHO DE REDUÇÃO, 90 GRAUS, PVC, SOLDÁVEL, DN 32 MM X 25 MM, INSTALADO EM PRUMADA DE ÁGUA - FORNECIMENTO E INSTALAÇÃO. AF_06/2022</t>
  </si>
  <si>
    <t xml:space="preserve">TE DE REDUÇÃO, 90 GRAUS, PVC, SOLDÁVEL, DN 50 MM X 20 MM, INSTALADO EM PRUMADA DE ÁGUA - FORNECIMENTO E INSTALAÇÃO. AF_06/2022</t>
  </si>
  <si>
    <t xml:space="preserve">TE DE REDUÇÃO, 90 GRAUS, PVC, SOLDÁVEL, DN 50 MM X 32 MM, INSTALADO EM PRUMADA DE ÁGUA - FORNECIMENTO E INSTALAÇÃO. AF_06/2022</t>
  </si>
  <si>
    <t xml:space="preserve">BUCHA DE REDUÇÃO, PVC, SOLDÁVEL, DN 40MM X 32MM, INSTALADO EM PRUMADA DE ÁGUA - FORNECIMENTO E INSTALAÇÃO. AF_06/2022</t>
  </si>
  <si>
    <t xml:space="preserve">JOELHO 90 GRAUS, PVC, SOLDÁVEL, DN 40MM, INSTALADO EM RAMAL DE DISTRIBUIÇÃO DE ÁGUA - FORNECIMENTO E INSTALAÇÃO. AF_06/2022</t>
  </si>
  <si>
    <t xml:space="preserve">JOELHO 45 GRAUS, PVC, SOLDÁVEL, DN 40MM, INSTALADO EM RAMAL DE DISTRIBUIÇÃO DE ÁGUA - FORNECIMENTO E INSTALAÇÃO. AF_06/2022</t>
  </si>
  <si>
    <t xml:space="preserve">CURVA 90 GRAUS, PVC, SOLDÁVEL, DN 40MM, INSTALADO EM RAMAL DE DISTRIBUIÇÃO DE ÁGUA - FORNECIMENTO E INSTALAÇÃO. AF_06/2022</t>
  </si>
  <si>
    <t xml:space="preserve">CURVA 45 GRAUS, PVC, SOLDÁVEL, DN 40MM, INSTALADO EM RAMAL DE DISTRIBUIÇÃO DE ÁGUA - FORNECIMENTO E INSTALAÇÃO. AF_06/2022</t>
  </si>
  <si>
    <t xml:space="preserve">JOELHO 90 GRAUS, PVC, SOLDÁVEL, DN 50MM, INSTALADO EM RAMAL DE DISTRIBUIÇÃO DE ÁGUA - FORNECIMENTO E INSTALAÇÃO. AF_06/2022</t>
  </si>
  <si>
    <t xml:space="preserve">JOELHO 45 GRAUS, PVC, SOLDÁVEL, DN 50MM, INSTALADO EM RAMAL DE DISTRIBUIÇÃO DE ÁGUA - FORNECIMENTO E INSTALAÇÃO. AF_06/2022</t>
  </si>
  <si>
    <t xml:space="preserve">CURVA 90 GRAUS, PVC, SOLDÁVEL, DN 50MM, INSTALADO EM RAMAL DE DISTRIBUIÇÃO DE ÁGUA - FORNECIMENTO E INSTALAÇÃO. AF_06/2022</t>
  </si>
  <si>
    <t xml:space="preserve">CURVA 45 GRAUS, PVC, SOLDÁVEL, DN 50MM, INSTALADO EM RAMAL DE DISTRIBUIÇÃO DE ÁGUA - FORNECIMENTO E INSTALAÇÃO. AF_06/2022</t>
  </si>
  <si>
    <t xml:space="preserve">LUVA, PVC, SOLDÁVEL, DN 40MM, INSTALADO EM RAMAL DE DISTRIBUIÇÃO DE ÁGUA - FORNECIMENTO E INSTALAÇÃO. AF_06/2022</t>
  </si>
  <si>
    <t xml:space="preserve">UNIÃO, PVC, SOLDÁVEL, DN 40MM, INSTALADO EM RAMAL DE DISTRIBUIÇÃO DE ÁGUA - FORNECIMENTO E INSTALAÇÃO. AF_06/2022</t>
  </si>
  <si>
    <t xml:space="preserve">LUVA COM ROSCA, PVC, SOLDÁVEL, DN 40MM X 1.1/4, INSTALADO EM RAMAL DE DISTRIBUIÇÃO DE ÁGUA - FORNECIMENTO E INSTALAÇÃO. AF_06/2022</t>
  </si>
  <si>
    <t xml:space="preserve">ADAPTADOR CURTO COM BOLSA E ROSCA PARA REGISTRO, PVC, SOLDÁVEL, DN 40MM X 1.1/4, INSTALADO EM RAMAL DE DISTRIBUIÇÃO DE ÁGUA - FORNECIMENTO E INSTALAÇÃO. AF_06/2022</t>
  </si>
  <si>
    <t xml:space="preserve">BUCHA DE REDUÇÃO, PVC, SOLDÁVEL, DN 40MM X 32MM, INSTALADO EM RAMAL DE DISTRIBUIÇÃO DE ÁGUA - FORNECIMENTO E INSTALAÇÃO. AF_06/2022</t>
  </si>
  <si>
    <t xml:space="preserve">ADAPTADOR CURTO COM BOLSA E ROSCA PARA REGISTRO, PVC, SOLDÁVEL, DN 40MM X 1.1/2, INSTALADO EM RAMAL DE DISTRIBUIÇÃO DE ÁGUA - FORNECIMENTO E INSTALAÇÃO. AF_06/2022</t>
  </si>
  <si>
    <t xml:space="preserve">LUVA, PVC, SOLDÁVEL, DN 50MM, INSTALADO EM RAMAL DE DISTRIBUIÇÃO DE ÁGUA - FORNECIMENTO E INSTALAÇÃO. AF_06/2022</t>
  </si>
  <si>
    <t xml:space="preserve">LUVA DE CORRER, PVC, SOLDÁVEL, DN 50MM, INSTALADO EM RAMAL DE DISTRIBUIÇÃO DE ÁGUA - FORNECIMENTO E INSTALAÇÃO. AF_06/2022</t>
  </si>
  <si>
    <t xml:space="preserve">UNIÃO, PVC, SOLDÁVEL, DN 50MM, INSTALADO EM RAMAL DE DISTRIBUIÇÃO DE ÁGUA - FORNECIMENTO E INSTALAÇÃO. AF_06/2022</t>
  </si>
  <si>
    <t xml:space="preserve">LUVA DE REDUÇÃO, PVC, SOLDÁVEL, DN 50MM X 25MM, INSTALADO EM RAMAL DE DISTRIBUIÇÃO DE ÁGUA   FORNECIMENTO E INSTALAÇÃO. AF_06/2022</t>
  </si>
  <si>
    <t xml:space="preserve">BUCHA DE REDUÇÃO, LONGA, PVC, SOLDÁVEL, DN 50 X 25 MM, INSTALADO EM RAMAL DE DISTRIBUIÇÃO DE ÁGUA - FORNECIMENTO E INSTALAÇÃO. AF_06/2022</t>
  </si>
  <si>
    <t xml:space="preserve">LUVA COM ROSCA, PVC, SOLDÁVEL, DN 50MM X 1.1/2, INSTALADO EM RAMAL DE DISTRIBUIÇÃO DE ÁGUA - FORNECIMENTO E INSTALAÇÃO. AF_06/2022</t>
  </si>
  <si>
    <t xml:space="preserve">ADAPTADOR CURTO COM BOLSA E ROSCA PARA REGISTRO, PVC, SOLDÁVEL, DN 50MM X 1.1/2, INSTALADO EM RAMAL DE DISTRIBUIÇÃO DE ÁGUA - FORNECIMENTO E INSTALAÇÃO. AF_06/2022</t>
  </si>
  <si>
    <t xml:space="preserve">ADAPTADOR CURTO COM BOLSA E ROSCA PARA REGISTRO, PVC, SOLDÁVEL, DN 50MM X 1.1/4, INSTALADO EM RAMAL DE DISTRIBUIÇÃO DE ÁGUA - FORNECIMENTO E INSTALAÇÃO. AF_06/2022</t>
  </si>
  <si>
    <t xml:space="preserve">BUCHA DE REDUÇÃO , LONGA, PVC, SOLDÁVEL, DN 50 X 32 MM, INSTALADO EM RAMAL DE DISTRIBUIÇÃO DE ÁGUA - FORNECIMENTO E INSTALAÇÃO. AF_06/2022</t>
  </si>
  <si>
    <t xml:space="preserve">TE, PVC, SOLDÁVEL, DN 50MM, INSTALADO EM RAMAL DE DISTRIBUIÇÃO DE ÁGUA - FORNECIMENTO E INSTALAÇÃO. AF_06/2022</t>
  </si>
  <si>
    <t xml:space="preserve">TÊ DE REDUÇÃO, PVC, SOLDÁVEL, DN 50MM X 40MM, INSTALADO EM RAMAL DE DISTRIBUIÇÃO DE ÁGUA - FORNECIMENTO E INSTALAÇÃO. AF_06/2022</t>
  </si>
  <si>
    <t xml:space="preserve">TÊ DE REDUÇÃO, PVC, SOLDÁVEL, DN 50MM X 25MM, INSTALADO EM RAMAL DE DISTRIBUIÇÃO DE ÁGUA - FORNECIMENTO E INSTALAÇÃO. AF_06/2022</t>
  </si>
  <si>
    <t xml:space="preserve">TE DE REDUÇÃO, 90 GRAUS, PVC, SOLDÁVEL, DN 50 MM X 20 MM, INSTALADO EM RAMAL DE DISTRIBUIÇÃO DE ÁGUA - FORNECIMENTO E INSTALAÇÃO. AF_06/2022</t>
  </si>
  <si>
    <t xml:space="preserve">TE DE REDUÇÃO, 90 GRAUS, PVC, SOLDÁVEL, DN 50 MM X 32 MM, INSTALADO EM RAMAL DE DISTRIBUIÇÃO DE ÁGUA - FORNECIMENTO E INSTALAÇÃO. AF_06/2022</t>
  </si>
  <si>
    <t xml:space="preserve">BUCHA DE REDUÇÃO, CURTA, PVC, SOLDÁVEL, DN 50 X 40 MM, INSTALADO EM RAMAL DE DISTRIBUIÇÃO DE ÁGUA - FORNECIMENTO E INSTALAÇÃO. AF_06/2022</t>
  </si>
  <si>
    <t xml:space="preserve">TE, PVC, SOLDÁVEL, DN 40MM, INSTALADO EM RAMAL DE DISTRIBUIÇÃO DE ÁGUA - FORNECIMENTO E INSTALAÇÃO. AF_06/2022</t>
  </si>
  <si>
    <t xml:space="preserve">TÊ DE REDUÇÃO, PVC, SOLDÁVEL, DN 40MM X 32MM, INSTALADO EM RAMAL DE DISTRIBUIÇÃO DE ÁGUA - FORNECIMENTO E INSTALAÇÃO. AF_06/2022</t>
  </si>
  <si>
    <t xml:space="preserve">BUCHA DE REDUÇÃO, LONGA, PVC, SOLDÁVEL, DN 40 X 25 MM, INSTALADO EM RAMAL DE DISTRIBUIÇÃO DE ÁGUA - FORNECIMENTO E INSTALAÇÃO. AF_06/2022</t>
  </si>
  <si>
    <t xml:space="preserve">TE DE REDUÇÃO, CPVC, SOLDÁVEL, DN 22 X 15 MM, INSTALADO EM RAMAL OU SUB-RAMAL DE ÁGUA - FORNECIMENTO E INSTALAÇÃO. AF_06/2022</t>
  </si>
  <si>
    <t xml:space="preserve">TE DE REDUÇÃO, CPVC, SOLDÁVEL, DN 28 X 22 MM, INSTALADO EM RAMAL OU SUB-RAMAL DE ÁGUA - FORNECIMENTO E INSTALAÇÃO. AF_06/2022</t>
  </si>
  <si>
    <t xml:space="preserve">TE DE REDUÇÃO, CPVC, SOLDÁVEL, DN 35 X 28 MM, INSTALADO EM RAMAL OU SUB-RAMAL DE ÁGUA - FORNECIMENTO E INSTALAÇÃO. AF_06/2022</t>
  </si>
  <si>
    <t xml:space="preserve">TE DE REDUÇÃO, CPVC, SOLDÁVEL, DN 28 X 22 MM, INSTALADO EM RAMAL DE DISTRIBUIÇÃO DE ÁGUA - FORNECIMENTO E INSTALAÇÃO. AF_06/2022</t>
  </si>
  <si>
    <t xml:space="preserve">TE DE REDUÇÃO, CPVC, SOLDÁVEL, DN 35 X 28 MM, INSTALADO EM RAMAL DE DISTRIBUIÇÃO DE ÁGUA - FORNECIMENTO E INSTALAÇÃO. AF_06/2022</t>
  </si>
  <si>
    <t xml:space="preserve">TE DE REDUÇÃO, CPVC, SOLDÁVEL, DN 42 X 35 MM, INSTALADO EM PRUMADA DE ÁGUA - FORNECIMENTO E INSTALAÇÃO. AF_06/2022</t>
  </si>
  <si>
    <t xml:space="preserve">TE, CPVC, SOLDÁVEL, DN  42MM, INSTALADO EM RAMAL DE DISTRIBUIÇÃO DE ÁGUA  FORNECIMENTO E INSTALAÇÃO. AF_06/2022</t>
  </si>
  <si>
    <t xml:space="preserve">JOELHO 90 GRAUS, CPVC, SOLDÁVEL, DN 42MM, INSTALADO EM RAMAL DE DISTRIBUIÇÃO DE ÁGUA  FORNECIMENTO E INSTALAÇÃO. AF_06/2022</t>
  </si>
  <si>
    <t xml:space="preserve">JOELHO 45 GRAUS, CPVC, SOLDÁVEL, DN 42MM, INSTALADO EM RAMAL DE DISTRIBUIÇÃO DE ÁGUA  FORNECIMENTO E INSTALAÇÃO. AF_06/2022</t>
  </si>
  <si>
    <t xml:space="preserve">LUVA, CPVC, SOLDÁVEL, DN 42MM, INSTALADO EM RAMAL DE DISTRIBUIÇÃO DE ÁGUA  FORNECIMENTO E INSTALAÇÃO. AF_06/2022</t>
  </si>
  <si>
    <t xml:space="preserve">LUVA DE CORRER, CPVC, SOLDÁVEL, DN 42MM, INSTALADO EM RAMAL DE DISTRIBUIÇÃO DE ÁGUA  FORNECIMENTO E INSTALAÇÃO. AF_06/2022</t>
  </si>
  <si>
    <t xml:space="preserve">UNIÃO, CPVC, SOLDÁVEL, DN 42MM, INSTALADO EM RAMAL DE DISTRIBUIÇÃO DE ÁGUA   FORNECIMENTO E INSTALAÇÃO. AF_06/2022</t>
  </si>
  <si>
    <t xml:space="preserve">LUVA DE TRANSIÇÃO, CPVC, SOLDÁVEL, DN42MM X 1.1/2, INSTALADO EM RAMAL DE DISTRIBUIÇÃO DE ÁGUA  FORNECIMENTO E INSTALAÇÃO. AF_06/2022</t>
  </si>
  <si>
    <t xml:space="preserve">CONECTOR, CPVC, SOLDÁVEL, DN 42MM X 1.1/2, INSTALADO EM RAMAL DE DISTRIBUIÇÃO DE ÁGUA  FORNECIMENTO E INSTALAÇÃO. AF_06/2022</t>
  </si>
  <si>
    <t xml:space="preserve">TE DE REDUÇÃO, CPVC, SOLDÁVEL, DN 42 X 35 MM, INSTALADO EM RAMAL DE DISTRIBUIÇÃO DE ÁGUA - FORNECIMENTO E INSTALAÇÃO. AF_06/2022</t>
  </si>
  <si>
    <t xml:space="preserve">LUVA DE CORRER, PVC, SOLDÁVEL, DN 40MM, INSTALADO EM RAMAL DE DISTRIBUIÇÃO DE ÁGUA  FORNECIMENTO E INSTALAÇÃO. AF_06/2022</t>
  </si>
  <si>
    <t xml:space="preserve">JOELHO 90 GRAUS, PVC, SERIE R, ÁGUA PLUVIAL, DN 150 MM, JUNTA ELÁSTICA, FORNECIDO E INSTALADO EM RAMAL DE ENCAMINHAMENTO. AF_06/2022</t>
  </si>
  <si>
    <t xml:space="preserve">JOELHO 45 GRAUS, PVC, SERIE R, ÁGUA PLUVIAL, DN 150 MM, JUNTA ELÁSTICA, FORNECIDO E INSTALADO EM RAMAL DE ENCAMINHAMENTO. AF_06/2022</t>
  </si>
  <si>
    <t xml:space="preserve">CURVA 87 GRAUS E 30 MINUTOS, PVC, SERIE R, ÁGUA PLUVIAL, DN 150 MM, JUNTA ELÁSTICA, FORNECIDO E INSTALADO EM RAMAL DE ENCAMINHAMENTO. AF_06/2022</t>
  </si>
  <si>
    <t xml:space="preserve">LUVA SIMPLES, PVC, SERIE R, ÁGUA PLUVIAL, DN 150 MM, JUNTA ELÁSTICA, FORNECIDO E INSTALADO EM RAMAL DE ENCAMINHAMENTO. AF_06/2022</t>
  </si>
  <si>
    <t xml:space="preserve">LUVA DE CORRER, PVC, SERIE R, ÁGUA PLUVIAL, DN 150 MM, JUNTA ELÁSTICA, FORNECIDO E INSTALADO EM RAMAL DE ENCAMINHAMENTO. AF_06/2022</t>
  </si>
  <si>
    <t xml:space="preserve">TÊ DE INSPEÇÃO, PVC, SERIE R, ÁGUA PLUVIAL, DN 150 MM, JUNTA ELÁSTICA, FORNECIDO E INSTALADO EM RAMAL DE ENCAMINHAMENTO. AF_06/2022</t>
  </si>
  <si>
    <t xml:space="preserve">REDUÇÃO EXCÊNTRICA, PVC, SERIE R, ÁGUA PLUVIAL, DN 150 X 100 MM, JUNTA ELÁSTICA, FORNECIDO E INSTALADO EM RAMAL DE ENCAMINHAMENTO. AF_06/2022</t>
  </si>
  <si>
    <t xml:space="preserve">JUNÇÃO SIMPLES, PVC, SERIE R, ÁGUA PLUVIAL, DN 150 X 100 MM, JUNTA ELÁSTICA, FORNECIDO E INSTALADO EM RAMAL DE ENCAMINHAMENTO. AF_06/2022</t>
  </si>
  <si>
    <t xml:space="preserve">TÊ, PVC, SERIE R, ÁGUA PLUVIAL, DN 150 X 100 MM, JUNTA ELÁSTICA, FORNECIDO E INSTALADO EM RAMAL DE ENCAMINHAMENTO. AF_06/2022</t>
  </si>
  <si>
    <t xml:space="preserve">JUNÇÃO SIMPLES, PVC, SERIE R, ÁGUA PLUVIAL, DN 150 X 150 MM, JUNTA ELÁSTICA, FORNECIDO E INSTALADO EM RAMAL DE ENCAMINHAMENTO. AF_06/2022</t>
  </si>
  <si>
    <t xml:space="preserve">TÊ, PVC, SERIE R, ÁGUA PLUVIAL, DN 150 X 150 MM, JUNTA ELÁSTICA, FORNECIDO E INSTALADO EM RAMAL DE ENCAMINHAMENTO. AF_06/2022</t>
  </si>
  <si>
    <t xml:space="preserve">CAP, PVC, SERIE R, ÁGUA PLUVIAL, DN 100 MM, JUNTA ELÁSTICA, FORNECIDO E INSTALADO EM RAMAL DE ENCAMINHAMENTO. AF_06/2022</t>
  </si>
  <si>
    <t xml:space="preserve">CAP, PVC, SERIE R, ÁGUA PLUVIAL, DN 150 MM, JUNTA ELÁSTICA, FORNECIDO E INSTALADO EM RAMAL DE ENCAMINHAMENTO. AF_06/2022</t>
  </si>
  <si>
    <t xml:space="preserve">BUCHA DE REDUÇÃO, PPR, DN 25 X 20 MM, INSTALADO EM RAMAL OU SUB-RAMAL DE ÁGUA - FORNECIMENTO E INSTALAÇÃO. AF_08/2022</t>
  </si>
  <si>
    <t xml:space="preserve">TÊ MISTURADOR, PPR, F M M, DN 25 X 25 MM, INSTALADO EM RAMAL OU SUB-RAMAL DE ÁGUA - FORNECIMENTO E INSTALAÇÃO. AF_08/2022</t>
  </si>
  <si>
    <t xml:space="preserve">JOELHO 45 GRAUS, PPR, F/ F, DN 90 MM, INSTALADO EM PRUMADA DE ÁGUA - FORNECIMENTO E INSTALAÇÃO. AF_08/2022</t>
  </si>
  <si>
    <t xml:space="preserve">CURVA 90 GRAUS, PPR, DN 20 MM, INSTALADO EM RAMAL OU SUB-RAMAL DE ÁGUA - FORNECIMENTO E INSTALAÇÃO. AF_08/2022</t>
  </si>
  <si>
    <t xml:space="preserve">CURVA 90 GRAUS, PPR, DN 25 MM, INSTALADO EM RAMAL OU SUB-RAMAL DE ÁGUA - FORNECIMENTO E INSTALAÇÃO. AF_08/2022</t>
  </si>
  <si>
    <t xml:space="preserve">JOELHO 45 GRAUS, PPR, DN 20 MM, INSTALADO EM RAMAL OU SUB-RAMAL DE ÁGUA - FORNECIMENTO E INSTALAÇÃO. AF_08/2022</t>
  </si>
  <si>
    <t xml:space="preserve">JOELHO 90 GRAUS, PPR, DN 20 MM, INSTALADO EM RAMAL OU SUB-RAMAL DE ÁGUA - FORNECIMENTO E INSTALAÇÃO. AF_08/2022</t>
  </si>
  <si>
    <t xml:space="preserve">LUVA, PPR, DN 20 MM, INSTALADO EM RAMAL OU SUB-RAMAL DE ÁGUA - FORNECIMENTO E INSTALAÇÃO. AF_08/2022</t>
  </si>
  <si>
    <t xml:space="preserve">TÊ MISTURADOR, PPR, F M M, DN 20 X 20 MM, INSTALADO EM RAMAL OU SUB-RAMAL DE ÁGUA - FORNECIMENTO E INSTALAÇÃO. AF_08/2022</t>
  </si>
  <si>
    <t xml:space="preserve">TÊ NORMAL, PPR, 90 GRAUS, DN 20 X 20 X 20 MM, INSTALADO EM RAMAL OU SUB-RAMAL DE ÁGUA - FORNECIMENTO E INSTALAÇÃO. AF_08/2022</t>
  </si>
  <si>
    <t xml:space="preserve">JOELHO 90 GRAUS, PVC, SOLDÁVEL, DN 20 MM, INSTALADO EM DRENO DE AR CONDICIONADO - FORNECIMENTO E INSTALAÇÃO. AF_08/2022</t>
  </si>
  <si>
    <t xml:space="preserve">JOELHO 45 GRAUS, PVC, SOLDÁVEL, DN 20 MM, INSTALADO EM DRENO DE AR CONDICIONADO - FORNECIMENTO E INSTALAÇÃO. AF_08/2022</t>
  </si>
  <si>
    <t xml:space="preserve">JOELHO 90 GRAUS, PVC, SOLDÁVEL, DN 32 MM, INSTALADO EM DRENO DE AR CONDICIONADO - FORNECIMENTO E INSTALAÇÃO. AF_08/2022</t>
  </si>
  <si>
    <t xml:space="preserve">JOELHO 45 GRAUS, PVC, SOLDÁVEL, DN 32 MM, INSTALADO EM DRENO DE AR CONDICIONADO - FORNECIMENTO E INSTALAÇÃO. AF_08/2022</t>
  </si>
  <si>
    <t xml:space="preserve">LUVA, PVC, SOLDÁVEL, DN 20 MM, INSTALADO EM DRENO DE AR CONDICIONADO - FORNECIMENTO E INSTALAÇÃO. AF_08/2022</t>
  </si>
  <si>
    <t xml:space="preserve">LUVA, PVC, SOLDÁVEL, DN 32 MM, INSTALADO EM DRENO DE AR CONDICIONADO - FORNECIMENTO E INSTALAÇÃO. AF_08/2022</t>
  </si>
  <si>
    <t xml:space="preserve">TE, PVC, SOLDÁVEL, DN 20 MM, INSTALADO EM DRENO DE AR CONDICIONADO - FORNECIMENTO E INSTALAÇÃO. AF_08/2022</t>
  </si>
  <si>
    <t xml:space="preserve">TE, PVC, SOLDÁVEL, DN 32 MM, INSTALADO EM DRENO DE AR CONDICIONADO - FORNECIMENTO E INSTALAÇÃO. AF_08/2022</t>
  </si>
  <si>
    <t xml:space="preserve">BUCHA DE REDUÇÃO LONGA, PVC, SÉRIE NORMAL, ESGOTO PREDIAL, DN 50 X 40 MM, JUNTA SOLDÁVEL E ELÁSTICA, FORNECIDO E INSTALADO EM RAMAL DE DESCARGA OU RAMAL DE ESGOTO SANITÁRIO. AF_08/2022</t>
  </si>
  <si>
    <t xml:space="preserve">JUNÇÃO DE REDUÇÃO INVERTIDA, PVC, SÉRIE NORMAL, ESGOTO PREDIAL, DN 75 X 50 MM, JUNTA ELÁSTICA, FORNECIDO E INSTALADO EM RAMAL DE DESCARGA OU RAMAL DE ESGOTO SANITÁRIO. AF_08/2022</t>
  </si>
  <si>
    <t xml:space="preserve">TE, PVC, SÉRIE NORMAL, ESGOTO PREDIAL, DN 100 X 50 MM, JUNTA ELÁSTICA, FORNECIDO E INSTALADO EM RAMAL DE DESCARGA OU RAMAL DE ESGOTO SANITÁRIO. AF_08/2022</t>
  </si>
  <si>
    <t xml:space="preserve">JUNÇÃO DE REDUÇÃO INVERTIDA, PVC, SÉRIE NORMAL, ESGOTO PREDIAL, DN 100 X 50 MM, JUNTA ELÁSTICA, FORNECIDO E INSTALADO EM RAMAL DE DESCARGA OU RAMAL DE ESGOTO SANITÁRIO. AF_08/2022</t>
  </si>
  <si>
    <t xml:space="preserve">TE, PVC, SÉRIE NORMAL, ESGOTO PREDIAL, DN 100 X 75 MM, JUNTA ELÁSTICA, FORNECIDO E INSTALADO EM RAMAL DE DESCARGA OU RAMAL DE ESGOTO SANITÁRIO. AF_08/2022</t>
  </si>
  <si>
    <t xml:space="preserve">JUNÇÃO DE REDUCAO INVERTIDA, PVC, SÉRIE NORMAL, ESGOTO PREDIAL, DN 100 X 75 MM, JUNTA ELÁSTICA, FORNECIDO E INSTALADO EM RAMAL DE DESCARGA OU RAMAL DE ESGOTO SANITÁRIO. AF_08/2022</t>
  </si>
  <si>
    <t xml:space="preserve">TERMINAL DE VENTILAÇÃO, PVC, SÉRIE NORMAL, ESGOTO PREDIAL, DN 50 MM, JUNTA SOLDÁVEL, FORNECIDO E INSTALADO EM PRUMADA DE ESGOTO SANITÁRIO OU VENTILAÇÃO. AF_08/2022</t>
  </si>
  <si>
    <t xml:space="preserve">JUNÇÃO DE REDUÇÃO INVERTIDA, PVC, SÉRIE NORMAL, ESGOTO PREDIAL, DN 75 X 50 MM, JUNTA ELÁSTICA, FORNECIDO E INSTALADO EM PRUMADA DE ESGOTO SANITÁRIO OU VENTILAÇÃO. AF_08/2022</t>
  </si>
  <si>
    <t xml:space="preserve">TERMINAL DE VENTILAÇÃO, PVC, SÉRIE NORMAL, ESGOTO PREDIAL, DN 75 MM, JUNTA SOLDÁVEL, FORNECIDO E INSTALADO EM PRUMADA DE ESGOTO SANITÁRIO OU VENTILAÇÃO. AF_08/2022</t>
  </si>
  <si>
    <t xml:space="preserve">TE, PVC, SÉRIE NORMAL, ESGOTO PREDIAL, DN 100 X 50 MM, JUNTA ELÁSTICA, FORNECIDO E INSTALADO EM PRUMADA DE ESGOTO SANITÁRIO OU VENTILAÇÃO. AF_08/2022</t>
  </si>
  <si>
    <t xml:space="preserve">JUNÇÃO DE REDUÇÃO INVERTIDA, PVC, SÉRIE NORMAL, ESGOTO PREDIAL, DN 100 X 50 MM, JUNTA ELÁSTICA, FORNECIDO E INSTALADO EM PRUMADA DE ESGOTO SANITÁRIO OU VENTILAÇÃO. AF_08/2022</t>
  </si>
  <si>
    <t xml:space="preserve">TE, PVC, SÉRIE NORMAL, ESGOTO PREDIAL, DN 100 X 75 MM, JUNTA ELÁSTICA, FORNECIDO E INSTALADO EM PRUMADA DE ESGOTO SANITÁRIO OU VENTILAÇÃO. AF_08/2022</t>
  </si>
  <si>
    <t xml:space="preserve">JUNÇÃO DE REDUCAO INVERTIDA, PVC, SÉRIE NORMAL, ESGOTO PREDIAL, DN 100 X 75 MM, JUNTA ELÁSTICA, FORNECIDO E INSTALADO EM PRUMADA DE ESGOTO SANITÁRIO OU VENTILAÇÃO. AF_08/2022</t>
  </si>
  <si>
    <t xml:space="preserve">TERMINAL DE VENTILAÇÃO, PVC, SÉRIE NORMAL, ESGOTO PREDIAL, DN 100 MM, JUNTA SOLDÁVEL, FORNECIDO E INSTALADO EM PRUMADA DE ESGOTO SANITÁRIO OU VENTILAÇÃO. AF_08/2022</t>
  </si>
  <si>
    <t xml:space="preserve">CAP, PVC, SÉRIE NORMAL, ESGOTO PREDIAL, DN 100 MM, JUNTA ELÁSTICA, FORNECIDO E INSTALADO EM SUBCOLETOR AÉREO DE ESGOTO SANITÁRIO. AF_08/2022</t>
  </si>
  <si>
    <t xml:space="preserve">LUVA DE REDUÇÃO, PARA INSTALAÇÕES EM PEX ÁGUA, DN 20 X 16 MM, COM ANEL DESLIZANTE - FORNECIMENTO E INSTALAÇÃO. AF_02/2023</t>
  </si>
  <si>
    <t xml:space="preserve">LUVA DE REDUÇÃO, PARA INSTALAÇÕES EM PEX ÁGUA, DN 25 X 16 MM, COM ANEL DESLIZANTE - FORNECIMENTO E INSTALAÇÃO. AF_02/2023</t>
  </si>
  <si>
    <t xml:space="preserve">LUVA DE REDUÇÃO, PARA INSTALAÇÕES EM PEX ÁGUA, DN 25 X 20 MM, COM ANEL DESLIZANTE - FORNECIMENTO E INSTALAÇÃO. AF_02/2023</t>
  </si>
  <si>
    <t xml:space="preserve">LUVA DE REDUÇÃO, PARA INSTALAÇÕES EM PEX ÁGUA, DN 32 X 25 MM, COM ANEL DESLIZANTE - FORNECIMENTO E INSTALAÇÃO. AF_02/2023</t>
  </si>
  <si>
    <t xml:space="preserve">LUVA , PARA INSTALAÇÕES EM PEX ÁGUA, DN 16 MM, COM ANEL DESLIZANTE - FORNECIMENTO E INSTALAÇÃO. AF_02/2023</t>
  </si>
  <si>
    <t xml:space="preserve">LUVA , PARA INSTALAÇÕES EM PEX ÁGUA, DN 20 MM, COM ANEL DESLIZANTE - FORNECIMENTO E INSTALAÇÃO. AF_02/2023</t>
  </si>
  <si>
    <t xml:space="preserve">LUVA , PARA INSTALAÇÕES EM PEX ÁGUA, DN 25 MM, COM ANEL DESLIZANTE - FORNECIMENTO E INSTALAÇÃO. AF_02/2023</t>
  </si>
  <si>
    <t xml:space="preserve">LUVA , PARA INSTALAÇÕES EM PEX ÁGUA, DN 32 MM, COM ANEL DESLIZANTE - FORNECIMENTO E INSTALAÇÃO. AF_02/2023</t>
  </si>
  <si>
    <t xml:space="preserve">CAIXA ENTERRADA HIDRÁULICA RETANGULAR, EM CONCRETO PRÉ-MOLDADO, DIMENSÕES INTERNAS: 0,3X0,3X0,3 M. AF_12/2020</t>
  </si>
  <si>
    <t xml:space="preserve">CAIXA ENTERRADA HIDRÁULICA RETANGULAR, EM CONCRETO PRÉ-MOLDADO, DIMENSÕES INTERNAS: 0,4X0,4X0,4 M. AF_12/2020</t>
  </si>
  <si>
    <t xml:space="preserve">CAIXA ENTERRADA HIDRÁULICA RETANGULAR, EM CONCRETO PRÉ-MOLDADO, DIMENSÕES INTERNAS: 0,6X0,6X0,5 M. AF_12/2020</t>
  </si>
  <si>
    <t xml:space="preserve">CAIXA ENTERRADA HIDRÁULICA RETANGULAR, EM CONCRETO PRÉ-MOLDADO, DIMENSÕES INTERNAS: 0,8X0,8X0,5 M. AF_12/2020</t>
  </si>
  <si>
    <t xml:space="preserve">CAIXA ENTERRADA HIDRÁULICA RETANGULAR EM ALVENARIA COM TIJOLOS CERÂMICOS MACIÇOS, DIMENSÕES INTERNAS: 0,3X0,3X0,3 M PARA REDE DE ESGOTO. AF_12/2020</t>
  </si>
  <si>
    <t xml:space="preserve">CAIXA ENTERRADA HIDRÁULICA RETANGULAR EM ALVENARIA COM TIJOLOS CERÂMICOS MACIÇOS, DIMENSÕES INTERNAS: 0,4X0,4X0,4 M PARA REDE DE ESGOTO. AF_12/2020</t>
  </si>
  <si>
    <t xml:space="preserve">CAIXA ENTERRADA HIDRÁULICA RETANGULAR EM ALVENARIA COM TIJOLOS CERÂMICOS MACIÇOS, DIMENSÕES INTERNAS: 1X1X0,6 M PARA REDE DE ESGOTO. AF_12/2020</t>
  </si>
  <si>
    <t xml:space="preserve">CAIXA ENTERRADA HIDRÁULICA RETANGULAR, EM ALVENARIA COM BLOCOS DE CONCRETO, DIMENSÕES INTERNAS: 0,4X0,4X0,4 M PARA REDE DE ESGOTO. AF_12/2020</t>
  </si>
  <si>
    <t xml:space="preserve">CAIXA ENTERRADA HIDRÁULICA RETANGULAR, EM ALVENARIA COM BLOCOS DE CONCRETO, DIMENSÕES INTERNAS: 0,6X0,6X0,6 M PARA REDE DE ESGOTO. AF_12/2020</t>
  </si>
  <si>
    <t xml:space="preserve">CAIXA ENTERRADA HIDRÁULICA RETANGULAR, EM ALVENARIA COM BLOCOS DE CONCRETO, DIMENSÕES INTERNAS: 0,8X0,8X0,6 M PARA REDE DE ESGOTO. AF_12/2020</t>
  </si>
  <si>
    <t xml:space="preserve">CAIXA ENTERRADA HIDRÁULICA RETANGULAR, EM ALVENARIA COM BLOCOS DE CONCRETO, DIMENSÕES INTERNAS: 1X1X0,6 M PARA REDE DE ESGOTO. AF_12/2020</t>
  </si>
  <si>
    <t xml:space="preserve">CAIXA DE GORDURA SIMPLES, CIRCULAR, EM CONCRETO PRÉ-MOLDADO, DIÂMETRO INTERNO = 0,4 M, ALTURA INTERNA = 0,4 M. AF_12/2020</t>
  </si>
  <si>
    <t xml:space="preserve">CAIXA DE GORDURA SIMPLES (CAPACIDADE: 36L), RETANGULAR, EM ALVENARIA COM TIJOLOS CERÂMICOS MACIÇOS, DIMENSÕES INTERNAS = 0,2X0,4 M, ALTURA INTERNA = 0,8 M. AF_12/2020</t>
  </si>
  <si>
    <t xml:space="preserve">CAIXA DE GORDURA DUPLA (CAPACIDADE: 126 L), RETANGULAR, EM ALVENARIA COM TIJOLOS CERÂMICOS MACIÇOS, DIMENSÕES INTERNAS = 0,4X0,7 M, ALTURA INTERNA = 0,8 M. AF_12/2020</t>
  </si>
  <si>
    <t xml:space="preserve">CAIXA DE GORDURA ESPECIAL (CAPACIDADE: 312 L - PARA ATÉ 146 PESSOAS SERVIDAS NO PICO), RETANGULAR, EM ALVENARIA COM TIJOLOS CERÂMICOS MACIÇOS, DIMENSÕES INTERNAS = 0,4X1,2 M, ALTURA INTERNA = 1 M. AF_12/2020</t>
  </si>
  <si>
    <t xml:space="preserve">CAIXA DE GORDURA SIMPLES (CAPACIDADE: 36 L), RETANGULAR, EM ALVENARIA COM BLOCOS DE CONCRETO, DIMENSÕES INTERNAS = 0,2X0,4 M, ALTURA INTERNA = 0,8 M. AF_12/2020</t>
  </si>
  <si>
    <t xml:space="preserve">CAIXA DE GORDURA DUPLA (CAPACIDADE: 126 L), RETANGULAR, EM ALVENARIA COM BLOCOS DE CONCRETO, DIMENSÕES INTERNAS = 0,4X0,7 M, ALTURA INTERNA = 0,8 M. AF_12/2020</t>
  </si>
  <si>
    <t xml:space="preserve">CAIXA ENTERRADA HIDRÁULICA RETANGULAR EM ALVENARIA COM TIJOLOS CERÂMICOS MACIÇOS, DIMENSÕES INTERNAS: 0,3X0,3X0,3 M PARA REDE DE DRENAGEM. AF_12/2020</t>
  </si>
  <si>
    <t xml:space="preserve">CAIXA ENTERRADA HIDRÁULICA RETANGULAR EM ALVENARIA COM TIJOLOS CERÂMICOS MACIÇOS, DIMENSÕES INTERNAS: 0,4X0,4X0,4 M PARA REDE DE DRENAGEM. AF_12/2020</t>
  </si>
  <si>
    <t xml:space="preserve">CAIXA ENTERRADA HIDRÁULICA RETANGULAR EM ALVENARIA COM TIJOLOS CERÂMICOS MACIÇOS, DIMENSÕES INTERNAS: 0,6X0,6X0,6 M PARA REDE DE DRENAGEM. AF_12/2020</t>
  </si>
  <si>
    <t xml:space="preserve">CAIXA ENTERRADA HIDRÁULICA RETANGULAR EM ALVENARIA COM TIJOLOS CERÂMICOS MACIÇOS, DIMENSÕES INTERNAS: 0,8X0,8X0,6 M PARA REDE DE DRENAGEM. AF_12/2020</t>
  </si>
  <si>
    <t xml:space="preserve">CAIXA ENTERRADA HIDRÁULICA RETANGULAR EM ALVENARIA COM TIJOLOS CERÂMICOS MACIÇOS, DIMENSÕES INTERNAS: 1X1X0,6 M PARA REDE DE DRENAGEM. AF_12/2020</t>
  </si>
  <si>
    <t xml:space="preserve">CAIXA ENTERRADA HIDRÁULICA RETANGULAR, EM ALVENARIA COM BLOCOS DE CONCRETO, DIMENSÕES INTERNAS: 0,4X0,4X0,4 M PARA REDE DE DRENAGEM. AF_12/2020</t>
  </si>
  <si>
    <t xml:space="preserve">CAIXA ENTERRADA HIDRÁULICA RETANGULAR, EM ALVENARIA COM BLOCOS DE CONCRETO, DIMENSÕES INTERNAS: 0,6X0,6X0,6 M PARA REDE DE DRENAGEM. AF_12/2020</t>
  </si>
  <si>
    <t xml:space="preserve">CAIXA ENTERRADA HIDRÁULICA RETANGULAR, EM ALVENARIA COM BLOCOS DE CONCRETO, DIMENSÕES INTERNAS: 0,8X0,8X0,6 M PARA REDE DE DRENAGEM. AF_12/2020</t>
  </si>
  <si>
    <t xml:space="preserve">CAIXA ENTERRADA HIDRÁULICA RETANGULAR, EM ALVENARIA COM BLOCOS DE CONCRETO, DIMENSÕES INTERNAS: 1X1X0,6 M PARA REDE DE DRENAGEM. AF_12/2020</t>
  </si>
  <si>
    <t xml:space="preserve">FURO EM CAIXA D'ÁGUA COM ESPESSURA DE 2 ATÉ 5 MM E DIÂMETRO DE 15 MM. AF_06/2021</t>
  </si>
  <si>
    <t xml:space="preserve">FURO EM CAIXA D'ÁGUA COM ESPESSURA DE 6 ATÉ 8 MM E DIÂMETRO DE 15 MM. AF_06/2021</t>
  </si>
  <si>
    <t xml:space="preserve">FURO EM CAIXA D'ÁGUA COM ESPESSURA DE 2 ATÉ 5 MM E DIÂMETRO DE 20 MM. AF_06/2021</t>
  </si>
  <si>
    <t xml:space="preserve">FURO EM CAIXA D'ÁGUA COM ESPESSURA DE 6 ATÉ 8 MM E DIÂMETRO DE 20 MM. AF_06/2021</t>
  </si>
  <si>
    <t xml:space="preserve">FURO EM CAIXA D'ÁGUA COM ESPESSURA DE 2 ATÉ 5 MM E DIÂMETRO DE 25 MM. AF_06/2021</t>
  </si>
  <si>
    <t xml:space="preserve">FURO EM CAIXA D'ÁGUA COM ESPESSURA DE 6 ATÉ 8 MM E DIÂMETRO DE 25 MM. AF_06/2021</t>
  </si>
  <si>
    <t xml:space="preserve">FURO EM CAIXA D'ÁGUA COM ESPESSURA DE 2 ATÉ 5 MM E DIÂMETRO DE 32 MM. AF_06/2021</t>
  </si>
  <si>
    <t xml:space="preserve">FURO EM CAIXA D'ÁGUA COM ESPESSURA DE 6 ATÉ 8 MM E DIÂMETRO DE 32 MM. AF_06/2021</t>
  </si>
  <si>
    <t xml:space="preserve">FURO EM CAIXA D'ÁGUA COM ESPESSURA DE 2 ATÉ 5 MM E DIÂMETRO DE 40 MM. AF_06/2021</t>
  </si>
  <si>
    <t xml:space="preserve">FURO EM CAIXA D'ÁGUA COM ESPESSURA DE 6 ATÉ 8 MM E DIÂMETRO DE 40 MM. AF_06/2021</t>
  </si>
  <si>
    <t xml:space="preserve">FURO EM CAIXA D'ÁGUA COM ESPESSURA DE 2 ATÉ 5 MM E DIÂMETRO DE 50 MM. AF_06/2021</t>
  </si>
  <si>
    <t xml:space="preserve">FURO EM CAIXA D'ÁGUA COM ESPESSURA DE 6 ATÉ 8 MM E DIÂMETRO DE 50 MM. AF_06/2021</t>
  </si>
  <si>
    <t xml:space="preserve">FURO EM CAIXA D'ÁGUA COM ESPESSURA DE 2 ATÉ 5 MM E DIÂMETRO DE 60 MM. AF_06/2021</t>
  </si>
  <si>
    <t xml:space="preserve">FURO EM CAIXA D'ÁGUA COM ESPESSURA DE 6 ATÉ 8 MM E DIÂMETRO DE 60 MM. AF_06/2021</t>
  </si>
  <si>
    <t xml:space="preserve">FURO EM CAIXA D'ÁGUA COM ESPESSURA DE 2 ATÉ 5 MM E DIÂMETRO DE 75 MM. AF_06/2021</t>
  </si>
  <si>
    <t xml:space="preserve">FURO EM CAIXA D'ÁGUA COM ESPESSURA DE 6 ATÉ 8 MM E DIÂMETRO DE 75 MM. AF_06/2021</t>
  </si>
  <si>
    <t xml:space="preserve">FURO EM CAIXA D'ÁGUA COM ESPESSURA DE 2 ATÉ 5 MM E DIÂMETRO DE 100 MM. AF_06/2021</t>
  </si>
  <si>
    <t xml:space="preserve">FURO EM CAIXA D'ÁGUA COM ESPESSURA DE 6 ATÉ 8 MM E DIÂMETRO DE 100 MM. AF_06/2021</t>
  </si>
  <si>
    <t xml:space="preserve">CAIXA D´ÁGUA EM POLIETILENO, 500 LITROS - FORNECIMENTO E INSTALAÇÃO. AF_06/2021</t>
  </si>
  <si>
    <t xml:space="preserve">CAIXA D´ÁGUA EM POLIETILENO, 750 LITROS - FORNECIMENTO E INSTALAÇÃO. AF_06/2021</t>
  </si>
  <si>
    <t xml:space="preserve">CAIXA D´ÁGUA EM POLIETILENO, 1000 LITROS - FORNECIMENTO E INSTALAÇÃO. AF_06/2021</t>
  </si>
  <si>
    <t xml:space="preserve">CAIXA D´ÁGUA EM POLIETILENO, 1500 LITROS - FORNECIMENTO E INSTALAÇÃO. AF_06/2021</t>
  </si>
  <si>
    <t xml:space="preserve">CAIXA D´ÁGUA EM POLIETILENO, 2000 LITROS - FORNECIMENTO E INSTALAÇÃO. AF_06/2021</t>
  </si>
  <si>
    <t xml:space="preserve">CAIXA D´ÁGUA EM POLIETILENO, 3000 LITROS - FORNECIMENTO E INSTALAÇÃO. AF_06/2021</t>
  </si>
  <si>
    <t xml:space="preserve">CAIXA D´ÁGUA EM POLIÉSTER REFORÇADO COM FIBRA DE VIDRO, 500 LITROS - FORNECIMENTO E INSTALAÇÃO. AF_06/2021</t>
  </si>
  <si>
    <t xml:space="preserve">CAIXA D´ÁGUA EM POLIÉSTER REFORÇADO COM FIBRA DE VIDRO, 750 LITROS - FORNECIMENTO E INSTALAÇÃO. AF_06/2021</t>
  </si>
  <si>
    <t xml:space="preserve">CAIXA D´ÁGUA EM POLIÉSTER REFORÇADO COM FIBRA DE VIDRO, 1000 LITROS - FORNECIMENTO E INSTALAÇÃO. AF_06/2021</t>
  </si>
  <si>
    <t xml:space="preserve">CAIXA D´ÁGUA EM POLIÉSTER REFORÇADO COM FIBRA DE VIDRO, 1500 LITROS - FORNECIMENTO E INSTALAÇÃO. AF_06/2021</t>
  </si>
  <si>
    <t xml:space="preserve">CAIXA D´ÁGUA EM POLIÉSTER REFORÇADO COM FIBRA DE VIDRO, 2000 LITROS - FORNECIMENTO E INSTALAÇÃO. AF_06/2021</t>
  </si>
  <si>
    <t xml:space="preserve">CAIXA D´ÁGUA EM POLIÉSTER REFORÇADO COM FIBRA DE VIDRO, 3000 LITROS - FORNECIMENTO E INSTALAÇÃO. AF_06/2021</t>
  </si>
  <si>
    <t xml:space="preserve">CAIXA D´ÁGUA EM POLIÉSTER REFORÇADO COM FIBRA DE VIDRO, 5000 LITROS - FORNECIMENTO E INSTALAÇÃO. AF_06/2021</t>
  </si>
  <si>
    <t xml:space="preserve">CAIXA D´ÁGUA EM POLIÉSTER REFORÇADO COM FIBRA DE VIDRO, 7000 LITROS - FORNECIMENTO E INSTALAÇÃO. AF_06/2021</t>
  </si>
  <si>
    <t xml:space="preserve">CAIXA D´ÁGUA EM POLIÉSTER REFORÇADO COM FIBRA DE VIDRO, 10000 LITROS - FORNECIMENTO E INSTALAÇÃO. AF_06/2021</t>
  </si>
  <si>
    <t xml:space="preserve">CAIXA D´ÁGUA EM POLIÉSTER REFORÇADO COM FIBRA DE VIDRO, 15000 LITROS - FORNECIMENTO E INSTALAÇÃO. AF_06/2021</t>
  </si>
  <si>
    <t xml:space="preserve">CAIXA D´ÁGUA EM POLIÉSTER REFORÇADO COM FIBRA DE VIDRO, 20000 LITROS - FORNECIMENTO E INSTALAÇÃO. AF_06/2021</t>
  </si>
  <si>
    <t xml:space="preserve">CAIXA D´ÁGUA EM POLIETILENO, 500 LITROS (INCLUSOS TUBOS, CONEXÕES E TORNEIRA DE BÓIA) - FORNECIMENTO E INSTALAÇÃO. AF_06/2021</t>
  </si>
  <si>
    <t xml:space="preserve">CAIXA D´ÁGUA EM POLIETILENO, 1000 LITROS (INCLUSOS TUBOS, CONEXÕES E TORNEIRA DE BÓIA) - FORNECIMENTO E INSTALAÇÃO. AF_06/2021</t>
  </si>
  <si>
    <t xml:space="preserve">CAIXA SIFONADA, PVC, DN 100 X 100 X 50 MM, FORNECIDA E INSTALADA EM RAMAIS DE ENCAMINHAMENTO DE ÁGUA PLUVIAL. AF_06/2022</t>
  </si>
  <si>
    <t xml:space="preserve">CAIXA SIFONADA, PVC, DN 150 X 185 X 75 MM, FORNECIDA E INSTALADA EM RAMAIS DE ENCAMINHAMENTO DE ÁGUA PLUVIAL. AF_06/2022</t>
  </si>
  <si>
    <t xml:space="preserve">RALO SIFONADO, PVC, DN 100 X 40 MM, JUNTA SOLDÁVEL, FORNECIDO E INSTALADO EM RAMAIS DE ENCAMINHAMENTO DE ÁGUA PLUVIAL. AF_06/2022</t>
  </si>
  <si>
    <t xml:space="preserve">CAIXA SIFONADA, PVC, DN 100 X 100 X 50 MM, JUNTA ELÁSTICA, FORNECIDA E INSTALADA EM RAMAL DE DESCARGA OU EM RAMAL DE ESGOTO SANITÁRIO. AF_08/2022</t>
  </si>
  <si>
    <t xml:space="preserve">CAIXA SIFONADA, PVC, DN 150 X 185 X 75 MM, JUNTA ELÁSTICA, FORNECIDA E INSTALADA EM RAMAL DE DESCARGA OU EM RAMAL DE ESGOTO SANITÁRIO. AF_08/2022</t>
  </si>
  <si>
    <t xml:space="preserve">RALO SECO, PVC, DN 100 X 40 MM, JUNTA SOLDÁVEL, FORNECIDO E INSTALADO EM RAMAL DE DESCARGA OU EM RAMAL DE ESGOTO SANITÁRIO. AF_08/2022</t>
  </si>
  <si>
    <t xml:space="preserve">RALO SECO CÔNICO, PVC, DN 100 X 40 MM, JUNTA SOLDÁVEL, FORNECIDO E INSTALADO EM RAMAL DE DESCARGA OU EM RAMAL DE ESGOTO SANITÁRIO. AF_08/2022</t>
  </si>
  <si>
    <t xml:space="preserve">RALO SIFONADO REDONDO, PVC, DN 100 X 40 MM, JUNTA SOLDÁVEL, FORNECIDO E INSTALADO EM RAMAL DE DESCARGA OU EM RAMAL DE ESGOTO SANITÁRIO. AF_08/2022</t>
  </si>
  <si>
    <t xml:space="preserve">CAIXA SIFONADA, COM GRELHA QUADRADA, PVC, DN 150 X 150 X 50 MM, JUNTA SOLDÁVEL, FORNECIDA E INSTALADA EM RAMAL DE DESCARGA OU EM RAMAL DE ESGOTO SANITÁRIO. AF_08/2022</t>
  </si>
  <si>
    <t xml:space="preserve">CAIXA SIFONADA, COM GRELHA REDONDA, PVC, DN 150 X 150 X 50 MM, JUNTA SOLDÁVEL, FORNECIDA E INSTALADA EM RAMAL DE DESCARGA OU EM RAMAL DE ESGOTO SANITÁRIO. AF_08/2022</t>
  </si>
  <si>
    <t xml:space="preserve">TANQUE DE LOUÇA BRANCA COM COLUNA, 30L OU EQUIVALENTE - FORNECIMENTO E INSTALAÇÃO. AF_01/2020</t>
  </si>
  <si>
    <t xml:space="preserve">TANQUE DE LOUÇA BRANCA SUSPENSO, 18L OU EQUIVALENTE - FORNECIMENTO E INSTALAÇÃO. AF_01/2020</t>
  </si>
  <si>
    <t xml:space="preserve">TANQUE DE MÁRMORE SINTÉTICO COM COLUNA, 22L OU EQUIVALENTE   FORNECIMENTO E INSTALAÇÃO. AF_01/2020</t>
  </si>
  <si>
    <t xml:space="preserve">TANQUE DE MÁRMORE SINTÉTICO SUSPENSO, 22L OU EQUIVALENTE - FORNECIMENTO E INSTALAÇÃO. AF_01/2020</t>
  </si>
  <si>
    <t xml:space="preserve">VÁLVULA EM METAL CROMADO 1.1/2 X 1.1/2 PARA TANQUE OU LAVATÓRIO, COM OU SEM LADRÃO - FORNECIMENTO E INSTALAÇÃO. AF_01/2020</t>
  </si>
  <si>
    <t xml:space="preserve">VÁLVULA EM METAL CROMADO TIPO AMERICANA 3.1/2 X 1.1/2 PARA PIA - FORNECIMENTO E INSTALAÇÃO. AF_01/2020</t>
  </si>
  <si>
    <t xml:space="preserve">VÁLVULA EM PLÁSTICO 1 PARA PIA, TANQUE OU LAVATÓRIO, COM OU SEM LADRÃO - FORNECIMENTO E INSTALAÇÃO. AF_01/2020</t>
  </si>
  <si>
    <t xml:space="preserve">VÁLVULA EM PLÁSTICO CROMADO TIPO AMERICANA 3.1/2 X 1.1/2 SEM ADAPTADOR PARA PIA - FORNECIMENTO E INSTALAÇÃO. AF_01/2020</t>
  </si>
  <si>
    <t xml:space="preserve">SIFÃO DO TIPO GARRAFA EM METAL CROMADO 1 X 1.1/2 - FORNECIMENTO E INSTALAÇÃO. AF_01/2020</t>
  </si>
  <si>
    <t xml:space="preserve">SIFÃO DO TIPO GARRAFA/COPO EM PVC 1.1/4  X 1.1/2 - FORNECIMENTO E INSTALAÇÃO. AF_01/2020</t>
  </si>
  <si>
    <t xml:space="preserve">SIFÃO DO TIPO FLEXÍVEL EM PVC 1  X 1.1/2  - FORNECIMENTO E INSTALAÇÃO. AF_01/2020</t>
  </si>
  <si>
    <t xml:space="preserve">ENGATE FLEXÍVEL EM PLÁSTICO BRANCO, 1/2 X 30CM - FORNECIMENTO E INSTALAÇÃO. AF_01/2020</t>
  </si>
  <si>
    <t xml:space="preserve">ENGATE FLEXÍVEL EM PLÁSTICO BRANCO, 1/2 X 40CM - FORNECIMENTO E INSTALAÇÃO. AF_01/2020</t>
  </si>
  <si>
    <t xml:space="preserve">ENGATE FLEXÍVEL EM INOX, 1/2  X 30CM - FORNECIMENTO E INSTALAÇÃO. AF_01/2020</t>
  </si>
  <si>
    <t xml:space="preserve">ENGATE FLEXÍVEL EM INOX, 1/2  X 40CM - FORNECIMENTO E INSTALAÇÃO. AF_01/2020</t>
  </si>
  <si>
    <t xml:space="preserve">VASO SANITÁRIO SIFONADO COM CAIXA ACOPLADA LOUÇA BRANCA - FORNECIMENTO E INSTALAÇÃO. AF_01/2020</t>
  </si>
  <si>
    <t xml:space="preserve">BANCADA DE MÁRMORE BRANCO POLIDO, DE 1,50 X 0,60 M, PARA PIA DE COZINHA - FORNECIMENTO E INSTALAÇÃO. AF_01/2020</t>
  </si>
  <si>
    <t xml:space="preserve">BANCADA DE MÁRMORE SINTÉTICO, DE 120 X 60CM, COM CUBA INTEGRADA - FORNECIMENTO E INSTALAÇÃO. AF_01/2020</t>
  </si>
  <si>
    <t xml:space="preserve">BANCADA DE GRANITO CINZA POLIDO, DE 0,50 X 0,60 M, PARA LAVATÓRIO - FORNECIMENTO E INSTALAÇÃO. AF_01/2020</t>
  </si>
  <si>
    <t xml:space="preserve">BANCADA DE MÁRMORE BRANCO POLIDO, DE 0,50 X 0,60 M, PARA LAVATÓRIO - FORNECIMENTO E INSTALAÇÃO. AF_01/2020</t>
  </si>
  <si>
    <t xml:space="preserve">CUBA DE EMBUTIR RETANGULAR DE AÇO INOXIDÁVEL, 46 X 30 X 12 CM - FORNECIMENTO E INSTALAÇÃO. AF_01/2020</t>
  </si>
  <si>
    <t xml:space="preserve">LAVATÓRIO LOUÇA BRANCA COM COLUNA, *44 X 35,5* CM, PADRÃO POPULAR - FORNECIMENTO E INSTALAÇÃO. AF_01/2020</t>
  </si>
  <si>
    <t xml:space="preserve">LAVATÓRIO LOUÇA BRANCA COM COLUNA, 45 X 55CM OU EQUIVALENTE, PADRÃO MÉDIO - FORNECIMENTO E INSTALAÇÃO. AF_01/2020</t>
  </si>
  <si>
    <t xml:space="preserve">LAVATÓRIO LOUÇA BRANCA SUSPENSO, 29,5 X 39CM OU EQUIVALENTE, PADRÃO POPULAR - FORNECIMENTO E INSTALAÇÃO. AF_01/2020</t>
  </si>
  <si>
    <t xml:space="preserve">APARELHO MISTURADOR DE MESA PARA LAVATÓRIO, PADRÃO MÉDIO - FORNECIMENTO E INSTALAÇÃO. AF_01/2020</t>
  </si>
  <si>
    <t xml:space="preserve">TORNEIRA CROMADA DE MESA, 1/2 OU 3/4, PARA LAVATÓRIO, PADRÃO POPULAR - FORNECIMENTO E INSTALAÇÃO. AF_01/2020</t>
  </si>
  <si>
    <t xml:space="preserve">APARELHO MISTURADOR DE MESA PARA PIA DE COZINHA, PADRÃO MÉDIO - FORNECIMENTO E INSTALAÇÃO. AF_01/2020</t>
  </si>
  <si>
    <t xml:space="preserve">TORNEIRA CROMADA TUBO MÓVEL, DE MESA, 1/2 OU 3/4, PARA PIA DE COZINHA, PADRÃO ALTO - FORNECIMENTO E INSTALAÇÃO. AF_01/2020</t>
  </si>
  <si>
    <t xml:space="preserve">TORNEIRA CROMADA TUBO MÓVEL, DE PAREDE, 1/2 OU 3/4, PARA PIA DE COZINHA, PADRÃO MÉDIO - FORNECIMENTO E INSTALAÇÃO. AF_01/2020</t>
  </si>
  <si>
    <t xml:space="preserve">TORNEIRA CROMADA LONGA, DE PAREDE, 1/2 OU 3/4, PARA PIA DE COZINHA, PADRÃO POPULAR - FORNECIMENTO E INSTALAÇÃO. AF_01/2020</t>
  </si>
  <si>
    <t xml:space="preserve">TORNEIRA CROMADA 1/2 OU 3/4 PARA TANQUE, PADRÃO POPULAR - FORNECIMENTO E INSTALAÇÃO. AF_01/2020</t>
  </si>
  <si>
    <t xml:space="preserve">TORNEIRA CROMADA 1/2 OU 3/4 PARA TANQUE, PADRÃO MÉDIO - FORNECIMENTO E INSTALAÇÃO. AF_01/2020</t>
  </si>
  <si>
    <t xml:space="preserve">TORNEIRA CROMADA DE MESA, 1/2 OU 3/4, PARA LAVATÓRIO, PADRÃO MÉDIO - FORNECIMENTO E INSTALAÇÃO. AF_01/2020</t>
  </si>
  <si>
    <t xml:space="preserve">TORNEIRA PLÁSTICA 3/4 PARA TANQUE - FORNECIMENTO E INSTALAÇÃO. AF_01/2020</t>
  </si>
  <si>
    <t xml:space="preserve">TANQUE DE LOUÇA BRANCA COM COLUNA, 30L OU EQUIVALENTE, INCLUSO SIFÃO FLEXÍVEL EM PVC, VÁLVULA METÁLICA E TORNEIRA DE METAL CROMADO PADRÃO MÉDIO - FORNECIMENTO E INSTALAÇÃO. AF_01/2020</t>
  </si>
  <si>
    <t xml:space="preserve">TANQUE DE LOUÇA BRANCA COM COLUNA, 30L OU EQUIVALENTE, INCLUSO SIFÃO FLEXÍVEL EM PVC, VÁLVULA PLÁSTICA E TORNEIRA DE PLÁSTICO - FORNECIMENTO E INSTALAÇÃO. AF_01/2020</t>
  </si>
  <si>
    <t xml:space="preserve">TANQUE DE LOUÇA BRANCA SUSPENSO, 18L OU EQUIVALENTE, INCLUSO SIFÃO TIPO GARRAFA EM METAL CROMADO, VÁLVULA METÁLICA E TORNEIRA DE METAL CROMADO PADRÃO MÉDIO - FORNECIMENTO E INSTALAÇÃO. AF_01/2020</t>
  </si>
  <si>
    <t xml:space="preserve">TANQUE DE LOUÇA BRANCA SUSPENSO, 18L OU EQUIVALENTE, INCLUSO SIFÃO TIPO GARRAFA EM PVC, VÁLVULA PLÁSTICA E TORNEIRA DE METAL CROMADO PADRÃO POPULAR - FORNECIMENTO E INSTALAÇÃO. AF_01/2020</t>
  </si>
  <si>
    <t xml:space="preserve">TANQUE DE LOUÇA BRANCA SUSPENSO, 18L OU EQUIVALENTE, INCLUSO SIFÃO TIPO GARRAFA EM PVC, VÁLVULA PLÁSTICA E TORNEIRA DE PLÁSTICO - FORNECIMENTO E INSTALAÇÃO. AF_01/2020</t>
  </si>
  <si>
    <t xml:space="preserve">TANQUE DE MÁRMORE SINTÉTICO COM COLUNA, 22L OU EQUIVALENTE, INCLUSO SIFÃO FLEXÍVEL EM PVC, VÁLVULA PLÁSTICA E TORNEIRA DE METAL CROMADO PADRÃO POPULAR - FORNECIMENTO E INSTALAÇÃO. AF_01/2020</t>
  </si>
  <si>
    <t xml:space="preserve">TANQUE DE MÁRMORE SINTÉTICO COM COLUNA, 22L OU EQUIVALENTE, INCLUSO SIFÃO FLEXÍVEL EM PVC, VÁLVULA PLÁSTICA E TORNEIRA DE PLÁSTICO - FORNECIMENTO E INSTALAÇÃO. AF_01/2020</t>
  </si>
  <si>
    <t xml:space="preserve">TANQUE DE MÁRMORE SINTÉTICO SUSPENSO, 22L OU EQUIVALENTE, INCLUSO SIFÃO TIPO GARRAFA EM PVC, VÁLVULA PLÁSTICA E TORNEIRA DE METAL CROMADO PADRÃO POPULAR - FORNEC. E INSTALAÇÃO. AF_01/2020</t>
  </si>
  <si>
    <t xml:space="preserve">TANQUE DE MÁRMORE SINTÉTICO SUSPENSO, 22L OU EQUIVALENTE, INCLUSO SIFÃO TIPO GARRAFA EM PVC, VÁLVULA PLÁSTICA E TORNEIRA DE PLÁSTICO - FORNECIMENTO E INSTALAÇÃO. AF_01/2020</t>
  </si>
  <si>
    <t xml:space="preserve">TANQUE DE MÁRMORE SINTÉTICO SUSPENSO, 22L OU EQUIVALENTE, INCLUSO SIFÃO FLEXÍVEL EM PVC, VÁLVULA PLÁSTICA E TORNEIRA DE METAL CROMADO PADRÃO POPULAR - FORNECIMENTO E INSTALAÇÃO. AF_01/2020</t>
  </si>
  <si>
    <t xml:space="preserve">TANQUE DE MÁRMORE SINTÉTICO SUSPENSO, 22L OU EQUIVALENTE, INCLUSO SIFÃO FLEXÍVEL EM PVC, VÁLVULA PLÁSTICA E TORNEIRA DE PLÁSTICO - FORNECIMENTO E INSTALAÇÃO. AF_01/2020</t>
  </si>
  <si>
    <t xml:space="preserve">VASO SANITÁRIO SIFONADO COM CAIXA ACOPLADA LOUÇA BRANCA, INCLUSO ENGATE FLEXÍVEL EM PLÁSTICO BRANCO, 1/2  X 40CM - FORNECIMENTO E INSTALAÇÃO. AF_01/2020</t>
  </si>
  <si>
    <t xml:space="preserve">VASO SANITÁRIO SIFONADO COM CAIXA ACOPLADA LOUÇA BRANCA - PADRÃO MÉDIO, INCLUSO ENGATE FLEXÍVEL EM METAL CROMADO, 1/2  X 40CM - FORNECIMENTO E INSTALAÇÃO. AF_01/2020</t>
  </si>
  <si>
    <t xml:space="preserve">BANCADA DE MÁRMORE SINTÉTICO 120 X 60CM, COM CUBA INTEGRADA, INCLUSO SIFÃO TIPO GARRAFA EM PVC, VÁLVULA EM PLÁSTICO CROMADO TIPO AMERICANA E TORNEIRA CROMADA LONGA, DE PAREDE, PADRÃO POPULAR - FORNECIMENTO E INSTALAÇÃO. AF_01/2020</t>
  </si>
  <si>
    <t xml:space="preserve">BANCADA DE MÁRMORE SINTÉTICO 120 X 60CM, COM CUBA INTEGRADA, INCLUSO SIFÃO TIPO FLEXÍVEL EM PVC, VÁLVULA EM PLÁSTICO CROMADO TIPO AMERICANA E TORNEIRA CROMADA LONGA, DE PAREDE, PADRÃO POPULAR - FORNECIMENTO E INSTALAÇÃO. AF_01/2020</t>
  </si>
  <si>
    <t xml:space="preserve">CUBA DE EMBUTIR DE AÇO INOXIDÁVEL MÉDIA, INCLUSO VÁLVULA TIPO AMERICANA EM METAL CROMADO E SIFÃO FLEXÍVEL EM PVC - FORNECIMENTO E INSTALAÇÃO. AF_01/2020</t>
  </si>
  <si>
    <t xml:space="preserve">CUBA DE EMBUTIR DE AÇO INOXIDÁVEL MÉDIA, INCLUSO VÁLVULA TIPO AMERICANA E SIFÃO TIPO GARRAFA EM METAL CROMADO - FORNECIMENTO E INSTALAÇÃO. AF_01/2020</t>
  </si>
  <si>
    <t xml:space="preserve">CUBA DE EMBUTIR OVAL EM LOUÇA BRANCA, 35 X 50CM OU EQUIVALENTE, INCLUSO VÁLVULA E SIFÃO TIPO GARRAFA EM METAL CROMADO - FORNECIMENTO E INSTALAÇÃO. AF_01/2020</t>
  </si>
  <si>
    <t xml:space="preserve">LAVATÓRIO LOUÇA BRANCA COM COLUNA, *44 X 35,5* CM, PADRÃO POPULAR, INCLUSO SIFÃO FLEXÍVEL EM PVC, VÁLVULA E ENGATE FLEXÍVEL 30CM EM PLÁSTICO E COM TORNEIRA CROMADA PADRÃO POPULAR - FORNECIMENTO E INSTALAÇÃO. AF_01/2020</t>
  </si>
  <si>
    <t xml:space="preserve">LAVATÓRIO LOUÇA BRANCA COM COLUNA, 45 X 55CM OU EQUIVALENTE, PADRÃO MÉDIO, INCLUSO SIFÃO TIPO GARRAFA, VÁLVULA E ENGATE FLEXÍVEL DE 40CM EM METAL CROMADO, COM APARELHO MISTURADOR PADRÃO MÉDIO - FORNECIMENTO E INSTALAÇÃO. AF_01/2020</t>
  </si>
  <si>
    <t xml:space="preserve">LAVATÓRIO LOUÇA BRANCA COM COLUNA, 45 X 55CM OU EQUIVALENTE, PADRÃO MÉDIO, INCLUSO SIFÃO TIPO GARRAFA, VÁLVULA E ENGATE FLEXÍVEL DE 40CM EM METAL CROMADO, COM TORNEIRA CROMADA DE MESA, PADRÃO MÉDIO - FORNECIMENTO E INSTALAÇÃO. AF_01/2020</t>
  </si>
  <si>
    <t xml:space="preserve">LAVATÓRIO LOUÇA BRANCA SUSPENSO, 29,5 X 39CM OU EQUIVALENTE, PADRÃO POPULAR, INCLUSO SIFÃO FLEXÍVEL EM PVC, VÁLVULA E ENGATE FLEXÍVEL 30CM EM PLÁSTICO E TORNEIRA CROMADA DE MESA, PADRÃO POPULAR - FORNECIMENTO E INSTALAÇÃO. AF_01/2020</t>
  </si>
  <si>
    <t xml:space="preserve">BANCADA MÁRMORE BRANCO, 50 X 60 CM, INCLUSO CUBA DE EMBUTIR OVAL EM LOUÇA BRANCA 35 X 50 CM, VÁLVULA, SIFÃO TIPO GARRAFA E ENGATE FLEXÍVEL 40 CM EM METAL CROMADO E APARELHO MISTURADOR DE MESA, PADRÃO MÉDIO - FORNEC. E INSTALAÇÃO. AF_01/2020</t>
  </si>
  <si>
    <t xml:space="preserve">BANCADA GRANITO CINZA,  50 X 60 CM, INCL. CUBA DE EMBUTIR OVAL LOUÇA BRANCA 35 X 50 CM, VÁLVULA METAL CROMADO, SIFÃO FLEXÍVEL PVC, ENGATE 30 CM FLEXÍVEL PLÁSTICO E TORNEIRA CROMADA DE MESA, PADRÃO POPULAR - FORNEC. E INSTALAÇÃO. AF_01/2020</t>
  </si>
  <si>
    <t xml:space="preserve">BANCADA GRANITO CINZA  150 X 60 CM, COM CUBA DE EMBUTIR DE AÇO, VÁLVULA AMERICANA EM METAL, SIFÃO FLEXÍVEL EM PVC, ENGATE FLEXÍVEL 30 CM, TORNEIRA CROMADA LONGA, DE PAREDE, 1/2 OU 3/4, P/ COZINHA, PADRÃO POPULAR - FORNEC. E INSTALAÇÃO. AF_01/2020</t>
  </si>
  <si>
    <t xml:space="preserve">BANCADA MÁRMORE BRANCO 150 X 60 CM, COM CUBA DE EMBUTIR DE AÇO, VÁLVULA AMERICANA E SIFÃO TIPO GARRAFA EM METAL , ENGATE FLEXÍVEL 30 CM, TORNEIRA CROMADA, DE MESA, 1/2 OU 3/4, PARA PIA COZINHA, PADRÃO ALTO - FORNEC. E INSTALAÇÃO. AF_01/2020</t>
  </si>
  <si>
    <t xml:space="preserve">VASO SANITARIO SIFONADO CONVENCIONAL COM  LOUÇA BRANCA - FORNECIMENTO E INSTALAÇÃO. AF_01/2020</t>
  </si>
  <si>
    <t xml:space="preserve">VASO SANITARIO SIFONADO CONVENCIONAL PARA PCD SEM FURO FRONTAL COM  LOUÇA BRANCA SEM ASSENTO -  FORNECIMENTO E INSTALAÇÃO. AF_01/2020</t>
  </si>
  <si>
    <t xml:space="preserve">PORTA TOALHA ROSTO EM METAL CROMADO, TIPO ARGOLA, INCLUSO FIXAÇÃO. AF_01/2020</t>
  </si>
  <si>
    <t xml:space="preserve">PORTA TOALHA BANHO EM METAL CROMADO, TIPO BARRA, INCLUSO FIXAÇÃO. AF_01/2020</t>
  </si>
  <si>
    <t xml:space="preserve">PAPELEIRA DE PAREDE EM METAL CROMADO SEM TAMPA, INCLUSO FIXAÇÃO. AF_01/2020</t>
  </si>
  <si>
    <t xml:space="preserve">SABONETEIRA DE PAREDE EM METAL CROMADO, INCLUSO FIXAÇÃO. AF_01/2020</t>
  </si>
  <si>
    <t xml:space="preserve">KIT DE ACESSORIOS PARA BANHEIRO EM METAL CROMADO, 5 PECAS, INCLUSO FIXAÇÃO. AF_01/2020</t>
  </si>
  <si>
    <t xml:space="preserve">CUBA DE EMBUTIR RETANGULAR DE AÇO INOXIDÁVEL, 56 X 33 X 12 CM - FORNECIMENTO E INSTALAÇÃO. AF_01/2020</t>
  </si>
  <si>
    <t xml:space="preserve">TORNEIRA CROMADA DE MESA PARA LAVATORIO, TIPO MONOCOMANDO. AF_01/2020</t>
  </si>
  <si>
    <t xml:space="preserve">TORNEIRA CROMADA DE MESA PARA LAVATÓRIO COM SENSOR DE PRESENCA. AF_01/2020</t>
  </si>
  <si>
    <t xml:space="preserve">MANOPLA E CANOPLA CROMADA  FORNECIMENTO E INSTALAÇÃO. AF_01/2020</t>
  </si>
  <si>
    <t xml:space="preserve">ACABAMENTO MONOCOMANDO PARA CHUVEIRO  FORNECIMENTO E INSTALAÇÃO. AF_01/2020</t>
  </si>
  <si>
    <t xml:space="preserve">MICTÓRIO SIFONADO LOUÇA BRANCA  PADRÃO MÉDIO  FORNECIMENTO E INSTALAÇÃO. AF_01/2020</t>
  </si>
  <si>
    <t xml:space="preserve">MICTÓRIO SIFONADO LOUÇA BRANCA PARA ENTRADA DE ÁGUA EMBUTIDA  PADRÃO ALTO  FORNECIMENTO E INSTALAÇÃO. AF_01/2020</t>
  </si>
  <si>
    <t xml:space="preserve">CHUVEIRO ELÉTRICO COMUM CORPO PLÁSTICO, TIPO DUCHA  FORNECIMENTO E INSTALAÇÃO. AF_01/2020</t>
  </si>
  <si>
    <t xml:space="preserve">SUPORTE MÃO FRANCESA EM AÇO, ABAS IGUAIS 30 CM, CAPACIDADE MINIMA 60 KG, BRANCO - FORNECIMENTO E INSTALAÇÃO. AF_01/2020</t>
  </si>
  <si>
    <t xml:space="preserve">SUPORTE MÃO FRANCESA EM ACO, ABAS IGUAIS 40 CM, CAPACIDADE MINIMA 70 KG, BRANCO - FORNECIMENTO E INSTALAÇÃO. AF_01/2020</t>
  </si>
  <si>
    <t xml:space="preserve">BARRA DE APOIO EM "L", EM ACO INOX POLIDO 70 X 70 CM, FIXADA NA PAREDE - FORNECIMENTO E INSTALACAO. AF_01/2020</t>
  </si>
  <si>
    <t xml:space="preserve">BARRA DE APOIO EM "L", EM ACO INOX POLIDO 80 X 80 CM, FIXADA NA PAREDE - FORNECIMENTO E INSTALACAO. AF_01/2020</t>
  </si>
  <si>
    <t xml:space="preserve">BARRA DE APOIO LATERAL ARTICULADA, COM TRAVA, EM ACO INOX POLIDO, FIXADA NA PAREDE - FORNECIMENTO E INSTALAÇÃO. AF_01/2020</t>
  </si>
  <si>
    <t xml:space="preserve">BARRA DE APOIO RETA, EM ACO INOX POLIDO, COMPRIMENTO 60CM, FIXADA NA PAREDE - FORNECIMENTO E INSTALAÇÃO. AF_01/2020</t>
  </si>
  <si>
    <t xml:space="preserve">BARRA DE APOIO RETA, EM ACO INOX POLIDO, COMPRIMENTO 90 CM,  FIXADA NA PAREDE - FORNECIMENTO E INSTALAÇÃO. AF_01/2020</t>
  </si>
  <si>
    <t xml:space="preserve">BARRA DE APOIO RETA, EM ALUMINIO, COMPRIMENTO 60 CM,  FIXADA NA PAREDE - FORNECIMENTO E INSTALAÇÃO. AF_01/2020</t>
  </si>
  <si>
    <t xml:space="preserve">BARRA DE APOIO RETA, EM ALUMINIO, COMPRIMENTO 70 CM,  FIXADA NA PAREDE - FORNECIMENTO E INSTALAÇÃO. AF_01/2020</t>
  </si>
  <si>
    <t xml:space="preserve">BARRA DE APOIO RETA, EM ALUMINIO, COMPRIMENTO 80 CM,  FIXADA NA PAREDE - FORNECIMENTO E INSTALAÇÃO. AF_01/2020</t>
  </si>
  <si>
    <t xml:space="preserve">BARRA DE APOIO RETA, EM ALUMINIO, COMPRIMENTO 90 CM,  FIXADA NA PAREDE - FORNECIMENTO E INSTALAÇÃO. AF_01/2020</t>
  </si>
  <si>
    <t xml:space="preserve">VASO SANITÁRIO SIFONADO COM CAIXA ACOPLADA, LOUÇA BRANCA - PADRÃO ALTO - FORNECIMENTO E INSTALAÇÃO. AF_01/2020</t>
  </si>
  <si>
    <t xml:space="preserve">TANQUE SÉPTICO CIRCULAR, EM CONCRETO PRÉ-MOLDADO, DIÂMETRO INTERNO = 1,10 M, ALTURA INTERNA = 2,50 M, VOLUME ÚTIL: 2138,2 L (PARA 5 CONTRIBUINTES). AF_12/2020_PA</t>
  </si>
  <si>
    <t xml:space="preserve">TANQUE SÉPTICO CIRCULAR, EM CONCRETO PRÉ-MOLDADO, DIÂMETRO INTERNO = 1,40 M, ALTURA INTERNA = 2,50 M, VOLUME ÚTIL: 3463,6 L (PARA 13 CONTRIBUINTES). AF_12/2020_PA</t>
  </si>
  <si>
    <t xml:space="preserve">TANQUE SÉPTICO CIRCULAR, EM CONCRETO PRÉ-MOLDADO, DIÂMETRO INTERNO = 1,88 M, ALTURA INTERNA = 2,50 M, VOLUME ÚTIL: 6245,8 L (PARA 32 CONTRIBUINTES). AF_12/2020_PA</t>
  </si>
  <si>
    <t xml:space="preserve">TANQUE SÉPTICO CIRCULAR, EM CONCRETO PRÉ-MOLDADO, DIÂMETRO INTERNO = 2,38 M, ALTURA INTERNA = 2,50 M, VOLUME ÚTIL: 10009,8 L (PARA 69 CONTRIBUINTES). AF_12/2020_PA</t>
  </si>
  <si>
    <t xml:space="preserve">TANQUE SÉPTICO CIRCULAR, EM CONCRETO PRÉ-MOLDADO, DIÂMETRO INTERNO = 2,38 M, ALTURA INTERNA = 3,0 M, VOLUME ÚTIL: 12234,2 L (PARA 86 CONTRIBUINTES). AF_12/2020_PA</t>
  </si>
  <si>
    <t xml:space="preserve">TANQUE SÉPTICO CIRCULAR, EM CONCRETO PRÉ-MOLDADO, DIÂMETRO INTERNO = 2,88 M, ALTURA INTERNA = 2,50 M, VOLUME ÚTIL: 14657,4 L (PARA 105 CONTRIBUINTES). AF_12/2020_PA</t>
  </si>
  <si>
    <t xml:space="preserve">FILTRO ANAERÓBIO CIRCULAR, EM CONCRETO PRÉ-MOLDADO, DIÂMETRO INTERNO = 1,10 M, ALTURA INTERNA = 1,50 M, VOLUME ÚTIL: 1140,4 L (PARA 5 CONTRIBUINTES). AF_12/2020_PA</t>
  </si>
  <si>
    <t xml:space="preserve">FILTRO ANAERÓBIO CIRCULAR, EM CONCRETO PRÉ-MOLDADO, DIÂMETRO INTERNO = 1,88 M, ALTURA INTERNA = 1,50 M, VOLUME ÚTIL: 3331,1 L (PARA 19 CONTRIBUINTES). AF_12/2020_PA</t>
  </si>
  <si>
    <t xml:space="preserve">FILTRO ANAERÓBIO CIRCULAR, EM CONCRETO PRÉ-MOLDADO, DIÂMETRO INTERNO = 2,38 M, ALTURA INTERNA = 1,50 M, VOLUME ÚTIL: 5338,6 L (PARA 34 CONTRIBUINTES). AF_12/2020_PA</t>
  </si>
  <si>
    <t xml:space="preserve">FILTRO ANAERÓBIO CIRCULAR, EM CONCRETO PRÉ-MOLDADO, DIÂMETRO INTERNO = 2,88 M, ALTURA INTERNA = 1,50 M, VOLUME ÚTIL: 7817,3 L (PARA 75 CONTRIBUINTES). AF_12/2020_PA</t>
  </si>
  <si>
    <t xml:space="preserve">SUMIDOURO CIRCULAR, EM CONCRETO PRÉ-MOLDADO, DIÂMETRO INTERNO = 1,88 M, ALTURA INTERNA = 2,00 M, ÁREA DE INFILTRAÇÃO: 13,1 M² (PARA 5 CONTRIBUINTES). AF_12/2020_PA</t>
  </si>
  <si>
    <t xml:space="preserve">SUMIDOURO CIRCULAR, EM CONCRETO PRÉ-MOLDADO, DIÂMETRO INTERNO = 2,38 M, ALTURA INTERNA = 2,50 M, ÁREA DE INFILTRAÇÃO: 21,3 M² (PARA 8 CONTRIBUINTES). AF_12/2020_PA</t>
  </si>
  <si>
    <t xml:space="preserve">SUMIDOURO CIRCULAR, EM CONCRETO PRÉ-MOLDADO, DIÂMETRO INTERNO = 2,38 M, ALTURA INTERNA = 3,0 M, ÁREA DE INFILTRAÇÃO: 25 M² (PARA 10 CONTRIBUINTES). AF_12/2020_PA</t>
  </si>
  <si>
    <t xml:space="preserve">SUMIDOURO CIRCULAR, EM CONCRETO PRÉ-MOLDADO, DIÂMETRO INTERNO = 2,88 M, ALTURA INTERNA = 3,0 M, ÁREA DE INFILTRAÇÃO: 31,4 M² (PARA 12 CONTRIBUINTES). AF_12/2020_PA</t>
  </si>
  <si>
    <t xml:space="preserve">TANQUE SÉPTICO RETANGULAR, EM ALVENARIA COM TIJOLOS CERÂMICOS MACIÇOS, DIMENSÕES INTERNAS: 1,0 X 2,0 X H=1,4 M, VOLUME ÚTIL: 2000 L (PARA 5 CONTRIBUINTES). AF_12/2020</t>
  </si>
  <si>
    <t xml:space="preserve">TANQUE SÉPTICO RETANGULAR, EM ALVENARIA COM TIJOLOS CERÂMICOS MACIÇOS, DIMENSÕES INTERNAS: 1,2 X 2,4 X H=1,6 M, VOLUME ÚTIL: 3456 L (PARA 13 CONTRIBUINTES). AF_12/2020</t>
  </si>
  <si>
    <t xml:space="preserve">TANQUE SÉPTICO RETANGULAR, EM ALVENARIA COM TIJOLOS CERÂMICOS MACIÇOS, DIMENSÕES INTERNAS: 1,4 X 3,2 X H=1,8 M, VOLUME ÚTIL: 6272 L (PARA 32 CONTRIBUINTES). AF_12/2020</t>
  </si>
  <si>
    <t xml:space="preserve">TANQUE SÉPTICO RETANGULAR, EM ALVENARIA COM TIJOLOS CERÂMICOS MACIÇOS, DIMENSÕES INTERNAS: 1,6 X 4,4 X H=1,8 M, VOLUME ÚTIL: 9856 L (PARA 68 CONTRIBUINTES). AF_12/2020</t>
  </si>
  <si>
    <t xml:space="preserve">TANQUE SÉPTICO RETANGULAR, EM ALVENARIA COM TIJOLOS CERÂMICOS MACIÇOS, DIMENSÕES INTERNAS: 1,6 X 4,8 X H=2,0 M, VOLUME ÚTIL: 12288 L (PARA 86 CONTRIBUINTES). AF_12/2020</t>
  </si>
  <si>
    <t xml:space="preserve">TANQUE SÉPTICO RETANGULAR, EM ALVENARIA COM TIJOLOS CERÂMICOS MACIÇOS, DIMENSÕES INTERNAS: 1,6 X 4,6 X H=2,4 M, VOLUME ÚTIL: 14720 L (PARA 105 CONTRIBUINTES). AF_12/2020</t>
  </si>
  <si>
    <t xml:space="preserve">FILTRO ANAERÓBIO RETANGULAR, EM ALVENARIA COM TIJOLOS CERÂMICOS MACIÇOS, DIMENSÕES INTERNAS: 0,8 X 1,2 X H=1,67 M, VOLUME ÚTIL: 1152 L (PARA 5 CONTRIBUINTES). AF_12/2020</t>
  </si>
  <si>
    <t xml:space="preserve">FILTRO ANAERÓBIO RETANGULAR, EM ALVENARIA COM TIJOLOS CERÂMICOS MACIÇOS, DIMENSÕES INTERNAS: 1,2 X 1,8 X H=1,67 M, VOLUME ÚTIL: 2592 L (PARA 13 CONTRIBUINTES). AF_12/2020</t>
  </si>
  <si>
    <t xml:space="preserve">FILTRO ANAERÓBIO RETANGULAR, EM ALVENARIA COM TIJOLOS CERÂMICOS MACIÇOS, DIMENSÕES INTERNAS: 1,4 X 3,0 X H=1,67 M, VOLUME ÚTIL: 5040 L (PARA 32 CONTRIBUINTES). AF_12/2020</t>
  </si>
  <si>
    <t xml:space="preserve">FILTRO ANAERÓBIO RETANGULAR, EM ALVENARIA COM TIJOLOS CERÂMICOS MACIÇOS, DIMENSÕES INTERNAS: 1,4 X 4,2 X H=1,67 M, VOLUME ÚTIL: 7056 L (PARA 67 CONTRIBUINTES). AF_12/2020</t>
  </si>
  <si>
    <t xml:space="preserve">FILTRO ANAERÓBIO RETANGULAR, EM ALVENARIA COM TIJOLOS CERÂMICOS MACIÇOS, DIMENSÕES INTERNAS: 1,6 X 4,6 X H=1,67 M, VOLUME ÚTIL: 8832 L (PARA 84 CONTRIBUINTES). AF_12/2020</t>
  </si>
  <si>
    <t xml:space="preserve">FILTRO ANAERÓBIO RETANGULAR, EM ALVENARIA COM TIJOLOS CERÂMICOS MACIÇOS, DIMENSÕES INTERNAS: 1,6 X 5,6 X H=1,67 M, VOLUME ÚTIL: 10752 L (PARA 103 CONTRIBUINTES). AF_12/2020</t>
  </si>
  <si>
    <t xml:space="preserve">SUMIDOURO RETANGULAR, EM ALVENARIA COM TIJOLOS CERÂMICOS MACIÇOS, DIMENSÕES INTERNAS: 0,8 X 1,4 X H=3,0 M, ÁREA DE INFILTRAÇÃO: 13,2 M² (PARA 5 CONTRIBUINTES). AF_12/2020</t>
  </si>
  <si>
    <t xml:space="preserve">SUMIDOURO RETANGULAR, EM ALVENARIA COM TIJOLOS CERÂMICOS MACIÇOS, DIMENSÕES INTERNAS: 1,0 X 3,0 X H=3,0 M, ÁREA DE INFILTRAÇÃO: 25 M² (PARA 10 CONTRIBUINTES). AF_12/2020</t>
  </si>
  <si>
    <t xml:space="preserve">SUMIDOURO RETANGULAR, EM ALVENARIA COM TIJOLOS CERÂMICOS MACIÇOS, DIMENSÕES INTERNAS: 1,6 X 3,4 X H=3,0 M, ÁREA DE INFILTRAÇÃO: 32,9 M² (PARA 13 CONTRIBUINTES). AF_12/2020</t>
  </si>
  <si>
    <t xml:space="preserve">SUMIDOURO RETANGULAR, EM ALVENARIA COM TIJOLOS CERÂMICOS MACIÇOS, DIMENSÕES INTERNAS: 1,6 X 5,8 X H=3,0 M, ÁREA DE INFILTRAÇÃO: 50 M² (PARA 20 CONTRIBUINTES). AF_12/2020</t>
  </si>
  <si>
    <t xml:space="preserve">TANQUE SÉPTICO RETANGULAR, EM ALVENARIA COM BLOCOS DE CONCRETO, DIMENSÕES INTERNAS: 1,0 X 2,0 X H=1,4 M, VOLUME ÚTIL: 2000 L (PARA 5 CONTRIBUINTES). AF_12/2020</t>
  </si>
  <si>
    <t xml:space="preserve">TANQUE SÉPTICO RETANGULAR, EM ALVENARIA COM BLOCOS DE CONCRETO, DIMENSÕES INTERNAS: 1,2 X 2,4 X H=1,6 M, VOLUME ÚTIL: 3456 L (PARA 13 CONTRIBUINTES). AF_12/2020</t>
  </si>
  <si>
    <t xml:space="preserve">TANQUE SÉPTICO RETANGULAR, EM ALVENARIA COM BLOCOS DE CONCRETO, DIMENSÕES INTERNAS: 1,4 X 3,2 X H=1,8 M, VOLUME ÚTIL: 6272 L (PARA 32 CONTRIBUINTES). AF_12/2020</t>
  </si>
  <si>
    <t xml:space="preserve">TANQUE SÉPTICO RETANGULAR, EM ALVENARIA COM BLOCOS DE CONCRETO, DIMENSÕES INTERNAS: 1,6 X 4,4 X H=1,8 M, VOLUME ÚTIL: 9856 L (PARA 68 CONTRIBUINTES). AF_12/2020</t>
  </si>
  <si>
    <t xml:space="preserve">TANQUE SÉPTICO RETANGULAR, EM ALVENARIA COM BLOCOS DE CONCRETO, DIMENSÕES INTERNAS: 1,6 X 4,8 X H=2,0 M, VOLUME ÚTIL: 12288 L (PARA 86 CONTRIBUINTES). AF_12/2020</t>
  </si>
  <si>
    <t xml:space="preserve">TANQUE SÉPTICO RETANGULAR, EM ALVENARIA COM BLOCOS DE CONCRETO, DIMENSÕES INTERNAS: 1,6 X 4,6 X H=2,4 M, VOLUME ÚTIL: 14720 L (PARA 105 CONTRIBUINTES). AF_12/2020</t>
  </si>
  <si>
    <t xml:space="preserve">FILTRO ANAERÓBIO RETANGULAR, EM ALVENARIA COM BLOCOS DE CONCRETO, DIMENSÕES INTERNAS: 0,8 X 1,2 X H=1,67 M, VOLUME ÚTIL: 1152 L (PARA 5 CONTRIBUINTES). AF_12/2020</t>
  </si>
  <si>
    <t xml:space="preserve">FILTRO ANAERÓBIO RETANGULAR, EM ALVENARIA COM BLOCOS DE CONCRETO, DIMENSÕES INTERNAS: 1,2 X 1,8 X H=1,67 M, VOLUME ÚTIL: 2592 L (PARA 13 CONTRIBUINTES). AF_12/2020</t>
  </si>
  <si>
    <t xml:space="preserve">FILTRO ANAERÓBIO RETANGULAR, EM ALVENARIA COM BLOCOS DE CONCRETO, DIMENSÕES INTERNAS: 1,4 X 3,0 X H=1,67 M, VOLUME ÚTIL: 5040 L (PARA 32 CONTRIBUINTES). AF_12/2020</t>
  </si>
  <si>
    <t xml:space="preserve">FILTRO ANAERÓBIO RETANGULAR, EM ALVENARIA COM BLOCOS DE CONCRETO, DIMENSÕES INTERNAS: 1,4 X 4,2 X H=1,67 M, VOLUME ÚTIL: 7056 L (PARA 67 CONTRIBUINTES). AF_12/2020</t>
  </si>
  <si>
    <t xml:space="preserve">FILTRO ANAERÓBIO RETANGULAR, EM ALVENARIA COM BLOCOS DE CONCRETO, DIMENSÕES INTERNAS: 1,6 X 4,6 X H=1,67 M, VOLUME ÚTIL: 8832 L (PARA 84 CONTRIBUINTES). AF_12/2020</t>
  </si>
  <si>
    <t xml:space="preserve">FILTRO ANAERÓBIO RETANGULAR, EM ALVENARIA COM BLOCOS DE CONCRETO, DIMENSÕES INTERNAS: 1,6 X 5,6 X H=1,67 M, VOLUME ÚTIL: 10752 L (PARA 103 CONTRIBUINTES). AF_12/2020</t>
  </si>
  <si>
    <t xml:space="preserve">SUMIDOURO RETANGULAR, EM ALVENARIA COM BLOCOS DE CONCRETO, DIMENSÕES INTERNAS: 0,8 X 1,4 X H=3,0 M, ÁREA DE INFILTRAÇÃO: 13,2 M² (PARA 5 CONTRIBUINTES). AF_12/2020</t>
  </si>
  <si>
    <t xml:space="preserve">SUMIDOURO RETANGULAR, EM ALVENARIA COM BLOCOS DE CONCRETO, DIMENSÕES INTERNAS: 1,0 X 3,0 X H=3,0 M, ÁREA DE INFILTRAÇÃO: 25 M² (PARA 10 CONTRIBUINTES). AF_12/2020</t>
  </si>
  <si>
    <t xml:space="preserve">SUMIDOURO RETANGULAR, EM ALVENARIA COM BLOCOS DE CONCRETO, DIMENSÕES INTERNAS: 1,6 X 3,4 X H=3,0 M, ÁREA DE INFILTRAÇÃO: 32,9 M² (PARA 13 CONTRIBUINTES). . AF_12/2020</t>
  </si>
  <si>
    <t xml:space="preserve">SUMIDOURO RETANGULAR, EM ALVENARIA COM BLOCOS DE CONCRETO, DIMENSÕES INTERNAS: 1,6 X 5,8 X H=3,0 M, ÁREA DE INFILTRAÇÃO: 50 M² (PARA 20 CONTRIBUINTES). . AF_12/2020</t>
  </si>
  <si>
    <t xml:space="preserve">CAIXA DE GORDURA ESPECIAL (CAPACIDADE: 312 L - PARA ATÉ 146 PESSOAS SERVIDAS NO PICO), RETANGULAR, EM ALVENARIA COM BLOCOS DE CONCRETO, DIMENSÕES INTERNAS = 0,4X1,2 M, ALTURA INTERNA = 1 M. AF_12/2020</t>
  </si>
  <si>
    <t xml:space="preserve">CAIXA DE INSPEÇÃO PARA ATERRAMENTO, CIRCULAR, EM POLIETILENO, DIÂMETRO INTERNO = 0,3 M. AF_12/2020</t>
  </si>
  <si>
    <t xml:space="preserve">TIL (TUBO DE INSPEÇÃO E LIMPEZA) CONDOMINIAL PARA ESGOTO, EM PVC, DN 100 X 100 MM. AF_12/2020</t>
  </si>
  <si>
    <t xml:space="preserve">TAMPA CIRCULAR PARA ESGOTO E DRENAGEM, EM FERRO FUNDIDO, DIÂMETRO INTERNO = 0,6 M. AF_12/2020</t>
  </si>
  <si>
    <t xml:space="preserve">TAMPA CIRCULAR PARA ESGOTO E DRENAGEM, EM CONCRETO PRÉ-MOLDADO, DIÂMETRO INTERNO = 0,60 M E ALTURA = 0,10 M. AF_12/2020</t>
  </si>
  <si>
    <t xml:space="preserve">PONTO DE CONSUMO TERMINAL DE ÁGUA FRIA (SUBRAMAL) COM TUBULAÇÃO DE PVC, DN 25 MM, INSTALADO EM RAMAL DE ÁGUA, INCLUSOS RASGO E CHUMBAMENTO EM ALVENARIA. AF_12/2014</t>
  </si>
  <si>
    <t xml:space="preserve">PONTO DE CONSUMO TERMINAL DE ÁGUA QUENTE (SUBRAMAL) COM TUBULAÇÃO DE CPVC, DN 22 MM, INSTALADO EM RAMAL DE ÁGUA, INCLUSOS RASGO E CHUMBAMENTO EM ALVENARIA. AF_12/2014</t>
  </si>
  <si>
    <t xml:space="preserve">REGISTRO DE PRESSÃO BRUTO, LATÃO, ROSCÁVEL, 1/2" - FORNECIMENTO E INSTALAÇÃO. AF_08/2021</t>
  </si>
  <si>
    <t xml:space="preserve">REGISTRO DE PRESSÃO BRUTO, LATÃO,  ROSCÁVEL, 3/4'' - FORNECIMENTO E INSTALAÇÃO. AF_08/2021</t>
  </si>
  <si>
    <t xml:space="preserve">REGISTRO DE GAVETA BRUTO, LATÃO, ROSCÁVEL, 1/2" - FORNECIMENTO E INSTALAÇÃO. AF_08/2021</t>
  </si>
  <si>
    <t xml:space="preserve">MISTURADOR MONOCOMANDO PARA CHUVEIRO, BASE BRUTA E ACABAMENTO CROMADO - FORNECIMENTO E INSTALAÇÃO. AF_08/2021</t>
  </si>
  <si>
    <t xml:space="preserve">KIT DE REGISTRO DE PRESSÃO BRUTO DE LATÃO ½", INCLUSIVE CONEXÕES,  ROSCÁVEL, INSTALADO EM RAMAL DE ÁGUA FRIA - FORNECIMENTO E INSTALAÇÃO. AF_12/2014</t>
  </si>
  <si>
    <t xml:space="preserve">KIT DE REGISTRO DE PRESSÃO BRUTO DE LATÃO ¾", INCLUSIVE CONEXÕES, ROSCÁVEL, INSTALADO EM RAMAL DE ÁGUA FRIA - FORNECIMENTO E INSTALAÇÃO. AF_12/2014</t>
  </si>
  <si>
    <t xml:space="preserve">KIT DE REGISTRO DE GAVETA BRUTO DE LATÃO ½", INCLUSIVE CONEXÕES, ROSCÁVEL, INSTALADO EM RAMAL DE ÁGUA FRIA - FORNECIMENTO E INSTALAÇÃO. AF_12/2014</t>
  </si>
  <si>
    <t xml:space="preserve">KIT DE REGISTRO DE GAVETA BRUTO DE LATÃO ¾", INCLUSIVE CONEXÕES, ROSCÁVEL, INSTALADO EM RAMAL DE ÁGUA FRIA - FORNECIMENTO E INSTALAÇÃO. AF_12/2014</t>
  </si>
  <si>
    <t xml:space="preserve">KIT DE MISTURADOR BASE BRUTA DE LATÃO ¾" MONOCOMANDO PARA CHUVEIRO, INCLUSIVE CONEXÕES, INSTALADO EM RAMAL DE ÁGUA - FORNECIMENTO E INSTALAÇÃO. AF_12/2014</t>
  </si>
  <si>
    <t xml:space="preserve">KIT DE TÊ MISTURADOR EM CPVC ¾" COM DUPLO COMANDO PARA CHUVEIRO, INCLUSIVE CONEXÕES, INSTALADO EM RAMAL DE ÁGUA - FORNECIMENTO E INSTALAÇÃO. AF_12/2014</t>
  </si>
  <si>
    <t xml:space="preserve">REGISTRO DE PRESSÃO BRUTO, LATÃO, ROSCÁVEL, 1/2", COM ACABAMENTO E CANOPLA CROMADOS - FORNECIMENTO E INSTALAÇÃO. AF_08/2021</t>
  </si>
  <si>
    <t xml:space="preserve">REGISTRO DE GAVETA BRUTO, LATÃO, ROSCÁVEL, 1/2", COM ACABAMENTO E CANOPLA CROMADOS - FORNECIMENTO E INSTALAÇÃO. AF_08/2021</t>
  </si>
  <si>
    <t xml:space="preserve">REGISTRO DE GAVETA BRUTO, LATÃO, ROSCÁVEL, 3/4", COM ACABAMENTO E CANOPLA CROMADOS - FORNECIMENTO E INSTALAÇÃO. AF_08/2021</t>
  </si>
  <si>
    <t xml:space="preserve">REGISTRO DE ESFERA, PVC, ROSCÁVEL, COM VOLANTE, 3/4" - FORNECIMENTO E INSTALAÇÃO. AF_08/2021</t>
  </si>
  <si>
    <t xml:space="preserve">REGISTRO DE ESFERA, PVC, SOLDÁVEL, COM VOLANTE, DN  32 MM - FORNECIMENTO E INSTALAÇÃO. AF_08/2021</t>
  </si>
  <si>
    <t xml:space="preserve">REGISTRO DE ESFERA, PVC, SOLDÁVEL, COM VOLANTE, DN  40 MM - FORNECIMENTO E INSTALAÇÃO. AF_08/2021</t>
  </si>
  <si>
    <t xml:space="preserve">REGISTRO DE ESFERA, PVC, SOLDÁVEL, COM VOLANTE, DN  50 MM - FORNECIMENTO E INSTALAÇÃO. AF_08/2021</t>
  </si>
  <si>
    <t xml:space="preserve">REGISTRO DE ESFERA, PVC, SOLDÁVEL, COM VOLANTE, DN  60 MM - FORNECIMENTO E INSTALAÇÃO. AF_08/2021</t>
  </si>
  <si>
    <t xml:space="preserve">REGISTRO DE GAVETA BRUTO, LATÃO, ROSCÁVEL, 2" - FORNECIMENTO E INSTALAÇÃO. AF_08/2021</t>
  </si>
  <si>
    <t xml:space="preserve">REGISTRO DE GAVETA BRUTO, LATÃO, ROSCÁVEL, 4" - FORNECIMENTO E INSTALAÇÃO. AF_08/2021</t>
  </si>
  <si>
    <t xml:space="preserve">REGISTRO DE GAVETA BRUTO, LATÃO, ROSCÁVEL, 1", COM ACABAMENTO E CANOPLA CROMADOS - FORNECIMENTO E INSTALAÇÃO. AF_08/2021</t>
  </si>
  <si>
    <t xml:space="preserve">REGISTRO DE GAVETA BRUTO, LATÃO, ROSCÁVEL, 1 1/4", COM ACABAMENTO E CANOPLA CROMADOS - FORNECIMENTO E INSTALAÇÃO. AF_08/2021</t>
  </si>
  <si>
    <t xml:space="preserve">REGISTRO DE GAVETA BRUTO, LATÃO, ROSCÁVEL, 1 1/2", COM ACABAMENTO E CANOPLA CROMADOS - FORNECIMENTO E INSTALAÇÃO. AF_08/2021</t>
  </si>
  <si>
    <t xml:space="preserve">TORNEIRA DE BOIA PARA CAIXA D'ÁGUA, ROSCÁVEL, 1/2" - FORNECIMENTO E INSTALAÇÃO. AF_08/2021</t>
  </si>
  <si>
    <t xml:space="preserve">TORNEIRA DE BOIA PARA CAIXA D'ÁGUA, ROSCÁVEL, 3/4" - FORNECIMENTO E INSTALAÇÃO. AF_08/2021</t>
  </si>
  <si>
    <t xml:space="preserve">TORNEIRA DE BOIA PARA CAIXA D'ÁGUA, ROSCÁVEL, 1 1/4" - FORNECIMENTO E INSTALAÇÃO. AF_08/2021</t>
  </si>
  <si>
    <t xml:space="preserve">TORNEIRA DE BOIA PARA CAIXA D'ÁGUA, ROSCÁVEL, 1 1/2" - FORNECIMENTO E INSTALAÇÃO. AF_08/2021</t>
  </si>
  <si>
    <t xml:space="preserve">TORNEIRA DE BOIA PARA CAIXA D'ÁGUA, ROSCÁVEL, 2" - FORNECIMENTO E INSTALAÇÃO. AF_08/2021</t>
  </si>
  <si>
    <t xml:space="preserve">VÁLVULA DE ESFERA BRUTA, BRONZE, ROSCÁVEL, 1 1/2'' - FORNECIMENTO E INSTALAÇÃO. AF_08/2021</t>
  </si>
  <si>
    <t xml:space="preserve">VÁLVULA DE ESFERA BRUTA, BRONZE, ROSCÁVEL, 2'' - FORNECIMENTO E INSTALAÇÃO. AF_08/2021</t>
  </si>
  <si>
    <t xml:space="preserve">VÁLVULA DE RETENÇÃO HORIZONTAL, DE BRONZE, ROSCÁVEL, 3/4" - FORNECIMENTO E INSTALAÇÃO. AF_08/2021</t>
  </si>
  <si>
    <t xml:space="preserve">VÁLVULA DE RETENÇÃO HORIZONTAL, DE BRONZE, ROSCÁVEL, 1" - FORNECIMENTO E INSTALAÇÃO. AF_08/2021</t>
  </si>
  <si>
    <t xml:space="preserve">VÁLVULA DE RETENÇÃO HORIZONTAL, DE BRONZE, ROSCÁVEL, 1 1/4" - FORNECIMENTO E INSTALAÇÃO. AF_08/2021</t>
  </si>
  <si>
    <t xml:space="preserve">VÁLVULA DE RETENÇÃO HORIZONTAL, DE BRONZE, ROSCÁVEL, 1 1/2"  - FORNECIMENTO E INSTALAÇÃO. AF_08/2021</t>
  </si>
  <si>
    <t xml:space="preserve">VÁLVULA DE RETENÇÃO HORIZONTAL, DE BRONZE, ROSCÁVEL, 2"  - FORNECIMENTO E INSTALAÇÃO. AF_08/2021</t>
  </si>
  <si>
    <t xml:space="preserve">VÁLVULA DE RETENÇÃO HORIZONTAL, DE BRONZE, ROSCÁVEL, 3" - FORNECIMENTO E INSTALAÇÃO. AF_08/2021</t>
  </si>
  <si>
    <t xml:space="preserve">VÁLVULA DE RETENÇÃO HORIZONTAL, DE BRONZE, ROSCÁVEL, 4" - FORNECIMENTO E INSTALAÇÃO. AF_08/2021</t>
  </si>
  <si>
    <t xml:space="preserve">VÁLVULA DE RETENÇÃO VERTICAL, DE BRONZE, ROSCÁVEL, 1/2" - FORNECIMENTO E INSTALAÇÃO. AF_08/2021</t>
  </si>
  <si>
    <t xml:space="preserve">VÁLVULA DE RETENÇÃO VERTICAL, DE BRONZE, ROSCÁVEL, 3/4" - FORNECIMENTO E INSTALAÇÃO. AF_08/2021</t>
  </si>
  <si>
    <t xml:space="preserve">VÁLVULA DE RETENÇÃO VERTICAL, DE BRONZE, ROSCÁVEL, 1 1/2" - FORNECIMENTO E INSTALAÇÃO. AF_08/2021</t>
  </si>
  <si>
    <t xml:space="preserve">VÁLVULA DE RETENÇÃO VERTICAL, DE BRONZE, ROSCÁVEL, 2" - FORNECIMENTO E INSTALAÇÃO. AF_08/2021</t>
  </si>
  <si>
    <t xml:space="preserve">VÁLVULA DE RETENÇÃO VERTICAL, DE BRONZE, ROSCÁVEL, 3" - FORNECIMENTO E INSTALAÇÃO. AF_08/2021</t>
  </si>
  <si>
    <t xml:space="preserve">VÁLVULA DE RETENÇÃO VERTICAL, DE BRONZE, ROSCÁVEL, 4" - FORNECIMENTO E INSTALAÇÃO. AF_08/2021</t>
  </si>
  <si>
    <t xml:space="preserve">VÁLVULA DE RETENÇÃO HORIZONTAL, DE BRONZE, ROSCÁVEL, 1/2" - FORNECIMENTO E INSTALAÇÃO. AF_08/2021</t>
  </si>
  <si>
    <t xml:space="preserve">VÁLVULA DE RETENÇÃO VERTICAL, DE BRONZE, ROSCÁVEL, 2 1/2" - FORNECIMENTO E INSTALAÇÃO. AF_08/2021</t>
  </si>
  <si>
    <t xml:space="preserve">VÁLVULA DE RETENÇÃO, DE BRONZE, PÉ COM CRIVOS, ROSCÁVEL, 3/4" - FORNECIMENTO E INSTALAÇÃO. AF_08/2021</t>
  </si>
  <si>
    <t xml:space="preserve">VÁLVULA DE RETENÇÃO, DE BRONZE, PÉ COM CRIVOS, ROSCÁVEL, 1" - FORNECIMENTO E INSTALAÇÃO. AF_08/2021</t>
  </si>
  <si>
    <t xml:space="preserve">VÁLVULA DE RETENÇÃO, DE BRONZE, PÉ COM CRIVOS, ROSCÁVEL, 1 1/4" - FORNECIMENTO E INSTALAÇÃO. AF_08/2021</t>
  </si>
  <si>
    <t xml:space="preserve">VÁLVULA DE RETENÇÃO, DE BRONZE, PÉ COM CRIVOS, ROSCÁVEL, 1 1/2" - FORNECIMENTO E INSTALAÇÃO. AF_08/2021</t>
  </si>
  <si>
    <t xml:space="preserve">VÁLVULA DE RETENÇÃO, DE BRONZE, PÉ COM CRIVOS, ROSCÁVEL, 2" - FORNECIMENTO E INSTALAÇÃO. AF_08/2021</t>
  </si>
  <si>
    <t xml:space="preserve">VÁLVULA DE RETENÇÃO, DE BRONZE, PÉ COM CRIVOS, ROSCÁVEL, 2 1/2" - FORNECIMENTO E INSTALAÇÃO. AF_08/2021</t>
  </si>
  <si>
    <t xml:space="preserve">VÁLVULA DE RETENÇÃO, DE BRONZE, PÉ COM CRIVOS, ROSCÁVEL, 3" - FORNECIMENTO E INSTALAÇÃO. AF_08/2021</t>
  </si>
  <si>
    <t xml:space="preserve">VÁLVULA DE RETENÇÃO, DE BRONZE, PÉ COM CRIVOS, ROSCÁVEL, 4" - FORNECIMENTO E INSTALAÇÃO. AF_08/2021</t>
  </si>
  <si>
    <t xml:space="preserve">VÁLVULA DE DESCARGA METÁLICA, BASE 1 1/4", ACABAMENTO METALICO CROMADO - FORNECIMENTO E INSTALAÇÃO. AF_08/2021</t>
  </si>
  <si>
    <t xml:space="preserve">REGISTRO OU VÁLVULA GLOBO ANGULAR EM LATÃO, PARA HIDRANTES EM INSTALAÇÃO PREDIAL DE INCÊNDIO, 45 GRAUS, 2 1/2" - FORNECIMENTO E INSTALAÇÃO. AF_08/2021</t>
  </si>
  <si>
    <t xml:space="preserve">REGISTRO OU REGULADOR DE GÁS DE COZINHA - FORNECIMENTO E INSTALAÇÃO. AF_08/2021</t>
  </si>
  <si>
    <t xml:space="preserve">REGISTRO DE ESFERA, PVC, ROSCÁVEL, COM VOLANTE, 1/2" - FORNECIMENTO E INSTALAÇÃO. AF_08/2021</t>
  </si>
  <si>
    <t xml:space="preserve">REGISTRO DE ESFERA, PVC, ROSCÁVEL, COM VOLANTE, 1" - FORNECIMENTO E INSTALAÇÃO. AF_08/2021</t>
  </si>
  <si>
    <t xml:space="preserve">REGISTRO DE ESFERA, PVC, ROSCÁVEL, COM VOLANTE, 1 1/4" - FORNECIMENTO E INSTALAÇÃO. AF_08/2021</t>
  </si>
  <si>
    <t xml:space="preserve">REGISTRO DE ESFERA, PVC, ROSCÁVEL, COM VOLANTE, 1 1/2" - FORNECIMENTO E INSTALAÇÃO. AF_08/2021</t>
  </si>
  <si>
    <t xml:space="preserve">REGISTRO DE ESFERA, PVC, ROSCÁVEL, COM VOLANTE, 2" - FORNECIMENTO E INSTALAÇÃO. AF_08/2021</t>
  </si>
  <si>
    <t xml:space="preserve">REGISTRO DE ESFERA, PVC, ROSCÁVEL, COM BORBOLETA, 1/2" - FORNECIMENTO E INSTALAÇÃO. AF_08/2021</t>
  </si>
  <si>
    <t xml:space="preserve">REGISTRO DE ESFERA, PVC, ROSCÁVEL, COM BORBOLETA, 3/4" - FORNECIMENTO E INSTALAÇÃO. AF_08/2021</t>
  </si>
  <si>
    <t xml:space="preserve">REGISTRO DE ESFERA, PVC, ROSCÁVEL, COM CABEÇA QUADRADA, 1/2" - FORNECIMENTO E INSTALAÇÃO. AF_08/2021</t>
  </si>
  <si>
    <t xml:space="preserve">REGISTRO DE ESFERA, PVC, ROSCÁVEL, COM CABEÇA QUADRADA, 3/4" - FORNECIMENTO E INSTALAÇÃO. AF_08/2021</t>
  </si>
  <si>
    <t xml:space="preserve">REGISTRO DE PRESSÃO, PVC, ROSCÁVEL, VOLANTE SIMPLES, 1/2" - FORNECIMENTO E INSTALAÇÃO. AF_08/2021</t>
  </si>
  <si>
    <t xml:space="preserve">REGISTRO DE PRESSÃO, PVC, ROSCÁVEL, VOLANTE SIMPLES, 3/4" - FORNECIMENTO E INSTALAÇÃO. AF_08/2021</t>
  </si>
  <si>
    <t xml:space="preserve">REGISTRO DE ESFERA, PVC, SOLDÁVEL, COM VOLANTE, DN  20 MM - FORNECIMENTO E INSTALAÇÃO. AF_08/2021</t>
  </si>
  <si>
    <t xml:space="preserve">REGISTRO DE PRESSÃO, PVC, SOLDÁVEL, VOLANTE SIMPLES, DN  20 MM - FORNECIMENTO E INSTALAÇÃO. AF_08/2021</t>
  </si>
  <si>
    <t xml:space="preserve">REGISTRO DE PRESSÃO, PVC, SOLDÁVEL, VOLANTE SIMPLES, DN  25 MM - FORNECIMENTO E INSTALAÇÃO. AF_08/2021</t>
  </si>
  <si>
    <t xml:space="preserve">SUBSTITUIÇÃO DE REGISTRO OU VÁLVULA, ROSCÁVEL, DN  20 MM. AF_08/2021</t>
  </si>
  <si>
    <t xml:space="preserve">SUBSTITUIÇÃO DE REGISTRO OU VÁLVULA, ROSCÁVEL, DN  25 MM. AF_08/2021</t>
  </si>
  <si>
    <t xml:space="preserve">SUBSTITUIÇÃO DE REGISTRO OU VÁLVULA, ROSCÁVEL, DN  32 MM. AF_08/2021</t>
  </si>
  <si>
    <t xml:space="preserve">KIT CAVALETE PARA MEDIÇÃO DE ÁGUA - ENTRADA PRINCIPAL, EM PVC SOLDÁVEL DN 20 (½")   FORNECIMENTO E INSTALAÇÃO (EXCLUSIVE HIDRÔMETRO). AF_11/2016</t>
  </si>
  <si>
    <t xml:space="preserve">KIT CAVALETE PARA MEDIÇÃO DE ÁGUA - ENTRADA PRINCIPAL, EM PVC SOLDÁVEL DN 25 (¾")   FORNECIMENTO E INSTALAÇÃO (EXCLUSIVE HIDRÔMETRO). AF_11/2016</t>
  </si>
  <si>
    <t xml:space="preserve">KIT CAVALETE PARA MEDIÇÃO DE ÁGUA - ENTRADA PRINCIPAL, EM AÇO GALVANIZADO DN 25 (1 )   FORNECIMENTO E INSTALAÇÃO (EXCLUSIVE HIDRÔMETRO). AF_11/2016</t>
  </si>
  <si>
    <t xml:space="preserve">KIT CAVALETE PARA MEDIÇÃO DE ÁGUA - ENTRADA PRINCIPAL, EM AÇO GALVANIZADO DN 32 (1 ¼)  FORNECIMENTO E INSTALAÇÃO (EXCLUSIVE HIDRÔMETRO). AF_11/2016</t>
  </si>
  <si>
    <t xml:space="preserve">KIT CAVALETE PARA MEDIÇÃO DE ÁGUA - ENTRADA PRINCIPAL, EM AÇO GALVANIZADO DN 40 (1 ½)  FORNECIMENTO E INSTALAÇÃO (EXCLUSIVE HIDRÔMETRO). AF_11/2016</t>
  </si>
  <si>
    <t xml:space="preserve">KIT CAVALETE PARA MEDIÇÃO DE ÁGUA - ENTRADA PRINCIPAL, EM AÇO GALVANIZADO DN 50 (2)  FORNECIMENTO E INSTALAÇÃO (EXCLUSIVE HIDRÔMETRO). AF_11/2016</t>
  </si>
  <si>
    <t xml:space="preserve">KIT CAVALETE PARA MEDIÇÃO DE ÁGUA - ENTRADA INDIVIDUALIZADA, EM PVC DN 25 (¾), PARA 2 MEDIDORES  FORNECIMENTO E INSTALAÇÃO (EXCLUSIVE HIDRÔMETRO). AF_11/2016</t>
  </si>
  <si>
    <t xml:space="preserve">KIT CAVALETE PARA MEDIÇÃO DE ÁGUA - ENTRADA INDIVIDUALIZADA, EM PVC DN 25 (¾), PARA 3 MEDIDORES  FORNECIMENTO E INSTALAÇÃO (EXCLUSIVE HIDRÔMETRO). AF_11/2016</t>
  </si>
  <si>
    <t xml:space="preserve">KIT CAVALETE PARA MEDIÇÃO DE ÁGUA - ENTRADA INDIVIDUALIZADA, EM PVC DN 25 (¾), PARA 4 MEDIDORES  FORNECIMENTO E INSTALAÇÃO (EXCLUSIVE HIDRÔMETRO). AF_11/2016</t>
  </si>
  <si>
    <t xml:space="preserve">KIT CAVALETE PARA MEDIÇÃO DE ÁGUA - ENTRADA INDIVIDUALIZADA, EM PVC DN 32 (1), PARA 1 MEDIDOR  FORNECIMENTO E INSTALAÇÃO (EXCLUSIVE HIDRÔMETRO). AF_11/2016</t>
  </si>
  <si>
    <t xml:space="preserve">KIT CAVALETE PARA MEDIÇÃO DE ÁGUA - ENTRADA INDIVIDUALIZADA, EM PVC DN 32 (1), PARA 2 MEDIDORES  FORNECIMENTO E INSTALAÇÃO (EXCLUSIVE HIDRÔMETRO). AF_11/2016</t>
  </si>
  <si>
    <t xml:space="preserve">KIT CAVALETE PARA MEDIÇÃO DE ÁGUA - ENTRADA INDIVIDUALIZADA, EM PVC DN 32 (1), PARA 3 MEDIDORES  FORNECIMENTO E INSTALAÇÃO (EXCLUSIVE HIDRÔMETRO). AF_11/2016</t>
  </si>
  <si>
    <t xml:space="preserve">KIT CAVALETE PARA MEDIÇÃO DE ÁGUA - ENTRADA INDIVIDUALIZADA, EM PVC DN 32 (1), PARA 4 MEDIDORES  FORNECIMENTO E INSTALAÇÃO (EXCLUSIVE HIDRÔMETRO). AF_11/2016</t>
  </si>
  <si>
    <t xml:space="preserve">KIT CAVALETE PARA MEDIÇÃO DE ÁGUA - ENTRADA INDIVIDUALIZADA, EM CPVC DN 28 (1"), PARA 1 MEDIDOR - FORNECIMENTO E INSTALAÇÃO (EXCLUSIVE HIDRÔMETRO). AF_11/2016</t>
  </si>
  <si>
    <t xml:space="preserve">KIT CAVALETE PARA MEDIÇÃO DE ÁGUA - ENTRADA INDIVIDUALIZADA, EM CPVC DN 28 (1"), PARA 2 MEDIDORES - FORNECIMENTO E INSTALAÇÃO (EXCLUSIVE HIDRÔMETRO). AF_11/2016</t>
  </si>
  <si>
    <t xml:space="preserve">KIT CAVALETE PARA MEDIÇÃO DE ÁGUA - ENTRADA INDIVIDUALIZADA, EM CPVC DN 28 (1"), PARA 3 MEDIDORES - FORNECIMENTO E INSTALAÇÃO (EXCLUSIVE HIDRÔMETRO). AF_11/2016</t>
  </si>
  <si>
    <t xml:space="preserve">KIT CAVALETE PARA MEDIÇÃO DE ÁGUA - ENTRADA INDIVIDUALIZADA, EM CPVC DN 28 (1"), PARA 4 MEDIDORES - FORNECIMENTO E INSTALAÇÃO (EXCLUSIVE HIDRÔMETRO). AF_11/2016</t>
  </si>
  <si>
    <t xml:space="preserve">KIT CAVALETE PARA MEDIÇÃO DE ÁGUA - ENTRADA INDIVIDUALIZADA, EM CPVC DN 35 (1 ¼"), PARA 1 MEDIDOR - FORNECIMENTO E INSTALAÇÃO (EXCLUSIVE HIDRÔMETRO). AF_11/2016</t>
  </si>
  <si>
    <t xml:space="preserve">KIT CAVALETE PARA MEDIÇÃO DE ÁGUA - ENTRADA INDIVIDUALIZADA, EM CPVC DN 35 (1 ¼"), PARA 2 MEDIDORES - FORNECIMENTO E INSTALAÇÃO (EXCLUSIVE HIDRÔMETRO). AF_11/2016</t>
  </si>
  <si>
    <t xml:space="preserve">KIT CAVALETE PARA MEDIÇÃO DE ÁGUA - ENTRADA INDIVIDUALIZADA, EM CPVC DN 35 (1 ¼"), PARA 3 MEDIDORES - FORNECIMENTO E INSTALAÇÃO (EXCLUSIVE HIDRÔMETRO). AF_11/2016</t>
  </si>
  <si>
    <t xml:space="preserve">KIT CAVALETE PARA MEDIÇÃO DE ÁGUA - ENTRADA INDIVIDUALIZADA, EM CPVC DN 35 (1 ¼"), PARA 4 MEDIDORES - FORNECIMENTO E INSTALAÇÃO (EXCLUSIVE HIDRÔMETRO). AF_11/2016</t>
  </si>
  <si>
    <t xml:space="preserve">KIT CAVALETE PARA MEDIÇÃO DE ÁGUA - ENTRADA INDIVIDUALIZADA, EM PPR PN20 DN 25 (¾") PARA 1 MEDIDOR - FORNECIMENTO E INSTALAÇÃO (EXCLUSIVE HIDRÔMETRO). AF_11/2016</t>
  </si>
  <si>
    <t xml:space="preserve">KIT CAVALETE PARA MEDIÇÃO DE ÁGUA - ENTRADA INDIVIDUALIZADA, EM PPR PN20 DN 25 (¾" ) PARA 2 MEDIDORES - FORNECIMENTO E INSTALAÇÃO (EXCLUSIVE HIDRÔMETRO). AF_11/2016</t>
  </si>
  <si>
    <t xml:space="preserve">KIT CAVALETE PARA MEDIÇÃO DE ÁGUA - ENTRADA INDIVIDUALIZADA, EM PPR PN20 DN 25 (¾") PARA 3 MEDIDORES - FORNECIMENTO E INSTALAÇÃO (EXCLUSIVE HIDRÔMETRO). AF_11/2016</t>
  </si>
  <si>
    <t xml:space="preserve">KIT CAVALETE PARA MEDIÇÃO DE ÁGUA - ENTRADA INDIVIDUALIZADA, EM PPR PN20 DN 25 (¾") PARA 4 MEDIDORES - FORNECIMENTO E INSTALAÇÃO (EXCLUSIVE HIDRÔMETRO). AF_11/2016</t>
  </si>
  <si>
    <t xml:space="preserve">KIT CAVALETE PARA MEDIÇÃO DE ÁGUA - ENTRADA INDIVIDUALIZADA, EM PPR PN20 DN 32 (1") PARA 1 MEDIDOR - FORNECIMENTO E INSTALAÇÃO (EXCLUSIVE HIDRÔMETRO). AF_11/2016</t>
  </si>
  <si>
    <t xml:space="preserve">KIT CAVALETE PARA MEDIÇÃO DE ÁGUA - ENTRADA INDIVIDUALIZADA, EM PPR PN20 DN 32 (1") PARA 2 MEDIDORES - FORNECIMENTO E INSTALAÇÃO (EXCLUSIVE HIDRÔMETRO). AF_11/2016</t>
  </si>
  <si>
    <t xml:space="preserve">KIT CAVALETE PARA MEDIÇÃO DE ÁGUA - ENTRADA INDIVIDUALIZADA, EM PPR PN20 DN 32 (1") PARA 3 MEDIDORES - FORNECIMENTO E INSTALAÇÃO (EXCLUSIVE HIDRÔMETRO). AF_11/2016</t>
  </si>
  <si>
    <t xml:space="preserve">KIT CAVALETE PARA MEDIÇÃO DE ÁGUA - ENTRADA INDIVIDUALIZADA, EM PPR PN20 DN 32 (1") PARA 4 MEDIDORES - FORNECIMENTO E INSTALAÇÃO (EXCLUSIVE HIDRÔMETRO). AF_11/2016</t>
  </si>
  <si>
    <t xml:space="preserve">KIT CAVALETE PARA MEDIÇÃO DE ÁGUA - ENTRADA INDIVIDUALIZADA, EM PPR PN25 DN 25 (¾") PARA 1 MEDIDOR - FORNECIMENTO E INSTALAÇÃO (EXCLUSIVE HIDRÔMETRO). AF_11/2016</t>
  </si>
  <si>
    <t xml:space="preserve">KIT CAVALETE PARA MEDIÇÃO DE ÁGUA - ENTRADA INDIVIDUALIZADA, EM PPR PN25 DN 25 (¾") PARA 2 MEDIDORES - FORNECIMENTO E INSTALAÇÃO (EXCLUSIVE HIDRÔMETRO). AF_11/2016</t>
  </si>
  <si>
    <t xml:space="preserve">KIT CAVALETE PARA MEDIÇÃO DE ÁGUA - ENTRADA INDIVIDUALIZADA, EM PPR PN25 DN 25 (¾") PARA 3 MEDIDORES - FORNECIMENTO E INSTALAÇÃO (EXCLUSIVE HIDRÔMETRO). AF_11/2016</t>
  </si>
  <si>
    <t xml:space="preserve">KIT CAVALETE PARA MEDIÇÃO DE ÁGUA - ENTRADA INDIVIDUALIZADA, EM PPR PN25 DN 25 (¾") PARA 4 MEDIDORES - FORNECIMENTO E INSTALAÇÃO (EXCLUSIVE HIDRÔMETRO). AF_11/2016</t>
  </si>
  <si>
    <t xml:space="preserve">KIT CAVALETE PARA MEDIÇÃO DE ÁGUA - ENTRADA INDIVIDUALIZADA, EM PPR PN25 DN 32 (1") PARA 1 MEDIDOR - FORNECIMENTO E INSTALAÇÃO (EXCLUSIVE HIDRÔMETRO). AF_11/2016</t>
  </si>
  <si>
    <t xml:space="preserve">KIT CAVALETE PARA MEDIÇÃO DE ÁGUA - ENTRADA INDIVIDUALIZADA, EM PPR PN25 DN 32 (1") PARA 2 MEDIDORES - FORNECIMENTO E INSTALAÇÃO (EXCLUSIVE HIDRÔMETRO). AF_11/2016</t>
  </si>
  <si>
    <t xml:space="preserve">KIT CAVALETE PARA MEDIÇÃO DE ÁGUA - ENTRADA INDIVIDUALIZADA, EM PPR PN25 DN 32 (1") PARA 3 MEDIDORES - FORNECIMENTO E INSTALAÇÃO (EXCLUSIVE HIDRÔMETRO). AF_11/2016</t>
  </si>
  <si>
    <t xml:space="preserve">KIT CAVALETE PARA MEDIÇÃO DE ÁGUA - ENTRADA INDIVIDUALIZADA, EM PPR PN25 DN 32 (1") PARA 4 MEDIDORES - FORNECIMENTO E INSTALAÇÃO (EXCLUSIVE HIDRÔMETRO). AF_11/2016</t>
  </si>
  <si>
    <t xml:space="preserve">HIDRÔMETRO DN 20 (½), 1,5 M³/H  FORNECIMENTO E INSTALAÇÃO. AF_11/2016</t>
  </si>
  <si>
    <t xml:space="preserve">HIDRÔMETRO DN 20 (½), 3,0 M³/H  FORNECIMENTO E INSTALAÇÃO. AF_11/2016</t>
  </si>
  <si>
    <t xml:space="preserve">HIDRÔMETRO DN 25 (¾ ), 5,0 M³/H FORNECIMENTO E INSTALAÇÃO. AF_11/2016</t>
  </si>
  <si>
    <t xml:space="preserve">CAIXA EM CONCRETO PRÉ-MOLDADO PARA ABRIGO DE HIDRÔMETRO COM DN 20 (½)  FORNECIMENTO E INSTALAÇÃO. AF_11/2016</t>
  </si>
  <si>
    <t xml:space="preserve">KIT CAVALETE PARA MEDIÇÃO DE ÁGUA - ENTRADA INDIVIDUALIZADA, EM PVC DN 25 (¾), PARA 1 MEDIDOR  FORNECIMENTO E INSTALAÇÃO (EXCLUSIVE HIDRÔMETRO). AF_11/2016</t>
  </si>
  <si>
    <t xml:space="preserve">FURO MANUAL EM ALVENARIA, PARA INSTALAÇÕES HIDRÁULICAS, DIÂMETROS MENORES OU IGUAIS A 40 MM. AF_09/2023</t>
  </si>
  <si>
    <t xml:space="preserve">FURO MANUAL EM ALVENARIA, PARA INSTALAÇÕES HIDRÁULICAS, DIÂMETROS MAIORES QUE 40 MM E MENORES OU IGUAIS A 75 MM. AF_09/2023</t>
  </si>
  <si>
    <t xml:space="preserve">FURO MANUAL EM ALVENARIA, PARA INSTALAÇÕES HIDRÁULICAS, DIÂMETROS MAIORES QUE 75 MM E MENORES OU IGUAIS A 100 MM. AF_09/2023</t>
  </si>
  <si>
    <t xml:space="preserve">FURO MECANIZADO EM CONCRETO, COM MARTELO DEMOLIDOR, PARA INSTALAÇÕES HIDRÁULICAS, DIÂMETROS MENORES OU IGUAIS A 40 MM. AF_09/2023</t>
  </si>
  <si>
    <t xml:space="preserve">FURO MECANIZADO EM CONCRETO, COM MARTELO DEMOLIDOR, PARA INSTALAÇÕES HIDRÁULICAS, DIÂMETROS MAIORES QUE 40 MM E MENORES OU IGUAIS A 75 MM. AF_09/2023</t>
  </si>
  <si>
    <t xml:space="preserve">FURO MECANIZADO EM CONCRETO, COM MARTELO DEMOLIDOR, PARA INSTALAÇÕES HIDRÁULICAS, DIÂMETROS MAIORES QUE 75 MM E MENORES OU IGUAIS A 150 MM. AF_09/2023</t>
  </si>
  <si>
    <t xml:space="preserve">RASGO LINEAR MANUAL EM ALVENARIA, PARA RAMAIS/ DISTRIBUIÇÃO DE INSTALAÇÕES HIDRÁULICAS, DIÂMETROS MENORES OU IGUAIS A 40 MM. AF_09/2023</t>
  </si>
  <si>
    <t xml:space="preserve">RASGO LINEAR MECANIZADO EM CONTRAPISO, PARA RAMAIS/ DISTRIBUIÇÃO DE INSTALAÇÕES HIDRÁULICAS, DIÂMETROS MENORES OU IGUAIS A 40 MM. AF_09/2023_PS</t>
  </si>
  <si>
    <t xml:space="preserve">RASGO LINEAR MECANIZADO EM CONTRAPISO, PARA RAMAIS/ DISTRIBUIÇÃO DE INSTALAÇÕES HIDRÁULICAS, DIÂMETROS MAIORES QUE 40 MM E MENORES OU IGUAIS A 75 MM. AF_09/2023_PS</t>
  </si>
  <si>
    <t xml:space="preserve">RASGO LINEAR MECANIZADO EM CONTRAPISO, PARA RAMAIS/ DISTRIBUIÇÃO DE INSTALAÇÕES HIDRÁULICAS, DIÂMETROS MAIORES QUE 75 MM E MENORES OU IGUAIS A 100 MM. AF_09/2023_PS</t>
  </si>
  <si>
    <t xml:space="preserve">RASGO LINEAR MANUAL EM ALVENARIA, PARA ELETRODUTOS, DIÂMETROS MENORES OU IGUAIS A 40 MM. AF_09/2023</t>
  </si>
  <si>
    <t xml:space="preserve">PASSANTE TIPO PEÇA EM POLIESTIRENO (ISOPOR), FIXADO EM LAJE, PARA ABERTURA PARA PASSAGEM DE 1 TUBO DE ATÉ 50 MM DE DIÂMETRO. AF_09/2023</t>
  </si>
  <si>
    <t xml:space="preserve">PASSANTE TIPO PEÇA EM POLIESTIRENO (ISOPOR), FIXADO EM LAJE, PARA PASSAGEM DE NO MÁXIMO 5 TUBOS DE 50 MM DE DIÂMETRO. AF_09/2023</t>
  </si>
  <si>
    <t xml:space="preserve">PASSANTE TIPO TUBO COM DIÂMETRO DE 40 MM, FIXADO EM LAJE, PARA PASSAGEM DE TUBULAÇÕES COM NO MÁXIMO 32 MM DE DIÂMETRO. AF_09/2023</t>
  </si>
  <si>
    <t xml:space="preserve">PASSANTE TIPO TUBO COM DIÂMETRO DE 75 MM, FIXADO EM LAJE, PARA PASSAGEM DE TUBULAÇÕES COM NO MÁXIMO 50 MM DE DIÂMETRO. AF_09/2023</t>
  </si>
  <si>
    <t xml:space="preserve">PASSANTE TIPO TUBO COM DIÂMETRO DE 100 MM, FIXADO EM LAJE, PARA PASSAGEM DE TUBULAÇÕES COM NO MÁXIMO 75 MM DE DIÂMETRO. AF_09/2023</t>
  </si>
  <si>
    <t xml:space="preserve">QUEBRA EM ALVENARIA PARA INSTALAÇÃO DE CAIXA DE TOMADA (4X4 OU 4X2). AF_09/2023</t>
  </si>
  <si>
    <t xml:space="preserve">QUEBRA EM ALVENARIA PARA INSTALAÇÃO DE QUADRO DISTRIBUIÇÃO PEQUENO (19X25 CM). AF_09/2023</t>
  </si>
  <si>
    <t xml:space="preserve">QUEBRA EM ALVENARIA PARA INSTALAÇÃO DE QUADRO DISTRIBUIÇÃO GRANDE (76X40 CM). AF_09/2023</t>
  </si>
  <si>
    <t xml:space="preserve">QUEBRA EM ALVENARIA PARA INSTALAÇÃO DE ABRIGO PARA MANGUEIRAS (90X60 CM). AF_09/2023</t>
  </si>
  <si>
    <t xml:space="preserve">SUPORTE PARA 2 TUBOS HORIZONTAIS, ESPAÇADO A CADA 56 CM, EM PERFILADO COM COMPRIMENTO DE 25 CM FIXADO EM LAJE, POR METRO DE TUBULAÇÃO FIXADA. AF_09/2023</t>
  </si>
  <si>
    <t xml:space="preserve">SUPORTE PARA 4 TUBOS HORIZONTAIS, ESPAÇADO A CADA 56 CM, EM PERFILADO COM COMPRIMENTO DE 42 CM FIXADO EM LAJE, POR METRO DE TUBULAÇÃO FIXADA. AF_09/2023</t>
  </si>
  <si>
    <t xml:space="preserve">SUPORTE PARA 2 TUBOS VERTICAIS, ESPAÇADO A CADA 150 CM, EM PERFILADO COM COMPRIMENTO DE 25 CM FIXADO EM PAREDE, POR METRO DE TUBULAÇÃO FIXADA. AF_09/2023</t>
  </si>
  <si>
    <t xml:space="preserve">SUPORTE PARA 4 TUBOS VERTICAIS, ESPAÇADO A CADA 150 CM, EM PERFILADO COM COMPRIMENTO DE 42 CM FIXADO EM PAREDE, POR METRO DE TUBULAÇÃO FIXADA. AF_09/2023</t>
  </si>
  <si>
    <t xml:space="preserve">CHUMBAMENTO LINEAR EM ALVENARIA PARA RAMAIS/DISTRIBUIÇÃO DE INSTALAÇÕES HIDRÁULICAS COM DIÂMETROS MENORES OU IGUAIS A 40 MM. AF_09/2023</t>
  </si>
  <si>
    <t xml:space="preserve">CHUMBAMENTO LINEAR EM ALVENARIA PARA RAMAIS/DISTRIBUIÇÃO DE INSTALAÇÕES HIDRÁULICAS COM DIÂMETROS MAIORES QUE 40 MM E MENORES OU IGUAIS A 75 MM. AF_09/2023</t>
  </si>
  <si>
    <t xml:space="preserve">CHUMBAMENTO LINEAR EM CONTRAPISO PARA RAMAIS/DISTRIBUIÇÃO DE INSTALAÇÕES HIDRÁULICAS COM DIÂMETROS MENORES OU IGUAIS A 40 MM. AF_09/2023</t>
  </si>
  <si>
    <t xml:space="preserve">CHUMBAMENTO LINEAR EM CONTRAPISO PARA RAMAIS/DISTRIBUIÇÃO DE INSTALAÇÕES HIDRÁULICAS COM DIÂMETROS MAIORES QUE 40 MM E MENORES OU IGUAIS A 75 MM. AF_09/2023</t>
  </si>
  <si>
    <t xml:space="preserve">CHUMBAMENTO LINEAR EM CONTRAPISO PARA RAMAIS/DISTRIBUIÇÃO DE INSTALAÇÕES HIDRÁULICAS COM DIÂMETROS MAIORES QUE 75 MM E MENORES OU IGUAIS A 100 MM. AF_09/2023</t>
  </si>
  <si>
    <t xml:space="preserve">FIXAÇÃO DE TUBOS HORIZONTAIS DE PEX OU MULTICAMADAS, DIÂMETROS IGUAIS OU INFERIORES A 40 MM, COM ABRAÇADEIRA PLÁSTICA FIXADA EM LAJE. AF_09/2023_PE</t>
  </si>
  <si>
    <t xml:space="preserve">FIXAÇÃO DE TUBOS HORIZONTAIS DE PPR DIÂMETROS MENORES OU IGUAIS A 40 MM COM ABRAÇADEIRA METÁLICA RÍGIDA TIPO U PERFIL 1 1/4, FIXADA EM PERFILADO EM LAJE. AF_09/2023_PS</t>
  </si>
  <si>
    <t xml:space="preserve">FIXAÇÃO DE TUBOS HORIZONTAIS DE PVC ÁGUA, PVC ESGOTO, PVC ÁGUA PLUVIAL, CPVC, PPR, COBRE OU AÇO, DIÂMETROS MENORES OU IGUAIS A 40 MM, COM ABRAÇADEIRA METÁLICA RÍGIDA TIPO U PERFIL 1 1/4, FIXADA EM PERFILADO EM LAJE. AF_09/2023_PS</t>
  </si>
  <si>
    <t xml:space="preserve">FIXAÇÃO DE TUBOS HORIZONTAIS DE PVC ÁGUA, PVC ESGOTO, PVC ÁGUA PLUVIAL, CPVC, PPR, COBRE OU AÇO, DIÂMETROS MAIORES QUE 40 MM E MENORES OU IGUAIS A 75 MM, COM ABRAÇADEIRA METÁLICA RÍGIDA TIPO U PERFIL 2 1/2, FIXADA EM PERFILADO EM LAJE. AF_09/2023_PS</t>
  </si>
  <si>
    <t xml:space="preserve">FIXAÇÃO DE TUBOS HORIZONTAIS DE PVC ÁGUA, PVC ESGOTO, PVC ÁGUA PLUVIAL, CPVC, PPR, COBRE OU AÇO, DIÂMETROS MAIORES QUE 75 MM E MENORES OU IGUAIS A 100 MM, COM ABRAÇADEIRA METÁLICA RÍGIDA TIPO U PERFIL 4, FIXADA EM PERFILADO EM LAJE. AF_09/2023_PS</t>
  </si>
  <si>
    <t xml:space="preserve">FIXAÇÃO DE TUBOS VERTICAIS DE PVC ÁGUA, PVC ESGOTO, PVC ÁGUA PLUVIAL, CPVC, PPR, COBRE OU AÇO, DIÂMETROS MENORES OU IGUAIS A 40 MM, COM ABRAÇADEIRA METÁLICA RÍGIDA TIPO U PERFIL 1 1/4, FIXADA EM PERFILADO EM PAREDE. AF_09/2023_PS</t>
  </si>
  <si>
    <t xml:space="preserve">FIXAÇÃO DE TUBOS VERTICAIS DE PVC ÁGUA, PVC ESGOTO, PVC ÁGUA PLUVIAL, CPVC, PPR, COBRE OU AÇO, DIÂMETROS MAIORES QUE 40 MM E MENORES OU IGUAIS A 75 MM, COM ABRAÇADEIRA METÁLICA RÍGIDA TIPO U PERFIL 2 1/2, FIXADA EM PERFILADO EM PAREDE. AF_09/2023_PS</t>
  </si>
  <si>
    <t xml:space="preserve">FIXAÇÃO DE TUBOS VERTICAIS DE PVC ÁGUA, PVC ESGOTO, PVC ÁGUA PLUVIAL, CPVC, PPR, COBRE OU AÇO, DIÂMETROS MAIORES QUE 75 MM E MENORES OU IGUAIS A 100 MM, COM ABRAÇADEIRA METÁLICA RÍGIDA TIPO U PERFIL 4, FIXADA EM PERFILADO EM PAREDE. AF_09/2023_PS</t>
  </si>
  <si>
    <t xml:space="preserve">FIXAÇÃO DE TUBOS HORIZONTAIS DE PPR DIÂMETROS MENORES OU IGUAIS A 40 MM, COM ABRAÇADEIRA METÁLICA RÍGIDA TIPO  D  COM PARAFUSO DE FIXAÇÃO 1 1/4, FIXADA DIRETAMENTE NA LAJE OU PAREDE. AF_09/2023</t>
  </si>
  <si>
    <t xml:space="preserve">FIXAÇÃO DE TUBOS HORIZONTAIS DE PVC ÁGUA/PVC ESGOTO/PVC PLUVIAL/CPVC/PPR/COBRE OU AÇO, DIÂMETROS MENORES OU IGUAIS A 40 MM, COM ABRAÇADEIRA METÁLICA RÍGIDA TIPO  D  COM PARAFUSO DE FIXAÇÃO 1 1/4", FIXADA DIRETAMENTE NA LAJE OU PAREDE. AF_09/2023</t>
  </si>
  <si>
    <t xml:space="preserve">FIXAÇÃO DE TUBOS HORIZONTAIS DE PVC ÁGUA/PVC ESGOTO/PVC PLUVIAL/CPVC/PPR/COBRE OU AÇO, DIÂMETROS MAIORES QUE 40 MM E MENORES OU IGUAIS A 75 MM, COM ABRAÇADEIRA TIPO  D  COM PARAFUSO DE FIXAÇÃO 2 1/2", FIXADA DIRETAMENTE NA LAJE OU PAREDE. AF_09/2023</t>
  </si>
  <si>
    <t xml:space="preserve">FIXAÇÃO DE TUBOS HORIZONTAIS DE  PVC ÁGUA/PVC ESGOTO/PVC PLUVIAL/CPVC/PPR/COBRE OU AÇO, DIÂMETROS MAIORES QUE 75 MM E MENORES OU IGUAIS A 100 MM, COM ABRAÇADEIRA TIPO  D  COM PARAFUSO DE FIXAÇÃO 4", FIXADA DIRETAMENTE NA LAJE OU PAREDE. AF_09/2023</t>
  </si>
  <si>
    <t xml:space="preserve">FIXAÇÃO DE TUBOS HORIZONTAIS DE PPR, DIÂMETROS MENORES OU IGUAIS A 40 MM, COM ABRAÇADEIRA METÁLICA FLEXÍVEL 18 MM, FIXADA DIRETAMENTE NA LAJE. AF_09/2023</t>
  </si>
  <si>
    <t xml:space="preserve">FIXAÇÃO DE TUBOS HORIZONTAIS DE PVC ÁGUA, PVC ESGOTO, PVC ÁGUA PLUVIAL, CPVC, PPR, COBRE OU AÇO, DIÂMETROS MENORES OU IGUAIS A 40 MM, COM ABRAÇADEIRA METÁLICA FLEXÍVEL 18 MM, FIXADA DIRETAMENTE NA LAJE. AF_09/2023</t>
  </si>
  <si>
    <t xml:space="preserve">FIXAÇÃO DE TUBOS HORIZONTAIS DE PVC ÁGUA, PVC ESGOTO, PVC ÁGUA PLUVIAL, CPVC, PPR, COBRE OU AÇO, DIÂMETROS MAIORES QUE 40 MM E MENORES OU IGUAIS A 75 MM, COM ABRAÇADEIRA METÁLICA FLEXÍVEL 18 MM, FIXADA DIRETAMENTE NA LAJE. AF_09/2023</t>
  </si>
  <si>
    <t xml:space="preserve">FIXAÇÃO DE TUBOS HORIZONTAIS DE PVC ÁGUA, PVC ESGOTO, PVC ÁGUA PLUVIAL, CPVC, PPR, COBRE OU AÇO, DIÂMETROS MAIORES QUE 75 MM E MENORES OU IGUAIS A 100 MM, COM ABRAÇADEIRA METÁLICA FLEXÍVEL 18 MM, FIXADA DIRETAMENTE NA LAJE. AF_09/2023</t>
  </si>
  <si>
    <t xml:space="preserve">CHUMBAMENTO PONTUAL DE ABERTURA EM LAJE COM PASSAGEM DE 1 TUBO COM DIÂMETRO DE  50 MM. AF_09/2023</t>
  </si>
  <si>
    <t xml:space="preserve">CHUMBAMENTO PONTUAL DE ABERTURA EM LAJE COM PASSAGEM DE 5 TUBOS COM  DIÂMETROS DE  50 MM. AF_09/2023</t>
  </si>
  <si>
    <t xml:space="preserve">CHUMBAMENTO PONTUAL EM PASSAGEM DE TUBO COM DIÂMETRO MENOR OU IGUAL A 40 MM. AF_09/2023</t>
  </si>
  <si>
    <t xml:space="preserve">CHUMBAMENTO PONTUAL EM PASSAGEM DE TUBO COM DIÂMETROS ENTRE 40 MM E 75 MM. AF_09/2023</t>
  </si>
  <si>
    <t xml:space="preserve">CHUMBAMENTO PONTUAL EM PASSAGEM DE TUBO COM DIÂMETRO MAIOR QUE 75 MM E MENORES OU IGUAIS A 150 MM. AF_09/2023</t>
  </si>
  <si>
    <t xml:space="preserve">RASGO LINEAR MANUAL EM ALVENARIA, PARA RAMAIS/ DISTRIBUIÇÃO DE INSTALAÇÕES HIDRÁULICAS, DIÂMETROS MAIORES QUE 40 MM E MENORES OU IGUAIS A 75 MM. AF_09/2023</t>
  </si>
  <si>
    <t xml:space="preserve">CONJUNTO HIDRÁULICO PARA INSTALAÇÃO DE BOMBA EM AÇO ROSCÁVEL, DN SUCÇÃO 65 (2½) E DN RECALQUE 50 (2), PARA EDIFICAÇÃO ENTRE 12 E 18 PAVIMENTOS  FORNECIMENTO E INSTALAÇÃO. AF_06/2016</t>
  </si>
  <si>
    <t xml:space="preserve">CONJUNTO HIDRÁULICO PARA INSTALAÇÃO DE BOMBA EM AÇO ROSCÁVEL, DN SUCÇÃO 50 (2) E DN RECALQUE 40 (1 1/2), PARA EDIFICAÇÃO ENTRE 8 E 12 PAVIMENTOS  FORNECIMENTO E INSTALAÇÃO. AF_06/2016</t>
  </si>
  <si>
    <t xml:space="preserve">CONJUNTO HIDRÁULICO PARA INSTALAÇÃO DE BOMBA EM AÇO ROSCÁVEL, DN SUCÇÃO 40 (1 1/2) E DN RECALQUE 32 (1 1/4), PARA EDIFICAÇÃO ENTRE 4 E 8 PAVIMENTOS  FORNECIMENTO E INSTALAÇÃO. AF_06/2016</t>
  </si>
  <si>
    <t xml:space="preserve">CONJUNTO HIDRÁULICO PARA INSTALAÇÃO DE BOMBA EM AÇO ROSCÁVEL, DN SUCÇÃO 32 (1 1/4) E DN RECALQUE 25 (1), PARA EDIFICAÇÃO ATÉ 4 PAVIMENTOS  FORNECIMENTO E INSTALAÇÃO. AF_06/2016</t>
  </si>
  <si>
    <t xml:space="preserve">FIXAÇÃO DE DUTOS FLEXÍVEIS CIRCULARES,  DIÂMETRO 109 MM OU 4", COM ABRAÇADEIRA METÁLICA FLEXÍVEL FIXADA DIRETAMENTE NA LAJE, SOMENTE MÃO DE OBRA. AF_09/2023</t>
  </si>
  <si>
    <t xml:space="preserve">SUPORTE PARA DUTO EM CHAPA GALVANIZADA BITOLA 26, EM PERFILADO COM COMPRIMENTO DE 35 CM FIXADO EM LAJE, POR METRO DE DUTO FIXADO. AF_09/2023</t>
  </si>
  <si>
    <t xml:space="preserve">SUPORTE PARA DUTO EM CHAPA GALVANIZADA BITOLA 24, EM PERFILADO COM COMPRIMENTO DE 55 CM FIXADO EM LAJE, POR METRO DE DUTO FIXADO. AF_09/2023</t>
  </si>
  <si>
    <t xml:space="preserve">SUPORTE PARA ELETROCALHA LISA OU PERFURADA EM AÇO GALVANIZADO, LARGURA 400 MM, EM PERFILADO COM COMPRIMENTO DE 45 CM FIXADO EM LAJE, POR METRO DE ELETROCALHA FIXADA. AF_09/2023</t>
  </si>
  <si>
    <t xml:space="preserve">SUPORTE PARA ELETROCALHA LISA OU PERFURADA EM AÇO GALVANIZADO, LARGURA 800 MM, EM PERFILADO COM COMPRIMENTO DE 85 CM FIXADO EM LAJE, POR METRO DE ELETROCALHA FIXADA. AF_09/2023</t>
  </si>
  <si>
    <t xml:space="preserve">TIL (TUBO DE INSPEÇÃO E LIMPEZA) RADIAL PARA ESGOTO, EM PVC, DN 300X200 MM. AF_12/2020</t>
  </si>
  <si>
    <t xml:space="preserve">CAIXA ENTERRADA RETENTORA DE AREIA RETANGULAR, EM ALVENARIA COM BLOCOS DE CONCRETO, DIMENSÕES INTERNAS: 1,00 X 1,00 X 1,20 M, EXCLUINDO TAMPÃO. AF_12/2020</t>
  </si>
  <si>
    <t xml:space="preserve">CAIXA ENTERRADA SEPARADORA DE ÓLEO RETANGULAR, EM ALVENARIA COM BLOCOS DE CONCRETO, DIMENSÕES INTERNAS: 0,6 X 0,6 X 1,00 M, EXCLUINDO TAMPÃO. AF_12/2020</t>
  </si>
  <si>
    <t xml:space="preserve">CAIXA ENTERRADA SEPARADORA DE ÓLEO RETANGULAR, EM ALVENARIA COM BLOCOS DE CONCRETO, DIMENSÕES INTERNAS: 0,8 X 0,8 X 1,00 M, EXCLUINDO TAMPÃO. AF_12/2020</t>
  </si>
  <si>
    <t xml:space="preserve">CAIXA ENTERRADA SEPARADORA DE ÓLEO RETANGULAR, EM ALVENARIA COM BLOCOS DE CONCRETO, DIMENSÕES INTERNAS: 1,00 X 1,00 X 1,00 M, EXCLUINDO TAMPÃO. AF_12/2020</t>
  </si>
  <si>
    <t xml:space="preserve">BOMBA CENTRÍFUGA, MONOFÁSICA, 0,5 CV OU 0,49 HP, HM 6 A 20 M, Q 1,2 A 8,3 M3/H - FORNECIMENTO E INSTALAÇÃO. AF_12/2020</t>
  </si>
  <si>
    <t xml:space="preserve">BOMBA CENTRÍFUGA, MONOFÁSICA, 0,5 CV OU 0,49 HP, HM 6 A 20 M, Q 1,2 A 8,3 M3/H (NÃO INCLUI O FORNECIMENTO DA BOMBA). AF_12/2020</t>
  </si>
  <si>
    <t xml:space="preserve">BOMBA CENTRÍFUGA, TRIFÁSICA, 1 CV OU 0,99 HP, HM 14 A 40 M, Q 0,6 A 8,4 M3/H - FORNECIMENTO E INSTALAÇÃO. AF_12/2020</t>
  </si>
  <si>
    <t xml:space="preserve">BOMBA CENTRÍFUGA, TRIFÁSICA, 1 CV OU 0,99 HP, HM 14 A 40 M, Q 0,6 A 8,4 M3/H (NÃO INCLUI O FORNECIMENTO DA BOMBA). AF_12/2020</t>
  </si>
  <si>
    <t xml:space="preserve">BOMBA CENTRÍFUGA, TRIFÁSICA, 1,5 CV OU 1,48 HP, HM 10 A 70 M, Q 1,8 A 5,3 M3/H - FORNECIMENTO E INSTALAÇÃO. AF_12/2020</t>
  </si>
  <si>
    <t xml:space="preserve">BOMBA CENTRÍFUGA, TRIFÁSICA, 1,5 CV OU 1,48 HP, HM 10 A 24 M, Q 6,1 A 21,9 M3/H - FORNECIMENTO E INSTALAÇÃO. AF_12/2020</t>
  </si>
  <si>
    <t xml:space="preserve">BOMBA CENTRÍFUGA, TRIFÁSICA, 1,5 CV OU 1,48 HP (NÃO INCLUI O FORNECIMENTO DA BOMBA). AF_12/2020</t>
  </si>
  <si>
    <t xml:space="preserve">BOMBA CENTRÍFUGA, TRIFÁSICA, 3 CV OU 2,96 HP, HM 34 A 40 M, Q 8,6 A 14,8 M3/H - FORNECIMENTO E INSTALAÇÃO. AF_12/2020</t>
  </si>
  <si>
    <t xml:space="preserve">BOMBA CENTRÍFUGA, TRIFÁSICA, 3 CV OU 2,96 HP, HM 34 A 40 M, Q 8,6 A 14,8 M3/H (NÃO INCLUI O FORNECIMENTO DA BOMBA). AF_12/2020</t>
  </si>
  <si>
    <t xml:space="preserve">MOTO BOMBA HORIZONTAL ATÉ 10 CV, HM 75 A 80 M, Q 25,4 A 48 (NÃO INCLUI O FORNECIMENTO DA BOMBA). AF_12/2020</t>
  </si>
  <si>
    <t xml:space="preserve">BOMBA CENTRÍFUGA, TRIFÁSICA, 10 CV OU 9,86 HP, HM 85 A 140 M, Q 4,2 A 14,9 M3/H - FORNECIMENTO E INSTALAÇÃO. AF_12/2020</t>
  </si>
  <si>
    <t xml:space="preserve">BOMBA CENTRÍFUGA, TRIFÁSICA, 10 CV OU 9,86 HP, HM 85 A 140 M, Q 4,2 A 14,9 M3/H (NÃO INCLUI O FORNECIMENTO DA BOMBA). AF_12/2020</t>
  </si>
  <si>
    <t xml:space="preserve">INSTALAÇÃO DE QUADRO ELÉTRICO PARA BOMBAS TRIFÁSICAS ATÉ 25 CV (NÃO INCLUI O FORNECIMENTO DO QUADRO). AF_12/2020</t>
  </si>
  <si>
    <t xml:space="preserve">CHAVE DE BOIA AUTOMÁTICA SUPERIOR/INFERIOR 15A/250V - FORNECIMENTO E INSTALAÇÃO. AF_12/2020</t>
  </si>
  <si>
    <t xml:space="preserve">MOTO BOMBA HORIZONTAL DE 12,5 A 25 CV, HM 140 M (NÃO INCLUI O FORNECIMENTO DA BOMBA). AF_12/2020</t>
  </si>
  <si>
    <t xml:space="preserve">AQUECEDOR SOLAR COMPACTO, KIT PARA 1 COLETOR SOLAR EM VIDRO TEMPERADO E SERPENTINA EM TUBO DE COBRE COM SUPORTE, RESERVATÓRIO, FIXAÇÕES E TUBOS - FORNECIMENTO E INSTALAÇÃO. AF_12/2021</t>
  </si>
  <si>
    <t xml:space="preserve">BLOCO CONCRETADO NO LOCAL, 20X20X15CM, PARA BASE DE FIXAÇÃO DA ESTRUTURA SOLAR PARA LAJE DE CONCRETO - FORNECIMENTO E INSTALAÇÃO. AF_12/2021</t>
  </si>
  <si>
    <t xml:space="preserve">RESERVATÓRIO TÉRMICO/BOILER SOLAR EM AÇO INOX 400 L COM 2 PLACAS COLETORAS EM VIDRO TEMPERADO COM SERPENTINA EM TUBO DE COBRE 2 X 1 M - FORNECIMENTO E INSTALAÇÃO. AF_12/2021</t>
  </si>
  <si>
    <t xml:space="preserve">RESERVATÓRIO TÉRMICO/BOILER SOLAR EM AÇO INOX 600 L COM 3 PLACAS COLETORAS EM VIDRO TEMPERADO COM SERPENTINA EM TUBO DE COBRE 2 X 1 M - FORNECIMENTO E INSTALAÇÃO. AF_12/2021</t>
  </si>
  <si>
    <t xml:space="preserve">RESERVATÓRIO TÉRMICO/BOILER SOLAR EM AÇO INOX 800 L COM 4 PLACAS COLETORAS EM VIDRO TEMPERADO COM SERPENTINA EM TUBO DE COBRE 2 X 1 M - FORNECIMENTO E INSTALAÇÃO. AF_12/2021</t>
  </si>
  <si>
    <t xml:space="preserve">RESERVATÓRIO TÉRMICO/BOILER SOLAR EM AÇO INOX 1000 L COM 5 PLACAS COLETORAS EM VIDRO TEMPERADO COM SERPENTINA EM TUBO DE COBRE 2 X 1 M - FORNECIMENTO E INSTALAÇÃO. AF_12/2021</t>
  </si>
  <si>
    <t xml:space="preserve">CONJUNTO DE PONTOS HIDRÁULICOS DE ÁGUA FRIA PARA BANHEIRO (RAMAL/SUB-RAMAL E DISTRIBUIÇÃO) EM PVC, COM TUBOS, CONEXÕES, REGISTROS, CORTES E FIXAÇÕES EM PRÉDIO COM TUBULAÇÕES EMBUTIDAS COM RASGO. AF_05/2023</t>
  </si>
  <si>
    <t xml:space="preserve">CONJUNTO DE PONTOS HIDRÁULICOS DE ÁGUA FRIA PARA COZINHA (RAMAL/SUB-RAMAL E DISTRIBUIÇÃO) EM PVC, COM TUBOS, CONEXÕES, REGISTROS, CORTES E FIXAÇÕES EM PRÉDIO COM TUBULAÇÕES EMBUTIDAS COM RASGO. AF_05/2023</t>
  </si>
  <si>
    <t xml:space="preserve">CONJUNTO DE PONTOS HIDRÁULICOS DE ÁGUA FRIA PARA ÁREA DE SERVIÇO (RAMAL/SUB-RAMAL E DISTRIBUIÇÃO) EM PVC, COM TUBOS, CONEXÕES, REGISTROS, CORTES E FIXAÇÕES EM PRÉDIO COM TUBULAÇÕES EMBUTIDAS COM RASGO. AF_05/2023</t>
  </si>
  <si>
    <t xml:space="preserve">CONJUNTO DE PONTOS HIDRÁULICOS DE ÁGUA FRIA PARA BANHEIRO (RAMAL/SUB-RAMAL E DISTRIBUIÇÃO) EM PVC, COM TUBOS, CONEXÕES, REGISTROS, CORTES E FIXAÇÕES EM PRÉDIO (PRUMADA INDIVIDUAL), COM TUBULAÇÕES APARENTES OU EMBUTIDAS SEM RASGO. AF_05/2023</t>
  </si>
  <si>
    <t xml:space="preserve">CONJUNTO DE PONTOS HIDRÁULICOS DE ÁGUA FRIA PARA COZINHA OU SERVIÇO (RAMAL/SUB-RAMAL E DISTRIBUIÇÃO) EM PVC, COM TUBOS, CONEXÕES, REGISTROS, CORTES E FIXAÇÕES EM PRÉDIO (PRUMADA INDIVIDUAL), COM TUBULAÇÕES APARENTES OU EMBUTIDAS SEM RASGO. AF_05/2023</t>
  </si>
  <si>
    <t xml:space="preserve">CONJUNTO DE PONTOS HIDRÁULICOS DE ÁGUA FRIA PARA BANHEIRO (RAMAL/SUB-RAMAL E DISTRIBUIÇÃO) EM PVC, COM TUBOS, CONEXÕES, REGISTROS, CORTES E FIXAÇÕES EM PRÉDIO (PRUMADA COLETIVA), COM TUBULAÇÕES APARENTES OU EMBUTIDAS SEM RASGO. AF_05/2023</t>
  </si>
  <si>
    <t xml:space="preserve">CONJUNTO DE PONTOS HIDRÁULICOS DE ÁGUA FRIA PARA COZINHA OU SERVIÇO (RAMAL/SUB-RAMAL E DISTRIBUIÇÃO) EM PVC, COM  TUBOS, CONEXÕES, REGISTROS, CORTES E FIXAÇÕES EM PRÉDIO (PRUMADA COLETIVA) SEM RASGO . AF_05/2023</t>
  </si>
  <si>
    <t xml:space="preserve">COMPOSIÇÃO PARAMÉTRICA DE INSTALAÇÃO DE TUBOS DE PVC SOLDÁVEL PARA ÁGUA FRIA (PRUMADA INDIVIDUAL), POR APARTAMENTO, COM  CONEXÕES, CORTES E FIXAÇÕES, PARA PRÉDIO COM ATÉ 4 PAVIMENTOS. AF_05/2023</t>
  </si>
  <si>
    <t xml:space="preserve">COMPOSIÇÃO PARAMÉTRICA DE INSTALAÇÃO DE TUBOS DE PVC SOLDÁVEL PARA ÁGUA FRIA, POR PAVIMENTO (PRUMADA COLETIVA), COM  CONEXÕES, CORTES E FIXAÇÕES, PARA PRÉDIO COM ATÉ 4 PAVIMENTOS, COM 4 APARTAMENTOS ALIMENTADOS POR PRUMADA E PAVIMENTO. AF_05/2023</t>
  </si>
  <si>
    <t xml:space="preserve">UNXPAV</t>
  </si>
  <si>
    <t xml:space="preserve">COMPOSIÇÃO PARAMÉTRICA DE INSTALAÇÃO DE TUBOS DE PVC SOLDÁVEL PARA ÁGUA FRIA, POR PAVIMENTO (PRUMADA COLETIVA), COM  CONEXÕES, CORTES E FIXAÇÕES, PARA PRÉDIO ENTRE 5 E 8 PAVIMENTOS, COM 4 APARTAMENTOS ALIMENTADOS POR PRUMADA E PAVIMENTO. AF_05/2023</t>
  </si>
  <si>
    <t xml:space="preserve">COMPOSIÇÃO PARAMÉTRICA DE INSTALAÇÃO DE TUBOS DE PVC SOLDÁVEL PARA ÁGUA FRIA, POR PAVIMENTO (PRUMADA COLETIVA), COM  CONEXÕES, CORTES E FIXAÇÕES, PARA PRÉDIO ENTRE 9 E 12 PAVIMENTOS, COM 4 APARTAMENTOS ALIMENTADOS POR PRUMADA E PAVIMENTO. AF_05/2023</t>
  </si>
  <si>
    <t xml:space="preserve">CONJUNTO DE PONTOS HIDRÁULICOS DE ÁGUA QUENTE PARA BANHEIRO (RAMAL/SUB-RAMAL E DISTRIBUIÇÃO) EM CPVC, COM  TUBOS, CONEXÕES, REGISTROS, CORTES E FIXAÇÕES EM PRÉDIO COM TUBULAÇÕES EMBUTIDAS EM RASGO. AF_05/2023</t>
  </si>
  <si>
    <t xml:space="preserve">CONJUNTO DE PONTOS HIDRÁULICOS DE ÁGUA QUENTE PARA COZINHA (RAMAL/SUB-RAMAL E DISTRIBUIÇÃO) EM CPVC, COM  TUBOS, CONEXÕES, REGISTROS, CORTES E FIXAÇÕES EM PRÉDIO COM TUBULAÇÕES EMBUTIDAS EM RASGO. AF_05/2023</t>
  </si>
  <si>
    <t xml:space="preserve">CONJUNTO DE PONTOS HIDRÁULICOS DE ÁGUA QUENTE PARA BANHEIRO(RAMAL/SUB-RAMAL E DISTRIBUIÇÃO) EM CPVC, COM  TUBOS, CONEXÕES, REGISTROS, CORTES E FIXAÇÕES EM PRÉDIO COM TUBULAÇÕES APARENTES OU EMBUTIDAS SEM RASGO. AF_05/2023</t>
  </si>
  <si>
    <t xml:space="preserve">COMPOSIÇÃO PARAMÉTRICA DE INSTALAÇÃO DE TUBOS DE PVC, SÉRIE R, PARA COLETA DE ÁGUA PLUVIAL EM VARANDA, INSTALADO EM RAMAL DE ENCAMINHAMENTO E CONDUTOR VERTICAL, COM  CONEXÕES, RALOS, CORTES E FIXAÇÕES, PARA PRÉDIO. AF_05/2023</t>
  </si>
  <si>
    <t xml:space="preserve">COMPOSIÇÃO PARAMÉTRICA DE INSTALAÇÃO DE TUBOS DE PVC, SÉRIE R, PARA COLETA DE ÁGUA PLUVIAL EM COBERTURA, INSTALADOS EM CONDUTORES VERTICAIS, POR PAVIMENTO, COM  CONEXÕES, CORTES E FIXAÇÕES, PARA PRÉDIO DE MÚLTIPLOS PAVIMENTOS. AF_05/2023</t>
  </si>
  <si>
    <t xml:space="preserve">M2XPAV</t>
  </si>
  <si>
    <t xml:space="preserve">CONJUNTO DE PONTOS DE COLETA DE ESGOTO PARA BANHEIRO (RAMAL DE ESGOTO SANITÁRIO), EM PVC SÉRIE NORMAL, COM  TUBOS, CONEXÕES, RALOS, CAIXAS SIFONADAS, CORTES E FIXAÇÕES EM PRÉDIO COM PRUMADA DE DESCIDA DE ESGOTO DENTRO DO BANHEIRO. AF_05/2023</t>
  </si>
  <si>
    <t xml:space="preserve">CONJUNTO DE PONTOS DE COLETA DE ESGOTO PARA BANHEIRO (RAMAL DE ESGOTO SANITÁRIO), EM PVC SÉRIE NORMAL, COM  TUBOS, CONEXÕES, RALOS, CAIXAS SIFONADAS, CORTES E FIXAÇÕES EM PRÉDIO COM PRUMADA DE DESCIDA DE ESGOTO FORA DO BANHEIRO. AF_05/2023</t>
  </si>
  <si>
    <t xml:space="preserve">CONJUNTO DE PONTOS DE COLETA DE ESGOTO PARA COZINHA (RAMAL DE ESGOTO SANITÁRIO), EM PVC SÉRIE NORMAL, COM  TUBOS, CONEXÕES, CORTES E FIXAÇÕES EM PRÉDIO. AF_05/2023</t>
  </si>
  <si>
    <t xml:space="preserve">CONJUNTO DE PONTOS DE COLETA DE ESGOTO PARA ÁREA DE SERVIÇO (RAMAL DE ESGOTO SANITÁRIO), EM PVC SÉRIE NORMAL, COM  TUBOS, CONEXÕES, RALOS, CAIXAS SIFONADAS, CORTES E FIXAÇÕES EM PRÉDIO. AF_05/2023</t>
  </si>
  <si>
    <t xml:space="preserve">COMPOSIÇÃO PARAMÉTRICA DE INSTALAÇÃO DE TUBOS DE PVC SÉRIE NORMAL (PRUMADA DE ESGOTO SANITÁRIO), DN 100MM, POR AMBIENTE HIDRÁULICO, COM  CONEXÕES, CORTES E FIXAÇÕES PARA PRÉDIO. AF_05/2023</t>
  </si>
  <si>
    <t xml:space="preserve">COMPOSIÇÃO PARAMÉTRICA DE INSTALAÇÃO DE TUBOS DE PVC SÉRIE NORMAL (PRUMADA DE ESGOTO SANITÁRIO), DN 75MM, POR AMBIENTE HIDRÁULICO, COM  CONEXÕES, CORTES E FIXAÇÕES PARA PRÉDIO. AF_05/2023</t>
  </si>
  <si>
    <t xml:space="preserve">COMPOSIÇÃO PARAMÉTRICA DE INSTALAÇÃO DE TUBOS DE PVC SÉRIE NORMAL (PRUMADA DE VENTILAÇÃO), DN 100MM, POR APARTAMENTO (2 BANHEIROS) E DESCIDA DE ESGOTO NO BANHEIRO, COM  CONEXÕES, CORTES E FIXAÇÕES PARA PRÉDIO COM MAIS DO QUE 4 PAVIMENTOS. AF_05/2023</t>
  </si>
  <si>
    <t xml:space="preserve">COMPOSIÇÃO PARAMÉTRICA DE INSTALAÇÃO DE TUBOS DE PVC SÉRIE NORMAL (PRUMADA DE VENTILAÇÃO), DN 75MM, POR APARTAMENTO (1 BANHEIRO) E DESCIDA DE ESGOTO FORA DO BANHEIRO, COM  CONEXÕES, CORTES E FIXAÇÕES PARA PRÉDIO COM ATÉ 4 PAVIMENTOS. AF_05/2023</t>
  </si>
  <si>
    <t xml:space="preserve">FURO MECANIZADO EM ALVENARIA, PARA INSTALAÇÕES HIDRÁULICAS, DIÂMETROS MENORES OU IGUAIS A 40 MM. AF_09/2023</t>
  </si>
  <si>
    <t xml:space="preserve">FURO MECANIZADO EM ALVENARIA, PARA INSTALAÇÕES HIDRÁULICAS, DIÂMETROS MAIORES QUE 40 MM E MENORES OU IGUAIS A 75 MM. AF_09/2023</t>
  </si>
  <si>
    <t xml:space="preserve">FURO MECANIZADO EM ALVENARIA, PARA INSTALAÇÕES HIDRÁULICAS, DIÂMETROS MAIORES QUE 75 MM E MENORES OU IGUAIS A 100 MM. AF_09/2023</t>
  </si>
  <si>
    <t xml:space="preserve">FURO MECANIZADO EM CONCRETO, COM PERFURATRIZ, PARA INSTALAÇÕES HIDRÁULICAS, DIÂMETROS MENORES OU IGUAIS A 40 MM. AF_09/2023</t>
  </si>
  <si>
    <t xml:space="preserve">FURO MECANIZADO EM CONCRETO, COM PERFURATRIZ, PARA INSTALAÇÕES HIDRÁULICAS, DIÂMETROS MAIORES QUE 40 MM E MENORES OU IGUAIS A 75 MM. AF_09/2023</t>
  </si>
  <si>
    <t xml:space="preserve">FURO MECANIZADO EM CONCRETO, COM PERFURATRIZ, PARA INSTALAÇÕES HIDRÁULICAS, DIÂMETROS MAIORES QUE 75 MM E MENORES OU IGUAIS A 150 MM. AF_09/2023</t>
  </si>
  <si>
    <t xml:space="preserve">RASGO LINEAR MECANIZADO EM ALVENARIA, PARA RAMAIS/ DISTRIBUIÇÃO DE INSTALAÇÕES HIDRÁULICAS, DIÂMETROS MENORES OU IGUAIS A 40 MM. AF_09/2023</t>
  </si>
  <si>
    <t xml:space="preserve">RASGO LINEAR MECANIZADO EM ALVENARIA, PARA RAMAIS/ DISTRIBUIÇÃO DE INSTALAÇÕES HIDRÁULICAS, DIÂMETROS MAIORES QUE 40 MM E MENORES OU IGUAIS A 75 MM. AF_09/2023</t>
  </si>
  <si>
    <t xml:space="preserve">PASSANTE TIPO PEÇA EM FÔRMA DE MADEIRA, FIXADO EM LAJE, PARA PASSAGEM DE NO MÁXIMO 5 TUBOS DE 50 MM DE DIÂMETRO. AF_09/2023</t>
  </si>
  <si>
    <t xml:space="preserve">PASSANTE TIPO TUBO COM DIÂMETRO DE 50 MM, FIXADO EM LAJE, PARA PASSAGEM DE TUBULAÇÕES COM NO MÁXIMO 40 MM DE DIÂMETRO. AF_09/2023</t>
  </si>
  <si>
    <t xml:space="preserve">PASSANTE TIPO TUBO COM DIÂMETRO DE 150 MM, FIXADO EM LAJE, PARA PASSAGEM DE TUBULAÇÕES COM NO MÁXIMO 100 MM DE DIÂMETRO. AF_09/2023</t>
  </si>
  <si>
    <t xml:space="preserve">RASGO LINEAR MECANIZADO EM CONCRETO, PARA RAMAIS/ DISTRIBUIÇÃO DE INSTALAÇÕES HIDRÁULICAS, DIÂMETROS MENORES OU IGUAIS A 40 MM. AF_09/2023</t>
  </si>
  <si>
    <t xml:space="preserve">RASGO LINEAR MECANIZADO EM CONCRETO, PARA RAMAIS/ DISTRIBUIÇÃO DE INSTALAÇÕES HIDRÁULICAS, DIÂMETROS MAIORES QUE 40 MM E MENORES OU IGUAIS A 75 MM. AF_09/2023</t>
  </si>
  <si>
    <t xml:space="preserve">RASGO LINEAR MECANIZADO EM CONCRETO, PARA RAMAIS/ DISTRIBUIÇÃO DE INSTALAÇÕES HIDRÁULICAS, DIÂMETROS MAIORES QUE 75 MM E MENORES OU IGUAIS A 100 MM. AF_09/2023</t>
  </si>
  <si>
    <t xml:space="preserve">COLAR DE TOMADA, PVC, COM TRAVAS, DE 60 MM X 1/2" OU 60 MM X 3/4", PARA LIGAÇÃO PREDIAL DE ÁGUA. AF_06/2022</t>
  </si>
  <si>
    <t xml:space="preserve">COLAR DE TOMADA, PVC, COM TRAVAS, DE 75 MM X 1/2" OU 75 MM X 3/4", PARA LIGAÇÃO PREDIAL DE ÁGUA. AF_06/2022</t>
  </si>
  <si>
    <t xml:space="preserve">COLAR DE TOMADA, PVC, COM TRAVAS, DE 85 MM X 1/2" OU 85 MM X 3/4", PARA LIGAÇÃO PREDIAL DE ÁGUA. AF_06/2022</t>
  </si>
  <si>
    <t xml:space="preserve">COLAR DE TOMADA, PVC, COM TRAVAS, DE 110 MM X 1/2" OU 110 MM X 3/4", PARA LIGAÇÃO PREDIAL DE ÁGUA. AF_06/2022</t>
  </si>
  <si>
    <t xml:space="preserve">COLAR DE TOMADA, POLIPROPILENO, COM PARAFUSOS, 63 MM X 1/2", PARA LIGAÇÃO PREDIAL DE ÁGUA. AF_06/2022</t>
  </si>
  <si>
    <t xml:space="preserve">COLAR DE TOMADA, POLIPROPILENO, COM PARAFUSOS, 63 MM X 3/4", PARA LIGAÇÃO PREDIAL DE ÁGUA. AF_06/2022</t>
  </si>
  <si>
    <t xml:space="preserve">TÊ DE SERVIÇO INTEGRADO, POLIPROPILENO, PARA TUBOS EM PEAD, 63 MM X 20 MM, PARA LIGAÇÃO PREDIAL DE ÁGUA. AF_06/2022</t>
  </si>
  <si>
    <t xml:space="preserve">ADAPTADOR, POLIPROPILENO, PARA TUBOS EM PEAD, 20 MM X 1/2", PARA LIGAÇÃO PREDIAL DE ÁGUA. AF_06/2022</t>
  </si>
  <si>
    <t xml:space="preserve">ADAPTADOR, POLIPROPILENO, PARA TUBOS EM PEAD, 20 MM X 3/4", PARA LIGAÇÃO PREDIAL DE ÁGUA. AF_06/2022</t>
  </si>
  <si>
    <t xml:space="preserve">ADAPTADOR, POLIPROPILENO, PARA TUBOS EM PEAD, 32 MM X 1", PARA LIGAÇÃO PREDIAL DE ÁGUA. AF_06/2022</t>
  </si>
  <si>
    <t xml:space="preserve">COTOVELO/JOELHO COM ADAPTADOR, POLIPROPILENO, PARA TUBOS EM PEAD, 20 MM X 1/2", PARA LIGAÇÃO PREDIAL DE ÁGUA. AF_06/2022</t>
  </si>
  <si>
    <t xml:space="preserve">COTOVELO/JOELHO COM ADAPTADOR, POLIPROPILENO, PARA TUBOS EM PEAD, 20 MM X 3/4", PARA LIGAÇÃO PREDIAL DE ÁGUA. AF_06/2022</t>
  </si>
  <si>
    <t xml:space="preserve">COTOVELO/JOELHO COM ADAPTADOR, POLIPROPILENO, PARA TUBOS EM PEAD, 32 MM X 1", PARA LIGAÇÃO PREDIAL DE ÁGUA. AF_06/2022</t>
  </si>
  <si>
    <t xml:space="preserve">ADAPTADOR, PVC, CURTO COM BOLSA E ROSCA, 20 MM X 1/2", PARA LIGAÇÃO PREDIAL DE ÁGUA. AF_06/2022</t>
  </si>
  <si>
    <t xml:space="preserve">ADAPTADOR, PVC, CURTO COM BOLSA E ROSCA, 32 MM X 1", PARA LIGAÇÃO PREDIAL DE ÁGUA. AF_06/2022</t>
  </si>
  <si>
    <t xml:space="preserve">COTOVELO/JOELHO 90°, POLIPROPILENO, PARA TUBOS EM PEAD, 20 X 20 MM, PARA LIGAÇÃO PREDIAL DE ÁGUA. AF_06/2022</t>
  </si>
  <si>
    <t xml:space="preserve">COTOVELO/JOELHO 90°, POLIPROPILENO, PARA TUBOS EM PEAD, 32 X 32 MM, PARA LIGAÇÃO PREDIAL DE ÁGUA. AF_06/2022</t>
  </si>
  <si>
    <t xml:space="preserve">UNIÃO, POLIPROPILENO, PARA TUBOS EM PEAD, 20 MM, PARA LIGAÇÃO PREDIAL DE ÁGUA. AF_06/2022</t>
  </si>
  <si>
    <t xml:space="preserve">UNIÃO, POLIPROPILENO, PARA TUBOS EM PEAD, 32 MM, PARA LIGAÇÃO PREDIAL DE ÁGUA. AF_06/2022</t>
  </si>
  <si>
    <t xml:space="preserve">REGISTRO ESFERA, PVC, DE PASSEIO, PARA POLIETILENO, 20 MM, PARA LIGAÇÃO PREDIAL DE ÁGUA. AF_06/2022</t>
  </si>
  <si>
    <t xml:space="preserve">REGISTRO ESFERA, PVC, COM ROSCA, 1/2", PARA LIGAÇÃO PREDIAL DE ÁGUA. AF_06/2022</t>
  </si>
  <si>
    <t xml:space="preserve">LUVA, PVC, ROSCÁVEL, 1/2", PARA LIGAÇÃO PREDIAL DE ÁGUA. AF_06/2022</t>
  </si>
  <si>
    <t xml:space="preserve">LUVA, PVC, ROSCÁVEL, 1", PARA LIGAÇÃO PREDIAL DE ÁGUA. AF_06/2022</t>
  </si>
  <si>
    <t xml:space="preserve">TUBO, PEAD, PE-80, DE = 20 MM X 2,3 MM, PARA LIGAÇÃO PREDIAL DE ÁGUA. AF_06/2022</t>
  </si>
  <si>
    <t xml:space="preserve">TUBO, PEAD, PE-80, DE = 32 MM X 3,0 MM, PARA LIGAÇÃO PREDIAL DE ÁGUA. AF_06/2022</t>
  </si>
  <si>
    <t xml:space="preserve">COMPOSIÇÃO PARAMÉTRICA DE LIGAÇÃO PREDIAL DE ÁGUA, REDE DN 50 MM, RAMAL PREDIAL DE 20 MM, L = 2,0 M, LARGURA DA VALA = 0,65 M; COM COLAR DE TOMADA DE PVC; ESCAVAÇÃO MECANIZADA, PREPARO DE FUNDO DE VALA E REATERRO COMPACTADO. AF_06/2022</t>
  </si>
  <si>
    <t xml:space="preserve">COMPOSIÇÃO PARAMÉTRICA DE LIGAÇÃO PREDIAL DE ÁGUA, REDE DN 50 MM, RAMAL PREDIAL DE 20 MM, L = 4,0 M, LARGURA DA VALA = 0,65 M; COM COLAR DE TOMADA DE PVC; ESCAVAÇÃO MECANIZADA, PREPARO DE FUNDO DE VALA E REATERRO COMPACTADO. AF_06/2022</t>
  </si>
  <si>
    <t xml:space="preserve">COMPOSIÇÃO PARAMÉTRICA DE LIGAÇÃO PREDIAL DE ÁGUA, REDE DN 50 MM, RAMAL PREDIAL DE 20 MM, L = 6,0 M, LARGURA DA VALA = 0,65 M; COM COLAR DE TOMADA DE PVC; ESCAVAÇÃO MECANIZADA, PREPARO DE FUNDO DE VALA E REATERRO COMPACTADO. AF_06/2022</t>
  </si>
  <si>
    <t xml:space="preserve">COMPOSIÇÃO PARAMÉTRICA DE LIGAÇÃO PREDIAL DE ÁGUA, REDE DN 50 MM, RAMAL PREDIAL DE 20 MM, L = 2,0 M, LARGURA DA VALA = 0,65 M; COM COLAR DE TOMADA DE PVC; ESCAVAÇÃO MANUAL, PREPARO DE FUNDO DE VALA E REATERRO COMPACTADO. AF_06/2022</t>
  </si>
  <si>
    <t xml:space="preserve">COMPOSIÇÃO PARAMÉTRICA DE LIGAÇÃO PREDIAL DE ÁGUA, REDE DN 50 MM, RAMAL PREDIAL DE 20 MM, L = 4,0 M, LARGURA DA VALA = 0,65 M; COM COLAR DE TOMADA DE PVC; ESCAVAÇÃO MANUAL, PREPARO DE FUNDO DE VALA E REATERRO COMPACTADO. AF_06/2022</t>
  </si>
  <si>
    <t xml:space="preserve">COMPOSIÇÃO PARAMÉTRICA DE LIGAÇÃO PREDIAL DE ÁGUA, REDE DN 50 MM, RAMAL PREDIAL DE 20 MM, L = 6,0 M, LARGURA DA VALA = 0,65 M; COM COLAR DE TOMADA DE PVC; ESCAVAÇÃO MANUAL, PREPARO DE FUNDO DE VALA E REATERRO COMPACTADO. AF_06/2022</t>
  </si>
  <si>
    <t xml:space="preserve">CURVA LONGA, 90 GRAUS, PVC OCRE, JUNTA ELÁSTICA, DN 100 MM, PARA COLETOR PREDIAL DE ESGOTO. AF_06/2022</t>
  </si>
  <si>
    <t xml:space="preserve">CURVA LONGA, 45 GRAUS, PVC OCRE, JUNTA ELÁSTICA, DN 100 MM, PARA COLETOR PREDIAL DE ESGOTO. AF_06/2022</t>
  </si>
  <si>
    <t xml:space="preserve">CURVA LONGA, 90 GRAUS, PVC OCRE, JUNTA ELÁSTICA, DN 150 MM, PARA COLETOR PREDIAL DE ESGOTO. AF_06/2022</t>
  </si>
  <si>
    <t xml:space="preserve">CURVA LONGA, 45 GRAUS, PVC OCRE, JUNTA ELÁSTICA, DN 150 MM, PARA COLETOR PREDIAL DE ESGOTO. AF_06/2022</t>
  </si>
  <si>
    <t xml:space="preserve">TÊ, PVC OCRE, JUNTA ELÁSTICA, DN 200 MM, PARA COLETOR PREDIAL DE ESGOTO. AF_06/2022</t>
  </si>
  <si>
    <t xml:space="preserve">SELIM, PVC OCRE, COM TRAVA, DN 125 X 100 MM OU 150 X 100 MM, PARA COLETOR PREDIAL DE ESGOTO. AF_06/2022</t>
  </si>
  <si>
    <t xml:space="preserve">PLUG, PVC OCRE, JUNTA ELÁSTICA, DN 100 MM, PARA COLETOR PREDIAL DE ESGOTO. AF_06/2022</t>
  </si>
  <si>
    <t xml:space="preserve">PLUG, PVC OCRE, JUNTA ELÁSTICA, DN 150 MM, PARA COLETOR PREDIAL DE ESGOTO. AF_06/2022</t>
  </si>
  <si>
    <t xml:space="preserve">CAP, PVC OCRE, JUNTA ELÁSTICA, DN 150 MM, PARA COLETOR PREDIAL DE ESGOTO. AF_06/2022</t>
  </si>
  <si>
    <t xml:space="preserve">TUBO, PVC OCRE, JUNTA ELÁSTICA, DN 100 MM, PARA COLETOR PREDIAL DE ESGOTO. AF_06/2022</t>
  </si>
  <si>
    <t xml:space="preserve">TUBO, PVC OCRE, JUNTA ELÁSTICA, DN 150 MM, PARA COLETOR PREDIAL DE ESGOTO. AF_06/2022</t>
  </si>
  <si>
    <t xml:space="preserve">COMPOSIÇÃO PARAMÉTRICA DE LIGAÇÃO PREDIAL DE ESGOTO, REDE DN 150 MM, COLETOR PREDIAL DN 100 MM, L = 2,0 M, LARGURA DA VALA = 0,65 M; COM SELIM E CURVA 90 GRAUS; ESCAVAÇÃO MECANIZADA, PREPARO DE FUNDO DE VALA E REATERRO COMPACTADO. AF_06/2022</t>
  </si>
  <si>
    <t xml:space="preserve">COMPOSIÇÃO PARAMÉTRICA DE LIGAÇÃO PREDIAL DE ESGOTO, REDE DN 150 MM, COLETOR PREDIAL DN 100 MM, L = 4,0 M, LARGURA DA VALA = 0,65 M; COM SELIM E CURVA 90 GRAUS; ESCAVAÇÃO MECANIZADA, PREPARO DE FUNDO DE VALA E REATERRO COMPACTADO. AF_06/2022</t>
  </si>
  <si>
    <t xml:space="preserve">COMPOSIÇÃO PARAMÉTRICA DE LIGAÇÃO PREDIAL DE ESGOTO, REDE DN 150 MM, COLETOR PREDIAL DN 100 MM, L = 6,0 M, LARGURA DA VALA = 0,65 M; COM SELIM E CURVA 90 GRAUS; ESCAVAÇÃO MECANIZADA, PREPARO DE FUNDO DE VALA E REATERRO COMPACTADO. AF_06/2022</t>
  </si>
  <si>
    <t xml:space="preserve">COMPOSIÇÃO PARAMÉTRICA DE LIGAÇÃO PREDIAL DE ESGOTO, REDE DN 150 MM, COLETOR PREDIAL DN 100 MM, L = 2,0 M, LARGURA DA VALA = 0,65 M; COM SELIM E CURVA 90 GRAUS; ESCAVAÇÃO MANUAL, PREPARO DE FUNDO DE VALA E REATERRO COMPACTADO. AF_06/2022</t>
  </si>
  <si>
    <t xml:space="preserve">COMPOSIÇÃO PARAMÉTRICA DE LIGAÇÃO PREDIAL DE ESGOTO, REDE DN 150 MM, COLETOR PREDIAL DN 100 MM, L = 4,0 M, LARGURA DA VALA = 0,65 M; COM SELIM E CURVA 90 GRAUS; ESCAVAÇÃO MANUAL, PREPARO DE FUNDO DE VALA E REATERRO COMPACTADO. AF_06/2022</t>
  </si>
  <si>
    <t xml:space="preserve">COMPOSIÇÃO PARAMÉTRICA DE LIGAÇÃO PREDIAL DE ESGOTO, REDE DN 150 MM, COLETOR PREDIAL DN 100 MM, L = 6,0 M, LARGURA DA VALA = 0,65 M; COM SELIM E CURVA 90 GRAUS; ESCAVAÇÃO MANUAL, PREPARO DE FUNDO DE VALA E REATERRO COMPACTADO. AF_06/2022</t>
  </si>
  <si>
    <t xml:space="preserve">ESCAVAÇÃO MECANIZADA PARA BLOCO DE COROAMENTO OU SAPATA COM RETROESCAVADEIRA (SEM ESCAVAÇÃO PARA COLOCAÇÃO DE FÔRMAS). AF_06/2017</t>
  </si>
  <si>
    <t xml:space="preserve">ESCAVAÇÃO MECANIZADA PARA BLOCO DE COROAMENTO OU SAPATA COM RETROESCAVADEIRA (INCLUINDO ESCAVAÇÃO PARA COLOCAÇÃO DE FÔRMAS). AF_06/2017</t>
  </si>
  <si>
    <t xml:space="preserve">ESCAVAÇÃO MANUAL PARA BLOCO DE COROAMENTO OU SAPATA (SEM ESCAVAÇÃO PARA COLOCAÇÃO DE FÔRMAS). AF_06/2017</t>
  </si>
  <si>
    <t xml:space="preserve">ESCAVAÇÃO MANUAL PARA BLOCO DE COROAMENTO OU SAPATA (INCLUINDO ESCAVAÇÃO PARA COLOCAÇÃO DE FÔRMAS). AF_06/2017</t>
  </si>
  <si>
    <t xml:space="preserve">ESCAVAÇÃO MECANIZADA PARA VIGA BALDRAME COM MINI-ESCAVADEIRA (SEM ESCAVAÇÃO PARA COLOCAÇÃO DE FÔRMAS). AF_06/2017</t>
  </si>
  <si>
    <t xml:space="preserve">ESCAVAÇÃO MECANIZADA PARA VIGA BALDRAME COM MINI-ESCAVADEIRA (INCLUINDO ESCAVAÇÃO PARA COLOCAÇÃO DE FÔRMAS). AF_06/2017</t>
  </si>
  <si>
    <t xml:space="preserve">ESCAVAÇÃO MANUAL DE VALA PARA VIGA BALDRAME (SEM ESCAVAÇÃO PARA COLOCAÇÃO DE FÔRMAS). AF_06/2017</t>
  </si>
  <si>
    <t xml:space="preserve">ESCAVAÇÃO MANUAL DE VALA PARA VIGA BALDRAME (INCLUINDO ESCAVAÇÃO PARA COLOCAÇÃO DE FÔRMAS). AF_06/2017</t>
  </si>
  <si>
    <t xml:space="preserve">FABRICAÇÃO, MONTAGEM E DESMONTAGEM DE FÔRMA PARA BLOCO DE COROAMENTO, EM MADEIRA SERRADA, E=25 MM, 1 UTILIZAÇÃO. AF_06/2017</t>
  </si>
  <si>
    <t xml:space="preserve">ESCAVAÇÃO HORIZONTAL EM SOLO DE 1A CATEGORIA COM TRATOR DE ESTEIRAS (100HP/LÂMINA: 2,19M3). AF_07/2020</t>
  </si>
  <si>
    <t xml:space="preserve">ESCAVAÇÃO HORIZONTAL EM SOLO DE 1A CATEGORIA COM TRATOR DE ESTEIRAS (150HP/LÂMINA: 3,18M3). AF_07/2020</t>
  </si>
  <si>
    <t xml:space="preserve">ESCAVAÇÃO HORIZONTAL EM SOLO DE 1A CATEGORIA COM TRATOR DE ESTEIRAS (170HP/LÂMINA: 5,20M3). AF_07/2020</t>
  </si>
  <si>
    <t xml:space="preserve">ESCAVAÇÃO HORIZONTAL EM SOLO DE 1A CATEGORIA COM TRATOR DE ESTEIRAS (347HP/LÂMINA: 8,70M3). AF_07/2020</t>
  </si>
  <si>
    <t xml:space="preserve">ESCAVAÇÃO HORIZONTAL EM SOLO DE 1A CATEGORIA COM TRATOR DE ESTEIRAS (125HP/LÂMINA: 2,70M3). AF_07/2020</t>
  </si>
  <si>
    <t xml:space="preserve">ESCAVAÇÃO HORIZONTAL, INCLUINDO ESCARIFICAÇÃO EM SOLO DE 2A CATEGORIA COM TRATOR DE ESTEIRAS (100HP/LÂMINA: 2,19M3). AF_07/2020</t>
  </si>
  <si>
    <t xml:space="preserve">ESCAVAÇÃO HORIZONTAL, INCLUINDO ESCARIFICAÇÃO EM SOLO DE 2A CATEGORIA COM TRATOR DE ESTEIRAS (150HP/LÂMINA: 3,18M3). AF_07/2020</t>
  </si>
  <si>
    <t xml:space="preserve">ESCAVAÇÃO HORIZONTAL, INCLUINDO ESCARIFICAÇÃO EM SOLO DE 2A CATEGORIA COM TRATOR DE ESTEIRAS (170HP/LÂMINA: 5,20M3). AF_07/2020</t>
  </si>
  <si>
    <t xml:space="preserve">ESCAVAÇÃO HORIZONTAL, INCLUINDO ESCARIFICAÇÃO EM SOLO DE 2A CATEGORIA COM TRATOR DE ESTEIRAS (347HP/LÂMINA: 8,70M3). AF_07/2020</t>
  </si>
  <si>
    <t xml:space="preserve">ESCAVAÇÃO HORIZONTAL, INCLUINDO ESCARIFICAÇÃO EM SOLO DE 2A CATEGORIA COM TRATOR DE ESTEIRAS (125HP/LÂMINA: 2,70M3). AF_07/2020</t>
  </si>
  <si>
    <t xml:space="preserve">ESCAVAÇÃO HORIZONTAL, INCLUINDO CARGA E DESCARGA EM SOLO DE 1A CATEGORIA COM TRATOR DE ESTEIRAS (100HP/LÂMINA: 2,19M3). AF_07/2020</t>
  </si>
  <si>
    <t xml:space="preserve">ESCAVAÇÃO HORIZONTAL, INCLUINDO CARGA E DESCARGA EM SOLO DE 1A CATEGORIA COM TRATOR DE ESTEIRAS (150HP/LÂMINA: 3,18M3). AF_07/2020</t>
  </si>
  <si>
    <t xml:space="preserve">ESCAVAÇÃO HORIZONTAL, INCLUINDO CARGA E DESCARGA EM SOLO DE 1A CATEGORIA COM TRATOR DE ESTEIRAS (170HP/LÂMINA: 5,20M3). AF_07/2020</t>
  </si>
  <si>
    <t xml:space="preserve">ESCAVAÇÃO HORIZONTAL, INCLUINDO CARGA E DESCARGA EM SOLO DE 1A CATEGORIA COM TRATOR DE ESTEIRAS (347HP/LÂMINA: 8,70M3). AF_07/2020</t>
  </si>
  <si>
    <t xml:space="preserve">ESCAVAÇÃO HORIZONTAL, INCLUINDO CARGA E DESCARGA EM SOLO DE 1A CATEGORIA COM TRATOR DE ESTEIRAS (125HP/LÂMINA: 2,70M3). AF_07/2020</t>
  </si>
  <si>
    <t xml:space="preserve">ESCAVAÇÃO HORIZONTAL, INCLUINDO ESCARIFICAÇÃO, CARGA E DESCARGA EM SOLO DE 2A CATEGORIA COM TRATOR DE ESTEIRAS (100HP/LÂMINA: 2,19M3). AF_07/2020</t>
  </si>
  <si>
    <t xml:space="preserve">ESCAVAÇÃO HORIZONTAL, INCLUINDO ESCARIFICAÇÃO, CARGA E DESCARGA EM SOLO DE 2A CATEGORIA COM TRATOR DE ESTEIRAS (150HP/LÂMINA: 3,18M3). AF_07/2020</t>
  </si>
  <si>
    <t xml:space="preserve">ESCAVAÇÃO HORIZONTAL, INCLUINDO ESCARIFICAÇÃO, CARGA E DESCARGA EM SOLO DE 2A CATEGORIA COM TRATOR DE ESTEIRAS (170HP/LÂMINA: 5,20M3). AF_07/2020</t>
  </si>
  <si>
    <t xml:space="preserve">ESCAVAÇÃO HORIZONTAL, INCLUINDO ESCARIFICAÇÃO, CARGA E DESCARGA EM SOLO DE 2A CATEGORIA COM TRATOR DE ESTEIRAS (347HP/LÂMINA: 8,70M3). AF_07/2020</t>
  </si>
  <si>
    <t xml:space="preserve">ESCAVAÇÃO HORIZONTAL, INCLUINDO ESCARIFICAÇÃO, CARGA E DESCARGA EM SOLO DE 2A CATEGORIA COM TRATOR DE ESTEIRAS (125HP/LÂMINA: 2,70M3). AF_07/2020</t>
  </si>
  <si>
    <t xml:space="preserve">ESCAVAÇÃO HORIZONTAL, INCLUINDO CARGA, DESCARGA E TRANSPORTE EM SOLO DE 1A CATEGORIA COM TRATOR DE ESTEIRAS (100HP/LÂMINA: 2,19M3) E CAMINHÃO BASCULANTE DE 10M3, DMT ATÉ 200M. AF_07/2020</t>
  </si>
  <si>
    <t xml:space="preserve">ESCAVAÇÃO HORIZONTAL, INCLUINDO CARGA, DESCARGA E TRANSPORTE EM SOLO DE 1A CATEGORIA COM TRATOR DE ESTEIRAS (150HP/LÂMINA: 3,18M3) E CAMINHÃO BASCULANTE DE 10M3, DMT ATÉ 200M AF_07/2020</t>
  </si>
  <si>
    <t xml:space="preserve">ESCAVAÇÃO HORIZONTAL, INCLUINDO CARGA, DESCARGA E TRANSPORTE EM SOLO DE 1A CATEGORIA COM TRATOR DE ESTEIRAS (170HP/LÂMINA: 5,20M3) E CAMINHÃO BASCULANTE DE 10M3, DMT ATÉ 200M. AF_07/2020</t>
  </si>
  <si>
    <t xml:space="preserve">ESCAVAÇÃO HORIZONTAL, INCLUINDO CARGA, DESCARGA E TRANSPORTE EM SOLO DE 1A CATEGORIA COM TRATOR DE ESTEIRAS (347HP/LÂMINA: 8,70M3) E CAMINHÃO BASCULANTE DE 10M3, DMT ATÉ 200M. AF_07/2020</t>
  </si>
  <si>
    <t xml:space="preserve">ESCAVAÇÃO HORIZONTAL, INCLUINDO CARGA, DESCARGA E TRANSPORTE EM SOLO DE 1A CATEGORIA COM TRATOR DE ESTEIRAS (125HP/LÂMINA: 2,70M3) E CAMINHÃO BASCULANTE DE 10M3, DMT ATÉ 200M. AF_07/2020</t>
  </si>
  <si>
    <t xml:space="preserve">ESCAVAÇÃO HORIZONTAL, INCLUINDO  ESCARIFICAÇÃO, CARGA, DESCARGA E TRANSPORTE EM SOLO DE 2A CATEGORIA COM TRATOR DE ESTEIRAS (100HP/LÂMINA: 2,19M3) E CAMINHÃO BASCULANTE DE 10M3, DMT ATÉ 200M. AF_07/2020</t>
  </si>
  <si>
    <t xml:space="preserve">ESCAVAÇÃO HORIZONTAL, INCLUINDO ESCARIFICAÇÃO, CARGA, DESCARGA E TRANSPORTE EM SOLO DE 2A CATEGORIA COM TRATOR DE ESTEIRAS (150HP/LÂMINA: 3,18M3) E CAMINHÃO BASCULANTE DE 10M3, DMT ATÉ 200M. AF_07/2020</t>
  </si>
  <si>
    <t xml:space="preserve">ESCAVAÇÃO HORIZONTAL, INCLUINDO ESCARIFICAÇÃO, CARGA, DESCARGA E TRANSPORTE EM SOLO DE 2A CATEGORIA COM TRATOR DE ESTEIRAS (170HP/LÂMINA: 5,20M3) E CAMINHÃO BASCULANTE DE 10M3, DMT ATÉ 200M. AF_07/2020</t>
  </si>
  <si>
    <t xml:space="preserve">ESCAVAÇÃO HORIZONTAL, INCLUINDO ESCARIFICAÇÃO, CARGA, DESCARGA E TRANSPORTE EM SOLO DE 2A CATEGORIA COM TRATOR DE ESTEIRAS (347HP/LÂMINA: 8,70M3) E CAMINHÃO BASCULANTE DE 10M3, DMT ATÉ 200M. AF_07/2020</t>
  </si>
  <si>
    <t xml:space="preserve">ESCAVAÇÃO HORIZONTAL, INCLUINDO ESCARIFICAÇÃO, CARGA, DESCARGA E TRANSPORTE EM SOLO DE 2A CATEGORIA COM TRATOR DE ESTEIRAS (125HP/LÂMINA: 2,70M3) E CAMINHÃO BASCULANTE DE 10M3, DMT ATÉ 200M. AF_07/2020</t>
  </si>
  <si>
    <t xml:space="preserve">ESCAVAÇÃO HORIZONTAL, INCLUINDO CARGA, DESCARGA E TRANSPORTE EM SOLO DE 1A CATEGORIA COM TRATOR DE ESTEIRAS (100HP/LÂMINA: 2,19M3) E CAMINHÃO BASCULANTE DE 14M3, DMT ATÉ 200M. AF_07/2020</t>
  </si>
  <si>
    <t xml:space="preserve">ESCAVAÇÃO HORIZONTAL, INCLUINDO CARGA, DESCARGA E TRANSPORTE EM SOLO DE 1A CATEGORIA COM TRATOR DE ESTEIRAS (150HP/LÂMINA: 3,18M3) E CAMINHÃO BASCULANTE DE 14M3, DMT ATÉ 200M. AF_07/2020</t>
  </si>
  <si>
    <t xml:space="preserve">ESCAVAÇÃO HORIZONTAL, INCLUINDO CARGA, DESCARGA E TRANSPORTE EM SOLO DE 1A CATEGORIA COM TRATOR DE ESTEIRAS (170HP/LÂMINA: 5,20M3) E CAMINHÃO BASCULANTE DE 14M3, DMT ATÉ 200M. AF_07/2020</t>
  </si>
  <si>
    <t xml:space="preserve">ESCAVAÇÃO HORIZONTAL, INCLUINDO CARGA, DESCARGA E TRANSPORTE EM SOLO DE 1A CATEGORIA COM TRATOR DE ESTEIRAS (347HP/LÂMINA: 8,70M3) E CAMINHÃO BASCULANTE DE 14M3, DMT ATÉ 200M. AF_07/2020</t>
  </si>
  <si>
    <t xml:space="preserve">ESCAVAÇÃO HORIZONTAL, INCLUINDO CARGA, DESCARGA E TRANSPORTE EM SOLO DE 1A CATEGORIA COM TRATOR DE ESTEIRAS (125HP/LÂMINA: 2,70M3) E CAMINHÃO BASCULANTE DE 14M3, DMT ATÉ 200M. AF_07/2020</t>
  </si>
  <si>
    <t xml:space="preserve">ESCAVAÇÃO HORIZONTAL, INCLUINDO ESCARIFICAÇÃO, CARGA, DESCARGA E TRANSPORTE EM SOLO DE 2A CATEGORIA COM TRATOR DE ESTEIRAS (100HP/LÂMINA: 2,19M3) E CAMINHÃO BASCULANTE DE 14M3, DMT ATÉ 200M. AF_07/2020</t>
  </si>
  <si>
    <t xml:space="preserve">ESCAVAÇÃO HORIZONTAL, INCLUINDO ESCARIFICAÇÃO, CARGA, DESCARGA E TRANSPORTE EM SOLO DE 2A CATEGORIA COM TRATOR DE ESTEIRAS (150HP/LÂMINA: 3,18M3) E CAMINHÃO BASCULANTE DE 14M3, DMT ATÉ 200M. AF_07/2020</t>
  </si>
  <si>
    <t xml:space="preserve">ESCAVAÇÃO HORIZONTAL, INCLUINDO ESCARIFICAÇÃO, CARGA, DESCARGA E TRANSPORTE EM SOLO DE 2A CATEGORIA COM TRATOR DE ESTEIRAS (170HP/LÂMINA: 5,20M3) E CAMINHÃO BASCULANTE DE 14M3, DMT ATÉ 200M. AF_07/2020</t>
  </si>
  <si>
    <t xml:space="preserve">ESCAVAÇÃO HORIZONTAL, INCLUINDO ESCARIFICAÇÃO, CARGA, DESCARGA E TRANSPORTE EM SOLO DE 2A CATEGORIA COM TRATOR DE ESTEIRAS (347HP/LÂMINA: 8,70M3) E CAMINHÃO BASCULANTE DE 14M3, DMT ATÉ 200M. AF_07/2020</t>
  </si>
  <si>
    <t xml:space="preserve">ESCAVAÇÃO HORIZONTAL, INCLUINDO ESCARIFICAÇÃO, CARGA, DESCARGA E TRANSPORTE EM SOLO DE 2A CATEGORIA COM TRATOR DE ESTEIRAS (125HP/LÂMINA: 2,70M3) E CAMINHÃO BASCULANTE DE 14M3, DMT ATÉ 200M. AF_07/2020</t>
  </si>
  <si>
    <t xml:space="preserve">ESCAVAÇÃO VERTICAL PARA  EDIFICAÇÃO, COM CARGA, DESCARGA E TRANSPORTE DE SOLO DE 1ª CATEGORIA, COM ESCAVADEIRA HIDRÁULICA (CAÇAMBA: 0,8 M³ / 111 HP), FROTA DE 3 CAMINHÕES BASCULANTES DE 14 M³, DMT ATÉ 1 KM E VELOCIDADE MÉDIA 14 KM/H. AF_05/2020</t>
  </si>
  <si>
    <t xml:space="preserve">ESCAVAÇÃO VERTICAL PARA EDIFICAÇÃO, COM CARGA, DESCARGA E TRANSPORTE DE SOLO DE 1ª CATEGORIA, COM ESCAVADEIRA HIDRÁULICA (CAÇAMBA: 0,8 M³ / 111 HP), FROTA DE 2 CAMINHÕES BASCULANTES DE 18 M³, DMT ATÉ 1 KM E VELOCIDADE MÉDIA 14 KM/H. AF_05/2020</t>
  </si>
  <si>
    <t xml:space="preserve">ESCAVAÇÃO VERTICAL PARA  EDIFICAÇÃO, COM CARGA, DESCARGA E TRANSPORTE DE SOLO DE 1ª CATEGORIA, COM ESCAVADEIRA HIDRÁULICA (CAÇAMBA: 1,2 M³ / 155 HP), FROTA DE 3 CAMINHÕES BASCULANTES DE 14 M³, DMT ATÉ 1 KM E VELOCIDADE MÉDIA 14 KM/H. AF_05/2020</t>
  </si>
  <si>
    <t xml:space="preserve">ESCAVAÇÃO VERTICAL PARA  EDIFICAÇÃO, COM CARGA, DESCARGA E TRANSPORTE DE SOLO DE 1ª CATEGORIA, COM ESCAVADEIRA HIDRÁULICA (CAÇAMBA: 1,2 M³ / 155 HP), FROTA DE 3 CAMINHÕES BASCULANTES DE 18 M³, DMT ATÉ 1 KM E VELOCIDADE MÉDIA 14 KM/H. AF_05/2020</t>
  </si>
  <si>
    <t xml:space="preserve">ESCAVAÇÃO VERTICAL PARA  EDIFICAÇÃO, COM CARGA, DESCARGA E TRANSPORTE DE SOLO DE 1ª CATEGORIA, COM ESCAVADEIRA HIDRÁULICA (CAÇAMBA: 0,8 M³ / 111 HP), FROTA DE 4 CAMINHÕES BASCULANTES DE 14 M³, DMT DE 1,5 KM E VELOCIDADE MÉDIA 18 KM/H. AF_05/2020</t>
  </si>
  <si>
    <t xml:space="preserve">ESCAVAÇÃO VERTICAL PARA  EDIFICAÇÃO, COM CARGA, DESCARGA E TRANSPORTE DE SOLO DE 1ª CATEGORIA, COM ESCAVADEIRA HIDRÁULICA (CAÇAMBA: 0,8 M³ / 111 HP), FROTA DE 4 CAMINHÕES BASCULANTES DE 14 M³, DMT DE 2 KM E VELOCIDADE MÉDIA 19 KM/H. AF_05/2020</t>
  </si>
  <si>
    <t xml:space="preserve">ESCAVAÇÃO VERTICAL PARA  EDIFICAÇÃO, COM CARGA, DESCARGA E TRANSPORTE DE SOLO DE 1ª CATEGORIA, COM ESCAVADEIRA HIDRÁULICA (CAÇAMBA: 0,8 M³ / 111 HP), FROTA DE 5 CAMINHÕES BASCULANTES DE 14 M³, DMT DE 3 KM E VELOCIDADE MÉDIA 20 KM/H. AF_05/2020</t>
  </si>
  <si>
    <t xml:space="preserve">ESCAVAÇÃO VERTICAL PARA  EDIFICAÇÃO, COM CARGA, DESCARGA E TRANSPORTE DE SOLO DE 1ª CATEGORIA, COM ESCAVADEIRA HIDRÁULICA (CAÇAMBA: 0,8 M³ / 111 HP), FROTA DE 6 CAMINHÕES BASCULANTES DE 14 M³, DMT DE 4 KM E VELOCIDADE MÉDIA 22 KM/H. AF_05/2020</t>
  </si>
  <si>
    <t xml:space="preserve">ESCAVAÇÃO VERTICAL PARA  EDIFICAÇÃO, COM CARGA, DESCARGA E TRANSPORTE DE SOLO DE 1ª CATEGORIA, COM ESCAVADEIRA HIDRÁULICA (CAÇAMBA: 0,8 M³ / 111 HP), FROTA DE 7 CAMINHÕES BASCULANTES DE 14 M³, DMT DE 6 KM E VELOCIDADE MÉDIA 22 KM/H. AF_05/2020</t>
  </si>
  <si>
    <t xml:space="preserve">ESCAVAÇÃO VERTICAL PARA  EDIFICAÇÃO, COM CARGA, DESCARGA E TRANSPORTE DE SOLO DE 1ª CATEGORIA, COM ESCAVADEIRA HIDRÁULICA (CAÇAMBA: 0,8 M³ / 111 HP), FROTA DE 4 CAMINHÕES BASCULANTES DE 18 M³, DMT DE 1,5 KM E VELOCIDADE MÉDIA 18 KM/H. AF_05/2020</t>
  </si>
  <si>
    <t xml:space="preserve">ESCAVAÇÃO VERTICAL PARA  EDIFICAÇÃO, COM CARGA, DESCARGA E TRANSPORTE DE SOLO DE 1ª CATEGORIA, COM ESCAVADEIRA HIDRÁULICA (CAÇAMBA: 0,8 M³ / 111 HP), FROTA DE 4 CAMINHÕES BASCULANTES DE 18 M³, DMT DE 2 KM E VELOCIDADE MÉDIA 19 KM/H. AF_05/2020</t>
  </si>
  <si>
    <t xml:space="preserve">ESCAVAÇÃO VERTICAL PARA  EDIFICAÇÃO, COM CARGA, DESCARGA E TRANSPORTE DE SOLO DE 1ª CATEGORIA, COM ESCAVADEIRA HIDRÁULICA (CAÇAMBA: 0,8 M³ / 111 HP), FROTA DE 5 CAMINHÕES BASCULANTES DE 18 M³, DMT DE 3 KM E VELOCIDADE MÉDIA 20 KM/H. AF_05/2020</t>
  </si>
  <si>
    <t xml:space="preserve">ESCAVAÇÃO VERTICAL PARA  EDIFICAÇÃO, COM CARGA, DESCARGA E TRANSPORTE DE SOLO DE 1ª CATEGORIA, COM ESCAVADEIRA HIDRÁULICA (CAÇAMBA: 0,8 M³ / 111 HP), FROTA DE 5 CAMINHÕES BASCULANTES DE 18 M³, DMT DE 4 KM E VELOCIDADE MÉDIA 22 KM/H. AF_05/2020</t>
  </si>
  <si>
    <t xml:space="preserve">ESCAVAÇÃO VERTICAL PARA  EDIFICAÇÃO, COM CARGA, DESCARGA E TRANSPORTE DE SOLO DE 1ª CATEGORIA, COM ESCAVADEIRA HIDRÁULICA (CAÇAMBA: 0,8 M³ / 111 HP), FROTA DE 6 CAMINHÕES BASCULANTES DE 18 M³, DMT DE 6 KM E VELOCIDADE MÉDIA 22 KM/H. AF_05/2020</t>
  </si>
  <si>
    <t xml:space="preserve">ESCAVAÇÃO VERTICAL PARA  EDIFICAÇÃO, COM CARGA, DESCARGA E TRANSPORTE DE SOLO DE 1ª CATEGORIA, COM ESCAVADEIRA HIDRÁULICA (CAÇAMBA: 1,2 M³ / 155 HP), FROTA DE 5 CAMINHÕES BASCULANTES DE 14 M³, DMT DE 1,5 KM E VELOCIDADE MÉDIA 18 KM/H. AF_05/2020</t>
  </si>
  <si>
    <t xml:space="preserve">ESCAVAÇÃO VERTICAL PARA  EDIFICAÇÃO, COM CARGA, DESCARGA E TRANSPORTE DE SOLO DE 1ª CATEGORIA, COM ESCAVADEIRA HIDRÁULICA (CAÇAMBA: 1,2 M³ / 155 HP), FROTA DE 5 CAMINHÕES BASCULANTES DE 14 M³, DMT DE 2 KM E VELOCIDADE MÉDIA 19 KM/H. AF_05/2020</t>
  </si>
  <si>
    <t xml:space="preserve">ESCAVAÇÃO VERTICAL PARA  EDIFICAÇÃO, COM CARGA, DESCARGA E TRANSPORTE DE SOLO DE 1ª CATEGORIA, COM ESCAVADEIRA HIDRÁULICA (CAÇAMBA: 1,2 M³ / 155 HP), FROTA DE 6 CAMINHÕES BASCULANTES DE 14 M³, DMT DE 3 KM E VELOCIDADE MÉDIA 20 KM/H. AF_05/2020</t>
  </si>
  <si>
    <t xml:space="preserve">ESCAVAÇÃO VERTICAL PARA  EDIFICAÇÃO, COM CARGA, DESCARGA E TRANSPORTE DE SOLO DE 1ª CATEGORIA, COM ESCAVADEIRA HIDRÁULICA (CAÇAMBA: 1,2 M³ / 155 HP), FROTA DE 7 CAMINHÕES BASCULANTES DE 14 M³, DMT DE 4 KM E VELOCIDADE MÉDIA 22 KM/H. AF_05/2020</t>
  </si>
  <si>
    <t xml:space="preserve">ESCAVAÇÃO VERTICAL PARA  EDIFICAÇÃO, COM CARGA, DESCARGA E TRANSPORTE DE SOLO DE 1ª CATEGORIA, COM ESCAVADEIRA HIDRÁULICA (CAÇAMBA: 1,2 M³ / 155 HP), FROTA DE 9 CAMINHÕES BASCULANTES DE 14 M³, DMT DE 6 KM E VELOCIDADE MÉDIA 22 KM/H. AF_05/2020</t>
  </si>
  <si>
    <t xml:space="preserve">ESCAVAÇÃO VERTICAL PARA  EDIFICAÇÃO, COM CARGA, DESCARGA E TRANSPORTE DE SOLO DE 1ª CATEGORIA, COM ESCAVADEIRA HIDRÁULICA (CAÇAMBA: 1,2 M³ / 155 HP), FROTA DE 5 CAMINHÕES BASCULANTES DE 18 M³, DMT DE 1,5 KM E VELOCIDADE MÉDIA 18 KM/H. AF_05/2020</t>
  </si>
  <si>
    <t xml:space="preserve">ESCAVAÇÃO VERTICAL PARA  EDIFICAÇÃO, COM CARGA, DESCARGA E TRANSPORTE DE SOLO DE 1ª CATEGORIA, COM ESCAVADEIRA HIDRÁULICA (CAÇAMBA: 1,2 M³ / 155 HP), FROTA DE 5 CAMINHÕES BASCULANTES DE 18 M³, DMT DE 2 KM E VELOCIDADE MÉDIA 19 KM/H. AF_05/2020</t>
  </si>
  <si>
    <t xml:space="preserve">ESCAVAÇÃO VERTICAL PARA  EDIFICAÇÃO, COM CARGA, DESCARGA E TRANSPORTE DE SOLO DE 1ª CATEGORIA, COM ESCAVADEIRA HIDRÁULICA (CAÇAMBA: 1,2 M³ / 155 HP), FROTA DE 6 CAMINHÕES BASCULANTES DE 18 M³, DMT DE 3 KM E VELOCIDADE MÉDIA 20 KM/H. AF_05/2020</t>
  </si>
  <si>
    <t xml:space="preserve">ESCAVAÇÃO VERTICAL PARA  EDIFICAÇÃO, COM CARGA, DESCARGA E TRANSPORTE DE SOLO DE 1ª CATEGORIA, COM ESCAVADEIRA HIDRÁULICA (CAÇAMBA: 1,2 M³ / 155 HP), FROTA DE 6 CAMINHÕES BASCULANTES DE 18 M³, DMT DE 4 KM E VELOCIDADE MÉDIA 22 KM/H. AF_05/2020</t>
  </si>
  <si>
    <t xml:space="preserve">ESCAVAÇÃO VERTICAL PARA  EDIFICAÇÃO, COM CARGA, DESCARGA E TRANSPORTE DE SOLO DE 1ª CATEGORIA, COM ESCAVADEIRA HIDRÁULICA (CAÇAMBA: 1,2 M³ / 155 HP), FROTA DE 8 CAMINHÕES BASCULANTES DE 18 M³, DMT DE 6 KM E VELOCIDADE MÉDIA 22 KM/H. AF_05/2020</t>
  </si>
  <si>
    <t xml:space="preserve">ESCAVAÇÃO VERTICAL PARA INFRAESTRUTURA, COM CARGA, DESCARGA E TRANSPORTE DE SOLO DE 1ª CATEGORIA, COM ESCAVADEIRA HIDRÁULICA (CAÇAMBA: 0,8 M³ / 111 HP), FROTA DE 3 CAMINHÕES BASCULANTES DE 14 M³, DMT ATÉ 1 KM E VELOCIDADE MÉDIA14 KM/H. AF_05/2020</t>
  </si>
  <si>
    <t xml:space="preserve">ESCAVAÇÃO VERTICAL PARA INFRAESTRUTURA, COM CARGA, DESCARGA E TRANSPORTE DE SOLO DE 1ª CATEGORIA, COM ESCAVADEIRA HIDRÁULICA (CAÇAMBA: 0,8 M³ / 111 HP), FROTA DE 3 CAMINHÕES BASCULANTES DE 18 M³, DMT ATÉ 1 KM E VELOCIDADE MÉDIA14 KM/H. AF_05/2020</t>
  </si>
  <si>
    <t xml:space="preserve">ESCAVAÇÃO VERTICAL PARA INFRAESTRUTURA, COM CARGA, DESCARGA E TRANSPORTE DE SOLO DE 1ª CATEGORIA, COM ESCAVADEIRA HIDRÁULICA (CAÇAMBA: 1,2 M³ / 155 HP), FROTA DE 3 CAMINHÕES BASCULANTES DE 14 M³, DMT ATÉ 1 KM E VELOCIDADE MÉDIA14 KM/H. AF_05/2020</t>
  </si>
  <si>
    <t xml:space="preserve">ESCAVAÇÃO VERTICAL PARA INFRAESTRUTURA, COM CARGA, DESCARGA E TRANSPORTE DE SOLO DE 1ª CATEGORIA, COM ESCAVADEIRA HIDRÁULICA (CAÇAMBA: 1,2 M³ / 155 HP), FROTA DE 3 CAMINHÕES BASCULANTES DE 18 M³, DMT ATÉ 1 KM E VELOCIDADE MÉDIA14 KM/H. AF_05/2020</t>
  </si>
  <si>
    <t xml:space="preserve">ESCAVAÇÃO VERTICAL PARA INFRAESTRUTURA, COM CARGA, DESCARGA E TRANSPORTE DE SOLO DE 1ª CATEGORIA, COM ESCAVADEIRA HIDRÁULICA (CAÇAMBA: 0,8 M³ / 111HP), FROTA DE 5 CAMINHÕES BASCULANTES DE 14 M³, DMT DE 1,5 KM E VELOCIDADE MÉDIA18 KM/H. AF_05/2020</t>
  </si>
  <si>
    <t xml:space="preserve">ESCAVAÇÃO VERTICAL PARA INFRAESTRUTURA, COM CARGA, DESCARGA E TRANSPORTE DE SOLO DE 1ª CATEGORIA, COM ESCAVADEIRA HIDRÁULICA (CAÇAMBA: 0,8 M³ / 111HP), FROTA DE 5 CAMINHÕES BASCULANTES DE 14 M³, DMT DE 2 KM E VELOCIDADE MÉDIA 19 KM/H. AF_05/2020</t>
  </si>
  <si>
    <t xml:space="preserve">ESCAVAÇÃO VERTICAL PARA INFRAESTRUTURA, COM CARGA, DESCARGA E TRANSPORTE DE SOLO DE 1ª CATEGORIA, COM ESCAVADEIRA HIDRÁULICA (CAÇAMBA: 0,8 M³ / 111HP), FROTA DE 6 CAMINHÕES BASCULANTES DE 14 M³, DMT DE 3 KM E VELOCIDADE MÉDIA 20 KM/H. AF_05/2020</t>
  </si>
  <si>
    <t xml:space="preserve">ESCAVAÇÃO VERTICAL PARA INFRAESTRUTURA, COM CARGA, DESCARGA E TRANSPORTE DE SOLO DE 1ª CATEGORIA, COM ESCAVADEIRA HIDRÁULICA (CAÇAMBA: 0,8 M³ / 111HP), FROTA DE 6 CAMINHÕES BASCULANTES DE 14 M³, DMT DE 4 KM E VELOCIDADE MÉDIA 22 KM/H. AF_05/2020</t>
  </si>
  <si>
    <t xml:space="preserve">ESCAVAÇÃO VERTICAL PARA INFRAESTRUTURA, COM CARGA, DESCARGA E TRANSPORTE DE SOLO DE 1ª CATEGORIA, COM ESCAVADEIRA HIDRÁULICA (CAÇAMBA: 0,8 M³ / 111HP), FROTA DE 8 CAMINHÕES BASCULANTES DE 14 M³, DMT DE 6 KM E VELOCIDADE MÉDIA 22 KM/H. AF_05/2020</t>
  </si>
  <si>
    <t xml:space="preserve">ESCAVAÇÃO VERTICAL PARA INFRAESTRUTURA, COM CARGA, DESCARGA E TRANSPORTE DE SOLO DE 1ª CATEGORIA, COM ESCAVADEIRA HIDRÁULICA (CAÇAMBA: 0,8 M³ / 111HP), FROTA DE 4 CAMINHÕES BASCULANTES DE 18 M³, DMT DE 1,5 KM E VELOCIDADE MÉDIA18 KM/H. AF_05/2020</t>
  </si>
  <si>
    <t xml:space="preserve">ESCAVAÇÃO VERTICAL PARA INFRAESTRUTURA, COM CARGA, DESCARGA E TRANSPORTE DE SOLO DE 1ª CATEGORIA, COM ESCAVADEIRA HIDRÁULICA (CAÇAMBA: 0,8 M³ / 111HP), FROTA DE 4 CAMINHÕES BASCULANTES DE 18 M³, DMT DE 2 KM E VELOCIDADE MÉDIA 19 KM/H. AF_05/2020</t>
  </si>
  <si>
    <t xml:space="preserve">ESCAVAÇÃO VERTICAL PARA INFRAESTRUTURA, COM CARGA, DESCARGA E TRANSPORTE DE SOLO DE 1ª CATEGORIA, COM ESCAVADEIRA HIDRÁULICA (CAÇAMBA: 0,8 M³ / 111HP), FROTA DE 5 CAMINHÕES BASCULANTES DE 18 M³, DMT DE 3 KM E VELOCIDADE MÉDIA 20 KM/H. AF_05/2020</t>
  </si>
  <si>
    <t xml:space="preserve">ESCAVAÇÃO VERTICAL PARA INFRAESTRUTURA, COM CARGA, DESCARGA E TRANSPORTE DE SOLO DE 1ª CATEGORIA, COM ESCAVADEIRA HIDRÁULICA (CAÇAMBA: 0,8 M³ / 111HP), FROTA DE 6 CAMINHÕES BASCULANTES DE 18 M³, DMT DE 4 KM E VELOCIDADE MÉDIA 22 KM/H. AF_05/2020</t>
  </si>
  <si>
    <t xml:space="preserve">ESCAVAÇÃO VERTICAL PARA INFRAESTRUTURA, COM CARGA, DESCARGA E TRANSPORTE DE SOLO DE 1ª CATEGORIA, COM ESCAVADEIRA HIDRÁULICA (CAÇAMBA: 0,8 M³ / 111HP), FROTA DE 7 CAMINHÕES BASCULANTES DE 18 M³, DMT DE 6 KM E VELOCIDADE MÉDIA 22 KM/H. AF_05/2020</t>
  </si>
  <si>
    <t xml:space="preserve">ESCAVAÇÃO VERTICAL PARA INFRAESTRUTURA, COM CARGA, DESCARGA E TRANSPORTE DE SOLO DE 1ª CATEGORIA, COM ESCAVADEIRA HIDRÁULICA (CAÇAMBA: 1,2M³ / 155HP), FROTA DE 6 CAMINHÕES BASCULANTES DE 14 M³, DMT DE 1,5 KM E VELOCIDADE MÉDIA18 KM/H. AF_05/2020</t>
  </si>
  <si>
    <t xml:space="preserve">ESCAVAÇÃO VERTICAL PARA INFRAESTRUTURA, COM CARGA, DESCARGA E TRANSPORTE DE SOLO DE 1ª CATEGORIA, COM ESCAVADEIRA HIDRÁULICA (CAÇAMBA: 1,2 M³ / 155HP), FROTA DE 6 CAMINHÕES BASCULANTES DE 14 M³, DMT DE 2 KM E VELOCIDADE MÉDIA 19 KM/H. AF_05/2020</t>
  </si>
  <si>
    <t xml:space="preserve">ESCAVAÇÃO VERTICAL PARA INFRAESTRUTURA, COM CARGA, DESCARGA E TRANSPORTE DE SOLO DE 1ª CATEGORIA, COM ESCAVADEIRA HIDRÁULICA (CAÇAMBA: 1,2 M³ / 155HP), FROTA DE 7 CAMINHÕES BASCULANTES DE 14 M³, DMT DE 3 KM E VELOCIDADE MÉDIA 20 KM/H. AF_05/2020</t>
  </si>
  <si>
    <t xml:space="preserve">ESCAVAÇÃO VERTICAL PARA INFRAESTRUTURA, COM CARGA, DESCARGA E TRANSPORTE DE SOLO DE 1ª CATEGORIA, COM ESCAVADEIRA HIDRÁULICA (CAÇAMBA: 1,2 M³ / 155HP), FROTA DE 8 CAMINHÕES BASCULANTES DE 14 M³, DMT DE 4 KM E VELOCIDADE MÉDIA 22 KM/H. AF_05/2020</t>
  </si>
  <si>
    <t xml:space="preserve">ESCAVAÇÃO VERTICAL PARA INFRAESTRUTURA, COM CARGA, DESCARGA E TRANSPORTE DE SOLO DE 1ª CATEGORIA, COM ESCAVADEIRA HIDRÁULICA (CAÇAMBA: 1,2 M³ / 155HP), FROTA DE 10 CAMINHÕES BASCULANTES DE 14 M³, DMT DE 6 KM E VELOCIDADE MÉDIA22 KM/H. AF_05/2020</t>
  </si>
  <si>
    <t xml:space="preserve">ESCAVAÇÃO VERTICAL PARA INFRAESTRUTURA, COM CARGA, DESCARGA E TRANSPORTE DE SOLO DE 1ª CATEGORIA, COM ESCAVADEIRA HIDRÁULICA (CAÇAMBA: 1,2 M³ / 155HP), FROTA DE 5 CAMINHÕES BASCULANTES DE 18 M³, DMT DE 1,5 KM E VELOCIDADE MÉDIA18 KM/H. AF_05/2020</t>
  </si>
  <si>
    <t xml:space="preserve">ESCAVAÇÃO VERTICAL PARA INFRAESTRUTURA, COM CARGA, DESCARGA E TRANSPORTE DE SOLO DE 1ª CATEGORIA, COM ESCAVADEIRA HIDRÁULICA (CAÇAMBA: 1,2 M³ / 155HP), FROTA DE 6 CAMINHÕES BASCULANTES DE 18 M³, DMT DE 2 KM E VELOCIDADE MÉDIA 19 KM/H. AF_05/2020</t>
  </si>
  <si>
    <t xml:space="preserve">ESCAVAÇÃO VERTICAL PARA INFRAESTRUTURA, COM CARGA, DESCARGA E TRANSPORTE DE SOLO DE 1ª CATEGORIA, COM ESCAVADEIRA HIDRÁULICA (CAÇAMBA: 1,2 M³ / 155HP), FROTA DE 6 CAMINHÕES BASCULANTES DE 18 M³, DMT DE 3 KM E VELOCIDADE MÉDIA 20 KM/H. AF_05/2020</t>
  </si>
  <si>
    <t xml:space="preserve">ESCAVAÇÃO VERTICAL PARA INFRAESTRUTURA, COM CARGA, DESCARGA E TRANSPORTE DE SOLO DE 1ª CATEGORIA, COM ESCAVADEIRA HIDRÁULICA (CAÇAMBA: 1,2 M³ / 155HP), FROTA DE 7 CAMINHÕES BASCULANTES DE 18 M³, DMT DE 4 KM E VELOCIDADE MÉDIA 22 KM/H. AF_05/2020</t>
  </si>
  <si>
    <t xml:space="preserve">ESCAVAÇÃO VERTICAL PARA INFRAESTRUTURA, COM CARGA, DESCARGA E TRANSPORTE DE SOLO DE 1ª CATEGORIA, COM ESCAVADEIRA HIDRÁULICA (CAÇAMBA: 1,2 M³ / 155HP), FROTA DE 9 CAMINHÕES BASCULANTES DE 18 M³, DMT DE 6 KM E VELOCIDADE MÉDIA 22 KM/H. AF_05/2020</t>
  </si>
  <si>
    <t xml:space="preserve">ESCAVAÇÃO VERTICAL PARA  EDIFICAÇÃO, COM CARGA, DESCARGA E TRANSPORTE DE SOLO DE 1ª CATEGORIA, COM ESCAVADEIRA HIDRÁULICA (CAÇAMBA: 0,8 M³ / 111HP), FROTA DE 3 CAMINHÕES BASCULANTES DE 10 M³, DMT ATÉ 1 KM E VELOCIDADE MÉDIA 14 KM/H. AF_05/2020</t>
  </si>
  <si>
    <t xml:space="preserve">ESCAVAÇÃO VERTICAL PARA  EDIFICAÇÃO, COM CARGA, DESCARGA E TRANSPORTE DE SOLO DE 1ª CATEGORIA, COM ESCAVADEIRA HIDRÁULICA (CAÇAMBA: 1,2 M³ / 155HP), FROTA DE 3 CAMINHÕES BASCULANTES DE 10 M³, DMT ATÉ 1 KM E VELOCIDADE MÉDIA 14 KM/H. AF_05/2020</t>
  </si>
  <si>
    <t xml:space="preserve">ESCAVAÇÃO VERTICAL PARA  EDIFICAÇÃO, COM CARGA, DESCARGA E TRANSPORTE DE SOLO DE 1ª CATEGORIA, COM ESCAVADEIRA HIDRÁULICA (CAÇAMBA: 0,8 M³ / 111HP), FROTA DE 5 CAMINHÕES BASCULANTES DE 10 M³, DMT DE 1,5 KM E VELOCIDADE MÉDIA 18 KM/H. AF_05/2020</t>
  </si>
  <si>
    <t xml:space="preserve">ESCAVAÇÃO VERTICAL PARA  EDIFICAÇÃO, COM CARGA, DESCARGA E TRANSPORTE DE SOLO DE 1ª CATEGORIA, COM ESCAVADEIRA HIDRÁULICA (CAÇAMBA: 0,8 M³ / 111HP), FROTA DE 5 CAMINHÕES BASCULANTES DE 10 M³, DMT DE 2 KM E VELOCIDADE MÉDIA 19 KM/H. AF_05/2020</t>
  </si>
  <si>
    <t xml:space="preserve">ESCAVAÇÃO VERTICAL PARA  EDIFICAÇÃO, COM CARGA, DESCARGA E TRANSPORTE DE SOLO DE 1ª CATEGORIA, COM ESCAVADEIRA HIDRÁULICA (CAÇAMBA: 0,8 M³ / 111HP), FROTA DE 6 CAMINHÕES BASCULANTES DE 10 M³, DMT DE 3 KM E VELOCIDADE MÉDIA 20 KM/H. AF_05/2020</t>
  </si>
  <si>
    <t xml:space="preserve">ESCAVAÇÃO VERTICAL PARA  EDIFICAÇÃO, COM CARGA, DESCARGA E TRANSPORTE DE SOLO DE 1ª CATEGORIA, COM ESCAVADEIRA HIDRÁULICA (CAÇAMBA: 0,8 M³ / 111HP), FROTA DE 7 CAMINHÕES BASCULANTES DE 10 M³, DMT DE 4 KM E VELOCIDADE MÉDIA 22 KM/H. AF_05/2020</t>
  </si>
  <si>
    <t xml:space="preserve">ESCAVAÇÃO VERTICAL PARA  EDIFICAÇÃO, COM CARGA, DESCARGA E TRANSPORTE DE SOLO DE 1ª CATEGORIA, COM ESCAVADEIRA HIDRÁULICA (CAÇAMBA: 0,8 M³ / 111HP), FROTA DE 9 CAMINHÕES BASCULANTES DE 10 M³, DMT DE 6 KM E VELOCIDADE MÉDIA 22 KM/H. AF_05/2020</t>
  </si>
  <si>
    <t xml:space="preserve">ESCAVAÇÃO VERTICAL PARA  EDIFICAÇÃO, COM CARGA, DESCARGA E TRANSPORTE DE SOLO DE 1ª CATEGORIA, COM ESCAVADEIRA HIDRÁULICA (CAÇAMBA: 1,2 M³ / 155HP), FROTA DE 6 CAMINHÕES BASCULANTES DE 10 M³, DMT DE 1,5 KM E VELOCIDADE MÉDIA 18 KM/H. AF_05/2020</t>
  </si>
  <si>
    <t xml:space="preserve">ESCAVAÇÃO VERTICAL PARA  EDIFICAÇÃO, COM CARGA, DESCARGA E TRANSPORTE DE SOLO DE 1ª CATEGORIA, COM ESCAVADEIRA HIDRÁULICA (CAÇAMBA: 1,2 M³ / 155HP), FROTA DE 6 CAMINHÕES BASCULANTES DE 10 M³, DMT DE 2 KM E VELOCIDADE MÉDIA 19 KM/H. AF_05/2020</t>
  </si>
  <si>
    <t xml:space="preserve">ESCAVAÇÃO VERTICAL PARA  EDIFICAÇÃO, COM CARGA, DESCARGA E TRANSPORTE DE SOLO DE 1ª CATEGORIA, COM ESCAVADEIRA HIDRÁULICA (CAÇAMBA: 1,2 M³ / 155HP), FROTA DE 7 CAMINHÕES BASCULANTES DE 10 M³, DMT DE 3 KM E VELOCIDADE MÉDIA 20 KM/H. AF_05/2020</t>
  </si>
  <si>
    <t xml:space="preserve">ESCAVAÇÃO VERTICAL PARA  EDIFICAÇÃO, COM CARGA, DESCARGA E TRANSPORTE DE SOLO DE 1ª CATEGORIA, COM ESCAVADEIRA HIDRÁULICA (CAÇAMBA: 1,2 M³ / 155HP), FROTA DE 8 CAMINHÕES BASCULANTES DE 10 M³, DMT DE 4 KM E VELOCIDADE MÉDIA 22 KM/H. AF_05/2020</t>
  </si>
  <si>
    <t xml:space="preserve">ESCAVAÇÃO VERTICAL PARA  EDIFICAÇÃO, COM CARGA, DESCARGA E TRANSPORTE DE SOLO DE 1ª CATEGORIA, COM ESCAVADEIRA HIDRÁULICA (CAÇAMBA: 1,2 M³ / 155HP), FROTA DE 10 CAMINHÕES BASCULANTES DE 10 M³, DMT DE 6 KM E VELOCIDADE MÉDIA 22 KM/H. AF_05/2020</t>
  </si>
  <si>
    <t xml:space="preserve">ESCAVAÇÃO VERTICAL PARA INFRAESTRUTURA, COM CARGA, DESCARGA E TRANSPORTE DE SOLO DE 1ª CATEGORIA, COM ESCAVADEIRA HIDRÁULICA (CAÇAMBA: 0,8 M³ / 111HP), FROTA DE 3 CAMINHÕES BASCULANTES DE 10 M³, DMT ATÉ 1 KM E VELOCIDADE MÉDIA14 KM/H. AF_05/2020</t>
  </si>
  <si>
    <t xml:space="preserve">ESCAVAÇÃO VERTICAL PARA INFRAESTRUTURA, COM CARGA, DESCARGA E TRANSPORTE DE SOLO DE 1ª CATEGORIA, COM ESCAVADEIRA HIDRÁULICA (CAÇAMBA: 1,2 M³ / 155HP), FROTA DE 4 CAMINHÕES BASCULANTES DE 10 M³, DMT ATÉ 1 KM E VELOCIDADE MÉDIA14 KM/H. AF_05/2020</t>
  </si>
  <si>
    <t xml:space="preserve">ESCAVAÇÃO VERTICAL PARA INFRAESTRUTURA, COM CARGA, DESCARGA E TRANSPORTE DE SOLO DE 1ª CATEGORIA, COM ESCAVADEIRA HIDRÁULICA (CAÇAMBA: 0,8 M³ / 111HP), FROTA DE 5 CAMINHÕES BASCULANTES DE 10 M³, DMT DE 1,5 KM E VELOCIDADE MÉDIA18 KM/H. AF_05/2020</t>
  </si>
  <si>
    <t xml:space="preserve">ESCAVAÇÃO VERTICAL PARA INFRAESTRUTURA, COM CARGA, DESCARGA E TRANSPORTE DE SOLO DE 1ª CATEGORIA, COM ESCAVADEIRA HIDRÁULICA (CAÇAMBA: 0,8 M³ / 111HP), FROTA DE 6 CAMINHÕES BASCULANTES DE 10 M³, DMT DE 2 KM E VELOCIDADE MÉDIA 19 KM/H. AF_05/2020</t>
  </si>
  <si>
    <t xml:space="preserve">ESCAVAÇÃO VERTICAL PARA INFRAESTRUTURA, COM CARGA, DESCARGA E TRANSPORTE DE SOLO DE 1ª CATEGORIA, COM ESCAVADEIRA HIDRÁULICA (CAÇAMBA: 0,8 M³ / 111HP), FROTA DE 7 CAMINHÕES BASCULANTES DE 10 M³, DMT DE 3 KM E VELOCIDADE MÉDIA 20 KM/H. AF_05/2020</t>
  </si>
  <si>
    <t xml:space="preserve">ESCAVAÇÃO VERTICAL PARA INFRAESTRUTURA, COM CARGA, DESCARGA E TRANSPORTE DE SOLO DE 1ª CATEGORIA, COM ESCAVADEIRA HIDRÁULICA (CAÇAMBA: 0,8 M³ / 111HP), FROTA DE 8 CAMINHÕES BASCULANTES DE 10 M³, DMT DE 4 KM E VELOCIDADE MÉDIA 22 KM/H. AF_05/2020</t>
  </si>
  <si>
    <t xml:space="preserve">ESCAVAÇÃO VERTICAL PARA INFRAESTRUTURA, COM CARGA, DESCARGA E TRANSPORTE DE SOLO DE 1ª CATEGORIA, COM ESCAVADEIRA HIDRÁULICA (CAÇAMBA: 0,8 M³ / 111HP), FROTA DE 10 CAMINHÕES BASCULANTES DE 10 M³, DMT DE 6 KM E VELOCIDADE MÉDIA22 KM/H. AF_05/2020</t>
  </si>
  <si>
    <t xml:space="preserve">ESCAVAÇÃO VERTICAL PARA INFRAESTRUTURA, COM CARGA, DESCARGA E TRANSPORTE DE SOLO DE 1ª CATEGORIA, COM ESCAVADEIRA HIDRÁULICA (CAÇAMBA: 1,2 M³ / 155HP), FROTA DE 6 CAMINHÕES BASCULANTES DE 10 M³, DMT DE 1,5 KM E VELOCIDADE MÉDIA18 KM/H. AF_05/2020</t>
  </si>
  <si>
    <t xml:space="preserve">ESCAVAÇÃO VERTICAL PARA INFRAESTRUTURA, COM CARGA, DESCARGA E TRANSPORTE DE SOLO DE 1ª CATEGORIA, COM ESCAVADEIRA HIDRÁULICA (CAÇAMBA: 1,2 M³ / 155HP), FROTA DE 7 CAMINHÕES BASCULANTES DE 10 M³, DMT DE 2 KM E VELOCIDADE MÉDIA 19 KM/H. AF_05/2020</t>
  </si>
  <si>
    <t xml:space="preserve">ESCAVAÇÃO VERTICAL PARA INFRAESTRUTURA, COM CARGA, DESCARGA E TRANSPORTE DE SOLO DE 1ª CATEGORIA, COM ESCAVADEIRA HIDRÁULICA (CAÇAMBA: 1,2 M³ / 155HP), FROTA DE 8 CAMINHÕES BASCULANTES DE 10 M³, DMT DE 3 KM E VELOCIDADE MÉDIA 20 KM/H. AF_05/2020</t>
  </si>
  <si>
    <t xml:space="preserve">ESCAVAÇÃO VERTICAL PARA INFRAESTRUTURA, COM CARGA, DESCARGA E TRANSPORTE DE SOLO DE 1ª CATEGORIA, COM ESCAVADEIRA HIDRÁULICA (CAÇAMBA: 1,2 M³ / 155HP), FROTA DE 9 CAMINHÕES BASCULANTES DE 10 M³, DMT DE 4 KM E VELOCIDADE MÉDIA 22 KM/H. AF_05/2020</t>
  </si>
  <si>
    <t xml:space="preserve">ESCAVAÇÃO VERTICAL PARA INFRAESTRUTURA, COM CARGA, DESCARGA E TRANSPORTE DE SOLO DE 1ª CATEGORIA, COM ESCAVADEIRA HIDRÁULICA (CAÇAMBA: 1,2 M³ / 155HP), FROTA DE 12 CAMINHÕES BASCULANTES DE 10 M³, DMT DE 6 KM E VELOCIDADE MÉDIA22 KM/H. AF_05/2020</t>
  </si>
  <si>
    <t xml:space="preserve">DESMONTE DE MATERIAL DE 3ª CATEGORIA (BLOCOS DE ROCHAS OU MATACOS), COM MARTELETE PNEUMÁTICO MANUAL  EXCLUSIVE CARGA E TRANSPORTE. AF_03/2021</t>
  </si>
  <si>
    <t xml:space="preserve">DESMONTE DE MATERIAL DE 3ª CATEGORIA (BLOCOS DE ROCHAS OU MATACOS), EM VALA, COM MARTELETE PNEUMÁTICO MANUAL   EXCLUSIVE RETIRADA, CARGA E TRANSPORTE. AF_03/2021</t>
  </si>
  <si>
    <t xml:space="preserve">RETIRADA DE MATERIAL DE 3ª CATEGORIA (APÓS ESCAVAÇÃO/DESMONTE) EM VALAS, COM ESCAVADEIRA HIDRÁULICA - EXCLUSIVE CARGA E TRANSPORTE. AF_03/2021</t>
  </si>
  <si>
    <t xml:space="preserve">RETIRADA DE MATERIAL DE 3ª CATEGORIA (APÓS ESCAVAÇÃO/DESMONTE) EM VALAS, COM RETROESCAVADEIRA - EXCLUSIVE CARGA E TRANSPORTE. AF_03/2021</t>
  </si>
  <si>
    <t xml:space="preserve">ESCAVAÇÃO MECANIZADA DE VALA COM PROF. ATÉ 1,5 M (MÉDIA MONTANTE E JUSANTE/UMA COMPOSIÇÃO POR TRECHO), ESCAVADEIRA (0,8 M3), LARG. DE 1,5 M A 2,5 M, EM SOLO DE 1A CATEGORIA, EM LOCAIS COM ALTO NÍVEL DE INTERFERÊNCIA. AF_02/2021</t>
  </si>
  <si>
    <t xml:space="preserve">ESCAVAÇÃO MECANIZADA DE VALA COM PROF. MAIOR QUE 1,5 M ATÉ 3,0 M (MÉDIA MONTANTE E JUSANTE/UMA COMPOSIÇÃO POR TRECHO), ESCAVADEIRA (0,8 M3), LARGURA ATÉ 1,5 M, EM SOLO DE 1A CATEGORIA, EM LOCAIS COM ALTO NÍVEL DE INTERFERÊNCIA. AF_02/2021</t>
  </si>
  <si>
    <t xml:space="preserve">ESCAVAÇÃO MECANIZADA DE VALA COM PROF. MAIOR QUE 3,0 M ATÉ 4,5 M(MÉDIA MONTANTE E JUSANTE/UMA COMPOSIÇÃO POR TRECHO), ESCAVADEIRA (0,8 M3), LARG. MENOR QUE 1,5 M, EM SOLO DE 1A CATEGORIA, EM LOCAIS COM ALTO NÍVEL DE INTERFERÊNCIA. AF_02/2021</t>
  </si>
  <si>
    <t xml:space="preserve">ESCAVAÇÃO MECANIZADA DE VALA COM PROF. DE 3,0 M ATÉ 4,5 M(MÉDIA MONTANTE E JUSANTE/UMA COMPOSIÇÃO POR TRECHO), ESCAVADEIRA (1,2 M3), LARG. DE 1,5 M A 2,5 M, EM SOLO DE 1A CATEGORIA, EM LOCAIS COM ALTO NÍVEL DE INTERFERÊNCIA. AF_02/2021</t>
  </si>
  <si>
    <t xml:space="preserve">ESCAVAÇÃO MECANIZADA DE VALA COM PROF. MAIOR QUE 4,5 M ATÉ 6,0 M(MÉDIA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</si>
  <si>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 LARG. DE 1,5 M A 2,5 M, EM SOLO DE 1A CATEGORIA, LOCAIS COM BAIXO NÍVEL DE INTERFERÊNCIA. AF_02/2021</t>
  </si>
  <si>
    <t xml:space="preserve">ESCAVAÇÃO MECANIZADA DE VALA COM PROF. MAIOR QUE 1,5 M E ATÉ 3,0 M(MÉDIA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</si>
  <si>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(0,8 M3), LARG. MENOR QUE 1,5 M, EM SOLO DE 1A CATEGORIA, LOCAIS COM BAIXO NÍVEL DE INTERFERÊNCIA. AF_02/2021</t>
  </si>
  <si>
    <t xml:space="preserve">ESCAVAÇÃO MECANIZADA DE VALA COM PROF. MAIOR QUE 3,0 M ATÉ 4,5 M (MÉDIA MONTANTE E JUSANTE/UMA COMPOSIÇÃO POR TRECHO), ESCAVADEIRA (1,2 M3), LARG. DE 1,5 M A 2,5 M, EM SOLO DE 1A CATEGORIA, LOCAIS COM BAIXO NÍVEL DE INTERFERÊNCIA. AF_02/2021</t>
  </si>
  <si>
    <t xml:space="preserve">ESCAVAÇÃO MECANIZADA DE VALA COM PROF. MAIOR QUE 4,5 M ATÉ 6,0 M (MÉDIA MONTANTE E JUSANTE/UMA COMPOSIÇÃO POR TRECHO), ESCAVADEIRA (1,2 M3), LARG. DE 1,5 M A 2,5 M, EM SOLO DE 1A CATEGORIA, LOCAIS COM BAIXO NÍVEL DE INTERFERÊNCIA. AF_02/2021</t>
  </si>
  <si>
    <t xml:space="preserve">ESCAVAÇÃO MECANIZADA DE VALA COM PROF. ATÉ 1,5 M (MÉDIA MONTANTE E JUSANTE/UMA COMPOSIÇÃO POR TRECHO), RETROESCAV. (0,26 M3), LARG. MENOR QUE 0,8 M, EM SOLO DE 1A CATEGORIA, EM LOCAIS COM ALTO NÍVEL DE INTERFERÊNCIA. AF_02/2021</t>
  </si>
  <si>
    <t xml:space="preserve">ESCAVAÇÃO MECANIZADA DE VALA COM PROF. ATÉ 1,5 M (MÉDIA MONTANTE E JUSANTE/UMA COMPOSIÇÃO POR TRECHO), RETROESCAV. (0,26 M3), LARG. DE 0,8 M A 1,5 M, EM SOLO DE 1A CATEGORIA, EM LOCAIS COM ALTO NÍVEL DE INTERFERÊNCIA. AF_02/2021</t>
  </si>
  <si>
    <t xml:space="preserve">ESCAVAÇÃO MECANIZADA DE VALA COM PROF. MAIOR QUE 1,5 M ATÉ 3,0 M (MÉDIA MONTANTE E JUSANTE/UMA COMPOSIÇÃO POR TRECHO), RETROESCAV. (0,26 M3), LARG. MENOR QUE 0,8 M, EM SOLO DE 1A CATEGORIA, EM LOCAIS COM ALTO NÍVEL DE INTERFERÊNCIA. AF_02/2021</t>
  </si>
  <si>
    <t xml:space="preserve">ESCAVAÇÃO MECANIZADA DE VALA COM PROF. MAIOR QUE 1,5 M ATÉ 3,0 M (MÉDIA MONTANTE E JUSANTE/UMA COMPOSIÇÃO POR TRECHO), RETROESCAV. (0,26 M3), LARGURA DE 0,8 M A 1,5 M, EM SOLO DE 1A CATEGORIA, EM LOCAIS COM ALTO NÍVEL DE INTERFERÊNCIA. AF_02/2021</t>
  </si>
  <si>
    <t xml:space="preserve">ESCAVAÇÃO MECANIZADA DE VALA COM PROFUNDIDADE ATÉ 1,5 M (MÉDIA MONTANTE E JUSANTE/UMA COMPOSIÇÃO POR TRECHO), RETROESCAV. (0,26 M3), LARGURA MENOR QUE 0,8 M, EM SOLO DE 1A CATEGORIA, LOCAIS COM BAIXO NÍVEL DE INTERFERÊNCIA. AF_02/2021</t>
  </si>
  <si>
    <t xml:space="preserve">ESCAVAÇÃO MECANIZADA DE VALA COM PROFUNDIDADE ATÉ 1,5 M (MÉDIA MONTANTE E JUSANTE/UMA COMPOSIÇÃO POR TRECHO), RETROESCAV. (0,26 M3), LARGURA DE 0,8 M A 1,5 M, EM SOLO DE 1A CATEGORIA, LOCAIS COM BAIXO NÍVEL DE INTERFERÊNCIA. AF_02/2021</t>
  </si>
  <si>
    <t xml:space="preserve">ESCAVAÇÃO MECANIZADA DE VALA COM PROFUNDIDADE MAIOR QUE 1,5 M ATÉ 3,0 M (MÉDIA MONTANTE E JUSANTE/UMA COMPOSIÇÃO POR TRECHO), RETROESCAV. (0,26 M3), LARGURA MENOR QUE 0,8 M, EM SOLO DE 1A CATEGORIA, LOCAIS COM BAIXO NÍVEL DE INTERFERÊNCIA. AF_02/2021</t>
  </si>
  <si>
    <t xml:space="preserve">ESCAVAÇÃO MECANIZADA DE VALA COM PROFUNDIDADE MAIOR QUE 1,5 M ATÉ 3,0 M (MÉDIA MONTANTE E JUSANTE/UMA COMPOSIÇÃO POR TRECHO), RETROESCAV (0,26 M3), LARGURA DE 0,8 M A 1,5 M, EM SOLO DE 1A CATEGORIA, LOCAIS COM BAIXO NÍVEL DE INTERFERÊNCIA. AF_02/2021</t>
  </si>
  <si>
    <t xml:space="preserve">ESCAVAÇÃO MECANIZADA DE VALA COM PROF. ATÉ 1,5 M (MÉDIA MONTANTE E JUSANTE/UMA COMPOSIÇÃO POR TRECHO), ESCAVADEIRA (0,8 M3), LARG. MENOR QUE 1,5 M, EM SOLO DE 1A CATEGORIA, EM LOCAIS COM ALTO NÍVEL DE INTERFERÊNCIA. AF_02/2021</t>
  </si>
  <si>
    <t xml:space="preserve">ESCAVAÇÃO MECANIZADA DE VALA COM PROF. MAIOR QUE  4,5 M ATÉ 6,0 M (MÉDIA MONTANTE E JUSANTE/UMA COMPOSIÇÃO POR TRECHO), ESCAVADEIRA (0,8 M3), LARG. MENOR QUE 1,5 M, EM SOLO DE 1A CATEGORIA, EM LOCAIS COM ALTO NÍVEL DE INTERFERÊNCIA. AF_02/2021</t>
  </si>
  <si>
    <t xml:space="preserve">ESCAVAÇÃO MECANIZADA DE VALA COM PROF. MAIOR QUE 1,50 M ATÉ 3,0 M (MÉDIA MONTANTE E JUSANTE/UMA COMPOSIÇÃO POR TRECHO), ESCAVADEIRA (1,2 M3), LARG. DE 1,5 M A 2,5 M, EM SOLO DE 1A CATEGORIA, EM LOCAIS COM ALTO NÍVEL DE INTERFERÊNCIA. AF_02/2021</t>
  </si>
  <si>
    <t xml:space="preserve">ESCAVAÇÃO MECANIZADA DE VALA COM PROF. ATÉ 1,5 M (MÉDIA MONTANTE E JUSANTE/UMA COMPOSIÇÃO POR TRECHO), ESCAVADEIRA (0,8 M3),LARG. MENOR QUE 1,5 M, EM SOLO DE 1A CATEGORIA, LOCAIS COM BAIXO NÍVEL DE INTERFERÊNCIA. AF_02/2021</t>
  </si>
  <si>
    <t xml:space="preserve">ESCAVAÇÃO MECANIZADA DE VALA COM PROF. MAIOR QUE 4,5 M ATÉ 6,0 M (MÉDIA MONTANTE E JUSANTE/UMA COMPOSIÇÃO POR TRECHO),COM ESCAVADEIRA (0,8 M3), LARG. MENOR QUE 1,5 M, EM SOLO DE 1A CATEGORIA, LOCAIS COM BAIXO NÍVEL DE INTERFERÊNCIA. AF_02/2021</t>
  </si>
  <si>
    <t xml:space="preserve">ESCAVAÇÃO MECANIZADA DE VALA COM PROF. MAIOR QUE 1,5 M ATÉ 3,0 M (MÉDIA MONTANTE E JUSANTE/UMA COMPOSIÇÃO POR TRECHO),COM ESCAVADEIRA (1,2 M3),LARG. DE 1,5 M A 2,5 M, EM SOLO DE 1A CATEGORIA, LOCAIS COM BAIXO NÍVEL DE INTERFERÊNCIA. AF_02/2021</t>
  </si>
  <si>
    <t xml:space="preserve">ESCAVAÇÃO MECANIZADA DE VALA COM PROF. ATÉ 1,5 M (MÉDIA MONTANTE E JUSANTE/UMA COMPOSIÇÃO POR TRECHO), ESCAVADEIRA (0,8 M3),LARG. MENOR QUE 1,5 M, EM SOLO DE MOLE, EM LOCAIS COM ALTO NÍVEL DE INTERFERÊNCIA. AF_02/2021</t>
  </si>
  <si>
    <t xml:space="preserve">ESCAVAÇÃO MECANIZADA DE VALA COM PROF. ATÉ 1,5 M (MÉDIA MONTANTE E JUSANTE/UMA COMPOSIÇÃO POR TRECHO), ESCAVADEIRA (0,8 M3), LARG. DE 1,5 M A 2,5 M, EM SOLO MOLE, EM LOCAIS COM ALTO NÍVEL DE INTERFERÊNCIA. AF_02/2021</t>
  </si>
  <si>
    <t xml:space="preserve">ESCAVAÇÃO MECANIZADA DE VALA COM PROF. MAIOR QUE 1,5 M ATÉ 3,0 M (MÉDIA MONTANTE E JUSANTE/UMA COMPOSIÇÃO POR TRECHO), ESCAVADEIRA (0,8 M3), LARGURA ATÉ 1,5 M, EM SOLO MOLE, EM LOCAIS COM ALTO NÍVEL DE INTERFERÊNCIA. AF_02/2021</t>
  </si>
  <si>
    <t xml:space="preserve">ESCAVAÇÃO MECANIZADA DE VALA COM PROF. MAIOR QUE 3,0 M ATÉ 4,5 M (MÉDIA MONTANTE E JUSANTE/UMA COMPOSIÇÃO POR TRECHO), ESCAVADEIRA (0,8 M3), LARG. MENOR QUE 1,5 M, EM SOLO  MOLE, EM LOCAIS COM ALTO NÍVEL DE INTERFERÊNCIA. AF_02/2021</t>
  </si>
  <si>
    <t xml:space="preserve">ESCAVAÇÃO MECANIZADA DE VALA COM PROF. MAIOR QUE 4,5 M ATÉ 6,0 M (MÉDIA MONTANTE E JUSANTE/UMA COMPOSIÇÃO POR TRECHO), ESCAVADEIRA (0,8 M3),LARG. MENOR QUE 1,5 M, EM SOLO DE MOLE, EM LOCAIS COM ALTO NÍVEL DE INTERFERÊNCIA. AF_02/2021</t>
  </si>
  <si>
    <t xml:space="preserve">ESCAVAÇÃO MECANIZADA DE VALA COM PROF. MAIOR QUE 1,5 M ATÉ 3,0 M (MÉDIA MONTANTE E JUSANTE/UMA COMPOSIÇÃO POR TRECHO),COM ESCAVADEIRA (1,2 M3),LARG. DE 1,5 M A 2,5 M, EM SOLO MOLE, EM LOCAIS COM ALTO NÍVEL DE INTERFERÊNCIA. AF_02/2021</t>
  </si>
  <si>
    <t xml:space="preserve">ESCAVAÇÃO MECANIZADA DE VALA COM PROF. DE 3,0 M ATÉ 4,5 M (MÉDIA MONTANTE E JUSANTE/UMA COMPOSIÇÃO POR TRECHO), ESCAVADEIRA (1,2 M3), LARG. DE 1,5 M A 2,5 M, EM SOLO MOLE, EM LOCAIS COM ALTO NÍVEL DE INTERFERÊNCIA. AF_02/2021</t>
  </si>
  <si>
    <t xml:space="preserve">ESCAVAÇÃO MECANIZADA DE VALA COM PROF. MAIOR QUE 4,5 M ATÉ 6,0 M (MÉDIA MONTANTE E JUSANTE/UMA COMPOSIÇÃO POR TRECHO), ESCAVADEIRA (1,2 M3), LARG. DE 1,5 M A 2,5 M, EM SOLO MOLE, EM LOCAIS COM ALTO NÍVEL DE INTERFERÊNCIA. AF_02/2021</t>
  </si>
  <si>
    <t xml:space="preserve">ESCAVAÇÃO MECANIZADA DE VALA COM PROF. ATÉ 1,5 M (MÉDIA MONTANTE E JUSANTE/UMA COMPOSIÇÃO POR TRECHO), ESCAVADEIRA (0,8 M3),LARG. MENOR QUE 1,5 M, EM SOLO MOLE, LOCAIS COM BAIXO NÍVEL DE INTERFERÊNCIA. AF_02/2021</t>
  </si>
  <si>
    <t xml:space="preserve">ESCAVAÇÃO MECANIZADA DE VALA COM PROF. ATÉ 1,5 M (MÉDIA MONTANTE E JUSANTE/UMA COMPOSIÇÃO POR TRECHO), ESCAVADEIRA (0,8 M3), LARG. DE 1,5 M A 2,5 M, EM SOLO MOLE, LOCAIS COM BAIXO NÍVEL DE INTERFERÊNCIA. AF_02/2021</t>
  </si>
  <si>
    <t xml:space="preserve">ESCAVAÇÃO MECANIZADA DE VALA COM PROF. MAIOR QUE 1,5 M E ATÉ 3,0 M (MÉDIA MONTANTE E JUSANTE/UMA COMPOSIÇÃO POR TRECHO), ESCAVADEIRA (0,8 M3), LARG. MENOR QUE 1,5 M, EM SOLO MOLE, LOCAIS COM BAIXO NÍVEL DE INTERFERÊNCIA. AF_02/2021</t>
  </si>
  <si>
    <t xml:space="preserve">ESCAVAÇÃO MECANIZADA DE VALA COM PROF.MAIOR QUE 3,0 M ATÉ 4,5 M (MÉDIA MONTANTE E JUSANTE/UMA COMPOSIÇÃO POR TRECHO), ESCAVADEIRA (0,8 M3), LARG. MENOR QUE 1,5 M, EM SOLO MOLE, LOCAIS COM BAIXO NÍVEL DE INTERFERÊNCIA. AF_02/2021</t>
  </si>
  <si>
    <t xml:space="preserve">ESCAVAÇÃO MECANIZADA DE VALA COM PROF. MAIOR QUE 4,5 M ATÉ 6,0 M (MÉDIA MONTANTE E JUSANTE/UMA COMPOSIÇÃO POR TRECHO),COM ESCAVADEIRA (0,8 M3), LARG. MENOR QUE 1,5 M, EM SOLO MOLE, LOCAIS COM BAIXO NÍVEL DE INTERFERÊNCIA. AF_02/2021</t>
  </si>
  <si>
    <t xml:space="preserve">ESCAVAÇÃO MECANIZADA DE VALA COM PROF. MAIOR QUE 1,5 M ATÉ 3,0 M (MÉDIA MONTANTE E JUSANTE/UMA COMPOSIÇÃO POR TRECHO),COM ESCAVADEIRA (1,2 M3), LARG. DE 1,5 M A 2,5 M, EM SOLO MOLE, LOCAIS COM BAIXO NÍVEL DE INTERFERÊNCIA. AF_02/2021</t>
  </si>
  <si>
    <t xml:space="preserve">ESCAVAÇÃO MECANIZADA DE VALA COM PROF. MAIOR QUE 3,0 M ATÉ 4,5 M (MÉDIA MONTANTE E JUSANTE/UMA COMPOSIÇÃO POR TRECHO), ESCAVADEIRA (1,2 M3), LARG. DE 1,5 M A 2,5 M, EM SOLO MOLE, LOCAIS COM BAIXO NÍVEL DE INTERFERÊNCIA. AF_02/2021</t>
  </si>
  <si>
    <t xml:space="preserve">ESCAVAÇÃO MECANIZADA DE VALA COM PROF. MAIOR QUE 4,5 M ATÉ 6,0 M (MÉDIA MONTANTE E JUSANTE/UMA COMPOSIÇÃO POR TRECHO), ESCAVADEIRA (1,2 M3), LARG. DE 1,5 M A 2,5 M, EM SOLO MOLE, LOCAIS COM BAIXO NÍVEL DE INTERFERÊNCIA. AF_02/2021</t>
  </si>
  <si>
    <t xml:space="preserve">ESCAVAÇÃO MECANIZADA DE VALA COM PROF. ATÉ 1,5 M (MÉDIA MONTANTE E JUSANTE/UMA COMPOSIÇÃO POR TRECHO), RETROESCAV. (0,26 M3), LARG. MENOR QUE 0,8 M, EM SOLO MOLE, EM LOCAIS COM ALTO NÍVEL DE INTERFERÊNCIA. AF_02/2021</t>
  </si>
  <si>
    <t xml:space="preserve">ESCAVAÇÃO MECANIZADA DE VALA COM PROF. ATÉ 1,5 M (MÉDIA MONTANTE E JUSANTE/UMA COMPOSIÇÃO POR TRECHO), RETROESCAV. (0,26 M3), LARG. DE 0,8 M A 1,5 M, EM SOLO MOLE, EM LOCAIS COM ALTO NÍVEL DE INTERFERÊNCIA. AF_02/2021</t>
  </si>
  <si>
    <t xml:space="preserve">ESCAVAÇÃO MECANIZADA DE VALA COM PROF. MAIOR QUE 1,5 M ATÉ 3,0 M (MÉDIA MONTANTE E JUSANTE/UMA COMPOSIÇÃO POR TRECHO), RETROESCAV. (0,26 M3), LARG. MENOR QUE 0,8 M, EM SOLO MOLE, EM LOCAIS COM ALTO NÍVEL DE INTERFERÊNCIA. AF_02/2021</t>
  </si>
  <si>
    <t xml:space="preserve">ESCAVAÇÃO MECANIZADA DE VALA COM PROF. MAIOR QUE 1,5 M ATÉ 3,0 M (MÉDIA MONTANTE E JUSANTE/UMA COMPOSIÇÃO POR TRECHO), RETROESCAV. (0,26 M3), LARG. DE 0,8 M A 1,5 M, EM SOLO MOLE, EM LOCAIS COM ALTO NÍVEL DE INTERFERÊNCIA. AF_02/2021</t>
  </si>
  <si>
    <t xml:space="preserve">ESCAVAÇÃO MECANIZADA DE VALA COM PROF. ATÉ 1,5 M (MÉDIA MONTANTE E JUSANTE/UMA COMPOSIÇÃO POR TRECHO), RETROESCAV. (0,26 M3), LARG. MENOR  QUE 0,8 M, EM SOLO MOLE, LOCAIS COM BAIXO NÍVEL DE NTERFERÊNCIA.  AF_02/2021</t>
  </si>
  <si>
    <t xml:space="preserve">ESCAVAÇÃO MECANIZADA DE VALA COM PROF. ATÉ 1,5 M (MÉDIA MONTANTE E JUSANTE/UMA COMPOSIÇÃO POR TRECHO), RETROESCAV. (0,26 M3), LARG. DE 0,8 M A 1,5 M, EM SOLO MOLE, LOCAIS COM BAIXO NÍVEL DE INTERFERÊNCIA. AF_02/2021</t>
  </si>
  <si>
    <t xml:space="preserve">ESCAVAÇÃO MECANIZADA DE VALA COM PROF. MAIOR QUE 1,5 M ATÉ 3,0 M (MÉDIA MONTANTE E JUSANTE/UMA COMPOSIÇÃO POR TRECHO), RETROESCAV. (0,26 M3 ),LARG. MENOR QUE 0,8 M, EM SOLO MOLE, LOCAIS COM BAIXO NÍVEL DE INTERFERÊNCIA. AF_02/2021</t>
  </si>
  <si>
    <t xml:space="preserve">ESCAVAÇÃO MECANIZADA DE VALA COM PROF. MAIOR QUE 1,5 M ATÉ 3,0 M (MÉDIA MONTANTE E JUSANTE/UMA COMPOSIÇÃO POR TRECHO), RETROESCAV. (0,26 M3), LARG. DE 0,8 M A 1,5 M, EM SOLO MOLE, LOCAIS COM BAIXO NÍVEL DE INTERFERÊNCIA. AF_02/2021</t>
  </si>
  <si>
    <t xml:space="preserve">ESCAVAÇÃO MECANIZADA DE VALA COM PROF. ATÉ 1,5 M (MÉDIA MONTANTE E JUSANTE/UMA COMPOSIÇÃO POR TRECHO), ESCAVADEIRA (0,8 M3),LARG. ATÉ 1,5 M, EM SOLO DE 2A CATEGORIA, EM LOCAIS COM ALTO NÍVEL DE INTERFERÊNCIA.  AF_02/2021</t>
  </si>
  <si>
    <t xml:space="preserve">ESCAVAÇÃO MECANIZADA DE VALA COM PROF. ATÉ 1,5 M (MÉDIA MONTANTE E JUSANTE/UMA COMPOSIÇÃO POR TRECHO), ESCAVADEIRA (0,8 M3), LARG. DE 1,5 M A 2,5 M, EM SOLO DE 2A CATEGORIA, EM LOCAIS COM ALTO NÍVEL DE INTERFERÊNCIA. AF_02/2021</t>
  </si>
  <si>
    <t xml:space="preserve">ESCAVAÇÃO MECANIZADA DE VALA COM PROF. MAIOR QUE 1,5 M ATÉ 3,0 M (MÉDIA MONTANTE E JUSANTE/UMA COMPOSIÇÃO POR TRECHO), ESCAVADEIRA (0,8 M3), LARG. ATÉ 1,5 M, EM SOLO DE 2A CATEGORIA, EM LOCAIS COM ALTO NÍVEL DE INTERFERÊNCIA. AF_02/2021</t>
  </si>
  <si>
    <t xml:space="preserve">ESCAVAÇÃO MECANIZADA DE VALA COM PROF. MAIOR QUE 3,0 M ATÉ 4,5 M (MÉDIA MONTANTE E JUSANTE/UMA COMPOSIÇÃO POR TRECHO), ESCAVADEIRA (0,8 M3), LARG. MENOR QUE 1,5 M, EM SOLO DE 2A CATEGORIA, EM LOCAIS COM ALTO NÍVEL DE INTERFERÊNCIA. AF_02/2021</t>
  </si>
  <si>
    <t xml:space="preserve">ESCAVAÇÃO MECANIZADA DE VALA COM PROF.MAIOR QUE 4,5 M ATÉ 6,0 M (MÉDIA MONTANTE E JUSANTE/UMA COMPOSIÇÃO POR TRECHO),COM ESCAVADEIRA (0,8 M3), LARG. MENOR QUE 1,5 M, EM SOLO DE 2A CATEGORIA, EM LOCAIS COM ALTO NÍVEL DE INTERFERÊNCIA. AF_02/2021</t>
  </si>
  <si>
    <t xml:space="preserve">ESCAVAÇÃO MECANIZADA DE VALA COM PROF. MAIOR QUE 1,5 M ATÉ 3,0 M (MÉDIA MONTANTE E JUSANTE/UMA COMPOSIÇÃO POR TRECHO),COM ESCAVADEIRA (1,2 M3),LARG. DE 1,5 M A 2,5 M, EM SOLO DE 2A CATEGORIA, EM LOCAIS COM ALTO NÍVEL DE INTERFERÊNCIA. AF_02/2021</t>
  </si>
  <si>
    <t xml:space="preserve">ESCAVAÇÃO MECANIZADA DE VALA COM PROF. DE 3,0 M ATÉ 4,5 M (MÉDIA MONTANTE E JUSANTE/UMA COMPOSIÇÃO POR TRECHO), ESCAVADEIRA (1,2 M3), LARG. DE 1,5 M A 2,5 M, EM SOLO DE 2A CATEGORIA, EM LOCAIS COM ALTO NÍVEL DE INTERFERÊNCIA. AF_02/2021</t>
  </si>
  <si>
    <t xml:space="preserve">ESCAVAÇÃO MECANIZADA DE VALA COM PROF. MAIOR QUE 4,5 M ATÉ 6,0 M (MÉDIA MONTANTE E JUSANTE/UMA COMPOSIÇÃO POR TRECHO), ESCAVADEIRA (1,2 M3), LARG. DE 1,5 M A 2,5 M, EM SOLO DE 2A CATEGORIA, EM LOCAIS COM ALTO NÍVEL DE INTERFERÊNCIA. AF_02/2021</t>
  </si>
  <si>
    <t xml:space="preserve">ESCAVAÇÃO MECANIZADA DE VALA COM PROF. ATÉ 1,5 M (MÉDIA MONTANTE E JUSANTE/UMA COMPOSIÇÃO POR TRECHO),COM ESCAVADEIRA (0,8 M3), LARG. MENOR QUE 1,5 M, EM SOLO DE 2A CATEGORIA, LOCAIS COM BAIXO NÍVEL DE INTERFERÊNCIA. AF_02/2021</t>
  </si>
  <si>
    <t xml:space="preserve">ESCAVAÇÃO MECANIZADA DE VALA COM PROF. ATÉ 1,5 M (MÉDIA MONTANTE E JUSANTE/UMA COMPOSIÇÃO POR TRECHO), ESCAVADEIRA (0,8 M3), LARG. DE 1,5 M A 2,5 M, EM SOLO DE 2A CATEGORIA, LOCAIS COM BAIXO NÍVEL DE INTERFERÊNCIA. AF_02/2021</t>
  </si>
  <si>
    <t xml:space="preserve">ESCAVAÇÃO MECANIZADA DE VALA COM PROF. MAIOR QUE 1,5 M E ATÉ 3,0 M (MÉDIA MONTANTE E JUSANTE/UMA COMPOSIÇÃO POR TRECHO), ESCAVADEIRA (0,8 M3), LARG. MENOR QUE 1,5 M, EM SOLO DE 2A CATEGORIA, LOCAIS COM BAIXO NÍVEL DE INTERFERÊNCIA. AF_02/2021</t>
  </si>
  <si>
    <t xml:space="preserve">ESCAVAÇÃO MECANIZADA DE VALA COM PROF.MAIOR QUE 3,0 M ATÉ 4,5 M (MÉDIA MONTANTE E JUSANTE/UMA COMPOSIÇÃO POR TRECHO), ESCAVADEIRA (0,8 M3), LARG. MENOR QUE 1,5 M, EM SOLO DE 2A CATEGORIA, LOCAIS COM BAIXO NÍVEL DE INTERFERÊNCIA. AF_02/2021</t>
  </si>
  <si>
    <t xml:space="preserve">ESCAVAÇÃO MECANIZADA DE VALA COM PROF.MAIOR QUE 4,5 M ATÉ 6,0 M (MÉDIA MONTANTE E JUSANTE/UMA COMPOSIÇÃO POR TRECHO),COM ESCAVADEIRA (0,8 M3), LARG. MENOR QUE 1,5 M, EM SOLO DE 2A CATEGORIA, EM LOCAIS COM BAIXO NÍVEL DE INTERFERÊNCIA. AF_02/2021</t>
  </si>
  <si>
    <t xml:space="preserve">ESCAVAÇÃO MECANIZADA DE VALA COM PROF. MAIOR QUE 1,5 M ATÉ 3,0 M (MÉDIA MONTANTE E JUSANTE/UMA COMPOSIÇÃO POR TRECHO),COM ESCAVADEIRA (1,2 M3),LARG. DE 1,5 M A 2,5 M, EM SOLO DE 2A CATEGORIA, LOCAIS COM BAIXO NÍVEL DE INTERFERÊNCIA. AF_02/2021</t>
  </si>
  <si>
    <t xml:space="preserve">ESCAVAÇÃO MECANIZADA DE VALA COM PROF. MAIOR QUE 3,0 M ATÉ 4,5 M (MÉDIA MONTANTE E JUSANTE/UMA COMPOSIÇÃO POR TRECHO), ESCAVADEIRA (1,2 M3), LARG. DE 1,5 M A 2,5 M, EM SOLO DE 2A CATEGORIA, LOCAIS COM BAIXO NÍVEL DE INTERFERÊNCIA. AF_02/2021</t>
  </si>
  <si>
    <t xml:space="preserve">ESCAVAÇÃO MECANIZADA DE VALA COM PROF. MAIOR QUE 4,5 M ATÉ 6,0 M (MÉDIA MONTANTE E JUSANTE/UMA COMPOSIÇÃO POR TRECHO), ESCAVADEIRA (1,2 M3), LARG. DE 1,5 M A 2,5 M, EM SOLO DE 2A CATEGORIA, LOCAIS COM BAIXO NÍVEL DE INTERFERÊNCIA. AF_02/2021</t>
  </si>
  <si>
    <t xml:space="preserve">ESCAVAÇÃO MECANIZADA DE VALA COM PROF. ATÉ 1,5 M (MÉDIA MONTANTE E JUSANTE/UMA COMPOSIÇÃO POR TRECHO), RETROESCAV. (0,26 M3), LARG. MENOR QUE 0,8 M, EM SOLO DE 2A CATEGORIA, EM LOCAIS COM ALTO NÍVEL DE INTERFERÊNCIA. AF_02/2021</t>
  </si>
  <si>
    <t xml:space="preserve">ESCAVAÇÃO MECANIZADA DE VALA COM PROF. ATÉ 1,5 M (MÉDIA MONTANTE E JUSANTE/UMA COMPOSIÇÃO POR TRECHO), RETROESCAV. (0,26 M3), LARG. DE 0,8 M A 1,5 M, EM SOLO DE 2A CATEGORIA, EM LOCAIS COM ALTO NÍVEL DE INTERFERÊNCIA. AF_02/2021</t>
  </si>
  <si>
    <t xml:space="preserve">ESCAVAÇÃO MECANIZADA DE VALA COM PROF. MAIOR QUE 1,5 M ATÉ 3,0 M (MÉDIA MONTANTE E JUSANTE/UMA COMPOSIÇÃO POR TRECHO), RETROESCAV. (0,26 M3), LARG. MENOR QUE 0,8 M, EM SOLO DE 2A CATEGORIA, EM LOCAIS COM ALTO NÍVEL DE INTERFERÊNCIA. AF_02/2021</t>
  </si>
  <si>
    <t xml:space="preserve">ESCAVAÇÃO MECANIZADA DE VALA COM PROF. MAIOR QUE 1,5 M ATÉ 3,0 M (MÉDIA MONTANTE E JUSANTE/UMA COMPOSIÇÃO POR TRECHO), RETROESCAV. (0,26 M3), LARG. DE 0,8 M A 1,5 M, EM SOLO DE 2A CATEGORIA, EM LOCAIS COM ALTO NÍVEL DE INTERFERÊNCIA. AF_02/2021</t>
  </si>
  <si>
    <t xml:space="preserve">ESCAVAÇÃO MECANIZADA DE VALA COM PROF. ATÉ 1,5 M (MÉDIA MONTANTE E JUSANTE/UMA COMPOSIÇÃO POR TRECHO), RETROESCAV. (0,26 M3), LARGURA MENOR  QUE 0,8 M, EM SOLO DE 2A CATEGORIA, EM LOCAIS COM BAIXO NÍVEL DE NTERFERÊNCIA. AF_02/2021</t>
  </si>
  <si>
    <t xml:space="preserve">ESCAVAÇÃO MECANIZADA DE VALA COM PROF. ATÉ 1,5 M (MÉDIA MONTANTE E JUSANTE/UMA COMPOSIÇÃO POR TRECHO), RETROESCAV. (0,26 M3 ), LARG. DE 0,8 M A 1,5 M, EM SOLO DE 2A CATEGORIA, EM LOCAIS COM BAIXO NÍVEL DE INTERFERÊNCIA. AF_02/2021</t>
  </si>
  <si>
    <t xml:space="preserve">ESCAVAÇÃO MECANIZADA DE VALA COM PROF. MAIOR QUE 1,5 M ATÉ 3,0 M (MÉDIA MONTANTE E JUSANTE/UMA COMPOSIÇÃO POR TRECHO), RETROESCAV. (0,26 M3),LARG. MENOR QUE 0,8 M, EM SOLO DE 2A CATEGORIA, EM LOCAIS COM BAIXO NÍVEL DE INTERFERÊNCIA. AF_02/2021</t>
  </si>
  <si>
    <t xml:space="preserve">ESCAVAÇÃO MECANIZADA DE VALA COM PROF. MAIOR QUE 1,5 M ATÉ 3,0 M (MÉDIA MONTANTE E JUSANTE/UMA COMPOSIÇÃO POR TRECHO), RETROESCAV. (0,26 M3), LARG. DE 0,8 M A 1,5 M, EM SOLO DE 2A CATEGORIA, EM LOCAIS COM BAIXO NÍVEL DE INTERFERÊNCIA. AF_02/2021</t>
  </si>
  <si>
    <t xml:space="preserve">ATERRO MECANIZADO DE VALA COM ESCAVADEIRA HIDRÁULICA (CAPACIDADE DA CAÇAMBA: 0,8 M³ / POTÊNCIA: 111 HP), LARGURA ATÉ 2,5 M, PROFUNDIDADE ATÉ 1,5 M, COM SOLO ARGILO-ARENOSO. AF_08/2023</t>
  </si>
  <si>
    <t xml:space="preserve">ATERRO MECANIZADO DE VALA COM ESCAVADEIRA HIDRÁULICA (CAPACIDADE DA CAÇAMBA: 0,8 M³ / POTÊNCIA: 111 HP), LARGURA ATÉ 2,5 M, PROFUNDIDADE DE 1,5 A 3,0 M, COM SOLO ARGILO-ARENOSO. AF_08/2023</t>
  </si>
  <si>
    <t xml:space="preserve">ATERRO MECANIZADO DE VALA COM ESCAVADEIRA HIDRÁULICA (CAPACIDADE DA CAÇAMBA: 0,8 M³/POTÊNCIA: 111 HP), LARGURA ATÉ 2,5 M, PROFUNDIDADE DE 3,0 A 6,0 M, COM SOLO ARGILO-ARENOSO. AF_08/2023</t>
  </si>
  <si>
    <t xml:space="preserve">ATERRO MECANIZADO DE VALA COM RETROESCAVADEIRA (CAPACIDADE DA CAÇAMBA DA RETRO: 0,26 M³ / POTÊNCIA: 88 HP), LARGURA ATÉ 1,5 M, PROFUNDIDADE ATÉ 1,5 M, COM SOLO ARGILO-ARENOSO. AF_08/2023</t>
  </si>
  <si>
    <t xml:space="preserve">ATERRO MECANIZADO DE VALA COM RETROESCAVADEIRA (CAPACIDADE DA CAÇAMBA DA RETRO: 0,26 M³ / POTÊNCIA: 88 HP), LARGURA ATÉ 1,5 M, PROFUNDIDADE DE 1,5 A 3,0 M, COM SOLO ARGILO-ARENOSO. AF_08/2023</t>
  </si>
  <si>
    <t xml:space="preserve">ATERRO MANUAL DE VALAS COM SOLO ARGILO-ARENOSO. AF_08/2023</t>
  </si>
  <si>
    <t xml:space="preserve">ATERRO MECANIZADO DE VALA COM ESCAVADEIRA HIDRÁULICA (CAPACIDADE DA CAÇAMBA: 0,8 M³/POTÊNCIA: 111 HP), LARGURA ATÉ 2,5 M, PROFUNDIDADE ATÉ 1,5 M, COM AREIA PARA ATERRO. AF_08/2023</t>
  </si>
  <si>
    <t xml:space="preserve">ATERRO MECANIZADO DE VALA COM ESCAVADEIRA HIDRÁULICA (CAPACIDADE DA CAÇAMBA: 0,8 M³/POTÊNCIA: 111 HP), LARGURA ATÉ 2,5 M, PROFUNDIDADE DE 1,5 A 3,0 M, COM AREIA PARA ATERRO. AF_08/2023</t>
  </si>
  <si>
    <t xml:space="preserve">ATERRO MECANIZADO DE VALA COM ESCAVADEIRA HIDRÁULICA (CAPACIDADE DA CAÇAMBA: 0,8 M³/POTÊNCIA: 111 HP), LARGURA ATÉ 2,5 M, PROFUNDIDADE DE 3,0 A 6,0 M, COM AREIA PARA ATERRO. AF_08/2023</t>
  </si>
  <si>
    <t xml:space="preserve">ATERRO MECANIZADO DE VALA COM RETROESCAVADEIRA (CAPACIDADE DA CAÇAMBA DA RETRO: 0,26 M³/POTÊNCIA: 88 HP), LARGURA ATÉ 1,5 M, PROFUNDIDADE ATÉ 1,5 M, COM AREIA PARA ATERRO. AF_08/2023</t>
  </si>
  <si>
    <t xml:space="preserve">ATERRO MECANIZADO DE VALA COM RETROESCAVADEIRA (CAPACIDADE DA CAÇAMBA DA RETRO: 0,26 M³/POTÊNCIA: 88 HP), LARGURA ATÉ 1,5 M, PROFUNDIDADE DE 1,5 A 3,0 M, COM AREIA PARA ATERRO. AF_08/2023</t>
  </si>
  <si>
    <t xml:space="preserve">ATERRO MANUAL DE VALAS COM AREIA PARA ATERRO. AF_08/2023</t>
  </si>
  <si>
    <t xml:space="preserve">EXECUÇÃO E COMPACTAÇÃO DE ATERRO COM SOLO PREDOMINANTEMENTE ARGILOSO - EXCLUSIVE SOLO, ESCAVAÇÃO, CARGA E TRANSPORTE. AF_11/2019</t>
  </si>
  <si>
    <t xml:space="preserve">EXECUÇÃO E COMPACTAÇÃO DE ATERRO COM SOLO PREDOMINANTEMENTE ARENOSO - EXCLUSIVE SOLO, ESCAVAÇÃO, CARGA E TRANSPORTE. AF_11/2019</t>
  </si>
  <si>
    <t xml:space="preserve">REATERRO MECANIZADO DE VALA COM ESCAVADEIRA HIDRÁULICA (CAPACIDADE DA CAÇAMBA: 0,8 M³/POTÊNCIA: 111 HP), LARGURA DE 1,5 A 2,5 M, PROFUNDIDADE ATÉ 1,5 M, COM SOLO (SEM SUBSTITUIÇÃO) DE 1ª CATEGORIA, COM COMPACTADOR DE SOLOS DE PERCUSSÃO. AF_08/2023</t>
  </si>
  <si>
    <t xml:space="preserve">REATERRO MECANIZADO DE VALA COM ESCAVADEIRA HIDRÁULICA (CAPACIDADE DA CAÇAMBA: 0,8 M³/POTÊNCIA: 111 HP), LARGURA ATÉ 1,5 M, PROFUNDIDADE DE 1,5 A 3,0 M, COM SOLO (SEM SUBSTITUIÇÃO) DE 1ª CATEGORIA, COM COMPACTADOR DE SOLOS DE PERCUSSÃO. AF_08/2023</t>
  </si>
  <si>
    <t xml:space="preserve">REATERRO MECANIZADO DE VALA COM ESCAVADEIRA HIDRÁULICA (CAPACIDADE DA CAÇAMBA: 0,8 M³/POTÊNCIA: 111 HP), LARGURA DE 1,5 A 2,5 M, PROFUNDIDADE DE 1,5 A 3,0 M, COM SOLO (SEM SUBSTITUIÇÃO) DE 1ª CATEGORIA, COM COMPACTADOR DE SOLOS DE PERCUSSÃO. AF_08/2023</t>
  </si>
  <si>
    <t xml:space="preserve">REATERRO MECANIZADO DE VALA COM ESCAVADEIRA HIDRÁULICA (CAPACIDADE DA CAÇAMBA: 0,8 M³/POTÊNCIA: 111 HP), LARGURA ATÉ 1,5 M, PROFUNDIDADE DE 3,0 A 6,0 M, COM SOLO (SEM SUBSTITUIÇÃO) DE 1ª CATEGORIA, COM COMPACTADOR DE SOLOS DE PERCUSSÃO. AF_08/2023</t>
  </si>
  <si>
    <t xml:space="preserve">REATERRO MECANIZADO DE VALA COM ESCAVADEIRA HIDRÁULICA (CAPACIDADE DA CAÇAMBA: 0,8 M³/POTÊNCIA: 111 HP), LARGURA DE 1,5 A 2,5 M, PROFUNDIDADE DE 3,0 A 6,0 M, COM SOLO (SEM SUBSTITUIÇÃO) DE 1ª CATEGORIA, COM COMPACTADOR DE SOLOS DE PERCUSSÃO. AF_08/2023</t>
  </si>
  <si>
    <t xml:space="preserve">REATERRO MECANIZADO DE VALA COM RETROESCAVADEIRA (CAPACIDADE   DA   CAÇAMBA   DA RETRO: 0,26 M³/POTÊNCIA: 88 HP), LARGURA ATÉ 0,8 M, PROFUNDIDADE ATÉ 1,5 M, COM SOLO (SEM SUBSTITUIÇÃO) DE 1ª CATEGORIA, COM COMPACTADOR DE SOLOS DE PERCUSSÃO. AF_08/2023</t>
  </si>
  <si>
    <t xml:space="preserve">REATERRO MECANIZADO DE VALA COM RETROESCAVADEIRA (CAPACIDADE   DA   CAÇAMBA   DA RETRO: 0,26 M³/POTÊNCIA: 88 HP), LARGURA DE 0,8 A 1,5 M, PROFUNDIDADE ATÉ 1,5 M, COM SOLO (SEM SUBSTITUIÇÃO) DE 1ª CATEGORIA, COM COMPACTADOR DE SOLOS DE PERCUSSÃO AF_08/2023</t>
  </si>
  <si>
    <t xml:space="preserve">REATERRO MECANIZADO DE VALA COM RETROESCAVADEIRA (CAPACIDADE   DA   CAÇAMBA   DA RETRO: 0,26 M³/POTÊNCIA: 88 HP), LARGURA ATÉ 0,8 M, PROFUNDIDADE DE 1,5 A 3,0 M, COM SOLO (SEM SUBSTITUIÇÃO) DE 1ª CATEGORIA, COM COMPACTADOR DE SOLOS DE PERCUSSÃO AF_08/2023</t>
  </si>
  <si>
    <t xml:space="preserve">REATERRO MECANIZADO DE VALA COM RETROESCAVADEIRA (CAPACIDADE   DA   CAÇAMBA   DA RETRO: 0,26 M³/POTÊNCIA: 88 HP), LARGURA DE 0,8 A 1,5 M, PROFUNDIDADE DE 1,5 A 3,0 M, COM SOLO (SEM SUBSTITUIÇÃO) DE 1ª CATEGORIA, COM COMPACTADOR DE SOLOS DE PERCUSSÃO. AF_08/2023</t>
  </si>
  <si>
    <t xml:space="preserve">REATERRO MANUAL DE VALAS, COM COMPACTADOR DE SOLOS DE PERCUSSÃO. AF_08/2023</t>
  </si>
  <si>
    <t xml:space="preserve">REATERRO MECANIZADO DE VALA COM ESCAVADEIRA HIDRÁULICA (CAPACIDADE DA CAÇAMBA: 0,8 M³/POTÊNCIA: 111 HP), LARGURA DE 1,5 A 2,5 M, PROFUNDIDADE ATÉ 1,5 M, COM SOLO (SEM SUBSTITUIÇÃO) DE 1ª CATEGORIA, COM PLACA VIBRATÓRIA. AF_08/2023</t>
  </si>
  <si>
    <t xml:space="preserve">REATERRO MECANIZADO DE VALA COM ESCAVADEIRA HIDRÁULICA (CAPACIDADE DA CAÇAMBA: 0,8 M³/POTÊNCIA: 111 HP), LARGURA ATÉ 1,5 M, PROFUNDIDADE DE 1,5 A 3,0 M, COM SOLO (SEM SUBSTITUIÇÃO) DE 1ª CATEGORIA, COM PLACA VIBRATÓRIA. AF_08/2023</t>
  </si>
  <si>
    <t xml:space="preserve">REATERRO MECANIZADO DE VALA COM ESCAVADEIRA HIDRÁULICA (CAPACIDADE DA CAÇAMBA: 0,8 M³/POTÊNCIA: 111 HP), LARGURA DE 1,5 A 2,5 M, PROFUNDIDADE DE 1,5 A 3,0 M, COM SOLO (SEM SUBSTITUIÇÃO) DE 1ª CATEGORIA, COM PLACA VIBRATÓRIA. AF_08/2023</t>
  </si>
  <si>
    <t xml:space="preserve">REATERRO MECANIZADO DE VALA COM ESCAVADEIRA HIDRÁULICA (CAPACIDADE DA CAÇAMBA: 0,8 M³/POTÊNCIA: 111 HP), LARGURA ATÉ 1,5 M, PROFUNDIDADE DE 3,0 A 6,0 M, COM SOLO (SEM SUBSTITUIÇÃO) DE 1ª CATEGORIA, COM PLACA VIBRATÓRIA. AF_08/2023</t>
  </si>
  <si>
    <t xml:space="preserve">REATERRO MECANIZADO DE VALA COM ESCAVADEIRA HIDRÁULICA (CAPACIDADE DA CAÇAMBA: 0,8 M³/POTÊNCIA: 111 HP), LARGURA DE 1,5 A 2,5 M, PROFUNDIDADE DE 3,0 A 6,0 M, COM SOLO (SEM SUBSTITUIÇÃO) DE 1ª CATEGORIA, COM PLACA VIBRATÓRIA. AF_08/2023</t>
  </si>
  <si>
    <t xml:space="preserve">REATERRO MECANIZADO DE VALA COM RETROESCAVADEIRA (CAPACIDADE   DA   CAÇAMBA   DA RETRO: 0,26 M³/POTÊNCIA: 88 HP), LARGURA ATÉ 0,8 M, PROFUNDIDADE ATÉ 1,5 M, COM SOLO (SEM SUBSTITUIÇÃO) DE 1ª CATEGORIA, COM PLACA VIBRATÓRIA. AF_08/2023</t>
  </si>
  <si>
    <t xml:space="preserve">REATERRO MECANIZADO DE VALA COM RETROESCAVADEIRA (CAPACIDADE   DA   CAÇAMBA   DA RETRO: 0,26 M³/POTÊNCIA: 88 HP), LARGURA DE 0,8 A 1,5 M, PROFUNDIDADE ATÉ 1,5 M, COM SOLO (SEM SUBSTITUIÇÃO) DE 1ª CATEGORIA, COM PLACA VIBRATÓRIA. AF_08/2023</t>
  </si>
  <si>
    <t xml:space="preserve">REATERRO MECANIZADO DE VALA COM RETROESCAVADEIRA (CAPACIDADE   DA   CAÇAMBA   DA RETRO: 0,26 M³/POTÊNCIA: 88 HP), LARGURA ATÉ 0,8 M, PROFUNDIDADE DE 1,5 A 3,0 M, COM SOLO (SEM SUBSTITUIÇÃO) DE 1ª CATEGORIA, COM PLACA VIBRATÓRIA. AF_08/2023</t>
  </si>
  <si>
    <t xml:space="preserve">REATERRO MECANIZADO DE VALA COM RETROESCAVADEIRA (CAPACIDADE   DA   CAÇAMBA   DA RETRO: 0,26 M³/POTÊNCIA: 88 HP), LARGURA DE 0,8 A 1,5 M, PROFUNDIDADE DE 1,5 A 3,0 M, COM SOLO (SEM SUBSTITUIÇÃO) DE 1ª CATEGORIA, COM PLACA VIBRATÓRIA. AF_08/2023</t>
  </si>
  <si>
    <t xml:space="preserve">REATERRO MANUAL DE VALAS, COM PLACA VIBRATÓRIA. AF_08/2023</t>
  </si>
  <si>
    <t xml:space="preserve">ATERRO MECANIZADO DE VALA COM MINICARREGADEIRA, COM SOLO ARGILO-ARENOSO. AF_08/2023</t>
  </si>
  <si>
    <t xml:space="preserve">ATERRO MECANIZADO DE VALA COM MINICARREGADEIRA, COM AREIA PARA ATERRO. AF_08/2023</t>
  </si>
  <si>
    <t xml:space="preserve">REATERRO MECANIZADO DE VALA COM MINICARREGADEIRA, COM COMPACTADOR DE SOLOS DE PERCUSSÃO. AF_08/2023</t>
  </si>
  <si>
    <t xml:space="preserve">REATERRO MECANIZADO DE VALA COM MINICARREGADEIRA, COM PLACA VIBRATÓRIA. AF_08/2023</t>
  </si>
  <si>
    <t xml:space="preserve">COMPACTAÇÃO DE VALAS COM ROLO COMPRESSOR. AF_08/2023</t>
  </si>
  <si>
    <t xml:space="preserve">TRANSPORTE COM CAMINHÃO BASCULANTE DE 6 M³, EM VIA URBANA EM LEITO NATURAL (UNIDADE: TXKM). AF_07/2020</t>
  </si>
  <si>
    <t xml:space="preserve">TRANSPORTE COM CAMINHÃO BASCULANTE DE 6 M³, EM VIA URBANA EM REVESTIMENTO PRIMÁRIO (UNIDADE: TXKM). AF_07/2020</t>
  </si>
  <si>
    <t xml:space="preserve">TRANSPORTE COM CAMINHÃO BASCULANTE DE 6 M³, EM VIA URBANA PAVIMENTADA, DMT ATÉ 30 KM (UNIDADE: TXKM). AF_07/2020</t>
  </si>
  <si>
    <t xml:space="preserve">TRANSPORTE COM CAMINHÃO BASCULANTE DE 6 M³, EM VIA URBANA PAVIMENTADA, ADICIONAL PARA DMT EXCEDENTE A 30 KM (UNIDADE: TXKM). AF_07/2020</t>
  </si>
  <si>
    <t xml:space="preserve">PREPARO DE FUNDO DE VALA COM LARGURA MENOR QUE 1,5 M (ACERTO DO SOLO NATURAL). AF_08/2020</t>
  </si>
  <si>
    <t xml:space="preserve">PREPARO DE FUNDO DE VALA COM LARGURA MAIOR OU IGUAL A 1,5 M E MENOR QUE 2,5 M (ACERTO DO SOLO NATURAL). AF_08/2020</t>
  </si>
  <si>
    <t xml:space="preserve">PREPARO DE FUNDO DE VALA COM LARGURA MENOR QUE 1,5 M, COM CAMADA DE AREIA, LANÇAMENTO MANUAL. AF_08/2020</t>
  </si>
  <si>
    <t xml:space="preserve">PREPARO DE FUNDO DE VALA COM LARGURA MENOR QUE 1,5 M, COM CAMADA DE BRITA, LANÇAMENTO MANUAL. AF_08/2020</t>
  </si>
  <si>
    <t xml:space="preserve">PREPARO DE FUNDO DE VALA COM LARGURA MAIOR OU IGUAL A 1,5 M E MENOR QUE 2,5 M, COM CAMADA DE AREIA, LANÇAMENTO MANUAL. AF_08/2020</t>
  </si>
  <si>
    <t xml:space="preserve">PREPARO DE FUNDO DE VALA COM LARGURA MAIOR OU IGUAL A 1,5 M E MENOR QUE 2,5 M, COM CAMADA DE BRITA, LANÇAMENTO MANUAL. AF_08/2020</t>
  </si>
  <si>
    <t xml:space="preserve">PREPARO DE FUNDO DE VALA COM LARGURA MENOR QUE 1,5 M, COM CAMADA DE AREIA, LANÇAMENTO MECANIZADO. AF_08/2020</t>
  </si>
  <si>
    <t xml:space="preserve">PREPARO DE FUNDO DE VALA COM LARGURA MENOR QUE 1,5 M, COM CAMADA DE BRITA, LANÇAMENTO MECANIZADO. AF_08/2020</t>
  </si>
  <si>
    <t xml:space="preserve">PREPARO DE FUNDO DE VALA COM LARGURA MAIOR OU IGUAL A 1,5 M E MENOR QUE 2,5 M, COM CAMADA DE BRITA, LANÇAMENTO MECANIZADO. AF_08/2020</t>
  </si>
  <si>
    <t xml:space="preserve">PREPARO DE FUNDO DE VALA COM LARGURA MAIOR OU IGUAL A 1,5 M E MENOR QUE 2,5 M, COM CAMADA DE AREIA, LANÇAMENTO MECANIZADO. AF_08/2020</t>
  </si>
  <si>
    <t xml:space="preserve">ALVENARIA DE VEDAÇÃO DE BLOCOS CERÂMICOS FURADOS NA VERTICAL DE 9X19X39 CM (ESPESSURA 9 CM) E ARGAMASSA DE ASSENTAMENTO COM PREPARO EM BETONEIRA. AF_12/2021</t>
  </si>
  <si>
    <t xml:space="preserve">ALVENARIA DE VEDAÇÃO DE BLOCOS CERÂMICOS FURADOS NA VERTICAL DE 9X19X39 CM (ESPESSURA 9 CM) E ARGAMASSA DE ASSENTAMENTO COM PREPARO MANUAL. AF_12/2021</t>
  </si>
  <si>
    <t xml:space="preserve">ALVENARIA DE VEDAÇÃO DE BLOCOS CERÂMICOS FURADOS NA VERTICAL DE 14X19X39 CM (ESPESSURA 14 CM) E ARGAMASSA DE ASSENTAMENTO COM PREPARO EM BETONEIRA. AF_12/2021</t>
  </si>
  <si>
    <t xml:space="preserve">ALVENARIA DE VEDAÇÃO DE BLOCOS CERÂMICOS FURADOS NA VERTICAL DE 14X19X39 CM (ESPESSURA 14 CM) E ARGAMASSA DE ASSENTAMENTO COM PREPARO MANUAL. AF_12/2021</t>
  </si>
  <si>
    <t xml:space="preserve">ALVENARIA DE VEDAÇÃO DE BLOCOS CERÂMICOS FURADOS NA VERTICAL DE 19X19X39 CM (ESPESSURA 19 CM) E ARGAMASSA DE ASSENTAMENTO COM PREPARO EM BETONEIRA. AF_12/2021</t>
  </si>
  <si>
    <t xml:space="preserve">ALVENARIA DE VEDAÇÃO DE BLOCOS CERÂMICOS FURADOS NA VERTICAL DE 19X19X39 CM (ESPESSURA 19 CM) E ARGAMASSA DE ASSENTAMENTO COM PREPARO MANUAL. AF_12/2021</t>
  </si>
  <si>
    <t xml:space="preserve">ALVENARIA DE VEDAÇÃO DE BLOCOS CERÂMICOS FURADOS NA HORIZONTAL DE 9X19X19 CM (ESPESSURA 9 CM) E ARGAMASSA DE ASSENTAMENTO COM PREPARO EM BETONEIRA. AF_12/2021</t>
  </si>
  <si>
    <t xml:space="preserve">ALVENARIA DE VEDAÇÃO DE BLOCOS CERÂMICOS FURADOS NA HORIZONTAL DE 9X19X19 CM (ESPESSURA 9 CM) E ARGAMASSA DE ASSENTAMENTO COM PREPARO MANUAL. AF_12/2021</t>
  </si>
  <si>
    <t xml:space="preserve">ALVENARIA DE VEDAÇÃO DE BLOCOS CERÂMICOS FURADOS NA HORIZONTAL DE 11,5X19X19 CM (ESPESSURA 11,5 CM) E ARGAMASSA DE ASSENTAMENTO COM PREPARO EM BETONEIRA. AF_12/2021</t>
  </si>
  <si>
    <t xml:space="preserve">ALVENARIA DE VEDAÇÃO DE BLOCOS CERÂMICOS FURADOS NA HORIZONTAL DE 11,5X19X19 CM (ESPESSURA 11,5 CM) E ARGAMASSA DE ASSENTAMENTO COM PREPARO MANUAL. AF_12/2021</t>
  </si>
  <si>
    <t xml:space="preserve">ALVENARIA DE VEDAÇÃO DE BLOCOS CERÂMICOS FURADOS NA HORIZONTAL DE 9X14X19 CM (ESPESSURA 9 CM) E ARGAMASSA DE ASSENTAMENTO COM PREPARO EM BETONEIRA. AF_12/2021</t>
  </si>
  <si>
    <t xml:space="preserve">ALVENARIA DE VEDAÇÃO DE BLOCOS CERÂMICOS FURADOS NA HORIZONTAL DE 9X14X19 CM (ESPESSURA 9 CM) E ARGAMASSA DE ASSENTAMENTO COM PREPARO MANUAL. AF_12/2021</t>
  </si>
  <si>
    <t xml:space="preserve">ALVENARIA DE VEDAÇÃO DE BLOCOS CERÂMICOS FURADOS NA HORIZONTAL DE 14X9X19 CM (ESPESSURA 14 CM, BLOCO DEITADO) E ARGAMASSA DE ASSENTAMENTO COM PREPARO EM BETONEIRA. AF_12/2021</t>
  </si>
  <si>
    <t xml:space="preserve">ALVENARIA DE VEDAÇÃO DE BLOCOS CERÂMICOS FURADOS NA HORIZONTAL DE 14X9X19 CM (ESPESSURA 14 CM, BLOCO DEITADO) E ARGAMASSA DE ASSENTAMENTO COM PREPARO MANUAL. AF_12/2021</t>
  </si>
  <si>
    <t xml:space="preserve">ALVENARIA DE VEDAÇÃO DE BLOCOS CERÂMICOS FURADOS NA HORIZONTAL DE 9X9X19 CM (ESPESSURA 9 CM) E ARGAMASSA DE ASSENTAMENTO COM PREPARO EM BETONEIRA. AF_12/2021</t>
  </si>
  <si>
    <t xml:space="preserve">ALVENARIA DE VEDAÇÃO DE BLOCOS CERÂMICOS FURADOS NA HORIZONTAL DE 9X9X19 CM (ESPESSURA 9 CM) E ARGAMASSA DE ASSENTAMENTO COM PREPARO MANUAL. AF_12/2021</t>
  </si>
  <si>
    <t xml:space="preserve">ALVENARIA DE VEDAÇÃO DE BLOCOS CERÂMICOS FURADOS NA HORIZONTAL DE 9X19X29 CM (ESPESSURA 9 CM) E ARGAMASSA DE ASSENTAMENTO COM PREPARO EM BETONEIRA. AF_12/2021</t>
  </si>
  <si>
    <t xml:space="preserve">ALVENARIA DE VEDAÇÃO DE BLOCOS CERÂMICOS FURADOS NA HORIZONTAL DE 9X19X29 CM (ESPESSURA 9 CM) E ARGAMASSA DE ASSENTAMENTO COM PREPARO MANUAL. AF_12/2021</t>
  </si>
  <si>
    <t xml:space="preserve">ALVENARIA ESTRUTURAL DE BLOCOS CERÂMICOS 14X19X39, (ESPESSURA DE 14 CM), UTILIZANDO PALHETA E ARGAMASSA DE ASSENTAMENTO COM PREPARO EM BETONEIRA. AF_03/2023</t>
  </si>
  <si>
    <t xml:space="preserve">ALVENARIA ESTRUTURAL DE BLOCOS CERÂMICOS 14X19X39, (ESPESSURA DE 14 CM), UTILIZANDO PALHETA E ARGAMASSA DE ASSENTAMENTO COM PREPARO MANUAL. AF_03/2023</t>
  </si>
  <si>
    <t xml:space="preserve">ALVENARIA ESTRUTURAL DE BLOCOS CERÂMICOS 14X19X29, (ESPESSURA DE 14 CM), UTILIZANDO PALHETA E ARGAMASSA DE ASSENTAMENTO COM PREPARO EM BETONEIRA. AF_03/2023</t>
  </si>
  <si>
    <t xml:space="preserve">ALVENARIA ESTRUTURAL DE BLOCOS CERÂMICOS 14X19X29, (ESPESSURA DE 14 CM), UTILIZANDO PALHETA E ARGAMASSA DE ASSENTAMENTO COM PREPARO MANUAL. AF_03/2023</t>
  </si>
  <si>
    <t xml:space="preserve">ALVENARIA ESTRUTURAL DE BLOCOS CERÂMICOS 14X19X39, (ESPESSURA DE 14 CM), UTILIZANDO COLHER DE PEDREIRO E ARGAMASSA DE ASSENTAMENTO COM PREPARO EM BETONEIRA. AF_03/2023</t>
  </si>
  <si>
    <t xml:space="preserve">ALVENARIA ESTRUTURAL DE BLOCOS CERÂMICOS 14X19X39, (ESPESSURA DE 14 CM), UTILIZANDO COLHER DE PEDREIRO E ARGAMASSA DE ASSENTAMENTO COM PREPARO MANUAL. AF_03/2023</t>
  </si>
  <si>
    <t xml:space="preserve">ALVENARIA ESTRUTURAL DE BLOCOS CERÂMICOS 14X19X29, (ESPESSURA DE 14 CM), UTILIZANDO COLHER DE PEDREIRO E ARGAMASSA DE ASSENTAMENTO COM PREPARO EM BETONEIRA. AF_03/2023</t>
  </si>
  <si>
    <t xml:space="preserve">ALVENARIA ESTRUTURAL DE BLOCOS CERÂMICOS 14X19X29, (ESPESSURA DE 14 CM), UTILIZANDO COLHER DE PEDREIRO E ARGAMASSA DE ASSENTAMENTO COM PREPARO MANUAL. AF_03/2023</t>
  </si>
  <si>
    <t xml:space="preserve">ALVENARIA DE VEDAÇÃO DE BLOCOS DE GESSO DE 7X50X66CM (ESPESSURA 7CM). AF_05/2020</t>
  </si>
  <si>
    <t xml:space="preserve">ALVENARIA DE VEDAÇÃO DE BLOCOS DE GESSO DE 10X50X66CM (ESPESSURA 10CM). AF_05/2020</t>
  </si>
  <si>
    <t xml:space="preserve">ALVENARIA DE VEDAÇÃO COM ELEMENTO VAZADO DE CERÂMICA (COBOGÓ) DE 7X20X20CM E ARGAMASSA DE ASSENTAMENTO COM PREPARO EM BETONEIRA. AF_05/2020</t>
  </si>
  <si>
    <t xml:space="preserve">ALVENARIA DE VEDAÇÃO DE BLOCOS VAZADOS DE CONCRETO DE 9X19X39 CM (ESPESSURA 9 CM) E ARGAMASSA DE ASSENTAMENTO COM PREPARO EM BETONEIRA. AF_12/2021</t>
  </si>
  <si>
    <t xml:space="preserve">ALVENARIA DE VEDAÇÃO DE BLOCOS VAZADOS DE CONCRETO DE 9X19X39 CM (ESPESSURA 9 CM) E ARGAMASSA DE ASSENTAMENTO COM PREPARO MANUAL. AF_12/2021</t>
  </si>
  <si>
    <t xml:space="preserve">ALVENARIA DE VEDAÇÃO DE BLOCOS VAZADOS DE CONCRETO DE 14X19X39 CM (ESPESSURA 14 CM)  E ARGAMASSA DE ASSENTAMENTO COM PREPARO EM BETONEIRA. AF_12/2021</t>
  </si>
  <si>
    <t xml:space="preserve">ALVENARIA DE VEDAÇÃO DE BLOCOS VAZADOS DE CONCRETO DE 14X19X39 CM (ESPESSURA 14 CM) E ARGAMASSA DE ASSENTAMENTO COM PREPARO MANUAL. AF_12/2021</t>
  </si>
  <si>
    <t xml:space="preserve">ALVENARIA DE VEDAÇÃO DE BLOCOS VAZADOS DE CONCRETO DE 19X19X39 CM (ESPESSURA 19 CM) E ARGAMASSA DE ASSENTAMENTO COM PREPARO EM BETONEIRA. AF_12/2021</t>
  </si>
  <si>
    <t xml:space="preserve">ALVENARIA DE VEDAÇÃO DE BLOCOS VAZADOS DE CONCRETO DE 19X19X39 CM (ESPESSURA 19 CM) E ARGAMASSA DE ASSENTAMENTO COM PREPARO MANUAL. AF_12/2021</t>
  </si>
  <si>
    <t xml:space="preserve">ALVENARIA DE VEDAÇÃO DE BLOCOS  VAZADOS DE CONCRETO APARENTE DE 9X19X39 CM (ESPESSURA 9 CM) E ARGAMASSA DE ASSENTAMENTO COM PREPARO EM BETONEIRA. AF_12/2021</t>
  </si>
  <si>
    <t xml:space="preserve">ALVENARIA DE VEDAÇÃO DE BLOCOS  VAZADOS DE CONCRETO APARENTE DE 9X19X39 CM (ESPESSURA 9 CM) E ARGAMASSA DE ASSENTAMENTO COM PREPARO MANUAL. AF_12/2021</t>
  </si>
  <si>
    <t xml:space="preserve">ALVENARIA DE VEDAÇÃO DE BLOCOS  VAZADOS DE CONCRETO APARENTE DE 14X19X39 CM (ESPESSURA 14 CM) E ARGAMASSA DE ASSENTAMENTO COM PREPARO EM BETONEIRA. AF_12/2021</t>
  </si>
  <si>
    <t xml:space="preserve">ALVENARIA DE VEDAÇÃO DE BLOCOS  VAZADOS DE CONCRETO APARENTE DE 14X19X39 CM (ESPESSURA 14 CM) E ARGAMASSA DE ASSENTAMENTO COM PREPARO MANUAL. AF_12/2021</t>
  </si>
  <si>
    <t xml:space="preserve">ALVENARIA DE VEDAÇÃO DE BLOCOS  VAZADOS DE CONCRETO APARENTE DE 19X19X39 CM (ESPESSURA 19 CM) E ARGAMASSA DE ASSENTAMENTO COM PREPARO EM BETONEIRA. AF_12/2021</t>
  </si>
  <si>
    <t xml:space="preserve">ALVENARIA DE VEDAÇÃO DE BLOCOS  VAZADOS DE CONCRETO APARENTE DE 19X19X39 CM (ESPESSURA 19 CM) E ARGAMASSA DE ASSENTAMENTO COM PREPARO MANUAL. AF_12/2021</t>
  </si>
  <si>
    <t xml:space="preserve">ALVENARIA DE VEDAÇÃO DE BLOCOS  VAZADOS DE CONCRETO DE 14X19X29 CM (ESPESSURA 14 CM) E ARGAMASSA DE ASSENTAMENTO COM PREPARO EM BETONEIRA. AF_12/2021</t>
  </si>
  <si>
    <t xml:space="preserve">ALVENARIA DE VEDAÇÃO DE BLOCOS  VAZADOS DE CONCRETO DE 14X19X29 CM (ESPESSURA 14 CM) E ARGAMASSA DE ASSENTAMENTO COM PREPARO MANUAL. AF_12/2021</t>
  </si>
  <si>
    <t xml:space="preserve">ALVENARIA DE BLOCOS DE CONCRETO ESTRUTURAL 14X19X39 CM (ESPESSURA 14 CM), FBK = 4,5 MPA, UTILIZANDO PALHETA. AF_10/2022</t>
  </si>
  <si>
    <t xml:space="preserve">ALVENARIA DE BLOCOS DE CONCRETO ESTRUTURAL 14X19X39 CM (ESPESSURA 14 CM), FBK = 14 MPA, UTILIZANDO PALHETA. AF_10/2022</t>
  </si>
  <si>
    <t xml:space="preserve">ALVENARIA DE BLOCOS DE CONCRETO ESTRUTURAL 14X19X29 CM (ESPESSURA 14 CM), FBK = 4,5 MPA, UTILIZANDO PALHETA. AF_10/2022</t>
  </si>
  <si>
    <t xml:space="preserve">ALVENARIA DE BLOCOS DE CONCRETO ESTRUTURAL 14X19X29 CM (ESPESSURA 14 CM), FBK = 14,0 MPA, UTILIZANDO PALHETA. AF_10/2022</t>
  </si>
  <si>
    <t xml:space="preserve">ALVENARIA DE BLOCOS DE CONCRETO ESTRUTURAL 14X19X39 CM (ESPESSURA 14 CM), FBK = 4,5 MPA, UTILIZANDO COLHER DE PEDREIRO. AF_10/2022</t>
  </si>
  <si>
    <t xml:space="preserve">ALVENARIA DE BLOCOS DE CONCRETO ESTRUTURAL 14X19X39 CM (ESPESSURA 14 CM), FBK = 14 MPA, UTILIZANDO COLHER DE PEDREIRO. AF_10/2022</t>
  </si>
  <si>
    <t xml:space="preserve">ALVENARIA DE BLOCOS DE CONCRETO ESTRUTURAL 14X19X29 CM (ESPESSURA 14 CM), FBK = 4,5 MPA, UTILIZANDO COLHER DE PEDREIRO. AF_10/2022</t>
  </si>
  <si>
    <t xml:space="preserve">ALVENARIA DE BLOCOS DE CONCRETO ESTRUTURAL 14X19X29 CM (ESPESSURA 14 CM), FBK = 14 MPA, UTILIZANDO COLHER DE PEDREIRO. AF_10/2022</t>
  </si>
  <si>
    <t xml:space="preserve">ALVENARIA DE VEDAÇÃO COM BLOCO DE VIDRO VAZADO, TIPO VENEZIANA, DE 6X20X20CM E ARGAMASSA DE ASSENTAMENTO COM PREPARO EM BETONEIRA. AF_05/2020</t>
  </si>
  <si>
    <t xml:space="preserve">ALVENARIA DE VEDAÇÃO COM BLOCO DE VIDRO, TIPO CANELADO, DE 8X19X19CM E ARGAMASSA DE ASSENTAMENTO COM PREPARO EM BETONEIRA. AF_05/2020</t>
  </si>
  <si>
    <t xml:space="preserve">PAREDE COM SISTEMA EM CHAPAS DE GESSO PARA DRYWALL, USO INTERNO, COM DUAS FACES SIMPLES E ESTRUTURA METÁLICA COM GUIAS SIMPLES, SEM VÃOS. AF_07/2023_PS</t>
  </si>
  <si>
    <t xml:space="preserve">PAREDE COM SISTEMA EM CHAPAS DE GESSO PARA DRYWALL, USO INTERNO, COM DUAS FACES SIMPLES E ESTRUTURA METÁLICA COM GUIAS SIMPLES PARA PAREDES COM ÁREA LÍQUIDA MAIOR OU IGUAL A 6 M2, COM VÃOS. AF_07/2023_PS</t>
  </si>
  <si>
    <t xml:space="preserve">PAREDE COM SISTEMA EM CHAPAS DE GESSO PARA DRYWALL, USO INTERNO, COM DUAS FACES SIMPLES E ESTRUTURA METÁLICA COM GUIAS DUPLAS, SEM VÃOS. AF_07/2023_PS</t>
  </si>
  <si>
    <t xml:space="preserve">PAREDE COM SISTEMA EM CHAPAS DE GESSO PARA DRYWALL, USO INTERNO, COM DUAS FACES SIMPLES E ESTRUTURA METÁLICA COM GUIAS DUPLAS PARA PAREDES COM ÁREA LÍQUIDA MAIOR OU IGUAL A 6 M2, COM VÃOS. AF_07/2023_PS</t>
  </si>
  <si>
    <t xml:space="preserve">PAREDE COM SISTEMA EM CHAPAS DE GESSO PARA DRYWALL, USO INTERNO, COM UMA FACE SIMPLES E OUTRA FACE DUPLA E ESTRUTURA METÁLICA COM GUIAS SIMPLES, SEM VÃOS. AF_07/2023_PS</t>
  </si>
  <si>
    <t xml:space="preserve">PAREDE COM SISTEMA EM CHAPAS DE GESSO PARA DRYWALL, USO INTERNO, COM UMA FACE SIMPLES E OUTRA FACE DUPLA E ESTRUTURA METÁLICA COM GUIAS SIMPLES PARA PAREDES COM ÁREA LÍQUIDA MAIOR OU IGUAL A 6 M2, COM VÃOS. AF_07/2023_PS</t>
  </si>
  <si>
    <t xml:space="preserve">PAREDE COM SISTEMA EM CHAPAS DE GESSO PARA DRYWALL, USO INTERNO COM UMA FACE SIMPLES E OUTRA FACE DUPLA E ESTRUTURA METÁLICA COM GUIAS DUPLAS, SEM VÃOS. AF_07/2023_PS</t>
  </si>
  <si>
    <t xml:space="preserve">PAREDE COM SISTEMA EM CHAPAS DE GESSO PARA DRYWALL, USO INTERNO, COM UMA FACE SIMPLES E OUTRA FACE DUPLA E   ESTRUTURA METÁLICA COM GUIAS DUPLAS PARA PAREDES COM ÁREA LÍQUIDA MAIOR OU IGUAL A 6 M2, COM VÃOS. AF_07/2023_PS</t>
  </si>
  <si>
    <t xml:space="preserve">PAREDE COM SISTEMA EM CHAPAS DE GESSO PARA DRYWALL, USO INTERNO, COM DUAS FACES DUPLAS E ESTRUTURA METÁLICA COM GUIAS SIMPLES, SEM VÃOS. AF_07/2023_PS</t>
  </si>
  <si>
    <t xml:space="preserve">PAREDE COM SISTEMA EM CHAPAS DE GESSO PARA DRYWALL, USO INTERNO, COM DUAS FACES DUPLAS E ESTRUTURA METÁLICA COM GUIAS SIMPLES PARA PAREDES COM ÁREA LÍQUIDA MAIOR OU IGUAL A 6 M2, COM VÃOS. AF_07/2023_PS</t>
  </si>
  <si>
    <t xml:space="preserve">PAREDE COM SISTEMA EM CHAPAS DE GESSO PARA DRYWALL, USO INTERNO COM DUAS FACES DUPLAS E ESTRUTURA METÁLICA COM GUIAS DUPLAS, SEM VÃOS. AF_07/2023_PS</t>
  </si>
  <si>
    <t xml:space="preserve">PAREDE COM SISTEMA EM CHAPAS DE GESSO PARA DRYWALL, USO INTERNO, COM DUAS FACES DUPLAS E ESTRUTURA METÁLICA COM GUIAS DUPLAS PARA PAREDES COM ÁREA LÍQUIDA MAIOR OU IGUAL A 6 M2, COM VÃOS. AF_07/2023_PS</t>
  </si>
  <si>
    <t xml:space="preserve">PAREDE COM SISTEMA EM CHAPAS DE GESSO PARA DRYWALL, USO INTERNO, COM UMA FACE SIMPLES E ESTRUTURA METÁLICA COM GUIAS SIMPLES, SEM VÃOS. AF_07/2023_PS</t>
  </si>
  <si>
    <t xml:space="preserve">PAREDE COM SISTEMA EM CHAPAS DE GESSO PARA DRYWALL, USO INTERNO, COM UMA FACE SIMPLES E ESTRUTURA METÁLICA COM GUIAS SIMPLES PARA PAREDES COM ÁREA LÍQUIDA MAIOR OU IGUAL A 6 M2, COM VÃOS. AF_07/2023_PS</t>
  </si>
  <si>
    <t xml:space="preserve">INSTALAÇÃO DE REFORÇO METÁLICO EM PAREDE DRYWALL. AF_07/2023</t>
  </si>
  <si>
    <t xml:space="preserve">INSTALAÇÃO DE REFORÇO DE MADEIRA EM PAREDE DRYWALL. AF_07/2023</t>
  </si>
  <si>
    <t xml:space="preserve">DIVISÓRIA FIXA EM VIDRO TEMPERADO 10 MM, SEM ABERTURA. AF_01/2021_PS</t>
  </si>
  <si>
    <t xml:space="preserve">DIVISORIA SANITÁRIA, TIPO CABINE, EM GRANITO CINZA POLIDO, ESP = 3CM, ASSENTADO COM ARGAMASSA COLANTE AC III-E, EXCLUSIVE FERRAGENS. AF_01/2021</t>
  </si>
  <si>
    <t xml:space="preserve">DIVISORIA SANITÁRIA, TIPO CABINE, EM MÁRMORE BRANCO POLIDO, ESP = 3CM, ASSENTADO COM ARGAMASSA COLANTE AC III-E, EXCLUSIVE FERRAGENS. AF_01/2021</t>
  </si>
  <si>
    <t xml:space="preserve">TAPA VISTA DE MICTÓRIO EM GRANITO CINZA POLIDO, ESP = 3CM, ASSENTADO COM ARGAMASSA COLANTE AC III-E . AF_01/2021</t>
  </si>
  <si>
    <t xml:space="preserve">TAPA VISTA DE MICTÓRIO EM MÁRMORE BRANCO POLIDO, ESP = 3CM, ASSENTADO COM ARGAMASSA COLANTE AC III-E . AF_01/2021</t>
  </si>
  <si>
    <t xml:space="preserve">DIVISORIA SANITÁRIA, TIPO CABINE, EM PAINEL DE GRANILITE, ESP = 3CM, ASSENTADO COM ARGAMASSA COLANTE AC III-E, EXCLUSIVE FERRAGENS. AF_01/2021</t>
  </si>
  <si>
    <t xml:space="preserve">TAPA VISTA DE MICTÓRIO EM PAINEL DE GRANILITE, ESP = 3CM, ASSENTADO COM ARGAMASSA COLANTE AC III-E . AF_01/2021</t>
  </si>
  <si>
    <t xml:space="preserve">PAREDE COM SISTEMA EM CHAPAS DE GESSO PARA DRYWALL, USO INTERNO, COM DUAS FACES SIMPLES E ESTRUTURA METÁLICA COM GUIAS SIMPLES PARA PAREDES COM ÁREA LÍQUIDA MENOR QUE 6 M2, COM VÃOS. AF_07/2023_PS</t>
  </si>
  <si>
    <t xml:space="preserve">PAREDE COM SISTEMA EM CHAPAS DE GESSO PARA DRYWALL, USO INTERNO, COM DUAS FACES SIMPLES E ESTRUTURA METÁLICA COM GUIAS DUPLAS PARA PAREDES COM ÁREA LÍQUIDA MENOR QUE 6 M2, COM VÃOS. AF_07/2023_PS</t>
  </si>
  <si>
    <t xml:space="preserve">PAREDE COM SISTEMA EM CHAPAS DE GESSO PARA DRYWALL, USO INTERNO, COM UMA FACE SIMPLES E OUTRA FACE DUPLA E ESTRUTURA METÁLICA COM GUIAS SIMPLES PARA PAREDES COM ÁREA LÍQUIDA MENOR QUE 6 M2, COM VÃOS. AF_07/2023_PS</t>
  </si>
  <si>
    <t xml:space="preserve">PAREDE COM SISTEMA EM CHAPAS DE GESSO PARA DRYWALL, USO INTERNO, COM UMA FACE SIMPLES E OUTRA FACE DUPLA E ESTRUTURA METÁLICA COM GUIAS DUPLAS PARA PAREDES COM ÁREA LÍQUIDA MENOR QUE 6 M2, COM VÃOS. AF_07/2023_PS</t>
  </si>
  <si>
    <t xml:space="preserve">PAREDE COM SISTEMA EM CHAPAS DE GESSO PARA DRYWALL, USO INTERNO, COM DUAS FACES DUPLAS E ESTRUTURA METÁLICA COM GUIAS SIMPLES PARA PAREDES COM ÁREA LÍQUIDA MENOR QUE 6 M2, COM VÃOS. AF_07/2023_PS</t>
  </si>
  <si>
    <t xml:space="preserve">PAREDE COM SISTEMA EM CHAPAS DE GESSO PARA DRYWALL, USO INTERNO, COM DUAS FACES DUPLAS E ESTRUTURA METÁLICA COM GUIAS DUPLAS PARA PAREDES COM ÁREA LÍQUIDA MENOR QUE 6 M2, COM VÃOS. AF_07/2023_PS</t>
  </si>
  <si>
    <t xml:space="preserve">PAREDE COM SISTEMA EM CHAPAS DE GESSO PARA DRYWALL, USO INTERNO, COM UMA FACE SIMPLES E ESTRUTURA METÁLICA COM GUIAS SIMPLES PARA PAREDES COM ÁREA LÍQUIDA MENOR QUE 6 M2, COM VÃOS. AF_07/2023_PS</t>
  </si>
  <si>
    <t xml:space="preserve">ALVENARIA DE VEDAÇÃO DE BLOCOS DE CONCRETO CELULAR DE 10X30X60CM (ESPESSURA 10CM) E ARGAMASSA DE ASSENTAMENTO COM PREPARO EM BETONEIRA. AF_05/2020</t>
  </si>
  <si>
    <t xml:space="preserve">ALVENARIA DE VEDAÇÃO DE BLOCOS DE CONCRETO CELULAR DE 15X30X60CM (ESPESSURA 15CM) E ARGAMASSA DE ASSENTAMENTO COM PREPARO EM BETONEIRA. AF_05/2020</t>
  </si>
  <si>
    <t xml:space="preserve">ALVENARIA DE VEDAÇÃO DE BLOCOS DE CONCRETO CELULAR DE 20X30X60CM (ESPESSURA 20CM) E ARGAMASSA DE ASSENTAMENTO COM PREPARO EM BETONEIRA. AF_05/2020</t>
  </si>
  <si>
    <t xml:space="preserve">RECOMPOSIÇÃO DE PAVIMENTOS EM PEDRA POLIÉDRICA, REJUNTAMENTO COM PÓ DE PEDRA, COM REAPROVEITAMENTO DAS PEDRAS POLIÉDRICAS PARA O FECHAMENTO DE VALAS - INCLUSO RETIRADA E COLOCAÇÃO DO MATERIAL. AF_12/2020</t>
  </si>
  <si>
    <t xml:space="preserve">RECOMPOSIÇÃO DE PAVIMENTO EM PEDRAS POLIÉDRICAS, REJUNTAMENTO COM ARGAMASSA, COM REAPROVEITAMENTO DAS PEDRAS POLIÉDRICAS, PARA O FECHAMENTO DE VALAS - INCLUSO RETIRADA E COLOCAÇÃO DO MATERIAL. AF_12/2020</t>
  </si>
  <si>
    <t xml:space="preserve">RECOMPOSIÇÃO DE PAVIMENTO EM PARALELEPÍPEDOS, REJUNTAMENTO COM PÓ DE PEDRA, COM REAPROVEITAMENTO DOS PARALELEPÍPEDOS, PARA O FECHAMENTO DE VALAS - INCLUSO RETIRADA E COLOCAÇÃO DO MATERIAL. AF_12/2020</t>
  </si>
  <si>
    <t xml:space="preserve">RECOMPOSIÇÃO DE PAVIMENTO EM PARALELEPÍPEDOS, REJUNTAMENTO COM ARGAMASSA, COM REAPROVEITAMENTO DOS PARALELEPÍPEDOS, PARA O FECHAMENTO DE VALAS - INCLUSO RETIRADA E COLOCAÇÃO DO MATERIAL. AF_12/2020</t>
  </si>
  <si>
    <t xml:space="preserve">RECOMPOSIÇÃO DE PAVIMENTO EM PISO INTERTRAVADO SEXTAVADO, COM REAPROVEITAMENTO DOS BLOCOS SEXTAVADO, PARA O FECHAMENTO DE VALAS - INCLUSO RETIRADA E COLOCAÇÃO DO MATERIAL. AF_12/2020</t>
  </si>
  <si>
    <t xml:space="preserve">RECOMPOSIÇÃO DE BASE E OU SUB-BASE PARA REMENDO PROFUNDO DE SOLOS DE COMPORTAMENTO LATERÍTICO (ARENOSO) - INCLUSO RETIRADA E COLOCAÇÃO DO MATERIAL. AF_12/2020</t>
  </si>
  <si>
    <t xml:space="preserve">RECOMPOSIÇÃO DE BASE E OU SUB-BASE PARA REMENDO PROFUNDO DE SOLO MELHORADO COM CIMENTO (TEOR DE 2%) - INCLUSO RETIRADA E COLOCAÇÃO DO MATERIAL. AF_12/2020</t>
  </si>
  <si>
    <t xml:space="preserve">RECOMPOSIÇÃO DE BASE E OU SUB-BASE PARA REMENDO PROFUNDO DE SOLO MELHORADO COM CIMENTO (TEOR DE 4%) - INCLUSO RETIRADA E COLOCAÇÃO DO MATERIAL. AF_12/2020</t>
  </si>
  <si>
    <t xml:space="preserve">RECOMPOSIÇÃO DE BASE E OU SUB-BASE PARA REMENDO PROFUNDO DE SOLO COM CIMENTO (TEOR DE 6%) - INCLUSO RETIRADA E COLOCAÇÃO DO MATERIAL. AF_12/2020</t>
  </si>
  <si>
    <t xml:space="preserve">RECOMPOSIÇÃO DE BASE E OU SUB-BASE PARA REMENDO PROFUNDO DE SOLO COM CIMENTO (TEOR DE 8%) - INCLUSO RETIRADA E COLOCAÇÃO DO MATERIAL. AF_12/2020</t>
  </si>
  <si>
    <t xml:space="preserve">RECOMPOSIÇÃO DE BASE E OU SUB-BASE PARA REMENDO PROFUNDO DE SOLO BRITA (40/60) - INCLUSO RETIRADA E COLOCAÇÃO DO MATERIAL. AF_12/2020</t>
  </si>
  <si>
    <t xml:space="preserve">RECOMPOSIÇÃO DE BASE E OU SUB-BASE PARA REMENDO PROFUNDO DE SOLO BRITA (50/50) - INCLUSO RETIRADA E COLOCAÇÃO DO MATERIAL. AF_12/2020</t>
  </si>
  <si>
    <t xml:space="preserve">RECOMPOSIÇÃO DE BASE E OU SUB-BASE PARA REMENDO PROFUNDO DE SOLO BRITA (40/60) COM CIMENTO (TEOR DE 4%) - INCLUSO RETIRADA E COLOCAÇÃO DO MATERIAL. AF_12/2020</t>
  </si>
  <si>
    <t xml:space="preserve">RECOMPOSIÇÃO DE BASE E OU SUB-BASE PARA REMENDO PROFUNDO DE SOLO BRITA (40/60) COM CIMENTO (TEOR DE 6%) - INCLUSO RETIRADA E COLOCAÇÃO DO MATERIAL. AF_12/2020</t>
  </si>
  <si>
    <t xml:space="preserve">RECOMPOSIÇÃO DE BASE E OU SUB-BASE PARA REMENDO PROFUNDO DE SOLO BRITA (40/60) COM CIMENTO (TEOR DE 8%) - INCLUSO RETIRADA E COLOCAÇÃO DO MATERIAL. AF_12/2020</t>
  </si>
  <si>
    <t xml:space="preserve">RECOMPOSIÇÃO DE BASE E OU SUB-BASE PARA REMENDO PROFUNDO DE SOLO BRITA (50/50) COM CIMENTO (TEOR DE 4%) - INCLUSO RETIRADA E COLOCAÇÃO DO MATERIAL. AF_12/2020</t>
  </si>
  <si>
    <t xml:space="preserve">RECOMPOSIÇÃO DE BASE E OU SUB-BASE PARA REMENDO PROFUNDO DE SOLO BRITA (50/50) COM CIMENTO (TEOR DE 6%) - INCLUSO RETIRADA E COLOCAÇÃO DO MATERIAL. AF_12/2020</t>
  </si>
  <si>
    <t xml:space="preserve">RECOMPOSIÇÃO DE BASE E OU SUB-BASE PARA REMENDO PROFUNDO DE SOLO BRITA (50/50) COM CIMENTO (TEOR DE 8%) - INCLUSO RETIRADA E COLOCAÇÃO DO MATERIAL. AF_12/2020</t>
  </si>
  <si>
    <t xml:space="preserve">RECOMPOSIÇÃO DE BASE E OU SUB-BASE PARA REMENDO PROFUNDO DE BRITA GRADUADA SIMPLES - INCLUSO RETIRADA E COLOCAÇÃO DO MATERIAL. AF_12/2020</t>
  </si>
  <si>
    <t xml:space="preserve">RECOMPOSIÇÃO DE BASE E OU SUB-BASE PARA FECHAMENTO DE VALAS DE SOLOS DE COMPORTAMENTO LATERÍTICO (ARENOSO) - INCLUSO RETIRADA E COLOCAÇÃO DO MATERIAL. AF_12/2020</t>
  </si>
  <si>
    <t xml:space="preserve">RECOMPOSIÇÃO DE BASE E OU SUB-BASE PARA FECHAMENTO DE VALAS DE SOLO MELHORADO COM CIMENTO (TEOR DE 2%) - INCLUSO RETIRADA E COLOCAÇÃO DO MATERIAL. AF_12/2020</t>
  </si>
  <si>
    <t xml:space="preserve">RECOMPOSIÇÃO DE BASE E OU SUB-BASE PARA FECHAMENTO DE VALAS DE SOLO MELHORADO COM CIMENTO (TEOR DE 4%) - INCLUSO RETIRADA E COLOCAÇÃO DO MATERIAL. AF_12/2020</t>
  </si>
  <si>
    <t xml:space="preserve">RECOMPOSIÇÃO DE BASE E OU SUB-BASE PARA FECHAMENTO DE VALAS DE SOLO COM CIMENTO (TEOR DE 6%) - INCLUSO RETIRADA E COLOCAÇÃO DO MATERIAL. AF_12/2020</t>
  </si>
  <si>
    <t xml:space="preserve">RECOMPOSIÇÃO DE BASE E OU SUB-BASE PARA FECHAMENTO DE VALAS DE SOLO COM CIMENTO (TEOR DE 8%) - INCLUSO RETIRADA E COLOCAÇÃO DO MATERIAL. AF_12/2020</t>
  </si>
  <si>
    <t xml:space="preserve">RECOMPOSIÇÃO DE BASE E OU SUB-BASE PARA FECHAMENTO DE VALAS DE SOLO BRITA (40/60) - INCLUSO RETIRADA E COLOCAÇÃO DO MATERIAL. AF_12/2020</t>
  </si>
  <si>
    <t xml:space="preserve">RECOMPOSIÇÃO DE BASE E OU SUB-BASE PARA FECHAMENTO DE VALAS DE SOLO BRITA (50/50) - INCLUSO RETIRADA E COLOCAÇÃO DO MATERIAL. AF_12/2020</t>
  </si>
  <si>
    <t xml:space="preserve">RECOMPOSIÇÃO DE BASE E OU SUB-BASE PARA FECHAMENTO DE VALAS DE SOLO BRITA (40/60) COM CIMENTO (TEOR DE 4%) - INCLUSO RETIRADA E COLOCAÇÃO DO MATERIAL. AF_12/2020</t>
  </si>
  <si>
    <t xml:space="preserve">RECOMPOSIÇÃO DE BASE E OU SUB-BASE PARA FECHAMENTO DE VALAS DE SOLO BRITA (40/60) COM CIMENTO (TEOR DE 6%) - INCLUSO RETIRADA E COLOCAÇÃO DO MATERIAL. AF_12/2020</t>
  </si>
  <si>
    <t xml:space="preserve">RECOMPOSIÇÃO DE BASE E OU SUB-BASE PARA FECHAMENTO DE VALAS DE SOLO BRITA (40/60) COM CIMENTO (TEOR DE 8%) - INCLUSO RETIRADA E COLOCAÇÃO DO MATERIAL. AF_12/2020</t>
  </si>
  <si>
    <t xml:space="preserve">RECOMPOSIÇÃO DE BASE E OU SUB-BASE PARA FECHAMENTO DE VALAS DE SOLO BRITA (50/50) COM CIMENTO (TEOR DE 4%) - INCLUSO RETIRADA E COLOCAÇÃO DO MATERIAL. AF_12/2020</t>
  </si>
  <si>
    <t xml:space="preserve">RECOMPOSIÇÃO DE BASE E OU SUB-BASE PARA FECHAMENTO DE VALAS DE SOLO BRITA (50/50) COM CIMENTO (TEOR DE 6%) - INCLUSO RETIRADA E COLOCAÇÃO DO MATERIAL. AF_12/2020</t>
  </si>
  <si>
    <t xml:space="preserve">RECOMPOSIÇÃO DE BASE E OU SUB-BASE PARA FECHAMENTO DE VALAS DE SOLO BRITA (50/50) COM CIMENTO (TEOR DE 8%) - INCLUSO RETIRADA E COLOCAÇÃO DO MATERIAL. AF_12/2020</t>
  </si>
  <si>
    <t xml:space="preserve">RECOMPOSIÇÃO DE BASE E OU SUB-BASE PARA FECHAMENTO DE VALAS DE BRITA GRADUADA SIMPLES - INCLUSO RETIRADA E COLOCAÇÃO DO MATERIAL. AF_12/2020</t>
  </si>
  <si>
    <t xml:space="preserve">REASSENTAMENTO DE PARALELEPÍPEDOS, REJUNTAMENTO COM PÓ DE PEDRA, COM REAPROVEITAMENTO DOS PARALELEPÍPEDOS - INCLUSO RETIRADA E COLOCAÇÃO DO MATERIAL. AF_12/2020</t>
  </si>
  <si>
    <t xml:space="preserve">REASSENTAMENTO DE PARALELEPÍPEDOS, REJUNTAMENTO COM ARGAMASSA, COM REAPROVEITAMENTO DOS PARALELEPÍPEDOS - INCLUSO RETIRADA E COLOCAÇÃO DO MATERIAL. AF_12/2020</t>
  </si>
  <si>
    <t xml:space="preserve">REASSENTAMENTO DE PEDRAS POLIÉDRICAS, REJUNTAMENTO COM PÓ DE PEDRA, COM REAPROVEITAMENTO DAS PEDRAS POLIÉDRICAS - INCLUSO RETIRADA E COLOCAÇÃO DO MATERIAL.  AF_12/2020</t>
  </si>
  <si>
    <t xml:space="preserve">REASSENTAMENTO DE PEDRAS POLIÉDRICAS, REJUNTAMENTO COM ARGAMASSA, COM REAPROVEITAMENTO DAS PEDRAS POLIÉDRICAS - INCLUSO RETIRADA E COLOCAÇÃO DO MATERIAL. AF_12/2020</t>
  </si>
  <si>
    <t xml:space="preserve">REASSENTAMENTO DE BLOCOS PISOGRAMA PARA PISO INTERTRAVADO, COM REAPROVEITAMENTO DOS BLOCOS PISOGRAMA - INCLUSO RETIRADA E COLOCAÇÃO DO MATERIAL. AF_12/2020</t>
  </si>
  <si>
    <t xml:space="preserve">REASSENTAMENTO DE BLOCOS SEXTAVADO PARA PISO INTERTRAVADO, ESPESSURA DE 6 CM, EM CALÇADA, COM REAPROVEITAMENTO DOS BLOCOS SEXTAVADOS - INCLUSO RETIRADA E COLOCAÇÃO DO MATERIAL. AF_12/2020</t>
  </si>
  <si>
    <t xml:space="preserve">REASSENTAMENTO DE BLOCOS SEXTAVADO PARA PISO INTERTRAVADO, ESPESSURA DE 6 CM, EM VIA/ESTACIONAMENTO, COM REAPROVEITAMENTO DOS BLOCOS SEXTAVADO - INCLUSO RETIRADA E COLOCAÇÃO DO MATERIAL. AF_12/2020</t>
  </si>
  <si>
    <t xml:space="preserve">REASSENTAMENTO DE BLOCOS SEXTAVADO PARA PISO INTERTRAVADO, ESPESSURA DE 8 CM, EM VIA/ESTACIONAMENTO, COM REAPROVEITAMENTO DOS BLOCOS SEXTAVADO - INCLUSO RETIRADA E COLOCAÇÃO DO MATERIAL. AF_12/2020</t>
  </si>
  <si>
    <t xml:space="preserve">REASSENTAMENTO DE BLOCOS SEXTAVADO PARA PISO INTERTRAVADO, ESPESSURA DE 10 CM, EM VIA/ESTACIONAMENTO, COM REAPROVEITAMENTO DOS BLOCOS SEXTAVADO - INCLUSO RETIRADA E COLOCAÇÃO DO MATERIAL. AF_12/2020</t>
  </si>
  <si>
    <t xml:space="preserve">REASSENTAMENTO DE BLOCOS RETANGULAR PARA PISO INTERTRAVADO, ESPESSURA DE 4  CM, EM CALÇADA, COM REAPROVEITAMENTO DOS BLOCOS RETANGULAR - INCLUSO RETIRADA E COLOCAÇÃO DO MATERIAL. AF_12/2020</t>
  </si>
  <si>
    <t xml:space="preserve">REASSENTAMENTO DE BLOCOS RETANGULAR PARA PISO INTERTRAVADO, ESPESSURA DE 6 CM, EM CALÇADA, COM REAPROVEITAMENTO DOS BLOCOS RETANGULAR - INCLUSO RETIRADA E COLOCAÇÃO DO MATERIAL. AF_12/2020</t>
  </si>
  <si>
    <t xml:space="preserve">REASSENTAMENTO DE BLOCOS RETANGULAR PARA PISO INTERTRAVADO, ESPESSURA DE 6 CM, EM VIA/ESTACIONAMENTO, COM REAPROVEITAMENTO DOS BLOCOS RETANGULAR - INCLUSO RETIRADA E COLOCAÇÃO DO MATERIAL. AF_12/2020</t>
  </si>
  <si>
    <t xml:space="preserve">REASSENTAMENTO DE BLOCOS RETANGULAR PARA PISO INTERTRAVADO, ESPESSURA DE 8 CM, EM VIA/ESTACIONAMENTO, COM REAPROVEITAMENTO DOS BLOCOS RETANGULAR - INCLUSO RETIRADA E COLOCAÇÃO DO MATERIAL. AF_12/2020</t>
  </si>
  <si>
    <t xml:space="preserve">REASSENTAMENTO DE BLOCOS RETANGULAR PARA PISO INTERTRAVADO, ESPESSURA DE 10 CM, EM VIA/ESTACIONAMENTO, COM REAPROVEITAMENTO DOS BLOCOS RETANGULAR - INCLUSO RETIRADA E COLOCAÇÃO DO MATERIAL. AF_12/2020</t>
  </si>
  <si>
    <t xml:space="preserve">REASSENTAMENTO DE BLOCOS 16 FACES PARA PISO INTERTRAVADO, ESPESSURA DE 4  CM, EM CALÇADA, COM REAPROVEITAMENTO DOS BLOCOS 16 FACES - INCLUSO RETIRADA E COLOCAÇÃO DO MATERIAL. AF_12/2020</t>
  </si>
  <si>
    <t xml:space="preserve">REASSENTAMENTO DE BLOCOS 16 FACES PARA PISO INTERTRAVADO, ESPESSURA DE 6 CM, EM CALÇADA, COM REAPROVEITAMENTO DOS BLOCOS 16 FACES - INCLUSO RETIRADA E COLOCAÇÃO DO MATERIAL. AF_12/2020</t>
  </si>
  <si>
    <t xml:space="preserve">REASSENTAMENTO DE BLOCOS 16 FACES PARA PISO INTERTRAVADO, ESPESSURA DE 6 CM, EM VIA/ESTACIONAMENTO, COM REAPROVEITAMENTO DOS BLOCOS 16 FACES - INCLUSO RETIRADA E COLOCAÇÃO DO MATERIAL. AF_12/2020</t>
  </si>
  <si>
    <t xml:space="preserve">REASSENTAMENTO DE BLOCOS 16 FACES PARA PISO INTERTRAVADO, ESPESSURA DE 8 CM, EM VIA/ESTACIONAMENTO, COM REAPROVEITAMENTO DOS BLOCOS 16 FACES - INCLUSO RETIRADA E COLOCAÇÃO DO MATERIAL. AF_12/2020</t>
  </si>
  <si>
    <t xml:space="preserve">REASSENTAMENTO DE BLOCOS 16 FACES PARA PISO INTERTRAVADO, ESPESSURA DE 10 CM, EM VIA/ESTACIONAMENTO, COM REAPROVEITAMENTO DOS BLOCOS 16 FACES - INCLUSO RETIRADA E COLOCAÇÃO DO MATERIAL. AF_12/2020</t>
  </si>
  <si>
    <t xml:space="preserve">RECOMPOSIÇÃO DE REVESTIMENTO EM CONCRETO ASFÁLTICO (AQUISIÇÃO EM USINA), PARA O FECHAMENTO DE VALAS - INCLUSO DEMOLIÇÃO DO PAVIMENTO. AF_12/2020</t>
  </si>
  <si>
    <t xml:space="preserve">RECOMPOSIÇÃO DE PAVIMENTO EM PISO INTERTRAVADO, COM REAPROVEITAMENTO DOS BLOCOS INTERTRAVADOS, PARA FECHAMENTO DE VALAS - INCLUSO RETIRADA E COLOCAÇÃO DO MATERIAL. AF_12/2020</t>
  </si>
  <si>
    <t xml:space="preserve">REGULARIZAÇÃO E COMPACTAÇÃO DE SUBLEITO DE SOLO  PREDOMINANTEMENTE ARGILOSO. AF_11/2019</t>
  </si>
  <si>
    <t xml:space="preserve">REGULARIZAÇÃO E COMPACTAÇÃO DE SUBLEITO DE SOLO PREDOMINANTEMENTE ARENOSO. AF_11/2019</t>
  </si>
  <si>
    <t xml:space="preserve">EXECUÇÃO E COMPACTAÇÃO DE BASE E OU SUB BASE PARA PAVIMENTAÇÃO DE SOLOS DE COMPORTAMENTO LATERÍTICO (ARENOSO) - EXCLUSIVE SOLO, ESCAVAÇÃO, CARGA E TRANSPORTE. AF_11/2019</t>
  </si>
  <si>
    <t xml:space="preserve">EXECUÇÃO E COMPACTAÇÃO DE BASE E OU SUB BASE PARA PAVIMENTAÇÃO DE SOLO (PREDOMINANTEMENTE ARENOSO) COM CIMENTO (TEOR DE 2%) - EXCLUSIVE SOLO, ESCAVAÇÃO, CARGA E TRANSPORTE. AF_11/2019</t>
  </si>
  <si>
    <t xml:space="preserve">EXECUÇÃO E COMPACTAÇÃO DE BASE E OU SUB BASE PARA PAVIMENTAÇÃO DE SOLO (PREDOMINANTEMENTE ARENOSO) COM CIMENTO (TEOR DE 4%) - EXCLUSIVE SOLO, ESCAVAÇÃO, CARGA E TRANSPORTE. AF_11/2019</t>
  </si>
  <si>
    <t xml:space="preserve">EXECUÇÃO E COMPACTAÇÃO DE BASE E OU SUB BASE PARA PAVIMENTAÇÃO DE SOLO (PREDOMINANTEMENTE ARENOSO) COM CIMENTO (TEOR DE 6%) - EXCLUSIVE SOLO, ESCAVAÇÃO, CARGA E TRANSPORTE. AF_11/2019</t>
  </si>
  <si>
    <t xml:space="preserve">EXECUÇÃO E COMPACTAÇÃO DE BASE E OU SUB BASE PARA PAVIMENTAÇÃO DE SOLO (PREDOMINANTEMENTE ARENOSO) COM CIMENTO (TEOR DE 8%) - EXCLUSIVE SOLO, ESCAVAÇÃO, CARGA E TRANSPORTE. AF_11/2019</t>
  </si>
  <si>
    <t xml:space="preserve">EXECUÇÃO E COMPACTAÇÃO DE BASE E OU SUB BASE PARA PAVIMENTAÇÃO DE BRITA GRADUADA SIMPLES - EXCLUSIVE CARGA E TRANSPORTE. AF_11/2019</t>
  </si>
  <si>
    <t xml:space="preserve">EXECUÇÃO E COMPACTAÇÃO DE BASE E OU SUB BASE PARA PAVIMENTAÇÃO DE BRITA GRADUADA SIMPLES TRATADA COM CIMENTO - EXCLUSIVE CARGA E TRANSPORTE. AF_11/2019</t>
  </si>
  <si>
    <t xml:space="preserve">EXECUÇÃO E COMPACTAÇÃO DE BASE E OU SUB BASE PARA PAVIMENTAÇÃO DE CONCRETO COMPACTADO COM ROLO - EXCLUSIVE CARGA E TRANSPORTE. AF_11/2019</t>
  </si>
  <si>
    <t xml:space="preserve">EXECUÇÃO E COMPACTAÇÃO DE BASE E OU SUB BASE PARA PAVIMENTAÇÃO DE PEDRA RACHÃO  - EXCLUSIVE CARGA E TRANSPORTE. AF_11/2019</t>
  </si>
  <si>
    <t xml:space="preserve">EXECUÇÃO E COMPACTAÇÃO DE BASE E OU SUB BASE PARA PAVIMENTAÇÃO DE MACADAME SECO - EXCLUSIVE CARGA E TRANSPORTE. AF_11/2019</t>
  </si>
  <si>
    <t xml:space="preserve">EXECUÇÃO E COMPACTAÇÃO DE BASE E OU SUB-BASE PARA PAVIMENTAÇÃO DE SOLO (PREDOMINANTEMENTE ARENOSO) BRITA - 40/60 - EXCLUSIVE SOLO, ESCAVAÇÃO, CARGA E TRANSPORTE. AF_11/2019</t>
  </si>
  <si>
    <t xml:space="preserve">EXECUÇÃO E COMPACTAÇÃO DE BASE E OU SUB-BASE PARA PAVIMENTAÇÃO DE SOLO (PREDOMINANTEMENTE ARENOSO) BRITA - 50/50 - EXCLUSIVE SOLO, ESCAVAÇÃO, CARGA E TRANSPORTE. AF_11/2019</t>
  </si>
  <si>
    <t xml:space="preserve">EXECUÇÃO E COMPACTAÇÃO DE BASE E OU SUB-BASE PARA PAVIMENTAÇÃO DE SOLO (PREDOMINANTEMENTE ARENOSO) BRITA - 40/60 COM CIMENTO (TEOR DE 4%) - EXCLUSIVE SOLO, ESCAVAÇÃO, CARGA E TRANSPORTE. AF_11/2019</t>
  </si>
  <si>
    <t xml:space="preserve">EXECUÇÃO E COMPACTAÇÃO DE BASE E OU SUB-BASE PARA PAVIMENTAÇÃO DE SOLO (PREDOMINANTEMENTE ARENOSO) BRITA - 40/60 COM CIMENTO (TEOR DE 6%) - EXCLUSIVE SOLO, ESCAVAÇÃO, CARGA E TRANSPORTE. AF_11/2019</t>
  </si>
  <si>
    <t xml:space="preserve">EXECUÇÃO E COMPACTAÇÃO DE BASE E OU SUB-BASE PARA PAVIMENTAÇÃO DE SOLO (PREDOMINANTEMENTE ARENOSO) BRITA - 40/60 COM CIMENTO (TEOR DE 8%) - EXCLUSIVE SOLO, ESCAVAÇÃO, CARGA E TRANSPORTE. AF_11/2019</t>
  </si>
  <si>
    <t xml:space="preserve">EXECUÇÃO E COMPACTAÇÃO DE BASE E OU SUB-BASE PARA PAVIMENTAÇÃO DE SOLO (PREDOMINANTEMENTE ARENOSO) BRITA - 50/50 COM CIMENTO (TEOR DE 4%)  - EXCLUSIVE SOLO, ESCAVAÇÃO, CARGA E TRANSPORTE. AF_11/2019</t>
  </si>
  <si>
    <t xml:space="preserve">EXECUÇÃO E COMPACTAÇÃO DE BASE E OU SUB-BASE PARA PAVIMENTAÇÃO DE SOLO (PREDOMINANTEMENTE ARENOSO) BRITA - 50/50 COM CIMENTO (TEOR DE 6%) - EXCLUSIVE SOLO, ESCAVAÇÃO, CARGA E TRANSPORTE. AF_11/2019</t>
  </si>
  <si>
    <t xml:space="preserve">EXECUÇÃO E COMPACTAÇÃO DE BASE E OU SUB-BASE PARA PAVIMENTAÇÃO DE SOLO (PREDOMINANTEMENTE ARENOSO) BRITA - 50/50 COM CIMENTO (TEOR DE 8%) - EXCLUSIVE SOLO, ESCAVAÇÃO, CARGA E TRANSPORTE. AF_11/2019</t>
  </si>
  <si>
    <t xml:space="preserve">EXECUÇÃO E COMPACTAÇÃO DE BASE E OU SUB-BASE PARA PAVIMENTAÇÃO DE SOLO (PREDOMINANTEMENTE ARGILOSO) BRITA - 40/60 - EXCLUSIVE SOLO, ESCAVAÇÃO, CARGA E TRANSPORTE. AF_11/2019</t>
  </si>
  <si>
    <t xml:space="preserve">EXECUÇÃO E COMPACTAÇÃO DE BASE E OU SUB-BASE PARA PAVIMENTAÇÃO DE SOLO (PREDOMINANTEMENTE ARGILOSO) BRITA - 50/50 - EXCLUSIVE SOLO, ESCAVAÇÃO, CARGA E TRANSPORTE. AF_11/2019</t>
  </si>
  <si>
    <t xml:space="preserve">ESPALHAMENTO DE MATERIAL COM TRATOR DE ESTEIRAS. AF_11/2019</t>
  </si>
  <si>
    <t xml:space="preserve">REGULARIZAÇÃO DE SUPERFÍCIES COM MOTONIVELADORA. AF_11/2019</t>
  </si>
  <si>
    <t xml:space="preserve">EXECUÇÃO E COMPACTAÇÃO DE BASE E OU SUB BASE PARA PAVIMENTAÇÃO DE SOLOS ESTABILIZADOS GRANULOMETRICAMENTE COM MISTURA DE SOLOS EM PISTA - EXCLUSIVE SOLO, ESCAVAÇÃO, CARGA E TRANSPORTE. AF_11/2019</t>
  </si>
  <si>
    <t xml:space="preserve">EXECUÇÃO DE PAVIMENTO EM PISO INTERTRAVADO, COM BLOCO PISOGRAMA DE 35 X 15 CM, ESPESSURA 6 CM. AF_10/2022</t>
  </si>
  <si>
    <t xml:space="preserve">EXECUÇÃO DE PAVIMENTO EM PISO INTERTRAVADO, COM BLOCO PISOGRAMA DE 35 X 15 CM, ESPESSURA 8 CM. AF_10/2022</t>
  </si>
  <si>
    <t xml:space="preserve">EXECUÇÃO DE PAVIMENTO EM PISO INTERTRAVADO, COM BLOCO SEXTAVADO DE 25 X 25 CM, ESPESSURA 6 CM. AF_10/2022</t>
  </si>
  <si>
    <t xml:space="preserve">EXECUÇÃO DE PAVIMENTO EM PISO INTERTRAVADO, COM BLOCO SEXTAVADO DE 25 X 25 CM, ESPESSURA 8 CM. AF_10/2022</t>
  </si>
  <si>
    <t xml:space="preserve">EXECUÇÃO DE PAVIMENTO EM PISO INTERTRAVADO, COM BLOCO SEXTAVADO DE 25 X 25 CM, ESPESSURA 10 CM. AF_10/2022</t>
  </si>
  <si>
    <t xml:space="preserve">EXECUÇÃO DE PASSEIO EM PISO INTERTRAVADO, COM BLOCO RETANGULAR COR NATURAL DE 20 X 10 CM, ESPESSURA 6 CM. AF_10/2022</t>
  </si>
  <si>
    <t xml:space="preserve">EXECUÇÃO DE PAVIMENTO EM PISO INTERTRAVADO, COM BLOCO RETANGULAR COR NATURAL DE 20 X 10 CM, ESPESSURA 6 CM. AF_10/2022</t>
  </si>
  <si>
    <t xml:space="preserve">EXECUÇÃO DE PAVIMENTO EM PISO INTERTRAVADO, COM BLOCO RETANGULAR COR NATURAL DE 20 X 10 CM, ESPESSURA 8 CM. AF_10/2022</t>
  </si>
  <si>
    <t xml:space="preserve">EXECUÇÃO DE PAVIMENTO EM PISO INTERTRAVADO, COM BLOCO RETANGULAR DE 20 X 10 CM, ESPESSURA 10 CM. AF_10/2022</t>
  </si>
  <si>
    <t xml:space="preserve">EXECUÇÃO DE PASSEIO EM PISO INTERTRAVADO, COM BLOCO 16 FACES DE 22 X 11 CM, ESPESSURA 6 CM. AF_10/2022</t>
  </si>
  <si>
    <t xml:space="preserve">EXECUÇÃO DE PAVIMENTO EM PISO INTERTRAVADO, COM BLOCO 16 FACES DE 22 X 11 CM, ESPESSURA 6 CM. AF_10/2022</t>
  </si>
  <si>
    <t xml:space="preserve">EXECUÇÃO DE PAVIMENTO EM PISO INTERTRAVADO, COM BLOCO 16 FACES DE 22 X 11 CM, ESPESSURA 8 CM. AF_10/2022</t>
  </si>
  <si>
    <t xml:space="preserve">EXECUÇÃO DE PAVIMENTO EM PISO INTERTRAVADO, COM BLOCO 16 FACES DE 22 X 11 CM, ESPESSURA 10 CM. AF_10/2022</t>
  </si>
  <si>
    <t xml:space="preserve">EXECUÇÃO DE PASSEIO EM PISO INTERTRAVADO, COM BLOCO RETANGULAR COLORIDO DE 20 X 10 CM, ESPESSURA 6 CM. AF_10/2022</t>
  </si>
  <si>
    <t xml:space="preserve">EXECUÇÃO DE PAVIMENTO EM PISO INTERTRAVADO, COM BLOCO RETANGULAR COLORIDO DE 20 X 10 CM, ESPESSURA 6 CM. AF_10/2022</t>
  </si>
  <si>
    <t xml:space="preserve">EXECUÇÃO DE PAVIMENTO EM PISO INTERTRAVADO, COM BLOCO RETANGULAR COLORIDO DE 20 X 10 CM, ESPESSURA 8 CM. AF_10/2022</t>
  </si>
  <si>
    <t xml:space="preserve">EXECUÇÃO DE PAVIMENTO DE CONCRETO SIMPLES (PCS), FCK = 40 MPA, ESPESSURA DE 15,0 CM. AF_04/2022</t>
  </si>
  <si>
    <t xml:space="preserve">EXECUÇÃO DE PAVIMENTO DE CONCRETO SIMPLES (PCS), FCK = 40 MPA, ESPESSURA DE 17,5 CM. AF_04/2022</t>
  </si>
  <si>
    <t xml:space="preserve">EXECUÇÃO DE PAVIMENTO DE CONCRETO SIMPLES (PCS), FCK = 40 MPA, ESPESSURA DE 20,0 CM. AF_04/2022</t>
  </si>
  <si>
    <t xml:space="preserve">EXECUÇÃO DE PAVIMENTO DE CONCRETO SIMPLES (PCS), FCK = 40 MPA, ESPESSURA DE 22,5 CM. AF_04/2022</t>
  </si>
  <si>
    <t xml:space="preserve">EXECUÇÃO DE PAVIMENTO DE CONCRETO SIMPLES (PCS), FCK = 40 MPA, ESPESSURA DE 25,0 CM. AF_04/2022</t>
  </si>
  <si>
    <t xml:space="preserve">EXECUÇÃO DE PAVIMENTO DE CONCRETO SIMPLES (PCS), FCK = 40 MPA, ESPESSURA DE 27,5 CM. AF_04/2022</t>
  </si>
  <si>
    <t xml:space="preserve">EXECUÇÃO DE PAVIMENTO DE CONCRETO ARMADO (PCA), FCK = 30 MPA, ESPESSURA DE 15,0 CM. AF_04/2022</t>
  </si>
  <si>
    <t xml:space="preserve">EXECUÇÃO DE PAVIMENTO DE CONCRETO ARMADO (PCA), FCK = 30 MPA, ESPESSURA DE 17,5 CM. AF_04/2022</t>
  </si>
  <si>
    <t xml:space="preserve">EXECUÇÃO DE JUNTAS DE CONTRAÇÃO PARA PAVIMENTOS DE CONCRETO. AF_04/2022</t>
  </si>
  <si>
    <t xml:space="preserve">APLICAÇÃO DE GRAXA EM BARRAS DE TRANSFERÊNCIA PARA EXECUÇÃO DE PAVIMENTO DE CONCRETO. AF_04/2022</t>
  </si>
  <si>
    <t xml:space="preserve">BARRAS DE TRANSFERÊNCIA, AÇO CA-25 DE 16,0 MM, PARA EXECUÇÃO DE PAVIMENTO DE CONCRETO  FORNECIMENTO E INSTALAÇÃO. AF_04/2022</t>
  </si>
  <si>
    <t xml:space="preserve">BARRAS DE TRANSFERÊNCIA, AÇO CA-25 DE 20,0 MM, PARA EXECUÇÃO DE PAVIMENTO DE CONCRETO  FORNECIMENTO E INSTALAÇÃO. AF_04/2022</t>
  </si>
  <si>
    <t xml:space="preserve">BARRAS DE TRANSFERÊNCIA, AÇO CA-25 DE 25,0 MM, PARA EXECUÇÃO DE PAVIMENTO DE CONCRETO  FORNECIMENTO E INSTALAÇÃO. AF_04/2022</t>
  </si>
  <si>
    <t xml:space="preserve">BARRAS DE TRANSFERÊNCIA, AÇO CA-25 DE 32,0 MM, PARA EXECUÇÃO DE PAVIMENTO DE CONCRETO  FORNECIMENTO E INSTALAÇÃO. AF_04/2022</t>
  </si>
  <si>
    <t xml:space="preserve">BARRAS DE LIGAÇÃO, AÇO CA-50 DE 10 MM, PARA EXECUÇÃO DE PAVIMENTO DE CONCRETO  FORNECIMENTO E INSTALAÇÃO. AF_04/2022</t>
  </si>
  <si>
    <t xml:space="preserve">EXECUÇÃO DE PAVIMENTO EM PARALELEPÍPEDOS, REJUNTAMENTO COM PÓ DE PEDRA. AF_05/2020</t>
  </si>
  <si>
    <t xml:space="preserve">EXECUÇÃO DE PAVIMENTO EM PARALELEPÍPEDOS, REJUNTAMENTO COM ARGAMASSA TRAÇO 1:3 (CIMENTO E AREIA). AF_05/2020</t>
  </si>
  <si>
    <t xml:space="preserve">EXECUÇÃO DE PAVIMENTO EM PEDRAS POLIÉDRICAS, REJUNTAMENTO COM PÓ DE PEDRA. AF_05/2020</t>
  </si>
  <si>
    <t xml:space="preserve">EXECUÇÃO DE PAVIMENTO EM PEDRAS POLIÉDRICAS, REJUNTAMENTO COM ARGAMASSA TRAÇO 1:3 (CIMENTO E AREIA). AF_05/2020</t>
  </si>
  <si>
    <t xml:space="preserve">EXECUÇÃO DE PAVIMENTO DE CONCRETO SIMPLES (PCS), FCK = 35 MPA, ESPESSURA DE 15,0 CM. AF_04/2022</t>
  </si>
  <si>
    <t xml:space="preserve">EXECUÇÃO DE PAVIMENTO DE CONCRETO SIMPLES (PCS), FCK = 35 MPA, ESPESSURA DE 16,0 CM. AF_04/2022</t>
  </si>
  <si>
    <t xml:space="preserve">EXECUÇÃO DE PAVIMENTO DE CONCRETO SIMPLES (PCS), FCK = 40 MPA, ESPESSURA DE 16,0 CM. AF_04/2022</t>
  </si>
  <si>
    <t xml:space="preserve">EXECUÇÃO DE PAVIMENTO DE CONCRETO SIMPLES (PCS), FCK = 35 MPA, ESPESSURA DE 17,5 CM. AF_04/2022</t>
  </si>
  <si>
    <t xml:space="preserve">EXECUÇÃO PAVIMENTO DE CONCRETO SIMPLES (PCS), FCK = 35 MPA, ESPESSURA DE 20,0 CM. AF_04/2022</t>
  </si>
  <si>
    <t xml:space="preserve">EXECUÇÃO PAVIMENTO DE CONCRETO SIMPLES (PCS), FCK = 35 MPA, ESPESSURA DE 22,5 CM. AF_04/2022</t>
  </si>
  <si>
    <t xml:space="preserve">EXECUÇÃO DE PAVIMENTO DE CONCRETO SIMPLES (PCS), FCK = 35 MPA, ESPESSURA DE 25,0 CM. AF_04/2022</t>
  </si>
  <si>
    <t xml:space="preserve">EXECUÇÃO PAVIMENTO DE CONCRETO SIMPLES (PCS), FCK = 35 MPA, ESPESSURA DE 27,5 CM. AF_04/2022</t>
  </si>
  <si>
    <t xml:space="preserve">EXECUÇÃO DE PISO INDUSTRIAL DE CONCRETO ARMADO, FCK = 20 MPA, ESPESSURA DE 12,0 CM. AF_04/2022</t>
  </si>
  <si>
    <t xml:space="preserve">EXECUÇÃO DE PISO INDUSTRIAL DE CONCRETO ARMADO, FCK = 20 MPA, ESPESSURA DE 14,0 CM. AF_04/2022</t>
  </si>
  <si>
    <t xml:space="preserve">EXECUÇÃO DE PISO INDUSTRIAL DE CONCRETO ARMADO, FCK = 20 MPA, ESPESSURA DE 15,0 CM. AF_04/2022</t>
  </si>
  <si>
    <t xml:space="preserve">EXECUÇÃO DE PISO INDUSTRIAL DE CONCRETO ARMADO, FCK = 20 MPA, ESPESSURA DE 18,0 CM. AF_04/2022</t>
  </si>
  <si>
    <t xml:space="preserve">EXECUÇÃO DE PISO INDUSTRIAL DE CONCRETO ARMADO, FCK = 20 MPA, ESPESSURA DE 20,0 CM. AF_04/2022</t>
  </si>
  <si>
    <t xml:space="preserve">EXECUÇÃO DE PISO INDUSTRIAL DE CONCRETO ARMADO, FCK = 20 MPA, ESPESSURA DE 22,0 CM. AF_04/2022</t>
  </si>
  <si>
    <t xml:space="preserve">EXECUÇÃO DE PASSEIO EM PISO INTERTRAVADO, COM BLOCO RAQUETE  22 X 13,5 CM, ESPESSURA 6 CM. AF_10/2022</t>
  </si>
  <si>
    <t xml:space="preserve">EXECUÇÃO DE PAVIMENTO EM PISO INTERTRAVADO, COM BLOCO RAQUETE  22 X 13,5 CM, ESPESSURA 6 CM. AF_10/2022</t>
  </si>
  <si>
    <t xml:space="preserve">FORNECIMENTO E INSTALAÇÃO DE PLACA DE OBRA COM CHAPA GALVANIZADA E ESTRUTURA DE MADEIRA. AF_03/2022_PS</t>
  </si>
  <si>
    <t xml:space="preserve">FORNECIMENTO E INSTALAÇÃO DE SUPORTE DE MADEIRA  PARA PLACAS DE SINALIZAÇÃO, EM SOLO, COM H= DE 2,5 M E SEÇÃO DE 7,5 X 7,5 CM. AF_03/2022</t>
  </si>
  <si>
    <t xml:space="preserve">FORNECIMENTO E INSTALAÇÃO DE SUPORTE DE MADEIRA PARA PLACAS DE SINALIZAÇÃO, EM SOLO, COM H= DE 2,0 M E SEÇÃO DE 7,5 X 7,5 CM. AF_03/2022</t>
  </si>
  <si>
    <t xml:space="preserve">FORNECIMENTO E INSTALAÇÃO DE SUPORTE DE MADEIRA PARA PLACAS DE SINALIZAÇÃO EM CONCRETO, COM H= DE 2,5 M E SEÇÃO DE 7,5 X 7,5 CM. AF_03/2022</t>
  </si>
  <si>
    <t xml:space="preserve">FORNECIMENTO E INSTALAÇÃO DE SUPORTE DE MADEIRA PARA PLACAS DE SINALIZAÇÃO, EM BASE DE CONCRETO, COM H= DE 2,0 M E SEÇÃO DE 7,5 X 7,5 CM. AF_03/2022</t>
  </si>
  <si>
    <t xml:space="preserve">EXECUÇÃO DE PAVIMENTO COM APLICAÇÃO DE CONCRETO ASFÁLTICO, CAMADA DE ROLAMENTO - EXCLUSIVE CARGA E TRANSPORTE. AF_11/2019</t>
  </si>
  <si>
    <t xml:space="preserve">EXECUÇÃO DE PAVIMENTO COM APLICAÇÃO DE CONCRETO ASFÁLTICO, CAMADA DE BINDER - EXCLUSIVE CARGA E TRANSPORTE. AF_11/2019</t>
  </si>
  <si>
    <t xml:space="preserve">FRESAGEM DE PAVIMENTO ASFÁLTICO (PROFUNDIDADE ATÉ 5,0 CM) - EXCLUSIVE TRANSPORTE. AF_11/2019</t>
  </si>
  <si>
    <t xml:space="preserve">USINAGEM DE BRITA GRADUADA SIMPLES. AF_03/2020</t>
  </si>
  <si>
    <t xml:space="preserve">USINAGEM DE BRITA GRADUADA TRATADA COM CIMENTO. AF_03/2020</t>
  </si>
  <si>
    <t xml:space="preserve">USINAGEM DE CONCRETO PARA COMPACTAÇÃO COM ROLO. AF_03/2020</t>
  </si>
  <si>
    <t xml:space="preserve">APLICAÇÃO MANUAL DE FUNDO SELADOR ACRÍLICO EM PANOS COM PRESENÇA DE VÃOS DE EDIFÍCIOS DE MÚLTIPLOS PAVIMENTOS. AF_06/2014</t>
  </si>
  <si>
    <t xml:space="preserve">APLICAÇÃO MANUAL DE FUNDO SELADOR ACRÍLICO EM PANOS CEGOS DE FACHADA (SEM PRESENÇA DE VÃOS) DE EDIFÍCIOS DE MÚLTIPLOS PAVIMENTOS. AF_06/2014</t>
  </si>
  <si>
    <t xml:space="preserve">APLICAÇÃO MANUAL DE FUNDO SELADOR ACRÍLICO EM SUPERFÍCIES EXTERNAS DE SACADA DE EDIFÍCIOS DE MÚLTIPLOS PAVIMENTOS. AF_06/2014</t>
  </si>
  <si>
    <t xml:space="preserve">APLICAÇÃO MANUAL DE FUNDO SELADOR ACRÍLICO EM SUPERFÍCIES INTERNAS DA SACADA DE EDIFÍCIOS DE MÚLTIPLOS PAVIMENTOS. AF_06/2014</t>
  </si>
  <si>
    <t xml:space="preserve">APLICAÇÃO MANUAL DE FUNDO SELADOR ACRÍLICO EM PAREDES EXTERNAS DE CASAS. AF_06/2014</t>
  </si>
  <si>
    <t xml:space="preserve">APLICAÇÃO MANUAL DE PINTURA COM TINTA TEXTURIZADA ACRÍLICA EM PANOS COM PRESENÇA DE VÃOS DE EDIFÍCIOS DE MÚLTIPLOS PAVIMENTOS, UMA COR. AF_06/2014</t>
  </si>
  <si>
    <t xml:space="preserve">APLICAÇÃO MANUAL DE PINTURA COM TINTA TEXTURIZADA ACRÍLICA EM PANOS CEGOS DE FACHADA (SEM PRESENÇA DE VÃOS) DE EDIFÍCIOS DE MÚLTIPLOS PAVIMENTOS, UMA COR. AF_06/2014</t>
  </si>
  <si>
    <t xml:space="preserve">APLICAÇÃO MANUAL DE PINTURA COM TINTA TEXTURIZADA ACRÍLICA EM SUPERFÍCIES EXTERNAS DE SACADA DE EDIFÍCIOS DE MÚLTIPLOS PAVIMENTOS, UMA COR. AF_06/2014</t>
  </si>
  <si>
    <t xml:space="preserve">APLICAÇÃO MANUAL DE PINTURA COM TINTA TEXTURIZADA ACRÍLICA EM SUPERFÍCIES INTERNAS DA SACADA DE EDIFÍCIOS DE MÚLTIPLOS PAVIMENTOS, UMA COR. AF_06/2014</t>
  </si>
  <si>
    <t xml:space="preserve">APLICAÇÃO MANUAL DE PINTURA COM TINTA TEXTURIZADA ACRÍLICA EM PAREDES EXTERNAS DE CASAS, UMA COR. AF_06/2014</t>
  </si>
  <si>
    <t xml:space="preserve">APLICAÇÃO MANUAL DE PINTURA COM TINTA TEXTURIZADA ACRÍLICA EM PANOS COM PRESENÇA DE VÃOS DE EDIFÍCIOS DE MÚLTIPLOS PAVIMENTOS, DUAS CORES. AF_06/2014</t>
  </si>
  <si>
    <t xml:space="preserve">APLICAÇÃO MANUAL DE PINTURA COM TINTA TEXTURIZADA ACRÍLICA EM PANOS CEGOS DE FACHADA (SEM PRESENÇA DE VÃOS) DE EDIFÍCIOS DE MÚLTIPLOS PAVIMENTOS, DUAS CORES. AF_06/2014</t>
  </si>
  <si>
    <t xml:space="preserve">APLICAÇÃO MANUAL DE PINTURA COM TINTA TEXTURIZADA ACRÍLICA EM SUPERFÍCIES EXTERNAS DE SACADA DE EDIFÍCIOS DE MÚLTIPLOS PAVIMENTOS, DUAS CORES. AF_06/2014</t>
  </si>
  <si>
    <t xml:space="preserve">APLICAÇÃO MANUAL DE PINTURA COM TINTA TEXTURIZADA ACRÍLICA EM SUPERFÍCIES INTERNAS DA SACADA DE EDIFÍCIOS DE MÚLTIPLOS PAVIMENTOS, DUAS CORES. AF_06/2014</t>
  </si>
  <si>
    <t xml:space="preserve">APLICAÇÃO MANUAL DE PINTURA COM TINTA TEXTURIZADA ACRÍLICA EM PAREDES EXTERNAS DE CASAS, DUAS CORES. AF_06/2014</t>
  </si>
  <si>
    <t xml:space="preserve">APLICAÇÃO MANUAL DE PINTURA COM TINTA TEXTURIZADA ACRÍLICA EM MOLDURAS DE EPS, PRÉ-FABRICADOS, OU OUTROS. AF_06/2014</t>
  </si>
  <si>
    <t xml:space="preserve">FUNDO SELADOR ACRÍLICO, APLICAÇÃO MANUAL EM TETO, UMA DEMÃO. AF_04/2023</t>
  </si>
  <si>
    <t xml:space="preserve">FUNDO SELADOR ACRÍLICO, APLICAÇÃO MANUAL EM PAREDE, UMA DEMÃO. AF_04/2023</t>
  </si>
  <si>
    <t xml:space="preserve">PINTURA LÁTEX ACRÍLICA PREMIUM, APLICAÇÃO MANUAL EM TETO, DUAS DEMÃOS. AF_04/2023</t>
  </si>
  <si>
    <t xml:space="preserve">PINTURA LÁTEX ACRÍLICA PREMIUM, APLICAÇÃO MANUAL EM PAREDES, DUAS DEMÃOS. AF_04/2023</t>
  </si>
  <si>
    <t xml:space="preserve">EMASSAMENTO COM MASSA LÁTEX, APLICAÇÃO EM TETO, UMA DEMÃO, LIXAMENTO MANUAL. AF_04/2023</t>
  </si>
  <si>
    <t xml:space="preserve">EMASSAMENTO COM MASSA LÁTEX, APLICAÇÃO EM PAREDE, UMA DEMÃO, LIXAMENTO MANUAL. AF_04/2023</t>
  </si>
  <si>
    <t xml:space="preserve">EMASSAMENTO COM MASSA LÁTEX, APLICAÇÃO EM TETO, DUAS DEMÃOS, LIXAMENTO MANUAL. AF_04/2023</t>
  </si>
  <si>
    <t xml:space="preserve">EMASSAMENTO COM MASSA LÁTEX, APLICAÇÃO EM PAREDE, DUAS DEMÃOS, LIXAMENTO MANUAL. AF_04/2023</t>
  </si>
  <si>
    <t xml:space="preserve">TEXTURA ACRÍLICA, APLICAÇÃO MANUAL EM PAREDE, UMA DEMÃO. AF_04/2023</t>
  </si>
  <si>
    <t xml:space="preserve">TEXTURA ACRÍLICA, APLICAÇÃO MANUAL EM TETO, UMA DEMÃO. AF_04/2023</t>
  </si>
  <si>
    <t xml:space="preserve">APLICAÇÃO MANUAL DE TINTA LÁTEX ACRÍLICA EM PANOS COM PRESENÇA DE VÃOS DE EDIFÍCIOS DE MÚLTIPLOS PAVIMENTOS, DUAS DEMÃOS. AF_11/2016</t>
  </si>
  <si>
    <t xml:space="preserve">APLICAÇÃO MANUAL DE TINTA LÁTEX ACRÍLICA EM PANOS SEM PRESENÇA DE VÃOS DE EDIFÍCIOS DE MÚLTIPLOS PAVIMENTOS, DUAS DEMÃOS. AF_11/2016</t>
  </si>
  <si>
    <t xml:space="preserve">APLICAÇÃO MANUAL DE TINTA LÁTEX ACRÍLICA EM SUPERFÍCIES EXTERNAS DE SACADA DE EDIFÍCIOS DE MÚLTIPLOS PAVIMENTOS, DUAS DEMÃOS. AF_11/2016</t>
  </si>
  <si>
    <t xml:space="preserve">APLICAÇÃO MANUAL DE TINTA LÁTEX ACRÍLICA EM SUPERFÍCIES INTERNAS DE SACADA DE EDIFÍCIOS DE MÚLTIPLOS PAVIMENTOS, DUAS DEMÃOS. AF_11/2016</t>
  </si>
  <si>
    <t xml:space="preserve">APLICAÇÃO MANUAL DE TINTA LÁTEX ACRÍLICA EM PAREDE EXTERNAS DE CASAS, DUAS DEMÃOS. AF_11/2016</t>
  </si>
  <si>
    <t xml:space="preserve">APLICAÇÃO MANUAL DE MASSA ACRÍLICA EM PANOS DE FACHADA COM PRESENÇA DE VÃOS, DE EDIFÍCIOS DE MÚLTIPLOS PAVIMENTOS, UMA DEMÃO. AF_05/2017</t>
  </si>
  <si>
    <t xml:space="preserve">APLICAÇÃO MANUAL DE MASSA ACRÍLICA EM PANOS DE FACHADA SEM PRESENÇA DE VÃOS, DE EDIFÍCIOS DE MÚLTIPLOS PAVIMENTOS, UMA DEMÃO. AF_05/2017</t>
  </si>
  <si>
    <t xml:space="preserve">APLICAÇÃO MANUAL DE MASSA ACRÍLICA EM SUPERFÍCIES EXTERNAS DE SACADA DE EDIFÍCIOS DE MÚLTIPLOS PAVIMENTOS, UMA DEMÃO. AF_05/2017</t>
  </si>
  <si>
    <t xml:space="preserve">APLICAÇÃO MANUAL DE MASSA ACRÍLICA EM SUPERFÍCIES INTERNAS DE SACADA DE EDIFÍCIOS DE MÚLTIPLOS PAVIMENTOS, UMA DEMÃO. AF_05/2017</t>
  </si>
  <si>
    <t xml:space="preserve">APLICAÇÃO MANUAL DE MASSA ACRÍLICA EM PAREDES EXTERNAS DE CASAS, UMA DEMÃO. AF_05/2017</t>
  </si>
  <si>
    <t xml:space="preserve">APLICAÇÃO MANUAL DE MASSA ACRÍLICA EM PANOS DE FACHADA COM PRESENÇA DE VÃOS, DE EDIFÍCIOS DE MÚLTIPLOS PAVIMENTOS, DUAS DEMÃOS. AF_05/2017</t>
  </si>
  <si>
    <t xml:space="preserve">APLICAÇÃO MANUAL DE MASSA ACRÍLICA EM PANOS DE FACHADA SEM PRESENÇA DE VÃOS, DE EDIFÍCIOS DE MÚLTIPLOS PAVIMENTOS, DUAS DEMÃOS. AF_05/2017</t>
  </si>
  <si>
    <t xml:space="preserve">APLICAÇÃO MANUAL DE MASSA ACRÍLICA EM SUPERFÍCIES EXTERNAS DE SACADA DE EDIFÍCIOS DE MÚLTIPLOS PAVIMENTOS, DUAS DEMÃOS. AF_05/2017</t>
  </si>
  <si>
    <t xml:space="preserve">APLICAÇÃO MANUAL DE MASSA ACRÍLICA EM SUPERFÍCIES INTERNAS DE SACADA DE EDIFÍCIOS DE MÚLTIPLOS PAVIMENTOS, DUAS DEMÃOS. AF_05/2017</t>
  </si>
  <si>
    <t xml:space="preserve">APLICAÇÃO MANUAL DE MASSA ACRÍLICA EM PAREDES EXTERNAS DE CASAS, DUAS DEMÃOS. AF_05/2017</t>
  </si>
  <si>
    <t xml:space="preserve">PINTURA LÁTEX ACRÍLICA ECONÔMICA, APLICAÇÃO MANUAL EM TETO, DUAS DEMÃOS. AF_04/2023</t>
  </si>
  <si>
    <t xml:space="preserve">PINTURA LÁTEX ACRÍLICA STANDARD, APLICAÇÃO MANUAL EM TETO, DUAS DEMÃOS. AF_04/2023</t>
  </si>
  <si>
    <t xml:space="preserve">PINTURA LÁTEX ACRÍLICA ECONÔMICA, APLICAÇÃO MANUAL EM PAREDES, DUAS DEMÃOS. AF_04/2023</t>
  </si>
  <si>
    <t xml:space="preserve">PINTURA LÁTEX ACRÍLICA STANDARD, APLICAÇÃO MANUAL EM PAREDES, DUAS DEMÃOS. AF_04/2023</t>
  </si>
  <si>
    <t xml:space="preserve">LIXAMENTO DE MADEIRA PARA APLICAÇÃO DE FUNDO OU PINTURA. AF_01/2021</t>
  </si>
  <si>
    <t xml:space="preserve">LIXAMENTO DE MASSA PARA MADEIRA. AF_01/2021</t>
  </si>
  <si>
    <t xml:space="preserve">PINTURA FUNDO NIVELADOR ALQUÍDICO BRANCO EM MADEIRA. AF_01/2021</t>
  </si>
  <si>
    <t xml:space="preserve">APLICAÇÃO MASSA ALQUÍDICA PARA MADEIRA, PARA PINTURA COM TINTA DE ACABAMENTO (PIGMENTADA). AF_01/2021</t>
  </si>
  <si>
    <t xml:space="preserve">APLICAÇÃO MASSA ACRÍLICA PARA MADEIRA, PARA PINTURA COM TINTA DE ACABAMENTO (PIGMENTADA). AF_01/2021</t>
  </si>
  <si>
    <t xml:space="preserve">APLICAÇÃO MASSA EPÓXI PARA MADEIRA, PARA PINTURA COM TINTA PU DE ACABAMENTO (PIGMENTADA). AF_01/2021</t>
  </si>
  <si>
    <t xml:space="preserve">PINTURA VERNIZ (INCOLOR) ALQUÍDICO EM MADEIRA, USO INTERNO E EXTERNO, 1 DEMÃO. AF_01/2021</t>
  </si>
  <si>
    <t xml:space="preserve">PINTURA VERNIZ (INCOLOR) ALQUÍDICO EM MADEIRA, USO INTERNO, 1 DEMÃO. AF_01/2021</t>
  </si>
  <si>
    <t xml:space="preserve">PINTURA VERNIZ (INCOLOR) POLIURETÂNICO (RESINA ALQUÍDICA MODIFICADA) EM MADEIRA, 1 DEMÃO. AF_01/2021</t>
  </si>
  <si>
    <t xml:space="preserve">PINTURA TINTA DE ACABAMENTO (PIGMENTADA) A ÓLEO EM MADEIRA, 1 DEMÃO. AF_01/2021</t>
  </si>
  <si>
    <t xml:space="preserve">PINTURA TINTA DE ACABAMENTO (PIGMENTADA) ESMALTE SINTÉTICO FOSCO EM MADEIRA, 1 DEMÃO. AF_01/2021</t>
  </si>
  <si>
    <t xml:space="preserve">PINTURA TINTA DE ACABAMENTO (PIGMENTADA) ESMALTE SINTÉTICO ACETINADO EM MADEIRA, 1 DEMÃO. AF_01/2021</t>
  </si>
  <si>
    <t xml:space="preserve">PINTURA TINTA DE ACABAMENTO (PIGMENTADA) ESMALTE SINTÉTICO BRILHANTE EM MADEIRA, 1 DEMÃO. AF_01/2021</t>
  </si>
  <si>
    <t xml:space="preserve">PINTURA VERNIZ (INCOLOR) ALQUÍDICO EM MADEIRA, USO INTERNO E EXTERNO, 2 DEMÃOS. AF_01/2021</t>
  </si>
  <si>
    <t xml:space="preserve">PINTURA VERNIZ (INCOLOR) ALQUÍDICO EM MADEIRA, USO INTERNO, 2 DEMÃOS. AF_01/2021</t>
  </si>
  <si>
    <t xml:space="preserve">PINTURA VERNIZ (INCOLOR) POLIURETÂNICO (RESINA ALQUÍDICA MODIFICADA) EM MADEIRA, 2 DEMÃOS. AF_01/2021</t>
  </si>
  <si>
    <t xml:space="preserve">PINTURA TINTA DE ACABAMENTO (PIGMENTADA) A ÓLEO EM MADEIRA, 2 DEMÃOS. AF_01/2021</t>
  </si>
  <si>
    <t xml:space="preserve">PINTURA TINTA DE ACABAMENTO (PIGMENTADA) ESMALTE SINTÉTICO FOSCO EM MADEIRA, 2 DEMÃOS. AF_01/2021</t>
  </si>
  <si>
    <t xml:space="preserve">PINTURA TINTA DE ACABAMENTO (PIGMENTADA) ESMALTE SINTÉTICO ACETINADO EM MADEIRA, 2 DEMÃOS. AF_01/2021</t>
  </si>
  <si>
    <t xml:space="preserve">PINTURA TINTA DE ACABAMENTO (PIGMENTADA) ESMALTE SINTÉTICO BRILHANTE EM MADEIRA, 2 DEMÃOS. AF_01/2021</t>
  </si>
  <si>
    <t xml:space="preserve">PINTURA VERNIZ (INCOLOR) ALQUÍDICO EM MADEIRA, USO INTERNO E EXTERNO, 3 DEMÃOS. AF_01/2021</t>
  </si>
  <si>
    <t xml:space="preserve">PINTURA VERNIZ (INCOLOR) ALQUÍDICO EM MADEIRA, USO INTERNO, 3 DEMÃOS. AF_01/2021</t>
  </si>
  <si>
    <t xml:space="preserve">PINTURA VERNIZ (INCOLOR) POLIURETÂNICO (RESINA ALQUÍDICA MODIFICADA) EM MADEIRA, 3 DEMÃOS. AF_01/2021</t>
  </si>
  <si>
    <t xml:space="preserve">PINTURA TINTA DE ACABAMENTO (PIGMENTADA) A ÓLEO EM MADEIRA, 3 DEMÃOS. AF_01/2021</t>
  </si>
  <si>
    <t xml:space="preserve">PINTURA TINTA DE ACABAMENTO (PIGMENTADA) ESMALTE SINTÉTICO FOSCO EM MADEIRA, 3 DEMÃOS. AF_01/2021</t>
  </si>
  <si>
    <t xml:space="preserve">PINTURA TINTA DE ACABAMENTO (PIGMENTADA) ESMALTE SINTÉTICO ACETINADO EM MADEIRA, 3 DEMÃOS. AF_01/2021</t>
  </si>
  <si>
    <t xml:space="preserve">PINTURA TINTA DE ACABAMENTO (PIGMENTADA) ESMALTE SINTÉTICO BRILHANTE EM MADEIRA, 3 DEMÃOS. AF_01/2021</t>
  </si>
  <si>
    <t xml:space="preserve">PINTURA IMUNIZANTE PARA MADEIRA, 1 DEMÃO. AF_01/2021</t>
  </si>
  <si>
    <t xml:space="preserve">PINTURA IMUNIZANTE PARA MADEIRA, 2 DEMÃOS. AF_01/2021</t>
  </si>
  <si>
    <t xml:space="preserve">JATEAMENTO ABRASIVO COM GRANALHA DE AÇO EM PERFIL METÁLICO EM FÁBRICA. AF_01/2020</t>
  </si>
  <si>
    <t xml:space="preserve">LIXAMENTO MANUAL EM SUPERFÍCIES METÁLICAS EM OBRA. AF_01/2020</t>
  </si>
  <si>
    <t xml:space="preserve">COLOCAÇÃO DE FITA PROTETORA PARA PINTURA. AF_01/2020</t>
  </si>
  <si>
    <t xml:space="preserve">PINTURA COM TINTA ALQUÍDICA DE FUNDO (TIPO ZARCÃO) PULVERIZADA SOBRE PERFIL METÁLICO EXECUTADO EM FÁBRICA (POR DEMÃO). AF_01/2020_PE</t>
  </si>
  <si>
    <t xml:space="preserve">PINTURA COM TINTA ALQUÍDICA DE FUNDO (TIPO ZARCÃO) APLICADA A ROLO OU PINCEL SOBRE PERFIL METÁLICO EXECUTADO EM FÁBRICA (POR DEMÃO). AF_01/2020</t>
  </si>
  <si>
    <t xml:space="preserve">PINTURA COM TINTA ALQUÍDICA DE FUNDO (TIPO ZARCÃO) APLICADA A ROLO OU PINCEL SOBRE SUPERFÍCIES METÁLICAS (EXCETO PERFIL) EXECUTADO EM OBRA (POR DEMÃO). AF_01/2020</t>
  </si>
  <si>
    <t xml:space="preserve">PINTURA COM TINTA ALQUÍDICA DE FUNDO E ACABAMENTO (ESMALTE SINTÉTICO GRAFITE) PULVERIZADA SOBRE PERFIL METÁLICO EXECUTADO EM FÁBRICA (POR DEMÃO). AF_01/2020_PE</t>
  </si>
  <si>
    <t xml:space="preserve">PINTURA COM TINTA ALQUÍDICA DE FUNDO E ACABAMENTO (ESMALTE SINTÉTICO GRAFITE) APLICADA A ROLO OU PINCEL SOBRE PERFIL METÁLICO EXECUTADO EM FÁBRICA (POR DEMÃO). AF_01/2020</t>
  </si>
  <si>
    <t xml:space="preserve">PINTURA COM TINTA ALQUÍDICA DE FUNDO E ACABAMENTO (ESMALTE SINTÉTICO GRAFITE) PULVERIZADA SOBRE SUPERFÍCIES METÁLICAS (EXCETO PERFIL) EXECUTADO EM OBRA (POR DEMÃO). AF_01/2020_PE</t>
  </si>
  <si>
    <t xml:space="preserve">PINTURA COM TINTA ALQUÍDICA DE FUNDO E ACABAMENTO (ESMALTE SINTÉTICO GRAFITE) APLICADA A ROLO OU PINCEL SOBRE SUPERFÍCIES METÁLICAS (EXCETO PERFIL) EXECUTADO EM OBRA (POR DEMÃO). AF_01/2020</t>
  </si>
  <si>
    <t xml:space="preserve">PINTURA COM TINTA EPOXÍDICA DE FUNDO PULVERIZADA SOBRE PERFIL METÁLICO EXECUTADO EM FÁBRICA (POR DEMÃO). AF_01/2020_PE</t>
  </si>
  <si>
    <t xml:space="preserve">PINTURA COM TINTA EPOXÍDICA DE FUNDO APLICADA A ROLO OU PINCEL SOBRE PERFIL METÁLICO EXECUTADO EM FÁBRICA (POR DEMÃO). AF_01/2020</t>
  </si>
  <si>
    <t xml:space="preserve">PINTURA COM TINTA EPOXÍDICA DE ACABAMENTO PULVERIZADA SOBRE PERFIL METÁLICO EXECUTADO EM FÁBRICA (POR DEMÃO). AF_01/2020_PE</t>
  </si>
  <si>
    <t xml:space="preserve">PINTURA COM TINTA EPOXÍDICA DE ACABAMENTO APLICADA A ROLO OU PINCEL SOBRE PERFIL METÁLICO EXECUTADO EM FÁBRICA (POR DEMÃO). AF_01/2020</t>
  </si>
  <si>
    <t xml:space="preserve">PINTURA COM TINTA ACRÍLICA DE FUNDO PULVERIZADA SOBRE SUPERFÍCIES METÁLICAS (EXCETO PERFIL) EXECUTADO EM OBRA (POR DEMÃO). AF_01/2020_PE</t>
  </si>
  <si>
    <t xml:space="preserve">PINTURA COM TINTA ACRÍLICA DE FUNDO APLICADA A ROLO OU PINCEL SOBRE SUPERFÍCIES METÁLICAS (EXCETO PERFIL) EXECUTADO EM OBRA (POR DEMÃO). AF_01/2020</t>
  </si>
  <si>
    <t xml:space="preserve">PINTURA COM TINTA ACRÍLICA DE ACABAMENTO PULVERIZADA SOBRE SUPERFÍCIES METÁLICAS (EXCETO PERFIL) EXECUTADO EM OBRA (POR DEMÃO). AF_01/2020_PE</t>
  </si>
  <si>
    <t xml:space="preserve">PINTURA COM TINTA ACRÍLICA DE ACABAMENTO APLICADA A ROLO OU PINCEL SOBRE SUPERFÍCIES METÁLICAS (EXCETO PERFIL) EXECUTADO EM OBRA (POR DEMÃO). AF_01/2020</t>
  </si>
  <si>
    <t xml:space="preserve">PINTURA COM TINTA ALQUÍDICA DE ACABAMENTO (ESMALTE SINTÉTICO ACETINADO) PULVERIZADA SOBRE PERFIL METÁLICO EXECUTADO EM FÁBRICA (POR DEMÃO). AF_01/2020_PE</t>
  </si>
  <si>
    <t xml:space="preserve">PINTURA COM TINTA ALQUÍDICA DE ACABAMENTO (ESMALTE SINTÉTICO ACETINADO) APLICADA A ROLO OU PINCEL SOBRE PERFIL METÁLICO EXECUTADO EM FÁBRICA (POR DEMÃO). AF_01/2020</t>
  </si>
  <si>
    <t xml:space="preserve">PINTURA COM TINTA ALQUÍDICA DE ACABAMENTO (ESMALTE SINTÉTICO ACETINADO) PULVERIZADA SOBRE SUPERFÍCIES METÁLICAS (EXCETO PERFIL) EXECUTADO EM OBRA (POR DEMÃO). AF_01/2020_PE</t>
  </si>
  <si>
    <t xml:space="preserve">PINTURA COM TINTA ALQUÍDICA DE ACABAMENTO (ESMALTE SINTÉTICO ACETINADO) APLICADA A ROLO OU PINCEL SOBRE SUPERFÍCIES METÁLICAS (EXCETO PERFIL) EXECUTADO EM OBRA (POR DEMÃO). AF_01/2020</t>
  </si>
  <si>
    <t xml:space="preserve">PINTURA COM TINTA ALQUÍDICA DE ACABAMENTO (ESMALTE SINTÉTICO BRILHANTE) PULVERIZADA SOBRE PERFIL METÁLICO EXECUTADO EM FÁBRICA  (POR DEMÃO). AF_01/2020_PE</t>
  </si>
  <si>
    <t xml:space="preserve">PINTURA COM TINTA ALQUÍDICA DE ACABAMENTO (ESMALTE SINTÉTICO BRILHANTE) APLICADA A ROLO OU PINCEL SOBRE PERFIL METÁLICO EXECUTADO EM FÁBRICA (POR DEMÃO). AF_01/2020</t>
  </si>
  <si>
    <t xml:space="preserve">PINTURA COM TINTA ALQUÍDICA DE ACABAMENTO (ESMALTE SINTÉTICO BRILHANTE) PULVERIZADA SOBRE SUPERFÍCIES METÁLICAS (EXCETO PERFIL) EXECUTADO EM OBRA  (POR DEMÃO). AF_01/2020_PE</t>
  </si>
  <si>
    <t xml:space="preserve">PINTURA COM TINTA ALQUÍDICA DE ACABAMENTO (ESMALTE SINTÉTICO BRILHANTE) APLICADA A ROLO OU PINCEL SOBRE SUPERFÍCIES METÁLICAS (EXCETO PERFIL) EXECUTADO EM OBRA (POR DEMÃO). AF_01/2020</t>
  </si>
  <si>
    <t xml:space="preserve">PINTURA COM TINTA ALQUÍDICA DE ACABAMENTO (ESMALTE SINTÉTICO FOSCO) PULVERIZADA SOBRE PERFIL METÁLICO EXECUTADO EM FÁBRICA (POR DEMÃO). AF_01/2020_PE</t>
  </si>
  <si>
    <t xml:space="preserve">PINTURA COM TINTA ALQUÍDICA DE ACABAMENTO (ESMALTE SINTÉTICO FOSCO) APLICADA A ROLO OU PINCEL SOBRE PERFIL METÁLICO EXECUTADO EM FÁBRICA (POR DEMÃO). AF_01/2020</t>
  </si>
  <si>
    <t xml:space="preserve">PINTURA COM TINTA ALQUÍDICA DE ACABAMENTO (ESMALTE SINTÉTICO FOSCO) PULVERIZADA SOBRE SUPERFÍCIES METÁLICAS (EXCETO PERFIL) EXECUTADO EM OBRA (POR DEMÃO). AF_01/2020_PE</t>
  </si>
  <si>
    <t xml:space="preserve">PINTURA COM TINTA ALQUÍDICA DE ACABAMENTO (ESMALTE SINTÉTICO FOSCO) APLICADA A ROLO OU PINCEL SOBRE SUPERFÍCIES METÁLICAS (EXCETO PERFIL) EXECUTADO EM OBRA (POR DEMÃO). AF_01/2020</t>
  </si>
  <si>
    <t xml:space="preserve">PINTURA COM TINTA EPOXÍDICA DE ACABAMENTO PULVERIZADA SOBRE PERFIL METÁLICO EXECUTADO EM FÁBRICA (02 DEMÃOS). AF_01/2020_PE</t>
  </si>
  <si>
    <t xml:space="preserve">PINTURA COM TINTA EPOXÍDICA DE ACABAMENTO APLICADA A ROLO OU PINCEL SOBRE PERFIL METÁLICO EXECUTADO EM FÁBRICA (02 DEMÃOS). AF_01/2020</t>
  </si>
  <si>
    <t xml:space="preserve">PINTURA COM TINTA ACRÍLICA DE ACABAMENTO PULVERIZADA SOBRE SUPERFÍCIES METÁLICAS (EXCETO PERFIL) EXECUTADO EM OBRA (02 DEMÃOS). AF_01/2020_PE</t>
  </si>
  <si>
    <t xml:space="preserve">PINTURA COM TINTA ACRÍLICA DE ACABAMENTO APLICADA A ROLO OU PINCEL SOBRE SUPERFÍCIES METÁLICAS (EXCETO PERFIL) EXECUTADO EM OBRA (02 DEMÃOS). AF_01/2020</t>
  </si>
  <si>
    <t xml:space="preserve">PINTURA COM TINTA ALQUÍDICA DE ACABAMENTO (ESMALTE SINTÉTICO ACETINADO) APLICADA A ROLO OU PINCEL SOBRE SUPERFÍCIES METÁLICAS (EXCETO PERFIL) EXECUTADO EM OBRA (02 DEMÃOS). AF_01/2020</t>
  </si>
  <si>
    <t xml:space="preserve">PINTURA COM TINTA ALQUÍDICA DE ACABAMENTO (ESMALTE SINTÉTICO BRILHANTE) PULVERIZADA SOBRE SUPERFÍCIES METÁLICAS (EXCETO PERFIL) EXECUTADO EM OBRA (02 DEMÃOS). AF_01/2020_PE</t>
  </si>
  <si>
    <t xml:space="preserve">PINTURA COM TINTA ALQUÍDICA DE ACABAMENTO (ESMALTE SINTÉTICO BRILHANTE) APLICADA A ROLO OU PINCEL SOBRE SUPERFÍCIES METÁLICAS (EXCETO PERFIL) EXECUTADO EM OBRA (02 DEMÃOS). AF_01/2020</t>
  </si>
  <si>
    <t xml:space="preserve">PINTURA COM TINTA ALQUÍDICA DE ACABAMENTO (ESMALTE SINTÉTICO FOSCO) PULVERIZADA SOBRE SUPERFÍCIES METÁLICAS (EXCETO PERFIL) EXECUTADO EM OBRA (02 DEMÃOS). AF_01/2020_PE</t>
  </si>
  <si>
    <t xml:space="preserve">PINTURA COM TINTA ALQUÍDICA DE ACABAMENTO (ESMALTE SINTÉTICO FOSCO) APLICADA A ROLO OU PINCEL SOBRE SUPERFÍCIES METÁLICAS (EXCETO PERFIL) EXECUTADO EM OBRA (02 DEMÃOS). AF_01/2020</t>
  </si>
  <si>
    <t xml:space="preserve">PREPARO DO PISO CIMENTADO PARA PINTURA - LIXAMENTO E LIMPEZA. AF_05/2021</t>
  </si>
  <si>
    <t xml:space="preserve">PINTURA HIDROFUGANTE COM SILICONE, APLICAÇÃO MANUAL, 2 DEMÃOS. AF_05/2021</t>
  </si>
  <si>
    <t xml:space="preserve">PINTURA DE PISO COM TINTA ACRÍLICA, APLICAÇÃO MANUAL, 2 DEMÃOS, INCLUSO FUNDO PREPARADOR. AF_05/2021</t>
  </si>
  <si>
    <t xml:space="preserve">PINTURA DE PISO COM TINTA ACRÍLICA, APLICAÇÃO MANUAL, 3 DEMÃOS, INCLUSO FUNDO PREPARADOR. AF_05/2021</t>
  </si>
  <si>
    <t xml:space="preserve">PINTURA DE PISO COM TINTA EPÓXI, APLICAÇÃO MANUAL, 2 DEMÃOS, INCLUSO PRIMER EPÓXI. AF_05/2021</t>
  </si>
  <si>
    <t xml:space="preserve">PINTURA DE RODAPÉ COM TINTA EPÓXI, APLICAÇÃO MANUAL, 2 DEMÃOS, INCLUSÃO PRIMER EPÓXI. AF_05/2021</t>
  </si>
  <si>
    <t xml:space="preserve">PINTURA DE RODAPÉ EM PEDRA DECORATIVA COM VERNIZ DE POLIURETANO, APLICAÇÃO MANUAL, 3 DEMÃOS. AF_05/2021</t>
  </si>
  <si>
    <t xml:space="preserve">PINTURA DE MEIO-FIO COM TINTA BRANCA A BASE DE CAL (CAIAÇÃO). AF_05/2021</t>
  </si>
  <si>
    <t xml:space="preserve">ENCERAMENTO DE PISO EM MADEIRA. AF_05/2021</t>
  </si>
  <si>
    <t xml:space="preserve">PINTURA DE DEMARCAÇÃO DE VAGA COM TINTA ACRÍLICA, E = 10 CM, APLICAÇÃO MANUAL. AF_05/2021</t>
  </si>
  <si>
    <t xml:space="preserve">PINTURA DE FAIXA DE PEDESTRE OU ZEBRADA COM TINTA ACRÍLICA, E  = 30 CM, APLICAÇÃO MANUAL. AF_05/2021</t>
  </si>
  <si>
    <t xml:space="preserve">PINTURA DE DEMARCAÇÃO DE QUADRA POLIESPORTIVA COM TINTA ACRÍLICA, E = 5 CM, APLICAÇÃO MANUAL. AF_05/2021</t>
  </si>
  <si>
    <t xml:space="preserve">PINTURA DE DEMARCAÇÃO DE QUADRA POLIESPORTIVA COM BORRACHA CLORADA, E = 5 CM, APLICAÇÃO MANUAL. AF_05/2021</t>
  </si>
  <si>
    <t xml:space="preserve">PINTURA DE DEMARCAÇÃO DE QUADRA POLIESPORTIVA COM TINTA EPÓXI, E = 5 CM, APLICAÇÃO MANUAL. AF_05/2021</t>
  </si>
  <si>
    <t xml:space="preserve">PINTURA DE DEMARCAÇÃO DE VAGA COM TINTA EPÓXI, E = 10 CM, APLICAÇÃO MANUAL. AF_05/2021</t>
  </si>
  <si>
    <t xml:space="preserve">PINTURA DE FAIXA DE PEDESTRE OU ZEBRADA COM TINTA EPÓXI, E  = 30 CM, APLICAÇÃO MANUAL. AF_05/2021</t>
  </si>
  <si>
    <t xml:space="preserve">PINTURA DE FAIXA DE PEDESTRE OU ZEBRADA TINTA RETRORREFLETIVA A BASE DE RESINA ACRÍLICA COM MICROESFERAS DE VIDRO, E = 30 CM, APLICAÇÃO MANUAL. AF_05/2021</t>
  </si>
  <si>
    <t xml:space="preserve">PINTURA DE EIXO VIÁRIO SOBRE ASFALTO COM TINTA RETRORREFLETIVA A BASE DE RESINA ACRÍLICA COM MICROESFERAS DE VIDRO, APLICAÇÃO MECÂNICA COM DEMARCADORA AUTOPROPELIDA. AF_05/2021</t>
  </si>
  <si>
    <t xml:space="preserve">PINTURA DE SÍMBOLOS E TEXTOS COM TINTA ACRÍLICA, DEMARCAÇÃO COM FITA ADESIVA E APLICAÇÃO COM ROLO. AF_05/2021</t>
  </si>
  <si>
    <t xml:space="preserve">PINTURA DE SINALIZAÇÃO VERTICAL DE SEGURANÇA, FAIXAS AMARELA E PRETA, APLICAÇÃO MANUAL, 2 DEMÃOS. AF_05/2021</t>
  </si>
  <si>
    <t xml:space="preserve">PISO CIMENTADO, TRAÇO 1:3 (CIMENTO E AREIA), ACABAMENTO LISO, ESPESSURA 4,0 CM, PREPARO MECÂNICO DA ARGAMASSA. AF_09/2020</t>
  </si>
  <si>
    <t xml:space="preserve">PISO CIMENTADO, TRAÇO 1:3 (CIMENTO E AREIA), ACABAMENTO RÚSTICO, ESPESSURA 4,0 CM, PREPARO MECÂNICO DA ARGAMASSA. AF_09/2020</t>
  </si>
  <si>
    <t xml:space="preserve">PISO EM TACO DE MADEIRA 7X42CM, FIXADO COM COLA BASE DE PVA. AF_09/2020</t>
  </si>
  <si>
    <t xml:space="preserve">ASSOALHO DE MADEIRA. AF_09/2020</t>
  </si>
  <si>
    <t xml:space="preserve">PISO EM TACO DE MADEIRA 7X21CM, FIXADO COM COLA BASE DE PVA. AF_09/2020</t>
  </si>
  <si>
    <t xml:space="preserve">REVESTIMENTO CERÂMICO PARA PISO COM PLACAS TIPO ESMALTADA EXTRA DE DIMENSÕES 35X35 CM APLICADA EM AMBIENTES DE ÁREA MENOR QUE 5 M2. AF_02/2023_PE</t>
  </si>
  <si>
    <t xml:space="preserve">REVESTIMENTO CERÂMICO PARA PISO COM PLACAS TIPO ESMALTADA EXTRA DE DIMENSÕES 35X35 CM APLICADA EM AMBIENTES DE ÁREA ENTRE 5 M2 E 10 M2. AF_02/2023_PE</t>
  </si>
  <si>
    <t xml:space="preserve">REVESTIMENTO CERÂMICO PARA PISO COM PLACAS TIPO ESMALTADA EXTRA DE DIMENSÕES 35X35 CM APLICADA EM AMBIENTES DE ÁREA MAIOR QUE 10 M2. AF_02/2023_PE</t>
  </si>
  <si>
    <t xml:space="preserve">REVESTIMENTO CERÂMICO PARA PISO COM PLACAS TIPO ESMALTADA EXTRA DE DIMENSÕES 45X45 CM APLICADA EM AMBIENTES DE ÁREA MENOR QUE 5 M2. AF_02/2023_PE</t>
  </si>
  <si>
    <t xml:space="preserve">REVESTIMENTO CERÂMICO PARA PISO COM PLACAS TIPO ESMALTADA EXTRA DE DIMENSÕES 45X45 CM APLICADA EM AMBIENTES DE ÁREA ENTRE 5 M2 E 10 M2. AF_02/2023_PE</t>
  </si>
  <si>
    <t xml:space="preserve">REVESTIMENTO CERÂMICO PARA PISO COM PLACAS TIPO ESMALTADA EXTRA DE DIMENSÕES 60X60 CM APLICADA EM AMBIENTES DE ÁREA MENOR QUE 5 M2. AF_02/2023_PE</t>
  </si>
  <si>
    <t xml:space="preserve">REVESTIMENTO CERÂMICO PARA PISO COM PLACAS TIPO ESMALTADA EXTRA DE DIMENSÕES 60X60 CM APLICADA EM AMBIENTES DE ÁREA ENTRE 5 M2 E 10 M2. AF_02/2023_PE</t>
  </si>
  <si>
    <t xml:space="preserve">REVESTIMENTO CERÂMICO PARA PISO COM PLACAS TIPO PORCELANATO DE DIMENSÕES 45X45 CM APLICADA EM AMBIENTES DE ÁREA MENOR QUE 5 M². AF_02/2023_PE</t>
  </si>
  <si>
    <t xml:space="preserve">REVESTIMENTO CERÂMICO PARA PISO COM PLACAS TIPO PORCELANATO DE DIMENSÕES 45X45 CM APLICADA EM AMBIENTES DE ÁREA ENTRE 5 M² E 10 M². AF_02/2023_PE</t>
  </si>
  <si>
    <t xml:space="preserve">REVESTIMENTO CERÂMICO PARA PISO COM PLACAS TIPO PORCELANATO DE DIMENSÕES 45X45 CM APLICADA EM AMBIENTES DE ÁREA MAIOR QUE 10 M². AF_02/2023_PE</t>
  </si>
  <si>
    <t xml:space="preserve">REVESTIMENTO CERÂMICO PARA PISO COM PLACAS TIPO PORCELANATO DE DIMENSÕES 60X60 CM APLICADA EM AMBIENTES DE ÁREA MENOR QUE 5 M². AF_02/2023_PE</t>
  </si>
  <si>
    <t xml:space="preserve">REVESTIMENTO CERÂMICO PARA PISO COM PLACAS TIPO PORCELANATO DE DIMENSÕES 60X60 CM APLICADA EM AMBIENTES DE ÁREA ENTRE 5 M² E 10 M². AF_02/2023_PE</t>
  </si>
  <si>
    <t xml:space="preserve">REVESTIMENTO CERÂMICO PARA PISO COM PLACAS TIPO PORCELANATO DE DIMENSÕES 60X60 CM APLICADA EM AMBIENTES DE ÁREA MAIOR QUE 10 M². AF_02/2023_PE</t>
  </si>
  <si>
    <t xml:space="preserve">(COMPOSIÇÃO REPRESENTATIVA) DO SERVIÇO DE REVESTIMENTO CERÂMICO PARA PISO COM PLACAS TIPO ESMALTADA EXTRA DE DIMENSÕES 35X35 CM, PARA EDIFICAÇÃO HABITACIONAL MULTIFAMILIAR (PRÉDIO). AF_11/2014</t>
  </si>
  <si>
    <t xml:space="preserve">(COMPOSIÇÃO REPRESENTATIVA) DO SERVIÇO DE REVESTIMENTO CERÂMICO PARA PISO COM PLACAS TIPO ESMALTADA EXTRA DE DIMENSÕES 35X35 CM, PARA EDIFICAÇÃO HABITACIONAL UNIFAMILIAR (CASA) E EDIFICAÇÃO PÚBLICA PADRÃO. AF_11/2014</t>
  </si>
  <si>
    <t xml:space="preserve">REVESTIMENTO CERÂMICO PARA PISO COM PLACAS TIPO ESMALTADA PADRÃO POPULAR DE DIMENSÕES 35X35 CM APLICADA EM AMBIENTES DE ÁREA MENOR QUE 5 M2. AF_02/2023_PE</t>
  </si>
  <si>
    <t xml:space="preserve">REVESTIMENTO CERÂMICO PARA PISO COM PLACAS TIPO ESMALTADA PADRÃO POPULAR DE DIMENSÕES 35X35 CM APLICADA EM AMBIENTES DE ÁREA ENTRE 5 M2 E 10 M2. AF_02/2023_PE</t>
  </si>
  <si>
    <t xml:space="preserve">REVESTIMENTO CERÂMICO PARA PISO COM PLACAS TIPO ESMALTADA PADRÃO POPULAR DE DIMENSÕES 35X35 CM APLICADA EM AMBIENTES DE ÁREA MAIOR QUE 10 M2. AF_02/2023_PE</t>
  </si>
  <si>
    <t xml:space="preserve">REVESTIMENTO CERÂMICO PARA PISO COM PLACAS TIPO ESMALTADA EXTRA DE DIMENSÕES 80X80 CM APLICADA EM AMBIENTES DE ÁREA MENOR QUE 5 M². AF_02/2023_PE</t>
  </si>
  <si>
    <t xml:space="preserve">REVESTIMENTO CERÂMICO PARA PISO COM PLACAS TIPO ESMALTADA EXTRA DE DIMENSÕES 80X80 CM APLICADA EM AMBIENTES DE ÁREA ENTRE 5 M² E 10 M². AF_02/2023_PE</t>
  </si>
  <si>
    <t xml:space="preserve">REVESTIMENTO CERÂMICO PARA PISO COM PLACAS TIPO ESMALTADA EXTRA DE DIMENSÕES 80X80 CM APLICADA EM AMBIENTES DE ÁREA MAIOR QUE 10 M². AF_02/2023_PE</t>
  </si>
  <si>
    <t xml:space="preserve">REVESTIMENTO CERÂMICO PARA PISO COM PLACAS TIPO PORCELANATO DE DIMENSÕES 80X80 CM APLICADA EM AMBIENTES DE ÁREA MENOR QUE 5 M². AF_02/2023_PE</t>
  </si>
  <si>
    <t xml:space="preserve">REVESTIMENTO CERÂMICO PARA PISO COM PLACAS TIPO PORCELANATO DE DIMENSÕES 80X80 CM APLICADA EM AMBIENTES DE ÁREA ENTRE 5 M² E 10 M². AF_02/2023_PE</t>
  </si>
  <si>
    <t xml:space="preserve">REVESTIMENTO CERÂMICO PARA PISO COM PLACAS TIPO PORCELANATO DE DIMENSÕES 80X80 CM APLICADA EM AMBIENTES DE ÁREA MAIOR QUE 10 M². AF_02/2023_PE</t>
  </si>
  <si>
    <t xml:space="preserve">REVESTIMENTO CERÂMICO PARA PISO COM PLACAS TIPO ESMALTADA EXTRA DE DIMENSÕES 35X35 CM APLICADA EM DIAGONAL EM AMBIENTES DE ÁREA MENOR QUE 5 M². AF_02/2023_PE</t>
  </si>
  <si>
    <t xml:space="preserve">REVESTIMENTO CERÂMICO PARA PISO COM PLACAS TIPO ESMALTADA PADRÃO POPULAR DE DIMENSÕES 35X35 CM APLICADA EM DIAGONAL EM AMBIENTES DE ÁREA MENOR QUE 5 M². AF_02/2023_PE</t>
  </si>
  <si>
    <t xml:space="preserve">REVESTIMENTO CERÂMICO PARA PISO COM PLACAS TIPO ESMALTADA EXTRA DE DIMENSÕES 35X35 CM APLICADA EM DIAGONAL EM AMBIENTES DE ÁREA ENTRE 5 M² E 10 M². AF_02/2023_PE</t>
  </si>
  <si>
    <t xml:space="preserve">REVESTIMENTO CERÂMICO PARA PISO COM PLACAS TIPO ESMALTADA PADRÃO POPULAR DE DIMENSÕES 35X35 CM APLICADA EM DIAGONAL EM AMBIENTES DE ÁREA ENTRE 5 M² E 10 M². AF_02/2023_PE</t>
  </si>
  <si>
    <t xml:space="preserve">REVESTIMENTO CERÂMICO PARA PISO COM PLACAS TIPO ESMALTADA EXTRA DE DIMENSÕES 35X35 CM APLICADA EM DIAGONAL EM AMBIENTES DE ÁREA MAIOR QUE 10 M². AF_02/2023_PE</t>
  </si>
  <si>
    <t xml:space="preserve">REVESTIMENTO CERÂMICO PARA PISO COM PLACAS TIPO ESMALTADA PADRÃO POPULAR DE DIMENSÕES 35X35 CM APLICADA EM DIAGONAL EM AMBIENTES DE ÁREA MAIOR QUE 10 M². AF_02/2023_PE</t>
  </si>
  <si>
    <t xml:space="preserve">REVESTIMENTO CERÂMICO PARA PISO COM PLACAS TIPO ESMALTADA EXTRA DE DIMENSÕES 45X45 CM APLICADA EM DIAGONAL EM AMBIENTES DE ÁREA MENOR QUE 5 M². AF_02/2023_PE</t>
  </si>
  <si>
    <t xml:space="preserve">REVESTIMENTO CERÂMICO PARA PISO COM PLACAS TIPO ESMALTADA EXTRA DE DIMENSÕES 45X45 CM APLICADA EM DIAGONAL EM AMBIENTES DE ÁREA ENTRE 5 M² E 10 M². AF_02/2023_PE</t>
  </si>
  <si>
    <t xml:space="preserve">REVESTIMENTO CERÂMICO PARA PISO COM PLACAS TIPO ESMALTADA EXTRA DE DIMENSÕES 45X45 CM APLICADA EM DIAGONAL EM AMBIENTES DE ÁREA MAIOR QUE 10 M². AF_02/2023_PE</t>
  </si>
  <si>
    <t xml:space="preserve">REVESTIMENTO CERÂMICO PARA PISO COM PLACAS TIPO PORCELANATO DE DIMENSÕES 45X45 CM APLICADA EM DIAGONAL EM AMBIENTES DE ÁREA MENOR QUE 5 M². AF_02/2023_PE</t>
  </si>
  <si>
    <t xml:space="preserve">REVESTIMENTO CERÂMICO PARA PISO COM PLACAS TIPO PORCELANATO DE DIMENSÕES 45X45 CM APLICADA EM DIAGONAL EM AMBIENTES DE ÁREA ENTRE 5 M² E 10 M². AF_02/2023_PE</t>
  </si>
  <si>
    <t xml:space="preserve">REVESTIMENTO CERÂMICO PARA PISO COM PLACAS TIPO PORCELANATO DE DIMENSÕES 45X45 CM APLICADA EM DIAGONAL EM AMBIENTES DE ÁREA MAIOR QUE 10 M². AF_02/2023_PE</t>
  </si>
  <si>
    <t xml:space="preserve">PISO EM GRANITO APLICADO EM AMBIENTES INTERNOS. AF_09/2020</t>
  </si>
  <si>
    <t xml:space="preserve">PISO EM MÁRMORE APLICADO EM AMBIENTES INTERNOS. AF_09/2020</t>
  </si>
  <si>
    <t xml:space="preserve">PISO ELEVADO COM ESTRUTURA EM AÇO, COMPOSTO POR PEDESTAIS E LONGARINAS. AF_09/2020</t>
  </si>
  <si>
    <t xml:space="preserve">PISO CIMENTADO, TRAÇO 1:3 (CIMENTO E AREIA), ACABAMENTO LISO, ESPESSURA 3,0 CM, PREPARO MECÂNICO DA ARGAMASSA. AF_09/2020</t>
  </si>
  <si>
    <t xml:space="preserve">PISO CIMENTADO, TRAÇO 1:3 (CIMENTO E AREIA), ACABAMENTO RÚSTICO, ESPESSURA 2,0 CM, PREPARO MECÂNICO DA ARGAMASSA. AF_09/2020</t>
  </si>
  <si>
    <t xml:space="preserve">PISO CIMENTADO, TRAÇO 1:3 (CIMENTO E AREIA), ACABAMENTO RÚSTICO, ESPESSURA 3,0 CM, PREPARO MECÂNICO DA ARGAMASSA. AF_09/2020</t>
  </si>
  <si>
    <t xml:space="preserve">RODAPÉ EM GRANITO, ALTURA 10 CM. AF_09/2020</t>
  </si>
  <si>
    <t xml:space="preserve">RODAPÉ EM LADRILHO HIDRÁULICO, ALTURA 7 CM. AF_09/2020</t>
  </si>
  <si>
    <t xml:space="preserve">RODAPÉ EM POLIESTIRENO, ALTURA 5 CM. AF_09/2020</t>
  </si>
  <si>
    <t xml:space="preserve">PISO EM PEDRA PORTUGUESA ASSENTADO SOBRE ARGAMASSA SECA DE CIMENTO E AREIA, TRAÇO 1:3, REJUNTADO COM CIMENTO COMUM. AF_05/2020</t>
  </si>
  <si>
    <t xml:space="preserve">PISO EM LADRILHO HIDRÁULICO APLICADO EM AMBIENTES EXTERNOS. AF_05/2020</t>
  </si>
  <si>
    <t xml:space="preserve">PISO EM LADRILHO HIDRÁULICO APLICADO EM AMBIENTES INTERNOS DE ÁREA MENOR QUE 5 M², INCLUSO APLICAÇÃO DE RESINA. AF_09/2020</t>
  </si>
  <si>
    <t xml:space="preserve">PISO EM LADRILHO HIDRÁULICO APLICADO EM AMBIENTES INTERNOS DE ÁREA ENTRE 5 E 15 M², INCLUSO APLICAÇÃO DE RESINA. AF_09/2020</t>
  </si>
  <si>
    <t xml:space="preserve">PISO EM PEDRA  ASSENTADO SOBRE ARGAMASSA 1:3 (CIMENTO E AREIA). AF_09/2020</t>
  </si>
  <si>
    <t xml:space="preserve">PISO EM PEDRA ARDÓSIA ASSENTADO SOBRE ARGAMASSA 1:3 (CIMENTO E AREIA). AF_09/2020</t>
  </si>
  <si>
    <t xml:space="preserve">PISO VINÍLICO SEMI-FLEXÍVEL EM PLACAS, PADRÃO LISO, ESPESSURA 3,2 MM, FIXADO COM COLA. AF_09/2020</t>
  </si>
  <si>
    <t xml:space="preserve">PISO DE BORRACHA PASTILHADO/FRISADO, ESPESSURA 7MM, ASSENTADO COM ARGAMASSA. AF_09/2020</t>
  </si>
  <si>
    <t xml:space="preserve">PISO DE BORRACHA PASTILHADO, ESPESSURA 15MM, ASSENTADO COM ARGAMASSA. AF_09/2020</t>
  </si>
  <si>
    <t xml:space="preserve">PISO DE BORRACHA ESPORTIVO, ESPESSURA 15MM, ASSENTADO COM ARGAMASSA. AF_09/2020</t>
  </si>
  <si>
    <t xml:space="preserve">PISO DE BORRACHA PASTILHADO, ESPESSURA 3,5MM, FIXADO COM ADESIVO ACRÍLICO. AF_09/2020</t>
  </si>
  <si>
    <t xml:space="preserve">PISO DE BORRACHA CANELADO, ESPESSURA 3,5MM, FIXADO COM ADESIVO ACRÍLICO. AF_09/2020</t>
  </si>
  <si>
    <t xml:space="preserve">PREPARO DE CONTRAPISO COM POLITRIZ. AF_09/2020</t>
  </si>
  <si>
    <t xml:space="preserve">PISO EM GRANILITE, MARMORITE OU GRANITINA EM AMBIENTES INTERNOS, COM ESPESSURA DE 8 MM, INCLUSO MISTURA EM BETONEIRA, COLOCAÇÃO DAS JUNTAS, APLICAÇÃO DO PISO, 4 POLIMENTOS COM POLITRIZ, ESTUCAMENTO, SELADOR E CERA. AF_06/2022</t>
  </si>
  <si>
    <t xml:space="preserve">PISO EM GRANITO APLICADO EM CALÇADAS OU PISOS EXTERNOS. AF_05/2020</t>
  </si>
  <si>
    <t xml:space="preserve">PISO EM MÁRMORE APLICADO EM CALÇADAS OU PISOS EXTERNOS. AF_05/2020</t>
  </si>
  <si>
    <t xml:space="preserve">SOLEIRA EM MÁRMORE, LARGURA 15 CM, ESPESSURA 2,0 CM. AF_09/2020</t>
  </si>
  <si>
    <t xml:space="preserve">RODAPÉ EM MÁRMORE, ALTURA 7 CM. AF_09/2020</t>
  </si>
  <si>
    <t xml:space="preserve">RODAPÉ EM MADEIRA, ALTURA 7CM, FIXADO COM COLA. AF_09/2020</t>
  </si>
  <si>
    <t xml:space="preserve">RODAPÉ EM MADEIRA, ALTURA 7CM, FIXADO COM COLA E PARAFUSOS. AF_09/2020</t>
  </si>
  <si>
    <t xml:space="preserve">RODAPÉ CERÂMICO DE 7CM DE ALTURA COM PLACAS TIPO ESMALTADA EXTRA  DE DIMENSÕES 35X35CM. AF_02/2023</t>
  </si>
  <si>
    <t xml:space="preserve">RODAPÉ CERÂMICO DE 7CM DE ALTURA COM PLACAS TIPO ESMALTADA EXTRA DE DIMENSÕES 45X45CM. AF_02/2023</t>
  </si>
  <si>
    <t xml:space="preserve">RODAPÉ CERÂMICO DE 7CM DE ALTURA COM PLACAS TIPO ESMALTADA EXTRA DE DIMENSÕES 60X60CM. AF_02/2023</t>
  </si>
  <si>
    <t xml:space="preserve">RODAPÉ CERÂMICO DE 7CM DE ALTURA COM PLACAS TIPO ESMALTADA COMERCIAL DE DIMENSÕES 35X35CM (PADRAO POPULAR). AF_02/2023</t>
  </si>
  <si>
    <t xml:space="preserve">RODAPÉ EM ARDÓSIA ALTURA 10CM. AF_09/2020</t>
  </si>
  <si>
    <t xml:space="preserve">RODAPÉ EM MARMORITE, ALTURA 10CM. AF_09/2020</t>
  </si>
  <si>
    <t xml:space="preserve">EXECUÇÃO DE PASSEIO (CALÇADA) OU PISO DE CONCRETO COM CONCRETO MOLDADO IN LOCO, USINADO C20, ACABAMENTO CONVENCIONAL, NÃO ARMADO. AF_08/2022</t>
  </si>
  <si>
    <t xml:space="preserve">EXECUÇÃO DE PASSEIO (CALÇADA) OU PISO DE CONCRETO COM CONCRETO MOLDADO IN LOCO, FEITO EM OBRA, ACABAMENTO CONVENCIONAL, ESPESSURA 6 CM, ARMADO. AF_08/2022</t>
  </si>
  <si>
    <t xml:space="preserve">EXECUÇÃO DE PASSEIO (CALÇADA) OU PISO DE CONCRETO COM CONCRETO MOLDADO IN LOCO, USINADO, ACABAMENTO CONVENCIONAL, ESPESSURA 6 CM, ARMADO. AF_08/2022</t>
  </si>
  <si>
    <t xml:space="preserve">EXECUÇÃO DE PASSEIO (CALÇADA) OU PISO DE CONCRETO COM CONCRETO MOLDADO IN LOCO, FEITO EM OBRA, ACABAMENTO CONVENCIONAL, ESPESSURA 8 CM, ARMADO. AF_08/2022</t>
  </si>
  <si>
    <t xml:space="preserve">PISO EM CONCRETO 20 MPA PREPARO MECÂNICO, ESPESSURA 7CM. AF_09/2020</t>
  </si>
  <si>
    <t xml:space="preserve">EXECUÇÃO DE PASSEIO (CALÇADA) OU PISO DE CONCRETO COM CONCRETO MOLDADO IN LOCO, USINADO C25, ACABAMENTO CONVENCIONAL, NÃO ARMADO. AF_03/2023</t>
  </si>
  <si>
    <t xml:space="preserve">PISO PODOTÁTIL DE ALERTA OU DIRECIONAL, DE CONCRETO, ASSENTADO SOBRE ARGAMASSA. AF_05/2023</t>
  </si>
  <si>
    <t xml:space="preserve">CONTRAPISO EM ARGAMASSA TRAÇO 1:4 (CIMENTO E AREIA), PREPARO MECÂNICO COM BETONEIRA 400 L, APLICADO EM ÁREAS SECAS SOBRE LAJE, ADERIDO, ACABAMENTO NÃO REFORÇADO, ESPESSURA 2CM. AF_07/2021</t>
  </si>
  <si>
    <t xml:space="preserve">CONTRAPISO EM ARGAMASSA TRAÇO 1:4 (CIMENTO E AREIA), PREPARO MANUAL, APLICADO EM ÁREAS SECAS SOBRE LAJE, ADERIDO, ACABAMENTO NÃO REFORÇADO, ESPESSURA 2CM. AF_07/2021</t>
  </si>
  <si>
    <t xml:space="preserve">CONTRAPISO EM ARGAMASSA PRONTA, PREPARO MECÂNICO COM MISTURADOR 300 KG, APLICADO EM ÁREAS SECAS SOBRE LAJE, ADERIDO, ACABAMENTO NÃO REFORÇADO, ESPESSURA 2CM. AF_07/2021</t>
  </si>
  <si>
    <t xml:space="preserve">CONTRAPISO EM ARGAMASSA TRAÇO 1:4 (CIMENTO E AREIA), PREPARO MECÂNICO COM BETONEIRA 400 L, APLICADO EM ÁREAS SECAS SOBRE LAJE, ADERIDO, ACABAMENTO NÃO REFORÇADO, ESPESSURA 3CM. AF_07/2021</t>
  </si>
  <si>
    <t xml:space="preserve">CONTRAPISO EM ARGAMASSA TRAÇO 1:4 (CIMENTO E AREIA), PREPARO MANUAL, APLICADO EM ÁREAS SECAS SOBRE LAJE, ADERIDO, ACABAMENTO NÃO REFORÇADO, ESPESSURA 3CM. AF_07/2021</t>
  </si>
  <si>
    <t xml:space="preserve">CONTRAPISO EM ARGAMASSA PRONTA, PREPARO MECÂNICO COM MISTURADOR 300 KG, APLICADO EM ÁREAS SECAS SOBRE LAJE, ADERIDO, ACABAMENTO NÃO REFORÇADO, ESPESSURA 3CM. AF_07/2021</t>
  </si>
  <si>
    <t xml:space="preserve">CONTRAPISO EM ARGAMASSA PRONTA, PREPARO MANUAL, APLICADO EM ÁREAS SECAS SOBRE LAJE, ADERIDO, ACABAMENTO NÃO REFORÇADO, ESPESSURA 3CM. AF_07/2021</t>
  </si>
  <si>
    <t xml:space="preserve">CONTRAPISO EM ARGAMASSA TRAÇO 1:4 (CIMENTO E AREIA), PREPARO MECÂNICO COM BETONEIRA 400 L, APLICADO EM ÁREAS SECAS SOBRE LAJE, ADERIDO, ACABAMENTO NÃO REFORÇADO, ESPESSURA 4CM. AF_07/2021</t>
  </si>
  <si>
    <t xml:space="preserve">CONTRAPISO EM ARGAMASSA TRAÇO 1:4 (CIMENTO E AREIA), PREPARO MANUAL, APLICADO EM ÁREAS SECAS SOBRE LAJE, ADERIDO, ACABAMENTO NÃO REFORÇADO, ESPESSURA 4CM. AF_07/2021</t>
  </si>
  <si>
    <t xml:space="preserve">CONTRAPISO EM ARGAMASSA PRONTA, PREPARO MECÂNICO COM MISTURADOR 300 KG, APLICADO EM ÁREAS SECAS SOBRE LAJE, ADERIDO, ACABAMENTO NÃO REFORÇADO, ESPESSURA 4CM. AF_07/2021</t>
  </si>
  <si>
    <t xml:space="preserve">CONTRAPISO EM ARGAMASSA PRONTA, PREPARO MANUAL, APLICADO EM ÁREAS SECAS SOBRE LAJE, ADERIDO, ACABAMENTO NÃO REFORÇADO, ESPESSURA 4CM. AF_07/2021</t>
  </si>
  <si>
    <t xml:space="preserve">CONTRAPISO EM ARGAMASSA TRAÇO 1:4 (CIMENTO E AREIA), PREPARO MANUAL, APLICADO EM ÁREAS SECAS SOBRE LAJE, NÃO ADERIDO, ACABAMENTO NÃO REFORÇADO, ESPESSURA 4CM. AF_07/2021</t>
  </si>
  <si>
    <t xml:space="preserve">CONTRAPISO EM ARGAMASSA PRONTA, PREPARO MECÂNICO COM MISTURADOR 300 KG, APLICADO EM ÁREAS SECAS SOBRE LAJE, NÃO ADERIDO, ACABAMENTO NÃO REFORÇADO, ESPESSURA 4CM. AF_07/2021</t>
  </si>
  <si>
    <t xml:space="preserve">CONTRAPISO EM ARGAMASSA PRONTA, PREPARO MANUAL, APLICADO EM ÁREAS SECAS SOBRE LAJE, NÃO ADERIDO, ACABAMENTO NÃO REFORÇADO, ESPESSURA 4CM. AF_07/2021</t>
  </si>
  <si>
    <t xml:space="preserve">CONTRAPISO EM ARGAMASSA TRAÇO 1:4 (CIMENTO E AREIA), PREPARO MECÂNICO COM BETONEIRA 400 L, APLICADO EM ÁREAS SECAS SOBRE LAJE, NÃO ADERIDO, ACABAMENTO NÃO REFORÇADO, ESPESSURA 5CM. AF_07/2021</t>
  </si>
  <si>
    <t xml:space="preserve">CONTRAPISO EM ARGAMASSA TRAÇO 1:4 (CIMENTO E AREIA), PREPARO MANUAL, APLICADO EM ÁREAS SECAS SOBRE LAJE, NÃO ADERIDO, ACABAMENTO NÃO REFORÇADO, ESPESSURA 5CM. AF_07/2021</t>
  </si>
  <si>
    <t xml:space="preserve">CONTRAPISO EM ARGAMASSA PRONTA, PREPARO MECÂNICO COM MISTURADOR 300 KG, APLICADO EM ÁREAS SECAS SOBRE LAJE, NÃO ADERIDO, ESPESSURA 5CM. AF_07/2021</t>
  </si>
  <si>
    <t xml:space="preserve">CONTRAPISO EM ARGAMASSA PRONTA, PREPARO MANUAL, APLICADO EM ÁREAS SECAS SOBRE LAJE, NÃO ADERIDO, ACABAMENTO NÃO REFORÇADO, ESPESSURA 5CM. AF_07/2021</t>
  </si>
  <si>
    <t xml:space="preserve">CONTRAPISO EM ARGAMASSA TRAÇO 1:4 (CIMENTO E AREIA), PREPARO MECÂNICO COM BETONEIRA 400 L, APLICADO EM ÁREAS SECAS SOBRE LAJE, NÃO ADERIDO, ACABAMENTO NÃO REFORÇADO, ESPESSURA 6CM. AF_07/2021</t>
  </si>
  <si>
    <t xml:space="preserve">CONTRAPISO EM ARGAMASSA TRAÇO 1:4 (CIMENTO E AREIA), PREPARO MANUAL, APLICADO EM ÁREAS SECAS SOBRE LAJE, NÃO ADERIDO, ACABAMENTO NÃO REFORÇADO, ESPESSURA 6CM. AF_07/2021</t>
  </si>
  <si>
    <t xml:space="preserve">CONTRAPISO EM ARGAMASSA PRONTA, PREPARO MECÂNICO COM MISTURADOR 300 KG, APLICADO EM ÁREAS SECAS SOBRE LAJE, NÃO ADERIDO, ACABAMENTO NÃO REFORÇADO, ESPESSURA 6CM. AF_07/2021</t>
  </si>
  <si>
    <t xml:space="preserve">CONTRAPISO EM ARGAMASSA PRONTA, PREPARO MANUAL, APLICADO EM ÁREAS SECAS SOBRE LAJE, NÃO ADERIDO, ACABAMENTO NÃO REFORÇADO, ESPESSURA 6CM. AF_07/2021</t>
  </si>
  <si>
    <t xml:space="preserve">CONTRAPISO EM ARGAMASSA TRAÇO 1:4 (CIMENTO E AREIA), PREPARO MECÂNICO COM BETONEIRA 400 L, APLICADO EM ÁREAS MOLHADAS SOBRE LAJE, ADERIDO, ACABAMENTO NÃO REFORÇADO, ESPESSURA 2CM. AF_07/2021</t>
  </si>
  <si>
    <t xml:space="preserve">CONTRAPISO EM ARGAMASSA TRAÇO 1:4 (CIMENTO E AREIA), PREPARO MANUAL, APLICADO EM ÁREAS MOLHADAS SOBRE LAJE, ADERIDO, ACABAMENTO NÃO REFORÇADO, ESPESSURA 2CM. AF_07/2021</t>
  </si>
  <si>
    <t xml:space="preserve">CONTRAPISO EM ARGAMASSA PRONTA, PREPARO MECÂNICO COM MISTURADOR 300 KG, APLICADO EM ÁREAS MOLHADAS SOBRE LAJE, ADERIDO, ACABAMENTO NÃO REFORÇADO, ESPESSURA 2CM. AF_07/2021</t>
  </si>
  <si>
    <t xml:space="preserve">CONTRAPISO EM ARGAMASSA PRONTA, PREPARO MANUAL, APLICADO EM ÁREAS MOLHADAS SOBRE LAJE, ADERIDO, ACABAMENTO NÃO REFORÇADO, ESPESSURA 2CM. AF_07/2021</t>
  </si>
  <si>
    <t xml:space="preserve">CONTRAPISO EM ARGAMASSA TRAÇO 1:4 (CIMENTO E AREIA), PREPARO MECÂNICO COM BETONEIRA 400 L, APLICADO EM ÁREAS MOLHADAS SOBRE LAJE, ADERIDO, ACABAMENTO NÃO REFORÇADO, ESPESSURA 3CM. AF_07/2021</t>
  </si>
  <si>
    <t xml:space="preserve">CONTRAPISO EM ARGAMASSA TRAÇO 1:4 (CIMENTO E AREIA), PREPARO MANUAL, APLICADO EM ÁREAS MOLHADAS SOBRE LAJE, ADERIDO, ACABAMENTO NÃO REFORÇADO, ESPESSURA 3CM. AF_07/2021</t>
  </si>
  <si>
    <t xml:space="preserve">CONTRAPISO EM ARGAMASSA PRONTA, PREPARO MECÂNICO COM MISTURADOR 300 KG, APLICADO EM ÁREAS MOLHADAS SOBRE LAJE, ADERIDO, ACABAMENTO NÃO REFORÇADO, ESPESSURA 3CM. AF_07/2021</t>
  </si>
  <si>
    <t xml:space="preserve">CONTRAPISO EM ARGAMASSA PRONTA, PREPARO MANUAL, APLICADO EM ÁREAS MOLHADAS SOBRE LAJE, ADERIDO, ACABAMENTO NÃO REFORÇADO, ESPESSURA 3CM. AF_07/2021</t>
  </si>
  <si>
    <t xml:space="preserve">CONTRAPISO EM ARGAMASSA TRAÇO 1:4 (CIMENTO E AREIA), PREPARO MANUAL, APLICADO EM ÁREAS MOLHADAS SOBRE IMPERMEABILIZAÇÃO, ACABAMENTO NÃO REFORÇADO, ESPESSURA 3CM. AF_07/2021</t>
  </si>
  <si>
    <t xml:space="preserve">CONTRAPISO EM ARGAMASSA PRONTA, PREPARO MECÂNICO COM MISTURADOR 300 KG, APLICADO EM ÁREAS MOLHADAS SOBRE IMPERMEABILIZAÇÃO, ACABAMENTO NÃO REFORÇADO, ESPESSURA 3CM. AF_07/2021</t>
  </si>
  <si>
    <t xml:space="preserve">CONTRAPISO EM ARGAMASSA PRONTA, PREPARO MANUAL, APLICADO EM ÁREAS MOLHADAS SOBRE IMPERMEABILIZAÇÃO, ACABAMENTO NÃO REFORÇADO, ESPESSURA 3CM. AF_07/2021</t>
  </si>
  <si>
    <t xml:space="preserve">CONTRAPISO EM ARGAMASSA TRAÇO 1:4 (CIMENTO E AREIA), PREPARO MECÂNICO COM BETONEIRA 400 L, APLICADO EM ÁREAS MOLHADAS SOBRE IMPERMEABILIZAÇÃO, ACABAMENTO NÃO REFORÇADO, ESPESSURA 4CM. AF_07/2021</t>
  </si>
  <si>
    <t xml:space="preserve">CONTRAPISO EM ARGAMASSA TRAÇO 1:4 (CIMENTO E AREIA), PREPARO MANUAL, APLICADO EM ÁREAS MOLHADAS SOBRE IMPERMEABILIZAÇÃO, ACABAMENTO NÃO REFORÇADO, ESPESSURA 4CM. AF_07/2021</t>
  </si>
  <si>
    <t xml:space="preserve">CONTRAPISO EM ARGAMASSA PRONTA, PREPARO MECÂNICO COM MISTURADOR 300 KG, APLICADO EM ÁREAS MOLHADAS SOBRE IMPERMEABILIZAÇÃO, ACABAMENTO NÃO REFORÇADO, ESPESSURA 4CM. AF_07/2021</t>
  </si>
  <si>
    <t xml:space="preserve">CONTRAPISO EM ARGAMASSA PRONTA, PREPARO MANUAL, APLICADO EM ÁREAS MOLHADAS SOBRE IMPERMEABILIZAÇÃO, ACABAMENTO NÃO REFORÇADO, ESPESSURA 4CM. AF_07/2021</t>
  </si>
  <si>
    <t xml:space="preserve">CONTRAPISO COM ARGAMASSA AUTONIVELANTE, APLICADO SOBRE LAJE, NÃO ADERIDO, ESPESSURA 3CM. AF_07/2021</t>
  </si>
  <si>
    <t xml:space="preserve">CONTRAPISO COM ARGAMASSA AUTONIVELANTE, APLICADO SOBRE LAJE, NÃO ADERIDO, ESPESSURA 4CM. AF_07/2021</t>
  </si>
  <si>
    <t xml:space="preserve">CONTRAPISO COM ARGAMASSA AUTONIVELANTE, APLICADO SOBRE LAJE, NÃO ADERIDO, ESPESSURA 5CM. AF_07/2021</t>
  </si>
  <si>
    <t xml:space="preserve">CONTRAPISO COM ARGAMASSA AUTONIVELANTE, APLICADO SOBRE LAJE, ADERIDO, ESPESSURA 2CM. AF_07/2021</t>
  </si>
  <si>
    <t xml:space="preserve">CONTRAPISO COM ARGAMASSA AUTONIVELANTE, APLICADO SOBRE LAJE, ADERIDO, ESPESSURA 3CM. AF_07/2021</t>
  </si>
  <si>
    <t xml:space="preserve">CONTRAPISO COM ARGAMASSA AUTONIVELANTE, APLICADO SOBRE LAJE, ADERIDO, ESPESSURA 4CM. AF_07/2021</t>
  </si>
  <si>
    <t xml:space="preserve">CONTRAPISO ACÚSTICO EM ARGAMASSA TRAÇO 1:4 (CIMENTO E AREIA), PREPARO MECÂNICO COM BETONEIRA 400L, APLICADO EM ÁREAS SECAS, ACABAMENTO NÃO REFORÇADO, ESPESSURA 5CM. AF_07/2021</t>
  </si>
  <si>
    <t xml:space="preserve">CONTRAPISO ACÚSTICO EM ARGAMASSA TRAÇO 1:4 (CIMENTO E AREIA), PREPARO MANUAL, APLICADO EM ÁREAS SECAS, ACABAMENTO NÃO REFORÇADO, ESPESSURA 5CM. AF_07/2021</t>
  </si>
  <si>
    <t xml:space="preserve">CONTRAPISO ACÚSTICO EM ARGAMASSA PRONTA, PREPARO MECÂNICO COM MISTURADOR 300 KG, APLICADO EM ÁREAS SECAS, ACABAMENTO NÃO REFORÇADO, ESPESSURA 5CM. AF_07/2021</t>
  </si>
  <si>
    <t xml:space="preserve">CONTRAPISO ACÚSTICO EM ARGAMASSA PRONTA, PREPARO MANUAL, APLICADO EM ÁREAS SECAS, ACABAMENTO NÃO REFORÇADO, ESPESSURA 5CM. AF_07/2021</t>
  </si>
  <si>
    <t xml:space="preserve">CONTRAPISO ACÚSTICO EM ARGAMASSA TRAÇO 1:4 (CIMENTO E AREIA), PREPARO MECÂNICO COM BETONEIRA 400L, APLICADO EM ÁREAS SECAS, ACABAMENTO NÃO REFORÇADO, ESPESSURA 6CM. AF_07/2021</t>
  </si>
  <si>
    <t xml:space="preserve">CONTRAPISO ACÚSTICO EM ARGAMASSA TRAÇO 1:4 (CIMENTO E AREIA), PREPARO MANUAL, APLICADO EM ÁREAS SECAS, ACABAMENTO NÃO REFORÇADO, ESPESSURA 6CM. AF_07/2021</t>
  </si>
  <si>
    <t xml:space="preserve">CONTRAPISO ACÚSTICO EM ARGAMASSA PRONTA, PREPARO MECÂNICO COM MISTURADOR 300 KG, APLICADO EM ÁREAS SECAS, ACABAMENTO NÃO REFORÇADO, ESPESSURA 6CM. AF_07/2021</t>
  </si>
  <si>
    <t xml:space="preserve">CONTRAPISO ACÚSTICO EM ARGAMASSA PRONTA, PREPARO MANUAL, APLICADO EM ÁREAS SECA, ACABAMENTO NÃO REFORÇADO, ESPESSURA 6CM. AF_07/2021</t>
  </si>
  <si>
    <t xml:space="preserve">CONTRAPISO ACÚSTICO EM ARGAMASSA TRAÇO 1:4 (CIMENTO E AREIA), PREPARO MECÂNICO COM BETONEIRA 400L, APLICADO EM ÁREAS SECAS, ACABAMENTO NÃO REFORÇADO, ESPESSURA 7CM. AF_07/2021</t>
  </si>
  <si>
    <t xml:space="preserve">CONTRAPISO ACÚSTICO EM ARGAMASSA TRAÇO 1:4 (CIMENTO E AREIA), PREPARO MANUAL, APLICADO EM ÁREAS SECAS, ACABAMENTO NÃO REFORÇADO, ESPESSURA 7CM. AF_07/2021</t>
  </si>
  <si>
    <t xml:space="preserve">CONTRAPISO ACÚSTICO EM ARGAMASSA PRONTA, PREPARO MECÂNICO COM MISTURADOR 300 KG, APLICADO EM ÁREAS SECAS, ACABAMENTO NÃO REFORÇADO, ESPESSURA 7CM. AF_07/2021</t>
  </si>
  <si>
    <t xml:space="preserve">CONTRAPISO ACÚSTICO EM ARGAMASSA PRONTA, PREPARO MANUAL, APLICADO EM ÁREAS SECAS, ACABAMENTO NÃO REFORÇADO, ESPESSURA 7CM. AF_07/2021</t>
  </si>
  <si>
    <t xml:space="preserve">(COMPOSIÇÃO REPRESENTATIVA) DO SERVIÇO DE CONTRAPISO EM ARGAMASSA TRAÇO 1:4 (CIM E AREIA), EM BETONEIRA 400 L, ESPESSURA 3 CM ÁREAS SECAS E 3 CM ÁREAS MOLHADAS, PARA EDIFICAÇÃO HABITACIONAL UNIFAMILIAR (CASA) E EDIFICAÇÃO PÚBLICA PADRÃO. AF_11/2014</t>
  </si>
  <si>
    <t xml:space="preserve">(COMPOSIÇÃO REPRESENTATIVA) DO SERVIÇO DE CONTRAPISO EM ARGAMASSA TRAÇO 1:4 (CIM E AREIA), BETONEIRA 400 L, E = 4 CM ÁREAS SECAS E  MOLHADAS SOBRE LAJE , E = 3 CM ÁREAS MOLHADAS SOBRE IMPERMEABILIZAÇÃO, CASA E EDIFICAÇÃO PÚBLICA PADRÃO. AF_11/2014</t>
  </si>
  <si>
    <t xml:space="preserve">(COMPOSIÇÃO REPRESENTATIVA) DO SERVIÇO DE CONTRAPISO EM ARGAMASSA TRAÇO 1:4 (CIM E AREIA), EM BETONEIRA 400 L, ESPESSURA 3 CM ÁREAS SECAS E 3 CM ÁREAS MOLHADAS, PARA EDIFICAÇÃO HABITACIONAL MULTIFAMILIAR (PRÉDIO). AF_11/2014</t>
  </si>
  <si>
    <t xml:space="preserve">(COMPOSIÇÃO REPRESENTATIVA) DO SERVIÇO DE CONTRAPISO EM ARGAMASSA TRAÇO 1:4 (CIM E AREIA), BETONEIRA 400 L, E = 4 CM ÁREAS SECAS E  MOLHADAS SOBRE LAJE , E = 3 CM ÁREAS MOLHADAS SOBRE IMPERMEABILIZAÇÃO, PARA EDIFICAÇÃO MULTIFAMILIAR. AF_11/2014</t>
  </si>
  <si>
    <t xml:space="preserve">REFORÇO SUPERFICIAL PARA CONTRAPISOS DE ARGAMASSA SEMI-SECA. AF_07/2021</t>
  </si>
  <si>
    <t xml:space="preserve">RODAPÉ BORRACHA LISO, ALTURA = 7CM, ESPESSURA = 2 MM, PARA ARGAMASSA. AF_09/2020</t>
  </si>
  <si>
    <t xml:space="preserve">CHAPISCO APLICADO EM ALVENARIAS E ESTRUTURAS DE CONCRETO INTERNAS, COM COLHER DE PEDREIRO.  ARGAMASSA TRAÇO 1:3 COM PREPARO MANUAL. AF_10/2022</t>
  </si>
  <si>
    <t xml:space="preserve">CHAPISCO APLICADO NO TETO OU EM ALVENARIA E ESTRUTURA, COM ROLO PARA TEXTURA ACRÍLICA. ARGAMASSA TRAÇO 1:4 E EMULSÃO POLIMÉRICA (ADESIVO) COM PREPARO MANUAL. AF_10/2022</t>
  </si>
  <si>
    <t xml:space="preserve">CHAPISCO APLICADO NO TETO OU EM ALVENARIA E ESTRUTURA, COM ROLO PARA TEXTURA ACRÍLICA. ARGAMASSA TRAÇO 1:4 E EMULSÃO POLIMÉRICA (ADESIVO) COM PREPARO EM BETONEIRA 400L. AF_10/2022</t>
  </si>
  <si>
    <t xml:space="preserve">CHAPISCO APLICADO NO TETO OU EM ALVENARIA E ESTRUTURA, COM ROLO PARA TEXTURA ACRÍLICA. ARGAMASSA INDUSTRIALIZADA COM PREPARO MANUAL. AF_10/2022</t>
  </si>
  <si>
    <t xml:space="preserve">CHAPISCO APLICADO NO TETO OU EM ALVENARIA E ESTRUTURA, COM ROLO PARA TEXTURA ACRÍLICA. ARGAMASSA INDUSTRIALIZADA COM PREPARO EM MISTURADOR 300 KG. AF_10/2022</t>
  </si>
  <si>
    <t xml:space="preserve">CHAPISCO APLICADO NO TETO OU EM ESTRUTURA, COM DESEMPENADEIRA DENTADA. ARGAMASSA INDUSTRIALIZADA COM PREPARO MANUAL. AF_10/2022</t>
  </si>
  <si>
    <t xml:space="preserve">CHAPISCO APLICADO NO TETO OU EM ESTRUTURA, COM DESEMPENADEIRA DENTADA. ARGAMASSA INDUSTRIALIZADA COM PREPARO EM MISTURADOR 300 KG. AF_10/2022</t>
  </si>
  <si>
    <t xml:space="preserve">CHAPISCO APLICADO EM ALVENARIA (SEM PRESENÇA DE VÃOS) E ESTRUTURAS DE CONCRETO DE FACHADA, COM ROLO PARA TEXTURA ACRÍLICA.  ARGAMASSA TRAÇO 1:4 E EMULSÃO POLIMÉRICA (ADESIVO) COM PREPARO MANUAL. AF_10/2022</t>
  </si>
  <si>
    <t xml:space="preserve">CHAPISCO APLICADO EM ALVENARIA (SEM PRESENÇA DE VÃOS) E ESTRUTURAS DE CONCRETO DE FACHADA, COM ROLO PARA TEXTURA ACRÍLICA.  ARGAMASSA TRAÇO 1:4 E EMULSÃO POLIMÉRICA (ADESIVO) COM PREPARO EM BETONEIRA 400L. AF_10/2022</t>
  </si>
  <si>
    <t xml:space="preserve">CHAPISCO APLICADO EM ALVENARIA (SEM PRESENÇA DE VÃOS) E ESTRUTURAS DE CONCRETO DE FACHADA, COM ROLO PARA TEXTURA ACRÍLICA. ARGAMASSA INDUSTRIALIZADA COM PREPARO MANUAL. AF_10/2022</t>
  </si>
  <si>
    <t xml:space="preserve">CHAPISCO APLICADO EM ALVENARIA (SEM PRESENÇA DE VÃOS) E ESTRUTURAS DE CONCRETO DE FACHADA, COM ROLO PARA TEXTURA ACRÍLICA.  ARGAMASSA INDUSTRIALIZADA COM PREPARO EM MISTURADOR 300 KG. AF_10/2022</t>
  </si>
  <si>
    <t xml:space="preserve">CHAPISCO APLICADO EM ALVENARIA (SEM PRESENÇA DE VÃOS) E ESTRUTURAS DE CONCRETO DE FACHADA, COM COLHER DE PEDREIRO.  ARGAMASSA TRAÇO 1:3 COM PREPARO MANUAL. AF_10/2022</t>
  </si>
  <si>
    <t xml:space="preserve">CHAPISCO APLICADO EM ALVENARIA (SEM PRESENÇA DE VÃOS) E ESTRUTURAS DE CONCRETO DE FACHADA, COM COLHER DE PEDREIRO.  ARGAMASSA TRAÇO 1:3 COM PREPARO EM BETONEIRA 400L. AF_10/2022</t>
  </si>
  <si>
    <t xml:space="preserve">CHAPISCO APLICADO EM ALVENARIA (SEM PRESENÇA DE VÃOS) E ESTRUTURAS DE CONCRETO DE FACHADA, COM EQUIPAMENTO DE PROJEÇÃO. ARGAMASSA TRAÇO 1:3 COM PREPARO MANUAL. AF_10/2022</t>
  </si>
  <si>
    <t xml:space="preserve">CHAPISCO APLICADO EM ALVENARIA (SEM PRESENÇA DE VÃOS) E ESTRUTURAS DE CONCRETO DE FACHADA, COM EQUIPAMENTO DE PROJEÇÃO.  ARGAMASSA TRAÇO 1:3 COM PREPARO EM BETONEIRA 400 L. AF_10/2022</t>
  </si>
  <si>
    <t xml:space="preserve">CHAPISCO APLICADO EM ALVENARIA (COM PRESENÇA DE VÃOS) E ESTRUTURAS DE CONCRETO DE FACHADA, COM ROLO PARA TEXTURA ACRÍLICA.  ARGAMASSA TRAÇO 1:4 E EMULSÃO POLIMÉRICA (ADESIVO) COM PREPARO MANUAL. AF_10/2022</t>
  </si>
  <si>
    <t xml:space="preserve">CHAPISCO APLICADO EM ALVENARIA (COM PRESENÇA DE VÃOS) E ESTRUTURAS DE CONCRETO DE FACHADA, COM ROLO PARA TEXTURA ACRÍLICA.  ARGAMASSA TRAÇO 1:4 E EMULSÃO POLIMÉRICA (ADESIVO) COM PREPARO EM BETONEIRA 400L. AF_10/2022</t>
  </si>
  <si>
    <t xml:space="preserve">CHAPISCO APLICADO EM ALVENARIA (COM PRESENÇA DE VÃOS) E ESTRUTURAS DE CONCRETO DE FACHADA, COM ROLO PARA TEXTURA ACRÍLICA.  ARGAMASSA INDUSTRIALIZADA COM PREPARO EM MISTURADOR 300 KG. AF_10/2022</t>
  </si>
  <si>
    <t xml:space="preserve">CHAPISCO APLICADO EM ALVENARIA (COM PRESENÇA DE VÃOS) E ESTRUTURAS DE CONCRETO DE FACHADA, COM COLHER DE PEDREIRO.  ARGAMASSA TRAÇO 1:3 COM PREPARO MANUAL. AF_10/2022</t>
  </si>
  <si>
    <t xml:space="preserve">CHAPISCO APLICADO EM ALVENARIA (COM PRESENÇA DE VÃOS) E ESTRUTURAS DE CONCRETO DE FACHADA, COM COLHER DE PEDREIRO.  ARGAMASSA TRAÇO 1:3 COM PREPARO EM BETONEIRA 400L. AF_10/2022</t>
  </si>
  <si>
    <t xml:space="preserve">CHAPISCO APLICADO EM ALVENARIA (COM PRESENÇA DE VÃOS) E ESTRUTURAS DE CONCRETO DE FACHADA, COM EQUIPAMENTO DE PROJEÇÃO.  ARGAMASSA TRAÇO 1:3 COM PREPARO MANUAL. AF_10/2022</t>
  </si>
  <si>
    <t xml:space="preserve">CHAPISCO APLICADO EM ALVENARIA (COM PRESENÇA DE VÃOS) E ESTRUTURAS DE CONCRETO DE FACHADA, COM EQUIPAMENTO DE PROJEÇÃO.  ARGAMASSA TRAÇO 1:3 COM PREPARO EM BETONEIRA 400 L. AF_10/2022</t>
  </si>
  <si>
    <t xml:space="preserve">CHAPISCO APLICADO SOMENTE NA ESTRUTURA DE CONCRETO DA FACHADA, COM DESEMPENADEIRA DENTADA. ARGAMASSA INDUSTRIALIZADA COM PREPARO MANUAL. AF_10/2022</t>
  </si>
  <si>
    <t xml:space="preserve">CHAPISCO APLICADO SOMENTE NA ESTRUTURA DE CONCRETO DA FACHADA, COM DESEMPENADEIRA DENTADA. ARGAMASSA INDUSTRIALIZADA COM PREPARO EM MISTURADOR 300 KG. AF_10/2022</t>
  </si>
  <si>
    <t xml:space="preserve">CHAPISCO APLICADO EM ALVENARIA E ESTRUTURAS DE CONCRETO INTERNAS, COM EQUIPAMENTO DE PROJEÇÃO.  ARGAMASSA TRAÇO 1:3 COM PREPARO MANUAL. AF_10/2022</t>
  </si>
  <si>
    <t xml:space="preserve">CHAPISCO APLICADO EM ALVENARIA E ESTRUTURAS DE CONCRETO INTERNAS, COM EQUIPAMENTO DE PROJEÇÃO.  ARGAMASSA TRAÇO 1:3 COM PREPARO EM BETONEIRA 400 L. AF_10/2022</t>
  </si>
  <si>
    <t xml:space="preserve">APLICAÇÃO MANUAL DE GESSO DESEMPENADO (SEM TALISCAS) EM TETO DE AMBIENTES DE ÁREA MAIOR QUE 10M², ESPESSURA DE 0,5CM. AF_03/2023</t>
  </si>
  <si>
    <t xml:space="preserve">APLICAÇÃO MANUAL DE GESSO DESEMPENADO (SEM TALISCAS) EM TETO DE AMBIENTES DE ÁREA ENTRE 5M² E 10M², ESPESSURA DE 0,5CM. AF_03/2023</t>
  </si>
  <si>
    <t xml:space="preserve">APLICAÇÃO MANUAL DE GESSO DESEMPENADO (SEM TALISCAS) EM TETO DE AMBIENTES DE ÁREA MENOR QUE 5M², ESPESSURA DE 0,5CM. AF_03/2023</t>
  </si>
  <si>
    <t xml:space="preserve">APLICAÇÃO MANUAL DE GESSO DESEMPENADO (SEM TALISCAS) EM TETO DE AMBIENTES DE ÁREA MAIOR QUE 10M², ESPESSURA DE 1,0CM. AF_03/2023</t>
  </si>
  <si>
    <t xml:space="preserve">APLICAÇÃO MANUAL DE GESSO DESEMPENADO (SEM TALISCAS) EM TETO DE AMBIENTES DE ÁREA ENTRE 5M² E 10M², ESPESSURA DE 1,0CM. AF_03/2023</t>
  </si>
  <si>
    <t xml:space="preserve">APLICAÇÃO MANUAL DE GESSO DESEMPENADO (SEM TALISCAS) EM TETO DE AMBIENTES DE ÁREA MENOR QUE 5M², ESPESSURA DE 1,0CM. AF_03/2023</t>
  </si>
  <si>
    <t xml:space="preserve">APLICAÇÃO MANUAL DE GESSO DESEMPENADO (SEM TALISCAS) EM PAREDES, ESPESSURA DE 0,5CM. AF_03/2023</t>
  </si>
  <si>
    <t xml:space="preserve">APLICAÇÃO MANUAL DE GESSO DESEMPENADO (SEM TALISCAS) EM PAREDES, ESPESSURA DE 1,0CM. AF_03/2023</t>
  </si>
  <si>
    <t xml:space="preserve">APLICAÇÃO MANUAL DE GESSO SARRAFEADO (COM TALISCAS) EM PAREDES, ESPESSURA DE 1,0CM. AF_03/2023</t>
  </si>
  <si>
    <t xml:space="preserve">APLICAÇÃO MANUAL DE GESSO SARRAFEADO (COM TALISCAS) EM PAREDES, ESPESSURA DE 1,5CM. AF_03/2023</t>
  </si>
  <si>
    <t xml:space="preserve">APLICAÇÃO DE GESSO PROJETADO COM EQUIPAMENTO DE PROJEÇÃO EM PAREDES, DESEMPENADO (SEM TALISCAS), ESPESSURA DE 0,5CM. AF_03/2023</t>
  </si>
  <si>
    <t xml:space="preserve">APLICAÇÃO DE GESSO PROJETADO COM EQUIPAMENTO DE PROJEÇÃO EM PAREDES, DESEMPENADO (SEM TALISCAS), ESPESSURA DE 1,0CM. AF_03/2023</t>
  </si>
  <si>
    <t xml:space="preserve">APLICAÇÃO DE GESSO PROJETADO COM EQUIPAMENTO DE PROJEÇÃO EM PAREDES, SARRAFEADO (COM TALISCAS), ESPESSURA DE 1,0CM. AF_03/2023</t>
  </si>
  <si>
    <t xml:space="preserve">APLICAÇÃO DE GESSO PROJETADO COM EQUIPAMENTO DE PROJEÇÃO EM PAREDES, SARRAFEADO (COM TALISCAS), ESPESSURA DE 1,5CM. AF_03/2023</t>
  </si>
  <si>
    <t xml:space="preserve">EMBOÇO, PARA RECEBIMENTO DE CERÂMICA, EM ARGAMASSA TRAÇO 1:2:8, PREPARO MECÂNICO COM BETONEIRA 400L, APLICADO MANUALMENTE EM FACES INTERNAS DE PAREDES, PARA AMBIENTE COM ÁREA MENOR QUE 5M2, ESPESSURA DE 20MM, COM EXECUÇÃO DE TALISCAS. AF_06/2014</t>
  </si>
  <si>
    <t xml:space="preserve">EMBOÇO, PARA RECEBIMENTO DE CERÂMICA, EM ARGAMASSA TRAÇO 1:2:8, PREPARO MANUAL, APLICADO MANUALMENTE EM FACES INTERNAS DE PAREDES, PARA AMBIENTE COM ÁREA MENOR QUE 5M2, ESPESSURA DE 20MM, COM EXECUÇÃO DE TALISCAS. AF_06/2014</t>
  </si>
  <si>
    <t xml:space="preserve">MASSA ÚNICA, PARA RECEBIMENTO DE PINTURA, EM ARGAMASSA TRAÇO 1:2:8, PREPARO MANUAL, APLICADA MANUALMENTE EM FACES INTERNAS DE PAREDES, ESPESSURA DE 20MM, COM EXECUÇÃO DE TALISCAS. AF_06/2014</t>
  </si>
  <si>
    <t xml:space="preserve">EMBOÇO, PARA RECEBIMENTO DE CERÂMICA, EM ARGAMASSA TRAÇO 1:2:8, PREPARO MECÂNICO COM BETONEIRA 400L, APLICADO MANUALMENTE EM FACES INTERNAS DE PAREDES, PARA AMBIENTE COM ÁREA ENTRE 5M2 E 10M2, ESPESSURA DE 20MM, COM EXECUÇÃO DE TALISCAS. AF_06/2014</t>
  </si>
  <si>
    <t xml:space="preserve">EMBOÇO, PARA RECEBIMENTO DE CERÂMICA, EM ARGAMASSA TRAÇO 1:2:8, PREPARO MANUAL, APLICADO MANUALMENTE EM FACES INTERNAS DE PAREDES, PARA AMBIENTE COM ÁREA  ENTRE 5M2 E 10M2, ESPESSURA DE 20MM, COM EXECUÇÃO DE TALISCAS. AF_06/2014</t>
  </si>
  <si>
    <t xml:space="preserve">EMBOÇO, PARA RECEBIMENTO DE CERÂMICA, EM ARGAMASSA TRAÇO 1:2:8, PREPARO MECÂNICO COM BETONEIRA 400L, APLICADO MANUALMENTE EM FACES INTERNAS DE PAREDES, PARA AMBIENTE COM ÁREA  MAIOR QUE 10M2, ESPESSURA DE 20MM, COM EXECUÇÃO DE TALISCAS. AF_06/2014</t>
  </si>
  <si>
    <t xml:space="preserve">EMBOÇO, PARA RECEBIMENTO DE CERÂMICA, EM ARGAMASSA TRAÇO 1:2:8, PREPARO MANUAL, APLICADO MANUALMENTE EM FACES INTERNAS DE PAREDES, PARA AMBIENTE COM ÁREA  MAIOR QUE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</si>
  <si>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</si>
  <si>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 xml:space="preserve">MASSA ÚNICA, PARA RECEBIMENTO DE PINTURA, EM ARGAMASSA INDUSTRIALIZADA, PREPARO MECÂNICO, APLICADO COM EQUIPAMENTO DE MISTURA E PROJEÇÃO DE 1,5 M3/H DE ARGAMASSA EM FACES INTERNAS DE PAREDES,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</si>
  <si>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</si>
  <si>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</si>
  <si>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 xml:space="preserve">MASSA ÚNICA, PARA RECEBIMENTO DE PINTURA OU CERÂMICA, ARGAMASSA INDUSTRIALIZADA, PREPARO MECÂNICO, APLICADO COM EQUIPAMENTO DE MISTURA E PROJEÇÃO DE 1,5 M3/H EM FACES INTERNAS DE PAREDES, ESPESSURA DE 5MM, SEM EXECUÇÃO DE TALISCAS. AF_06/2014</t>
  </si>
  <si>
    <t xml:space="preserve">EMBOÇO, PARA RECEBIMENTO DE CERÂMICA, EM ARGAMASSA TRAÇO 1:2:8, PREPARO MECÂNICO COM BETONEIRA 400L, APLICADO MANUALMENTE EM FACES INTERNAS DE PAREDES, PARA AMBIENTE COM ÁREA MENOR QUE 5M2, ESPESSURA DE 10MM, COM EXECUÇÃO DE TALISCAS. AF_06/2014</t>
  </si>
  <si>
    <t xml:space="preserve">EMBOÇO, PARA RECEBIMENTO DE CERÂMICA, EM ARGAMASSA TRAÇO 1:2:8, PREPARO MANUAL, APLICADO MANUALMENTE EM FACES INTERNAS DE PAREDES, PARA AMBIENTE COM ÁREA MENOR QUE 5M2, ESPESSURA DE 10MM, COM EXECUÇÃO DE TALISCAS. AF_06/2014</t>
  </si>
  <si>
    <t xml:space="preserve">MASSA ÚNICA, PARA RECEBIMENTO DE PINTURA, EM ARGAMASSA TRAÇO 1:2:8, PREPARO MECÂNICO COM BETONEIRA 400L, APLICADA MANUALMENTE EM FACES INTERNAS DE PAREDES, ESPESSURA DE 10MM, COM EXECUÇÃO DE TALISCAS. AF_06/2014</t>
  </si>
  <si>
    <t xml:space="preserve">MASSA ÚNICA, PARA RECEBIMENTO DE PINTURA, EM ARGAMASSA TRAÇO 1:2:8, PREPARO MANUAL, APLICADA MANUALMENTE EM FACES INTERNAS DE PAREDES, ESPESSURA DE 10MM, COM EXECUÇÃO DE TALISCAS. AF_06/2014</t>
  </si>
  <si>
    <t xml:space="preserve">EMBOÇO, PARA RECEBIMENTO DE CERÂMICA, EM ARGAMASSA TRAÇO 1:2:8, PREPARO MECÂNICO COM BETONEIRA 400L, APLICADO MANUALMENTE EM FACES INTERNAS DE PAREDES, PARA AMBIENTE COM ÁREA ENTRE 5M2 E 10M2, ESPESSURA DE 10MM, COM EXECUÇÃO DE TALISCAS. AF_06/2014</t>
  </si>
  <si>
    <t xml:space="preserve">EMBOÇO, PARA RECEBIMENTO DE CERÂMICA, EM ARGAMASSA TRAÇO 1:2:8, PREPARO MANUAL, APLICADO MANUALMENTE EM FACES INTERNAS DE PAREDES, PARA AMBIENTE COM ÁREA ENTRE 5M2 E 10M2, ESPESSURA DE 10MM, COM EXECUÇÃO DE TALISCAS. AF_06/2014</t>
  </si>
  <si>
    <t xml:space="preserve">EMBOÇO, PARA RECEBIMENTO DE CERÂMICA, EM ARGAMASSA TRAÇO 1:2:8, PREPARO MECÂNICO COM BETONEIRA 400L, APLICADO MANUALMENTE EM FACES INTERNAS DE PAREDES, PARA AMBIENTE COM ÁREA MAIOR QUE 10M2, ESPESSURA DE 10MM, COM EXECUÇÃO DE TALISCAS. AF_06/2014</t>
  </si>
  <si>
    <t xml:space="preserve">EMBOÇO, PARA RECEBIMENTO DE CERÂMICA, EM ARGAMASSA TRAÇO 1:2:8, PREPARO MANUAL, APLICADO MANUALMENTE EM FACES INTERNAS DE PAREDES, PARA AMBIENTE COM ÁREA MAIOR QUE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</si>
  <si>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</si>
  <si>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 xml:space="preserve">MASSA ÚNICA, PARA RECEBIMENTO DE PINTURA, EM ARGAMASSA INDUSTRIALIZADA, PREPARO MECÂNICO, APLICADO COM EQUIPAMENTO DE MISTURA E PROJEÇÃO DE 1,5 M3/H DE ARGAMASSA EM FACES INTERNAS DE PAREDES,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</si>
  <si>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</si>
  <si>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 xml:space="preserve">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</si>
  <si>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 xml:space="preserve">MASSA ÚNICA, PARA RECEBIMENTO DE PINTURA OU CERÂMICA, EM ARGAMASSA INDUSTRIALIZADA, PREPARO MECÂNICO, APLICADO COM EQUIPAMENTO DE MISTURA E PROJEÇÃO DE 1,5 M3/H DE ARGAMASSA EM FACES INTERNAS DE PAREDES, ESPESSURA DE 10MM, SEM EXECUÇÃO DE TALISCAS. AF_06/2014</t>
  </si>
  <si>
    <t xml:space="preserve">EMBOÇO OU MASSA ÚNICA EM ARGAMASSA TRAÇO 1:2:8, PREPARO MECÂNICO COM BETONEIRA 400 L, APLICADA MANUALMENTE EM PANOS DE FACHADA COM PRESENÇA DE VÃOS, ESPESSURA DE 25 MM. AF_08/2022</t>
  </si>
  <si>
    <t xml:space="preserve">EMBOÇO OU MASSA ÚNICA EM ARGAMASSA TRAÇO 1:2:8, PREPARO MANUAL, APLICADA MANUALMENTE EM PANOS DE FACHADA COM PRESENÇA DE VÃOS, ESPESSURA DE 25 MM. AF_08/2022</t>
  </si>
  <si>
    <t xml:space="preserve">EMBOÇO OU MASSA ÚNICA EM ARGAMASSA INDUSTRIALIZADA, PREPARO MECÂNICO E APLICAÇÃO COM EQUIPAMENTO DE MISTURA E PROJEÇÃO DE 1,5 M3/H DE ARGAMASSA EM PANOS DE FACHADA COM PRESENÇA DE VÃOS, ESPESSURA DE 25 MM. AF_08/2022</t>
  </si>
  <si>
    <t xml:space="preserve">EMBOÇO OU MASSA ÚNICA EM ARGAMASSA TRAÇO 1:2:8, PREPARO MECÂNICO COM BETONEIRA 400 L, APLICADA MANUALMENTE EM PANOS DE FACHADA COM PRESENÇA DE VÃOS, ESPESSURA DE 35 MM. AF_08/2022</t>
  </si>
  <si>
    <t xml:space="preserve">EMBOÇO OU MASSA ÚNICA EM ARGAMASSA TRAÇO 1:2:8, PREPARO MANUAL, APLICADA MANUALMENTE EM PANOS DE FACHADA COM PRESENÇA DE VÃOS, ESPESSURA DE 35 MM. AF_08/2022</t>
  </si>
  <si>
    <t xml:space="preserve">EMBOÇO OU MASSA ÚNICA EM ARGAMASSA INDUSTRIALIZADA, PREPARO MECÂNICO E APLICAÇÃO COM EQUIPAMENTO DE MISTURA E PROJEÇÃO DE 1,5 M3/H DE ARGAMASSA EM PANOS DE FACHADA COM PRESENÇA DE VÃOS, ESPESSURA DE 35 MM. AF_08/2022</t>
  </si>
  <si>
    <t xml:space="preserve">EMBOÇO OU MASSA ÚNICA EM ARGAMASSA TRAÇO 1:2:8, PREPARO MECÂNICO COM BETONEIRA 400 L, APLICADA MANUALMENTE EM PANOS DE FACHADA COM PRESENÇA DE VÃOS, ESPESSURA DE 45 MM. AF_08/2022</t>
  </si>
  <si>
    <t xml:space="preserve">EMBOÇO OU MASSA ÚNICA EM ARGAMASSA TRAÇO 1:2:8, PREPARO MANUAL, APLICADA MANUALMENTE EM PANOS DE FACHADA COM PRESENÇA DE VÃOS, ESPESSURA DE 45 MM. AF_08/2022</t>
  </si>
  <si>
    <t xml:space="preserve">EMBOÇO OU MASSA ÚNICA EM ARGAMASSA INDUSTRIALIZADA, PREPARO MECÂNICO E APLICAÇÃO COM EQUIPAMENTO DE MISTURA E PROJEÇÃO DE 1,5 M3/H DE ARGAMASSA EM PANOS DE FACHADA COM PRESENÇA DE VÃOS, ESPESSURA DE 45 MM. AF_08/2022</t>
  </si>
  <si>
    <t xml:space="preserve">EMBOÇO OU MASSA ÚNICA EM ARGAMASSA TRAÇO 1:2:8, PREPARO MECÂNICO COM BETONEIRA 400 L, APLICADA MANUALMENTE EM PANOS DE FACHADA COM PRESENÇA DE VÃOS, ESPESSURA MAIOR OU IGUAL A 50 MM. AF_08/2022</t>
  </si>
  <si>
    <t xml:space="preserve">EMBOÇO OU MASSA ÚNICA EM ARGAMASSA TRAÇO 1:2:8, PREPARO MANUAL, APLICADA MANUALMENTE EM PANOS DE FACHADA COM PRESENÇA DE VÃOS, ESPESSURA MAIOR OU IGUAL A 50 MM. AF_06/2014</t>
  </si>
  <si>
    <t xml:space="preserve">EMBOÇO OU MASSA ÚNICA EM ARGAMASSA INDUSTRIALIZADA, PREPARO MECÂNICO E APLICAÇÃO COM EQUIPAMENTO DE MISTURA E PROJEÇÃO DE 1,5 M3/H DE ARGAMASSA EM PANOS DE FACHADA COM PRESENÇA DE VÃOS, ESPESSURA MAIOR OU IGUAL A 50 MM. AF_08/2022</t>
  </si>
  <si>
    <t xml:space="preserve">EMBOÇO OU MASSA ÚNICA EM ARGAMASSA TRAÇO 1:2:8, PREPARO MECÂNICO COM BETONEIRA 400 L, APLICADA MANUALMENTE EM PANOS CEGOS DE FACHADA (SEM PRESENÇA DE VÃOS), ESPESSURA DE 25 MM. AF_08/2022</t>
  </si>
  <si>
    <t xml:space="preserve">EMBOÇO OU MASSA ÚNICA EM ARGAMASSA TRAÇO 1:2:8, PREPARO MANUAL, APLICADA MANUALMENTE EM PANOS CEGOS DE FACHADA (SEM PRESENÇA DE VÃOS), ESPESSURA DE 25 MM. AF_09/2022</t>
  </si>
  <si>
    <t xml:space="preserve">EMBOÇO OU MASSA ÚNICA EM ARGAMASSA INDUSTRIALIZADA, PREPARO MECÂNICO E APLICAÇÃO COM EQUIPAMENTO DE MISTURA E PROJEÇÃO DE 1,5 M3/H DE ARGAMASSA EM PANOS CEGOS DE FACHADA (SEM PRESENÇA DE VÃOS), ESPESSURA DE 25 MM. AF_08/2022</t>
  </si>
  <si>
    <t xml:space="preserve">EMBOÇO OU MASSA ÚNICA EM ARGAMASSA TRAÇO 1:2:8, PREPARO MECÂNICO COM BETONEIRA 400 L, APLICADA MANUALMENTE EM PANOS CEGOS DE FACHADA (SEM PRESENÇA DE VÃOS), ESPESSURA DE 35 MM. AF_08/2022</t>
  </si>
  <si>
    <t xml:space="preserve">EMBOÇO OU MASSA ÚNICA EM ARGAMASSA TRAÇO 1:2:8, PREPARO MANUAL, APLICADA MANUALMENTE EM PANOS CEGOS DE FACHADA (SEM PRESENÇA DE VÃOS), ESPESSURA DE 35 MM. AF_08/2022</t>
  </si>
  <si>
    <t xml:space="preserve">EMBOÇO OU MASSA ÚNICA EM ARGAMASSA INDUSTRIALIZADA, PREPARO MECÂNICO E APLICAÇÃO COM EQUIPAMENTO DE MISTURA E PROJEÇÃO DE 1,5 M3/H DE ARGAMASSA EM PANOS CEGOS DE FACHADA (SEM PRESENÇA DE VÃOS), ESPESSURA DE 35 MM. AF_08/2022</t>
  </si>
  <si>
    <t xml:space="preserve">EMBOÇO OU MASSA ÚNICA EM ARGAMASSA TRAÇO 1:2:8, PREPARO MECÂNICO COM BETONEIRA 400 L, APLICADA MANUALMENTE EM PANOS CEGOS DE FACHADA (SEM PRESENÇA DE VÃOS), ESPESSURA DE 45 MM. AF_08/2022</t>
  </si>
  <si>
    <t xml:space="preserve">EMBOÇO OU MASSA ÚNICA EM ARGAMASSA TRAÇO 1:2:8, PREPARO MANUAL, APLICADA MANUALMENTE EM PANOS CEGOS DE FACHADA (SEM PRESENÇA DE VÃOS), ESPESSURA DE 45 MM. AF_08/2022</t>
  </si>
  <si>
    <t xml:space="preserve">EMBOÇO OU MASSA ÚNICA EM ARGAMASSA INDUSTRIALIZADA, PREPARO MECÂNICO E APLICAÇÃO COM EQUIPAMENTO DE MISTURA E PROJEÇÃO DE 1,5 M3/H DE ARGAMASSA EM PANOS CEGOS DE FACHADA (SEM PRESENÇA DE VÃOS), ESPESSURA DE 45 MM. AF_08/2022</t>
  </si>
  <si>
    <t xml:space="preserve">EMBOÇO OU MASSA ÚNICA EM ARGAMASSA TRAÇO 1:2:8, PREPARO MECÂNICO COM BETONEIRA 400 L, APLICADA MANUALMENTE EM PANOS CEGOS DE FACHADA (SEM PRESENÇA DE VÃOS), ESPESSURA MAIOR OU IGUAL A 50 MM. AF_08/2022</t>
  </si>
  <si>
    <t xml:space="preserve">EMBOÇO OU MASSA ÚNICA EM ARGAMASSA TRAÇO 1:2:8, PREPARO MANUAL, APLICADA MANUALMENTE EM PANOS CEGOS DE FACHADA (SEM PRESENÇA DE VÃOS), ESPESSURA MAIOR OU IGUAL A 50 MM. AF_08/2022</t>
  </si>
  <si>
    <t xml:space="preserve">EMBOÇO OU MASSA ÚNICA EM ARGAMASSA INDUSTRIALIZADA, PREPARO MECÂNICO E APLICAÇÃO COM EQUIPAMENTO DE MISTURA E PROJEÇÃO DE 1,5 M3/H DE ARGAMASSA EM PANOS CEGOS DE FACHADA (SEM PRESENÇA DE VÃOS), ESPESSURA MAIOR OU IGUAL A 50 MM. AF_08/2022</t>
  </si>
  <si>
    <t xml:space="preserve">EMBOÇO OU MASSA ÚNICA EM ARGAMASSA TRAÇO 1:2:8, PREPARO MECÂNICO COM BETONEIRA 400 L, APLICADA MANUALMENTE EM SUPERFÍCIES EXTERNAS DA SACADA, ESPESSURA DE 25 MM, SEM USO DE TELA METÁLICA DE REFORÇO CONTRA FISSURAÇÃO. AF_08/2022</t>
  </si>
  <si>
    <t xml:space="preserve">EMBOÇO OU MASSA ÚNICA EM ARGAMASSA TRAÇO 1:2:8, PREPARO MANUAL, APLICADA MANUALMENTE EM SUPERFÍCIES EXTERNAS DA SACADA, ESPESSURA DE 25 MM, SEM USO DE TELA METÁLICA DE REFORÇO CONTRA FISSURAÇÃO. AF_08/2022</t>
  </si>
  <si>
    <t xml:space="preserve">EMBOÇO OU MASSA ÚNICA EM ARGAMASSA INDUSTRIALIZADA, PREPARO MECÂNICO E APLICAÇÃO COM EQUIPAMENTO DE MISTURA E PROJEÇÃO DE 1,5 M3/H EM SUPERFÍCIES EXTERNAS DA SACADA, ESPESSURA 25 MM, SEM USO DE TELA METÁLICA. AF_08/2022</t>
  </si>
  <si>
    <t xml:space="preserve">EMBOÇO OU MASSA ÚNICA EM ARGAMASSA TRAÇO 1:2:8, PREPARO MECÂNICO COM BETONEIRA 400 L, APLICADA MANUALMENTE EM SUPERFÍCIES EXTERNAS DA SACADA, ESPESSURA DE 35 MM, SEM USO DE TELA METÁLICA DE REFORÇO CONTRA FISSURAÇÃO. AF_08/2022</t>
  </si>
  <si>
    <t xml:space="preserve">EMBOÇO OU MASSA ÚNICA EM ARGAMASSA TRAÇO 1:2:8, PREPARO MANUAL, APLICADA MANUALMENTE EM SUPERFÍCIES EXTERNAS DA SACADA, ESPESSURA DE 35 MM, SEM USO DE TELA METÁLICA DE REFORÇO CONTRA FISSURAÇÃO. AF_08/2022</t>
  </si>
  <si>
    <t xml:space="preserve">EMBOÇO OU MASSA ÚNICA EM ARGAMASSA INDUSTRIALIZADA, PREPARO MECÂNICO E APLICAÇÃO COM EQUIPAMENTO DE MISTURA E PROJEÇÃO DE 1,5 M3/H EM SUPERFÍCIES EXTERNAS DA SACADA, ESPESSURA 35 MM, SEM USO DE TELA METÁLICA. AF_08/2022</t>
  </si>
  <si>
    <t xml:space="preserve">EMBOÇO OU MASSA ÚNICA EM ARGAMASSA TRAÇO 1:2:8, PREPARO MECÂNICO COM BETONEIRA 400 L, APLICADA MANUALMENTE EM SUPERFÍCIES EXTERNAS DA SACADA, ESPESSURA DE 45 MM, SEM USO DE TELA METÁLICA DE REFORÇO CONTRA FISSURAÇÃO. AF_08/2022</t>
  </si>
  <si>
    <t xml:space="preserve">EMBOÇO OU MASSA ÚNICA EM ARGAMASSA TRAÇO 1:2:8, PREPARO MANUAL, APLICADA MANUALMENTE EM SUPERFÍCIES EXTERNAS DA SACADA, ESPESSURA DE 45 MM, SEM USO DE TELA METÁLICA DE REFORÇO CONTRA FISSURAÇÃO. AF_08/2022</t>
  </si>
  <si>
    <t xml:space="preserve">EMBOÇO OU MASSA ÚNICA EM ARGAMASSA INDUSTRIALIZADA, PREPARO MECÂNICO E APLICAÇÃO COM EQUIPAMENTO DE MISTURA E PROJEÇÃO DE 1,5 M3/H EM SUPERFÍCIES EXTERNAS DA SACADA, ESPESSURA 45 MM, SEM USO DE TELA METÁLICA. AF_08/2022</t>
  </si>
  <si>
    <t xml:space="preserve">EMBOÇO OU MASSA ÚNICA EM ARGAMASSA TRAÇO 1:2:8, PREPARO MECÂNICO COM BETONEIRA 400 L, APLICADA MANUALMENTE EM SUPERFÍCIES EXTERNAS DA SACADA, ESPESSURA MAIOR OU IGUAL A 50 MM, SEM USO DE TELA METÁLICA DE REFORÇO CONTRA FISSURAÇÃO. AF_08/2022</t>
  </si>
  <si>
    <t xml:space="preserve">EMBOÇO OU MASSA ÚNICA EM ARGAMASSA TRAÇO 1:2:8, PREPARO MANUAL, APLICADA MANUALMENTE EM SUPERFÍCIES EXTERNAS DA SACADA, ESPESSURA MAIOR OU IGUAL A 50 MM, SEM USO DE TELA METÁLICA DE REFORÇO CONTRA FISSURAÇÃO. AF_08/2022</t>
  </si>
  <si>
    <t xml:space="preserve">EMBOÇO OU MASSA ÚNICA EM ARGAMASSA INDUSTRIALIZADA, PREPARO MECÂNICO E APLICAÇÃO COM EQUIPAMENTO DE MISTURA E PROJEÇÃO DE 1,5 M3/H EM SUPERFÍCIES EXTERNAS DA SACADA, ESPESSURA MAIOR OU IGUAL A 50 MM, SEM USO DE TELA METÁLICA. AF_08/2022</t>
  </si>
  <si>
    <t xml:space="preserve">EMBOÇO OU MASSA ÚNICA EM ARGAMASSA TRAÇO 1:2:8, PREPARO MECÂNICO COM BETONEIRA 400 L, APLICADA MANUALMENTE NAS PAREDES INTERNAS DA SACADA, ESPESSURA DE 25 MM, SEM USO DE TELA METÁLICA DE REFORÇO CONTRA FISSURAÇÃO. AF_08/2022</t>
  </si>
  <si>
    <t xml:space="preserve">EMBOÇO OU MASSA ÚNICA EM ARGAMASSA TRAÇO 1:2:8, PREPARO MANUAL, APLICADA MANUALMENTE NAS PAREDES INTERNAS DA SACADA, ESPESSURA DE 25 MM, SEM USO DE TELA METÁLICA DE REFORÇO CONTRA FISSURAÇÃO. AF_08/2022</t>
  </si>
  <si>
    <t xml:space="preserve">EMBOÇO OU MASSA ÚNICA EM ARGAMASSA INDUSTRIALIZADA, PREPARO MECÂNICO E APLICAÇÃO COM EQUIPAMENTO DE MISTURA E PROJEÇÃO DE 1,5 M3/H NAS PAREDES INTERNAS DA SACADA, ESPESSURA 25 MM, SEM USO DE TELA METÁLICA. AF_08/2022</t>
  </si>
  <si>
    <t xml:space="preserve">EMBOÇO OU MASSA ÚNICA EM ARGAMASSA TRAÇO 1:2:8, PREPARO MECÂNICO COM BETONEIRA 400 L, APLICADA MANUALMENTE NAS PAREDES INTERNAS DA SACADA, ESPESSURA DE 35 MM, SEM USO DE TELA METÁLICA DE REFORÇO CONTRA FISSURAÇÃO. AF_08/2022</t>
  </si>
  <si>
    <t xml:space="preserve">EMBOÇO OU MASSA ÚNICA EM ARGAMASSA TRAÇO 1:2:8, PREPARO MANUAL, APLICADA MANUALMENTE NAS PAREDES INTERNAS DA SACADA, ESPESSURA DE 35 MM, SEM USO DE TELA METÁLICA DE REFORÇO CONTRA FISSURAÇÃO. AF_08/2022</t>
  </si>
  <si>
    <t xml:space="preserve">EMBOÇO OU MASSA ÚNICA EM ARGAMASSA INDUSTRIALIZADA, PREPARO MECÂNICO E APLICAÇÃO COM EQUIPAMENTO DE MISTURA E PROJEÇÃO DE 1,5 M3/H DE ARGAMASSA NAS PAREDES INTERNAS DA SACADA, ESPESSURA 35 MM, SEM USO DE TELA METÁLICA. AF_08/2022</t>
  </si>
  <si>
    <t xml:space="preserve">REVESTIMENTO DECORATIVO MONOCAMADA APLICADO MANUALMENTE EM PANOS CEGOS DA FACHADA DE UM EDIFÍCIO DE ESTRUTURA CONVENCIONAL, COM ACABAMENTO RASPADO. AF_06/2014</t>
  </si>
  <si>
    <t xml:space="preserve">REVESTIMENTO DECORATIVO MONOCAMADA APLICADO MANUALMENTE EM PANOS CEGOS DA FACHADA DE UM EDIFÍCIO DE ALVENARIA ESTRUTURAL, COM ACABAMENTO RASPADO. AF_06/2014</t>
  </si>
  <si>
    <t xml:space="preserve">REVESTIMENTO DECORATIVO MONOCAMADA APLICADO COM EQUIPAMENTO DE PROJEÇÃO EM PANOS CEGOS DA FACHADA DE UM EDIFÍCIO DE ESTRUTURA CONVENCIONAL, COM ACABAMENTO RASPADO. AF_06/2014</t>
  </si>
  <si>
    <t xml:space="preserve">REVESTIMENTO DECORATIVO MONOCAMADA APLICADO COM EQUIPAMENTO DE PROJEÇÃO EM PANOS CEGOS DA FACHADA DE UM EDIFÍCIO DE ALVENARIA ESTRUTURAL, COM ACABAMENTO RASPADO. AF_06/2014</t>
  </si>
  <si>
    <t xml:space="preserve">REVESTIMENTO DECORATIVO MONOCAMADA APLICADO MANUALMENTE EM PANOS DA FACHADA COM PRESENÇA DE VÃOS, DE UM EDIFÍCIO DE ESTRUTURA CONVENCIONAL E ACABAMENTO RASPADO. AF_06/2014</t>
  </si>
  <si>
    <t xml:space="preserve">REVESTIMENTO DECORATIVO MONOCAMADA APLICADO MANUALMENTE EM PANOS DA FACHADA COM PRESENÇA DE VÃOS, DE UM EDIFÍCIO DE ALVENARIA ESTRUTURAL E ACABAMENTO RASPADO. AF_06/2014</t>
  </si>
  <si>
    <t xml:space="preserve">REVESTIMENTO DECORATIVO MONOCAMADA APLICADO COM EQUIPAMENTO DE PROJEÇÃO EM PANOS DA FACHADA COM PRESENÇA DE VÃOS, DE UM EDIFÍCIO DE ESTRUTURA CONVENCIONAL E ACABAMENTO RASPADO. AF_06/2014</t>
  </si>
  <si>
    <t xml:space="preserve">REVESTIMENTO DECORATIVO MONOCAMADA APLICADO COM EQUIPAMENTO DE PROJEÇÃO EM PANOS DA FACHADA COM PRESENÇA DE VÃOS, DE UM EDIFÍCIO DE ALVENARIA ESTRUTURAL E ACABAMENTO RASPADO. AF_06/2014</t>
  </si>
  <si>
    <t xml:space="preserve">REVESTIMENTO DECORATIVO MONOCAMADA APLICADO MANUALMENTE EM SUPERFÍCIES EXTERNAS DA SACADA DE UM EDIFÍCIO DE ESTRUTURA CONVENCIONAL E ACABAMENTO RASPADO. AF_06/2014</t>
  </si>
  <si>
    <t xml:space="preserve">REVESTIMENTO DECORATIVO MONOCAMADA APLICADO MANUALMENTE EM SUPERFÍCIES EXTERNAS DA SACADA DE UM EDIFÍCIO DE ALVENARIA ESTRUTURAL E ACABAMENTO RASPADO. AF_06/2014</t>
  </si>
  <si>
    <t xml:space="preserve">REVESTIMENTO DECORATIVO MONOCAMADA APLICADO COM EQUIPAMENTO DE PROJEÇÃO EM SUPERFÍCIES EXTERNAS DA SACADA DE UM EDIFÍCIO DE ESTRUTURA CONVENCIONAL E ACABAMENTO RASPADO. AF_06/2014</t>
  </si>
  <si>
    <t xml:space="preserve">REVESTIMENTO DECORATIVO MONOCAMADA APLICADO COM EQUIPAMENTO DE PROJEÇÃO EM SUPERFÍCIES EXTERNAS DA SACADA DE UM EDIFÍCIO DE ALVENARIA ESTRUTURAL E ACABAMENTO RASPADO. AF_06/2014</t>
  </si>
  <si>
    <t xml:space="preserve">REVESTIMENTO DECORATIVO MONOCAMADA APLICADO MANUALMENTE EM PANOS CEGOS DA FACHADA DE UM EDIFÍCIO DE ESTRUTURA CONVENCIONAL, COM ACABAMENTO TRAVERTINO. AF_06/2014</t>
  </si>
  <si>
    <t xml:space="preserve">REVESTIMENTO DECORATIVO MONOCAMADA APLICADO MANUALMENTE EM PANOS CEGOS DA FACHADA DE UM EDIFÍCIO DE ALVENARIA ESTRUTURAL, COM ACABAMENTO TRAVERTINO. AF_06/2014</t>
  </si>
  <si>
    <t xml:space="preserve">REVESTIMENTO DECORATIVO MONOCAMADA APLICADO COM EQUIPAMENTO DE PROJEÇÃO EM PANOS CEGOS DA FACHADA DE UM EDIFÍCIO DE ESTRUTURA CONVENCIONAL, COM ACABAMENTO TRAVERTINO. AF_06/2014</t>
  </si>
  <si>
    <t xml:space="preserve">REVESTIMENTO DECORATIVO MONOCAMADA APLICADO COM EQUIPAMENTO DE PROJEÇÃO EM PANOS CEGOS DA FACHADA DE UM EDIFÍCIO DE ALVENARIA ESTRUTURAL, COM ACABAMENTO TRAVERTINO. AF_06/2014</t>
  </si>
  <si>
    <t xml:space="preserve">REVESTIMENTO DECORATIVO MONOCAMADA APLICADO MANUALMENTE EM PANOS DA FACHADA COM PRESENÇA DE VÃOS, DE UM EDIFÍCIO DE ESTRUTURA CONVENCIONAL E ACABAMENTO TRAVERTINO. AF_06/2014</t>
  </si>
  <si>
    <t xml:space="preserve">REVESTIMENTO DECORATIVO MONOCAMADA APLICADO MANUALMENTE EM PANOS DA FACHADA COM PRESENÇA DE VÃOS, DE UM EDIFÍCIO DE ALVENARIA ESTRUTURAL E ACABAMENTO TRAVERTINO. AF_06/2014</t>
  </si>
  <si>
    <t xml:space="preserve">REVESTIMENTO DECORATIVO MONOCAMADA APLICADO COM EQUIPAMENTO DE PROJEÇÃO EM PANOS DA FACHADA COM PRESENÇA DE VÃOS, DE UM EDIFÍCIO DE ESTRUTURA CONVENCIONAL E ACABAMENTO TRAVERTINO. AF_06/2014</t>
  </si>
  <si>
    <t xml:space="preserve">REVESTIMENTO DECORATIVO MONOCAMADA APLICADO COM EQUIPAMENTO DE PROJEÇÃO EM PANOS DA FACHADA COM PRESENÇA DE VÃOS, DE UM EDIFÍCIO DE ALVENARIA ESTRUTURAL E ACABAMENTO TRAVERTINO. AF_06/2014</t>
  </si>
  <si>
    <t xml:space="preserve">REVESTIMENTO DECORATIVO MONOCAMADA APLICADO MANUALMENTE EM SUPERFÍCIES EXTERNAS DA SACADA DE UM EDIFÍCIO DE ESTRUTURA CONVENCIONAL E ACABAMENTO TRAVERTINO. AF_06/2014</t>
  </si>
  <si>
    <t xml:space="preserve">REVESTIMENTO DECORATIVO MONOCAMADA APLICADO MANUALMENTE EM SUPERFÍCIES EXTERNAS DA SACADA DE UM EDIFÍCIO DE ALVENARIA ESTRUTURAL E ACABAMENTO TRAVERTINO. AF_06/2014</t>
  </si>
  <si>
    <t xml:space="preserve">REVESTIMENTO DECORATIVO MONOCAMADA APLICADO COM EQUIPAMENTO DE PROJEÇÃO EM SUPERFÍCIES EXTERNAS DA SACADA DE UM EDIFÍCIO DE ESTRUTURA CONVENCIONAL E ACABAMENTO TRAVERTINO. AF_06/2014</t>
  </si>
  <si>
    <t xml:space="preserve">REVESTIMENTO DECORATIVO MONOCAMADA APLICADO COM EQUIPAMENTO DE PROJEÇÃO EM SUPERFÍCIES EXTERNAS DA SACADA DE UM EDIFÍCIO DE ALVENARIA ESTRUTURAL E ACABAMENTO TRAVERTINO. AF_06/2014</t>
  </si>
  <si>
    <t xml:space="preserve">REVESTIMENTO DECORATIVO MONOCAMADA APLICADO MANUALMENTE NAS PAREDES INTERNAS DA SACADA COM ACABAMENTO RASPADO. AF_06/2014</t>
  </si>
  <si>
    <t xml:space="preserve">REVESTIMENTO DECORATIVO MONOCAMADA APLICADO MANUALMENTE NAS PAREDES INTERNAS DA SACADA COM ACABAMENTO TRAVERTINO. AF_06/2014</t>
  </si>
  <si>
    <t xml:space="preserve">(COMPOSIÇÃO REPRESENTATIVA) DO SERVIÇO DE EMBOÇO/MASSA ÚNICA, TRAÇO 1:2:8, PREPARO MECÂNICO, COM BETONEIRA DE 400L, EM PAREDES DE AMBIENTES INTERNOS, COM EXECUÇÃO DE TALISCAS, PARA EDIFICAÇÃO HABITACIONAL MULTIFAMILIAR (PRÉDIO). AF_11/2014</t>
  </si>
  <si>
    <t xml:space="preserve">(COMPOSIÇÃO REPRESENTATIVA) DO SERVIÇO DE APLICAÇÃO MANUAL DE GESSO DESEMPENADO (SEM TALISCAS) EM TETO, ESPESSURA 0,5 CM, PARA EDIFICAÇÃO HABITACIONAL MULTIFAMILIAR (PRÉDIO). AF_11/2014</t>
  </si>
  <si>
    <t xml:space="preserve">MASSA ÚNICA, PARA RECEBIMENTO DE PINTURA, EM ARGAMASSA TRAÇO 1:2:8, PREPARO MECÂNICO COM BETONEIRA 400L, APLICADA MANUALMENTE EM TETO, ESPESSURA DE 20MM, COM EXECUÇÃO DE TALISCAS. AF_03/2015</t>
  </si>
  <si>
    <t xml:space="preserve">MASSA ÚNICA, PARA RECEBIMENTO DE PINTURA, EM ARGAMASSA TRAÇO 1:2:8, PREPARO MANUAL, APLICADA MANUALMENTE EM TETO, ESPESSURA DE 20MM, COM EXECUÇÃO DE TALISCAS. AF_03/2015</t>
  </si>
  <si>
    <t xml:space="preserve">MASSA ÚNICA, PARA RECEBIMENTO DE PINTURA, EM ARGAMASSA TRAÇO 1:2:8, PREPARO MECÂNICO COM BETONEIRA 400L, APLICADA MANUALMENTE EM TETO, ESPESSURA DE 10MM, COM EXECUÇÃO DE TALISCAS. AF_03/2015</t>
  </si>
  <si>
    <t xml:space="preserve">MASSA ÚNICA, PARA RECEBIMENTO DE PINTURA, EM ARGAMASSA TRAÇO 1:2:8, PREPARO MANUAL, APLICADA MANUALMENTE EM TETO, ESPESSURA DE 10MM, COM EXECUÇÃO DE TALISCAS. AF_03/2015</t>
  </si>
  <si>
    <t xml:space="preserve">EMBOÇO OU MASSA ÚNICA EM ARGAMASSA TRAÇO 1:2:8, PREPARO MECÂNICA COM BETONEIRA 400 L, APLICADA COM PROJETOR TIPO CANEQUINHA EM PANOS DE FACHADA COM PRESENÇA DE VÃOS, ESPESSURA DE 25 MM, ACESSO POR BALANCIM MANUAL. AF_08/2022</t>
  </si>
  <si>
    <t xml:space="preserve">EMBOÇO OU MASSA ÚNICA EM ARGAMASSA TRAÇO 1:2:8, PREPARO MECÂNICA COM BETONEIRA 400 L, APLICADA COM PROJETOR TIPO CANEQUINHA EM PANOS DE FACHADA COM PRESENÇA DE VÃOS, ESPESSURA DE 35 MM, ACESSO POR BALANCIM MANUAL. AF_08/2022</t>
  </si>
  <si>
    <t xml:space="preserve">EMBOÇO OU MASSA ÚNICA EM ARGAMASSA TRAÇO 1:2:8, PREPARO MECÂNICA COM BETONEIRA 400 L, APLICADA COM PROJETOR TIPO CANEQUINHA EM PANOS DE FACHADA COM PRESENÇA DE VÃOS, ESPESSURA DE 45 MM, ACESSO POR BALANCIM MANUAL. AF_08/2022</t>
  </si>
  <si>
    <t xml:space="preserve">EMBOÇO OU MASSA ÚNICA EM ARGAMASSA TRAÇO 1:2:8, PREPARO MECÂNICA COM BETONEIRA 400 L, APLICADA COM PROJETOR TIPO CANEQUINHA EM PANOS DE FACHADA COM PRESENÇA DE VÃOS, ESPESSURA DE 50 MM, ACESSO POR BALANCIM MANUAL. AF_08/2022</t>
  </si>
  <si>
    <t xml:space="preserve">EMBOÇO OU MASSA ÚNICA EM ARGAMASSA TRAÇO 1:2:8, PREPARO MECÂNICA COM BETONEIRA 400 L, APLICADA COM PROJETOR TIPO CANEQUINHA EM PANOS DE FACHADA SEM PRESENÇA DE VÃOS, ESPESSURA DE 25 MM, ACESSO POR BALANCIM MANUAL. AF_08/2022</t>
  </si>
  <si>
    <t xml:space="preserve">EMBOÇO OU MASSA ÚNICA EM ARGAMASSA TRAÇO 1:2:8, PREPARO MECÂNICA COM BETONEIRA 400 L, APLICADA COM PROJETOR TIPO CANEQUINHA EM PANOS DE FACHADA SEM PRESENÇA DE VÃOS, ESPESSURA DE 35 MM, ACESSO POR BALANCIM MANUAL. AF_08/2022</t>
  </si>
  <si>
    <t xml:space="preserve">EMBOÇO OU MASSA ÚNICA EM ARGAMASSA TRAÇO 1:2:8, PREPARO MECÂNICA COM BETONEIRA 400 L, APLICADA COM PROJETOR TIPO CANEQUINHA EM PANOS DE FACHADA SEM PRESENÇA DE VÃOS, ESPESSURA DE 45 MM, ACESSO POR BALANCIM MANUAL. AF_08/2022</t>
  </si>
  <si>
    <t xml:space="preserve">EMBOÇO OU MASSA ÚNICA EM ARGAMASSA TRAÇO 1:2:8, PREPARO MECÂNICA COM BETONEIRA 400 L, APLICADA COM PROJETOR TIPO CANEQUINHA EM PANOS DE FACHADA SEM PRESENÇA DE VÃOS, ESPESSURA DE 50 MM, ACESSO POR BALANCIM MANUAL. AF_08/2022</t>
  </si>
  <si>
    <t xml:space="preserve">EMBOÇO OU MASSA ÚNICA EM ARGAMASSA TRAÇO 1:2:8, PREPARO MECÂNICA COM BETONEIRA 400 L, APLICADA COM PROJETOR TIPO CANEQUINHA EM SUPERFÍCIES EXTERNAS DA SACADA, ESPESSURA DE 25 MM, ACESSO POR BALANCIM MANUAL, SEM USO DE TELA METÁLICA. AF_08/2022</t>
  </si>
  <si>
    <t xml:space="preserve">EMBOÇO OU MASSA ÚNICA EM ARGAMASSA TRAÇO 1:2:8, PREPARO MECÂNICA COM BETONEIRA 400 L, APLICADA COM PROJETOR TIPO CANEQUINHA EM SUPERFÍCIES EXTERNAS DA SACADA, ESPESSURA DE 35 MM, ACESSO POR BALANCIM MANUAL, SEM USO DE TELA METÁLICA. AF_08/2022</t>
  </si>
  <si>
    <t xml:space="preserve">EMBOÇO OU MASSA ÚNICA EM ARGAMASSA TRAÇO 1:2:8, PREPARO MECÂNICA COM BETONEIRA 400 L, APLICADA COM PROJETOR TIPO CANEQUINHA EM SUPERFÍCIES EXTERNAS DA SACADA, ESPESSURA DE 45 MM, ACESSO POR BALANCIM MANUAL, SEM USO DE TELA METÁLICA. AF_08/2022</t>
  </si>
  <si>
    <t xml:space="preserve">EMBOÇO OU MASSA ÚNICA EM ARGAMASSA TRAÇO 1:2:8, PREPARO MECÂNICA COM BETONEIRA 400 L, APLICADA COM PROJETOR TIPO CANEQUINHA EM SUPERFÍCIES EXTERNAS DA SACADA, ESPESSURA DE 50 MM, ACESSO POR BALANCIM MANUAL, SEM USO DE TELA METÁLICA. AF_08/2022</t>
  </si>
  <si>
    <t xml:space="preserve">EMBOÇO OU MASSA ÚNICA EM ARGAMASSA TRAÇO 1:2:8, PREPARO MECÂNICA COM BETONEIRA 400 L, APLICADA COM PROJETOR TIPO CANEQUINHA EM SUPERFÍCIES INTERNAS DA SACADA, ESPESSURA DE 25 MM,  SEM USO DE TELA METÁLICA. AF_08/2022</t>
  </si>
  <si>
    <t xml:space="preserve">EMBOÇO OU MASSA ÚNICA EM ARGAMASSA TRAÇO 1:2:8, PREPARO MECÂNICA COM BETONEIRA 400 L, APLICADA COM PROJETOR TIPO CANEQUINHA EM SUPERFÍCIES INTERNAS DA SACADA, ESPESSURA DE 35 MM, SEM USO DE TELA METÁLICA. AF_08/2022</t>
  </si>
  <si>
    <t xml:space="preserve">EMBOÇO OU MASSA ÚNICA EM ARGAMASSA TRAÇO 1:2:8, PREPARO MECÂNICA COM BETONEIRA 400 L, APLICADA MANUALMENTE EM PANOS DE FACHADA COM PRESENÇA DE VÃOS, ESPESSURA DE 25 MM, ACESSO POR ANDAIME. AF_08/2022</t>
  </si>
  <si>
    <t xml:space="preserve">EMBOÇO OU MASSA ÚNICA EM ARGAMASSA TRAÇO 1:2:8, PREPARO MANUAL, APLICADA MANUALMENTE EM PANOS DE FACHADA COM PRESENÇA DE VÃOS, ESPESSURA DE 25 MM, ACESSO POR ANDAIME. AF_08/2022</t>
  </si>
  <si>
    <t xml:space="preserve">EMBOÇO OU MASSA ÚNICA EM ARGAMASSA INDUSTRIALIZADA, PREPARO MECÂNICA E APLICAÇÃO COM EQUIPAMENTO DE MISTURA E PROJEÇÃO DE 1,5 M3/H DE ARGAMASSA EM PANOS DE FACHADA COM PRESENÇA DE VÃOS, ESPESSURA DE 25 MM, ACESSO POR ANDAIME. AF_08/2022</t>
  </si>
  <si>
    <t xml:space="preserve">EMBOÇO OU MASSA ÚNICA EM ARGAMASSA TRAÇO 1:2:8, PREPARO MECÂNICA COM BETONEIRA 400 L, APLICADA COM PROJETOR TIPO CANEQUINHA EM PANOS DE FACHADA COM PRESENÇA DE VÃOS, ESPESSURA DE 25 MM, ACESSO POR ANDAIME. AF_08/2022</t>
  </si>
  <si>
    <t xml:space="preserve">EMBOÇO OU MASSA ÚNICA EM ARGAMASSA TRAÇO 1:2:8, PREPARO MECÂNICA COM BETONEIRA 400 L, APLICADA MANUALMENTE EM PANOS DE FACHADA COM PRESENÇA DE VÃOS, ESPESSURA DE 35 MM, ACESSO POR ANDAIME. AF_08/2022</t>
  </si>
  <si>
    <t xml:space="preserve">EMBOÇO OU MASSA ÚNICA EM ARGAMASSA TRAÇO 1:2:8, PREPARO MANUAL, APLICADA MANUALMENTE EM PANOS DE FACHADA COM PRESENÇA DE VÃOS, ESPESSURA DE 35 MM, ACESSO POR ANDAIME. AF_08/2022</t>
  </si>
  <si>
    <t xml:space="preserve">EMBOÇO OU MASSA ÚNICA EM ARGAMASSA INDUSTRIALIZADA, PREPARO MECÂNICA E APLICAÇÃO COM EQUIPAMENTO DE MISTURA E PROJEÇÃO DE 1,5 M3/H DE ARGAMASSA EM PANOS DE FACHADA COM PRESENÇA DE VÃOS, ESPESSURA DE 35 MM, ACESSO POR ANDAIME. AF_08/2022</t>
  </si>
  <si>
    <t xml:space="preserve">EMBOÇO OU MASSA ÚNICA EM ARGAMASSA TRAÇO 1:2:8, PREPARO MECÂNICA COM BETONEIRA 400 L, APLICADA COM PROJETOR TIPO CANEQUINHA EM PANOS DE FACHADA COM PRESENÇA DE VÃOS, ESPESSURA DE 35 MM, ACESSO POR ANDAIME. AF_08/2022</t>
  </si>
  <si>
    <t xml:space="preserve">EMBOÇO OU MASSA ÚNICA EM ARGAMASSA TRAÇO 1:2:8, PREPARO MECÂNICA COM BETONEIRA 400 L, APLICADA MANUALMENTE EM PANOS DE FACHADA COM PRESENÇA DE VÃOS, ESPESSURA DE 45 MM, ACESSO POR ANDAIME. AF_08/2022</t>
  </si>
  <si>
    <t xml:space="preserve">EMBOÇO OU MASSA ÚNICA EM ARGAMASSA TRAÇO 1:2:8, PREPARO MANUAL, APLICADA MANUALMENTE EM PANOS DE FACHADA COM PRESENÇA DE VÃOS, ESPESSURA DE 45 MM, ACESSO POR ANDAIME. AF_08/2022</t>
  </si>
  <si>
    <t xml:space="preserve">EMBOÇO OU MASSA ÚNICA EM ARGAMASSA INDUSTRIALIZADA, PREPARO MECÂNICA E APLICAÇÃO COM EQUIPAMENTO DE MISTURA E PROJEÇÃO DE 1,5 M3/H DE ARGAMASSA EM PANOS DE FACHADA COM PRESENÇA DE VÃOS, ESPESSURA DE 45 MM, ACESSO POR ANDAIME. AF_08/2022</t>
  </si>
  <si>
    <t xml:space="preserve">EMBOÇO OU MASSA ÚNICA EM ARGAMASSA TRAÇO 1:2:8, PREPARO MECÂNICA COM BETONEIRA 400 L, APLICADA COM PROJETOR TIPO CANEQUINHA EM PANOS DE FACHADA COM PRESENÇA DE VÃOS, ESPESSURA DE 45 MM, ACESSO POR ANDAIME. AF_08/2022</t>
  </si>
  <si>
    <t xml:space="preserve">EMBOÇO OU MASSA ÚNICA EM ARGAMASSA TRAÇO 1:2:8, PREPARO MECÂNICA COM BETONEIRA 400 L, APLICADA MANUALMENTE EM PANOS DE FACHADA COM PRESENÇA DE VÃOS, ESPESSURA DE 50 MM, ACESSO POR ANDAIME. AF_08/2022</t>
  </si>
  <si>
    <t xml:space="preserve">EMBOÇO OU MASSA ÚNICA EM ARGAMASSA TRAÇO 1:2:8, PREPARO MANUAL, APLICADA MANUALMENTE EM PANOS DE FACHADA COM PRESENÇA DE VÃOS, ESPESSURA DE 50 MM, ACESSO POR ANDAIME. AF_08/2022</t>
  </si>
  <si>
    <t xml:space="preserve">EMBOÇO OU MASSA ÚNICA EM ARGAMASSA INDUSTRIALIZADA, PREPARO MECÂNICA E APLICAÇÃO COM EQUIPAMENTO DE MISTURA E PROJEÇÃO DE 1,5 M3/H DE ARGAMASSA EM PANOS DE FACHADA COM PRESENÇA DE VÃOS, ESPESSURA DE 50 MM, ACESSO POR ANDAIME. AF_08/2022</t>
  </si>
  <si>
    <t xml:space="preserve">EMBOÇO OU MASSA ÚNICA EM ARGAMASSA TRAÇO 1:2:8, PREPARO MECÂNICA COM BETONEIRA 400 L, APLICADA COM PROJETOR TIPO CANEQUINHA EM PANOS DE FACHADA COM PRESENÇA DE VÃOS, ESPESSURA DE 50 MM, ACESSO POR ANDAIME. AF_08/2022</t>
  </si>
  <si>
    <t xml:space="preserve">EMBOÇO OU MASSA ÚNICA EM ARGAMASSA TRAÇO 1:2:8, PREPARO MECÂNICA COM BETONEIRA 400 L, APLICADA MANUALMENTE EM PANOS DE FACHADA SEM PRESENÇA DE VÃOS, ESPESSURA DE 25 MM, ACESSO POR ANDAIME. AF_08/2022</t>
  </si>
  <si>
    <t xml:space="preserve">EMBOÇO OU MASSA ÚNICA EM ARGAMASSA TRAÇO 1:2:8, PREPARO MANUAL, APLICADA MANUALMENTE EM PANOS DE FACHADA SEM PRESENÇA DE VÃOS, ESPESSURA DE 25 MM, ACESSO POR ANDAIME. AF_08/2022</t>
  </si>
  <si>
    <t xml:space="preserve">EMBOÇO OU MASSA ÚNICA EM ARGAMASSA INDUSTRIALIZADA, PREPARO MECÂNICA E APLICAÇÃO COM EQUIPAMENTO DE MISTURA E PROJEÇÃO DE 1,5 M3/H DE ARGAMASSA EM PANOS DE FACHADA SEM PRESENÇA DE VÃOS, ESPESSURA DE 25 MM, ACESSO POR ANDAIME. AF_08/2022</t>
  </si>
  <si>
    <t xml:space="preserve">EMBOÇO OU MASSA ÚNICA EM ARGAMASSA TRAÇO 1:2:8, PREPARO MECÂNICA COM BETONEIRA 400 L, APLICADA COM PROJETOR TIPO CANEQUINHA EM PANOS DE FACHADA SEM PRESENÇA DE VÃOS, ESPESSURA DE 25 MM, ACESSO POR ANDAIME. AF_08/2022</t>
  </si>
  <si>
    <t xml:space="preserve">EMBOÇO OU MASSA ÚNICA EM ARGAMASSA TRAÇO 1:2:8, PREPARO MECÂNICA COM BETONEIRA 400 L, APLICADA MANUALMENTE EM PANOS DE FACHADA SEM PRESENÇA DE VÃOS, ESPESSURA DE 35 MM, ACESSO POR ANDAIME. AF_08/2022</t>
  </si>
  <si>
    <t xml:space="preserve">EMBOÇO OU MASSA ÚNICA EM ARGAMASSA TRAÇO 1:2:8, PREPARO MANUAL, APLICADA MANUALMENTE EM PANOS DE FACHADA SEM PRESENÇA DE VÃOS, ESPESSURA DE 35 MM, ACESSO POR ANDAIME. AF_08/2022</t>
  </si>
  <si>
    <t xml:space="preserve">EMBOÇO OU MASSA ÚNICA EM ARGAMASSA INDUSTRIALIZADA, PREPARO MECÂNICA E APLICAÇÃO COM EQUIPAMENTO DE MISTURA E PROJEÇÃO DE 1,5 M3/H DE ARGAMASSA EM PANOS DE FACHADA SEM PRESENÇA DE VÃOS, ESPESSURA DE 35 MM, ACESSO POR ANDAIME. AF_08/2022</t>
  </si>
  <si>
    <t xml:space="preserve">EMBOÇO OU MASSA ÚNICA EM ARGAMASSA TRAÇO 1:2:8, PREPARO MECÂNICA COM BETONEIRA 400 L, APLICADA COM PROJETOR TIPO CANEQUINHA EM PANOS DE FACHADA SEM PRESENÇA DE VÃOS, ESPESSURA DE 35 MM, ACESSO POR ANDAIME. AF_08/2022</t>
  </si>
  <si>
    <t xml:space="preserve">EMBOÇO OU MASSA ÚNICA EM ARGAMASSA TRAÇO 1:2:8, PREPARO MECÂNICA COM BETONEIRA 400 L, APLICADA MANUALMENTE EM PANOS DE FACHADA SEM PRESENÇA DE VÃOS, ESPESSURA DE 45 MM, ACESSO POR ANDAIME. AF_08/2022</t>
  </si>
  <si>
    <t xml:space="preserve">EMBOÇO OU MASSA ÚNICA EM ARGAMASSA TRAÇO 1:2:8, PREPARO MANUAL, APLICADA MANUALMENTE EM PANOS DE FACHADA SEM PRESENÇA DE VÃOS, ESPESSURA DE 45 MM, ACESSO POR ANDAIME. AF_08/2022</t>
  </si>
  <si>
    <t xml:space="preserve">EMBOÇO OU MASSA ÚNICA EM ARGAMASSA INDUSTRIALIZADA, PREPARO MECÂNICA E APLICAÇÃO COM EQUIPAMENTO DE MISTURA E PROJEÇÃO DE 1,5 M3/H DE ARGAMASSA EM PANOS DE FACHADA SEM PRESENÇA DE VÃOS, ESPESSURA DE 45 MM, ACESSO POR ANDAIME. AF_08/2022</t>
  </si>
  <si>
    <t xml:space="preserve">EMBOÇO OU MASSA ÚNICA EM ARGAMASSA TRAÇO 1:2:8, PREPARO MECÂNICA COM BETONEIRA 400 L, APLICADA COM PROJETOR TIPO CANEQUINHA EM PANOS DE FACHADA SEM PRESENÇA DE VÃOS, ESPESSURA DE 45 MM, ACESSO POR ANDAIME. AF_08/2022</t>
  </si>
  <si>
    <t xml:space="preserve">EMBOÇO OU MASSA ÚNICA EM ARGAMASSA TRAÇO 1:2:8, PREPARO MECÂNICA COM BETONEIRA 400 L, APLICADA MANUALMENTE EM PANOS DE FACHADA SEM PRESENÇA DE VÃOS, ESPESSURA DE 50 MM, ACESSO POR ANDAIME. AF_08/2022</t>
  </si>
  <si>
    <t xml:space="preserve">EMBOÇO OU MASSA ÚNICA EM ARGAMASSA TRAÇO 1:2:8, PREPARO MANUAL, APLICADA MANUALMENTE EM PANOS DE FACHADA SEM PRESENÇA DE VÃOS, ESPESSURA DE 50 MM, ACESSO POR ANDAIME. AF_08/2022</t>
  </si>
  <si>
    <t xml:space="preserve">EMBOÇO OU MASSA ÚNICA EM ARGAMASSA INDUSTRIALIZADA, PREPARO MECÂNICA E APLICAÇÃO COM EQUIPAMENTO DE MISTURA E PROJEÇÃO DE 1,5 M3/H DE ARGAMASSA EM PANOS DE FACHADA SEM PRESENÇA DE VÃOS, ESPESSURA DE 50 MM, ACESSO POR ANDAIME. AF_08/2022</t>
  </si>
  <si>
    <t xml:space="preserve">EMBOÇO OU MASSA ÚNICA EM ARGAMASSA TRAÇO 1:2:8, PREPARO MECÂNICA COM BETONEIRA 400 L, APLICADA COM PROJETOR TIPO CANEQUINHA EM PANOS DE FACHADA SEM PRESENÇA DE VÃOS, ESPESSURA DE 50 MM, ACESSO POR ANDAIME. AF_08/2022</t>
  </si>
  <si>
    <t xml:space="preserve">EMBOÇO OU MASSA ÚNICA EM ARGAMASSA TRAÇO 1:2:8, PREPARO MECÂNICA COM BETONEIRA 400 L, APLICADA MANUALMENTE EM SUPERFÍCIES EXTERNAS DA SACADA, ESPESSURA DE 25 MM, ACESSO POR ANDAIME, SEM USO DE TELA METÁLICA. AF_08/2022</t>
  </si>
  <si>
    <t xml:space="preserve">EMBOÇO OU MASSA ÚNICA EM ARGAMASSA TRAÇO 1:2:8, PREPARO MANUAL, APLICADA MANUALMENTE EM SUPERFÍCIES EXTERNAS DA SACADA, ESPESSURA DE 25 MM, ACESSO POR ANDAIME, SEM USO DE TELA METÁLICA. AF_08/2022</t>
  </si>
  <si>
    <t xml:space="preserve">EMBOÇO OU MASSA ÚNICA EM ARGAMASSA INDUSTRIALIZADA, PREPARO MECÂNICA E APLICAÇÃO COM EQUIPAMENTO DE MISTURA E PROJEÇÃO DE 1,5 M3/H DE ARGAMASSA EM PANOS DE FACHADA SUPERFÍCIES EXTERNAS DA SACADA, ESPESSURA DE 25 MM, ACESSO POR ANDAIME, SEM USO DE TELA METÁLICA. AF_08/2022</t>
  </si>
  <si>
    <t xml:space="preserve">EMBOÇO OU MASSA ÚNICA EM ARGAMASSA TRAÇO 1:2:8, PREPARO MECÂNICA COM BETONEIRA 400 L, APLICADA COM PROJETOR TIPO CANEQUINHA EM SUPERFÍCIES EXTERNAS DA SACADA, ESPESSURA DE 25 MM, ACESSO POR ANDAIME, SEM USO DE TELA METÁLICA. AF_08/2022</t>
  </si>
  <si>
    <t xml:space="preserve">EMBOÇO OU MASSA ÚNICA EM ARGAMASSA TRAÇO 1:2:8, PREPARO MECÂNICA COM BETONEIRA 400 L, APLICADA MANUALMENTE EM SUPERFÍCIES EXTERNAS DA SACADA, ESPESSURA DE 35 MM, ACESSO POR ANDAIME, SEM USO DE TELA METÁLICA. AF_08/2022</t>
  </si>
  <si>
    <t xml:space="preserve">EMBOÇO OU MASSA ÚNICA EM ARGAMASSA TRAÇO 1:2:8, PREPARO MANUAL, APLICADA MANUALMENTE EM SUPERFÍCIES EXTERNAS DA SACADA, ESPESSURA DE 35 MM, ACESSO POR ANDAIME, SEM USO DE TELA METÁLICA. AF_08/2022</t>
  </si>
  <si>
    <t xml:space="preserve">EMBOÇO OU MASSA ÚNICA EM ARGAMASSA INDUSTRIALIZADA, PREPARO MECÂNICO E APLICAÇÃO COM EQUIPAMENTO DE MISTURA E PROJEÇÃO DE 1,5 M3/H DE ARGAMASSA EM PANOS DE FACHADA SUPERFÍCIES EXTERNAS DA SACADA, ESPESSURA DE 35 MM, ACESSO POR ANDAIME, SEM USO DE TELA METÁLICA. AF_08/2022</t>
  </si>
  <si>
    <t xml:space="preserve">EMBOÇO OU MASSA ÚNICA EM ARGAMASSA TRAÇO 1:2:8, PREPARO MECÂNICO COM BETONEIRA 400 L, APLICADA COM PROJETOR TIPO CANEQUINHA EM SUPERFÍCIES EXTERNAS DA SACADA, ESPESSURA DE 35 MM, ACESSO POR ANDAIME, SEM USO DE TELA METÁLICA. AF_08/2022</t>
  </si>
  <si>
    <t xml:space="preserve">EMBOÇO OU MASSA ÚNICA EM ARGAMASSA TRAÇO 1:2:8, PREPARO MECÂNICO COM BETONEIRA 400 L, APLICADA MANUALMENTE EM SUPERFÍCIES EXTERNAS DA SACADA, ESPESSURA DE 45 MM, ACESSO POR ANDAIME, SEM USO DE TELA METÁLICA. AF_08/2022</t>
  </si>
  <si>
    <t xml:space="preserve">EMBOÇO OU MASSA ÚNICA EM ARGAMASSA TRAÇO 1:2:8, PREPARO MANUAL, APLICADA MANUALMENTE EM SUPERFÍCIES EXTERNAS DA SACADA, ESPESSURA DE 45 MM, ACESSO POR ANDAIME, SEM USO DE TELA METÁLICA. AF_08/2022</t>
  </si>
  <si>
    <t xml:space="preserve">EMBOÇO OU MASSA ÚNICA EM ARGAMASSA INDUSTRIALIZADA, PREPARO MECÂNICO E APLICAÇÃO COM EQUIPAMENTO DE MISTURA E PROJEÇÃO DE 1,5 M3/H DE ARGAMASSA EM PANOS DE FACHADA SUPERFÍCIES EXTERNAS DA SACADA, ESPESSURA DE 45 MM, ACESSO POR ANDAIME, SEM USO DE TELA METÁLICA. AF_08/2022</t>
  </si>
  <si>
    <t xml:space="preserve">EMBOÇO OU MASSA ÚNICA EM ARGAMASSA TRAÇO 1:2:8, PREPARO MECÂNICO COM BETONEIRA 400 L, APLICADA COM PROJETOR TIPO CANEQUINHA EM SUPERFÍCIES EXTERNAS DA SACADA, ESPESSURA DE 45 MM, ACESSO POR ANDAIME, SEM USO DE TELA METÁLICA. AF_08/2022</t>
  </si>
  <si>
    <t xml:space="preserve">EMBOÇO OU MASSA ÚNICA EM ARGAMASSA TRAÇO 1:2:8, PREPARO MECÂNICO COM BETONEIRA 400 L, APLICADA MANUALMENTE EM SUPERFÍCIES EXTERNAS DA SACADA, ESPESSURA DE 50 MM, ACESSO POR ANDAIME, SEM USO DE TELA METÁLICA. AF_08/2022</t>
  </si>
  <si>
    <t xml:space="preserve">EMBOÇO OU MASSA ÚNICA EM ARGAMASSA TRAÇO 1:2:8, PREPARO MANUAL, APLICADA MANUALMENTE EM SUPERFÍCIES EXTERNAS DA SACADA, ESPESSURA DE 50 MM, ACESSO POR ANDAIME, SEM USO DE TELA METÁLICA. AF_08/2022</t>
  </si>
  <si>
    <t xml:space="preserve">EMBOÇO OU MASSA ÚNICA EM ARGAMASSA INDUSTRIALIZADA, PREPARO MECÂNICO E APLICAÇÃO COM EQUIPAMENTO DE MISTURA E PROJEÇÃO DE 1,5 M3/H DE ARGAMASSA EM PANOS DE FACHADA SUPERFÍCIES EXTERNAS DA SACADA, ESPESSURA DE 50 MM, ACESSO POR ANDAIME, SEM USO DE TELA METÁLICA. AF_08/2022</t>
  </si>
  <si>
    <t xml:space="preserve">EMBOÇO OU MASSA ÚNICA EM ARGAMASSA TRAÇO 1:2:8, PREPARO MECÂNICO COM BETONEIRA 400 L, APLICADA COM PROJETOR TIPO CANEQUINHA EM SUPERFÍCIES EXTERNAS DA SACADA, ESPESSURA DE 50 MM, ACESSO POR ANDAIME, SEM USO DE TELA METÁLICA. AF_08/2022</t>
  </si>
  <si>
    <t xml:space="preserve">APLICAÇÃO MANUAL DE GESSO DESEMPENADO (SEM TALISCAS) EM TETO DE AMBIENTES COM PAREDES EM PÉ DIREITO DUPLO E ÁREA MAIOR QUE 10M², ESPESSURA DE 0,5CM. AF_03/2023</t>
  </si>
  <si>
    <t xml:space="preserve">APLICAÇÃO MANUAL DE GESSO DESEMPENADO (SEM TALISCAS) EM TETO DE AMBIENTES COM PAREDES EM PÉ DIREITO DUPLO E ÁREA ENTRE 5M² E 10M², ESPESSURA DE 0,5CM. AF_03/2023</t>
  </si>
  <si>
    <t xml:space="preserve">APLICAÇÃO MANUAL DE GESSO DESEMPENADO (SEM TALISCAS) EM TETO DE AMBIENTES COM PAREDES EM PÉ DIREITO DUPLO E ÁREA MENOR QUE 5M², ESPESSURA DE 0,5CM. AF_03/2023</t>
  </si>
  <si>
    <t xml:space="preserve">APLICAÇÃO MANUAL DE GESSO DESEMPENADO (SEM TALISCAS) EM TETO DE AMBIENTES COM PAREDES EM PÉ DIREITO DUPLO E ÁREA MAIOR QUE 10M², ESPESSURA DE 1,0CM. AF_03/2023</t>
  </si>
  <si>
    <t xml:space="preserve">APLICAÇÃO MANUAL DE GESSO DESEMPENADO (SEM TALISCAS) EM TETO DE AMBIENTES COM PAREDES EM PÉ DIREITO DUPLO E ÁREA ENTRE 5M² E 10M², ESPESSURA DE 1,0CM. AF_03/2023</t>
  </si>
  <si>
    <t xml:space="preserve">APLICAÇÃO MANUAL DE GESSO DESEMPENADO (SEM TALISCAS) EM TETO DE AMBIENTES COM PAREDES EM PÉ DIREITO DUPLO E ÁREA MENOR QUE 5M², ESPESSURA DE 1,0CM. AF_03/2023</t>
  </si>
  <si>
    <t xml:space="preserve">APLICAÇÃO MANUAL DE GESSO DESEMPENADO (SEM TALISCAS) EM PAREDES COM PÉ DIREITO DUPLO, ESPESSURA DE 0,5CM. AF_03/2023</t>
  </si>
  <si>
    <t xml:space="preserve">APLICAÇÃO MANUAL DE GESSO DESEMPENADO (SEM TALISCAS) EM PAREDES COM PÉ DIREITO DUPLO, ESPESSURA DE 1,0CM. AF_03/2023</t>
  </si>
  <si>
    <t xml:space="preserve">APLICAÇÃO MANUAL DE GESSO SARRAFEADO (COM TALISCAS) EM PAREDES COM PÉ DIREITO DUPLO, ESPESSURA DE 1,0CM. AF_03/2023</t>
  </si>
  <si>
    <t xml:space="preserve">APLICAÇÃO MANUAL DE GESSO SARRAFEADO (COM TALISCAS) EM PAREDES COM PÉ DIREITO DUPLO, ESPESSURA DE 1,5CM. AF_03/2023</t>
  </si>
  <si>
    <t xml:space="preserve">REVESTIMENTO CERÂMICO PARA PAREDES EXTERNAS EM PASTILHAS DE PORCELANA 5 X 5 CM (PLACAS DE 30 X 30 CM), ALINHADAS A PRUMO. AF_02/2023</t>
  </si>
  <si>
    <t xml:space="preserve">REVESTIMENTO CERÂMICO PARA PAREDES EXTERNAS EM PASTILHAS DE PORCELANA 5 X 5 CM (PLACAS DE 30 X 30 CM), ALINHADAS A PRUMO, APLICADO EM SUPERFÍCIES INTERNAS DE SACADA. AF_02/2023</t>
  </si>
  <si>
    <t xml:space="preserve">REVESTIMENTO CERÂMICO PARA PAREDES INTERNAS COM PLACAS TIPO ESMALTADA EXTRA DE DIMENSÕES 20X20 CM APLICADAS NA ALTURA INTEIRA DAS PAREDES.  AF_02/2023_PE</t>
  </si>
  <si>
    <t xml:space="preserve">REVESTIMENTO CERÂMICO PARA PAREDES INTERNAS COM PLACAS TIPO ESMALTADA EXTRA DE DIMENSÕES 20X20 CM APLICADAS A MEIA ALTURA DAS PAREDES. AF_02/2023_PE</t>
  </si>
  <si>
    <t xml:space="preserve">REVESTIMENTO CERÂMICO PARA PAREDES INTERNAS COM PLACAS TIPO ESMALTADA EXTRA DE DIMENSÕES 25X35 CM APLICADAS NA ALTURA INTEIRA DAS PAREDES. AF_02/2023_PE</t>
  </si>
  <si>
    <t xml:space="preserve">REVESTIMENTO CERÂMICO PARA PAREDES INTERNAS COM PLACAS TIPO ESMALTADA EXTRA DE DIMENSÕES 25X35 CM APLICADAS A MEIA ALTURA DAS PAREDES. AF_02/2023_PE</t>
  </si>
  <si>
    <t xml:space="preserve">REVESTIMENTO CERÂMICO PARA PAREDES INTERNAS COM PLACAS TIPO ESMALTADA EXTRA  DE DIMENSÕES 33X45 CM APLICADAS NA ALTURA INTEIRA DAS PAREDES. AF_02/2023_PE</t>
  </si>
  <si>
    <t xml:space="preserve">REVESTIMENTO CERÂMICO PARA PAREDES EXTERNAS EM PASTILHAS DE PORCELANA 2,5 X 2,5 CM (PLACAS DE 30 X 30 CM), ALINHADAS A PRUMO. AF_02/2023</t>
  </si>
  <si>
    <t xml:space="preserve">REVESTIMENTO CERÂMICO PARA PAREDES EXTERNAS EM PASTILHAS DE PORCELANA 2,5 X 2,5 CM (PLACAS DE 30 X 30 CM), ALINHADAS A PRUMO, APLICADO EM SUPERFÍCIES INTERNAS DE SACADA. AF_02/2023</t>
  </si>
  <si>
    <t xml:space="preserve">(COMPOSIÇÃO REPRESENTATIVA) DO SERVIÇO DE REVESTIMENTO CERÂMICO PARA AMBIENTES DE ÁREAS MOLHADAS, MEIA PAREDE OU PAREDE INTEIRA, COM PLACAS TIPO ESMALTADA EXTRA, DIMENSÕES 20X20 CM, PARA EDIFICAÇÃO HABITACIONAL MULTIFAMILIAR (PRÉDIO). AF_11/2014</t>
  </si>
  <si>
    <t xml:space="preserve">(COMPOSIÇÃO REPRESENTATIVA) DO SERVIÇO DE REVESTIMENTO CERÂMICO PARA PAREDES INTERNAS, MEIA OU PAREDE INTEIRA, PLACAS TIPO ESMALTADA EXTRA DE 20X20 CM, PARA EDIFICAÇÕES HABITACIONAIS UNIFAMILIAR (CASAS) E EDIFICAÇÕES PÚBLICAS PADRÃO. AF_11/2014</t>
  </si>
  <si>
    <t xml:space="preserve">REVESTIMENTO CERÂMICO PARA PAREDES INTERNAS COM PLACAS TIPO ESMALTADA PADRÃO POPULAR DE DIMENSÕES 20X20 CM, ARGAMASSA TIPO AC I, APLICADAS NA ALTURA INTEIRA DAS PAREDES. AF_02/2023_PE</t>
  </si>
  <si>
    <t xml:space="preserve">REVESTIMENTO CERÂMICO PARA PAREDES INTERNAS COM PLACAS TIPO ESMALTADA PADRÃO POPULAR DE DIMENSÕES 20X20 CM, ARGAMASSA TIPO AC I, APLICADAS A MEIA ALTURA DAS PAREDES. AF_02/2023_PE</t>
  </si>
  <si>
    <t xml:space="preserve">REVESTIMENTO CERÂMICO PARA PAREDES INTERNAS COM PLACAS TIPO ESMALTADA PADRÃO POPULAR DE DIMENSÕES 20X20 CM, ARGAMASSA TIPO AC III, APLICADAS NA ALTURA INTEIRA DAS PAREDES.  AF_02/2023_PE</t>
  </si>
  <si>
    <t xml:space="preserve">REVESTIMENTO CERÂMICO PARA PAREDES INTERNAS COM PLACAS TIPO ESMALTADA PADRÃO POPULAR DE DIMENSÕES 20X20 CM, ARGAMASSA TIPO AC III, APLICADAS A MEIA ALTURA DAS PAREDES. AF_02/2023_PE</t>
  </si>
  <si>
    <t xml:space="preserve">REVESTIMENTO CERÂMICO PARA PAREDES INTERNAS COM PLACAS TIPO ESMALTADA EXTRA DE DIMENSÕES 60X60 CM APLICADAS NA ALTURA INTEIRA DAS PAREDES. AF_02/2023_PE</t>
  </si>
  <si>
    <t xml:space="preserve">REVESTIMENTO CERÂMICO PARA PAREDES INTERNAS COM PLACAS TIPO ESMALTADA EXTRA DE DIMENSÕES 60X60 CM APLICADAS A MEIA ALTURA DAS PAREDES. AF_02/2023_PE</t>
  </si>
  <si>
    <t xml:space="preserve">REVESTIMENTO CERÂMICO PARA PAREDES INTERNAS COM PLACAS TIPO ESMALTADA EXTRA DE DIMENSÕES 20X20 CM APLICADAS EM DIAGONAL, NA ALTURA INTEIRA DAS PAREDES. AF_02/2023_PE</t>
  </si>
  <si>
    <t xml:space="preserve">REVESTIMENTO CERÂMICO PARA PAREDES INTERNAS COM PLACAS TIPO ESMALTADA EXTRA DE DIMENSÕES 20X20 CM APLICADAS EM DIAGONAL, A MEIA ALTURA DAS PAREDES. AF_02/2023_PE</t>
  </si>
  <si>
    <t xml:space="preserve">REVESTIMENTO CERÂMICO PARA PAREDES INTERNAS COM PLACAS TIPO PASTILHA DE DIMENSÕES 5 X 5 CM (PLACAS DE 30 X 30 CM) CM APLICADAS NA ALTURA INTEIRA DAS PAREDES. AF_02/2023</t>
  </si>
  <si>
    <t xml:space="preserve">REVESTIMENTO CERÂMICO PARA PAREDES INTERNAS COM PLACAS TIPO PASTILHA DE DIMENSÕES 2,5 X 2,5 CM (PLACAS DE 30 X 30 CM) CM APLICADAS NA ALTURA INTEIRA DAS PAREDES. AF_02/2023</t>
  </si>
  <si>
    <t xml:space="preserve">REVESTIMENTO CERÂMICO PARA PAREDES INTERNAS COM PLACAS TIPO PASTILHA DE DIMENSÕES 5 X 5 CM (PLACAS DE 30 X 30 CM) CM APLICADAS A MEIA ALTURA DAS PAREDES. AF_02/2023</t>
  </si>
  <si>
    <t xml:space="preserve">REVESTIMENTO CERÂMICO PARA PAREDES INTERNAS COM PLACAS TIPO PASTILHA DE DIMENSÕES 2,5 X 2,5 CM (PLACAS DE 30 X 30 CM) CM APLICADAS A MEIA ALTURA DAS PAREDES. AF_02/2023</t>
  </si>
  <si>
    <t xml:space="preserve">RODAPÉ CERÂMICO DE 7CM DE ALTURA COM PLACAS TIPO ESMALTADA EXTRA DE DIMENSÕES 80X80CM. AF_02/2023</t>
  </si>
  <si>
    <t xml:space="preserve">PEITORIL LINEAR EM GRANITO OU MÁRMORE, L = 15CM, COMPRIMENTO DE ATÉ 2M, ASSENTADO COM ARGAMASSA 1:6 COM ADITIVO. AF_11/2020</t>
  </si>
  <si>
    <t xml:space="preserve">CHAPIM SOBRE MUROS LINEARES, EM GRANITO OU MÁRMORE, L = 25 CM, ASSENTADO COM ARGAMASSA 1:6 COM ADITIVO. AF_11/2020</t>
  </si>
  <si>
    <t xml:space="preserve">CHAPIM (RUFO CAPA) EM AÇO GALVANIZADO, CORTE 33. AF_11/2020</t>
  </si>
  <si>
    <t xml:space="preserve">FORRO EM MADEIRA PINUS, PARA AMBIENTES RESIDENCIAIS, INCLUSIVE ESTRUTURA UNIDIRECIONAL DE FIXAÇÃO. AF_08/2023</t>
  </si>
  <si>
    <t xml:space="preserve">ACABAMENTOS PARA FORRO (RODA-FORRO EM MADEIRA PINUS). AF_08/2023</t>
  </si>
  <si>
    <t xml:space="preserve">FORRO EM MADEIRA PINUS, PARA AMBIENTES RESIDENCIAIS E COMERCIAIS, INCLUSIVE ESTRUTURA BIDIRECIONAL DE FIXAÇÃO. AF_08/2023</t>
  </si>
  <si>
    <t xml:space="preserve">FORRO EM PLACAS DE GESSO, PARA AMBIENTES RESIDENCIAIS. AF_08/2023_PS</t>
  </si>
  <si>
    <t xml:space="preserve">FORRO EM DRYWALL PARA AMBIENTES RESIDENCIAIS, INCLUSIVE ESTRUTURA UNIDIRECIONAL DE FIXAÇÃO. AF_08/2023_PS</t>
  </si>
  <si>
    <t xml:space="preserve">FORRO EM PLACAS DE GESSO, PARA AMBIENTES COMERCIAIS. AF_08/2023_PS</t>
  </si>
  <si>
    <t xml:space="preserve">FORRO EM DRYWALL, PARA AMBIENTES COMERCIAIS, INCLUSIVE ESTRUTURA BIRECIONAL DE FIXAÇÃO. AF_08/2023_PS</t>
  </si>
  <si>
    <t xml:space="preserve">ACABAMENTOS PARA FORRO (MOLDURA DE GESSO). AF_08/2023</t>
  </si>
  <si>
    <t xml:space="preserve">ACABAMENTOS PARA FORRO (MOLDURA EM DRYWALL, COM LARGURA DE 15 CM). AF_08/2023_PS</t>
  </si>
  <si>
    <t xml:space="preserve">ACABAMENTOS PARA FORRO (SANCA DE GESSO, MONTADA NA OBRA). AF_08/2023_PS</t>
  </si>
  <si>
    <t xml:space="preserve">FORRO EM RÉGUAS DE PVC, FRISADO, PARA AMBIENTES RESIDENCIAIS, INCLUSIVE ESTRUTURA UNIDIRECIONAL DE FIXAÇÃO. AF_08/2023_PS</t>
  </si>
  <si>
    <t xml:space="preserve">FORRO EM RÉGUAS DE PVC, FRISADO, PARA AMBIENTES COMERCIAIS, INCLUSIVE ESTRUTURA BIDIRECIONAL DE FIXAÇÃO. AF_08/2023_PS</t>
  </si>
  <si>
    <t xml:space="preserve">ACABAMENTOS PARA FORRO (RODA-FORRO EM PERFIL METÁLICO E PLÁSTICO). AF_08/2023</t>
  </si>
  <si>
    <t xml:space="preserve">FORRO EM RÉGUAS DE PVC, LISO, PARA AMBIENTES RESIDENCIAIS, INCLUSIVE ESTRUTURA UNIDIRECIONAL DE FIXAÇÃO. AF_08/2023_PS</t>
  </si>
  <si>
    <t xml:space="preserve">FORRO EM RÉGUAS DE PVC, LISO, PARA AMBIENTES COMERCIAIS, INCLUSIVE ESTRUTURA BIDIRECIONAL DE FIXAÇÃO. AF_08/2023_PS</t>
  </si>
  <si>
    <t xml:space="preserve">ESTUCAMENTO DE DENSIDADE BAIXA DE PANOS DE FACHADA DO SISTEMA DE PAREDES DE CONCRETO EM EDIFICAÇÕES DE MÚLTIPLOS PAVIMENTOS, ACESSO COM PLATAFORMA OU CADEIRINHA, UTILIZAÇÃO DE ARGAMASSA COLANTE. AF_10/2022</t>
  </si>
  <si>
    <t xml:space="preserve">ESTUCAMENTO DE DENSIDADE BAIXA DE PANOS DE FACHADA DO SISTEMA DE PAREDES DE CONCRETO EM UNIDADES HABITACIONAIS DE PAVIMENTO ÚNICO, UTILIZAÇÃO DE ARGAMASSA COLANTE. AF_10/2022</t>
  </si>
  <si>
    <t xml:space="preserve">ESTUCAMENTO DE DENSIDADE BAIXA NAS FACES INTERNAS DE PAREDES DO SISTEMA DE PAREDES DE CONCRETO, EM AMBIENTES COM ÁREA ENTRE 5 M² E 10 M², UTILIZAÇÃO DE ARGAMASSA COLANTE. AF_10/2022</t>
  </si>
  <si>
    <t xml:space="preserve">ESTUCAMENTO PARA QUALQUER REVESTIMENTO, EM TETO DO SISTEMA DE PAREDES DE CONCRETO, EM AMBIENTES COM ÁREA ENTRE 5 M² E 10 M², UTILIZAÇÃO DE ARGAMASSA COLANTE. AF_10/2022</t>
  </si>
  <si>
    <t xml:space="preserve">ESTUCAMENTO DE DENSIDADE ALTA NAS FACES INTERNAS DE PAREDES DO SISTEMA DE PAREDES DE CONCRETO, EM AMBIENTES COM ÁREA ENTRE 5 M² E 10 M², UTILIZAÇÃO DE ARGAMASSA COLANTE. AF_10/2022</t>
  </si>
  <si>
    <t xml:space="preserve">ESTUCAMENTO PARA QUALQUER REVESTIMENTO, EM TETO DO SISTEMA DE PAREDES DE CONCRETO, EM AMBIENTES COM ÁREA MAIOR QUE 10 M², UTILIZAÇÃO DE ARGAMASSA COLANTE. AF_10/2022</t>
  </si>
  <si>
    <t xml:space="preserve">ESTUCAMENTO PARA QUALQUER REVESTIMENTO, EM TETO DO SISTEMA DE PAREDES DE CONCRETO, EM AMBIENTES COM ÁREA MENOR QUE 5 M², UTILIZAÇÃO DE ARGAMASSA COLANTE. AF_10/2022</t>
  </si>
  <si>
    <t xml:space="preserve">ESTUCAMENTO DE DENSIDADE ALTA NAS FACES INTERNAS DE PAREDES DO SISTEMA DE PAREDES DE CONCRETO, EM AMBIENTES COM ÁREA MAIOR QUE 10 M², UTILIZAÇÃO DE ARGAMASSA COLANTE. AF_10/2022</t>
  </si>
  <si>
    <t xml:space="preserve">ESTUCAMENTO DE DENSIDADE ALTA NAS FACES INTERNAS DE PAREDES DO SISTEMA DE PAREDES DE CONCRETO, EM AMBIENTES COM ÁREA MENOR QUE 5 M², UTILIZAÇÃO DE ARGAMASSA COLANTE. AF_10/2022</t>
  </si>
  <si>
    <t xml:space="preserve">ESTUCAMENTO DE DENSIDADE BAIXA NAS FACES INTERNAS DE PAREDES DO SISTEMA DE PAREDES DE CONCRETO, EM AMBIENTES COM ÁREA MAIOR QUE 10 M², UTILIZAÇÃO DE ARGAMASSA COLANTE. AF_10/2022</t>
  </si>
  <si>
    <t xml:space="preserve">ESTUCAMENTO DE DENSIDADE BAIXA NAS FACES INTERNAS DE PAREDES DO SISTEMA DE PAREDES DE CONCRETO, EM AMBIENTES COM ÁREA MENOR QUE 5 M², UTILIZAÇÃO DE ARGAMASSA COLANTE. AF_10/2022</t>
  </si>
  <si>
    <t xml:space="preserve">ESTUCAMENTO DE DENSIDADE BAIXA DE PANOS DE FACHADA DO SISTEMA DE PAREDES DE CONCRETO EM EDIFICAÇÕES DE MÚLTIPLOS PAVIMENTOS, ACESSO COM BALANCIM, UTILIZAÇÃO DE ARGAMASSA COLANTE. AF_10/2022</t>
  </si>
  <si>
    <t xml:space="preserve">ESTUCAMENTO DE DENSIDADE BAIXA DE PANOS DE FACHADA DO SISTEMA DE PAREDES DE CONCRETO EM UNIDADES HABITACIONAIS DE DOIS PAVIMENTOS (SOBRADO), ACESSO COM ANDAIME FACHADEIRO, UTILIZAÇÃO DE ARGAMASSA COLANTE. AF_10/2022</t>
  </si>
  <si>
    <t xml:space="preserve">ESTUCAMENTO DE DENSIDADE BAIXA DE PANOS DE FACHADA DO SISTEMA DE PAREDES DE CONCRETO EM UNIDADES HABITACIONAIS DE DOIS PAVIMENTOS (SOBRADO), ACESSO COM PLATAFORMA, UTILIZAÇÃO DE ARGAMASSA COLANTE. AF_10/2022</t>
  </si>
  <si>
    <t xml:space="preserve">ESTUCAMENTO DE DENSIDADE ALTA DE PANOS DE FACHADA DO SISTEMA DE PAREDES DE CONCRETO EM EDIFICAÇÕES DE MÚLTIPLOS PAVIMENTOS, ACESSO COM PLATAFORMA OU CADEIRINHA, UTILIZAÇÃO DE ARGAMASSA COLANTE. AF_10/2022</t>
  </si>
  <si>
    <t xml:space="preserve">ESTUCAMENTO DE DENSIDADE ALTA DE PANOS DE FACHADA DO SISTEMA DE PAREDES DE CONCRETO EM EDIFICAÇÕES DE MÚLTIPLOS PAVIMENTOS, ACESSO COM BALANCIM, UTILIZAÇÃO DE ARGAMASSA COLANTE. AF_10/2022</t>
  </si>
  <si>
    <t xml:space="preserve">ESTUCAMENTO DE DENSIDADE ALTA DE PANOS DE FACHADA DO SISTEMA DE PAREDES DE CONCRETO EM UNIDADES HABITACIONAIS DE DOIS PAVIMENTOS (SOBRADO), ACESSO COM ANDAIME FACHADEIRO, UTILIZAÇÃO DE ARGAMASSA COLANTE. AF_10/2022</t>
  </si>
  <si>
    <t xml:space="preserve">ESTUCAMENTO DE DENSIDADE ALTA DE PANOS DE FACHADA DO SISTEMA DE PAREDES DE CONCRETO EM UNIDADES HABITACIONAIS DE DOIS PAVIMENTOS (SOBRADO), ACESSO COM PLATAFORMA, UTILIZAÇÃO DE ARGAMASSA COLANTE. AF_10/2022</t>
  </si>
  <si>
    <t xml:space="preserve">ESTUCAMENTO DE DENSIDADE ALTA DE PANOS DE FACHADA DO SISTEMA DE PAREDES DE CONCRETO EM UNIDADES HABITACIONAIS DE PAVIMENTO ÚNICO, UTILIZAÇÃO DE ARGAMASSA COLANTE. AF_10/2022</t>
  </si>
  <si>
    <t xml:space="preserve">ARGAMASSA TRAÇO 1:7 (EM VOLUME DE CIMENTO E AREIA MÉDIA ÚMIDA) COM ADIÇÃO DE PLASTIFICANTE PARA EMBOÇO/MASSA ÚNICA/ASSENTAMENTO DE ALVENARIA DE VEDAÇÃO, PREPARO MECÂNICO COM BETONEIRA 400 L. AF_08/2019</t>
  </si>
  <si>
    <t xml:space="preserve">ARGAMASSA TRAÇO 1:7 (EM VOLUME DE CIMENTO E AREIA MÉDIA ÚMIDA) COM ADIÇÃO DE PLASTIFICANTE PARA EMBOÇO/MASSA ÚNICA/ASSENTAMENTO DE ALVENARIA DE VEDAÇÃO, PREPARO MECÂNICO COM BETONEIRA 600 L. AF_08/2019</t>
  </si>
  <si>
    <t xml:space="preserve">ARGAMASSA TRAÇO 1:6 (EM VOLUME DE CIMENTO E AREIA MÉDIA ÚMIDA) COM ADIÇÃO DE PLASTIFICANTE PARA EMBOÇO/MASSA ÚNICA/ASSENTAMENTO DE ALVENARIA DE VEDAÇÃO, PREPARO MECÂNICO COM BETONEIRA 400 L. AF_08/2019</t>
  </si>
  <si>
    <t xml:space="preserve">ARGAMASSA TRAÇO 1:6 (EM VOLUME DE CIMENTO E AREIA MÉDIA ÚMIDA) COM ADIÇÃO DE PLASTIFICANTE PARA EMBOÇO/MASSA ÚNICA/ASSENTAMENTO DE ALVENARIA DE VEDAÇÃO, PREPARO MECÂNICO COM BETONEIRA 600 L. AF_08/2019</t>
  </si>
  <si>
    <t xml:space="preserve">ARGAMASSA TRAÇO 1:1:6 (EM VOLUME DE CIMENTO, CAL E AREIA MÉDIA ÚMIDA) PARA EMBOÇO/MASSA ÚNICA/ASSENTAMENTO DE ALVENARIA DE VEDAÇÃO, PREPARO MECÂNICO COM BETONEIRA 400 L. AF_08/2019</t>
  </si>
  <si>
    <t xml:space="preserve">ARGAMASSA TRAÇO 1:1:6 (EM VOLUME DE CIMENTO, CAL E AREIA MÉDIA ÚMIDA) PARA EMBOÇO/MASSA ÚNICA/ASSENTAMENTO DE ALVENARIA DE VEDAÇÃO, PREPARO MECÂNICO COM BETONEIRA 600 L. AF_08/2019</t>
  </si>
  <si>
    <t xml:space="preserve">ARGAMASSA TRAÇO 1:1,5:7,5 (EM VOLUME DE CIMENTO, CAL E AREIA MÉDIA ÚMIDA) PARA EMBOÇO/MASSA ÚNICA/ASSENTAMENTO DE ALVENARIA DE VEDAÇÃO, PREPARO MECÂNICO COM BETONEIRA 400 L. AF_08/2019</t>
  </si>
  <si>
    <t xml:space="preserve">ARGAMASSA TRAÇO 1:1,5:7,5 (EM VOLUME DE CIMENTO, CAL E AREIA MÉDIA ÚMIDA) PARA EMBOÇO/MASSA ÚNICA/ASSENTAMENTO DE ALVENARIA DE VEDAÇÃO, PREPARO MECÂNICO COM BETONEIRA 600 L. AF_08/2019</t>
  </si>
  <si>
    <t xml:space="preserve">ARGAMASSA TRAÇO 1:2:8 (EM VOLUME DE CIMENTO, CAL E AREIA MÉDIA ÚMIDA) PARA EMBOÇO/MASSA ÚNICA/ASSENTAMENTO DE ALVENARIA DE VEDAÇÃO, PREPARO MECÂNICO COM BETONEIRA 400 L. AF_08/2019</t>
  </si>
  <si>
    <t xml:space="preserve">ARGAMASSA TRAÇO 1:2:9 (EM VOLUME DE CIMENTO, CAL E AREIA MÉDIA ÚMIDA) PARA EMBOÇO/MASSA ÚNICA/ASSENTAMENTO DE ALVENARIA DE VEDAÇÃO, PREPARO MECÂNICO COM BETONEIRA 600 L. AF_08/2019</t>
  </si>
  <si>
    <t xml:space="preserve">ARGAMASSA TRAÇO 1:3:12 (EM VOLUME DE CIMENTO, CAL E AREIA MÉDIA ÚMIDA) PARA EMBOÇO/MASSA ÚNICA/ASSENTAMENTO DE ALVENARIA DE VEDAÇÃO, PREPARO MECÂNICO COM BETONEIRA 400 L. AF_08/2019</t>
  </si>
  <si>
    <t xml:space="preserve">ARGAMASSA TRAÇO 1:3:12 (EM VOLUME DE CIMENTO, CAL E AREIA MÉDIA ÚMIDA) PARA EMBOÇO/MASSA ÚNICA/ASSENTAMENTO DE ALVENARIA DE VEDAÇÃO, PREPARO MECÂNICO COM BETONEIRA 600 L. AF_08/2019</t>
  </si>
  <si>
    <t xml:space="preserve">ARGAMASSA TRAÇO 1:3 (EM VOLUME DE CIMENTO E AREIA MÉDIA ÚMIDA) PARA CONTRAPISO, PREPARO MECÂNICO COM BETONEIRA 400 L. AF_08/2019</t>
  </si>
  <si>
    <t xml:space="preserve">ARGAMASSA TRAÇO 1:3 (EM VOLUME DE CIMENTO E AREIA MÉDIA ÚMIDA) PARA CONTRAPISO, PREPARO MECÂNICO COM BETONEIRA 600 L. AF_08/2019</t>
  </si>
  <si>
    <t xml:space="preserve">ARGAMASSA TRAÇO 1:4 (EM VOLUME DE CIMENTO E AREIA MÉDIA ÚMIDA) PARA CONTRAPISO, PREPARO MECÂNICO COM BETONEIRA 400 L. AF_08/2019</t>
  </si>
  <si>
    <t xml:space="preserve">ARGAMASSA TRAÇO 1:4 (EM VOLUME DE CIMENTO E AREIA MÉDIA ÚMIDA) PARA CONTRAPISO, PREPARO MECÂNICO COM BETONEIRA 600 L. AF_08/2019</t>
  </si>
  <si>
    <t xml:space="preserve">ARGAMASSA TRAÇO 1:5 (EM VOLUME DE CIMENTO E AREIA MÉDIA ÚMIDA) PARA CONTRAPISO, PREPARO MECÂNICO COM BETONEIRA 400 L. AF_08/2019</t>
  </si>
  <si>
    <t xml:space="preserve">ARGAMASSA TRAÇO 1:5 (EM VOLUME DE CIMENTO E AREIA MÉDIA ÚMIDA) PARA CONTRAPISO, PREPARO MECÂNICO COM BETONEIRA 600 L. AF_08/2019</t>
  </si>
  <si>
    <t xml:space="preserve">ARGAMASSA TRAÇO 1:6 (EM VOLUME DE CIMENTO E AREIA MÉDIA ÚMIDA) PARA CONTRAPISO, PREPARO MECÂNICO COM BETONEIRA 400 L. AF_08/2019</t>
  </si>
  <si>
    <t xml:space="preserve">ARGAMASSA TRAÇO 1:6 (EM VOLUME DE CIMENTO E AREIA MÉDIA ÚMIDA) PARA CONTRAPISO, PREPARO MECÂNICO COM BETONEIRA 600 L. AF_08/2019</t>
  </si>
  <si>
    <t xml:space="preserve">ARGAMASSA TRAÇO 1:5 (EM VOLUME DE CIMENTO E AREIA GROSSA ÚMIDA) PARA CHAPISCO CONVENCIONAL, PREPARO MECÂNICO COM BETONEIRA 400 L. AF_08/2019</t>
  </si>
  <si>
    <t xml:space="preserve">ARGAMASSA TRAÇO 1:5 (EM VOLUME DE CIMENTO E AREIA GROSSA ÚMIDA) PARA CHAPISCO CONVENCIONAL, PREPARO MECÂNICO COM BETONEIRA 600 L. AF_08/2019</t>
  </si>
  <si>
    <t xml:space="preserve">ARGAMASSA TRAÇO 1:3 (EM VOLUME DE CIMENTO E AREIA GROSSA ÚMIDA) PARA CHAPISCO CONVENCIONAL, PREPARO MECÂNICO COM BETONEIRA 400 L. AF_08/2019</t>
  </si>
  <si>
    <t xml:space="preserve">ARGAMASSA TRAÇO 1:3 (EM VOLUME DE CIMENTO E AREIA GROSSA ÚMIDA) PARA CHAPISCO CONVENCIONAL, PREPARO MECÂNICO COM BETONEIRA 600 L. AF_08/2019</t>
  </si>
  <si>
    <t xml:space="preserve">ARGAMASSA TRAÇO 1:4 (EM VOLUME DE CIMENTO E AREIA GROSSA ÚMIDA) PARA CHAPISCO CONVENCIONAL, PREPARO MECÂNICO COM BETONEIRA 400 L. AF_08/2019</t>
  </si>
  <si>
    <t xml:space="preserve">ARGAMASSA TRAÇO 1:4 (EM VOLUME DE CIMENTO E AREIA GROSSA ÚMIDA) PARA CHAPISCO CONVENCIONAL, PREPARO MECÂNICO COM BETONEIRA 600 L. AF_08/2019</t>
  </si>
  <si>
    <t xml:space="preserve">ARGAMASSA TRAÇO 1:5 (EM VOLUME DE CIMENTO E AREIA GROSSA ÚMIDA) COM ADIÇÃO DE EMULSÃO POLIMÉRICA PARA CHAPISCO ROLADO, PREPARO MECÂNICO COM BETONEIRA 400 L. AF_08/2019</t>
  </si>
  <si>
    <t xml:space="preserve">ARGAMASSA TRAÇO 1:5 (EM VOLUME DE CIMENTO E AREIA GROSSA ÚMIDA) COM ADIÇÃO DE EMULSÃO POLIMÉRICA PARA CHAPISCO ROLADO, PREPARO MECÂNICO COM BETONEIRA 600 L. AF_08/2019</t>
  </si>
  <si>
    <t xml:space="preserve">ARGAMASSA TRAÇO 1:3 (EM VOLUME DE CIMENTO E AREIA GROSSA ÚMIDA) COM ADIÇÃO DE EMULSÃO POLIMÉRICA PARA CHAPISCO ROLADO, PREPARO MECÂNICO COM BETONEIRA 400 L. AF_08/2019</t>
  </si>
  <si>
    <t xml:space="preserve">ARGAMASSA TRAÇO 1:3 (EM VOLUME DE CIMENTO E AREIA GROSSA ÚMIDA) COM ADIÇÃO DE EMULSÃO POLIMÉRICA PARA CHAPISCO ROLADO, PREPARO MECÂNICO COM BETONEIRA 600 L. AF_08/2019</t>
  </si>
  <si>
    <t xml:space="preserve">ARGAMASSA TRAÇO 1:4 (EM VOLUME DE CIMENTO E AREIA GROSSA ÚMIDA) COM ADIÇÃO DE EMULSÃO POLIMÉRICA PARA CHAPISCO ROLADO, PREPARO MECÂNICO COM BETONEIRA 400 L. AF_08/2019</t>
  </si>
  <si>
    <t xml:space="preserve">ARGAMASSA TRAÇO 1:4 (EM VOLUME DE CIMENTO E AREIA GROSSA ÚMIDA) COM ADIÇÃO DE EMULSÃO POLIMÉRICA PARA CHAPISCO ROLADO, PREPARO MECÂNICO COM BETONEIRA 600 L. AF_08/2019</t>
  </si>
  <si>
    <t xml:space="preserve">ARGAMASSA TRAÇO 1:7 (EM VOLUME DE CIMENTO E AREIA MÉDIA ÚMIDA) COM ADIÇÃO DE PLASTIFICANTE PARA EMBOÇO/MASSA ÚNICA/ASSENTAMENTO DE ALVENARIA DE VEDAÇÃO, PREPARO MECÂNICO COM MISTURADOR DE EIXO HORIZONTAL DE 300 KG. AF_08/2019</t>
  </si>
  <si>
    <t xml:space="preserve">ARGAMASSA TRAÇO 1:7 (EM VOLUME DE CIMENTO E AREIA MÉDIA ÚMIDA) COM ADIÇÃO DE PLASTIFICANTE PARA EMBOÇO/MASSA ÚNICA/ASSENTAMENTO DE ALVENARIA DE VEDAÇÃO, PREPARO MECÂNICO COM MISTURADOR DE EIXO HORIZONTAL DE 600 KG. AF_08/2019</t>
  </si>
  <si>
    <t xml:space="preserve">ARGAMASSA TRAÇO 1:6 (EM VOLUME DE CIMENTO E AREIA MÉDIA ÚMIDA) COM ADIÇÃO DE PLASTIFICANTE PARA EMBOÇO/MASSA ÚNICA/ASSENTAMENTO DE ALVENARIA DE VEDAÇÃO, PREPARO MECÂNICO COM MISTURADOR DE EIXO HORIZONTAL DE 300 KG. AF_08/2019</t>
  </si>
  <si>
    <t xml:space="preserve">ARGAMASSA TRAÇO 1:6 (EM VOLUME DE CIMENTO E AREIA MÉDIA ÚMIDA) COM ADIÇÃO DE PLASTIFICANTE PARA EMBOÇO/MASSA ÚNICA/ASSENTAMENTO DE ALVENARIA DE VEDAÇÃO, PREPARO MECÂNICO COM MISTURADOR DE EIXO HORIZONTAL DE 600 KG. AF_08/2019</t>
  </si>
  <si>
    <t xml:space="preserve">ARGAMASSA TRAÇO 1:1:6 (EM VOLUME DE CIMENTO, CAL E AREIA MÉDIA ÚMIDA) PARA EMBOÇO/MASSA ÚNICA/ASSENTAMENTO DE ALVENARIA DE VEDAÇÃO, PREPARO MECÂNICO COM MISTURADOR DE EIXO HORIZONTAL DE 300 KG. AF_08/2019</t>
  </si>
  <si>
    <t xml:space="preserve">ARGAMASSA TRAÇO 1:1:6 (EM VOLUME DE CIMENTO, CAL E AREIA MÉDIA ÚMIDA) PARA EMBOÇO/MASSA ÚNICA/ASSENTAMENTO DE ALVENARIA DE VEDAÇÃO, PREPARO MECÂNICO COM MISTURADOR DE EIXO HORIZONTAL DE 600 KG. AF_08/2019</t>
  </si>
  <si>
    <t xml:space="preserve">ARGAMASSA TRAÇO 1:1,5:7,5 (EM VOLUME DE CIMENTO, CAL E AREIA MÉDIA ÚMIDA) PARA EMBOÇO/MASSA ÚNICA/ASSENTAMENTO DE ALVENARIA DE VEDAÇÃO, PREPARO MECÂNICO COM MISTURADOR DE EIXO HORIZONTAL DE 300 KG. AF_08/2019</t>
  </si>
  <si>
    <t xml:space="preserve">ARGAMASSA TRAÇO 1:1,5:7,5 (EM VOLUME DE CIMENTO, CAL E AREIA MÉDIA ÚMIDA) PARA EMBOÇO/MASSA ÚNICA/ASSENTAMENTO DE ALVENARIA DE VEDAÇÃO, PREPARO MECÂNICO COM MISTURADOR DE EIXO HORIZONTAL DE 600 KG. AF_08/2019</t>
  </si>
  <si>
    <t xml:space="preserve">ARGAMASSA TRAÇO 1:2:8 (EM VOLUME DE CIMENTO, CAL E AREIA MÉDIA ÚMIDA) PARA EMBOÇO/MASSA ÚNICA/ASSENTAMENTO DE ALVENARIA DE VEDAÇÃO, PREPARO MECÂNICO COM MISTURADOR DE EIXO HORIZONTAL DE 300 KG. AF_08/2019</t>
  </si>
  <si>
    <t xml:space="preserve">ARGAMASSA TRAÇO 1:2:8 (EM VOLUME DE CIMENTO, CAL E AREIA MÉDIA ÚMIDA) PARA EMBOÇO/MASSA ÚNICA/ASSENTAMENTO DE ALVENARIA DE VEDAÇÃO, PREPARO MECÂNICO COM MISTURADOR DE EIXO HORIZONTAL DE 600 KG. AF_08/2019</t>
  </si>
  <si>
    <t xml:space="preserve">ARGAMASSA TRAÇO 1:2:9 (EM VOLUME DE CIMENTO, CAL E AREIA MÉDIA ÚMIDA) PARA EMBOÇO/MASSA ÚNICA/ASSENTAMENTO DE ALVENARIA DE VEDAÇÃO, PREPARO MECÂNICO COM MISTURADOR DE EIXO HORIZONTAL DE 300 KG. AF_08/2019</t>
  </si>
  <si>
    <t xml:space="preserve">ARGAMASSA TRAÇO 1:3:12 (EM VOLUME DE CIMENTO, CAL E AREIA MÉDIA ÚMIDA) PARA EMBOÇO/MASSA ÚNICA/ASSENTAMENTO DE ALVENARIA DE VEDAÇÃO, PREPARO MECÂNICO COM MISTURADOR DE EIXO HORIZONTAL DE 600 KG. AF_08/2019</t>
  </si>
  <si>
    <t xml:space="preserve">ARGAMASSA TRAÇO 1:3 (EM VOLUME DE CIMENTO E AREIA MÉDIA ÚMIDA) PARA CONTRAPISO, PREPARO MECÂNICO COM MISTURADOR DE EIXO HORIZONTAL DE 160 KG. AF_08/2019</t>
  </si>
  <si>
    <t xml:space="preserve">ARGAMASSA TRAÇO 1:3 (EM VOLUME DE CIMENTO E AREIA MÉDIA ÚMIDA) PARA CONTRAPISO, PREPARO MECÂNICO COM MISTURADOR DE EIXO HORIZONTAL DE 300 KG. AF_08/2019</t>
  </si>
  <si>
    <t xml:space="preserve">ARGAMASSA TRAÇO 1:3 (EM VOLUME DE CIMENTO E AREIA MÉDIA ÚMIDA) PARA CONTRAPISO, PREPARO MECÂNICO COM MISTURADOR DE EIXO HORIZONTAL DE 600 KG. AF_08/2019</t>
  </si>
  <si>
    <t xml:space="preserve">ARGAMASSA TRAÇO 1:4 (EM VOLUME DE CIMENTO E AREIA MÉDIA ÚMIDA) PARA CONTRAPISO, PREPARO MECÂNICO COM MISTURADOR DE EIXO HORIZONTAL DE 160 KG. AF_08/2019</t>
  </si>
  <si>
    <t xml:space="preserve">ARGAMASSA TRAÇO 1:4 (EM VOLUME DE CIMENTO E AREIA MÉDIA ÚMIDA) PARA CONTRAPISO, PREPARO MECÂNICO COM MISTURADOR DE EIXO HORIZONTAL DE 300 KG. AF_08/2019</t>
  </si>
  <si>
    <t xml:space="preserve">ARGAMASSA TRAÇO 1:4 (EM VOLUME DE CIMENTO E AREIA MÉDIA ÚMIDA) PARA CONTRAPISO, PREPARO MECÂNICO COM MISTURADOR DE EIXO HORIZONTAL DE 600 KG. AF_08/2019</t>
  </si>
  <si>
    <t xml:space="preserve">ARGAMASSA TRAÇO 1:5 (EM VOLUME DE CIMENTO E AREIA MÉDIA ÚMIDA) PARA CONTRAPISO, PREPARO MECÂNICO COM MISTURADOR DE EIXO HORIZONTAL DE 160 KG. AF_08/2019</t>
  </si>
  <si>
    <t xml:space="preserve">ARGAMASSA TRAÇO 1:5 (EM VOLUME DE CIMENTO E AREIA MÉDIA ÚMIDA) PARA CONTRAPISO, PREPARO MECÂNICO COM MISTURADOR DE EIXO HORIZONTAL DE 300 KG. AF_08/2019</t>
  </si>
  <si>
    <t xml:space="preserve">ARGAMASSA TRAÇO 1:5 (EM VOLUME DE CIMENTO E AREIA MÉDIA ÚMIDA) PARA CONTRAPISO, PREPARO MECÂNICO COM MISTURADOR DE EIXO HORIZONTAL DE 600 KG. AF_08/2019</t>
  </si>
  <si>
    <t xml:space="preserve">ARGAMASSA TRAÇO 1:6 (EM VOLUME DE CIMENTO E AREIA MÉDIA ÚMIDA) PARA CONTRAPISO, PREPARO MECÂNICO COM MISTURADOR DE EIXO HORIZONTAL DE 160 KG. AF_08/2019</t>
  </si>
  <si>
    <t xml:space="preserve">ARGAMASSA TRAÇO 1:6 (EM VOLUME DE CIMENTO E AREIA MÉDIA ÚMIDA) PARA CONTRAPISO, PREPARO MECÂNICO COM MISTURADOR DE EIXO HORIZONTAL DE 600 KG. AF_08/2019</t>
  </si>
  <si>
    <t xml:space="preserve">ARGAMASSA TRAÇO 1:5 (EM VOLUME DE CIMENTO E AREIA GROSSA ÚMIDA) PARA CHAPISCO CONVENCIONAL, PREPARO MECÂNICO COM MISTURADOR DE EIXO HORIZONTAL DE 300 KG. AF_08/2019</t>
  </si>
  <si>
    <t xml:space="preserve">ARGAMASSA TRAÇO 1:5 (EM VOLUME DE CIMENTO E AREIA GROSSA ÚMIDA) PARA CHAPISCO CONVENCIONAL, PREPARO MECÂNICO COM MISTURADOR DE EIXO HORIZONTAL DE 600 KG. AF_08/2019</t>
  </si>
  <si>
    <t xml:space="preserve">ARGAMASSA TRAÇO 1:3 (EM VOLUME DE CIMENTO E AREIA GROSSA ÚMIDA) PARA CHAPISCO CONVENCIONAL, PREPARO MECÂNICO COM MISTURADOR DE EIXO HORIZONTAL DE 160 KG. AF_08/2019</t>
  </si>
  <si>
    <t xml:space="preserve">ARGAMASSA TRAÇO 1:3 (EM VOLUME DE CIMENTO E AREIA GROSSA ÚMIDA) PARA CHAPISCO CONVENCIONAL, PREPARO MECÂNICO COM MISTURADOR DE EIXO HORIZONTAL DE 300 KG. AF_08/2019</t>
  </si>
  <si>
    <t xml:space="preserve">ARGAMASSA TRAÇO 1:3 (EM VOLUME DE CIMENTO E AREIA GROSSA ÚMIDA) PARA CHAPISCO CONVENCIONAL, PREPARO MECÂNICO COM MISTURADOR DE EIXO HORIZONTAL DE 600 KG. AF_08/2019</t>
  </si>
  <si>
    <t xml:space="preserve">ARGAMASSA TRAÇO 1:4 (EM VOLUME DE CIMENTO E AREIA GROSSA ÚMIDA) PARA CHAPISCO CONVENCIONAL, PREPARO MECÂNICO COM MISTURADOR DE EIXO HORIZONTAL DE 160 KG. AF_08/2019</t>
  </si>
  <si>
    <t xml:space="preserve">ARGAMASSA TRAÇO 1:4 (EM VOLUME DE CIMENTO E AREIA GROSSA ÚMIDA) PARA CHAPISCO CONVENCIONAL, PREPARO MECÂNICO COM MISTURADOR DE EIXO HORIZONTAL DE 300 KG. AF_08/2019</t>
  </si>
  <si>
    <t xml:space="preserve">ARGAMASSA TRAÇO 1:4 (EM VOLUME DE CIMENTO E AREIA GROSSA ÚMIDA) PARA CHAPISCO CONVENCIONAL, PREPARO MECÂNICO COM MISTURADOR DE EIXO HORIZONTAL DE 600 KG. AF_08/2019</t>
  </si>
  <si>
    <t xml:space="preserve">ARGAMASSA TRAÇO 1:5 (EM VOLUME DE CIMENTO E AREIA GROSSA ÚMIDA) COM ADIÇÃO DE EMULSÃO POLIMÉRICA PARA CHAPISCO ROLADO, PREPARO MECÂNICO COM MISTURADOR DE EIXO HORIZONTAL DE 300 KG. AF_08/2019</t>
  </si>
  <si>
    <t xml:space="preserve">ARGAMASSA TRAÇO 1:5 (EM VOLUME DE CIMENTO E AREIA GROSSA ÚMIDA) COM ADIÇÃO DE EMULSÃO POLIMÉRICA PARA CHAPISCO ROLADO, PREPARO MECÂNICO COM MISTURADOR DE EIXO HORIZONTAL DE 600 KG. AF_08/2019</t>
  </si>
  <si>
    <t xml:space="preserve">ARGAMASSA TRAÇO 1:3 (EM VOLUME DE CIMENTO E AREIA GROSSA ÚMIDA) COM ADIÇÃO DE EMULSÃO POLIMÉRICA PARA CHAPISCO ROLADO, PREPARO MECÂNICO COM MISTURADOR DE EIXO HORIZONTAL DE 160 KG. AF_08/2019</t>
  </si>
  <si>
    <t xml:space="preserve">ARGAMASSA TRAÇO 1:3 (EM VOLUME DE CIMENTO E AREIA GROSSA ÚMIDA) COM ADIÇÃO DE EMULSÃO POLIMÉRICA PARA CHAPISCO ROLADO, PREPARO MECÂNICO COM MISTURADOR DE EIXO HORIZONTAL DE 300 KG. AF_08/2019</t>
  </si>
  <si>
    <t xml:space="preserve">ARGAMASSA TRAÇO 1:3 (EM VOLUME DE CIMENTO E AREIA GROSSA ÚMIDA) COM ADIÇÃO DE EMULSÃO POLIMÉRICA PARA CHAPISCO ROLADO, PREPARO MECÂNICO COM MISTURADOR DE EIXO HORIZONTAL DE 600 KG. AF_08/2019</t>
  </si>
  <si>
    <t xml:space="preserve">ARGAMASSA TRAÇO 1:4 (EM VOLUME DE CIMENTO E AREIA GROSSA ÚMIDA) COM ADIÇÃO DE EMULSÃO POLIMÉRICA PARA CHAPISCO ROLADO, PREPARO MECÂNICO COM MISTURADOR DE EIXO HORIZONTAL DE 300 KG. AF_08/2019</t>
  </si>
  <si>
    <t xml:space="preserve">ARGAMASSA TRAÇO 1:4 (EM VOLUME DE CIMENTO E AREIA GROSSA ÚMIDA) COM ADIÇÃO DE EMULSÃO POLIMÉRICA PARA CHAPISCO ROLADO, PREPARO MECÂNICO COM MISTURADOR DE EIXO HORIZONTAL DE 600 KG. AF_08/2019</t>
  </si>
  <si>
    <t xml:space="preserve">ARGAMASSA TRAÇO 1:7 (EM VOLUME DE CIMENTO E AREIA MÉDIA ÚMIDA) COM ADIÇÃO DE PLASTIFICANTE PARA EMBOÇO/MASSA ÚNICA/ASSENTAMENTO DE ALVENARIA DE VEDAÇÃO, PREPARO MANUAL. AF_08/2019</t>
  </si>
  <si>
    <t xml:space="preserve">ARGAMASSA TRAÇO 1:6 (EM VOLUME DE CIMENTO E AREIA MÉDIA ÚMIDA) COM ADIÇÃO DE PLASTIFICANTE PARA EMBOÇO/MASSA ÚNICA/ASSENTAMENTO DE ALVENARIA DE VEDAÇÃO, PREPARO MANUAL. AF_08/2019</t>
  </si>
  <si>
    <t xml:space="preserve">ARGAMASSA TRAÇO 1:1:6 (EM VOLUME DE CIMENTO, CAL E AREIA MÉDIA ÚMIDA) PARA EMBOÇO/MASSA ÚNICA/ASSENTAMENTO DE ALVENARIA DE VEDAÇÃO, PREPARO MANUAL. AF_08/2019</t>
  </si>
  <si>
    <t xml:space="preserve">ARGAMASSA TRAÇO 1:1,5:7,5 (EM VOLUME DE CIMENTO, CAL E AREIA MÉDIA ÚMIDA) PARA EMBOÇO/MASSA ÚNICA/ASSENTAMENTO DE ALVENARIA DE VEDAÇÃO, PREPARO MANUAL. AF_08/2019</t>
  </si>
  <si>
    <t xml:space="preserve">ARGAMASSA TRAÇO 1:2:8 (EM VOLUME DE CIMENTO, CAL E AREIA MÉDIA ÚMIDA) PARA EMBOÇO/MASSA ÚNICA/ASSENTAMENTO DE ALVENARIA DE VEDAÇÃO, PREPARO MANUAL. AF_08/2019</t>
  </si>
  <si>
    <t xml:space="preserve">ARGAMASSA TRAÇO 1:2:9 (EM VOLUME DE CIMENTO, CAL E AREIA MÉDIA ÚMIDA) PARA EMBOÇO/MASSA ÚNICA/ASSENTAMENTO DE ALVENARIA DE VEDAÇÃO, PREPARO MANUAL. AF_08/2019</t>
  </si>
  <si>
    <t xml:space="preserve">ARGAMASSA TRAÇO 1:3:12 (EM VOLUME DE CIMENTO, CAL E AREIA MÉDIA ÚMIDA) PARA EMBOÇO/MASSA ÚNICA/ASSENTAMENTO DE ALVENARIA DE VEDAÇÃO, PREPARO MANUAL. AF_08/2019</t>
  </si>
  <si>
    <t xml:space="preserve">ARGAMASSA TRAÇO 1:3 (EM VOLUME DE CIMENTO E AREIA MÉDIA ÚMIDA) PARA CONTRAPISO, PREPARO MANUAL. AF_08/2019</t>
  </si>
  <si>
    <t xml:space="preserve">ARGAMASSA TRAÇO 1:4 (EM VOLUME DE CIMENTO E AREIA MÉDIA ÚMIDA) PARA CONTRAPISO, PREPARO MANUAL. AF_08/2019</t>
  </si>
  <si>
    <t xml:space="preserve">ARGAMASSA TRAÇO 1:5 (EM VOLUME DE CIMENTO E AREIA MÉDIA ÚMIDA) PARA CONTRAPISO, PREPARO MANUAL. AF_08/2019</t>
  </si>
  <si>
    <t xml:space="preserve">ARGAMASSA TRAÇO 1:6 (EM VOLUME DE CIMENTO E AREIA MÉDIA ÚMIDA) PARA CONTRAPISO, PREPARO MANUAL. AF_08/2019</t>
  </si>
  <si>
    <t xml:space="preserve">ARGAMASSA TRAÇO 1:5 (EM VOLUME DE CIMENTO E AREIA GROSSA ÚMIDA) PARA CHAPISCO CONVENCIONAL, PREPARO MANUAL. AF_08/2019</t>
  </si>
  <si>
    <t xml:space="preserve">ARGAMASSA TRAÇO 1:3 (EM VOLUME DE CIMENTO E AREIA GROSSA ÚMIDA) PARA CHAPISCO CONVENCIONAL, PREPARO MANUAL. AF_08/2019</t>
  </si>
  <si>
    <t xml:space="preserve">ARGAMASSA TRAÇO 1:4 (EM VOLUME DE CIMENTO E AREIA GROSSA ÚMIDA) PARA CHAPISCO CONVENCIONAL, PREPARO MANUAL. AF_08/2019</t>
  </si>
  <si>
    <t xml:space="preserve">ARGAMASSA TRAÇO 1:5 (EM VOLUME DE CIMENTO E AREIA GROSSA ÚMIDA) COM ADIÇÃO DE EMULSÃO POLIMÉRICA PARA CHAPISCO ROLADO, PREPARO MANUAL. AF_08/2019</t>
  </si>
  <si>
    <t xml:space="preserve">ARGAMASSA TRAÇO 1:3 (EM VOLUME DE CIMENTO E AREIA GROSSA ÚMIDA) COM ADIÇÃO DE EMULSÃO POLIMÉRICA PARA CHAPISCO ROLADO, PREPARO MANUAL. AF_08/2019</t>
  </si>
  <si>
    <t xml:space="preserve">ARGAMASSA TRAÇO 1:4 (EM VOLUME DE CIMENTO E AREIA GROSSA ÚMIDA) COM ADIÇÃO DE EMULSÃO POLIMÉRICA PARA CHAPISCO ROLADO, PREPARO MANUAL. AF_08/2019</t>
  </si>
  <si>
    <t xml:space="preserve">ARGAMASSA INDUSTRIALIZADA MULTIUSO PARA REVESTIMENTOS E ASSENTAMENTO DA ALVENARIA, PREPARO COM MISTURADOR DE EIXO HORIZONTAL DE 160 KG. AF_08/2019</t>
  </si>
  <si>
    <t xml:space="preserve">ARGAMASSA INDUSTRIALIZADA MULTIUSO PARA REVESTIMENTOS E ASSENTAMENTO DA ALVENARIA, PREPARO COM MISTURADOR DE EIXO HORIZONTAL DE 300 KG. AF_08/2019</t>
  </si>
  <si>
    <t xml:space="preserve">ARGAMASSA INDUSTRIALIZADA MULTIUSO PARA REVESTIMENTOS E ASSENTAMENTO DA ALVENARIA, PREPARO COM MISTURADOR DE EIXO HORIZONTAL DE 600 KG. AF_08/2019</t>
  </si>
  <si>
    <t xml:space="preserve">ARGAMASSA PRONTA PARA CONTRAPISO, PREPARO COM MISTURADOR DE EIXO HORIZONTAL DE 160 KG. AF_08/2019</t>
  </si>
  <si>
    <t xml:space="preserve">ARGAMASSA PRONTA PARA CONTRAPISO, PREPARO COM MISTURADOR DE EIXO HORIZONTAL DE 300 KG. AF_08/2019</t>
  </si>
  <si>
    <t xml:space="preserve">ARGAMASSA PRONTA PARA CONTRAPISO, PREPARO COM MISTURADOR DE EIXO HORIZONTAL DE 600 KG. AF_08/2019</t>
  </si>
  <si>
    <t xml:space="preserve">ARGAMASSA PARA REVESTIMENTO DECORATIVO MONOCAMADA (MONOCAPA), PREPARO COM MISTURADOR DE EIXO HORIZONTAL DE 160 KG. AF_08/2019</t>
  </si>
  <si>
    <t xml:space="preserve">ARGAMASSA PARA REVESTIMENTO DECORATIVO MONOCAMADA (MONOCAPA), PREPARO COM MISTURADOR DE EIXO HORIZONTAL DE 300 KG. AF_08/2019</t>
  </si>
  <si>
    <t xml:space="preserve">ARGAMASSA PARA REVESTIMENTO DECORATIVO MONOCAMADA (MONOCAPA), PREPARO COM MISTURADOR DE EIXO HORIZONTAL DE 600 KG. AF_08/2019</t>
  </si>
  <si>
    <t xml:space="preserve">ARGAMASSA INDUSTRIALIZADA PARA CHAPISCO ROLADO, PREPARO COM MISTURADOR DE EIXO HORIZONTAL DE 160 KG. AF_08/2019</t>
  </si>
  <si>
    <t xml:space="preserve">ARGAMASSA INDUSTRIALIZADA PARA CHAPISCO ROLADO, PREPARO COM MISTURADOR DE EIXO HORIZONTAL DE 300 KG. AF_08/2019</t>
  </si>
  <si>
    <t xml:space="preserve">ARGAMASSA INDUSTRIALIZADA PARA CHAPISCO ROLADO, PREPARO COM MISTURADOR DE EIXO HORIZONTAL DE 600 KG. AF_08/2019</t>
  </si>
  <si>
    <t xml:space="preserve">ARGAMASSA INDUSTRIALIZADA PARA CHAPISCO COLANTE, PREPARO COM MISTURADOR DE EIXO HORIZONTAL DE 160 KG. AF_08/2019</t>
  </si>
  <si>
    <t xml:space="preserve">ARGAMASSA INDUSTRIALIZADA PARA CHAPISCO COLANTE, PREPARO COM MISTURADOR DE EIXO HORIZONTAL DE 300 KG. AF_08/2019</t>
  </si>
  <si>
    <t xml:space="preserve">ARGAMASSA INDUSTRIALIZADA PARA CHAPISCO COLANTE, PREPARO COM MISTURADOR DE EIXO HORIZONTAL DE 600 KG. AF_08/2019</t>
  </si>
  <si>
    <t xml:space="preserve">ARGAMASSA INDUSTRIALIZADA MULTIUSO PARA REVESTIMENTOS E ASSENTAMENTO DA ALVENARIA, PREPARO MANUAL. AF_08/2019</t>
  </si>
  <si>
    <t xml:space="preserve">ARGAMASSA PRONTA PARA CONTRAPISO, PREPARO MANUAL. AF_08/2019</t>
  </si>
  <si>
    <t xml:space="preserve">ARGAMASSA INDUSTRIALIZADA PARA CHAPISCO ROLADO, PREPARO MANUAL. AF_08/2019</t>
  </si>
  <si>
    <t xml:space="preserve">ARGAMASSA INDUSTRIALIZADA PARA CHAPISCO COLANTE, PREPARO MANUAL. AF_08/2019</t>
  </si>
  <si>
    <t xml:space="preserve">ARGAMASSA PARA REVESTIMENTO DECORATIVO MONOCAMADA (MONOCAPA), MISTURA E PROJEÇÃO DE 1,5 M3/H DE ARGAMASSA. AF_08/2019</t>
  </si>
  <si>
    <t xml:space="preserve">ARGAMASSA PARA REVESTIMENTO DECORATIVO MONOCAMADA (MONOCAPA), MISTURA E PROJEÇÃO DE 2 M3/H DE ARGAMASSA. AF_06/2014</t>
  </si>
  <si>
    <t xml:space="preserve">ARGAMASSA INDUSTRIALIZADA PARA REVESTIMENTOS, MISTURA E PROJEÇÃO DE 1,5 M³/H DE ARGAMASSA. AF_08/2019</t>
  </si>
  <si>
    <t xml:space="preserve">ARGAMASSA INDUSTRIALIZADA PARA REVESTIMENTOS, MISTURA E PROJEÇÃO DE 2 M³/H DE ARGAMASSA. AF_06/2014</t>
  </si>
  <si>
    <t xml:space="preserve">ARGAMASSA À BASE DE GESSO, MISTURA E PROJEÇÃO DE 1,5 M³/H DE ARGAMASSA. AF_08/2019</t>
  </si>
  <si>
    <t xml:space="preserve">ARGAMASSA TRAÇO 1:0,5:4,5 (EM VOLUME DE CIMENTO, CAL E AREIA MÉDIA ÚMIDA), PREPARO MECÂNICO COM BETONEIRA 400 L. AF_08/2019</t>
  </si>
  <si>
    <t xml:space="preserve">ARGAMASSA TRAÇO 1:0,5:4,5 (EM VOLUME DE CIMENTO, CAL E AREIA MÉDIA ÚMIDA) PARA ASSENTAMENTO DE ALVENARIA, PREPARO MANUAL. AF_08/2019</t>
  </si>
  <si>
    <t xml:space="preserve">ARGAMASSA TRAÇO 1:3 (EM VOLUME DE CIMENTO E AREIA MÉDIA ÚMIDA), PREPARO MECÂNICO COM BETONEIRA 400 L. AF_08/2019</t>
  </si>
  <si>
    <t xml:space="preserve">ARGAMASSA TRAÇO 1:3 (EM VOLUME DE CIMENTO E AREIA MÉDIA ÚMIDA), PREPARO MANUAL. AF_08/2019</t>
  </si>
  <si>
    <t xml:space="preserve">ARGAMASSA TRAÇO 1:4 (CIMENTO E AREIA MÉDIA), PREPARO MECÂNICO COM BETONEIRA 400 L. AF_08/2014</t>
  </si>
  <si>
    <t xml:space="preserve">ARGAMASSA TRAÇO 1:4 (EM VOLUME DE CIMENTO E AREIA MÉDIA ÚMIDA), PREPARO MANUAL. AF_08/2019</t>
  </si>
  <si>
    <t xml:space="preserve">ARGAMASSA TRAÇO 1:2:9 (EM VOLUME DE CIMENTO, CAL E AREIA MÉDIA ÚMIDA) PARA EMBOÇO/MASSA ÚNICA/ASSENTAMENTO DE ALVENARIA DE VEDAÇÃO, PREPARO MECÂNICO COM BETONEIRA 400 L. AF_08/2019</t>
  </si>
  <si>
    <t xml:space="preserve">ARGAMASSA TRAÇO 1:1,93 (EM VOLUME DE CIMENTO E AREIA MÉDIA ÚMIDA), FCK 20 MPA, PREPARO MECÂNICO COM MISTURADOR DUPLO HORIZONTAL DE ALTA TURBULÊNCIA. AF_03/2020</t>
  </si>
  <si>
    <t xml:space="preserve">ARGAMASSA TRAÇO 1:0,5:4,5  (EM VOLUME DE CIMENTO, CAL E AREIA MÉDIA ÚMIDA), PREPARO MECÂNICO COM MISTURADOR DE EIXO HORIZONTAL DE 160 KG. AF_08/2019</t>
  </si>
  <si>
    <t xml:space="preserve">ARGAMASSA TRAÇO 1:0,5:4,5  (EM VOLUME DE CIMENTO, CAL E AREIA MÉDIA ÚMIDA), PREPARO MECÂNICO COM MISTURADOR DE EIXO HORIZONTAL DE 300 KG. AF_08/2019</t>
  </si>
  <si>
    <t xml:space="preserve">ARGAMASSA TRAÇO 1:0,5:4,5  (EM VOLUME DE CIMENTO, CAL E AREIA MÉDIA ÚMIDA), PREPARO MECÂNICO COM MISTURADOR DE EIXO HORIZONTAL DE 600 KG. AF_08/2019</t>
  </si>
  <si>
    <t xml:space="preserve">ARGAMASSA TRAÇO 1:3 (EM VOLUME DE CIMENTO E AREIA MÉDIA ÚMIDA), PREPARO MECÂNICO COM MISTURADOR DE EIXO HORIZONTAL DE 160 KG. AF_08/2019</t>
  </si>
  <si>
    <t xml:space="preserve">ARGAMASSA TRAÇO 1:3 (EM VOLUME DE CIMENTO E AREIA MÉDIA ÚMIDA), PREPARO MECÂNICO COM MISTURADOR DE EIXO HORIZONTAL DE 300 KG. AF_08/2019</t>
  </si>
  <si>
    <t xml:space="preserve">ARGAMASSA TRAÇO 1:3 (EM VOLUME DE CIMENTO E AREIA MÉDIA ÚMIDA), PREPARO MECÂNICO COM MISTURADOR DE EIXO HORIZONTAL DE 600 KG. AF_08/2019</t>
  </si>
  <si>
    <t xml:space="preserve">ARGAMASSA TRAÇO 1:4 (EM VOLUME DE CIMENTO E AREIA MÉDIA ÚMIDA), PREPARO MECÂNICO COM MISTURADOR DE EIXO HORIZONTAL DE 160 KG. AF_08/2019</t>
  </si>
  <si>
    <t xml:space="preserve">ARGAMASSA TRAÇO 1:4 (EM VOLUME DE CIMENTO E AREIA MÉDIA ÚMIDA), PREPARO MECÂNICO COM MISTURADOR DE EIXO HORIZONTAL DE 300 KG. AF_08/2019</t>
  </si>
  <si>
    <t xml:space="preserve">ARGAMASSA TRAÇO 1:4 (EM VOLUME DE CIMENTO E AREIA MÉDIA ÚMIDA), PREPARO MECÂNICO COM MISTURADOR DE EIXO HORIZONTAL DE 600 KG. AF_08/2019</t>
  </si>
  <si>
    <t xml:space="preserve">ARGAMASSA TRAÇO 1:3 (EM VOLUME DE CIMENTO E AREIA MÉDIA ÚMIDA) COM ADIÇÃO DE IMPERMEABILIZANTE, PREPARO MECÂNICO COM BETONEIRA 400 L. AF_08/2019</t>
  </si>
  <si>
    <t xml:space="preserve">ARGAMASSA TRAÇO 1:3 (EM VOLUME DE CIMENTO E AREIA MÉDIA ÚMIDA) COM ADIÇÃO DE IMPERMEABILIZANTE, PREPARO MECÂNICO COM MISTURADOR DE EIXO HORIZONTAL DE 160 KG. AF_08/2019</t>
  </si>
  <si>
    <t xml:space="preserve">ARGAMASSA TRAÇO 1:3 (EM VOLUME DE CIMENTO E AREIA MÉDIA ÚMIDA) COM ADIÇÃO DE IMPERMEABILIZANTE, PREPARO MECÂNICO COM MISTURADOR DE EIXO HORIZONTAL DE 300 KG. AF_08/2019</t>
  </si>
  <si>
    <t xml:space="preserve">ARGAMASSA TRAÇO 1:3 (EM VOLUME DE CIMENTO E AREIA MÉDIA ÚMIDA) COM ADIÇÃO DE IMPERMEABILIZANTE, PREPARO MECÂNICO COM MISTURADOR DE EIXO HORIZONTAL DE 600 KG. AF_08/2019</t>
  </si>
  <si>
    <t xml:space="preserve">ARGAMASSA TRAÇO 1:3 (EM VOLUME DE CIMENTO E AREIA MÉDIA ÚMIDA) COM ADIÇÃO DE IMPERMEABILIZANTE, PREPARO MANUAL. AF_08/2019</t>
  </si>
  <si>
    <t xml:space="preserve">ARGAMASSA TRAÇO 1:4 (EM VOLUME DE CIMENTO E AREIA MÉDIA ÚMIDA) COM ADIÇÃO DE IMPERMEABILIZANTE, PREPARO MECÂNICO COM BETONEIRA 400 L. AF_08/2019</t>
  </si>
  <si>
    <t xml:space="preserve">ARGAMASSA TRAÇO 1:4 (EM VOLUME DE CIMENTO E AREIA MÉDIA ÚMIDA) COM ADIÇÃO DE IMPERMEABILIZANTE, PREPARO MECÂNICO COM MISTURADOR DE EIXO HORIZONTAL DE 160 KG. AF_08/2019</t>
  </si>
  <si>
    <t xml:space="preserve">ARGAMASSA TRAÇO 1:4 (EM VOLUME DE CIMENTO E AREIA MÉDIA ÚMIDA) COM ADIÇÃO DE IMPERMEABILIZANTE, PREPARO MECÂNICO COM MISTURADOR DE EIXO HORIZONTAL DE 300 KG. AF_08/2019</t>
  </si>
  <si>
    <t xml:space="preserve">ARGAMASSA TRAÇO 1:4 (EM VOLUME DE CIMENTO E AREIA MÉDIA ÚMIDA) COM ADIÇÃO DE IMPERMEABILIZANTE, PREPARO MECÂNICO COM MISTURADOR DE EIXO HORIZONTAL DE 600 KG. AF_08/2019</t>
  </si>
  <si>
    <t xml:space="preserve">ARGAMASSA TRAÇO 1:4 (EM VOLUME DE CIMENTO E AREIA MÉDIA ÚMIDA) COM ADIÇÃO DE IMPERMEABILIZANTE, PREPARO MANUAL. AF_08/2019</t>
  </si>
  <si>
    <t xml:space="preserve">ARGAMASSA TRAÇO 1:2:9 (EM VOLUME DE CIMENTO, CAL E AREIA MÉDIA ÚMIDA) PARA EMBOÇO/MASSA ÚNICA/ASSENTAMENTO DE ALVENARIA DE VEDAÇÃO, PREPARO MECÂNICO COM MISTURADOR DE EIXO HORIZONTAL DE 600 KG. AF_08/2019</t>
  </si>
  <si>
    <t xml:space="preserve">ARGAMASSA TRAÇO 1:0,5:4,5 (EM VOLUME DE CIMENTO, CAL E AREIA MÉDIA ÚMIDA), PREPARO MECÂNICO COM BETONEIRA 600 L. AF_08/2019</t>
  </si>
  <si>
    <t xml:space="preserve">ARGAMASSA TRAÇO 1:3 (EM VOLUME DE CIMENTO E AREIA MÉDIA ÚMIDA), PREPARO MECÂNICO COM BETONEIRA 600 L. AF_08/2019</t>
  </si>
  <si>
    <t xml:space="preserve">ARGAMASSA TRAÇO 1:4 (EM VOLUME DE CIMENTO E AREIA MÉDIA ÚMIDA), PREPARO MECÂNICO COM BETONEIRA 600 L. AF_08/2019</t>
  </si>
  <si>
    <t xml:space="preserve">ARGAMASSA TRAÇO 1:3 (EM VOLUME DE CIMENTO E AREIA MÉDIA ÚMIDA) COM ADIÇÃO DE IMPERMEABILIZANTE, PREPARO MECÂNICO COM BETONEIRA 600 L. AF_08/2019</t>
  </si>
  <si>
    <t xml:space="preserve">ARGAMASSA TRAÇO 1:4 (EM VOLUME DE CIMENTO E AREIA MÉDIA ÚMIDA) COM ADIÇÃO DE IMPERMEABILIZANTE, PREPARO MECÂNICO COM BETONEIRA 600 L. AF_08/2019</t>
  </si>
  <si>
    <t xml:space="preserve">PENEIRAMENTO DE AREIA COM PENEIRA ELÉTRICA. AF_11/2015</t>
  </si>
  <si>
    <t xml:space="preserve">PENEIRAMENTO DE AREIA COM PENEIRA MANUAL. AF_11/2015</t>
  </si>
  <si>
    <t xml:space="preserve">ENSACAMENTO DE AREIA. AF_11/2015</t>
  </si>
  <si>
    <t xml:space="preserve">TRANSPORTE HORIZONTAL MANUAL, DE SACOS DE 50 KG (UNIDADE: KGXKM). AF_07/2019</t>
  </si>
  <si>
    <t xml:space="preserve">KGXKM</t>
  </si>
  <si>
    <t xml:space="preserve">TRANSPORTE HORIZONTAL MANUAL, DE SACOS DE 30 KG (UNIDADE: KGXKM). AF_07/2019</t>
  </si>
  <si>
    <t xml:space="preserve">TRANSPORTE HORIZONTAL MANUAL, DE SACOS DE 20 KG (UNIDADE: KGXKM). AF_07/2019</t>
  </si>
  <si>
    <t xml:space="preserve">TRANSPORTE HORIZONTAL COM CARRINHO PLATAFORMA, DE SACOS DE 50 KG (UNIDADE: KGXKM). AF_07/2019</t>
  </si>
  <si>
    <t xml:space="preserve">TRANSPORTE HORIZONTAL COM CARRINHO PLATAFORMA, DE SACOS DE 30 KG (UNIDADE: KGXKM). AF_07/2019</t>
  </si>
  <si>
    <t xml:space="preserve">TRANSPORTE HORIZONTAL COM CARRINHO PLATAFORMA, DE SACOS DE 20 KG (UNIDADE: KGXKM). AF_07/2019</t>
  </si>
  <si>
    <t xml:space="preserve">TRANSPORTE HORIZONTAL COM CARRINHO DE MÃO, DE SACOS DE 50 KG (UNIDADE: KGXKM). AF_07/2019</t>
  </si>
  <si>
    <t xml:space="preserve">TRANSPORTE HORIZONTAL COM CARRINHO DE MÃO, DE SACOS DE 30 KG (UNIDADE: KGXKM). AF_07/2019</t>
  </si>
  <si>
    <t xml:space="preserve">TRANSPORTE HORIZONTAL COM CARRINHO DE MÃO, DE SACOS DE 20 KG (UNIDADE: KGXKM). AF_07/2019</t>
  </si>
  <si>
    <t xml:space="preserve">TRANSPORTE HORIZONTAL COM MANIPULADOR TELESCÓPICO, DE PÁLETE DE SACOS (UNIDADE: KGXKM). AF_07/2019</t>
  </si>
  <si>
    <t xml:space="preserve">TRANSPORTE HORIZONTAL COM JERICA DE 60 L, DE MASSA/ GRANEL (UNIDADE: M3XKM). AF_07/2019</t>
  </si>
  <si>
    <t xml:space="preserve">M3XKM</t>
  </si>
  <si>
    <t xml:space="preserve">TRANSPORTE HORIZONTAL COM JERICA DE 90 L, DE MASSA/ GRANEL (UNIDADE: M3XKM). AF_07/2019</t>
  </si>
  <si>
    <t xml:space="preserve">TRANSPORTE HORIZONTAL COM CARREGADEIRA, DE MASSA/ GRANEL (UNIDADE: M3XKM). AF_07/2019</t>
  </si>
  <si>
    <t xml:space="preserve">TRANSPORTE HORIZONTAL MANUAL, DE BLOCOS VAZADOS DE CONCRETO OU CERÂMICO DE 19X19X39CM (UNIDADE: BLOCOXKM). AF_07/2019</t>
  </si>
  <si>
    <t xml:space="preserve">UNXKM</t>
  </si>
  <si>
    <t xml:space="preserve">TRANSPORTE HORIZONTAL MANUAL, DE BLOCOS CERÂMICOS FURADOS NA HORIZONTAL DE 9X19X19CM (UNIDADE: BLOCOXKM). AF_07/2019</t>
  </si>
  <si>
    <t xml:space="preserve">TRANSPORTE HORIZONTAL COM CARRINHO DE MÃO, DE BLOCOS VAZADOS DE CONCRETO OU CERÂMICO DE 19X19X39CM (UNIDADE: BLOCOXKM). AF_07/2019</t>
  </si>
  <si>
    <t xml:space="preserve">TRANSPORTE HORIZONTAL COM CARRINHO DE MÃO, DE BLOCOS CERÂMICOS FURADOS NA HORIZONTAL DE 9X19X19CM (UNIDADE: BLOCOXKM). AF_07/2019</t>
  </si>
  <si>
    <t xml:space="preserve">TRANSPORTE HORIZONTAL COM CARRINHO PLATAFORMA, DE BLOCOS VAZADOS DE CONCRETO OU CERÂMICO DE 19X19X39CM (UNIDADE: BLOCOXKM). AF_07/2019</t>
  </si>
  <si>
    <t xml:space="preserve">TRANSPORTE HORIZONTAL COM CARRINHO PLATAFORMA, DE BLOCOS CERÂMICOS FURADOS NA HORIZONTAL DE 9X19X19CM (UNIDADE: BLOCOXKM). AF_07/2019</t>
  </si>
  <si>
    <t xml:space="preserve">TRANSPORTE HORIZONTAL COM CARRINHO MINI PÁLETES, DE BLOCOS VAZADOS DE CONCRETO DE 19X19X39CM (UNIDADE: BLOCOXKM). AF_07/2019</t>
  </si>
  <si>
    <t xml:space="preserve">TRANSPORTE HORIZONTAL COM CARRINHO MINI PÁLETES, DE BLOCOS CERÂMICOS FURADOS NA VERTICAL DE 19X19X39CM (UNIDADE: BLOCOXKM). AF_07/2019</t>
  </si>
  <si>
    <t xml:space="preserve">TRANSPORTE HORIZONTAL COM CARRINHO MINI PÁLETES, DE BLOCOS CERÂMICOS FURADOS NA HORIZONTAL DE 9X19X19CM (UNIDADE: BLOCOXKM). AF_07/2019</t>
  </si>
  <si>
    <t xml:space="preserve">TRANSPORTE HORIZONTAL COM MANIPULADOR TELESCÓPICO, DE BLOCOS VAZADOS DE CONCRETO DE 19X19X39CM (UNIDADE: BLOCOXKM). AF_07/2019</t>
  </si>
  <si>
    <t xml:space="preserve">TRANSPORTE HORIZONTAL COM MANIPULADOR TELESCÓPICO, DE BLOCOS CERÂMICOS FURADOS NA VERTICAL DE 19X19X39CM (UNIDADE: BLOCOXKM). AF_07/2019</t>
  </si>
  <si>
    <t xml:space="preserve">TRANSPORTE HORIZONTAL COM MANIPULADOR TELESCÓPICO, DE BLOCOS CERÂMICOS FURADOS NA HORIZONTAL DE 9X19X19CM (UNIDADE: BLOCOXKM). AF_07/2019</t>
  </si>
  <si>
    <t xml:space="preserve">TRANSPORTE HORIZONTAL MANUAL, DE CAIXA COM REVESTIMENTO CERÂMICO (UNIDADE: M2XKM). AF_07/2019</t>
  </si>
  <si>
    <t xml:space="preserve">M2XKM</t>
  </si>
  <si>
    <t xml:space="preserve">TRANSPORTE HORIZONTAL COM CARRINHO DE MÃO, DE CAIXA COM REVESTIMENTO CERÂMICO (UNIDADE: M2XKM). AF_07/2019</t>
  </si>
  <si>
    <t xml:space="preserve">TRANSPORTE HORIZONTAL COM CARRINHO PLATAFORMA, DE CAIXA COM REVESTIMENTO CERÂMICO (UNIDADE: M2XKM). AF_07/2019</t>
  </si>
  <si>
    <t xml:space="preserve">TRANSPORTE HORIZONTAL COM CARRINHO MINI PÁLETES, DE CAIXA COM REVESTIMENTO CERÂMICO (UNIDADE: M2XKM). AF_07/2019</t>
  </si>
  <si>
    <t xml:space="preserve">TRANSPORTE HORIZONTAL COM MANIPULADOR TELESCÓPICO, DE CAIXA COM REVESTIMENTO CERÂMICO (UNIDADE: M2XKM). AF_07/2019</t>
  </si>
  <si>
    <t xml:space="preserve">TRANSPORTE HORIZONTAL MANUAL, DE LATA DE 18 LITROS (UNIDADE: LXKM). AF_07/2019</t>
  </si>
  <si>
    <t xml:space="preserve">LXKM</t>
  </si>
  <si>
    <t xml:space="preserve">TRANSPORTE HORIZONTAL COM CARRINHO PLATAFORMA, DE LATA DE 18 LITROS (UNIDADE: LXKM). AF_07/2019</t>
  </si>
  <si>
    <t xml:space="preserve">TRANSPORTE HORIZONTAL COM CARRINHO RACIONAL, DE LATA DE 18 LITROS (UNIDADE: LXKM). AF_07/2019</t>
  </si>
  <si>
    <t xml:space="preserve">TRANSPORTE HORIZONTAL COM MANIPULADOR TELESCÓPICO, DE LATA DE 18 LITROS (UNIDADE: LXKM). AF_07/2019</t>
  </si>
  <si>
    <t xml:space="preserve">TRANSPORTE VERTICAL MANUAL, 1 PAVIMENTO, DE SACOS DE 50 KG (UNIDADE: KG). AF_07/2019</t>
  </si>
  <si>
    <t xml:space="preserve">TRANSPORTE VERTICAL MANUAL, 1 PAVIMENTO, DE SACOS DE 30 KG (UNIDADE: KG). AF_07/2019</t>
  </si>
  <si>
    <t xml:space="preserve">TRANSPORTE VERTICAL MANUAL, 1 PAVIMENTO, DE SACOS DE 20 KG (UNIDADE: KG). AF_07/2019</t>
  </si>
  <si>
    <t xml:space="preserve">TRANSPORTE VERTICAL MANUAL, 1 PAVIMENTO, DE BLOCOS VAZADOS DE CONCRETO OU CERÂMICO DE 19X19X39CM (UNIDADE: BLOCO). AF_07/2019</t>
  </si>
  <si>
    <t xml:space="preserve">TRANSPORTE VERTICAL MANUAL, 1 PAVIMENTO, DE BLOCOS CERÂMICOS FURADOS NA HORIZONTAL DE 9X19X19CM (UNIDADE: BLOCO). AF_07/2019</t>
  </si>
  <si>
    <t xml:space="preserve">TRANSPORTE VERTICAL MANUAL, 1 PAVIMENTO, DE CAIXA COM REVESTIMENTO CERÂMICO (UNIDADE: M2). AF_07/2019</t>
  </si>
  <si>
    <t xml:space="preserve">TRANSPORTE VERTICAL MANUAL, 1 PAVIMENTO, DE LATA DE 18 LITROS (UNIDADE: L). AF_07/2019</t>
  </si>
  <si>
    <t xml:space="preserve">TRANSPORTE HORIZONTAL MANUAL, DE TUBO DE PVC SOLDÁVEL COM DIÂMETRO MENOR OU IGUAL A 60 MM (UNIDADE: MXKM). AF_07/2019</t>
  </si>
  <si>
    <t xml:space="preserve">MXKM</t>
  </si>
  <si>
    <t xml:space="preserve">TRANSPORTE HORIZONTAL MANUAL, DE TUBO DE PVC SOLDÁVEL COM DIÂMETRO MAIOR QUE 60 MM E MENOR OU IGUAL A 85 MM (UNIDADE: MXKM). AF_07/2019</t>
  </si>
  <si>
    <t xml:space="preserve">TRANSPORTE HORIZONTAL MANUAL, DE TUBO DE CPVC COM DIÂMETRO MENOR OU IGUAL A 73 MM (UNIDADE: MXKM). AF_07/2019</t>
  </si>
  <si>
    <t xml:space="preserve">TRANSPORTE HORIZONTAL MANUAL, DE TUBO DE CPVC COM DIÂMETRO MAIOR QUE 73 MM E MENOR OU IGUAL A 89 MM (UNIDADE: MXKM). AF_07/2019</t>
  </si>
  <si>
    <t xml:space="preserve">TRANSPORTE HORIZONTAL MANUAL, DE TUBO DE PPR - PN12 OU PN25 - COM DIÂMETRO MENOR OU IGUAL A 50 MM (UNIDADE: MXKM). AF_07/2019</t>
  </si>
  <si>
    <t xml:space="preserve">TRANSPORTE HORIZONTAL MANUAL, DE TUBO DE PPR - PN12 OU PN25 - COM DIÂMETRO MAIOR QUE 50 MM E MENOR OU IGUAL A 75 MM (UNIDADE: MXKM). AF_07/2019</t>
  </si>
  <si>
    <t xml:space="preserve">TRANSPORTE HORIZONTAL MANUAL, DE TUBO DE PPR - PN12 OU PN25 - COM DIÂMETRO MAIOR QUE 75 MM E MENOR OU IGUAL A 110 MM (UNIDADE: MXKM). AF_07/2019</t>
  </si>
  <si>
    <t xml:space="preserve">TRANSPORTE HORIZONTAL MANUAL, DE TUBO DE COBRE - CLASSE E - COM DIÂMETRO MENOR OU IGUAL A 54 MM (UNIDADE: MXKM). AF_07/2019</t>
  </si>
  <si>
    <t xml:space="preserve">TRANSPORTE HORIZONTAL MANUAL, DE TUBO DE COBRE - CLASSE E - COM DIÂMETRO MAIOR QUE 54 MM E MENOR OU IGUAL A 79 MM (UNIDADE: MXKM). AF_07/2019</t>
  </si>
  <si>
    <t xml:space="preserve">TRANSPORTE HORIZONTAL MANUAL, DE TUBO DE COBRE - CLASSE E - COM DIÂMETRO MAIOR QUE 79 MM E MENOR OU IGUAL A 104 MM (UNIDADE: MXKM). AF_07/2019</t>
  </si>
  <si>
    <t xml:space="preserve">TRANSPORTE HORIZONTAL MANUAL, DE TUBO DE PVC SÉRIE NORMAL - ESGOTO PREDIAL, OU REFORÇADO PARA ESGOTO OU ÁGUAS PLUVIAIS PREDIAL, COM DIÂMETRO MENOR OU IGUAL A 75 MM (UNIDADE: MXKM). AF_07/2019</t>
  </si>
  <si>
    <t xml:space="preserve">TRANSPORTE HORIZONTAL MANUAL, DE TUBO DE PVC SÉRIE NORMAL - ESGOTO PREDIAL, OU REFORÇADO PARA ESGOTO OU ÁGUAS PLUVIAIS PREDIAL, COM DIÂMETRO MAIOR QUE 75 MM E MENOR OU IGUAL A 100 MM (UNIDADE: MXKM). AF_07/2019</t>
  </si>
  <si>
    <t xml:space="preserve">TRANSPORTE HORIZONTAL MANUAL, DE TUBO DE PVC SÉRIE NORMAL - ESGOTO PREDIAL, OU REFORÇADO PARA ESGOTO OU ÁGUAS PLUVIAIS PREDIAL, COM DIÂMETRO MAIOR QUE 100 MM E MENOR OU IGUAL A 150 MM (UNIDADE: MXKM). AF_07/2019</t>
  </si>
  <si>
    <t xml:space="preserve">TRANSPORTE HORIZONTAL MANUAL, DE TUBO DE AÇO CARBONO LEVE OU MÉDIO, PRETO OU GALVANIZADO, COM DIÂMETRO MENOR OU IGUAL A 20 MM (UNIDADE: MXKM). AF_07/2019</t>
  </si>
  <si>
    <t xml:space="preserve">TRANSPORTE HORIZONTAL MANUAL, DE TUBO DE AÇO CARBONO LEVE OU MÉDIO, PRETO OU GALVANIZADO, COM DIÂMETRO MAIOR QUE 20 MM E MENOR OU IGUAL A 32 MM (UNIDADE: MXKM). AF_07/2019</t>
  </si>
  <si>
    <t xml:space="preserve">TRANSPORTE HORIZONTAL MANUAL, DE TUBO DE AÇO CARBONO LEVE OU MÉDIO, PRETO OU GALVANIZADO, COM DIÂMETRO MAIOR QUE 32 MM E MENOR OU IGUAL A 65 MM (UNIDADE: MXKM). AF_07/2019</t>
  </si>
  <si>
    <t xml:space="preserve">TRANSPORTE HORIZONTAL MANUAL, DE TUBO DE AÇO CARBONO LEVE OU MÉDIO, PRETO OU GALVANIZADO, COM DIÂMETRO MAIOR QUE 65 MM E MENOR OU IGUAL A 90 MM (UNIDADE: MXKM). AF_07/2019</t>
  </si>
  <si>
    <t xml:space="preserve">TRANSPORTE HORIZONTAL MANUAL, DE TUBO DE AÇO CARBONO LEVE OU MÉDIO, PRETO OU GALVANIZADO, COM DIÂMETRO MAIOR QUE 90 MM E MENOR OU IGUAL A 125 MM (UNIDADE: MXKM). AF_07/2019</t>
  </si>
  <si>
    <t xml:space="preserve">TRANSPORTE HORIZONTAL MANUAL, DE TUBO DE AÇO CARBONO LEVE OU MÉDIO, PRETO OU GALVANIZADO, COM DIÂMETRO MAIOR QUE 125 MM E MENOR OU IGUAL A 150 MM (UNIDADE: MXKM). AF_07/2019</t>
  </si>
  <si>
    <t xml:space="preserve">TRANSPORTE HORIZONTAL MANUAL, DE TÁBUAS DE MADEIRA COM SEÇÃO TRANSVERSAL DE 2,5 X 25 CM E 2,5 X 30 CM (UNIDADE: MXKM). AF_07/2019</t>
  </si>
  <si>
    <t xml:space="preserve">TRANSPORTE HORIZONTAL MANUAL, DE CAIBROS DE MADEIRA COM SEÇÃO TRANSVERSAL DE 7,5 X 6 CM E 6 X 8 CM (UNIDADE: MXKM). AF_07/2019</t>
  </si>
  <si>
    <t xml:space="preserve">TRANSPORTE HORIZONTAL MANUAL, DE RIPAS DE MADEIRA COM SEÇÃO TRANSVERSAL DE 1 X 5 CM E 2 X 5 CM (UNIDADE: MXKM). AF_07/2019</t>
  </si>
  <si>
    <t xml:space="preserve">TRANSPORTE HORIZONTAL MANUAL, DE VIGAS DE MADEIRA COM SEÇÃO TRANSVERSAL DE 5 X 12 CM (UNIDADE: MXKM). AF_07/2019</t>
  </si>
  <si>
    <t xml:space="preserve">TRANSPORTE HORIZONTAL MANUAL, DE VIGAS DE MADEIRA COM SEÇÃO TRANSVERSAL DE 6 X 16 CM (UNIDADE: MXKM). AF_07/2019</t>
  </si>
  <si>
    <t xml:space="preserve">TRANSPORTE HORIZONTAL MANUAL, DE VERGALHÕES DE AÇO COM DIÂMETRO DE 5 MM (UNIDADE: KGXKM). AF_07/2019</t>
  </si>
  <si>
    <t xml:space="preserve">TRANSPORTE HORIZONTAL MANUAL, DE VERGALHÕES DE AÇO COM DIÂMETRO DE 6,3 MM (UNIDADE: KGXKM). AF_07/2019</t>
  </si>
  <si>
    <t xml:space="preserve">TRANSPORTE HORIZONTAL MANUAL, DE VERGALHÕES DE AÇO COM DIÂMETRO DE 8 MM (UNIDADE: KGXKM). AF_07/2019</t>
  </si>
  <si>
    <t xml:space="preserve">TRANSPORTE HORIZONTAL MANUAL, DE VERGALHÕES DE AÇO COM DIÂMETRO DE 10 MM; 12,5 MM; 16 MM; 20 MM; 25 MM OU 32 MM (UNIDADE: KGXKM). AF_07/2019</t>
  </si>
  <si>
    <t xml:space="preserve">TRANSPORTE HORIZONTAL MANUAL, DE JANELA (UNIDADE: M2XKM). AF_07/2019</t>
  </si>
  <si>
    <t xml:space="preserve">TRANSPORTE VERTICAL MANUAL, 1 PAVIMENTO, DE JANELA (UNIDADE: M2). AF_07/2019</t>
  </si>
  <si>
    <t xml:space="preserve">TRANSPORTE HORIZONTAL MANUAL, DE PORTA (UNIDADE: UNIDXKM). AF_07/2019</t>
  </si>
  <si>
    <t xml:space="preserve">TRANSPORTE VERTICAL MANUAL, 1 PAVIMENTO, DE PORTA (UNIDADE: UNID). AF_07/2019</t>
  </si>
  <si>
    <t xml:space="preserve">TRANSPORTE HORIZONTAL MANUAL, DE BANCADA DE MÁRMORE OU GRANITO PARA COZINHA/LAVATÓRIO OU MÁRMORE SINTÉTICO COM CUBA INTEGRADA (UNIDADE: UNIDXKM). AF_07/2019</t>
  </si>
  <si>
    <t xml:space="preserve">TRANSPORTE VERTICAL, BANCADA DE MÁRMORE OU GRANITO PARA COZINHA/LAVATÓRIO OU MÁRMORE SINTÉTICO COM CUBA INTEGRADA, MANUAL, 1 PAVIMENTO, (UNIDADE: UNID). AF_07/2019</t>
  </si>
  <si>
    <t xml:space="preserve">TRANSPORTE HORIZONTAL COM CARRINHO PLATAFORMA, DE BANCADA DE MÁRMORE OU GRANITO PARA COZINHA/LAVATÓRIO OU MÁRMORE SINTÉTICO COM CUBA INTEGRADA (UNIDADE: UNIDXKM). AF_07/2019</t>
  </si>
  <si>
    <t xml:space="preserve">TRANSPORTE HORIZONTAL MANUAL, DE VIDRO (UNIDADE: M2XKM). AF_07/2019</t>
  </si>
  <si>
    <t xml:space="preserve">TRANSPORTE VERTICAL MANUAL, 1 PAVIMENTO, DE VIDRO (UNIDADE: M2). AF_07/2019</t>
  </si>
  <si>
    <t xml:space="preserve">TRANSPORTE HORIZONTAL MANUAL, DE TELA DE AÇO (UNIDADE: KGXKM). AF_07/2019</t>
  </si>
  <si>
    <t xml:space="preserve">TRANSPORTE HORIZONTAL MANUAL, DE COMPENSADO DE MADEIRA (UNIDADE: M2XKM). AF_07/2019</t>
  </si>
  <si>
    <t xml:space="preserve">TRANSPORTE HORIZONTAL MANUAL, DE TELHA TERMOACÚSTICA OU TELHA DE AÇO ZINCADO (UNIDADE: M2XKM). AF_07/2019</t>
  </si>
  <si>
    <t xml:space="preserve">TRANSPORTE HORIZONTAL MANUAL, DE TELHA DE FIBROCIMENTO OU TELHA ESTRUTURAL DE FIBROCIMENTO, CANALETE 90 OU KALHETÃO (UNIDADE: M2XKM). AF_07/2019</t>
  </si>
  <si>
    <t xml:space="preserve">TRANSPORTE HORIZONTAL COM MANIPULADOR TELESCÓPICO, DE TELHAS TERMOACÚSTICAS, FIBROCIMENTO, AÇO ZINCADO, FIBROCIMENTO ESTRUTURAL, CANALETE 90 OU KALHETÃO (UNIDADE: M2XKM). AF_07/2019</t>
  </si>
  <si>
    <t xml:space="preserve">TRANSPORTE HORIZONTAL MANUAL, DE BACIA SANITÁRIA, CAIXA ACOPLADA, TANQUE OU PIA (UNIDADE: UNIDXKM). AF_07/2019</t>
  </si>
  <si>
    <t xml:space="preserve">TRANSPORTE VERTICAL MANUAL, 1 PAVIMENTO, DE BACIA SANITÁRIA, CAIXA ACOPLADA, TANQUE OU PIA (UNIDADE: UNID). AF_07/2019</t>
  </si>
  <si>
    <t xml:space="preserve">TRANSPORTE HORIZONTAL COM CARRINHO PLATAFORMA, DE BACIA SANITÁRIA, CAIXA ACOPLADA, TANQUE OU PIA (UNIDADE: UNIDXKM). AF_07/2019</t>
  </si>
  <si>
    <t xml:space="preserve">TRANSPORTE HORIZONTAL COM MANIPULADOR TELESCÓPICO, DE BACIA SANITÁRIA, CAIXA ACOPLADA, TANQUE OU PIA (UNIDADE: UNIDXKM). AF_07/2019</t>
  </si>
  <si>
    <t xml:space="preserve">TRANSPORTE HORIZONTAL MANUAL, DE TELHA DE CONCRETO OU CERÂMICA (UNIDADE: M2XKM). AF_07/2019</t>
  </si>
  <si>
    <t xml:space="preserve">TRANSPORTE HORIZONTAL COM CARRINHO PLATAFORMA, DE TELHA DE CONCRETO OU CERÂMICA (UNIDADE: M2XKM). AF_07/2019</t>
  </si>
  <si>
    <t xml:space="preserve">TRANSPORTE HORIZONTAL COM MANIPULADOR TELESCÓPICO, DE TELHA DE CONCRETO OU CERÂMICA (UNIDADE: M2XKM). AF_07/2019</t>
  </si>
  <si>
    <t xml:space="preserve">TRANSPORTE HORIZONTAL MANUAL, DE BARRAMENTO BLINDADO (UNIDADE: MXKM). AF_07/2019</t>
  </si>
  <si>
    <t xml:space="preserve">TRANSPORTE HORIZONTAL COM CARRINHO PLATAFORMA, DE BARRAMENTO BLINDADO (UNIDADE: MXKM). AF_07/2019</t>
  </si>
  <si>
    <t xml:space="preserve">TRANSPORTE HORIZONTAL MANUAL, DE CALHA QUADRADA NÚMERO 24  CORTE 33 (UNIDADE: MXKM). AF_07/2019</t>
  </si>
  <si>
    <t xml:space="preserve">LIMPEZA DE PISO CERÂMICO OU PORCELANATO COM VASSOURA A SECO. AF_04/2019</t>
  </si>
  <si>
    <t xml:space="preserve">LIMPEZA DE PISO CERÂMICO OU PORCELANATO COM PANO ÚMIDO. AF_04/2019</t>
  </si>
  <si>
    <t xml:space="preserve">LIMPEZA DE PISO CERÂMICO OU PORCELANATO UTILIZANDO DETERGENTE NEUTRO E ESCOVAÇÃO MANUAL. AF_04/2019</t>
  </si>
  <si>
    <t xml:space="preserve">LIMPEZA DE PISO CERÂMICO OU COM PEDRAS RÚSTICAS UTILIZANDO ÁCIDO MURIÁTICO. AF_04/2019</t>
  </si>
  <si>
    <t xml:space="preserve">LIMPEZA DE REVESTIMENTO CERÂMICO EM PAREDE COM PANO ÚMIDO AF_04/2019</t>
  </si>
  <si>
    <t xml:space="preserve">LIMPEZA DE REVESTIMENTO CERÂMICO EM PAREDE UTILIZANDO DETERGENTE NEUTRO E ESCOVAÇÃO MANUAL. AF_04/2019</t>
  </si>
  <si>
    <t xml:space="preserve">LIMPEZA DE REVESTIMENTO CERÂMICO EM PAREDE UTILIZANDO ÁCIDO MURIÁTICO. AF_04/2019</t>
  </si>
  <si>
    <t xml:space="preserve">LIMPEZA DE PISO DE LADRILHO HIDRÁULICO COM PANO ÚMIDO. AF_04/2019</t>
  </si>
  <si>
    <t xml:space="preserve">LIMPEZA DE PISO DE MÁRMORE/GRANITO UTILIZANDO DETERGENTE NEUTRO E ESCOVAÇÃO MANUAL. AF_04/2019</t>
  </si>
  <si>
    <t xml:space="preserve">LIMPEZA DE CONTRAPISO COM VASSOURA A SECO. AF_04/2019</t>
  </si>
  <si>
    <t xml:space="preserve">LIMPEZA DE LADRILHO HIDRÁULICO EM PAREDE COM PANO ÚMIDO. AF_04/2019</t>
  </si>
  <si>
    <t xml:space="preserve">LIMPEZA DE MÁRMORE/GRANITO EM PAREDE UTILIZANDO DETERGENTE NEUTRO E ESCOVAÇÃO MANUAL. AF_04/2019</t>
  </si>
  <si>
    <t xml:space="preserve">LIMPEZA DE SUPERFÍCIE COM JATO DE ALTA PRESSÃO. AF_04/2019</t>
  </si>
  <si>
    <t xml:space="preserve">LIMPEZA DE PIA INOX COM BANCADA DE PEDRA, INCLUSIVE METAIS CORRESPONDENTES. AF_04/2019</t>
  </si>
  <si>
    <t xml:space="preserve">LIMPEZA DE TANQUE OU LAVATÓRIO DE LOUÇA ISOLADO, INCLUSIVE METAIS CORRESPONDENTES. AF_04/2019</t>
  </si>
  <si>
    <t xml:space="preserve">LIMPEZA DE LAVATÓRIO DE LOUÇA COM BANCADA DE PEDRA, INCLUSIVE METAIS CORRESPONDENTES. AF_04/2019</t>
  </si>
  <si>
    <t xml:space="preserve">LIMPEZA DE BACIA SANITÁRIA, BIDÊ OU MICTÓRIO EM LOUÇA, INCLUSIVE METAIS CORRESPONDENTES. AF_04/2019</t>
  </si>
  <si>
    <t xml:space="preserve">LIMPEZA DE BANCADA DE PEDRA (MÁRMORE OU GRANITO). AF_04/2019</t>
  </si>
  <si>
    <t xml:space="preserve">LIMPEZA DE JANELA INTEIRAMENTE DE VIDRO. AF_04/2019</t>
  </si>
  <si>
    <t xml:space="preserve">LIMPEZA DE JANELA DE VIDRO COM CAIXILHO EM AÇO/ALUMÍNIO/PVC. AF_04/2019</t>
  </si>
  <si>
    <t xml:space="preserve">LIMPEZA DE PORTA DE MADEIRA. AF_04/2019</t>
  </si>
  <si>
    <t xml:space="preserve">LIMPEZA DE PORTA INTEIRAMENTE DE VIDRO. AF_04/2019</t>
  </si>
  <si>
    <t xml:space="preserve">LIMPEZA DE PORTA EM AÇO/ALUMÍNIO. AF_04/2019</t>
  </si>
  <si>
    <t xml:space="preserve">LIMPEZA DE PORTA DE VIDRO COM CAIXILHO EM AÇO/ ALUMÍNIO/ PVC. AF_04/2019</t>
  </si>
  <si>
    <t xml:space="preserve">LIMPEZA DE FORRO REMOVÍVEL COM PANO ÚMIDO. AF_04/2019</t>
  </si>
  <si>
    <t xml:space="preserve">GUARDA-CORPO FIXADO EM FÔRMA DE MADEIRA COM TRAVESSÕES EM MADEIRA PREGADA E FECHAMENTO EM TELA DE POLIPROPILENO PARA EDIFICAÇÕES COM ATÉ 2 PAVIMENTOS. AF_11/2017</t>
  </si>
  <si>
    <t xml:space="preserve">GUARDA-CORPO FIXADO EM FÔRMA DE MADEIRA COM TRAVESSÕES EM MADEIRA PREGADA E FECHAMENTO EM TELA DE POLIPROPILENO PARA EDIFICAÇÕES COM  3 PAVIMENTOS. AF_11/2017</t>
  </si>
  <si>
    <t xml:space="preserve">GUARDA-CORPO FIXADO EM FÔRMA DE MADEIRA COM TRAVESSÕES EM MADEIRA PREGADA E FECHAMENTO EM TELA DE POLIPROPILENO PARA EDIFICAÇÕES COM ALTURA IGUAL OU SUPERIOR A 4 PAVIMENTOS. AF_11/2017</t>
  </si>
  <si>
    <t xml:space="preserve">GUARDA-CORPO FIXADO EM FÔRMA DE MADEIRA COM TRAVESSÕES EM MADEIRA PREGADA E FECHAMENTO EM PAINEL COMPENSADO PARA EDIFICAÇÕES COM ATÉ 2 PAVIMENTOS. AF_11/2017</t>
  </si>
  <si>
    <t xml:space="preserve">GUARDA-CORPO FIXADO EM FÔRMA DE MADEIRA COM TRAVESSÕES EM MADEIRA PREGADA E FECHAMENTO EM PAINEL COMPENSADO PARA EDIFICAÇÕES COM 3 PAVIMENTOS. AF_11/2017</t>
  </si>
  <si>
    <t xml:space="preserve">GUARDA-CORPO FIXADO EM FÔRMA DE MADEIRA COM TRAVESSÕES EM MADEIRA PREGADA E FECHAMENTO EM PAINEL COMPENSADO PARA EDIFICAÇÕES COM ALTURA IGUAL OU SUPERIOR A 4 PAVIMENTOS. AF_11/2017</t>
  </si>
  <si>
    <t xml:space="preserve">GUARDA-CORPO FIXADO EM FÔRMA DE MADEIRA COM TRAVESSÕES EM MADEIRA PREGADA PRÉ-MONTADA E ENCAIXE NA FÔRMA. PARA EDIFICAÇÕES COM ATÉ 2 PAVIMENTOS. AF_11/2017</t>
  </si>
  <si>
    <t xml:space="preserve">GUARDA-CORPO FIXADO EM FÔRMA DE MADEIRA COM TRAVESSÕES EM MADEIRA PREGADA PRÉ-MONTADA E ENCAIXE NA FÔRMA PARA EDIFICAÇÕES COM 3 PAVIMENTOS. AF_11/2017</t>
  </si>
  <si>
    <t xml:space="preserve">GUARDA-CORPO FIXADO EM FÔRMA DE MADEIRA COM TRAVESSÕES EM MADEIRA PREGADA PRÉ-MONTADA E ENCAIXE NA FÔRMA. PARA EDIFICAÇÕES COM ALTURA IGUAL OU SUPERIOR A 4 PAVIMENTOS. AF_11/2017</t>
  </si>
  <si>
    <t xml:space="preserve">GUARDA-CORPO EM LAJE PÓS-DESFÔRMA, PARA ESTRUTURAS EM CONCRETO, COM ESCORAS DE MADEIRA ESTRONCADAS NA ESTRUTURA, TRAVESSÕES DE MADEIRA PREGADOS E FECHAMENTO EM TELA DE POLIPROPILENO PARA EDIFICAÇÕES COM ALTURA ATÉ 4 PAVIMENTOS (1 MONTAGEM POR OBRA). AF_11/2017</t>
  </si>
  <si>
    <t xml:space="preserve">GUARDA-CORPO EM LAJE PÓS-DESFÔRMA, PARA ESTRUTURAS EM CONCRETO, COM ESCORAS DE MADEIRA ESTRONCADAS NA ESTRUTURA, TRAVESSÕES DE MADEIRA PREGADOS E FECHAMENTO EM TELA DE POLIPROPILENO PARA EDIFICAÇÕES ACIMA DE 4 PAV. (2 MONTAGENS POR OBRA). AF_11/2017</t>
  </si>
  <si>
    <t xml:space="preserve">GUARDA-CORPO EM LAJE PÓS-DESFORMA, PARA ESTRUTURAS EM CONCRETO, COM ESCORAS METÁLICAS ESTRONCADAS NA ESTRUTURA, TRAVESSÕES DE MADEIRA E FECHAMENTO EM TELA DE POLIPROPILENO PARA EDIFICAÇÕES COM ALTURA ATÉ 4 PAVIMENTOS (1 MONTAGEM POR OBRA). AF_11/2017</t>
  </si>
  <si>
    <t xml:space="preserve">GUARDA-CORPO EM LAJE PÓS-DESFORMA, PARA ESTRUTURAS EM CONCRETO, COM ESCORAS METÁLICAS ESTRONCADAS NA ESTRUTURA, TRAVESSÕES DE MADEIRA E FECHAMENTO EM TELA DE POLIPROPILENO PARA EDIFICAÇÕES ACIMA DE 4 PAVIMENTOS (2 MONTAGENS POR OBRA). AF_11/2017</t>
  </si>
  <si>
    <t xml:space="preserve">FECHAMENTO REMOVÍVEL DE VÃO DE PORTAS, EM MADEIRA (VÃO DO ELEVADOR)  1 MONTAGEM EM OBRA. AF_11/2017</t>
  </si>
  <si>
    <t xml:space="preserve">FECHAMENTO REMOVÍVEL DE ABERTURA DE CAIXILHO, EM MADEIRA  4 MONTAGENS EM OBRA. AF_11/2017</t>
  </si>
  <si>
    <t xml:space="preserve">FECHAMENTO REMOVÍVEL DE ABERTURA NO PISO, EM MADEIRA  1 MONTAGEM EM OBRA. AF_11/2017</t>
  </si>
  <si>
    <t xml:space="preserve">PONTEIRAS DE PROTEÇÃO DE VERGALHÕES EXPOSTOS EM FUNDAÇÕES. AF_11/2017</t>
  </si>
  <si>
    <t xml:space="preserve">PONTEIRAS DE PROTEÇÃO DE VERGALHÕES EXPOSTOS EM ESTRUTURAS DE CONCRETO ARMADO CONVENCIONAL. AF_11/2017</t>
  </si>
  <si>
    <t xml:space="preserve">PONTEIRAS DE PROTEÇÃO DE VERGALHÕES EXPOSTOS EM ALVENARIA ESTRUTURAL. AF_11/2017</t>
  </si>
  <si>
    <t xml:space="preserve">INSTALAÇÃO DE SINALIZADOR NOTURNO LED. AF_11/2017</t>
  </si>
  <si>
    <t xml:space="preserve">COLOCAÇÃO DE TELA EM ANDAIME FACHADEIRO. AF_11/2017</t>
  </si>
  <si>
    <t xml:space="preserve">MONTAGEM E DESMONTAGEM DE ANDAIME MODULAR FACHADEIRO, COM PISO METÁLICO, PARA EDIFICAÇÕES COM MÚLTIPLOS PAVIMENTOS (EXCLUSIVE ANDAIME E LIMPEZA). AF_11/2017</t>
  </si>
  <si>
    <t xml:space="preserve">MONTAGEM E DESMONTAGEM DE ANDAIME TUBULAR TIPO TORRE (EXCLUSIVE ANDAIME E LIMPEZA). AF_11/2017</t>
  </si>
  <si>
    <t xml:space="preserve">MONTAGEM E DESMONTAGEM DE ANDAIME MULTIDIRECIONAL (EXCLUSIVE ANDAIME E LIMPEZA). AF_11/2017</t>
  </si>
  <si>
    <t xml:space="preserve">COBERTURA PARA PROTEÇÃO DE PEDESTRES SOBRE ESTRUTURA DE ANDAIME, INCLUSIVE MONTAGEM E DESMONTAGEM. AF_11/2017</t>
  </si>
  <si>
    <t xml:space="preserve">PLATAFORMA DE PROTEÇÃO PRINCIPAL PARA ALVENARIA ESTRUTURAL PARA SER APOIADA EM ANDAIME, INCLUSIVE MONTAGEM E DESMONTAGEM. AF_11/2017</t>
  </si>
  <si>
    <t xml:space="preserve">DEMOLIÇÃO DE ALVENARIA DE BLOCO FURADO, DE FORMA MANUAL, COM REAPROVEITAMENTO. AF_09/2023</t>
  </si>
  <si>
    <t xml:space="preserve">DEMOLIÇÃO DE ALVENARIA DE BLOCO FURADO, DE FORMA MANUAL, SEM REAPROVEITAMENTO. AF_09/2023</t>
  </si>
  <si>
    <t xml:space="preserve">DEMOLIÇÃO DE ALVENARIA DE TIJOLO MACIÇO, DE FORMA MANUAL, COM REAPROVEITAMENTO. AF_09/2023</t>
  </si>
  <si>
    <t xml:space="preserve">DEMOLIÇÃO DE ALVENARIA DE TIJOLO MACIÇO, DE FORMA MANUAL, SEM REAPROVEITAMENTO. AF_09/2023</t>
  </si>
  <si>
    <t xml:space="preserve">DEMOLIÇÃO DE ALVENARIA PARA QUALQUER TIPO DE BLOCO, DE FORMA MECANIZADA, SEM REAPROVEITAMENTO. AF_09/2023</t>
  </si>
  <si>
    <t xml:space="preserve">DEMOLIÇÃO DE PILARES E VIGAS EM CONCRETO ARMADO, DE FORMA MANUAL, SEM REAPROVEITAMENTO. AF_09/2023</t>
  </si>
  <si>
    <t xml:space="preserve">DEMOLIÇÃO DE PILARES E VIGAS EM CONCRETO ARMADO, DE FORMA MECANIZADA COM MARTELETE, SEM REAPROVEITAMENTO. AF_09/2023</t>
  </si>
  <si>
    <t xml:space="preserve">DEMOLIÇÃO DE LAJES, EM CONCRETO ARMADO, DE FORMA MANUAL, SEM REAPROVEITAMENTO. AF_09/2023</t>
  </si>
  <si>
    <t xml:space="preserve">DEMOLIÇÃO DE LAJES, EM CONCRETO ARMADO, DE FORMA MECANIZADA COM MARTELETE, SEM REAPROVEITAMENTO. AF_09/2023</t>
  </si>
  <si>
    <t xml:space="preserve">DEMOLIÇÃO DE ARGAMASSAS, DE FORMA MANUAL, SEM REAPROVEITAMENTO. AF_09/2023</t>
  </si>
  <si>
    <t xml:space="preserve">DEMOLIÇÃO DE RODAPÉ CERÂMICO, DE FORMA MANUAL, SEM REAPROVEITAMENTO. AF_09/2023</t>
  </si>
  <si>
    <t xml:space="preserve">DEMOLIÇÃO DE REVESTIMENTO CERÂMICO, DE FORMA MANUAL, SEM REAPROVEITAMENTO. AF_09/2023</t>
  </si>
  <si>
    <t xml:space="preserve">DEMOLIÇÃO DE REVESTIMENTO CERÂMICO, DE FORMA MECANIZADA COM MARTELETE, SEM REAPROVEITAMENTO. AF_09/2023</t>
  </si>
  <si>
    <t xml:space="preserve">REMOÇÃO DE PISO DE BLOCO INTERTRAVADO OU DE PEDRA PORTUGUESA, DE FORMA MANUAL, COM REAPROVEITAMENTO. AF_09/2023</t>
  </si>
  <si>
    <t xml:space="preserve">DEMOLIÇÃO PARCIAL DE PAVIMENTO ASFÁLTICO, DE FORMA MECANIZADA, SEM REAPROVEITAMENTO. AF_09/2023</t>
  </si>
  <si>
    <t xml:space="preserve">REMOÇÃO DE TAPUME/ CHAPAS METÁLICAS E DE MADEIRA, DE FORMA MANUAL, SEM REAPROVEITAMENTO. AF_09/2023</t>
  </si>
  <si>
    <t xml:space="preserve">REMOÇÃO DE CHAPAS E PERFIS DE DRYWALL, DE FORMA MANUAL, SEM REAPROVEITAMENTO. AF_09/2023</t>
  </si>
  <si>
    <t xml:space="preserve">REMOÇÃO DE PLACAS E PILARETES DE CONCRETO, DE FORMA MANUAL, SEM REAPROVEITAMENTO. AF_09/2023</t>
  </si>
  <si>
    <t xml:space="preserve">REMOÇÃO DE FORROS DE DRYWALL, PVC E FIBROMINERAL, DE FORMA MANUAL, SEM REAPROVEITAMENTO. AF_09/2023</t>
  </si>
  <si>
    <t xml:space="preserve">REMOÇÃO DE FORRO DE GESSO, DE FORMA MANUAL, SEM REAPROVEITAMENTO. AF_09/2023</t>
  </si>
  <si>
    <t xml:space="preserve">REMOÇÃO DE TRAMA METÁLICA OU DE MADEIRA PARA FORRO, DE FORMA MANUAL, SEM REAPROVEITAMENTO. AF_09/2023</t>
  </si>
  <si>
    <t xml:space="preserve">REMOÇÃO DE PISO DE MADEIRA (ASSOALHO E BARROTE), DE FORMA MANUAL, SEM REAPROVEITAMENTO. AF_09/2023</t>
  </si>
  <si>
    <t xml:space="preserve">REMOÇÃO DE PORTAS, DE FORMA MANUAL, SEM REAPROVEITAMENTO. AF_09/2023</t>
  </si>
  <si>
    <t xml:space="preserve">REMOÇÃO DE JANELAS, DE FORMA MANUAL, SEM REAPROVEITAMENTO. AF_09/2023</t>
  </si>
  <si>
    <t xml:space="preserve">REMOÇÃO DE TELHAS DE FIBROCIMENTO METÁLICA E CERÂMICA, DE FORMA MANUAL, SEM REAPROVEITAMENTO. AF_09/2023</t>
  </si>
  <si>
    <t xml:space="preserve">REMOÇÃO DE PROTEÇÃO TÉRMICA PARA COBERTURA EM EPS, DE FORMA MANUAL, SEM REAPROVEITAMENTO. AF_09/2023</t>
  </si>
  <si>
    <t xml:space="preserve">REMOÇÃO DE TELHAS DE FIBROCIMENTO, METÁLICA E CERÂMICA, DE FORMA MECANIZADA, COM USO DE GUINDASTE, SEM REAPROVEITAMENTO. AF_09/2023</t>
  </si>
  <si>
    <t xml:space="preserve">REMOÇÃO DE TRAMA DE MADEIRA PARA COBERTURA, DE FORMA MANUAL, SEM REAPROVEITAMENTO. AF_09/2023</t>
  </si>
  <si>
    <t xml:space="preserve">REMOÇÃO DE TESOURAS DE MADEIRA, COM VÃO MENOR QUE 8M, DE FORMA MANUAL, SEM REAPROVEITAMENTO. AF_09/2023</t>
  </si>
  <si>
    <t xml:space="preserve">REMOÇÃO DE TESOURAS DE MADEIRA, COM VÃO MAIOR OU IGUAL A 8M, DE FORMA MANUAL, SEM REAPROVEITAMENTO. AF_09/2023</t>
  </si>
  <si>
    <t xml:space="preserve">REMOÇÃO DE TESOURAS DE MADEIRA, COM VÃO MENOR QUE 8M, DE FORMA MECANIZADA, COM REAPROVEITAMENTO. AF_09/2023</t>
  </si>
  <si>
    <t xml:space="preserve">REMOÇÃO DE TESOURAS DE MADEIRA, COM VÃO MAIOR OU IGUAL A 8M, DE FORMA MECANIZADA, COM REAPROVEITAMENTO. AF_09/2023</t>
  </si>
  <si>
    <t xml:space="preserve">REMOÇÃO DE TRAMA METÁLICA PARA COBERTURA, DE FORMA MANUAL, SEM REAPROVEITAMENTO. AF_09/2023</t>
  </si>
  <si>
    <t xml:space="preserve">REMOÇÃO DE TESOURAS METÁLICAS, COM VÃO MENOR QUE 8M, DE FORMA MANUAL, SEM REAPROVEITAMENTO. AF_09/2023</t>
  </si>
  <si>
    <t xml:space="preserve">REMOÇÃO DE TESOURAS METÁLICAS, COM VÃO MAIOR OU IGUAL A 8M, DE FORMA MANUAL, SEM REAPROVEITAMENTO. AF_09/2023</t>
  </si>
  <si>
    <t xml:space="preserve">REMOÇÃO DE TESOURAS METÁLICAS, COM VÃO MENOR QUE 8M, DE FORMA MECANIZADA, COM REAPROVEITAMENTO. AF_09/2023</t>
  </si>
  <si>
    <t xml:space="preserve">REMOÇÃO DE TESOURAS METÁLICAS, COM VÃO MAIOR OU IGUAL A 8M, DE FORMA MECANIZADA, COM REAPROVEITAMENTO. AF_09/2023</t>
  </si>
  <si>
    <t xml:space="preserve">REMOÇÃO DE INTERRUPTORES/TOMADAS ELÉTRICAS, DE FORMA MANUAL, SEM REAPROVEITAMENTO. AF_09/2023</t>
  </si>
  <si>
    <t xml:space="preserve">REMOÇÃO DE CABOS ELÉTRICOS, COM SEÇÃO DE 10 MM², FORMA MANUAL, SEM REAPROVEITAMENTO. AF_09/2023</t>
  </si>
  <si>
    <t xml:space="preserve">REMOÇÃO DE TUBULAÇÕES (TUBOS E CONEXÕES) DE ÁGUA FRIA, DE FORMA MANUAL, SEM REAPROVEITAMENTO. AF_09/2023</t>
  </si>
  <si>
    <t xml:space="preserve">REMOÇÃO DE LOUÇAS, DE FORMA MANUAL, SEM REAPROVEITAMENTO. AF_09/2023</t>
  </si>
  <si>
    <t xml:space="preserve">REMOÇÃO DE ACESSÓRIOS, DE FORMA MANUAL, SEM REAPROVEITAMENTO. AF_09/2023</t>
  </si>
  <si>
    <t xml:space="preserve">REMOÇÃO DE LUMINÁRIAS, DE FORMA MANUAL, SEM REAPROVEITAMENTO. AF_09/2023</t>
  </si>
  <si>
    <t xml:space="preserve">REMOÇÃO DE METAIS SANITÁRIOS, DE FORMA MANUAL, SEM REAPROVEITAMENTO. AF_09/2023</t>
  </si>
  <si>
    <t xml:space="preserve">DEMOLIÇÃO DE PISO DE CONCRETO SIMPLES, DE FORMA MANUAL, SEM REAPROVEITAMENTO. AF_09/2023</t>
  </si>
  <si>
    <t xml:space="preserve">DEMOLIÇÃO DE PISO DE CONCRETO SIMPLES, DE FORMA MECANIZADA COM MARTELETE, SEM REAPROVEITAMENTO. AF_09/2023</t>
  </si>
  <si>
    <t xml:space="preserve">DEMOLIÇÃO DE ARGAMASSAS, DE FORMA DE FORMA MECANIZADA COM MARTELETE, SEM REAPROVEITAMENTO. AF_09/2023</t>
  </si>
  <si>
    <t xml:space="preserve">REMOÇÃO DE CABOS ELÉTRICOS, COM SEÇÃO DE ATÉ 2,5 MM², DE FORMA MANUAL, SEM REAPROVEITAMENTO. AF_09/2023</t>
  </si>
  <si>
    <t xml:space="preserve">REMOÇÃO DE CABOS ELÉTRICOS, COM SEÇÃO MAIOR QUE 2,5 MM² E MENOR QUE 10 MM², DE FORMA MANUAL, SEM REAPROVEITAMENTO. AF_09/2023</t>
  </si>
  <si>
    <t xml:space="preserve">REMOÇÃO DE CABOS ELÉTRICOS, COM SEÇÃO DE 16 MM², FORMA MANUAL, SEM REAPROVEITAMENTO. AF_09/2023</t>
  </si>
  <si>
    <t xml:space="preserve">REMOÇÃO DE CABOS ELÉTRICOS, COM SEÇÃO DE 25 MM², FORMA MANUAL, SEM REAPROVEITAMENTO. AF_09/2023</t>
  </si>
  <si>
    <t xml:space="preserve">DEMOLIÇÃO DE GUIAS, SARJETAS OU SARJETÕES, DE FORMA MECANIZADA, SEM REAPROVEITAMENTO. AF_09/2023</t>
  </si>
  <si>
    <t xml:space="preserve">REMOÇAO DE GUIAS PRÉ-FABRICADAS DE CONCRETO, DE FORMA MECANIZADA, COM REAPROVEITAMENTO. AF_09/2023</t>
  </si>
  <si>
    <t xml:space="preserve">REMOÇÃO DE SUPORTE METÁLICO OU DE MADEIRA PARA PLACAS DE SINALIZAÇÃO VIÁRIA, DE FORMA MANUAL, SEM REAPROVEITAMENTO. AF_09/2023</t>
  </si>
  <si>
    <t xml:space="preserve">REMOÇÃO DE PLACAS DE SINALIZAÇÃO VIÁRIA, DE FORMA MANUAL, SEM REAPROVEITAMENTO. AF_09/2023</t>
  </si>
  <si>
    <t xml:space="preserve">REMOÇÃO DE CERCAS E MOURÕES, DE FORMA MANUAL, SEM REAPROVEITAMENTO. AF_09/2023</t>
  </si>
  <si>
    <t xml:space="preserve">REMOÇÃO DE ALAMBRADOS PARA QUADRAS POLIESPORTIVAS, ESTRUTURADO POR TUBOS DE AÇO GALVANIZADO, COM TELA DE ARAME GALVANIZADO, DE FORMA MANUAL, SEM REAPROVEITAMENTO. AF_09/2023</t>
  </si>
  <si>
    <t xml:space="preserve">REMOÇÃO DE TELA DE ARAME GALVANIZADO DE ALAMBRADOS PARA QUADRAS POLIESPORTIVAS, DE FORMA MANUAL, SEM REMOÇÃO DA ESTRUTURA DE SUSTENTAÇÃO, SEM REAPROVEITAMENTO. AF_09/2023</t>
  </si>
  <si>
    <t xml:space="preserve">REMOÇÃO CALHAS E RUFOS, DE FORMA MANUAL, SEM REAPROVEITAMENTO. AF_09/2023</t>
  </si>
  <si>
    <t xml:space="preserve">SERVIÇOS TÉCNICOS ESPECIALIZADOS PARA ACOMPANHAMENTO DE EXECUÇÃO DE FUNDAÇÕES PROFUNDAS E ESTRUTURAS DE CONTENÇÃO</t>
  </si>
  <si>
    <t xml:space="preserve">LOCAÇÃO DE PONTO PARA REFERÊNCIA TOPOGRÁFICA. AF_10/2018</t>
  </si>
  <si>
    <t xml:space="preserve">LOCACAO CONVENCIONAL DE OBRA, UTILIZANDO GABARITO DE TÁBUAS CORRIDAS PONTALETADAS A CADA 2,00M -  2 UTILIZAÇÕES. AF_10/2018</t>
  </si>
  <si>
    <t xml:space="preserve">LOCAÇÃO COM CAVALETE COM ALTURA DE 1,00 M - 2 UTILIZAÇÕES. AF_10/2018</t>
  </si>
  <si>
    <t xml:space="preserve">LOCAÇÃO COM CAVALETE COM ALTURA DE 0,50 M - 2 UTILIZAÇÕES. AF_10/2018</t>
  </si>
  <si>
    <t xml:space="preserve">MARCAÇÃO DE PONTOS EM GABARITO OU CAVALETE. AF_10/2018</t>
  </si>
  <si>
    <t xml:space="preserve">LOCAÇÃO DE REDE DE ÁGUA OU ESGOTO. AF_10/2018</t>
  </si>
  <si>
    <t xml:space="preserve">LOCAÇÃO DE PAVIMENTAÇÃO. AF_10/2018</t>
  </si>
  <si>
    <t xml:space="preserve">TRANSPORTE COM CAMINHÃO BASCULANTE DE 10 M³, EM VIA URBANA EM LEITO NATURAL (UNIDADE: M3XKM). AF_07/2020</t>
  </si>
  <si>
    <t xml:space="preserve">TRANSPORTE COM CAMINHÃO BASCULANTE DE 10 M³, EM VIA URBANA EM REVESTIMENTO PRIMÁRIO (UNIDADE: M3XKM). AF_07/2020</t>
  </si>
  <si>
    <t xml:space="preserve">TRANSPORTE COM CAMINHÃO BASCULANTE DE 10 M³, EM VIA URBANA PAVIMENTADA, ADICIONAL PARA DMT EXCEDENTE A 30 KM (UNIDADE: M3XKM). AF_07/2020</t>
  </si>
  <si>
    <t xml:space="preserve">TRANSPORTE COM CAMINHÃO BASCULANTE DE 14 M³, EM VIA URBANA EM LEITO NATURAL (UNIDADE: M3XKM). AF_07/2020</t>
  </si>
  <si>
    <t xml:space="preserve">TRANSPORTE COM CAMINHÃO BASCULANTE DE 14 M³, EM VIA URBANA EM REVESTIMENTO PRIMÁRIO (UNIDADE: M3XKM). AF_07/2020</t>
  </si>
  <si>
    <t xml:space="preserve">TRANSPORTE COM CAMINHÃO BASCULANTE DE 14 M³, EM VIA URBANA PAVIMENTADA, ADICIONAL PARA DMT EXCEDENTE A 30 KM (UNIDADE: M3XKM). AF_07/2020</t>
  </si>
  <si>
    <t xml:space="preserve">TRANSPORTE COM CAMINHÃO BASCULANTE DE 10 M³, EM VIA URBANA EM LEITO NATURAL (UNIDADE: TXKM). AF_07/2020</t>
  </si>
  <si>
    <t xml:space="preserve">TRANSPORTE COM CAMINHÃO BASCULANTE DE 10 M³, EM VIA URBANA EM REVESTIMENTO PRIMÁRIO (UNIDADE: TXKM). AF_07/2020</t>
  </si>
  <si>
    <t xml:space="preserve">TRANSPORTE COM CAMINHÃO BASCULANTE DE 10 M³, EM VIA URBANA PAVIMENTADA, ADICIONAL PARA DMT EXCEDENTE A 30 KM (UNIDADE: TXKM). AF_07/2020</t>
  </si>
  <si>
    <t xml:space="preserve">TRANSPORTE COM CAMINHÃO BASCULANTE DE 14 M³, EM VIA URBANA EM LEITO NATURAL (UNIDADE: TXKM). AF_07/2020</t>
  </si>
  <si>
    <t xml:space="preserve">TRANSPORTE COM CAMINHÃO BASCULANTE DE 14 M³, EM VIA URBANA EM REVESTIMENTO PRIMÁRIO (UNIDADE: TXKM). AF_07/2020</t>
  </si>
  <si>
    <t xml:space="preserve">TRANSPORTE COM CAMINHÃO BASCULANTE DE 14 M³, EM VIA URBANA PAVIMENTADA, ADICIONAL PARA DMT EXCEDENTE A 30 KM (UNIDADE: TXKM). AF_07/2020</t>
  </si>
  <si>
    <t xml:space="preserve">TRANSPORTE COM CAMINHÃO BASCULANTE DE 18 M³, EM VIA URBANA EM LEITO NATURAL (UNIDADE: M3XKM). AF_07/2020</t>
  </si>
  <si>
    <t xml:space="preserve">TRANSPORTE COM CAMINHÃO BASCULANTE DE 18 M³, EM VIA URBANA EM REVESTIMENTO PRIMÁRIO (UNIDADE: M3XKM). AF_07/2020</t>
  </si>
  <si>
    <t xml:space="preserve">TRANSPORTE COM CAMINHÃO BASCULANTE DE 18 M³, EM VIA URBANA PAVIMENTADA, ADICIONAL PARA DMT EXCEDENTE A 30 KM (UNIDADE: M3XKM). AF_07/2020</t>
  </si>
  <si>
    <t xml:space="preserve">TRANSPORTE COM CAMINHÃO BASCULANTE DE 18 M³, EM VIA URBANA EM LEITO NATURAL (UNIDADE: TXKM). AF_07/2020</t>
  </si>
  <si>
    <t xml:space="preserve">TRANSPORTE COM CAMINHÃO BASCULANTE DE 18 M³, EM VIA URBANA EM REVESTIMENTO PRIMÁRIO (UNIDADE: TXKM). AF_07/2020</t>
  </si>
  <si>
    <t xml:space="preserve">TRANSPORTE COM CAMINHÃO BASCULANTE DE 18 M³, EM VIA URBANA PAVIMENTADA, ADICIONAL PARA DMT EXCEDENTE A 30 KM (UNIDADE: TXKM). AF_07/2020</t>
  </si>
  <si>
    <t xml:space="preserve">TRANSPORTE COM CAMINHÃO BASCULANTE DE 10 M³, EM VIA URBANA PAVIMENTADA, DMT ATÉ 30 KM (UNIDADE: M3XKM). AF_07/2020</t>
  </si>
  <si>
    <t xml:space="preserve">TRANSPORTE COM CAMINHÃO BASCULANTE DE 14 M³, EM VIA URBANA PAVIMENTADA, DMT ATÉ 30 KM (UNIDADE: M3XKM). AF_07/2020</t>
  </si>
  <si>
    <t xml:space="preserve">TRANSPORTE COM CAMINHÃO BASCULANTE DE 18 M³, EM VIA URBANA PAVIMENTADA, DMT ATÉ 30 KM (UNIDADE: M3XKM). AF_07/2020</t>
  </si>
  <si>
    <t xml:space="preserve">TRANSPORTE COM CAMINHÃO BASCULANTE DE 10 M³, EM VIA URBANA PAVIMENTADA, DMT ATÉ 30 KM (UNIDADE: TXKM). AF_07/2020</t>
  </si>
  <si>
    <t xml:space="preserve">TRANSPORTE COM CAMINHÃO BASCULANTE DE 18 M³, EM VIA URBANA PAVIMENTADA, DMT ATÉ 30 KM (UNIDADE: TXKM). AF_07/2020</t>
  </si>
  <si>
    <t xml:space="preserve">TRANSPORTE COM CAMINHÃO BASCULANTE DE 6 M³, EM VIA URBANA EM LEITO NATURAL (UNIDADE: M3XKM). AF_07/2020</t>
  </si>
  <si>
    <t xml:space="preserve">TRANSPORTE COM CAMINHÃO BASCULANTE DE 6 M³, EM VIA URBANA EM REVESTIMENTO PRIMÁRIO (UNIDADE: M3XKM). AF_07/2020</t>
  </si>
  <si>
    <t xml:space="preserve">TRANSPORTE COM CAMINHÃO BASCULANTE DE 6 M³, EM VIA URBANA PAVIMENTADA, DMT ATÉ 30 KM (UNIDADE: M3XKM). AF_07/2020</t>
  </si>
  <si>
    <t xml:space="preserve">TRANSPORTE COM CAMINHÃO BASCULANTE DE 6 M³, EM VIA URBANA PAVIMENTADA, ADICIONAL PARA DMT EXCEDENTE A 30 KM (UNIDADE: M3XKM). AF_07/2020</t>
  </si>
  <si>
    <t xml:space="preserve">TRANSPORTE COM CAMINHÃO BASCULANTE DE 6 M³, EM VIA INTERNA (DENTRO DO CANTEIRO - UNIDADE: M3XKM). AF_07/2020</t>
  </si>
  <si>
    <t xml:space="preserve">TRANSPORTE COM CAMINHÃO BASCULANTE DE 10 M³, EM VIA INTERNA (DENTRO DO CANTEIRO - UNIDADE: M3XKM). AF_07/2020</t>
  </si>
  <si>
    <t xml:space="preserve">TRANSPORTE COM CAMINHÃO BASCULANTE DE 14 M³, EM VIA INTERNA (DENTRO DO CANTEIRO - UNIDADE:M3XKM). AF_07/2020</t>
  </si>
  <si>
    <t xml:space="preserve">TRANSPORTE COM CAMINHÃO BASCULANTE DE 18 M³, EM VIA INTERNA (DENTRO DO CANTEIRO - UNIDADE: M3XKM). AF_07/2020</t>
  </si>
  <si>
    <t xml:space="preserve">TRANSPORTE COM CAMINHÃO BASCULANTE DE 6 M³, EM VIA INTERNA (DENTRO DO CANTEIRO - UNIDADE: TXKM). AF_07/2020</t>
  </si>
  <si>
    <t xml:space="preserve">TRANSPORTE COM CAMINHÃO BASCULANTE DE 10 M³, EM VIA INTERNA A OBRA (UNIDADE: TXKM). AF_07/2020</t>
  </si>
  <si>
    <t xml:space="preserve">TRANSPORTE COM CAMINHÃO BASCULANTE DE 14 M³, EM VIA INTERNA (DENTRO DO CANTEIRO - UNIDADE: TXKM). AF_07/2020</t>
  </si>
  <si>
    <t xml:space="preserve">TRANSPORTE COM CAMINHÃO BASCULANTE DE 18 M³, EM VIA INTERNA (DENTRO DO CANTEIRO - UNIDADE: TXKM). AF_07/2020</t>
  </si>
  <si>
    <t xml:space="preserve">TRANSPORTE COM CAMINHÃO CARROCERIA 9T, EM VIA URBANA EM LEITO NATURAL (UNIDADE: TXKM). AF_07/2020</t>
  </si>
  <si>
    <t xml:space="preserve">TRANSPORTE COM CAMINHÃO CARROCERIA 9T, EM VIA URBANA EM REVESTIMENTO PRIMÁRIO (UNIDADE: TXKM). AF_07/2020</t>
  </si>
  <si>
    <t xml:space="preserve">TRANSPORTE COM CAMINHÃO CARROCERIA 9T, EM VIA URBANA PAVIMENTADA, DMT ATÉ 30KM (UNIDADE: TXKM). AF_07/2020</t>
  </si>
  <si>
    <t xml:space="preserve">TRANSPORTE COM CAMINHÃO CARROCERIA 9T, EM VIA URBANA PAVIMENTADA, ADICIONAL PARA DMT EXCEDENTE A 30 KM (UNIDADE: TXKM). AF_07/2020</t>
  </si>
  <si>
    <t xml:space="preserve">TRANSPORTE COM CAMINHÃO CARROCERIA 9T, EM VIA INTERNA (DENTRO DO CANTEIRO - UNIDADE: TXKM). AF_07/2020</t>
  </si>
  <si>
    <t xml:space="preserve">TRANSPORTE COM CAMINHÃO CARROCERIA COM GUINDAUTO (MUNCK),  MOMENTO MÁXIMO DE CARGA 11,7 TM, EM VIA URBANA EM LEITO NATURAL (UNIDADE: TXKM). AF_07/2020</t>
  </si>
  <si>
    <t xml:space="preserve">TRANSPORTE COM CAMINHÃO CARROCERIA COM GUINDAUTO (MUNCK),  MOMENTO MÁXIMO DE CARGA 11,7 TM, EM VIA URBANA EM REVESTIMENTO PRIMÁRIO (UNIDADE: TXKM). AF_07/2020</t>
  </si>
  <si>
    <t xml:space="preserve">TRANSPORTE COM CAMINHÃO CARROCERIA COM GUINDAUTO (MUNCK),  MOMENTO MÁXIMO DE CARGA 11,7 TM, EM VIA URBANA PAVIMENTADA, DMT ATÉ 30KM (UNIDADE: TXKM). AF_07/2020</t>
  </si>
  <si>
    <t xml:space="preserve">TRANSPORTE COM CAMINHÃO CARROCERIA COM GUINDAUTO (MUNCK),  MOMENTO MÁXIMO DE CARGA 11,7 TM, EM VIA URBANA PAVIMENTADA, ADICIONAL PARA DMT EXCEDENTE A 30 KM (UNIDADE: TXKM). AF_07/2020</t>
  </si>
  <si>
    <t xml:space="preserve">TRANSPORTE COM CAMINHÃO CARROCERIA COM GUINDAUTO (MUNCK),  MOMENTO MÁXIMO DE CARGA 11,7 TM, EM VIA INTERNA (DENTRO DO CANTEIRO - UNIDADE: TXKM). AF_07/2020</t>
  </si>
  <si>
    <t xml:space="preserve">TRANSPORTE COM CAMINHÃO PIPA DE 6 M³, EM VIA URBANA EM LEITO NATURAL (UNIDADE: M3XKM). AF_07/2020</t>
  </si>
  <si>
    <t xml:space="preserve">TRANSPORTE COM CAMINHÃO PIPA DE 6 M³, EM VIA URBANA EM REVESTIMENTO PRIMÁRIO (UNIDADE: M3XKM). AF_07/2020</t>
  </si>
  <si>
    <t xml:space="preserve">TRANSPORTE COM CAMINHÃO PIPA DE 6 M³, EM VIA URBANA PAVIMENTADA, DMT ATÉ 30KM (UNIDADE: M3XKM). AF_07/2020</t>
  </si>
  <si>
    <t xml:space="preserve">TRANSPORTE COM CAMINHÃO PIPA DE 6 M³, EM VIA URBANA PAVIMENTADA, ADICIONAL PARA DMT EXCEDENTE A 30 KM (UNIDADE: M3XKM). AF_07/2020</t>
  </si>
  <si>
    <t xml:space="preserve">TRANSPORTE COM CAMINHÃO PIPA DE 6 M³, EM VIA INTERNA (DENTRO DO CANTEIRO - UNIDADE: M3XKM). AF_07/2020</t>
  </si>
  <si>
    <t xml:space="preserve">TRANSPORTE COM CAMINHÃO PIPA DE 10 M³, EM VIA URBANA EM LEITO NATURAL (UNIDADE: M3XKM). AF_07/2020</t>
  </si>
  <si>
    <t xml:space="preserve">TRANSPORTE COM CAMINHÃO PIPA DE 10 M³, EM VIA URBANA EM REVESTIMENTO PRIMÁRIO (UNIDADE: M3XKM). AF_07/2020</t>
  </si>
  <si>
    <t xml:space="preserve">TRANSPORTE COM CAMINHÃO PIPA DE 10 M³, EM VIA URBANA PAVIMENTADA, DMT ATÉ 30KM (UNIDADE: M3XKM). AF_07/2020</t>
  </si>
  <si>
    <t xml:space="preserve">TRANSPORTE COM CAMINHÃO PIPA DE 10 M³, EM VIA URBANA PAVIMENTADA, ADICIONAL PARA DMT EXCEDENTE A 30 KM (UNIDADE: M3XKM). AF_07/2020</t>
  </si>
  <si>
    <t xml:space="preserve">TRANSPORTE COM CAMINHÃO PIPA DE 10 M³, EM VIA INTERNA (DENTRO DO CANTEIRO - UNIDADE: M3XKM). AF_07/2020</t>
  </si>
  <si>
    <t xml:space="preserve">CARGA, MANOBRA E DESCARGA DE SOLOS E MATERIAIS GRANULARES EM CAMINHÃO BASCULANTE 6 M³ - CARGA COM PÁ CARREGADEIRA (CAÇAMBA DE 1,7 A 2,8 M³ / 128 HP) E DESCARGA LIVRE (UNIDADE: M3). AF_07/2020</t>
  </si>
  <si>
    <t xml:space="preserve">TRANSPORTE COM CAMINHÃO TANQUE DE TRANSPORTE DE MATERIAL ASFÁLTICO DE 30000 L, EM VIA URBANA EM  LEITO NATURAL (UNIDADE: TXKM). AF_07/2020</t>
  </si>
  <si>
    <t xml:space="preserve">TRANSPORTE COM CAMINHÃO TANQUE DE TRANSPORTE DE MATERIAL ASFÁLTICO DE 30000 L, EM VIA URBANA EM  REVESTIMENTO PRIMÁRIO (UNIDADE: TXKM). AF_07/2020</t>
  </si>
  <si>
    <t xml:space="preserve">TRANSPORTE COM CAMINHÃO TANQUE DE TRANSPORTE DE MATERIAL ASFÁLTICO DE 20000 L, EM VIA URBANA EM LEITO NATURAL (UNIDADE: TXKM). AF_07/2020</t>
  </si>
  <si>
    <t xml:space="preserve">TRANSPORTE COM CAMINHÃO TANQUE DE TRANSPORTE DE MATERIAL ASFÁLTICO DE 20000 L, EM VIA URBANA EM  REVESTIMENTO PRIMÁRIO (UNIDADE: TXKM). AF_07/2020</t>
  </si>
  <si>
    <t xml:space="preserve">TRANSPORTE COM CAMINHÃO TANQUE DE TRANSPORTE DE MATERIAL ASFÁLTICO DE 30000 L, EM VIA URBANA PAVIMENTADA, DMT ATÉ 30KM (UNIDADE: TXKM). AF_07/2020</t>
  </si>
  <si>
    <t xml:space="preserve">TRANSPORTE COM CAMINHÃO TANQUE DE TRANSPORTE DE MATERIAL ASFÁLTICO DE 30000 L, EM VIA URBANA PAVIMENTADA, ADICIONAL PARA DMT EXCEDENTE A 30 KM (UNIDADE: TXKM). AF_07/2020</t>
  </si>
  <si>
    <t xml:space="preserve">TRANSPORTE COM CAMINHÃO TANQUE DE TRANSPORTE DE MATERIAL ASFÁLTICO DE 20000 L, EM VIA URBANA PAVIMENTADA, DMT ATÉ 30KM (UNIDADE: TXKM). AF_07/2020</t>
  </si>
  <si>
    <t xml:space="preserve">TRANSPORTE COM CAMINHÃO TANQUE DE TRANSPORTE DE MATERIAL ASFÁLTICO DE 20000 L, EM VIA URBANA PAVIMENTADA, ADICIONAL PARA DMT EXCEDENTE A 30 KM (UNIDADE: TXKM). AF_07/2020</t>
  </si>
  <si>
    <t xml:space="preserve">CARGA, MANOBRA E DESCARGA MANUAL DE TUBOS PLÁSTICOS, DN MENOR OU IGUAL A 100 MM, EM CAMINHÃO CARROCERIA 9T. AF_07/2020</t>
  </si>
  <si>
    <t xml:space="preserve">T</t>
  </si>
  <si>
    <t xml:space="preserve">CARGA, MANOBRA E DESCARGA MANUAL DE TUBOS PLÁSTICOS, DN 200 MM, EM CAMINHÃO CARROCERIA 9T. AF_07/2020</t>
  </si>
  <si>
    <t xml:space="preserve">CARGA, MANOBRA E DESCARGA MANUAL DE TUBOS PLÁSTICOS, DN 150 MM, EM CAMINHÃO CARROCERIA 9T. AF_06/2021</t>
  </si>
  <si>
    <t xml:space="preserve">CARGA, MANOBRA E DESCARGA DE SOLOS E MATERIAIS GRANULARES EM CAMINHÃO BASCULANTE 18 M³ - CARGA COM PÁ CARREGADEIRA (CAÇAMBA DE 1,7 A 2,8 M³ / 128 HP) E DESCARGA LIVRE (UNIDADE: M3). AF_07/2020</t>
  </si>
  <si>
    <t xml:space="preserve">CARGA, MANOBRA E DESCARGA DE SOLOS E MATERIAIS GRANULARES EM CAMINHÃO BASCULANTE 6 M³ - CARGA COM ESCAVADEIRA HIDRÁULICA (CAÇAMBA DE 1,20 M³ / 155 HP) E DESCARGA LIVRE (UNIDADE: M3). AF_07/2020</t>
  </si>
  <si>
    <t xml:space="preserve">CARGA, MANOBRA E DESCARGA DE SOLOS E MATERIAIS GRANULARES EM CAMINHÃO BASCULANTE 10 M³ - CARGA COM ESCAVADEIRA HIDRÁULICA (CAÇAMBA DE 1,20 M³ / 155 HP) E DESCARGA LIVRE (UNIDADE: M3). AF_07/2020</t>
  </si>
  <si>
    <t xml:space="preserve">CARGA, MANOBRA E DESCARGA DE SOLOS E MATERIAIS GRANULARES EM CAMINHÃO BASCULANTE 14 M³ - CARGA COM ESCAVADEIRA HIDRÁULICA (CAÇAMBA DE 1,20 M³ / 155 HP) E DESCARGA LIVRE (UNIDADE: M3). AF_07/2020</t>
  </si>
  <si>
    <t xml:space="preserve">CARGA, MANOBRA E DESCARGA DE SOLOS E MATERIAIS GRANULARES EM CAMINHÃO BASCULANTE 18 M³ - CARGA COM ESCAVADEIRA HIDRÁULICA (CAÇAMBA DE 1,20 M³ / 155 HP) E DESCARGA LIVRE (UNIDADE: M3). AF_07/2020</t>
  </si>
  <si>
    <t xml:space="preserve">CARGA, MANOBRA E DESCARGA DE ENTULHO EM CAMINHÃO BASCULANTE 6 M³ - CARGA COM ESCAVADEIRA HIDRÁULICA  (CAÇAMBA DE 0,80 M³ / 111 HP) E DESCARGA LIVRE (UNIDADE: M3). AF_07/2020</t>
  </si>
  <si>
    <t xml:space="preserve">CARGA, MANOBRA E DESCARGA DE ENTULHO EM CAMINHÃO BASCULANTE 10 M³ - CARGA COM ESCAVADEIRA HIDRÁULICA  (CAÇAMBA DE 0,80 M³ / 111 HP) E DESCARGA LIVRE (UNIDADE: M3). AF_07/2020</t>
  </si>
  <si>
    <t xml:space="preserve">CARGA, MANOBRA E DESCARGA DE ENTULHO EM CAMINHÃO BASCULANTE 14 M³ - CARGA COM ESCAVADEIRA HIDRÁULICA  (CAÇAMBA DE 0,80 M³ / 111 HP) E DESCARGA LIVRE (UNIDADE: M3). AF_07/2020</t>
  </si>
  <si>
    <t xml:space="preserve">CARGA, MANOBRA E DESCARGA DE ENTULHO EM CAMINHÃO BASCULANTE 18 M³ - CARGA COM ESCAVADEIRA HIDRÁULICA  (CAÇAMBA DE 0,80 M³ / 111 HP) E DESCARGA LIVRE (UNIDADE: M3). AF_07/2020</t>
  </si>
  <si>
    <t xml:space="preserve">CARGA DE MISTURA ASFÁLTICA EM CAMINHÃO BASCULANTE 6 M³ (UNIDADE: M3). AF_07/2020</t>
  </si>
  <si>
    <t xml:space="preserve">CARGA DE MISTURA ASFÁLTICA EM CAMINHÃO BASCULANTE 10 M³ (UNIDADE: M3). AF_07/2020</t>
  </si>
  <si>
    <t xml:space="preserve">CARGA DE MISTURA ASFÁLTICA EM CAMINHÃO BASCULANTE 14 M³ (UNIDADE: M3). AF_07/2020</t>
  </si>
  <si>
    <t xml:space="preserve">CARGA DE MISTURA ASFÁLTICA EM CAMINHÃO BASCULANTE 18 M³ (UNIDADE: M3). AF_07/2020</t>
  </si>
  <si>
    <t xml:space="preserve">CARGA, MANOBRA E DESCARGA DE SOLOS E MATERIAIS GRANULARES EM CAMINHÃO BASCULANTE 6 M³ - CARGA COM PÁ CARREGADEIRA (CAÇAMBA DE 1,7 A 2,8 M³ / 128 HP) E DESCARGA LIVRE (UNIDADE: T). AF_07/2020</t>
  </si>
  <si>
    <t xml:space="preserve">CARGA, MANOBRA E DESCARGA DE SOLOS E MATERIAIS GRANULARES EM CAMINHÃO BASCULANTE 10 M³ - CARGA COM PÁ CARREGADEIRA (CAÇAMBA DE 1,7 A 2,8 M³ / 128 HP) E DESCARGA LIVRE (UNIDADE: T). AF_07/2020</t>
  </si>
  <si>
    <t xml:space="preserve">CARGA, MANOBRA E DESCARGA DE SOLOS E MATERIAIS GRANULARES EM CAMINHÃO BASCULANTE 14 M³ - CARGA COM PÁ CARREGADEIRA (CAÇAMBA DE 1,7 A 2,8 M³ / 128 HP) E DESCARGA LIVRE (UNIDADE: T). AF_07/2020</t>
  </si>
  <si>
    <t xml:space="preserve">CARGA, MANOBRA E DESCARGA DE SOLOS E MATERIAIS GRANULARES EM CAMINHÃO BASCULANTE 18 M³ - CARGA COM PÁ CARREGADEIRA (CAÇAMBA DE 1,7 A 2,8 M³ / 128 HP) E DESCARGA LIVRE (UNIDADE: T). AF_07/2020</t>
  </si>
  <si>
    <t xml:space="preserve">CARGA, MANOBRA E DESCARGA DE SOLOS E MATERIAIS GRANULARES EM CAMINHÃO BASCULANTE 6 M³ - CARGA COM ESCAVADEIRA HIDRÁULICA (CAÇAMBA DE 1,20 M³ / 155 HP) E DESCARGA LIVRE (UNIDADE: T). AF_07/2020</t>
  </si>
  <si>
    <t xml:space="preserve">CARGA, MANOBRA E DESCARGA DE SOLOS E MATERIAIS GRANULARES EM CAMINHÃO BASCULANTE 10 M³ - CARGA COM ESCAVADEIRA HIDRÁULICA (CAÇAMBA DE 1,20 M³ / 155 HP) E DESCARGA LIVRE (UNIDADE: T). AF_07/2020</t>
  </si>
  <si>
    <t xml:space="preserve">CARGA, MANOBRA E DESCARGA DE SOLOS E MATERIAIS GRANULARES EM CAMINHÃO BASCULANTE 14 M³ - CARGA COM ESCAVADEIRA HIDRÁULICA (CAÇAMBA DE 1,20 M³ / 155 HP) E DESCARGA LIVRE (UNIDADE: T). AF_07/2020</t>
  </si>
  <si>
    <t xml:space="preserve">CARGA, MANOBRA E DESCARGA DE SOLOS E MATERIAIS GRANULARES EM CAMINHÃO BASCULANTE 18 M³ - CARGA COM ESCAVADEIRA HIDRÁULICA (CAÇAMBA DE 1,20 M³ / 155 HP) E DESCARGA LIVRE (UNIDADE: T). AF_07/2020</t>
  </si>
  <si>
    <t xml:space="preserve">CARGA, MANOBRA E DESCARGA DE ENTULHO EM CAMINHÃO BASCULANTE 6 M³ - CARGA COM ESCAVADEIRA HIDRÁULICA  (CAÇAMBA DE 0,80 M³ / 111 HP) E DESCARGA LIVRE (UNIDADE: T). AF_07/2020</t>
  </si>
  <si>
    <t xml:space="preserve">CARGA, MANOBRA E DESCARGA DE ENTULHO EM CAMINHÃO BASCULANTE 10 M³ - CARGA COM ESCAVADEIRA HIDRÁULICA  (CAÇAMBA DE 0,80 M³ / 111 HP) E DESCARGA LIVRE (UNIDADE: T). AF_07/2020</t>
  </si>
  <si>
    <t xml:space="preserve">CARGA, MANOBRA E DESCARGA DE ENTULHO EM CAMINHÃO BASCULANTE 14 M³ - CARGA COM ESCAVADEIRA HIDRÁULICA  (CAÇAMBA DE 0,80 M³ / 111 HP) E DESCARGA LIVRE (UNIDADE: T). AF_07/2020</t>
  </si>
  <si>
    <t xml:space="preserve">CARGA, MANOBRA E DESCARGA DE ENTULHO EM CAMINHÃO BASCULANTE 18 M³ - CARGA COM ESCAVADEIRA HIDRÁULICA  (CAÇAMBA DE 0,80 M³ / 111 HP) E DESCARGA LIVRE (UNIDADE: T). AF_07/2020</t>
  </si>
  <si>
    <t xml:space="preserve">CARGA DE MISTURA ASFÁLTICA EM CAMINHÃO BASCULANTE 6 M³ (UNIDADE: T). AF_07/2020</t>
  </si>
  <si>
    <t xml:space="preserve">CARGA DE MISTURA ASFÁLTICA EM CAMINHÃO BASCULANTE 10 M³ (UNIDADE: T). AF_07/2020</t>
  </si>
  <si>
    <t xml:space="preserve">CARGA DE MISTURA ASFÁLTICA EM CAMINHÃO BASCULANTE 14 M³ (UNIDADE: T). AF_07/2020</t>
  </si>
  <si>
    <t xml:space="preserve">CARGA DE MISTURA ASFÁLTICA EM CAMINHÃO BASCULANTE 18 M³ (UNIDADE: T). AF_07/2020</t>
  </si>
  <si>
    <t xml:space="preserve">CARGA, MANOBRA E DESCARGA DE ÁGUA EM CAMINHÃO PIPA 6 M³. AF_07/2020</t>
  </si>
  <si>
    <t xml:space="preserve">CARGA, MANOBRA E DESCARGA DE ÁGUA EM CAMINHÃO PIPA 10 M³. AF_07/2020</t>
  </si>
  <si>
    <t xml:space="preserve">CARGA DE ÁGUA EM CAMINHÃO PIPA 6 M³. AF_07/2020</t>
  </si>
  <si>
    <t xml:space="preserve">CARGA DE ÁGUA EM CAMINHÃO PIPA 10 M³. AF_07/2020</t>
  </si>
  <si>
    <t xml:space="preserve">CARGA, MANOBRA E DESCARGA DE POSTE DE CONCRETO EM CAMINHÃO CARROCERIA COM GUINDAUTO (MUNCK) 11,7 TM. AF_07/2020</t>
  </si>
  <si>
    <t xml:space="preserve">CARGA, MANOBRA E DESCARGA DE PERFIL METÁLICO EM CAMINHÃO CARROCERIA COM GUINDAUTO (MUNCK) 11,7 TM. AF_07/2020</t>
  </si>
  <si>
    <t xml:space="preserve">CARGA, MANOBRA E DESCARGA DE TUBOS DE CONCRETO, DN MENOR OU IGUAL A 300 MM, EM CAMINHÃO CARROCERIA COM GUINDAUTO (MUNCK) 11,7 TM. AF_07/2020</t>
  </si>
  <si>
    <t xml:space="preserve">CARGA, MANOBRA E DESCARGA DE TUBOS DE CONCRETO, DN 400 MM, EM CAMINHÃO CARROCERIA COM GUINDAUTO (MUNCK) 11,7 TM. AF_07/2020</t>
  </si>
  <si>
    <t xml:space="preserve">CARGA, MANOBRA E DESCARGA DE TUBOS DE CONCRETO, DN 500 MM, EM CAMINHÃO CARROCERIA COM GUINDAUTO (MUNCK) 11,7 TM. AF_07/2020</t>
  </si>
  <si>
    <t xml:space="preserve">CARGA, MANOBRA E DESCARGA DE TUBOS METÁLICOS, DN MENOR OU IGUAL A 150 MM, EM CAMINHÃO CARROCERIA COM GUINDAUTO (MUNCK) 11,7 TM. AF_07/2020</t>
  </si>
  <si>
    <t xml:space="preserve">CARGA, MANOBRA E DESCARGA DE TUBOS METÁLICOS, DN 200 MM, EM CAMINHÃO CARROCERIA COM GUINDAUTO (MUNCK) 11,7 TM. AF_07/2020</t>
  </si>
  <si>
    <t xml:space="preserve">CARGA, MANOBRA E DESCARGA DE TUBOS METÁLICOS, DN 250 MM, EM CAMINHÃO CARROCERIA COM GUINDAUTO (MUNCK) 11,7 TM. AF_07/2020</t>
  </si>
  <si>
    <t xml:space="preserve">CARGA, MANOBRA E DESCARGA DE TUBOS DE CONCRETO, DN 600 MM, EM CAMINHÃO CARROCERIA COM GUINDAUTO (MUNCK) 11,7 TM. AF_07/2020</t>
  </si>
  <si>
    <t xml:space="preserve">CARGA, MANOBRA E DESCARGA DE TUBOS DE CONCRETO, DN 700 MM, EM CAMINHÃO CARROCERIA COM GUINDAUTO (MUNCK) 11,7 TM. AF_07/2020</t>
  </si>
  <si>
    <t xml:space="preserve">CARGA, MANOBRA E DESCARGA DE TUBOS DE CONCRETO, DN 800 MM, EM CAMINHÃO CARROCERIA COM GUINDAUTO (MUNCK) 11,7 TM. AF_07/2020</t>
  </si>
  <si>
    <t xml:space="preserve">CARGA, MANOBRA E DESCARGA DE TUBOS DE CONCRETO, DN 900 MM, EM CAMINHÃO CARROCERIA COM GUINDAUTO (MUNCK) 11,7 TM. AF_07/2020</t>
  </si>
  <si>
    <t xml:space="preserve">CARGA, MANOBRA E DESCARGA DE TUBOS DE CONCRETO, DN 1000 MM, EM CAMINHÃO CARROCERIA COM GUINDAUTO (MUNCK) 11,7 TM. AF_07/2020</t>
  </si>
  <si>
    <t xml:space="preserve">CARGA, MANOBRA E DESCARGA DE TUBOS DE CONCRETO, DN 1200 MM, EM CAMINHÃO CARROCERIA COM GUINDAUTO (MUNCK) 11,7 TM. AF_07/2020</t>
  </si>
  <si>
    <t xml:space="preserve">CARGA, MANOBRA E DESCARGA DE TUBOS METÁLICOS, DN 300 MM, EM CAMINHÃO CARROCERIA COM GUINDAUTO (MUNCK) 11,7 TM. AF_07/2020</t>
  </si>
  <si>
    <t xml:space="preserve">CARGA, MANOBRA E DESCARGA DE TUBOS METÁLICOS, DN 350 MM, EM CAMINHÃO CARROCERIA COM GUINDAUTO (MUNCK) 11,7 TM. AF_07/2020</t>
  </si>
  <si>
    <t xml:space="preserve">CARGA, MANOBRA E DESCARGA DE TUBOS METÁLICOS, DN 400 MM, EM CAMINHÃO CARROCERIA COM GUINDAUTO (MUNCK) 11,7 TM. AF_07/2020</t>
  </si>
  <si>
    <t xml:space="preserve">CARGA, MANOBRA E DESCARGA DE TUBOS METÁLICOS, DN 500 MM, EM CAMINHÃO CARROCERIA COM GUINDAUTO (MUNCK) 11,7 TM. AF_07/2020</t>
  </si>
  <si>
    <t xml:space="preserve">CARGA, MANOBRA E DESCARGA DE TUBOS METÁLICOS, DN 600 MM, EM CAMINHÃO CARROCERIA COM GUINDAUTO (MUNCK) 11,7 TM. AF_07/2020</t>
  </si>
  <si>
    <t xml:space="preserve">CARGA, MANOBRA E DESCARGA DE TUBOS METÁLICOS, DN 700 MM, EM CAMINHÃO CARROCERIA COM GUINDAUTO (MUNCK) 11,7 TM. AF_07/2020</t>
  </si>
  <si>
    <t xml:space="preserve">CARGA, MANOBRA E DESCARGA DE TUBOS METÁLICOS, DN 800 MM, EM CAMINHÃO CARROCERIA COM GUINDAUTO (MUNCK) 11,7 TM. AF_07/2020</t>
  </si>
  <si>
    <t xml:space="preserve">CARGA, MANOBRA E DESCARGA DE TUBOS METÁLICOS, DN 900 MM, EM CAMINHÃO CARROCERIA COM GUINDAUTO (MUNCK) 11,7 TM. AF_07/2020</t>
  </si>
  <si>
    <t xml:space="preserve">CARGA, MANOBRA E DESCARGA DE TUBOS METÁLICOS, DN 1000 MM, EM CAMINHÃO CARROCERIA COM GUINDAUTO (MUNCK) 11,7 TM. AF_07/2020</t>
  </si>
  <si>
    <t xml:space="preserve">CARGA, MANOBRA E DESCARGA DE TUBOS METÁLICOS, DN 1200 MM, EM CAMINHÃO CARROCERIA COM GUINDAUTO (MUNCK) 11,7 TM. AF_07/2020</t>
  </si>
  <si>
    <t xml:space="preserve">CARGA, MANOBRA E DESCARGA DE TUBOS PLÁSTICOS, DN 250 MM, EM CAMINHÃO CARROCERIA COM GUINDAUTO (MUNCK) 11,7 TM. AF_07/2020</t>
  </si>
  <si>
    <t xml:space="preserve">CARGA, MANOBRA E DESCARGA DE TUBOS PLÁSTICOS, DN 300 MM, EM CAMINHÃO CARROCERIA COM GUINDAUTO (MUNCK) 11,7 TM. AF_07/2020</t>
  </si>
  <si>
    <t xml:space="preserve">CARGA, MANOBRA E DESCARGA DE TUBOS PLÁSTICOS, DN 400 MM, EM CAMINHÃO CARROCERIA COM GUINDAUTO (MUNCK) 11,7 TM. AF_07/2020</t>
  </si>
  <si>
    <t xml:space="preserve">CARGA, MANOBRA E DESCARGA DE TUBOS PLÁSTICOS, DN 500 MM, EM CAMINHÃO CARROCERIA COM GUINDAUTO (MUNCK) 11,7 TM. AF_07/2020</t>
  </si>
  <si>
    <t xml:space="preserve">CARGA, MANOBRA E DESCARGA DE TUBOS PLÁSTICOS, DN 600 MM, EM CAMINHÃO CARROCERIA COM GUINDAUTO (MUNCK) 11,7 TM. AF_07/2020</t>
  </si>
  <si>
    <t xml:space="preserve">CARGA, MANOBRA E DESCARGA DE TUBOS PLÁSTICOS, DN 750 MM, EM CAMINHÃO CARROCERIA COM GUINDAUTO (MUNCK) 11,7 TM. AF_07/2020</t>
  </si>
  <si>
    <t xml:space="preserve">CARGA, MANOBRA E DESCARGA DE TUBOS PLÁSTICOS, DN 900 MM, EM CAMINHÃO CARROCERIA COM GUINDAUTO (MUNCK) 11,7 TM. AF_07/2020</t>
  </si>
  <si>
    <t xml:space="preserve">CARGA, MANOBRA E DESCARGA DE TUBOS PLÁSTICOS, DN 1000 MM, EM CAMINHÃO CARROCERIA COM GUINDAUTO (MUNCK) 11,7 TM. AF_07/2020</t>
  </si>
  <si>
    <t xml:space="preserve">CARGA, MANOBRA E DESCARGA DE TUBOS PLÁSTICOS, DN 1200 MM, EM CAMINHÃO CARROCERIA COM GUINDAUTO (MUNCK) 11,7 TM. AF_07/2020</t>
  </si>
  <si>
    <t xml:space="preserve">RECOMPOSIÇÃO PARCIAL DE ARAME FARPADO Nº 14 CLASSE 250, FIXADO EM CERCA COM MOURÕES DE CONCRETO - FORNECIMENTO E INSTALAÇÃO. AF_05/2020</t>
  </si>
  <si>
    <t xml:space="preserve">CERCA COM MOURÕES DE CONCRETO, RETO, H=3,00 M, ESPAÇAMENTO DE 2,5 M, CRAVADOS 0,5 M, COM 4 FIOS DE ARAME FARPADO Nº 14 CLASSE 250 - FORNECIMENTO E INSTALAÇÃO. AF_05/2020</t>
  </si>
  <si>
    <t xml:space="preserve">CERCA COM MOURÕES DE CONCRETO, RETO, H=3,00 M, ESPAÇAMENTO DE 2,5 M, CRAVADOS 0,5 M, COM 4 FIOS DE ARAME DE AÇO OVALADO 15X17 - FORNECIMENTO E INSTALAÇÃO. AF_05/2020</t>
  </si>
  <si>
    <t xml:space="preserve">CERCA COM MOURÕES DE CONCRETO, RETO, H=3,00 M, ESPAÇAMENTO DE 2,5 M, CRAVADOS 0,5 M, COM 4 FIOS DE ARAME MISTO - FORNECIMENTO E INSTALAÇÃO. AF_05/2020</t>
  </si>
  <si>
    <t xml:space="preserve">CERCA COM MOURÕES DE CONCRETO, RETO, H=2,30 M, ESPAÇAMENTO DE 2,5 M, CRAVADOS 0,5 M, COM 4 FIOS DE ARAME FARPADO Nº 14 CLASSE 250 - FORNECIMENTO E INSTALAÇÃO. AF_05/2020</t>
  </si>
  <si>
    <t xml:space="preserve">CERCA COM MOURÕES DE CONCRETO, RETO, H=2,30 M, ESPAÇAMENTO DE 2,5 M, CRAVADOS 0,5 M, COM 4 FIOS DE ARAME DE AÇO OVALADO 15X17 - FORNECIMENTO E INSTALAÇÃO. AF_05/2020</t>
  </si>
  <si>
    <t xml:space="preserve">CERCA COM MOURÕES DE CONCRETO, RETO, H=2,30 M, ESPAÇAMENTO DE 2,5 M, CRAVADOS 0,5 M, COM 4 FIOS DE ARAME MISTO - FORNECIMENTO E INSTALAÇÃO. AF_05/2020</t>
  </si>
  <si>
    <t xml:space="preserve">CERCA COM MOURÕES DE CONCRETO, SEÇÃO "T" PONTA INCLINADA, 10X10 CM, ESPAÇAMENTO DE 2,5 M, CRAVADOS 0,5 M, COM 11 FIOS DE ARAME FARPADO Nº 14 - FORNECIMENTO E INSTALAÇÃO. AF_05/2020</t>
  </si>
  <si>
    <t xml:space="preserve">CERCA COM MOURÕES DE CONCRETO, SEÇÃO "T" PONTA INCLINADA, 10X10 CM, ESPAÇAMENTO DE 2,5 M, CRAVADOS 0,5 M, COM 11 FIOS DE ARAME DE AÇO OVALADO 15X17 - FORNECIMENTO E INSTALAÇÃO. AF_05/2020</t>
  </si>
  <si>
    <t xml:space="preserve">CERCA COM MOURÕES DE CONCRETO, SEÇÃO "T" PONTA INCLINADA, 10X10CM, ESPAÇAMENTO DE 2,5M, CRAVADOS 0,5M, COM 11 FIOS DE ARAME MISTO - FORNECIMENTO E INSTALAÇÃO. AF_05/2020</t>
  </si>
  <si>
    <t xml:space="preserve">CERCA COM MOURÕES DE MADEIRA, 7,5X7,5 CM, ESPAÇAMENTO DE 2,5 M, ALTURA LIVRE DE 2 M, CRAVADOS 0,5 M, COM 4 FIOS DE ARAME FARPADO Nº 14 CLASSE 250 - FORNECIMENTO E INSTALAÇÃO. AF_05/2020</t>
  </si>
  <si>
    <t xml:space="preserve">CERCA COM MOURÕES DE MADEIRA, 7,5X7,5 CM, ESPAÇAMENTO DE 2,5 M, ALTURA LIVRE DE 2 M, CRAVADOS 0,5 M, COM 8 FIOS DE ARAME FARPADO Nº 14 CLASSE 250 - FORNECIMENTO E INSTALAÇÃO. AF_05/2020</t>
  </si>
  <si>
    <t xml:space="preserve">CERCA COM MOURÕES DE MADEIRA ROLIÇA, DIÂMETRO 11 CM, ESPAÇAMENTO DE 2,5 M, ALTURA LIVRE DE 1,7 M, CRAVADOS 0,5 M, COM 5 FIOS DE ARAME FARPADO Nº 14 CLASSE 250 - FORNECIMENTO E INSTALAÇÃO. AF_05/2020</t>
  </si>
  <si>
    <t xml:space="preserve">CERCA COM MOURÕES DE MADEIRA ROLIÇA, DIÂMETRO 11 CM, ESPAÇAMENTO DE 2,5 M, ALTURA LIVRE DE 1,7 M, CRAVADOS 0,5 M, COM 5 FIOS DE ARAME DE AÇO OVALADO 15X17 - FORNECIMENTO E INSTALAÇÃO. AF_05/2020</t>
  </si>
  <si>
    <t xml:space="preserve">CERCA COM MOURÕES DE MADEIRA ROLIÇA, DIÂMETRO 11 CM, ESPAÇAMENTO DE 2,5 M, ALTURA LIVRE DE 1,7 M, CRAVADOS 0,5 M, COM 5 FIOS DE ARAME MISTO - FORNECIMENTO E INSTALAÇÃO. AF_05/2020</t>
  </si>
  <si>
    <t xml:space="preserve">PORTÃO COM MOURÕES DE MADEIRA ROLIÇA, DIÂMETRO 11 CM, COM 5 FIOS DE ARAME FARPADO Nº 14 CLASSE 250, SEM DOBRADIÇAS - FORNECIMENTO E INSTALAÇÃO. AF_05/2020</t>
  </si>
  <si>
    <t xml:space="preserve">ALAMBRADO PARA QUADRA POLIESPORTIVA, ESTRUTURADO POR TUBOS DE ACO GALVANIZADO, (MONTANTES COM DIAMETRO 2", TRAVESSAS E ESCORAS COM DIÂMETRO 1 ¼), COM TELA DE ARAME GALVANIZADO, FIO 14 BWG E MALHA QUADRADA 5X5CM (EXCETO MURETA). AF_03/2021</t>
  </si>
  <si>
    <t xml:space="preserve">ALAMBRADO PARA QUADRA POLIESPORTIVA, ESTRUTURADO POR TUBOS DE ACO GALVANIZADO, (MONTANTES COM DIAMETRO 2", TRAVESSAS E ESCORAS COM DIÂMETRO 1 ¼), COM TELA DE ARAME GALVANIZADO, FIO 12 BWG E MALHA QUADRADA 5X5CM (EXCETO MURETA). AF_03/2021</t>
  </si>
  <si>
    <t xml:space="preserve">ALAMBRADO PARA QUADRA POLIESPORTIVA, ESTRUTURADO POR TUBOS DE ACO GALVANIZADO, (MONTANTES COM DIAMETRO 2", TRAVESSAS E ESCORAS COM DIÂMETRO 1 ¼), COM TELA DE ARAME GALVANIZADO, FIO 10 BWG E MALHA QUADRADA 5X5CM (EXCETO MURETA). AF_03/2021</t>
  </si>
  <si>
    <t xml:space="preserve">PLANTIO DE ÁRVORE ORNAMENTAL COM ALTURA DE MUDA MAIOR QUE 2,00 M E MENOR OU IGUAL A 4,00 M. AF_05/2018</t>
  </si>
  <si>
    <t xml:space="preserve">PLANTIO DE PALMEIRA COM ALTURA DE MUDA MENOR OU IGUAL A 2,00 M. AF_05/2018</t>
  </si>
  <si>
    <t xml:space="preserve">REVOLVIMENTO E LIMPEZA MANUAL DE SOLO. AF_05/2018</t>
  </si>
  <si>
    <t xml:space="preserve">APLICAÇÃO DE ADUBO EM SOLO. AF_05/2018</t>
  </si>
  <si>
    <t xml:space="preserve">APLICAÇÃO DE CALCÁRIO PARA CORREÇÃO DO PH DO SOLO. AF_05/2018</t>
  </si>
  <si>
    <t xml:space="preserve">ALAMBRADO EM MOURÕES DE CONCRETO, COM TELA DE ARAME GALVANIZADO (INCLUSIVE MURETA EM CONCRETO). AF_05/2018</t>
  </si>
  <si>
    <t xml:space="preserve">LIMPEZA MANUAL DE VEGETAÇÃO EM TERRENO COM ENXADA.AF_05/2018</t>
  </si>
  <si>
    <t xml:space="preserve">PLANTIO DE GRAMA EM PAVIMENTO CONCREGRAMA. AF_05/2018</t>
  </si>
  <si>
    <t xml:space="preserve">PLANTIO DE FORRAÇÃO. AF_05/2018</t>
  </si>
  <si>
    <t xml:space="preserve">PLANTIO DE GRAMA ESMERALDA OU SÃO CARLOS OU CURITIBANA, EM PLACAS. AF_05/2022</t>
  </si>
  <si>
    <t xml:space="preserve">INSTALAÇÃO DE ESQUI TRIPLO, EM TUBO DE AÇO CARBONO - EQUIPAMENTO DE GINÁSTICA PARA ACADEMIA AO AR LIVRE / ACADEMIA DA TERCEIRA IDADE - ATI, INSTALADO SOBRE PISO DE CONCRETO EXISTENTE. AF_10/2021</t>
  </si>
  <si>
    <t xml:space="preserve">INSTALAÇÃO DE MULTIEXERCITADOR COM SEIS FUNÇÕES, EM TUBO DE AÇO CARBONO - EQUIPAMENTO DE GINÁSTICA PARA ACADEMIA AO AR LIVRE / ACADEMIA DA TERCEIRA IDADE - ATI, INSTALADO SOBRE PISO DE CONCRETO EXISTENTE. AF_10/2021</t>
  </si>
  <si>
    <t xml:space="preserve">INSTALAÇÃO DE SIMULADOR DE CAMINHADA TRIPLO, EM TUBO DE AÇO CARBONO - EQUIPAMENTO DE GINÁSTICA PARA ACADEMIA AO AR LIVRE / ACADEMIA DA TERCEIRA IDADE - ATI, INSTALADO SOBRE PISO DE CONCRETO EXISTENTE. AF_10/2021</t>
  </si>
  <si>
    <t xml:space="preserve">INSTALAÇÃO DE SIMULADOR DE CAVALGADA TRIPLO, EM TUBO DE AÇO CARBONO - EQUIPAMENTO DE GINÁSTICA PARA ACADEMIA AO AR LIVRE / ACADEMIA DA TERCEIRA IDADE - ATI, INSTALADO SOBRE PISO DE CONCRETO EXISTENTE. AF_10/2021</t>
  </si>
  <si>
    <t xml:space="preserve">INSTALAÇÃO DE SIMULADOR DE REMO INDIVIDUAL, EM TUBO DE AÇO CARBONO - EQUIPAMENTO DE GINÁSTICA PARA ACADEMIA AO AR LIVRE / ACADEMIA DA TERCEIRA IDADE - ATI, INSTALADO SOBRE PISO DE CONCRETO EXISTENTE. AF_10/2021</t>
  </si>
  <si>
    <t xml:space="preserve">INSTALAÇÃO DE PRESSÃO DE PERNAS TRIPLO, EM TUBO DE AÇO CARBONO - EQUIPAMENTO DE GINÁSTICA PARA ACADEMIA AO AR LIVRE / ACADEMIA DA TERCEIRA IDADE - ATI, INSTALADO SOBRE SOLO. AF_10/2021</t>
  </si>
  <si>
    <t xml:space="preserve">INSTALAÇÃO DE ALONGADOR COM TRÊS ALTURAS, EM TUBO DE AÇO CARBONO - EQUIPAMENTO DE GINASTICA PARA ACADEMIA AO AR LIVRE / ACADEMIA DA TERCEIRA IDADE - ATI, INSTALADO SOBRE SOLO. AF_10/2021</t>
  </si>
  <si>
    <t xml:space="preserve">INSTALAÇÃO DE ROTAÇÃO DIAGONAL DUPLA, APARELHO TRIPLO, EM TUBO DE AÇO CARBONO - EQUIPAMENTO DE GINÁSTICA PARA ACADEMIA AO AR LIVRE / ACADEMIA DA TERCEIRA IDADE - ATI, INSTALADO SOBRE SOLO. AF_10/2021</t>
  </si>
  <si>
    <t xml:space="preserve">INSTALAÇÃO DE ROTAÇÃO VERTICAL DUPLO, EM TUBO DE AÇO CARBONO - EQUIPAMENTO DE GINÁSTICA PARA ACADEMIA AO AR LIVRE / ACADEMIA DA TERCEIRA IDADE - ATI, INSTALADO SOBRE SOLO. AF_10/2021</t>
  </si>
  <si>
    <t xml:space="preserve">INSTALAÇÃO DE SURF DUPLO, EM TUBO DE AÇO CARBONO - EQUIPAMENTO DE GINÁSTICA PARA ACADEMIA AO AR LIVRE / ACADEMIA DA TERCEIRA IDADE - ATI, INSTALADO SOBRE SOLO. AF_10/2021</t>
  </si>
  <si>
    <t xml:space="preserve">INSTALAÇÃO DE PLACA ORIENTATIVA SOBRE EXERCÍCIOS, 2,00M X 1,00M, EM TUBO DE AÇO CARBONO - PARA ACADEMIA AO AR LIVRE / ACADEMIA DA TERCEIRA IDADE - ATI, INSTALADO SOBRE SOLO. AF_10/2021</t>
  </si>
  <si>
    <t xml:space="preserve">INSTALAÇÃO DE PRESSÃO DE PERNAS TRIPLO, EM TUBO DE AÇO CARBONO - EQUIPAMENTO DE GINÁSTICA PARA ACADEMIA AO AR LIVRE / ACADEMIA DA TERCEIRA IDADE - ATI, INSTALADO SOBRE PISO DE CONCRETO EXISTENTE. AF_10/2021</t>
  </si>
  <si>
    <t xml:space="preserve">INSTALAÇÃO DE ALONGADOR COM TRÊS ALTURAS, EM TUBO DE AÇO CARBONO - EQUIPAMENTO DE GINÁSTICA PARA ACADEMIA AO AR LIVRE / ACADEMIA DA TERCEIRA IDADE - ATI, INSTALADO SOBRE PISO DE CONCRETO EXISTENTE. AF_10/2021</t>
  </si>
  <si>
    <t xml:space="preserve">INSTALAÇÃO DE ROTAÇÃO DIAGONAL DUPLA, APARELHO TRIPLO, EM TUBO DE AÇO CARBONO - EQUIPAMENTO DE GINÁSTICA PARA ACADEMIA AO AR LIVRE / ACADEMIA DA TERCEIRA IDADE - ATI, INSTALADO SOBRE PISO DE CONCRETO EXISTENTE. AF_10/2021</t>
  </si>
  <si>
    <t xml:space="preserve">INSTALAÇÃO DE ROTAÇÃO VERTICAL DUPLO, EM TUBO DE ACO CARBONO - EQUIPAMENTO DE GINASTICA PARA ACADEMIA AO AR LIVRE / ACADEMIA DA TERCEIRA IDADE - ATI, INSTALADO SOBRE PISO DE CONCRETO EXISTENTE. AF_10/2021</t>
  </si>
  <si>
    <t xml:space="preserve">INSTALAÇÃO DE SURF DUPLO, EM TUBO DE AÇO CARBONO - EQUIPAMENTO DE GINÁSTICA PARA ACADEMIA AO AR LIVRE / ACADEMIA DA TERCEIRA IDADE - ATI, INSTALADO SOBRE PISO DE CONCRETO EXISTENTE. AF_10/2021</t>
  </si>
  <si>
    <t xml:space="preserve">INSTALAÇÃO DE PLACA ORIENTATIVA SOBRE EXERCÍCIOS, 2,00M X 1,00M, EM TUBO DE AÇO CARBONO - PARA ACADEMIA AO AR LIVRE / ACADEMIA DA TERCEIRA IDADE - ATI, INSTALADO SOBRE PISO DE CONCRETO EXISTENTE. AF_10/2021</t>
  </si>
  <si>
    <t xml:space="preserve">INSTALAÇÃO DE BANCO METÁLICO COM ENCOSTO, 1,60 M DE COMPRIMENTO, EM TUBO DE AÇO CARBONO COM PINTURA ELETROSTÁTICA, SOBRE PISO DE CONCRETO EXISTENTE. AF_11/2021</t>
  </si>
  <si>
    <t xml:space="preserve">INSTALAÇÃO DE LIXEIRA METÁLICA DUPLA, CAPACIDADE DE 60 L, EM TUBO DE AÇO CARBONO E CESTOS EM CHAPA DE AÇO COM PINTURA ELETROSTÁTICA, SOBRE PISO DE CONCRETO EXISTENTE. AF_11/2021</t>
  </si>
  <si>
    <t xml:space="preserve">INSTALAÇÃO DE LIXEIRA METÁLICA DUPLA, CAPACIDADE DE 60 L, EM TUBO DE AÇO CARBONO E CESTOS EM CHAPA DE AÇO COM PINTURA ELETROSTÁTICA, SOBRE SOLO. AF_11/2021</t>
  </si>
  <si>
    <t xml:space="preserve">INSTALAÇÃO DE PERGOLADO DE MADEIRA, EM MAÇARANDUBA, ANGELIM OU EQUIVALENTE DA REGIÃO, FIXADO COM CONCRETO SOBRE PISO DE CONCRETO EXISTENTE. AF_11/2021</t>
  </si>
  <si>
    <t xml:space="preserve">INSTALAÇÃO DE PERGOLADO DE MADEIRA, EM MAÇARANDUBA, ANGELIM OU EQUIVALENTE DA REGIÃO, FIXADO COM CONCRETO SOBRE SOLO. AF_11/2021</t>
  </si>
  <si>
    <t xml:space="preserve">PAR DE TABELAS DE BASQUETE DE COMPENSADO NAVAL, COM AROS E REDES - FORNECIMENTO E INSTALAÇÃO. AF_03/2022</t>
  </si>
  <si>
    <t xml:space="preserve">REMOÇÃO DE RAÍZES REMANESCENTES DE TRONCO DE ÁRVORE COM DIÂMETRO MAIOR OU IGUAL A 0,20 M E MENOR QUE 0,40 M.AF_05/2018</t>
  </si>
  <si>
    <t xml:space="preserve">REMOÇÃO DE RAÍZES REMANESCENTES DE TRONCO DE ÁRVORE COM DIÂMETRO MAIOR OU IGUAL A 0,40 M E MENOR QUE 0,60 M.AF_05/2018</t>
  </si>
  <si>
    <t xml:space="preserve">REMOÇÃO DE RAÍZES REMANESCENTES DE TRONCO DE ÁRVORE COM DIÂMETRO MAIOR OU IGUAL A 0,60 M.AF_05/2018</t>
  </si>
  <si>
    <t xml:space="preserve">CORTE RASO E RECORTE DE ÁRVORE COM DIÂMETRO DE TRONCO MAIOR OU IGUAL A 0,20 M E MENOR QUE 0,40 M.AF_05/2018</t>
  </si>
  <si>
    <t xml:space="preserve">CORTE RASO E RECORTE DE ÁRVORE COM DIÂMETRO DE TRONCO MAIOR OU IGUAL A 0,40 M E MENOR QUE 0,60 M.AF_05/2018</t>
  </si>
  <si>
    <t xml:space="preserve">CORTE RASO E RECORTE DE ÁRVORE COM DIÂMETRO DE TRONCO MAIOR OU IGUAL A 0,60 M.AF_05/2018</t>
  </si>
  <si>
    <t xml:space="preserve">PODA EM ALTURA DE ÁRVORE COM DIÂMETRO DE TRONCO MENOR QUE 0,20 M.AF_05/2018</t>
  </si>
  <si>
    <t xml:space="preserve">PODA EM ALTURA DE ÁRVORE COM DIÂMETRO DE TRONCO MAIOR OU IGUAL A 0,20 M E MENOR QUE 0,40 M.AF_05/2018</t>
  </si>
  <si>
    <t xml:space="preserve">PODA EM ALTURA DE ÁRVORE COM DIÂMETRO DE TRONCO MAIOR OU IGUAL A 0,40 M E MENOR QUE 0,60 M.AF_05/2018</t>
  </si>
  <si>
    <t xml:space="preserve">PODA EM ALTURA DE ÁRVORE COM DIÂMETRO DE TRONCO MAIOR OU IGUAL A 0,60 M.AF_05/2018</t>
  </si>
  <si>
    <t xml:space="preserve">AJUDANTE DE ARMADOR COM ENCARGOS COMPLEMENTARES</t>
  </si>
  <si>
    <t xml:space="preserve">AJUDANTE DE CARPINTEIRO COM ENCARGOS COMPLEMENTARES</t>
  </si>
  <si>
    <t xml:space="preserve">AJUDANTE DE ESTRUTURA METÁLICA COM ENCARGOS COMPLEMENTARES</t>
  </si>
  <si>
    <t xml:space="preserve">AJUDANTE DE OPERAÇÃO EM GERAL COM ENCARGOS COMPLEMENTARES</t>
  </si>
  <si>
    <t xml:space="preserve">AJUDANTE DE PEDREIRO COM ENCARGOS COMPLEMENTARES</t>
  </si>
  <si>
    <t xml:space="preserve">AJUDANTE ESPECIALIZADO COM ENCARGOS COMPLEMENTARES</t>
  </si>
  <si>
    <t xml:space="preserve">ARMADOR COM ENCARGOS COMPLEMENTARES</t>
  </si>
  <si>
    <t xml:space="preserve">ASSENTADOR DE TUBOS COM ENCARGOS COMPLEMENTARES</t>
  </si>
  <si>
    <t xml:space="preserve">AUXILIAR DE ELETRICISTA COM ENCARGOS COMPLEMENTARES</t>
  </si>
  <si>
    <t xml:space="preserve">AUXILIAR DE ENCANADOR OU BOMBEIRO HIDRÁULICO COM ENCARGOS COMPLEMENTARES</t>
  </si>
  <si>
    <t xml:space="preserve">AUXILIAR DE LABORATÓRIO COM ENCARGOS COMPLEMENTARES</t>
  </si>
  <si>
    <t xml:space="preserve">AUXILIAR DE MECÂNICO COM ENCARGOS COMPLEMENTARES</t>
  </si>
  <si>
    <t xml:space="preserve">AUXILIAR DE SERRALHEIRO COM ENCARGOS COMPLEMENTARES</t>
  </si>
  <si>
    <t xml:space="preserve">AUXILIAR DE SERVIÇOS GERAIS COM ENCARGOS COMPLEMENTARES</t>
  </si>
  <si>
    <t xml:space="preserve">AUXILIAR DE TOPÓGRAFO COM ENCARGOS COMPLEMENTARES</t>
  </si>
  <si>
    <t xml:space="preserve">AUXILIAR TÉCNICO DE ENGENHARIA COM ENCARGOS COMPLEMENTARES</t>
  </si>
  <si>
    <t xml:space="preserve">AZULEJISTA OU LADRILHISTA COM ENCARGOS COMPLEMENTARES</t>
  </si>
  <si>
    <t xml:space="preserve">BLASTER, DINAMITADOR OU CABO DE FOGO COM ENCARGOS COMPLEMENTARES</t>
  </si>
  <si>
    <t xml:space="preserve">CADASTRISTA DE REDES DE AGUA E ESGOTO COM ENCARGOS COMPLEMENTARES</t>
  </si>
  <si>
    <t xml:space="preserve">CALCETEIRO COM ENCARGOS COMPLEMENTARES</t>
  </si>
  <si>
    <t xml:space="preserve">CARPINTEIRO DE ESQUADRIA COM ENCARGOS COMPLEMENTARES</t>
  </si>
  <si>
    <t xml:space="preserve">CARPINTEIRO DE FORMAS COM ENCARGOS COMPLEMENTARES</t>
  </si>
  <si>
    <t xml:space="preserve">CAVOUQUEIRO OU OPERADOR PERFURATRIZ/ROMPEDOR COM ENCARGOS COMPLEMENTARES</t>
  </si>
  <si>
    <t xml:space="preserve">ELETRICISTA COM ENCARGOS COMPLEMENTARES</t>
  </si>
  <si>
    <t xml:space="preserve">ELETRICISTA INDUSTRIAL COM ENCARGOS COMPLEMENTARES</t>
  </si>
  <si>
    <t xml:space="preserve">ELETROTÉCNICO COM ENCARGOS COMPLEMENTARES</t>
  </si>
  <si>
    <t xml:space="preserve">ENCANADOR OU BOMBEIRO HIDRÁULICO COM ENCARGOS COMPLEMENTARES</t>
  </si>
  <si>
    <t xml:space="preserve">GESSEIRO COM ENCARGOS COMPLEMENTARES</t>
  </si>
  <si>
    <t xml:space="preserve">IMPERMEABILIZADOR COM ENCARGOS COMPLEMENTARES</t>
  </si>
  <si>
    <t xml:space="preserve">MACARIQUEIRO COM ENCARGOS COMPLEMENTARES</t>
  </si>
  <si>
    <t xml:space="preserve">MARCENEIRO COM ENCARGOS COMPLEMENTARES</t>
  </si>
  <si>
    <t xml:space="preserve">MARMORISTA/GRANITEIRO COM ENCARGOS COMPLEMENTARES</t>
  </si>
  <si>
    <t xml:space="preserve">MECÃNICO DE EQUIPAMENTOS PESADOS COM ENCARGOS COMPLEMENTARES</t>
  </si>
  <si>
    <t xml:space="preserve">MONTADOR (TUBO AÇO/EQUIPAMENTOS) COM ENCARGOS COMPLEMENTARES</t>
  </si>
  <si>
    <t xml:space="preserve">MONTADOR DE ESTRUTURA METÁLICA COM ENCARGOS COMPLEMENTARES</t>
  </si>
  <si>
    <t xml:space="preserve">MONTADOR ELETROMECÃNICO COM ENCARGOS COMPLEMENTARES</t>
  </si>
  <si>
    <t xml:space="preserve">MOTORISTA DE BASCULANTE COM ENCARGOS COMPLEMENTARES</t>
  </si>
  <si>
    <t xml:space="preserve">MOTORISTA DE CAMINHÃO COM ENCARGOS COMPLEMENTARES</t>
  </si>
  <si>
    <t xml:space="preserve">MOTORISTA DE CAMINHÃO E CARRETA COM ENCARGOS COMPLEMENTARES</t>
  </si>
  <si>
    <t xml:space="preserve">MOTORISTA DE VEÍCULO LEVE COM ENCARGOS COMPLEMENTARES</t>
  </si>
  <si>
    <t xml:space="preserve">MOTORISTA OPERADOR DE MUNCK COM ENCARGOS COMPLEMENTARES</t>
  </si>
  <si>
    <t xml:space="preserve">NIVELADOR COM ENCARGOS COMPLEMENTARES</t>
  </si>
  <si>
    <t xml:space="preserve">OPERADOR DE BETONEIRA (CAMINHÃO) COM ENCARGOS COMPLEMENTARES</t>
  </si>
  <si>
    <t xml:space="preserve">OPERADOR DE COMPRESSOR OU COMPRESSORISTA COM ENCARGOS COMPLEMENTARES</t>
  </si>
  <si>
    <t xml:space="preserve">OPERADOR DE DEMARCADORA DE FAIXAS COM ENCARGOS COMPLEMENTARES</t>
  </si>
  <si>
    <t xml:space="preserve">OPERADOR DE ESCAVADEIRA COM ENCARGOS COMPLEMENTARES</t>
  </si>
  <si>
    <t xml:space="preserve">OPERADOR DE GUINCHO COM ENCARGOS COMPLEMENTARES</t>
  </si>
  <si>
    <t xml:space="preserve">OPERADOR DE GUINDASTE COM ENCARGOS COMPLEMENTARES</t>
  </si>
  <si>
    <t xml:space="preserve">OPERADOR DE MÁQUINAS E EQUIPAMENTOS COM ENCARGOS COMPLEMENTARES</t>
  </si>
  <si>
    <t xml:space="preserve">OPERADOR DE MARTELETE OU MARTELETEIRO COM ENCARGOS COMPLEMENTARES</t>
  </si>
  <si>
    <t xml:space="preserve">OPERADOR DE MOTO-ESCREIPER COM ENCARGOS COMPLEMENTARES</t>
  </si>
  <si>
    <t xml:space="preserve">OPERADOR DE MOTONIVELADORA COM ENCARGOS COMPLEMENTARES</t>
  </si>
  <si>
    <t xml:space="preserve">OPERADOR DE PÁ CARREGADEIRA COM ENCARGOS COMPLEMENTARES</t>
  </si>
  <si>
    <t xml:space="preserve">OPERADOR DE PAVIMENTADORA COM ENCARGOS COMPLEMENTARES</t>
  </si>
  <si>
    <t xml:space="preserve">OPERADOR DE ROLO COMPACTADOR COM ENCARGOS COMPLEMENTARES</t>
  </si>
  <si>
    <t xml:space="preserve">OPERADOR DE USINA DE ASFALTO, DE SOLOS OU DE CONCRETO COM ENCARGOS COMPLEMENTARES</t>
  </si>
  <si>
    <t xml:space="preserve">OPERADOR JATO DE AREIA OU JATISTA COM ENCARGOS COMPLEMENTARES</t>
  </si>
  <si>
    <t xml:space="preserve">OPERADOR PARA BATE ESTACAS COM ENCARGOS COMPLEMENTARES</t>
  </si>
  <si>
    <t xml:space="preserve">PASTILHEIRO COM ENCARGOS COMPLEMENTARES</t>
  </si>
  <si>
    <t xml:space="preserve">PEDREIRO COM ENCARGOS COMPLEMENTARES</t>
  </si>
  <si>
    <t xml:space="preserve">PINTOR COM ENCARGOS COMPLEMENTARES</t>
  </si>
  <si>
    <t xml:space="preserve">PINTOR DE LETREIROS COM ENCARGOS COMPLEMENTARES</t>
  </si>
  <si>
    <t xml:space="preserve">PINTOR PARA TINTA EPÓXI COM ENCARGOS COMPLEMENTARES</t>
  </si>
  <si>
    <t xml:space="preserve">POCEIRO COM ENCARGOS COMPLEMENTARES</t>
  </si>
  <si>
    <t xml:space="preserve">RASTELEIRO COM ENCARGOS COMPLEMENTARES</t>
  </si>
  <si>
    <t xml:space="preserve">SERRALHEIRO COM ENCARGOS COMPLEMENTARES</t>
  </si>
  <si>
    <t xml:space="preserve">SERVENTE COM ENCARGOS COMPLEMENTARES</t>
  </si>
  <si>
    <t xml:space="preserve">SOLDADOR COM ENCARGOS COMPLEMENTARES</t>
  </si>
  <si>
    <t xml:space="preserve">SOLDADOR A (PARA SOLDA A SER TESTADA COM RAIOS "X") COM ENCARGOS COMPLEMENTARES</t>
  </si>
  <si>
    <t xml:space="preserve">TAQUEADOR OU TAQUEIRO COM ENCARGOS COMPLEMENTARES</t>
  </si>
  <si>
    <t xml:space="preserve">TÉCNICO DE LABORATÓRIO COM ENCARGOS COMPLEMENTARES</t>
  </si>
  <si>
    <t xml:space="preserve">TÉCNICO DE SONDAGEM COM ENCARGOS COMPLEMENTARES</t>
  </si>
  <si>
    <t xml:space="preserve">TELHADISTA COM ENCARGOS COMPLEMENTARES</t>
  </si>
  <si>
    <t xml:space="preserve">TRATORISTA COM ENCARGOS COMPLEMENTARES</t>
  </si>
  <si>
    <t xml:space="preserve">VIDRACEIRO COM ENCARGOS COMPLEMENTARES</t>
  </si>
  <si>
    <t xml:space="preserve">VIGIA NOTURNO COM ENCARGOS COMPLEMENTARES</t>
  </si>
  <si>
    <t xml:space="preserve">OPERADOR DE BETONEIRA ESTACIONÁRIA/MISTURADOR COM ENCARGOS COMPLEMENTARES</t>
  </si>
  <si>
    <t xml:space="preserve">JARDINEIRO COM ENCARGOS COMPLEMENTARES</t>
  </si>
  <si>
    <t xml:space="preserve">DESENHISTA DETALHISTA COM ENCARGOS COMPLEMENTARES</t>
  </si>
  <si>
    <t xml:space="preserve">ALMOXARIFE COM ENCARGOS COMPLEMENTARES</t>
  </si>
  <si>
    <t xml:space="preserve">APONTADOR OU APROPRIADOR COM ENCARGOS COMPLEMENTARES</t>
  </si>
  <si>
    <t xml:space="preserve">ARQUITETO DE OBRA JUNIOR COM ENCARGOS COMPLEMENTARES</t>
  </si>
  <si>
    <t xml:space="preserve">ARQUITETO DE OBRA PLENO COM ENCARGOS COMPLEMENTARES</t>
  </si>
  <si>
    <t xml:space="preserve">ARQUITETO DE OBRA SENIOR COM ENCARGOS COMPLEMENTARES</t>
  </si>
  <si>
    <t xml:space="preserve">AUXILIAR DE DESENHISTA COM ENCARGOS COMPLEMENTARES</t>
  </si>
  <si>
    <t xml:space="preserve">AUXILIAR DE ESCRITORIO COM ENCARGOS COMPLEMENTARES</t>
  </si>
  <si>
    <t xml:space="preserve">DESENHISTA COPISTA COM ENCARGOS COMPLEMENTARES</t>
  </si>
  <si>
    <t xml:space="preserve">DESENHISTA PROJETISTA COM ENCARGOS COMPLEMENTARES</t>
  </si>
  <si>
    <t xml:space="preserve">ENCARREGADO GERAL COM ENCARGOS COMPLEMENTARES</t>
  </si>
  <si>
    <t xml:space="preserve">ENGENHEIRO CIVIL DE OBRA PLENO COM ENCARGOS COMPLEMENTARES</t>
  </si>
  <si>
    <t xml:space="preserve">ENGENHEIRO CIVIL DE OBRA SENIOR COM ENCARGOS COMPLEMENTARES</t>
  </si>
  <si>
    <t xml:space="preserve">TOPOGRAFO COM ENCARGOS COMPLEMENTARES</t>
  </si>
  <si>
    <t xml:space="preserve">MOTORISTA DE CAMINHAO COM ENCARGOS COMPLEMENTARES</t>
  </si>
  <si>
    <t xml:space="preserve">ARQUITETO JUNIOR COM ENCARGOS COMPLEMENTARES</t>
  </si>
  <si>
    <t xml:space="preserve">ARQUITETO PLENO COM ENCARGOS COMPLEMENTARES</t>
  </si>
  <si>
    <t xml:space="preserve">ARQUITETO SENIOR COM ENCARGOS COMPLEMENTARES</t>
  </si>
  <si>
    <t xml:space="preserve">ENCARREGADO GERAL DE OBRAS COM ENCARGOS COMPLEMENTARES</t>
  </si>
  <si>
    <t xml:space="preserve">CURSO DE CAPACITAÇÃO PARA AJUDANTE DE ARMADOR (ENCARGOS COMPLEMENTARES) - HORISTA</t>
  </si>
  <si>
    <t xml:space="preserve">CURSO DE CAPACITAÇÃO PARA AJUDANTE DE CARPINTEIRO (ENCARGOS COMPLEMENTARES) - HORISTA</t>
  </si>
  <si>
    <t xml:space="preserve">CURSO DE CAPACITAÇÃO PARA AJUDANTE DE ESTRUTURA METÁLICA (ENCARGOS COMPLEMENTARES) - HORISTA</t>
  </si>
  <si>
    <t xml:space="preserve">CURSO DE CAPACITAÇÃO PARA AJUDANTE DE OPERAÇÃO EM GERAL (ENCARGOS COMPLEMENTARES) - HORISTA</t>
  </si>
  <si>
    <t xml:space="preserve">CURSO DE CAPACITAÇÃO PARA AJUDANTE DE PEDREIRO (ENCARGOS COMPLEMENTARES) - HORISTA</t>
  </si>
  <si>
    <t xml:space="preserve">CURSO DE CAPACITAÇÃO PARA AJUDANTE ESPECIALIZADO (ENCARGOS COMPLEMENTARES) - HORISTA</t>
  </si>
  <si>
    <t xml:space="preserve">CURSO DE CAPACITAÇÃO PARA ARMADOR (ENCARGOS COMPLEMENTARES) - HORISTA</t>
  </si>
  <si>
    <t xml:space="preserve">CURSO DE CAPACITAÇÃO PARA ASSENTADOR DE TUBOS (ENCARGOS COMPLEMENTARES) - HORISTA</t>
  </si>
  <si>
    <t xml:space="preserve">CURSO DE CAPACITAÇÃO PARA AUXILIAR DE ELETRICISTA (ENCARGOS COMPLEMENTARES) - HORISTA</t>
  </si>
  <si>
    <t xml:space="preserve">CURSO DE CAPACITAÇÃO PARA AUXILIAR DE ENCANADOR OU BOMBEIRO HIDRÁULICO (ENCARGOS COMPLEMENTARES) - HORISTA</t>
  </si>
  <si>
    <t xml:space="preserve">CURSO DE CAPACITAÇÃO PARA AUXILIAR DE LABORATÓRIO (ENCARGOS COMPLEMENTARES) - HORISTA</t>
  </si>
  <si>
    <t xml:space="preserve">CURSO DE CAPACITAÇÃO PARA AUXILIAR DE MECÂNICO (ENCARGOS COMPLEMENTARES) - HORISTA</t>
  </si>
  <si>
    <t xml:space="preserve">CURSO DE CAPACITAÇÃO PARA AUXILIAR DE SERRALHEIRO (ENCARGOS COMPLEMENTARES) - HORISTA</t>
  </si>
  <si>
    <t xml:space="preserve">CURSO DE CAPACITAÇÃO PARA AUXILIAR DE SERVIÇOS GERAIS (ENCARGOS COMPLEMENTARES) - HORISTA</t>
  </si>
  <si>
    <t xml:space="preserve">CURSO DE CAPACITAÇÃO PARA AUXILIAR DE TOPÓGRAFO (ENCARGOS COMPLEMENTARES) - HORISTA</t>
  </si>
  <si>
    <t xml:space="preserve">CURSO DE CAPACITAÇÃO PARA AUXILIAR TÉCNICO DE ENGENHARIA (ENCARGOS COMPLEMENTARES) - HORISTA</t>
  </si>
  <si>
    <t xml:space="preserve">CURSO DE CAPACITAÇÃO PARA AZULEJISTA OU LADRILHISTA (ENCARGOS COMPLEMENTARES) - HORISTA</t>
  </si>
  <si>
    <t xml:space="preserve">CURSO DE CAPACITAÇÃO PARA BLASTER, DINAMITADOR OU CABO DE FOGO (ENCARGOS COMPLEMENTARES) - HORISTA</t>
  </si>
  <si>
    <t xml:space="preserve">CURSO DE CAPACITAÇÃO PARA CADASTRISTA DE REDES DE AGUA E ESGOTO (ENCARGOS COMPLEMENTARES) - HORISTA</t>
  </si>
  <si>
    <t xml:space="preserve">CURSO DE CAPACITAÇÃO PARA CALCETEIRO (ENCARGOS COMPLEMENTARES) - HORISTA</t>
  </si>
  <si>
    <t xml:space="preserve">CURSO DE CAPACITAÇÃO PARA CARPINTEIRO DE ESQUADRIA (ENCARGOS COMPLEMENTARES) - HORISTA</t>
  </si>
  <si>
    <t xml:space="preserve">CURSO DE CAPACITAÇÃO PARA CARPINTEIRO DE FÔRMAS (ENCARGOS COMPLEMENTARES) - HORISTA</t>
  </si>
  <si>
    <t xml:space="preserve">CURSO DE CAPACITAÇÃO PARA CAVOUQUEIRO OU OPERADOR PERFURATRIZ/ROMPEDOR (ENCARGOS COMPLEMENTARES) - HORISTA</t>
  </si>
  <si>
    <t xml:space="preserve">CURSO DE CAPACITAÇÃO PARA ELETRICISTA (ENCARGOS COMPLEMENTARES) - HORISTA</t>
  </si>
  <si>
    <t xml:space="preserve">CURSO DE CAPACITAÇÃO PARA ELETRICISTA INDUSTRIAL (ENCARGOS COMPLEMENTARES) - HORISTA</t>
  </si>
  <si>
    <t xml:space="preserve">CURSO DE CAPACITAÇÃO PARA ELETROTÉCNICO (ENCARGOS COMPLEMENTARES) - HORISTA</t>
  </si>
  <si>
    <t xml:space="preserve">CURSO DE CAPACITAÇÃO PARA ENCANADOR OU BOMBEIRO HIDRÁULICO (ENCARGOS COMPLEMENTARES) - HORISTA</t>
  </si>
  <si>
    <t xml:space="preserve">CURSO DE CAPACITAÇÃO PARA GESSEIRO (ENCARGOS COMPLEMENTARES) - HORISTA</t>
  </si>
  <si>
    <t xml:space="preserve">CURSO DE CAPACITAÇÃO PARA IMPERMEABILIZADOR (ENCARGOS COMPLEMENTARES) - HORISTA</t>
  </si>
  <si>
    <t xml:space="preserve">CURSO DE CAPACITAÇÃO PARA MAÇARIQUEIRO (ENCARGOS COMPLEMENTARES) - HORISTA</t>
  </si>
  <si>
    <t xml:space="preserve">CURSO DE CAPACITAÇÃO PARA MARCENEIRO (ENCARGOS COMPLEMENTARES) - HORISTA</t>
  </si>
  <si>
    <t xml:space="preserve">CURSO DE CAPACITAÇÃO PARA MARMORISTA/GRANITEIRO (ENCARGOS COMPLEMENTARES) - HORISTA</t>
  </si>
  <si>
    <t xml:space="preserve">CURSO DE CAPACITAÇÃO PARA MECÂNICO DE EQUIPAMENTOS PESADOS (ENCARGOS COMPLEMENTARES) - HORISTA</t>
  </si>
  <si>
    <t xml:space="preserve">CURSO DE CAPACITAÇÃO PARA MONTADOR  DE TUBO AÇO/EQUIPAMENTOS (ENCARGOS COMPLEMENTARES) - HORISTA</t>
  </si>
  <si>
    <t xml:space="preserve">CURSO DE CAPACITAÇÃO PARA MONTADOR DE ESTRUTURA METÁLICA (ENCARGOS COMPLEMENTARES) - HORISTA</t>
  </si>
  <si>
    <t xml:space="preserve">CURSO DE CAPACITAÇÃO PARA MONTADOR ELETROMECÂNICO (ENCARGOS COMPLEMENTARES) - HORISTA</t>
  </si>
  <si>
    <t xml:space="preserve">CURSO DE CAPACITAÇÃO PARA MOTORISTA DE BASCULANTE (ENCARGOS COMPLEMENTARES) - HORISTA</t>
  </si>
  <si>
    <t xml:space="preserve">CURSO DE CAPACITAÇÃO PARA MOTORISTA DE CAMINHÃO (ENCARGOS COMPLEMENTARES) - HORISTA</t>
  </si>
  <si>
    <t xml:space="preserve">CURSO DE CAPACITAÇÃO PARA MOTORISTA DE CAMINHÃO E CARRETA (ENCARGOS COMPLEMENTARES) - HORISTA</t>
  </si>
  <si>
    <t xml:space="preserve">CURSO DE CAPACITAÇÃO PARA MOTORISTA DE VEÍCULO LEVE (ENCARGOS COMPLEMENTARES) - HORISTA</t>
  </si>
  <si>
    <t xml:space="preserve">CURSO DE CAPACITAÇÃO PARA MOTORISTA OPERADOR DE MUNCK (ENCARGOS COMPLEMENTARES) - HORISTA</t>
  </si>
  <si>
    <t xml:space="preserve">CURSO DE CAPACITAÇÃO PARA NIVELADOR (ENCARGOS COMPLEMENTARES) - HORISTA</t>
  </si>
  <si>
    <t xml:space="preserve">CURSO DE CAPACITAÇÃO PARA OPERADOR DE BETONEIRA (CAMINHÃO) (ENCARGOS COMPLEMENTARES) - HORISTA</t>
  </si>
  <si>
    <t xml:space="preserve">CURSO DE CAPACITAÇÃO PARA OPERADOR DE COMPRESSOR OU COMPRESSORISTA (ENCARGOS COMPLEMENTARES) - HORISTA</t>
  </si>
  <si>
    <t xml:space="preserve">CURSO DE CAPACITAÇÃO PARA OPERADOR DE DEMARCADORA DE FAIXAS (ENCARGOS COMPLEMENTARES) - HORISTA</t>
  </si>
  <si>
    <t xml:space="preserve">CURSO DE CAPACITAÇÃO PARA OPERADOR DE ESCAVADEIRA (ENCARGOS COMPLEMENTARES) - HORISTA</t>
  </si>
  <si>
    <t xml:space="preserve">CURSO DE CAPACITAÇÃO PARA OPERADOR DE GUINCHO (ENCARGOS COMPLEMENTARES) - HORISTA</t>
  </si>
  <si>
    <t xml:space="preserve">CURSO DE CAPACITAÇÃO PARA OPERADOR DE GUINDASTE (ENCARGOS COMPLEMENTARES) - HORISTA</t>
  </si>
  <si>
    <t xml:space="preserve">CURSO DE CAPACITAÇÃO PARA OPERADOR DE MÁQUINAS E EQUIPAMENTOS (ENCARGOS COMPLEMENTARES) - HORISTA</t>
  </si>
  <si>
    <t xml:space="preserve">CURSO DE CAPACITAÇÃO PARA OPERADOR DE MARTELETE OU MARTELETEIRO (ENCARGOS COMPLEMENTARES) - HORISTA</t>
  </si>
  <si>
    <t xml:space="preserve">CURSO DE CAPACITAÇÃO PARA OPERADOR DE MOTO-ESCREIPER (ENCARGOS COMPLEMENTARES) - HORISTA</t>
  </si>
  <si>
    <t xml:space="preserve">CURSO DE CAPACITAÇÃO PARA OPERADOR DE MOTONIVELADORA (ENCARGOS COMPLEMENTARES) - HORISTA</t>
  </si>
  <si>
    <t xml:space="preserve">CURSO DE CAPACITAÇÃO PARA OPERADOR DE PÁ CARREGADEIRA (ENCARGOS COMPLEMENTARES) - HORISTA</t>
  </si>
  <si>
    <t xml:space="preserve">CURSO DE CAPACITAÇÃO PARA OPERADOR DE PAVIMENTADORA (ENCARGOS COMPLEMENTARES) - HORISTA</t>
  </si>
  <si>
    <t xml:space="preserve">CURSO DE CAPACITAÇÃO PARA OPERADOR DE ROLO COMPACTADOR (ENCARGOS COMPLEMENTARES) - HORISTA</t>
  </si>
  <si>
    <t xml:space="preserve">CURSO DE CAPACITAÇÃO PARA OPERADOR DE USINA DE ASFALTO, DE SOLOS OU DE CONCRETO (ENCARGOS COMPLEMENTARES) - HORISTA</t>
  </si>
  <si>
    <t xml:space="preserve">CURSO DE CAPACITAÇÃO PARA OPERADOR JATO DE AREIA OU JATISTA (ENCARGOS COMPLEMENTARES) - HORISTA</t>
  </si>
  <si>
    <t xml:space="preserve">CURSO DE CAPACITAÇÃO PARA OPERADOR PARA BATE ESTACAS (ENCARGOS COMPLEMENTARES) - HORISTA</t>
  </si>
  <si>
    <t xml:space="preserve">CURSO DE CAPACITAÇÃO PARA PASTILHEIRO (ENCARGOS COMPLEMENTARES) - HORISTA</t>
  </si>
  <si>
    <t xml:space="preserve">CURSO DE CAPACITAÇÃO PARA PEDREIRO (ENCARGOS COMPLEMENTARES) - HORISTA</t>
  </si>
  <si>
    <t xml:space="preserve">CURSO DE CAPACITAÇÃO PARA PINTOR (ENCARGOS COMPLEMENTARES) - HORISTA</t>
  </si>
  <si>
    <t xml:space="preserve">CURSO DE CAPACITAÇÃO PARA PINTOR DE LETREIROS (ENCARGOS COMPLEMENTARES) - HORISTA</t>
  </si>
  <si>
    <t xml:space="preserve">CURSO DE CAPACITAÇÃO PARA PINTOR PARA TINTA EPÓXI (ENCARGOS COMPLEMENTARES) - HORISTA</t>
  </si>
  <si>
    <t xml:space="preserve">CURSO DE CAPACITAÇÃO PARA POCEIRO (ENCARGOS COMPLEMENTARES) - HORISTA</t>
  </si>
  <si>
    <t xml:space="preserve">CURSO DE CAPACITAÇÃO PARA RASTELEIRO (ENCARGOS COMPLEMENTARES) - HORISTA</t>
  </si>
  <si>
    <t xml:space="preserve">CURSO DE CAPACITAÇÃO PARA SERRALHEIRO (ENCARGOS COMPLEMENTARES) - HORISTA</t>
  </si>
  <si>
    <t xml:space="preserve">CURSO DE CAPACITAÇÃO PARA SERVENTE (ENCARGOS COMPLEMENTARES) - HORISTA</t>
  </si>
  <si>
    <t xml:space="preserve">CURSO DE CAPACITAÇÃO PARA SOLDADOR (ENCARGOS COMPLEMENTARES) - HORISTA</t>
  </si>
  <si>
    <t xml:space="preserve">CURSO DE CAPACITAÇÃO PARA SOLDADOR A (PARA SOLDA A SER TESTADA COM RAIOS  X ) (ENCARGOS COMPLEMENTARES) - HORISTA</t>
  </si>
  <si>
    <t xml:space="preserve">CURSO DE CAPACITAÇÃO PARA TAQUEADOR OU TAQUEIRO (ENCARGOS COMPLEMENTARES) - HORISTA</t>
  </si>
  <si>
    <t xml:space="preserve">CURSO DE CAPACITAÇÃO PARA TÉCNICO DE LABORATÓRIO (ENCARGOS COMPLEMENTARES) - HORISTA</t>
  </si>
  <si>
    <t xml:space="preserve">CURSO DE CAPACITAÇÃO PARA TÉCNICO DE SONDAGEM (ENCARGOS COMPLEMENTARES) - HORISTA</t>
  </si>
  <si>
    <t xml:space="preserve">CURSO DE CAPACITAÇÃO PARA TELHADISTA (ENCARGOS COMPLEMENTARES) - HORISTA</t>
  </si>
  <si>
    <t xml:space="preserve">CURSO DE CAPACITAÇÃO PARA TRATORISTA (ENCARGOS COMPLEMENTARES) - HORISTA</t>
  </si>
  <si>
    <t xml:space="preserve">CURSO DE CAPACITAÇÃO PARA VIDRACEIRO (ENCARGOS COMPLEMENTARES) - HORISTA</t>
  </si>
  <si>
    <t xml:space="preserve">CURSO DE CAPACITAÇÃO PARA VIGIA NOTURNO (ENCARGOS COMPLEMENTARES) - HORISTA</t>
  </si>
  <si>
    <t xml:space="preserve">CURSO DE CAPACITAÇÃO PARA OPERADOR DE BETONEIRA ESTACIONÁRIA/MISTURADOR (ENCARGOS COMPLEMENTARES) - HORISTA</t>
  </si>
  <si>
    <t xml:space="preserve">CURSO DE CAPACITAÇÃO PARA JARDINEIRO (ENCARGOS COMPLEMENTARES) - HORISTA</t>
  </si>
  <si>
    <t xml:space="preserve">CURSO DE CAPACITAÇÃO PARA DESENHISTA DETALHISTA (ENCARGOS COMPLEMENTARES) - HORISTA</t>
  </si>
  <si>
    <t xml:space="preserve">CURSO DE CAPACITAÇÃO PARA ALMOXARIFE (ENCARGOS COMPLEMENTARES) - HORISTA</t>
  </si>
  <si>
    <t xml:space="preserve">CURSO DE CAPACITAÇÃO PARA APONTADOR OU APROPRIADOR (ENCARGOS COMPLEMENTARES) - HORISTA</t>
  </si>
  <si>
    <t xml:space="preserve">CURSO DE CAPACITAÇÃO PARA ARQUITETO DE OBRA JÚNIOR (ENCARGOS COMPLEMENTARES) - HORISTA</t>
  </si>
  <si>
    <t xml:space="preserve">CURSO DE CAPACITAÇÃO PARA ARQUITETO DE OBRA PLENO (ENCARGOS COMPLEMENTARES) - HORISTA</t>
  </si>
  <si>
    <t xml:space="preserve">CURSO DE CAPACITAÇÃO PARA ARQUITETO DE OBRA SÊNIOR (ENCARGOS COMPLEMENTARES) - HORISTA</t>
  </si>
  <si>
    <t xml:space="preserve">CURSO DE CAPACITAÇÃO PARA AUXILIAR DE DESENHISTA (ENCARGOS COMPLEMENTARES) - HORISTA</t>
  </si>
  <si>
    <t xml:space="preserve">CURSO DE CAPACITAÇÃO PARA AUXILIAR DE ESCRITÓRIO (ENCARGOS COMPLEMENTARES) - HORISTA</t>
  </si>
  <si>
    <t xml:space="preserve">CURSO DE CAPACITAÇÃO PARA DESENHISTA COPISTA (ENCARGOS COMPLEMENTARES) - HORISTA</t>
  </si>
  <si>
    <t xml:space="preserve">CURSO DE CAPACITAÇÃO PARA DESENHISTA PROJETISTA (ENCARGOS COMPLEMENTARES) - HORISTA</t>
  </si>
  <si>
    <t xml:space="preserve">CURSO DE CAPACITAÇÃO PARA ENCARREGADO GERAL (ENCARGOS COMPLEMENTARES) - HORISTA</t>
  </si>
  <si>
    <t xml:space="preserve">CURSO DE CAPACITAÇÃO PARA ENGENHEIRO CIVIL DE OBRA JÚNIOR (ENCARGOS COMPLEMENTARES) - HORISTA</t>
  </si>
  <si>
    <t xml:space="preserve">CURSO DE CAPACITAÇÃO PARA ENGENHEIRO CIVIL DE OBRA PLENO (ENCARGOS COMPLEMENTARES) - HORISTA</t>
  </si>
  <si>
    <t xml:space="preserve">CURSO DE CAPACITAÇÃO PARA ENGENHEIRO CIVIL DE OBRA SÊNIOR (ENCARGOS COMPLEMENTARES) - HORISTA</t>
  </si>
  <si>
    <t xml:space="preserve">CURSO DE CAPACITAÇÃO PARA MESTRE DE OBRAS (ENCARGOS COMPLEMENTARES) - HORISTA</t>
  </si>
  <si>
    <t xml:space="preserve">CURSO DE CAPACITAÇÃO PARA TOPÓGRAFO (ENCARGOS COMPLEMENTARES) - HORISTA</t>
  </si>
  <si>
    <t xml:space="preserve">CURSO DE CAPACITAÇÃO  PARA MOTORISTA DE CAMINHÃO (ENCARGOS COMPLEMENTARES) - MENSALISTA</t>
  </si>
  <si>
    <t xml:space="preserve">CURSO DE CAPACITAÇÃO PARA DESENHISTA DETALHISTA (ENCARGOS COMPLEMENTARES) - MENSALISTA</t>
  </si>
  <si>
    <t xml:space="preserve">CURSO DE CAPACITAÇÃO PARA DESENHISTA COPISTA (ENCARGOS COMPLEMENTARES) - MENSALISTA</t>
  </si>
  <si>
    <t xml:space="preserve">CURSO DE CAPACITAÇÃO PARA DESENHISTA PROJETISTA (ENCARGOS COMPLEMENTARES) - MENSALISTA</t>
  </si>
  <si>
    <t xml:space="preserve">CURSO DE CAPACITAÇÃO PARA AUXILIAR DE DESENHISTA (ENCARGOS COMPLEMENTARES) - MENSALISTA</t>
  </si>
  <si>
    <t xml:space="preserve">CURSO DE CAPACITAÇÃO PARA ALMOXARIFE (ENCARGOS COMPLEMENTARES) - MENSALISTA</t>
  </si>
  <si>
    <t xml:space="preserve">CURSO DE CAPACITAÇÃO PARA APONTADOR OU APROPRIADOR (ENCARGOS COMPLEMENTARES) - MENSALISTA</t>
  </si>
  <si>
    <t xml:space="preserve">CURSO DE CAPACITAÇÃO PARA ENGENHEIRO CIVIL DE OBRA JÚNIOR (ENCARGOS COMPLEMENTARES) - MENSALISTA</t>
  </si>
  <si>
    <t xml:space="preserve">CURSO DE CAPACITAÇÃO PARA AUXILIAR DE ESCRITÓRIO (ENCARGOS COMPLEMENTARES) - MENSALISTA</t>
  </si>
  <si>
    <t xml:space="preserve">CURSO DE CAPACITAÇÃO PARA ENGENHEIRO CIVIL DE OBRA PLENO (ENCARGOS COMPLEMENTARES) - MENSALISTA</t>
  </si>
  <si>
    <t xml:space="preserve">CURSO DE CAPACITAÇÃO PARA ENGENHEIRO CIVIL DE OBRA SÊNIOR (ENCARGOS COMPLEMENTARES) - MENSALISTA</t>
  </si>
  <si>
    <t xml:space="preserve">CURSO DE CAPACITAÇÃO PARA ARQUITETO JÚNIOR (ENCARGOS COMPLEMENTARES) - MENSALISTA</t>
  </si>
  <si>
    <t xml:space="preserve">CURSO DE CAPACITAÇÃO PARA ARQUITETO PLENO (ENCARGOS COMPLEMENTARES) - MENSALISTA</t>
  </si>
  <si>
    <t xml:space="preserve">CURSO DE CAPACITAÇÃO PARA ARQUITETO SÊNIOR (ENCARGOS COMPLEMENTARES) - MENSALISTA</t>
  </si>
  <si>
    <t xml:space="preserve">CURSO DE CAPACITAÇÃO PARA ENCARREGADO GERAL DE OBRAS (ENCARGOS COMPLEMENTARES) - MENSALISTA</t>
  </si>
  <si>
    <t xml:space="preserve">CURSO DE CAPACITAÇÃO PARA MESTRE DE OBRAS (ENCARGOS COMPLEMENTARES) - MENSALISTA</t>
  </si>
  <si>
    <t xml:space="preserve">CURSO DE CAPACITAÇÃO PARA TOPÓGRAFO (ENCARGOS COMPLEMENTARES) - MENSALISTA</t>
  </si>
  <si>
    <t xml:space="preserve">CURSO DE CAPACITAÇÃO PARA VIGIA DIURNO (ENCARGOS COMPLEMENTARES) - HORISTA</t>
  </si>
  <si>
    <t xml:space="preserve">VIGIA DIURNO COM ENCARGOS COMPLEMENTARES</t>
  </si>
  <si>
    <t xml:space="preserve">CURSO DE CAPACITAÇÃO PARA AUXILIAR DE ALMOXARIFE (ENCARGOS COMPLEMENTARES) - HORISTA</t>
  </si>
  <si>
    <t xml:space="preserve">CURSO DE CAPACITAÇÃO PARA AJUDANTE DE PINTOR (ENCARGOS COMPLEMENTARES) - HORISTA</t>
  </si>
  <si>
    <t xml:space="preserve">CURSO DE CAPACITAÇÃO PARA COORDENADOR/GERENTE DE OBRA (ENCARGOS COMPLEMENTARES) - HORISTA</t>
  </si>
  <si>
    <t xml:space="preserve">CURSO DE CAPACITAÇÃO PARA AUXILIAR DE AZULEJISTA (ENCARGOS COMPLEMENTARES) - HORISTA</t>
  </si>
  <si>
    <t xml:space="preserve">CURSO DE CAPACITAÇÃO PARA MONTADOR DE ELETROELETRONICOS (ENCARGOS COMPLEMENTARES) - HORISTA</t>
  </si>
  <si>
    <t xml:space="preserve">CURSO DE CAPACITAÇÃO PARA MECÂNICO DE REFRIGERAÇÃO (ENCARGOS COMPLEMENTARES) - HORISTA</t>
  </si>
  <si>
    <t xml:space="preserve">CURSO DE CAPACITAÇÃO PARA TÉCNICO EM SEGURANÇA DO TRABALHO (ENCARGOS COMPLEMENTARES) - HORISTA</t>
  </si>
  <si>
    <t xml:space="preserve">AUXILIAR DE ALMOXARIFE COM ENCARGOS COMPLEMENTARES</t>
  </si>
  <si>
    <t xml:space="preserve">AJUDANTE DE PINTOR COM ENCARGOS COMPLEMENTARES</t>
  </si>
  <si>
    <t xml:space="preserve">COORDENADOR/GERENTE DE OBRA COM ENCARGOS COMPLEMENTARES</t>
  </si>
  <si>
    <t xml:space="preserve">AUXILIAR DE AZULEJISTA COM ENCARGOS COMPLEMENTARES</t>
  </si>
  <si>
    <t xml:space="preserve">MONTADOR DE ELETROELETRÔNICOS COM ENCARGOS COMPLEMENTARES</t>
  </si>
  <si>
    <t xml:space="preserve">MECÂNICO DE REFRIGERAÇÃO COM ENCARGOS COMPLEMENTARES</t>
  </si>
  <si>
    <t xml:space="preserve">CURSO DE CAPACITAÇÃO PARA AUXILIAR DE ALMOXARIFE (ENCARGOS COMPLEMENTARES) - MENSALISTA</t>
  </si>
  <si>
    <t xml:space="preserve">CURSO DE CAPACITAÇÃO PARA COORDENADOR/GERENTE DE OBRA (ENCARGOS COMPLEMENTARES) - MENSALISTA</t>
  </si>
  <si>
    <t xml:space="preserve">CURSO DE CAPACITAÇÃO PARA TÉCNICO EM SEGURANÇA DO TRABALHO (ENCARGOS COMPLEMENTARES) - MENSALISTA</t>
  </si>
  <si>
    <t xml:space="preserve">COORDENADOR / GERENTE DE OBRA COM ENCARGOS COMPLEMENTARES</t>
  </si>
  <si>
    <t xml:space="preserve">TECNICO DE EDIFICACOES COM ENCARGOS COMPLEMENTARES</t>
  </si>
  <si>
    <t xml:space="preserve">CURSO DE CAPACITAÇÃO PARA TECNICO DE EDIFICACOES (ENCARGOS COMPLEMENTARES) - HORISTA</t>
  </si>
  <si>
    <t xml:space="preserve">CURSO DE CAPACITAÇÃO PARA TECNICO DE EDIFICACOES (ENCARGOS COMPLEMENTARES) - MENSALISTA</t>
  </si>
  <si>
    <t xml:space="preserve">CURSO DE CAPACITAÇÃO PARA AJUDANTE DE ARMADOR (ENCARGOS COMPLEMENTARES) - MENSALISTA</t>
  </si>
  <si>
    <t xml:space="preserve">CURSO DE CAPACITAÇÃO PARA AJUDANTE DE ELETRICISTA (ENCARGOS COMPLEMENTARES) - MENSALISTA</t>
  </si>
  <si>
    <t xml:space="preserve">CURSO DE CAPACITAÇÃO PARA AJUDANTE DE ESTRUTURAS METÁLICAS(ENCARGOS COMPLEMENTARES) - MENSALISTA</t>
  </si>
  <si>
    <t xml:space="preserve">CURSO DE CAPACITAÇÃO PARA AJUDANTE DE OPERAÇÃO EM GERAL (ENCARGOS COMPLEMENTARES) - MENSALISTA</t>
  </si>
  <si>
    <t xml:space="preserve">CURSO DE CAPACITAÇÃO PARA AJUDANTE DE PINTOR (ENCARGOS COMPLEMENTARES) - MENSALISTA</t>
  </si>
  <si>
    <t xml:space="preserve">CURSO DE CAPACITAÇÃO PARA AJUDANTE DE SERRALHEIRO (ENCARGOS COMPLEMENTARES) - MENSALISTA</t>
  </si>
  <si>
    <t xml:space="preserve">CURSO DE CAPACITAÇÃO PARA AJUDANTE ESPECIALIZADO (ENCARGOS COMPLEMENTARES) - MENSALISTA</t>
  </si>
  <si>
    <t xml:space="preserve">CURSO DE CAPACITAÇÃO PARA ARMADOR (ENCARGOS COMPLEMENTARES) - MENSALISTA</t>
  </si>
  <si>
    <t xml:space="preserve">CURSO DE CAPACITAÇÃO PARA ASSENTADOR DE MANILHA (ENCARGOS COMPLEMENTARES) - MENSALISTA</t>
  </si>
  <si>
    <t xml:space="preserve">CURSO DE CAPACITAÇÃO PARA AUXILIAR DE AZULEJISTA (ENCARGOS COMPLEMENTARES) - MENSALISTA</t>
  </si>
  <si>
    <t xml:space="preserve">CURSO DE CAPACITAÇÃO PARA AUXILIAR DE ENCANADOR OU BOMBEIRO HIDRÁULICO (ENCARGOS COMPLEMENTARES) - MENSALISTA</t>
  </si>
  <si>
    <t xml:space="preserve">CURSO DE CAPACITAÇÃO PARA AUXILIAR DE LABORATORISTA (ENCARGOS COMPLEMENTARES) - MENSALISTA</t>
  </si>
  <si>
    <t xml:space="preserve">CURSO DE CAPACITAÇÃO PARA AUXILIAR DE MECANICO (ENCARGOS COMPLEMENTARES) - MENSALISTA</t>
  </si>
  <si>
    <t xml:space="preserve">CURSO DE CAPACITAÇÃO PARA AUXILIAR DE PEDREIRO (ENCARGOS COMPLEMENTARES) - MENSALISTA</t>
  </si>
  <si>
    <t xml:space="preserve">CURSO DE CAPACITAÇÃO PARA AUXILIAR DE SERVIÇOS GERAIS (ENCARGOS COMPLEMENTARES) - MENSALISTA</t>
  </si>
  <si>
    <t xml:space="preserve">CURSO DE CAPACITAÇÃO PARA AUXILIAR DE TOPÓGRAFO (ENCARGOS COMPLEMENTARES) - MENSALISTA</t>
  </si>
  <si>
    <t xml:space="preserve">CURSO DE CAPACITAÇÃO PARA AUXILIAR TÉCNICO DE ENGENHARIA (ENCARGOS COMPLEMENTARES) - MENSALISTA</t>
  </si>
  <si>
    <t xml:space="preserve">CURSO DE CAPACITAÇÃO PARA MONTADOR DE ELETROELETRONICOS(ENCARGOS COMPLEMENTARES) - MENSALISTA</t>
  </si>
  <si>
    <t xml:space="preserve">CURSO DE CAPACITAÇÃO PARA AZULEJISTA OU LADRILHISTA (ENCARGOS COMPLEMENTARES) - MENSALISTA</t>
  </si>
  <si>
    <t xml:space="preserve">CURSO DE CAPACITAÇÃO PARA BLASTER, DINAMITADOR OU CABO DE FORÇA (ENCARGOS COMPLEMENTARES) - MENSALISTA</t>
  </si>
  <si>
    <t xml:space="preserve">CURSO DE CAPACITAÇÃO PARA CALCETEIRO (ENCARGOS COMPLEMENTARES) - MENSALISTA</t>
  </si>
  <si>
    <t xml:space="preserve">CURSO DE CAPACITAÇÃO PARA MONTADOR DE ESTRUTURAS METALICAS (ENCARGOS COMPLEMENTARES) - MENSALISTA</t>
  </si>
  <si>
    <t xml:space="preserve">CURSO DE CAPACITAÇÃO PARA CARPINTEIRO AUXILIAR (ENCARGOS COMPLEMENTARES) - MENSALISTA</t>
  </si>
  <si>
    <t xml:space="preserve">CURSO DE CAPACITAÇÃO PARA CARPINTEIRO DE ESQUADRIAS (ENCARGOS COMPLEMENTARES) - MENSALISTA</t>
  </si>
  <si>
    <t xml:space="preserve">CURSO DE CAPACITAÇÃO PARA CARPINTEIRO DE FORMAS (ENCARGOS COMPLEMENTARES) - MENSALISTA</t>
  </si>
  <si>
    <t xml:space="preserve">CURSO DE CAPACITAÇÃO PARA CAVOUQUEIRO OU OPERADOR DE PERFURATRIZ (ENCARGOS COMPLEMENTARES) - MENSALISTA</t>
  </si>
  <si>
    <t xml:space="preserve">CURSO DE CAPACITAÇÃO PARA ELETRICISTA (ENCARGOS COMPLEMENTARES) - MENSALISTA</t>
  </si>
  <si>
    <t xml:space="preserve">CURSO DE CAPACITAÇÃO PARA ELETRICISTA DE MANUTENÇÃO INDUSTRIAL (ENCARGOS COMPLEMENTARES) - MENSALISTA</t>
  </si>
  <si>
    <t xml:space="preserve">CURSO DE CAPACITAÇÃO PARA ELETROTÉCNICO (ENCARGOS COMPLEMENTARES) - MENSALISTA</t>
  </si>
  <si>
    <t xml:space="preserve">CURSO DE CAPACITAÇÃO PARA ENCANADOR OU BOMBEIRO HIDRÁULICO (ENCARGOS COMPLEMENTARES) - MENSALISTA</t>
  </si>
  <si>
    <t xml:space="preserve">CURSO DE CAPACITAÇÃO PARA MONTADOR DE MAQUINAS (ENCARGOS COMPLEMENTARES) - MENSALISTA</t>
  </si>
  <si>
    <t xml:space="preserve">CURSO DE CAPACITAÇÃO PARA GESSEIRO (ENCARGOS COMPLEMENTARES) - MENSALISTA</t>
  </si>
  <si>
    <t xml:space="preserve">CURSO DE CAPACITAÇÃO PARA IMPERMEABILIZADOR (ENCARGOS COMPLEMENTARES) - MENSALISTA</t>
  </si>
  <si>
    <t xml:space="preserve">CURSO DE CAPACITAÇÃO PARA MOTORISTA DE CAMINHAO-BASCULANTE (ENCARGOS COMPLEMENTARES) - MENSALISTA</t>
  </si>
  <si>
    <t xml:space="preserve">CURSO DE CAPACITAÇÃO PARA INSTALADOR DE TUBULAÇÕES (ENCARGOS COMPLEMENTARES) - MENSALISTA</t>
  </si>
  <si>
    <t xml:space="preserve">CURSO DE CAPACITAÇÃO PARA JARDINEIRO (ENCARGOS COMPLEMENTARES) - MENSALISTA</t>
  </si>
  <si>
    <t xml:space="preserve">CURSO DE CAPACITAÇÃO PARA LEITURISTA OU CADASTRISTA DE REDES DE ÁGUA (ENCARGOS COMPLEMENTARES) - MENSALISTA</t>
  </si>
  <si>
    <t xml:space="preserve">CURSO DE CAPACITAÇÃO PARA MOTORISTA DE CAMINHAO-CARRETA (ENCARGOS COMPLEMENTARES) - MENSALISTA</t>
  </si>
  <si>
    <t xml:space="preserve">CURSO DE CAPACITAÇÃO PARA MAÇARIQUEIRO (ENCARGOS COMPLEMENTARES) - MENSALISTA</t>
  </si>
  <si>
    <t xml:space="preserve">CURSO DE CAPACITAÇÃO PARA MARCENEIRO (ENCARGOS COMPLEMENTARES) - MENSALISTA</t>
  </si>
  <si>
    <t xml:space="preserve">CURSO DE CAPACITAÇÃO PARA MARMORISTA / GRANITEIRO (ENCARGOS COMPLEMENTARES) - MENSALISTA</t>
  </si>
  <si>
    <t xml:space="preserve">CURSO DE CAPACITAÇÃO PARA MOTORISTA DE CARRO DE PASSEIO (ENCARGOS COMPLEMENTARES) - MENSALISTA</t>
  </si>
  <si>
    <t xml:space="preserve">CURSO DE CAPACITAÇÃO PARA MECÂNICO DE EQUIPAMENTOS PESADOS (ENCARGOS COMPLEMENTARES) - MENSALISTA</t>
  </si>
  <si>
    <t xml:space="preserve">CURSO DE CAPACITAÇÃO PARA MECÂNICO DE REFRIGERAÇÃO (ENCARGOS COMPLEMENTARES) - MENSALISTA</t>
  </si>
  <si>
    <t xml:space="preserve">CURSO DE CAPACITAÇÃO PARA MOTORISTA OPERADOR DE CAMINHAO COM MUNCK (ENCARGOS COMPLEMENTARES) - MENSALISTA</t>
  </si>
  <si>
    <t xml:space="preserve">CURSO DE CAPACITAÇÃO PARA NIVELADOR (ENCARGOS COMPLEMENTARES) - MENSALISTA</t>
  </si>
  <si>
    <t xml:space="preserve">CURSO DE CAPACITAÇÃO PARA OPERADOR DE BATE-ESTACAS (ENCARGOS COMPLEMENTARES) - MENSALISTA</t>
  </si>
  <si>
    <t xml:space="preserve">CURSO DE CAPACITAÇÃO PARA OPERADOR DE BETONEIRA (ENCARGOS COMPLEMENTARES) - MENSALISTA</t>
  </si>
  <si>
    <t xml:space="preserve">CURSO DE CAPACITAÇÃO PARA OPERADOR DE BETONEIRA ESTACIONARIA / MISTURADOR (ENCARGOS COMPLEMENTARES) - MENSALISTA</t>
  </si>
  <si>
    <t xml:space="preserve">CURSO DE CAPACITAÇÃO PARA OPERADOR DE COMPRESSOR DE AR OU COMPRESSORISTA (ENCARGOS COMPLEMENTARES) - MENSALISTA</t>
  </si>
  <si>
    <t xml:space="preserve">CURSO DE CAPACITAÇÃO PARA OPERADOR DE DEMARCADORA DE FAIXAS DE TRAFEGO (ENCARGOS COMPLEMENTARES) - MENSALISTA</t>
  </si>
  <si>
    <t xml:space="preserve">CURSO DE CAPACITAÇÃO PARA OPERADOR DE ESCAVADEIRA (ENCARGOS COMPLEMENTARES) - MENSALISTA</t>
  </si>
  <si>
    <t xml:space="preserve">CURSO DE CAPACITAÇÃO PARA OPERADOR DE GUINCHO OU GUINCHEIRO (ENCARGOS COMPLEMENTARES) - MENSALISTA</t>
  </si>
  <si>
    <t xml:space="preserve">CURSO DE CAPACITAÇÃO PARA OPERADOR DE GUINDASTE (ENCARGOS COMPLEMENTARES) - MENSALISTA</t>
  </si>
  <si>
    <t xml:space="preserve">CURSO DE CAPACITAÇÃO PARA OPERADOR DE JATO ABRASIVO OU JATISTA (ENCARGOS COMPLEMENTARES) - MENSALISTA</t>
  </si>
  <si>
    <t xml:space="preserve">CURSO DE CAPACITAÇÃO PARA OPERADOR DE MAQUINAS E TRATORES DIVERSOS (ENCARGOS COMPLEMENTARES) - MENSALISTA</t>
  </si>
  <si>
    <t xml:space="preserve">CURSO DE CAPACITAÇÃO PARA OPERADOR DE MARTELETE OU MARTELETEIRO (ENCARGOS COMPLEMENTARES) - MENSALISTA</t>
  </si>
  <si>
    <t xml:space="preserve">CURSO DE CAPACITAÇÃO PARA OPERADOR DE MOTO SCRAPER (ENCARGOS COMPLEMENTARES) - MENSALISTA</t>
  </si>
  <si>
    <t xml:space="preserve">CURSO DE CAPACITAÇÃO PARA OPERADOR DE MOTONIVELADORA (ENCARGOS COMPLEMENTARES) - MENSALISTA</t>
  </si>
  <si>
    <t xml:space="preserve">CURSO DE CAPACITAÇÃO PARA OPERADOR DE PA CARREGADEIRA (ENCARGOS COMPLEMENTARES) - MENSALISTA</t>
  </si>
  <si>
    <t xml:space="preserve">CURSO DE CAPACITAÇÃO PARA OPERADOR DE PAVIMENTADORA / MESA VIBROACABADORA (ENCARGOS COMPLEMENTARES) - MENSALISTA</t>
  </si>
  <si>
    <t xml:space="preserve">CURSO DE CAPACITAÇÃO PARA OPERADOR DE ROLO COMPACTADOR (ENCARGOS COMPLEMENTARES) - MENSALISTA</t>
  </si>
  <si>
    <t xml:space="preserve">CURSO DE CAPACITAÇÃO PARA OPERADOR DE USINA DE ASFALTO, DE SOLOS OU DE CONCRETO (ENCARGOS COMPLEMENTARES) - MENSALISTA</t>
  </si>
  <si>
    <t xml:space="preserve">CURSO DE CAPACITAÇÃO PARA PASTILHEIRO (ENCARGOS COMPLEMENTARES) - MENSALISTA</t>
  </si>
  <si>
    <t xml:space="preserve">CURSO DE CAPACITAÇÃO PARA PEDREIRO (ENCARGOS COMPLEMENTARES) - MENSALISTA</t>
  </si>
  <si>
    <t xml:space="preserve">CURSO DE CAPACITAÇÃO PARA PINTOR (ENCARGOS COMPLEMENTARES) - MENSALISTA</t>
  </si>
  <si>
    <t xml:space="preserve">CURSO DE CAPACITAÇÃO PARA PINTOR DE LETREIROS (ENCARGOS COMPLEMENTARES) - MENSALISTA</t>
  </si>
  <si>
    <t xml:space="preserve">CURSO DE CAPACITAÇÃO PARA PINTOR PARA TINTA EPOXI (ENCARGOS COMPLEMENTARES) - MENSALISTA</t>
  </si>
  <si>
    <t xml:space="preserve">CURSO DE CAPACITAÇÃO PARA POCEIRO / ESCAVADOR DE VALAS E TUBULOES (ENCARGOS COMPLEMENTARES) - MENSALISTA</t>
  </si>
  <si>
    <t xml:space="preserve">CURSO DE CAPACITAÇÃO PARA SERRALHEIRO (ENCARGOS COMPLEMENTARES) - MENSALISTA</t>
  </si>
  <si>
    <t xml:space="preserve">CURSO DE CAPACITAÇÃO PARA SERVENTE DE OBRAS (ENCARGOS COMPLEMENTARES) - MENSALISTA</t>
  </si>
  <si>
    <t xml:space="preserve">CURSO DE CAPACITAÇÃO PARA SOLDADOR (ENCARGOS COMPLEMENTARES) - MENSALISTA</t>
  </si>
  <si>
    <t xml:space="preserve">CURSO DE CAPACITAÇÃO PARA SOLDADOR ELETRICO (ENCARGOS COMPLEMENTARES) - MENSALISTA</t>
  </si>
  <si>
    <t xml:space="preserve">CURSO DE CAPACITAÇÃO PARA TAQUEADOR OU TAQUEIRO (ENCARGOS COMPLEMENTARES) - MENSALISTA</t>
  </si>
  <si>
    <t xml:space="preserve">CURSO DE CAPACITAÇÃO PARA TECNICO EM LABORATORIO E CAMPO DE CONSTRUCAO CIVIL (ENCARGOS COMPLEMENTARES) - MENSALISTA</t>
  </si>
  <si>
    <t xml:space="preserve">CURSO DE CAPACITAÇÃO PARA TECNICO EM SONDAGEM (ENCARGOS COMPLEMENTARES) - MENSALISTA</t>
  </si>
  <si>
    <t xml:space="preserve">CURSO DE CAPACITAÇÃO PARA TELHADOR (ENCARGOS COMPLEMENTARES) - MENSALISTA</t>
  </si>
  <si>
    <t xml:space="preserve">CURSO DE CAPACITAÇÃO PARA VIDRACEIRO (ENCARGOS COMPLEMENTARES) - MENSALISTA</t>
  </si>
  <si>
    <t xml:space="preserve">CURSO DE CAPACITAÇÃO PARA VIGIA DIURNO (ENCARGOS COMPLEMENTARES) - MENSALISTA</t>
  </si>
  <si>
    <t xml:space="preserve">AJUDANTE DE ELETRICISTA COM ENCARGOS COMPLEMENTARES</t>
  </si>
  <si>
    <t xml:space="preserve">AJUDANTE DE ESTRUTURAS METÁLICAS COM ENCARGOS COMPLEMENTARES</t>
  </si>
  <si>
    <t xml:space="preserve">AJUDANTE DE SERRALHEIRO COM ENCARGOS COMPLEMENTARES</t>
  </si>
  <si>
    <t xml:space="preserve">ASSENTADOR DE MANILHAS COM ENCARGOS COMPLEMENTARES</t>
  </si>
  <si>
    <t xml:space="preserve">AUXILIAR DE LABORATORISTA DE SOLOS E DE CONCRETO COM ENCARGOS COMPLEMENTARES</t>
  </si>
  <si>
    <t xml:space="preserve">AUXILIAR DE PEDREIRO COM ENCARGOS COMPLEMENTARES</t>
  </si>
  <si>
    <t xml:space="preserve">AUXILIAR TÉCNICO / ASSISTENTE DE ENGENHARIA COM ENCARGOS COMPLEMENTARES</t>
  </si>
  <si>
    <t xml:space="preserve">AZULEJISTA OU LADRILHEIRO COM ENCARGOS COMPLEMENTARES</t>
  </si>
  <si>
    <t xml:space="preserve">BLASTER, DINAMITADOR OU CABO DE FORÇA COM ENCARGOS COMPLEMENTARES</t>
  </si>
  <si>
    <t xml:space="preserve">CARPINTEIRO AUXILIAR COM ENCARGOS COMPLEMENTARES</t>
  </si>
  <si>
    <t xml:space="preserve">CARPINTEIRO DE ESQUADRIAS COM ENCARGOS COMPLEMENTARES</t>
  </si>
  <si>
    <t xml:space="preserve">CAVOUQUEIRO OU OPERADOR DE PERFURATRIZ COM ENCARGOS COMPLEMENTARES</t>
  </si>
  <si>
    <t xml:space="preserve">ELETRICISTA DE MANUTENÇÃO INDUSTRIAL COM ENCARGOS COMPLEMENTARES</t>
  </si>
  <si>
    <t xml:space="preserve">INSTALADOR DE TUBULAÇÕES COM ENCARGOS COMPLEMENTARES</t>
  </si>
  <si>
    <t xml:space="preserve">LEITURISTA OU CADASTRISTA DE REDES DE ÁGUA COM ENCARGOS COMPLEMENTARES</t>
  </si>
  <si>
    <t xml:space="preserve">MAÇARIQUEIRO COM ENCARGOS COMPLEMENTARES</t>
  </si>
  <si>
    <t xml:space="preserve">MARMORISTA / GRANITEIRO COM ENCARGOS COMPLEMENTARES</t>
  </si>
  <si>
    <t xml:space="preserve">MECÂNICO DE EQUIPAMENTOS PESADOS COM ENCARGOS COMPLEMENTARES</t>
  </si>
  <si>
    <t xml:space="preserve">MONTADOR DE ELETROELETRÔNICO COM ENCARGOS COMPLEMENTARES</t>
  </si>
  <si>
    <t xml:space="preserve">MONTADOR DE ESTRUTURAS METÁLICAS COM ENCARGOS COMPLEMENTARES</t>
  </si>
  <si>
    <t xml:space="preserve">MONTADOR DE MÁQUINAS COM ENCARGOS COMPLEMENTARES</t>
  </si>
  <si>
    <t xml:space="preserve">MOTORISTA DE CAMINHÃO BASCULANTE COM ENCARGOS COMPLEMENTARES</t>
  </si>
  <si>
    <t xml:space="preserve">MOTORISTA DE CAMINHÃO CARRETA COM ENCARGOS COMPLEMENTARES</t>
  </si>
  <si>
    <t xml:space="preserve">MOTORISTA DE CARRO DE PASSEIO COM ENCARGOS COMPLEMENTARES</t>
  </si>
  <si>
    <t xml:space="preserve">MOTORISTA OPERADOR DE CAMINHÃO COM MUNCK COM ENCARGOS COMPLEMENTARES</t>
  </si>
  <si>
    <t xml:space="preserve">NIVELADOR  COM ENCARGOS COMPLEMENTARES</t>
  </si>
  <si>
    <t xml:space="preserve">OPERADOR DE BATE-ESTACA COM ENCARGOS COMPLEMENTARES</t>
  </si>
  <si>
    <t xml:space="preserve">OPERADOR DE BETONEIRA ESTACIONÁRIA COM ENCARGOS COMPLEMENTARES</t>
  </si>
  <si>
    <t xml:space="preserve">OPERADOR DE COMPRESSOR DE AR OU COMPRESSORISTA COM ENCARGOS COMPLEMENTARES</t>
  </si>
  <si>
    <t xml:space="preserve">OPERADOR DE DEMARCADORA DE FAIXAS DE TRÁFEGO COM ENCARGOS COMPLEMENTARES</t>
  </si>
  <si>
    <t xml:space="preserve">OPERADOR DE GUINCHO OU GUINCHEIRO COM ENCARGOS COMPLEMENTARES</t>
  </si>
  <si>
    <t xml:space="preserve">OPERADOR DE JATO ABRASIVO OU JATISTA COM ENCARGOS COMPLEMENTARES</t>
  </si>
  <si>
    <t xml:space="preserve">OPERADOR DE MÁQUINAS E TRATORES DIVERSOS COM ENCARGOS COMPLEMENTARES</t>
  </si>
  <si>
    <t xml:space="preserve">OPERADOR DE MOTO SCRAPER COM ENCARGOS COMPLEMENTARES</t>
  </si>
  <si>
    <t xml:space="preserve">OPERADOR DE PAVIMENTADORA / MESA VIBROACABADORA COM ENCARGOS COMPLEMENTARES</t>
  </si>
  <si>
    <t xml:space="preserve">POCEIRO / ESCAVADOR DE VALAS COM ENCARGOS COMPLEMENTARES</t>
  </si>
  <si>
    <t xml:space="preserve">SERVENTE DE OBRAS COM ENCARGOS COMPLEMENTARES</t>
  </si>
  <si>
    <t xml:space="preserve">SOLDADOR ELÉTRICO COM ENCARGOS COMPLEMENTARES</t>
  </si>
  <si>
    <t xml:space="preserve">TÉCNICO DE LABORATÓRIO E CAMPO DE CONSTRUÇÃO COM ENCARGOS COMPLEMENTARES</t>
  </si>
  <si>
    <t xml:space="preserve">TÉCNICO EM SONDAGEM COM ENCARGOS COMPLEMENTARES</t>
  </si>
  <si>
    <t xml:space="preserve">TELHADOR COM ENCARGOS COMPLEMENTARES</t>
  </si>
  <si>
    <t xml:space="preserve">        PRECOS DE INSUMOS - BANCO NACIONAL</t>
  </si>
  <si>
    <t xml:space="preserve">MES DE COLETA: 10/2023</t>
  </si>
  <si>
    <t xml:space="preserve">LOCALIDADE: 4495 - BRASILIA</t>
  </si>
  <si>
    <t xml:space="preserve">ENCARGOS SOCIAIS DESONERADOS (%) HORISTA  82,01  MENSALISTA  47,14</t>
  </si>
  <si>
    <t xml:space="preserve">CODIGO  </t>
  </si>
  <si>
    <t xml:space="preserve">DESCRICAO DO INSUMO</t>
  </si>
  <si>
    <t xml:space="preserve">UNIDADE DE MEDIDA</t>
  </si>
  <si>
    <t xml:space="preserve">PRECO MEDIANO R$</t>
  </si>
  <si>
    <t xml:space="preserve">ABERTURA PARA ENCAIXE DE CUBA OU LAVATORIO EM BANCADA DE MARMORE/ GRANITO OU OUTRO TIPO DE PEDRA NATURAL                                                                                                                                                                                                                                                                                                                                                                                                  </t>
  </si>
  <si>
    <t xml:space="preserve">ABRACADEIRA DE LATAO PARA FIXACAO DE CABO PARA-RAIO, DIMENSOES 32 X 24 X 24 MM                                                                                                                                                                                                                                                                                                                                                                                                                            </t>
  </si>
  <si>
    <t xml:space="preserve">ABRACADEIRA DE NYLON PARA AMARRACAO DE CABOS, COMPRIMENTO DE *230* X *7,6* MM                                                                                                                                                                                                                                                                                                                                                                                                                             </t>
  </si>
  <si>
    <t xml:space="preserve">ABRACADEIRA DE NYLON PARA AMARRACAO DE CABOS, COMPRIMENTO DE 100 X 2,5 MM                                                                                                                                                                                                                                                                                                                                                                                                                                 </t>
  </si>
  <si>
    <t xml:space="preserve">ABRACADEIRA DE NYLON PARA AMARRACAO DE CABOS, COMPRIMENTO DE 150 X *3,6* MM                                                                                                                                                                                                                                                                                                                                                                                                                               </t>
  </si>
  <si>
    <t xml:space="preserve">ABRACADEIRA DE NYLON PARA AMARRACAO DE CABOS, COMPRIMENTO DE 200 X *4,6* MM                                                                                                                                                                                                                                                                                                                                                                                                                               </t>
  </si>
  <si>
    <t xml:space="preserve">ABRACADEIRA DE NYLON PARA AMARRACAO DE CABOS, COMPRIMENTO DE 390 X *4,6* MM                                                                                                                                                                                                                                                                                                                                                                                                                               </t>
  </si>
  <si>
    <t xml:space="preserve">ABRACADEIRA EM ACO PARA AMARRACAO DE ELETRODUTOS, TIPO D, COM 1 1/2" E CUNHA DE FIXACAO                                                                                                                                                                                                                                                                                                                                                                                                                   </t>
  </si>
  <si>
    <t xml:space="preserve">ABRACADEIRA EM ACO PARA AMARRACAO DE ELETRODUTOS, TIPO D, COM 1 1/2" E PARAFUSO DE FIXACAO                                                                                                                                                                                                                                                                                                                                                                                                                </t>
  </si>
  <si>
    <t xml:space="preserve">ABRACADEIRA EM ACO PARA AMARRACAO DE ELETRODUTOS, TIPO D, COM 1 1/4" E CUNHA DE FIXACAO                                                                                                                                                                                                                                                                                                                                                                                                                   </t>
  </si>
  <si>
    <t xml:space="preserve">ABRACADEIRA EM ACO PARA AMARRACAO DE ELETRODUTOS, TIPO D, COM 1 1/4" E PARAFUSO DE FIXACAO                                                                                                                                                                                                                                                                                                                                                                                                                </t>
  </si>
  <si>
    <t xml:space="preserve">ABRACADEIRA EM ACO PARA AMARRACAO DE ELETRODUTOS, TIPO D, COM 1/2" E CUNHA DE FIXACAO                                                                                                                                                                                                                                                                                                                                                                                                                     </t>
  </si>
  <si>
    <t xml:space="preserve">ABRACADEIRA EM ACO PARA AMARRACAO DE ELETRODUTOS, TIPO D, COM 1/2" E PARAFUSO DE FIXACAO                                                                                                                                                                                                                                                                                                                                                                                                                  </t>
  </si>
  <si>
    <t xml:space="preserve">ABRACADEIRA EM ACO PARA AMARRACAO DE ELETRODUTOS, TIPO D, COM 1" E CUNHA DE FIXACAO                                                                                                                                                                                                                                                                                                                                                                                                                       </t>
  </si>
  <si>
    <t xml:space="preserve">ABRACADEIRA EM ACO PARA AMARRACAO DE ELETRODUTOS, TIPO D, COM 1" E PARAFUSO DE FIXACAO                                                                                                                                                                                                                                                                                                                                                                                                                    </t>
  </si>
  <si>
    <t xml:space="preserve">ABRACADEIRA EM ACO PARA AMARRACAO DE ELETRODUTOS, TIPO D, COM 2 1/2" E CUNHA DE FIXACAO                                                                                                                                                                                                                                                                                                                                                                                                                   </t>
  </si>
  <si>
    <t xml:space="preserve">ABRACADEIRA EM ACO PARA AMARRACAO DE ELETRODUTOS, TIPO D, COM 2 1/2" E PARAFUSO DE FIXACAO                                                                                                                                                                                                                                                                                                                                                                                                                </t>
  </si>
  <si>
    <t xml:space="preserve">ABRACADEIRA EM ACO PARA AMARRACAO DE ELETRODUTOS, TIPO D, COM 2" E CUNHA DE FIXACAO                                                                                                                                                                                                                                                                                                                                                                                                                       </t>
  </si>
  <si>
    <t xml:space="preserve">ABRACADEIRA EM ACO PARA AMARRACAO DE ELETRODUTOS, TIPO D, COM 2" E PARAFUSO DE FIXACAO                                                                                                                                                                                                                                                                                                                                                                                                                    </t>
  </si>
  <si>
    <t xml:space="preserve">ABRACADEIRA EM ACO PARA AMARRACAO DE ELETRODUTOS, TIPO D, COM 3 1/2" E CUNHA DE FIXACAO                                                                                                                                                                                                                                                                                                                                                                                                                   </t>
  </si>
  <si>
    <t xml:space="preserve">ABRACADEIRA EM ACO PARA AMARRACAO DE ELETRODUTOS, TIPO D, COM 3/4" E CUNHA DE FIXACAO                                                                                                                                                                                                                                                                                                                                                                                                                     </t>
  </si>
  <si>
    <t xml:space="preserve">ABRACADEIRA EM ACO PARA AMARRACAO DE ELETRODUTOS, TIPO D, COM 3/4" E PARAFUSO DE FIXACAO                                                                                                                                                                                                                                                                                                                                                                                                                  </t>
  </si>
  <si>
    <t xml:space="preserve">ABRACADEIRA EM ACO PARA AMARRACAO DE ELETRODUTOS, TIPO D, COM 3/8" E PARAFUSO DE FIXACAO                                                                                                                                                                                                                                                                                                                                                                                                                  </t>
  </si>
  <si>
    <t xml:space="preserve">ABRACADEIRA EM ACO PARA AMARRACAO DE ELETRODUTOS, TIPO D, COM 3" E CUNHA DE FIXACAO                                                                                                                                                                                                                                                                                                                                                                                                                       </t>
  </si>
  <si>
    <t xml:space="preserve">ABRACADEIRA EM ACO PARA AMARRACAO DE ELETRODUTOS, TIPO D, COM 3" E PARAFUSO DE FIXACAO                                                                                                                                                                                                                                                                                                                                                                                                                    </t>
  </si>
  <si>
    <t xml:space="preserve">ABRACADEIRA EM ACO PARA AMARRACAO DE ELETRODUTOS, TIPO D, COM 4" E CUNHA DE FIXACAO                                                                                                                                                                                                                                                                                                                                                                                                                       </t>
  </si>
  <si>
    <t xml:space="preserve">ABRACADEIRA EM ACO PARA AMARRACAO DE ELETRODUTOS, TIPO D, COM 4" E PARAFUSO DE FIXACAO                                                                                                                                                                                                                                                                                                                                                                                                                    </t>
  </si>
  <si>
    <t xml:space="preserve">ABRACADEIRA EM ACO PARA AMARRACAO DE ELETRODUTOS, TIPO ECONOMICA (GOTA), COM 8"                                                                                                                                                                                                                                                                                                                                                                                                                           </t>
  </si>
  <si>
    <t xml:space="preserve">ABRACADEIRA EM ACO PARA AMARRACAO DE ELETRODUTOS, TIPO U SIMPLES, COM 1 1/2"                                                                                                                                                                                                                                                                                                                                                                                                                              </t>
  </si>
  <si>
    <t xml:space="preserve">ABRACADEIRA EM ACO PARA AMARRACAO DE ELETRODUTOS, TIPO U SIMPLES, COM 1 1/4"                                                                                                                                                                                                                                                                                                                                                                                                                              </t>
  </si>
  <si>
    <t xml:space="preserve">ABRACADEIRA EM ACO PARA AMARRACAO DE ELETRODUTOS, TIPO U SIMPLES, COM 1/2"                                                                                                                                                                                                                                                                                                                                                                                                                                </t>
  </si>
  <si>
    <t xml:space="preserve">ABRACADEIRA EM ACO PARA AMARRACAO DE ELETRODUTOS, TIPO U SIMPLES, COM 1"                                                                                                                                                                                                                                                                                                                                                                                                                                  </t>
  </si>
  <si>
    <t xml:space="preserve">ABRACADEIRA EM ACO PARA AMARRACAO DE ELETRODUTOS, TIPO U SIMPLES, COM 2 1/2"                                                                                                                                                                                                                                                                                                                                                                                                                              </t>
  </si>
  <si>
    <t xml:space="preserve">ABRACADEIRA EM ACO PARA AMARRACAO DE ELETRODUTOS, TIPO U SIMPLES, COM 2"                                                                                                                                                                                                                                                                                                                                                                                                                                  </t>
  </si>
  <si>
    <t xml:space="preserve">ABRACADEIRA EM ACO PARA AMARRACAO DE ELETRODUTOS, TIPO U SIMPLES, COM 3/4"                                                                                                                                                                                                                                                                                                                                                                                                                                </t>
  </si>
  <si>
    <t xml:space="preserve">ABRACADEIRA EM ACO PARA AMARRACAO DE ELETRODUTOS, TIPO U SIMPLES, COM 3/8"                                                                                                                                                                                                                                                                                                                                                                                                                                </t>
  </si>
  <si>
    <t xml:space="preserve">ABRACADEIRA EM ACO PARA AMARRACAO DE ELETRODUTOS, TIPO U SIMPLES, COM 3"                                                                                                                                                                                                                                                                                                                                                                                                                                  </t>
  </si>
  <si>
    <t xml:space="preserve">ABRACADEIRA EM ACO PARA AMARRACAO DE ELETRODUTOS, TIPO U SIMPLES, COM 4"                                                                                                                                                                                                                                                                                                                                                                                                                                  </t>
  </si>
  <si>
    <t xml:space="preserve">ABRACADEIRA PVC, PARA CALHA PLUVIAL, DIAMETRO ENTRE *80 E 100* MM, PARA DRENAGEM PLUVIAL PREDIAL                                                                                                                                                                                                                                                                                                                                                                                                          </t>
  </si>
  <si>
    <t xml:space="preserve">ABRACADEIRA, GALVANIZADA/ZINCADA, ROSCA SEM FIM, PARAFUSO INOX, LARGURA  FITA *12,6 A *14 MM, D = 2" A 2 1/2"                                                                                                                                                                                                                                                                                                                                                                                             </t>
  </si>
  <si>
    <t xml:space="preserve">ABRACADEIRA, GALVANIZADA/ZINCADA, ROSCA SEM FIM, PARAFUSO INOX, LARGURA  FITA *12,6 A *14 MM, D = 3" A 3 3/4"                                                                                                                                                                                                                                                                                                                                                                                             </t>
  </si>
  <si>
    <t xml:space="preserve">ABRACADEIRA, GALVANIZADA/ZINCADA, ROSCA SEM FIM, PARAFUSO INOX, LARGURA  FITA *12,6 A *14 MM, D = 4" A 4 3/4"                                                                                                                                                                                                                                                                                                                                                                                             </t>
  </si>
  <si>
    <t xml:space="preserve">ACABAMENTO DE METAL CROMADO PARA REGISTRO PEQUENO, DE PAREDE, 1/2 " OU 3/4 "                                                                                                                                                                                                                                                                                                                                                                                                                              </t>
  </si>
  <si>
    <t xml:space="preserve">ACABAMENTO SIMPLES/CONVENCIONAL PARA FORRO PVC, TIPO "U" OU "C", COR BRANCA, COMPRIMENTO 6 M                                                                                                                                                                                                                                                                                                                                                                                                              </t>
  </si>
  <si>
    <t xml:space="preserve">ACESSORIO DE LIGACAO NAO ELETRICO PARA CARGAS EXPLOSIVAS, TUBO DE 6 M                                                                                                                                                                                                                                                                                                                                                                                                                                     </t>
  </si>
  <si>
    <t xml:space="preserve">ACESSORIO INICIADOR NAO ELETRICO, TUBO DE 6 M, TEMPO DE RETARDO DE *160* MS                                                                                                                                                                                                                                                                                                                                                                                                                               </t>
  </si>
  <si>
    <t xml:space="preserve">ACETILENO (RECARGA DE GAS ACETILENO PARA CILINDRO DE CONJUNTO OXICORTE GRANDE) NAO INCLUI TROCA/MANUTENCAO DO CILINDRO                                                                                                                                                                                                                                                                                                                                                                                    </t>
  </si>
  <si>
    <t xml:space="preserve">ACIDO CLORIDRICO / ACIDO MURIATICO, DILUICAO 10% A 12% PARA USO EM LIMPEZA                                                                                                                                                                                                                                                                                                                                                                                                                                </t>
  </si>
  <si>
    <t xml:space="preserve">ACO CA-25, 10,0 MM, OU 12,5 MM, OU 16,0 MM, OU 20,0 MM, OU 25,0 MM, VERGALHAO                                                                                                                                                                                                                                                                                                                                                                                                                             </t>
  </si>
  <si>
    <t xml:space="preserve">ACO CA-25, 16,0 MM, BARRA DE TRANSFERENCIA                                                                                                                                                                                                                                                                                                                                                                                                                                                                </t>
  </si>
  <si>
    <t xml:space="preserve">ACO CA-25, 20,0 MM, BARRA DE TRANSFERENCIA                                                                                                                                                                                                                                                                                                                                                                                                                                                                </t>
  </si>
  <si>
    <t xml:space="preserve">ACO CA-25, 25,0 MM, BARRA DE TRANSFERENCIA                                                                                                                                                                                                                                                                                                                                                                                                                                                                </t>
  </si>
  <si>
    <t xml:space="preserve">ACO CA-25, 32,0 MM, BARRA DE TRANSFERENCIA                                                                                                                                                                                                                                                                                                                                                                                                                                                                </t>
  </si>
  <si>
    <t xml:space="preserve">ACO CA-25, 32,0 MM, VERGALHAO                                                                                                                                                                                                                                                                                                                                                                                                                                                                             </t>
  </si>
  <si>
    <t xml:space="preserve">ACO CA-25, 6,3 MM OU 8,0 MM, VERGALHAO                                                                                                                                                                                                                                                                                                                                                                                                                                                                    </t>
  </si>
  <si>
    <t xml:space="preserve">ACO CA-50, 10,0 MM, OU 12,5 MM, OU 16,0 MM, OU 20,0 MM, DOBRADO E CORTADO                                                                                                                                                                                                                                                                                                                                                                                                                                 </t>
  </si>
  <si>
    <t xml:space="preserve">ACO CA-50, 10,0 MM, VERGALHAO                                                                                                                                                                                                                                                                                                                                                                                                                                                                             </t>
  </si>
  <si>
    <t xml:space="preserve">ACO CA-50, 12,5 MM OU 16,0 MM, VERGALHAO                                                                                                                                                                                                                                                                                                                                                                                                                                                                  </t>
  </si>
  <si>
    <t xml:space="preserve">ACO CA-50, 20,0 MM OU 25,0 MM, VERGALHAO                                                                                                                                                                                                                                                                                                                                                                                                                                                                  </t>
  </si>
  <si>
    <t xml:space="preserve">ACO CA-50, 32,0 MM, VERGALHAO                                                                                                                                                                                                                                                                                                                                                                                                                                                                             </t>
  </si>
  <si>
    <t xml:space="preserve">ACO CA-50, 6,3 MM, DOBRADO E CORTADO                                                                                                                                                                                                                                                                                                                                                                                                                                                                      </t>
  </si>
  <si>
    <t xml:space="preserve">ACO CA-50, 6,3 MM, VERGALHAO                                                                                                                                                                                                                                                                                                                                                                                                                                                                              </t>
  </si>
  <si>
    <t xml:space="preserve">ACO CA-50, 8,0 MM, VERGALHAO                                                                                                                                                                                                                                                                                                                                                                                                                                                                              </t>
  </si>
  <si>
    <t xml:space="preserve">ACO CA-60, 4,2 MM OU 5,0 MM, DOBRADO E CORTADO                                                                                                                                                                                                                                                                                                                                                                                                                                                            </t>
  </si>
  <si>
    <t xml:space="preserve">ACO CA-60, 4,2 MM, OU 5,0 MM, OU 6,0 MM, OU 7,0 MM, VERGALHAO                                                                                                                                                                                                                                                                                                                                                                                                                                             </t>
  </si>
  <si>
    <t xml:space="preserve">ACO CA-60, 6,0 MM OU 7,0 MM, DOBRADO E CORTADO                                                                                                                                                                                                                                                                                                                                                                                                                                                            </t>
  </si>
  <si>
    <t xml:space="preserve">ACO CA-60, 8,0 MM OU 9,5 MM, VERGALHAO                                                                                                                                                                                                                                                                                                                                                                                                                                                                    </t>
  </si>
  <si>
    <t xml:space="preserve">ACOPLAMENTO RIGIDO EM FERRO FUNDIDO PARA SISTEMA DE TUBULACAO RANHURADA, DN 50 MM (2")                                                                                                                                                                                                                                                                                                                                                                                                                    </t>
  </si>
  <si>
    <t xml:space="preserve">ACOPLAMENTO RIGIDO EM FERRO FUNDIDO PARA SISTEMA DE TUBULACAO RANHURADA, DN 65 MM (2 1/2")                                                                                                                                                                                                                                                                                                                                                                                                                </t>
  </si>
  <si>
    <t xml:space="preserve">ACOPLAMENTO RIGIDO EM FERRO FUNDIDO PARA SISTEMA DE TUBULACAO RANHURADA, DN 80 MM (3")                                                                                                                                                                                                                                                                                                                                                                                                                    </t>
  </si>
  <si>
    <t xml:space="preserve">ADAPTADOR CPVC, ROSCAVEL, COM FLANGES E ANEL DE VEDACAO, 15 MM, CAIXA D'AGUA PARA AGUA QUENTE                                                                                                                                                                                                                                                                                                                                                                                                             </t>
  </si>
  <si>
    <t xml:space="preserve">ADAPTADOR CPVC, ROSCAVEL, COM FLANGES E ANEL DE VEDACAO, 22 MM, CAIXA D'AGUA PARA AGUA QUENTE                                                                                                                                                                                                                                                                                                                                                                                                             </t>
  </si>
  <si>
    <t xml:space="preserve">ADAPTADOR CPVC, ROSCAVEL, COM FLANGES E ANEL DE VEDACAO, 28 MM, CAIXA D'AGUA PARA AGUA QUENTE                                                                                                                                                                                                                                                                                                                                                                                                             </t>
  </si>
  <si>
    <t xml:space="preserve">ADAPTADOR CPVC, ROSCAVEL, COM FLANGES E ANEL DE VEDACAO, 35 MM, CAIXA D'AGUA PARA AGUA QUENTE                                                                                                                                                                                                                                                                                                                                                                                                             </t>
  </si>
  <si>
    <t xml:space="preserve">ADAPTADOR CPVC, ROSCAVEL, COM FLANGES E ANEL DE VEDACAO, 42 MM, CAIXA D'AGUA PARA AGUA QUENTE                                                                                                                                                                                                                                                                                                                                                                                                             </t>
  </si>
  <si>
    <t xml:space="preserve">ADAPTADOR CPVC, ROSCAVEL, COM FLANGES E ANEL DE VEDACAO, 54 MM, CAIXA D'AGUA PARA AGUA QUENTE                                                                                                                                                                                                                                                                                                                                                                                                             </t>
  </si>
  <si>
    <t xml:space="preserve">ADAPTADOR CPVC, SOLDAVEL, 15 MM, PARA AGUA QUENTE                                                                                                                                                                                                                                                                                                                                                                                                                                                         </t>
  </si>
  <si>
    <t xml:space="preserve">ADAPTADOR CPVC, SOLDAVEL, 22 MM, PARA AGUA QUENTE                                                                                                                                                                                                                                                                                                                                                                                                                                                         </t>
  </si>
  <si>
    <t xml:space="preserve">ADAPTADOR DE COMPRESSAO EM POLIPROPILENO (PP), PARA TUBO EM PEAD, 20 MM X 1/2", PARA LIGACAO PREDIAL DE AGUA (NTS 179)                                                                                                                                                                                                                                                                                                                                                                                    </t>
  </si>
  <si>
    <t xml:space="preserve">ADAPTADOR DE COMPRESSAO EM POLIPROPILENO (PP), PARA TUBO EM PEAD, 20 MM X 3/4", PARA LIGACAO PREDIAL DE AGUA (NTS 179)                                                                                                                                                                                                                                                                                                                                                                                    </t>
  </si>
  <si>
    <t xml:space="preserve">ADAPTADOR DE COMPRESSAO EM POLIPROPILENO (PP), PARA TUBO EM PEAD, 32 MM X 1", PARA LIGACAO PREDIAL DE AGUA (NTS 179)                                                                                                                                                                                                                                                                                                                                                                                      </t>
  </si>
  <si>
    <t xml:space="preserve">ADAPTADOR EM LATAO, ENGATE RAPIDO 2 1/2" X ROSCA INTERNA 5 FIOS 2 1/2", PARA INSTALACAO PREDIAL DE COMBATE A INCENDIO                                                                                                                                                                                                                                                                                                                                                                                     </t>
  </si>
  <si>
    <t xml:space="preserve">ADAPTADOR EM LATAO, ENGATE RAPIDO1 1/2" X ROSCA INTERNA 5 FIOS 2 1/2", PARA INSTALACAO PREDIAL DE COMBATE A INCENDIO                                                                                                                                                                                                                                                                                                                                                                                      </t>
  </si>
  <si>
    <t xml:space="preserve">ADAPTADOR PVC SOLDAVEL CURTO COM BOLSA E ROSCA, 110 MM X 4", PARA AGUA FRIA                                                                                                                                                                                                                                                                                                                                                                                                                               </t>
  </si>
  <si>
    <t xml:space="preserve">ADAPTADOR PVC SOLDAVEL CURTO COM BOLSA E ROSCA, 20 MM X 1/2", PARA AGUA FRIA                                                                                                                                                                                                                                                                                                                                                                                                                              </t>
  </si>
  <si>
    <t xml:space="preserve">ADAPTADOR PVC SOLDAVEL CURTO COM BOLSA E ROSCA, 25 MM X 3/4", PARA AGUA FRIA                                                                                                                                                                                                                                                                                                                                                                                                                              </t>
  </si>
  <si>
    <t xml:space="preserve">ADAPTADOR PVC SOLDAVEL CURTO COM BOLSA E ROSCA, 32 MM X 1", PARA AGUA FRIA                                                                                                                                                                                                                                                                                                                                                                                                                                </t>
  </si>
  <si>
    <t xml:space="preserve">ADAPTADOR PVC SOLDAVEL CURTO COM BOLSA E ROSCA, 40 MM X 1 1/2", PARA AGUA FRIA                                                                                                                                                                                                                                                                                                                                                                                                                            </t>
  </si>
  <si>
    <t xml:space="preserve">ADAPTADOR PVC SOLDAVEL CURTO COM BOLSA E ROSCA, 40 MM X 1 1/4", PARA AGUA FRIA                                                                                                                                                                                                                                                                                                                                                                                                                            </t>
  </si>
  <si>
    <t xml:space="preserve">ADAPTADOR PVC SOLDAVEL CURTO COM BOLSA E ROSCA, 50 MM X 1 1/4", PARA AGUA FRIA                                                                                                                                                                                                                                                                                                                                                                                                                            </t>
  </si>
  <si>
    <t xml:space="preserve">ADAPTADOR PVC SOLDAVEL CURTO COM BOLSA E ROSCA, 50 MM X1 1/2", PARA AGUA FRIA                                                                                                                                                                                                                                                                                                                                                                                                                             </t>
  </si>
  <si>
    <t xml:space="preserve">ADAPTADOR PVC SOLDAVEL CURTO COM BOLSA E ROSCA, 60 MM X 2", PARA AGUA FRIA                                                                                                                                                                                                                                                                                                                                                                                                                                </t>
  </si>
  <si>
    <t xml:space="preserve">ADAPTADOR PVC SOLDAVEL CURTO COM BOLSA E ROSCA, 75 MM X 2 1/2", PARA AGUA FRIA                                                                                                                                                                                                                                                                                                                                                                                                                            </t>
  </si>
  <si>
    <t xml:space="preserve">ADAPTADOR PVC SOLDAVEL CURTO COM BOLSA E ROSCA, 85 MM X 3", PARA AGUA FRIA                                                                                                                                                                                                                                                                                                                                                                                                                                </t>
  </si>
  <si>
    <t xml:space="preserve">ADAPTADOR PVC SOLDAVEL, COM FLANGE E ANEL DE VEDACAO, 20 MM X 1/2", PARA CAIXA D'AGUA                                                                                                                                                                                                                                                                                                                                                                                                                     </t>
  </si>
  <si>
    <t xml:space="preserve">ADAPTADOR PVC SOLDAVEL, COM FLANGE E ANEL DE VEDACAO, 25 MM X 3/4", PARA CAIXA D'AGUA                                                                                                                                                                                                                                                                                                                                                                                                                     </t>
  </si>
  <si>
    <t xml:space="preserve">ADAPTADOR PVC SOLDAVEL, COM FLANGE E ANEL DE VEDACAO, 32 MM X 1", PARA CAIXA D'AGUA                                                                                                                                                                                                                                                                                                                                                                                                                       </t>
  </si>
  <si>
    <t xml:space="preserve">ADAPTADOR PVC SOLDAVEL, COM FLANGE E ANEL DE VEDACAO, 40 MM X 1 1/4", PARA CAIXA D'AGUA                                                                                                                                                                                                                                                                                                                                                                                                                   </t>
  </si>
  <si>
    <t xml:space="preserve">ADAPTADOR PVC SOLDAVEL, COM FLANGE E ANEL DE VEDACAO, 50 MM X 1 1/2", PARA CAIXA D'AGUA                                                                                                                                                                                                                                                                                                                                                                                                                   </t>
  </si>
  <si>
    <t xml:space="preserve">ADAPTADOR PVC SOLDAVEL, COM FLANGES E ANEL DE VEDACAO, 60 MM X 2", PARA CAIXA D' AGUA                                                                                                                                                                                                                                                                                                                                                                                                                     </t>
  </si>
  <si>
    <t xml:space="preserve">ADAPTADOR PVC SOLDAVEL, COM FLANGES LIVRES, 110 MM X 4", PARA CAIXA D' AGUA                                                                                                                                                                                                                                                                                                                                                                                                                               </t>
  </si>
  <si>
    <t xml:space="preserve">ADAPTADOR PVC SOLDAVEL, COM FLANGES LIVRES, 75 MM X 2  1/2", PARA CAIXA D' AGUA                                                                                                                                                                                                                                                                                                                                                                                                                           </t>
  </si>
  <si>
    <t xml:space="preserve">ADAPTADOR PVC SOLDAVEL, COM FLANGES LIVRES, 85 MM X 3", PARA CAIXA D' AGUA                                                                                                                                                                                                                                                                                                                                                                                                                                </t>
  </si>
  <si>
    <t xml:space="preserve">ADAPTADOR PVC SOLDAVEL, LONGO, COM FLANGE LIVRE,  110 MM X 4", PARA CAIXA D' AGUA                                                                                                                                                                                                                                                                                                                                                                                                                         </t>
  </si>
  <si>
    <t xml:space="preserve">ADAPTADOR PVC SOLDAVEL, LONGO, COM FLANGE LIVRE,  32 MM X 1", PARA CAIXA D' AGUA                                                                                                                                                                                                                                                                                                                                                                                                                          </t>
  </si>
  <si>
    <t xml:space="preserve">ADAPTADOR PVC SOLDAVEL, LONGO, COM FLANGE LIVRE,  75 MM X 2 1/2", PARA CAIXA D' AGUA                                                                                                                                                                                                                                                                                                                                                                                                                      </t>
  </si>
  <si>
    <t xml:space="preserve">ADAPTADOR PVC SOLDAVEL, LONGO, COM FLANGE LIVRE,  85 MM X 3", PARA CAIXA D' AGUA                                                                                                                                                                                                                                                                                                                                                                                                                          </t>
  </si>
  <si>
    <t xml:space="preserve">ADAPTADOR PVC, COM REGISTRO, PARA PEAD, 20 MM X 3/4", PARA LIGACAO PREDIAL DE AGUA                                                                                                                                                                                                                                                                                                                                                                                                                        </t>
  </si>
  <si>
    <t xml:space="preserve">ADAPTADOR PVC, ROSCAVEL, COM FLANGES E ANEL DE VEDACAO, 1 1/2", PARA CAIXA D'AGUA                                                                                                                                                                                                                                                                                                                                                                                                                         </t>
  </si>
  <si>
    <t xml:space="preserve">ADAPTADOR PVC, ROSCAVEL, COM FLANGES E ANEL DE VEDACAO, 1/2", PARA CAIXA D' AGUA                                                                                                                                                                                                                                                                                                                                                                                                                          </t>
  </si>
  <si>
    <t xml:space="preserve">ADAPTADOR PVC, ROSCAVEL, COM FLANGES E ANEL DE VEDACAO, 1", PARA CAIXA D' AGUA                                                                                                                                                                                                                                                                                                                                                                                                                            </t>
  </si>
  <si>
    <t xml:space="preserve">ADAPTADOR PVC, ROSCAVEL, COM FLANGES E ANEL DE VEDACAO, 3/4", PARA CAIXA D' AGUA                                                                                                                                                                                                                                                                                                                                                                                                                          </t>
  </si>
  <si>
    <t xml:space="preserve">ADAPTADOR, PVC PBA,  BOLSA/ROSCA, JE, DN 75 / DE  85 MM                                                                                                                                                                                                                                                                                                                                                                                                                                                   </t>
  </si>
  <si>
    <t xml:space="preserve">ADAPTADOR, PVC PBA, BOLSA/ROSCA, JE, DN 100 / DE 110 MM                                                                                                                                                                                                                                                                                                                                                                                                                                                   </t>
  </si>
  <si>
    <t xml:space="preserve">ADAPTADOR, PVC PBA, BOLSA/ROSCA, JE, DN 50 / DE 60 MM                                                                                                                                                                                                                                                                                                                                                                                                                                                     </t>
  </si>
  <si>
    <t xml:space="preserve">ADAPTADOR, PVC PBA, PONTA/ROSCA, JE, DN 50 / DE  60 MM                                                                                                                                                                                                                                                                                                                                                                                                                                                    </t>
  </si>
  <si>
    <t xml:space="preserve">ADAPTADOR, PVC PBA, PONTA/ROSCA, JE, DN 75 / DE  85 MM                                                                                                                                                                                                                                                                                                                                                                                                                                                    </t>
  </si>
  <si>
    <t xml:space="preserve">ADESIVO / COLA DE CONTATO LIQUIDO, A BASE DE RESINAS, PARA COLAGEM DE ESPUMA PARA ISOLAMENTO TERMICO FLEXIVEL                                                                                                                                                                                                                                                                                                                                                                                             </t>
  </si>
  <si>
    <t xml:space="preserve">ADESIVO / COLA PARA EPS (ISOPOR) E OUTROS MATERIAIS                                                                                                                                                                                                                                                                                                                                                                                                                                                       </t>
  </si>
  <si>
    <t xml:space="preserve">ADESIVO ACRILICO DE BASE AQUOSA / COLA DE CONTATO                                                                                                                                                                                                                                                                                                                                                                                                                                                         </t>
  </si>
  <si>
    <t xml:space="preserve">ADESIVO ESTRUTURAL A BASE DE RESINA EPOXI PARA INJECAO EM TRINCAS, BICOMPONENTE, BAIXA VISCOSIDADE                                                                                                                                                                                                                                                                                                                                                                                                        </t>
  </si>
  <si>
    <t xml:space="preserve">ADESIVO ESTRUTURAL A BASE DE RESINA EPOXI, BICOMPONENTE, FLUIDO                                                                                                                                                                                                                                                                                                                                                                                                                                           </t>
  </si>
  <si>
    <t xml:space="preserve">ADESIVO ESTRUTURAL A BASE DE RESINA EPOXI, BICOMPONENTE, PASTOSO (TIXOTROPICO)                                                                                                                                                                                                                                                                                                                                                                                                                            </t>
  </si>
  <si>
    <t xml:space="preserve">ADESIVO PARA TUBOS CPVC, *75* G                                                                                                                                                                                                                                                                                                                                                                                                                                                                           </t>
  </si>
  <si>
    <t xml:space="preserve">ADESIVO PLASTICO PARA PVC, BISNAGA COM 75 GR                                                                                                                                                                                                                                                                                                                                                                                                                                                              </t>
  </si>
  <si>
    <t xml:space="preserve">ADESIVO PLASTICO PARA PVC, FRASCO COM *850* GR                                                                                                                                                                                                                                                                                                                                                                                                                                                            </t>
  </si>
  <si>
    <t xml:space="preserve">ADESIVO PLASTICO PARA PVC, FRASCO COM 175 GR                                                                                                                                                                                                                                                                                                                                                                                                                                                              </t>
  </si>
  <si>
    <t xml:space="preserve">ADITIVO ACELERADOR DE PEGA E ENDURECIMENTO PARA ARGAMASSAS E CONCRETOS, LIQUIDO E ISENTO DE CLORETOS                                                                                                                                                                                                                                                                                                                                                                                                      </t>
  </si>
  <si>
    <t xml:space="preserve">ADITIVO ADESIVO LIQUIDO PARA ARGAMASSAS DE REVESTIMENTOS CIMENTICIOS                                                                                                                                                                                                                                                                                                                                                                                                                                      </t>
  </si>
  <si>
    <t xml:space="preserve">ADITIVO IMPERMEABILIZANTE DE PEGA NORMAL PARA ARGAMASSAS E CONCRETOS SEM ARMACAO, LIQUIDO E ISENTO DE CLORETOS                                                                                                                                                                                                                                                                                                                                                                                            </t>
  </si>
  <si>
    <t xml:space="preserve">ADITIVO IMPERMEABILIZANTE DE PEGA ULTRARRAPIDA, LIQUIDO E ISENTO DE CLORETOS                                                                                                                                                                                                                                                                                                                                                                                                                              </t>
  </si>
  <si>
    <t xml:space="preserve">ADITIVO LIQUIDO IMPERMEABILIZANTE CRISTALIZANTE                                                                                                                                                                                                                                                                                                                                                                                                                                                           </t>
  </si>
  <si>
    <t xml:space="preserve">ADITIVO LIQUIDO INCORPORADOR DE AR PARA CONCRETO E ARGAMASSA, LIQUIDO E ISENTO DE CLORETOS                                                                                                                                                                                                                                                                                                                                                                                                                </t>
  </si>
  <si>
    <t xml:space="preserve">ADITIVO PLASTIFICANTE E ESTABILIZADOR PARA ARGAMASSAS DE ASSENTAMENTO E REBOCO, LIQUIDO E ISENTO DE CLORETOS                                                                                                                                                                                                                                                                                                                                                                                              </t>
  </si>
  <si>
    <t xml:space="preserve">ADITIVO PLASTIFICANTE RETARDADOR DE PEGA E REDUTOR DE AGUA PARA CONCRETO, LIQUIDO E ISENTO DE CLORETOS                                                                                                                                                                                                                                                                                                                                                                                                    </t>
  </si>
  <si>
    <t xml:space="preserve">ADITIVO SUPERPLASTIFICANTE DE PEGA NORMAL PARA CONCRETO, LIQUIDO E ISENTO DE CLORETOS                                                                                                                                                                                                                                                                                                                                                                                                                     </t>
  </si>
  <si>
    <t xml:space="preserve">ADUELA/ GALERIA PRE-MOLDADA DE CONCRETO ARMADO, SECAO QUADRADA INTERNA DE 1,50 X 1,50 M (L X A), MISULA DE 20 X 20 CM, C = 1,00 M, ESPESSURA MIN = 15 CM, TB-45 E FCK DO CONCRETO = 30 MPA                                                                                                                                                                                                                                                                                                                </t>
  </si>
  <si>
    <t xml:space="preserve">ADUELA/ GALERIA PRE-MOLDADA DE CONCRETO ARMADO, SECAO RETANGULAR INTERNA DE 2,00 X 2,00 M (L X A), MISULA DE 20 X 20 CM, C = 1,00 M, ESPESSURA MIN = 15 CM, TB-45 E FCK DO CONCRETO = 30 MPA                                                                                                                                                                                                                                                                                                              </t>
  </si>
  <si>
    <t xml:space="preserve">ADUELA/ GALERIA PRE-MOLDADA DE CONCRETO ARMADO, SECAO RETANGULAR INTERNA DE 2,50 X 2,50 M (L X A), MISULA DE 20 X 20 CM, C = 1,00 M, ESPESSURA MIN = 15 CM, TB-45 E FCK DO CONCRETO = 30 MPA                                                                                                                                                                                                                                                                                                              </t>
  </si>
  <si>
    <t xml:space="preserve">ADUELA/ GALERIA PRE-MOLDADA DE CONCRETO ARMADO, SECAO RETANGULAR INTERNA DE 3,00 X 3,00 M (L X A), MISULA DE 20 X 20 CM, C = 1.00 M, ESPESSURA MIN = 20 CM, TB-45 E FCK DO CONCRETO = 30 MPA                                                                                                                                                                                                                                                                                                              </t>
  </si>
  <si>
    <t xml:space="preserve">AFASTADOR PARA TELHA DE FIBROCIMENTO CANALETE 90 OU KALHETAO                                                                                                                                                                                                                                                                                                                                                                                                                                              </t>
  </si>
  <si>
    <t xml:space="preserve">AGENTE DE CURA, PROTETOR DA EVAPORACAO DA AGUA DE HIDRATACAO DO CONCRETO                                                                                                                                                                                                                                                                                                                                                                                                                                  </t>
  </si>
  <si>
    <t xml:space="preserve">AGREGADO RECICLADO, TIPO RACHAO RECICLADO CINZA, CLASSE A                                                                                                                                                                                                                                                                                                                                                                                                                                                 </t>
  </si>
  <si>
    <t xml:space="preserve">AJUDANTE DE ARMADOR (HORISTA)                                                                                                                                                                                                                                                                                                                                                                                                                                                                             </t>
  </si>
  <si>
    <t xml:space="preserve">AJUDANTE DE ARMADOR (MENSALISTA)                                                                                                                                                                                                                                                                                                                                                                                                                                                                          </t>
  </si>
  <si>
    <t xml:space="preserve">AJUDANTE DE ELETRICISTA (HORISTA)                                                                                                                                                                                                                                                                                                                                                                                                                                                                         </t>
  </si>
  <si>
    <t xml:space="preserve">AJUDANTE DE ELETRICISTA (MENSALISTA)                                                                                                                                                                                                                                                                                                                                                                                                                                                                      </t>
  </si>
  <si>
    <t xml:space="preserve">AJUDANTE DE ESTRUTURAS METALICAS (HORISTA)                                                                                                                                                                                                                                                                                                                                                                                                                                                                </t>
  </si>
  <si>
    <t xml:space="preserve">AJUDANTE DE ESTRUTURAS METALICAS (MENSALISTA)                                                                                                                                                                                                                                                                                                                                                                                                                                                             </t>
  </si>
  <si>
    <t xml:space="preserve">AJUDANTE DE OPERACAO EM GERAL (HORISTA)                                                                                                                                                                                                                                                                                                                                                                                                                                                                   </t>
  </si>
  <si>
    <t xml:space="preserve">AJUDANTE DE OPERACAO EM GERAL (MENSALISTA)                                                                                                                                                                                                                                                                                                                                                                                                                                                                </t>
  </si>
  <si>
    <t xml:space="preserve">AJUDANTE DE PINTOR (HORISTA)                                                                                                                                                                                                                                                                                                                                                                                                                                                                              </t>
  </si>
  <si>
    <t xml:space="preserve">AJUDANTE DE PINTOR (MENSALISTA)                                                                                                                                                                                                                                                                                                                                                                                                                                                                           </t>
  </si>
  <si>
    <t xml:space="preserve">AJUDANTE DE SERRALHEIRO (HORISTA)                                                                                                                                                                                                                                                                                                                                                                                                                                                                         </t>
  </si>
  <si>
    <t xml:space="preserve">AJUDANTE DE SERRALHEIRO (MENSALISTA)                                                                                                                                                                                                                                                                                                                                                                                                                                                                      </t>
  </si>
  <si>
    <t xml:space="preserve">AJUDANTE ESPECIALIZADO (HORISTA)                                                                                                                                                                                                                                                                                                                                                                                                                                                                          </t>
  </si>
  <si>
    <t xml:space="preserve">AJUDANTE ESPECIALIZADO (MENSALISTA)                                                                                                                                                                                                                                                                                                                                                                                                                                                                       </t>
  </si>
  <si>
    <t xml:space="preserve">ALCA PREFORMADA DE CONTRA POSTE, EM ACO GALVANIZADO, PARA CABO 3/16", COMPRIMENTO *860* MM                                                                                                                                                                                                                                                                                                                                                                                                                </t>
  </si>
  <si>
    <t xml:space="preserve">ALCA PREFORMADA DE DISTRIBUICAO, EM ACO GALVANIZADO, PARA CABO DE ALUMINIO DIAMETRO 16 A 25 MM                                                                                                                                                                                                                                                                                                                                                                                                            </t>
  </si>
  <si>
    <t xml:space="preserve">ALCA PREFORMADA DE DISTRIBUICAO, EM ACO GALVANIZADO, PARA CONDUTORES DE ALUMINIO AWG 1/0 (CAA 6/1 OU CA 7 FIOS)                                                                                                                                                                                                                                                                                                                                                                                           </t>
  </si>
  <si>
    <t xml:space="preserve">ALCA PREFORMADA DE DISTRIBUICAO, EM ACO GALVANIZADO, PARA CONDUTORES DE ALUMINIO AWG 2 (CAA 6/1 OU CA 7 FIOS)                                                                                                                                                                                                                                                                                                                                                                                             </t>
  </si>
  <si>
    <t xml:space="preserve">ALCA PREFORMADA DE SERVICO, EM ACO GALVANIZADO, PARA CONDUTORES DE ALUMINIO AWG 4 (CAA 6/1)                                                                                                                                                                                                                                                                                                                                                                                                               </t>
  </si>
  <si>
    <t xml:space="preserve">ALCA PREFORMADA DE SERVICO, EM ACO GALVANIZADO, PARA CONDUTORES DE ALUMINIO AWG 6 (CAA 6/1)                                                                                                                                                                                                                                                                                                                                                                                                               </t>
  </si>
  <si>
    <t xml:space="preserve">ALICATE DE CORTE DIAGONAL 6 " COM ISOLAMENTO                                                                                                                                                                                                                                                                                                                                                                                                                                                              </t>
  </si>
  <si>
    <t xml:space="preserve">ALICATE DE CRIMPAR RJ11, RJ12 E RJ45                                                                                                                                                                                                                                                                                                                                                                                                                                                                      </t>
  </si>
  <si>
    <t xml:space="preserve">ALICATE DE PRESSAO PARA SOLDA DE CHAPA 18 "                                                                                                                                                                                                                                                                                                                                                                                                                                                               </t>
  </si>
  <si>
    <t xml:space="preserve">ALICATE DE PRESSAO 11 " PARA SOLDA, TIPO C                                                                                                                                                                                                                                                                                                                                                                                                                                                                </t>
  </si>
  <si>
    <t xml:space="preserve">ALICATE DE PRESSAO 11 " PARA SOLDA, TIPO U                                                                                                                                                                                                                                                                                                                                                                                                                                                                </t>
  </si>
  <si>
    <t xml:space="preserve">ALICATE PARA ANEIS DE PISTAO, CAPACIDADE 50 A 100 MM                                                                                                                                                                                                                                                                                                                                                                                                                                                      </t>
  </si>
  <si>
    <t xml:space="preserve">ALIMENTACAO - HORISTA (COLETADO CAIXA - ENCARGOS COMPLEMENTARES)                                                                                                                                                                                                                                                                                                                                                                                                                                          </t>
  </si>
  <si>
    <t xml:space="preserve">ALIMENTACAO - MENSALISTA (COLETADO CAIXA - ENCARGOS COMPLEMENTARES)                                                                                                                                                                                                                                                                                                                                                                                                                                       </t>
  </si>
  <si>
    <t xml:space="preserve">ALISADORA DE CONCRETO COM MOTOR A GASOLINA DE 5,5 HP, PESO COM MOTOR DE 78 KG, 4 PAS                                                                                                                                                                                                                                                                                                                                                                                                                      </t>
  </si>
  <si>
    <t xml:space="preserve">ALMOXARIFE (HORISTA)                                                                                                                                                                                                                                                                                                                                                                                                                                                                                      </t>
  </si>
  <si>
    <t xml:space="preserve">ALMOXARIFE (MENSALISTA)                                                                                                                                                                                                                                                                                                                                                                                                                                                                                   </t>
  </si>
  <si>
    <t xml:space="preserve">ALONGADOR COM TRES ALTURAS, EM TUBO DE ACO CARBONO, PINTURA NO PROCESSO ELETROSTATICO - EQUIPAMENTO DE GINASTICA PARA ACADEMIA AO AR LIVRE / ACADEMIA DA TERCEIRA IDADE - ATI                                                                                                                                                                                                                                                                                                                             </t>
  </si>
  <si>
    <t xml:space="preserve">ANEL BORRACHA PARA TUBO ESGOTO PREDIAL, DN 100 MM (NBR 5688)                                                                                                                                                                                                                                                                                                                                                                                                                                              </t>
  </si>
  <si>
    <t xml:space="preserve">ANEL BORRACHA PARA TUBO ESGOTO PREDIAL, DN 50 MM (NBR 5688)                                                                                                                                                                                                                                                                                                                                                                                                                                               </t>
  </si>
  <si>
    <t xml:space="preserve">ANEL BORRACHA PARA TUBO ESGOTO PREDIAL, DN 75 MM (NBR 5688)                                                                                                                                                                                                                                                                                                                                                                                                                                               </t>
  </si>
  <si>
    <t xml:space="preserve">ANEL BORRACHA, DN 100 MM, PARA TUBO SERIE REFORCADA ESGOTO PREDIAL                                                                                                                                                                                                                                                                                                                                                                                                                                        </t>
  </si>
  <si>
    <t xml:space="preserve">ANEL BORRACHA, DN 150 MM, PARA TUBO SERIE REFORCADA ESGOTO PREDIAL                                                                                                                                                                                                                                                                                                                                                                                                                                        </t>
  </si>
  <si>
    <t xml:space="preserve">ANEL BORRACHA, DN 50 MM, PARA TUBO SERIE REFORCADA ESGOTO PREDIAL                                                                                                                                                                                                                                                                                                                                                                                                                                         </t>
  </si>
  <si>
    <t xml:space="preserve">ANEL BORRACHA, DN 75 MM, PARA TUBO SERIE REFORCADA ESGOTO PREDIAL                                                                                                                                                                                                                                                                                                                                                                                                                                         </t>
  </si>
  <si>
    <t xml:space="preserve">ANEL BORRACHA, PARA TUBO PVC DEFOFO, DN 100 MM (NBR 7665)                                                                                                                                                                                                                                                                                                                                                                                                                                                 </t>
  </si>
  <si>
    <t xml:space="preserve">ANEL BORRACHA, PARA TUBO PVC DEFOFO, DN 150 MM (NBR 7665)                                                                                                                                                                                                                                                                                                                                                                                                                                                 </t>
  </si>
  <si>
    <t xml:space="preserve">ANEL BORRACHA, PARA TUBO PVC DEFOFO, DN 200 MM (NBR 7665)                                                                                                                                                                                                                                                                                                                                                                                                                                                 </t>
  </si>
  <si>
    <t xml:space="preserve">ANEL BORRACHA, PARA TUBO PVC, REDE COLETOR ESGOTO, DN 100 MM (NBR 7362)                                                                                                                                                                                                                                                                                                                                                                                                                                   </t>
  </si>
  <si>
    <t xml:space="preserve">ANEL BORRACHA, PARA TUBO PVC, REDE COLETOR ESGOTO, DN 150 MM (NBR 7362)                                                                                                                                                                                                                                                                                                                                                                                                                                   </t>
  </si>
  <si>
    <t xml:space="preserve">ANEL BORRACHA, PARA TUBO PVC, REDE COLETOR ESGOTO, DN 200 MM (NBR 7362)                                                                                                                                                                                                                                                                                                                                                                                                                                   </t>
  </si>
  <si>
    <t xml:space="preserve">ANEL BORRACHA, PARA TUBO PVC, REDE COLETOR ESGOTO, DN 250 MM (NBR 7362)                                                                                                                                                                                                                                                                                                                                                                                                                                   </t>
  </si>
  <si>
    <t xml:space="preserve">ANEL BORRACHA, PARA TUBO PVC, REDE COLETOR ESGOTO, DN 350 MM (NBR 7362)                                                                                                                                                                                                                                                                                                                                                                                                                                   </t>
  </si>
  <si>
    <t xml:space="preserve">ANEL BORRACHA, PARA TUBO PVC, REDE COLETOR ESGOTO, DN 400 MM (NBR 7362)                                                                                                                                                                                                                                                                                                                                                                                                                                   </t>
  </si>
  <si>
    <t xml:space="preserve">ANEL BORRACHA, PARA TUBO/CONEXAO PVC PBA, DN 100 MM, PARA REDE AGUA                                                                                                                                                                                                                                                                                                                                                                                                                                       </t>
  </si>
  <si>
    <t xml:space="preserve">ANEL BORRACHA, PARA TUBO/CONEXAO PVC PBA, DN 50 MM, PARA REDE AGUA                                                                                                                                                                                                                                                                                                                                                                                                                                        </t>
  </si>
  <si>
    <t xml:space="preserve">ANEL BORRACHA, PARA TUBO/CONEXAO PVC PBA, DN 60 MM, PARA REDE AGUA                                                                                                                                                                                                                                                                                                                                                                                                                                        </t>
  </si>
  <si>
    <t xml:space="preserve">ANEL BORRACHA, PARA TUBO/CONEXAO PVC PBA, DN 75 MM, PARA REDE AGUA                                                                                                                                                                                                                                                                                                                                                                                                                                        </t>
  </si>
  <si>
    <t xml:space="preserve">ANEL BORRACHA, PARA TUBO, PVC REDE COLETOR ESGOTO, DN 300 MM (NBR 7362)                                                                                                                                                                                                                                                                                                                                                                                                                                   </t>
  </si>
  <si>
    <t xml:space="preserve">ANEL DE BORRACHA PARA VEDACAO DE DUTO PEAD CORRUGADO PARA ELETRICA, DN 1 1/2" (NBR 15715)                                                                                                                                                                                                                                                                                                                                                                                                                 </t>
  </si>
  <si>
    <t xml:space="preserve">ANEL DE BORRACHA PARA VEDACAO DE DUTO PEAD CORRUGADO PARA ELETRICA, DN 1 1/4" (NBR 15715)                                                                                                                                                                                                                                                                                                                                                                                                                 </t>
  </si>
  <si>
    <t xml:space="preserve">ANEL DE BORRACHA PARA VEDACAO DE DUTO PEAD CORRUGADO PARA ELETRICA, DN 2" (NBR 15715)                                                                                                                                                                                                                                                                                                                                                                                                                     </t>
  </si>
  <si>
    <t xml:space="preserve">ANEL DE BORRACHA PARA VEDACAO DE DUTO PEAD CORRUGADO PARA ELETRICA, DN 3" (NBR 15715)                                                                                                                                                                                                                                                                                                                                                                                                                     </t>
  </si>
  <si>
    <t xml:space="preserve">ANEL DE BORRACHA PARA VEDACAO DE DUTO PEAD CORRUGADO PARA ELETRICA, DN 4" (NBR 15715)                                                                                                                                                                                                                                                                                                                                                                                                                     </t>
  </si>
  <si>
    <t xml:space="preserve">ANEL DE CONCRETO ARMADO COM FUNDO, PARA FOSSA E POCO 1,50 X *0,50* M                                                                                                                                                                                                                                                                                                                                                                                                                                      </t>
  </si>
  <si>
    <t xml:space="preserve">ANEL DE CONCRETO ARMADO COM FUNDO, PARA FOSSA E POCO 2,00 X *0,50* M                                                                                                                                                                                                                                                                                                                                                                                                                                      </t>
  </si>
  <si>
    <t xml:space="preserve">ANEL DE CONCRETO ARMADO COM FUNDO, PARA FOSSA E POCO 2,50 X *0,50* M                                                                                                                                                                                                                                                                                                                                                                                                                                      </t>
  </si>
  <si>
    <t xml:space="preserve">ANEL DE CONCRETO ARMADO, COM FUROS/DRENO PARA SUMIDOURO, D = 0,80 M, H = 0,50 M                                                                                                                                                                                                                                                                                                                                                                                                                           </t>
  </si>
  <si>
    <t xml:space="preserve">ANEL DE CONCRETO ARMADO, COM FUROS/DRENO PARA SUMIDOURO, D = 1,00 M, H = 0,50M                                                                                                                                                                                                                                                                                                                                                                                                                            </t>
  </si>
  <si>
    <t xml:space="preserve">ANEL DE CONCRETO ARMADO, COM FUROS/DRENO PARA SUMIDOURO, D = 1,50 M, H = 0,50 M                                                                                                                                                                                                                                                                                                                                                                                                                           </t>
  </si>
  <si>
    <t xml:space="preserve">ANEL DE DISTRIBUICAO EM ACO GALVANIZADO PARA FIO FE-160                                                                                                                                                                                                                                                                                                                                                                                                                                                   </t>
  </si>
  <si>
    <t xml:space="preserve">ANEL DE EXPANSAO EM COBRE, ENGATE RAPIDO 1 1/2", PARA EMPATACAO MANGUEIRA DE COMBATE A INCENDIO PREDIAL                                                                                                                                                                                                                                                                                                                                                                                                   </t>
  </si>
  <si>
    <t xml:space="preserve">ANEL DE EXPANSAO EM COBRE, ENGATE RAPIDO 2 1/2", PARA EMPATACAO MANGUEIRA DE COMBATE A INCENDIO PREDIAL                                                                                                                                                                                                                                                                                                                                                                                                   </t>
  </si>
  <si>
    <t xml:space="preserve">ANEL DE VEDACAO/JUNTA ELASTICA, H = *16* MM, PARA TUBO DE CONCRETO, DN 300 MM                                                                                                                                                                                                                                                                                                                                                                                                                             </t>
  </si>
  <si>
    <t xml:space="preserve">ANEL DE VEDACAO/JUNTA ELASTICA, H = *16* MM, PARA TUBO DE CONCRETO, DN 400 MM                                                                                                                                                                                                                                                                                                                                                                                                                             </t>
  </si>
  <si>
    <t xml:space="preserve">ANEL DE VEDACAO/JUNTA ELASTICA, H = *16* MM, PARA TUBO DE CONCRETO, DN 500 MM                                                                                                                                                                                                                                                                                                                                                                                                                             </t>
  </si>
  <si>
    <t xml:space="preserve">ANEL DE VEDACAO/JUNTA ELASTICA, H = *16* MM, PARA TUBO DE CONCRETO, DN 600 MM                                                                                                                                                                                                                                                                                                                                                                                                                             </t>
  </si>
  <si>
    <t xml:space="preserve">ANEL DE VEDACAO/JUNTA ELASTICA, H = *18* MM, PARA TUBO DE CONCRETO, DN 700 MM                                                                                                                                                                                                                                                                                                                                                                                                                             </t>
  </si>
  <si>
    <t xml:space="preserve">ANEL DE VEDACAO/JUNTA ELASTICA, H = *19* MM, PARA TUBO DE CONCRETO, DN 800 MM                                                                                                                                                                                                                                                                                                                                                                                                                             </t>
  </si>
  <si>
    <t xml:space="preserve">ANEL DE VEDACAO/JUNTA ELASTICA, H = *19* MM, PARA TUBO DE CONCRETO, DN 900 MM                                                                                                                                                                                                                                                                                                                                                                                                                             </t>
  </si>
  <si>
    <t xml:space="preserve">ANEL DE VEDACAO/JUNTA ELASTICA, H = *21* MM, PARA TUBO DE CONCRETO, DN 1000 MM                                                                                                                                                                                                                                                                                                                                                                                                                            </t>
  </si>
  <si>
    <t xml:space="preserve">ANEL DE VEDACAO, PVC FLEXIVEL, 100 MM, PARA SAIDA DE BACIA / VASO SANITARIO                                                                                                                                                                                                                                                                                                                                                                                                                               </t>
  </si>
  <si>
    <t xml:space="preserve">ANEL EM CONCRETO ARMADO, LISO,  PARA FOSSAS SEPTICAS E SUMIDOUROS, COM FUNDO, DIAMETRO INTERNO DE 1,20 M E ALTURA DE 0,50 M                                                                                                                                                                                                                                                                                                                                                                               </t>
  </si>
  <si>
    <t xml:space="preserve">ANEL EM CONCRETO ARMADO, LISO, PARA FOSSAS SEPTICAS E SUMIDOUROS, COM FUNDO, DIAMETRO INTERNO DE 3,00 M E ALTURA DE 0,50 M                                                                                                                                                                                                                                                                                                                                                                                </t>
  </si>
  <si>
    <t xml:space="preserve">ANEL EM CONCRETO ARMADO, LISO, PARA FOSSAS SEPTICAS E SUMIDOUROS, SEM FUNDO, DIAMETRO INTERNO DE 2,00 M E ALTURA DE 0,50 M                                                                                                                                                                                                                                                                                                                                                                                </t>
  </si>
  <si>
    <t xml:space="preserve">ANEL EM CONCRETO ARMADO, LISO, PARA FOSSAS SEPTICAS E SUMIDOUROS, SEM FUNDO, DIAMETRO INTERNO DE 2,50 M E ALTURA DE 0,50 M                                                                                                                                                                                                                                                                                                                                                                                </t>
  </si>
  <si>
    <t xml:space="preserve">ANEL EM CONCRETO ARMADO, LISO, PARA FOSSAS SEPTICAS E SUMIDOUROS, SEM FUNDO, DIAMETRO INTERNO DE 3,00 M E ALTURA DE 0,50 M                                                                                                                                                                                                                                                                                                                                                                                </t>
  </si>
  <si>
    <t xml:space="preserve">ANEL EM CONCRETO ARMADO, LISO, PARA POCOS DE INSPECAO, COM FUNDO, DIAMETRO INTERNO DE 0,60 M E ALTURA DE 0,50 M                                                                                                                                                                                                                                                                                                                                                                                           </t>
  </si>
  <si>
    <t xml:space="preserve">ANEL EM CONCRETO ARMADO, LISO, PARA POCOS DE INSPECAO, SEM FUNDO, DIAMETRO INTERNO DE 0,60 M E ALTURA DE 0,20 M                                                                                                                                                                                                                                                                                                                                                                                           </t>
  </si>
  <si>
    <t xml:space="preserve">ANEL EM CONCRETO ARMADO, LISO, PARA POCOS DE INSPECAO, SEM FUNDO, DIAMETRO INTERNO DE 0,60 M E ALTURA DE 0,50 M                                                                                                                                                                                                                                                                                                                                                                                           </t>
  </si>
  <si>
    <t xml:space="preserve">ANEL EM CONCRETO ARMADO, LISO, PARA POCOS DE VISITA, POCOS DE INSPECAO, FOSSAS SEPTICAS E SUMIDOUROS, COM FUNDO, DIAMETRO INTERNO DE 1,20 M E ALTURA DE 0,75 M                                                                                                                                                                                                                                                                                                                                            </t>
  </si>
  <si>
    <t xml:space="preserve">ANEL EM CONCRETO ARMADO, LISO, PARA POCOS DE VISITA, POCOS DE INSPECAO, FOSSAS SEPTICAS E SUMIDOUROS, SEM FUNDO, DIAMETRO INTERNO DE 1,20 M E ALTURA DE 0,50 M                                                                                                                                                                                                                                                                                                                                            </t>
  </si>
  <si>
    <t xml:space="preserve">ANEL EM CONCRETO ARMADO, LISO, PARA POCOS DE VISITAS, POCOS DE INSPECAO, FOSSAS SEPTICAS E SUMIDOUROS, COM FUNDO, DIAMETRO INTERNO DE 0,80 M E ALTURA DE 0,50 M                                                                                                                                                                                                                                                                                                                                           </t>
  </si>
  <si>
    <t xml:space="preserve">ANEL EM CONCRETO ARMADO, LISO, PARA POCOS DE VISITAS, POCOS DE INSPECAO, FOSSAS SEPTICAS E SUMIDOUROS, COM FUNDO, DIAMETRO INTERNO DE 1,00 M E ALTURA DE 0,50 M                                                                                                                                                                                                                                                                                                                                           </t>
  </si>
  <si>
    <t xml:space="preserve">ANEL EM CONCRETO ARMADO, LISO, PARA POCOS DE VISITAS, POCOS DE INSPECAO, FOSSAS SEPTICAS E SUMIDOUROS, SEM FUNDO, DIAMETRO INTERNO DE 0,80 M E ALTURA DE 0,50 M                                                                                                                                                                                                                                                                                                                                           </t>
  </si>
  <si>
    <t xml:space="preserve">ANEL EM CONCRETO ARMADO, LISO, PARA POCOS DE VISITAS, POCOS DE INSPECAO, FOSSAS SEPTICAS E SUMIDOUROS, SEM FUNDO, DIAMETRO INTERNO DE 1,00 M E ALTURA DE 0,50 M                                                                                                                                                                                                                                                                                                                                           </t>
  </si>
  <si>
    <t xml:space="preserve">ANEL EM CONCRETO ARMADO, LISO, PARA, POCOS DE VISITA, POCOS DE INSPECAO, FOSSAS SEPTICAS E SUMIDOUROS, COM FUNDO, DIAMETRO INTERNO DE 1,50 M E ALTURA DE 1,00 M                                                                                                                                                                                                                                                                                                                                           </t>
  </si>
  <si>
    <t xml:space="preserve">ANEL EM CONCRETO ARMADO, LISO, PARA, POCOS DE VISITA, POCOS DE INSPECAO, FOSSAS SEPTICAS E SUMIDOUROS, SEM FUNDO, DIAMETRO INTERNO DE 1,50 M E ALTURA DE 0,50 M                                                                                                                                                                                                                                                                                                                                           </t>
  </si>
  <si>
    <t xml:space="preserve">ANEL EM CONCRETO ARMADO, PERFURADO,  PARA FOSSAS SEPTICAS E SUMIDOUROS, SEM FUNDO, DIAMETRO INTERNO DE 1,20 M E ALTURA DE 0,50 M                                                                                                                                                                                                                                                                                                                                                                          </t>
  </si>
  <si>
    <t xml:space="preserve">ANEL EM CONCRETO ARMADO, PERFURADO, PARA FOSSAS SEPTICAS E SUMIDOUROS, SEM FUNDO, DIAMETRO INTERNO DE 2,00 M E ALTURA DE 0,50 M                                                                                                                                                                                                                                                                                                                                                                           </t>
  </si>
  <si>
    <t xml:space="preserve">ANEL EM CONCRETO ARMADO, PERFURADO, PARA FOSSAS SEPTICAS E SUMIDOUROS, SEM FUNDO, DIAMETRO INTERNO DE 2,50 M E ALTURA DE 0,50 M                                                                                                                                                                                                                                                                                                                                                                           </t>
  </si>
  <si>
    <t xml:space="preserve">ANEL EM CONCRETO ARMADO, PERFURADO, PARA FOSSAS SEPTICAS E SUMIDOUROS, SEM FUNDO, DIAMETRO INTERNO DE 3,00 M E ALTURA DE 0,50 M                                                                                                                                                                                                                                                                                                                                                                           </t>
  </si>
  <si>
    <t xml:space="preserve">APARELHO CORTE OXI-ACETILENO PARA SOLDA E CORTE CONTENDO MACARICO SOLDA, BICO DE CORTE, CILINDROS, REGULADORES, MANGUEIRAS E CARRINHO                                                                                                                                                                                                                                                                                                                                                                     </t>
  </si>
  <si>
    <t xml:space="preserve">APARELHO SINALIZADOR LUMINOSO COM LED, PARA SAIDA GARAGEM, COM 2 LENTES EM POLICARBONATO, BIVOLT (INCLUI SUPORTE DE FIXACAO)                                                                                                                                                                                                                                                                                                                                                                              </t>
  </si>
  <si>
    <t xml:space="preserve">APOIO DO PORTA DENTE PARA FRESADORA DE  ASFALTO                                                                                                                                                                                                                                                                                                                                                                                                                                                           </t>
  </si>
  <si>
    <t xml:space="preserve">APONTADOR OU APROPRIADOR DE MAO DE OBRA (HORISTA)                                                                                                                                                                                                                                                                                                                                                                                                                                                         </t>
  </si>
  <si>
    <t xml:space="preserve">APONTADOR OU APROPRIADOR DE MAO DE OBRA (MENSALISTA)                                                                                                                                                                                                                                                                                                                                                                                                                                                      </t>
  </si>
  <si>
    <t xml:space="preserve">AQUECEDOR DE AGUA A GAS GLP/GN COM CAPACIDADE DE ARMAZENAMENTO DE 50 A 80 L                                                                                                                                                                                                                                                                                                                                                                                                                               </t>
  </si>
  <si>
    <t xml:space="preserve">AQUECEDOR DE AGUA ELETRICO  RESERVATORIO DE 100 L CILINDRICO EM COBRE, REFORCADO COM ACO CARBONO, MONOFASICO, TENSAO NOMINAL 220 V                                                                                                                                                                                                                                                                                                                                                                        </t>
  </si>
  <si>
    <t xml:space="preserve">AQUECEDOR DE AGUA ELETRICO  RESERVATORIO DE 500 L CILINDRICO EM COBRE, REFORCADO COM ACO CARBONO, MONOFASICO, TENSAO NOMINAL 220 V                                                                                                                                                                                                                                                                                                                                                                        </t>
  </si>
  <si>
    <t xml:space="preserve">AQUECEDOR DE AGUA ELETRICO  RESERVATORIO DE 500 L CILINDRICO EM COBRE, REFORCADO COM ACO CARBONO, TRIFASICO, TENSAO NOMINAL 220/380/400 V, POTENCIA 24 KW                                                                                                                                                                                                                                                                                                                                                 </t>
  </si>
  <si>
    <t xml:space="preserve">AQUECEDOR DE AGUA ELETRICO  RESERVATORIO DE 700 L CILINDRICO EM COBRE, REFORCADO COM ACO CARBONO, MONOFASICO, TENSAO NOMINAL 220 V                                                                                                                                                                                                                                                                                                                                                                        </t>
  </si>
  <si>
    <t xml:space="preserve">AQUECEDOR DE AGUA ELETRICO HORIZONTAL, RESERVATORIO DE 200 L CILINDRICO EM COBRE, REFORCADO COM ACO CARBONO, MONOFASICO, TENSAO NOMINAL 220 V                                                                                                                                                                                                                                                                                                                                                             </t>
  </si>
  <si>
    <t xml:space="preserve">AQUECEDOR DE OLEO BPF (FLUIDO) TERMICO, CAPACIDADE DE 300.000  KCAL/H                                                                                                                                                                                                                                                                                                                                                                                                                                     </t>
  </si>
  <si>
    <t xml:space="preserve">AQUECEDOR SOLAR COM RESERVATORIO TERMICO DE 1000 L E *5* PLACAS COLETORAS DE *2,0* M2 (NAO INCLUI ACESSORIOS) (SEM INSTALACAO)                                                                                                                                                                                                                                                                                                                                                                            </t>
  </si>
  <si>
    <t xml:space="preserve">AQUECEDOR SOLAR COM RESERVATORIO TERMICO DE 400 L E *2* PLACAS COLETORAS DE *2,0* M2 (NAO INCLUI ACESSORIOS) (SEM INSTALACAO)                                                                                                                                                                                                                                                                                                                                                                             </t>
  </si>
  <si>
    <t xml:space="preserve">AQUECEDOR SOLAR COM RESERVATORIO TERMICO DE 600 L E *3* PLACAS COLETORAS DE *2,0* M2 (NAO INCLUI ACESSORIOS) (SEM INSTALACAO)                                                                                                                                                                                                                                                                                                                                                                             </t>
  </si>
  <si>
    <t xml:space="preserve">AQUECEDOR SOLAR COM RESERVATORIO TERMICO DE 800 L E *4* PLACAS COLETORAS DE *2,0* M2 (NAO INCLUI ACESSORIOS) (SEM INSTALACAO)                                                                                                                                                                                                                                                                                                                                                                             </t>
  </si>
  <si>
    <t xml:space="preserve">AQUECEDOR SOLAR DE INSTALACAO EXTERNA, KIT COMPACTO, CONJUNTO COM RESERVATORIO TERMICO DE 200 L, PLACA COLETORA DE *2,0* M2 E INCLUSO ACESSORIOS (RESIDENCIAS ATE 120,00 M2 E DE 4 A 5 BANHOS POR DIA) (SEM INSTALACAO)                                                                                                                                                                                                                                                                                   </t>
  </si>
  <si>
    <t xml:space="preserve">AR CONDICIONADO SPLIT INVERTER, HI-WALL (PAREDE), 12000 BTU/H, CICLO FRIO, 60HZ, CLASSIFICACAO A (SELO PROCEL), GAS HFC, CONTROLE S/FIO                                                                                                                                                                                                                                                                                                                                                                   </t>
  </si>
  <si>
    <t xml:space="preserve">AR CONDICIONADO SPLIT INVERTER, HI-WALL (PAREDE), 18000 BTU/H, CICLO FRIO, 60HZ, CLASSIFICACAO A (SELO PROCEL), GAS HFC, CONTROLE S/FIO                                                                                                                                                                                                                                                                                                                                                                   </t>
  </si>
  <si>
    <t xml:space="preserve">AR CONDICIONADO SPLIT INVERTER, HI-WALL (PAREDE), 24000 BTU/H, CICLO FRIO, 60HZ, CLASSIFICACAO A (SELO PROCEL), GAS HFC, CONTROLE S/FIO                                                                                                                                                                                                                                                                                                                                                                   </t>
  </si>
  <si>
    <t xml:space="preserve">AR CONDICIONADO SPLIT INVERTER, HI-WALL (PAREDE), 9000 BTU/H, CICLO FRIO, 60HZ, CLASSIFICACAO A (SELO PROCEL), GAS HFC, CONTROLE S/FIO                                                                                                                                                                                                                                                                                                                                                                    </t>
  </si>
  <si>
    <t xml:space="preserve">AR CONDICIONADO SPLIT INVERTER, PISO TETO, APRESENTANDO ENTRE 54000 E 58000 BTU/H, CICLO FRIO, 60HZ, CLASSIFICACAO ENERGETICA A OU B (SELO PROCEL), GAS HFC, CONTROLE S/FIO                                                                                                                                                                                                                                                                                                                               </t>
  </si>
  <si>
    <t xml:space="preserve">AR CONDICIONADO SPLIT INVERTER, PISO TETO, 18000 BTU/H, CICLO FRIO, 60HZ, CLASSIFICACAO ENERGETICA A OU B (SELO PROCEL), GAS HFC, CONTROLE S/FIO                                                                                                                                                                                                                                                                                                                                                          </t>
  </si>
  <si>
    <t xml:space="preserve">AR CONDICIONADO SPLIT INVERTER, PISO TETO, 24000 BTU/H, CICLO FRIO, 60HZ, CLASSIFICACAO ENERGETICA A OU B (SELO PROCEL), GAS HFC, CONTROLE S/FIO                                                                                                                                                                                                                                                                                                                                                          </t>
  </si>
  <si>
    <t xml:space="preserve">AR CONDICIONADO SPLIT INVERTER, PISO TETO, 36000 BTU/H, CICLO FRIO, 60HZ, CLASSIFICACAO ENERGETICA A OU B (SELO PROCEL), GAS HFC, CONTROLE S/FIO                                                                                                                                                                                                                                                                                                                                                          </t>
  </si>
  <si>
    <t xml:space="preserve">AR CONDICIONADO SPLIT INVERTER, PISO TETO, 48000 BTU/H, CICLO FRIO, 60HZ, CLASSIFICACAO ENERGETICA A OU B (SELO PROCEL), GAS HFC, CONTROLE S/FIO                                                                                                                                                                                                                                                                                                                                                          </t>
  </si>
  <si>
    <t xml:space="preserve">AR CONDICIONADO SPLIT ON/OFF, CASSETE (TETO), FRIO 4 VIAS 18000 BTUS/H, CLASSIFICACAO ENERGETICA C - SELO PROCEL, GAS HFC, CONTROLE S/ FIO                                                                                                                                                                                                                                                                                                                                                                </t>
  </si>
  <si>
    <t xml:space="preserve">AR CONDICIONADO SPLIT ON/OFF, CASSETE (TETO), FRIO 4 VIAS 24000 BTUS/H, CLASSIFICACAO ENERGETICA C - SELO PROCEL, GAS HFC, CONTROLE S/ FIO                                                                                                                                                                                                                                                                                                                                                                </t>
  </si>
  <si>
    <t xml:space="preserve">AR CONDICIONADO SPLIT ON/OFF, CASSETE (TETO), FRIO 4 VIAS 36000 BTUS/H, CLASSIFICACAO ENERGETICA C - SELO PROCEL, GAS HFC, CONTROLE S/ FIO                                                                                                                                                                                                                                                                                                                                                                </t>
  </si>
  <si>
    <t xml:space="preserve">AR CONDICIONADO SPLIT ON/OFF, CASSETE (TETO), FRIO 4 VIAS 48000 BTUS/H, CLASSIFICACAO ENERGETICA C - SELO PROCEL, GAS HFC, CONTROLE S/ FIO                                                                                                                                                                                                                                                                                                                                                                </t>
  </si>
  <si>
    <t xml:space="preserve">AR CONDICIONADO SPLIT ON/OFF, CASSETE (TETO), FRIO 4 VIAS 60000 BTUS/H, CLASSIFICACAO ENERGETICA C - SELO PROCEL, GAS HFC, CONTROLE S/ FIO                                                                                                                                                                                                                                                                                                                                                                </t>
  </si>
  <si>
    <t xml:space="preserve">AR CONDICIONADO SPLIT ON/OFF, CASSETE (TETO), 18000 BTUS/H, CICLO QUENTE/FRIO, 60 HZ, CLASSIFICACAO ENERGETICA C - SELO PROCEL, GAS HFC, CONTROLE S/ FIO                                                                                                                                                                                                                                                                                                                                                  </t>
  </si>
  <si>
    <t xml:space="preserve">AR CONDICIONADO SPLIT ON/OFF, CASSETE (TETO), 24000 BTUS/H, CICLO QUENTE/FRIO, 60 HZ, CLASSIFICACAO ENERGETICA C - SELO PROCEL, GAS HFC, CONTROLE S/ FIO                                                                                                                                                                                                                                                                                                                                                  </t>
  </si>
  <si>
    <t xml:space="preserve">AR CONDICIONADO SPLIT ON/OFF, CASSETE (TETO), 36000 BTUS/H, CICLO QUENTE/FRIO, 60 HZ, CLASSIFICACAO ENERGETICA A - SELO PROCEL, GAS HFC, CONTROLE S/ FIO                                                                                                                                                                                                                                                                                                                                                  </t>
  </si>
  <si>
    <t xml:space="preserve">AR CONDICIONADO SPLIT ON/OFF, CASSETE (TETO), 48000 BTUS/H, CICLO QUENTE/FRIO, 60 HZ, CLASSIFICACAO ENERGETICA A - SELO PROCEL, GAS HFC, CONTROLE S/ FIO                                                                                                                                                                                                                                                                                                                                                  </t>
  </si>
  <si>
    <t xml:space="preserve">AR CONDICIONADO SPLIT ON/OFF, CASSETE (TETO), 60000 BTUS/H, CICLO QUENTE/FRIO, 60 HZ, CLASSIFICACAO ENERGETICA A - SELO PROCEL, GAS HFC, CONTROLE S/ FIO                                                                                                                                                                                                                                                                                                                                                  </t>
  </si>
  <si>
    <t xml:space="preserve">AR CONDICIONADO SPLIT ON/OFF, HI-WALL (PAREDE), 12000 BTUS/H, CICLO FRIO, 60 HZ, CLASSIFICACAO ENERGETICA A - SELO PROCEL, GAS HFC, CONTROLE S/ FIO                                                                                                                                                                                                                                                                                                                                                       </t>
  </si>
  <si>
    <t xml:space="preserve">AR CONDICIONADO SPLIT ON/OFF, HI-WALL (PAREDE), 12000 BTUS/H, CICLO QUENTE/FRIO, 60 HZ, CLASSIFICACAO ENERGETICA A - SELO PROCEL, GAS HFC, CONTROLE S/ FIO                                                                                                                                                                                                                                                                                                                                                </t>
  </si>
  <si>
    <t xml:space="preserve">AR CONDICIONADO SPLIT ON/OFF, HI-WALL (PAREDE), 18000 BTUS/H, CICLO FRIO, 60 HZ, CLASSIFICACAO ENERGETICA A - SELO PROCEL, GAS HFC, CONTROLE S/ FIO                                                                                                                                                                                                                                                                                                                                                       </t>
  </si>
  <si>
    <t xml:space="preserve">AR CONDICIONADO SPLIT ON/OFF, HI-WALL (PAREDE), 18000 BTUS/H, CICLO QUENTE/FRIO, 60 HZ, CLASSIFICACAO ENERGETICA A - SELO PROCEL, GAS HFC, CONTROLE S/ FIO                                                                                                                                                                                                                                                                                                                                                </t>
  </si>
  <si>
    <t xml:space="preserve">AR CONDICIONADO SPLIT ON/OFF, HI-WALL (PAREDE), 24000 BTUS/H, CICLO FRIO, 60 HZ, CLASSIFICACAO ENERGETICA A - SELO PROCEL, GAS HFC, CONTROLE S/ FIO                                                                                                                                                                                                                                                                                                                                                       </t>
  </si>
  <si>
    <t xml:space="preserve">AR CONDICIONADO SPLIT ON/OFF, HI-WALL (PAREDE), 24000 BTUS/H, CICLO QUENTE/FRIO, 60 HZ, CLASSIFICACAO ENERGETICA A - SELO PROCEL, GAS HFC, CONTROLE S/ FIO                                                                                                                                                                                                                                                                                                                                                </t>
  </si>
  <si>
    <t xml:space="preserve">AR CONDICIONADO SPLIT ON/OFF, HI-WALL (PAREDE), 9000 BTUS/H, CICLO FRIO, 60 HZ, CLASSIFICACAO ENERGETICA A - SELO PROCEL, GAS HFC, CONTROLE S/ FIO                                                                                                                                                                                                                                                                                                                                                        </t>
  </si>
  <si>
    <t xml:space="preserve">AR CONDICIONADO SPLIT ON/OFF, HI-WALL (PAREDE), 9000 BTUS/H, CICLO QUENTE/FRIO, 60 HZ, CLASSIFICACAO ENERGETICA A - SELO PROCEL, GAS HFC, CONTROLE S/ FIO                                                                                                                                                                                                                                                                                                                                                 </t>
  </si>
  <si>
    <t xml:space="preserve">AR CONDICIONADO SPLIT ON/OFF, PISO TETO, 18.000 BTU/H, CICLO FRIO, 60HZ, CLASSIFICACAO ENERGETICA C - SELO PROCEL, GAS HFC, CONTROLE S/FIO                                                                                                                                                                                                                                                                                                                                                                </t>
  </si>
  <si>
    <t xml:space="preserve">AR CONDICIONADO SPLIT ON/OFF, PISO TETO, 24.000 BTU/H, CICLO FRIO, 60HZ, CLASSIFICACAO ENERGETICA C - SELO PROCEL, GAS HFC, CONTROLE S/FIO                                                                                                                                                                                                                                                                                                                                                                </t>
  </si>
  <si>
    <t xml:space="preserve">AR CONDICIONADO SPLIT ON/OFF, PISO TETO, 36.000 BTU/H, CICLO FRIO, 60HZ, CLASSIFICACAO ENERGETICA C - SELO PROCEL, GAS HFC, CONTROLE S/FIO                                                                                                                                                                                                                                                                                                                                                                </t>
  </si>
  <si>
    <t xml:space="preserve">AR CONDICIONADO SPLIT ON/OFF, PISO TETO, 48.000 BTU/H, CICLO FRIO, 60HZ, CLASSIFICACAO ENERGETICA C - SELO PROCEL, GAS HFC, CONTROLE S/FIO                                                                                                                                                                                                                                                                                                                                                                </t>
  </si>
  <si>
    <t xml:space="preserve">AR CONDICIONADO SPLIT ON/OFF, PISO TETO, 60.000 BTU/H, CICLO FRIO, 60HZ, CLASSIFICACAO ENERGETICA C - SELO PROCEL, GAS HFC, CONTROLE S/FIO                                                                                                                                                                                                                                                                                                                                                                </t>
  </si>
  <si>
    <t xml:space="preserve">AR-CONDICIONADO FRIO SPLITAO INVERTER 30 TR                                                                                                                                                                                                                                                                                                                                                                                                                                                               </t>
  </si>
  <si>
    <t xml:space="preserve">AR-CONDICIONADO FRIO SPLITAO MODULAR 10 TR                                                                                                                                                                                                                                                                                                                                                                                                                                                                </t>
  </si>
  <si>
    <t xml:space="preserve">AR-CONDICIONADO FRIO SPLITAO MODULAR 15 TR                                                                                                                                                                                                                                                                                                                                                                                                                                                                </t>
  </si>
  <si>
    <t xml:space="preserve">AR-CONDICIONADO FRIO SPLITAO MODULAR 20 TR                                                                                                                                                                                                                                                                                                                                                                                                                                                                </t>
  </si>
  <si>
    <t xml:space="preserve">AR-CONDICIONADO SPLIT INVERTER, PISO TETO, 24000 BTU/H, QUENTE/FRIO, 60HZ, CLASSIFICACAO ENERGETICA A - SELO PROCEL, GAS HFC, CONTROLE S/FIO                                                                                                                                                                                                                                                                                                                                                              </t>
  </si>
  <si>
    <t xml:space="preserve">ARADO REVERSIVEL COM 3 DISCOS DE 26" X 6MM REBOCAVEL                                                                                                                                                                                                                                                                                                                                                                                                                                                      </t>
  </si>
  <si>
    <t xml:space="preserve">ARAME DE ACO OVALADO 15 X 17 ( 45,7 KG, 700 KGF), ROLO 1000 M                                                                                                                                                                                                                                                                                                                                                                                                                                             </t>
  </si>
  <si>
    <t xml:space="preserve">ARAME DE AMARRACAO PARA GABIAO GALVANIZADO, DIAMETRO 2,2 MM                                                                                                                                                                                                                                                                                                                                                                                                                                               </t>
  </si>
  <si>
    <t xml:space="preserve">ARAME FARPADO GALVANIZADO, 14 BWG (2,11 MM), CLASSE 250                                                                                                                                                                                                                                                                                                                                                                                                                                                   </t>
  </si>
  <si>
    <t xml:space="preserve">ARAME FARPADO GALVANIZADO, 16 BWG (1,65 MM), CLASSE 250                                                                                                                                                                                                                                                                                                                                                                                                                                                   </t>
  </si>
  <si>
    <t xml:space="preserve">ARAME GALVANIZADO 12 BWG, D = 2,76 MM (0,048 KG/M) OU 14 BWG, D = 2,11 MM (0,026 KG/M)                                                                                                                                                                                                                                                                                                                                                                                                                    </t>
  </si>
  <si>
    <t xml:space="preserve">ARAME GALVANIZADO 16 BWG, D = 1,65MM (0,0166 KG/M)                                                                                                                                                                                                                                                                                                                                                                                                                                                        </t>
  </si>
  <si>
    <t xml:space="preserve">ARAME GALVANIZADO 18 BWG, D = 1,24MM (0,009 KG/M)                                                                                                                                                                                                                                                                                                                                                                                                                                                         </t>
  </si>
  <si>
    <t xml:space="preserve">ARAME GALVANIZADO 6 BWG, D = 5,16 MM (0,157 KG/M), OU 8 BWG, D = 4,19 MM (0,101 KG/M), OU 10 BWG, D = 3,40 MM (0,0713 KG/M)                                                                                                                                                                                                                                                                                                                                                                               </t>
  </si>
  <si>
    <t xml:space="preserve">ARAME PROTEGIDO COM POLIMERO PARA GABIAO, DIAMETRO 2,2 MM                                                                                                                                                                                                                                                                                                                                                                                                                                                 </t>
  </si>
  <si>
    <t xml:space="preserve">ARAME RECOZIDO 16 BWG, D = 1,65 MM (0,016 KG/M) OU 18 BWG, D = 1,25 MM (0,01 KG/M)                                                                                                                                                                                                                                                                                                                                                                                                                        </t>
  </si>
  <si>
    <t xml:space="preserve">AREIA FINA - POSTO JAZIDA/FORNECEDOR (RETIRADO NA JAZIDA, SEM TRANSPORTE)                                                                                                                                                                                                                                                                                                                                                                                                                                 </t>
  </si>
  <si>
    <t xml:space="preserve">AREIA GROSSA - POSTO JAZIDA/FORNECEDOR (RETIRADO NA JAZIDA, SEM TRANSPORTE)                                                                                                                                                                                                                                                                                                                                                                                                                               </t>
  </si>
  <si>
    <t xml:space="preserve">AREIA MEDIA - POSTO JAZIDA/FORNECEDOR (RETIRADO NA JAZIDA, SEM TRANSPORTE)                                                                                                                                                                                                                                                                                                                                                                                                                                </t>
  </si>
  <si>
    <t xml:space="preserve">AREIA PARA ATERRO - POSTO JAZIDA/FORNECEDOR (RETIRADO NA JAZIDA, SEM TRANSPORTE)                                                                                                                                                                                                                                                                                                                                                                                                                          </t>
  </si>
  <si>
    <t xml:space="preserve">AREIA PARA LEITO FILTRANTE (0,42 A 1,68 MM) - POSTO JAZIDA/FORNECEDOR (RETIRADO NA JAZIDA, SEM TRANSPORTE)                                                                                                                                                                                                                                                                                                                                                                                                </t>
  </si>
  <si>
    <t xml:space="preserve">ARGAMASSA COLANTE AC I PARA CERAMICAS                                                                                                                                                                                                                                                                                                                                                                                                                                                                     </t>
  </si>
  <si>
    <t xml:space="preserve">ARGAMASSA COLANTE AC II                                                                                                                                                                                                                                                                                                                                                                                                                                                                                   </t>
  </si>
  <si>
    <t xml:space="preserve">ARGAMASSA COLANTE TIPO AC III                                                                                                                                                                                                                                                                                                                                                                                                                                                                             </t>
  </si>
  <si>
    <t xml:space="preserve">ARGAMASSA COLANTE TIPO AC III E                                                                                                                                                                                                                                                                                                                                                                                                                                                                           </t>
  </si>
  <si>
    <t xml:space="preserve">ARGAMASSA INDUSTRIALIZADA MULTIUSO, PARA REVESTIMENTO INTERNO E EXTERNO E ASSENTAMENTO DE BLOCOS DIVERSOS                                                                                                                                                                                                                                                                                                                                                                                                 </t>
  </si>
  <si>
    <t xml:space="preserve">ARGAMASSA INDUSTRIALIZADA PARA CHAPISCO COLANTE                                                                                                                                                                                                                                                                                                                                                                                                                                                           </t>
  </si>
  <si>
    <t xml:space="preserve">ARGAMASSA INDUSTRIALIZADA PARA CHAPISCO ROLADO                                                                                                                                                                                                                                                                                                                                                                                                                                                            </t>
  </si>
  <si>
    <t xml:space="preserve">ARGAMASSA PARA REVESTIMENTO DECORATIVO MONOCAMADA                                                                                                                                                                                                                                                                                                                                                                                                                                                         </t>
  </si>
  <si>
    <t xml:space="preserve">ARGAMASSA PISO SOBRE PISO                                                                                                                                                                                                                                                                                                                                                                                                                                                                                 </t>
  </si>
  <si>
    <t xml:space="preserve">ARGAMASSA POLIMERICA DE REPARO ESTRUTURAL, BICOMPONENTE                                                                                                                                                                                                                                                                                                                                                                                                                                                   </t>
  </si>
  <si>
    <t xml:space="preserve">ARGAMASSA POLIMERICA IMPERMEABILIZANTE SEMIFLEXIVEL, BICOMPONENTE, A BASE DE CIMENTO E ADITIVOS                                                                                                                                                                                                                                                                                                                                                                                                           </t>
  </si>
  <si>
    <t xml:space="preserve">ARGAMASSA PRONTA PARA CONTRAPISO                                                                                                                                                                                                                                                                                                                                                                                                                                                                          </t>
  </si>
  <si>
    <t xml:space="preserve">ARGAMASSA USINADA AUTOADENSAVEL E AUTONIVELANTE PARA CONTRAPISO, COM BOMBEAMENTO (DISPONIBILIZACAO DE BOMBA), SEM O LANCAMENTO                                                                                                                                                                                                                                                                                                                                                                            </t>
  </si>
  <si>
    <t xml:space="preserve">ARGILA EXPANDIDA, GRANULOMETRIA 2215                                                                                                                                                                                                                                                                                                                                                                                                                                                                      </t>
  </si>
  <si>
    <t xml:space="preserve">ARGILA OU BARRO PARA ATERRO/REATERRO (COM TRANSPORTE ATE 10 KM)                                                                                                                                                                                                                                                                                                                                                                                                                                           </t>
  </si>
  <si>
    <t xml:space="preserve">ARGILA OU BARRO PARA ATERRO/REATERRO (RETIRADO NA JAZIDA, SEM TRANSPORTE)                                                                                                                                                                                                                                                                                                                                                                                                                                 </t>
  </si>
  <si>
    <t xml:space="preserve">ARGILA, ARGILA VERMELHA OU ARGILA ARENOSA (RETIRADA NA JAZIDA, SEM TRANSPORTE)                                                                                                                                                                                                                                                                                                                                                                                                                            </t>
  </si>
  <si>
    <t xml:space="preserve">ARMACAO VERTICAL COM HASTE E CONTRA-PINO, EM CHAPA DE ACO GALVANIZADO 3/16", COM 1 ESTRIBO E 1 ISOLADOR                                                                                                                                                                                                                                                                                                                                                                                                   </t>
  </si>
  <si>
    <t xml:space="preserve">ARMACAO VERTICAL COM HASTE E CONTRA-PINO, EM CHAPA DE ACO GALVANIZADO 3/16", COM 1 ESTRIBO, SEM ISOLADOR                                                                                                                                                                                                                                                                                                                                                                                                  </t>
  </si>
  <si>
    <t xml:space="preserve">ARMACAO VERTICAL COM HASTE E CONTRA-PINO, EM CHAPA DE ACO GALVANIZADO 3/16", COM 2 ESTRIBOS, E 2 ISOLADORES                                                                                                                                                                                                                                                                                                                                                                                               </t>
  </si>
  <si>
    <t xml:space="preserve">ARMACAO VERTICAL COM HASTE E CONTRA-PINO, EM CHAPA DE ACO GALVANIZADO 3/16", COM 2 ESTRIBOS, SEM ISOLADOR                                                                                                                                                                                                                                                                                                                                                                                                 </t>
  </si>
  <si>
    <t xml:space="preserve">ARMACAO VERTICAL COM HASTE E CONTRA-PINO, EM CHAPA DE ACO GALVANIZADO 3/16", COM 3 ESTRIBOS E 3 ISOLADORES                                                                                                                                                                                                                                                                                                                                                                                                </t>
  </si>
  <si>
    <t xml:space="preserve">ARMACAO VERTICAL COM HASTE E CONTRA-PINO, EM CHAPA DE ACO GALVANIZADO 3/16", COM 3 ESTRIBOS, SEM ISOLADOR                                                                                                                                                                                                                                                                                                                                                                                                 </t>
  </si>
  <si>
    <t xml:space="preserve">ARMACAO VERTICAL COM HASTE E CONTRA-PINO, EM CHAPA DE ACO GALVANIZADO 3/16", COM 4 ESTRIBOS E 4 ISOLADORES                                                                                                                                                                                                                                                                                                                                                                                                </t>
  </si>
  <si>
    <t xml:space="preserve">ARMACAO VERTICAL COM HASTE E CONTRA-PINO, EM CHAPA DE ACO GALVANIZADO 3/16", COM 4 ESTRIBOS, SEM ISOLADOR                                                                                                                                                                                                                                                                                                                                                                                                 </t>
  </si>
  <si>
    <t xml:space="preserve">ARMADOR (HORISTA)                                                                                                                                                                                                                                                                                                                                                                                                                                                                                         </t>
  </si>
  <si>
    <t xml:space="preserve">ARMADOR (MENSALISTA)                                                                                                                                                                                                                                                                                                                                                                                                                                                                                      </t>
  </si>
  <si>
    <t xml:space="preserve">ARQUITETO JUNIOR (HORISTA)                                                                                                                                                                                                                                                                                                                                                                                                                                                                                </t>
  </si>
  <si>
    <t xml:space="preserve">ARQUITETO JUNIOR (MENSALISTA)                                                                                                                                                                                                                                                                                                                                                                                                                                                                             </t>
  </si>
  <si>
    <t xml:space="preserve">ARQUITETO PLENO (HORISTA)                                                                                                                                                                                                                                                                                                                                                                                                                                                                                 </t>
  </si>
  <si>
    <t xml:space="preserve">ARQUITETO PLENO (MENSALISTA)                                                                                                                                                                                                                                                                                                                                                                                                                                                                              </t>
  </si>
  <si>
    <t xml:space="preserve">ARQUITETO SENIOR (HORISTA)                                                                                                                                                                                                                                                                                                                                                                                                                                                                                </t>
  </si>
  <si>
    <t xml:space="preserve">ARQUITETO SENIOR (MENSALISTA)                                                                                                                                                                                                                                                                                                                                                                                                                                                                             </t>
  </si>
  <si>
    <t xml:space="preserve">ARRUELA  EM ACO GALVANIZADO, DIAMETRO EXTERNO = 35MM, ESPESSURA = 3MM, DIAMETRO DO FURO= 18MM                                                                                                                                                                                                                                                                                                                                                                                                             </t>
  </si>
  <si>
    <t xml:space="preserve">ARRUELA EM ALUMINIO, COM ROSCA, DE  1 1/4", PARA ELETRODUTO                                                                                                                                                                                                                                                                                                                                                                                                                                               </t>
  </si>
  <si>
    <t xml:space="preserve">ARRUELA EM ALUMINIO, COM ROSCA, DE 1 1/2", PARA ELETRODUTO                                                                                                                                                                                                                                                                                                                                                                                                                                                </t>
  </si>
  <si>
    <t xml:space="preserve">ARRUELA EM ALUMINIO, COM ROSCA, DE 1/2", PARA ELETRODUTO                                                                                                                                                                                                                                                                                                                                                                                                                                                  </t>
  </si>
  <si>
    <t xml:space="preserve">ARRUELA EM ALUMINIO, COM ROSCA, DE 1", PARA ELETRODUTO                                                                                                                                                                                                                                                                                                                                                                                                                                                    </t>
  </si>
  <si>
    <t xml:space="preserve">ARRUELA EM ALUMINIO, COM ROSCA, DE 2 1/2", PARA ELETRODUTO                                                                                                                                                                                                                                                                                                                                                                                                                                                </t>
  </si>
  <si>
    <t xml:space="preserve">ARRUELA EM ALUMINIO, COM ROSCA, DE 2", PARA ELETRODUTO                                                                                                                                                                                                                                                                                                                                                                                                                                                    </t>
  </si>
  <si>
    <t xml:space="preserve">ARRUELA EM ALUMINIO, COM ROSCA, DE 3/4", PARA ELETRODUTO                                                                                                                                                                                                                                                                                                                                                                                                                                                  </t>
  </si>
  <si>
    <t xml:space="preserve">ARRUELA EM ALUMINIO, COM ROSCA, DE 3/8", PARA ELETRODUTO                                                                                                                                                                                                                                                                                                                                                                                                                                                  </t>
  </si>
  <si>
    <t xml:space="preserve">ARRUELA EM ALUMINIO, COM ROSCA, DE 3", PARA ELETRODUTO                                                                                                                                                                                                                                                                                                                                                                                                                                                    </t>
  </si>
  <si>
    <t xml:space="preserve">ARRUELA EM ALUMINIO, COM ROSCA, DE 4", PARA ELETRODUTO                                                                                                                                                                                                                                                                                                                                                                                                                                                    </t>
  </si>
  <si>
    <t xml:space="preserve">ARRUELA LISA, REDONDA, DE LATAO POLIDO, DIAMETRO NOMINAL 5/8", DIAMETRO EXTERNO = 34 MM, DIAMETRO DO FURO = 17 MM, ESPESSURA = *2,5* MM                                                                                                                                                                                                                                                                                                                                                                   </t>
  </si>
  <si>
    <t xml:space="preserve">ARRUELA QUADRADA EM ACO GALVANIZADO, DIMENSAO = 38 MM, ESPESSURA = 3MM, DIAMETRO DO FURO= 18 MM                                                                                                                                                                                                                                                                                                                                                                                                           </t>
  </si>
  <si>
    <t xml:space="preserve">ASFALTO MODIFICADO TIPO I - NBR 9910 (ASFALTO OXIDADO PARA IMPERMEABILIZACAO, COEFICIENTE DE PENETRACAO 25-40)                                                                                                                                                                                                                                                                                                                                                                                            </t>
  </si>
  <si>
    <t xml:space="preserve">ASFALTO MODIFICADO TIPO II - NBR 9910 (ASFALTO OXIDADO PARA IMPERMEABILIZACAO, COEFICIENTE DE PENETRACAO 20-35)                                                                                                                                                                                                                                                                                                                                                                                           </t>
  </si>
  <si>
    <t xml:space="preserve">ASFALTO MODIFICADO TIPO III - NBR 9910 (ASFALTO OXIDADO PARA IMPERMEABILIZACAO, COEFICIENTE DE PENETRACAO 15-25)                                                                                                                                                                                                                                                                                                                                                                                          </t>
  </si>
  <si>
    <t xml:space="preserve">ASSENTADOR DE MANILHAS (HORISTA)                                                                                                                                                                                                                                                                                                                                                                                                                                                                          </t>
  </si>
  <si>
    <t xml:space="preserve">ASSENTADOR DE MANILHAS (MENSALISTA)                                                                                                                                                                                                                                                                                                                                                                                                                                                                       </t>
  </si>
  <si>
    <t xml:space="preserve">ASSENTO  VASO SANITARIO INFANTIL EM PLASTICO BRANCO                                                                                                                                                                                                                                                                                                                                                                                                                                                       </t>
  </si>
  <si>
    <t xml:space="preserve">ASSENTO SANITARIO DE PLASTICO, TIPO CONVENCIONAL                                                                                                                                                                                                                                                                                                                                                                                                                                                          </t>
  </si>
  <si>
    <t xml:space="preserve">AUTOMATICO DE BOIA SUPERIOR / INFERIOR, *15* A / 250 V                                                                                                                                                                                                                                                                                                                                                                                                                                                    </t>
  </si>
  <si>
    <t xml:space="preserve">AUXILIAR DE ALMOXARIFE (HORISTA)                                                                                                                                                                                                                                                                                                                                                                                                                                                                          </t>
  </si>
  <si>
    <t xml:space="preserve">AUXILIAR DE ALMOXARIFE (MENSALISTA)                                                                                                                                                                                                                                                                                                                                                                                                                                                                       </t>
  </si>
  <si>
    <t xml:space="preserve">AUXILIAR DE AZULEJISTA (HORISTA)                                                                                                                                                                                                                                                                                                                                                                                                                                                                          </t>
  </si>
  <si>
    <t xml:space="preserve">AUXILIAR DE AZULEJISTA (MENSALISTA)                                                                                                                                                                                                                                                                                                                                                                                                                                                                       </t>
  </si>
  <si>
    <t xml:space="preserve">AUXILIAR DE ENCANADOR OU BOMBEIRO HIDRAULICO (HORISTA)                                                                                                                                                                                                                                                                                                                                                                                                                                                    </t>
  </si>
  <si>
    <t xml:space="preserve">AUXILIAR DE ENCANADOR OU BOMBEIRO HIDRAULICO (MENSALISTA)                                                                                                                                                                                                                                                                                                                                                                                                                                                 </t>
  </si>
  <si>
    <t xml:space="preserve">AUXILIAR DE ESCRITORIO (HORISTA)                                                                                                                                                                                                                                                                                                                                                                                                                                                                          </t>
  </si>
  <si>
    <t xml:space="preserve">AUXILIAR DE ESCRITORIO (MENSALISTA)                                                                                                                                                                                                                                                                                                                                                                                                                                                                       </t>
  </si>
  <si>
    <t xml:space="preserve">AUXILIAR DE LABORATORISTA DE SOLOS E DE CONCRETO (HORISTA)                                                                                                                                                                                                                                                                                                                                                                                                                                                </t>
  </si>
  <si>
    <t xml:space="preserve">AUXILIAR DE LABORATORISTA DE SOLOS E DE CONCRETO (MENSALISTA)                                                                                                                                                                                                                                                                                                                                                                                                                                             </t>
  </si>
  <si>
    <t xml:space="preserve">AUXILIAR DE MECANICO (HORISTA)                                                                                                                                                                                                                                                                                                                                                                                                                                                                            </t>
  </si>
  <si>
    <t xml:space="preserve">AUXILIAR DE MECANICO (MENSALISTA)                                                                                                                                                                                                                                                                                                                                                                                                                                                                         </t>
  </si>
  <si>
    <t xml:space="preserve">AUXILIAR DE PEDREIRO (HORISTA)                                                                                                                                                                                                                                                                                                                                                                                                                                                                            </t>
  </si>
  <si>
    <t xml:space="preserve">AUXILIAR DE PEDREIRO (MENSALISTA)                                                                                                                                                                                                                                                                                                                                                                                                                                                                         </t>
  </si>
  <si>
    <t xml:space="preserve">AUXILIAR DE SERVICOS GERAIS (HORISTA)                                                                                                                                                                                                                                                                                                                                                                                                                                                                     </t>
  </si>
  <si>
    <t xml:space="preserve">AUXILIAR DE SERVICOS GERAIS (MENSALISTA)                                                                                                                                                                                                                                                                                                                                                                                                                                                                  </t>
  </si>
  <si>
    <t xml:space="preserve">AUXILIAR DE TOPOGRAFO (HORISTA)                                                                                                                                                                                                                                                                                                                                                                                                                                                                           </t>
  </si>
  <si>
    <t xml:space="preserve">AUXILIAR DE TOPOGRAFO (MENSALISTA)                                                                                                                                                                                                                                                                                                                                                                                                                                                                        </t>
  </si>
  <si>
    <t xml:space="preserve">AUXILIAR TECNICO / ASSISTENTE DE ENGENHARIA (HORISTA)                                                                                                                                                                                                                                                                                                                                                                                                                                                     </t>
  </si>
  <si>
    <t xml:space="preserve">AUXILIAR TECNICO / ASSISTENTE DE ENGENHARIA (MENSALISTA)                                                                                                                                                                                                                                                                                                                                                                                                                                                  </t>
  </si>
  <si>
    <t xml:space="preserve">AVENTAL DE SEGURANCA DE RASPA DE COURO 1,00 X 0,60 M                                                                                                                                                                                                                                                                                                                                                                                                                                                      </t>
  </si>
  <si>
    <t xml:space="preserve">AZULEJISTA OU LADRILHEIRO (HORISTA)                                                                                                                                                                                                                                                                                                                                                                                                                                                                       </t>
  </si>
  <si>
    <t xml:space="preserve">AZULEJISTA OU LADRILHEIRO (MENSALISTA)                                                                                                                                                                                                                                                                                                                                                                                                                                                                    </t>
  </si>
  <si>
    <t xml:space="preserve">BACIA SANITARIA (VASO) COM CAIXA ACOPLADA, SIFAO APARENTE, DE LOUCA BRANCA (SEM ASSENTO)                                                                                                                                                                                                                                                                                                                                                                                                                  </t>
  </si>
  <si>
    <t xml:space="preserve">BACIA SANITARIA (VASO) COM CAIXA ACOPLADA, SIFAO OCULTO / CARENADO, DE LOUCA BRANCA (SEM ASSENTO ) - PADRAO ALTO                                                                                                                                                                                                                                                                                                                                                                                          </t>
  </si>
  <si>
    <t xml:space="preserve">BACIA SANITARIA (VASO) CONVENCIONAL PARA PCD, SEM FURO FRONTAL, DE LOUCA BRANCA (SEM ASSENTO)                                                                                                                                                                                                                                                                                                                                                                                                             </t>
  </si>
  <si>
    <t xml:space="preserve">BACIA SANITARIA (VASO) CONVENCIONAL PARA USO ESPECIFICO (HOSPITAIS, CLINICAS), COM FURO FRONTAL, DE LOUCA BRANCA, SEM ASSENTO                                                                                                                                                                                                                                                                                                                                                                             </t>
  </si>
  <si>
    <t xml:space="preserve">BACIA SANITARIA (VASO) CONVENCIONAL, DE LOUCA BRANCA, SIFAO APARENTE, SAIDA VERTICAL (SEM ASSENTO)                                                                                                                                                                                                                                                                                                                                                                                                        </t>
  </si>
  <si>
    <t xml:space="preserve">BACIA SANITARIA (VASO) CONVENCIONAL, DE LOUCA COLORIDA, SIFAO APARENTE, SAIDA VERTICAL (SEM ASSENTO)                                                                                                                                                                                                                                                                                                                                                                                                      </t>
  </si>
  <si>
    <t xml:space="preserve">BACIA SANITARIA (VASO) INFANTIL, SIFONADO, DE LOUCA BRANCA, (SEM ASSENTO)                                                                                                                                                                                                                                                                                                                                                                                                                                 </t>
  </si>
  <si>
    <t xml:space="preserve">BALDE PLASTICO CAPACIDADE *10* L                                                                                                                                                                                                                                                                                                                                                                                                                                                                          </t>
  </si>
  <si>
    <t xml:space="preserve">BALDE VERMELHO PARA SINALIZACAO DE VIAS                                                                                                                                                                                                                                                                                                                                                                                                                                                                   </t>
  </si>
  <si>
    <t xml:space="preserve">BANCADA DE MARMORE SINTETICO COM UMA CUBA, 120 X *60* CM                                                                                                                                                                                                                                                                                                                                                                                                                                                  </t>
  </si>
  <si>
    <t xml:space="preserve">BANCADA DE MARMORE SINTETICO COM UMA CUBA, 150 X *60* CM                                                                                                                                                                                                                                                                                                                                                                                                                                                  </t>
  </si>
  <si>
    <t xml:space="preserve">BANCADA DE MARMORE SINTETICO COM UMA CUBA, 200 X *60* CM                                                                                                                                                                                                                                                                                                                                                                                                                                                  </t>
  </si>
  <si>
    <t xml:space="preserve">BANCADA/ BANCA EM GRANITO, POLIDO, TIPO ANDORINHA/ QUARTZ/ CASTELO/ CORUMBA OU OUTROS EQUIVALENTES DA REGIAO, COM CUBA INOX, FORMATO *120 X 60* CM, E=  *2* CM                                                                                                                                                                                                                                                                                                                                            </t>
  </si>
  <si>
    <t xml:space="preserve">BANCADA/ BANCA/ BALCAO/ TAMPO EM MARMORE BRANCO COMUM, POLIDO, LISO, ACABAMENTO RETO, E= *3* CM (SEM FUROS)                                                                                                                                                                                                                                                                                                                                                                                               </t>
  </si>
  <si>
    <t xml:space="preserve">BANCADA/BANCA/PIA DE ACO INOXIDAVEL (AISI 430) COM 1 CUBA CENTRAL, COM VALVULA, ESCORREDOR DUPLO, DE *0,55 X 1,20* M                                                                                                                                                                                                                                                                                                                                                                                      </t>
  </si>
  <si>
    <t xml:space="preserve">BANCADA/BANCA/PIA DE ACO INOXIDAVEL (AISI 430) COM 1 CUBA CENTRAL, COM VALVULA, ESCORREDOR DUPLO, DE *0,55 X 1,40* M                                                                                                                                                                                                                                                                                                                                                                                      </t>
  </si>
  <si>
    <t xml:space="preserve">BANCADA/BANCA/PIA DE ACO INOXIDAVEL (AISI 430) COM 1 CUBA CENTRAL, COM VALVULA, ESCORREDOR DUPLO, DE *0,55 X 1,80* M                                                                                                                                                                                                                                                                                                                                                                                      </t>
  </si>
  <si>
    <t xml:space="preserve">BANCADA/BANCA/PIA DE ACO INOXIDAVEL (AISI 430) COM 1 CUBA CENTRAL, COM VALVULA, LISA (SEM ESCORREDOR), DE *0,55 X 1,20* M                                                                                                                                                                                                                                                                                                                                                                                 </t>
  </si>
  <si>
    <t xml:space="preserve">BANCADA/BANCA/PIA DE ACO INOXIDAVEL (AISI 430) COM 1 CUBA CENTRAL, SEM VALVULA, ESCORREDOR DUPLO, DE *0,55 X 1,60* M                                                                                                                                                                                                                                                                                                                                                                                      </t>
  </si>
  <si>
    <t xml:space="preserve">BANCADA/BANCA/PIA DE ACO INOXIDAVEL (AISI 430) COM 2 CUBAS, COM VALVULAS, ESCORREDOR DUPLO, DE *0,55 X 2,00* M                                                                                                                                                                                                                                                                                                                                                                                            </t>
  </si>
  <si>
    <t xml:space="preserve">BANCADA/TAMPO ACO INOX (AISI 304), LARGURA 60 CM, COM RODABANCA (NAO INCLUI PES DE APOIO)                                                                                                                                                                                                                                                                                                                                                                                                                 </t>
  </si>
  <si>
    <t xml:space="preserve">BANCADA/TAMPO ACO INOX (AISI 304), LARGURA 70 CM, COM RODABANCA (NAO INCLUI PES DE APOIO)                                                                                                                                                                                                                                                                                                                                                                                                                 </t>
  </si>
  <si>
    <t xml:space="preserve">BANCADA/TAMPO LISO (SEM CUBA) EM MARMORE SINTETICO                                                                                                                                                                                                                                                                                                                                                                                                                                                        </t>
  </si>
  <si>
    <t xml:space="preserve">BANCO ARTICULADO PARA BANHO, EM ACO INOX POLIDO, 70* CM X 45* CM                                                                                                                                                                                                                                                                                                                                                                                                                                          </t>
  </si>
  <si>
    <t xml:space="preserve">BANCO COM ENCOSTO, 1,60M* DE COMPRIMENTO, EM TUBO DE ACO CARBONO E PINTURA NO PROCESSO ELETROSTATICO - PARA ACADEMIA AO AR LIVRE / ACADEMIA DA TERCEIRA IDADE - ATI                                                                                                                                                                                                                                                                                                                                       </t>
  </si>
  <si>
    <t xml:space="preserve">BANDEJA DE PINTURA PARA ROLO 23 CM                                                                                                                                                                                                                                                                                                                                                                                                                                                                        </t>
  </si>
  <si>
    <t xml:space="preserve">BARRA ANTIPANICO DUPLA, CEGA EM LADO OPOSTO, COR CINZA                                                                                                                                                                                                                                                                                                                                                                                                                                                    </t>
  </si>
  <si>
    <t xml:space="preserve">PAR   </t>
  </si>
  <si>
    <t xml:space="preserve">BARRA ANTIPANICO DUPLA, PARA PORTA DE VIDRO, COR CINZA                                                                                                                                                                                                                                                                                                                                                                                                                                                    </t>
  </si>
  <si>
    <t xml:space="preserve">BARRA ANTIPANICO SIMPLES, CEGA EM LADO OPOSTO, COR CINZA                                                                                                                                                                                                                                                                                                                                                                                                                                                  </t>
  </si>
  <si>
    <t xml:space="preserve">BARRA ANTIPANICO SIMPLES, COM FECHADURA LADO OPOSTO, COR CINZA                                                                                                                                                                                                                                                                                                                                                                                                                                            </t>
  </si>
  <si>
    <t xml:space="preserve">BARRA ANTIPANICO SIMPLES, PARA PORTA DE VIDRO, COR CINZA                                                                                                                                                                                                                                                                                                                                                                                                                                                  </t>
  </si>
  <si>
    <t xml:space="preserve">BARRA DE ACO CHATA, RETANGULAR (QUALQUER BITOLA)                                                                                                                                                                                                                                                                                                                                                                                                                                                          </t>
  </si>
  <si>
    <t xml:space="preserve">BARRA DE ACO CHATO, RETANGULAR, 19,05 MM X 3,17 MM (L X E), 0,47 KG/M                                                                                                                                                                                                                                                                                                                                                                                                                                     </t>
  </si>
  <si>
    <t xml:space="preserve">BARRA DE ACO CHATO, RETANGULAR, 25,4 MM X 4,76 MM (L X E), 1,73 KG/M                                                                                                                                                                                                                                                                                                                                                                                                                                      </t>
  </si>
  <si>
    <t xml:space="preserve">BARRA DE ACO CHATO, RETANGULAR, 25,4 MM X 6,35 MM (L X E), 1,2265 KG/M                                                                                                                                                                                                                                                                                                                                                                                                                                    </t>
  </si>
  <si>
    <t xml:space="preserve">BARRA DE ACO CHATO, RETANGULAR, 38,1 MM X 12,7 MM (L X E), 3,79 KG/M                                                                                                                                                                                                                                                                                                                                                                                                                                      </t>
  </si>
  <si>
    <t xml:space="preserve">BARRA DE ACO CHATO, RETANGULAR, 38,1 MM X 6,35 MM (L X E), 1,89 KG/M                                                                                                                                                                                                                                                                                                                                                                                                                                      </t>
  </si>
  <si>
    <t xml:space="preserve">BARRA DE ACO CHATO, RETANGULAR, 38,1 MM X 9,53 MM (L X E), 2,84 KG/M                                                                                                                                                                                                                                                                                                                                                                                                                                      </t>
  </si>
  <si>
    <t xml:space="preserve">BARRA DE ACO CHATO, RETANGULAR, 50,8 MM X 12,7 MM (L X E), 5,06 KG/M                                                                                                                                                                                                                                                                                                                                                                                                                                      </t>
  </si>
  <si>
    <t xml:space="preserve">BARRA DE ACO CHATO, RETANGULAR, 50,8 MM X 25,4 MM (L X E), 10,12 KG/M                                                                                                                                                                                                                                                                                                                                                                                                                                     </t>
  </si>
  <si>
    <t xml:space="preserve">BARRA DE ACO CHATO, RETANGULAR, 50,8 MM X 6,35 MM (L X E), 2,53 KG/M                                                                                                                                                                                                                                                                                                                                                                                                                                      </t>
  </si>
  <si>
    <t xml:space="preserve">BARRA DE ACO CHATO, RETANGULAR, 50,8 MM X 7,94 MM (L X E), 3,162 KG/M                                                                                                                                                                                                                                                                                                                                                                                                                                     </t>
  </si>
  <si>
    <t xml:space="preserve">BARRA DE ACO CHATO, RETANGULAR, 50,8 MM X 9,53 MM (L X E), 3,79KG/M                                                                                                                                                                                                                                                                                                                                                                                                                                       </t>
  </si>
  <si>
    <t xml:space="preserve">BARRA DE APOIO EM "L", EM ACO INOX POLIDO 70 X 70 CM, DIAMETRO MINIMO 3 CM                                                                                                                                                                                                                                                                                                                                                                                                                                </t>
  </si>
  <si>
    <t xml:space="preserve">BARRA DE APOIO EM "L", EM ACO INOX POLIDO 80 X 80 CM, DIAMETRO MINIMO 3 CM                                                                                                                                                                                                                                                                                                                                                                                                                                </t>
  </si>
  <si>
    <t xml:space="preserve">BARRA DE APOIO LATERAL ARTICULADA, COM TRAVA, EM ACO INOX POLIDO, 70 CM, DIAMETRO MINIMO 3 CM                                                                                                                                                                                                                                                                                                                                                                                                             </t>
  </si>
  <si>
    <t xml:space="preserve">BARRA DE APOIO RETA, EM ACO INOX POLIDO, COMPRIMENTO 60CM, DIAMETRO MINIMO 3 CM                                                                                                                                                                                                                                                                                                                                                                                                                           </t>
  </si>
  <si>
    <t xml:space="preserve">BARRA DE APOIO RETA, EM ACO INOX POLIDO, COMPRIMENTO 70CM, DIAMETRO MINIMO 3 CM                                                                                                                                                                                                                                                                                                                                                                                                                           </t>
  </si>
  <si>
    <t xml:space="preserve">BARRA DE APOIO RETA, EM ACO INOX POLIDO, COMPRIMENTO 80CM, DIAMETRO MINIMO 3 CM                                                                                                                                                                                                                                                                                                                                                                                                                           </t>
  </si>
  <si>
    <t xml:space="preserve">BARRA DE APOIO RETA, EM ACO INOX POLIDO, COMPRIMENTO 90 CM, DIAMETRO MINIMO 3 CM                                                                                                                                                                                                                                                                                                                                                                                                                          </t>
  </si>
  <si>
    <t xml:space="preserve">BARRA DE APOIO RETA, EM ALUMINIO, COMPRIMENTO 60CM, DIAMETRO MINIMO 3 CM                                                                                                                                                                                                                                                                                                                                                                                                                                  </t>
  </si>
  <si>
    <t xml:space="preserve">BARRA DE APOIO RETA, EM ALUMINIO, COMPRIMENTO 70CM, DIAMETRO MINIMO 3 CM                                                                                                                                                                                                                                                                                                                                                                                                                                  </t>
  </si>
  <si>
    <t xml:space="preserve">BARRA DE APOIO RETA, EM ALUMINIO, COMPRIMENTO 80 CM, DIAMETRO MINIMO 3 CM                                                                                                                                                                                                                                                                                                                                                                                                                                 </t>
  </si>
  <si>
    <t xml:space="preserve">BARRA DE APOIO RETA, EM ALUMINIO, COMPRIMENTO 90 CM, DIAMETRO MINIMO 3 CM                                                                                                                                                                                                                                                                                                                                                                                                                                 </t>
  </si>
  <si>
    <t xml:space="preserve">BASE DE MISTURADOR MONOCOMANDO PARA CHUVEIRO, DE PAREDE (NAO INCLUI ACABAMENTOS)                                                                                                                                                                                                                                                                                                                                                                                                                          </t>
  </si>
  <si>
    <t xml:space="preserve">BASE PARA MASTRO DE PARA-RAIOS DIAMETRO NOMINAL 1 1/2"                                                                                                                                                                                                                                                                                                                                                                                                                                                    </t>
  </si>
  <si>
    <t xml:space="preserve">BASE PARA MASTRO DE PARA-RAIOS DIAMETRO NOMINAL 2"                                                                                                                                                                                                                                                                                                                                                                                                                                                        </t>
  </si>
  <si>
    <t xml:space="preserve">BASE PARA RELE COM SUPORTE METALICO                                                                                                                                                                                                                                                                                                                                                                                                                                                                       </t>
  </si>
  <si>
    <t xml:space="preserve">BASTIDOR PARA BLOCO M10                                                                                                                                                                                                                                                                                                                                                                                                                                                                                   </t>
  </si>
  <si>
    <t xml:space="preserve">BATE-ESTACAS POR GRAVIDADE, POTENCIA160 HP, PESO DO MARTELO ATE 3 TONELADAS                                                                                                                                                                                                                                                                                                                                                                                                                               </t>
  </si>
  <si>
    <t xml:space="preserve">BATENTE / PORTAL / ADUELA / MARCO EM MADEIRA MACICA COM REBAIXO, E = *3* CM, L = *14* CM, PARA PORTAS DE  GIRO DE *60 CM A 120* CM  X *210* CM, CEDRINHO / ANGELIM COMERCIAL / TAURI / CURUPIXA / PEROBA / CUMARU OU EQUIVALENTE DA REGIAO (NAO INCLUI ALIZARES)                                                                                                                                                                                                                                          </t>
  </si>
  <si>
    <t xml:space="preserve">JG    </t>
  </si>
  <si>
    <t xml:space="preserve">BATENTE / PORTAL / ADUELA / MARCO EM MADEIRA MACICA COM REBAIXO, E = *3* CM, L = *14* CM, PARA PORTAS DE  GIRO DE *60 CM A 120* CM  X *210* CM, PINUS / EUCALIPTO / VIROLA OU EQUIVALENTE DA REGIAO (NAO INCLUI ALIZARES)                                                                                                                                                                                                                                                                                 </t>
  </si>
  <si>
    <t xml:space="preserve">BATENTE / PORTAL / ADUELA / MARCO EM MADEIRA MACICA COM REBAIXO, E = *3* CM, L = *16* CM, PARA PORTAS DE  GIRO DE *60 CM A 120* CM  X *210* CM, CEDRINHO / ANGELIM COMERCIAL / TAURI / CURUPIXA / PEROBA / CUMARU OU EQUIVALENTE DA REGIAO (NAO INCLUI ALIZARES)                                                                                                                                                                                                                                          </t>
  </si>
  <si>
    <t xml:space="preserve">BATENTE / PORTAL / ADUELA / MARCO EM MADEIRA MACICA COM REBAIXO, E = *3* CM, L = *16* CM, PARA PORTAS DE  GIRO DE *60 CM A 120* CM  X *210* CM, PINUS / EUCALIPTO / VIROLA OU EQUIVALENTE DA REGIAO (NAO INCLUI ALIZARES)                                                                                                                                                                                                                                                                                 </t>
  </si>
  <si>
    <t xml:space="preserve">BATENTE/PORTAL/ADUELA/MARCO, EM MDF/PVC WOOD/POLIESTIRENO OU MADEIRA LAMINADA, L = *9,0* CM COM GUARNICAO REGULAVEL 2 FACES = *35* MM, PRIMER                                                                                                                                                                                                                                                                                                                                                             </t>
  </si>
  <si>
    <t xml:space="preserve">BENTONITA, ARGILA CONSTITUIDA POR  MONTMORILONITA                                                                                                                                                                                                                                                                                                                                                                                                                                                         </t>
  </si>
  <si>
    <t xml:space="preserve">BETONEIRA CAPACIDADE NOMINAL 400 L, CAPACIDADE DE MISTURA  280 L, MOTOR ELETRICO TRIFASICO 220/380 V POTENCIA 2 CV, SEM CARREGADOR                                                                                                                                                                                                                                                                                                                                                                        </t>
  </si>
  <si>
    <t xml:space="preserve">BETONEIRA CAPACIDADE NOMINAL 400 L, CAPACIDADE DE MISTURA 310 L, MOTOR A DIESEL POTENCIA 5 CV, SEM CARREGADOR                                                                                                                                                                                                                                                                                                                                                                                             </t>
  </si>
  <si>
    <t xml:space="preserve">BETONEIRA CAPACIDADE NOMINAL 400 L, CAPACIDADE DE MISTURA 310 L, MOTOR A GASOLINA POTENCIA 5,5 CV, SEM CARREGADOR                                                                                                                                                                                                                                                                                                                                                                                         </t>
  </si>
  <si>
    <t xml:space="preserve">BETONEIRA CAPACIDADE NOMINAL 600 L, CAPACIDADE DE MISTURA 440 L, MOTOR A GASOLINA POTENCIA 10 HP, COM  CARREGADOR                                                                                                                                                                                                                                                                                                                                                                                         </t>
  </si>
  <si>
    <t xml:space="preserve">BETONEIRA, CAPACIDADE NOMINAL 400 L, CAPACIDADE DE MISTURA 310L, MOTOR ELETRICO TRIFASICO 220/380V POTENCIA 2 CV, SEM CARREGADOR                                                                                                                                                                                                                                                                                                                                                                          </t>
  </si>
  <si>
    <t xml:space="preserve">BETONEIRA, CAPACIDADE NOMINAL 600 L, CAPACIDADE DE MISTURA  360L, MOTOR ELETRICO TRIFASICO 220/380V, POTENCIA 4CV, EXCLUSO CARREGADOR                                                                                                                                                                                                                                                                                                                                                                     </t>
  </si>
  <si>
    <t xml:space="preserve">BETONEIRA, CAPACIDADE NOMINAL 600 L, CAPACIDADE DE MISTURA 440 L, MOTOR A DIESEL POTENCIA 10 CV, COM CARREGADOR                                                                                                                                                                                                                                                                                                                                                                                           </t>
  </si>
  <si>
    <t xml:space="preserve">BLASTER, DINAMITADOR OU CABO DE FOGO (HORISTA)                                                                                                                                                                                                                                                                                                                                                                                                                                                            </t>
  </si>
  <si>
    <t xml:space="preserve">BLASTER, DINAMITADOR OU CABO DE FOGO (MENSALISTA)                                                                                                                                                                                                                                                                                                                                                                                                                                                         </t>
  </si>
  <si>
    <t xml:space="preserve">BLOCO / TIJOLO DE VIDRO INCOLOR, CANELADO / ONDULADO, *19 X 19 X 8* CM (A X L X E)                                                                                                                                                                                                                                                                                                                                                                                                                        </t>
  </si>
  <si>
    <t xml:space="preserve">BLOCO / TIJOLO DE VIDRO INCOLOR, XADREZ, *20 X 20 X 10* CM (A X L X E)                                                                                                                                                                                                                                                                                                                                                                                                                                    </t>
  </si>
  <si>
    <t xml:space="preserve">BLOCO CERAMICO / TIJOLO VAZADO PARA ALVENARIA DE VEDACAO, FUROS NA HORIZONTAL, 11,5 X 19 X 19 CM (NBR 15270)                                                                                                                                                                                                                                                                                                                                                                                              </t>
  </si>
  <si>
    <t xml:space="preserve">BLOCO CERAMICO / TIJOLO VAZADO PARA ALVENARIA DE VEDACAO, FUROS NA VERTICAL, 14 X 19 X 39 CM (NBR 15270)                                                                                                                                                                                                                                                                                                                                                                                                  </t>
  </si>
  <si>
    <t xml:space="preserve">BLOCO CERAMICO / TIJOLO VAZADO PARA ALVENARIA DE VEDACAO, FUROS NA VERTICAL, 19 X 19 X 39 CM (NBR 15270)                                                                                                                                                                                                                                                                                                                                                                                                  </t>
  </si>
  <si>
    <t xml:space="preserve">BLOCO CERAMICO / TIJOLO VAZADO PARA ALVENARIA DE VEDACAO, FUROS NA VERTICAL,, 9 X 19 X 39 CM (NBR 15270)                                                                                                                                                                                                                                                                                                                                                                                                  </t>
  </si>
  <si>
    <t xml:space="preserve">BLOCO CERAMICO / TIJOLO VAZADO PARA ALVENARIA DE VEDACAO, 4 FUROS NA HORIZONTAL, DE 9 X 9 X 19 CM (L X A X C)                                                                                                                                                                                                                                                                                                                                                                                             </t>
  </si>
  <si>
    <t xml:space="preserve">BLOCO CERAMICO / TIJOLO VAZADO PARA ALVENARIA DE VEDACAO, 6 FUROS NA HORIZONTAL, 9 X 14 X 19 CM (L X A X C)                                                                                                                                                                                                                                                                                                                                                                                               </t>
  </si>
  <si>
    <t xml:space="preserve">BLOCO CERAMICO / TIJOLO VAZADO PARA ALVENARIA DE VEDACAO, 8 FUROS NA HORIZONTAL, DE 9 X 19 X 19 CM (L XA X C)                                                                                                                                                                                                                                                                                                                                                                                             </t>
  </si>
  <si>
    <t xml:space="preserve">BLOCO CERAMICO / TIJOLO VAZADO PARA ALVENARIA DE VEDACAO, 8 FUROS NA HORIZONTAL, 9 X 19 X 29 CM (L X A X C)                                                                                                                                                                                                                                                                                                                                                                                               </t>
  </si>
  <si>
    <t xml:space="preserve">BLOCO CONCRETO CELULAR AUTOCLAVADO 12,5 X 30 X 60 CM (E X A X C)                                                                                                                                                                                                                                                                                                                                                                                                                                          </t>
  </si>
  <si>
    <t xml:space="preserve">BLOCO CONCRETO CELULAR AUTOCLAVADO 7,5 X 30 X 60 CM (E X A X C)                                                                                                                                                                                                                                                                                                                                                                                                                                           </t>
  </si>
  <si>
    <t xml:space="preserve">BLOCO DE CONCRETO ESTRUTURAL 14 X 19 X 29 CM, FBK 10 MPA (NBR 6136)                                                                                                                                                                                                                                                                                                                                                                                                                                       </t>
  </si>
  <si>
    <t xml:space="preserve">BLOCO DE CONCRETO ESTRUTURAL 14 X 19 X 29 CM, FBK 12 MPA (NBR 6136)                                                                                                                                                                                                                                                                                                                                                                                                                                       </t>
  </si>
  <si>
    <t xml:space="preserve">BLOCO DE CONCRETO ESTRUTURAL 14 X 19 X 29 CM, FBK 14 MPA (NBR 6136)                                                                                                                                                                                                                                                                                                                                                                                                                                       </t>
  </si>
  <si>
    <t xml:space="preserve">BLOCO DE CONCRETO ESTRUTURAL 14 X 19 X 29 CM, FBK 16 MPA (NBR 6136)                                                                                                                                                                                                                                                                                                                                                                                                                                       </t>
  </si>
  <si>
    <t xml:space="preserve">BLOCO DE CONCRETO ESTRUTURAL 14 X 19 X 29 CM, FBK 4,5 MPA (NBR 6136)                                                                                                                                                                                                                                                                                                                                                                                                                                      </t>
  </si>
  <si>
    <t xml:space="preserve">BLOCO DE CONCRETO ESTRUTURAL 14 X 19 X 29 CM, FBK 6 MPA (NBR 6136)                                                                                                                                                                                                                                                                                                                                                                                                                                        </t>
  </si>
  <si>
    <t xml:space="preserve">BLOCO DE CONCRETO ESTRUTURAL 14 X 19 X 29 CM, FBK 8 MPA (NBR 6136)                                                                                                                                                                                                                                                                                                                                                                                                                                        </t>
  </si>
  <si>
    <t xml:space="preserve">BLOCO DE CONCRETO ESTRUTURAL 14 X 19 X 34 CM, FBK 4,5 MPA (NBR 6136)                                                                                                                                                                                                                                                                                                                                                                                                                                      </t>
  </si>
  <si>
    <t xml:space="preserve">BLOCO DE CONCRETO ESTRUTURAL 14 X 19 X 39 CM, FBK 10 MPA (NBR 6136)                                                                                                                                                                                                                                                                                                                                                                                                                                       </t>
  </si>
  <si>
    <t xml:space="preserve">BLOCO DE CONCRETO ESTRUTURAL 14 X 19 X 39 CM, FBK 12 MPA (NBR 6136)                                                                                                                                                                                                                                                                                                                                                                                                                                       </t>
  </si>
  <si>
    <t xml:space="preserve">BLOCO DE CONCRETO ESTRUTURAL 14 X 19 X 39 CM, FBK 14 MPA (NBR 6136)                                                                                                                                                                                                                                                                                                                                                                                                                                       </t>
  </si>
  <si>
    <t xml:space="preserve">BLOCO DE CONCRETO ESTRUTURAL 14 X 19 X 39 CM, FBK 4,5 MPA (NBR 6136)                                                                                                                                                                                                                                                                                                                                                                                                                                      </t>
  </si>
  <si>
    <t xml:space="preserve">BLOCO DE CONCRETO ESTRUTURAL 14 X 19 X 39 CM, FBK 6 MPA (NBR 6136)                                                                                                                                                                                                                                                                                                                                                                                                                                        </t>
  </si>
  <si>
    <t xml:space="preserve">BLOCO DE CONCRETO ESTRUTURAL 14 X 19 X 39 CM, FBK 8 MPA (NBR 6136)                                                                                                                                                                                                                                                                                                                                                                                                                                        </t>
  </si>
  <si>
    <t xml:space="preserve">BLOCO DE CONCRETO ESTRUTURAL 14 X 19 X 39, FCK 16 MPA (NBR 6136)                                                                                                                                                                                                                                                                                                                                                                                                                                          </t>
  </si>
  <si>
    <t xml:space="preserve">BLOCO DE CONCRETO ESTRUTURAL 19 X 19 X 39 CM, FBK 10 MPA (NBR 6136)                                                                                                                                                                                                                                                                                                                                                                                                                                       </t>
  </si>
  <si>
    <t xml:space="preserve">BLOCO DE CONCRETO ESTRUTURAL 19 X 19 X 39 CM, FBK 12 MPA (NBR 6136)                                                                                                                                                                                                                                                                                                                                                                                                                                       </t>
  </si>
  <si>
    <t xml:space="preserve">BLOCO DE CONCRETO ESTRUTURAL 19 X 19 X 39 CM, FBK 14 MPA (NBR 6136)                                                                                                                                                                                                                                                                                                                                                                                                                                       </t>
  </si>
  <si>
    <t xml:space="preserve">BLOCO DE CONCRETO ESTRUTURAL 19 X 19 X 39 CM, FBK 16 MPA (NBR 6136)                                                                                                                                                                                                                                                                                                                                                                                                                                       </t>
  </si>
  <si>
    <t xml:space="preserve">BLOCO DE CONCRETO ESTRUTURAL 19 X 19 X 39 CM, FBK 4,5 MPA (NBR 6136)                                                                                                                                                                                                                                                                                                                                                                                                                                      </t>
  </si>
  <si>
    <t xml:space="preserve">BLOCO DE CONCRETO ESTRUTURAL 19 X 19 X 39 CM, FBK 8 MPA (NBR 6136)                                                                                                                                                                                                                                                                                                                                                                                                                                        </t>
  </si>
  <si>
    <t xml:space="preserve">BLOCO DE CONCRETO ESTRUTURAL 9 X 19 X 39 CM, FBK 4,5 MPA (NBR 6136)                                                                                                                                                                                                                                                                                                                                                                                                                                       </t>
  </si>
  <si>
    <t xml:space="preserve">BLOCO DE ENGATE RAPIDO PARA BASTIDOR TIPO M10                                                                                                                                                                                                                                                                                                                                                                                                                                                             </t>
  </si>
  <si>
    <t xml:space="preserve">BLOCO DE ESPUMA MULTIUSO *23 X 13 X 8* CM                                                                                                                                                                                                                                                                                                                                                                                                                                                                 </t>
  </si>
  <si>
    <t xml:space="preserve">BLOCO DE GESSO COMPACTO / MACICO, BRANCO, E = 10 CM, DIMENSOES *67 X 50* CM                                                                                                                                                                                                                                                                                                                                                                                                                               </t>
  </si>
  <si>
    <t xml:space="preserve">BLOCO DE GESSO VAZADO, BRANCO, E = *7* CM, DIMENSOES *67 X 50* CM                                                                                                                                                                                                                                                                                                                                                                                                                                         </t>
  </si>
  <si>
    <t xml:space="preserve">BLOCO DE POLIETILENO ALTA DENSIDADE, *27* X *30* X *100* CM, ACOMPANHADOS PLACAS  TERMINAIS  E LONGARINAS, PARA FUNDO DE FILTRO                                                                                                                                                                                                                                                                                                                                                                           </t>
  </si>
  <si>
    <t xml:space="preserve">BLOCO DE VEDACAO CONCRETO APARENTE 9 X 19 X 39 CM (CLASSE C - NBR 6136)                                                                                                                                                                                                                                                                                                                                                                                                                                   </t>
  </si>
  <si>
    <t xml:space="preserve">BLOCO DE VEDACAO CONCRETO 14 X 19 X 29 CM (CLASSE C - NBR 6136)                                                                                                                                                                                                                                                                                                                                                                                                                                           </t>
  </si>
  <si>
    <t xml:space="preserve">BLOCO DE VEDACAO DE CONCRETO APARENTE 14 X 19 X 39 CM (CLASSE C - NBR 6136)                                                                                                                                                                                                                                                                                                                                                                                                                               </t>
  </si>
  <si>
    <t xml:space="preserve">BLOCO DE VEDACAO DE CONCRETO APARENTE 19 X 19 X 39 CM  (CLASSE C - NBR 6136)                                                                                                                                                                                                                                                                                                                                                                                                                              </t>
  </si>
  <si>
    <t xml:space="preserve">BLOCO DE VEDACAO DE CONCRETO CELULAR AUTOCLAVADO 10 X 30 X 60 CM (E X A X C)                                                                                                                                                                                                                                                                                                                                                                                                                              </t>
  </si>
  <si>
    <t xml:space="preserve">BLOCO DE VEDACAO DE CONCRETO CELULAR AUTOCLAVADO 15 X 30 X 60 CM (E X A X C)                                                                                                                                                                                                                                                                                                                                                                                                                              </t>
  </si>
  <si>
    <t xml:space="preserve">BLOCO DE VEDACAO DE CONCRETO CELULAR AUTOCLAVADO 20 X 30 X 60 CM (E X A X C)                                                                                                                                                                                                                                                                                                                                                                                                                              </t>
  </si>
  <si>
    <t xml:space="preserve">BLOCO DE VEDACAO DE CONCRETO 14 X 19 X 39 CM (CLASSE C - NBR 6136)                                                                                                                                                                                                                                                                                                                                                                                                                                        </t>
  </si>
  <si>
    <t xml:space="preserve">BLOCO DE VEDACAO DE CONCRETO 19 X 19 X 39 CM (CLASSE C - NBR 6136)                                                                                                                                                                                                                                                                                                                                                                                                                                        </t>
  </si>
  <si>
    <t xml:space="preserve">BLOCO DE VEDACAO DE CONCRETO, 9 X 19 X 39 CM (CLASSE C - NBR 6136)                                                                                                                                                                                                                                                                                                                                                                                                                                        </t>
  </si>
  <si>
    <t xml:space="preserve">BLOCO DE VIDRO / ELEMENTO VAZADO, INCOLOR, VENEZIANA, *20 X 20 X 6* CM (A X L X E)                                                                                                                                                                                                                                                                                                                                                                                                                        </t>
  </si>
  <si>
    <t xml:space="preserve">BLOCO DE VIDRO / ELEMENTO VAZADO, INCOLOR, VENEZIANA, DE *20 X 10 X 8* CM (A X L X E)                                                                                                                                                                                                                                                                                                                                                                                                                     </t>
  </si>
  <si>
    <t xml:space="preserve">BLOCO ESTRUTURAL CERAMICO 14 X 19 X 29 CM, 6,0 MPA (NBR 15270)                                                                                                                                                                                                                                                                                                                                                                                                                                            </t>
  </si>
  <si>
    <t xml:space="preserve">BLOCO ESTRUTURAL CERAMICO 14 X 19 X 34 CM, 6,0 MPA (NBR 15270)                                                                                                                                                                                                                                                                                                                                                                                                                                            </t>
  </si>
  <si>
    <t xml:space="preserve">BLOCO ESTRUTURAL CERAMICO 14 X 19 X 39 CM, 6,0 MPA (NBR 15270)                                                                                                                                                                                                                                                                                                                                                                                                                                            </t>
  </si>
  <si>
    <t xml:space="preserve">BLOCO ESTRUTURAL CERAMICO 19 X 19 X 29 CM, 6,0 MPA (NBR 15270)                                                                                                                                                                                                                                                                                                                                                                                                                                            </t>
  </si>
  <si>
    <t xml:space="preserve">BLOCO ESTRUTURAL CERAMICO 19 X 19 X 39 CM, 6,0 MPA (NBR 15270)                                                                                                                                                                                                                                                                                                                                                                                                                                            </t>
  </si>
  <si>
    <t xml:space="preserve">BLOQUETE/PISO DE CONCRETO - MODELO BLOCO PISOGRAMA/CONCREGRAMA 2 FUROS, DIMENSOES APROX. DE 35 CM X 15 CM E ESPESSURA DE 7 CM (+/- 1 CM), COR NATURAL                                                                                                                                                                                                                                                                                                                                                     </t>
  </si>
  <si>
    <t xml:space="preserve">BLOQUETE/PISO DE CONCRETO - MODELO PISOGRAMA/CONCREGRAMA/PAVI-GRADE/GRAMEIRO, DIMENSOES APROXIMADAS DE 60 CM X 45 CM E ESPESSURA DE 8 CM (+/- 1 CM), COR NATURAL                                                                                                                                                                                                                                                                                                                                          </t>
  </si>
  <si>
    <t xml:space="preserve">BLOQUETE/PISO INTERTRAVADO DE CONCRETO - MODELO ONDA/16 FACES/RETANGULAR/TIJOLINHO/PAVER/HOLANDES/PARALELEPIPEDO, *22 CM X *11 CM, E = 10 CM, RESISTENCIA DE 50 MPA (NBR 9781), COR NATURAL                                                                                                                                                                                                                                                                                                               </t>
  </si>
  <si>
    <t xml:space="preserve">BLOQUETE/PISO INTERTRAVADO DE CONCRETO - MODELO ONDA/16 FACES/RETANGULAR/TIJOLINHO/PAVER/HOLANDES/PARALELEPIPEDO, *22 CM X 11* CM, E = 8 CM, RESISTENCIA DE 35 MPA (NBR 9781), COR NATURAL                                                                                                                                                                                                                                                                                                                </t>
  </si>
  <si>
    <t xml:space="preserve">BLOQUETE/PISO INTERTRAVADO DE CONCRETO - MODELO ONDA/16 FACES/RETANGULAR/TIJOLINHO/PAVER/HOLANDES/PARALELEPIPEDO, 20 CM X 10 CM, E = 10 CM, RESISTENCIA DE 35 MPA (NBR 9781), COR NATURAL                                                                                                                                                                                                                                                                                                                 </t>
  </si>
  <si>
    <t xml:space="preserve">BLOQUETE/PISO INTERTRAVADO DE CONCRETO - MODELO ONDA/16 FACES/RETANGULAR/TIJOLINHO/PAVER/HOLANDES/PARALELEPIPEDO, 20 CM X 10 CM, E = 6 CM, RESISTENCIA DE 35 MPA (NBR 9781), COLORIDO                                                                                                                                                                                                                                                                                                                     </t>
  </si>
  <si>
    <t xml:space="preserve">BLOQUETE/PISO INTERTRAVADO DE CONCRETO - MODELO ONDA/16 FACES/RETANGULAR/TIJOLINHO/PAVER/HOLANDES/PARALELEPIPEDO, 20 CM X 10 CM, E = 6 CM, RESISTENCIA DE 35 MPA (NBR 9781), COR NATURAL                                                                                                                                                                                                                                                                                                                  </t>
  </si>
  <si>
    <t xml:space="preserve">BLOQUETE/PISO INTERTRAVADO DE CONCRETO - MODELO ONDA/16 FACES/RETANGULAR/TIJOLINHO/PAVER/HOLANDES/PARALELEPIPEDO, 20 CM X 10 CM, E = 8 CM, RESISTENCIA DE 35 MPA (NBR 9781), COLORIDO                                                                                                                                                                                                                                                                                                                     </t>
  </si>
  <si>
    <t xml:space="preserve">BLOQUETE/PISO INTERTRAVADO DE CONCRETO - MODELO RAQUETE, *22 CM X 13,5* CM, E = 6 CM, RESISTENCIA DE 35 MPA (NBR 9781), COR NATURAL                                                                                                                                                                                                                                                                                                                                                                       </t>
  </si>
  <si>
    <t xml:space="preserve">BLOQUETE/PISO INTERTRAVADO DE CONCRETO - MODELO SEXTAVADO / HEXAGONAL, 25 CM X 25 CM, E = 10 CM, RESISTENCIA DE 35 MPA (NBR 9781), COR NATURAL                                                                                                                                                                                                                                                                                                                                                            </t>
  </si>
  <si>
    <t xml:space="preserve">BLOQUETE/PISO INTERTRAVADO DE CONCRETO - MODELO SEXTAVADO / HEXAGONAL, 25 CM X 25 CM, E = 6 CM, RESISTENCIA DE 35 MPA (NBR 9781), COR NATURAL                                                                                                                                                                                                                                                                                                                                                             </t>
  </si>
  <si>
    <t xml:space="preserve">BLOQUETE/PISO INTERTRAVADO DE CONCRETO - MODELO SEXTAVADO / HEXAGONAL, 25 CM X 25 CM, E = 8 CM, RESISTENCIA DE 35 MPA (NBR 9781), COR NATURAL                                                                                                                                                                                                                                                                                                                                                             </t>
  </si>
  <si>
    <t xml:space="preserve">BOCAL PVC, PARA CALHA PLUVIAL, DIAMETRO DA SAIDA ENTRE *75 E 120* MM, PARA DRENAGEM PLUVIAL PREDIAL                                                                                                                                                                                                                                                                                                                                                                                                       </t>
  </si>
  <si>
    <t xml:space="preserve">BOLSA DE LIGACAO EM PVC FLEXIVEL PARA VASO SANITARIO 40 MM (1 1/2")                                                                                                                                                                                                                                                                                                                                                                                                                                       </t>
  </si>
  <si>
    <t xml:space="preserve">BOLSA DE LONA PARA FERRAMENTAS *50 X 35 X 25* CM                                                                                                                                                                                                                                                                                                                                                                                                                                                          </t>
  </si>
  <si>
    <t xml:space="preserve">BOMBA CENTRIFUGA  MOTOR ELETRICO TRIFASICO 1,48HP  DIAMETRO DE SUCCAO X ELEVACAO 1" X 1", 4 ESTAGIOS, DIAMETRO DOS ROTORES 3 X 107 MM + 1 X 100 MM, HM/Q: 10 M / 5,3 M3/H A 70 M / 1,8 M3/H                                                                                                                                                                                                                                                                                                               </t>
  </si>
  <si>
    <t xml:space="preserve">BOMBA CENTRIFUGA  MOTOR ELETRICO TRIFASICO 2,96HP, DIAMETRO DE SUCCAO X ELEVACAO 1 1/2" X 1 1/4", DIAMETRO DO ROTOR 148 MM, HM/Q: 34 M / 14,80 M3/H A 40 M / 8,60 M3/H                                                                                                                                                                                                                                                                                                                                    </t>
  </si>
  <si>
    <t xml:space="preserve">BOMBA CENTRIFUGA COM MOTOR ELETRICO MONOFASICO, POTENCIA 0,33 HP,  BOCAIS 1" X 3/4", DIAMETRO DO ROTOR 99 MM, HM/Q = 4 MCA / 8,5 M3/H A 18 MCA / 0,90 M3/H                                                                                                                                                                                                                                                                                                                                                </t>
  </si>
  <si>
    <t xml:space="preserve">BOMBA CENTRIFUGA MONOESTAGIO COM MOTOR ELETRICO MONOFASICO, POTENCIA 15 HP,  DIAMETRO DO ROTOR *173* MM, HM/Q = *30* MCA / *90* M3/H A *45* MCA / *55* M3/H                                                                                                                                                                                                                                                                                                                                               </t>
  </si>
  <si>
    <t xml:space="preserve">BOMBA CENTRIFUGA MOTOR ELETRICO MONOFASICO 0,49 HP  BOCAIS 1" X 3/4", DIAMETRO DO ROTOR 110 MM, HM/Q: 6 M / 8,3 M3/H A 20 M / 1,2 M3/H                                                                                                                                                                                                                                                                                                                                                                    </t>
  </si>
  <si>
    <t xml:space="preserve">BOMBA CENTRIFUGA MOTOR ELETRICO MONOFASICO 0,50 CV DIAMETRO DE SUCCAO X ELEVACAO 3/4" X 3/4", MONOESTAGIO, DIAMETRO DOS ROTORES 114 MM, HM/Q: 2 M / 2,99 M3/H A 24 M / 0,71 M3/H                                                                                                                                                                                                                                                                                                                          </t>
  </si>
  <si>
    <t xml:space="preserve">BOMBA CENTRIFUGA MOTOR ELETRICO MONOFASICO 0,74HP  DIAMETRO DE SUCCAO X ELEVACAO 1 1/4" X 1", DIAMETRO DO ROTOR 120 MM, HM/Q: 8 M / 7,70 M3/H A 24 M / 2,80 M3/H                                                                                                                                                                                                                                                                                                                                          </t>
  </si>
  <si>
    <t xml:space="preserve">BOMBA CENTRIFUGA MOTOR ELETRICO TRIFASICO 0,99HP  DIAMETRO DE SUCCAO X ELEVACAO 1" X 1", DIAMETRO DO ROTOR 145 MM, HM/Q: 14 M / 8,4 M3/H A 40 M / 0,60 M3/H                                                                                                                                                                                                                                                                                                                                               </t>
  </si>
  <si>
    <t xml:space="preserve">BOMBA CENTRIFUGA MOTOR ELETRICO TRIFASICO 14,8 HP, DIAMETRO DE SUCCAO X ELEVACAO 2 1/2" X 2", DIAMETRO DO ROTOR 195 MM, HM/Q: 62 M / 55,5 M3/H A 80 M / 31,50 M3/H                                                                                                                                                                                                                                                                                                                                        </t>
  </si>
  <si>
    <t xml:space="preserve">BOMBA CENTRIFUGA MOTOR ELETRICO TRIFASICO 5HP, DIAMETRO DE SUCCAO X ELEVACAO 2" X 1 1/2", DIAMETRO DO ROTOR 155 MM, HM/Q: 40 M / 20,40 M3/H A 46 M / 9,20 M3/H                                                                                                                                                                                                                                                                                                                                            </t>
  </si>
  <si>
    <t xml:space="preserve">BOMBA CENTRIFUGA MOTOR ELETRICO TRIFASICO 9,86 DIAMETRO DE SUCCAO X ELEVACAO 1" X 1", 4 ESTAGIOS, DIAMETRO DOS ROTORES 4 X 146 MM, HM/Q: 85 M / 14,9 M3/H A 140 M / 4,2 M3/H                                                                                                                                                                                                                                                                                                                              </t>
  </si>
  <si>
    <t xml:space="preserve">BOMBA CENTRIFUGA,  MOTOR ELETRICO TRIFASICO 1,48HP  DIAMETRO DE SUCCAO X ELEVACAO 1 1/2" X 1", DIAMETRO DO ROTOR 117 MM, HM/Q: 10 M / 21,9 M3/H A 24 M / 6,1 M3/H                                                                                                                                                                                                                                                                                                                                         </t>
  </si>
  <si>
    <t xml:space="preserve">BOMBA DE PROJECAO DE CONCRETO SECO, POTENCIA 10 CV, VAZAO 3 M3/H                                                                                                                                                                                                                                                                                                                                                                                                                                          </t>
  </si>
  <si>
    <t xml:space="preserve">BOMBA DE PROJECAO DE CONCRETO SECO, POTENCIA 10 CV, VAZAO 6 M3/H                                                                                                                                                                                                                                                                                                                                                                                                                                          </t>
  </si>
  <si>
    <t xml:space="preserve">BOMBA SUBMERSA PARA POCOS TUBULARES PROFUNDOS DIAMETRO DE 4 POLEGADAS, ELETRICA, MONOFASICA, POTENCIA 0,49 HP, 13 ESTAGIOS, BOCAL DE DESCARGA DIAMETRO DE UMA POLEGADA E MEIA, HM/Q = 18 M / 1,90 M3/H A 85 M / 0,60 M3/H                                                                                                                                                                                                                                                                                 </t>
  </si>
  <si>
    <t xml:space="preserve">BOMBA SUBMERSA PARA POCOS TUBULARES PROFUNDOS DIAMETRO DE 4 POLEGADAS, ELETRICA, TRIFASICA, POTENCIA 1,97 HP, 20 ESTAGIOS, BOCAL DE DESCARGA DIAMETRO DE UMA POLEGADA E MEIA, HM/Q = 18 M / 5,40 M3/H A 164 M / 0,80 M3/H                                                                                                                                                                                                                                                                                 </t>
  </si>
  <si>
    <t xml:space="preserve">BOMBA SUBMERSA PARA POCOS TUBULARES PROFUNDOS DIAMETRO DE 4 POLEGADAS, ELETRICA, TRIFASICA, POTENCIA 5,42 HP, 15 ESTAGIOS, BOCAL DE DESCARGA DIAMETRO DE 2 POLEGADAS, HM/Q = 18 M / 18,10 M3/H A 121 M / 2,90 M3/H                                                                                                                                                                                                                                                                                        </t>
  </si>
  <si>
    <t xml:space="preserve">BOMBA SUBMERSA PARA POCOS TUBULARES PROFUNDOS DIAMETRO DE 4 POLEGADAS, ELETRICA, TRIFASICA, POTENCIA 5,42 HP, 29 ESTAGIOS, BOCAL DE DESCARGA DE UMA POLEGADA E MEIA, HM/Q = 18 M / 8,10 M3/H A 201 M / 3,2 M3/H                                                                                                                                                                                                                                                                                           </t>
  </si>
  <si>
    <t xml:space="preserve">BOMBA SUBMERSA PARA POCOS TUBULARES PROFUNDOS DIAMETRO DE 6 POLEGADAS, ELETRICA, TRIFASICA, POTENCIA 27,12 HP, 7 ESTAGIOS, BOCAL DE DESCARGA DIAMETRO DE 4 POLEGADAS, HM/Q = 13,9 M / 90 M3/H A 44,0 M / 25,0 M3/H                                                                                                                                                                                                                                                                                        </t>
  </si>
  <si>
    <t xml:space="preserve">BOMBA SUBMERSA PARA POCOS TUBULARES PROFUNDOS DIAMETRO DE 6 POLEGADAS, ELETRICA, TRIFASICA, POTENCIA 3,45 HP, 5 ESTAGIOS, BOCAL DE DESCARGA DIAMETRO DE 2 POLEGADAS, HM/Q = 68,5 M / 6,12 M3/H A 39,5 M / 14,04 M3/H                                                                                                                                                                                                                                                                                      </t>
  </si>
  <si>
    <t xml:space="preserve">BOMBA SUBMERSA PARA POCOS TUBULARES PROFUNDOS DIAMETRO DE 6 POLEGADAS, ELETRICA, TRIFASICA, POTENCIA 32 HP, 9 ESTAGIOS, BOCAL DE DESCARGA DIAMETRO DE 4 POLEGADAS, HM/Q = 114,0 M / 13,9 M3/H A 57,0 M / 25,0 M3/H                                                                                                                                                                                                                                                                                        </t>
  </si>
  <si>
    <t xml:space="preserve">BOMBA SUBMERSIVEL,  ELETRICA, TRIFASICA, POTENCIA 6 HP, DIAMETRO DO ROTOR 127 MM, BOCAL DE SAIDA DIAMETRO DE 3 POLEGADAS, HM/Q = 7 M / 66,90 M3/H A 26 M / 2,88 M3/H                                                                                                                                                                                                                                                                                                                                      </t>
  </si>
  <si>
    <t xml:space="preserve">BOMBA SUBMERSIVEL, ELETRICA, TRIFASICA, POTENCIA 0,98 HP, DIAMETRO DO ROTOR 142 MM SEMIABERTO, BOCAL DE SAIDA DIAMETRO DE 2 POLEGADAS, HM/Q = 2 M / 32 M3/H A 8 M / 16 M3/H                                                                                                                                                                                                                                                                                                                               </t>
  </si>
  <si>
    <t xml:space="preserve">BOMBA SUBMERSIVEL, ELETRICA, TRIFASICA, POTENCIA 0,99 HP, DIAMETRO ROTOR 98 MM SEMIABERTO, BOCAL DE SAIDA DIAMETRO 2 POLEGADAS, HM/Q = 2 M / 28,90 M3/H A 14 M / 7 M3/H                                                                                                                                                                                                                                                                                                                                   </t>
  </si>
  <si>
    <t xml:space="preserve">BOMBA SUBMERSIVEL, ELETRICA, TRIFASICA, POTENCIA 1,97 HP, DIAMETRO DO ROTOR 144 MM SEMIABERTO, BOCAL DE SAIDA DIAMETRO DE 2 POLEGADAS, HM/Q = 2 M / 26,8 M3/H A 28 M / 4,6 M3/H                                                                                                                                                                                                                                                                                                                           </t>
  </si>
  <si>
    <t xml:space="preserve">BOMBA SUBMERSIVEL, ELETRICA, TRIFASICA, POTENCIA 13 HP, DIAMETRO DO ROTOR 170 MM, BOCAL DE SAIDA DIAMETRO DE 3 POLEGADAS, HM/Q = 11 M / 68,40 M3/H A 72 M / 3,6 M3/H                                                                                                                                                                                                                                                                                                                                      </t>
  </si>
  <si>
    <t xml:space="preserve">BOMBA SUBMERSIVEL, ELETRICA, TRIFASICA, POTENCIA 2,96 HP, DIAMETRO DO ROTOR 144 MM SEMIABERTO, BOCAL DE SAIDA DIAMETRO DE DUAS POLEGADAS, HM/Q = 2 M / 38,8 M3/H A 28 M / 5 M3/H                                                                                                                                                                                                                                                                                                                          </t>
  </si>
  <si>
    <t xml:space="preserve">BOMBA SUBMERSIVEL, ELETRICA, TRIFASICA, POTENCIA 3,75 HP, DIAMETRO DO ROTOR 90 MM SEMIABERTO, BOCAL DE SAIDA DIAMETRO DE 2 POLEGADAS, HM/Q = 5 M / 61,2 M3/H A 25,5 M / 3,6 M3/H                                                                                                                                                                                                                                                                                                                          </t>
  </si>
  <si>
    <t xml:space="preserve">BOMBA TRIPLEX COM MOTOR A DIESEL, NACIONAL, DIAMETRO DE SUCCAO DE 2  1/2''                                                                                                                                                                                                                                                                                                                                                                                                                                </t>
  </si>
  <si>
    <t xml:space="preserve">BOMBA TRIPLEX, PARA INJECAO DE CALDA DE CIMENTO, VAZAO MAXIMA DE *100* LITROS/MINUTO, PRESSAO MAXIMA DE *70* BAR, POTENCIA DE 15 CV                                                                                                                                                                                                                                                                                                                                                                       </t>
  </si>
  <si>
    <t xml:space="preserve">BORBOLETA PARA JANELA TIPO GUILHOTINA, EM ZAMAC CROMADO                                                                                                                                                                                                                                                                                                                                                                                                                                                   </t>
  </si>
  <si>
    <t xml:space="preserve">BOTA DE PVC PRETA, CANO MEDIO, SEM FORRO                                                                                                                                                                                                                                                                                                                                                                                                                                                                  </t>
  </si>
  <si>
    <t xml:space="preserve">BOTA DE SEGURANCA COM BIQUEIRA DE ACO E COLARINHO ACOLCHOADO                                                                                                                                                                                                                                                                                                                                                                                                                                              </t>
  </si>
  <si>
    <t xml:space="preserve">BRACO / CANO PARA CHUVEIRO ELETRICO, EM ALUMINIO, 30 CM X 1/2 "                                                                                                                                                                                                                                                                                                                                                                                                                                           </t>
  </si>
  <si>
    <t xml:space="preserve">BRACO OU HASTE COM CANOPLA PLASTICA, 1/2 ", PARA CHUVEIRO SIMPLES                                                                                                                                                                                                                                                                                                                                                                                                                                         </t>
  </si>
  <si>
    <t xml:space="preserve">BRACO OU HASTE RETA COM CANOPLA PLASTICA, 1/2 ", PARA CHUVEIRO ELETRICO                                                                                                                                                                                                                                                                                                                                                                                                                                   </t>
  </si>
  <si>
    <t xml:space="preserve">BRACO P/ LUMINARIA PUBLICA 1 X 1,50M ROMAGNOLE OU EQUIV                                                                                                                                                                                                                                                                                                                                                                                                                                                   </t>
  </si>
  <si>
    <t xml:space="preserve">BUCHA DE NYLON SEM ABA S10                                                                                                                                                                                                                                                                                                                                                                                                                                                                                </t>
  </si>
  <si>
    <t xml:space="preserve">BUCHA DE NYLON SEM ABA S10, COM PARAFUSO DE 6,10 X 65 MM EM ACO ZINCADO COM ROSCA SOBERBA, CABECA CHATA E FENDA PHILLIPS                                                                                                                                                                                                                                                                                                                                                                                  </t>
  </si>
  <si>
    <t xml:space="preserve">BUCHA DE NYLON SEM ABA S12, COM PARAFUSO DE 5/16" X 80 MM EM ACO ZINCADO COM ROSCA SOBERBA E CABECA SEXTAVADA                                                                                                                                                                                                                                                                                                                                                                                             </t>
  </si>
  <si>
    <t xml:space="preserve">BUCHA DE NYLON SEM ABA S4                                                                                                                                                                                                                                                                                                                                                                                                                                                                                 </t>
  </si>
  <si>
    <t xml:space="preserve">BUCHA DE NYLON SEM ABA S5                                                                                                                                                                                                                                                                                                                                                                                                                                                                                 </t>
  </si>
  <si>
    <t xml:space="preserve">BUCHA DE NYLON SEM ABA S6                                                                                                                                                                                                                                                                                                                                                                                                                                                                                 </t>
  </si>
  <si>
    <t xml:space="preserve">BUCHA DE NYLON SEM ABA S6, COM PARAFUSO DE 4,20 X 40 MM EM ACO ZINCADO COM ROSCA SOBERBA, CABECA CHATA E FENDA PHILLIPS                                                                                                                                                                                                                                                                                                                                                                                   </t>
  </si>
  <si>
    <t xml:space="preserve">BUCHA DE NYLON SEM ABA S8                                                                                                                                                                                                                                                                                                                                                                                                                                                                                 </t>
  </si>
  <si>
    <t xml:space="preserve">BUCHA DE NYLON SEM ABA S8, COM PARAFUSO DE 4,80 X 50 MM EM ACO ZINCADO COM ROSCA SOBERBA, CABECA CHATA E FENDA PHILLIPS                                                                                                                                                                                                                                                                                                                                                                                   </t>
  </si>
  <si>
    <t xml:space="preserve">BUCHA DE NYLON, DIAMETRO DO FURO 8 MM, COMPRIMENTO 40 MM, COM PARAFUSO DE ROSCA SOBERBA, CABECA CHATA, FENDA SIMPLES, 4,8 X 50 MM                                                                                                                                                                                                                                                                                                                                                                         </t>
  </si>
  <si>
    <t xml:space="preserve">BUCHA DE REDUCAO CPVC, SOLDAVEL, 54 X 28 MM, PARA AGUA QUENTE                                                                                                                                                                                                                                                                                                                                                                                                                                             </t>
  </si>
  <si>
    <t xml:space="preserve">BUCHA DE REDUCAO DE COBRE (REF 600-2) SEM ANEL DE SOLDA, PONTA X BOLSA, 22 X 15 MM                                                                                                                                                                                                                                                                                                                                                                                                                        </t>
  </si>
  <si>
    <t xml:space="preserve">BUCHA DE REDUCAO DE COBRE (REF 600-2) SEM ANEL DE SOLDA, PONTA X BOLSA, 28 X 22 MM                                                                                                                                                                                                                                                                                                                                                                                                                        </t>
  </si>
  <si>
    <t xml:space="preserve">BUCHA DE REDUCAO DE COBRE (REF 600-2) SEM ANEL DE SOLDA, PONTA X BOLSA, 35 X 28 MM                                                                                                                                                                                                                                                                                                                                                                                                                        </t>
  </si>
  <si>
    <t xml:space="preserve">BUCHA DE REDUCAO DE COBRE (REF 600-2) SEM ANEL DE SOLDA, PONTA X BOLSA, 42 X 35 MM                                                                                                                                                                                                                                                                                                                                                                                                                        </t>
  </si>
  <si>
    <t xml:space="preserve">BUCHA DE REDUCAO DE COBRE (REF 600-2) SEM ANEL DE SOLDA, PONTA X BOLSA, 54 X 42 MM                                                                                                                                                                                                                                                                                                                                                                                                                        </t>
  </si>
  <si>
    <t xml:space="preserve">BUCHA DE REDUCAO DE COBRE (REF 600-2) SEM ANEL DE SOLDA, PONTA X BOLSA, 66 X 54 MM                                                                                                                                                                                                                                                                                                                                                                                                                        </t>
  </si>
  <si>
    <t xml:space="preserve">BUCHA DE REDUCAO DE FERRO GALVANIZADO, COM ROSCA BSP, DE 1 1/2" X 1 1/4"                                                                                                                                                                                                                                                                                                                                                                                                                                  </t>
  </si>
  <si>
    <t xml:space="preserve">BUCHA DE REDUCAO DE FERRO GALVANIZADO, COM ROSCA BSP, DE 1 1/2" X 1/2"                                                                                                                                                                                                                                                                                                                                                                                                                                    </t>
  </si>
  <si>
    <t xml:space="preserve">BUCHA DE REDUCAO DE FERRO GALVANIZADO, COM ROSCA BSP, DE 1 1/2" X 1"                                                                                                                                                                                                                                                                                                                                                                                                                                      </t>
  </si>
  <si>
    <t xml:space="preserve">BUCHA DE REDUCAO DE FERRO GALVANIZADO, COM ROSCA BSP, DE 1 1/2" X 3/4"                                                                                                                                                                                                                                                                                                                                                                                                                                    </t>
  </si>
  <si>
    <t xml:space="preserve">BUCHA DE REDUCAO DE FERRO GALVANIZADO, COM ROSCA BSP, DE 1 1/4" X 1/2"                                                                                                                                                                                                                                                                                                                                                                                                                                    </t>
  </si>
  <si>
    <t xml:space="preserve">BUCHA DE REDUCAO DE FERRO GALVANIZADO, COM ROSCA BSP, DE 1 1/4" X 1"                                                                                                                                                                                                                                                                                                                                                                                                                                      </t>
  </si>
  <si>
    <t xml:space="preserve">BUCHA DE REDUCAO DE FERRO GALVANIZADO, COM ROSCA BSP, DE 1 1/4" X 3/4"                                                                                                                                                                                                                                                                                                                                                                                                                                    </t>
  </si>
  <si>
    <t xml:space="preserve">BUCHA DE REDUCAO DE FERRO GALVANIZADO, COM ROSCA BSP, DE 1/2" X 1/4"                                                                                                                                                                                                                                                                                                                                                                                                                                      </t>
  </si>
  <si>
    <t xml:space="preserve">BUCHA DE REDUCAO DE FERRO GALVANIZADO, COM ROSCA BSP, DE 1/2" X 3/8"                                                                                                                                                                                                                                                                                                                                                                                                                                      </t>
  </si>
  <si>
    <t xml:space="preserve">BUCHA DE REDUCAO DE FERRO GALVANIZADO, COM ROSCA BSP, DE 1" X 1/2"                                                                                                                                                                                                                                                                                                                                                                                                                                        </t>
  </si>
  <si>
    <t xml:space="preserve">BUCHA DE REDUCAO DE FERRO GALVANIZADO, COM ROSCA BSP, DE 1" X 3/4"                                                                                                                                                                                                                                                                                                                                                                                                                                        </t>
  </si>
  <si>
    <t xml:space="preserve">BUCHA DE REDUCAO DE FERRO GALVANIZADO, COM ROSCA BSP, DE 2 1/2" X 1 1/2"                                                                                                                                                                                                                                                                                                                                                                                                                                  </t>
  </si>
  <si>
    <t xml:space="preserve">BUCHA DE REDUCAO DE FERRO GALVANIZADO, COM ROSCA BSP, DE 2 1/2" X 1 1/4"                                                                                                                                                                                                                                                                                                                                                                                                                                  </t>
  </si>
  <si>
    <t xml:space="preserve">BUCHA DE REDUCAO DE FERRO GALVANIZADO, COM ROSCA BSP, DE 2 1/2" X 1"                                                                                                                                                                                                                                                                                                                                                                                                                                      </t>
  </si>
  <si>
    <t xml:space="preserve">BUCHA DE REDUCAO DE FERRO GALVANIZADO, COM ROSCA BSP, DE 2 1/2" X 2"                                                                                                                                                                                                                                                                                                                                                                                                                                      </t>
  </si>
  <si>
    <t xml:space="preserve">BUCHA DE REDUCAO DE FERRO GALVANIZADO, COM ROSCA BSP, DE 2" X 1 1/2"                                                                                                                                                                                                                                                                                                                                                                                                                                      </t>
  </si>
  <si>
    <t xml:space="preserve">BUCHA DE REDUCAO DE FERRO GALVANIZADO, COM ROSCA BSP, DE 2" X 1 1/4"                                                                                                                                                                                                                                                                                                                                                                                                                                      </t>
  </si>
  <si>
    <t xml:space="preserve">BUCHA DE REDUCAO DE FERRO GALVANIZADO, COM ROSCA BSP, DE 2" X 1"                                                                                                                                                                                                                                                                                                                                                                                                                                          </t>
  </si>
  <si>
    <t xml:space="preserve">BUCHA DE REDUCAO DE FERRO GALVANIZADO, COM ROSCA BSP, DE 3/4" X 1/2"                                                                                                                                                                                                                                                                                                                                                                                                                                      </t>
  </si>
  <si>
    <t xml:space="preserve">BUCHA DE REDUCAO DE FERRO GALVANIZADO, COM ROSCA BSP, DE 3" X 1 1/2"                                                                                                                                                                                                                                                                                                                                                                                                                                      </t>
  </si>
  <si>
    <t xml:space="preserve">BUCHA DE REDUCAO DE FERRO GALVANIZADO, COM ROSCA BSP, DE 3" X 1 1/4"                                                                                                                                                                                                                                                                                                                                                                                                                                      </t>
  </si>
  <si>
    <t xml:space="preserve">BUCHA DE REDUCAO DE FERRO GALVANIZADO, COM ROSCA BSP, DE 3" X 2 1/2"                                                                                                                                                                                                                                                                                                                                                                                                                                      </t>
  </si>
  <si>
    <t xml:space="preserve">BUCHA DE REDUCAO DE FERRO GALVANIZADO, COM ROSCA BSP, DE 3" X 2"                                                                                                                                                                                                                                                                                                                                                                                                                                          </t>
  </si>
  <si>
    <t xml:space="preserve">BUCHA DE REDUCAO DE FERRO GALVANIZADO, COM ROSCA BSP, DE 4" X 2 1/2"                                                                                                                                                                                                                                                                                                                                                                                                                                      </t>
  </si>
  <si>
    <t xml:space="preserve">BUCHA DE REDUCAO DE FERRO GALVANIZADO, COM ROSCA BSP, DE 4" X 2"                                                                                                                                                                                                                                                                                                                                                                                                                                          </t>
  </si>
  <si>
    <t xml:space="preserve">BUCHA DE REDUCAO DE FERRO GALVANIZADO, COM ROSCA BSP, DE 4" X 3"                                                                                                                                                                                                                                                                                                                                                                                                                                          </t>
  </si>
  <si>
    <t xml:space="preserve">BUCHA DE REDUCAO DE FERRO GALVANIZADO, COM ROSCA BSP, DE 5" X 4"                                                                                                                                                                                                                                                                                                                                                                                                                                          </t>
  </si>
  <si>
    <t xml:space="preserve">BUCHA DE REDUCAO DE FERRO GALVANIZADO, COM ROSCA BSP, DE 6" X 4"                                                                                                                                                                                                                                                                                                                                                                                                                                          </t>
  </si>
  <si>
    <t xml:space="preserve">BUCHA DE REDUCAO DE FERRO GALVANIZADO, COM ROSCA BSP, DE 6" X 5"                                                                                                                                                                                                                                                                                                                                                                                                                                          </t>
  </si>
  <si>
    <t xml:space="preserve">BUCHA DE REDUCAO DE PVC, SOLDAVEL, CURTA, COM 25 X 20 MM, PARA AGUA FRIA PREDIAL                                                                                                                                                                                                                                                                                                                                                                                                                          </t>
  </si>
  <si>
    <t xml:space="preserve">BUCHA DE REDUCAO DE PVC, SOLDAVEL, CURTA, COM 32 X 25 MM, PARA AGUA FRIA PREDIAL                                                                                                                                                                                                                                                                                                                                                                                                                          </t>
  </si>
  <si>
    <t xml:space="preserve">BUCHA DE REDUCAO DE PVC, SOLDAVEL, CURTA, COM 40 X 32 MM, PARA AGUA FRIA PREDIAL                                                                                                                                                                                                                                                                                                                                                                                                                          </t>
  </si>
  <si>
    <t xml:space="preserve">BUCHA DE REDUCAO DE PVC, SOLDAVEL, CURTA, COM 50 X 40 MM, PARA AGUA FRIA PREDIAL                                                                                                                                                                                                                                                                                                                                                                                                                          </t>
  </si>
  <si>
    <t xml:space="preserve">BUCHA DE REDUCAO DE PVC, SOLDAVEL, CURTA, COM 60 X 50 MM, PARA AGUA FRIA PREDIAL                                                                                                                                                                                                                                                                                                                                                                                                                          </t>
  </si>
  <si>
    <t xml:space="preserve">BUCHA DE REDUCAO DE PVC, SOLDAVEL, LONGA, COM 32 X 20 MM, PARA AGUA FRIA PREDIAL                                                                                                                                                                                                                                                                                                                                                                                                                          </t>
  </si>
  <si>
    <t xml:space="preserve">BUCHA DE REDUCAO DE PVC, SOLDAVEL, LONGA, COM 40 X 25 MM, PARA AGUA FRIA PREDIAL                                                                                                                                                                                                                                                                                                                                                                                                                          </t>
  </si>
  <si>
    <t xml:space="preserve">BUCHA DE REDUCAO DE PVC, SOLDAVEL, LONGA, COM 50 X 25 MM, PARA AGUA FRIA PREDIAL                                                                                                                                                                                                                                                                                                                                                                                                                          </t>
  </si>
  <si>
    <t xml:space="preserve">BUCHA DE REDUCAO DE PVC, SOLDAVEL, LONGA, COM 50 X 32 MM, PARA AGUA FRIA PREDIAL                                                                                                                                                                                                                                                                                                                                                                                                                          </t>
  </si>
  <si>
    <t xml:space="preserve">BUCHA DE REDUCAO DE PVC, SOLDAVEL, LONGA, COM 60 X 25 MM, PARA AGUA FRIA PREDIAL                                                                                                                                                                                                                                                                                                                                                                                                                          </t>
  </si>
  <si>
    <t xml:space="preserve">BUCHA DE REDUCAO DE PVC, SOLDAVEL, LONGA, COM 60 X 32 MM, PARA AGUA FRIA PREDIAL                                                                                                                                                                                                                                                                                                                                                                                                                          </t>
  </si>
  <si>
    <t xml:space="preserve">BUCHA DE REDUCAO DE PVC, SOLDAVEL, LONGA, COM 60 X 50 MM, PARA AGUA FRIA PREDIAL                                                                                                                                                                                                                                                                                                                                                                                                                          </t>
  </si>
  <si>
    <t xml:space="preserve">BUCHA DE REDUCAO DE PVC, SOLDAVEL, LONGA, COM 75 X 50 MM, PARA AGUA FRIA PREDIAL                                                                                                                                                                                                                                                                                                                                                                                                                          </t>
  </si>
  <si>
    <t xml:space="preserve">BUCHA DE REDUCAO DE PVC, SOLDAVEL, LONGA, 50 X 40 MM, PARA ESGOTO PREDIAL                                                                                                                                                                                                                                                                                                                                                                                                                                 </t>
  </si>
  <si>
    <t xml:space="preserve">BUCHA DE REDUCAO EM ALUMINIO, COM ROSCA, DE 1 1/2" X 1 1/4", PARA ELETRODUTO                                                                                                                                                                                                                                                                                                                                                                                                                              </t>
  </si>
  <si>
    <t xml:space="preserve">BUCHA DE REDUCAO EM ALUMINIO, COM ROSCA, DE 1 1/2" X 1", PARA ELETRODUTO                                                                                                                                                                                                                                                                                                                                                                                                                                  </t>
  </si>
  <si>
    <t xml:space="preserve">BUCHA DE REDUCAO EM ALUMINIO, COM ROSCA, DE 1 1/2" X 3/4", PARA ELETRODUTO                                                                                                                                                                                                                                                                                                                                                                                                                                </t>
  </si>
  <si>
    <t xml:space="preserve">BUCHA DE REDUCAO EM ALUMINIO, COM ROSCA, DE 1 1/4" X 1/2", PARA ELETRODUTO                                                                                                                                                                                                                                                                                                                                                                                                                                </t>
  </si>
  <si>
    <t xml:space="preserve">BUCHA DE REDUCAO EM ALUMINIO, COM ROSCA, DE 1 1/4" X 1", PARA ELETRODUTO                                                                                                                                                                                                                                                                                                                                                                                                                                  </t>
  </si>
  <si>
    <t xml:space="preserve">BUCHA DE REDUCAO EM ALUMINIO, COM ROSCA, DE 1 1/4" X 3/4", PARA ELETRODUTO                                                                                                                                                                                                                                                                                                                                                                                                                                </t>
  </si>
  <si>
    <t xml:space="preserve">BUCHA DE REDUCAO EM ALUMINIO, COM ROSCA, DE 1" X 1/2", PARA ELETRODUTO                                                                                                                                                                                                                                                                                                                                                                                                                                    </t>
  </si>
  <si>
    <t xml:space="preserve">BUCHA DE REDUCAO EM ALUMINIO, COM ROSCA, DE 1" X 3/4", PARA ELETRODUTO                                                                                                                                                                                                                                                                                                                                                                                                                                    </t>
  </si>
  <si>
    <t xml:space="preserve">BUCHA DE REDUCAO EM ALUMINIO, COM ROSCA, DE 2 1/2" X 1 1/2", PARA ELETRODUTO                                                                                                                                                                                                                                                                                                                                                                                                                              </t>
  </si>
  <si>
    <t xml:space="preserve">BUCHA DE REDUCAO EM ALUMINIO, COM ROSCA, DE 2 1/2" X 1 1/4", PARA ELETRODUTO                                                                                                                                                                                                                                                                                                                                                                                                                              </t>
  </si>
  <si>
    <t xml:space="preserve">BUCHA DE REDUCAO EM ALUMINIO, COM ROSCA, DE 2 1/2" X 1", PARA ELETRODUTO                                                                                                                                                                                                                                                                                                                                                                                                                                  </t>
  </si>
  <si>
    <t xml:space="preserve">BUCHA DE REDUCAO EM ALUMINIO, COM ROSCA, DE 2 1/2" X 2", PARA ELETRODUTO                                                                                                                                                                                                                                                                                                                                                                                                                                  </t>
  </si>
  <si>
    <t xml:space="preserve">BUCHA DE REDUCAO EM ALUMINIO, COM ROSCA, DE 2" X 1 1/2", PARA ELETRODUTO                                                                                                                                                                                                                                                                                                                                                                                                                                  </t>
  </si>
  <si>
    <t xml:space="preserve">BUCHA DE REDUCAO EM ALUMINIO, COM ROSCA, DE 2" X 1 1/4", PARA ELETRODUTO                                                                                                                                                                                                                                                                                                                                                                                                                                  </t>
  </si>
  <si>
    <t xml:space="preserve">BUCHA DE REDUCAO EM ALUMINIO, COM ROSCA, DE 2" X 1", PARA ELETRODUTO                                                                                                                                                                                                                                                                                                                                                                                                                                      </t>
  </si>
  <si>
    <t xml:space="preserve">BUCHA DE REDUCAO EM ALUMINIO, COM ROSCA, DE 2" X 3/4", PARA ELETRODUTO                                                                                                                                                                                                                                                                                                                                                                                                                                    </t>
  </si>
  <si>
    <t xml:space="preserve">BUCHA DE REDUCAO EM ALUMINIO, COM ROSCA, DE 3/4" X 1/2",  PARA ELETRODUTO                                                                                                                                                                                                                                                                                                                                                                                                                                 </t>
  </si>
  <si>
    <t xml:space="preserve">BUCHA DE REDUCAO EM ALUMINIO, COM ROSCA, DE 3" X 1 1/2", PARA ELETRODUTO                                                                                                                                                                                                                                                                                                                                                                                                                                  </t>
  </si>
  <si>
    <t xml:space="preserve">BUCHA DE REDUCAO EM ALUMINIO, COM ROSCA, DE 3" X 1 1/4", PARA ELETRODUTO                                                                                                                                                                                                                                                                                                                                                                                                                                  </t>
  </si>
  <si>
    <t xml:space="preserve">BUCHA DE REDUCAO EM ALUMINIO, COM ROSCA, DE 3" X 2 1/2", PARA ELETRODUTO                                                                                                                                                                                                                                                                                                                                                                                                                                  </t>
  </si>
  <si>
    <t xml:space="preserve">BUCHA DE REDUCAO EM ALUMINIO, COM ROSCA, DE 3" X 2", PARA ELETRODUTO                                                                                                                                                                                                                                                                                                                                                                                                                                      </t>
  </si>
  <si>
    <t xml:space="preserve">BUCHA DE REDUCAO EM ALUMINIO, COM ROSCA, DE 4" X 2 1/2", PARA ELETRODUTO                                                                                                                                                                                                                                                                                                                                                                                                                                  </t>
  </si>
  <si>
    <t xml:space="preserve">BUCHA DE REDUCAO EM ALUMINIO, COM ROSCA, DE 4" X 2", PARA ELETRODUTO                                                                                                                                                                                                                                                                                                                                                                                                                                      </t>
  </si>
  <si>
    <t xml:space="preserve">BUCHA DE REDUCAO EM ALUMINIO, COM ROSCA, DE 4" X 3", PARA ELETRODUTO                                                                                                                                                                                                                                                                                                                                                                                                                                      </t>
  </si>
  <si>
    <t xml:space="preserve">BUCHA DE REDUCAO PVC ROSCAVEL 3/4" X 1/2"                                                                                                                                                                                                                                                                                                                                                                                                                                                                 </t>
  </si>
  <si>
    <t xml:space="preserve">BUCHA DE REDUCAO PVC, ROSCAVEL 1 1/2" X 1"                                                                                                                                                                                                                                                                                                                                                                                                                                                                </t>
  </si>
  <si>
    <t xml:space="preserve">BUCHA DE REDUCAO PVC, ROSCAVEL, 1 1/2" X 3/4"                                                                                                                                                                                                                                                                                                                                                                                                                                                             </t>
  </si>
  <si>
    <t xml:space="preserve">BUCHA DE REDUCAO PVC, ROSCAVEL, 1" X 1/2"                                                                                                                                                                                                                                                                                                                                                                                                                                                                 </t>
  </si>
  <si>
    <t xml:space="preserve">BUCHA DE REDUCAO PVC, ROSCAVEL, 1" X 3/4"                                                                                                                                                                                                                                                                                                                                                                                                                                                                 </t>
  </si>
  <si>
    <t xml:space="preserve">BUCHA DE REDUCAO, CPVC, SOLDAVEL, 22 X 15 MM, PARA AGUA QUENTE                                                                                                                                                                                                                                                                                                                                                                                                                                            </t>
  </si>
  <si>
    <t xml:space="preserve">BUCHA DE REDUCAO, CPVC, SOLDAVEL, 28 X 22 MM, PARA AGUA QUENTE                                                                                                                                                                                                                                                                                                                                                                                                                                            </t>
  </si>
  <si>
    <t xml:space="preserve">BUCHA DE REDUCAO, CPVC, SOLDAVEL, 35 X 28 MM, PARA AGUA QUENTE                                                                                                                                                                                                                                                                                                                                                                                                                                            </t>
  </si>
  <si>
    <t xml:space="preserve">BUCHA DE REDUCAO, CPVC, SOLDAVEL, 42 X 22 MM, PARA AGUA QUENTE                                                                                                                                                                                                                                                                                                                                                                                                                                            </t>
  </si>
  <si>
    <t xml:space="preserve">BUCHA DE REDUCAO, CPVC, SOLDAVEL, 54 X 35 MM, PARA AGUA QUENTE                                                                                                                                                                                                                                                                                                                                                                                                                                            </t>
  </si>
  <si>
    <t xml:space="preserve">BUCHA DE REDUCAO, PPR, DN 25 X 20 MM, PARA AGUA QUENTE PREDIAL                                                                                                                                                                                                                                                                                                                                                                                                                                            </t>
  </si>
  <si>
    <t xml:space="preserve">BUCHA DE REDUCAO, PPR, DN 32 X 25 MM, PARA AGUA QUENTE E FRIA PREDIAL                                                                                                                                                                                                                                                                                                                                                                                                                                     </t>
  </si>
  <si>
    <t xml:space="preserve">BUCHA DE REDUCAO, PPR, DN 40 X 25 MM, PARA AGUA QUENTE E FRIA PREDIAL                                                                                                                                                                                                                                                                                                                                                                                                                                     </t>
  </si>
  <si>
    <t xml:space="preserve">BUCHA DE REDUCAO, PPR, DN 50 X 25 MM, PARA AGUA QUENTE E FRIA PREDIAL                                                                                                                                                                                                                                                                                                                                                                                                                                     </t>
  </si>
  <si>
    <t xml:space="preserve">BUCHA DE REDUCAO, PPR, DN 50 X 32 MM, PARA AGUA QUENTE E FRIA PREDIAL                                                                                                                                                                                                                                                                                                                                                                                                                                     </t>
  </si>
  <si>
    <t xml:space="preserve">BUCHA DE REDUCAO, PVC, LONGA, SERIE R, DN 50 X 40 MM, PARA ESGOTO PREDIAL                                                                                                                                                                                                                                                                                                                                                                                                                                 </t>
  </si>
  <si>
    <t xml:space="preserve">BUCHA EM ALUMINIO, COM ROSCA, DE  1 1/2", PARA ELETRODUTO                                                                                                                                                                                                                                                                                                                                                                                                                                                 </t>
  </si>
  <si>
    <t xml:space="preserve">BUCHA EM ALUMINIO, COM ROSCA, DE 1 1/4", PARA ELETRODUTO                                                                                                                                                                                                                                                                                                                                                                                                                                                  </t>
  </si>
  <si>
    <t xml:space="preserve">BUCHA EM ALUMINIO, COM ROSCA, DE 1/2", PARA ELETRODUTO                                                                                                                                                                                                                                                                                                                                                                                                                                                    </t>
  </si>
  <si>
    <t xml:space="preserve">BUCHA EM ALUMINIO, COM ROSCA, DE 1", PARA ELETRODUTO                                                                                                                                                                                                                                                                                                                                                                                                                                                      </t>
  </si>
  <si>
    <t xml:space="preserve">BUCHA EM ALUMINIO, COM ROSCA, DE 2 1/2", PARA ELETRODUTO                                                                                                                                                                                                                                                                                                                                                                                                                                                  </t>
  </si>
  <si>
    <t xml:space="preserve">BUCHA EM ALUMINIO, COM ROSCA, DE 2", PARA ELETRODUTO                                                                                                                                                                                                                                                                                                                                                                                                                                                      </t>
  </si>
  <si>
    <t xml:space="preserve">BUCHA EM ALUMINIO, COM ROSCA, DE 3/4", PARA ELETRODUTO                                                                                                                                                                                                                                                                                                                                                                                                                                                    </t>
  </si>
  <si>
    <t xml:space="preserve">BUCHA EM ALUMINIO, COM ROSCA, DE 3/8", PARA ELETRODUTO                                                                                                                                                                                                                                                                                                                                                                                                                                                    </t>
  </si>
  <si>
    <t xml:space="preserve">BUCHA EM ALUMINIO, COM ROSCA, DE 3", PARA ELETRODUTO                                                                                                                                                                                                                                                                                                                                                                                                                                                      </t>
  </si>
  <si>
    <t xml:space="preserve">BUCHA EM ALUMINIO, COM ROSCA, DE 4", PARA ELETRODUTO                                                                                                                                                                                                                                                                                                                                                                                                                                                      </t>
  </si>
  <si>
    <t xml:space="preserve">CABECEIRA DIREITA OU ESQUERDA, PVC, PARA CALHA PLUVIAL, DIAMETRO ENTRE *119 E 170* MM, PARA DRENAGEM PLUVIAL PREDIAL                                                                                                                                                                                                                                                                                                                                                                                      </t>
  </si>
  <si>
    <t xml:space="preserve">CABECOTE PARA ENTRADA DE LINHA DE ALIMENTACAO PARA ELETRODUTO, EM LIGA DE ALUMINIO COM ACABAMENTO ANTI CORROSIVO, COM FIXACAO POR ENCAIXE LISO DE 360 GRAUS, DE 1 1/2"                                                                                                                                                                                                                                                                                                                                    </t>
  </si>
  <si>
    <t xml:space="preserve">CABECOTE PARA ENTRADA DE LINHA DE ALIMENTACAO PARA ELETRODUTO, EM LIGA DE ALUMINIO COM ACABAMENTO ANTI CORROSIVO, COM FIXACAO POR ENCAIXE LISO DE 360 GRAUS, DE 1 1/4"                                                                                                                                                                                                                                                                                                                                    </t>
  </si>
  <si>
    <t xml:space="preserve">CABECOTE PARA ENTRADA DE LINHA DE ALIMENTACAO PARA ELETRODUTO, EM LIGA DE ALUMINIO COM ACABAMENTO ANTI CORROSIVO, COM FIXACAO POR ENCAIXE LISO DE 360 GRAUS, DE 1/2"                                                                                                                                                                                                                                                                                                                                      </t>
  </si>
  <si>
    <t xml:space="preserve">CABECOTE PARA ENTRADA DE LINHA DE ALIMENTACAO PARA ELETRODUTO, EM LIGA DE ALUMINIO COM ACABAMENTO ANTI CORROSIVO, COM FIXACAO POR ENCAIXE LISO DE 360 GRAUS, DE 1"                                                                                                                                                                                                                                                                                                                                        </t>
  </si>
  <si>
    <t xml:space="preserve">CABECOTE PARA ENTRADA DE LINHA DE ALIMENTACAO PARA ELETRODUTO, EM LIGA DE ALUMINIO COM ACABAMENTO ANTI CORROSIVO, COM FIXACAO POR ENCAIXE LISO DE 360 GRAUS, DE 2 1/2"                                                                                                                                                                                                                                                                                                                                    </t>
  </si>
  <si>
    <t xml:space="preserve">CABECOTE PARA ENTRADA DE LINHA DE ALIMENTACAO PARA ELETRODUTO, EM LIGA DE ALUMINIO COM ACABAMENTO ANTI CORROSIVO, COM FIXACAO POR ENCAIXE LISO DE 360 GRAUS, DE 2"                                                                                                                                                                                                                                                                                                                                        </t>
  </si>
  <si>
    <t xml:space="preserve">CABECOTE PARA ENTRADA DE LINHA DE ALIMENTACAO PARA ELETRODUTO, EM LIGA DE ALUMINIO COM ACABAMENTO ANTI CORROSIVO, COM FIXACAO POR ENCAIXE LISO DE 360 GRAUS, DE 3 1/2"                                                                                                                                                                                                                                                                                                                                    </t>
  </si>
  <si>
    <t xml:space="preserve">CABECOTE PARA ENTRADA DE LINHA DE ALIMENTACAO PARA ELETRODUTO, EM LIGA DE ALUMINIO COM ACABAMENTO ANTI CORROSIVO, COM FIXACAO POR ENCAIXE LISO DE 360 GRAUS, DE 3/4"                                                                                                                                                                                                                                                                                                                                      </t>
  </si>
  <si>
    <t xml:space="preserve">CABECOTE PARA ENTRADA DE LINHA DE ALIMENTACAO PARA ELETRODUTO, EM LIGA DE ALUMINIO COM ACABAMENTO ANTI CORROSIVO, COM FIXACAO POR ENCAIXE LISO DE 360 GRAUS, DE 3"                                                                                                                                                                                                                                                                                                                                        </t>
  </si>
  <si>
    <t xml:space="preserve">CABECOTE PARA ENTRADA DE LINHA DE ALIMENTACAO PARA ELETRODUTO, EM LIGA DE ALUMINIO COM ACABAMENTO ANTI CORROSIVO, COM FIXACAO POR ENCAIXE LISO DE 360 GRAUS, DE 4"                                                                                                                                                                                                                                                                                                                                        </t>
  </si>
  <si>
    <t xml:space="preserve">CABIDE/GANCHO DE BANHEIRO SIMPLES EM METAL CROMADO                                                                                                                                                                                                                                                                                                                                                                                                                                                        </t>
  </si>
  <si>
    <t xml:space="preserve">CABO COAXIAL RG11 95% DE MALHA                                                                                                                                                                                                                                                                                                                                                                                                                                                                            </t>
  </si>
  <si>
    <t xml:space="preserve">CABO COAXIAL RG59 95% DE MALHA                                                                                                                                                                                                                                                                                                                                                                                                                                                                            </t>
  </si>
  <si>
    <t xml:space="preserve">CABO COAXIAL RG6 95% DE MALHA                                                                                                                                                                                                                                                                                                                                                                                                                                                                             </t>
  </si>
  <si>
    <t xml:space="preserve">CABO DE ACO GALVANIZADO, DIAMETRO 12,7 MM (1/2"), COM ALMA DE ACO CABO INDEPENDENTE 6 X 25 F                                                                                                                                                                                                                                                                                                                                                                                                              </t>
  </si>
  <si>
    <t xml:space="preserve">CABO DE ACO GALVANIZADO, DIAMETRO 12,7 MM (1/2"), COM ALMA DE FIBRA 6 X 25 F                                                                                                                                                                                                                                                                                                                                                                                                                              </t>
  </si>
  <si>
    <t xml:space="preserve">CABO DE ACO GALVANIZADO, DIAMETRO 9,53 MM (3/8"), COM ALMA DE FIBRA 6 X 25 F                                                                                                                                                                                                                                                                                                                                                                                                                              </t>
  </si>
  <si>
    <t xml:space="preserve">CABO DE ALUMINIO NU COM ALMA DE ACO, BITOLA 1/0 AWG                                                                                                                                                                                                                                                                                                                                                                                                                                                       </t>
  </si>
  <si>
    <t xml:space="preserve">CABO DE ALUMINIO NU COM ALMA DE ACO, BITOLA 2 AWG                                                                                                                                                                                                                                                                                                                                                                                                                                                         </t>
  </si>
  <si>
    <t xml:space="preserve">CABO DE ALUMINIO NU COM ALMA DE ACO, BITOLA 2/0 AWG                                                                                                                                                                                                                                                                                                                                                                                                                                                       </t>
  </si>
  <si>
    <t xml:space="preserve">CABO DE ALUMINIO NU COM ALMA DE ACO, BITOLA 4 AWG                                                                                                                                                                                                                                                                                                                                                                                                                                                         </t>
  </si>
  <si>
    <t xml:space="preserve">CABO DE ALUMINIO NU SEM ALMA DE ACO, BITOLA 1/0 AWG                                                                                                                                                                                                                                                                                                                                                                                                                                                       </t>
  </si>
  <si>
    <t xml:space="preserve">CABO DE ALUMINIO NU SEM ALMA DE ACO, BITOLA 2 AWG                                                                                                                                                                                                                                                                                                                                                                                                                                                         </t>
  </si>
  <si>
    <t xml:space="preserve">CABO DE ALUMINIO NU SEM ALMA DE ACO, BITOLA 2/0 AWG                                                                                                                                                                                                                                                                                                                                                                                                                                                       </t>
  </si>
  <si>
    <t xml:space="preserve">CABO DE ALUMINIO NU SEM ALMA DE ACO, BITOLA 4 AWG                                                                                                                                                                                                                                                                                                                                                                                                                                                         </t>
  </si>
  <si>
    <t xml:space="preserve">CABO DE COBRE FLEXIVEL NAO HALOGENADO, SEM EMISSAO DE FUMACA, 750V, SECAO NOMINAL 120 MM                                                                                                                                                                                                                                                                                                                                                                                                                  </t>
  </si>
  <si>
    <t xml:space="preserve">CABO DE COBRE FLEXIVEL NAO HALOGENADO, SEM EMISSAO DE FUMACA, 750V, SECAO NOMINAL 2,5 MM                                                                                                                                                                                                                                                                                                                                                                                                                  </t>
  </si>
  <si>
    <t xml:space="preserve">CABO DE COBRE FLEXIVEL NAO HALOGENADO, SEM EMISSAO DE FUMACA, 750V, SECAO NOMINAL 240 MM                                                                                                                                                                                                                                                                                                                                                                                                                  </t>
  </si>
  <si>
    <t xml:space="preserve">CABO DE COBRE FLEXIVEL NAO HALOGENADO, SEM EMISSAO DE FUMACA, 750V, SECAO NOMINAL 50 MM                                                                                                                                                                                                                                                                                                                                                                                                                   </t>
  </si>
  <si>
    <t xml:space="preserve">CABO DE COBRE FLEXIVEL NAO HALOGENADO, SEM EMISSAO DE FUMACA, 750V, SECAO NOMINAL 6,0 MM                                                                                                                                                                                                                                                                                                                                                                                                                  </t>
  </si>
  <si>
    <t xml:space="preserve">CABO DE COBRE NU 10 MM2 MEIO-DURO                                                                                                                                                                                                                                                                                                                                                                                                                                                                         </t>
  </si>
  <si>
    <t xml:space="preserve">CABO DE COBRE NU 120 MM2 MEIO-DURO                                                                                                                                                                                                                                                                                                                                                                                                                                                                        </t>
  </si>
  <si>
    <t xml:space="preserve">CABO DE COBRE NU 150 MM2 MEIO-DURO                                                                                                                                                                                                                                                                                                                                                                                                                                                                        </t>
  </si>
  <si>
    <t xml:space="preserve">CABO DE COBRE NU 16 MM2 MEIO-DURO                                                                                                                                                                                                                                                                                                                                                                                                                                                                         </t>
  </si>
  <si>
    <t xml:space="preserve">CABO DE COBRE NU 185 MM2 MEIO-DURO                                                                                                                                                                                                                                                                                                                                                                                                                                                                        </t>
  </si>
  <si>
    <t xml:space="preserve">CABO DE COBRE NU 25 MM2 MEIO-DURO                                                                                                                                                                                                                                                                                                                                                                                                                                                                         </t>
  </si>
  <si>
    <t xml:space="preserve">CABO DE COBRE NU 35 MM2 MEIO-DURO                                                                                                                                                                                                                                                                                                                                                                                                                                                                         </t>
  </si>
  <si>
    <t xml:space="preserve">CABO DE COBRE NU 50 MM2 MEIO-DURO                                                                                                                                                                                                                                                                                                                                                                                                                                                                         </t>
  </si>
  <si>
    <t xml:space="preserve">CABO DE COBRE NU 70 MM2 MEIO-DURO                                                                                                                                                                                                                                                                                                                                                                                                                                                                         </t>
  </si>
  <si>
    <t xml:space="preserve">CABO DE COBRE NU 95 MM2 MEIO-DURO                                                                                                                                                                                                                                                                                                                                                                                                                                                                         </t>
  </si>
  <si>
    <t xml:space="preserve">CABO DE COBRE, FLEXIVEL, CLASSE 4 OU 5, ISOLACAO EM PVC/A, ANTICHAMA BWF-B, COBERTURA PVC-ST1, ANTICHAMA BWF-B, 1 CONDUTOR, 0,6/1 KV, SECAO NOMINAL 1,5 MM2                                                                                                                                                                                                                                                                                                                                               </t>
  </si>
  <si>
    <t xml:space="preserve">CABO DE COBRE, FLEXIVEL, CLASSE 4 OU 5, ISOLACAO EM PVC/A, ANTICHAMA BWF-B, COBERTURA PVC-ST1, ANTICHAMA BWF-B, 1 CONDUTOR, 0,6/1 KV, SECAO NOMINAL 10 MM2                                                                                                                                                                                                                                                                                                                                                </t>
  </si>
  <si>
    <t xml:space="preserve">CABO DE COBRE, FLEXIVEL, CLASSE 4 OU 5, ISOLACAO EM PVC/A, ANTICHAMA BWF-B, COBERTURA PVC-ST1, ANTICHAMA BWF-B, 1 CONDUTOR, 0,6/1 KV, SECAO NOMINAL 120 MM2                                                                                                                                                                                                                                                                                                                                               </t>
  </si>
  <si>
    <t xml:space="preserve">CABO DE COBRE, FLEXIVEL, CLASSE 4 OU 5, ISOLACAO EM PVC/A, ANTICHAMA BWF-B, COBERTURA PVC-ST1, ANTICHAMA BWF-B, 1 CONDUTOR, 0,6/1 KV, SECAO NOMINAL 150 MM2                                                                                                                                                                                                                                                                                                                                               </t>
  </si>
  <si>
    <t xml:space="preserve">CABO DE COBRE, FLEXIVEL, CLASSE 4 OU 5, ISOLACAO EM PVC/A, ANTICHAMA BWF-B, COBERTURA PVC-ST1, ANTICHAMA BWF-B, 1 CONDUTOR, 0,6/1 KV, SECAO NOMINAL 16 MM2                                                                                                                                                                                                                                                                                                                                                </t>
  </si>
  <si>
    <t xml:space="preserve">CABO DE COBRE, FLEXIVEL, CLASSE 4 OU 5, ISOLACAO EM PVC/A, ANTICHAMA BWF-B, COBERTURA PVC-ST1, ANTICHAMA BWF-B, 1 CONDUTOR, 0,6/1 KV, SECAO NOMINAL 185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</si>
  <si>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</si>
  <si>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240 MM2                                                                                                                                                                                                                                                                                                                                               </t>
  </si>
  <si>
    <t xml:space="preserve">CABO DE COBRE, FLEXIVEL, CLASSE 4 OU 5, ISOLACAO EM PVC/A, ANTICHAMA BWF-B, COBERTURA PVC-ST1, ANTICHAMA BWF-B, 1 CONDUTOR, 0,6/1 KV, SECAO NOMINAL 25 MM2                                                                                                                                                                                                                                                                                                                                                </t>
  </si>
  <si>
    <t xml:space="preserve">CABO DE COBRE, FLEXIVEL, CLASSE 4 OU 5, ISOLACAO EM PVC/A, ANTICHAMA BWF-B, COBERTURA PVC-ST1, ANTICHAMA BWF-B, 1 CONDUTOR, 0,6/1 KV, SECAO NOMINAL 300 MM2                                                                                                                                                                                                                                                                                                                                               </t>
  </si>
  <si>
    <t xml:space="preserve">CABO DE COBRE, FLEXIVEL, CLASSE 4 OU 5, ISOLACAO EM PVC/A, ANTICHAMA BWF-B, COBERTURA PVC-ST1, ANTICHAMA BWF-B, 1 CONDUTOR, 0,6/1 KV, SECAO NOMINAL 35 MM2                                                                                                                                                                                                                                                                                                                                                </t>
  </si>
  <si>
    <t xml:space="preserve">CABO DE COBRE, FLEXIVEL, CLASSE 4 OU 5, ISOLACAO EM PVC/A, ANTICHAMA BWF-B, COBERTURA PVC-ST1, ANTICHAMA BWF-B, 1 CONDUTOR, 0,6/1 KV, SECAO NOMINAL 4 MM2                                                                                                                                                                                                                                                                                                                                                 </t>
  </si>
  <si>
    <t xml:space="preserve">CABO DE COBRE, FLEXIVEL, CLASSE 4 OU 5, ISOLACAO EM PVC/A, ANTICHAMA BWF-B, COBERTURA PVC-ST1, ANTICHAMA BWF-B, 1 CONDUTOR, 0,6/1 KV, SECAO NOMINAL 400 MM2                                                                                                                                                                                                                                                                                                                                               </t>
  </si>
  <si>
    <t xml:space="preserve">CABO DE COBRE, FLEXIVEL, CLASSE 4 OU 5, ISOLACAO EM PVC/A, ANTICHAMA BWF-B, COBERTURA PVC-ST1, ANTICHAMA BWF-B, 1 CONDUTOR, 0,6/1 KV, SECAO NOMINAL 50 MM2                                                                                                                                                                                                                                                                                                                                                </t>
  </si>
  <si>
    <t xml:space="preserve">CABO DE COBRE, FLEXIVEL, CLASSE 4 OU 5, ISOLACAO EM PVC/A, ANTICHAMA BWF-B, COBERTURA PVC-ST1, ANTICHAMA BWF-B, 1 CONDUTOR, 0,6/1 KV, SECAO NOMINAL 500 MM2                                                                                                                                                                                                                                                                                                                                               </t>
  </si>
  <si>
    <t xml:space="preserve">CABO DE COBRE, FLEXIVEL, CLASSE 4 OU 5, ISOLACAO EM PVC/A, ANTICHAMA BWF-B, COBERTURA PVC-ST1, ANTICHAMA BWF-B, 1 CONDUTOR, 0,6/1 KV, SECAO NOMINAL 6 MM2                                                                                                                                                                                                                                                                                                                                                 </t>
  </si>
  <si>
    <t xml:space="preserve">CABO DE COBRE, FLEXIVEL, CLASSE 4 OU 5, ISOLACAO EM PVC/A, ANTICHAMA BWF-B, COBERTURA PVC-ST1, ANTICHAMA BWF-B, 1 CONDUTOR, 0,6/1 KV, SECAO NOMINAL 70 MM2                                                                                                                                                                                                                                                                                                                                                </t>
  </si>
  <si>
    <t xml:space="preserve">CABO DE COBRE, FLEXIVEL, CLASSE 4 OU 5, ISOLACAO EM PVC/A, ANTICHAMA BWF-B, COBERTURA PVC-ST1, ANTICHAMA BWF-B, 1 CONDUTOR, 0,6/1 KV, SECAO NOMINAL 95 MM2                                                                                                                                                                                                                                                                                                                                                </t>
  </si>
  <si>
    <t xml:space="preserve">CABO DE COBRE, FLEXIVEL, CLASSE 4 OU 5, ISOLACAO EM PVC/A, ANTICHAMA BWF-B, 1 CONDUTOR, 450/750 V, SECAO NOMINAL 0,5 MM2                                                                                                                                                                                                                                                                                                                                                                                  </t>
  </si>
  <si>
    <t xml:space="preserve">CABO DE COBRE, FLEXIVEL, CLASSE 4 OU 5, ISOLACAO EM PVC/A, ANTICHAMA BWF-B, 1 CONDUTOR, 450/750 V, SECAO NOMINAL 0,75 MM2                                                                                                                                                                                                                                                                                                                                                                                 </t>
  </si>
  <si>
    <t xml:space="preserve">CABO DE COBRE, FLEXIVEL, CLASSE 4 OU 5, ISOLACAO EM PVC/A, ANTICHAMA BWF-B, 1 CONDUTOR, 450/750 V, SECAO NOMINAL 1,0 MM2                                                                                                                                                                                                                                                                                                                                                                                  </t>
  </si>
  <si>
    <t xml:space="preserve">CABO DE COBRE, FLEXIVEL, CLASSE 4 OU 5, ISOLACAO EM PVC/A, ANTICHAMA BWF-B, 1 CONDUTOR, 450/750 V, SECAO NOMINAL 1,5 MM2                                                                                                                                                                                                                                                                                                                                                                                  </t>
  </si>
  <si>
    <t xml:space="preserve">CABO DE COBRE, FLEXIVEL, CLASSE 4 OU 5, ISOLACAO EM PVC/A, ANTICHAMA BWF-B, 1 CONDUTOR, 450/750 V, SECAO NOMINAL 10 MM2                                                                                                                                                                                                                                                                                                                                                                                   </t>
  </si>
  <si>
    <t xml:space="preserve">CABO DE COBRE, FLEXIVEL, CLASSE 4 OU 5, ISOLACAO EM PVC/A, ANTICHAMA BWF-B, 1 CONDUTOR, 450/750 V, SECAO NOMINAL 120 MM2                                                                                                                                                                                                                                                                                                                                                                                  </t>
  </si>
  <si>
    <t xml:space="preserve">CABO DE COBRE, FLEXIVEL, CLASSE 4 OU 5, ISOLACAO EM PVC/A, ANTICHAMA BWF-B, 1 CONDUTOR, 450/750 V, SECAO NOMINAL 150 MM2                                                                                                                                                                                                                                                                                                                                                                                  </t>
  </si>
  <si>
    <t xml:space="preserve">CABO DE COBRE, FLEXIVEL, CLASSE 4 OU 5, ISOLACAO EM PVC/A, ANTICHAMA BWF-B, 1 CONDUTOR, 450/750 V, SECAO NOMINAL 16 MM2                                                                                                                                                                                                                                                                                                                                                                                   </t>
  </si>
  <si>
    <t xml:space="preserve">CABO DE COBRE, FLEXIVEL, CLASSE 4 OU 5, ISOLACAO EM PVC/A, ANTICHAMA BWF-B, 1 CONDUTOR, 450/750 V, SECAO NOMINAL 185 MM2                                                                                                                                                                                                                                                                                                                                                                                  </t>
  </si>
  <si>
    <t xml:space="preserve">CABO DE COBRE, FLEXIVEL, CLASSE 4 OU 5, ISOLACAO EM PVC/A, ANTICHAMA BWF-B, 1 CONDUTOR, 450/750 V, SECAO NOMINAL 2,5 MM2                                                                                                                                                                                                                                                                                                                                                                                  </t>
  </si>
  <si>
    <t xml:space="preserve">CABO DE COBRE, FLEXIVEL, CLASSE 4 OU 5, ISOLACAO EM PVC/A, ANTICHAMA BWF-B, 1 CONDUTOR, 450/750 V, SECAO NOMINAL 240 MM2                                                                                                                                                                                                                                                                                                                                                                                  </t>
  </si>
  <si>
    <t xml:space="preserve">CABO DE COBRE, FLEXIVEL, CLASSE 4 OU 5, ISOLACAO EM PVC/A, ANTICHAMA BWF-B, 1 CONDUTOR, 450/750 V, SECAO NOMINAL 25 MM2                                                                                                                                                                                                                                                                                                                                                                                   </t>
  </si>
  <si>
    <t xml:space="preserve">CABO DE COBRE, FLEXIVEL, CLASSE 4 OU 5, ISOLACAO EM PVC/A, ANTICHAMA BWF-B, 1 CONDUTOR, 450/750 V, SECAO NOMINAL 35 MM2                                                                                                                                                                                                                                                                                                                                                                                   </t>
  </si>
  <si>
    <t xml:space="preserve">CABO DE COBRE, FLEXIVEL, CLASSE 4 OU 5, ISOLACAO EM PVC/A, ANTICHAMA BWF-B, 1 CONDUTOR, 450/750 V, SECAO NOMINAL 4 MM2                                                                                                                                                                                                                                                                                                                                                                                    </t>
  </si>
  <si>
    <t xml:space="preserve">CABO DE COBRE, FLEXIVEL, CLASSE 4 OU 5, ISOLACAO EM PVC/A, ANTICHAMA BWF-B, 1 CONDUTOR, 450/750 V, SECAO NOMINAL 50 MM2                                                                                                                                                                                                                                                                                                                                                                                   </t>
  </si>
  <si>
    <t xml:space="preserve">CABO DE COBRE, FLEXIVEL, CLASSE 4 OU 5, ISOLACAO EM PVC/A, ANTICHAMA BWF-B, 1 CONDUTOR, 450/750 V, SECAO NOMINAL 6 MM2                                                                                                                                                                                                                                                                                                                                                                                    </t>
  </si>
  <si>
    <t xml:space="preserve">CABO DE COBRE, FLEXIVEL, CLASSE 4 OU 5, ISOLACAO EM PVC/A, ANTICHAMA BWF-B, 1 CONDUTOR, 450/750 V, SECAO NOMINAL 70 MM2                                                                                                                                                                                                                                                                                                                                                                                   </t>
  </si>
  <si>
    <t xml:space="preserve">CABO DE COBRE, FLEXIVEL, CLASSE 4 OU 5, ISOLACAO EM PVC/A, ANTICHAMA BWF-B, 1 CONDUTOR, 450/750 V, SECAO NOMINAL 95 MM2                                                                                                                                                                                                                                                                                                                                                                                   </t>
  </si>
  <si>
    <t xml:space="preserve">CABO DE COBRE, RIGIDO, CLASSE 2, ISOLACAO EM PVC/A, ANTICHAMA BWF-B, 1 CONDUTOR, 450/750 V, SECAO NOMINAL 150 MM2                                                                                                                                                                                                                                                                                                                                                                                         </t>
  </si>
  <si>
    <t xml:space="preserve">CABO DE COBRE, RIGIDO, CLASSE 2, ISOLACAO EM PVC/A, ANTICHAMA BWF-B, 1 CONDUTOR, 450/750 V, SECAO NOMINAL 16 MM2                                                                                                                                                                                                                                                                                                                                                                                          </t>
  </si>
  <si>
    <t xml:space="preserve">CABO DE COBRE, RIGIDO, CLASSE 2, ISOLACAO EM PVC/A, ANTICHAMA BWF-B, 1 CONDUTOR, 450/750 V, SECAO NOMINAL 185 MM2                                                                                                                                                                                                                                                                                                                                                                                         </t>
  </si>
  <si>
    <t xml:space="preserve">CABO DE COBRE, RIGIDO, CLASSE 2, ISOLACAO EM PVC/A, ANTICHAMA BWF-B, 1 CONDUTOR, 450/750 V, SECAO NOMINAL 240 MM2                                                                                                                                                                                                                                                                                                                                                                                         </t>
  </si>
  <si>
    <t xml:space="preserve">CABO DE COBRE, RIGIDO, CLASSE 2, ISOLACAO EM PVC/A, ANTICHAMA BWF-B, 1 CONDUTOR, 450/750 V, SECAO NOMINAL 25 MM2                                                                                                                                                                                                                                                                                                                                                                                          </t>
  </si>
  <si>
    <t xml:space="preserve">CABO DE COBRE, RIGIDO, CLASSE 2, ISOLACAO EM PVC/A, ANTICHAMA BWF-B, 1 CONDUTOR, 450/750 V, SECAO NOMINAL 35 MM2                                                                                                                                                                                                                                                                                                                                                                                          </t>
  </si>
  <si>
    <t xml:space="preserve">CABO DE COBRE, RIGIDO, CLASSE 2, ISOLACAO EM PVC/A, ANTICHAMA BWF-B, 1 CONDUTOR, 450/750 V, SECAO NOMINAL 50 MM2                                                                                                                                                                                                                                                                                                                                                                                          </t>
  </si>
  <si>
    <t xml:space="preserve">CABO DE COBRE, RIGIDO, CLASSE 2, ISOLACAO EM PVC/A, ANTICHAMA BWF-B, 1 CONDUTOR, 450/750 V, SECAO NOMINAL 6 MM2                                                                                                                                                                                                                                                                                                                                                                                           </t>
  </si>
  <si>
    <t xml:space="preserve">CABO DE COBRE, RIGIDO, CLASSE 2, ISOLACAO EM PVC/A, ANTICHAMA BWF-B, 1 CONDUTOR, 450/750 V, SECAO NOMINAL 70 MM2                                                                                                                                                                                                                                                                                                                                                                                          </t>
  </si>
  <si>
    <t xml:space="preserve">CABO DE COBRE, RIGIDO, CLASSE 2, ISOLACAO EM PVC/A, ANTICHAMA BWF-B, 1 CONDUTOR, 450/750 V, SECAO NOMINAL 95 MM2                                                                                                                                                                                                                                                                                                                                                                                          </t>
  </si>
  <si>
    <t xml:space="preserve">CABO DE COBRE, RIGIDO, CLASSE 2, ISOLACAO EM PVC, ANTI-CHAMA BWF-B, 1 CONDUTOR, 450/750 V, DIAMETRO 120 MM2                                                                                                                                                                                                                                                                                                                                                                                               </t>
  </si>
  <si>
    <t xml:space="preserve">CABO DE REDE, PAR TRANCADO U/UTP, 4 PARES, CATEGORIA 5E (CAT 5E), ISOLAMENTO PVC (CM)                                                                                                                                                                                                                                                                                                                                                                                                                     </t>
  </si>
  <si>
    <t xml:space="preserve">CABO DE REDE, PAR TRANCADO U/UTP, 4 PARES, CATEGORIA 5E (CAT 5E), ISOLAMENTO PVC (CMX)                                                                                                                                                                                                                                                                                                                                                                                                                    </t>
  </si>
  <si>
    <t xml:space="preserve">CABO DE REDE, PAR TRANCADO U/UTP, 4 PARES, CATEGORIA 5E (CAT 5E), ISOLAMENTO PVC (LSZH)                                                                                                                                                                                                                                                                                                                                                                                                                   </t>
  </si>
  <si>
    <t xml:space="preserve">CABO DE REDE, PAR TRANCADO U/UTP, 4 PARES, CATEGORIA 6 (CAT 6), ISOLAMENTO PVC (CM)                                                                                                                                                                                                                                                                                                                                                                                                                       </t>
  </si>
  <si>
    <t xml:space="preserve">CABO DE REDE, PAR TRANCADO UTP, 4 PARES, CATEGORIA 6 (CAT 6), ISOLAMENTO PVC (LSZH)                                                                                                                                                                                                                                                                                                                                                                                                                       </t>
  </si>
  <si>
    <t xml:space="preserve">CABO ELETRONICO CATEGORIA 6A U/UTP 23AWG X 4P                                                                                                                                                                                                                                                                                                                                                                                                                                                             </t>
  </si>
  <si>
    <t xml:space="preserve">CABO FLEXIVEL PVC 750 V, 2 CONDUTORES DE 1,5 MM2                                                                                                                                                                                                                                                                                                                                                                                                                                                          </t>
  </si>
  <si>
    <t xml:space="preserve">CABO FLEXIVEL PVC 750 V, 2 CONDUTORES DE 4,0 MM2                                                                                                                                                                                                                                                                                                                                                                                                                                                          </t>
  </si>
  <si>
    <t xml:space="preserve">CABO FLEXIVEL PVC 750 V, 2 CONDUTORES DE 6,0 MM2                                                                                                                                                                                                                                                                                                                                                                                                                                                          </t>
  </si>
  <si>
    <t xml:space="preserve">CABO FLEXIVEL PVC 750 V, 3 CONDUTORES DE 1,5 MM2                                                                                                                                                                                                                                                                                                                                                                                                                                                          </t>
  </si>
  <si>
    <t xml:space="preserve">CABO FLEXIVEL PVC 750 V, 3 CONDUTORES DE 4,0 MM2                                                                                                                                                                                                                                                                                                                                                                                                                                                          </t>
  </si>
  <si>
    <t xml:space="preserve">CABO FLEXIVEL PVC 750 V, 3 CONDUTORES DE 6,0 MM2                                                                                                                                                                                                                                                                                                                                                                                                                                                          </t>
  </si>
  <si>
    <t xml:space="preserve">CABO FLEXIVEL PVC 750 V, 4 CONDUTORES DE 1,5 MM2                                                                                                                                                                                                                                                                                                                                                                                                                                                          </t>
  </si>
  <si>
    <t xml:space="preserve">CABO FLEXIVEL PVC 750 V, 4 CONDUTORES DE 4,0 MM2                                                                                                                                                                                                                                                                                                                                                                                                                                                          </t>
  </si>
  <si>
    <t xml:space="preserve">CABO FLEXIVEL PVC 750 V, 4 CONDUTORES DE 6,0 MM2                                                                                                                                                                                                                                                                                                                                                                                                                                                          </t>
  </si>
  <si>
    <t xml:space="preserve">CABO MULTIPOLAR DE COBRE, FLEXIVEL, CLASSE 4 OU 5, ISOLACAO EM HEPR, COBERTURA EM PVC-ST2, ANTICHAMA BWF-B, 0,6/1 KV, 3 CONDUTORES DE 1,5 MM2                                                                                                                                                                                                                                                                                                                                                             </t>
  </si>
  <si>
    <t xml:space="preserve">CABO MULTIPOLAR DE COBRE, FLEXIVEL, CLASSE 4 OU 5, ISOLACAO EM HEPR, COBERTURA EM PVC-ST2, ANTICHAMA BWF-B, 0,6/1 KV, 3 CONDUTORES DE 10 MM2                                                                                                                                                                                                                                                                                                                                                              </t>
  </si>
  <si>
    <t xml:space="preserve">CABO MULTIPOLAR DE COBRE, FLEXIVEL, CLASSE 4 OU 5, ISOLACAO EM HEPR, COBERTURA EM PVC-ST2, ANTICHAMA BWF-B, 0,6/1 KV, 3 CONDUTORES DE 120 MM2                                                                                                                                                                                                                                                                                                                                                             </t>
  </si>
  <si>
    <t xml:space="preserve">CABO MULTIPOLAR DE COBRE, FLEXIVEL, CLASSE 4 OU 5, ISOLACAO EM HEPR, COBERTURA EM PVC-ST2, ANTICHAMA BWF-B, 0,6/1 KV, 3 CONDUTORES DE 16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</si>
  <si>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</si>
  <si>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25 MM2                                                                                                                                                                                                                                                                                                                                                              </t>
  </si>
  <si>
    <t xml:space="preserve">CABO MULTIPOLAR DE COBRE, FLEXIVEL, CLASSE 4 OU 5, ISOLACAO EM HEPR, COBERTURA EM PVC-ST2, ANTICHAMA BWF-B, 0,6/1 KV, 3 CONDUTORES DE 35 MM2                                                                                                                                                                                                                                                                                                                                                              </t>
  </si>
  <si>
    <t xml:space="preserve">CABO MULTIPOLAR DE COBRE, FLEXIVEL, CLASSE 4 OU 5, ISOLACAO EM HEPR, COBERTURA EM PVC-ST2, ANTICHAMA BWF-B, 0,6/1 KV, 3 CONDUTORES DE 4 MM2                                                                                                                                                                                                                                                                                                                                                               </t>
  </si>
  <si>
    <t xml:space="preserve">CABO MULTIPOLAR DE COBRE, FLEXIVEL, CLASSE 4 OU 5, ISOLACAO EM HEPR, COBERTURA EM PVC-ST2, ANTICHAMA BWF-B, 0,6/1 KV, 3 CONDUTORES DE 50 MM2                                                                                                                                                                                                                                                                                                                                                              </t>
  </si>
  <si>
    <t xml:space="preserve">CABO MULTIPOLAR DE COBRE, FLEXIVEL, CLASSE 4 OU 5, ISOLACAO EM HEPR, COBERTURA EM PVC-ST2, ANTICHAMA BWF-B, 0,6/1 KV, 3 CONDUTORES DE 6 MM2                                                                                                                                                                                                                                                                                                                                                               </t>
  </si>
  <si>
    <t xml:space="preserve">CABO MULTIPOLAR DE COBRE, FLEXIVEL, CLASSE 4 OU 5, ISOLACAO EM HEPR, COBERTURA EM PVC-ST2, ANTICHAMA BWF-B, 0,6/1 KV, 3 CONDUTORES DE 70 MM2                                                                                                                                                                                                                                                                                                                                                              </t>
  </si>
  <si>
    <t xml:space="preserve">CABO MULTIPOLAR DE COBRE, FLEXIVEL, CLASSE 4 OU 5, ISOLACAO EM HEPR, COBERTURA EM PVC-ST2, ANTICHAMA BWF-B, 0,6/1 KV, 3 CONDUTORES DE 95 MM2                                                                                                                                                                                                                                                                                                                                                              </t>
  </si>
  <si>
    <t xml:space="preserve">CABO TELEFONICO CCI 50, 1 PAR, USO INTERNO, SEM BLINDAGEM                                                                                                                                                                                                                                                                                                                                                                                                                                                 </t>
  </si>
  <si>
    <t xml:space="preserve">CABO TELEFONICO CCI 50, 2 PARES, USO INTERNO, SEM BLINDAGEM                                                                                                                                                                                                                                                                                                                                                                                                                                               </t>
  </si>
  <si>
    <t xml:space="preserve">CABO TELEFONICO CCI 50, 3 PARES, USO INTERNO, SEM BLINDAGEM                                                                                                                                                                                                                                                                                                                                                                                                                                               </t>
  </si>
  <si>
    <t xml:space="preserve">CABO TELEFONICO CCI 50, 4 PARES, USO INTERNO, SEM BLINDAGEM                                                                                                                                                                                                                                                                                                                                                                                                                                               </t>
  </si>
  <si>
    <t xml:space="preserve">CABO TELEFONICO CCI 50, 5 PARES, USO INTERNO, SEM BLINDAGEM                                                                                                                                                                                                                                                                                                                                                                                                                                               </t>
  </si>
  <si>
    <t xml:space="preserve">CABO TELEFONICO CCI 50, 6 PARES, USO INTERNO, SEM BLINDAGEM                                                                                                                                                                                                                                                                                                                                                                                                                                               </t>
  </si>
  <si>
    <t xml:space="preserve">CABO TELEFONICO CI 50, 10 PARES, USO INTERNO                                                                                                                                                                                                                                                                                                                                                                                                                                                              </t>
  </si>
  <si>
    <t xml:space="preserve">CABO TELEFONICO CI 50, 20 PARES, USO INTERNO                                                                                                                                                                                                                                                                                                                                                                                                                                                              </t>
  </si>
  <si>
    <t xml:space="preserve">CABO TELEFONICO CI 50, 200 PARES, USO INTERNO                                                                                                                                                                                                                                                                                                                                                                                                                                                             </t>
  </si>
  <si>
    <t xml:space="preserve">CABO TELEFONICO CI 50, 30 PARES, USO INTERNO                                                                                                                                                                                                                                                                                                                                                                                                                                                              </t>
  </si>
  <si>
    <t xml:space="preserve">CABO TELEFONICO CI 50, 50 PARES, USO INTERNO                                                                                                                                                                                                                                                                                                                                                                                                                                                              </t>
  </si>
  <si>
    <t xml:space="preserve">CABO TELEFONICO CI 50, 75 PARES, USO INTERNO                                                                                                                                                                                                                                                                                                                                                                                                                                                              </t>
  </si>
  <si>
    <t xml:space="preserve">CABO TELEFONICO CTP - APL - 50, 10 PARES, USO EXTERNO                                                                                                                                                                                                                                                                                                                                                                                                                                                     </t>
  </si>
  <si>
    <t xml:space="preserve">CABO TELEFONICO CTP - APL - 50, 100 PARES, USO EXTERNO                                                                                                                                                                                                                                                                                                                                                                                                                                                    </t>
  </si>
  <si>
    <t xml:space="preserve">CABO TELEFONICO CTP - APL - 50, 20 PARES, USO EXTERNO                                                                                                                                                                                                                                                                                                                                                                                                                                                     </t>
  </si>
  <si>
    <t xml:space="preserve">CABO TELEFONICO CTP - APL - 50, 30 PARES, USO EXTERNO                                                                                                                                                                                                                                                                                                                                                                                                                                                     </t>
  </si>
  <si>
    <t xml:space="preserve">CACAMBA METALICA BASCULANTE COM CAPACIDADE DE 10 M3 (INCLUI MONTAGEM, NAO INCLUI CAMINHAO)                                                                                                                                                                                                                                                                                                                                                                                                                </t>
  </si>
  <si>
    <t xml:space="preserve">CACAMBA METALICA BASCULANTE COM CAPACIDADE DE 12 M3 (INCLUI MONTAGEM, NAO INCLUI CAMINHAO)                                                                                                                                                                                                                                                                                                                                                                                                                </t>
  </si>
  <si>
    <t xml:space="preserve">CACAMBA METALICA BASCULANTE COM CAPACIDADE DE 6 M3 (INCLUI MONTAGEM, NAO INCLUI CAMINHAO)                                                                                                                                                                                                                                                                                                                                                                                                                 </t>
  </si>
  <si>
    <t xml:space="preserve">CACAMBA METALICA BASCULANTE COM CAPACIDADE DE 8 M3 (INCLUI MONTAGEM, NAO INCLUI CAMINHAO)                                                                                                                                                                                                                                                                                                                                                                                                                 </t>
  </si>
  <si>
    <t xml:space="preserve">CADEADO SIMPLES, CORPO EM LATAO MACICO, COM LARGURA DE 25 MM E ALTURA DE APROX 25 MM, HASTE CEMENTADA (NAO LONGA), EM ACO TEMPERADO COM DIAMETRO DE APROX 5,0 MM, INCLUINDO 2 CHAVES                                                                                                                                                                                                                                                                                                                      </t>
  </si>
  <si>
    <t xml:space="preserve">CADEADO SIMPLES, CORPO EM LATAO MACICO, COM LARGURA DE 35 MM E ALTURA DE APROX 30 MM, HASTE CEMENTADA (NAO LONGA), EM ACO TEMPERADO COM DIAMETRO DE APROX 6,0 MM, INCLUINDO 2 CHAVES                                                                                                                                                                                                                                                                                                                      </t>
  </si>
  <si>
    <t xml:space="preserve">CADEADO SIMPLES, CORPO EM LATAO MACICO, COM LARGURA DE 50 MM E ALTURA DE APROX 40 MM, HASTE CEMENTADA EM ACO TEMPERADO COM DIAMETRO DE APROX 8,0 MM, INCLUINDO 2 CHAVES                                                                                                                                                                                                                                                                                                                                   </t>
  </si>
  <si>
    <t xml:space="preserve">CADEIRA SUSPENSA MANUAL / BALANCIM INDIVIDUAL (NBR 14751)                                                                                                                                                                                                                                                                                                                                                                                                                                                 </t>
  </si>
  <si>
    <t xml:space="preserve">CAIBRO APARELHADO *6 X 8* CM, EM MACARANDUBA/MASSARANDUBA, ANGELIM OU EQUIVALENTE DA REGIAO                                                                                                                                                                                                                                                                                                                                                                                                               </t>
  </si>
  <si>
    <t xml:space="preserve">CAIBRO APARELHADO *7,5 X 7,5* CM, EM MACARANDUBA/MASSARANDUBA, ANGELIM OU EQUIVALENTE DA REGIAO                                                                                                                                                                                                                                                                                                                                                                                                           </t>
  </si>
  <si>
    <t xml:space="preserve">CAIBRO NAO APARELHADO *5 X 6* CM, EM MACARANDUBA/MASSARANDUBA, ANGELIM OU EQUIVALENTE DA REGIAO - BRUTA                                                                                                                                                                                                                                                                                                                                                                                                   </t>
  </si>
  <si>
    <t xml:space="preserve">CAIBRO NAO APARELHADO *6 X 6* CM, EM MACARANDUBA/MASSARANDUBA, ANGELIM OU EQUIVALENTE DA REGIAO - BRUTA                                                                                                                                                                                                                                                                                                                                                                                                   </t>
  </si>
  <si>
    <t xml:space="preserve">CAIBRO NAO APARELHADO, *6 X 8* CM, EM MACARANDUBA/MASSARANDUBA, ANGELIM OU EQUIVALENTE DA REGIAO - BRUTA                                                                                                                                                                                                                                                                                                                                                                                                  </t>
  </si>
  <si>
    <t xml:space="preserve">CAIBRO ROLICO DE MADEIRA TRATADA, D = 4 A 7 CM, H = 3,00 M, EM EUCALIPTO OU EQUIVALENTE DA REGIAO                                                                                                                                                                                                                                                                                                                                                                                                         </t>
  </si>
  <si>
    <t xml:space="preserve">CAIBRO 5 X 5 CM EM PINUS, MISTA OU EQUIVALENTE DA REGIAO - BRUTA                                                                                                                                                                                                                                                                                                                                                                                                                                          </t>
  </si>
  <si>
    <t xml:space="preserve">CAIXA D'AGUA / RESERVATORIO EM POLIESTER REFORCADO COM FIBRA DE VIDRO, 10000 LITROS, COM TAMPA                                                                                                                                                                                                                                                                                                                                                                                                            </t>
  </si>
  <si>
    <t xml:space="preserve">CAIXA D'AGUA / RESERVATORIO EM POLIESTER REFORCADO COM FIBRA DE VIDRO, 1500 LITROS, COM TAMPA                                                                                                                                                                                                                                                                                                                                                                                                             </t>
  </si>
  <si>
    <t xml:space="preserve">CAIXA D'AGUA / RESERVATORIO EM POLIESTER REFORCADO COM FIBRA DE VIDRO, 15000 LITROS, COM TAMPA                                                                                                                                                                                                                                                                                                                                                                                                            </t>
  </si>
  <si>
    <t xml:space="preserve">CAIXA D'AGUA / RESERVATORIO EM POLIESTER REFORCADO COM FIBRA DE VIDRO, 2000 LITROS, COM TAMPA                                                                                                                                                                                                                                                                                                                                                                                                             </t>
  </si>
  <si>
    <t xml:space="preserve">CAIXA D'AGUA / RESERVATORIO EM POLIESTER REFORCADO COM FIBRA DE VIDRO, 20000 LITROS, COM TAMPA                                                                                                                                                                                                                                                                                                                                                                                                            </t>
  </si>
  <si>
    <t xml:space="preserve">CAIXA D'AGUA / RESERVATORIO EM POLIESTER REFORCADO COM FIBRA DE VIDRO, 3000 LITROS, COM TAMPA                                                                                                                                                                                                                                                                                                                                                                                                             </t>
  </si>
  <si>
    <t xml:space="preserve">CAIXA D'AGUA / RESERVATORIO EM POLIESTER REFORCADO COM FIBRA DE VIDRO, 500 LITROS, COM TAMPA                                                                                                                                                                                                                                                                                                                                                                                                              </t>
  </si>
  <si>
    <t xml:space="preserve">CAIXA D'AGUA / RESERVATORIO EM POLIESTER REFORCADO COM FIBRA DE VIDRO, 5000 LITROS, COM TAMPA                                                                                                                                                                                                                                                                                                                                                                                                             </t>
  </si>
  <si>
    <t xml:space="preserve">CAIXA D'AGUA / RESERVATORIO EM POLIESTER REFORCADO COM FIBRA DE VIDRO, 7000 LITROS, COM TAMPA                                                                                                                                                                                                                                                                                                                                                                                                             </t>
  </si>
  <si>
    <t xml:space="preserve">CAIXA D'AGUA / RESERVATORIO EM POLIESTER REFORCADO COM FIBRA DE VIDRO, 750 LITROS, COM TAMPA                                                                                                                                                                                                                                                                                                                                                                                                              </t>
  </si>
  <si>
    <t xml:space="preserve">CAIXA D'AGUA / RESERVATORIO EM POLIESTER REFORCADO COM FIBRA DE VIDRO,1000 LITROS, COM TAMPA                                                                                                                                                                                                                                                                                                                                                                                                              </t>
  </si>
  <si>
    <t xml:space="preserve">CAIXA D'AGUA / RESERVATORIO EM POLIETILENO, 1000 LITROS, COM TAMPA                                                                                                                                                                                                                                                                                                                                                                                                                                        </t>
  </si>
  <si>
    <t xml:space="preserve">CAIXA D'AGUA / RESERVATORIO EM POLIETILENO, 1500 LITROS, COM TAMPA                                                                                                                                                                                                                                                                                                                                                                                                                                        </t>
  </si>
  <si>
    <t xml:space="preserve">CAIXA D'AGUA / RESERVATORIO EM POLIETILENO, 2000 LITROS, COM TAMPA                                                                                                                                                                                                                                                                                                                                                                                                                                        </t>
  </si>
  <si>
    <t xml:space="preserve">CAIXA D'AGUA / RESERVATORIO EM POLIETILENO, 3000 LITROS, COM TAMPA                                                                                                                                                                                                                                                                                                                                                                                                                                        </t>
  </si>
  <si>
    <t xml:space="preserve">CAIXA D'AGUA / RESERVATORIO EM POLIETILENO, 500 LITROS, COM TAMPA                                                                                                                                                                                                                                                                                                                                                                                                                                         </t>
  </si>
  <si>
    <t xml:space="preserve">CAIXA D'AGUA / RESERVATORIO EM POLIETILENO, 750 LITROS, COM TAMPA                                                                                                                                                                                                                                                                                                                                                                                                                                         </t>
  </si>
  <si>
    <t xml:space="preserve">CAIXA DE ATERRAMENTO EM CONCRETO PRE-MOLDADO, DIAMETRO DE 0,30 M E ALTURA DE 0,35 M, SEM FUNDO E COM TAMPA                                                                                                                                                                                                                                                                                                                                                                                                </t>
  </si>
  <si>
    <t xml:space="preserve">CAIXA DE CONCRETO ARMADO PRE-MOLDADO, COM FUNDO E SEM TAMPA, DIMENSOES DE 0,30 X 0,30 X 0,30 M                                                                                                                                                                                                                                                                                                                                                                                                            </t>
  </si>
  <si>
    <t xml:space="preserve">CAIXA DE CONCRETO ARMADO PRE-MOLDADO, COM FUNDO E SEM TAMPA, DIMENSOES DE 0,40 X 0,40 X 0,40 M                                                                                                                                                                                                                                                                                                                                                                                                            </t>
  </si>
  <si>
    <t xml:space="preserve">CAIXA DE CONCRETO ARMADO PRE-MOLDADO, COM FUNDO E SEM TAMPA, DIMENSOES DE 0,60 X 0,60 X 0,50 M                                                                                                                                                                                                                                                                                                                                                                                                            </t>
  </si>
  <si>
    <t xml:space="preserve">CAIXA DE CONCRETO ARMADO PRE-MOLDADO, COM FUNDO E SEM TAMPA, DIMENSOES DE 0,80 X 0,80 X 0,50 M                                                                                                                                                                                                                                                                                                                                                                                                            </t>
  </si>
  <si>
    <t xml:space="preserve">CAIXA DE CONCRETO ARMADO PRE-MOLDADO, COM FUNDO E SEM TAMPA, DIMENSOES DE 1,00 X 1,00 X 0,50 M                                                                                                                                                                                                                                                                                                                                                                                                            </t>
  </si>
  <si>
    <t xml:space="preserve">CAIXA DE CONCRETO ARMADO PRE-MOLDADO, COM FUNDO E TAMPA, DIMENSOES DE 0,30 X 0,30 X 0,30 M                                                                                                                                                                                                                                                                                                                                                                                                                </t>
  </si>
  <si>
    <t xml:space="preserve">CAIXA DE CONCRETO ARMADO PRE-MOLDADO, COM FUNDO E TAMPA, DIMENSOES DE 0,40 X 0,40 X 0,40 M                                                                                                                                                                                                                                                                                                                                                                                                                </t>
  </si>
  <si>
    <t xml:space="preserve">CAIXA DE CONCRETO ARMADO PRE-MOLDADO, COM FUNDO E TAMPA, DIMENSOES DE 0,60 X 0,60 X 0,50 M                                                                                                                                                                                                                                                                                                                                                                                                                </t>
  </si>
  <si>
    <t xml:space="preserve">CAIXA DE CONCRETO ARMADO PRE-MOLDADO, SEM FUNDO, QUADRADA, DIMENSOES DE 0,30 X 0,30 X 0,30 M                                                                                                                                                                                                                                                                                                                                                                                                              </t>
  </si>
  <si>
    <t xml:space="preserve">CAIXA DE CONCRETO ARMADO PRE-MOLDADO, SEM FUNDO, QUADRADA, DIMENSOES DE 0,40 X 0,40 X 0,40 M                                                                                                                                                                                                                                                                                                                                                                                                              </t>
  </si>
  <si>
    <t xml:space="preserve">CAIXA DE CONCRETO ARMADO PRE-MOLDADO, SEM FUNDO, QUADRADA, DIMENSOES DE 0,60 X 0,60 X 0,50 M                                                                                                                                                                                                                                                                                                                                                                                                              </t>
  </si>
  <si>
    <t xml:space="preserve">CAIXA DE CONCRETO ARMADO PRE-MOLDADO, SEM FUNDO, QUADRADA, DIMENSOES DE 0,80 X 0,80 X 0,50 M                                                                                                                                                                                                                                                                                                                                                                                                              </t>
  </si>
  <si>
    <t xml:space="preserve">CAIXA DE CONCRETO ARMADO PRE-MOLDADO, SEM FUNDO, QUADRADA, DIMENSOES DE 1,00 X 1,00 X 0,50 M                                                                                                                                                                                                                                                                                                                                                                                                              </t>
  </si>
  <si>
    <t xml:space="preserve">CAIXA DE DERIVACAO PARA MEDIDOR DE ENERGIA, COM BARRAMENTO MONOFASICO, EM POLICARBONATO / TERMOPLASTICO - MODULO (PADRAO CONCESSIONARIA LOCAL)                                                                                                                                                                                                                                                                                                                                                            </t>
  </si>
  <si>
    <t xml:space="preserve">CAIXA DE DERIVACAO PARA MEDIDOR DE ENERGIA, COM BARRAMENTO POLIFASICO, EM POLICARBONATO / TERMOPLASTICO - MODULO (PADRAO CONCESSIONARIA LOCAL)                                                                                                                                                                                                                                                                                                                                                            </t>
  </si>
  <si>
    <t xml:space="preserve">CAIXA DE DESCARGA PLASTICA PARA BACIA / VASO SANITARIO DE EMBUTIR, COM ESPELHO ACIONADOR EM PLASTICO, CAPACIDADE 6 A 10 LITROS, (COMPLETA - ACESSORIOS INCLUSOS)                                                                                                                                                                                                                                                                                                                                          </t>
  </si>
  <si>
    <t xml:space="preserve">CAIXA DE DESCARGA PLASTICA PARA BACIA / VASO SANITARIO, EXTERNA, CAPACIDADE 9 LITROS, PUXADOR FIO DE NYLON, NAO INCLUSO CANO, BOLSA, ENGATE                                                                                                                                                                                                                                                                                                                                                               </t>
  </si>
  <si>
    <t xml:space="preserve">CAIXA DE GORDURA CILINDRICA EM CONCRETO SIMPLES,  PRE-MOLDADA, COM DIAMETRO DE 40 CM E ALTURA DE 45 CM, COM TAMPA                                                                                                                                                                                                                                                                                                                                                                                         </t>
  </si>
  <si>
    <t xml:space="preserve">CAIXA DE GORDURA EM PVC, DIAMETRO MINIMO 300 MM, DIAMETRO DE SAIDA 100 MM, CAPACIDADE  APROXIMADA 18 LITROS, COM TAMPA E CESTO                                                                                                                                                                                                                                                                                                                                                                            </t>
  </si>
  <si>
    <t xml:space="preserve">CAIXA DE INCENDIO/ABRIGO PARA MANGUEIRA, DE EMBUTIR/INTERNA, COM 75 X 45 X 17 CM, EM CHAPA DE ACO, PORTA COM VENTILACAO, VISOR COM A INSCRICAO "INCENDIO", SUPORTE/CESTA INTERNA PARA A MANGUEIRA, PINTURA ELETROSTATICA VERMELHA                                                                                                                                                                                                                                                                         </t>
  </si>
  <si>
    <t xml:space="preserve">CAIXA DE INCENDIO/ABRIGO PARA MANGUEIRA, DE EMBUTIR/INTERNA, COM 90 X 60 X 17 CM, EM CHAPA DE ACO, PORTA COM VENTILACAO, VISOR COM A INSCRICAO "INCENDIO", SUPORTE/CESTA INTERNA PARA A MANGUEIRA, PINTURA ELETROSTATICA VERMELHA                                                                                                                                                                                                                                                                         </t>
  </si>
  <si>
    <t xml:space="preserve">CAIXA DE INCENDIO/ABRIGO PARA MANGUEIRA, DE SOBREPOR/EXTERNA, COM 75 X 45 X 17 CM, EM CHAPA DE ACO, PORTA COM VENTILACAO, VISOR COM A INSCRICAO "INCENDIO", SUPORTE/CESTA INTERNA PARA A MANGUEIRA, PINTURA ELETROSTATICA VERMELHA                                                                                                                                                                                                                                                                        </t>
  </si>
  <si>
    <t xml:space="preserve">CAIXA DE INCENDIO/ABRIGO PARA MANGUEIRA, DE SOBREPOR/EXTERNA, COM 90 X 60 X 17 CM, EM CHAPA DE ACO, PORTA COM VENTILACAO, VISOR COM A INSCRICAO "INCENDIO", SUPORTE/CESTA INTERNA PARA A MANGUEIRA, PINTURA ELETROSTATICA VERMELHA                                                                                                                                                                                                                                                                        </t>
  </si>
  <si>
    <t xml:space="preserve">CAIXA DE INSPECAO PARA ATERRAMENTO E PARA RAIOS, EM POLIPROPILENO,  DIAMETRO = 300 MM X ALTURA = 400 MM                                                                                                                                                                                                                                                                                                                                                                                                   </t>
  </si>
  <si>
    <t xml:space="preserve">CAIXA DE INSPECAO PARA ATERRAMENTO OU OUTRO USO, EM PVC, DN = 250 X 250 MM                                                                                                                                                                                                                                                                                                                                                                                                                                </t>
  </si>
  <si>
    <t xml:space="preserve">CAIXA DE INSPECAO PARA ATERRAMENTO OU OUTRO USO, EM PVC, DN = 300 X *300* MM                                                                                                                                                                                                                                                                                                                                                                                                                              </t>
  </si>
  <si>
    <t xml:space="preserve">CAIXA DE INSPECAO PARA ATERRAMENTO OU OUTRO USO, EM PVC, DN = 300 X 250 MM                                                                                                                                                                                                                                                                                                                                                                                                                                </t>
  </si>
  <si>
    <t xml:space="preserve">CAIXA DE INSPECAO PARA ATERRAMENTO OU OUTRO USO, EM PVC, DN = 300 X 600 MM                                                                                                                                                                                                                                                                                                                                                                                                                                </t>
  </si>
  <si>
    <t xml:space="preserve">CAIXA DE LUZ "3 X 3" EM ACO ESMALTADA                                                                                                                                                                                                                                                                                                                                                                                                                                                                     </t>
  </si>
  <si>
    <t xml:space="preserve">CAIXA DE LUZ "4 X 2" EM ACO ESMALTADA                                                                                                                                                                                                                                                                                                                                                                                                                                                                     </t>
  </si>
  <si>
    <t xml:space="preserve">CAIXA DE LUZ "4 X 4" EM ACO ESMALTADA                                                                                                                                                                                                                                                                                                                                                                                                                                                                     </t>
  </si>
  <si>
    <t xml:space="preserve">CAIXA DE PASSAGEM / DERIVACAO / LUZ, OCTOGONAL 4 X4, EM ACO ESMALTADA, COM FUNDO MOVEL SIMPLES (FMS)                                                                                                                                                                                                                                                                                                                                                                                                      </t>
  </si>
  <si>
    <t xml:space="preserve">CAIXA DE PASSAGEM ELETRICA DE PAREDE, DE EMBUTIR, EM PVC, COM TAMPA APARAFUSADA, DIMENSOES 120 X 120 X *75* MM                                                                                                                                                                                                                                                                                                                                                                                            </t>
  </si>
  <si>
    <t xml:space="preserve">CAIXA DE PASSAGEM ELETRICA DE PAREDE, DE EMBUTIR, EM PVC, COM TAMPA APARAFUSADA, DIMENSOES 150 X 150 X *75* MM                                                                                                                                                                                                                                                                                                                                                                                            </t>
  </si>
  <si>
    <t xml:space="preserve">CAIXA DE PASSAGEM ELETRICA DE PAREDE, DE EMBUTIR, EM PVC, COM TAMPA APARAFUSADA, DIMENSOES 200 X 200 X *90* MM                                                                                                                                                                                                                                                                                                                                                                                            </t>
  </si>
  <si>
    <t xml:space="preserve">CAIXA DE PASSAGEM ELETRICA DE PAREDE, DE EMBUTIR, EM TERMOPLASTICO / PVC, COM TAMPA APARAFUSADA, DIMENSOES 400 X 400 X *120* MM                                                                                                                                                                                                                                                                                                                                                                           </t>
  </si>
  <si>
    <t xml:space="preserve">CAIXA DE PASSAGEM ELETRICA DE PAREDE, DE SOBREPOR, EM PVC, COM TAMPA APARAFUSADA, DIMENSOES 300 X 300 X *100* MM                                                                                                                                                                                                                                                                                                                                                                                          </t>
  </si>
  <si>
    <t xml:space="preserve">CAIXA DE PASSAGEM ELETRICA DE PAREDE, DE SOBREPOR, EM PVC, COM TAMPA APARAFUSADA, DIMENSOES, 400 X 400 X *120* MM                                                                                                                                                                                                                                                                                                                                                                                         </t>
  </si>
  <si>
    <t xml:space="preserve">CAIXA DE PASSAGEM ELETRICA DE PAREDE, DE SOBREPOR, EM TERMOPLASTICO / PVC, COM TAMPA APARAFUSA, DIMENSOES 200 X 200 X *100* MM                                                                                                                                                                                                                                                                                                                                                                            </t>
  </si>
  <si>
    <t xml:space="preserve">CAIXA DE PASSAGEM ELETRICA DE PAREDE, DE SOBREPOR, EM TERMOPLASTICO / PVC, COM TAMPA APARAFUSADA, DIMENSOES, 150 X 150 X *100* MM                                                                                                                                                                                                                                                                                                                                                                         </t>
  </si>
  <si>
    <t xml:space="preserve">CAIXA DE PASSAGEM ELETRICA, PARA PISO, EM PVC, DIMENSOES DE 3/4" A 4"                                                                                                                                                                                                                                                                                                                                                                                                                                     </t>
  </si>
  <si>
    <t xml:space="preserve">CAIXA DE PASSAGEM METALICA DE SOBREPOR COM TAMPA PARAFUSADA, DIMENSOES 20 X 20 X 10 CM                                                                                                                                                                                                                                                                                                                                                                                                                    </t>
  </si>
  <si>
    <t xml:space="preserve">CAIXA DE PASSAGEM METALICA DE SOBREPOR COM TAMPA PARAFUSADA, DIMENSOES 30 X 30 X 10 CM                                                                                                                                                                                                                                                                                                                                                                                                                    </t>
  </si>
  <si>
    <t xml:space="preserve">CAIXA DE PASSAGEM METALICA DE SOBREPOR COM TAMPA PARAFUSADA, DIMENSOES 40 X 40 X 15 CM                                                                                                                                                                                                                                                                                                                                                                                                                    </t>
  </si>
  <si>
    <t xml:space="preserve">CAIXA DE PASSAGEM METALICA DE SOBREPOR COM TAMPA PARAFUSADA, DIMENSOES 50 X 50 X 15 CM                                                                                                                                                                                                                                                                                                                                                                                                                    </t>
  </si>
  <si>
    <t xml:space="preserve">CAIXA DE PASSAGEM METALICA DE SOBREPOR COM TAMPA PARAFUSADA, DIMENSOES 60 X 60 X 20 CM                                                                                                                                                                                                                                                                                                                                                                                                                    </t>
  </si>
  <si>
    <t xml:space="preserve">CAIXA DE PASSAGEM METALICA DE SOBREPOR COM TAMPA PARAFUSADA, DIMENSOES 70 X 70 X 20 CM                                                                                                                                                                                                                                                                                                                                                                                                                    </t>
  </si>
  <si>
    <t xml:space="preserve">CAIXA DE PASSAGEM METALICA DE SOBREPOR COM TAMPA PARAFUSADA, DIMENSOES 80 X 80 X 20 CM                                                                                                                                                                                                                                                                                                                                                                                                                    </t>
  </si>
  <si>
    <t xml:space="preserve">CAIXA DE PASSAGEM METALICA, DE SOBREPOR, COM TAMPA APARAFUSADA, DIMENSOES 15 X 15 X *10* CM                                                                                                                                                                                                                                                                                                                                                                                                               </t>
  </si>
  <si>
    <t xml:space="preserve">CAIXA DE PASSAGEM METALICA, DE SOBREPOR, COM TAMPA APARAFUSADA, DIMENSOES 35 X 35 X *12* CM                                                                                                                                                                                                                                                                                                                                                                                                               </t>
  </si>
  <si>
    <t xml:space="preserve">CAIXA DE PASSAGEM/ LUZ / TELEFONIA, DE EMBUTIR,  EM CHAPA DE ACO GALVANIZADO, DIMENSOES 150 X 150 X 15 CM (PADRAO CONCESSIONARIA LOCAL)                                                                                                                                                                                                                                                                                                                                                                   </t>
  </si>
  <si>
    <t xml:space="preserve">CAIXA DE PASSAGEM/ LUZ / TELEFONIA, DE EMBUTIR,  EM CHAPA DE ACO GALVANIZADO, DIMENSOES 20 X 20 X *12* CM (PADRAO CONCESSIONARIA LOCAL)                                                                                                                                                                                                                                                                                                                                                                   </t>
  </si>
  <si>
    <t xml:space="preserve">CAIXA DE PASSAGEM/ LUZ / TELEFONIA, DE EMBUTIR,  EM CHAPA DE ACO GALVANIZADO, DIMENSOES 200 X 200 X 20 CM (PADRAO CONCESSIONARIA LOCAL)                                                                                                                                                                                                                                                                                                                                                                   </t>
  </si>
  <si>
    <t xml:space="preserve">CAIXA DE PASSAGEM/ LUZ / TELEFONIA, DE EMBUTIR,  EM CHAPA DE ACO GALVANIZADO, DIMENSOES 40 X 40 X *12* CM (PADRAO CONCESSIONARIA LOCAL)                                                                                                                                                                                                                                                                                                                                                                   </t>
  </si>
  <si>
    <t xml:space="preserve">CAIXA DE PASSAGEM/ LUZ / TELEFONIA, DE EMBUTIR,  EM CHAPA DE ACO GALVANIZADO, DIMENSOES 60 X 60 X *12* CM (PADRAO CONCESSIONARIA LOCAL)                                                                                                                                                                                                                                                                                                                                                                   </t>
  </si>
  <si>
    <t xml:space="preserve">CAIXA DE PASSAGEM/ LUZ / TELEFONIA, DE EMBUTIR,  EM CHAPA DE ACO GALVANIZADO, DIMENSOES 80 X 80 X *12* CM (PADRAO CONCESSIONARIA LOCAL)                                                                                                                                                                                                                                                                                                                                                                   </t>
  </si>
  <si>
    <t xml:space="preserve">CAIXA DE PASSAGEM/ LUZ / TELEFONIA, DE EMBUTIR, EM CHAPA DE ACO GALVANIZADO, DIMENSOES 120 X 120 X *12* CM (PADRAO CONCESSIONARIA LOCAL)                                                                                                                                                                                                                                                                                                                                                                  </t>
  </si>
  <si>
    <t xml:space="preserve">CAIXA DE PASSAGEM/ LUZ / TELEFONIA, DE SOBREPOR,  EM CHAPA DE ACO GALVANIZADO, DIMENSOES 80 X 80 X *12* CM (PADRAO CONCESSIONARIA LOCAL)                                                                                                                                                                                                                                                                                                                                                                  </t>
  </si>
  <si>
    <t xml:space="preserve">CAIXA DE PASSAGEM, EM PVC, DE 4" X 2", PARA ELETRODUTO FLEXIVEL CORRUGADO                                                                                                                                                                                                                                                                                                                                                                                                                                 </t>
  </si>
  <si>
    <t xml:space="preserve">CAIXA DE PASSAGEM, EM PVC, DE 4" X 4", PARA ELETRODUTO FLEXIVEL CORRUGADO                                                                                                                                                                                                                                                                                                                                                                                                                                 </t>
  </si>
  <si>
    <t xml:space="preserve">CAIXA DE PROTECAO EXTERNA PARA MEDIDOR HOROSAZONAL, DE BAIXA TENSAO, COM MODULO, EM CHAPA DE ACO (PADRAO DA CONCESSIONARIA LOCAL)                                                                                                                                                                                                                                                                                                                                                                         </t>
  </si>
  <si>
    <t xml:space="preserve">CAIXA DE PROTECAO PARA TRANSFORMADOR CORRENTE, EM CHAPA DE ACO 18 USG (PADRAO DA CONCESSIONARIA LOCAL)                                                                                                                                                                                                                                                                                                                                                                                                    </t>
  </si>
  <si>
    <t xml:space="preserve">CAIXA INTERNA/EXTERNA DE MEDICAO PARA 1 MEDIDOR TRIFASICO, COM VISOR, EM CHAPA DE ACO 18 USG (PADRAO DA CONCESSIONARIA LOCAL)                                                                                                                                                                                                                                                                                                                                                                             </t>
  </si>
  <si>
    <t xml:space="preserve">CAIXA INTERNA/EXTERNA DE MEDICAO PARA 4 MEDIDORES MONOFASICOS, COM VISOR, EM CHAPA DE ACO 18 USG (PADRAO DA CONCESSIONARIA LOCAL)                                                                                                                                                                                                                                                                                                                                                                         </t>
  </si>
  <si>
    <t xml:space="preserve">CAIXA MODULAR PARA MEDIDOR DE ENERGIA AGRUPADA, EM POLICARBONATO /  TERMOPLASTICO, COM SUPORTE PARA DISJUNTOR (PADRAO DA CONCESSIONARIA LOCAL)                                                                                                                                                                                                                                                                                                                                                            </t>
  </si>
  <si>
    <t xml:space="preserve">CAIXA OCTOGONAL DE FUNDO MOVEL, EM PVC, DE 3" X 3", PARA ELETRODUTO FLEXIVEL CORRUGADO                                                                                                                                                                                                                                                                                                                                                                                                                    </t>
  </si>
  <si>
    <t xml:space="preserve">CAIXA OCTOGONAL DE FUNDO MOVEL, EM PVC, DE 4" X 4", PARA ELETRODUTO FLEXIVEL CORRUGADO                                                                                                                                                                                                                                                                                                                                                                                                                    </t>
  </si>
  <si>
    <t xml:space="preserve">CAIXA PARA HIDROMETRO CONCRETO PRE MOLDADO, *0,24 M X 0,45 M X 0,30* M (L X C X A)                                                                                                                                                                                                                                                                                                                                                                                                                        </t>
  </si>
  <si>
    <t xml:space="preserve">CAIXA PARA MEDICAO COLETIVA TIPO L, PADRAO BIFASICO OU TRIFASICO, PARA ATE 4 MEDIDORES, SEM BARRAMENTO E COM PORTAS INFERIOR E SUPERIOR                                                                                                                                                                                                                                                                                                                                                                   </t>
  </si>
  <si>
    <t xml:space="preserve">CAIXA PARA MEDICAO COLETIVA TIPO M, PADRAO BIFASICO OU TRIFASICO, PARA ATE 8 MEDIDORES, SEM BARRAMENTO E COM PORTAS INFERIOR E SUPERIOR                                                                                                                                                                                                                                                                                                                                                                   </t>
  </si>
  <si>
    <t xml:space="preserve">CAIXA PARA MEDICAO COLETIVA TIPO N, PADRAO BIFASICO OU TRIFASICO, PARA ATE 12 MEDIDORES, SEM BARRAMENTO E COM PORTAS INFERIOR E SUPERIOR                                                                                                                                                                                                                                                                                                                                                                  </t>
  </si>
  <si>
    <t xml:space="preserve">CAIXA PARA MEDIDOR MONOFASICO, EM POLICARBONATO / TERMOPLASTICO, PARA ALOJAR 1 DISJUNTOR (PADRAO DA CONCESSIONARIA LOCAL)                                                                                                                                                                                                                                                                                                                                                                                 </t>
  </si>
  <si>
    <t xml:space="preserve">CAIXA PARA MEDIDOR POLIFASICO, EM POLICARBONATO / TERMOPLASTICO, PARA ALOJAR 1 DISJUNTOR (PADRAO DA CONCESSIONARIA LOCAL)                                                                                                                                                                                                                                                                                                                                                                                 </t>
  </si>
  <si>
    <t xml:space="preserve">CAIXA PRE-MOLDADA PARA BOCA DE LOBO, EM CONCRETO ARMADO, COM FCK DE 25 MPA, COM DIMENSOES 1,10 X 0,65 X 1,00 M (COMPRIMENTO X LARGURA X ALTURA)                                                                                                                                                                                                                                                                                                                                                           </t>
  </si>
  <si>
    <t xml:space="preserve">CAIXA SIFONADA PVC, 100 X 100 X 50 MM, COM GRELHA REDONDA, BRANCA                                                                                                                                                                                                                                                                                                                                                                                                                                         </t>
  </si>
  <si>
    <t xml:space="preserve">CAIXA SIFONADA PVC, 250 X 230 X 75 MM, COM TAMPA CEGA QUADRADA, BRANCA                                                                                                                                                                                                                                                                                                                                                                                                                                    </t>
  </si>
  <si>
    <t xml:space="preserve">CAIXA SIFONADA, PVC, 150 X *185* X 75 MM, COM GRELHA QUADRADA, BRANCA                                                                                                                                                                                                                                                                                                                                                                                                                                     </t>
  </si>
  <si>
    <t xml:space="preserve">CAIXA SIFONADA, PVC, 150 X 150 X 50 MM, COM GRELHA QUADRADA, BRANCA (NBR 5688)                                                                                                                                                                                                                                                                                                                                                                                                                            </t>
  </si>
  <si>
    <t xml:space="preserve">CAIXA SIFONADA, PVC, 150 X 150 X 50 MM, COM GRELHA REDONDA, BRANCA                                                                                                                                                                                                                                                                                                                                                                                                                                        </t>
  </si>
  <si>
    <t xml:space="preserve">CAL HIDRATADA CH-I PARA ARGAMASSAS                                                                                                                                                                                                                                                                                                                                                                                                                                                                        </t>
  </si>
  <si>
    <t xml:space="preserve">CAL HIDRATADA PARA PINTURA                                                                                                                                                                                                                                                                                                                                                                                                                                                                                </t>
  </si>
  <si>
    <t xml:space="preserve">CAL VIRGEM COMUM PARA ARGAMASSAS (NBR 6453)                                                                                                                                                                                                                                                                                                                                                                                                                                                               </t>
  </si>
  <si>
    <t xml:space="preserve">CALCARIO DOLOMITICO A (POSTO PEDREIRA/FORNECEDOR,  SEM FRETE)                                                                                                                                                                                                                                                                                                                                                                                                                                             </t>
  </si>
  <si>
    <t xml:space="preserve">CALCETEIRO / RASTELEIRO (HORISTA)                                                                                                                                                                                                                                                                                                                                                                                                                                                                         </t>
  </si>
  <si>
    <t xml:space="preserve">CALCETEIRO / RASTELEIRO (MENSALISTA)                                                                                                                                                                                                                                                                                                                                                                                                                                                                      </t>
  </si>
  <si>
    <t xml:space="preserve">CALHA / PERFIL PLUVIAL DE PVC, DIAMETRO ENTRE *119 E 170* MM, COMPRIMENTO DE 3 M, PARA DRENAGEM PLUVIAL PREDIAL                                                                                                                                                                                                                                                                                                                                                                                           </t>
  </si>
  <si>
    <t xml:space="preserve">CALHA MOLDURA AMERICANA DE CHAPA DE ACO GALVANIZADA NUM 26, CORTE 33 CM                                                                                                                                                                                                                                                                                                                                                                                                                                   </t>
  </si>
  <si>
    <t xml:space="preserve">CALHA PARA AGUA FURTADA DE CHAPA DE ACO GALVANIZADA NUM 26, CORTE 40 CM                                                                                                                                                                                                                                                                                                                                                                                                                                   </t>
  </si>
  <si>
    <t xml:space="preserve">CALHA PARA AGUA FURTADA DE CHAPA DE ACO GALVANIZADA NUM 26, CORTE 50 CM                                                                                                                                                                                                                                                                                                                                                                                                                                   </t>
  </si>
  <si>
    <t xml:space="preserve">CALHA PLATIBANDA DE CHAPA DE ACO GALVANIZADA NUM 26, CORTE 45 CM                                                                                                                                                                                                                                                                                                                                                                                                                                          </t>
  </si>
  <si>
    <t xml:space="preserve">CALHA QUADRADA DE CHAPA DE ACO GALVANIZADA NUM 24, CORTE 100 CM                                                                                                                                                                                                                                                                                                                                                                                                                                           </t>
  </si>
  <si>
    <t xml:space="preserve">CALHA QUADRADA DE CHAPA DE ACO GALVANIZADA NUM 24, CORTE 33 CM                                                                                                                                                                                                                                                                                                                                                                                                                                            </t>
  </si>
  <si>
    <t xml:space="preserve">CALHA QUADRADA DE CHAPA DE ACO GALVANIZADA NUM 24, CORTE 50 CM                                                                                                                                                                                                                                                                                                                                                                                                                                            </t>
  </si>
  <si>
    <t xml:space="preserve">CALHA QUADRADA DE CHAPA DE ACO GALVANIZADA NUM 26, CORTE 33 CM                                                                                                                                                                                                                                                                                                                                                                                                                                            </t>
  </si>
  <si>
    <t xml:space="preserve">CALHA QUADRADA DE CHAPA DE ACO GALVANIZADA NUM 28, CORTE 25 CM                                                                                                                                                                                                                                                                                                                                                                                                                                            </t>
  </si>
  <si>
    <t xml:space="preserve">CALHA/CANALETA DE CONCRETO SIMPLES, TIPO MEIA CANA, DIAMETRO DE 20 CM, PARA AGUA PLUVIAL                                                                                                                                                                                                                                                                                                                                                                                                                  </t>
  </si>
  <si>
    <t xml:space="preserve">CALHA/CANALETA DE CONCRETO SIMPLES, TIPO MEIA CANA, DIAMETRO DE 30 CM, PARA AGUA PLUVIAL                                                                                                                                                                                                                                                                                                                                                                                                                  </t>
  </si>
  <si>
    <t xml:space="preserve">CALHA/CANALETA DE CONCRETO SIMPLES, TIPO MEIA CANA, DIAMETRO DE 40 CM, PARA AGUA PLUVIAL                                                                                                                                                                                                                                                                                                                                                                                                                  </t>
  </si>
  <si>
    <t xml:space="preserve">CALHA/CANALETA DE CONCRETO SIMPLES, TIPO MEIA CANA, DIAMETRO DE 50 CM, PARA AGUA PLUVIAL                                                                                                                                                                                                                                                                                                                                                                                                                  </t>
  </si>
  <si>
    <t xml:space="preserve">CALHA/CANALETA DE CONCRETO SIMPLES, TIPO MEIA CANA, DIAMETRO DE 60 CM, PARA AGUA PLUVIAL                                                                                                                                                                                                                                                                                                                                                                                                                  </t>
  </si>
  <si>
    <t xml:space="preserve">CALHA/CANALETA DE CONCRETO SIMPLES, TIPO MEIA CANA, DIAMETRO DE 80 CM, PARA AGUA PLUVIAL                                                                                                                                                                                                                                                                                                                                                                                                                  </t>
  </si>
  <si>
    <t xml:space="preserve">CAMADA SEPARADORA DE FILME DE POLIETILENO 20 A 25 MICRA                                                                                                                                                                                                                                                                                                                                                                                                                                                   </t>
  </si>
  <si>
    <t xml:space="preserve">CAMINHAO TOCO, PESO BRUTO TOTAL 10700 KG, CARGA UTIL MAXIMA 7400 KG, DISTANCIA ENTRE EIXOS 4,00 M, POTENCIA 175 CV (INCLUI CABINE E CHASSI, NAO INCLUI CARROCERIA)                                                                                                                                                                                                                                                                                                                                        </t>
  </si>
  <si>
    <t xml:space="preserve">CAMINHAO TOCO, PESO BRUTO TOTAL 13200 KG, CARGA UTIL MAXIMA 9200 KG, DISTANCIA ENTRE EIXOS 3,31 M, POTENCIA 175 CV (INCLUI CABINE E CHASSI, NAO INCLUI CARROCERIA)                                                                                                                                                                                                                                                                                                                                        </t>
  </si>
  <si>
    <t xml:space="preserve">CAMINHAO TOCO, PESO BRUTO TOTAL 14300 KG, CARGA UTIL MAXIMA 9480 KG, DISTANCIA ENTRE EIXOS 4,80 M, POTENCIA 185 CV (INCLUI CABINE E CHASSI, NAO INCLUI CARROCERIA)                                                                                                                                                                                                                                                                                                                                        </t>
  </si>
  <si>
    <t xml:space="preserve">CAMINHAO TOCO, PESO BRUTO TOTAL 16000 KG, CARGA UTIL MAXIMA 10600 KG, DISTANCIA ENTRE EIXOS 4,80 M, POTENCIA 277 CV (INCLUI CABINE E CHASSI, NAO INCLUI CARROCERIA)                                                                                                                                                                                                                                                                                                                                       </t>
  </si>
  <si>
    <t xml:space="preserve">CAMINHAO TOCO, PESO BRUTO TOTAL 16000 KG, CARGA UTIL MAXIMA 10830 KG, DISTANCIA ENTRE EIXOS 3,56 M, POTENCIA 226 CV (INCLUI CABINE E CHASSI, NAO INCLUI CARROCERIA)                                                                                                                                                                                                                                                                                                                                       </t>
  </si>
  <si>
    <t xml:space="preserve">CAMINHAO TOCO, PESO BRUTO TOTAL 16000 KG, CARGA UTIL MAXIMA 11030 KG, DISTANCIA ENTRE EIXOS 5,41 M, POTENCIA 185 CV (INCLUI CABINE E CHASSI, NAO INCLUI CARROCERIA)                                                                                                                                                                                                                                                                                                                                       </t>
  </si>
  <si>
    <t xml:space="preserve">CAMINHAO TOCO, PESO BRUTO TOTAL 8500 KG, CARGA UTIL MAXIMA 5600 KG, DISTANCIA ENTRE EIXOS 3,40 M, POTENCIA 167 CV (INCLUI CABINE E CHASSI, NAO INCLUI CARROCERIA)                                                                                                                                                                                                                                                                                                                                         </t>
  </si>
  <si>
    <t xml:space="preserve">CAMINHAO TOCO, PESO BRUTO TOTAL 9600 KG, CARGA UTIL MAXIMA 6190 KG, DISTANCIA ENTRE EIXOS 3,70 M, POTENCIA 156 CV (INCLUI CABINE E CHASSI, NAO INCLUI CARROCERIA)                                                                                                                                                                                                                                                                                                                                         </t>
  </si>
  <si>
    <t xml:space="preserve">CAMINHAO TRUCADO, PESO BRUTO TOTAL 23000 KG, CARGA UTIL MAXIMA 15285 KG, DISTANCIA ENTRE EIXOS 4,80 M, POTENCIA 326 CV (INCLUI CABINE E CHASSI, NAO INCLUI CARROCERIA)                                                                                                                                                                                                                                                                                                                                    </t>
  </si>
  <si>
    <t xml:space="preserve">CAMINHAO TRUCADO, PESO BRUTO TOTAL 23000 KG, CARGA UTIL MAXIMA 15460 KG, DISTANCIA ENTRE EIXOS 4,80 M, POTENCIA 286 CV (INCLUI CABINE E CHASSI, NAO INCLUI CARROCERIA)                                                                                                                                                                                                                                                                                                                                    </t>
  </si>
  <si>
    <t xml:space="preserve">CAMINHAO TRUCADO, PESO BRUTO TOTAL 23000 KG, CARGA UTIL MAXIMA 16360 KG, CABINE ESTENDIDA, DISTANCIA ENTRE EIXOS 3,56 M, POTENCIA 277 CV (INCLUI CABINE E CHASSI, NAO INCLUI CARROCERIA)                                                                                                                                                                                                                                                                                                                  </t>
  </si>
  <si>
    <t xml:space="preserve">CAMINHAO TRUCADO, PESO BRUTO TOTAL 23000 KG, CARGA UTIL MAXIMA 16540 KG, DISTANCIA ENTRE EIXOS 4,80 M, POTENCIA 256 CV (INCLUI CABINE E CHASSI, NAO INCLUI CARROCERIA)                                                                                                                                                                                                                                                                                                                                    </t>
  </si>
  <si>
    <t xml:space="preserve">CAMINHONETE COM MOTOR A DIESEL, POTENCIA *160* CV, CABINE DUPLA, 4X4                                                                                                                                                                                                                                                                                                                                                                                                                                      </t>
  </si>
  <si>
    <t xml:space="preserve">CAMPAINHA ALTA POTENCIA 110V / 220V, DIAMETRO 150 MM                                                                                                                                                                                                                                                                                                                                                                                                                                                      </t>
  </si>
  <si>
    <t xml:space="preserve">CAMPAINHA CIGARRA 127 V / 220 V (APENAS MODULO)                                                                                                                                                                                                                                                                                                                                                                                                                                                           </t>
  </si>
  <si>
    <t xml:space="preserve">CAMPAINHA CIGARRA 127 V / 220 V, CONJUNTO MONTADO PARA EMBUTIR 4" X 2" (PLACA + SUPORTE + MODULO)                                                                                                                                                                                                                                                                                                                                                                                                         </t>
  </si>
  <si>
    <t xml:space="preserve">CANALETA DE CONCRETO ESTRUTURAL 14 X 19 X 29 CM, FBK 14 MPA (NBR 6136)                                                                                                                                                                                                                                                                                                                                                                                                                                    </t>
  </si>
  <si>
    <t xml:space="preserve">CANALETA DE CONCRETO ESTRUTURAL 14 X 19 X 29 CM, FBK 4,5 MPA (NBR 6136)                                                                                                                                                                                                                                                                                                                                                                                                                                   </t>
  </si>
  <si>
    <t xml:space="preserve">CANALETA DE CONCRETO ESTRUTURAL 14 X 19 X 39 CM, FBK 14 MPA (NBR 6136)                                                                                                                                                                                                                                                                                                                                                                                                                                    </t>
  </si>
  <si>
    <t xml:space="preserve">CANALETA DE CONCRETO ESTRUTURAL 14 X 19 X 39 CM, FBK 4,5 MPA (NBR 6136)                                                                                                                                                                                                                                                                                                                                                                                                                                   </t>
  </si>
  <si>
    <t xml:space="preserve">CANALETA DE CONCRETO 14 X 19 X 19 CM (CLASSE C - NBR 6136)                                                                                                                                                                                                                                                                                                                                                                                                                                                </t>
  </si>
  <si>
    <t xml:space="preserve">CANALETA DE CONCRETO 19 X 19 X 19 CM (CLASSE C - NBR 6136)                                                                                                                                                                                                                                                                                                                                                                                                                                                </t>
  </si>
  <si>
    <t xml:space="preserve">CANALETA DE CONCRETO 9 X 19 X 19 CM (CLASSE C - NBR 6136)                                                                                                                                                                                                                                                                                                                                                                                                                                                 </t>
  </si>
  <si>
    <t xml:space="preserve">CANALETA ESTRUTURAL CERAMICA, 14 X 19 X 19 CM, 6,0 MPA (NBR 15270)                                                                                                                                                                                                                                                                                                                                                                                                                                        </t>
  </si>
  <si>
    <t xml:space="preserve">CANALETA ESTRUTURAL CERAMICA, 14 X 19 X 29 CM, 6,0 MPA (NBR 15270)                                                                                                                                                                                                                                                                                                                                                                                                                                        </t>
  </si>
  <si>
    <t xml:space="preserve">CANALETA ESTRUTURAL CERAMICA, 14 X 19 X 39 CM, 6,0 MPA (NBR 15270)                                                                                                                                                                                                                                                                                                                                                                                                                                        </t>
  </si>
  <si>
    <t xml:space="preserve">CANOPLA ACABAMENTO CROMADO PARA INSTALACAO DE SPRINKLER, SOB FORRO, 15 MM                                                                                                                                                                                                                                                                                                                                                                                                                                 </t>
  </si>
  <si>
    <t xml:space="preserve">CANTONEIRA (ABAS IGUAIS) EM ACO CARBONO, 25,4 MM X 3,17 MM (L X E), 1,27KG/M                                                                                                                                                                                                                                                                                                                                                                                                                              </t>
  </si>
  <si>
    <t xml:space="preserve">CANTONEIRA (ABAS IGUAIS) EM ACO CARBONO, 38,1 MM X 3,17 MM (L X E), 3,48 KG/M                                                                                                                                                                                                                                                                                                                                                                                                                             </t>
  </si>
  <si>
    <t xml:space="preserve">CANTONEIRA (ABAS IGUAIS) EM ACO CARBONO, 50,8 MM X 9,53 MM (L X E), 6,99 KG/M                                                                                                                                                                                                                                                                                                                                                                                                                             </t>
  </si>
  <si>
    <t xml:space="preserve">CANTONEIRA ACO ABAS IGUAIS (QUALQUER BITOLA), ESPESSURA ENTRE 1/8" E 1/4"                                                                                                                                                                                                                                                                                                                                                                                                                                 </t>
  </si>
  <si>
    <t xml:space="preserve">CANTONEIRA EM ALUMINIO, ABAS IGUAIS, LARGURA DE 25,40 MM (1"), ESPESSURA DE 3,17 MM (1/8") E PESO LINEAR DE APROXIMADAMENTE 0,408 KG/M                                                                                                                                                                                                                                                                                                                                                                    </t>
  </si>
  <si>
    <t xml:space="preserve">CANTONEIRA EM ALUMINIO, ABAS IGUAIS, LARGURA DE 25,40 MM (1"), ESPESSURA DE 4,76 MM (3/16") E PESO LINEAR DE APROXIMADAMENTEO 0,593 KG/M                                                                                                                                                                                                                                                                                                                                                                  </t>
  </si>
  <si>
    <t xml:space="preserve">CANTONEIRA EM ALUMINIO, ABAS IGUAIS, LARGURA DE 31,75 MM (1 1/4"), ESPESSURA DE 4,76 MM (3/16") E PESO LINEAR DE APROXIMADAMENTE 0,755 KG/M                                                                                                                                                                                                                                                                                                                                                               </t>
  </si>
  <si>
    <t xml:space="preserve">CANTONEIRA EM ALUMINIO, ABAS IGUAIS, LARGURA DE 38,10 MM (1 1/2"), ESPESSURA DE 4,76 MM (3/16") E PESO LINEAR DE APROXIMADAMENTE 0,915 KG/M                                                                                                                                                                                                                                                                                                                                                               </t>
  </si>
  <si>
    <t xml:space="preserve">CANTONEIRA EM ALUMINIO, ABAS IGUAIS, LARGURA DE 50,80 MM (2") , ESPESSURA DE 3,17 MM (1/8") E PESO LINEAR DE APROXIMADAMENTE 0,842 KG/M                                                                                                                                                                                                                                                                                                                                                                   </t>
  </si>
  <si>
    <t xml:space="preserve">CANTONEIRA EM ALUMINIO, ABAS IGUAIS, LARGURA DE 50,80 MM (2"), ESPESSURA DE 6,35 MM (1/4") E PESO LINEAR DE APROXIMADAMENTE 1,630 KG/M                                                                                                                                                                                                                                                                                                                                                                    </t>
  </si>
  <si>
    <t xml:space="preserve">CAP OU TAMPAO DE FERRO GALVANIZADO, COM ROSCA BSP, DE 1 1/2"                                                                                                                                                                                                                                                                                                                                                                                                                                              </t>
  </si>
  <si>
    <t xml:space="preserve">CAP OU TAMPAO DE FERRO GALVANIZADO, COM ROSCA BSP, DE 1 1/4"                                                                                                                                                                                                                                                                                                                                                                                                                                              </t>
  </si>
  <si>
    <t xml:space="preserve">CAP OU TAMPAO DE FERRO GALVANIZADO, COM ROSCA BSP, DE 1/2"                                                                                                                                                                                                                                                                                                                                                                                                                                                </t>
  </si>
  <si>
    <t xml:space="preserve">CAP OU TAMPAO DE FERRO GALVANIZADO, COM ROSCA BSP, DE 1/4"                                                                                                                                                                                                                                                                                                                                                                                                                                                </t>
  </si>
  <si>
    <t xml:space="preserve">CAP OU TAMPAO DE FERRO GALVANIZADO, COM ROSCA BSP, DE 1"                                                                                                                                                                                                                                                                                                                                                                                                                                                  </t>
  </si>
  <si>
    <t xml:space="preserve">CAP OU TAMPAO DE FERRO GALVANIZADO, COM ROSCA BSP, DE 2 1/2"                                                                                                                                                                                                                                                                                                                                                                                                                                              </t>
  </si>
  <si>
    <t xml:space="preserve">CAP OU TAMPAO DE FERRO GALVANIZADO, COM ROSCA BSP, DE 2"                                                                                                                                                                                                                                                                                                                                                                                                                                                  </t>
  </si>
  <si>
    <t xml:space="preserve">CAP OU TAMPAO DE FERRO GALVANIZADO, COM ROSCA BSP, DE 3/4"                                                                                                                                                                                                                                                                                                                                                                                                                                                </t>
  </si>
  <si>
    <t xml:space="preserve">CAP OU TAMPAO DE FERRO GALVANIZADO, COM ROSCA BSP, DE 3/8"                                                                                                                                                                                                                                                                                                                                                                                                                                                </t>
  </si>
  <si>
    <t xml:space="preserve">CAP OU TAMPAO DE FERRO GALVANIZADO, COM ROSCA BSP, DE 3"                                                                                                                                                                                                                                                                                                                                                                                                                                                  </t>
  </si>
  <si>
    <t xml:space="preserve">CAP OU TAMPAO DE FERRO GALVANIZADO, COM ROSCA BSP, DE 4"                                                                                                                                                                                                                                                                                                                                                                                                                                                  </t>
  </si>
  <si>
    <t xml:space="preserve">CAP PPR DN 20 MM, PARA AGUA QUENTE PREDIAL                                                                                                                                                                                                                                                                                                                                                                                                                                                                </t>
  </si>
  <si>
    <t xml:space="preserve">CAP PPR DN 25 MM, PARA AGUA QUENTE PREDIAL                                                                                                                                                                                                                                                                                                                                                                                                                                                                </t>
  </si>
  <si>
    <t xml:space="preserve">CAP PVC, ROSCAVEL, 1/2", PARA AGUA FRIA PREDIAL                                                                                                                                                                                                                                                                                                                                                                                                                                                           </t>
  </si>
  <si>
    <t xml:space="preserve">CAP PVC, ROSCAVEL, 1",  PARA AGUA FRIA PREDIAL                                                                                                                                                                                                                                                                                                                                                                                                                                                            </t>
  </si>
  <si>
    <t xml:space="preserve">CAP PVC, ROSCAVEL, 3/4",  PARA AGUA FRIA PREDIAL                                                                                                                                                                                                                                                                                                                                                                                                                                                          </t>
  </si>
  <si>
    <t xml:space="preserve">CAP PVC, SERIE R, DN 100 MM, PARA ESGOTO PREDIAL                                                                                                                                                                                                                                                                                                                                                                                                                                                          </t>
  </si>
  <si>
    <t xml:space="preserve">CAP PVC, SERIE R, DN 150 MM, PARA ESGOTO PREDIAL                                                                                                                                                                                                                                                                                                                                                                                                                                                          </t>
  </si>
  <si>
    <t xml:space="preserve">CAP PVC, SERIE R, DN 75 MM, PARA ESGOTO PREDIAL                                                                                                                                                                                                                                                                                                                                                                                                                                                           </t>
  </si>
  <si>
    <t xml:space="preserve">CAP PVC, SOLDAVEL, DN 100 MM, SERIE NORMAL, PARA ESGOTO PREDIAL                                                                                                                                                                                                                                                                                                                                                                                                                                           </t>
  </si>
  <si>
    <t xml:space="preserve">CAP PVC, SOLDAVEL, DN 50 MM, SERIE NORMAL, PARA ESGOTO PREDIAL                                                                                                                                                                                                                                                                                                                                                                                                                                            </t>
  </si>
  <si>
    <t xml:space="preserve">CAP PVC, SOLDAVEL, DN 75 MM, SERIE NORMAL, PARA ESGOTO PREDIAL                                                                                                                                                                                                                                                                                                                                                                                                                                            </t>
  </si>
  <si>
    <t xml:space="preserve">CAP PVC, SOLDAVEL, 20 MM, PARA AGUA FRIA PREDIAL                                                                                                                                                                                                                                                                                                                                                                                                                                                          </t>
  </si>
  <si>
    <t xml:space="preserve">CAP PVC, SOLDAVEL, 25 MM, PARA AGUA FRIA PREDIAL                                                                                                                                                                                                                                                                                                                                                                                                                                                          </t>
  </si>
  <si>
    <t xml:space="preserve">CAP PVC, SOLDAVEL, 32 MM, PARA AGUA FRIA PREDIAL                                                                                                                                                                                                                                                                                                                                                                                                                                                          </t>
  </si>
  <si>
    <t xml:space="preserve">CAP PVC, SOLDAVEL, 40 MM, PARA AGUA FRIA PREDIAL                                                                                                                                                                                                                                                                                                                                                                                                                                                          </t>
  </si>
  <si>
    <t xml:space="preserve">CAP PVC, SOLDAVEL, 50 MM, PARA AGUA FRIA PREDIAL                                                                                                                                                                                                                                                                                                                                                                                                                                                          </t>
  </si>
  <si>
    <t xml:space="preserve">CAP PVC, SOLDAVEL, 60 MM, PARA AGUA FRIA PREDIAL                                                                                                                                                                                                                                                                                                                                                                                                                                                          </t>
  </si>
  <si>
    <t xml:space="preserve">CAP PVC, SOLDAVEL, 75 MM, PARA AGUA FRIA PREDIAL                                                                                                                                                                                                                                                                                                                                                                                                                                                          </t>
  </si>
  <si>
    <t xml:space="preserve">CAP, PVC PBA, JE, DN 100 / DE 110 MM,  PARA REDE DE AGUA (NBR 10351)                                                                                                                                                                                                                                                                                                                                                                                                                                      </t>
  </si>
  <si>
    <t xml:space="preserve">CAP, PVC PBA, JE, DN 50 / DE 60 MM,  PARA REDE DE AGUA (NBR 10351)                                                                                                                                                                                                                                                                                                                                                                                                                                        </t>
  </si>
  <si>
    <t xml:space="preserve">CAP, PVC PBA, JE, DN 75 / DE 85 MM,  PARA REDE DE AGUA (NBR 10351)                                                                                                                                                                                                                                                                                                                                                                                                                                        </t>
  </si>
  <si>
    <t xml:space="preserve">CAP, PVC, JE, OCRE, DN 150 MM (CONEXAO PARA TUBO COLETOR DE ESGOTO)                                                                                                                                                                                                                                                                                                                                                                                                                                       </t>
  </si>
  <si>
    <t xml:space="preserve">CAP, PVC, JE, OCRE, DN 200 MM (CONEXAO PARA TUBO COLETOR DE ESGOTO)                                                                                                                                                                                                                                                                                                                                                                                                                                       </t>
  </si>
  <si>
    <t xml:space="preserve">CAPA PARA CHUVA EM PVC COM FORRO DE POLIESTER, COM CAPUZ (AMARELA OU AZUL)                                                                                                                                                                                                                                                                                                                                                                                                                                </t>
  </si>
  <si>
    <t xml:space="preserve">CAPACETE DE SEGURANCA ABA FRONTAL COM SUSPENSAO DE POLIETILENO, SEM JUGULAR (CLASSE B)                                                                                                                                                                                                                                                                                                                                                                                                                    </t>
  </si>
  <si>
    <t xml:space="preserve">CAPACITOR TRIFASICO, POTENCIA 2,5 KVAR, TENSAO 220 V, FORNECIDO COM CAPA PROTETORA, RESISTOR INTERNO A UNIDADE CAPACITIVA                                                                                                                                                                                                                                                                                                                                                                                 </t>
  </si>
  <si>
    <t xml:space="preserve">CAPACITOR TRIFASICO, POTENCIA 5 KVAR, TENSAO 220 V, FORNECIDO COM CAPA PROTETORA, RESISTOR INTERNO A UNIDADE CAPACITIVA                                                                                                                                                                                                                                                                                                                                                                                   </t>
  </si>
  <si>
    <t xml:space="preserve">CAPIM BRAQUIARIA DECUMBENS/ BRAQUIARINHA, VC *70*% MINIMO                                                                                                                                                                                                                                                                                                                                                                                                                                                 </t>
  </si>
  <si>
    <t xml:space="preserve">CAPTOR FRANKLIN (4 PONTAS), EM LATAO CROMADO, H = 300 MM, DUAS DESCIDAS                                                                                                                                                                                                                                                                                                                                                                                                                                   </t>
  </si>
  <si>
    <t xml:space="preserve">CAPTOR FRANKLIN (4 PONTAS), EM LATAO CROMADO, H = 300 MM, UMA DESCIDA                                                                                                                                                                                                                                                                                                                                                                                                                                     </t>
  </si>
  <si>
    <t xml:space="preserve">CAPTOR FRANKLIN (4 PONTAS), EM LATAO CROMADO, H = 350 MM, DUAS DESCIDAS                                                                                                                                                                                                                                                                                                                                                                                                                                   </t>
  </si>
  <si>
    <t xml:space="preserve">CAPTOR FRANKLIN (4 PONTAS), EM LATAO CROMADO, H=350 MM, UMA DESCIDA                                                                                                                                                                                                                                                                                                                                                                                                                                       </t>
  </si>
  <si>
    <t xml:space="preserve">CARENAGEM /TAMPA, EM PLASTICO, COR BRANCA, UTILIZADO EM KIT CHASSI METALICO PARA INSTAL. HIDRAULICA DE CUBA SIMPLES SEM MAQUINA DE LAVAR ROUPA, *355* X *670* MM (L X H) (COM FUROS E DEMAIS ENCAIXES)                                                                                                                                                                                                                                                                                                    </t>
  </si>
  <si>
    <t xml:space="preserve">CARENAGEM /TAMPA, EM PLASTICO, COR BRANCA, UTILIZADO EM KIT CHASSI METALICO PARA INSTAL. HIDRAULICA DE TANQUE COM MAQUINA DE LAVAR ROUPA, *360* X *470* MM (L X H) (COM FUROS E DEMAIS ENCAIXES)                                                                                                                                                                                                                                                                                                          </t>
  </si>
  <si>
    <t xml:space="preserve">CARPETE DE NYLON EM MANTA PARA TRAFEGO COMERCIAL PESADO, E = 6 A 7 MM (INSTALADO)                                                                                                                                                                                                                                                                                                                                                                                                                         </t>
  </si>
  <si>
    <t xml:space="preserve">CARPETE DE NYLON EM MANTA PARA TRAFEGO COMERCIAL PESADO, E = 9 A 10 MM (INSTALADO)                                                                                                                                                                                                                                                                                                                                                                                                                        </t>
  </si>
  <si>
    <t xml:space="preserve">CARPETE DE NYLON EM PLACAS 50 X 50 CM PARA TRAFEGO COMERCIAL PESADO, E = 6,5 MM (INSTALADO)                                                                                                                                                                                                                                                                                                                                                                                                               </t>
  </si>
  <si>
    <t xml:space="preserve">CARPETE DE POLIESTER EM MANTA PARA TRAFEGO COMERCIAL PESADO, E = 4 A 5 MM (INSTALADO)                                                                                                                                                                                                                                                                                                                                                                                                                     </t>
  </si>
  <si>
    <t xml:space="preserve">CARPETE DE POLIPROPILENO EM MANTA PARA TRAFEGO COMERCIAL MEDIO, E = 5 A 6 MM (INSTALADO)                                                                                                                                                                                                                                                                                                                                                                                                                  </t>
  </si>
  <si>
    <t xml:space="preserve">CARPINTEIRO AUXILIAR (HORISTA)                                                                                                                                                                                                                                                                                                                                                                                                                                                                            </t>
  </si>
  <si>
    <t xml:space="preserve">CARPINTEIRO AUXILIAR (MENSALISTA)                                                                                                                                                                                                                                                                                                                                                                                                                                                                         </t>
  </si>
  <si>
    <t xml:space="preserve">CARPINTEIRO DE ESQUADRIAS (HORISTA)                                                                                                                                                                                                                                                                                                                                                                                                                                                                       </t>
  </si>
  <si>
    <t xml:space="preserve">CARPINTEIRO DE ESQUADRIAS (MENSALISTA)                                                                                                                                                                                                                                                                                                                                                                                                                                                                    </t>
  </si>
  <si>
    <t xml:space="preserve">CARPINTEIRO DE FORMAS (HORISTA)                                                                                                                                                                                                                                                                                                                                                                                                                                                                           </t>
  </si>
  <si>
    <t xml:space="preserve">CARPINTEIRO DE FORMAS (MENSALISTA)                                                                                                                                                                                                                                                                                                                                                                                                                                                                        </t>
  </si>
  <si>
    <t xml:space="preserve">CARRANCA PARA JANELA VENEZIANA DE ABRIR, EM LATAO CROMADO, SIMPLES, PARA APARAFUSAR NA PAREDE                                                                                                                                                                                                                                                                                                                                                                                                             </t>
  </si>
  <si>
    <t xml:space="preserve">CARRINHO COM 2 PNEUS PARA TRANSPORTAR TUBO CONCRETO, ALTURA ATE 1,0 M E DIAMETRO ATE 1000MM, COM ESTRUTURA EM PERFIL OU TUBO METALICO                                                                                                                                                                                                                                                                                                                                                                     </t>
  </si>
  <si>
    <t xml:space="preserve">CARRINHO DE MAO DE ACO CAPACIDADE 50 A 60 L, PNEU COM CAMARA                                                                                                                                                                                                                                                                                                                                                                                                                                              </t>
  </si>
  <si>
    <t xml:space="preserve">CARROCERIA FIXA ABERTA DE MADEIRA PARA TRANSPORTE GERAL DE CARGA SECA DIMENSOES APROXIMADAS 2,25 X 4,10 X 0,50 M (INCLUI MONTAGEM, NAO INCLUI CAMINHAO)                                                                                                                                                                                                                                                                                                                                                   </t>
  </si>
  <si>
    <t xml:space="preserve">CARROCERIA FIXA ABERTA DE MADEIRA PARA TRANSPORTE GERAL DE CARGA SECA DIMENSOES APROXIMADAS 2,5 X 5,5 X 0,50 M (INCLUI MONTAGEM, NAO INCLUI CAMINHAO)                                                                                                                                                                                                                                                                                                                                                     </t>
  </si>
  <si>
    <t xml:space="preserve">CARROCERIA FIXA ABERTA DE MADEIRA PARA TRANSPORTE GERAL DE CARGA SECA DIMENSOES APROXIMADAS 2,5 X 6,00 X 0,50 M (INCLUI MONTAGEM, NAO INCLUI CAMINHAO)                                                                                                                                                                                                                                                                                                                                                    </t>
  </si>
  <si>
    <t xml:space="preserve">CARROCERIA FIXA ABERTA DE MADEIRA PARA TRANSPORTE GERAL DE CARGA SECA DIMENSOES APROXIMADAS 2,5 X 6,5 X 0,50 M (INCLUI MONTAGEM, NAO INCLUI CAMINHAO)                                                                                                                                                                                                                                                                                                                                                     </t>
  </si>
  <si>
    <t xml:space="preserve">CARROCERIA FIXA ABERTA DE MADEIRA PARA TRANSPORTE GERAL DE CARGA SECA DIMENSOES APROXIMADAS 2,5 X 7,00 X 0,50 M (INCLUI MONTAGEM, NAO INCLUI CAMINHAO)                                                                                                                                                                                                                                                                                                                                                    </t>
  </si>
  <si>
    <t xml:space="preserve">CARROCERIA FIXA ABERTA DE MADEIRA PARA TRANSPORTE GERAL DE CARGA SECA DIMENSOES APROXIMADAS 2,5 X 7,5 X 0,50 M (INCLUI MONTAGEM, NAO INCLUI CAMINHAO)                                                                                                                                                                                                                                                                                                                                                     </t>
  </si>
  <si>
    <t xml:space="preserve">CARVAO ANTRACITO PARA FILTRO, GRAO VARIANDO DE 0,8 ATE 1,1 MM, COEFICIENTE DE UNIFORMIDADE MENOR QUE 1,7 MM (DISTRIBUIDOR)                                                                                                                                                                                                                                                                                                                                                                                </t>
  </si>
  <si>
    <t xml:space="preserve">CARVAO ANTRACITO PARA FILTRO, GRAO VARIANDO DE 0,8 ATE 1,1 MM, COEFICIENTE DE UNIFORMIDADE MENOR QUE 1,7 MM (POSTO JAZIDA/PRODUTOR)                                                                                                                                                                                                                                                                                                                                                                       </t>
  </si>
  <si>
    <t xml:space="preserve">T     </t>
  </si>
  <si>
    <t xml:space="preserve">CASCALHO DE CAVA                                                                                                                                                                                                                                                                                                                                                                                                                                                                                          </t>
  </si>
  <si>
    <t xml:space="preserve">CASCALHO DE RIO                                                                                                                                                                                                                                                                                                                                                                                                                                                                                           </t>
  </si>
  <si>
    <t xml:space="preserve">CASCALHO LAVADO                                                                                                                                                                                                                                                                                                                                                                                                                                                                                           </t>
  </si>
  <si>
    <t xml:space="preserve">CAVALETE PARA TALHA COM ESTRUTURA EM TUBO METALICO ALTURA MINIMA 3,2 M EQUIPADO COM RODAS DE BORRACHA PARA MOVIMENTACAO DE TUBOS DE CONCRETO NA CENTRAL DE PREMOLDADOS COM CAPACIDADE DE CARGA DE 3 TONELADAS                                                                                                                                                                                                                                                                                             </t>
  </si>
  <si>
    <t xml:space="preserve">CAVALO MECANICO TRACAO 4X2, PESO BRUTO TOTAL COMBINADO 49000 KG, CAPACIDADE MAXIMA DE TRACAO *66000* KG, POTENCIA *360* CV (INCLUI CABINE E CHASSI, NAO INCLUI SEMIRREBOQUE)                                                                                                                                                                                                                                                                                                                              </t>
  </si>
  <si>
    <t xml:space="preserve">CAVALO MECANICO TRACAO 4X2, PESO BRUTO TOTAL 16000 KG, CAPACIDADE MAXIMA DE TRACAO *36000* KG, DISTANCIA ENTRE EIXOS *3,56* M, POTENCIA *286* CV (INCLUI CABINE E CHASSI, NAO INCLUI SEMIRREBOQUE)                                                                                                                                                                                                                                                                                                        </t>
  </si>
  <si>
    <t xml:space="preserve">CAVALO MECANICO TRACAO 4X2, PESO BRUTO TOTAL 16000 KG, CAPACIDADE MAXIMA DE TRACAO *45000* KG, DISTANCIA ENTRE EIXOS *3,56* M, POTENCIA *330* CV (INCLUI CABINE E CHASSI, NAO INCLUI SEMIRREBOQUE)                                                                                                                                                                                                                                                                                                        </t>
  </si>
  <si>
    <t xml:space="preserve">CAVALO MECANICO TRACAO 4X2, PESO BRUTO TOTAL 16000 KG, CAPACIDADE MAXIMA DE TRACAO *80000* KG, POTENCIA *380* CV (INCLUI CABINE E CHASSI, NAO INCLUI SEMIRREBOQUE)                                                                                                                                                                                                                                                                                                                                        </t>
  </si>
  <si>
    <t xml:space="preserve">CAVALO MECANICO TRACAO 6X2, PESO BRUTO TOTAL COMBINADO 56000 KG, CAPACIDADE MAXIMA DE TRACAO *66000* KG, POTENCIA *360* CV (INCLUI CABINE E CHASSI, NAO INCLUI SEMIRREBOQUE)                                                                                                                                                                                                                                                                                                                              </t>
  </si>
  <si>
    <t xml:space="preserve">CAVOUQUEIRO OU OPERADOR DE PERFURATRIZ / ROMPEDOR (HORISTA)                                                                                                                                                                                                                                                                                                                                                                                                                                               </t>
  </si>
  <si>
    <t xml:space="preserve">CAVOUQUEIRO OU OPERADOR DE PERFURATRIZ / ROMPEDOR (MENSALISTA)                                                                                                                                                                                                                                                                                                                                                                                                                                            </t>
  </si>
  <si>
    <t xml:space="preserve">CENTRO DE MEDICAO AGRUPADA, EM POLICARBONATO / PVC, COM 12 MEDIDORES E PROTECAO GERAL (INCLUI BARRAMENTO, DISJUNTORES E ACESSORIOS DE FIXACAO) (PADRAO CONCESSIONARIA LOCAL)                                                                                                                                                                                                                                                                                                                              </t>
  </si>
  <si>
    <t xml:space="preserve">CENTRO DE MEDICAO AGRUPADA, EM POLICARBONATO / PVC, COM 16 MEDIDORES E PROTECAO GERAL (INCLUI BARRAMENTO, DISJUNTORES E ACESSORIOS DE FIXACAO) (PADRAO CONCESSIONARIA LOCAL)                                                                                                                                                                                                                                                                                                                              </t>
  </si>
  <si>
    <t xml:space="preserve">CENTRO DE MEDICAO AGRUPADA, EM POLICARBONATO / PVC, COM 4 MEDIDORES E PROTECAO GERAL (INCLUI BARRAMENTO, DISJUNTORES E ACESSORIOS DE FIXACAO) (PADRAO CONCESSIONARIA LOCAL)                                                                                                                                                                                                                                                                                                                               </t>
  </si>
  <si>
    <t xml:space="preserve">CENTRO DE MEDICAO AGRUPADA, EM POLICARBONATO / PVC, COM 8 MEDIDORES E PROTECAO GERAL (INCLUI BARRAMENTO, DISJUNTORES E ACESSORIOS DE FIXACAO) (PADRAO CONCESSIONARIA LOCAL)                                                                                                                                                                                                                                                                                                                               </t>
  </si>
  <si>
    <t xml:space="preserve">CERA LIQUIDA INCOLOR MULTIPISO                                                                                                                                                                                                                                                                                                                                                                                                                                                                            </t>
  </si>
  <si>
    <t xml:space="preserve">CHAPA ACO INOX AISI 304 NUMERO 4 (E = 6 MM), ACABAMENTO NUMERO 1 (LAMINADO A QUENTE, FOSCO)                                                                                                                                                                                                                                                                                                                                                                                                               </t>
  </si>
  <si>
    <t xml:space="preserve">CHAPA ACO INOX AISI 304 NUMERO 9 (E = 4 MM), ACABAMENTO NUMERO 1 (LAMINADO A QUENTE, FOSCO)                                                                                                                                                                                                                                                                                                                                                                                                               </t>
  </si>
  <si>
    <t xml:space="preserve">CHAPA DE ACO CARBONO GALVANIZADA, PERFURADA (GRADE FUROS) E = 1,5 MM, DIAMETRO DO FURO = 9,52 MM (FUROS ALTERNADOS HORIZ.)                                                                                                                                                                                                                                                                                                                                                                                </t>
  </si>
  <si>
    <t xml:space="preserve">CHAPA DE ACO CARBONO LAMINADO A QUENTE, QUALIDADE ESTRUTURAL, BITOLA 3/16", E =4,75 MM (37,29 KG/M2)                                                                                                                                                                                                                                                                                                                                                                                                      </t>
  </si>
  <si>
    <t xml:space="preserve">CHAPA DE ACO FINA A FRIO BITOLA MSG 20, E = 0,90 MM (7,20 KG/M2)                                                                                                                                                                                                                                                                                                                                                                                                                                          </t>
  </si>
  <si>
    <t xml:space="preserve">CHAPA DE ACO FINA A FRIO BITOLA MSG 24, E = 0,60 MM (4,80 KG/M2)                                                                                                                                                                                                                                                                                                                                                                                                                                          </t>
  </si>
  <si>
    <t xml:space="preserve">CHAPA DE ACO FINA A FRIO BITOLA MSG 26, E = 0,45 MM (3,60 KG/M2)                                                                                                                                                                                                                                                                                                                                                                                                                                          </t>
  </si>
  <si>
    <t xml:space="preserve">CHAPA DE ACO FINA A QUENTE BITOLA MSG 13, E = 2,25 MM (18,00 KG/M2)                                                                                                                                                                                                                                                                                                                                                                                                                                       </t>
  </si>
  <si>
    <t xml:space="preserve">CHAPA DE ACO FINA A QUENTE BITOLA MSG 14, E = 2,00 MM (16,0 KG/M2)                                                                                                                                                                                                                                                                                                                                                                                                                                        </t>
  </si>
  <si>
    <t xml:space="preserve">CHAPA DE ACO FINA A QUENTE BITOLA MSG 16, E = 1,50 MM (12,00 KG/M2)                                                                                                                                                                                                                                                                                                                                                                                                                                       </t>
  </si>
  <si>
    <t xml:space="preserve">CHAPA DE ACO FINA A QUENTE BITOLA MSG 18, E = 1,20 MM (9,60 KG/M2)                                                                                                                                                                                                                                                                                                                                                                                                                                        </t>
  </si>
  <si>
    <t xml:space="preserve">CHAPA DE ACO FINA A QUENTE BITOLA MSG 3/16 ", E = 4,75 MM (38,00 KG/M2)                                                                                                                                                                                                                                                                                                                                                                                                                                   </t>
  </si>
  <si>
    <t xml:space="preserve">CHAPA DE ACO GALVANIZADA BITOLA GSG 14, E = 1,95 MM (15,60 KG/M2)                                                                                                                                                                                                                                                                                                                                                                                                                                         </t>
  </si>
  <si>
    <t xml:space="preserve">CHAPA DE ACO GALVANIZADA BITOLA GSG 16, E = 1,55 MM (12,40 KG/M2)                                                                                                                                                                                                                                                                                                                                                                                                                                         </t>
  </si>
  <si>
    <t xml:space="preserve">CHAPA DE ACO GALVANIZADA BITOLA GSG 18, E = 1,25 MM (10,00 KG/M2)                                                                                                                                                                                                                                                                                                                                                                                                                                         </t>
  </si>
  <si>
    <t xml:space="preserve">CHAPA DE ACO GALVANIZADA BITOLA GSG 19, E = 1,11 MM (8,88 KG/M2)                                                                                                                                                                                                                                                                                                                                                                                                                                          </t>
  </si>
  <si>
    <t xml:space="preserve">CHAPA DE ACO GALVANIZADA BITOLA GSG 20, E = 0,95 MM (7,60 KG/M2)                                                                                                                                                                                                                                                                                                                                                                                                                                          </t>
  </si>
  <si>
    <t xml:space="preserve">CHAPA DE ACO GALVANIZADA BITOLA GSG 22, E = 0,80 MM (6,40 KG/M2)                                                                                                                                                                                                                                                                                                                                                                                                                                          </t>
  </si>
  <si>
    <t xml:space="preserve">CHAPA DE ACO GALVANIZADA BITOLA GSG 24, E = 0,64 (5,12 KG/M2)                                                                                                                                                                                                                                                                                                                                                                                                                                             </t>
  </si>
  <si>
    <t xml:space="preserve">CHAPA DE ACO GALVANIZADA BITOLA GSG 26, E = 0,50 MM (4,00 KG/M2)                                                                                                                                                                                                                                                                                                                                                                                                                                          </t>
  </si>
  <si>
    <t xml:space="preserve">CHAPA DE ACO GALVANIZADA BITOLA GSG 30, E = 0,35 MM (2,80 KG/M2)                                                                                                                                                                                                                                                                                                                                                                                                                                          </t>
  </si>
  <si>
    <t xml:space="preserve">CHAPA DE ACO GROSSA, ASTM A36, E = 1 " (25,40 MM) 199,18 KG/M2                                                                                                                                                                                                                                                                                                                                                                                                                                            </t>
  </si>
  <si>
    <t xml:space="preserve">CHAPA DE ACO GROSSA, ASTM A36, E = 1/2 " (12,70 MM) 99,59 KG/M2                                                                                                                                                                                                                                                                                                                                                                                                                                           </t>
  </si>
  <si>
    <t xml:space="preserve">CHAPA DE ACO GROSSA, ASTM A36, E = 1/4 " (6,35 MM) 49,79 KG/M2                                                                                                                                                                                                                                                                                                                                                                                                                                            </t>
  </si>
  <si>
    <t xml:space="preserve">CHAPA DE ACO GROSSA, ASTM A36, E = 3/4 " (19,05 MM) 149,39 KG/M2                                                                                                                                                                                                                                                                                                                                                                                                                                          </t>
  </si>
  <si>
    <t xml:space="preserve">CHAPA DE ACO GROSSA, ASTM A36, E = 3/8 " (9,53 MM) 74,69 KG/M2                                                                                                                                                                                                                                                                                                                                                                                                                                            </t>
  </si>
  <si>
    <t xml:space="preserve">CHAPA DE ACO GROSSA, ASTM A36, E = 5/8 " (15,88 MM) 124,49 KG/M2                                                                                                                                                                                                                                                                                                                                                                                                                                          </t>
  </si>
  <si>
    <t xml:space="preserve">CHAPA DE ACO GROSSA, ASTM A36, E = 7/8 " (22,23 MM) 174,28 KG/M2                                                                                                                                                                                                                                                                                                                                                                                                                                          </t>
  </si>
  <si>
    <t xml:space="preserve">CHAPA DE ACO GROSSA, SAE 1020, BITOLA 1/4", E = 6,35 MM (49,85 KG/M2)                                                                                                                                                                                                                                                                                                                                                                                                                                     </t>
  </si>
  <si>
    <t xml:space="preserve">CHAPA DE ACO XADREZ PARA PISOS, E = 1/4 " (6,30 MM) 54,53 KG/M2                                                                                                                                                                                                                                                                                                                                                                                                                                           </t>
  </si>
  <si>
    <t xml:space="preserve">CHAPA DE LAMINADO MELAMINICO, LISO BRILHANTE, DE 1,25 X 3,08 METROS, ESPESSURA = 0,8 MILIMETROS                                                                                                                                                                                                                                                                                                                                                                                                           </t>
  </si>
  <si>
    <t xml:space="preserve">CHAPA DE LAMINADO MELAMINICO, LISO FOSCO, DE 1,25 X 3,08 METROS, ESPESSURA = 0,8 MILIMETROS                                                                                                                                                                                                                                                                                                                                                                                                               </t>
  </si>
  <si>
    <t xml:space="preserve">CHAPA DE LAMINADO MELAMINICO, TEXTURIZADO, DE 1,25 X 3,08 METROS, ESPESSURA = 0,8 MILIMETROS                                                                                                                                                                                                                                                                                                                                                                                                              </t>
  </si>
  <si>
    <t xml:space="preserve">CHAPA DE MDF BRANCO LISO 1 FACE, E = 12 MM, DE *2,75 X 1,85* M                                                                                                                                                                                                                                                                                                                                                                                                                                            </t>
  </si>
  <si>
    <t xml:space="preserve">CHAPA DE MDF BRANCO LISO 1 FACE, E = 15 MM, DE *2,75 X 1,85* M                                                                                                                                                                                                                                                                                                                                                                                                                                            </t>
  </si>
  <si>
    <t xml:space="preserve">CHAPA DE MDF BRANCO LISO 1 FACE, E = 18 MM, DE *2,75 X 1,85* M                                                                                                                                                                                                                                                                                                                                                                                                                                            </t>
  </si>
  <si>
    <t xml:space="preserve">CHAPA DE MDF BRANCO LISO 1 FACE, E = 25 MM, DE *2,75 X 1,85* M                                                                                                                                                                                                                                                                                                                                                                                                                                            </t>
  </si>
  <si>
    <t xml:space="preserve">CHAPA DE MDF BRANCO LISO 1 FACE, E = 6 MM, DE *2,75 X 1,85* M                                                                                                                                                                                                                                                                                                                                                                                                                                             </t>
  </si>
  <si>
    <t xml:space="preserve">CHAPA DE MDF BRANCO LISO 1 FACE, E = 9 MM, DE *2,75 X 1,85* M                                                                                                                                                                                                                                                                                                                                                                                                                                             </t>
  </si>
  <si>
    <t xml:space="preserve">CHAPA DE MDF BRANCO LISO 2 FACES, E = 12 MM, DE *2,75 X 1,85* M                                                                                                                                                                                                                                                                                                                                                                                                                                           </t>
  </si>
  <si>
    <t xml:space="preserve">CHAPA DE MDF BRANCO LISO 2 FACES, E = 15 MM, DE *2,75 X 1,85* M                                                                                                                                                                                                                                                                                                                                                                                                                                           </t>
  </si>
  <si>
    <t xml:space="preserve">CHAPA DE MDF BRANCO LISO 2 FACES, E = 18 MM, DE *2,75 X 1,85* M                                                                                                                                                                                                                                                                                                                                                                                                                                           </t>
  </si>
  <si>
    <t xml:space="preserve">CHAPA DE MDF BRANCO LISO 2 FACES, E = 25 MM, DE *2,75 X 1,85* M                                                                                                                                                                                                                                                                                                                                                                                                                                           </t>
  </si>
  <si>
    <t xml:space="preserve">CHAPA DE MDF BRANCO LISO 2 FACES, E = 6 MM, DE *2,75 X 1,85* M                                                                                                                                                                                                                                                                                                                                                                                                                                            </t>
  </si>
  <si>
    <t xml:space="preserve">CHAPA DE MDF BRANCO LISO 2 FACES, E = 9 MM, DE *2,75 X 1,85* M                                                                                                                                                                                                                                                                                                                                                                                                                                            </t>
  </si>
  <si>
    <t xml:space="preserve">CHAPA DE MDF CRU, E = 12 MM, DE *2,75 X 1,85* M                                                                                                                                                                                                                                                                                                                                                                                                                                                           </t>
  </si>
  <si>
    <t xml:space="preserve">CHAPA DE MDF CRU, E = 15 MM, DE *2,75 X 1,85* M                                                                                                                                                                                                                                                                                                                                                                                                                                                           </t>
  </si>
  <si>
    <t xml:space="preserve">CHAPA DE MDF CRU, E = 18 MM, DE *2,75 X 1,85* M                                                                                                                                                                                                                                                                                                                                                                                                                                                           </t>
  </si>
  <si>
    <t xml:space="preserve">CHAPA DE MDF CRU, E = 20 MM, DE *2,75 X 1,85* M                                                                                                                                                                                                                                                                                                                                                                                                                                                           </t>
  </si>
  <si>
    <t xml:space="preserve">CHAPA DE MDF CRU, E = 25 MM, DE *2,75 X 1,85* M                                                                                                                                                                                                                                                                                                                                                                                                                                                           </t>
  </si>
  <si>
    <t xml:space="preserve">CHAPA DE MDF CRU, E = 6 MM, DE *2,75 X 1,85* M                                                                                                                                                                                                                                                                                                                                                                                                                                                            </t>
  </si>
  <si>
    <t xml:space="preserve">CHAPA DE MDF CRU, E = 9 MM, DE *2,75 X 1,85* M                                                                                                                                                                                                                                                                                                                                                                                                                                                            </t>
  </si>
  <si>
    <t xml:space="preserve">CHAPA EM ACO GALVANIZADO PARA STEEL DECK, COM NERVURAS TRAPEZOIDAIS, LARGURA UTIL DE 915 MM E ESPESSURA DE 0,80 MM                                                                                                                                                                                                                                                                                                                                                                                        </t>
  </si>
  <si>
    <t xml:space="preserve">CHAPA EM ACO GALVANIZADO PARA STEEL DECK, COM NERVURAS TRAPEZOIDAIS, LARGURA UTIL DE 915 MM E ESPESSURA DE 0,95 MM                                                                                                                                                                                                                                                                                                                                                                                        </t>
  </si>
  <si>
    <t xml:space="preserve">CHAPA EM ACO GALVANIZADO PARA STEEL DECK, COM NERVURAS TRAPEZOIDAIS, LARGURA UTIL DE 915 MM E ESPESSURA DE 1,25 MM                                                                                                                                                                                                                                                                                                                                                                                        </t>
  </si>
  <si>
    <t xml:space="preserve">CHAPA PARA EMENDA DE VIGA, EM ACO GROSSO, QUALIDADE ESTRUTURAL, BITOLA 3/16 ", E= 4,75 MM, 4 FUROS, LARGURA 45 MM, COMPRIMENTO 500 MM                                                                                                                                                                                                                                                                                                                                                                     </t>
  </si>
  <si>
    <t xml:space="preserve">CHAPA/BOBINA LISA EM ALUMINIO, LIGA 1.200 - H14, QUALQUER ESPESSURA, QUALQUER LARGURA                                                                                                                                                                                                                                                                                                                                                                                                                     </t>
  </si>
  <si>
    <t xml:space="preserve">CHAPA/PAINEL DE MADEIRA COMPENSADA PLASTIFICADA (MADEIRITE PLASTIFICADO) PARA FORMA DE CONCRETO, DE 2200 x 1100 MM, E = *17* MM                                                                                                                                                                                                                                                                                                                                                                           </t>
  </si>
  <si>
    <t xml:space="preserve">CHAPA/PAINEL DE MADEIRA COMPENSADA PLASTIFICADA (MADEIRITE PLASTIFICADO) PARA FORMA DE CONCRETO, DE 2200 x 1100 MM, E = 10 MM                                                                                                                                                                                                                                                                                                                                                                             </t>
  </si>
  <si>
    <t xml:space="preserve">CHAPA/PAINEL DE MADEIRA COMPENSADA PLASTIFICADA (MADEIRITE PLASTIFICADO) PARA FORMA DE CONCRETO, DE 2200 x 1100 MM, E = 12 MM                                                                                                                                                                                                                                                                                                                                                                             </t>
  </si>
  <si>
    <t xml:space="preserve">CHAPA/PAINEL DE MADEIRA COMPENSADA PLASTIFICADA (MADEIRITE PLASTIFICADO) PARA FORMA DE CONCRETO, DE 2200 X 1100 MM, E = 14 MM                                                                                                                                                                                                                                                                                                                                                                             </t>
  </si>
  <si>
    <t xml:space="preserve">CHAPA/PAINEL DE MADEIRA COMPENSADA PLASTIFICADA (MADEIRITE PLASTIFICADO) PARA FORMA DE CONCRETO, DE 2200 X 1100 MM, E = 20 MM                                                                                                                                                                                                                                                                                                                                                                             </t>
  </si>
  <si>
    <t xml:space="preserve">CHAPA/PAINEL DE MADEIRA COMPENSADA PLASTIFICADA (MADEIRITE PLASTIFICADO) PARA FORMA DE CONCRETO, DE 2200 X 1100 MM, E = 6 MM                                                                                                                                                                                                                                                                                                                                                                              </t>
  </si>
  <si>
    <t xml:space="preserve">CHAPA/PAINEL DE MADEIRA COMPENSADA RESINADA (MADEIRITE RESINADO ROSA) PARA FORMA DE CONCRETO, DE 2200 x 1100 MM, E = 14 MM                                                                                                                                                                                                                                                                                                                                                                                </t>
  </si>
  <si>
    <t xml:space="preserve">CHAPA/PAINEL DE MADEIRA COMPENSADA RESINADA (MADEIRITE RESINADO ROSA) PARA FORMA DE CONCRETO, DE 2200 x 1100 MM, E = 17 MM                                                                                                                                                                                                                                                                                                                                                                                </t>
  </si>
  <si>
    <t xml:space="preserve">CHAPA/PAINEL DE MADEIRA COMPENSADA RESINADA (MADEIRITE RESINADO ROSA) PARA FORMA DE CONCRETO, DE 2200 x 1100 MM, E = 8 A 12 MM                                                                                                                                                                                                                                                                                                                                                                            </t>
  </si>
  <si>
    <t xml:space="preserve">CHAPA/PAINEL DE MADEIRA COMPENSADA RESINADA (MADEIRITE RESINADO ROSA) PARA FORMA DE CONCRETO, DE 2200 X 1100 MM, E = 20 MM                                                                                                                                                                                                                                                                                                                                                                                </t>
  </si>
  <si>
    <t xml:space="preserve">CHAPA/PAINEL DE MADEIRA COMPENSADA RESINADA (MADEIRITE RESINADO ROSA) PARA FORMA DE CONCRETO, DE 2200 X 1100 MM, E = 6 MM                                                                                                                                                                                                                                                                                                                                                                                 </t>
  </si>
  <si>
    <t xml:space="preserve">CHAVE DUPLA PARA CONEXOES TIPO STORZ, ENGATE RAPIDO 1 1/2" X 2 1/2", EM LATAO, PARA INSTALACAO PREDIAL COMBATE A INCENDIO                                                                                                                                                                                                                                                                                                                                                                                 </t>
  </si>
  <si>
    <t xml:space="preserve">CHUMBADOR DE ACO GALVANIZADO, 1" X 600 MM, PARA POSTES DE ACO COM BASE, INCLUSO PORCA E ARRUELA                                                                                                                                                                                                                                                                                                                                                                                                           </t>
  </si>
  <si>
    <t xml:space="preserve">CHUMBADOR DE ACO TIPO PARABOLT, * 5/8" X 200* MM,  COM PORCA E ARRUELA                                                                                                                                                                                                                                                                                                                                                                                                                                    </t>
  </si>
  <si>
    <t xml:space="preserve">CHUMBADOR DE ACO, DIAMETRO 1/2", COMPRIMENTO 75 MM                                                                                                                                                                                                                                                                                                                                                                                                                                                        </t>
  </si>
  <si>
    <t xml:space="preserve">CHUMBADOR DE ACO, DIAMETRO 5/8", COMPRIMENTO 6", COM PORCA                                                                                                                                                                                                                                                                                                                                                                                                                                                </t>
  </si>
  <si>
    <t xml:space="preserve">CHUMBADOR, DIAMETRO 1/4" COM PARAFUSO 1/4" X 40 MM                                                                                                                                                                                                                                                                                                                                                                                                                                                        </t>
  </si>
  <si>
    <t xml:space="preserve">CHUVEIRO COMUM EM PLASTICO BRANCO, COM CANO, 3 TEMPERATURAS, 5500 W (110/220 V)                                                                                                                                                                                                                                                                                                                                                                                                                           </t>
  </si>
  <si>
    <t xml:space="preserve">CHUVEIRO COMUM EM PLASTICO CROMADO, COM CANO, 4 TEMPERATURAS (110/220 V)                                                                                                                                                                                                                                                                                                                                                                                                                                  </t>
  </si>
  <si>
    <t xml:space="preserve">CIMENTO BRANCO NAO ESTRUTURAL (CPB - NAO ESTRUTURAL)                                                                                                                                                                                                                                                                                                                                                                                                                                                      </t>
  </si>
  <si>
    <t xml:space="preserve">CIMENTO IMPERMEABILIZANTE DE PEGA ULTRARRAPIDA PARA TAMPONAMENTOS                                                                                                                                                                                                                                                                                                                                                                                                                                         </t>
  </si>
  <si>
    <t xml:space="preserve">CIMENTO PORTLAND COMPOSTO CP II-32                                                                                                                                                                                                                                                                                                                                                                                                                                                                        </t>
  </si>
  <si>
    <t xml:space="preserve">CIMENTO PORTLAND DE ALTO FORNO (AF) CP III-40                                                                                                                                                                                                                                                                                                                                                                                                                                                             </t>
  </si>
  <si>
    <t xml:space="preserve">CIMENTO PORTLAND ESTRUTURAL BRANCO CPB - 32 ou CPB - 40                                                                                                                                                                                                                                                                                                                                                                                                                                                   </t>
  </si>
  <si>
    <t xml:space="preserve">CIMENTO PORTLAND POZOLANICO CP IV-32                                                                                                                                                                                                                                                                                                                                                                                                                                                                      </t>
  </si>
  <si>
    <t xml:space="preserve">CINTA CIRCULAR EM ACO GALVANIZADO DE 150 MM DE DIAMETRO PARA FIXACAO DE CAIXA MEDICAO, INCLUI PARAFUSOS E PORCAS                                                                                                                                                                                                                                                                                                                                                                                          </t>
  </si>
  <si>
    <t xml:space="preserve">CINTA CIRCULAR EM ACO GALVANIZADO DE 210 MM DE DIAMETRO PARA INSTALACAO DE TRANSFORMADOR EM POSTE DE CONCRETO                                                                                                                                                                                                                                                                                                                                                                                             </t>
  </si>
  <si>
    <t xml:space="preserve">CINTURAO DE SEGURANCA TIPO PARAQUEDISTA, FIVELA EM ACO, AJUSTE NO SUSPENSARIO, CINTURA E PERNAS                                                                                                                                                                                                                                                                                                                                                                                                           </t>
  </si>
  <si>
    <t xml:space="preserve">COBRE ELETROLITICO EM BARRA OU CHAPA                                                                                                                                                                                                                                                                                                                                                                                                                                                                      </t>
  </si>
  <si>
    <t xml:space="preserve">COLA A BASE DE RESINA SINTETICA PARA CHAPA DE LAMINADO MELAMINICO                                                                                                                                                                                                                                                                                                                                                                                                                                         </t>
  </si>
  <si>
    <t xml:space="preserve">COLA BRANCA BASE PVA                                                                                                                                                                                                                                                                                                                                                                                                                                                                                      </t>
  </si>
  <si>
    <t xml:space="preserve">COLA PARA TUBOS E MANTAS ELASTOMERICAS, A BASE DE SOLVENTE                                                                                                                                                                                                                                                                                                                                                                                                                                                </t>
  </si>
  <si>
    <t xml:space="preserve">COLAR DE TOMADA EM POLIPROPILENO, PP, COM PARAFUSOS, PARA PEAD, 63 X 1/2" - LIGACAO PREDIAL DE AGUA                                                                                                                                                                                                                                                                                                                                                                                                       </t>
  </si>
  <si>
    <t xml:space="preserve">COLAR DE TOMADA EM POLIPROPILENO, PP, COM PARAFUSOS, PARA PEAD, 63 X 3/4" - LIGACAO PREDIAL DE AGUA                                                                                                                                                                                                                                                                                                                                                                                                       </t>
  </si>
  <si>
    <t xml:space="preserve">COLAR TOMADA PVC, COM TRAVAS, SAIDA COM ROSCA, DE 110 MM X 1/2" OU 110 MM X 3/4", PARA LIGACAO PREDIAL DE AGUA                                                                                                                                                                                                                                                                                                                                                                                            </t>
  </si>
  <si>
    <t xml:space="preserve">COLAR TOMADA PVC, COM TRAVAS, SAIDA COM ROSCA, DE 32 MM X 1/2" OU 32 MM X 3/4", PARA LIGACAO PREDIAL DE AGUA                                                                                                                                                                                                                                                                                                                                                                                              </t>
  </si>
  <si>
    <t xml:space="preserve">COLAR TOMADA PVC, COM TRAVAS, SAIDA COM ROSCA, DE 40 MM X 1/2" OU 40 MM X 3/4", PARA LIGACAO PREDIAL DE AGUA                                                                                                                                                                                                                                                                                                                                                                                              </t>
  </si>
  <si>
    <t xml:space="preserve">COLAR TOMADA PVC, COM TRAVAS, SAIDA COM ROSCA, DE 50 MM X 1/2" OU 50 MM X 3/4", PARA LIGACAO PREDIAL DE AGUA                                                                                                                                                                                                                                                                                                                                                                                              </t>
  </si>
  <si>
    <t xml:space="preserve">COLAR TOMADA PVC, COM TRAVAS, SAIDA COM ROSCA, DE 60 MM X 1/2" OU 60 MM X 3/4", PARA LIGACAO PREDIAL DE AGUA                                                                                                                                                                                                                                                                                                                                                                                              </t>
  </si>
  <si>
    <t xml:space="preserve">COLAR TOMADA PVC, COM TRAVAS, SAIDA COM ROSCA, DE 75 MM X 1/2" OU 75 MM X 3/4", PARA LIGACAO PREDIAL DE AGUA                                                                                                                                                                                                                                                                                                                                                                                              </t>
  </si>
  <si>
    <t xml:space="preserve">COLAR TOMADA PVC, COM TRAVAS, SAIDA COM ROSCA, DE 85 MM X 1/2" OU 85 MM X 3/4", PARA LIGACAO PREDIAL DE AGUA                                                                                                                                                                                                                                                                                                                                                                                              </t>
  </si>
  <si>
    <t xml:space="preserve">COLAR TOMADA PVC, COM TRAVAS, SAIDA ROSCAVEL COM BUCHA DE LATAO, DE 60 MM X 1/2" OU 60 MM X 3/4", PARA LIGACAO PREDIAL DE AGUA                                                                                                                                                                                                                                                                                                                                                                            </t>
  </si>
  <si>
    <t xml:space="preserve">COMPACTADOR DE SOLO A PERCUSSAO (SOQUETE), A GASOLINA 4 TEMPOS, PESO 55 A 65 KG, FORCA DE IMPACTO 1.000 A 1.500 KGF, FREQ. 600 A 700 GOLPES P/ MINUTO, VELOCIDADE TRABALHO DE 10 A 15 M/MIN, POT. DE 2,00 A 3,00 HP                                                                                                                                                                                                                                                                                       </t>
  </si>
  <si>
    <t xml:space="preserve">COMPACTADOR DE SOLO TIPO PLACA VIBRATORIA REVERSIVEL, A GASOLINA 4 TEMPOS, PESO 125 A 150 KG, FORCA CENTRIF. 2500 A 2800 KGF, LARG. TRABALHO 400 A 450 MM, FREQ. VIBRACAO 4300 A 4500 RPM, VELOC. TRABALHO 15 A 20 M/MIN, POT. 5,5 A 6,0 HP                                                                                                                                                                                                                                                               </t>
  </si>
  <si>
    <t xml:space="preserve">COMPACTADOR DE SOLO TIPO PLACA VIBRATORIA REVERSIVEL, A GASOLINA 4 TEMPOS, PESO 150 A 175 KG, FORCA CENTRIF. 2800 A 3100 KGF, LARG. TRABALHO DE 450 A 520 MM, FREQ. VIBRACAO 4000 A 4300 RPM, VELOC. TRABALHO DE 15 A 20 M/MIN, POT. DE 6,0 A 7,0 HP                                                                                                                                                                                                                                                      </t>
  </si>
  <si>
    <t xml:space="preserve">COMPACTADOR DE SOLO, TIPO PLACA VIBRATORIA NAO REVERSIVEL, A GASOLINA 4 TEMPOS, PESO 80 A 120 KG, FORCA CENTRIF. DE 1300 A 2000 KGF, LARG. TRABALHO DE 400 A 500 MM, FREQ. VIBRACAO DE 4800 A 6000 RPM, VELOCIDADE TRABALHO DE 20 A 30 M/MIN, POT. DE 5,0 A 6,0 HP                                                                                                                                                                                                                                        </t>
  </si>
  <si>
    <t xml:space="preserve">COMPACTADOR DE SOLO, TIPO PLACA VIBRATORIA REVERSIVEL, A DIESEL, PESO 700 A 820 KG, FORCA CENTRIF. DE 6.200 A 10.000 KGF, LARG. TRABALHO DE 650 A 720 MM, FREQ. VIBRACAO DE 3.000 A 3.500 RPM, VELOCIDADE TRABALHO DE 25 A 30 M/MIN, POT. DE 13,0 A 15,0 HP                                                                                                                                                                                                                                               </t>
  </si>
  <si>
    <t xml:space="preserve">COMPACTADOR DE SOLO, TIPO PLACA VIBRATORIA REVERSIVEL, A GASOLINA 4 TEMPOS, PESO 160 A 265 KG, FORCA CENTRIF. DE 2750 A 4000 KGF, LARG. TRABALHO DE 430 A 550 MM, FREQ. VIBRACAO DE 4000 A 5500 RPM, VELOCIDADE TRABALHO DE 20 A 25 M/MIN, POT. DE 7,5 A 9,0 HP                                                                                                                                                                                                                                           </t>
  </si>
  <si>
    <t xml:space="preserve">COMPACTADOR DE SOLOS DE PERCURSAO (SOQUETE) COM MOTOR A GASOLINA 4 TEMPOS DE 4 HP (4 CV)                                                                                                                                                                                                                                                                                                                                                                                                                  </t>
  </si>
  <si>
    <t xml:space="preserve">COMPENSADO NAVAL - CHAPA/PAINEL EM MADEIRA COMPENSADA PRENSADA, DE 2200 X 1600 MM, E = 10 MM                                                                                                                                                                                                                                                                                                                                                                                                              </t>
  </si>
  <si>
    <t xml:space="preserve">COMPENSADO NAVAL - CHAPA/PAINEL EM MADEIRA COMPENSADA PRENSADA, DE 2200 X 1600 MM, E = 12 MM                                                                                                                                                                                                                                                                                                                                                                                                              </t>
  </si>
  <si>
    <t xml:space="preserve">COMPENSADO NAVAL - CHAPA/PAINEL EM MADEIRA COMPENSADA PRENSADA, DE 2200 X 1600 MM, E = 15 MM                                                                                                                                                                                                                                                                                                                                                                                                              </t>
  </si>
  <si>
    <t xml:space="preserve">COMPENSADO NAVAL - CHAPA/PAINEL EM MADEIRA COMPENSADA PRENSADA, DE 2200 X 1600 MM, E = 18 MM                                                                                                                                                                                                                                                                                                                                                                                                              </t>
  </si>
  <si>
    <t xml:space="preserve">COMPENSADO NAVAL - CHAPA/PAINEL EM MADEIRA COMPENSADA PRENSADA, DE 2200 X 1600 MM, E = 20 MM                                                                                                                                                                                                                                                                                                                                                                                                              </t>
  </si>
  <si>
    <t xml:space="preserve">COMPENSADO NAVAL - CHAPA/PAINEL EM MADEIRA COMPENSADA PRENSADA, DE 2200 X 1600 MM, E = 25 MM                                                                                                                                                                                                                                                                                                                                                                                                              </t>
  </si>
  <si>
    <t xml:space="preserve">COMPENSADO NAVAL - CHAPA/PAINEL EM MADEIRA COMPENSADA PRENSADA, DE 2200 X 1600 MM, E = 4 MM                                                                                                                                                                                                                                                                                                                                                                                                               </t>
  </si>
  <si>
    <t xml:space="preserve">COMPENSADO NAVAL - CHAPA/PAINEL EM MADEIRA COMPENSADA PRENSADA, DE 2200 X 1600 MM, E = 6 MM                                                                                                                                                                                                                                                                                                                                                                                                               </t>
  </si>
  <si>
    <t xml:space="preserve">COMPRESSOR DE AR ESTACIONARIO, VAZAO 620 PCM, PRESSAO EFETIVA DE TRABALHO 109 PSI, MOTOR ELETRICO, POTENCIA 127 CV                                                                                                                                                                                                                                                                                                                                                                                        </t>
  </si>
  <si>
    <t xml:space="preserve">COMPRESSOR DE AR REBOCAVEL VAZAO 400 PCM, PRESSAO EFETIVA DE TRABALHO 102 PSI, MOTOR DIESEL, POTENCIA 110 CV                                                                                                                                                                                                                                                                                                                                                                                              </t>
  </si>
  <si>
    <t xml:space="preserve">COMPRESSOR DE AR REBOCAVEL VAZAO 748 PCM, PRESSAO EFETIVA DE TRABALHO 102 PSI, MOTOR DIESEL, POTENCIA 210 CV                                                                                                                                                                                                                                                                                                                                                                                              </t>
  </si>
  <si>
    <t xml:space="preserve">COMPRESSOR DE AR REBOCAVEL VAZAO 860 PCM, PRESSAO EFETIVA DE TRABALHO 102 PSI, MOTOR DIESEL, POTENCIA 250 CV                                                                                                                                                                                                                                                                                                                                                                                              </t>
  </si>
  <si>
    <t xml:space="preserve">COMPRESSOR DE AR REBOCAVEL, VAZAO 152 PCM, PRESSAO EFETIVA DE TRABALHO 102 PSI, MOTOR DIESEL, POTENCIA 31,5 KW                                                                                                                                                                                                                                                                                                                                                                                            </t>
  </si>
  <si>
    <t xml:space="preserve">COMPRESSOR DE AR REBOCAVEL, VAZAO 189 PCM, PRESSAO EFETIVA DE TRABALHO 102 PSI, MOTOR DIESEL, POTENCIA 63 CV                                                                                                                                                                                                                                                                                                                                                                                              </t>
  </si>
  <si>
    <t xml:space="preserve">COMPRESSOR DE AR REBOCAVEL, VAZAO 250 PCM, PRESSAO EFETIVA DE TRABALHO 102 PSI, MOTOR DIESEL, POTENCIA 81 CV                                                                                                                                                                                                                                                                                                                                                                                              </t>
  </si>
  <si>
    <t xml:space="preserve">COMPRESSOR DE AR REBOCAVEL, VAZAO 89 PCM, PRESSAO EFETIVA DE TRABALHO *102* PSI, MOTOR DIESEL, POTENCIA *20* CV                                                                                                                                                                                                                                                                                                                                                                                           </t>
  </si>
  <si>
    <t xml:space="preserve">CONCERTINA CLIPADA (DUPLA) EM ACO GALVANIZADO DE ALTA RESISTENCIA, COM ESPIRAL DE 300 MM, D = 2,76 MM                                                                                                                                                                                                                                                                                                                                                                                                     </t>
  </si>
  <si>
    <t xml:space="preserve">CONCERTINA SIMPLES EM ACO GALVANIZADO DE ALTA RESISTENCIA, COM ESPIRAL DE 300 MM, D = 2,76 MM                                                                                                                                                                                                                                                                                                                                                                                                             </t>
  </si>
  <si>
    <t xml:space="preserve">CONCRETO AUTOADENSAVEL (CAA) CLASSE DE RESISTENCIA C15, ESPALHAMENTO SF2, COM BOMBEAMENTO (DISPONIBILIZACAO DE BOMBA), SEM O LANCAMENTO (NBR 15823)                                                                                                                                                                                                                                                                                                                                                       </t>
  </si>
  <si>
    <t xml:space="preserve">CONCRETO AUTOADENSAVEL (CAA) CLASSE DE RESISTENCIA C20, ESPALHAMENTO SF2, COM BOMBEAMENTO (DISPONIBILIZACAO DE BOMBA), SEM O LANCAMENTO (NBR 15823)                                                                                                                                                                                                                                                                                                                                                       </t>
  </si>
  <si>
    <t xml:space="preserve">CONCRETO AUTOADENSAVEL (CAA) CLASSE DE RESISTENCIA C25, ESPALHAMENTO SF2, COM BOMBEAMENTO (DISPONIBILIZACAO DE BOMBA), SEM O LANCAMENTO (NBR 15823)                                                                                                                                                                                                                                                                                                                                                       </t>
  </si>
  <si>
    <t xml:space="preserve">CONCRETO AUTOADENSAVEL (CAA) CLASSE DE RESISTENCIA C30, ESPALHAMENTO SF2, COM BOMBEAMENTO (DISPONIBILIZACAO DE BOMBA), SEM O LANCAMENTO (NBR 15823)                                                                                                                                                                                                                                                                                                                                                       </t>
  </si>
  <si>
    <t xml:space="preserve">CONCRETO BETUMINOSO USINADO A QUENTE (CBUQ) PARA PAVIMENTACAO ASFALTICA, PADRAO DNIT, FAIXA C, COM CAP 30/45 - AQUISICAO POSTO USINA                                                                                                                                                                                                                                                                                                                                                                      </t>
  </si>
  <si>
    <t xml:space="preserve">CONCRETO BETUMINOSO USINADO A QUENTE (CBUQ) PARA PAVIMENTACAO ASFALTICA, PADRAO DNIT, FAIXA C, COM CAP 50/70 - AQUISICAO POSTO USINA                                                                                                                                                                                                                                                                                                                                                                      </t>
  </si>
  <si>
    <t xml:space="preserve">CONCRETO BETUMINOSO USINADO A QUENTE (CBUQ) PARA PAVIMENTACAO ASFALTICA, PADRAO DNIT, PARA BINDER, COM CAP 50/70 - AQUISICAO POSTO USINA                                                                                                                                                                                                                                                                                                                                                                  </t>
  </si>
  <si>
    <t xml:space="preserve">CONCRETO USINADO BOMBEAVEL, CLASSE DE RESISTENCIA C20, BRITA 0 E 1, SLUMP = 100 +/- 20 MM, COM BOMBEAMENTO (DISPONIBILIZACAO DE BOMBA), SEM O LANCAMENTO (NBR 8953)                                                                                                                                                                                                                                                                                                                                       </t>
  </si>
  <si>
    <t xml:space="preserve">CONCRETO USINADO BOMBEAVEL, CLASSE DE RESISTENCIA C20, COM BRITA 0 E 1, SLUMP = 100 +/- 20 MM, EXCLUI SERVICO DE BOMBEAMENTO (NBR 8953)                                                                                                                                                                                                                                                                                                                                                                   </t>
  </si>
  <si>
    <t xml:space="preserve">CONCRETO USINADO BOMBEAVEL, CLASSE DE RESISTENCIA C20, COM BRITA 0 E 1, SLUMP = 130 +/- 20 MM, EXCLUI SERVICO DE BOMBEAMENTO (NBR 8953)                                                                                                                                                                                                                                                                                                                                                                   </t>
  </si>
  <si>
    <t xml:space="preserve">CONCRETO USINADO BOMBEAVEL, CLASSE DE RESISTENCIA C20, COM BRITA 0 E 1, SLUMP = 190 +/- 20 MM, COM BOMBEAMENTO (DISPONIBILIZACAO DE BOMBA), SEM O LANCAMENTO (NBR 8953)                                                                                                                                                                                                                                                                                                                                   </t>
  </si>
  <si>
    <t xml:space="preserve">CONCRETO USINADO BOMBEAVEL, CLASSE DE RESISTENCIA C20, COM BRITA 0, SLUMP = 220 +/- 20 MM, COM BOMBEAMENTO (DISPONIBILIZACAO DE BOMBA), SEM O LANCAMENTO (NBR 8953)                                                                                                                                                                                                                                                                                                                                       </t>
  </si>
  <si>
    <t xml:space="preserve">CONCRETO USINADO BOMBEAVEL, CLASSE DE RESISTENCIA C25, BRITA 0 E 1, SLUMP = 100 +/- 20 MM, COM BOMBEAMENTO (DISPONIBILIZACAO DE BOMBA), SEM O LANCAMENTO (NBR 8953)                                                                                                                                                                                                                                                                                                                                       </t>
  </si>
  <si>
    <t xml:space="preserve">CONCRETO USINADO BOMBEAVEL, CLASSE DE RESISTENCIA C25, COM BRITA 0 E 1, SLUMP = 100 +/- 20 MM, EXCLUI SERVICO DE BOMBEAMENTO (NBR 8953)                                                                                                                                                                                                                                                                                                                                                                   </t>
  </si>
  <si>
    <t xml:space="preserve">CONCRETO USINADO BOMBEAVEL, CLASSE DE RESISTENCIA C25, COM BRITA 0 E 1, SLUMP = 130 +/- 20 MM, EXCLUI SERVICO DE BOMBEAMENTO (NBR 8953)                                                                                                                                                                                                                                                                                                                                                                   </t>
  </si>
  <si>
    <t xml:space="preserve">CONCRETO USINADO BOMBEAVEL, CLASSE DE RESISTENCIA C25, COM BRITA 0 E 1, SLUMP = 190 +/- 20 MM, EXCLUI SERVICO DE BOMBEAMENTO (NBR 8953)                                                                                                                                                                                                                                                                                                                                                                   </t>
  </si>
  <si>
    <t xml:space="preserve">CONCRETO USINADO BOMBEAVEL, CLASSE DE RESISTENCIA C30, BRITA 0 E 1, SLUMP = 100 +/- 20 MM, COM BOMBEAMENTO (DISPONIBILIZACAO DE BOMBA), SEM O LANCAMENTO (NBR 8953)                                                                                                                                                                                                                                                                                                                                       </t>
  </si>
  <si>
    <t xml:space="preserve">CONCRETO USINADO BOMBEAVEL, CLASSE DE RESISTENCIA C30, COM BRITA 0 E 1, SLUMP = 100 +/- 20 MM, EXCLUI SERVICO DE BOMBEAMENTO (NBR 8953)                                                                                                                                                                                                                                                                                                                                                                   </t>
  </si>
  <si>
    <t xml:space="preserve">CONCRETO USINADO BOMBEAVEL, CLASSE DE RESISTENCIA C30, COM BRITA 0 E 1, SLUMP = 130 +/- 20 MM, EXCLUI SERVICO DE BOMBEAMENTO (NBR 8953)                                                                                                                                                                                                                                                                                                                                                                   </t>
  </si>
  <si>
    <t xml:space="preserve">CONCRETO USINADO BOMBEAVEL, CLASSE DE RESISTENCIA C30, COM BRITA 0 E 1, SLUMP = 190 +/- 20 MM, EXCLUI SERVICO DE BOMBEAMENTO (NBR 8953)                                                                                                                                                                                                                                                                                                                                                                   </t>
  </si>
  <si>
    <t xml:space="preserve">CONCRETO USINADO BOMBEAVEL, CLASSE DE RESISTENCIA C30, COM BRITA 0 E 1, SLUMP = 220 +/- 30 MM, EXCLUI SERVICO DE BOMBEAMENTO (NBR 8953)                                                                                                                                                                                                                                                                                                                                                                   </t>
  </si>
  <si>
    <t xml:space="preserve">CONCRETO USINADO BOMBEAVEL, CLASSE DE RESISTENCIA C35, BRITA 0 E 1, SLUMP = 100 +/- 20 MM, COM BOMBEAMENTO (DISPONIBILIZACAO DE BOMBA), SEM O LANCAMENTO (NBR 8953)                                                                                                                                                                                                                                                                                                                                       </t>
  </si>
  <si>
    <t xml:space="preserve">CONCRETO USINADO BOMBEAVEL, CLASSE DE RESISTENCIA C35, COM BRITA 0 E 1, SLUMP = 100 +/- 20 MM, EXCLUI SERVICO DE BOMBEAMENTO (NBR 8953)                                                                                                                                                                                                                                                                                                                                                                   </t>
  </si>
  <si>
    <t xml:space="preserve">CONCRETO USINADO BOMBEAVEL, CLASSE DE RESISTENCIA C40, BRITA 0 E 1, SLUMP = 100 +/- 20 MM, COM BOMBEAMENTO (DISPONIBILIZACAO DE BOMBA), SEM O LANCAMENTO (NBR 8953)                                                                                                                                                                                                                                                                                                                                       </t>
  </si>
  <si>
    <t xml:space="preserve">CONCRETO USINADO BOMBEAVEL, CLASSE DE RESISTENCIA C40, COM BRITA 0 E 1, SLUMP = 100 +/- 20 MM, EXCLUI SERVICO DE BOMBEAMENTO (NBR 8953)                                                                                                                                                                                                                                                                                                                                                                   </t>
  </si>
  <si>
    <t xml:space="preserve">CONCRETO USINADO BOMBEAVEL, CLASSE DE RESISTENCIA C45, BRITA 0 E 1, SLUMP = 100 +/- 20 MM, COM BOMBEAMENTO (DISPONIBILIZACAO DE BOMBA), SEM O LANCAMENTO (NBR 8953)                                                                                                                                                                                                                                                                                                                                       </t>
  </si>
  <si>
    <t xml:space="preserve">CONCRETO USINADO BOMBEAVEL, CLASSE DE RESISTENCIA C50, BRITA 0 E 1, SLUMP = 100 +/- 20 MM, COM BOMBEAMENTO (DISPONIBILIZACAO DE BOMBA), SEM O LANCAMENTO (NBR 8953)                                                                                                                                                                                                                                                                                                                                       </t>
  </si>
  <si>
    <t xml:space="preserve">CONCRETO USINADO BOMBEAVEL, CLASSE DE RESISTENCIA C60, COM BRITA 0 E 1, SLUMP = 100 +/- 20 MM, COM BOMBEAMENTO (DISPONIBILIZACAO DE BOMBA), SEM O LANCAMENTO (NBR 8953)                                                                                                                                                                                                                                                                                                                                   </t>
  </si>
  <si>
    <t xml:space="preserve">CONCRETO USINADO CONVENCIONAL (NAO BOMBEAVEL) CLASSE DE RESISTENCIA C10, COM BRITA 1 E 2, SLUMP = 80 MM +/- 10 MM (NBR 8953)                                                                                                                                                                                                                                                                                                                                                                              </t>
  </si>
  <si>
    <t xml:space="preserve">CONCRETO USINADO CONVENCIONAL (NAO BOMBEAVEL) CLASSE DE RESISTENCIA C15, COM BRITA 1 E 2, SLUMP = 80 MM +/- 10 MM (NBR 8953)                                                                                                                                                                                                                                                                                                                                                                              </t>
  </si>
  <si>
    <t xml:space="preserve">CONDULETE DE ALUMINIO TIPO B, PARA ELETRODUTO ROSCAVEL DE 1/2", COM TAMPA CEGA                                                                                                                                                                                                                                                                                                                                                                                                                            </t>
  </si>
  <si>
    <t xml:space="preserve">CONDULETE DE ALUMINIO TIPO B, PARA ELETRODUTO ROSCAVEL DE 1", COM TAMPA CEGA                                                                                                                                                                                                                                                                                                                                                                                                                              </t>
  </si>
  <si>
    <t xml:space="preserve">CONDULETE DE ALUMINIO TIPO B, PARA ELETRODUTO ROSCAVEL DE 3/4", COM TAMPA CEGA                                                                                                                                                                                                                                                                                                                                                                                                                            </t>
  </si>
  <si>
    <t xml:space="preserve">CONDULETE DE ALUMINIO TIPO C, PARA ELETRODUTO ROSCAVEL DE 1/2", COM TAMPA CEGA                                                                                                                                                                                                                                                                                                                                                                                                                            </t>
  </si>
  <si>
    <t xml:space="preserve">CONDULETE DE ALUMINIO TIPO C, PARA ELETRODUTO ROSCAVEL DE 1", COM TAMPA CEGA                                                                                                                                                                                                                                                                                                                                                                                                                              </t>
  </si>
  <si>
    <t xml:space="preserve">CONDULETE DE ALUMINIO TIPO C, PARA ELETRODUTO ROSCAVEL DE 3/4", COM TAMPA CEGA                                                                                                                                                                                                                                                                                                                                                                                                                            </t>
  </si>
  <si>
    <t xml:space="preserve">CONDULETE DE ALUMINIO TIPO C, PARA ELETRODUTO ROSCAVEL DE 4", COM TAMPA CEGA                                                                                                                                                                                                                                                                                                                                                                                                                              </t>
  </si>
  <si>
    <t xml:space="preserve">CONDULETE DE ALUMINIO TIPO E, PARA ELETRODUTO ROSCAVEL DE 1  1/4", COM TAMPA CEGA                                                                                                                                                                                                                                                                                                                                                                                                                         </t>
  </si>
  <si>
    <t xml:space="preserve">CONDULETE DE ALUMINIO TIPO E, PARA ELETRODUTO ROSCAVEL DE 1 1/2", COM TAMPA CEGA                                                                                                                                                                                                                                                                                                                                                                                                                          </t>
  </si>
  <si>
    <t xml:space="preserve">CONDULETE DE ALUMINIO TIPO E, PARA ELETRODUTO ROSCAVEL DE 1/2", COM TAMPA CEGA                                                                                                                                                                                                                                                                                                                                                                                                                            </t>
  </si>
  <si>
    <t xml:space="preserve">CONDULETE DE ALUMINIO TIPO E, PARA ELETRODUTO ROSCAVEL DE 1", COM TAMPA CEGA                                                                                                                                                                                                                                                                                                                                                                                                                              </t>
  </si>
  <si>
    <t xml:space="preserve">CONDULETE DE ALUMINIO TIPO E, PARA ELETRODUTO ROSCAVEL DE 2", COM TAMPA CEGA                                                                                                                                                                                                                                                                                                                                                                                                                              </t>
  </si>
  <si>
    <t xml:space="preserve">CONDULETE DE ALUMINIO TIPO E, PARA ELETRODUTO ROSCAVEL DE 3/4", COM TAMPA CEGA                                                                                                                                                                                                                                                                                                                                                                                                                            </t>
  </si>
  <si>
    <t xml:space="preserve">CONDULETE DE ALUMINIO TIPO E, PARA ELETRODUTO ROSCAVEL DE 3", COM TAMPA CEGA                                                                                                                                                                                                                                                                                                                                                                                                                              </t>
  </si>
  <si>
    <t xml:space="preserve">CONDULETE DE ALUMINIO TIPO E, PARA ELETRODUTO ROSCAVEL DE 4", COM TAMPA CEGA                                                                                                                                                                                                                                                                                                                                                                                                                              </t>
  </si>
  <si>
    <t xml:space="preserve">CONDULETE DE ALUMINIO TIPO LR, PARA ELETRODUTO ROSCAVEL DE 1 1/2", COM TAMPA CEGA                                                                                                                                                                                                                                                                                                                                                                                                                         </t>
  </si>
  <si>
    <t xml:space="preserve">CONDULETE DE ALUMINIO TIPO LR, PARA ELETRODUTO ROSCAVEL DE 1 1/4", COM TAMPA CEGA                                                                                                                                                                                                                                                                                                                                                                                                                         </t>
  </si>
  <si>
    <t xml:space="preserve">CONDULETE DE ALUMINIO TIPO LR, PARA ELETRODUTO ROSCAVEL DE 1/2", COM TAMPA CEGA                                                                                                                                                                                                                                                                                                                                                                                                                           </t>
  </si>
  <si>
    <t xml:space="preserve">CONDULETE DE ALUMINIO TIPO LR, PARA ELETRODUTO ROSCAVEL DE 1", COM TAMPA CEGA                                                                                                                                                                                                                                                                                                                                                                                                                             </t>
  </si>
  <si>
    <t xml:space="preserve">CONDULETE DE ALUMINIO TIPO LR, PARA ELETRODUTO ROSCAVEL DE 2", COM TAMPA CEGA                                                                                                                                                                                                                                                                                                                                                                                                                             </t>
  </si>
  <si>
    <t xml:space="preserve">CONDULETE DE ALUMINIO TIPO LR, PARA ELETRODUTO ROSCAVEL DE 3/4", COM TAMPA CEGA                                                                                                                                                                                                                                                                                                                                                                                                                           </t>
  </si>
  <si>
    <t xml:space="preserve">CONDULETE DE ALUMINIO TIPO LR, PARA ELETRODUTO ROSCAVEL DE 3", COM TAMPA CEGA                                                                                                                                                                                                                                                                                                                                                                                                                             </t>
  </si>
  <si>
    <t xml:space="preserve">CONDULETE DE ALUMINIO TIPO LR, PARA ELETRODUTO ROSCAVEL DE 4", COM TAMPA CEGA                                                                                                                                                                                                                                                                                                                                                                                                                             </t>
  </si>
  <si>
    <t xml:space="preserve">CONDULETE DE ALUMINIO TIPO T, PARA ELETRODUTO ROSCAVEL DE 1 1/2", COM TAMPA CEGA                                                                                                                                                                                                                                                                                                                                                                                                                          </t>
  </si>
  <si>
    <t xml:space="preserve">CONDULETE DE ALUMINIO TIPO T, PARA ELETRODUTO ROSCAVEL DE 1 1/4", COM TAMPA CEGA                                                                                                                                                                                                                                                                                                                                                                                                                          </t>
  </si>
  <si>
    <t xml:space="preserve">CONDULETE DE ALUMINIO TIPO T, PARA ELETRODUTO ROSCAVEL DE 1/2", COM TAMPA CEGA                                                                                                                                                                                                                                                                                                                                                                                                                            </t>
  </si>
  <si>
    <t xml:space="preserve">CONDULETE DE ALUMINIO TIPO T, PARA ELETRODUTO ROSCAVEL DE 1", COM TAMPA CEGA                                                                                                                                                                                                                                                                                                                                                                                                                              </t>
  </si>
  <si>
    <t xml:space="preserve">CONDULETE DE ALUMINIO TIPO T, PARA ELETRODUTO ROSCAVEL DE 2", COM TAMPA CEGA                                                                                                                                                                                                                                                                                                                                                                                                                              </t>
  </si>
  <si>
    <t xml:space="preserve">CONDULETE DE ALUMINIO TIPO T, PARA ELETRODUTO ROSCAVEL DE 3/4", COM TAMPA CEGA                                                                                                                                                                                                                                                                                                                                                                                                                            </t>
  </si>
  <si>
    <t xml:space="preserve">CONDULETE DE ALUMINIO TIPO T, PARA ELETRODUTO ROSCAVEL DE 3", COM TAMPA CEGA                                                                                                                                                                                                                                                                                                                                                                                                                              </t>
  </si>
  <si>
    <t xml:space="preserve">CONDULETE DE ALUMINIO TIPO T, PARA ELETRODUTO ROSCAVEL DE 4", COM TAMPA CEGA                                                                                                                                                                                                                                                                                                                                                                                                                              </t>
  </si>
  <si>
    <t xml:space="preserve">CONDULETE DE ALUMINIO TIPO TB, PARA ELETRODUTO ROSCAVEL DE 3", COM TAMPA CEGA                                                                                                                                                                                                                                                                                                                                                                                                                             </t>
  </si>
  <si>
    <t xml:space="preserve">CONDULETE DE ALUMINIO TIPO X, PARA ELETRODUTO ROSCAVEL DE 1 1/2", COM TAMPA CEGA                                                                                                                                                                                                                                                                                                                                                                                                                          </t>
  </si>
  <si>
    <t xml:space="preserve">CONDULETE DE ALUMINIO TIPO X, PARA ELETRODUTO ROSCAVEL DE 1 1/4", COM TAMPA CEGA                                                                                                                                                                                                                                                                                                                                                                                                                          </t>
  </si>
  <si>
    <t xml:space="preserve">CONDULETE DE ALUMINIO TIPO X, PARA ELETRODUTO ROSCAVEL DE 1/2", COM TAMPA CEGA                                                                                                                                                                                                                                                                                                                                                                                                                            </t>
  </si>
  <si>
    <t xml:space="preserve">CONDULETE DE ALUMINIO TIPO X, PARA ELETRODUTO ROSCAVEL DE 1", COM TAMPA CEGA                                                                                                                                                                                                                                                                                                                                                                                                                              </t>
  </si>
  <si>
    <t xml:space="preserve">CONDULETE DE ALUMINIO TIPO X, PARA ELETRODUTO ROSCAVEL DE 2", COM TAMPA CEGA                                                                                                                                                                                                                                                                                                                                                                                                                              </t>
  </si>
  <si>
    <t xml:space="preserve">CONDULETE DE ALUMINIO TIPO X, PARA ELETRODUTO ROSCAVEL DE 3/4", COM TAMPA CEGA                                                                                                                                                                                                                                                                                                                                                                                                                            </t>
  </si>
  <si>
    <t xml:space="preserve">CONDULETE DE ALUMINIO TIPO X, PARA ELETRODUTO ROSCAVEL DE 3", COM TAMPA CEGA                                                                                                                                                                                                                                                                                                                                                                                                                              </t>
  </si>
  <si>
    <t xml:space="preserve">CONDULETE DE ALUMINIO TIPO X, PARA ELETRODUTO ROSCAVEL DE 4", COM TAMPA CEGA                                                                                                                                                                                                                                                                                                                                                                                                                              </t>
  </si>
  <si>
    <t xml:space="preserve">CONDULETE EM PVC, TIPO "B", SEM TAMPA, DE 1/2" OU 3/4"                                                                                                                                                                                                                                                                                                                                                                                                                                                    </t>
  </si>
  <si>
    <t xml:space="preserve">CONDULETE EM PVC, TIPO "B", SEM TAMPA, DE 1"                                                                                                                                                                                                                                                                                                                                                                                                                                                              </t>
  </si>
  <si>
    <t xml:space="preserve">CONDULETE EM PVC, TIPO "C", SEM TAMPA, DE 1/2"                                                                                                                                                                                                                                                                                                                                                                                                                                                            </t>
  </si>
  <si>
    <t xml:space="preserve">CONDULETE EM PVC, TIPO "C", SEM TAMPA, DE 1"                                                                                                                                                                                                                                                                                                                                                                                                                                                              </t>
  </si>
  <si>
    <t xml:space="preserve">CONDULETE EM PVC, TIPO "C", SEM TAMPA, DE 3/4"                                                                                                                                                                                                                                                                                                                                                                                                                                                            </t>
  </si>
  <si>
    <t xml:space="preserve">CONDULETE EM PVC, TIPO "E", SEM TAMPA, DE 1/2"                                                                                                                                                                                                                                                                                                                                                                                                                                                            </t>
  </si>
  <si>
    <t xml:space="preserve">CONDULETE EM PVC, TIPO "E", SEM TAMPA, DE 1"                                                                                                                                                                                                                                                                                                                                                                                                                                                              </t>
  </si>
  <si>
    <t xml:space="preserve">CONDULETE EM PVC, TIPO "E", SEM TAMPA, DE 3/4"                                                                                                                                                                                                                                                                                                                                                                                                                                                            </t>
  </si>
  <si>
    <t xml:space="preserve">CONDULETE EM PVC, TIPO "LB", SEM TAMPA, DE 1/2" OU 3/4"                                                                                                                                                                                                                                                                                                                                                                                                                                                   </t>
  </si>
  <si>
    <t xml:space="preserve">CONDULETE EM PVC, TIPO "LB", SEM TAMPA, DE 1"                                                                                                                                                                                                                                                                                                                                                                                                                                                             </t>
  </si>
  <si>
    <t xml:space="preserve">CONDULETE EM PVC, TIPO "LL", SEM TAMPA, DE 1/2" OU 3/4"                                                                                                                                                                                                                                                                                                                                                                                                                                                   </t>
  </si>
  <si>
    <t xml:space="preserve">CONDULETE EM PVC, TIPO "LL", SEM TAMPA, DE 1"                                                                                                                                                                                                                                                                                                                                                                                                                                                             </t>
  </si>
  <si>
    <t xml:space="preserve">CONDULETE EM PVC, TIPO "LR", SEM TAMPA, DE 1/2"                                                                                                                                                                                                                                                                                                                                                                                                                                                           </t>
  </si>
  <si>
    <t xml:space="preserve">CONDULETE EM PVC, TIPO "LR", SEM TAMPA, DE 1"                                                                                                                                                                                                                                                                                                                                                                                                                                                             </t>
  </si>
  <si>
    <t xml:space="preserve">CONDULETE EM PVC, TIPO "LR", SEM TAMPA, DE 3/4"                                                                                                                                                                                                                                                                                                                                                                                                                                                           </t>
  </si>
  <si>
    <t xml:space="preserve">CONDULETE EM PVC, TIPO "T", SEM TAMPA, DE 1"                                                                                                                                                                                                                                                                                                                                                                                                                                                              </t>
  </si>
  <si>
    <t xml:space="preserve">CONDULETE EM PVC, TIPO "T", SEM TAMPA, DE 3/4"                                                                                                                                                                                                                                                                                                                                                                                                                                                            </t>
  </si>
  <si>
    <t xml:space="preserve">CONDULETE EM PVC, TIPO "TB", SEM TAMPA, DE 1/2" OU 3/4"                                                                                                                                                                                                                                                                                                                                                                                                                                                   </t>
  </si>
  <si>
    <t xml:space="preserve">CONDULETE EM PVC, TIPO "TB", SEM TAMPA, DE 1"                                                                                                                                                                                                                                                                                                                                                                                                                                                             </t>
  </si>
  <si>
    <t xml:space="preserve">CONDULETE EM PVC, TIPO "X", SEM TAMPA, DE 1/2"                                                                                                                                                                                                                                                                                                                                                                                                                                                            </t>
  </si>
  <si>
    <t xml:space="preserve">CONDULETE EM PVC, TIPO "X", SEM TAMPA, DE 1"                                                                                                                                                                                                                                                                                                                                                                                                                                                              </t>
  </si>
  <si>
    <t xml:space="preserve">CONDULETE EM PVC, TIPO "X", SEM TAMPA, DE 3/4"                                                                                                                                                                                                                                                                                                                                                                                                                                                            </t>
  </si>
  <si>
    <t xml:space="preserve">CONDUTOR PLUVIAL, PVC, CIRCULAR, DIAMETRO ENTRE 80 E 100 MM, PARA DRENAGEM PLUVIAL PREDIAL                                                                                                                                                                                                                                                                                                                                                                                                                </t>
  </si>
  <si>
    <t xml:space="preserve">CONE DE SINALIZACAO EM PVC FLEXIVEL, H = 70 / 76 CM (NBR 15071)                                                                                                                                                                                                                                                                                                                                                                                                                                           </t>
  </si>
  <si>
    <t xml:space="preserve">CONE DE SINALIZACAO EM PVC RIGIDO COM FAIXA REFLETIVA, H = 70 / 76 CM                                                                                                                                                                                                                                                                                                                                                                                                                                     </t>
  </si>
  <si>
    <t xml:space="preserve">CONECTOR / ADAPTADOR F/F, COM INSERTO METALICO, PPR, DN 25 MM X 1/2", PARA AGUA QUENTE E FRIA PREDIAL                                                                                                                                                                                                                                                                                                                                                                                                     </t>
  </si>
  <si>
    <t xml:space="preserve">CONECTOR / ADAPTADOR F/F, COM INSERTO METALICO, PPR, DN 32 MM X 3/4", PARA AGUA QUENTE E FRIA PREDIAL                                                                                                                                                                                                                                                                                                                                                                                                     </t>
  </si>
  <si>
    <t xml:space="preserve">CONECTOR / ADAPTADOR F/M, COM INSERTO METALICO, PPR, DN 25 MM X 1/2", PARA AGUA QUENTE E FRIA PREDIAL                                                                                                                                                                                                                                                                                                                                                                                                     </t>
  </si>
  <si>
    <t xml:space="preserve">CONECTOR / ADAPTADOR F/M, COM INSERTO METALICO, PPR, DN 25 MM X 3/4", PARA AGUA QUENTE E FRIA PREDIAL                                                                                                                                                                                                                                                                                                                                                                                                     </t>
  </si>
  <si>
    <t xml:space="preserve">CONECTOR / ADAPTADOR F/M, COM INSERTO METALICO, PPR, DN 32 MM X 1", PARA AGUA QUENTE E FRIA PREDIAL                                                                                                                                                                                                                                                                                                                                                                                                       </t>
  </si>
  <si>
    <t xml:space="preserve">CONECTOR / ADAPTADOR F/M, COM INSERTO METALICO, PPR, DN 32 MM X 3/4", PARA AGUA QUENTE E FRIA PREDIAL                                                                                                                                                                                                                                                                                                                                                                                                     </t>
  </si>
  <si>
    <t xml:space="preserve">CONECTOR / TOMADA FEMEA RJ 45, CATEGORIA 5 E (CAT 5E) PARA CABOS                                                                                                                                                                                                                                                                                                                                                                                                                                          </t>
  </si>
  <si>
    <t xml:space="preserve">CONECTOR / TOMADA FEMEA RJ 45, CATEGORIA 6 (CAT 6) PARA CABOS                                                                                                                                                                                                                                                                                                                                                                                                                                             </t>
  </si>
  <si>
    <t xml:space="preserve">CONECTOR BRONZE/LATAO (REF 603) SEM ANEL DE SOLDA, BOLSA X ROSCA F, 15 MM X 1/2"                                                                                                                                                                                                                                                                                                                                                                                                                          </t>
  </si>
  <si>
    <t xml:space="preserve">CONECTOR BRONZE/LATAO (REF 603) SEM ANEL DE SOLDA, BOLSA X ROSCA F, 22 MM X 1/2"                                                                                                                                                                                                                                                                                                                                                                                                                          </t>
  </si>
  <si>
    <t xml:space="preserve">CONECTOR BRONZE/LATAO (REF 603) SEM ANEL DE SOLDA, BOLSA X ROSCA F, 22 MM X 3/4"                                                                                                                                                                                                                                                                                                                                                                                                                          </t>
  </si>
  <si>
    <t xml:space="preserve">CONECTOR BRONZE/LATAO (REF 603) SEM ANEL DE SOLDA, BOLSA X ROSCA F, 28 MM X 1/2"                                                                                                                                                                                                                                                                                                                                                                                                                          </t>
  </si>
  <si>
    <t xml:space="preserve">CONECTOR CURVO 90 GRAUS DE ALUMINIO, BITOLA 1 1/2", PARA ADAPTAR ENTRADA DE ELETRODUTO METALICO FLEXIVEL EM QUADROS                                                                                                                                                                                                                                                                                                                                                                                       </t>
  </si>
  <si>
    <t xml:space="preserve">CONECTOR CURVO 90 GRAUS DE ALUMINIO, BITOLA 1 1/4", PARA ADAPTAR ENTRADA DE ELETRODUTO METALICO FLEXIVEL EM QUADROS                                                                                                                                                                                                                                                                                                                                                                                       </t>
  </si>
  <si>
    <t xml:space="preserve">CONECTOR CURVO 90 GRAUS DE ALUMINIO, BITOLA 1/2", PARA ADAPTAR ENTRADA DE ELETRODUTO METALICO FLEXIVEL EM QUADROS                                                                                                                                                                                                                                                                                                                                                                                         </t>
  </si>
  <si>
    <t xml:space="preserve">CONECTOR CURVO 90 GRAUS DE ALUMINIO, BITOLA 1", PARA ADAPTAR ENTRADA DE ELETRODUTO METALICO FLEXIVEL EM QUADROS                                                                                                                                                                                                                                                                                                                                                                                           </t>
  </si>
  <si>
    <t xml:space="preserve">CONECTOR CURVO 90 GRAUS DE ALUMINIO, BITOLA 2 1/2", PARA ADAPTAR ENTRADA DE ELETRODUTO METALICO FLEXIVEL EM QUADROS                                                                                                                                                                                                                                                                                                                                                                                       </t>
  </si>
  <si>
    <t xml:space="preserve">CONECTOR CURVO 90 GRAUS DE ALUMINIO, BITOLA 2", PARA ADAPTAR ENTRADA DE ELETRODUTO METALICO FLEXIVEL EM QUADROS                                                                                                                                                                                                                                                                                                                                                                                           </t>
  </si>
  <si>
    <t xml:space="preserve">CONECTOR CURVO 90 GRAUS DE ALUMINIO, BITOLA 3/4", PARA ADAPTAR ENTRADA DE ELETRODUTO METALICO FLEXIVEL EM QUADROS                                                                                                                                                                                                                                                                                                                                                                                         </t>
  </si>
  <si>
    <t xml:space="preserve">CONECTOR CURVO 90 GRAUS DE ALUMINIO, BITOLA 3", PARA ADAPTAR ENTRADA DE ELETRODUTO METALICO FLEXIVEL EM QUADROS                                                                                                                                                                                                                                                                                                                                                                                           </t>
  </si>
  <si>
    <t xml:space="preserve">CONECTOR CURVO 90 GRAUS DE ALUMINIO, BITOLA 4", PARA ADAPTAR ENTRADA DE ELETRODUTO METALICO FLEXIVEL EM QUADROS                                                                                                                                                                                                                                                                                                                                                                                           </t>
  </si>
  <si>
    <t xml:space="preserve">CONECTOR DE ALUMINIO TIPO PRENSA CABO, BITOLA 1 1/2", PARA CABOS DE DIAMETRO DE 37 A 40 MM                                                                                                                                                                                                                                                                                                                                                                                                                </t>
  </si>
  <si>
    <t xml:space="preserve">CONECTOR DE ALUMINIO TIPO PRENSA CABO, BITOLA 1 1/4", PARA CABOS DE DIAMETRO DE 31 A 34 MM                                                                                                                                                                                                                                                                                                                                                                                                                </t>
  </si>
  <si>
    <t xml:space="preserve">CONECTOR DE ALUMINIO TIPO PRENSA CABO, BITOLA 1/2", PARA CABOS DE DIAMETRO DE 12,5 A 15 MM                                                                                                                                                                                                                                                                                                                                                                                                                </t>
  </si>
  <si>
    <t xml:space="preserve">CONECTOR DE ALUMINIO TIPO PRENSA CABO, BITOLA 1", PARA CABOS DE DIAMETRO DE 22,5 A 25 MM                                                                                                                                                                                                                                                                                                                                                                                                                  </t>
  </si>
  <si>
    <t xml:space="preserve">CONECTOR DE ALUMINIO TIPO PRENSA CABO, BITOLA 2", PARA CABOS DE DIAMETRO DE 47,5 A 50 MM                                                                                                                                                                                                                                                                                                                                                                                                                  </t>
  </si>
  <si>
    <t xml:space="preserve">CONECTOR DE ALUMINIO TIPO PRENSA CABO, BITOLA 3/4", PARA CABOS DE DIAMETRO DE 17,5 A 20 MM                                                                                                                                                                                                                                                                                                                                                                                                                </t>
  </si>
  <si>
    <t xml:space="preserve">CONECTOR DE ALUMINIO TIPO PRENSA CABO, BITOLA 3/8", PARA CABOS DE DIAMETRO DE 9 A 10 MM                                                                                                                                                                                                                                                                                                                                                                                                                   </t>
  </si>
  <si>
    <t xml:space="preserve">CONECTOR MACHO RJ 45, CATEGORIA 5 E (CAT 5E) PARA CABOS                                                                                                                                                                                                                                                                                                                                                                                                                                                   </t>
  </si>
  <si>
    <t xml:space="preserve">CONECTOR MACHO RJ 45, CATEGORIA 6 (CAT 6) PARA CABOS                                                                                                                                                                                                                                                                                                                                                                                                                                                      </t>
  </si>
  <si>
    <t xml:space="preserve">CONECTOR METALICO TIPO PARAFUSO FENDIDO (SPLIT BOLT), COM SEPARADOR DE CABOS BIMETALICOS, PARA CABOS ATE 25 MM2                                                                                                                                                                                                                                                                                                                                                                                           </t>
  </si>
  <si>
    <t xml:space="preserve">CONECTOR METALICO TIPO PARAFUSO FENDIDO (SPLIT BOLT), COM SEPARADOR DE CABOS BIMETALICOS, PARA CABOS ATE 50 MM2                                                                                                                                                                                                                                                                                                                                                                                           </t>
  </si>
  <si>
    <t xml:space="preserve">CONECTOR METALICO TIPO PARAFUSO FENDIDO (SPLIT BOLT), COM SEPARADOR DE CABOS BIMETALICOS, PARA CABOS ATE 70 MM2                                                                                                                                                                                                                                                                                                                                                                                           </t>
  </si>
  <si>
    <t xml:space="preserve">CONECTOR METALICO TIPO PARAFUSO FENDIDO (SPLIT BOLT), PARA CABOS ATE 10 MM2                                                                                                                                                                                                                                                                                                                                                                                                                               </t>
  </si>
  <si>
    <t xml:space="preserve">CONECTOR METALICO TIPO PARAFUSO FENDIDO (SPLIT BOLT), PARA CABOS ATE 120 MM2                                                                                                                                                                                                                                                                                                                                                                                                                              </t>
  </si>
  <si>
    <t xml:space="preserve">CONECTOR METALICO TIPO PARAFUSO FENDIDO (SPLIT BOLT), PARA CABOS ATE 150 MM2                                                                                                                                                                                                                                                                                                                                                                                                                              </t>
  </si>
  <si>
    <t xml:space="preserve">CONECTOR METALICO TIPO PARAFUSO FENDIDO (SPLIT BOLT), PARA CABOS ATE 16 MM2                                                                                                                                                                                                                                                                                                                                                                                                                               </t>
  </si>
  <si>
    <t xml:space="preserve">CONECTOR METALICO TIPO PARAFUSO FENDIDO (SPLIT BOLT), PARA CABOS ATE 185 MM2                                                                                                                                                                                                                                                                                                                                                                                                                              </t>
  </si>
  <si>
    <t xml:space="preserve">CONECTOR METALICO TIPO PARAFUSO FENDIDO (SPLIT BOLT), PARA CABOS ATE 25 MM2                                                                                                                                                                                                                                                                                                                                                                                                                               </t>
  </si>
  <si>
    <t xml:space="preserve">CONECTOR METALICO TIPO PARAFUSO FENDIDO (SPLIT BOLT), PARA CABOS ATE 35 MM2                                                                                                                                                                                                                                                                                                                                                                                                                               </t>
  </si>
  <si>
    <t xml:space="preserve">CONECTOR METALICO TIPO PARAFUSO FENDIDO (SPLIT BOLT), PARA CABOS ATE 50 MM2                                                                                                                                                                                                                                                                                                                                                                                                                               </t>
  </si>
  <si>
    <t xml:space="preserve">CONECTOR METALICO TIPO PARAFUSO FENDIDO (SPLIT BOLT), PARA CABOS ATE 6 MM2                                                                                                                                                                                                                                                                                                                                                                                                                                </t>
  </si>
  <si>
    <t xml:space="preserve">CONECTOR METALICO TIPO PARAFUSO FENDIDO (SPLIT BOLT), PARA CABOS ATE 70 MM2                                                                                                                                                                                                                                                                                                                                                                                                                               </t>
  </si>
  <si>
    <t xml:space="preserve">CONECTOR METALICO TIPO PARAFUSO FENDIDO (SPLIT BOLT), PARA CABOS ATE 95 MM2                                                                                                                                                                                                                                                                                                                                                                                                                               </t>
  </si>
  <si>
    <t xml:space="preserve">CONECTOR RETO DE ALUMINIO PARA ELETRODUTO DE 1 1/2", PARA ADAPTAR ENTRADA DE ELETRODUTO METALICO FLEXIVEL EM QUADROS                                                                                                                                                                                                                                                                                                                                                                                      </t>
  </si>
  <si>
    <t xml:space="preserve">CONECTOR RETO DE ALUMINIO PARA ELETRODUTO DE 1 1/4", PARA ADAPTAR ENTRADA DE ELETRODUTO METALICO FLEXIVEL EM QUADROS                                                                                                                                                                                                                                                                                                                                                                                      </t>
  </si>
  <si>
    <t xml:space="preserve">CONECTOR RETO DE ALUMINIO PARA ELETRODUTO DE 1/2", PARA ADAPTAR ENTRADA DE ELETRODUTO METALICO FLEXIVEL EM QUADROS                                                                                                                                                                                                                                                                                                                                                                                        </t>
  </si>
  <si>
    <t xml:space="preserve">CONECTOR RETO DE ALUMINIO PARA ELETRODUTO DE 1", PARA ADAPTAR ENTRADA DE ELETRODUTO METALICO FLEXIVEL EM QUADROS                                                                                                                                                                                                                                                                                                                                                                                          </t>
  </si>
  <si>
    <t xml:space="preserve">CONECTOR RETO DE ALUMINIO PARA ELETRODUTO DE 2 1/2", PARA ADAPTAR ENTRADA DE ELETRODUTO METALICO FLEXIVEL EM QUADROS                                                                                                                                                                                                                                                                                                                                                                                      </t>
  </si>
  <si>
    <t xml:space="preserve">CONECTOR RETO DE ALUMINIO PARA ELETRODUTO DE 2", PARA ADAPTAR ENTRADA DE ELETRODUTO METALICO FLEXIVEL EM QUADROS                                                                                                                                                                                                                                                                                                                                                                                          </t>
  </si>
  <si>
    <t xml:space="preserve">CONECTOR RETO DE ALUMINIO PARA ELETRODUTO DE 3/4", PARA ADAPTAR ENTRADA DE ELETRODUTO METALICO FLEXIVEL EM QUADROS                                                                                                                                                                                                                                                                                                                                                                                        </t>
  </si>
  <si>
    <t xml:space="preserve">CONECTOR RETO DE ALUMINIO PARA ELETRODUTO DE 3", PARA ADAPTAR ENTRADA DE ELETRODUTO METALICO FLEXIVEL EM QUADROS                                                                                                                                                                                                                                                                                                                                                                                          </t>
  </si>
  <si>
    <t xml:space="preserve">CONECTOR RETO DE ALUMINIO PARA ELETRODUTO DE 4", PARA ADAPTAR ENTRADA DE ELETRODUTO METALICO FLEXIVEL EM QUADROS                                                                                                                                                                                                                                                                                                                                                                                          </t>
  </si>
  <si>
    <t xml:space="preserve">CONECTOR/ADAPTADOR FIXO, ROSCA FEMEA, EM PLASTICO, DN 16 MM X 1/2", PARA CONEXAO COM CRIMPAGEM, EM TUBO PEX PARA INST. AGUA QUENTE/FRIA                                                                                                                                                                                                                                                                                                                                                                   </t>
  </si>
  <si>
    <t xml:space="preserve">CONECTOR/ADAPTADOR FIXO, ROSCA FEMEA, EM PLASTICO, DN 20 MM X 1/2", PARA CONEXAO COM CRIMPAGEM, EM TUBO PEX PARA INST. AGUA QUENTE/FRIA                                                                                                                                                                                                                                                                                                                                                                   </t>
  </si>
  <si>
    <t xml:space="preserve">CONECTOR/ADAPTADOR FIXO, ROSCA FEMEA, EM PLASTICO, DN 20 MM X 3/4", PARA CONEXAO COM CRIMPAGEM, EM TUBO PEX PARA INST. AGUA QUENTE/FRIA                                                                                                                                                                                                                                                                                                                                                                   </t>
  </si>
  <si>
    <t xml:space="preserve">CONECTOR/ADAPTADOR FIXO, ROSCA FEMEA, EM PLASTICO, DN 25 MM X 3/4", PARA CONEXAO COM CRIMPAGEM, EM TUBO PEX PARA INST. AGUA QUENTE/FRIA                                                                                                                                                                                                                                                                                                                                                                   </t>
  </si>
  <si>
    <t xml:space="preserve">CONECTOR/ADAPTADOR FIXO, ROSCA FEMEA, METALICA, COM ANEL DESLIZANTE, DN 16 MM X 1/2", PARA TUBO PEX PARA INST. AGUA QUENTE/FRIA                                                                                                                                                                                                                                                                                                                                                                           </t>
  </si>
  <si>
    <t xml:space="preserve">CONECTOR/ADAPTADOR FIXO, ROSCA FEMEA, METALICA, COM ANEL DESLIZANTE, DN 20 MM X 1/2", PARA TUBO PEX PARA INST. AGUA QUENTE/FRIA                                                                                                                                                                                                                                                                                                                                                                           </t>
  </si>
  <si>
    <t xml:space="preserve">CONECTOR/ADAPTADOR FIXO, ROSCA FEMEA, METALICA, COM ANEL DESLIZANTE, DN 20 MM X 3/4", PARA TUBO PEX PARA INST. AGUA QUENTE/FRIA                                                                                                                                                                                                                                                                                                                                                                           </t>
  </si>
  <si>
    <t xml:space="preserve">CONECTOR/ADAPTADOR FIXO, ROSCA FEMEA, METALICA, COM ANEL DESLIZANTE, DN 25 MM X 1", PARA TUBO PEX PARA INST. AGUA QUENTE/FRIA                                                                                                                                                                                                                                                                                                                                                                             </t>
  </si>
  <si>
    <t xml:space="preserve">CONECTOR/ADAPTADOR FIXO, ROSCA FEMEA, METALICA, COM ANEL DESLIZANTE, DN 25 MM X 3/4", PARA TUBO PEX PARA INST. AGUA QUENTE/FRIA                                                                                                                                                                                                                                                                                                                                                                           </t>
  </si>
  <si>
    <t xml:space="preserve">CONECTOR/ADAPTADOR FIXO, ROSCA FEMEA, METALICA, COM ANEL DESLIZANTE, DN 32 MM X 1", PARA TUBO PEX PARA INST. AGUA QUENTE/FRIA                                                                                                                                                                                                                                                                                                                                                                             </t>
  </si>
  <si>
    <t xml:space="preserve">CONECTOR/ADAPTADOR MOVEL, ROSCA FEMEA, METALICA, COM ANEL DESLIZANTE, DN 16 MM X 3/4", PARA TUBO PEX PARA INST. AGUA QUENTE/FRIA                                                                                                                                                                                                                                                                                                                                                                          </t>
  </si>
  <si>
    <t xml:space="preserve">CONECTOR, CPVC, SOLDAVEL, 114 MM X 4", PARA AGUA QUENTE                                                                                                                                                                                                                                                                                                                                                                                                                                                   </t>
  </si>
  <si>
    <t xml:space="preserve">CONECTOR, CPVC, SOLDAVEL, 15 MM X 1/2", PARA AGUA QUENTE                                                                                                                                                                                                                                                                                                                                                                                                                                                  </t>
  </si>
  <si>
    <t xml:space="preserve">CONECTOR, CPVC, SOLDAVEL, 22 MM X 1/2", PARA AGUA QUENTE                                                                                                                                                                                                                                                                                                                                                                                                                                                  </t>
  </si>
  <si>
    <t xml:space="preserve">CONECTOR, CPVC, SOLDAVEL, 22 MM X 3/4", PARA AGUA QUENTE                                                                                                                                                                                                                                                                                                                                                                                                                                                  </t>
  </si>
  <si>
    <t xml:space="preserve">CONECTOR, CPVC, SOLDAVEL, 28 MM X 1", PARA AGUA QUENTE                                                                                                                                                                                                                                                                                                                                                                                                                                                    </t>
  </si>
  <si>
    <t xml:space="preserve">CONECTOR, CPVC, SOLDAVEL, 35 MM X 1 1/4", PARA AGUA QUENTE                                                                                                                                                                                                                                                                                                                                                                                                                                                </t>
  </si>
  <si>
    <t xml:space="preserve">CONECTOR, CPVC, SOLDAVEL, 42 MM X 1 1/2", PARA AGUA QUENTE                                                                                                                                                                                                                                                                                                                                                                                                                                                </t>
  </si>
  <si>
    <t xml:space="preserve">CONECTOR, CPVC, SOLDAVEL, 54 MM X 2", PARA AGUA QUENTE                                                                                                                                                                                                                                                                                                                                                                                                                                                    </t>
  </si>
  <si>
    <t xml:space="preserve">CONECTOR, CPVC, SOLDAVEL, 73 MM X 2 1/2", PARA AGUA QUENTE                                                                                                                                                                                                                                                                                                                                                                                                                                                </t>
  </si>
  <si>
    <t xml:space="preserve">CONECTOR, CPVC, SOLDAVEL, 89 MM X 3", PARA AGUA QUENTE                                                                                                                                                                                                                                                                                                                                                                                                                                                    </t>
  </si>
  <si>
    <t xml:space="preserve">CONJ. DE FERRAGENS PARA PORTA DE VIDRO TEMPERADO, EM ZAMAC CROMADO, CONTEMPLANDO DOBRADICA INF., DOBRADICA SUP., PIVO PARA DOBRADICA INF., PIVO PARA DOBRADICA SUP., FECHADURA CENTRAL EM ZAMC. CROMADO, CONTRA FECHADURA DE PRESSAO                                                                                                                                                                                                                                                                      </t>
  </si>
  <si>
    <t xml:space="preserve">CONJUNTO ARRUELAS DE VEDACAO 5/16" PARA TELHA FIBROCIMENTO (UMA ARRUELA METALICA E UMA ARRUELA PVC - CONICAS)                                                                                                                                                                                                                                                                                                                                                                                             </t>
  </si>
  <si>
    <t xml:space="preserve">CONJUNTO DE FERRAGENS PIVO, PARA PORTA PIVOTANTE DE ATE 100 KG, REGULAVEL COM ESFERA , CROMADO - SUPERIOR E INFERIOR - COMPLETO                                                                                                                                                                                                                                                                                                                                                                           </t>
  </si>
  <si>
    <t xml:space="preserve">CONJUNTO DE LIGACAO AJUSTAVEL, PARA VASO / BACIA SANITARIA , EM PLASTICO BRANCO, COM TUBO, CANOPLA E ESPUDE                                                                                                                                                                                                                                                                                                                                                                                               </t>
  </si>
  <si>
    <t xml:space="preserve">CONJUNTO DE LIGACAO PARA VASO / BACIA SANITARIA, EM PLASTICO BRANCO, COM TUBO, CANOPLA E ANEL DE EXPANSAO (TUBO 1.1/2" X 20 CM)                                                                                                                                                                                                                                                                                                                                                                           </t>
  </si>
  <si>
    <t xml:space="preserve">CONJUNTO MONTADO ESTOPIM COM ESPOLETA COMUM NUMERO 8, COM CABECA ACENDEDORA, 1,5 M                                                                                                                                                                                                                                                                                                                                                                                                                        </t>
  </si>
  <si>
    <t xml:space="preserve">CONJUNTO PARA FUTSAL COM PAR DE TRAVES OFICIAIS DE 3,00 X 2,00 M EM TUBO DE ACO GALVANIZADO 3" COM REQUADROS EM TUBO DE 1", PINTURA EM PRIMER COM TINTA ESMALTE SINTETICO E REDES DE POLIETILENO FIO 4 MM                                                                                                                                                                                                                                                                                                 </t>
  </si>
  <si>
    <t xml:space="preserve">CONJUNTO PARA QUADRA DE  VOLEI COM POSTES EM TUBO DE ACO GALVANIZADO 3", H = *255* CM, PINTURA EM TINTA ESMALTE SINTETICO, REDE DE NYLON COM 2 MM, MALHA 10 X 10 CM E ANTENAS OFICIAIS EM FIBRA DE VIDRO                                                                                                                                                                                                                                                                                                  </t>
  </si>
  <si>
    <t xml:space="preserve">CONJUNTO PRE-MOLDADO COMPOSTO POR GRELHA (0,99 X 0,45 M), QUADRO (1,10 X 0,52 M) E CANTONEIRA (1,10 X 0,35 M), EM CONCRETO ARMADO, COM FCK DE 21 MPA                                                                                                                                                                                                                                                                                                                                                      </t>
  </si>
  <si>
    <t xml:space="preserve">CONTAINER ALMOXARIFADO, DE *2,40* X *6,00* M, PADRAO SIMPLES, SEM REVESTIMENTO E SEM DIVISORIAS INTERNOS E SEM SANITARIO, PARA USO EM CANTEIRO DE OBRAS                                                                                                                                                                                                                                                                                                                                                   </t>
  </si>
  <si>
    <t xml:space="preserve">CONTATOR TRIPOLAR, CORRENTE DE *110* A, TENSAO NOMINAL DE *500* V, CATEGORIA AC-2 E AC-3                                                                                                                                                                                                                                                                                                                                                                                                                  </t>
  </si>
  <si>
    <t xml:space="preserve">CONTATOR TRIPOLAR, CORRENTE DE *185* A, TENSAO NOMINAL DE *500* V, CATEGORIA AC-2 E AC-3                                                                                                                                                                                                                                                                                                                                                                                                                  </t>
  </si>
  <si>
    <t xml:space="preserve">CONTATOR TRIPOLAR, CORRENTE DE *22* A, TENSAO NOMINAL DE *500* V, CATEGORIA AC-2 E AC-3                                                                                                                                                                                                                                                                                                                                                                                                                   </t>
  </si>
  <si>
    <t xml:space="preserve">CONTATOR TRIPOLAR, CORRENTE DE *265* A, TENSAO NOMINAL DE *500* V, CATEGORIA AC-2 E AC-3                                                                                                                                                                                                                                                                                                                                                                                                                  </t>
  </si>
  <si>
    <t xml:space="preserve">CONTATOR TRIPOLAR, CORRENTE DE *38* A, TENSAO NOMINAL DE *500* V, CATEGORIA AC-2 E AC-3                                                                                                                                                                                                                                                                                                                                                                                                                   </t>
  </si>
  <si>
    <t xml:space="preserve">CONTATOR TRIPOLAR, CORRENTE DE *500* A, TENSAO NOMINAL DE *500* V, CATEGORIA AC-2 E AC-3                                                                                                                                                                                                                                                                                                                                                                                                                  </t>
  </si>
  <si>
    <t xml:space="preserve">CONTATOR TRIPOLAR, CORRENTE DE *65* A, TENSAO NOMINAL DE *500* V, CATEGORIA AC-2 E AC-3                                                                                                                                                                                                                                                                                                                                                                                                                   </t>
  </si>
  <si>
    <t xml:space="preserve">CONTATOR TRIPOLAR, CORRENTE DE 12 A, TENSAO NOMINAL DE *500* V, CATEGORIA AC-2 E AC-3                                                                                                                                                                                                                                                                                                                                                                                                                     </t>
  </si>
  <si>
    <t xml:space="preserve">CONTATOR TRIPOLAR, CORRENTE DE 25 A, TENSAO NOMINAL DE *500* V, CATEGORIA AC-2 E AC-3                                                                                                                                                                                                                                                                                                                                                                                                                     </t>
  </si>
  <si>
    <t xml:space="preserve">CONTATOR TRIPOLAR, CORRENTE DE 250 A, TENSAO NOMINAL DE *500* V, PARA ACIONAMENTO DE CAPACITORES                                                                                                                                                                                                                                                                                                                                                                                                          </t>
  </si>
  <si>
    <t xml:space="preserve">CONTATOR TRIPOLAR, CORRENTE DE 300 A, TENSAO NOMINAL DE *500* V, CATEGORIA AC-2 E AC-3                                                                                                                                                                                                                                                                                                                                                                                                                    </t>
  </si>
  <si>
    <t xml:space="preserve">CONTATOR TRIPOLAR, CORRENTE DE 32 A, TENSAO NOMINAL DE *500* V, CATEGORIA AC-2 E AC-3                                                                                                                                                                                                                                                                                                                                                                                                                     </t>
  </si>
  <si>
    <t xml:space="preserve">CONTATOR TRIPOLAR, CORRENTE DE 400 A, TENSAO NOMINAL DE *500* V, CATEGORIA AC-2 E AC-3                                                                                                                                                                                                                                                                                                                                                                                                                    </t>
  </si>
  <si>
    <t xml:space="preserve">CONTATOR TRIPOLAR, CORRENTE DE 45 A, TENSAO NOMINAL DE *500* V, CATEGORIA AC-2 E AC-3                                                                                                                                                                                                                                                                                                                                                                                                                     </t>
  </si>
  <si>
    <t xml:space="preserve">CONTATOR TRIPOLAR, CORRENTE DE 630 A, TENSAO NOMINAL DE *500* V, CATEGORIA AC-2 E AC-3                                                                                                                                                                                                                                                                                                                                                                                                                    </t>
  </si>
  <si>
    <t xml:space="preserve">CONTATOR TRIPOLAR, CORRENTE DE 75 A, TENSAO NOMINAL DE *500* V, CATEGORIA AC-2 E AC-3                                                                                                                                                                                                                                                                                                                                                                                                                     </t>
  </si>
  <si>
    <t xml:space="preserve">CONTATOR TRIPOLAR, CORRENTE DE 9 A, TENSAO NOMINAL DE *500* V, CATEGORIA AC-2 E AC-3                                                                                                                                                                                                                                                                                                                                                                                                                      </t>
  </si>
  <si>
    <t xml:space="preserve">CONTATOR TRIPOLAR, CORRENTE DE 95 A, TENSAO NOMINAL DE *500* V, CATEGORIA AC-2 E AC-3                                                                                                                                                                                                                                                                                                                                                                                                                     </t>
  </si>
  <si>
    <t xml:space="preserve">CONTRA-PORCA SEXTAVADA, DIAMETRO NOMINAL 1 3/8", ALTURA 35 MM                                                                                                                                                                                                                                                                                                                                                                                                                                             </t>
  </si>
  <si>
    <t xml:space="preserve">CONTRAMARCO DE ALUMINIO (PERFIL 25) PARA ESQUADRIAS, TIPO CONVENCIONAL / CADEIRINHA, 60 MM (CM-060), INCLUSO CONEXOES, GRAPAS E TRAVAMENTOS                                                                                                                                                                                                                                                                                                                                                               </t>
  </si>
  <si>
    <t xml:space="preserve">COORDENADOR / GERENTE DE OBRA (HORISTA)                                                                                                                                                                                                                                                                                                                                                                                                                                                                   </t>
  </si>
  <si>
    <t xml:space="preserve">COORDENADOR / GERENTE DE OBRA (MENSALISTA)                                                                                                                                                                                                                                                                                                                                                                                                                                                                </t>
  </si>
  <si>
    <t xml:space="preserve">CORDA DE POLIAMIDA 12 MM TIPO BOMBEIRO, PARA TRABALHO EM ALTURA                                                                                                                                                                                                                                                                                                                                                                                                                                           </t>
  </si>
  <si>
    <t xml:space="preserve">100M  </t>
  </si>
  <si>
    <t xml:space="preserve">CORDAO DE COBRE, FLEXIVEL, TORCIDO, CLASSE 4 OU 5, ISOLACAO EM PVC/D, 300 V, 2 CONDUTORES DE 0,5 MM2                                                                                                                                                                                                                                                                                                                                                                                                      </t>
  </si>
  <si>
    <t xml:space="preserve">CORDAO DE COBRE, FLEXIVEL, TORCIDO, CLASSE 4 OU 5, ISOLACAO EM PVC/D, 300 V, 2 CONDUTORES DE 0,75 MM2                                                                                                                                                                                                                                                                                                                                                                                                     </t>
  </si>
  <si>
    <t xml:space="preserve">CORDAO DE COBRE, FLEXIVEL, TORCIDO, CLASSE 4 OU 5, ISOLACAO EM PVC/D, 300 V, 2 CONDUTORES DE 1,0 MM2                                                                                                                                                                                                                                                                                                                                                                                                      </t>
  </si>
  <si>
    <t xml:space="preserve">CORDAO DE COBRE, FLEXIVEL, TORCIDO, CLASSE 4 OU 5, ISOLACAO EM PVC/D, 300 V, 2 CONDUTORES DE 1,5 MM2                                                                                                                                                                                                                                                                                                                                                                                                      </t>
  </si>
  <si>
    <t xml:space="preserve">CORDAO DE COBRE, FLEXIVEL, TORCIDO, CLASSE 4 OU 5, ISOLACAO EM PVC/D, 300 V, 2 CONDUTORES DE 2,5 MM2                                                                                                                                                                                                                                                                                                                                                                                                      </t>
  </si>
  <si>
    <t xml:space="preserve">CORDAO DE COBRE, FLEXIVEL, TORCIDO, CLASSE 4 OU 5, ISOLACAO EM PVC/D, 300 V, 2 CONDUTORES DE 4 MM2                                                                                                                                                                                                                                                                                                                                                                                                        </t>
  </si>
  <si>
    <t xml:space="preserve">CORDEL DETONANTE, NP 05 G/M                                                                                                                                                                                                                                                                                                                                                                                                                                                                               </t>
  </si>
  <si>
    <t xml:space="preserve">CORDEL DETONANTE, NP 10 G/M                                                                                                                                                                                                                                                                                                                                                                                                                                                                               </t>
  </si>
  <si>
    <t xml:space="preserve">CORRENTE DE ELO CURTO COMUM, SOLDADA, GALVANIZADA, ESPESSURA DO ELO = 1/2" (12,5 MM)                                                                                                                                                                                                                                                                                                                                                                                                                      </t>
  </si>
  <si>
    <t xml:space="preserve">CORTADEIRA DE PISO DE CONCRETO E ASFALTO, PARA DISCO PADRAO DE DIAMETRO 350 MM (14") OU 450 MM (18") , MOTOR A GASOLINA, POTENCIA 13 HP, SEM DISCO                                                                                                                                                                                                                                                                                                                                                        </t>
  </si>
  <si>
    <t xml:space="preserve">CORTADEIRA HIDRAULICA DE VERGALHAO, PARA ACO DE DIAMETRO ATE 50 MM, MOTOR ELETRICO TRIFASICO, POTENCIA DE 5,5 HP A 7,5 HP                                                                                                                                                                                                                                                                                                                                                                                 </t>
  </si>
  <si>
    <t xml:space="preserve">COTOVELO BRONZE/LATAO (REF 707-3) SEM ANEL DE SOLDA, BOLSA X ROSCA F, 15MM X 1/2"                                                                                                                                                                                                                                                                                                                                                                                                                         </t>
  </si>
  <si>
    <t xml:space="preserve">COTOVELO BRONZE/LATAO (REF 707-3) SEM ANEL DE SOLDA, BOLSA X ROSCA F, 22MM X 1/2"                                                                                                                                                                                                                                                                                                                                                                                                                         </t>
  </si>
  <si>
    <t xml:space="preserve">COTOVELO BRONZE/LATAO (REF 707-3) SEM ANEL DE SOLDA, BOLSA X ROSCA F, 22MM X 3/4"                                                                                                                                                                                                                                                                                                                                                                                                                         </t>
  </si>
  <si>
    <t xml:space="preserve">COTOVELO DE COBRE 90 GRAUS (REF 607) SEM ANEL DE SOLDA, BOLSA X BOLSA, 104 MM                                                                                                                                                                                                                                                                                                                                                                                                                             </t>
  </si>
  <si>
    <t xml:space="preserve">COTOVELO DE COBRE 90 GRAUS (REF 607) SEM ANEL DE SOLDA, BOLSA X BOLSA, 15 MM                                                                                                                                                                                                                                                                                                                                                                                                                              </t>
  </si>
  <si>
    <t xml:space="preserve">COTOVELO DE COBRE 90 GRAUS (REF 607) SEM ANEL DE SOLDA, BOLSA X BOLSA, 22 MM                                                                                                                                                                                                                                                                                                                                                                                                                              </t>
  </si>
  <si>
    <t xml:space="preserve">COTOVELO DE COBRE 90 GRAUS (REF 607) SEM ANEL DE SOLDA, BOLSA X BOLSA, 28 MM                                                                                                                                                                                                                                                                                                                                                                                                                              </t>
  </si>
  <si>
    <t xml:space="preserve">COTOVELO DE COBRE 90 GRAUS (REF 607) SEM ANEL DE SOLDA, BOLSA X BOLSA, 35 MM                                                                                                                                                                                                                                                                                                                                                                                                                              </t>
  </si>
  <si>
    <t xml:space="preserve">COTOVELO DE COBRE 90 GRAUS (REF 607) SEM ANEL DE SOLDA, BOLSA X BOLSA, 42 MM                                                                                                                                                                                                                                                                                                                                                                                                                              </t>
  </si>
  <si>
    <t xml:space="preserve">COTOVELO DE COBRE 90 GRAUS (REF 607) SEM ANEL DE SOLDA, BOLSA X BOLSA, 54 MM                                                                                                                                                                                                                                                                                                                                                                                                                              </t>
  </si>
  <si>
    <t xml:space="preserve">COTOVELO DE COBRE 90 GRAUS (REF 607) SEM ANEL DE SOLDA, BOLSA X BOLSA, 66 MM                                                                                                                                                                                                                                                                                                                                                                                                                              </t>
  </si>
  <si>
    <t xml:space="preserve">COTOVELO DE COBRE 90 GRAUS (REF 607) SEM ANEL DE SOLDA, BOLSA X BOLSA, 79 MM                                                                                                                                                                                                                                                                                                                                                                                                                              </t>
  </si>
  <si>
    <t xml:space="preserve">COTOVELO DE REDUCAO 90 GRAUS DE FERRO GALVANIZADO, COM ROSCA BSP, DE 1 1/2" X 1"                                                                                                                                                                                                                                                                                                                                                                                                                          </t>
  </si>
  <si>
    <t xml:space="preserve">COTOVELO DE REDUCAO 90 GRAUS DE FERRO GALVANIZADO, COM ROSCA BSP, DE 1 1/2" X 3/4"                                                                                                                                                                                                                                                                                                                                                                                                                        </t>
  </si>
  <si>
    <t xml:space="preserve">COTOVELO DE REDUCAO 90 GRAUS DE FERRO GALVANIZADO, COM ROSCA BSP, DE 1 1/4" X 1"                                                                                                                                                                                                                                                                                                                                                                                                                          </t>
  </si>
  <si>
    <t xml:space="preserve">COTOVELO DE REDUCAO 90 GRAUS DE FERRO GALVANIZADO, COM ROSCA BSP, DE 1" X 1/2"                                                                                                                                                                                                                                                                                                                                                                                                                            </t>
  </si>
  <si>
    <t xml:space="preserve">COTOVELO DE REDUCAO 90 GRAUS DE FERRO GALVANIZADO, COM ROSCA BSP, DE 1" X 3/4"                                                                                                                                                                                                                                                                                                                                                                                                                            </t>
  </si>
  <si>
    <t xml:space="preserve">COTOVELO DE REDUCAO 90 GRAUS DE FERRO GALVANIZADO, COM ROSCA BSP, DE 2 1/2" X 2"                                                                                                                                                                                                                                                                                                                                                                                                                          </t>
  </si>
  <si>
    <t xml:space="preserve">COTOVELO DE REDUCAO 90 GRAUS DE FERRO GALVANIZADO, COM ROSCA BSP, DE 2" X 1 1/2"                                                                                                                                                                                                                                                                                                                                                                                                                          </t>
  </si>
  <si>
    <t xml:space="preserve">COTOVELO DE REDUCAO 90 GRAUS DE FERRO GALVANIZADO, COM ROSCA BSP, DE 3/4" X 1/2"                                                                                                                                                                                                                                                                                                                                                                                                                          </t>
  </si>
  <si>
    <t xml:space="preserve">COTOVELO 45 GRAUS DE FERRO GALVANIZADO, COM ROSCA BSP, DE 1 1/2"                                                                                                                                                                                                                                                                                                                                                                                                                                          </t>
  </si>
  <si>
    <t xml:space="preserve">COTOVELO 45 GRAUS DE FERRO GALVANIZADO, COM ROSCA BSP, DE 1 1/4"                                                                                                                                                                                                                                                                                                                                                                                                                                          </t>
  </si>
  <si>
    <t xml:space="preserve">COTOVELO 45 GRAUS DE FERRO GALVANIZADO, COM ROSCA BSP, DE 1/2"                                                                                                                                                                                                                                                                                                                                                                                                                                            </t>
  </si>
  <si>
    <t xml:space="preserve">COTOVELO 45 GRAUS DE FERRO GALVANIZADO, COM ROSCA BSP, DE 1"                                                                                                                                                                                                                                                                                                                                                                                                                                              </t>
  </si>
  <si>
    <t xml:space="preserve">COTOVELO 45 GRAUS DE FERRO GALVANIZADO, COM ROSCA BSP, DE 2 1/2"                                                                                                                                                                                                                                                                                                                                                                                                                                          </t>
  </si>
  <si>
    <t xml:space="preserve">COTOVELO 45 GRAUS DE FERRO GALVANIZADO, COM ROSCA BSP, DE 2"                                                                                                                                                                                                                                                                                                                                                                                                                                              </t>
  </si>
  <si>
    <t xml:space="preserve">COTOVELO 45 GRAUS DE FERRO GALVANIZADO, COM ROSCA BSP, DE 3/4"                                                                                                                                                                                                                                                                                                                                                                                                                                            </t>
  </si>
  <si>
    <t xml:space="preserve">COTOVELO 45 GRAUS DE FERRO GALVANIZADO, COM ROSCA BSP, DE 3"                                                                                                                                                                                                                                                                                                                                                                                                                                              </t>
  </si>
  <si>
    <t xml:space="preserve">COTOVELO 45 GRAUS DE FERRO GALVANIZADO, COM ROSCA BSP, DE 4"                                                                                                                                                                                                                                                                                                                                                                                                                                              </t>
  </si>
  <si>
    <t xml:space="preserve">COTOVELO 45 GRAUS, PEAD PE 100, DE 125 MM, PARA ELETROFUSAO                                                                                                                                                                                                                                                                                                                                                                                                                                               </t>
  </si>
  <si>
    <t xml:space="preserve">COTOVELO 45 GRAUS, PEAD PE 100, DE 200 MM, PARA ELETROFUSAO                                                                                                                                                                                                                                                                                                                                                                                                                                               </t>
  </si>
  <si>
    <t xml:space="preserve">COTOVELO 45 GRAUS, PEAD PE 100, DE 32 MM, PARA ELETROFUSAO                                                                                                                                                                                                                                                                                                                                                                                                                                                </t>
  </si>
  <si>
    <t xml:space="preserve">COTOVELO 45 GRAUS, PEAD PE 100, DE 40 MM, PARA ELETROFUSAO                                                                                                                                                                                                                                                                                                                                                                                                                                                </t>
  </si>
  <si>
    <t xml:space="preserve">COTOVELO 45 GRAUS, PEAD PE 100, DE 63 MM, PARA ELETROFUSAO                                                                                                                                                                                                                                                                                                                                                                                                                                                </t>
  </si>
  <si>
    <t xml:space="preserve">COTOVELO 90 GRAUS DE FERRO GALVANIZADO, COM ROSCA BSP MACHO/FEMEA, DE 1 1/2"                                                                                                                                                                                                                                                                                                                                                                                                                              </t>
  </si>
  <si>
    <t xml:space="preserve">COTOVELO 90 GRAUS DE FERRO GALVANIZADO, COM ROSCA BSP MACHO/FEMEA, DE 1 1/4"                                                                                                                                                                                                                                                                                                                                                                                                                              </t>
  </si>
  <si>
    <t xml:space="preserve">COTOVELO 90 GRAUS DE FERRO GALVANIZADO, COM ROSCA BSP MACHO/FEMEA, DE 1/2"                                                                                                                                                                                                                                                                                                                                                                                                                                </t>
  </si>
  <si>
    <t xml:space="preserve">COTOVELO 90 GRAUS DE FERRO GALVANIZADO, COM ROSCA BSP MACHO/FEMEA, DE 1"                                                                                                                                                                                                                                                                                                                                                                                                                                  </t>
  </si>
  <si>
    <t xml:space="preserve">COTOVELO 90 GRAUS DE FERRO GALVANIZADO, COM ROSCA BSP MACHO/FEMEA, DE 2 1/2"                                                                                                                                                                                                                                                                                                                                                                                                                              </t>
  </si>
  <si>
    <t xml:space="preserve">COTOVELO 90 GRAUS DE FERRO GALVANIZADO, COM ROSCA BSP MACHO/FEMEA, DE 2"                                                                                                                                                                                                                                                                                                                                                                                                                                  </t>
  </si>
  <si>
    <t xml:space="preserve">COTOVELO 90 GRAUS DE FERRO GALVANIZADO, COM ROSCA BSP MACHO/FEMEA, DE 3/4"                                                                                                                                                                                                                                                                                                                                                                                                                                </t>
  </si>
  <si>
    <t xml:space="preserve">COTOVELO 90 GRAUS DE FERRO GALVANIZADO, COM ROSCA BSP MACHO/FEMEA, DE 3"                                                                                                                                                                                                                                                                                                                                                                                                                                  </t>
  </si>
  <si>
    <t xml:space="preserve">COTOVELO 90 GRAUS DE FERRO GALVANIZADO, COM ROSCA BSP, DE 1 1/2"                                                                                                                                                                                                                                                                                                                                                                                                                                          </t>
  </si>
  <si>
    <t xml:space="preserve">COTOVELO 90 GRAUS DE FERRO GALVANIZADO, COM ROSCA BSP, DE 1 1/4"                                                                                                                                                                                                                                                                                                                                                                                                                                          </t>
  </si>
  <si>
    <t xml:space="preserve">COTOVELO 90 GRAUS DE FERRO GALVANIZADO, COM ROSCA BSP, DE 1/2"                                                                                                                                                                                                                                                                                                                                                                                                                                            </t>
  </si>
  <si>
    <t xml:space="preserve">COTOVELO 90 GRAUS DE FERRO GALVANIZADO, COM ROSCA BSP, DE 1"                                                                                                                                                                                                                                                                                                                                                                                                                                              </t>
  </si>
  <si>
    <t xml:space="preserve">COTOVELO 90 GRAUS DE FERRO GALVANIZADO, COM ROSCA BSP, DE 2 1/2"                                                                                                                                                                                                                                                                                                                                                                                                                                          </t>
  </si>
  <si>
    <t xml:space="preserve">COTOVELO 90 GRAUS DE FERRO GALVANIZADO, COM ROSCA BSP, DE 2"                                                                                                                                                                                                                                                                                                                                                                                                                                              </t>
  </si>
  <si>
    <t xml:space="preserve">COTOVELO 90 GRAUS DE FERRO GALVANIZADO, COM ROSCA BSP, DE 3/4"                                                                                                                                                                                                                                                                                                                                                                                                                                            </t>
  </si>
  <si>
    <t xml:space="preserve">COTOVELO 90 GRAUS DE FERRO GALVANIZADO, COM ROSCA BSP, DE 3"                                                                                                                                                                                                                                                                                                                                                                                                                                              </t>
  </si>
  <si>
    <t xml:space="preserve">COTOVELO 90 GRAUS DE FERRO GALVANIZADO, COM ROSCA BSP, DE 4"                                                                                                                                                                                                                                                                                                                                                                                                                                              </t>
  </si>
  <si>
    <t xml:space="preserve">COTOVELO 90 GRAUS DE FERRO GALVANIZADO, COM ROSCA BSP, DE 5"                                                                                                                                                                                                                                                                                                                                                                                                                                              </t>
  </si>
  <si>
    <t xml:space="preserve">COTOVELO 90 GRAUS DE FERRO GALVANIZADO, COM ROSCA BSP, DE 6"                                                                                                                                                                                                                                                                                                                                                                                                                                              </t>
  </si>
  <si>
    <t xml:space="preserve">COTOVELO 90 GRAUS, PEAD PE 100, DE 125 MM, PARA ELETROFUSAO                                                                                                                                                                                                                                                                                                                                                                                                                                               </t>
  </si>
  <si>
    <t xml:space="preserve">COTOVELO 90 GRAUS, PEAD PE 100, DE 20 MM, PARA ELETROFUSAO                                                                                                                                                                                                                                                                                                                                                                                                                                                </t>
  </si>
  <si>
    <t xml:space="preserve">COTOVELO 90 GRAUS, PEAD PE 100, DE 200 MM, PARA ELETROFUSAO                                                                                                                                                                                                                                                                                                                                                                                                                                               </t>
  </si>
  <si>
    <t xml:space="preserve">COTOVELO 90 GRAUS, PEAD PE 100, DE 32 MM, PARA ELETROFUSAO                                                                                                                                                                                                                                                                                                                                                                                                                                                </t>
  </si>
  <si>
    <t xml:space="preserve">COTOVELO 90 GRAUS, PEAD PE 100, DE 63 MM, PARA ELETROFUSAO                                                                                                                                                                                                                                                                                                                                                                                                                                                </t>
  </si>
  <si>
    <t xml:space="preserve">COTOVELO/JOELHO COM ADAPTADOR, 90 GRAUS, EM POLIPROPILENO, PN 16, PARA TUBOS PEAD, 20 MM X 1/2" - LIGACAO PREDIAL DE AGUA                                                                                                                                                                                                                                                                                                                                                                                 </t>
  </si>
  <si>
    <t xml:space="preserve">COTOVELO/JOELHO COM ADAPTADOR, 90 GRAUS, EM POLIPROPILENO, PN 16, PARA TUBOS PEAD, 20 MM X 3/4" - LIGACAO PREDIAL DE AGUA                                                                                                                                                                                                                                                                                                                                                                                 </t>
  </si>
  <si>
    <t xml:space="preserve">COTOVELO/JOELHO COM ADAPTADOR, 90 GRAUS, EM POLIPROPILENO, PN 16, PARA TUBOS PEAD, 32 MM X 1" - LIGACAO PREDIAL DE AGUA                                                                                                                                                                                                                                                                                                                                                                                   </t>
  </si>
  <si>
    <t xml:space="preserve">COTOVELO/JOELHO 90 GRAUS, EM POLIPROPILENO, PN 16, PARA TUBOS PEAD, 20 X 20 MM - LIGACAO PREDIAL DE AGUA                                                                                                                                                                                                                                                                                                                                                                                                  </t>
  </si>
  <si>
    <t xml:space="preserve">COTOVELO/JOELHO 90 GRAUS, EM POLIPROPILENO, PN 16, PARA TUBOS PEAD, 32 X 32 MM - LIGACAO PREDIAL DE AGUA                                                                                                                                                                                                                                                                                                                                                                                                  </t>
  </si>
  <si>
    <t xml:space="preserve">CREMONA RETANGULAR INJETADA LISA COM CHAVE, COM CASTANHA / ALCA, EM LATAO, COM ACABAMENTO CROMADO, DE SOBREPOR / EMBUTIR                                                                                                                                                                                                                                                                                                                                                                                  </t>
  </si>
  <si>
    <t xml:space="preserve">CREMONA RETANGULAR INJETADA LISA, COM CASTANHA / ALCA, EM LATAO, COM ACABAMENTO CROMADO, DE SOBREPOR / EMBUTIR                                                                                                                                                                                                                                                                                                                                                                                            </t>
  </si>
  <si>
    <t xml:space="preserve">CRUZETA DE CONCRETO LEVE, COMP. 2000 MM SECAO, 90 X 90 MM                                                                                                                                                                                                                                                                                                                                                                                                                                                 </t>
  </si>
  <si>
    <t xml:space="preserve">CRUZETA DE FERRO GALVANIZADO, COM ROSCA BSP, DE 1 1/2"                                                                                                                                                                                                                                                                                                                                                                                                                                                    </t>
  </si>
  <si>
    <t xml:space="preserve">CRUZETA DE FERRO GALVANIZADO, COM ROSCA BSP, DE 1 1/4"                                                                                                                                                                                                                                                                                                                                                                                                                                                    </t>
  </si>
  <si>
    <t xml:space="preserve">CRUZETA DE FERRO GALVANIZADO, COM ROSCA BSP, DE 1/2"                                                                                                                                                                                                                                                                                                                                                                                                                                                      </t>
  </si>
  <si>
    <t xml:space="preserve">CRUZETA DE FERRO GALVANIZADO, COM ROSCA BSP, DE 1"                                                                                                                                                                                                                                                                                                                                                                                                                                                        </t>
  </si>
  <si>
    <t xml:space="preserve">CRUZETA DE FERRO GALVANIZADO, COM ROSCA BSP, DE 2 1/2"                                                                                                                                                                                                                                                                                                                                                                                                                                                    </t>
  </si>
  <si>
    <t xml:space="preserve">CRUZETA DE FERRO GALVANIZADO, COM ROSCA BSP, DE 2"                                                                                                                                                                                                                                                                                                                                                                                                                                                        </t>
  </si>
  <si>
    <t xml:space="preserve">CRUZETA DE FERRO GALVANIZADO, COM ROSCA BSP, DE 3/4"                                                                                                                                                                                                                                                                                                                                                                                                                                                      </t>
  </si>
  <si>
    <t xml:space="preserve">CRUZETA DE FERRO GALVANIZADO, COM ROSCA BSP, DE 3"                                                                                                                                                                                                                                                                                                                                                                                                                                                        </t>
  </si>
  <si>
    <t xml:space="preserve">CRUZETA DE MADEIRA TRATADA, *90 X 115 X 2400* MM, EM EUCALIPTO OU EQUIVALENTE DA REGIAO                                                                                                                                                                                                                                                                                                                                                                                                                   </t>
  </si>
  <si>
    <t xml:space="preserve">CUBA ACO INOX (AISI 304) DE EMBUTIR COM VALVULA DE 3 1/2 ", DE *56 X 33 X 12* CM                                                                                                                                                                                                                                                                                                                                                                                                                          </t>
  </si>
  <si>
    <t xml:space="preserve">CUBA ACO INOX (AISI 304) DE EMBUTIR COM VALVULA 3 1/2 ", DE *40 X 34 X 12* CM                                                                                                                                                                                                                                                                                                                                                                                                                             </t>
  </si>
  <si>
    <t xml:space="preserve">CUBA ACO INOX (AISI 304) DE EMBUTIR COM VALVULA 3 1/2 ", DE *46 X 30 X 12* CM                                                                                                                                                                                                                                                                                                                                                                                                                             </t>
  </si>
  <si>
    <t xml:space="preserve">CUMEEIRA ARTICULADA (ABA INFERIOR) PARA TELHA ONDULADA DE FIBROCIMENTO E = 4 MM, ABA *330* MM, COMPRIMENTO 500 MM (SEM AMIANTO)                                                                                                                                                                                                                                                                                                                                                                           </t>
  </si>
  <si>
    <t xml:space="preserve">CUMEEIRA NORMAL PARA TELHA ESTRUTURAL DE FIBROCIMENTO 2 ABAS, E = 6 MM, DE 1050 X 935 MM (SEM AMIANTO)                                                                                                                                                                                                                                                                                                                                                                                                    </t>
  </si>
  <si>
    <t xml:space="preserve">CUMEEIRA NORMAL PARA TELHA ONDULADA DE FIBROCIMENTO, E = 6 MM, ABA 300 MM, COMPRIMENTO 1100 MM (SEM AMIANTO)                                                                                                                                                                                                                                                                                                                                                                                              </t>
  </si>
  <si>
    <t xml:space="preserve">CUMEEIRA PARA TELHA CERAMICA, COMPRIMENTO DE *41* CM, RENDIMENTO DE *3* TELHAS/M                                                                                                                                                                                                                                                                                                                                                                                                                          </t>
  </si>
  <si>
    <t xml:space="preserve">CUMEEIRA PARA TELHA DE CONCRETO, PARA 2 AGUAS DE TELHADO, COR CINZA, RENDIMENTO DE *3* TELHAS/M                                                                                                                                                                                                                                                                                                                                                                                                           </t>
  </si>
  <si>
    <t xml:space="preserve">CUMEEIRA SHED PARA TELHA ONDULADA DE FIBROCIMENTO, E = 6 MM, ABA 280 MM, COMPRIMENTO 1100 MM (SEM AMIANTO)                                                                                                                                                                                                                                                                                                                                                                                                </t>
  </si>
  <si>
    <t xml:space="preserve">CUMEEIRA UNIVERSAL PARA TELHA ONDULADA DE FIBROCIMENTO, E = 6 MM, ABA 210 MM, COMPRIMENTO 1100 MM (SEM AMIANTO)                                                                                                                                                                                                                                                                                                                                                                                           </t>
  </si>
  <si>
    <t xml:space="preserve">CURVA CPVC, 90 GRAUS, SOLDAVEL, 15 MM, PARA AGUA QUENTE                                                                                                                                                                                                                                                                                                                                                                                                                                                   </t>
  </si>
  <si>
    <t xml:space="preserve">CURVA CPVC, 90 GRAUS, SOLDAVEL, 22 MM, PARA AGUA QUENTE                                                                                                                                                                                                                                                                                                                                                                                                                                                   </t>
  </si>
  <si>
    <t xml:space="preserve">CURVA CPVC, 90 GRAUS, SOLDAVEL, 28 MM, PARA AGUA QUENTE                                                                                                                                                                                                                                                                                                                                                                                                                                                   </t>
  </si>
  <si>
    <t xml:space="preserve">CURVA DE PVC 45 GRAUS, SOLDAVEL, 20 MM, COR MARROM, PARA AGUA FRIA PREDIAL                                                                                                                                                                                                                                                                                                                                                                                                                                </t>
  </si>
  <si>
    <t xml:space="preserve">CURVA DE PVC 45 GRAUS, SOLDAVEL, 25 MM, COR MARROM, PARA AGUA FRIA PREDIAL                                                                                                                                                                                                                                                                                                                                                                                                                                </t>
  </si>
  <si>
    <t xml:space="preserve">CURVA DE PVC 45 GRAUS, SOLDAVEL, 32 MM, COR MARROM, PARA AGUA FRIA PREDIAL                                                                                                                                                                                                                                                                                                                                                                                                                                </t>
  </si>
  <si>
    <t xml:space="preserve">CURVA DE PVC 45 GRAUS, SOLDAVEL, 40 MM, COR MARROM, PARA AGUA FRIA PREDIAL                                                                                                                                                                                                                                                                                                                                                                                                                                </t>
  </si>
  <si>
    <t xml:space="preserve">CURVA DE PVC 45 GRAUS, SOLDAVEL, 50 MM, COR MARROM, PARA AGUA FRIA PREDIAL                                                                                                                                                                                                                                                                                                                                                                                                                                </t>
  </si>
  <si>
    <t xml:space="preserve">CURVA DE PVC 45 GRAUS, SOLDAVEL, 60 MM, COR MARROM, PARA AGUA FRIA PREDIAL                                                                                                                                                                                                                                                                                                                                                                                                                                </t>
  </si>
  <si>
    <t xml:space="preserve">CURVA DE PVC 45 GRAUS, SOLDAVEL, 75 MM, COR MARROM, PARA AGUA FRIA PREDIAL                                                                                                                                                                                                                                                                                                                                                                                                                                </t>
  </si>
  <si>
    <t xml:space="preserve">CURVA DE PVC 45 GRAUS, SOLDAVEL, 85 MM, COR MARROM, PARA AGUA FRIA PREDIAL                                                                                                                                                                                                                                                                                                                                                                                                                                </t>
  </si>
  <si>
    <t xml:space="preserve">CURVA DE PVC 90 GRAUS, SOLDAVEL, 110 MM, COR MARROM, PARA AGUA FRIA PREDIAL                                                                                                                                                                                                                                                                                                                                                                                                                               </t>
  </si>
  <si>
    <t xml:space="preserve">CURVA DE PVC 90 GRAUS, SOLDAVEL, 20 MM, COR MARROM, PARA AGUA FRIA PREDIAL                                                                                                                                                                                                                                                                                                                                                                                                                                </t>
  </si>
  <si>
    <t xml:space="preserve">CURVA DE PVC 90 GRAUS, SOLDAVEL, 25 MM, COR MARROM, PARA AGUA FRIA PREDIAL                                                                                                                                                                                                                                                                                                                                                                                                                                </t>
  </si>
  <si>
    <t xml:space="preserve">CURVA DE PVC 90 GRAUS, SOLDAVEL, 32 MM, COR MARROM, PARA AGUA FRIA PREDIAL                                                                                                                                                                                                                                                                                                                                                                                                                                </t>
  </si>
  <si>
    <t xml:space="preserve">CURVA DE PVC 90 GRAUS, SOLDAVEL, 40 MM, COR MARROM, PARA AGUA FRIA PREDIAL                                                                                                                                                                                                                                                                                                                                                                                                                                </t>
  </si>
  <si>
    <t xml:space="preserve">CURVA DE PVC 90 GRAUS, SOLDAVEL, 50 MM, COR MARROM, PARA AGUA FRIA PREDIAL                                                                                                                                                                                                                                                                                                                                                                                                                                </t>
  </si>
  <si>
    <t xml:space="preserve">CURVA DE PVC 90 GRAUS, SOLDAVEL, 60 MM, COR MARROM, PARA AGUA FRIA PREDIAL                                                                                                                                                                                                                                                                                                                                                                                                                                </t>
  </si>
  <si>
    <t xml:space="preserve">CURVA DE PVC 90 GRAUS, SOLDAVEL, 75 MM, COR MARROM, PARA AGUA FRIA PREDIAL                                                                                                                                                                                                                                                                                                                                                                                                                                </t>
  </si>
  <si>
    <t xml:space="preserve">CURVA DE PVC 90 GRAUS, SOLDAVEL, 85 MM, COR MARROM, PARA AGUA FRIA PREDIAL                                                                                                                                                                                                                                                                                                                                                                                                                                </t>
  </si>
  <si>
    <t xml:space="preserve">CURVA DE PVC, 90 GRAUS, SERIE R, DN 100 MM, PARA ESGOTO PREDIAL                                                                                                                                                                                                                                                                                                                                                                                                                                           </t>
  </si>
  <si>
    <t xml:space="preserve">CURVA DE TRANSPOSICAO BRONZE/LATAO (REF 736) SEM ANEL DE SOLDA, BOLSA X BOLSA, 15 MM                                                                                                                                                                                                                                                                                                                                                                                                                      </t>
  </si>
  <si>
    <t xml:space="preserve">CURVA DE TRANSPOSICAO BRONZE/LATAO (REF 736) SEM ANEL DE SOLDA, BOLSA X BOLSA, 22 MM                                                                                                                                                                                                                                                                                                                                                                                                                      </t>
  </si>
  <si>
    <t xml:space="preserve">CURVA DE TRANSPOSICAO BRONZE/LATAO (REF 736) SEM ANEL DE SOLDA, BOLSA X BOLSA, 28 MM                                                                                                                                                                                                                                                                                                                                                                                                                      </t>
  </si>
  <si>
    <t xml:space="preserve">CURVA DE TRANSPOSICAO, CPVC, SOLDAVEL, 15 MM                                                                                                                                                                                                                                                                                                                                                                                                                                                              </t>
  </si>
  <si>
    <t xml:space="preserve">CURVA DE TRANSPOSICAO, CPVC, SOLDAVEL, 22 MM                                                                                                                                                                                                                                                                                                                                                                                                                                                              </t>
  </si>
  <si>
    <t xml:space="preserve">CURVA DE TRANSPOSICAO, PVC SOLDAVEL, 20 MM, COR MARROM, PARA AGUA FRIA PREDIAL                                                                                                                                                                                                                                                                                                                                                                                                                            </t>
  </si>
  <si>
    <t xml:space="preserve">CURVA DE TRANSPOSICAO, PVC, SOLDAVEL, 25 MM, COR MARROM, PARA AGUA FRIA PREDIAL                                                                                                                                                                                                                                                                                                                                                                                                                           </t>
  </si>
  <si>
    <t xml:space="preserve">CURVA DE TRANSPOSICAO, PVC, SOLDAVEL, 32 MM, COR MARROM, PARA AGUA FRIA PREDIAL                                                                                                                                                                                                                                                                                                                                                                                                                           </t>
  </si>
  <si>
    <t xml:space="preserve">CURVA LONGA PVC, PB, JE, 45 GRAUS, DN 100 MM, PARA REDE COLETORA ESGOTO                                                                                                                                                                                                                                                                                                                                                                                                                                   </t>
  </si>
  <si>
    <t xml:space="preserve">CURVA LONGA PVC, PB, JE, 45 GRAUS, DN 150 MM, PARA REDE COLETORA ESGOTO                                                                                                                                                                                                                                                                                                                                                                                                                                   </t>
  </si>
  <si>
    <t xml:space="preserve">CURVA LONGA PVC, PB, JE, 90 GRAUS, DN 100 MM, PARA REDE COLETORA ESGOTO                                                                                                                                                                                                                                                                                                                                                                                                                                   </t>
  </si>
  <si>
    <t xml:space="preserve">CURVA LONGA PVC, PB, JE, 90 GRAUS, DN 150 MM, PARA REDE COLETORA ESGOTO                                                                                                                                                                                                                                                                                                                                                                                                                                   </t>
  </si>
  <si>
    <t xml:space="preserve">CURVA PPR 90 GRAUS, F/F, DN 20 MM, PARA AGUA QUENTE PREDIAL                                                                                                                                                                                                                                                                                                                                                                                                                                               </t>
  </si>
  <si>
    <t xml:space="preserve">CURVA PPR 90 GRAUS, F/F, DN 25 MM, PARA AGUA QUENTE PREDIAL                                                                                                                                                                                                                                                                                                                                                                                                                                               </t>
  </si>
  <si>
    <t xml:space="preserve">CURVA PVC CURTA 90 GRAUS, DN 100 MM, PARA ESGOTO PREDIAL                                                                                                                                                                                                                                                                                                                                                                                                                                                  </t>
  </si>
  <si>
    <t xml:space="preserve">CURVA PVC CURTA 90 GRAUS, DN 40 MM, PARA ESGOTO PREDIAL                                                                                                                                                                                                                                                                                                                                                                                                                                                   </t>
  </si>
  <si>
    <t xml:space="preserve">CURVA PVC CURTA 90 GRAUS, DN 50 MM, PARA ESGOTO PREDIAL                                                                                                                                                                                                                                                                                                                                                                                                                                                   </t>
  </si>
  <si>
    <t xml:space="preserve">CURVA PVC CURTA 90 GRAUS, DN 75 MM, PARA ESGOTO PREDIAL                                                                                                                                                                                                                                                                                                                                                                                                                                                   </t>
  </si>
  <si>
    <t xml:space="preserve">CURVA PVC LONGA 90 GRAUS, DN 100 MM, PARA ESGOTO PREDIAL                                                                                                                                                                                                                                                                                                                                                                                                                                                  </t>
  </si>
  <si>
    <t xml:space="preserve">CURVA PVC LONGA 90 GRAUS, DN 40 MM, PARA ESGOTO PREDIAL                                                                                                                                                                                                                                                                                                                                                                                                                                                   </t>
  </si>
  <si>
    <t xml:space="preserve">CURVA PVC LONGA 90 GRAUS, DN 50 MM, PARA ESGOTO PREDIAL                                                                                                                                                                                                                                                                                                                                                                                                                                                   </t>
  </si>
  <si>
    <t xml:space="preserve">CURVA PVC LONGA 90 GRAUS, DN 75 MM, PARA ESGOTO PREDIAL                                                                                                                                                                                                                                                                                                                                                                                                                                                   </t>
  </si>
  <si>
    <t xml:space="preserve">CURVA PVC PBA, JE, PB, 45 GRAUS, DN 100 / DE 110 MM, PARA REDE AGUA (NBR 10351)                                                                                                                                                                                                                                                                                                                                                                                                                           </t>
  </si>
  <si>
    <t xml:space="preserve">CURVA PVC PBA, JE, PB, 45 GRAUS, DN 50 / DE 60 MM, PARA REDE AGUA (NBR 10351)                                                                                                                                                                                                                                                                                                                                                                                                                             </t>
  </si>
  <si>
    <t xml:space="preserve">CURVA PVC PBA, JE, PB, 45 GRAUS, DN 75 / DE 85 MM, PARA REDE AGUA (NBR 10351)                                                                                                                                                                                                                                                                                                                                                                                                                             </t>
  </si>
  <si>
    <t xml:space="preserve">CURVA PVC PBA, JE, PB, 90 GRAUS, DN 100 / DE 110 MM, PARA REDE AGUA (NBR 10351)                                                                                                                                                                                                                                                                                                                                                                                                                           </t>
  </si>
  <si>
    <t xml:space="preserve">CURVA PVC PBA, JE, PB, 90 GRAUS, DN 50 / DE 60 MM, PARA REDE AGUA (NBR 10351)                                                                                                                                                                                                                                                                                                                                                                                                                             </t>
  </si>
  <si>
    <t xml:space="preserve">CURVA PVC PBA, JE, PB, 90 GRAUS, DN 75 / DE 85 MM, PARA REDE AGUA (NBR 10351)                                                                                                                                                                                                                                                                                                                                                                                                                             </t>
  </si>
  <si>
    <t xml:space="preserve">CURVA PVC 90 GRAUS, ROSCAVEL, 1 1/4", COR BRANCA, AGUA FRIA PREDIAL                                                                                                                                                                                                                                                                                                                                                                                                                                       </t>
  </si>
  <si>
    <t xml:space="preserve">CURVA PVC 90 GRAUS, ROSCAVEL, 1/2", COR BRANCA, AGUA FRIA PREDIAL                                                                                                                                                                                                                                                                                                                                                                                                                                         </t>
  </si>
  <si>
    <t xml:space="preserve">CURVA PVC 90 GRAUS, ROSCAVEL, 1", COR BRANCA, AGUA FRIA PREDIAL                                                                                                                                                                                                                                                                                                                                                                                                                                           </t>
  </si>
  <si>
    <t xml:space="preserve">CURVA PVC 90 GRAUS, ROSCAVEL, 3/4", COR BRANCA, AGUA FRIA PREDIAL                                                                                                                                                                                                                                                                                                                                                                                                                                         </t>
  </si>
  <si>
    <t xml:space="preserve">CURVA PVC, BB, JE, 45 GRAUS, DN 250 MM, PARA TUBO CORRUGADO E/OU LISO, REDE COLETORA ESGOTO                                                                                                                                                                                                                                                                                                                                                                                                               </t>
  </si>
  <si>
    <t xml:space="preserve">CURVA PVC, BB, JE, 90 GRAUS, DN 200 MM, PARA TUBO CORRUGADO E/OU LISO, REDE COLETORA ESGOTO                                                                                                                                                                                                                                                                                                                                                                                                               </t>
  </si>
  <si>
    <t xml:space="preserve">CURVA PVC, BB, JE, 90 GRAUS, DN 250 MM, PARA TUBO CORRUGADO E/OU LISO, REDE COLETORA ESGOTO                                                                                                                                                                                                                                                                                                                                                                                                               </t>
  </si>
  <si>
    <t xml:space="preserve">CURVA PVC, SERIE R, 87.30 GRAUS, CURTA, PARA PE-DE-COLUNA, DN 100 MM, PARA ESGOTO PREDIAL                                                                                                                                                                                                                                                                                                                                                                                                                 </t>
  </si>
  <si>
    <t xml:space="preserve">CURVA PVC, SERIE R, 87.30 GRAUS, CURTA, PARA PE-DE-COLUNA, DN 150 MM, PARA ESGOTO PREDIAL                                                                                                                                                                                                                                                                                                                                                                                                                 </t>
  </si>
  <si>
    <t xml:space="preserve">CURVA PVC, SERIE R, 87.30 GRAUS, CURTA, PARA PE-DE-COLUNA, DN 75 MM, PARA ESGOTO PREDIAL                                                                                                                                                                                                                                                                                                                                                                                                                  </t>
  </si>
  <si>
    <t xml:space="preserve">CURVA 135 GRAUS, DE PVC RIGIDO ROSCAVEL, DE 1", PARA ELETRODUTO                                                                                                                                                                                                                                                                                                                                                                                                                                           </t>
  </si>
  <si>
    <t xml:space="preserve">CURVA 135 GRAUS, DE PVC RIGIDO ROSCAVEL, DE 3/4", PARA ELETRODUTO                                                                                                                                                                                                                                                                                                                                                                                                                                         </t>
  </si>
  <si>
    <t xml:space="preserve">CURVA 135 GRAUS, PARA ELETRODUTO, EM ACO GALVANIZADO ELETROLITICO, DIAMETRO DE 100 MM (4")                                                                                                                                                                                                                                                                                                                                                                                                                </t>
  </si>
  <si>
    <t xml:space="preserve">CURVA 135 GRAUS, PARA ELETRODUTO, EM ACO GALVANIZADO ELETROLITICO, DIAMETRO DE 15 MM (1/2")                                                                                                                                                                                                                                                                                                                                                                                                               </t>
  </si>
  <si>
    <t xml:space="preserve">CURVA 135 GRAUS, PARA ELETRODUTO, EM ACO GALVANIZADO ELETROLITICO, DIAMETRO DE 20 MM (3/4")                                                                                                                                                                                                                                                                                                                                                                                                               </t>
  </si>
  <si>
    <t xml:space="preserve">CURVA 135 GRAUS, PARA ELETRODUTO, EM ACO GALVANIZADO ELETROLITICO, DIAMETRO DE 25 MM (1")                                                                                                                                                                                                                                                                                                                                                                                                                 </t>
  </si>
  <si>
    <t xml:space="preserve">CURVA 135 GRAUS, PARA ELETRODUTO, EM ACO GALVANIZADO ELETROLITICO, DIAMETRO DE 32 MM (1 1/4")                                                                                                                                                                                                                                                                                                                                                                                                             </t>
  </si>
  <si>
    <t xml:space="preserve">CURVA 135 GRAUS, PARA ELETRODUTO, EM ACO GALVANIZADO ELETROLITICO, DIAMETRO DE 40 MM (1 1/2")                                                                                                                                                                                                                                                                                                                                                                                                             </t>
  </si>
  <si>
    <t xml:space="preserve">CURVA 135 GRAUS, PARA ELETRODUTO, EM ACO GALVANIZADO ELETROLITICO, DIAMETRO DE 50 MM (2")                                                                                                                                                                                                                                                                                                                                                                                                                 </t>
  </si>
  <si>
    <t xml:space="preserve">CURVA 135 GRAUS, PARA ELETRODUTO, EM ACO GALVANIZADO ELETROLITICO, DIAMETRO DE 65 MM (2 1/2")                                                                                                                                                                                                                                                                                                                                                                                                             </t>
  </si>
  <si>
    <t xml:space="preserve">CURVA 135 GRAUS, PARA ELETRODUTO, EM ACO GALVANIZADO ELETROLITICO, DIAMETRO DE 80 MM (3")                                                                                                                                                                                                                                                                                                                                                                                                                 </t>
  </si>
  <si>
    <t xml:space="preserve">CURVA 180 GRAUS, DE PVC RIGIDO ROSCAVEL, DE 1 1/2", PARA ELETRODUTO                                                                                                                                                                                                                                                                                                                                                                                                                                       </t>
  </si>
  <si>
    <t xml:space="preserve">CURVA 180 GRAUS, DE PVC RIGIDO ROSCAVEL, DE 1 1/4", PARA ELETRODUTO                                                                                                                                                                                                                                                                                                                                                                                                                                       </t>
  </si>
  <si>
    <t xml:space="preserve">CURVA 180 GRAUS, DE PVC RIGIDO ROSCAVEL, DE 1/2", PARA ELETRODUTO                                                                                                                                                                                                                                                                                                                                                                                                                                         </t>
  </si>
  <si>
    <t xml:space="preserve">CURVA 180 GRAUS, DE PVC RIGIDO ROSCAVEL, DE 1", PARA ELETRODUTO                                                                                                                                                                                                                                                                                                                                                                                                                                           </t>
  </si>
  <si>
    <t xml:space="preserve">CURVA 180 GRAUS, DE PVC RIGIDO ROSCAVEL, DE 2", PARA ELETRODUTO                                                                                                                                                                                                                                                                                                                                                                                                                                           </t>
  </si>
  <si>
    <t xml:space="preserve">CURVA 180 GRAUS, DE PVC RIGIDO ROSCAVEL, DE 3/4", PARA ELETRODUTO                                                                                                                                                                                                                                                                                                                                                                                                                                         </t>
  </si>
  <si>
    <t xml:space="preserve">CURVA 45 GRAUS DE COBRE (REF 606) SEM ANEL DE SOLDA, BOLSA X BOLSA, 15 MM                                                                                                                                                                                                                                                                                                                                                                                                                                 </t>
  </si>
  <si>
    <t xml:space="preserve">CURVA 45 GRAUS DE COBRE (REF 606) SEM ANEL DE SOLDA, BOLSA X BOLSA, 22 MM                                                                                                                                                                                                                                                                                                                                                                                                                                 </t>
  </si>
  <si>
    <t xml:space="preserve">CURVA 45 GRAUS DE COBRE (REF 606) SEM ANEL DE SOLDA, BOLSA X BOLSA, 28 MM                                                                                                                                                                                                                                                                                                                                                                                                                                 </t>
  </si>
  <si>
    <t xml:space="preserve">CURVA 45 GRAUS DE COBRE (REF 606) SEM ANEL DE SOLDA, BOLSA X BOLSA, 35 MM                                                                                                                                                                                                                                                                                                                                                                                                                                 </t>
  </si>
  <si>
    <t xml:space="preserve">CURVA 45 GRAUS DE COBRE (REF 606) SEM ANEL DE SOLDA, BOLSA X BOLSA, 42 MM                                                                                                                                                                                                                                                                                                                                                                                                                                 </t>
  </si>
  <si>
    <t xml:space="preserve">CURVA 45 GRAUS DE COBRE (REF 606) SEM ANEL DE SOLDA, BOLSA X BOLSA, 54 MM                                                                                                                                                                                                                                                                                                                                                                                                                                 </t>
  </si>
  <si>
    <t xml:space="preserve">CURVA 45 GRAUS DE COBRE (REF 606) SEM ANEL DE SOLDA, BOLSA X BOLSA, 66 MM                                                                                                                                                                                                                                                                                                                                                                                                                                 </t>
  </si>
  <si>
    <t xml:space="preserve">CURVA 45 GRAUS DE FERRO GALVANIZADO, COM ROSCA BSP FEMEA, DE 1 1/2"                                                                                                                                                                                                                                                                                                                                                                                                                                       </t>
  </si>
  <si>
    <t xml:space="preserve">CURVA 45 GRAUS DE FERRO GALVANIZADO, COM ROSCA BSP FEMEA, DE 1 1/4"                                                                                                                                                                                                                                                                                                                                                                                                                                       </t>
  </si>
  <si>
    <t xml:space="preserve">CURVA 45 GRAUS DE FERRO GALVANIZADO, COM ROSCA BSP FEMEA, DE 1/2"                                                                                                                                                                                                                                                                                                                                                                                                                                         </t>
  </si>
  <si>
    <t xml:space="preserve">CURVA 45 GRAUS DE FERRO GALVANIZADO, COM ROSCA BSP FEMEA, DE 1"                                                                                                                                                                                                                                                                                                                                                                                                                                           </t>
  </si>
  <si>
    <t xml:space="preserve">CURVA 45 GRAUS DE FERRO GALVANIZADO, COM ROSCA BSP FEMEA, DE 2 1/2"                                                                                                                                                                                                                                                                                                                                                                                                                                       </t>
  </si>
  <si>
    <t xml:space="preserve">CURVA 45 GRAUS DE FERRO GALVANIZADO, COM ROSCA BSP FEMEA, DE 2"                                                                                                                                                                                                                                                                                                                                                                                                                                           </t>
  </si>
  <si>
    <t xml:space="preserve">CURVA 45 GRAUS DE FERRO GALVANIZADO, COM ROSCA BSP FEMEA, DE 3/4"                                                                                                                                                                                                                                                                                                                                                                                                                                         </t>
  </si>
  <si>
    <t xml:space="preserve">CURVA 45 GRAUS DE FERRO GALVANIZADO, COM ROSCA BSP FEMEA, DE 3"                                                                                                                                                                                                                                                                                                                                                                                                                                           </t>
  </si>
  <si>
    <t xml:space="preserve">CURVA 45 GRAUS DE FERRO GALVANIZADO, COM ROSCA BSP FEMEA, DE 4"                                                                                                                                                                                                                                                                                                                                                                                                                                           </t>
  </si>
  <si>
    <t xml:space="preserve">CURVA 45 GRAUS DE FERRO GALVANIZADO, COM ROSCA BSP MACHO/FEMEA, DE 1 1/2"                                                                                                                                                                                                                                                                                                                                                                                                                                 </t>
  </si>
  <si>
    <t xml:space="preserve">CURVA 45 GRAUS DE FERRO GALVANIZADO, COM ROSCA BSP MACHO/FEMEA, DE 1 1/4"                                                                                                                                                                                                                                                                                                                                                                                                                                 </t>
  </si>
  <si>
    <t xml:space="preserve">CURVA 45 GRAUS DE FERRO GALVANIZADO, COM ROSCA BSP MACHO/FEMEA, DE 1/2"                                                                                                                                                                                                                                                                                                                                                                                                                                   </t>
  </si>
  <si>
    <t xml:space="preserve">CURVA 45 GRAUS DE FERRO GALVANIZADO, COM ROSCA BSP MACHO/FEMEA, DE 1"                                                                                                                                                                                                                                                                                                                                                                                                                                     </t>
  </si>
  <si>
    <t xml:space="preserve">CURVA 45 GRAUS DE FERRO GALVANIZADO, COM ROSCA BSP MACHO/FEMEA, DE 2 1/2"                                                                                                                                                                                                                                                                                                                                                                                                                                 </t>
  </si>
  <si>
    <t xml:space="preserve">CURVA 45 GRAUS DE FERRO GALVANIZADO, COM ROSCA BSP MACHO/FEMEA, DE 2"                                                                                                                                                                                                                                                                                                                                                                                                                                     </t>
  </si>
  <si>
    <t xml:space="preserve">CURVA 45 GRAUS DE FERRO GALVANIZADO, COM ROSCA BSP MACHO/FEMEA, DE 3/4"                                                                                                                                                                                                                                                                                                                                                                                                                                   </t>
  </si>
  <si>
    <t xml:space="preserve">CURVA 45 GRAUS DE FERRO GALVANIZADO, COM ROSCA BSP MACHO/FEMEA, DE 3"                                                                                                                                                                                                                                                                                                                                                                                                                                     </t>
  </si>
  <si>
    <t xml:space="preserve">CURVA 45 GRAUS EM ACO CARBONO, SOLDAVEL, PRESSAO 3.000 LBS, DN 1 1/2"                                                                                                                                                                                                                                                                                                                                                                                                                                     </t>
  </si>
  <si>
    <t xml:space="preserve">CURVA 45 GRAUS EM ACO CARBONO, SOLDAVEL, PRESSAO 3.000 LBS, DN 1 1/4"                                                                                                                                                                                                                                                                                                                                                                                                                                     </t>
  </si>
  <si>
    <t xml:space="preserve">CURVA 45 GRAUS EM ACO CARBONO, SOLDAVEL, PRESSAO 3.000 LBS, DN 1/2"                                                                                                                                                                                                                                                                                                                                                                                                                                       </t>
  </si>
  <si>
    <t xml:space="preserve">CURVA 45 GRAUS EM ACO CARBONO, SOLDAVEL, PRESSAO 3.000 LBS, DN 1"                                                                                                                                                                                                                                                                                                                                                                                                                                         </t>
  </si>
  <si>
    <t xml:space="preserve">CURVA 45 GRAUS EM ACO CARBONO, SOLDAVEL, PRESSAO 3.000 LBS, DN 2 1/2"                                                                                                                                                                                                                                                                                                                                                                                                                                     </t>
  </si>
  <si>
    <t xml:space="preserve">CURVA 45 GRAUS EM ACO CARBONO, SOLDAVEL, PRESSAO 3.000 LBS, DN 2"                                                                                                                                                                                                                                                                                                                                                                                                                                         </t>
  </si>
  <si>
    <t xml:space="preserve">CURVA 45 GRAUS EM ACO CARBONO, SOLDAVEL, PRESSAO 3.000 LBS, DN 3/4"                                                                                                                                                                                                                                                                                                                                                                                                                                       </t>
  </si>
  <si>
    <t xml:space="preserve">CURVA 45 GRAUS EM ACO CARBONO, SOLDAVEL, PRESSAO 3.000 LBS, DN 3"                                                                                                                                                                                                                                                                                                                                                                                                                                         </t>
  </si>
  <si>
    <t xml:space="preserve">CURVA 45 GRAUS RANHURADA EM FERRO FUNDIDO, DN 50 MM (2")                                                                                                                                                                                                                                                                                                                                                                                                                                                  </t>
  </si>
  <si>
    <t xml:space="preserve">CURVA 45 GRAUS RANHURADA EM FERRO FUNDIDO, DN 65 MM (2 1/2")                                                                                                                                                                                                                                                                                                                                                                                                                                              </t>
  </si>
  <si>
    <t xml:space="preserve">CURVA 45 GRAUS RANHURADA EM FERRO FUNDIDO, DN 80 MM (3")                                                                                                                                                                                                                                                                                                                                                                                                                                                  </t>
  </si>
  <si>
    <t xml:space="preserve">CURVA 45 GRAUS, PARA ELETRODUTO, EM ACO GALVANIZADO ELETROLITICO, DIAMETRO DE 20 MM (3/4")                                                                                                                                                                                                                                                                                                                                                                                                                </t>
  </si>
  <si>
    <t xml:space="preserve">CURVA 45 GRAUS, PARA ELETRODUTO, EM ACO GALVANIZADO ELETROLITICO, DIAMETRO DE 25 MM (1")                                                                                                                                                                                                                                                                                                                                                                                                                  </t>
  </si>
  <si>
    <t xml:space="preserve">CURVA 45 GRAUS, PARA ELETRODUTO, EM ACO GALVANIZADO ELETROLITICO, DIAMETRO DE 40 MM (1 1/2")                                                                                                                                                                                                                                                                                                                                                                                                              </t>
  </si>
  <si>
    <t xml:space="preserve">CURVA 90 GRAUS DE BARRA CHATA EM ALUMINIO 3/4" X 1/4" X 300 MM                                                                                                                                                                                                                                                                                                                                                                                                                                            </t>
  </si>
  <si>
    <t xml:space="preserve">CURVA 90 GRAUS DE FERRO GALVANIZADO, COM ROSCA BSP FEMEA, DE 1 1/2"                                                                                                                                                                                                                                                                                                                                                                                                                                       </t>
  </si>
  <si>
    <t xml:space="preserve">CURVA 90 GRAUS DE FERRO GALVANIZADO, COM ROSCA BSP FEMEA, DE 1 1/4"                                                                                                                                                                                                                                                                                                                                                                                                                                       </t>
  </si>
  <si>
    <t xml:space="preserve">CURVA 90 GRAUS DE FERRO GALVANIZADO, COM ROSCA BSP FEMEA, DE 1/2"                                                                                                                                                                                                                                                                                                                                                                                                                                         </t>
  </si>
  <si>
    <t xml:space="preserve">CURVA 90 GRAUS DE FERRO GALVANIZADO, COM ROSCA BSP FEMEA, DE 1"                                                                                                                                                                                                                                                                                                                                                                                                                                           </t>
  </si>
  <si>
    <t xml:space="preserve">CURVA 90 GRAUS DE FERRO GALVANIZADO, COM ROSCA BSP FEMEA, DE 2 1/2"                                                                                                                                                                                                                                                                                                                                                                                                                                       </t>
  </si>
  <si>
    <t xml:space="preserve">CURVA 90 GRAUS DE FERRO GALVANIZADO, COM ROSCA BSP FEMEA, DE 2"                                                                                                                                                                                                                                                                                                                                                                                                                                           </t>
  </si>
  <si>
    <t xml:space="preserve">CURVA 90 GRAUS DE FERRO GALVANIZADO, COM ROSCA BSP FEMEA, DE 3/4"                                                                                                                                                                                                                                                                                                                                                                                                                                         </t>
  </si>
  <si>
    <t xml:space="preserve">CURVA 90 GRAUS DE FERRO GALVANIZADO, COM ROSCA BSP FEMEA, DE 3"                                                                                                                                                                                                                                                                                                                                                                                                                                           </t>
  </si>
  <si>
    <t xml:space="preserve">CURVA 90 GRAUS DE FERRO GALVANIZADO, COM ROSCA BSP FEMEA, DE 4"                                                                                                                                                                                                                                                                                                                                                                                                                                           </t>
  </si>
  <si>
    <t xml:space="preserve">CURVA 90 GRAUS DE FERRO GALVANIZADO, COM ROSCA BSP MACHO/FEMEA, DE 1 1/2"                                                                                                                                                                                                                                                                                                                                                                                                                                 </t>
  </si>
  <si>
    <t xml:space="preserve">CURVA 90 GRAUS DE FERRO GALVANIZADO, COM ROSCA BSP MACHO/FEMEA, DE 1 1/4"                                                                                                                                                                                                                                                                                                                                                                                                                                 </t>
  </si>
  <si>
    <t xml:space="preserve">CURVA 90 GRAUS DE FERRO GALVANIZADO, COM ROSCA BSP MACHO/FEMEA, DE 1/2"                                                                                                                                                                                                                                                                                                                                                                                                                                   </t>
  </si>
  <si>
    <t xml:space="preserve">CURVA 90 GRAUS DE FERRO GALVANIZADO, COM ROSCA BSP MACHO/FEMEA, DE 1"                                                                                                                                                                                                                                                                                                                                                                                                                                     </t>
  </si>
  <si>
    <t xml:space="preserve">CURVA 90 GRAUS DE FERRO GALVANIZADO, COM ROSCA BSP MACHO/FEMEA, DE 2 1/2"                                                                                                                                                                                                                                                                                                                                                                                                                                 </t>
  </si>
  <si>
    <t xml:space="preserve">CURVA 90 GRAUS DE FERRO GALVANIZADO, COM ROSCA BSP MACHO/FEMEA, DE 2"                                                                                                                                                                                                                                                                                                                                                                                                                                     </t>
  </si>
  <si>
    <t xml:space="preserve">CURVA 90 GRAUS DE FERRO GALVANIZADO, COM ROSCA BSP MACHO/FEMEA, DE 3/4"                                                                                                                                                                                                                                                                                                                                                                                                                                   </t>
  </si>
  <si>
    <t xml:space="preserve">CURVA 90 GRAUS DE FERRO GALVANIZADO, COM ROSCA BSP MACHO/FEMEA, DE 3"                                                                                                                                                                                                                                                                                                                                                                                                                                     </t>
  </si>
  <si>
    <t xml:space="preserve">CURVA 90 GRAUS DE FERRO GALVANIZADO, COM ROSCA BSP MACHO/FEMEA, DE 4"                                                                                                                                                                                                                                                                                                                                                                                                                                     </t>
  </si>
  <si>
    <t xml:space="preserve">CURVA 90 GRAUS DE FERRO GALVANIZADO, COM ROSCA BSP MACHO, DE 1 1/2"                                                                                                                                                                                                                                                                                                                                                                                                                                       </t>
  </si>
  <si>
    <t xml:space="preserve">CURVA 90 GRAUS DE FERRO GALVANIZADO, COM ROSCA BSP MACHO, DE 1 1/4"                                                                                                                                                                                                                                                                                                                                                                                                                                       </t>
  </si>
  <si>
    <t xml:space="preserve">CURVA 90 GRAUS DE FERRO GALVANIZADO, COM ROSCA BSP MACHO, DE 1/2"                                                                                                                                                                                                                                                                                                                                                                                                                                         </t>
  </si>
  <si>
    <t xml:space="preserve">CURVA 90 GRAUS DE FERRO GALVANIZADO, COM ROSCA BSP MACHO, DE 1"                                                                                                                                                                                                                                                                                                                                                                                                                                           </t>
  </si>
  <si>
    <t xml:space="preserve">CURVA 90 GRAUS DE FERRO GALVANIZADO, COM ROSCA BSP MACHO, DE 2 1/2"                                                                                                                                                                                                                                                                                                                                                                                                                                       </t>
  </si>
  <si>
    <t xml:space="preserve">CURVA 90 GRAUS DE FERRO GALVANIZADO, COM ROSCA BSP MACHO, DE 2"                                                                                                                                                                                                                                                                                                                                                                                                                                           </t>
  </si>
  <si>
    <t xml:space="preserve">CURVA 90 GRAUS DE FERRO GALVANIZADO, COM ROSCA BSP MACHO, DE 3/4"                                                                                                                                                                                                                                                                                                                                                                                                                                         </t>
  </si>
  <si>
    <t xml:space="preserve">CURVA 90 GRAUS DE FERRO GALVANIZADO, COM ROSCA BSP MACHO, DE 3"                                                                                                                                                                                                                                                                                                                                                                                                                                           </t>
  </si>
  <si>
    <t xml:space="preserve">CURVA 90 GRAUS DE FERRO GALVANIZADO, COM ROSCA BSP MACHO, DE 4"                                                                                                                                                                                                                                                                                                                                                                                                                                           </t>
  </si>
  <si>
    <t xml:space="preserve">CURVA 90 GRAUS DE FERRO GALVANIZADO, COM ROSCA BSP MACHO, DE 6"                                                                                                                                                                                                                                                                                                                                                                                                                                           </t>
  </si>
  <si>
    <t xml:space="preserve">CURVA 90 GRAUS EM ACO CARBONO, RAIO CURTO, SOLDAVEL, PRESSAO 3.000 LBS, DN 1 1/2"                                                                                                                                                                                                                                                                                                                                                                                                                         </t>
  </si>
  <si>
    <t xml:space="preserve">CURVA 90 GRAUS EM ACO CARBONO, RAIO CURTO, SOLDAVEL, PRESSAO 3.000 LBS, DN 1 1/4"                                                                                                                                                                                                                                                                                                                                                                                                                         </t>
  </si>
  <si>
    <t xml:space="preserve">CURVA 90 GRAUS EM ACO CARBONO, RAIO CURTO, SOLDAVEL, PRESSAO 3.000 LBS, DN 1/2"                                                                                                                                                                                                                                                                                                                                                                                                                           </t>
  </si>
  <si>
    <t xml:space="preserve">CURVA 90 GRAUS EM ACO CARBONO, RAIO CURTO, SOLDAVEL, PRESSAO 3.000 LBS, DN 1"                                                                                                                                                                                                                                                                                                                                                                                                                             </t>
  </si>
  <si>
    <t xml:space="preserve">CURVA 90 GRAUS EM ACO CARBONO, RAIO CURTO, SOLDAVEL, PRESSAO 3.000 LBS, DN 2 1/2"                                                                                                                                                                                                                                                                                                                                                                                                                         </t>
  </si>
  <si>
    <t xml:space="preserve">CURVA 90 GRAUS EM ACO CARBONO, RAIO CURTO, SOLDAVEL, PRESSAO 3.000 LBS, DN 2"                                                                                                                                                                                                                                                                                                                                                                                                                             </t>
  </si>
  <si>
    <t xml:space="preserve">CURVA 90 GRAUS EM ACO CARBONO, RAIO CURTO, SOLDAVEL, PRESSAO 3.000 LBS, DN 3/4"                                                                                                                                                                                                                                                                                                                                                                                                                           </t>
  </si>
  <si>
    <t xml:space="preserve">CURVA 90 GRAUS EM ACO CARBONO, RAIO CURTO, SOLDAVEL, PRESSAO 3.000 LBS, DN 3"                                                                                                                                                                                                                                                                                                                                                                                                                             </t>
  </si>
  <si>
    <t xml:space="preserve">CURVA 90 GRAUS RANHURADA EM FERRO FUNDIDO, DN 50 MM (2")                                                                                                                                                                                                                                                                                                                                                                                                                                                  </t>
  </si>
  <si>
    <t xml:space="preserve">CURVA 90 GRAUS RANHURADA EM FERRO FUNDIDO, DN 65 MM (2 1/2")                                                                                                                                                                                                                                                                                                                                                                                                                                              </t>
  </si>
  <si>
    <t xml:space="preserve">CURVA 90 GRAUS RANHURADA EM FERRO FUNDIDO, DN 80 MM (3")                                                                                                                                                                                                                                                                                                                                                                                                                                                  </t>
  </si>
  <si>
    <t xml:space="preserve">CURVA 90 GRAUS, CURTA, DE PVC RIGIDO ROSCAVEL, DE 1/2", PARA ELETRODUTO                                                                                                                                                                                                                                                                                                                                                                                                                                   </t>
  </si>
  <si>
    <t xml:space="preserve">CURVA 90 GRAUS, CURTA, DE PVC RIGIDO ROSCAVEL, DE 1", PARA ELETRODUTO                                                                                                                                                                                                                                                                                                                                                                                                                                     </t>
  </si>
  <si>
    <t xml:space="preserve">CURVA 90 GRAUS, CURTA, DE PVC RIGIDO ROSCAVEL, DE 3/4", PARA ELETRODUTO                                                                                                                                                                                                                                                                                                                                                                                                                                   </t>
  </si>
  <si>
    <t xml:space="preserve">CURVA 90 GRAUS, LONGA, DE PVC RIGIDO ROSCAVEL, DE 1 1/2", PARA ELETRODUTO                                                                                                                                                                                                                                                                                                                                                                                                                                 </t>
  </si>
  <si>
    <t xml:space="preserve">CURVA 90 GRAUS, LONGA, DE PVC RIGIDO ROSCAVEL, DE 1 1/4", PARA ELETRODUTO                                                                                                                                                                                                                                                                                                                                                                                                                                 </t>
  </si>
  <si>
    <t xml:space="preserve">CURVA 90 GRAUS, LONGA, DE PVC RIGIDO ROSCAVEL, DE 1/2", PARA ELETRODUTO                                                                                                                                                                                                                                                                                                                                                                                                                                   </t>
  </si>
  <si>
    <t xml:space="preserve">CURVA 90 GRAUS, LONGA, DE PVC RIGIDO ROSCAVEL, DE 1", PARA ELETRODUTO                                                                                                                                                                                                                                                                                                                                                                                                                                     </t>
  </si>
  <si>
    <t xml:space="preserve">CURVA 90 GRAUS, LONGA, DE PVC RIGIDO ROSCAVEL, DE 2 1/2", PARA ELETRODUTO                                                                                                                                                                                                                                                                                                                                                                                                                                 </t>
  </si>
  <si>
    <t xml:space="preserve">CURVA 90 GRAUS, LONGA, DE PVC RIGIDO ROSCAVEL, DE 2", PARA ELETRODUTO                                                                                                                                                                                                                                                                                                                                                                                                                                     </t>
  </si>
  <si>
    <t xml:space="preserve">CURVA 90 GRAUS, LONGA, DE PVC RIGIDO ROSCAVEL, DE 3/4", PARA ELETRODUTO                                                                                                                                                                                                                                                                                                                                                                                                                                   </t>
  </si>
  <si>
    <t xml:space="preserve">CURVA 90 GRAUS, LONGA, DE PVC RIGIDO ROSCAVEL, DE 3", PARA ELETRODUTO                                                                                                                                                                                                                                                                                                                                                                                                                                     </t>
  </si>
  <si>
    <t xml:space="preserve">CURVA 90 GRAUS, LONGA, DE PVC RIGIDO ROSCAVEL, DE 4", PARA ELETRODUTO                                                                                                                                                                                                                                                                                                                                                                                                                                     </t>
  </si>
  <si>
    <t xml:space="preserve">CURVA 90 GRAUS, PARA ELETRODUTO, EM ACO GALVANIZADO ELETROLITICO, DIAMETRO DE 100 MM (4")                                                                                                                                                                                                                                                                                                                                                                                                                 </t>
  </si>
  <si>
    <t xml:space="preserve">CURVA 90 GRAUS, PARA ELETRODUTO, EM ACO GALVANIZADO ELETROLITICO, DIAMETRO DE 15 MM (1/2")                                                                                                                                                                                                                                                                                                                                                                                                                </t>
  </si>
  <si>
    <t xml:space="preserve">CURVA 90 GRAUS, PARA ELETRODUTO, EM ACO GALVANIZADO ELETROLITICO, DIAMETRO DE 20 MM (3/4")                                                                                                                                                                                                                                                                                                                                                                                                                </t>
  </si>
  <si>
    <t xml:space="preserve">CURVA 90 GRAUS, PARA ELETRODUTO, EM ACO GALVANIZADO ELETROLITICO, DIAMETRO DE 25 MM (1")                                                                                                                                                                                                                                                                                                                                                                                                                  </t>
  </si>
  <si>
    <t xml:space="preserve">CURVA 90 GRAUS, PARA ELETRODUTO, EM ACO GALVANIZADO ELETROLITICO, DIAMETRO DE 32 MM (1 1/4")                                                                                                                                                                                                                                                                                                                                                                                                              </t>
  </si>
  <si>
    <t xml:space="preserve">CURVA 90 GRAUS, PARA ELETRODUTO, EM ACO GALVANIZADO ELETROLITICO, DIAMETRO DE 40 MM (1 1/2")                                                                                                                                                                                                                                                                                                                                                                                                              </t>
  </si>
  <si>
    <t xml:space="preserve">CURVA 90 GRAUS, PARA ELETRODUTO, EM ACO GALVANIZADO ELETROLITICO, DIAMETRO DE 50 MM (2")                                                                                                                                                                                                                                                                                                                                                                                                                  </t>
  </si>
  <si>
    <t xml:space="preserve">CURVA 90 GRAUS, PARA ELETRODUTO, EM ACO GALVANIZADO ELETROLITICO, DIAMETRO DE 65 MM (2 1/2")                                                                                                                                                                                                                                                                                                                                                                                                              </t>
  </si>
  <si>
    <t xml:space="preserve">CURVA 90 GRAUS, PARA ELETRODUTO, EM ACO GALVANIZADO ELETROLITICO, DIAMETRO DE 80 MM (3")                                                                                                                                                                                                                                                                                                                                                                                                                  </t>
  </si>
  <si>
    <t xml:space="preserve">DENTE PARA  FRESADORA                                                                                                                                                                                                                                                                                                                                                                                                                                                                                     </t>
  </si>
  <si>
    <t xml:space="preserve">DESEMPENADEIRA DE ACO DENTADA 12 X *25* CM, DENTES 8 X 8 MM, CABO FECHADO DE MADEIRA                                                                                                                                                                                                                                                                                                                                                                                                                      </t>
  </si>
  <si>
    <t xml:space="preserve">DESEMPENADEIRA DE ACO LISA 12 X *25* CM COM CABO FECHADO DE MADEIRA                                                                                                                                                                                                                                                                                                                                                                                                                                       </t>
  </si>
  <si>
    <t xml:space="preserve">DESEMPENADEIRA PLASTICA LISA *14 X 27* CM                                                                                                                                                                                                                                                                                                                                                                                                                                                                 </t>
  </si>
  <si>
    <t xml:space="preserve">DESENHISTA COPISTA (HORISTA)                                                                                                                                                                                                                                                                                                                                                                                                                                                                              </t>
  </si>
  <si>
    <t xml:space="preserve">DESENHISTA COPISTA (MENSALISTA)                                                                                                                                                                                                                                                                                                                                                                                                                                                                           </t>
  </si>
  <si>
    <t xml:space="preserve">DESENHISTA DETALHISTA (HORISTA)                                                                                                                                                                                                                                                                                                                                                                                                                                                                           </t>
  </si>
  <si>
    <t xml:space="preserve">DESENHISTA DETALHISTA (MENSALISTA)                                                                                                                                                                                                                                                                                                                                                                                                                                                                        </t>
  </si>
  <si>
    <t xml:space="preserve">DESENHISTA PROJETISTA (HORISTA)                                                                                                                                                                                                                                                                                                                                                                                                                                                                           </t>
  </si>
  <si>
    <t xml:space="preserve">DESENHISTA PROJETISTA (MENSALISTA)                                                                                                                                                                                                                                                                                                                                                                                                                                                                        </t>
  </si>
  <si>
    <t xml:space="preserve">DESENHISTA TECNICO AUXILIAR (HORISTA)                                                                                                                                                                                                                                                                                                                                                                                                                                                                     </t>
  </si>
  <si>
    <t xml:space="preserve">DESENHISTA TECNICO AUXILIAR (MENSALISTA)                                                                                                                                                                                                                                                                                                                                                                                                                                                                  </t>
  </si>
  <si>
    <t xml:space="preserve">DESINFETANTE PRONTO USO                                                                                                                                                                                                                                                                                                                                                                                                                                                                                   </t>
  </si>
  <si>
    <t xml:space="preserve">DESMOLDANTE PARA CONCRETO ESTAMPADO                                                                                                                                                                                                                                                                                                                                                                                                                                                                       </t>
  </si>
  <si>
    <t xml:space="preserve">DESMOLDANTE PARA FORMAS METALICAS A BASE DE OLEO VEGETAL                                                                                                                                                                                                                                                                                                                                                                                                                                                  </t>
  </si>
  <si>
    <t xml:space="preserve">DESMOLDANTE PROTETOR PARA FORMAS DE MADEIRA, DE BASE OLEOSA EMULSIONADA EM AGUA                                                                                                                                                                                                                                                                                                                                                                                                                           </t>
  </si>
  <si>
    <t xml:space="preserve">DETERGENTE NEUTRO USO GERAL, CONCENTRADO                                                                                                                                                                                                                                                                                                                                                                                                                                                                  </t>
  </si>
  <si>
    <t xml:space="preserve">DILUENTE AGUARRAS                                                                                                                                                                                                                                                                                                                                                                                                                                                                                         </t>
  </si>
  <si>
    <t xml:space="preserve">DILUENTE EPOXI                                                                                                                                                                                                                                                                                                                                                                                                                                                                                            </t>
  </si>
  <si>
    <t xml:space="preserve">DISCO DE BORRACHA PARA LIXADEIRA RIGIDO 7 " COM ARRUELA  CENTRAL                                                                                                                                                                                                                                                                                                                                                                                                                                          </t>
  </si>
  <si>
    <t xml:space="preserve">DISCO DE CORTE DIAMANTADO SEGMENTADO DIAMETRO DE 180 MM PARA ESMERILHADEIRA  7 "                                                                                                                                                                                                                                                                                                                                                                                                                          </t>
  </si>
  <si>
    <t xml:space="preserve">DISCO DE CORTE DIAMANTADO SEGMENTADO PARA CONCRETO, DIAMETRO DE 110 MM, FURO DE 20 MM                                                                                                                                                                                                                                                                                                                                                                                                                     </t>
  </si>
  <si>
    <t xml:space="preserve">DISCO DE CORTE DIAMANTADO SEGMENTADO PARA CONCRETO, DIAMETRO DE 350 MM, FURO DE 1 " (14 X 1 ")                                                                                                                                                                                                                                                                                                                                                                                                            </t>
  </si>
  <si>
    <t xml:space="preserve">DISCO DE CORTE PARA METAL COM DUAS TELAS 12 X 1/8 X 3/4 "  (300 X 3,2 X 19,05 MM)                                                                                                                                                                                                                                                                                                                                                                                                                         </t>
  </si>
  <si>
    <t xml:space="preserve">DISCO DE DESBASTE PARA METAL FERROSO EM GERAL, COM TRES TELAS,  9 X 1/4 X 7/8 " ( 228,6 X 6,4 X 22,2 MM)                                                                                                                                                                                                                                                                                                                                                                                                  </t>
  </si>
  <si>
    <t xml:space="preserve">DISCO DE LIXA PARA METAL, DIAMETRO = 180 MM, GRAO  120                                                                                                                                                                                                                                                                                                                                                                                                                                                    </t>
  </si>
  <si>
    <t xml:space="preserve">DISJUNTOR  TERMOMAGNETICO TRIPOLAR 3 X 400 A / ICC - 25 KA                                                                                                                                                                                                                                                                                                                                                                                                                                                </t>
  </si>
  <si>
    <t xml:space="preserve">DISJUNTOR TERMOMAGNETICO AJUSTAVEL, TRIPOLAR DE 100 ATE 250A, CAPACIDADE DE INTERRUPCAO DE 35KA                                                                                                                                                                                                                                                                                                                                                                                                           </t>
  </si>
  <si>
    <t xml:space="preserve">DISJUNTOR TERMOMAGNETICO AJUSTAVEL, TRIPOLAR DE 300 ATE 400A, CAPACIDADE DE INTERRUPCAO DE 35KA                                                                                                                                                                                                                                                                                                                                                                                                           </t>
  </si>
  <si>
    <t xml:space="preserve">DISJUNTOR TERMOMAGNETICO AJUSTAVEL, TRIPOLAR DE 450 ATE 600A, CAPACIDADE DE INTERRUPCAO DE 35KA                                                                                                                                                                                                                                                                                                                                                                                                           </t>
  </si>
  <si>
    <t xml:space="preserve">DISJUNTOR TERMOMAGNETICO PARA TRILHO DIN (IEC), BIPOLAR, 40 - 50 A                                                                                                                                                                                                                                                                                                                                                                                                                                        </t>
  </si>
  <si>
    <t xml:space="preserve">DISJUNTOR TERMOMAGNETICO PARA TRILHO DIN (IEC), BIPOLAR, 6 - 32 A                                                                                                                                                                                                                                                                                                                                                                                                                                         </t>
  </si>
  <si>
    <t xml:space="preserve">DISJUNTOR TERMOMAGNETICO PARA TRILHO DIN (IEC), BIPOLAR, 63 A                                                                                                                                                                                                                                                                                                                                                                                                                                             </t>
  </si>
  <si>
    <t xml:space="preserve">DISJUNTOR TERMOMAGNETICO PARA TRILHO DIN (IEC), MONOPOLAR, 40 - 50 A, ICC - 5KA / 250 VCA                                                                                                                                                                                                                                                                                                                                                                                                                 </t>
  </si>
  <si>
    <t xml:space="preserve">DISJUNTOR TERMOMAGNETICO PARA TRILHO DIN (IEC), MONOPOLAR, 6 - 32 A                                                                                                                                                                                                                                                                                                                                                                                                                                       </t>
  </si>
  <si>
    <t xml:space="preserve">DISJUNTOR TERMOMAGNETICO PARA TRILHO DIN (IEC), MONOPOLAR, 63 A                                                                                                                                                                                                                                                                                                                                                                                                                                           </t>
  </si>
  <si>
    <t xml:space="preserve">DISJUNTOR TERMOMAGNETICO PARA TRILHO DIN (IEC), TRIPOLAR, 10 - 50 A                                                                                                                                                                                                                                                                                                                                                                                                                                       </t>
  </si>
  <si>
    <t xml:space="preserve">DISJUNTOR TERMOMAGNETICO PARA TRILHO DIN (IEC), TRIPOLAR, 63 A                                                                                                                                                                                                                                                                                                                                                                                                                                            </t>
  </si>
  <si>
    <t xml:space="preserve">DISJUNTOR TERMOMAGNETICO TRIPOLAR 125 A / 425 V / ICC - 25 KA                                                                                                                                                                                                                                                                                                                                                                                                                                             </t>
  </si>
  <si>
    <t xml:space="preserve">DISJUNTOR TERMOMAGNETICO TRIPOLAR 150 A / 600 V, TIPO FXD / ICC - 35 KA                                                                                                                                                                                                                                                                                                                                                                                                                                   </t>
  </si>
  <si>
    <t xml:space="preserve">DISJUNTOR TERMOMAGNETICO TRIPOLAR 200 A / 600 V, TIPO FXD / ICC - 35 KA                                                                                                                                                                                                                                                                                                                                                                                                                                   </t>
  </si>
  <si>
    <t xml:space="preserve">DISJUNTOR TERMOMAGNETICO TRIPOLAR 250 A / 600 V, TIPO FXD                                                                                                                                                                                                                                                                                                                                                                                                                                                 </t>
  </si>
  <si>
    <t xml:space="preserve">DISJUNTOR TERMOMAGNETICO TRIPOLAR 3  X 250 A/ICC - 25 KA                                                                                                                                                                                                                                                                                                                                                                                                                                                  </t>
  </si>
  <si>
    <t xml:space="preserve">DISJUNTOR TERMOMAGNETICO TRIPOLAR 3 X 350 A/ICC - 25 KA                                                                                                                                                                                                                                                                                                                                                                                                                                                   </t>
  </si>
  <si>
    <t xml:space="preserve">DISJUNTOR TERMOMAGNETICO TRIPOLAR 300 A / 600 V, TIPO JXD / ICC - 40 KA                                                                                                                                                                                                                                                                                                                                                                                                                                   </t>
  </si>
  <si>
    <t xml:space="preserve">DISJUNTOR TERMOMAGNETICO TRIPOLAR 400 A / 600 V, TIPO JXD / ICC - 40 KA                                                                                                                                                                                                                                                                                                                                                                                                                                   </t>
  </si>
  <si>
    <t xml:space="preserve">DISJUNTOR TERMOMAGNETICO TRIPOLAR 600 A / 600 V, TIPO LXD / ICC - 40 KA                                                                                                                                                                                                                                                                                                                                                                                                                                   </t>
  </si>
  <si>
    <t xml:space="preserve">DISJUNTOR TERMOMAGNETICO TRIPOLAR 800 A / 600 V, TIPO LMXD                                                                                                                                                                                                                                                                                                                                                                                                                                                </t>
  </si>
  <si>
    <t xml:space="preserve">DISJUNTOR TIPO NEMA, BIPOLAR 10  ATE  50 A, TENSAO MAXIMA 415 V                                                                                                                                                                                                                                                                                                                                                                                                                                           </t>
  </si>
  <si>
    <t xml:space="preserve">DISJUNTOR TIPO NEMA, BIPOLAR 60 ATE 100A, TENSAO MAXIMA 415 V                                                                                                                                                                                                                                                                                                                                                                                                                                             </t>
  </si>
  <si>
    <t xml:space="preserve">DISJUNTOR TIPO NEMA, MONOPOLAR DE 60 ATE 70A, TENSAO MAXIMA DE 240 V                                                                                                                                                                                                                                                                                                                                                                                                                                      </t>
  </si>
  <si>
    <t xml:space="preserve">DISJUNTOR TIPO NEMA, MONOPOLAR 10 ATE 30A, TENSAO MAXIMA DE 240 V                                                                                                                                                                                                                                                                                                                                                                                                                                         </t>
  </si>
  <si>
    <t xml:space="preserve">DISJUNTOR TIPO NEMA, MONOPOLAR 35  ATE  50 A, TENSAO MAXIMA DE 240 V                                                                                                                                                                                                                                                                                                                                                                                                                                      </t>
  </si>
  <si>
    <t xml:space="preserve">DISJUNTOR TIPO NEMA, TRIPOLAR 10  ATE  50A, TENSAO MAXIMA DE 415 V                                                                                                                                                                                                                                                                                                                                                                                                                                        </t>
  </si>
  <si>
    <t xml:space="preserve">DISJUNTOR TIPO NEMA, TRIPOLAR 60 ATE 100 A, TENSAO MAXIMA DE 415 V                                                                                                                                                                                                                                                                                                                                                                                                                                        </t>
  </si>
  <si>
    <t xml:space="preserve">DISPOSITIVO DPS CLASSE II, 1 POLO, TENSAO MAXIMA DE 175 V, CORRENTE MAXIMA DE *20* KA (TIPO AC)                                                                                                                                                                                                                                                                                                                                                                                                           </t>
  </si>
  <si>
    <t xml:space="preserve">DISPOSITIVO DPS CLASSE II, 1 POLO, TENSAO MAXIMA DE 175 V, CORRENTE MAXIMA DE *30* KA (TIPO AC)                                                                                                                                                                                                                                                                                                                                                                                                           </t>
  </si>
  <si>
    <t xml:space="preserve">DISPOSITIVO DPS CLASSE II, 1 POLO, TENSAO MAXIMA DE 175 V, CORRENTE MAXIMA DE *45* KA (TIPO AC)                                                                                                                                                                                                                                                                                                                                                                                                           </t>
  </si>
  <si>
    <t xml:space="preserve">DISPOSITIVO DPS CLASSE II, 1 POLO, TENSAO MAXIMA DE 175 V, CORRENTE MAXIMA DE *90* KA (TIPO AC)                                                                                                                                                                                                                                                                                                                                                                                                           </t>
  </si>
  <si>
    <t xml:space="preserve">DISPOSITIVO DPS CLASSE II, 1 POLO, TENSAO MAXIMA DE 275 V, CORRENTE MAXIMA DE *20* KA (TIPO AC)                                                                                                                                                                                                                                                                                                                                                                                                           </t>
  </si>
  <si>
    <t xml:space="preserve">DISPOSITIVO DPS CLASSE II, 1 POLO, TENSAO MAXIMA DE 275 V, CORRENTE MAXIMA DE *30* KA (TIPO AC)                                                                                                                                                                                                                                                                                                                                                                                                           </t>
  </si>
  <si>
    <t xml:space="preserve">DISPOSITIVO DPS CLASSE II, 1 POLO, TENSAO MAXIMA DE 275 V, CORRENTE MAXIMA DE *45* KA (TIPO AC)                                                                                                                                                                                                                                                                                                                                                                                                           </t>
  </si>
  <si>
    <t xml:space="preserve">DISPOSITIVO DPS CLASSE II, 1 POLO, TENSAO MAXIMA DE 275 V, CORRENTE MAXIMA DE *90* KA (TIPO AC)                                                                                                                                                                                                                                                                                                                                                                                                           </t>
  </si>
  <si>
    <t xml:space="preserve">DISPOSITIVO DPS CLASSE II, 1 POLO, TENSAO MAXIMA DE 385 V, CORRENTE MAXIMA DE *20* KA (TIPO AC)                                                                                                                                                                                                                                                                                                                                                                                                           </t>
  </si>
  <si>
    <t xml:space="preserve">DISPOSITIVO DPS CLASSE II, 1 POLO, TENSAO MAXIMA DE 385 V, CORRENTE MAXIMA DE *30* KA (TIPO AC)                                                                                                                                                                                                                                                                                                                                                                                                           </t>
  </si>
  <si>
    <t xml:space="preserve">DISPOSITIVO DPS CLASSE II, 1 POLO, TENSAO MAXIMA DE 385 V, CORRENTE MAXIMA DE *45* KA (TIPO AC)                                                                                                                                                                                                                                                                                                                                                                                                           </t>
  </si>
  <si>
    <t xml:space="preserve">DISPOSITIVO DPS CLASSE II, 1 POLO, TENSAO MAXIMA DE 385 V, CORRENTE MAXIMA DE *90* KA (TIPO AC)                                                                                                                                                                                                                                                                                                                                                                                                           </t>
  </si>
  <si>
    <t xml:space="preserve">DISPOSITIVO DPS CLASSE II, 1 POLO, TENSAO MAXIMA DE 460 V, CORRENTE MAXIMA DE *20* KA (TIPO AC)                                                                                                                                                                                                                                                                                                                                                                                                           </t>
  </si>
  <si>
    <t xml:space="preserve">DISPOSITIVO DPS CLASSE II, 1 POLO, TENSAO MAXIMA DE 460 V, CORRENTE MAXIMA DE *30* KA (TIPO AC)                                                                                                                                                                                                                                                                                                                                                                                                           </t>
  </si>
  <si>
    <t xml:space="preserve">DISPOSITIVO DPS CLASSE II, 1 POLO, TENSAO MAXIMA DE 460 V, CORRENTE MAXIMA DE *45* KA (TIPO AC)                                                                                                                                                                                                                                                                                                                                                                                                           </t>
  </si>
  <si>
    <t xml:space="preserve">DISPOSITIVO DPS CLASSE II, 1 POLO, TENSAO MAXIMA DE 460 V, CORRENTE MAXIMA DE *90* KA (TIPO AC)                                                                                                                                                                                                                                                                                                                                                                                                           </t>
  </si>
  <si>
    <t xml:space="preserve">DISPOSITIVO DR, 2 POLOS, SENSIBILIDADE DE 30 MA, CORRENTE DE 100 A, TIPO AC                                                                                                                                                                                                                                                                                                                                                                                                                               </t>
  </si>
  <si>
    <t xml:space="preserve">DISPOSITIVO DR, 2 POLOS, SENSIBILIDADE DE 30 MA, CORRENTE DE 25 A, TIPO AC                                                                                                                                                                                                                                                                                                                                                                                                                                </t>
  </si>
  <si>
    <t xml:space="preserve">DISPOSITIVO DR, 2 POLOS, SENSIBILIDADE DE 30 MA, CORRENTE DE 40 A, TIPO AC                                                                                                                                                                                                                                                                                                                                                                                                                                </t>
  </si>
  <si>
    <t xml:space="preserve">DISPOSITIVO DR, 2 POLOS, SENSIBILIDADE DE 30 MA, CORRENTE DE 63 A, TIPO AC                                                                                                                                                                                                                                                                                                                                                                                                                                </t>
  </si>
  <si>
    <t xml:space="preserve">DISPOSITIVO DR, 2 POLOS, SENSIBILIDADE DE 30 MA, CORRENTE DE 80 A, TIPO AC                                                                                                                                                                                                                                                                                                                                                                                                                                </t>
  </si>
  <si>
    <t xml:space="preserve">DISPOSITIVO DR, 2 POLOS, SENSIBILIDADE DE 300 MA, CORRENTE DE 25 A, TIPO AC                                                                                                                                                                                                                                                                                                                                                                                                                               </t>
  </si>
  <si>
    <t xml:space="preserve">DISPOSITIVO DR, 2 POLOS, SENSIBILIDADE DE 300 MA, CORRENTE DE 40 A, TIPO AC                                                                                                                                                                                                                                                                                                                                                                                                                               </t>
  </si>
  <si>
    <t xml:space="preserve">DISPOSITIVO DR, 2 POLOS, SENSIBILIDADE DE 300 MA, CORRENTE DE 63 A, TIPO AC                                                                                                                                                                                                                                                                                                                                                                                                                               </t>
  </si>
  <si>
    <t xml:space="preserve">DISPOSITIVO DR, 2 POLOS, SENSIBILIDADE DE 300 MA, CORRENTE DE 80 A, TIPO  AC                                                                                                                                                                                                                                                                                                                                                                                                                              </t>
  </si>
  <si>
    <t xml:space="preserve">DISPOSITIVO DR, 4 POLOS, SENSIBILIDADE DE 30 MA, CORRENTE DE 100 A, TIPO AC                                                                                                                                                                                                                                                                                                                                                                                                                               </t>
  </si>
  <si>
    <t xml:space="preserve">DISPOSITIVO DR, 4 POLOS, SENSIBILIDADE DE 30 MA, CORRENTE DE 25 A, TIPO AC                                                                                                                                                                                                                                                                                                                                                                                                                                </t>
  </si>
  <si>
    <t xml:space="preserve">DISPOSITIVO DR, 4 POLOS, SENSIBILIDADE DE 30 MA, CORRENTE DE 40 A, TIPO AC                                                                                                                                                                                                                                                                                                                                                                                                                                </t>
  </si>
  <si>
    <t xml:space="preserve">DISPOSITIVO DR, 4 POLOS, SENSIBILIDADE DE 30 MA, CORRENTE DE 63 A, TIPO AC                                                                                                                                                                                                                                                                                                                                                                                                                                </t>
  </si>
  <si>
    <t xml:space="preserve">DISPOSITIVO DR, 4 POLOS, SENSIBILIDADE DE 30 MA, CORRENTE DE 80 A, TIPO AC                                                                                                                                                                                                                                                                                                                                                                                                                                </t>
  </si>
  <si>
    <t xml:space="preserve">DISPOSITIVO DR, 4 POLOS, SENSIBILIDADE DE 300 MA, CORRENTE DE 100 A, TIPO AC                                                                                                                                                                                                                                                                                                                                                                                                                              </t>
  </si>
  <si>
    <t xml:space="preserve">DISPOSITIVO DR, 4 POLOS, SENSIBILIDADE DE 300 MA, CORRENTE DE 25 A, TIPO AC                                                                                                                                                                                                                                                                                                                                                                                                                               </t>
  </si>
  <si>
    <t xml:space="preserve">DISPOSITIVO DR, 4 POLOS, SENSIBILIDADE DE 300 MA, CORRENTE DE 40 A, TIPO AC                                                                                                                                                                                                                                                                                                                                                                                                                               </t>
  </si>
  <si>
    <t xml:space="preserve">DISPOSITIVO DR, 4 POLOS, SENSIBILIDADE DE 300 MA, CORRENTE DE 63 A, TIPO AC                                                                                                                                                                                                                                                                                                                                                                                                                               </t>
  </si>
  <si>
    <t xml:space="preserve">DISPOSITIVO DR, 4 POLOS, SENSIBILIDADE DE 300 MA, CORRENTE DE 80 A, TIPO AC                                                                                                                                                                                                                                                                                                                                                                                                                               </t>
  </si>
  <si>
    <t xml:space="preserve">DISTRIBUIDOR DE AGREGADOS AUTOPROPELIDO, CAP 3 M3, A DIESEL, 6 CC, 176 CV                                                                                                                                                                                                                                                                                                                                                                                                                                 </t>
  </si>
  <si>
    <t xml:space="preserve">DISTRIBUIDOR DE AGREGADOS REBOCAVEL, CAPACIDADE 1,9 M3, LARGURA DE TRABALHO 3,66 M                                                                                                                                                                                                                                                                                                                                                                                                                        </t>
  </si>
  <si>
    <t xml:space="preserve">DISTRIBUIDOR METALICO, COM ROSCA, 2 SAIDAS, DN 1" X 1/2", PARA CONEXAO COM ANEL DESLIZANTE EM TUBO PEX PARA INST. AGUA QUENTE/FRIA                                                                                                                                                                                                                                                                                                                                                                        </t>
  </si>
  <si>
    <t xml:space="preserve">DISTRIBUIDOR METALICO, COM ROSCA, 2 SAIDAS, DN 3/4" X 1/2", PARA CONEXAO COM ANEL DESLIZANTE EM TUBO PEX PARA INST. AGUA QUENTE/FRIA                                                                                                                                                                                                                                                                                                                                                                      </t>
  </si>
  <si>
    <t xml:space="preserve">DISTRIBUIDOR METALICO, COM ROSCA, 3 SAIDAS, DN 1" X 1/2", PARA CONEXAO COM ANEL DESLIZANTE EM TUBO PEX PARA INST. AGUA QUENTE/FRIA                                                                                                                                                                                                                                                                                                                                                                        </t>
  </si>
  <si>
    <t xml:space="preserve">DISTRIBUIDOR METALICO, COM ROSCA, 3 SAIDAS, DN 3/4" X 1/2", PARA CONEXAO COM ANEL DESLIZANTE EM TUBO PEX PARA INST. AGUA QUENTE/FRIA                                                                                                                                                                                                                                                                                                                                                                      </t>
  </si>
  <si>
    <t xml:space="preserve">DISTRIBUIDOR, PLASTICO, 2 SAIDAS, DN 32 X 16 MM, PARA CONEXAO COM CRIMPAGEM, EM TUBO PEX PARA INST. AGUA QUENTE/FRIA                                                                                                                                                                                                                                                                                                                                                                                      </t>
  </si>
  <si>
    <t xml:space="preserve">DISTRIBUIDOR, PLASTICO, 2 SAIDAS, DN 32 X 25 MM, PARA CONEXAO COM CRIMPAGEM, EM TUBO PEX PARA INST. AGUA QUENTE/FRIA                                                                                                                                                                                                                                                                                                                                                                                      </t>
  </si>
  <si>
    <t xml:space="preserve">DISTRIBUIDOR, PLASTICO, 3 SAIDAS, DN 32 X 16 MM, PARA CONEXAO COM CRIMPAGEM, EM TUBO PEX PARA INST. AGUA QUENTE/FRIA                                                                                                                                                                                                                                                                                                                                                                                      </t>
  </si>
  <si>
    <t xml:space="preserve">DISTRIBUIDOR, PLASTICO, 3 SAIDAS, DN 32 X 25 MM, PARA CONEXAO COM CRIMPAGEM, EM TUBO PEX PARA INST. AGUA QUENTE/FRIA                                                                                                                                                                                                                                                                                                                                                                                      </t>
  </si>
  <si>
    <t xml:space="preserve">DIVISORIA EM GRANITO, COM DUAS FACES POLIDAS, TIPO ANDORINHA/ QUARTZ/ CASTELO/ CORUMBA OU OUTROS EQUIVALENTES DA REGIAO, E=  *3,0*  CM                                                                                                                                                                                                                                                                                                                                                                    </t>
  </si>
  <si>
    <t xml:space="preserve">DIVISORIA EM MARMORE, COM DUAS FACES POLIDAS, BRANCO COMUM, E=  *3,0* CM                                                                                                                                                                                                                                                                                                                                                                                                                                  </t>
  </si>
  <si>
    <t xml:space="preserve">DIVISORIA, PLACA  PRE-MOLDADA EM GRANILITE, MARMORITE OU GRANITINA,  E = *3 CM                                                                                                                                                                                                                                                                                                                                                                                                                            </t>
  </si>
  <si>
    <t xml:space="preserve">DOBRADEIRA ELETROMECANICA DE VERGALHAO, PARA ACO DE DIAMETRO ATE 1 1/2", MOTOR ELETRICO TRIFASICO, POTENCIA DE 3 HP ATE 5 HP                                                                                                                                                                                                                                                                                                                                                                              </t>
  </si>
  <si>
    <t xml:space="preserve">DOBRADICA EM ACO/FERRO, 3 1/2" X  3", E= 1,9  A 2 MM, COM ANEL,  CROMADO OU ZINCADO, TAMPA BOLA, COM PARAFUSOS                                                                                                                                                                                                                                                                                                                                                                                            </t>
  </si>
  <si>
    <t xml:space="preserve">DOBRADICA EM ACO/FERRO, 3" X 2 1/2", E= 1,2 A 1,8 MM, SEM ANEL,  CROMADO OU ZINCADO, TAMPA CHATA, COM PARAFUSOS                                                                                                                                                                                                                                                                                                                                                                                           </t>
  </si>
  <si>
    <t xml:space="preserve">DOBRADICA EM ACO/FERRO, 3" X 2 1/2", E= 1,2 A 1,8 MM, SEM ANEL, CROMADO OU ZINCADO, TAMPA BOLA, COM PARAFUSOS                                                                                                                                                                                                                                                                                                                                                                                             </t>
  </si>
  <si>
    <t xml:space="preserve">DOBRADICA EM ACO/FERRO, 3" X 2 1/2", E= 1,9 A 2 MM, SEM ANEL,  CROMADO OU ZINCADO, TAMPA BOLA, COM PARAFUSOS                                                                                                                                                                                                                                                                                                                                                                                              </t>
  </si>
  <si>
    <t xml:space="preserve">DOBRADICA EM LATAO, 3 " X 2 1/2 ", E= 1,9 A 2 MM, COM ANEL, CROMADO, TAMPA BOLA, COM PARAFUSOS                                                                                                                                                                                                                                                                                                                                                                                                            </t>
  </si>
  <si>
    <t xml:space="preserve">DOBRADICA TIPO VAI-E-VEM EM ACO/FERRO, TAMANHO 3'', GALVANIZADO, COM PARAFUSOS                                                                                                                                                                                                                                                                                                                                                                                                                            </t>
  </si>
  <si>
    <t xml:space="preserve">DOMOS INDIVIDUAL EM ACRILICO BRANCO *95 X 95* CM, SEM INSTALACAO                                                                                                                                                                                                                                                                                                                                                                                                                                          </t>
  </si>
  <si>
    <t xml:space="preserve">DOSADOR DE AREIA, CAPACIDADE DE *26* LITROS                                                                                                                                                                                                                                                                                                                                                                                                                                                               </t>
  </si>
  <si>
    <t xml:space="preserve">DUCHA / CHUVEIRO METALICO, DE PAREDE, ARTICULAVEL, COM BRACO/CANO, SEM DESVIADOR                                                                                                                                                                                                                                                                                                                                                                                                                          </t>
  </si>
  <si>
    <t xml:space="preserve">DUCHA / CHUVEIRO METALICO, DE PAREDE, ARTICULAVEL, COM DESVIADOR E DUCHA MANUAL                                                                                                                                                                                                                                                                                                                                                                                                                           </t>
  </si>
  <si>
    <t xml:space="preserve">DUCHA / CHUVEIRO PLASTICO SIMPLES, 5 '', BRANCO, PARA ACOPLAR EM HASTE 1/2 ", AGUA FRIA                                                                                                                                                                                                                                                                                                                                                                                                                   </t>
  </si>
  <si>
    <t xml:space="preserve">DUCHA HIGIENICA PLASTICA COM REGISTRO METALICO 1/2 "                                                                                                                                                                                                                                                                                                                                                                                                                                                      </t>
  </si>
  <si>
    <t xml:space="preserve">DUMPER COM CAPACIDADE DE CARGA DE 1700 KG, PARTIDA ELETRICA, MOTOR DIESEL COM POTENCIA DE 16 CV                                                                                                                                                                                                                                                                                                                                                                                                           </t>
  </si>
  <si>
    <t xml:space="preserve">ELEMENTO VAZADO CERAMICO DIAGONAL (TIPO FLOR/QUADRADO/XIS) 25 X 18 X 7 CM                                                                                                                                                                                                                                                                                                                                                                                                                                 </t>
  </si>
  <si>
    <t xml:space="preserve">ELEMENTO VAZADO CERAMICO QUADRADO (TIPO RETO OU REDONDO), *7 A 9 X 20 X 20* CM (L X A X C)                                                                                                                                                                                                                                                                                                                                                                                                                </t>
  </si>
  <si>
    <t xml:space="preserve">ELEMENTO VAZADO DE CONCRETO, QUADRICULADO, 1 FURO *10 X 10 X 10* CM                                                                                                                                                                                                                                                                                                                                                                                                                                       </t>
  </si>
  <si>
    <t xml:space="preserve">ELEMENTO VAZADO DE CONCRETO, QUADRICULADO, 1 FURO *20 X 10 X 7* CM                                                                                                                                                                                                                                                                                                                                                                                                                                        </t>
  </si>
  <si>
    <t xml:space="preserve">ELEMENTO VAZADO DE CONCRETO, QUADRICULADO, 1 FURO *20 X 20 X 6,5* CM                                                                                                                                                                                                                                                                                                                                                                                                                                      </t>
  </si>
  <si>
    <t xml:space="preserve">ELEMENTO VAZADO DE CONCRETO, QUADRICULADO, 16 FUROS *29 X 29 X 6* CM                                                                                                                                                                                                                                                                                                                                                                                                                                      </t>
  </si>
  <si>
    <t xml:space="preserve">ELEMENTO VAZADO DE CONCRETO, QUADRICULADO, 16 FUROS *33 X 33 X 10* CM                                                                                                                                                                                                                                                                                                                                                                                                                                     </t>
  </si>
  <si>
    <t xml:space="preserve">ELEMENTO VAZADO DE CONCRETO, QUADRICULADO, 16 FUROS *40 X 40 X 7* CM                                                                                                                                                                                                                                                                                                                                                                                                                                      </t>
  </si>
  <si>
    <t xml:space="preserve">ELEMENTO VAZADO DE CONCRETO, QUADRICULADO, 16 FUROS *50 X 50 X 7* CM                                                                                                                                                                                                                                                                                                                                                                                                                                      </t>
  </si>
  <si>
    <t xml:space="preserve">ELEMENTO VAZADO DE CONCRETO, QUADRICULADO, 25 FUROS *50 X 50 X 5* CM                                                                                                                                                                                                                                                                                                                                                                                                                                      </t>
  </si>
  <si>
    <t xml:space="preserve">ELEMENTO VAZADO DE CONCRETO, VENEZIANA *39 X 22 X 15* CM                                                                                                                                                                                                                                                                                                                                                                                                                                                  </t>
  </si>
  <si>
    <t xml:space="preserve">ELEMENTO VAZADO DE CONCRETO, VENEZIANA *39 X 29 X 10* CM                                                                                                                                                                                                                                                                                                                                                                                                                                                  </t>
  </si>
  <si>
    <t xml:space="preserve">ELEMENTO VAZADO DE CONCRETO, VENEZIANA *40 X 10 X 10* CM                                                                                                                                                                                                                                                                                                                                                                                                                                                  </t>
  </si>
  <si>
    <t xml:space="preserve">ELETRICISTA (HORISTA)                                                                                                                                                                                                                                                                                                                                                                                                                                                                                     </t>
  </si>
  <si>
    <t xml:space="preserve">ELETRICISTA (MENSALISTA)                                                                                                                                                                                                                                                                                                                                                                                                                                                                                  </t>
  </si>
  <si>
    <t xml:space="preserve">ELETRICISTA DE MANUTENCAO INDUSTRIAL (HORISTA)                                                                                                                                                                                                                                                                                                                                                                                                                                                            </t>
  </si>
  <si>
    <t xml:space="preserve">ELETRICISTA DE MANUTENCAO INDUSTRIAL (MENSALISTA)                                                                                                                                                                                                                                                                                                                                                                                                                                                         </t>
  </si>
  <si>
    <t xml:space="preserve">ELETRODO REVESTIDO AWS - E-6010, DIAMETRO IGUAL A 4,00 MM                                                                                                                                                                                                                                                                                                                                                                                                                                                 </t>
  </si>
  <si>
    <t xml:space="preserve">ELETRODO REVESTIDO AWS - E6013, DIAMETRO IGUAL A 2,50 MM                                                                                                                                                                                                                                                                                                                                                                                                                                                  </t>
  </si>
  <si>
    <t xml:space="preserve">ELETRODO REVESTIDO AWS - E6013, DIAMETRO IGUAL A 4,00 MM                                                                                                                                                                                                                                                                                                                                                                                                                                                  </t>
  </si>
  <si>
    <t xml:space="preserve">ELETRODO REVESTIDO AWS - E7018, DIAMETRO IGUAL A 4,00 MM                                                                                                                                                                                                                                                                                                                                                                                                                                                  </t>
  </si>
  <si>
    <t xml:space="preserve">ELETRODUTO DE PVC RIGIDO ROSCAVEL DE 1 ", SEM LUVA                                                                                                                                                                                                                                                                                                                                                                                                                                                        </t>
  </si>
  <si>
    <t xml:space="preserve">ELETRODUTO DE PVC RIGIDO ROSCAVEL DE 1 1/2 ", SEM LUVA                                                                                                                                                                                                                                                                                                                                                                                                                                                    </t>
  </si>
  <si>
    <t xml:space="preserve">ELETRODUTO DE PVC RIGIDO ROSCAVEL DE 1 1/4 ", SEM LUVA                                                                                                                                                                                                                                                                                                                                                                                                                                                    </t>
  </si>
  <si>
    <t xml:space="preserve">ELETRODUTO DE PVC RIGIDO ROSCAVEL DE 1/2 ", SEM LUVA                                                                                                                                                                                                                                                                                                                                                                                                                                                      </t>
  </si>
  <si>
    <t xml:space="preserve">ELETRODUTO DE PVC RIGIDO ROSCAVEL DE 2 ", SEM LUVA                                                                                                                                                                                                                                                                                                                                                                                                                                                        </t>
  </si>
  <si>
    <t xml:space="preserve">ELETRODUTO DE PVC RIGIDO ROSCAVEL DE 2 1/2 ", SEM LUVA                                                                                                                                                                                                                                                                                                                                                                                                                                                    </t>
  </si>
  <si>
    <t xml:space="preserve">ELETRODUTO DE PVC RIGIDO ROSCAVEL DE 3 ", SEM LUVA                                                                                                                                                                                                                                                                                                                                                                                                                                                        </t>
  </si>
  <si>
    <t xml:space="preserve">ELETRODUTO DE PVC RIGIDO ROSCAVEL DE 3/4 ", SEM LUVA                                                                                                                                                                                                                                                                                                                                                                                                                                                      </t>
  </si>
  <si>
    <t xml:space="preserve">ELETRODUTO DE PVC RIGIDO ROSCAVEL DE 4 ", SEM LUVA                                                                                                                                                                                                                                                                                                                                                                                                                                                        </t>
  </si>
  <si>
    <t xml:space="preserve">ELETRODUTO DE PVC RIGIDO SOLDAVEL, CLASSE B, DE 20 MM                                                                                                                                                                                                                                                                                                                                                                                                                                                     </t>
  </si>
  <si>
    <t xml:space="preserve">ELETRODUTO DE PVC RIGIDO SOLDAVEL, CLASSE B, DE 25 MM                                                                                                                                                                                                                                                                                                                                                                                                                                                     </t>
  </si>
  <si>
    <t xml:space="preserve">ELETRODUTO DE PVC RIGIDO SOLDAVEL, CLASSE B, DE 32 MM                                                                                                                                                                                                                                                                                                                                                                                                                                                     </t>
  </si>
  <si>
    <t xml:space="preserve">ELETRODUTO DE PVC RIGIDO SOLDAVEL, CLASSE B, DE 40 MM                                                                                                                                                                                                                                                                                                                                                                                                                                                     </t>
  </si>
  <si>
    <t xml:space="preserve">ELETRODUTO DE PVC RIGIDO SOLDAVEL, CLASSE B, DE 50 MM                                                                                                                                                                                                                                                                                                                                                                                                                                                     </t>
  </si>
  <si>
    <t xml:space="preserve">ELETRODUTO DE PVC RIGIDO SOLDAVEL, CLASSE B, DE 60 MM                                                                                                                                                                                                                                                                                                                                                                                                                                                     </t>
  </si>
  <si>
    <t xml:space="preserve">ELETRODUTO EM ACO GALVANIZADO ELETROLITICO, LEVE, DIAMETRO 1", PAREDE DE 0,90 MM                                                                                                                                                                                                                                                                                                                                                                                                                          </t>
  </si>
  <si>
    <t xml:space="preserve">ELETRODUTO EM ACO GALVANIZADO ELETROLITICO, LEVE, DIAMETRO 3/4", PAREDE DE 0,90 MM                                                                                                                                                                                                                                                                                                                                                                                                                        </t>
  </si>
  <si>
    <t xml:space="preserve">ELETRODUTO EM ACO GALVANIZADO ELETROLITICO, SEMI-PESADO, DIAMETRO 1 1/2", PAREDE DE 1,20 MM                                                                                                                                                                                                                                                                                                                                                                                                               </t>
  </si>
  <si>
    <t xml:space="preserve">ELETRODUTO EM ACO GALVANIZADO ELETROLITICO, SEMI-PESADO, DIAMETRO 1 1/4", PAREDE DE 1,20 MM                                                                                                                                                                                                                                                                                                                                                                                                               </t>
  </si>
  <si>
    <t xml:space="preserve">ELETRODUTO FLEXIVEL PLANO EM PEAD, COR PRETA E LARANJA,  DIAMETRO 32 MM                                                                                                                                                                                                                                                                                                                                                                                                                                   </t>
  </si>
  <si>
    <t xml:space="preserve">ELETRODUTO FLEXIVEL PLANO EM PEAD, COR PRETA E LARANJA,  DIAMETRO 40 MM                                                                                                                                                                                                                                                                                                                                                                                                                                   </t>
  </si>
  <si>
    <t xml:space="preserve">ELETRODUTO FLEXIVEL PLANO EM PEAD, COR PRETA E LARANJA, DIAMETRO 25 MM                                                                                                                                                                                                                                                                                                                                                                                                                                    </t>
  </si>
  <si>
    <t xml:space="preserve">ELETRODUTO FLEXIVEL, EM ACO GALVANIZADO, REVESTIDO EXTERNAMENTE COM PVC PRETO, DIAMETRO EXTERNO DE 25 MM (3/4"), TIPO SEALTUBO                                                                                                                                                                                                                                                                                                                                                                            </t>
  </si>
  <si>
    <t xml:space="preserve">ELETRODUTO FLEXIVEL, EM ACO GALVANIZADO, REVESTIDO EXTERNAMENTE COM PVC PRETO, DIAMETRO EXTERNO DE 32 MM (1"), TIPO SEALTUBO                                                                                                                                                                                                                                                                                                                                                                              </t>
  </si>
  <si>
    <t xml:space="preserve">ELETRODUTO FLEXIVEL, EM ACO GALVANIZADO, REVESTIDO EXTERNAMENTE COM PVC PRETO, DIAMETRO EXTERNO DE 40 MM (1 1/4"), TIPO SEALTUBO                                                                                                                                                                                                                                                                                                                                                                          </t>
  </si>
  <si>
    <t xml:space="preserve">ELETRODUTO FLEXIVEL, EM ACO GALVANIZADO, REVESTIDO EXTERNAMENTE COM PVC PRETO, DIAMETRO EXTERNO DE 50 MM( 1 1/2"), TIPO SEALTUBO                                                                                                                                                                                                                                                                                                                                                                          </t>
  </si>
  <si>
    <t xml:space="preserve">ELETRODUTO FLEXIVEL, EM ACO GALVANIZADO, REVESTIDO EXTERNAMENTE COM PVC PRETO, DIAMETRO EXTERNO DE 60 MM (2"), TIPO SEALTUBO                                                                                                                                                                                                                                                                                                                                                                              </t>
  </si>
  <si>
    <t xml:space="preserve">ELETRODUTO FLEXIVEL, EM ACO GALVANIZADO, REVESTIDO EXTERNAMENTE COM PVC PRETO, DIAMETRO EXTERNO DE 75 MM (2 1/2"), TIPO SEALTUBO                                                                                                                                                                                                                                                                                                                                                                          </t>
  </si>
  <si>
    <t xml:space="preserve">ELETRODUTO FLEXIVEL, EM ACO, TIPO CONDUITE, DIAMETRO DE 1 1/2"                                                                                                                                                                                                                                                                                                                                                                                                                                            </t>
  </si>
  <si>
    <t xml:space="preserve">ELETRODUTO FLEXIVEL, EM ACO, TIPO CONDUITE, DIAMETRO DE 1 1/4"                                                                                                                                                                                                                                                                                                                                                                                                                                            </t>
  </si>
  <si>
    <t xml:space="preserve">ELETRODUTO FLEXIVEL, EM ACO, TIPO CONDUITE, DIAMETRO DE 1/2"                                                                                                                                                                                                                                                                                                                                                                                                                                              </t>
  </si>
  <si>
    <t xml:space="preserve">ELETRODUTO FLEXIVEL, EM ACO, TIPO CONDUITE, DIAMETRO DE 1"                                                                                                                                                                                                                                                                                                                                                                                                                                                </t>
  </si>
  <si>
    <t xml:space="preserve">ELETRODUTO FLEXIVEL, EM ACO, TIPO CONDUITE, DIAMETRO DE 2 1/2"                                                                                                                                                                                                                                                                                                                                                                                                                                            </t>
  </si>
  <si>
    <t xml:space="preserve">ELETRODUTO FLEXIVEL, EM ACO, TIPO CONDUITE, DIAMETRO DE 2"                                                                                                                                                                                                                                                                                                                                                                                                                                                </t>
  </si>
  <si>
    <t xml:space="preserve">ELETRODUTO FLEXIVEL, EM ACO, TIPO CONDUITE, DIAMETRO DE 3"                                                                                                                                                                                                                                                                                                                                                                                                                                                </t>
  </si>
  <si>
    <t xml:space="preserve">ELETRODUTO METALICO FLEXIVEL REVESTIDO COM PVC PRETO, DIAMETRO EXTERNO DE 15 MM (3/8"), TIPO COPEX                                                                                                                                                                                                                                                                                                                                                                                                        </t>
  </si>
  <si>
    <t xml:space="preserve">ELETRODUTO PVC FLEXIVEL CORRUGADO, COR AMARELA, DE 16 MM                                                                                                                                                                                                                                                                                                                                                                                                                                                  </t>
  </si>
  <si>
    <t xml:space="preserve">ELETRODUTO PVC FLEXIVEL CORRUGADO, COR AMARELA, DE 20 MM                                                                                                                                                                                                                                                                                                                                                                                                                                                  </t>
  </si>
  <si>
    <t xml:space="preserve">ELETRODUTO PVC FLEXIVEL CORRUGADO, COR AMARELA, DE 25 MM                                                                                                                                                                                                                                                                                                                                                                                                                                                  </t>
  </si>
  <si>
    <t xml:space="preserve">ELETRODUTO PVC FLEXIVEL CORRUGADO, COR AMARELA, DE 32 MM                                                                                                                                                                                                                                                                                                                                                                                                                                                  </t>
  </si>
  <si>
    <t xml:space="preserve">ELETRODUTO PVC FLEXIVEL CORRUGADO, REFORCADO, COR LARANJA, DE 20 MM, PARA LAJES E PISOS                                                                                                                                                                                                                                                                                                                                                                                                                   </t>
  </si>
  <si>
    <t xml:space="preserve">ELETRODUTO PVC FLEXIVEL CORRUGADO, REFORCADO, COR LARANJA, DE 25 MM, PARA LAJES E PISOS                                                                                                                                                                                                                                                                                                                                                                                                                   </t>
  </si>
  <si>
    <t xml:space="preserve">ELETRODUTO PVC FLEXIVEL CORRUGADO, REFORCADO, COR LARANJA, DE 32 MM, PARA LAJES E PISOS                                                                                                                                                                                                                                                                                                                                                                                                                   </t>
  </si>
  <si>
    <t xml:space="preserve">ELETRODUTO/CONDULETE DE PVC RIGIDO, LISO, COR CINZA, DE 1/2", PARA INSTALACOES APARENTES (NBR 5410)                                                                                                                                                                                                                                                                                                                                                                                                       </t>
  </si>
  <si>
    <t xml:space="preserve">ELETRODUTO/CONDULETE DE PVC RIGIDO, LISO, COR CINZA, DE 1", PARA INSTALACOES APARENTES (NBR 5410)                                                                                                                                                                                                                                                                                                                                                                                                         </t>
  </si>
  <si>
    <t xml:space="preserve">ELETRODUTO/CONDULETE DE PVC RIGIDO, LISO, COR CINZA, DE 3/4", PARA INSTALACOES APARENTES (NBR 5410)                                                                                                                                                                                                                                                                                                                                                                                                       </t>
  </si>
  <si>
    <t xml:space="preserve">ELETRODUTO/DUTO PEAD FLEXIVEL PAREDE SIMPLES, CORRUGACAO HELICOIDAL, COR PRETA, SEM ROSCA, DE 1 1/2", CRC 680 N, PARA CABEAMENTO SUBTERRANEO (NBR 15715)                                                                                                                                                                                                                                                                                                                                                  </t>
  </si>
  <si>
    <t xml:space="preserve">ELETRODUTO/DUTO PEAD FLEXIVEL PAREDE SIMPLES, CORRUGACAO HELICOIDAL, COR PRETA, SEM ROSCA, DE 1 1/4", CRC 680 N, PARA CABEAMENTO SUBTERRANEO (NBR 15715)                                                                                                                                                                                                                                                                                                                                                  </t>
  </si>
  <si>
    <t xml:space="preserve">ELETRODUTO/DUTO PEAD FLEXIVEL PAREDE SIMPLES, CORRUGACAO HELICOIDAL, COR PRETA, SEM ROSCA, DE 2", CRC 680 N, PARA CABEAMENTO SUBTERRANEO (NBR 15715)                                                                                                                                                                                                                                                                                                                                                      </t>
  </si>
  <si>
    <t xml:space="preserve">ELETRODUTO/DUTO PEAD FLEXIVEL PAREDE SIMPLES, CORRUGACAO HELICOIDAL, COR PRETA, SEM ROSCA, DE 3", CRC 680 N, PARA CABEAMENTO SUBTERRANEO (NBR 15715)                                                                                                                                                                                                                                                                                                                                                      </t>
  </si>
  <si>
    <t xml:space="preserve">ELETRODUTO/DUTO PEAD FLEXIVEL PAREDE SIMPLES, CORRUGACAO HELICOIDAL, COR PRETA, SEM ROSCA, DE 4", CRC 680 N, PARA CABEAMENTO SUBTERRANEO (NBR 15715)                                                                                                                                                                                                                                                                                                                                                      </t>
  </si>
  <si>
    <t xml:space="preserve">ELETROTECNICO (HORISTA)                                                                                                                                                                                                                                                                                                                                                                                                                                                                                   </t>
  </si>
  <si>
    <t xml:space="preserve">ELETROTECNICO (MENSALISTA)                                                                                                                                                                                                                                                                                                                                                                                                                                                                                </t>
  </si>
  <si>
    <t xml:space="preserve">ELEVADOR DE CARGA A CABO, CABINE SEMI FECHADA 2,0 X 1,5 X 2,0 M, CAPACIDADE DE CARGA 1000 KG, TORRE  2,38 X 2,21 X 15 M, GUINCHO DE EMBREAGEM, FREIO DE SEGURANCA, LIMITADOR DE VELOCIDADE E CANCELA                                                                                                                                                                                                                                                                                                      </t>
  </si>
  <si>
    <t xml:space="preserve">ELEVADOR DE CREMALHEIRA CABINE FECHADA 1,5 X 2,5 X 2,35 M (UMA POR TORRE), CAPACIDADE DE CARGA 1200 KG (15 PESSOAS), TORRE  24 M (16 MODULOS), FREIO DE SEGURANCA, LIMITADOR DE CARGA                                                                                                                                                                                                                                                                                                                     </t>
  </si>
  <si>
    <t xml:space="preserve">EMENDA PARA CALHA PLUVIAL, PVC, DIAMETRO ENTRE 119 E 170 MM, PARA DRENAGEM PLUVIAL PREDIAL                                                                                                                                                                                                                                                                                                                                                                                                                </t>
  </si>
  <si>
    <t xml:space="preserve">EMULSAO ASFALTICA ANIONICA                                                                                                                                                                                                                                                                                                                                                                                                                                                                                </t>
  </si>
  <si>
    <t xml:space="preserve">EMULSAO EXPLOSIVA EM CARTUCHOS DE 1" X 12", DENSIDADE 1.15 G/CM3, INICIACAO ESPOLETA N. 8 / CORDEL                                                                                                                                                                                                                                                                                                                                                                                                        </t>
  </si>
  <si>
    <t xml:space="preserve">EMULSAO EXPLOSIVA EM CARTUCHOS DE 1" X 24", DENSIDADE 1.15 G/CM3, INICIACAO ESPOLETA N. 8 / CORDEL                                                                                                                                                                                                                                                                                                                                                                                                        </t>
  </si>
  <si>
    <t xml:space="preserve">EMULSAO EXPLOSIVA EM CARTUCHOS DE 1" X 8", DENSIDADE 1.15 G/CM3, INICIACAO ESPOLETA N. 8 / CORDEL                                                                                                                                                                                                                                                                                                                                                                                                         </t>
  </si>
  <si>
    <t xml:space="preserve">EMULSAO EXPLOSIVA EM CARTUCHOS DE 2 1/2" X 24", DENSIDADE 1.15 G/CM3, INICIACAO ESPOLETA N. 8 / CORDEL                                                                                                                                                                                                                                                                                                                                                                                                    </t>
  </si>
  <si>
    <t xml:space="preserve">EMULSAO EXPLOSIVA EM CARTUCHOS DE 2 1/4" X 24", DENSIDADE 1.15 G/CM3, INICIACAO ESPOLETA N. 8 / CORDEL                                                                                                                                                                                                                                                                                                                                                                                                    </t>
  </si>
  <si>
    <t xml:space="preserve">EMULSAO EXPLOSIVA EM CARTUCHOS DE 2" X 24", DENSIDADE 1.15 G/CM3, INICIACAO ESPOLETA N. 8 / CORDEL                                                                                                                                                                                                                                                                                                                                                                                                        </t>
  </si>
  <si>
    <t xml:space="preserve">ENCANADOR OU BOMBEIRO HIDRAULICO (HORISTA)                                                                                                                                                                                                                                                                                                                                                                                                                                                                </t>
  </si>
  <si>
    <t xml:space="preserve">ENCANADOR OU BOMBEIRO HIDRAULICO (MENSALISTA)                                                                                                                                                                                                                                                                                                                                                                                                                                                             </t>
  </si>
  <si>
    <t xml:space="preserve">ENCARREGADO GERAL DE OBRAS (HORISTA)                                                                                                                                                                                                                                                                                                                                                                                                                                                                      </t>
  </si>
  <si>
    <t xml:space="preserve">ENCARREGADO GERAL DE OBRAS (MENSALISTA)                                                                                                                                                                                                                                                                                                                                                                                                                                                                   </t>
  </si>
  <si>
    <t xml:space="preserve">ENDURECEDOR MINERAL DE BASE CIMENTICIA PARA PISO DE CONCRETO                                                                                                                                                                                                                                                                                                                                                                                                                                              </t>
  </si>
  <si>
    <t xml:space="preserve">ENERGIA ELETRICA ATE 2000 KWH INDUSTRIAL, SEM DEMANDA                                                                                                                                                                                                                                                                                                                                                                                                                                                     </t>
  </si>
  <si>
    <t xml:space="preserve">KWH   </t>
  </si>
  <si>
    <t xml:space="preserve">ENERGIA ELETRICA COMERCIAL, BAIXA TENSAO, RELATIVA AO CONSUMO DE ATE 100 KWH, INCLUINDO ICMS, PIS/PASEP E COFINS                                                                                                                                                                                                                                                                                                                                                                                          </t>
  </si>
  <si>
    <t xml:space="preserve">ENGATE / RABICHO FLEXIVEL INOX 1/2 " X 30 CM                                                                                                                                                                                                                                                                                                                                                                                                                                                              </t>
  </si>
  <si>
    <t xml:space="preserve">ENGATE / RABICHO FLEXIVEL INOX 1/2 " X 40 CM                                                                                                                                                                                                                                                                                                                                                                                                                                                              </t>
  </si>
  <si>
    <t xml:space="preserve">ENGATE/RABICHO FLEXIVEL PLASTICO (PVC OU ABS) BRANCO 1/2 " X 30 CM                                                                                                                                                                                                                                                                                                                                                                                                                                        </t>
  </si>
  <si>
    <t xml:space="preserve">ENGATE/RABICHO FLEXIVEL PLASTICO (PVC OU ABS) BRANCO 1/2 " X 40 CM                                                                                                                                                                                                                                                                                                                                                                                                                                        </t>
  </si>
  <si>
    <t xml:space="preserve">ENGENHEIRO CIVIL DE OBRA JUNIOR (HORISTA)                                                                                                                                                                                                                                                                                                                                                                                                                                                                 </t>
  </si>
  <si>
    <t xml:space="preserve">ENGENHEIRO CIVIL DE OBRA JUNIOR (MENSALISTA)                                                                                                                                                                                                                                                                                                                                                                                                                                                              </t>
  </si>
  <si>
    <t xml:space="preserve">ENGENHEIRO CIVIL DE OBRA PLENO (HORISTA)                                                                                                                                                                                                                                                                                                                                                                                                                                                                  </t>
  </si>
  <si>
    <t xml:space="preserve">ENGENHEIRO CIVIL DE OBRA PLENO (MENSALISTA)                                                                                                                                                                                                                                                                                                                                                                                                                                                               </t>
  </si>
  <si>
    <t xml:space="preserve">ENGENHEIRO CIVIL DE OBRA SENIOR (HORISTA)                                                                                                                                                                                                                                                                                                                                                                                                                                                                 </t>
  </si>
  <si>
    <t xml:space="preserve">ENGENHEIRO CIVIL DE OBRA SENIOR (MENSALISTA)                                                                                                                                                                                                                                                                                                                                                                                                                                                              </t>
  </si>
  <si>
    <t xml:space="preserve">ENXADA ESTREITA *25 X 23* CM COM CABO                                                                                                                                                                                                                                                                                                                                                                                                                                                                     </t>
  </si>
  <si>
    <t xml:space="preserve">EPI - FAMILIA ALMOXARIFE - HORISTA (ENCARGOS COMPLEMENTARES - COLETADO CAIXA)                                                                                                                                                                                                                                                                                                                                                                                                                             </t>
  </si>
  <si>
    <t xml:space="preserve">EPI - FAMILIA ALMOXARIFE - MENSALISTA (ENCARGOS COMPLEMENTARES - COLETADO CAIXA)                                                                                                                                                                                                                                                                                                                                                                                                                          </t>
  </si>
  <si>
    <t xml:space="preserve">EPI - FAMILIA CARPINTEIRO DE FORMAS - HORISTA (ENCARGOS COMPLEMENTARES - COLETADO CAIXA)                                                                                                                                                                                                                                                                                                                                                                                                                  </t>
  </si>
  <si>
    <t xml:space="preserve">EPI - FAMILIA CARPINTEIRO DE FORMAS - MENSALISTA (ENCARGOS COMPLEMENTARES - COLETADO CAIXA)                                                                                                                                                                                                                                                                                                                                                                                                               </t>
  </si>
  <si>
    <t xml:space="preserve">EPI - FAMILIA ELETRICISTA - HORISTA (ENCARGOS COMPLEMENTARES - COLETADO CAIXA)                                                                                                                                                                                                                                                                                                                                                                                                                            </t>
  </si>
  <si>
    <t xml:space="preserve">EPI - FAMILIA ELETRICISTA - MENSALISTA (ENCARGOS COMPLEMENTARES - COLETADO CAIXA)                                                                                                                                                                                                                                                                                                                                                                                                                         </t>
  </si>
  <si>
    <t xml:space="preserve">EPI - FAMILIA ENCANADOR - HORISTA (ENCARGOS COMPLEMENTARES - COLETADO CAIXA)                                                                                                                                                                                                                                                                                                                                                                                                                              </t>
  </si>
  <si>
    <t xml:space="preserve">EPI - FAMILIA ENCANADOR - MENSALISTA (ENCARGOS COMPLEMENTARES - COLETADO CAIXA)                                                                                                                                                                                                                                                                                                                                                                                                                           </t>
  </si>
  <si>
    <t xml:space="preserve">EPI - FAMILIA ENCARREGADO GERAL - HORISTA (ENCARGOS COMPLEMENTARES - COLETADO CAIXA)                                                                                                                                                                                                                                                                                                                                                                                                                      </t>
  </si>
  <si>
    <t xml:space="preserve">EPI - FAMILIA ENCARREGADO GERAL - MENSALISTA (ENCARGOS COMPLEMENTARES - COLETADO CAIXA)                                                                                                                                                                                                                                                                                                                                                                                                                   </t>
  </si>
  <si>
    <t xml:space="preserve">EPI - FAMILIA ENGENHEIRO CIVIL - HORISTA (ENCARGOS COMPLEMENTARES - COLETADO CAIXA)                                                                                                                                                                                                                                                                                                                                                                                                                       </t>
  </si>
  <si>
    <t xml:space="preserve">EPI - FAMILIA ENGENHEIRO CIVIL - MENSALISTA (ENCARGOS COMPLEMENTARES - COLETADO CAIXA)                                                                                                                                                                                                                                                                                                                                                                                                                    </t>
  </si>
  <si>
    <t xml:space="preserve">EPI - FAMILIA OPERADOR ESCAVADEIRA - HORISTA (ENCARGOS COMPLEMENTARES - COLETADO CAIXA)                                                                                                                                                                                                                                                                                                                                                                                                                   </t>
  </si>
  <si>
    <t xml:space="preserve">EPI - FAMILIA OPERADOR ESCAVADEIRA - MENSALISTA (ENCARGOS COMPLEMENTARES - COLETADO CAIXA)                                                                                                                                                                                                                                                                                                                                                                                                                </t>
  </si>
  <si>
    <t xml:space="preserve">EPI - FAMILIA PEDREIRO - HORISTA (ENCARGOS COMPLEMENTARES - COLETADO CAIXA)                                                                                                                                                                                                                                                                                                                                                                                                                               </t>
  </si>
  <si>
    <t xml:space="preserve">EPI - FAMILIA PEDREIRO - MENSALISTA (ENCARGOS COMPLEMENTARES - COLETADO CAIXA)                                                                                                                                                                                                                                                                                                                                                                                                                            </t>
  </si>
  <si>
    <t xml:space="preserve">EPI - FAMILIA PINTOR - HORISTA (ENCARGOS COMPLEMENTARES - COLETADO CAIXA)                                                                                                                                                                                                                                                                                                                                                                                                                                 </t>
  </si>
  <si>
    <t xml:space="preserve">EPI - FAMILIA PINTOR - MENSALISTA (ENCARGOS COMPLEMENTARES - COLETADO CAIXA)                                                                                                                                                                                                                                                                                                                                                                                                                              </t>
  </si>
  <si>
    <t xml:space="preserve">EPI - FAMILIA SERVENTE - HORISTA (ENCARGOS COMPLEMENTARES - COLETADO CAIXA)                                                                                                                                                                                                                                                                                                                                                                                                                               </t>
  </si>
  <si>
    <t xml:space="preserve">EPI - FAMILIA SERVENTE - MENSALISTA (ENCARGOS COMPLEMENTARES - COLETADO CAIXA)                                                                                                                                                                                                                                                                                                                                                                                                                            </t>
  </si>
  <si>
    <t xml:space="preserve">EPI - FAMILIA SOLDADOR - HORISTA (ENCARGOS COMPLEMENTARES - COLETADO CAIXA)                                                                                                                                                                                                                                                                                                                                                                                                                               </t>
  </si>
  <si>
    <t xml:space="preserve">EPI - FAMILIA SOLDADOR - MENSALISTA (ENCARGOS COMPLEMENTARES - COLETADO CAIXA)                                                                                                                                                                                                                                                                                                                                                                                                                            </t>
  </si>
  <si>
    <t xml:space="preserve">EPI - FAMILIA TOPOGRAFO - HORISTA (ENCARGOS COMPLEMENTARES - COLETADO CAIXA)                                                                                                                                                                                                                                                                                                                                                                                                                              </t>
  </si>
  <si>
    <t xml:space="preserve">EPI - FAMILIA TOPOGRAFO - MENSALISTA (ENCARGOS COMPLEMENTARES - COLETADO CAIXA)                                                                                                                                                                                                                                                                                                                                                                                                                           </t>
  </si>
  <si>
    <t xml:space="preserve">EQUIPAMENTO DE LIMPEZA COMBINADO (VACUO/ALTA PRESSAO) 95% VACUO, TANQUE 7000 L, BOMBA 140 KGF/CM2 66 L/MIN COM MOTOR INDEPENDENTE A DIESEL DE 60 CV (INCLUI MONTAGEM, NAO INCLUI CAMINHAO)                                                                                                                                                                                                                                                                                                                </t>
  </si>
  <si>
    <t xml:space="preserve">EQUIPAMENTO P/ DEMARCACAO DE FAIXAS DE TRAFEGO A QUENTE, A SER MONTADO SOBRE CAMINHAO DE PBT MIN. DE 17 T, DIST. MIN. ENTRE EIXOS 5,2 M, CAPACIDADE PARA 1.000 KG DE MATERIAL TERMOPLASTICO (INCLUI MONTAGEM, NAO INCLUI CAMINHAO, NEM COMPRESSOR DE AR)                                                                                                                                                                                                                                                  </t>
  </si>
  <si>
    <t xml:space="preserve">EQUIPAMENTO PARA DEMARCACAO DE FAIXAS DE TRAFEGO A FRIO, A SER MONTADO SOBRE CAMINHAO DE PBT MINIMO DE 9 T E DISTANCIA MINIMA ENTRE EIXOS DE 4,3 M, CAPACIDADE PARA 800 L DE TINTA (INCLUI MONTAGEM, NAO INCLUI CAMINHAO)                                                                                                                                                                                                                                                                                 </t>
  </si>
  <si>
    <t xml:space="preserve">ESCADA DUPLA DE ABRIR EM ALUMINIO, MODELO PINTOR, 8 DEGRAUS                                                                                                                                                                                                                                                                                                                                                                                                                                               </t>
  </si>
  <si>
    <t xml:space="preserve">ESCADA EXTENSIVEL EM ALUMINIO COM 6,00 M ESTENDIDA                                                                                                                                                                                                                                                                                                                                                                                                                                                        </t>
  </si>
  <si>
    <t xml:space="preserve">ESCAVADEIRA HIDRAULICA SOBRE ESTEIRA, COM GARRA GIRATORIA DE MANDIBULAS, PESO OPERACIONAL ENTRE 22,00 E 25,50 TON, POTENCIA LIQUIDA ENTRE 150 E 160 HP                                                                                                                                                                                                                                                                                                                                                    </t>
  </si>
  <si>
    <t xml:space="preserve">ESCAVADEIRA HIDRAULICA SOBRE ESTEIRAS CACAMBA 0,40 A 1,20 M3, PESO OPERACIONAL 21,19 T, POTENCIA LIQUIDA 173 HP                                                                                                                                                                                                                                                                                                                                                                                           </t>
  </si>
  <si>
    <t xml:space="preserve">ESCAVADEIRA HIDRAULICA SOBRE ESTEIRAS COM CACAMBA DE 1,20 M3, PESO OPERACIONAL 21 T, POTENCIA BRUTA 155 HP                                                                                                                                                                                                                                                                                                                                                                                                </t>
  </si>
  <si>
    <t xml:space="preserve">ESCAVADEIRA HIDRAULICA SOBRE ESTEIRAS, CACAMBA  0,80 M3, PESO OPERACIONAL 17,8 T, POTENCIA LIQUIDA 110 HP                                                                                                                                                                                                                                                                                                                                                                                                 </t>
  </si>
  <si>
    <t xml:space="preserve">ESCAVADEIRA HIDRAULICA SOBRE ESTEIRAS, CACAMBA 0,4 A 1,70 M3, PESO OPERACIONAL 23,2 T, POTENCIA BRUTA 183 HP                                                                                                                                                                                                                                                                                                                                                                                              </t>
  </si>
  <si>
    <t xml:space="preserve">ESCAVADEIRA HIDRAULICA SOBRE ESTEIRAS, CACAMBA 0,62M3, PESO OPERACIONAL 12,61T, POTENCIA LIQUIDA 95HP                                                                                                                                                                                                                                                                                                                                                                                                     </t>
  </si>
  <si>
    <t xml:space="preserve">ESCAVADEIRA HIDRAULICA SOBRE ESTEIRAS, CACAMBA 0,80 A 1,30 M3, PESO OPERACIONAL 22,18 T, POTENCIA LIQUIDA 170 HP                                                                                                                                                                                                                                                                                                                                                                                          </t>
  </si>
  <si>
    <t xml:space="preserve">ESCAVADEIRA HIDRAULICA SOBRE ESTEIRAS, CACAMBA 0,80M3, PESO OPERACIONAL 17T, POTENCIA BRUTA 111HP                                                                                                                                                                                                                                                                                                                                                                                                         </t>
  </si>
  <si>
    <t xml:space="preserve">ESCAVADEIRA HIDRAULICA SOBRE ESTEIRAS, CAPACIDADE DA CACAMBA ENTRE 1,20 E 1,50 M3, PESO OPERACIONAL ENTRE 20,00 E 22,00 TON, POTENCIA LIQUIDA ENTRE 150 E 155 HP, EQUIPADA COM CLAMSHELL                                                                                                                                                                                                                                                                                                                  </t>
  </si>
  <si>
    <t xml:space="preserve">ESCORA PRE-MOLDADA EM CONCRETO, *10 X 10* CM, H = 2,30M                                                                                                                                                                                                                                                                                                                                                                                                                                                   </t>
  </si>
  <si>
    <t xml:space="preserve">ESCOVA CIRCULAR EM ACO LATONADO, 6 X 1 " (DIAMETRO X ESPESSURA), FURO DE 1 1/4 ", FIO ONDULADO *0,30*  MM                                                                                                                                                                                                                                                                                                                                                                                                 </t>
  </si>
  <si>
    <t xml:space="preserve">ESCOVA DE ACO, COM CABO, *4  X 15* FILEIRAS DE CERDAS                                                                                                                                                                                                                                                                                                                                                                                                                                                     </t>
  </si>
  <si>
    <t xml:space="preserve">ESGUICHO JATO REGULAVEL, TIPO ELKHART, ENGATE RAPIDO 1 1/2", PARA COMBATE A INCENDIO                                                                                                                                                                                                                                                                                                                                                                                                                      </t>
  </si>
  <si>
    <t xml:space="preserve">ESGUICHO JATO REGULAVEL, TIPO ELKHART, ENGATE RAPIDO 2 1/2", PARA COMBATE A INCENDIO                                                                                                                                                                                                                                                                                                                                                                                                                      </t>
  </si>
  <si>
    <t xml:space="preserve">ESGUICHO TIPO JATO SOLIDO, EM LATAO, ENGATE RAPIDO 1 1/2" X 13 MM, PARA MANGUEIRA EM INSTALACAO PREDIAL COMBATE A INCENDIO                                                                                                                                                                                                                                                                                                                                                                                </t>
  </si>
  <si>
    <t xml:space="preserve">ESGUICHO TIPO JATO SOLIDO, EM LATAO, ENGATE RAPIDO 1 1/2" X 16 MM, PARA MANGUEIRA EM INSTALACAO PREDIAL COMBATE A INCENDIO                                                                                                                                                                                                                                                                                                                                                                                </t>
  </si>
  <si>
    <t xml:space="preserve">ESGUICHO TIPO JATO SOLIDO, EM LATAO, ENGATE RAPIDO 1 1/2" X 19 MM, PARA MANGUEIRA EM INSTALACAO PREDIAL COMBATE A INCENDIO                                                                                                                                                                                                                                                                                                                                                                                </t>
  </si>
  <si>
    <t xml:space="preserve">ESGUICHO TIPO JATO SOLIDO, EM LATAO, ENGATE RAPIDO 2 1/2" X 13 MM, PARA MANGUEIRA EM INSTALACAO PREDIAL COMBATE A INCENDIO                                                                                                                                                                                                                                                                                                                                                                                </t>
  </si>
  <si>
    <t xml:space="preserve">ESGUICHO TIPO JATO SOLIDO, EM LATAO, ENGATE RAPIDO 2 1/2" X 16 MM, PARA MANGUEIRA EM INSTALACAO PREDIAL COMBATE A INCENDIO                                                                                                                                                                                                                                                                                                                                                                                </t>
  </si>
  <si>
    <t xml:space="preserve">ESGUICHO TIPO JATO SOLIDO, EM LATAO, ENGATE RAPIDO 2 1/2" X 19 MM, PARA MANGUEIRA EM INSTALACAO PREDIAL COMBATE A INCENDIO                                                                                                                                                                                                                                                                                                                                                                                </t>
  </si>
  <si>
    <t xml:space="preserve">ESMERILHADEIRA ANGULAR ELETRICA, DIAMETRO DO DISCO 7 '' (180 MM), ROTACAO 8500 RPM, POTENCIA 2400 W                                                                                                                                                                                                                                                                                                                                                                                                       </t>
  </si>
  <si>
    <t xml:space="preserve">ESPACADOR / DISTANCIADOR CIRCULAR COM ENTRADA LATERAL, EM PLASTICO, PARA VERGALHAO *4,2 A 12,5* MM, COBRIMENTO 20 MM                                                                                                                                                                                                                                                                                                                                                                                      </t>
  </si>
  <si>
    <t xml:space="preserve">ESPACADOR / DISTANCIADOR TIPO GARRA DUPLA, EM PLASTICO, COBRIMENTO *20* MM, PARA FERRAGENS DE LAJES E FUNDO DE VIGAS                                                                                                                                                                                                                                                                                                                                                                                      </t>
  </si>
  <si>
    <t xml:space="preserve">ESPACADOR / DISTANCIADOR TIPO PINO EM PLASTICO, PARA VERGALHAO ATE 10 MM, PARA APOIO DE ARMADURA                                                                                                                                                                                                                                                                                                                                                                                                          </t>
  </si>
  <si>
    <t xml:space="preserve">ESPACADOR OU DISTANCIADOR, EM PLASTICO, TIPO APOIO DE CORDOALHA (CARANGUEJO), PARA ARMADURA NEGATIVA E PROTENSAO, COBRIMENTO 50 MM                                                                                                                                                                                                                                                                                                                                                                        </t>
  </si>
  <si>
    <t xml:space="preserve">ESPACADOR/SEPARADOR /CENTRALIZADOR DE BARRA DE ACO, PLASTICO, (CHUMBADOR TIPO CARAMBOLA - CB), DIAMETRO INTERNO ATE 20 MM                                                                                                                                                                                                                                                                                                                                                                                 </t>
  </si>
  <si>
    <t xml:space="preserve">ESPACADOR/SEPARADOR /CENTRALIZADOR DE BARRA DE ACO, PLASTICO, (CHUMBADOR TIPO CARAMBOLA - CB), DIAMETRO INTERNO ENTRE 25 A 32 MM                                                                                                                                                                                                                                                                                                                                                                          </t>
  </si>
  <si>
    <t xml:space="preserve">ESPACADOR/SEPARADOR DE CORDOALHA TIPO DISCO 12 FUROS DE 14 MM, PARA TIRANTES                                                                                                                                                                                                                                                                                                                                                                                                                              </t>
  </si>
  <si>
    <t xml:space="preserve">ESPARGIDOR DE ASFALTO PRESSURIZADO, REBOCAVEL, TANQUE DE 2500 L, PNEUMATICO,  COM MOTOR A GASOLINA 3,4HP                                                                                                                                                                                                                                                                                                                                                                                                  </t>
  </si>
  <si>
    <t xml:space="preserve">ESPARGIDOR DE ASFALTO PRESSURIZADO, TANQUE 6 M3 COM ISOLACAO TERMICA, AQUECIDO COM 2 MACARICOS, COM BARRA ESPARGIDORA 3,60 M, A SER MONTADO SOBRE CAMINHAO                                                                                                                                                                                                                                                                                                                                                </t>
  </si>
  <si>
    <t xml:space="preserve">ESPATULA DE ACO INOX COM CABO DE MADEIRA, LARGURA 8 CM                                                                                                                                                                                                                                                                                                                                                                                                                                                    </t>
  </si>
  <si>
    <t xml:space="preserve">ESPATULA DE PLASTICO LISA, LARGURA 10 CM                                                                                                                                                                                                                                                                                                                                                                                                                                                                  </t>
  </si>
  <si>
    <t xml:space="preserve">ESPELHO / PLACA CEGA 4" X 2", PARA INSTALACAO DE TOMADAS E INTERRUPTORES                                                                                                                                                                                                                                                                                                                                                                                                                                  </t>
  </si>
  <si>
    <t xml:space="preserve">ESPELHO / PLACA CEGA 4" X 4", PARA INSTALACAO DE TOMADAS E INTERRUPTORES                                                                                                                                                                                                                                                                                                                                                                                                                                  </t>
  </si>
  <si>
    <t xml:space="preserve">ESPELHO / PLACA DE 1 POSTO 4" X 2", PARA INSTALACAO DE TOMADAS E INTERRUPTORES                                                                                                                                                                                                                                                                                                                                                                                                                            </t>
  </si>
  <si>
    <t xml:space="preserve">ESPELHO / PLACA DE 2 POSTOS 4" X 2", PARA INSTALACAO DE TOMADAS E INTERRUPTORES                                                                                                                                                                                                                                                                                                                                                                                                                           </t>
  </si>
  <si>
    <t xml:space="preserve">ESPELHO / PLACA DE 2 POSTOS 4" X 4", PARA INSTALACAO DE TOMADAS E INTERRUPTORES                                                                                                                                                                                                                                                                                                                                                                                                                           </t>
  </si>
  <si>
    <t xml:space="preserve">ESPELHO / PLACA DE 3 POSTOS 4" X 2", PARA INSTALACAO DE TOMADAS E INTERRUPTORES                                                                                                                                                                                                                                                                                                                                                                                                                           </t>
  </si>
  <si>
    <t xml:space="preserve">ESPELHO / PLACA DE 4 POSTOS 4" X 4", PARA INSTALACAO DE TOMADAS E INTERRUPTORES                                                                                                                                                                                                                                                                                                                                                                                                                           </t>
  </si>
  <si>
    <t xml:space="preserve">ESPELHO / PLACA DE 6 POSTOS 4" X 4", PARA INSTALACAO DE TOMADAS E INTERRUPTORES                                                                                                                                                                                                                                                                                                                                                                                                                           </t>
  </si>
  <si>
    <t xml:space="preserve">ESPELHO CRISTAL E = 4 MM                                                                                                                                                                                                                                                                                                                                                                                                                                                                                  </t>
  </si>
  <si>
    <t xml:space="preserve">ESPELHO, RETO OU CURVO, EM LATAO CROMADO, ESPESSURA ATE 6 MM, LARGURA *40*MM, ALTURA *180*MM - PARA FECHADURA DE EMBUTIR                                                                                                                                                                                                                                                                                                                                                                                  </t>
  </si>
  <si>
    <t xml:space="preserve">ESPELHO, RETO OU CURVO, EM LATAO CROMADO, ESPESSURA MINIMA 6 MM, LARGURA *43*MM, ALTURA *230*MM - PARA FECHADURA DE EMBUTIR                                                                                                                                                                                                                                                                                                                                                                               </t>
  </si>
  <si>
    <t xml:space="preserve">ESPOLETA SIMPLES N 8.                                                                                                                                                                                                                                                                                                                                                                                                                                                                                     </t>
  </si>
  <si>
    <t xml:space="preserve">ESPUMA EXPANSIVA DE POLIURETANO, APLICACAO MANUAL - 500 ML                                                                                                                                                                                                                                                                                                                                                                                                                                                </t>
  </si>
  <si>
    <t xml:space="preserve">ESQUADRO DE ACO 12 " (300 MM), CABO DE ALUMINIO                                                                                                                                                                                                                                                                                                                                                                                                                                                           </t>
  </si>
  <si>
    <t xml:space="preserve">ESQUI TRIPLO, EM TUBO DE ACO CARBONO, PINTURA NO PROCESSO ELETROSTATICO - EQUIPAMENTO DE GINASTICA PARA ACADEMIA AO AR LIVRE / ACADEMIA DA TERCEIRA IDADE - ATI                                                                                                                                                                                                                                                                                                                                           </t>
  </si>
  <si>
    <t xml:space="preserve">ESTABILIZADOR BIVOLT AUTOMATICO, 1000 VA                                                                                                                                                                                                                                                                                                                                                                                                                                                                  </t>
  </si>
  <si>
    <t xml:space="preserve">ESTABILIZADOR BIVOLT AUTOMATICO, 1500 VA                                                                                                                                                                                                                                                                                                                                                                                                                                                                  </t>
  </si>
  <si>
    <t xml:space="preserve">ESTABILIZADOR BIVOLT AUTOMATICO, 2000 VA                                                                                                                                                                                                                                                                                                                                                                                                                                                                  </t>
  </si>
  <si>
    <t xml:space="preserve">ESTABILIZADOR BIVOLT AUTOMATICO, 300 VA                                                                                                                                                                                                                                                                                                                                                                                                                                                                   </t>
  </si>
  <si>
    <t xml:space="preserve">ESTABILIZADOR BIVOLT AUTOMATICO, 500 VA                                                                                                                                                                                                                                                                                                                                                                                                                                                                   </t>
  </si>
  <si>
    <t xml:space="preserve">ESTACA PRE-MOLDADA MACICA DE CONCRETO VIBRADO ARMADO, PARA CARGA DE 25 T, SECAO QUADRADA DE *16 X 16*, COM ANEL METALICO INCORPORADO A PECA (SOMENTE FORNECIMENTO)                                                                                                                                                                                                                                                                                                                                        </t>
  </si>
  <si>
    <t xml:space="preserve">ESTACA PRE-MOLDADA MACICA DE CONCRETO VIBRADO ARMADO, PARA CARGA DE 50 T, SECAO QUADRADA, COM ANEL METALICO INCORPORADO A PECA (SOMENTE FORNECIMENTO)                                                                                                                                                                                                                                                                                                                                                     </t>
  </si>
  <si>
    <t xml:space="preserve">ESTACA PRE-MOLDADA VAZADA DE CONCRETO CENTRIFUGADO, PARA CARGA DE 100 T, SECAO CIRCULAR, COM ANEL METALICO INCORPORADO A PECA (SOMENTE FORNECIMENTO)                                                                                                                                                                                                                                                                                                                                                      </t>
  </si>
  <si>
    <t xml:space="preserve">ESTILETE DE METAL, LAMINA 18 MM                                                                                                                                                                                                                                                                                                                                                                                                                                                                           </t>
  </si>
  <si>
    <t xml:space="preserve">ESTOPA                                                                                                                                                                                                                                                                                                                                                                                                                                                                                                    </t>
  </si>
  <si>
    <t xml:space="preserve">ESTOPIM SIMPLES                                                                                                                                                                                                                                                                                                                                                                                                                                                                                           </t>
  </si>
  <si>
    <t xml:space="preserve">ESTRIBO COM PARAFUSO EM CHAPA DE FERRO FUNDIDO DE 2" X 3/16" X 35 CM, SECAO "U", PARA MADEIRAMENTO DE TELHADO                                                                                                                                                                                                                                                                                                                                                                                             </t>
  </si>
  <si>
    <t xml:space="preserve">ETANOL                                                                                                                                                                                                                                                                                                                                                                                                                                                                                                    </t>
  </si>
  <si>
    <t xml:space="preserve">EXAMES - HORISTA (COLETADO CAIXA - ENCARGOS COMPLEMENTARES)                                                                                                                                                                                                                                                                                                                                                                                                                                               </t>
  </si>
  <si>
    <t xml:space="preserve">EXAMES - MENSALISTA (COLETADO CAIXA - ENCARGOS COMPLEMENTARES)                                                                                                                                                                                                                                                                                                                                                                                                                                            </t>
  </si>
  <si>
    <t xml:space="preserve">EXTENSAO DE SOLDA 201 ACETILENO, E = *1,5 A 2,5* MM                                                                                                                                                                                                                                                                                                                                                                                                                                                       </t>
  </si>
  <si>
    <t xml:space="preserve">EXTENSAO DE SOLDA 201 GLP, E = *2,5 A 4,0* MM                                                                                                                                                                                                                                                                                                                                                                                                                                                             </t>
  </si>
  <si>
    <t xml:space="preserve">EXTINTOR DE INCENDIO PORTATIL COM CARGA DE AGUA PRESSURIZADA DE 10 L, CLASSE A                                                                                                                                                                                                                                                                                                                                                                                                                            </t>
  </si>
  <si>
    <t xml:space="preserve">EXTINTOR DE INCENDIO PORTATIL COM CARGA DE GAS CARBONICO CO2 DE 4 KG, CLASSE BC                                                                                                                                                                                                                                                                                                                                                                                                                           </t>
  </si>
  <si>
    <t xml:space="preserve">EXTINTOR DE INCENDIO PORTATIL COM CARGA DE GAS CARBONICO CO2 DE 6 KG, CLASSE BC                                                                                                                                                                                                                                                                                                                                                                                                                           </t>
  </si>
  <si>
    <t xml:space="preserve">EXTINTOR DE INCENDIO PORTATIL COM CARGA DE PO QUIMICO SECO (PQS) DE 12 KG, CLASSE BC                                                                                                                                                                                                                                                                                                                                                                                                                      </t>
  </si>
  <si>
    <t xml:space="preserve">EXTINTOR DE INCENDIO PORTATIL COM CARGA DE PO QUIMICO SECO (PQS) DE 4 KG, CLASSE BC                                                                                                                                                                                                                                                                                                                                                                                                                       </t>
  </si>
  <si>
    <t xml:space="preserve">EXTINTOR DE INCENDIO PORTATIL COM CARGA DE PO QUIMICO SECO (PQS) DE 6 KG, CLASSE BC                                                                                                                                                                                                                                                                                                                                                                                                                       </t>
  </si>
  <si>
    <t xml:space="preserve">EXTINTOR DE INCENDIO PORTATIL COM CARGA DE PO QUIMICO SECO (PQS) DE 8 KG, CLASSE BC                                                                                                                                                                                                                                                                                                                                                                                                                       </t>
  </si>
  <si>
    <t xml:space="preserve">EXTREMIDADE PVC PBA, BF, JE, DN 100/ DE 110 MM (NBR 10351)                                                                                                                                                                                                                                                                                                                                                                                                                                                </t>
  </si>
  <si>
    <t xml:space="preserve">EXTREMIDADE PVC PBA, BF, JE, DN 75/ DE 85 MM (NBR 10351)                                                                                                                                                                                                                                                                                                                                                                                                                                                  </t>
  </si>
  <si>
    <t xml:space="preserve">EXTREMIDADE PVC PBA, PF, JE, DN 100 / DE 110 MM (NBR 10351)                                                                                                                                                                                                                                                                                                                                                                                                                                               </t>
  </si>
  <si>
    <t xml:space="preserve">EXTREMIDADE PVC PBA, PF, JE, DN 75 / DE 85 MM (NBR 10351)                                                                                                                                                                                                                                                                                                                                                                                                                                                 </t>
  </si>
  <si>
    <t xml:space="preserve">EXTREMIDADE/TUBETE PARA HIDROMETRO PVC, COM ROSCA, CURTA, COM BUCHA LATAO, 3/4"                                                                                                                                                                                                                                                                                                                                                                                                                           </t>
  </si>
  <si>
    <t xml:space="preserve">FECHADRUA BICO DE PAPAGAIO PARA PORTA DE CORRER EXTERNA, EM ACO INOX COM ACABAMENTO CROMADO, MAQUINA COM 45 MM, INCLUINDO CHAVE TIPO CILINDRO                                                                                                                                                                                                                                                                                                                                                             </t>
  </si>
  <si>
    <t xml:space="preserve">FECHADRUA BICO DE PAPAGAIO PARA PORTA DE CORRER INTERNA, EM ACO INOX COM ACABAMENTO CROMADO, MAQUINA COM 45 MM, INCLUINDO CHAVE TIPO BIPARTIDA                                                                                                                                                                                                                                                                                                                                                            </t>
  </si>
  <si>
    <t xml:space="preserve">FECHADURA AUXILIAR DE SEGURANCA PARA PORTA EXTERNA, EM ACO INOX, BROCA DE 45 A 55 MM, LINGUETA COM 3 AVANCOS, INCLUINDO 2 CHAVES TIPO CILINDRO                                                                                                                                                                                                                                                                                                                                                            </t>
  </si>
  <si>
    <t xml:space="preserve">FECHADURA DE EMBUTIR PARA GAVETA E MOVEIS DE MADEIRA, EM ACO INOX COM ACABAMENTO CROMADO, COM ABAS LATERAIS, CILINDRO COM 22 MM DE DIAMETRO, INCLUINDO CHAVE COM PERFIL METALICO E CAPA ESCAMOTEAVEL                                                                                                                                                                                                                                                                                                      </t>
  </si>
  <si>
    <t xml:space="preserve">FECHADURA DE SOBREPOR PARA GAVETAS E ARMARIOS, EM ACO INOX COM ACABAMENTO CROMADO, COM CILINDRO DE APROX 20 MM                                                                                                                                                                                                                                                                                                                                                                                            </t>
  </si>
  <si>
    <t xml:space="preserve">FECHADURA DE SOBREPOR PARA PORTAO, EM ACO INOX COM ACABAMENTO CROMADO, CAIXA DE 100 MM, INCLUINDO CHAVE TIPO CILINDRO                                                                                                                                                                                                                                                                                                                                                                                     </t>
  </si>
  <si>
    <t xml:space="preserve">FECHADURA DE SOBREPOR PARA PORTAO, EM ACO INOX COM ACABAMENTO CROMADO, CAIXA DE 100 MM, INCLUINDO CHAVE TIPO TETRA                                                                                                                                                                                                                                                                                                                                                                                        </t>
  </si>
  <si>
    <t xml:space="preserve">FECHADURA DE SOBREPOR TIPO CAIXAO, EM FERRO COM ACABAMENTO RESINADO, SEM MACANETA, SEM CILINDRO, INCLUINDO CHAVE TIPO SIMPLES                                                                                                                                                                                                                                                                                                                                                                             </t>
  </si>
  <si>
    <t xml:space="preserve">FECHADURA ESPELHO PARA PORTA DE BANHEIRO, EM ACO INOX (MAQUINA, TESTA E CONTRA-TESTA) E EM ZAMAC (MACANETA, LINGUETA E TRINCOS) COM ACABAMENTO CROMADO, MAQUINA DE 40 MM, INCLUINDO CHAVE TIPO TRANQUETA                                                                                                                                                                                                                                                                                                  </t>
  </si>
  <si>
    <t xml:space="preserve">FECHADURA ESPELHO PARA PORTA DE BANHEIRO, EM ACO INOX (MAQUINA, TESTA E CONTRA-TESTA) E EM ZAMAC (MACANETA, LINGUETA E TRINCOS) COM ACABAMENTO CROMADO, MAQUINA DE 55 MM, INCLUINDO CHAVE TIPO TRANQUETA  (CONJUNTO DE FECHADURAS)                                                                                                                                                                                                                                                                        </t>
  </si>
  <si>
    <t xml:space="preserve">FECHADURA ESPELHO PARA PORTA EXTERNA, EM ACO INOX (MAQUINA, TESTA E CONTRA-TESTA) E EM ZAMAC (MACANETA, LINGUETA E TRINCOS) COM ACABAMENTO CROMADO, MAQUINA DE 40 MM, INCLUINDO CHAVE TIPO CILINDRO                                                                                                                                                                                                                                                                                                       </t>
  </si>
  <si>
    <t xml:space="preserve">FECHADURA ESPELHO PARA PORTA EXTERNA, EM ACO INOX (MAQUINA, TESTA E CONTRA-TESTA) E EM ZAMAC (MACANETA, LINGUETA E TRINCOS) COM ACABAMENTO CROMADO, MAQUINA DE 55 MM, INCLUINDO CHAVE TIPO CILINDRO                                                                                                                                                                                                                                                                                                       </t>
  </si>
  <si>
    <t xml:space="preserve">FECHADURA ESPELHO PARA PORTA INTERNA, EM ACO INOX (MAQUINA, TESTA E CONTRA-TESTA) E EM ZAMAC (MACANETA, LINGUETA E TRINCOS) COM ACABAMENTO CROMADO, MAQUINA DE 40 MM, INCLUINDO CHAVE TIPO INTERNA                                                                                                                                                                                                                                                                                                        </t>
  </si>
  <si>
    <t xml:space="preserve">FECHADURA ESPELHO PARA PORTA INTERNA, EM ACO INOX (MAQUINA, TESTA E CONTRA-TESTA) E EM ZAMAC (MACANETA, LINGUETA E TRINCOS) COM ACABAMENTO CROMADO, MAQUINA DE 55 MM, INCLUINDO CHAVE TIPO INTERNA                                                                                                                                                                                                                                                                                                        </t>
  </si>
  <si>
    <t xml:space="preserve">FECHADURA PARA PORTA PIVOTANTE DE VIDRO TEMPERADO, EM ACO INOX COM ACABAMENTO CROMADO, RECORTE PADRAO SANTA MARINA, COM CILINDRO EM LATAO, INCLUINDO CHAVE TIPO CILINDRO                                                                                                                                                                                                                                                                                                                                  </t>
  </si>
  <si>
    <t xml:space="preserve">FECHADURA ROSETA REDONDA PARA PORTA DE BANHEIRO, EM ACO INOX (MAQUINA, TESTA E CONTRA-TESTA) E EM ZAMAC (MACANETA, LINGUETA E TRINCOS) COM ACABAMENTO CROMADO, MAQUINA DE 40 MM, INCLUINDO CHAVE TIPO TRANQUETA                                                                                                                                                                                                                                                                                           </t>
  </si>
  <si>
    <t xml:space="preserve">FECHADURA ROSETA REDONDA PARA PORTA DE BANHEIRO, EM ACO INOX (MAQUINA, TESTA E CONTRA-TESTA) E EM ZAMAC (MACANETA, LINGUETA E TRINCOS) COM ACABAMENTO CROMADO, MAQUINA DE 55 MM, INCLUINDO CHAVE TIPO TRANQUETA                                                                                                                                                                                                                                                                                           </t>
  </si>
  <si>
    <t xml:space="preserve">FECHADURA ROSETA REDONDA PARA PORTA EXTERNA, EM ACO INOX (MAQUINA, TESTA E CONTRA-TESTA) E EM ZAMAC (MACANETA, LINGUETA E TRINCOS) COM ACABAMENTO CROMADO, MAQUINA DE 40 MM, INCLUINDO CHAVE TIPO CILINDRO                                                                                                                                                                                                                                                                                                </t>
  </si>
  <si>
    <t xml:space="preserve">FECHADURA ROSETA REDONDA PARA PORTA EXTERNA, EM ACO INOX (MAQUINA, TESTA E CONTRA-TESTA) E EM ZAMAC (MACANETA, LINGUETA E TRINCOS) COM ACABAMENTO CROMADO, MAQUINA DE 55 MM, INCLUINDO CHAVE TIPO CILINDRO                                                                                                                                                                                                                                                                                                </t>
  </si>
  <si>
    <t xml:space="preserve">FECHADURA ROSETA REDONDA PARA PORTA INTERNA, EM ACO INOX (MAQUINA, TESTA E CONTRA-TESTA) E EM ZAMAC (MACANETA, LINGUETA E TRINCOS) COM ACABAMENTO CROMADO, MAQUINA DE 40 MM, INCLUINDO CHAVE TIPO INTERNA (CONJUNTO DE FECHADURAS)                                                                                                                                                                                                                                                                        </t>
  </si>
  <si>
    <t xml:space="preserve">FECHADURA ROSETA REDONDA PARA PORTA INTERNA, EM ACO INOX (MAQUINA, TESTA E CONTRA-TESTA) E EM ZAMAC (MACANETA, LINGUETA E TRINCOS) COM ACABAMENTO CROMADO, MAQUINA DE 55 MM, INCLUINDO CHAVE TIPO INTERNA                                                                                                                                                                                                                                                                                                 </t>
  </si>
  <si>
    <t xml:space="preserve">FECHO / FECHADURA COM PUXADOR CONCHA, COM TRANCA TIPO TRAVA, PARA JANELA / PORTA DE CORRER (INCLUI TESTA, FECHADURA, PUXADOR) - COMPLETA                                                                                                                                                                                                                                                                                                                                                                  </t>
  </si>
  <si>
    <t xml:space="preserve">FECHO / TRINCO TIPO AVIAO, EM ZAMAC CROMADO, *60* MM, PARA JANELAS - INCLUI PARAFUSOS                                                                                                                                                                                                                                                                                                                                                                                                                     </t>
  </si>
  <si>
    <t xml:space="preserve">FECHO DE SEGURANCA, TIPO BATOM, EM LATAO / ZAMAC, CROMADO, PARA PORTAS E JANELAS - INCLUI PARAFUSOS                                                                                                                                                                                                                                                                                                                                                                                                       </t>
  </si>
  <si>
    <t xml:space="preserve">FECHO QUEBRA UNHA, EM LATAO COM ACABAMENTO CROMADO, DE EMBUTIR, COM COMANDO ALAVANCA, ALTURA DE DE 22 CM, LARGURA MINIMA DE 1,90 CM E ESPESSURA MINIMA DE 1,90 MM, PARA PORTAS E JANELAS (INCLUI PARAFUSOS)                                                                                                                                                                                                                                                                                               </t>
  </si>
  <si>
    <t xml:space="preserve">FECHO QUEBRA UNHA, EM LATAO COM ACABAMENTO CROMADO, DE EMBUTIR, COM COMANDO ALAVANCA, ALTURA DE DE 40 CM, LARGURA MINIMA DE 1,90 CM E ESPESSURA MINIMA DE 1,90 MM, PARA PORTAS E JANELAS (INCLUI PARAFUSOS)                                                                                                                                                                                                                                                                                               </t>
  </si>
  <si>
    <t xml:space="preserve">FECHO QUEBRA UNHA, EM LATAO COM ACABAMENTO CROMADO, DE EMBUTIR, COM COMANDO DESLIZANTE, ALTURA DE 12 CM, LARGURA MINIMA DE 1,90 CM E ESPESSURA MINIMA DE 1,90 MM                                                                                                                                                                                                                                                                                                                                          </t>
  </si>
  <si>
    <t xml:space="preserve">FECHO QUEBRA UNHA, EM LATAO COM ACABAMENTO CROMADO, DE EMBUTIR, COM COMANDO DESLIZANTE, ALTURA DE 22 CM, LARGURA MINIMA DE 1,90 CM E ESPESSURA MINIMA DE 1,90 MM                                                                                                                                                                                                                                                                                                                                          </t>
  </si>
  <si>
    <t xml:space="preserve">FECHO QUEBRA UNHA, EM LATAO COM ACABAMENTO CROMADO, DE EMBUTIR, COM COMANDO DESLIZANTE, ALTURA DE 40 CM, LARGURA MINIMA DE 1,90 CM E ESPESSURA MINIMA DE 1,90 MM                                                                                                                                                                                                                                                                                                                                          </t>
  </si>
  <si>
    <t xml:space="preserve">FERRAMENTAS - FAMILIA ALMOXARIFE - HORISTA (ENCARGOS COMPLEMENTARES - COLETADO CAIXA)                                                                                                                                                                                                                                                                                                                                                                                                                     </t>
  </si>
  <si>
    <t xml:space="preserve">FERRAMENTAS - FAMILIA ALMOXARIFE - MENSALISTA (ENCARGOS COMPLEMENTARES - COLETADO CAIXA)                                                                                                                                                                                                                                                                                                                                                                                                                  </t>
  </si>
  <si>
    <t xml:space="preserve">FERRAMENTAS - FAMILIA CARPINTEIRO DE FORMAS - HORISTA (ENCARGOS COMPLEMENTARES - COLETADO CAIXA)                                                                                                                                                                                                                                                                                                                                                                                                          </t>
  </si>
  <si>
    <t xml:space="preserve">FERRAMENTAS - FAMILIA CARPINTEIRO DE FORMAS - MENSALISTA (ENCARGOS COMPLEMENTARES - COLETADO CAIXA)                                                                                                                                                                                                                                                                                                                                                                                                       </t>
  </si>
  <si>
    <t xml:space="preserve">FERRAMENTAS - FAMILIA ELETRICISTA - HORISTA (ENCARGOS COMPLEMENTARES - COLETADO CAIXA)                                                                                                                                                                                                                                                                                                                                                                                                                    </t>
  </si>
  <si>
    <t xml:space="preserve">FERRAMENTAS - FAMILIA ELETRICISTA - MENSALISTA (ENCARGOS COMPLEMENTARES - COLETADO CAIXA)                                                                                                                                                                                                                                                                                                                                                                                                                 </t>
  </si>
  <si>
    <t xml:space="preserve">FERRAMENTAS - FAMILIA ENCANADOR - HORISTA (ENCARGOS COMPLEMENTARES - COLETADO CAIXA)                                                                                                                                                                                                                                                                                                                                                                                                                      </t>
  </si>
  <si>
    <t xml:space="preserve">FERRAMENTAS - FAMILIA ENCANADOR - MENSALISTA (ENCARGOS COMPLEMENTARES - COLETADO CAIXA)                                                                                                                                                                                                                                                                                                                                                                                                                   </t>
  </si>
  <si>
    <t xml:space="preserve">FERRAMENTAS - FAMILIA ENCARREGADO GERAL - HORISTA (ENCARGOS COMPLEMENTARES - COLETADO CAIXA)                                                                                                                                                                                                                                                                                                                                                                                                              </t>
  </si>
  <si>
    <t xml:space="preserve">FERRAMENTAS - FAMILIA ENCARREGADO GERAL - MENSALISTA (ENCARGOS COMPLEMENTARES - COLETADO CAIXA)                                                                                                                                                                                                                                                                                                                                                                                                           </t>
  </si>
  <si>
    <t xml:space="preserve">FERRAMENTAS - FAMILIA ENGENHEIRO CIVIL - HORISTA (ENCARGOS COMPLEMENTARES - COLETADO CAIXA)                                                                                                                                                                                                                                                                                                                                                                                                               </t>
  </si>
  <si>
    <t xml:space="preserve">FERRAMENTAS - FAMILIA ENGENHEIRO CIVIL - MENSALISTA (ENCARGOS COMPLEMENTARES - COLETADO CAIXA)                                                                                                                                                                                                                                                                                                                                                                                                            </t>
  </si>
  <si>
    <t xml:space="preserve">FERRAMENTAS - FAMILIA OPERADOR ESCAVADEIRA - HORISTA (ENCARGOS COMPLEMENTARES - COLETADO CAIXA)                                                                                                                                                                                                                                                                                                                                                                                                           </t>
  </si>
  <si>
    <t xml:space="preserve">FERRAMENTAS - FAMILIA OPERADOR ESCAVADEIRA - MENSALISTA (ENCARGOS COMPLEMENTARES - COLETADO CAIXA)                                                                                                                                                                                                                                                                                                                                                                                                        </t>
  </si>
  <si>
    <t xml:space="preserve">FERRAMENTAS - FAMILIA PEDREIRO - HORISTA (ENCARGOS COMPLEMENTARES - COLETADO CAIXA)                                                                                                                                                                                                                                                                                                                                                                                                                       </t>
  </si>
  <si>
    <t xml:space="preserve">FERRAMENTAS - FAMILIA PEDREIRO - MENSALISTA (ENCARGOS COMPLEMENTARES - COLETADO CAIXA)                                                                                                                                                                                                                                                                                                                                                                                                                    </t>
  </si>
  <si>
    <t xml:space="preserve">FERRAMENTAS - FAMILIA PINTOR - HORISTA (ENCARGOS COMPLEMENTARES - COLETADO CAIXA)                                                                                                                                                                                                                                                                                                                                                                                                                         </t>
  </si>
  <si>
    <t xml:space="preserve">FERRAMENTAS - FAMILIA PINTOR - MENSALISTA (ENCARGOS COMPLEMENTARES - COLETADO CAIXA)                                                                                                                                                                                                                                                                                                                                                                                                                      </t>
  </si>
  <si>
    <t xml:space="preserve">FERRAMENTAS - FAMILIA SERVENTE - HORISTA (ENCARGOS COMPLEMENTARES - COLETADO CAIXA)                                                                                                                                                                                                                                                                                                                                                                                                                       </t>
  </si>
  <si>
    <t xml:space="preserve">FERRAMENTAS - FAMILIA SERVENTE - MENSALISTA (ENCARGOS COMPLEMENTARES - COLETADO CAIXA)                                                                                                                                                                                                                                                                                                                                                                                                                    </t>
  </si>
  <si>
    <t xml:space="preserve">FERRAMENTAS - FAMILIA SOLDADOR - HORISTA (ENCARGOS COMPLEMENTARES - COLETADO CAIXA)                                                                                                                                                                                                                                                                                                                                                                                                                       </t>
  </si>
  <si>
    <t xml:space="preserve">FERRAMENTAS - FAMILIA SOLDADOR - MENSALISTA (ENCARGOS COMPLEMENTARES - COLETADO CAIXA)                                                                                                                                                                                                                                                                                                                                                                                                                    </t>
  </si>
  <si>
    <t xml:space="preserve">FERRAMENTAS - FAMILIA TOPOGRAFO - HORISTA (ENCARGOS COMPLEMENTARES - COLETADO CAIXA)                                                                                                                                                                                                                                                                                                                                                                                                                      </t>
  </si>
  <si>
    <t xml:space="preserve">FERRAMENTAS - FAMILIA TOPOGRAFO - MENSALISTA (ENCARGOS COMPLEMENTARES - COLETADO CAIXA)                                                                                                                                                                                                                                                                                                                                                                                                                   </t>
  </si>
  <si>
    <t xml:space="preserve">FERROLHO COM FECHO / TRINCO REDONDO, EM ACO GALVANIZADO / ZINCADO, DE SOBREPOR, COM COMPRIMENTO DE 2" E ESPESSURA MINIMA DA CHAPA DE 0,90 MM, PARA PORTAS E JANELAS                                                                                                                                                                                                                                                                                                                                       </t>
  </si>
  <si>
    <t xml:space="preserve">FERROLHO COM FECHO / TRINCO REDONDO, EM ACO GALVANIZADO / ZINCADO, DE SOBREPOR, COM COMPRIMENTO DE 3" A 4" E ESPESSURA MINIMA DA CHAPA DE 0,90 MM                                                                                                                                                                                                                                                                                                                                                         </t>
  </si>
  <si>
    <t xml:space="preserve">FERROLHO COM FECHO / TRINCO REDONDO, EM ACO GALVANIZADO / ZINCADO, DE SOBREPOR, COM COMPRIMENTO DE 5" E ESPESSURA MINIMA DA CHAPA DE 0,90 MM                                                                                                                                                                                                                                                                                                                                                              </t>
  </si>
  <si>
    <t xml:space="preserve">FERROLHO COM FECHO / TRINCO REDONDO, EM ACO GALVANIZADO / ZINCADO, DE SOBREPOR, COM COMPRIMENTO DE 6" E ESPESSURA MINIMA DA CHAPA DE 1,50 MM                                                                                                                                                                                                                                                                                                                                                              </t>
  </si>
  <si>
    <t xml:space="preserve">FERROLHO COM FECHO / TRINCO REDONDO, EM ACO GALVANIZADO / ZINCADO, DE SOBREPOR, COM COMPRIMENTO DE 8" E ESPESSURA MINIMA DA CHAPA DE 1,50 MM                                                                                                                                                                                                                                                                                                                                                              </t>
  </si>
  <si>
    <t xml:space="preserve">FERROLHO COM FECHO /TRINCO REDONDO, EM ACO GALVANIZADO / ZINCADO, DE SOBREPOR, COM COMPRIMENTO DE 10" A 12" E ESPESSURA MINIMA DA CHAPA DE 1,50 MM                                                                                                                                                                                                                                                                                                                                                        </t>
  </si>
  <si>
    <t xml:space="preserve">FERROLHO COM FECHO CHATO E PORTA CADEADO , EM ACO GALVANIZADO / ZINCADO, DE SOBREPOR, COM COMPRIMENTO DE 3" A 4", CHAPA COM ESPESSURA MINIMA DE 0,90 MM E LARGURA MINIMA DE 3,20 CM (FECHO SIMPLES / LEVE) (INCLUI PARAFUSOS)                                                                                                                                                                                                                                                                             </t>
  </si>
  <si>
    <t xml:space="preserve">FERROLHO COM FECHO CHATO E PORTA CADEADO , EM ACO GALVANIZADO / ZINCADO, DE SOBREPOR, COM COMPRIMENTO DE 3" A 4", CHAPA COM ESPESSURA MINIMA DE 1,70 MM E LARGURA MINIMA DE 5,00 CM (FECHO REFORCADO)                                                                                                                                                                                                                                                                                                     </t>
  </si>
  <si>
    <t xml:space="preserve">FERROLHO COM FECHO CHATO E PORTA CADEADO , EM ACO GALVANIZADO / ZINCADO, DE SOBREPOR, COM COMPRIMENTO DE 5", CHAPA COM ESPESSURA MINIMA DE 0,90 MM E LARGURA MINIMA DE 3,20 CM (FECHO SIMPLES)                                                                                                                                                                                                                                                                                                            </t>
  </si>
  <si>
    <t xml:space="preserve">FERROLHO COM FECHO CHATO E PORTA CADEADO , EM ACO GALVANIZADO / ZINCADO, DE SOBREPOR, COM COMPRIMENTO DE 5", CHAPA COM ESPESSURA MINIMA DE 1,70 MM E LARGURA MINIMA DE 5,00 CM (FECHO REFORCADO)                                                                                                                                                                                                                                                                                                          </t>
  </si>
  <si>
    <t xml:space="preserve">FERROLHO COM FECHO CHATO E PORTA CADEADO , EM ACO GALVANIZADO / ZINCADO, DE SOBREPOR, COM COMPRIMENTO DE 6", CHAPA COM ESPESSURA MINIMA DE 0,90 MM E LARGURA MINIMA DE 3,80 CM (FECHO SIMPLES)                                                                                                                                                                                                                                                                                                            </t>
  </si>
  <si>
    <t xml:space="preserve">FERROLHO COM FECHO CHATO E PORTA CADEADO , EM ACO GALVANIZADO / ZINCADO, DE SOBREPOR, COM COMPRIMENTO DE 6", CHAPA COM ESPESSURA MINIMA DE 1,70 MM E LARGURA /MINIMA DE 5,00 CM (FECHO REFORCADO) (INCLUI PARAFUSOS)                                                                                                                                                                                                                                                                                      </t>
  </si>
  <si>
    <t xml:space="preserve">FERTILIZANTE NPK -  10:10:10                                                                                                                                                                                                                                                                                                                                                                                                                                                                              </t>
  </si>
  <si>
    <t xml:space="preserve">FERTILIZANTE NPK - 4: 14: 8                                                                                                                                                                                                                                                                                                                                                                                                                                                                               </t>
  </si>
  <si>
    <t xml:space="preserve">FERTILIZANTE ORGANICO COMPOSTO, CLASSE A                                                                                                                                                                                                                                                                                                                                                                                                                                                                  </t>
  </si>
  <si>
    <t xml:space="preserve">FIBRA DE ACO PARA REFORCO DO CONCRETO, SOLTA, TIPO A-I, FATOR DE FORMA *50* L / D, COMPRIMENTO DE *30* MM E RESISTENCIA A TRACAO DO ACO MAIOR 1000 MPA                                                                                                                                                                                                                                                                                                                                                    </t>
  </si>
  <si>
    <t xml:space="preserve">FILTRO ANAEROBIO, EM POLIETILENO DE ALTA DENSIDADE (PEAD), CAPACIDADE *1100* LITROS (NBR 13969)                                                                                                                                                                                                                                                                                                                                                                                                           </t>
  </si>
  <si>
    <t xml:space="preserve">FILTRO ANAEROBIO, EM POLIETILENO DE ALTA DENSIDADE (PEAD), CAPACIDADE *2800* LITROS (NBR 13969)                                                                                                                                                                                                                                                                                                                                                                                                           </t>
  </si>
  <si>
    <t xml:space="preserve">FILTRO ANAEROBIO, EM POLIETILENO DE ALTA DENSIDADE (PEAD), CAPACIDADE *5000* LITROS (NBR 13969)                                                                                                                                                                                                                                                                                                                                                                                                           </t>
  </si>
  <si>
    <t xml:space="preserve">FINCAPINO CURTO CALIBRE 22, CARGA MEDIA POTENCIA 5 (PARA FERRAMENTA DE ACAO DIRETA) COR VERMELHA                                                                                                                                                                                                                                                                                                                                                                                                          </t>
  </si>
  <si>
    <t xml:space="preserve">FINCAPINO LONGO CALIBRE 22, CARGA FORTE POTENCIA 7 (PARA FERRAMENTA DE ACAO DIRETA), COR AMARELA                                                                                                                                                                                                                                                                                                                                                                                                          </t>
  </si>
  <si>
    <t xml:space="preserve">FIO DE COBRE, SOLIDO, CLASSE 1, ISOLACAO EM PVC/A, ANTICHAMA BWF-B, 450/750V, SECAO NOMINAL 1,5 MM2                                                                                                                                                                                                                                                                                                                                                                                                       </t>
  </si>
  <si>
    <t xml:space="preserve">FIO DE COBRE, SOLIDO, CLASSE 1, ISOLACAO EM PVC/A, ANTICHAMA BWF-B, 450/750V, SECAO NOMINAL 10 MM2                                                                                                                                                                                                                                                                                                                                                                                                        </t>
  </si>
  <si>
    <t xml:space="preserve">FIO DE COBRE, SOLIDO, CLASSE 1, ISOLACAO EM PVC/A, ANTICHAMA BWF-B, 450/750V, SECAO NOMINAL 2,5 MM2                                                                                                                                                                                                                                                                                                                                                                                                       </t>
  </si>
  <si>
    <t xml:space="preserve">FIO DE COBRE, SOLIDO, CLASSE 1, ISOLACAO EM PVC/A, ANTICHAMA BWF-B, 450/750V, SECAO NOMINAL 4 MM2                                                                                                                                                                                                                                                                                                                                                                                                         </t>
  </si>
  <si>
    <t xml:space="preserve">FIO DE COBRE, SOLIDO, CLASSE 1, ISOLACAO EM PVC/A, ANTICHAMA BWF-B, 450/750V, SECAO NOMINAL 6 MM2                                                                                                                                                                                                                                                                                                                                                                                                         </t>
  </si>
  <si>
    <t xml:space="preserve">FITA / CINTA AUTOADESIVA ELASTOMERICA PARA VEDACAO, L= 50 MM, E = 3 MM                                                                                                                                                                                                                                                                                                                                                                                                                                    </t>
  </si>
  <si>
    <t xml:space="preserve">FITA ACO INOX PARA CINTAR POSTE, L = 19 MM, E = 0,5 MM (ROLO DE 30M)                                                                                                                                                                                                                                                                                                                                                                                                                                      </t>
  </si>
  <si>
    <t xml:space="preserve">FITA ADESIVA ALUMINIZADA, PARA INSTALACAO DE MANTAS DE SUBCOBERTURA,  L = *5* CM                                                                                                                                                                                                                                                                                                                                                                                                                          </t>
  </si>
  <si>
    <t xml:space="preserve">FITA ADESIVA ANTICORROSIVA DE PVC FLEXIVEL, COR PRETA, PARA PROTECAO TUBULACAO, 50 MM X 30 M (L X C), E= *0,25* MM                                                                                                                                                                                                                                                                                                                                                                                        </t>
  </si>
  <si>
    <t xml:space="preserve">FITA ADESIVA ASFALTICA ALUMINIZADA MULTIUSO, L = 10 CM, ROLO DE 10 M                                                                                                                                                                                                                                                                                                                                                                                                                                      </t>
  </si>
  <si>
    <t xml:space="preserve">FITA CREPE ROLO DE 25 MM X 50 M                                                                                                                                                                                                                                                                                                                                                                                                                                                                           </t>
  </si>
  <si>
    <t xml:space="preserve">FITA DE PAPEL MICROPERFURADO, 50 X 150 MM, PARA TRATAMENTO DE JUNTAS DE CHAPA DE GESSO PARA DRYWALL                                                                                                                                                                                                                                                                                                                                                                                                       </t>
  </si>
  <si>
    <t xml:space="preserve">FITA DE PAPEL REFORCADA COM LAMINA DE METAL PARA REFORCO DE CANTOS DE CHAPA DE GESSO PARA DRYWALL                                                                                                                                                                                                                                                                                                                                                                                                         </t>
  </si>
  <si>
    <t xml:space="preserve">FITA ISOLANTE ADESIVA ANTICHAMA, USO ATE 750 V, EM ROLO DE 19 MM X 20 M                                                                                                                                                                                                                                                                                                                                                                                                                                   </t>
  </si>
  <si>
    <t xml:space="preserve">FITA ISOLANTE ADESIVA ANTICHAMA, USO ATE 750 V, EM ROLO DE 19 MM X 5 M                                                                                                                                                                                                                                                                                                                                                                                                                                    </t>
  </si>
  <si>
    <t xml:space="preserve">FITA ISOLANTE DE BORRACHA AUTOFUSAO, USO ATE 69 KV (ALTA TENSAO)                                                                                                                                                                                                                                                                                                                                                                                                                                          </t>
  </si>
  <si>
    <t xml:space="preserve">FITA METALICA GRAVADA, L = 17 MM, ROLO DE 25 M, CARGA RECOMENDADA = *120* KGF                                                                                                                                                                                                                                                                                                                                                                                                                             </t>
  </si>
  <si>
    <t xml:space="preserve">FITA METALICA PERFURADA, L = *18* MM, ROLO DE 30 M, CARGA RECOMENDADA = *30* KGF                                                                                                                                                                                                                                                                                                                                                                                                                          </t>
  </si>
  <si>
    <t xml:space="preserve">FITA METALICA PERFURADA, L = 17 MM, ROLO DE 30 M, CARGA RECOMENDADA = *19* KGF                                                                                                                                                                                                                                                                                                                                                                                                                            </t>
  </si>
  <si>
    <t xml:space="preserve">FITA METALICA PERFURADA, L = 25 MM, ROLO DE 30 M, CARGA RECOMENDADA = *222,5* KGF                                                                                                                                                                                                                                                                                                                                                                                                                         </t>
  </si>
  <si>
    <t xml:space="preserve">FITA VEDA ROSCA EM ROLOS DE 18 MM X 10 M (L X C)                                                                                                                                                                                                                                                                                                                                                                                                                                                          </t>
  </si>
  <si>
    <t xml:space="preserve">FITA VEDA ROSCA EM ROLOS DE 18 MM X 25 M (L X C)                                                                                                                                                                                                                                                                                                                                                                                                                                                          </t>
  </si>
  <si>
    <t xml:space="preserve">FITA VEDA ROSCA EM ROLOS DE 18 MM X 50 M (L X C)                                                                                                                                                                                                                                                                                                                                                                                                                                                          </t>
  </si>
  <si>
    <t xml:space="preserve">FIXADOR DE ABA AUTOTRAVANTE PARA TELHA DE FIBROCIMENTO, TIPO CANALETE 90 OU KALHETAO                                                                                                                                                                                                                                                                                                                                                                                                                      </t>
  </si>
  <si>
    <t xml:space="preserve">FIXADOR DE ABA SIMPLES PARA TELHA DE FIBROCIMENTO, TIPO CANALETA 49 OU KALHETA                                                                                                                                                                                                                                                                                                                                                                                                                            </t>
  </si>
  <si>
    <t xml:space="preserve">FIXADOR DE ABA SIMPLES PARA TELHA DE FIBROCIMENTO, TIPO CANALETA 90 OU KALHETAO                                                                                                                                                                                                                                                                                                                                                                                                                           </t>
  </si>
  <si>
    <t xml:space="preserve">FLANELA *30 X 40* CM                                                                                                                                                                                                                                                                                                                                                                                                                                                                                      </t>
  </si>
  <si>
    <t xml:space="preserve">FLANGE SEXTAVADO DE FERRO GALVANIZADO, COM ROSCA BSP, DE 1 1/2"                                                                                                                                                                                                                                                                                                                                                                                                                                           </t>
  </si>
  <si>
    <t xml:space="preserve">FLANGE SEXTAVADO DE FERRO GALVANIZADO, COM ROSCA BSP, DE 1 1/4"                                                                                                                                                                                                                                                                                                                                                                                                                                           </t>
  </si>
  <si>
    <t xml:space="preserve">FLANGE SEXTAVADO DE FERRO GALVANIZADO, COM ROSCA BSP, DE 1/2"                                                                                                                                                                                                                                                                                                                                                                                                                                             </t>
  </si>
  <si>
    <t xml:space="preserve">FLANGE SEXTAVADO DE FERRO GALVANIZADO, COM ROSCA BSP, DE 1"                                                                                                                                                                                                                                                                                                                                                                                                                                               </t>
  </si>
  <si>
    <t xml:space="preserve">FLANGE SEXTAVADO DE FERRO GALVANIZADO, COM ROSCA BSP, DE 2 1/2"                                                                                                                                                                                                                                                                                                                                                                                                                                           </t>
  </si>
  <si>
    <t xml:space="preserve">FLANGE SEXTAVADO DE FERRO GALVANIZADO, COM ROSCA BSP, DE 2"                                                                                                                                                                                                                                                                                                                                                                                                                                               </t>
  </si>
  <si>
    <t xml:space="preserve">FLANGE SEXTAVADO DE FERRO GALVANIZADO, COM ROSCA BSP, DE 3/4"                                                                                                                                                                                                                                                                                                                                                                                                                                             </t>
  </si>
  <si>
    <t xml:space="preserve">FLANGE SEXTAVADO DE FERRO GALVANIZADO, COM ROSCA BSP, DE 3"                                                                                                                                                                                                                                                                                                                                                                                                                                               </t>
  </si>
  <si>
    <t xml:space="preserve">FLANGE SEXTAVADO DE FERRO GALVANIZADO, COM ROSCA BSP, DE 4"                                                                                                                                                                                                                                                                                                                                                                                                                                               </t>
  </si>
  <si>
    <t xml:space="preserve">FLANGE SEXTAVADO DE FERRO GALVANIZADO, COM ROSCA BSP, DE 6"                                                                                                                                                                                                                                                                                                                                                                                                                                               </t>
  </si>
  <si>
    <t xml:space="preserve">FORRO COMPOSTO POR PAINEIS DE LA DE VIDRO, REVESTIDOS EM PVC MICROPERFURADO, DE *1250 X 625* MM, ESPESSURA 15 MM (COM COLOCACAO)                                                                                                                                                                                                                                                                                                                                                                          </t>
  </si>
  <si>
    <t xml:space="preserve">FORRO DE FIBRA MINERAL EM PLACAS DE 1250 X 625 MM, E = 15 MM, BORDA RETA, COM PINTURA ANTIMOFO, APOIADO EM PERFIL DE ACO GALVANIZADO COM 24 MM DE BASE - INSTALADO                                                                                                                                                                                                                                                                                                                                        </t>
  </si>
  <si>
    <t xml:space="preserve">FORRO DE FIBRA MINERAL EM PLACAS DE 625 X 625 MM, E = 15 MM, BORDA RETA, COM PINTURA ANTIMOFO, APOIADO EM PERFIL DE ACO GALVANIZADO COM 24 MM DE BASE - INSTALADO                                                                                                                                                                                                                                                                                                                                         </t>
  </si>
  <si>
    <t xml:space="preserve">FORRO DE FIBRA MINERAL EM PLACAS DE 625 X 625 MM, E = 15/16 MM, BORDA REBAIXADA, COM PINTURA ANTIMOFO, APOIADO EM PERFIL DE ACO GALVANIZADO COM 24 MM DE BASE - INSTALADO                                                                                                                                                                                                                                                                                                                                 </t>
  </si>
  <si>
    <t xml:space="preserve">FORRO DE MADEIRA CEDRINHO OU EQUIVALENTE DA REGIAO, ENCAIXE MACHO/FEMEA COM FRISO, *10 X 1* CM (SEM COLOCACAO)                                                                                                                                                                                                                                                                                                                                                                                            </t>
  </si>
  <si>
    <t xml:space="preserve">FORRO DE MADEIRA CUMARU/IPE CHAMPANHE OU EQUIVALENTE DA REGIAO, ENCAIXE MACHO/FEMEA COM FRISO, *10 X 1* CM (SEM COLOCACAO)                                                                                                                                                                                                                                                                                                                                                                                </t>
  </si>
  <si>
    <t xml:space="preserve">FORRO DE MADEIRA PINUS OU EQUIVALENTE DA REGIAO, ENCAIXE MACHO/FEMEA COM FRISO, *10 X 1* CM (SEM COLOCACAO)                                                                                                                                                                                                                                                                                                                                                                                               </t>
  </si>
  <si>
    <t xml:space="preserve">FORRO DE PVC LISO, BRANCO, REGUA DE 10 CM, ESPESSURA DE 8 MM A 10 MM (COM COLOCACAO / SEM ESTRUTURA METALICA)                                                                                                                                                                                                                                                                                                                                                                                             </t>
  </si>
  <si>
    <t xml:space="preserve">FORRO DE PVC LISO, BRANCO, REGUA DE 20 CM, ESPESSURA DE 8 MM A 10 MM, COMPRIMENTO 6 M (SEM COLOCACAO)                                                                                                                                                                                                                                                                                                                                                                                                     </t>
  </si>
  <si>
    <t xml:space="preserve">FORRO DE PVC, FRISADO, BRANCO, REGUA DE 10 CM, ESPESSURA DE 8 MM A 10 MM E COMPRIMENTO 6 M (SEM COLOCACAO)                                                                                                                                                                                                                                                                                                                                                                                                </t>
  </si>
  <si>
    <t xml:space="preserve">FORRO DE PVC, FRISADO, BRANCO, REGUA DE 20 CM, ESPESSURA DE 8 MM A 10 MM E COMPRIMENTO 6 M (SEM COLOCACAO)                                                                                                                                                                                                                                                                                                                                                                                                </t>
  </si>
  <si>
    <t xml:space="preserve">FOSSA SEPTICA, SEM FILTRO, EM POLIETILENO DE ALTA DENSIDADE (PEAD), PARA 15 A 30 CONTRIBUINTES, CILINDRICA, COM TAMPA, CAPACIDADE APROXIMADA DE *5500* LITROS (NBR 7229)                                                                                                                                                                                                                                                                                                                                  </t>
  </si>
  <si>
    <t xml:space="preserve">FOSSA SEPTICA, SEM FILTRO, EM POLIETILENO DE ALTA DENSIDADE (PEAD), PARA 4 A 7 CONTRIBUINTES, CILINDRICA, COM TAMPA, CAPACIDADE APROXIMADA DE *1100* LITROS (NBR 7229)                                                                                                                                                                                                                                                                                                                                    </t>
  </si>
  <si>
    <t xml:space="preserve">FOSSA SEPTICA, SEM FILTRO, EM POLIETILENO DE ALTA DENSIDADE (PEAD), PARA 8 A 14 CONTRIBUINTES, CILINDRICA, COM TAMPA, CAPACIDADE APROXIMADA DE *3000* LITROS (NBR 7229)                                                                                                                                                                                                                                                                                                                                   </t>
  </si>
  <si>
    <t xml:space="preserve">FOSSA SEPTICA,SEM FILTRO, EM POLIETILENO DE ALTA DENSIDADE (PEAD), PARA 40 A 52 CONTRIBUINTES, CILINDRICA, COM TAMPA, CAPACIDADE APROXIMADA DE *10000* LITROS (NBR 7229)                                                                                                                                                                                                                                                                                                                                  </t>
  </si>
  <si>
    <t xml:space="preserve">FRESADORA DE ASFALTO A FRIO SOBRE ESTEIRAS, LARG. FRESAGEM 2,00 M, POT. 410 KW/550 HP                                                                                                                                                                                                                                                                                                                                                                                                                     </t>
  </si>
  <si>
    <t xml:space="preserve">FRESADORA DE ASFALTO A FRIO SOBRE RODAS, LARG. FRESAGEM 1,00 M, POT. 155 KW/208 HP                                                                                                                                                                                                                                                                                                                                                                                                                        </t>
  </si>
  <si>
    <t xml:space="preserve">FUNDO ANTICORROSIVO PARA METAIS FERROSOS (ZARCAO)                                                                                                                                                                                                                                                                                                                                                                                                                                                         </t>
  </si>
  <si>
    <t xml:space="preserve">FUNDO PREPARADOR ACRILICO BASE AGUA                                                                                                                                                                                                                                                                                                                                                                                                                                                                       </t>
  </si>
  <si>
    <t xml:space="preserve">FUNDO SINTETICO NIVELADOR BRANCO FOSCO PARA MADEIRA                                                                                                                                                                                                                                                                                                                                                                                                                                                       </t>
  </si>
  <si>
    <t xml:space="preserve">FURO PARA TORNEIRA OU OUTROS ACESSORIOS  EM BANCADA DE MARMORE/ GRANITO OU OUTRO TIPO DE PEDRA NATURAL                                                                                                                                                                                                                                                                                                                                                                                                    </t>
  </si>
  <si>
    <t xml:space="preserve">FUSIVEL DIAZED 20 A TAMANHO DII, CAPACIDADE DE INTERRUPCAO DE 50 KA EM VCA E 8 KA EM VCC, TENSAO NOMIMNAL DE 500 V                                                                                                                                                                                                                                                                                                                                                                                        </t>
  </si>
  <si>
    <t xml:space="preserve">FUSIVEL DIAZED 35 A TAMANHO DIII, CAPACIDADE DE INTERRUPCAO DE 50 KA EM VCA E 8 KA EM VCC, TENSAO NOMIMNAL DE 500 V                                                                                                                                                                                                                                                                                                                                                                                       </t>
  </si>
  <si>
    <t xml:space="preserve">FUSIVEL NH *36* A 80 AMPERES, TAMANHO 00, CAPACIDADE DE INTERRUPCAO DE 120 KA, TENSAO NOMIMNAL DE 500 V                                                                                                                                                                                                                                                                                                                                                                                                   </t>
  </si>
  <si>
    <t xml:space="preserve">FUSIVEL NH 100 A TAMANHO 00, CAPACIDADE DE INTERRUPCAO DE 120 KA, TENSAO NOMIMNAL DE 500 V                                                                                                                                                                                                                                                                                                                                                                                                                </t>
  </si>
  <si>
    <t xml:space="preserve">FUSIVEL NH 125 A TAMANHO 00, CAPACIDADE DE INTERRUPCAO DE 120 KA, TENSAO NOMIMNAL DE 500 V                                                                                                                                                                                                                                                                                                                                                                                                                </t>
  </si>
  <si>
    <t xml:space="preserve">FUSIVEL NH 160 A TAMANHO 00, CAPACIDADE DE INTERRUPCAO DE 120 KA, TENSAO NOMIMNAL DE 500 V                                                                                                                                                                                                                                                                                                                                                                                                                </t>
  </si>
  <si>
    <t xml:space="preserve">FUSIVEL NH 20 A TAMANHO 000, CAPACIDADE DE INTERRUPCAO DE 120 KA, TENSAO NOMIMNAL DE 500 V                                                                                                                                                                                                                                                                                                                                                                                                                </t>
  </si>
  <si>
    <t xml:space="preserve">FUSIVEL NH 200 A 250 AMPERES, TAMANHO 1, CAPACIDADE DE INTERRUPCAO DE 120 KA, TENSAO NOMIMNAL DE 500 V                                                                                                                                                                                                                                                                                                                                                                                                    </t>
  </si>
  <si>
    <t xml:space="preserve">GABIAO  TIPO CAIXA, MALHA HEXAGONAL 8 X 10 CM (ZN/AL), FIO 2,7 MM, DIMENSOES 2,0 X 1,0 X 0,5 M (C X L X A)                                                                                                                                                                                                                                                                                                                                                                                                </t>
  </si>
  <si>
    <t xml:space="preserve">GABIAO MANTA (COLCHAO) MALHA HEXAGONAL 6 X 8 CM (ZN/AL REVESTIDO COM POLIMERO), DIMENSOES 4,0 X 2,0 X 0,17 M (C X L X A) FIO 2 MM                                                                                                                                                                                                                                                                                                                                                                         </t>
  </si>
  <si>
    <t xml:space="preserve">GABIAO MANTA (COLCHAO) MALHA HEXAGONAL 6 X 8 CM (ZN/AL REVESTIDO COM POLIMERO), FIO 2 MM, DIMENSOES 4,0 X 2,0 X 0,23 M (C X L X A)                                                                                                                                                                                                                                                                                                                                                                        </t>
  </si>
  <si>
    <t xml:space="preserve">GABIAO MANTA (COLCHAO) MALHA HEXAGONAL 6 X 8 CM (ZN/AL REVESTIDO COM POLIMERO), FIO 2 MM, DIMENSOES 4,0 X 2,0 X 0,3 M (C X L X A)                                                                                                                                                                                                                                                                                                                                                                         </t>
  </si>
  <si>
    <t xml:space="preserve">GABIAO MANTA (COLCHAO) MALHA HEXAGONAL 6 X 8 CM (ZN/AL REVESTIDO COM POLIMERO), FIO 2,0 MM, DIMENSOES 5,0 X 2,0 X 0,17 M (C X L X A)                                                                                                                                                                                                                                                                                                                                                                      </t>
  </si>
  <si>
    <t xml:space="preserve">GABIAO MANTA (COLCHAO) MALHA HEXAGONAL 6 X 8 CM (ZN/AL REVESTIDO COM POLIMERO), FIO 2,0 MM, DIMENSOES 5,0 X 2,0 X 0,23 M (C X L X A)                                                                                                                                                                                                                                                                                                                                                                      </t>
  </si>
  <si>
    <t xml:space="preserve">GABIAO MANTA (COLCHAO) MALHA HEXAGONAL 6 X 8 CM (ZN/AL REVESTIDO COM POLIMERO), FIO 2,0 MM, DIMENSOES 5,0 X 2,0 X 0,30 M (C X L X A)                                                                                                                                                                                                                                                                                                                                                                      </t>
  </si>
  <si>
    <t xml:space="preserve">GABIAO SACO MALHA HEXAGONAL 8 X 10 CM (ZN/AL REVESTIDO COM POLIMERO),  FIO 2,4 MM, DIMENSOES 3,0 X 0,65 M                                                                                                                                                                                                                                                                                                                                                                                                 </t>
  </si>
  <si>
    <t xml:space="preserve">GABIAO SACO MALHA HEXAGONAL 8 X 10 CM (ZN/AL REVESTIDO COM POLIMERO), FIO 2,4 MM, H = 0,65 M                                                                                                                                                                                                                                                                                                                                                                                                              </t>
  </si>
  <si>
    <t xml:space="preserve">GABIAO SACO MALHA HEXAGONAL 8 X 10 CM (ZN/AL), FIO 2,7 MM, DIMENSOES 4,0 X 0,65 M                                                                                                                                                                                                                                                                                                                                                                                                                         </t>
  </si>
  <si>
    <t xml:space="preserve">GABIAO TIPO CAIXA MALHA HEXAGONAL 8 X 10 CM (ZN/AL REVESTIDO COM POLIMERO),  FIO 2,4 MM, DIMENSOES 2,0 X 1,0 X 1,0 M (C X L X A)                                                                                                                                                                                                                                                                                                                                                                          </t>
  </si>
  <si>
    <t xml:space="preserve">GABIAO TIPO CAIXA MALHA HEXAGONAL 8 X 10 CM (ZN/AL REVESTIDO COM POLIMERO),  FIO 2,4 MM, H = 0,50 M                                                                                                                                                                                                                                                                                                                                                                                                       </t>
  </si>
  <si>
    <t xml:space="preserve">GABIAO TIPO CAIXA MALHA HEXAGONAL 8 X 10 CM (ZN/AL), FIO 2,7 MM, DIMENSOES 2,0 X 1,0 X 1,0 M (C X L X A)                                                                                                                                                                                                                                                                                                                                                                                                  </t>
  </si>
  <si>
    <t xml:space="preserve">GABIAO TIPO CAIXA MALHA HEXAGONAL 8 X 10 CM (ZN/AL), FIO 2,7 MM, H = 0,50 M                                                                                                                                                                                                                                                                                                                                                                                                                               </t>
  </si>
  <si>
    <t xml:space="preserve">GABIAO TIPO CAIXA PARA SOLO REFORCADO, MALHA HEXAGONAL DE DUPLA TORCAO 8 X 10 CM (ZN/AL REVESTIDO COM POLIMERO), FIO 2,7 MM, DIMENSOES 2,0 X 1,0 X 0,5 M, COM CAUDA DE 3,0 M                                                                                                                                                                                                                                                                                                                              </t>
  </si>
  <si>
    <t xml:space="preserve">GABIAO TIPO CAIXA PARA SOLO REFORCADO, MALHA HEXAGONAL DE DUPLA TORCAO 8 X 10 CM (ZN/AL REVESTIDO COM POLIMERO), FIO 2,7 MM, DIMENSOES 2,0 X 1,0 X 1,0 M, COM CAUDA DE 3,0 M                                                                                                                                                                                                                                                                                                                              </t>
  </si>
  <si>
    <t xml:space="preserve">GABIAO TIPO CAIXA PARA SOLO REFORCADO, MALHA HEXAGONAL DE DUPLA TORCAO 8 X 10 CM (ZN/AL REVESTIDO COM POLIMERO), FIO 2,7 MM, DIMENSOES 2,0 X 1,0 X 1,0 M, COM CAUDA DE 4,0 M                                                                                                                                                                                                                                                                                                                              </t>
  </si>
  <si>
    <t xml:space="preserve">GABIAO TIPO CAIXA PARA SOLO REFORCADO, MALHA HEXAGONAL 8 X 10 CM (ZN/AL REVESTIDO COM POLIMERO), FIO 2,7 MM, DIMENSOES 2,0 X 1,0 X 0,5 M, COM CAUDA DE 4,0 M                                                                                                                                                                                                                                                                                                                                              </t>
  </si>
  <si>
    <t xml:space="preserve">GABIAO TIPO CAIXA PARA SOLO REFORCADO, MALHA HEXAGONAL 8 X 10 CM (ZN/AL REVESTIDO COM POLIMERO), FIO 2,7 MM, DIMENSOES 2,0 X 1,0 X 1,0 M, COM CAUDA DE 4,0 M                                                                                                                                                                                                                                                                                                                                              </t>
  </si>
  <si>
    <t xml:space="preserve">GABIAO TIPO CAIXA TRAPEZOIDAL, MALHA HEXAGONAL 10 X 12 CM (ZN/AL REVESTIDO COM POLIMERO) FIO 2,7 MM, FACE COM 65 GRAUS, COM GEOSSINTETICO, DIMENSOES 2,0 X 1,5 X 1,0 M (C X L X A)                                                                                                                                                                                                                                                                                                                        </t>
  </si>
  <si>
    <t xml:space="preserve">GABIAO TIPO CAIXA, MALHA HEXAGONAL 8 X 10 CM (ZN/AL REVESTIDO COM POLIMERO), FIO DE 2,4 MM, DIMENSOES 2,0 x 1,0 x 1,0 M (C X L X A)                                                                                                                                                                                                                                                                                                                                                                       </t>
  </si>
  <si>
    <t xml:space="preserve">GABIAO TIPO CAIXA, MALHA HEXAGONAL 8 X 10 CM (ZN/AL REVESTIDO COM POLIMERO), FIO 2,4 MM, DIMENSOES 2,0 X 1,0 X 0,5 M (C X L X A)                                                                                                                                                                                                                                                                                                                                                                          </t>
  </si>
  <si>
    <t xml:space="preserve">GABIAO TIPO CAIXA, MALHA HEXAGONAL 8 X 10 CM (ZN/AL), FIO DE 2,7 MM, DIMENSOES 2,0 X 1,0 X 1,0 M (C X L X A)                                                                                                                                                                                                                                                                                                                                                                                              </t>
  </si>
  <si>
    <t xml:space="preserve">GABIAO TIPO CAIXA, MALHA HEXAGONAL 8 X 10 CM (ZN/AL), FIO DE 2,7 MM, DIMENSOES 5,0 X 1,0 X 1,0 M (C X L X A)                                                                                                                                                                                                                                                                                                                                                                                              </t>
  </si>
  <si>
    <t xml:space="preserve">GANCHO CHATO EM FERRO GALVANIZADO,  L = 110 MM, RECOBRIMENTO = 100MM, SECAO 1/8 X 1/2" (3 MM X 12 MM), PARA FIXAR TELHA DE FIBROCIMENTO ONDULADA                                                                                                                                                                                                                                                                                                                                                          </t>
  </si>
  <si>
    <t xml:space="preserve">GANCHO OLHAL EM ACO GALVANIZADO, ESPESSURA 16MM, ABERTURA 21MM                                                                                                                                                                                                                                                                                                                                                                                                                                            </t>
  </si>
  <si>
    <t xml:space="preserve">GAS DE COZINHA - GLP                                                                                                                                                                                                                                                                                                                                                                                                                                                                                      </t>
  </si>
  <si>
    <t xml:space="preserve">GASOLINA COMUM                                                                                                                                                                                                                                                                                                                                                                                                                                                                                            </t>
  </si>
  <si>
    <t xml:space="preserve">GEOGRELHA TECIDA COM FILAMENTOS DE POLIESTER + PVC, RESISTENCIA LONGITUDINAL: 90 KN/M, RESISTENCIA TRANSVERSAL: 30 KN/M, ALONGAMENTO = 12 POR CENTO                                                                                                                                                                                                                                                                                                                                                       </t>
  </si>
  <si>
    <t xml:space="preserve">GEOTEXTIL NAO TECIDO AGULHADO DE FILAMENTOS CONTINUOS 100% POLIESTER, RESITENCIA A TRACAO = 09 KN/M                                                                                                                                                                                                                                                                                                                                                                                                       </t>
  </si>
  <si>
    <t xml:space="preserve">GEOTEXTIL NAO TECIDO AGULHADO DE FILAMENTOS CONTINUOS 100% POLIESTER, RESITENCIA A TRACAO = 10 KN/M                                                                                                                                                                                                                                                                                                                                                                                                       </t>
  </si>
  <si>
    <t xml:space="preserve">GEOTEXTIL NAO TECIDO AGULHADO DE FILAMENTOS CONTINUOS 100% POLIESTER, RESITENCIA A TRACAO = 14 KN/M                                                                                                                                                                                                                                                                                                                                                                                                       </t>
  </si>
  <si>
    <t xml:space="preserve">GEOTEXTIL NAO TECIDO AGULHADO DE FILAMENTOS CONTINUOS 100% POLIESTER, RESITENCIA A TRACAO = 16 KN/M                                                                                                                                                                                                                                                                                                                                                                                                       </t>
  </si>
  <si>
    <t xml:space="preserve">GEOTEXTIL NAO TECIDO AGULHADO DE FILAMENTOS CONTINUOS 100% POLIESTER, RESITENCIA A TRACAO = 21 KN/M                                                                                                                                                                                                                                                                                                                                                                                                       </t>
  </si>
  <si>
    <t xml:space="preserve">GEOTEXTIL NAO TECIDO AGULHADO DE FILAMENTOS CONTINUOS 100% POLIESTER, RESITENCIA A TRACAO = 26 KN/M                                                                                                                                                                                                                                                                                                                                                                                                       </t>
  </si>
  <si>
    <t xml:space="preserve">GEOTEXTIL NAO TECIDO AGULHADO DE FILAMENTOS CONTINUOS 100% POLIESTER, RESITENCIA A TRACAO = 31 KN/M                                                                                                                                                                                                                                                                                                                                                                                                       </t>
  </si>
  <si>
    <t xml:space="preserve">GERADOR PORTATIL MONOFASICO, POTENCIA 5500 VA, MOTOR A GASOLINA, POTENCIA DO MOTOR 13 CV                                                                                                                                                                                                                                                                                                                                                                                                                  </t>
  </si>
  <si>
    <t xml:space="preserve">GESSEIRO (HORISTA)                                                                                                                                                                                                                                                                                                                                                                                                                                                                                        </t>
  </si>
  <si>
    <t xml:space="preserve">GESSEIRO (MENSALISTA)                                                                                                                                                                                                                                                                                                                                                                                                                                                                                     </t>
  </si>
  <si>
    <t xml:space="preserve">GESSO COLA, EM PO, PARA FIXACAO DE MOLDURAS, SANCAS E BLOCOS DE GESSO                                                                                                                                                                                                                                                                                                                                                                                                                                     </t>
  </si>
  <si>
    <t xml:space="preserve">GESSO EM PO PARA REVESTIMENTOS/MOLDURAS/SANCAS E USO GERAL                                                                                                                                                                                                                                                                                                                                                                                                                                                </t>
  </si>
  <si>
    <t xml:space="preserve">GESSO PROJETADO                                                                                                                                                                                                                                                                                                                                                                                                                                                                                           </t>
  </si>
  <si>
    <t xml:space="preserve">GONZO DE EMBUTIR, EM LATAO / ZAMAC, *20 X 48* MM, PARA JANELA BASCULANTE / PIVOTANTE, JOGO COM 4 PECAS (PAR)  - INCLUI PARAFUSOS                                                                                                                                                                                                                                                                                                                                                                          </t>
  </si>
  <si>
    <t xml:space="preserve">GONZO DE SOBREPOR, EM LATAO / ZAMAC, PARA JANELA PIVOTANTE - INCLUI PARAFUSOS                                                                                                                                                                                                                                                                                                                                                                                                                             </t>
  </si>
  <si>
    <t xml:space="preserve">GRADE DE DISCOS COM CONTROLE REMOTO, REBOCAVEL, COM 24 DISCOS 24" X 6 MM, COM PNEUS PARA TRANSPORTE                                                                                                                                                                                                                                                                                                                                                                                                       </t>
  </si>
  <si>
    <t xml:space="preserve">GRADE DE DISCOS MECANICA 20X24" COM 20 DISCOS 24" X 6MM  COM PNEUS PARA TRANSPORTE                                                                                                                                                                                                                                                                                                                                                                                                                        </t>
  </si>
  <si>
    <t xml:space="preserve">GRAMA BATATAIS EM PLACAS, SEM PLANTIO                                                                                                                                                                                                                                                                                                                                                                                                                                                                     </t>
  </si>
  <si>
    <t xml:space="preserve">GRAMA ESMERALDA OU SAO CARLOS OU CURITIBANA, EM PLACAS, SEM PLANTIO                                                                                                                                                                                                                                                                                                                                                                                                                                       </t>
  </si>
  <si>
    <t xml:space="preserve">GRAMPO DE ACO POLIDO 1 " X 9                                                                                                                                                                                                                                                                                                                                                                                                                                                                              </t>
  </si>
  <si>
    <t xml:space="preserve">GRAMPO DE ACO POLIDO 7/8 " X 9                                                                                                                                                                                                                                                                                                                                                                                                                                                                            </t>
  </si>
  <si>
    <t xml:space="preserve">GRAMPO LINHA VIVA DE LATAO ESTANHADO, DIAMETRO DO CONDUTOR PRINCIPAL DE 10 A 120 MM2, DIAMETRO DA DERIVACAO DE 10 A 70 MM2                                                                                                                                                                                                                                                                                                                                                                                </t>
  </si>
  <si>
    <t xml:space="preserve">GRAMPO METALICO TIPO OLHAL PARA HASTE DE ATERRAMENTO DE 1/2'', CONDUTOR DE *10* A 50 MM2                                                                                                                                                                                                                                                                                                                                                                                                                  </t>
  </si>
  <si>
    <t xml:space="preserve">GRAMPO METALICO TIPO OLHAL PARA HASTE DE ATERRAMENTO DE 1'', CONDUTOR DE *10* A 50 MM2                                                                                                                                                                                                                                                                                                                                                                                                                    </t>
  </si>
  <si>
    <t xml:space="preserve">GRAMPO METALICO TIPO OLHAL PARA HASTE DE ATERRAMENTO DE 3/4'', CONDUTOR DE *10* A 50 MM2                                                                                                                                                                                                                                                                                                                                                                                                                  </t>
  </si>
  <si>
    <t xml:space="preserve">GRAMPO METALICO TIPO OLHAL PARA HASTE DE ATERRAMENTO DE 5/8'', CONDUTOR DE *10* A 50 MM2                                                                                                                                                                                                                                                                                                                                                                                                                  </t>
  </si>
  <si>
    <t xml:space="preserve">GRAMPO METALICO TIPO U PARA HASTE DE ATERRAMENTO DE ATE 3/4'', CONDUTOR DE 10 A 25 MM2                                                                                                                                                                                                                                                                                                                                                                                                                    </t>
  </si>
  <si>
    <t xml:space="preserve">GRAMPO METALICO TIPO U PARA HASTE DE ATERRAMENTO DE ATE 5/8'', CONDUTOR DE 10 A 25 MM2                                                                                                                                                                                                                                                                                                                                                                                                                    </t>
  </si>
  <si>
    <t xml:space="preserve">GRAMPO PARALELO METALICO PARA CABO DE 6 A 50 MM2, COM 2 PARAFUSOS                                                                                                                                                                                                                                                                                                                                                                                                                                         </t>
  </si>
  <si>
    <t xml:space="preserve">GRAMPO U DE 5/8 " N8 EM FERRO GALVANIZADO                                                                                                                                                                                                                                                                                                                                                                                                                                                                 </t>
  </si>
  <si>
    <t xml:space="preserve">GRANALHA DE ACO, ANGULAR (GRIT), PARA JATEAMENTO, PENEIRA 0,117 A 1,00 MM, (SAE G-40 A G-80)                                                                                                                                                                                                                                                                                                                                                                                                              </t>
  </si>
  <si>
    <t xml:space="preserve">SC25KG</t>
  </si>
  <si>
    <t xml:space="preserve">GRANALHA DE ACO, ANGULAR (GRIT), PARA JATEAMENTO, PENEIRA 1,41 A 1,19 MM (SAE G16)                                                                                                                                                                                                                                                                                                                                                                                                                        </t>
  </si>
  <si>
    <t xml:space="preserve">GRANALHA DE ACO, ESFERICA (SHOT), PARA JATEAMENTO, PENEIRA 0,40 A 1,00 MM (SAE S-170 A S-280)                                                                                                                                                                                                                                                                                                                                                                                                             </t>
  </si>
  <si>
    <t xml:space="preserve">GRANALHA DE ACO, ESFERICA (SHOT), PARA JATEAMENTO, PENEIRA 1,19 A 1,00 MM  (SAE S390)                                                                                                                                                                                                                                                                                                                                                                                                                     </t>
  </si>
  <si>
    <t xml:space="preserve">GRANILHA/ GRANA/ PEDRISCO OU AGREGADO EM MARMORE/ GRANITO/ QUARTZO E CALCARIO, PRETO, CINZA, PALHA OU BRANCO                                                                                                                                                                                                                                                                                                                                                                                              </t>
  </si>
  <si>
    <t xml:space="preserve">GRANITO PARA BANCADA, POLIDO, TIPO ANDORINHA/ QUARTZ/ CASTELO/ CORUMBA OU OUTROS EQUIVALENTES DA REGIAO, E=  *2,5* CM                                                                                                                                                                                                                                                                                                                                                                                     </t>
  </si>
  <si>
    <t xml:space="preserve">GRAUTE CIMENTICIO PARA USO GERAL                                                                                                                                                                                                                                                                                                                                                                                                                                                                          </t>
  </si>
  <si>
    <t xml:space="preserve">GRAXA LUBRIFICANTE A BASE DE LITIO, DE MULTIPLAS APLICACOES E CONTENDO ADITIVOS DE EXTREMA PRESSAO (GRAU DE VISCOSIDADE NLGI 2)                                                                                                                                                                                                                                                                                                                                                                           </t>
  </si>
  <si>
    <t xml:space="preserve">GRELHA FIXA, EM PVC BRANCA, QUADRADA, 150 X 150 MM, PARA RALOS E CAIXAS                                                                                                                                                                                                                                                                                                                                                                                                                                   </t>
  </si>
  <si>
    <t xml:space="preserve">GRELHA FIXA, PVC CROMADA, REDONDA, 150 MM, PARA RALOS E CAIXAS                                                                                                                                                                                                                                                                                                                                                                                                                                            </t>
  </si>
  <si>
    <t xml:space="preserve">GRELHA FOFO ARTICULADA, CARGA MAXIMA 1,5 T, *300 X 1000* MM, E= *15* MM                                                                                                                                                                                                                                                                                                                                                                                                                                   </t>
  </si>
  <si>
    <t xml:space="preserve">GRELHA FOFO SIMPLES COM REQUADRO, CARGA MAXIMA  12,5 T, *300 X 1000* MM, E= *15* MM, AREA ESTACIONAMENTO CARRO PASSEIO                                                                                                                                                                                                                                                                                                                                                                                    </t>
  </si>
  <si>
    <t xml:space="preserve">GRELHA FOFO SIMPLES COM REQUADRO, CARGA MAXIMA 1,5 T, 150 X 1000 MM, E= *15* MM                                                                                                                                                                                                                                                                                                                                                                                                                           </t>
  </si>
  <si>
    <t xml:space="preserve">GRELHA FOFO SIMPLES COM REQUADRO, CARGA MAXIMA 1,5 T, 200 X 1000 MM, E= *15* MM                                                                                                                                                                                                                                                                                                                                                                                                                           </t>
  </si>
  <si>
    <t xml:space="preserve">GRUA ASCENCIONAL, LANCA DE 30 M, CAPACIDADE DE 1,0 T A 30 M, ALTURA ATE 39 M                                                                                                                                                                                                                                                                                                                                                                                                                              </t>
  </si>
  <si>
    <t xml:space="preserve">GRUA ASCENCIONAL, LANCA DE 42 M, CAPACIDADE DE 1,5 T A 30 M, ALTURA ATE 39 M                                                                                                                                                                                                                                                                                                                                                                                                                              </t>
  </si>
  <si>
    <t xml:space="preserve">GRUA ASCENCIONAL, LANCA DE 50 M, CAPACIDADE DE 2,33 T A 30 M, ALTURA ATE 48 M                                                                                                                                                                                                                                                                                                                                                                                                                             </t>
  </si>
  <si>
    <t xml:space="preserve">GRUPO GERADOR A GASOLINA, POTENCIA NOMINAL 2,2 KW, TENSAO DE SAIDA 110/220 V, MOTOR POTENCIA 6,5 HP                                                                                                                                                                                                                                                                                                                                                                                                       </t>
  </si>
  <si>
    <t xml:space="preserve">GRUPO GERADOR DE SOLDA ELETRICA, COM MAQUINA DE SOLDA, ATE 400 AMPERES E GERADOR A DIESEL 30 CV, MOTOR 4 CILINDROS, TANQUE COMBUST., CARENAGEM DE PROTECAO SOBRE RODAS                                                                                                                                                                                                                                                                                                                                    </t>
  </si>
  <si>
    <t xml:space="preserve">GRUPO GERADOR DE SOLDA ELETRICA, COM MAQUINA DE SOLDA, ATE 400 AMPERES E GERADOR A DIESEL 60 CV, MOTOR 4 CILINDROS, TANQUE COMBUST., CARENAGEM DE PROTECAO SOBRE RODAS                                                                                                                                                                                                                                                                                                                                    </t>
  </si>
  <si>
    <t xml:space="preserve">GRUPO GERADOR DIESEL, COM CARENAGEM, POTENCIA STANDART ENTRE 100 E 110 KVA, VELOCIDADE DE 1800 RPM, FREQUENCIA DE 60 HZ                                                                                                                                                                                                                                                                                                                                                                                   </t>
  </si>
  <si>
    <t xml:space="preserve">GRUPO GERADOR DIESEL, COM CARENAGEM, POTENCIA STANDART ENTRE 140 E 150 KVA, VELOCIDADE DE 1800 RPM, FREQUENCIA DE 60 HZ                                                                                                                                                                                                                                                                                                                                                                                   </t>
  </si>
  <si>
    <t xml:space="preserve">GRUPO GERADOR DIESEL, COM CARENAGEM, POTENCIA STANDART ENTRE 210 E 220 KVA, VELOCIDADE DE 1800 RPM, FREQUENCIA DE 60 HZ                                                                                                                                                                                                                                                                                                                                                                                   </t>
  </si>
  <si>
    <t xml:space="preserve">GRUPO GERADOR DIESEL, COM CARENAGEM, POTENCIA STANDART ENTRE 250 E 260 KVA, VELOCIDADE DE 1800 RPM, FREQUENCIA DE 60 HZ                                                                                                                                                                                                                                                                                                                                                                                   </t>
  </si>
  <si>
    <t xml:space="preserve">GRUPO GERADOR DIESEL, COM CARENAGEM, POTENCIA STANDART ENTRE 50 E 55 KVA, VELOCIDADE DE 1800 RPM, FREQUENCIA DE 60 HZ                                                                                                                                                                                                                                                                                                                                                                                     </t>
  </si>
  <si>
    <t xml:space="preserve">GRUPO GERADOR DIESEL, SEM CARENAGEM, POTENCIA STANDART ENTRE 100 E 110 KVA, VELOCIDADE DE 1800 RPM, FREQUENCIA DE 60 HZ                                                                                                                                                                                                                                                                                                                                                                                   </t>
  </si>
  <si>
    <t xml:space="preserve">GRUPO GERADOR DIESEL, SEM CARENAGEM, POTENCIA STANDART ENTRE 210 E 220 KVA, VELOCIDADE DE 1800 RPM, FREQUENCIA DE 60 HZ                                                                                                                                                                                                                                                                                                                                                                                   </t>
  </si>
  <si>
    <t xml:space="preserve">GRUPO GERADOR DIESEL, SEM CARENAGEM, POTENCIA STANDART ENTRE 250 E 260 KVA, VELOCIDADE DE 1800 RPM, FREQUENCIA DE 60 HZ                                                                                                                                                                                                                                                                                                                                                                                   </t>
  </si>
  <si>
    <t xml:space="preserve">GRUPO GERADOR DIESEL, SEM CARENAGEM, POTENCIA STANDART ENTRE 80 E 90 KVA, VELOCIDADE DE 1800 RPM, FREQUENCIA DE 60 HZ                                                                                                                                                                                                                                                                                                                                                                                     </t>
  </si>
  <si>
    <t xml:space="preserve">GRUPO GERADOR ESTACIONARIO SILENCIADO, POTENCIA 50 KVA, MOTOR  DIESEL                                                                                                                                                                                                                                                                                                                                                                                                                                     </t>
  </si>
  <si>
    <t xml:space="preserve">GRUPO GERADOR ESTACIONARIO, MOTOR DIESEL POTENCIA 170 KVA                                                                                                                                                                                                                                                                                                                                                                                                                                                 </t>
  </si>
  <si>
    <t xml:space="preserve">GRUPO GERADOR ESTACIONARIO, POTENCIA 150 KVA, MOTOR DIESEL                                                                                                                                                                                                                                                                                                                                                                                                                                                </t>
  </si>
  <si>
    <t xml:space="preserve">GRUPO GERADOR ESTACIONARIO, SILENCIADO, POTENCIA 180 KVA, MOTOR  DIESEL                                                                                                                                                                                                                                                                                                                                                                                                                                   </t>
  </si>
  <si>
    <t xml:space="preserve">GRUPO GERADOR REBOCAVEL, POTENCIA *66* KVA, MOTOR A DIESEL                                                                                                                                                                                                                                                                                                                                                                                                                                                </t>
  </si>
  <si>
    <t xml:space="preserve">GUARNICAO / ALIZAR / VISTA LISA EM MADEIRA MACICA, PARA PORTA  , E = *1* CM, L = *5* CM, CEDRINHO / ANGELIM COMERCIAL / TAURI/ CURUPIXA / PEROBA / CUMARU OU EQUIVALENTE DA REGIAO                                                                                                                                                                                                                                                                                                                        </t>
  </si>
  <si>
    <t xml:space="preserve">GUARNICAO / ALIZAR / VISTA LISA EM MADEIRA MACICA, PARA PORTA , E = *1* CM, L = *5* CM,  PINUS /EUCALIPTO / VIROLA OU EQUIVALENTE DA REGIAO                                                                                                                                                                                                                                                                                                                                                               </t>
  </si>
  <si>
    <t xml:space="preserve">GUARNICAO / ALIZAR / VISTA, E = *1,5* CM, L = *5,0* CM, EM POLIESTIRENO, BRANCO (JOGO PARA 1 FACE)                                                                                                                                                                                                                                                                                                                                                                                                        </t>
  </si>
  <si>
    <t xml:space="preserve">GUARNICAO / MOLDURA / ARREMATE DE ACABAMENTO PARA ESQUADRIA, EM ALUMINIO PERFIL 25, ACABAMENTO ANODIZADO BRANCO OU BRILHANTE, PARA 1 FACE                                                                                                                                                                                                                                                                                                                                                                 </t>
  </si>
  <si>
    <t xml:space="preserve">GUARNICAO/ALIZAR/VISTA, E = *1,3* CM, L = *5,0* CM HASTE REGULAVEL = *35* MM, EM MDF/PVC WOOD/ POLIESTIRENO OU MADEIRA LAMINADA, PRIMER BRANCO (JOGO PARA 1 FACE)                                                                                                                                                                                                                                                                                                                                         </t>
  </si>
  <si>
    <t xml:space="preserve">GUARNICAO/ALIZAR/VISTA, E = *1,3* CM, L = *7,0* CM, EM POLIESTIRENO, BRANCO (JOGO PARA 1 FACE)                                                                                                                                                                                                                                                                                                                                                                                                            </t>
  </si>
  <si>
    <t xml:space="preserve">GUINCHO DE ALAVANCA MANUAL, CAPACIDADE DE 1,6 T, COM 20 M DE CABO DE ACO (AQUISICAO)                                                                                                                                                                                                                                                                                                                                                                                                                      </t>
  </si>
  <si>
    <t xml:space="preserve">GUINCHO DE ALAVANCA MANUAL, CAPACIDADE 3,2 T COM 20 M DE CABO DE ACO DIAMETRO 16,3 MM                                                                                                                                                                                                                                                                                                                                                                                                                     </t>
  </si>
  <si>
    <t xml:space="preserve">GUINCHO ELETRICO DE COLUNA, CAPACIDADE 400 KG, COM MOTO FREIO, MOTOR TRIFASICO DE 1,25 CV                                                                                                                                                                                                                                                                                                                                                                                                                 </t>
  </si>
  <si>
    <t xml:space="preserve">GUINDASTE HIDRAULICO AUTOPROPELIDO, COM LANCA TELESCOPICA 28,80 M, CAPACIDADE MAXIMA 30 T, POTENCIA 97 KW, TRACAO  4 X 4                                                                                                                                                                                                                                                                                                                                                                                  </t>
  </si>
  <si>
    <t xml:space="preserve">GUINDASTE HIDRAULICO AUTOPROPELIDO, COM LANCA TELESCOPICA 40 M, CAPACIDADE MAXIMA 60 T, POTENCIA 260 KW, TRACAO  6 X 6                                                                                                                                                                                                                                                                                                                                                                                    </t>
  </si>
  <si>
    <t xml:space="preserve">GUINDASTE HIDRAULICO AUTOPROPELIDO, COM LANCA TELESCOPICA 50 M, CAPACIDADE MAXIMA 100 T, POTENCIA 350 KW,  TRACAO 10 X 6                                                                                                                                                                                                                                                                                                                                                                                  </t>
  </si>
  <si>
    <t xml:space="preserve">GUINDAUTO HIDRAULICO, CAPACIDADE MAXIMA DE CARGA 10000 KG, MOMENTO MAXIMO DE CARGA 23 TM , ALCANCE MAXIMO HORIZONTAL 11,80 M, PARA MONTAGEM SOBRE CHASSI DE CAMINHAO PBT MINIMO 15000 KG (INCLUI MONTAGEM, NAO INCLUI CAMINHAO)                                                                                                                                                                                                                                                                           </t>
  </si>
  <si>
    <t xml:space="preserve">GUINDAUTO HIDRAULICO, CAPACIDADE MAXIMA DE CARGA 14340 KG, MOMENTO MAXIMO DE CARGA 42,3 TM, ALCANCE MAXIMO HORIZONTAL 16,80 M, PARA MONTAGEM SOBRE CHASSI DE CAMINHAO PBT MINIMO 23000 KG (INCLUI MONTAGEM, NAO INCLUI CAMINHAO)                                                                                                                                                                                                                                                                          </t>
  </si>
  <si>
    <t xml:space="preserve">GUINDAUTO HIDRAULICO, CAPACIDADE MAXIMA DE CARGA 30000 KG, MOMENTO MAXIMO DE CARGA 92,2 TM , ALCANCE MAXIMO HORIZONTAL  22,00 M, PARA MONTAGEM SOBRE CHASSI DE CAMINHAO PBT MINIMO 30000 KG (INCLUI MONTAGEM, NAO INCLUI CAMINHAO)                                                                                                                                                                                                                                                                        </t>
  </si>
  <si>
    <t xml:space="preserve">GUINDAUTO HIDRAULICO, CAPACIDADE MAXIMA DE CARGA 3300 KG, MOMENTO MAXIMO DE CARGA 5,8 TM , ALCANCE MAXIMO HORIZONTAL  7,60 M, PARA MONTAGEM SOBRE CHASSI DE CAMINHAO PBT MINIMO 8000 KG (INCLUI MONTAGEM, NAO INCLUI CAMINHAO)                                                                                                                                                                                                                                                                            </t>
  </si>
  <si>
    <t xml:space="preserve">GUINDAUTO HIDRAULICO, CAPACIDADE MAXIMA DE CARGA 6200 KG, MOMENTO MAXIMO DE CARGA 11,7 TM , ALCANCE MAXIMO HORIZONTAL  9,70 M, PARA MONTAGEM SOBRE CHASSI DE CAMINHAO PBT MINIMO 13000 KG (INCLUI MONTAGEM, NAO INCLUI CAMINHAO)                                                                                                                                                                                                                                                                          </t>
  </si>
  <si>
    <t xml:space="preserve">GUINDAUTO HIDRAULICO, CAPACIDADE MAXIMA DE CARGA 8500 KG, MOMENTO MAXIMO DE CARGA 30,4 TM , ALCANCE MAXIMO HORIZONTAL  14,30 M, PARA MONTAGEM SOBRE CHASSI DE CAMINHAO PBT MINIMO 23000 KG (INCLUI MONTAGEM, NAO INCLUI CAMINHAO)                                                                                                                                                                                                                                                                         </t>
  </si>
  <si>
    <t xml:space="preserve">HASTE ANCORA EM ACO GALVANIZADO, DIMENSOES 16 MM X 2000 MM                                                                                                                                                                                                                                                                                                                                                                                                                                                </t>
  </si>
  <si>
    <t xml:space="preserve">HASTE DE ACO GALVANIZADO PARA FIXACAO DE CONCERTINA 2 "/3 M                                                                                                                                                                                                                                                                                                                                                                                                                                               </t>
  </si>
  <si>
    <t xml:space="preserve">HASTE DE ATERRAMENTO EM ACO COM 3,00 M DE COMPRIMENTO E DN = 3/4", REVESTIDA COM BAIXA CAMADA DE COBRE, SEM CONECTOR                                                                                                                                                                                                                                                                                                                                                                                      </t>
  </si>
  <si>
    <t xml:space="preserve">HASTE DE ATERRAMENTO EM ACO COM 3,00 M DE COMPRIMENTO E DN = 5/8", REVESTIDA COM BAIXA CAMADA DE COBRE, COM CONECTOR TIPO GRAMPO                                                                                                                                                                                                                                                                                                                                                                          </t>
  </si>
  <si>
    <t xml:space="preserve">HASTE DE ATERRAMENTO EM ACO COM 3,00 M DE COMPRIMENTO E DN = 5/8", REVESTIDA COM BAIXA CAMADA DE COBRE, SEM CONECTOR                                                                                                                                                                                                                                                                                                                                                                                      </t>
  </si>
  <si>
    <t xml:space="preserve">HASTE DE ATERRAMENTO EM ACO GALVANIZADO TIPO CANTONEIRA COM 2,00 M DE COMPRIMENTO, 25 X 25 MM E CHAPA DE 3/16"                                                                                                                                                                                                                                                                                                                                                                                            </t>
  </si>
  <si>
    <t xml:space="preserve">HASTE RETA PARA GANCHO DE FERRO GALVANIZADO, COM ROSCA 1/4 " X 30 CM PARA FIXACAO DE TELHA METALICA, INCLUI PORCA E ARRUELAS DE VEDACAO                                                                                                                                                                                                                                                                                                                                                                   </t>
  </si>
  <si>
    <t xml:space="preserve">HASTE RETA PARA GANCHO DE FERRO GALVANIZADO, COM ROSCA 1/4 " X 40 CM PARA FIXACAO DE TELHA DE FIBROCIMENTO, INCLUI PORCA SEXTAVADA DE  ZINCO                                                                                                                                                                                                                                                                                                                                                              </t>
  </si>
  <si>
    <t xml:space="preserve">HASTE RETA PARA GANCHO DE FERRO GALVANIZADO, COM ROSCA 5/16" X 35 CM PARA FIXACAO DE TELHA DE FIBROCIMENTO, INCLUI PORCA E ARRUELAS DE VEDACAO                                                                                                                                                                                                                                                                                                                                                            </t>
  </si>
  <si>
    <t xml:space="preserve">HASTE RETA PARA GANCHO DE FERRO GALVANIZADO, COM ROSCA 5/16" X 40 CM PARA FIXACAO DE TELHA DE FIBROCIMENTO, INCLUI PORCA SEXTAVADA DE  ZINCO                                                                                                                                                                                                                                                                                                                                                              </t>
  </si>
  <si>
    <t xml:space="preserve">HASTE RETA PARA GANCHO DE FERRO GALVANIZADO, COM ROSCA 5/16" X 45 CM PARA FIXACAO DE TELHA DE FIBROCIMENTO, INCLUI PORCA E ARRUELAS DE VEDACAO                                                                                                                                                                                                                                                                                                                                                            </t>
  </si>
  <si>
    <t xml:space="preserve">HIDRANTE DE COLUNA COMPLETO, EM FERRO FUNDIDO, DN = 100 MM, COM REGISTRO, CUNHA DE BORRACHA, CURVA DESSIMETRICA, EXTREMIDADE E TAMPAS (INCLUI KIT FIXACAO)                                                                                                                                                                                                                                                                                                                                                </t>
  </si>
  <si>
    <t xml:space="preserve">HIDRANTE DE COLUNA COMPLETO, EM FERRO FUNDIDO, DN = 75 MM, COM REGISTRO, CUNHA DE BORRACHA, CURVA DESSIMETRICA, EXTREMIDADE E TAMPAS (INCLUI KIT FIXACAO)                                                                                                                                                                                                                                                                                                                                                 </t>
  </si>
  <si>
    <t xml:space="preserve">HIDRANTE SUBTERRANEO, EM FERRO FUNDIDO, COM CURVA CURTA E CAIXA, DN 75 MM                                                                                                                                                                                                                                                                                                                                                                                                                                 </t>
  </si>
  <si>
    <t xml:space="preserve">HIDRANTE SUBTERRANEO, EM FERRO FUNDIDO, COM CURVA LONGA E CAIXA, DN 75 MM                                                                                                                                                                                                                                                                                                                                                                                                                                 </t>
  </si>
  <si>
    <t xml:space="preserve">HIDROJATEADORA PARA DESOBSTRUCAO DE REDES E GALERIAS, TANQUE 7000 L, BOMBA TRIPLEX 120 KGF/CM2 128 L/MIN (INCLUI MONTAGEM, NAO INCLUI CAMINHAO)                                                                                                                                                                                                                                                                                                                                                           </t>
  </si>
  <si>
    <t xml:space="preserve">HIDROJATEADORA PARA DESOBSTRUCAO DE REDES E GALERIAS, TANQUE 7000 L, BOMBA TRIPLEX 140 KGF/CM2 260 L/MIN ALIMENTADA POR MOTOR INDEPENDENTE A DIESEL POTENCIA 125 CV (INCLUI MONTAGEM, NAO INCLUI CAMINHAO)                                                                                                                                                                                                                                                                                                </t>
  </si>
  <si>
    <t xml:space="preserve">HIDROMETRO MULTIJATO / MEDIDOR DE AGUA, DN 1 1/2", VAZAO MAXIMA DE 20 M3/H, PARA AGUA POTAVEL FRIA, RELOJOARIA PLANA, CLASSE B, HORIZONTAL (SEM CONEXOES)                                                                                                                                                                                                                                                                                                                                                 </t>
  </si>
  <si>
    <t xml:space="preserve">HIDROMETRO MULTIJATO / MEDIDOR DE AGUA, DN 1", VAZAO MAXIMA DE 10 M3/H, PARA AGUA POTAVEL FRIA, RELOJOARIA PLANA, CLASSE B, HORIZONTAL (SEM CONEXOES)                                                                                                                                                                                                                                                                                                                                                     </t>
  </si>
  <si>
    <t xml:space="preserve">HIDROMETRO MULTIJATO / MEDIDOR DE AGUA, DN 1", VAZAO MAXIMA DE 7 M3/H, PARA AGUA POTAVEL FRIA, RELOJOARIA PLANA, CLASSE B, HORIZONTAL (SEM CONEXOES)                                                                                                                                                                                                                                                                                                                                                      </t>
  </si>
  <si>
    <t xml:space="preserve">HIDROMETRO MULTIJATO / MEDIDOR DE AGUA, DN 2", VAZAO MAXIMA DE 30 M3/H, PARA AGUA POTAVEL FRIA, RELOJOARIA PLANA, CLASSE B, HORIZONTAL (SEM CONEXOES)                                                                                                                                                                                                                                                                                                                                                     </t>
  </si>
  <si>
    <t xml:space="preserve">HIDROMETRO UNIJATO / MEDIDOR DE AGUA, DN 1/2", VAZAO MAXIMA DE 1,5 M3/H, PARA AGUA POTAVEL FRIA, RELOJOARIA PLANA, CLASSE B, HORIZONTAL (SEM CONEXOES)                                                                                                                                                                                                                                                                                                                                                    </t>
  </si>
  <si>
    <t xml:space="preserve">HIDROMETRO UNIJATO / MEDIDOR DE AGUA, DN 1/2", VAZAO MAXIMA DE 3 M3/H, PARA AGUA POTAVEL FRIA, RELOJOARIA PLANA, CLASSE B, HORIZONTAL (SEM CONEXOES)                                                                                                                                                                                                                                                                                                                                                      </t>
  </si>
  <si>
    <t xml:space="preserve">HIDROMETRO UNIJATO / MEDIDOR DE AGUA, DN 3/4", VAZAO MAXIMA DE 5 M3/H, PARA AGUA POTAVEL FRIA, RELOJOARIA PLANA, CLASSE B, HORIZONTAL (SEM CONEXOES)0,                                                                                                                                                                                                                                                                                                                                                    </t>
  </si>
  <si>
    <t xml:space="preserve">HIDROMETRO WOLTMANN, DN 2", VAZAO MAXIMA DE 50 M3/H, PARA AGUA POTAVEL FRIA, RELOJOARIA PLANA, TURBINA HORIZONTAL, EQUIPADO COM TELIMETRIA (SEM CONEXOES)                                                                                                                                                                                                                                                                                                                                                 </t>
  </si>
  <si>
    <t xml:space="preserve">HIDROMETRO WOLTMANN, DN 3", VAZAO MAXIMA DE 80 M3/H, PARA AGUA POTAVEL FRIA, RELOJOARIA PLANA, TURBINA HORIZONTAL, EQUIPADO COM TELIMETRIA (SEM CONEXOES)                                                                                                                                                                                                                                                                                                                                                 </t>
  </si>
  <si>
    <t xml:space="preserve">IGNITOR PARA LAMPADA DE VAPOR DE SODIO / VAPOR METALICO ATE 2000 W, TENSAO DE PULSO ENTRE 600 A 750 V                                                                                                                                                                                                                                                                                                                                                                                                     </t>
  </si>
  <si>
    <t xml:space="preserve">IGNITOR PARA LAMPADA DE VAPOR DE SODIO / VAPOR METALICO ATE 400 W, TENSAO DE PULSO ENTRE 3000 A 4500 V                                                                                                                                                                                                                                                                                                                                                                                                    </t>
  </si>
  <si>
    <t xml:space="preserve">IGNITOR PARA LAMPADA DE VAPOR DE SODIO / VAPOR METALICO ATE 400 W, TENSAO DE PULSO ENTRE 580 A 750 V                                                                                                                                                                                                                                                                                                                                                                                                      </t>
  </si>
  <si>
    <t xml:space="preserve">IMPERMEABILIZADOR (HORISTA)                                                                                                                                                                                                                                                                                                                                                                                                                                                                               </t>
  </si>
  <si>
    <t xml:space="preserve">IMPERMEABILIZADOR (MENSALISTA)                                                                                                                                                                                                                                                                                                                                                                                                                                                                            </t>
  </si>
  <si>
    <t xml:space="preserve">IMPERMEABILIZANTE FLEXIVEL BRANCO DE BASE ACRILICA PARA COBERTURAS                                                                                                                                                                                                                                                                                                                                                                                                                                        </t>
  </si>
  <si>
    <t xml:space="preserve">IMPERMEABILIZANTE INCOLOR,  BASE SILICONE, PARA TRATAMENTO DE FACHADAS, TELHAS, PEDRAS E OUTRAS SUPERFICIES                                                                                                                                                                                                                                                                                                                                                                                               </t>
  </si>
  <si>
    <t xml:space="preserve">IMUNIZANTE PARA MADEIRA, INCOLOR                                                                                                                                                                                                                                                                                                                                                                                                                                                                          </t>
  </si>
  <si>
    <t xml:space="preserve">INSTALADOR DE TUBULACOES (TUBOS/EQUIPAMENTOS) (MENSALISTA)                                                                                                                                                                                                                                                                                                                                                                                                                                                </t>
  </si>
  <si>
    <t xml:space="preserve">INSTALADOR DE TUBULACOES - TUBOS/EQUIPAMENTOS (HORISTA)                                                                                                                                                                                                                                                                                                                                                                                                                                                   </t>
  </si>
  <si>
    <t xml:space="preserve">INTERRUPTOR BIPOLAR SIMPLES 10 A, 250 V (APENAS MODULO)                                                                                                                                                                                                                                                                                                                                                                                                                                                   </t>
  </si>
  <si>
    <t xml:space="preserve">INTERRUPTOR BIPOLAR 10A, 250V, CONJUNTO MONTADO PARA EMBUTIR 4" X 2" (PLACA + SUPORTE + MODULO)                                                                                                                                                                                                                                                                                                                                                                                                           </t>
  </si>
  <si>
    <t xml:space="preserve">INTERRUPTOR INTERMEDIARIO 10 A, 250 V (APENAS MODULO)                                                                                                                                                                                                                                                                                                                                                                                                                                                     </t>
  </si>
  <si>
    <t xml:space="preserve">INTERRUPTOR INTERMEDIARIO 10A, 250V, CONJUNTO MONTADO PARA EMBUTIR 4" X 2" (PLACA + SUPORTE + MODULO)                                                                                                                                                                                                                                                                                                                                                                                                     </t>
  </si>
  <si>
    <t xml:space="preserve">INTERRUPTOR PARALELO + TOMADA 2P+T 10A, 250V, CONJUNTO MONTADO PARA EMBUTIR 4" X 2" (PLACA + SUPORTE + MODULOS)                                                                                                                                                                                                                                                                                                                                                                                           </t>
  </si>
  <si>
    <t xml:space="preserve">INTERRUPTOR PARALELO 10A, 250V (APENAS MODULO)                                                                                                                                                                                                                                                                                                                                                                                                                                                            </t>
  </si>
  <si>
    <t xml:space="preserve">INTERRUPTOR PARALELO 10A, 250V, CONJUNTO MONTADO PARA EMBUTIR 4" X 2" (PLACA + SUPORTE + MODULO)                                                                                                                                                                                                                                                                                                                                                                                                          </t>
  </si>
  <si>
    <t xml:space="preserve">INTERRUPTOR SIMPLES + INTERRUPTOR PARALELO + TOMADA 2P+T 10A, 250V, CONJUNTO MONTADO PARA EMBUTIR 4" X 2" (PLACA + SUPORTE + MODULOS)                                                                                                                                                                                                                                                                                                                                                                     </t>
  </si>
  <si>
    <t xml:space="preserve">INTERRUPTOR SIMPLES + INTERRUPTOR PARALELO 10A, 250V, CONJUNTO MONTADO PARA EMBUTIR 4" X 2" (PLACA + SUPORTE + MODULOS)                                                                                                                                                                                                                                                                                                                                                                                   </t>
  </si>
  <si>
    <t xml:space="preserve">INTERRUPTOR SIMPLES + TOMADA 2P+T 10A, 250V, CONJUNTO MONTADO PARA EMBUTIR 4" X 2" (PLACA + SUPORTE + MODULOS)                                                                                                                                                                                                                                                                                                                                                                                            </t>
  </si>
  <si>
    <t xml:space="preserve">INTERRUPTOR SIMPLES + 2 INTERRUPTORES PARALELOS 10A, 250V, CONJUNTO MONTADO PARA EMBUTIR 4" X 2" (PLACA + SUPORTE + MODULOS)                                                                                                                                                                                                                                                                                                                                                                              </t>
  </si>
  <si>
    <t xml:space="preserve">INTERRUPTOR SIMPLES 10A, 250V (APENAS MODULO)                                                                                                                                                                                                                                                                                                                                                                                                                                                             </t>
  </si>
  <si>
    <t xml:space="preserve">INTERRUPTOR SIMPLES 10A, 250V, CONJUNTO MONTADO PARA EMBUTIR 4" X 2" (PLACA + SUPORTE + MODULO)                                                                                                                                                                                                                                                                                                                                                                                                           </t>
  </si>
  <si>
    <t xml:space="preserve">INTERRUPTOR SIMPLES 10A, 250V, CONJUNTO MONTADO PARA SOBREPOR 4" X 2" (CAIXA + MODULO)                                                                                                                                                                                                                                                                                                                                                                                                                    </t>
  </si>
  <si>
    <t xml:space="preserve">INTERRUPTOR SIMPLES 10A, 250V, CONJUNTO MONTADO PARA SOBREPOR 4" X 2" (CAIXA + 2 MODULOS)                                                                                                                                                                                                                                                                                                                                                                                                                 </t>
  </si>
  <si>
    <t xml:space="preserve">INTERRUPTORES PARALELOS (2 MODULOS) + TOMADA 2P+T 10A, 250V, CONJUNTO MONTADO PARA EMBUTIR 4" X 2" (PLACA + SUPORTE + MODULOS)                                                                                                                                                                                                                                                                                                                                                                            </t>
  </si>
  <si>
    <t xml:space="preserve">INTERRUPTORES PARALELOS (2 MODULOS) 10A, 250V, CONJUNTO MONTADO PARA EMBUTIR 4" X 2" (PLACA + SUPORTE + MODULOS)                                                                                                                                                                                                                                                                                                                                                                                          </t>
  </si>
  <si>
    <t xml:space="preserve">INTERRUPTORES PARALELOS (3 MODULOS) 10A, 250V, CONJUNTO MONTADO PARA EMBUTIR 4" X 2" (PLACA + SUPORTE + MODULO)                                                                                                                                                                                                                                                                                                                                                                                           </t>
  </si>
  <si>
    <t xml:space="preserve">INTERRUPTORES SIMPLES (2 MODULOS) + TOMADA 2P+T 10A, 250V, CONJUNTO MONTADO PARA EMBUTIR 4" X 2" (PLACA + SUPORTE + MODULOS)                                                                                                                                                                                                                                                                                                                                                                              </t>
  </si>
  <si>
    <t xml:space="preserve">INTERRUPTORES SIMPLES (2 MODULOS) + 1 INTERRUPTOR PARALELO 10A, 250V, CONJUNTO MONTADO PARA EMBUTIR 4" X 2" (PLACA + SUPORTE + MODULOS)                                                                                                                                                                                                                                                                                                                                                                   </t>
  </si>
  <si>
    <t xml:space="preserve">INTERRUPTORES SIMPLES (2 MODULOS) 10A, 250V, CONJUNTO MONTADO PARA EMBUTIR 4" X 2" (PLACA + SUPORTE + MODULOS)                                                                                                                                                                                                                                                                                                                                                                                            </t>
  </si>
  <si>
    <t xml:space="preserve">INTERRUPTORES SIMPLES (3 MODULOS) 10A, 250V, CONJUNTO MONTADO PARA EMBUTIR 4" X 2" (PLACA + SUPORTE + MODULOS)                                                                                                                                                                                                                                                                                                                                                                                            </t>
  </si>
  <si>
    <t xml:space="preserve">INVERSOR DE SOLDA MONOFASICO DE 160 A, POTENCIA DE 5400 W, TENSAO DE 220 V, TURBO VENTILADO, PROTECAO POR FUSIVEL TERMICO, PARA ELETRODOS DE 2,0 A 4,0 MM                                                                                                                                                                                                                                                                                                                                                 </t>
  </si>
  <si>
    <t xml:space="preserve">ISOLADOR DE PORCELANA SUSPENSO, DISCO TIPO GARFO OLHAL, DIAMETRO DE 152 MM, PARA TENSAO DE *15* KV                                                                                                                                                                                                                                                                                                                                                                                                        </t>
  </si>
  <si>
    <t xml:space="preserve">ISOLADOR DE PORCELANA, TIPO BUCHA, PARA TENSAO DE *15* KV                                                                                                                                                                                                                                                                                                                                                                                                                                                 </t>
  </si>
  <si>
    <t xml:space="preserve">ISOLADOR DE PORCELANA, TIPO BUCHA, PARA TENSAO DE *35* KV                                                                                                                                                                                                                                                                                                                                                                                                                                                 </t>
  </si>
  <si>
    <t xml:space="preserve">ISOLADOR DE PORCELANA, TIPO PINO MONOCORPO, PARA TENSAO DE *15* KV                                                                                                                                                                                                                                                                                                                                                                                                                                        </t>
  </si>
  <si>
    <t xml:space="preserve">ISOLADOR DE PORCELANA, TIPO PINO MONOCORPO, PARA TENSAO DE *35* KV                                                                                                                                                                                                                                                                                                                                                                                                                                        </t>
  </si>
  <si>
    <t xml:space="preserve">ISOLADOR DE PORCELANA, TIPO ROLDANA, DIMENSOES DE *72* X *72* MM, PARA USO EM BAIXA TENSAO                                                                                                                                                                                                                                                                                                                                                                                                                </t>
  </si>
  <si>
    <t xml:space="preserve">JANELA BASCULANTE EM MADEIRA PINUS/ EUCALIPTO/ TAUARI/ VIROLA OU EQUIVALENTE DA REGIAO, *60 X 60*, CAIXA DO BATENTE/ MARCO E = *10* CM, 2 BASCULAS PARA VIDRO, COM FERRAGENS (SEM VIDRO, SEM GUARNICAO/ALIZAR E SEM ACABAMENTO)                                                                                                                                                                                                                                                                           </t>
  </si>
  <si>
    <t xml:space="preserve">JANELA BASCULANTE EM MADEIRA PINUS/ EUCALIPTO/ TAUARI/ VIROLA OU EQUIVALENTE DA REGIAO, CAIXA DO BATENTE/ MARCO *10* CM, *2* FOLHAS BASCULANTES PARA VIDRO, COM FERRAGENS (SEM VIDRO, SEM GUARNICAO/ALIZAR E SEM ACABAMENTO)                                                                                                                                                                                                                                                                              </t>
  </si>
  <si>
    <t xml:space="preserve">JANELA BASCULANTE, ACO, COM BATENTE/REQUADRO, 60 X 60 CM (SEM VIDROS)                                                                                                                                                                                                                                                                                                                                                                                                                                     </t>
  </si>
  <si>
    <t xml:space="preserve">JANELA BASCULANTE, EM ALUMINIO PERFIL 20, 80 X 60 CM (A X L), 4 FLS (1 FIXA E 3 MOVEIS), ACABAMENTO BRANCO OU BRILHANTE, BATENTE DE 3 A 4 CM, COM VIDRO 4 MM, SEM GUARNICAO                                                                                                                                                                                                                                                                                                                               </t>
  </si>
  <si>
    <t xml:space="preserve">JANELA DE ABRIR EM MADEIRA IMBUIA/CEDRO ARANA/CEDRO ROSA OU EQUIVALENTE DA REGIAO, CAIXA DO BATENTE/MARCO *10* CM, 2 FOLHAS DE ABRIR TIPO VENEZIANA E 2 FOLHAS DE ABRIR PARA VIDRO, COM GUARNICAO/ALIZAR, COM FERRAGENS, (SEM VIDRO E SEM ACABAMENTO)                                                                                                                                                                                                                                                     </t>
  </si>
  <si>
    <t xml:space="preserve">JANELA DE ABRIR EM MADEIRA PINUS/EUCALIPTO/ TAUARI/ VIROLA OU EQUIVALENTE DA REGIAO, CAIXA DO BATENTE/MARCO *10* CM, 2 FOLHAS DE ABRIR TIPO VENEZIANA E 2 FOLHAS GUILHOTINA PARA VIDRO, COM FERRAGENS (SEM VIDRO,SEM GUARNICAO/ALIZAR E SEM ACABAMENTO)                                                                                                                                                                                                                                                   </t>
  </si>
  <si>
    <t xml:space="preserve">JANELA DE CORRER, ACO, BATENTE/REQUADRO DE 6 A 14 CM, COM DIVISAO HORIZ , PINT ANTICORROSIVA, SEM VIDRO, BANDEIRA COM BASCULA, 4 FLS, 120 X 150 CM (A X L)                                                                                                                                                                                                                                                                                                                                                </t>
  </si>
  <si>
    <t xml:space="preserve">JANELA DE CORRER, EM ALUMINIO PEFIL 25, 100 X 200 CM (A X L), 4 FLS, SEM BANDEIRA, ACABAMENTO BRANCO OU BRILHANTE, BATENTE DE 6 A 7 CM, COM VIDRO 4 MM, SEM GUARNICAO/ALIZAR                                                                                                                                                                                                                                                                                                                              </t>
  </si>
  <si>
    <t xml:space="preserve">JANELA DE CORRER, EM ALUMINIO PERFIL 25, 100 X 120 CM (A X L), 2 FLS MOVEIS, SEM BANDEIRA, ACABAMENTO BRANCO OU BRILHANTE, BATENTE DE 6 A 7 CM, COM VIDRO 4 MM, SEM GUARNICAO                                                                                                                                                                                                                                                                                                                             </t>
  </si>
  <si>
    <t xml:space="preserve">JANELA DE CORRER, EM ALUMINIO PERFIL 25, 100 X 150 CM (A X L), 2 FLS MOVEIS, SEM BANDEIRA, ACABAMENTO BRANCO OU BRILHANTE, BATENTE DE 6 A 7 CM, COM VIDRO 4 MM, SEM GUARNICAO                                                                                                                                                                                                                                                                                                                             </t>
  </si>
  <si>
    <t xml:space="preserve">JANELA DE CORRER, EM ALUMINIO PERFIL 25, 100 X 150 CM (A X L), 4 FLS MOVEIS, SEM BANDEIRA, ACABAMENTO BRANCO OU BRILHANTE, BATENTE DE 6 A 7 CM, COM VIDRO 4 MM, SEM GUARNICAO/ALIZAR                                                                                                                                                                                                                                                                                                                      </t>
  </si>
  <si>
    <t xml:space="preserve">JANELA DE CORRER, EM ALUMINIO PERFIL 25, 120 X 150 CM (A X L), 4 FLS, BANDEIRA COM BASCULA, ACABAMENTO BRANCO OU BRILHANTE, BATENTE/REQUADRO DE 6 A 14 CM, COM VIDRO 4 MM, SEM GUARNICAO/ALIZAR                                                                                                                                                                                                                                                                                                           </t>
  </si>
  <si>
    <t xml:space="preserve">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                                                                                                                                                                                                  </t>
  </si>
  <si>
    <t xml:space="preserve">JANELA DE 6 FOLHAS DE CORRER EM MADEIRA IMBUIA/CEDRO ARANA/CEDRO ROSA OU EQUIVALENTE DA REGIAO, CAIXA DO BATENTE/MARCO *10* CM, 2 FOLHAS DE CORRER VENEZIANA, 2 FOLHAS FIXAS VENEZIANA E 2 FOLHAS DE CORRER PARA VIDRO, COM FERRAGENS (SEM VIDRO, SEM ACABAMENTO E SEM GUARNICAO/ALIZAR)                                                                                                                                                                                                                  </t>
  </si>
  <si>
    <t xml:space="preserve">JANELA DE 6 FOLHAS DE CORRER EM MADEIRA PINUS/ EUCALIPTO/ TAUARI/ VIROLA OU  EQUIVALENTE DA REGIAO, CAIXA DO BATENTE/MARCO *10* CM, 2 FOLHAS DE CORRER VENEZIANA, 2 FOLHAS FIXAS VENEZIANA E 2 FOLHAS DE CORRER PARA VIDRO, COM FERRAGENS (SEM VIDRO, SEM ACABAMENTO E SEM GUARNICAO/ALIZAR)                                                                                                                                                                                                              </t>
  </si>
  <si>
    <t xml:space="preserve">JANELA EM MADEIRA CEDRINHO/ ANGELIM COMERCIAL/ CURUPIXA/ CUMARU OU EQUIVALENTE DA REGIAO, CAIXA DO BATENTE/MARCO *10* CM, 2 FOLHAS DE ABRIR TIPO VENEZIANA E 2 FOLHAS GUILHOTINA PARA VIDRO, COM GUARNICAO/ALIZAR, COM FERRAGENS (SEM VIDRO E SEM ACABAMENTO)                                                                                                                                                                                                                                             </t>
  </si>
  <si>
    <t xml:space="preserve">JANELA FIXA, EM ALUMINIO PERFIL 20, 60  X 80 CM (A X L), BATENTE/REQUADRO DE 3 A 14 CM, COM VIDRO 4 MM, SEM GUARNICAO/ALIZAR, ACABAMENTO ALUM BRANCO OU BRILHANTE                                                                                                                                                                                                                                                                                                                                         </t>
  </si>
  <si>
    <t xml:space="preserve">JANELA INTEGRADA VENEZIANA EM ALUMINIO PERFIL 25, 120 X 120 CM (A X L), 2 FLS ( 2 VIDROS) E VENEZIANA COM ACIONAMENTO MANUAL, SEM BANDEIRA, ACABAMENTO BRILHANTE, BATENTE DE 11,50 A 12,50 CM, COM VIDRO 4 MM, INCLUSO GUARNICAO                                                                                                                                                                                                                                                                          </t>
  </si>
  <si>
    <t xml:space="preserve">JANELA MAXIM AR EM MADEIRA CEDRINHO/ ANGELIM COMERCIAL/ CURUPIXA/ CUMARU OU EQUIVALENTE DA REGIAO, CAIXA DO BATENTE/MARCO *10* CM, 1 FOLHA  PARA VIDRO, COM GUARNICAO/ALIZAR, COM FERRAGENS, (SEM VIDRO E SEM ACABAMENTO)                                                                                                                                                                                                                                                                                 </t>
  </si>
  <si>
    <t xml:space="preserve">JANELA MAXIM AR, EM ALUMINIO PERFIL 25, 60 X 80 CM (A X L), ACABAMENTO BRANCO OU BRILHANTE, BATENTE DE 4 A 5 CM, COM VIDRO 4 MM, SEM GUARNICAO/ALIZAR                                                                                                                                                                                                                                                                                                                                                     </t>
  </si>
  <si>
    <t xml:space="preserve">JANELA MAXIMO AR, ACO, BATENTE / REQUADRO DE 6 A 14 CM, PINT ANTICORROSIVA, SEM VIDRO, COM GRADE, 1 FL, 60  X 80 CM (A X L)                                                                                                                                                                                                                                                                                                                                                                               </t>
  </si>
  <si>
    <t xml:space="preserve">JANELA VENEZIANA DE CORRER, EM ALUMINIO PERFIL 25, 100 X 120 CM (A X L), 3 FLS (2 VENEZIANAS E 1 VIDRO), SEM BANDEIRA, ACABAMENTO BRANCO OU BRILHANTE, BATENTE DE 8 A 9 CM, COM VIDRO 4 MM, SEM GUARNICAO/ALIZAR                                                                                                                                                                                                                                                                                          </t>
  </si>
  <si>
    <t xml:space="preserve">JANELA VENEZIANA DE CORRER, EM ALUMINIO PERFIL 25, 100 X 150 CM (A X L), 6 FLS (4 VENEZIANAS E 2 VIDROS), SEM BANDEIRA, ACABAMENTO BRANCO OU BRILHANTE, BATENTE DE 8 A 9 CM, COM VIDRO 4 MM, SEM GUARNICAO / ALIZAR                                                                                                                                                                                                                                                                                       </t>
  </si>
  <si>
    <t xml:space="preserve">JARDINEIRO (HORISTA)                                                                                                                                                                                                                                                                                                                                                                                                                                                                                      </t>
  </si>
  <si>
    <t xml:space="preserve">JARDINEIRO (MENSALISTA)                                                                                                                                                                                                                                                                                                                                                                                                                                                                                   </t>
  </si>
  <si>
    <t xml:space="preserve">JOELHO CPVC, SOLDAVEL, 45 GRAUS, 15 MM, PARA AGUA QUENTE                                                                                                                                                                                                                                                                                                                                                                                                                                                  </t>
  </si>
  <si>
    <t xml:space="preserve">JOELHO CPVC, SOLDAVEL, 45 GRAUS, 22 MM, PARA AGUA QUENTE                                                                                                                                                                                                                                                                                                                                                                                                                                                  </t>
  </si>
  <si>
    <t xml:space="preserve">JOELHO CPVC, SOLDAVEL, 45 GRAUS, 28 MM, PARA AGUA QUENTE                                                                                                                                                                                                                                                                                                                                                                                                                                                  </t>
  </si>
  <si>
    <t xml:space="preserve">JOELHO CPVC, SOLDAVEL, 45 GRAUS, 35 MM, PARA AGUA QUENTE                                                                                                                                                                                                                                                                                                                                                                                                                                                  </t>
  </si>
  <si>
    <t xml:space="preserve">JOELHO CPVC, SOLDAVEL, 45 GRAUS, 42 MM, PARA AGUA QUENTE                                                                                                                                                                                                                                                                                                                                                                                                                                                  </t>
  </si>
  <si>
    <t xml:space="preserve">JOELHO CPVC, SOLDAVEL, 45 GRAUS, 54 MM, PARA AGUA QUENTE                                                                                                                                                                                                                                                                                                                                                                                                                                                  </t>
  </si>
  <si>
    <t xml:space="preserve">JOELHO CPVC, SOLDAVEL, 45 GRAUS, 73 MM, PARA AGUA QUENTE                                                                                                                                                                                                                                                                                                                                                                                                                                                  </t>
  </si>
  <si>
    <t xml:space="preserve">JOELHO CPVC, SOLDAVEL, 45 GRAUS, 89 MM, PARA AGUA QUENTE                                                                                                                                                                                                                                                                                                                                                                                                                                                  </t>
  </si>
  <si>
    <t xml:space="preserve">JOELHO CPVC, SOLDAVEL, 90 GRAUS, 114 MM, PARA AGUA QUENTE                                                                                                                                                                                                                                                                                                                                                                                                                                                 </t>
  </si>
  <si>
    <t xml:space="preserve">JOELHO CPVC, SOLDAVEL, 90 GRAUS, 15 MM, PARA AGUA QUENTE                                                                                                                                                                                                                                                                                                                                                                                                                                                  </t>
  </si>
  <si>
    <t xml:space="preserve">JOELHO CPVC, SOLDAVEL, 90 GRAUS, 22 MM, PARA AGUA QUENTE                                                                                                                                                                                                                                                                                                                                                                                                                                                  </t>
  </si>
  <si>
    <t xml:space="preserve">JOELHO CPVC, SOLDAVEL, 90 GRAUS, 28 MM, PARA AGUA QUENTE                                                                                                                                                                                                                                                                                                                                                                                                                                                  </t>
  </si>
  <si>
    <t xml:space="preserve">JOELHO CPVC, SOLDAVEL, 90 GRAUS, 35 MM, PARA AGUA QUENTE                                                                                                                                                                                                                                                                                                                                                                                                                                                  </t>
  </si>
  <si>
    <t xml:space="preserve">JOELHO CPVC, SOLDAVEL, 90 GRAUS, 42 MM, PARA AGUA QUENTE                                                                                                                                                                                                                                                                                                                                                                                                                                                  </t>
  </si>
  <si>
    <t xml:space="preserve">JOELHO CPVC, SOLDAVEL, 90 GRAUS, 54 MM, PARA AGUA QUENTE                                                                                                                                                                                                                                                                                                                                                                                                                                                  </t>
  </si>
  <si>
    <t xml:space="preserve">JOELHO CPVC, SOLDAVEL, 90 GRAUS, 73 MM, PARA AGUA QUENTE                                                                                                                                                                                                                                                                                                                                                                                                                                                  </t>
  </si>
  <si>
    <t xml:space="preserve">JOELHO CPVC, SOLDAVEL, 90 GRAUS, 89 MM, PARA AGUA QUENTE                                                                                                                                                                                                                                                                                                                                                                                                                                                  </t>
  </si>
  <si>
    <t xml:space="preserve">JOELHO DE REDUCAO, PVC SOLDAVEL, 90 GRAUS, 25 MM X 20 MM, COR MARROM, PARA AGUA FRIA PREDIAL                                                                                                                                                                                                                                                                                                                                                                                                              </t>
  </si>
  <si>
    <t xml:space="preserve">JOELHO DE REDUCAO, PVC SOLDAVEL, 90 GRAUS, 32 MM X 25 MM, COR MARROM, PARA AGUA FRIA PREDIAL                                                                                                                                                                                                                                                                                                                                                                                                              </t>
  </si>
  <si>
    <t xml:space="preserve">JOELHO DE REDUCAO, PVC, ROSCAVEL, 90 GRAUS, 1" X 3/4", COR BRANCA, PARA AGUA FRIA PREDIAL                                                                                                                                                                                                                                                                                                                                                                                                                 </t>
  </si>
  <si>
    <t xml:space="preserve">JOELHO DE REDUCAO, PVC, ROSCAVEL, 90 GRAUS, 3/4" X 1/2", COR BRANCA, PARA AGUA FRIA PREDIAL                                                                                                                                                                                                                                                                                                                                                                                                               </t>
  </si>
  <si>
    <t xml:space="preserve">JOELHO DE TRANSICAO, CPVC, SOLDAVEL, 90 GRAUS, 15 MM X 1/2", PARA AGUA QUENTE                                                                                                                                                                                                                                                                                                                                                                                                                             </t>
  </si>
  <si>
    <t xml:space="preserve">JOELHO DE TRANSICAO, CPVC, SOLDAVEL, 90 GRAUS, 22 MM X 1/2", PARA AGUA QUENTE                                                                                                                                                                                                                                                                                                                                                                                                                             </t>
  </si>
  <si>
    <t xml:space="preserve">JOELHO DE TRANSICAO, CPVC, SOLDAVEL, 90 GRAUS, 22 MM X 3/4", PARA AGUA QUENTE                                                                                                                                                                                                                                                                                                                                                                                                                             </t>
  </si>
  <si>
    <t xml:space="preserve">JOELHO PPR 45 GRAUS, SOLDAVEL, F/F, DN 20 MM, PARA AGUA QUENTE PREDIAL                                                                                                                                                                                                                                                                                                                                                                                                                                    </t>
  </si>
  <si>
    <t xml:space="preserve">JOELHO PPR 45 GRAUS, SOLDAVEL, F/F, DN 25 MM, PARA AGUA QUENTE PREDIAL                                                                                                                                                                                                                                                                                                                                                                                                                                    </t>
  </si>
  <si>
    <t xml:space="preserve">JOELHO PPR 45 GRAUS, SOLDAVEL, F/F, DN 40 MM, PARA AQUA QUENTE E FRIA PREDIAL                                                                                                                                                                                                                                                                                                                                                                                                                             </t>
  </si>
  <si>
    <t xml:space="preserve">JOELHO PPR 45 GRAUS, SOLDAVEL, F/F, DN 50 MM, PARA AQUA QUENTE E FRIA PREDIAL                                                                                                                                                                                                                                                                                                                                                                                                                             </t>
  </si>
  <si>
    <t xml:space="preserve">JOELHO PPR 45 GRAUS, SOLDAVEL, F/F, DN 63 MM, PARA AQUA QUENTE E FRIA PREDIAL                                                                                                                                                                                                                                                                                                                                                                                                                             </t>
  </si>
  <si>
    <t xml:space="preserve">JOELHO PPR 45 GRAUS, SOLDAVEL, F/F, DN 75 MM, PARA AQUA QUENTE E FRIA PREDIAL                                                                                                                                                                                                                                                                                                                                                                                                                             </t>
  </si>
  <si>
    <t xml:space="preserve">JOELHO PPR 45 GRAUS, SOLDAVEL, F/F, DN 90 MM, PARA AQUA QUENTE E FRIA PREDIAL                                                                                                                                                                                                                                                                                                                                                                                                                             </t>
  </si>
  <si>
    <t xml:space="preserve">JOELHO PPR, 45 GRAUS, SOLDAVEL, F/F, DN 32 MM, PARA AGUA QUENTE PREDIAL                                                                                                                                                                                                                                                                                                                                                                                                                                   </t>
  </si>
  <si>
    <t xml:space="preserve">JOELHO PPR, 90 GRAUS, SOLDAVEL, F/F, DN 110 MM, PARA AGUA QUENTE PREDIAL                                                                                                                                                                                                                                                                                                                                                                                                                                  </t>
  </si>
  <si>
    <t xml:space="preserve">JOELHO PPR, 90 GRAUS, SOLDAVEL, F/F, DN 20 MM, PARA AGUA QUENTE PREDIAL                                                                                                                                                                                                                                                                                                                                                                                                                                   </t>
  </si>
  <si>
    <t xml:space="preserve">JOELHO PPR, 90 GRAUS, SOLDAVEL, F/F, DN 25 MM, PARA AGUA QUENTE PREDIAL                                                                                                                                                                                                                                                                                                                                                                                                                                   </t>
  </si>
  <si>
    <t xml:space="preserve">JOELHO PPR, 90 GRAUS, SOLDAVEL, F/F, DN 32 MM, PARA AGUA QUENTE PREDIAL                                                                                                                                                                                                                                                                                                                                                                                                                                   </t>
  </si>
  <si>
    <t xml:space="preserve">JOELHO PPR, 90 GRAUS, SOLDAVEL, F/F, DN 40 MM, PARA AGUA QUENTE PREDIAL                                                                                                                                                                                                                                                                                                                                                                                                                                   </t>
  </si>
  <si>
    <t xml:space="preserve">JOELHO PPR, 90 GRAUS, SOLDAVEL, F/F, DN 50 MM, PARA AGUA QUENTE PREDIAL                                                                                                                                                                                                                                                                                                                                                                                                                                   </t>
  </si>
  <si>
    <t xml:space="preserve">JOELHO PPR, 90 GRAUS, SOLDAVEL, F/F, DN 63 MM, PARA AGUA QUENTE PREDIAL                                                                                                                                                                                                                                                                                                                                                                                                                                   </t>
  </si>
  <si>
    <t xml:space="preserve">JOELHO PPR, 90 GRAUS, SOLDAVEL, F/F, DN 75 MM, PARA AGUA QUENTE PREDIAL                                                                                                                                                                                                                                                                                                                                                                                                                                   </t>
  </si>
  <si>
    <t xml:space="preserve">JOELHO PPR, 90 GRAUS, SOLDAVEL, F/F, DN 90 MM, PARA AGUA QUENTE PREDIAL                                                                                                                                                                                                                                                                                                                                                                                                                                   </t>
  </si>
  <si>
    <t xml:space="preserve">JOELHO PVC COM VISITA, 90 GRAUS, DN 100 X 50 MM, SERIE NORMAL, PARA ESGOTO PREDIAL                                                                                                                                                                                                                                                                                                                                                                                                                        </t>
  </si>
  <si>
    <t xml:space="preserve">JOELHO PVC, COM BOLSA E ANEL, 90 GRAUS, DN 40 X *38* MM, SERIE NORMAL, PARA ESGOTO PREDIAL                                                                                                                                                                                                                                                                                                                                                                                                                </t>
  </si>
  <si>
    <t xml:space="preserve">JOELHO PVC, ROSCAVEL, 45 GRAUS, 1/2", COR BRANCA, PARA AGUA FRIA PREDIAL                                                                                                                                                                                                                                                                                                                                                                                                                                  </t>
  </si>
  <si>
    <t xml:space="preserve">JOELHO PVC, ROSCAVEL, 45 GRAUS, 1", COR BRANCA, PARA AGUA FRIA PREDIAL                                                                                                                                                                                                                                                                                                                                                                                                                                    </t>
  </si>
  <si>
    <t xml:space="preserve">JOELHO PVC, ROSCAVEL, 45 GRAUS, 3/4", COR BRANCA, PARA AGUA FRIA PREDIAL                                                                                                                                                                                                                                                                                                                                                                                                                                  </t>
  </si>
  <si>
    <t xml:space="preserve">JOELHO PVC, ROSCAVEL, 90 GRAUS, 1/2", COR BRANCA, PARA AGUA FRIA PREDIAL                                                                                                                                                                                                                                                                                                                                                                                                                                  </t>
  </si>
  <si>
    <t xml:space="preserve">JOELHO PVC, ROSCAVEL, 90 GRAUS, 1", COR BRANCA, PARA AGUA FRIA PREDIAL                                                                                                                                                                                                                                                                                                                                                                                                                                    </t>
  </si>
  <si>
    <t xml:space="preserve">JOELHO PVC, ROSCAVEL, 90 GRAUS, 3/4", COR BRANCA, PARA AGUA FRIA PREDIAL                                                                                                                                                                                                                                                                                                                                                                                                                                  </t>
  </si>
  <si>
    <t xml:space="preserve">JOELHO PVC, SOLDAVEL COM ROSCA, 90 GRAUS, 20 MM X 1/2", COR MARROM, PARA AGUA FRIA PREDIAL                                                                                                                                                                                                                                                                                                                                                                                                                </t>
  </si>
  <si>
    <t xml:space="preserve">JOELHO PVC, SOLDAVEL COM ROSCA, 90 GRAUS, 25 MM X 1/2", COR MARROM, PARA AGUA FRIA PREDIAL                                                                                                                                                                                                                                                                                                                                                                                                                </t>
  </si>
  <si>
    <t xml:space="preserve">JOELHO PVC, SOLDAVEL COM ROSCA, 90 GRAUS, 25 MM X 3/4", COR MARROM, PARA AGUA FRIA PREDIAL                                                                                                                                                                                                                                                                                                                                                                                                                </t>
  </si>
  <si>
    <t xml:space="preserve">JOELHO PVC, SOLDAVEL COM ROSCA, 90 GRAUS, 32 MM X 3/4", COR MARROM, PARA AGUA FRIA PREDIAL                                                                                                                                                                                                                                                                                                                                                                                                                </t>
  </si>
  <si>
    <t xml:space="preserve">JOELHO PVC, SOLDAVEL, BB, 45 GRAUS, DN 40 MM, PARA ESGOTO PREDIAL                                                                                                                                                                                                                                                                                                                                                                                                                                         </t>
  </si>
  <si>
    <t xml:space="preserve">JOELHO PVC, SOLDAVEL, BB, 90 GRAUS, SEM ANEL, DN 40 MM, PARA ESGOTO PREDIAL SECUNDARIO                                                                                                                                                                                                                                                                                                                                                                                                                    </t>
  </si>
  <si>
    <t xml:space="preserve">JOELHO PVC, SOLDAVEL, COM BUCHA DE LATAO, 90 GRAUS, 20 MM X 1/2", PARA AGUA FRIA PREDIAL                                                                                                                                                                                                                                                                                                                                                                                                                  </t>
  </si>
  <si>
    <t xml:space="preserve">JOELHO PVC, SOLDAVEL, COM BUCHA DE LATAO, 90 GRAUS, 25 MM X 1/2", PARA AGUA FRIA PREDIAL                                                                                                                                                                                                                                                                                                                                                                                                                  </t>
  </si>
  <si>
    <t xml:space="preserve">JOELHO PVC, SOLDAVEL, COM BUCHA DE LATAO, 90 GRAUS, 25 MM X 3/4", PARA AGUA FRIA PREDIAL                                                                                                                                                                                                                                                                                                                                                                                                                  </t>
  </si>
  <si>
    <t xml:space="preserve">JOELHO PVC, SOLDAVEL, COM BUCHA DE LATAO, 90 GRAUS, 32 MM X 3/4", PARA AGUA FRIA PREDIAL                                                                                                                                                                                                                                                                                                                                                                                                                  </t>
  </si>
  <si>
    <t xml:space="preserve">JOELHO PVC, SOLDAVEL, PB, 45 GRAUS, DN 100 MM, PARA ESGOTO PREDIAL                                                                                                                                                                                                                                                                                                                                                                                                                                        </t>
  </si>
  <si>
    <t xml:space="preserve">JOELHO PVC, SOLDAVEL, PB, 45 GRAUS, DN 150 MM, PARA ESGOTO PREDIAL                                                                                                                                                                                                                                                                                                                                                                                                                                        </t>
  </si>
  <si>
    <t xml:space="preserve">JOELHO PVC, SOLDAVEL, PB, 45 GRAUS, DN 40 MM, PARA ESGOTO PREDIAL                                                                                                                                                                                                                                                                                                                                                                                                                                         </t>
  </si>
  <si>
    <t xml:space="preserve">JOELHO PVC, SOLDAVEL, PB, 45 GRAUS, DN 50 MM, PARA ESGOTO PREDIAL                                                                                                                                                                                                                                                                                                                                                                                                                                         </t>
  </si>
  <si>
    <t xml:space="preserve">JOELHO PVC, SOLDAVEL, PB, 45 GRAUS, DN 75 MM, PARA ESGOTO PREDIAL                                                                                                                                                                                                                                                                                                                                                                                                                                         </t>
  </si>
  <si>
    <t xml:space="preserve">JOELHO PVC, SOLDAVEL, PB, 90 GRAUS, DN 100 MM, PARA ESGOTO PREDIAL                                                                                                                                                                                                                                                                                                                                                                                                                                        </t>
  </si>
  <si>
    <t xml:space="preserve">JOELHO PVC, SOLDAVEL, PB, 90 GRAUS, DN 150 MM, PARA ESGOTO PREDIAL                                                                                                                                                                                                                                                                                                                                                                                                                                        </t>
  </si>
  <si>
    <t xml:space="preserve">JOELHO PVC, SOLDAVEL, PB, 90 GRAUS, DN 40 MM, PARA ESGOTO PREDIAL                                                                                                                                                                                                                                                                                                                                                                                                                                         </t>
  </si>
  <si>
    <t xml:space="preserve">JOELHO PVC, SOLDAVEL, PB, 90 GRAUS, DN 50 MM, PARA ESGOTO PREDIAL                                                                                                                                                                                                                                                                                                                                                                                                                                         </t>
  </si>
  <si>
    <t xml:space="preserve">JOELHO PVC, SOLDAVEL, PB, 90 GRAUS, DN 75 MM, PARA ESGOTO PREDIAL                                                                                                                                                                                                                                                                                                                                                                                                                                         </t>
  </si>
  <si>
    <t xml:space="preserve">JOELHO PVC, SOLDAVEL, 90 GRAUS, 110 MM, COR MARROM, PARA AGUA FRIA PREDIAL                                                                                                                                                                                                                                                                                                                                                                                                                                </t>
  </si>
  <si>
    <t xml:space="preserve">JOELHO PVC, SOLDAVEL, 90 GRAUS, 20 MM, COR MARROM, PARA AGUA FRIA PREDIAL                                                                                                                                                                                                                                                                                                                                                                                                                                 </t>
  </si>
  <si>
    <t xml:space="preserve">JOELHO PVC, SOLDAVEL, 90 GRAUS, 25 MM, COR MARROM, PARA AGUA FRIA PREDIAL                                                                                                                                                                                                                                                                                                                                                                                                                                 </t>
  </si>
  <si>
    <t xml:space="preserve">JOELHO PVC, SOLDAVEL, 90 GRAUS, 32 MM, COR MARROM, PARA AGUA FRIA PREDIAL                                                                                                                                                                                                                                                                                                                                                                                                                                 </t>
  </si>
  <si>
    <t xml:space="preserve">JOELHO PVC, SOLDAVEL, 90 GRAUS, 40 MM, COR MARROM, PARA AGUA FRIA PREDIAL                                                                                                                                                                                                                                                                                                                                                                                                                                 </t>
  </si>
  <si>
    <t xml:space="preserve">JOELHO PVC, SOLDAVEL, 90 GRAUS, 50 MM, COR MARROM, PARA AGUA FRIA PREDIAL                                                                                                                                                                                                                                                                                                                                                                                                                                 </t>
  </si>
  <si>
    <t xml:space="preserve">JOELHO PVC, SOLDAVEL, 90 GRAUS, 60 MM, COR MARROM, PARA AGUA FRIA PREDIAL                                                                                                                                                                                                                                                                                                                                                                                                                                 </t>
  </si>
  <si>
    <t xml:space="preserve">JOELHO PVC, SOLDAVEL, 90 GRAUS, 85 MM, COR MARROM, PARA AGUA FRIA PREDIAL                                                                                                                                                                                                                                                                                                                                                                                                                                 </t>
  </si>
  <si>
    <t xml:space="preserve">JOELHO PVC, 90 GRAUS, ROSCAVEL, 1 1/4", COR BRANCA, AGUA FRIA PREDIAL                                                                                                                                                                                                                                                                                                                                                                                                                                     </t>
  </si>
  <si>
    <t xml:space="preserve">JOELHO/COTOVELO 90 GRAUS, METALICO, PARA CONEXAO COM ANEL DESLIZANTE, DN 16 MM, EM TUBO PEX PARA INST. AGUA QUENTE/FRIA                                                                                                                                                                                                                                                                                                                                                                                   </t>
  </si>
  <si>
    <t xml:space="preserve">JOELHO/COTOVELO 90 GRAUS, METALICO, PARA CONEXAO COM ANEL DESLIZANTE, DN 20 MM, EM TUBO PEX PARA INST. AGUA QUENTE/FRIA                                                                                                                                                                                                                                                                                                                                                                                   </t>
  </si>
  <si>
    <t xml:space="preserve">JOELHO/COTOVELO 90 GRAUS, METALICO, PARA CONEXAO COM ANEL DESLIZANTE, DN 25 MM, EM TUBO PEX PARA INST. AGUA QUENTE/FRIA                                                                                                                                                                                                                                                                                                                                                                                   </t>
  </si>
  <si>
    <t xml:space="preserve">JOELHO/COTOVELO 90 GRAUS, METALICO, PARA CONEXAO COM ANEL DESLIZANTE, DN 32 MM, EM TUBO PEX PARA INST. AGUA QUENTE/FRIA                                                                                                                                                                                                                                                                                                                                                                                   </t>
  </si>
  <si>
    <t xml:space="preserve">JOELHO/COTOVELO 90 GRAUS, PLASTICO, PARA CONEXAO COM CRIMPAGEM, DN 16 MM, EM TUBO PEX PARA INST. AGUA QUENTE/FRIA                                                                                                                                                                                                                                                                                                                                                                                         </t>
  </si>
  <si>
    <t xml:space="preserve">JOELHO/COTOVELO 90 GRAUS, PLASTICO, PARA CONEXAO COM CRIMPAGEM, DN 20 MM, EM TUBO PEX PARA INST. AGUA QUENTE/FRIA                                                                                                                                                                                                                                                                                                                                                                                         </t>
  </si>
  <si>
    <t xml:space="preserve">JOELHO/COTOVELO 90 GRAUS, PLASTICO, PARA CONEXAO COM CRIMPAGEM, DN 25 MM, EM TUBO PEX PARA INST. AGUA QUENTE/FRIA                                                                                                                                                                                                                                                                                                                                                                                         </t>
  </si>
  <si>
    <t xml:space="preserve">JOELHO/COTOVELO 90 GRAUS, ROSCA FEMEA TERMINAL, METALICO, PARA CONEXAO COM ANEL DESLIZANTE, DN 16 MM X 1/2", EM TUBO PEX PARA INST. AGUA QUENTE/FRIA                                                                                                                                                                                                                                                                                                                                                      </t>
  </si>
  <si>
    <t xml:space="preserve">JOELHO/COTOVELO 90 GRAUS, ROSCA FEMEA TERMINAL, METALICO, PARA CONEXAO COM ANEL DESLIZANTE, DN 20 MM X 1/2", EM TUBO PEX PARA INST. AGUA QUENTE/FRIA                                                                                                                                                                                                                                                                                                                                                      </t>
  </si>
  <si>
    <t xml:space="preserve">JOELHO/COTOVELO 90 GRAUS, ROSCA FEMEA TERMINAL, METALICO, PARA CONEXAO COM ANEL DESLIZANTE, DN 20 MM X 3/4", EM TUBO PEX PARA INST. AGUA QUENTE/FRIA                                                                                                                                                                                                                                                                                                                                                      </t>
  </si>
  <si>
    <t xml:space="preserve">JOELHO/COTOVELO 90 GRAUS, ROSCA FEMEA TERMINAL, METALICO, PARA CONEXAO COM ANEL DESLIZANTE, DN 25 MM X 3/4", EM TUBO PEX PARA INST. AGUA QUENTE/FRIA                                                                                                                                                                                                                                                                                                                                                      </t>
  </si>
  <si>
    <t xml:space="preserve">JOELHO/COTOVELO 90 GRAUS, ROSCA FEMEA TERMINAL, PLASTICO, PARA CONEXAO COM CRIMPAGEM, DN 16 MM X 1/2", EM TUBO PEX PARA INST. AGUA QUENTE/FRIA                                                                                                                                                                                                                                                                                                                                                            </t>
  </si>
  <si>
    <t xml:space="preserve">JOELHO/COTOVELO 90 GRAUS, ROSCA FEMEA TERMINAL, PLASTICO, PARA CONEXAO COM CRIMPAGEM, DN 20 MM X 1/2", EM TUBO PEX PARA INST. AGUA QUENTE/FRIA                                                                                                                                                                                                                                                                                                                                                            </t>
  </si>
  <si>
    <t xml:space="preserve">JOELHO/COTOVELO 90 GRAUS, ROSCA FEMEA TERMINAL, PLASTICO, PARA CONEXAO COM CRIMPAGEM, DN 20 MM X 3/4", EM TUBO PEX PARA INST. AGUA QUENTE/FRIA                                                                                                                                                                                                                                                                                                                                                            </t>
  </si>
  <si>
    <t xml:space="preserve">JOELHO/COTOVELO 90 GRAUS, ROSCA FEMEA TERMINAL, PLASTICO, PARA CONEXAO COM CRIMPAGEM, DN 25 MM X 1/2", EM TUBO PEX PARA INST. AGUA QUENTE/FRIA                                                                                                                                                                                                                                                                                                                                                            </t>
  </si>
  <si>
    <t xml:space="preserve">JOELHO/COTOVELO, ROSCA FEMEA MOVEL, METALICO, PARA CONEXAO COM ANEL DESLIZANTE, DN 20 MM X 3/4", EM TUBO PEX PARA INST. AGUA QUENTE/FRIA                                                                                                                                                                                                                                                                                                                                                                  </t>
  </si>
  <si>
    <t xml:space="preserve">JOELHO/COTOVELO, ROSCA FEMEA, COM BASE FIXA, METALICO, PARA CONEXAO COM ANEL DESLIZANTE, DN 16 MM X 1/2", EM TUBO PEX PARA INST. AGUA QUENTE/FRIA                                                                                                                                                                                                                                                                                                                                                         </t>
  </si>
  <si>
    <t xml:space="preserve">JOELHO/COTOVELO, ROSCA FEMEA, COM BASE FIXA, METALICO, PARA CONEXAO COM ANEL DESLIZANTE, DN 20 MM X 1/2", EM TUBO PEX PARA INST. AGUA QUENTE/FRIA                                                                                                                                                                                                                                                                                                                                                         </t>
  </si>
  <si>
    <t xml:space="preserve">JOELHO/COTOVELO, ROSCA FEMEA, COM BASE FIXA, METALICO, PARA CONEXAO COM ANEL DESLIZANTE, DN 25 MM X 3/4", EM TUBO PEX PARA INST. AGUA QUENTE/FRIA                                                                                                                                                                                                                                                                                                                                                         </t>
  </si>
  <si>
    <t xml:space="preserve">JOELHO, PVC SERIE R, 45 GRAUS, DN 100 MM, PARA ESGOTO PREDIAL                                                                                                                                                                                                                                                                                                                                                                                                                                             </t>
  </si>
  <si>
    <t xml:space="preserve">JOELHO, PVC SERIE R, 45 GRAUS, DN 150 MM, PARA ESGOTO PREDIAL                                                                                                                                                                                                                                                                                                                                                                                                                                             </t>
  </si>
  <si>
    <t xml:space="preserve">JOELHO, PVC SERIE R, 45 GRAUS, DN 40 MM, PARA ESGOTO PREDIAL                                                                                                                                                                                                                                                                                                                                                                                                                                              </t>
  </si>
  <si>
    <t xml:space="preserve">JOELHO, PVC SERIE R, 45 GRAUS, DN 50 MM, PARA ESGOTO PREDIAL                                                                                                                                                                                                                                                                                                                                                                                                                                              </t>
  </si>
  <si>
    <t xml:space="preserve">JOELHO, PVC SERIE R, 45 GRAUS, DN 75 MM, PARA ESGOTO PREDIAL                                                                                                                                                                                                                                                                                                                                                                                                                                              </t>
  </si>
  <si>
    <t xml:space="preserve">JOELHO, PVC SERIE R, 90 GRAUS, DN 100 MM, PARA ESGOTO PREDIAL                                                                                                                                                                                                                                                                                                                                                                                                                                             </t>
  </si>
  <si>
    <t xml:space="preserve">JOELHO, PVC SERIE R, 90 GRAUS, DN 150 MM, PARA ESGOTO PREDIAL                                                                                                                                                                                                                                                                                                                                                                                                                                             </t>
  </si>
  <si>
    <t xml:space="preserve">JOELHO, PVC SERIE R, 90 GRAUS, DN 40 MM, PARA ESGOTO PREDIAL                                                                                                                                                                                                                                                                                                                                                                                                                                              </t>
  </si>
  <si>
    <t xml:space="preserve">JOELHO, PVC SERIE R, 90 GRAUS, DN 50 MM, PARA ESGOTO PREDIAL                                                                                                                                                                                                                                                                                                                                                                                                                                              </t>
  </si>
  <si>
    <t xml:space="preserve">JOELHO, PVC SERIE R, 90 GRAUS, DN 75 MM, PARA ESGOTO PREDIAL                                                                                                                                                                                                                                                                                                                                                                                                                                              </t>
  </si>
  <si>
    <t xml:space="preserve">JOELHO, PVC SOLDAVEL, 45 GRAUS, 20 MM, COR MARROM, PARA AGUA FRIA PREDIAL                                                                                                                                                                                                                                                                                                                                                                                                                                 </t>
  </si>
  <si>
    <t xml:space="preserve">JOELHO, PVC SOLDAVEL, 45 GRAUS, 25 MM, COR MARROM, PARA AGUA FRIA PREDIAL                                                                                                                                                                                                                                                                                                                                                                                                                                 </t>
  </si>
  <si>
    <t xml:space="preserve">JOELHO, PVC SOLDAVEL, 45 GRAUS, 32 MM, COR MARROM, PARA AGUA FRIA PREDIAL                                                                                                                                                                                                                                                                                                                                                                                                                                 </t>
  </si>
  <si>
    <t xml:space="preserve">JOELHO, PVC SOLDAVEL, 45 GRAUS, 40 MM, COR MARROM, PARA AGUA FRIA PREDIAL                                                                                                                                                                                                                                                                                                                                                                                                                                 </t>
  </si>
  <si>
    <t xml:space="preserve">JOELHO, PVC SOLDAVEL, 45 GRAUS, 50 MM, COR MARROM, PARA AGUA FRIA PREDIAL                                                                                                                                                                                                                                                                                                                                                                                                                                 </t>
  </si>
  <si>
    <t xml:space="preserve">JOELHO, PVC SOLDAVEL, 45 GRAUS, 60 MM, COR MARROM, PARA AGUA FRIA PREDIAL                                                                                                                                                                                                                                                                                                                                                                                                                                 </t>
  </si>
  <si>
    <t xml:space="preserve">JOELHO, PVC SOLDAVEL, 45 GRAUS, 75 MM, COR MARROM, PARA AGUA FRIA PREDIAL                                                                                                                                                                                                                                                                                                                                                                                                                                 </t>
  </si>
  <si>
    <t xml:space="preserve">JOELHO, PVC SOLDAVEL, 45 GRAUS, 85 MM, COR MARROM, PARA AGUA FRIA PREDIAL                                                                                                                                                                                                                                                                                                                                                                                                                                 </t>
  </si>
  <si>
    <t xml:space="preserve">JOELHO, PVC SOLDAVEL, 90 GRAUS, 75 MM, COR MARROM, PARA AGUA FRIA PREDIAL                                                                                                                                                                                                                                                                                                                                                                                                                                 </t>
  </si>
  <si>
    <t xml:space="preserve">JOGO DE TRANQUETA E ROSETA QUADRADA DE SOBREPOR SEM FUROS, EM LATAO CROMADO, *50 X 50* MM, PARA FECHADURA DE PORTA DE BANHEIRO                                                                                                                                                                                                                                                                                                                                                                            </t>
  </si>
  <si>
    <t xml:space="preserve">JOGO DE TRANQUETA E ROSETA REDONDA DE SOBREPOR SEM FUROS, EM LATAO CROMADO, DIAMETRO *50* MM, PARA FECHADURA DE PORTA DE BANHEIRO                                                                                                                                                                                                                                                                                                                                                                         </t>
  </si>
  <si>
    <t xml:space="preserve">JUNCAO DE REDUCAO INVERTIDA, PVC SOLDAVEL, 100 X 50 MM, SERIE NORMAL PARA ESGOTO PREDIAL                                                                                                                                                                                                                                                                                                                                                                                                                  </t>
  </si>
  <si>
    <t xml:space="preserve">JUNCAO DE REDUCAO INVERTIDA, PVC SOLDAVEL, 100 X 75 MM, SERIE NORMAL PARA ESGOTO PREDIAL                                                                                                                                                                                                                                                                                                                                                                                                                  </t>
  </si>
  <si>
    <t xml:space="preserve">JUNCAO DE REDUCAO INVERTIDA, PVC SOLDAVEL, 75 X 50 MM, SERIE NORMAL PARA ESGOTO PREDIAL                                                                                                                                                                                                                                                                                                                                                                                                                   </t>
  </si>
  <si>
    <t xml:space="preserve">JUNCAO DUPLA, PVC SERIE R, DN 100 X 100 X 100 MM, PARA ESGOTO PREDIAL                                                                                                                                                                                                                                                                                                                                                                                                                                     </t>
  </si>
  <si>
    <t xml:space="preserve">JUNCAO DUPLA, PVC SOLDAVEL, DN 100 X 100 X 100 MM , SERIE NORMAL PARA ESGOTO PREDIAL                                                                                                                                                                                                                                                                                                                                                                                                                      </t>
  </si>
  <si>
    <t xml:space="preserve">JUNCAO INVERTIDA, PVC SOLDAVEL, 75 X 75 MM, SERIE NORMAL PARA ESGOTO PREDIAL                                                                                                                                                                                                                                                                                                                                                                                                                              </t>
  </si>
  <si>
    <t xml:space="preserve">JUNCAO SIMPLES DE REDUCAO, PVC, DN 100 X 50 MM, SERIE NORMAL PARA ESGOTO PREDIAL                                                                                                                                                                                                                                                                                                                                                                                                                          </t>
  </si>
  <si>
    <t xml:space="preserve">JUNCAO SIMPLES DE REDUCAO, PVC, DN 100 X 75 MM, SERIE NORMAL PARA ESGOTO PREDIAL                                                                                                                                                                                                                                                                                                                                                                                                                          </t>
  </si>
  <si>
    <t xml:space="preserve">JUNCAO SIMPLES, PVC SERIE R, DN 100 X 100 MM, PARA ESGOTO PREDIAL                                                                                                                                                                                                                                                                                                                                                                                                                                         </t>
  </si>
  <si>
    <t xml:space="preserve">JUNCAO SIMPLES, PVC SERIE R, DN 100 X 75 MM, PARA ESGOTO PREDIAL                                                                                                                                                                                                                                                                                                                                                                                                                                          </t>
  </si>
  <si>
    <t xml:space="preserve">JUNCAO SIMPLES, PVC SERIE R, DN 150 X 100 MM, PARA ESGOTO PREDIAL                                                                                                                                                                                                                                                                                                                                                                                                                                         </t>
  </si>
  <si>
    <t xml:space="preserve">JUNCAO SIMPLES, PVC SERIE R, DN 150 X 150 MM, PARA ESGOTO PREDIAL                                                                                                                                                                                                                                                                                                                                                                                                                                         </t>
  </si>
  <si>
    <t xml:space="preserve">JUNCAO SIMPLES, PVC SERIE R, DN 40 X 40 MM, PARA ESGOTO PREDIAL                                                                                                                                                                                                                                                                                                                                                                                                                                           </t>
  </si>
  <si>
    <t xml:space="preserve">JUNCAO SIMPLES, PVC SERIE R, DN 50 X 50 MM, PARA ESGOTO PREDIAL                                                                                                                                                                                                                                                                                                                                                                                                                                           </t>
  </si>
  <si>
    <t xml:space="preserve">JUNCAO SIMPLES, PVC SERIE R, DN 75 X 75 MM, PARA ESGOTO PREDIAL                                                                                                                                                                                                                                                                                                                                                                                                                                           </t>
  </si>
  <si>
    <t xml:space="preserve">JUNCAO SIMPLES, PVC, 45 GRAUS, DN 100 X 100 MM, SERIE NORMAL PARA ESGOTO PREDIAL                                                                                                                                                                                                                                                                                                                                                                                                                          </t>
  </si>
  <si>
    <t xml:space="preserve">JUNCAO SIMPLES, PVC, 45 GRAUS, DN 40 X 40 MM, SERIE NORMAL PARA ESGOTO PREDIAL                                                                                                                                                                                                                                                                                                                                                                                                                            </t>
  </si>
  <si>
    <t xml:space="preserve">JUNCAO SIMPLES, PVC, 45 GRAUS, DN 50 X 50 MM, SERIE NORMAL PARA ESGOTO PREDIAL                                                                                                                                                                                                                                                                                                                                                                                                                            </t>
  </si>
  <si>
    <t xml:space="preserve">JUNCAO SIMPLES, PVC, 45 GRAUS, DN 75 X 75 MM, SERIE NORMAL PARA ESGOTO PREDIAL                                                                                                                                                                                                                                                                                                                                                                                                                            </t>
  </si>
  <si>
    <t xml:space="preserve">JUNCAO 2 GARRAS PARA FITA PERFURADA                                                                                                                                                                                                                                                                                                                                                                                                                                                                       </t>
  </si>
  <si>
    <t xml:space="preserve">JUNCAO, PVC, 45 GRAUS, JE, BBB, DN 150 MM, PARA TUBO CORRUGADO E/OU LISO, REDE COLETORA DE ESGOTO                                                                                                                                                                                                                                                                                                                                                                                                         </t>
  </si>
  <si>
    <t xml:space="preserve">JUNTA DE EXPANSAO BRONZE/LATAO (REF 900), PONTA X PONTA, 35 MM                                                                                                                                                                                                                                                                                                                                                                                                                                            </t>
  </si>
  <si>
    <t xml:space="preserve">JUNTA DE EXPANSAO BRONZE/LATAO (REF 900), PONTA X PONTA, 42 MM                                                                                                                                                                                                                                                                                                                                                                                                                                            </t>
  </si>
  <si>
    <t xml:space="preserve">JUNTA DE EXPANSAO BRONZE/LATAO (REF 900), PONTA X PONTA, 54 MM                                                                                                                                                                                                                                                                                                                                                                                                                                            </t>
  </si>
  <si>
    <t xml:space="preserve">JUNTA DE EXPANSAO BRONZE/LATAO (REF 900), PONTA X PONTA, 66 MM                                                                                                                                                                                                                                                                                                                                                                                                                                            </t>
  </si>
  <si>
    <t xml:space="preserve">JUNTA DE EXPANSAO DE COBRE (REF 900), PONTA X PONTA, 15 MM                                                                                                                                                                                                                                                                                                                                                                                                                                                </t>
  </si>
  <si>
    <t xml:space="preserve">JUNTA DE EXPANSAO DE COBRE (REF 900), PONTA X PONTA, 22 MM                                                                                                                                                                                                                                                                                                                                                                                                                                                </t>
  </si>
  <si>
    <t xml:space="preserve">JUNTA DE EXPANSAO DE COBRE (REF 900), PONTA X PONTA, 28 MM                                                                                                                                                                                                                                                                                                                                                                                                                                                </t>
  </si>
  <si>
    <t xml:space="preserve">JUNTA DILATACAO ELASTICA PARA CONCRETO (FUGENBAND) O-12, ATE 5 MCA                                                                                                                                                                                                                                                                                                                                                                                                                                        </t>
  </si>
  <si>
    <t xml:space="preserve">JUNTA DILATACAO ELASTICA PARA CONCRETO (FUGENBAND) O-22, ATE 30 MCA                                                                                                                                                                                                                                                                                                                                                                                                                                       </t>
  </si>
  <si>
    <t xml:space="preserve">JUNTA DILATACAO ELASTICA PARA CONCRETO (FUGENBAND) O-35/10, ATE 100 MCA                                                                                                                                                                                                                                                                                                                                                                                                                                   </t>
  </si>
  <si>
    <t xml:space="preserve">JUNTA DILATACAO ELASTICA PARA CONCRETO (FUGENBAND) O-35/6, ATE 100 MCA                                                                                                                                                                                                                                                                                                                                                                                                                                    </t>
  </si>
  <si>
    <t xml:space="preserve">JUNTA PLASTICA DE DILATACAO PARA PISOS, COR CINZA, 10 X 4,5 MM (ALTURA X ESPESSURA)                                                                                                                                                                                                                                                                                                                                                                                                                       </t>
  </si>
  <si>
    <t xml:space="preserve">JUNTA PLASTICA DE DILATACAO PARA PISOS, COR CINZA, 17 X 3 MM (ALTURA X ESPESSURA)                                                                                                                                                                                                                                                                                                                                                                                                                         </t>
  </si>
  <si>
    <t xml:space="preserve">JUNTA PLASTICA DE DILATACAO PARA PISOS, COR CINZA, 27 X 3 MM (ALTURA X ESPESSURA)                                                                                                                                                                                                                                                                                                                                                                                                                         </t>
  </si>
  <si>
    <t xml:space="preserve">KIT ACESSORIOS PARA COMPRESSOR DE AR, 5 PECAS (PISTOLAS PINTURA, LIMPEZA E PULVERIZACAO, CALIBRADOR E MANGUEIRA)                                                                                                                                                                                                                                                                                                                                                                                          </t>
  </si>
  <si>
    <t xml:space="preserve">KIT CAVALETE, PVC, COM REGISTRO, PARA HIDROMETRO, BITOLAS 1/2" OU 3/4" - COMPLETO                                                                                                                                                                                                                                                                                                                                                                                                                         </t>
  </si>
  <si>
    <t xml:space="preserve">KIT CHASSI COZINHA, CUBA SIMPLES SEM MAQUINA LAVAR LOUCA, INSTAL. PEX, QUADRO METALICO C/ TRAVESSA C/ FURO P/ESGOTO DN 50 MM E FUROS SUPERIORES P/AGUA, *340* X *650* MM (L X H), P/ CONEXAO COM ANEL DESLIZANTE (CONJUNTO COMPLETO)                                                                                                                                                                                                                                                                      </t>
  </si>
  <si>
    <t xml:space="preserve">KIT CHASSI COZINHA, CUBA SIMPLES SEM MAQUINA LAVAR LOUCA, INSTAL. PEX, QUADRO METALICO C/ TRAVESSA COM FURO P/ESGOTO DN 50 MM E FUROS SUPERIORES P/AGUA, *340* X *650* MM (L X H), P/ CONEXAO COM CRIMPAGEM (CONJUNTO COMPLETO)                                                                                                                                                                                                                                                                           </t>
  </si>
  <si>
    <t xml:space="preserve">KIT CHASSI TANQUE E MAQUINA LAVAR ROUPA, INSTAL. PEX, QUADRO METALICO C/ TRAVESSA C/ FURO P/ ESGOTO DN 50 MM, FURO LATERAL P/ MAQUINA E FUROS SUPERIORES P/ AGUA, *344* X *442* MM (L X H), P/ CONEXAO COM ANEL DESLIZANTE (CONJUNTO COMPLETO)                                                                                                                                                                                                                                                            </t>
  </si>
  <si>
    <t xml:space="preserve">KIT CHASSI TANQUE E MAQUINA LAVAR ROUPA, INSTAL. PEX, QUADRO METALICO C/ TRAVESSA C/ FURO P/ ESGOTO DN 50 MM, FURO LATERAL P/MAQUINA E FUROS SUPERIORES P/AGUA, *344* X *442* MM (L X H), P/ CONEXAO COM CRIMPAGEM (CONJUNTO COMPLETO)                                                                                                                                                                                                                                                                    </t>
  </si>
  <si>
    <t xml:space="preserve">KIT CHUVEIRO, INSTAL. PEX, QUADRO METALICO C/ 2 TRAVESSAS, SUPERIOR C/ ESPERA P/ CHUVEIRO, INFERIOR C/ 2 REGISTROS DE PRESSAO 1/2 ", *390* X *900* MM (L X H), CONEXAO COM ANEL DESLIZANTE (CONJUNTO COMPLETO)                                                                                                                                                                                                                                                                                            </t>
  </si>
  <si>
    <t xml:space="preserve">KIT CHUVEIRO, INSTAL. PEX, QUADRO METALICO C/2 TRAVESSAS, SUPERIOR C/ ESPERA P/ CHUVEIRO E INFERIOR C/2 REGISTROS DE PRESSAO 1/2 ", *390* X *900* MM (L X H), CONEXAO COM CRIMPAGEM (CONJUNTO COMPLETO)                                                                                                                                                                                                                                                                                                   </t>
  </si>
  <si>
    <t xml:space="preserve">KIT DE ACESSORIOS PARA BANHEIRO EM METAL CROMADO, 5 PECAS                                                                                                                                                                                                                                                                                                                                                                                                                                                 </t>
  </si>
  <si>
    <t xml:space="preserve">KIT DE MATERIAIS PARA BRACADEIRA PARA FIXACAO EM POSTE CIRCULAR, CONTEM TRES FIXADORES E UM ROLO DE FITA DE 3 M EM ACO CARBONO                                                                                                                                                                                                                                                                                                                                                                            </t>
  </si>
  <si>
    <t xml:space="preserve">KIT DE PROTECAO ARSTOP PARA AR CONDICIONADO, TOMADA PADRAO 2P+T 20 A, COM DISJUNTOR UNIPOLAR DIN 20A                                                                                                                                                                                                                                                                                                                                                                                                      </t>
  </si>
  <si>
    <t xml:space="preserve">KIT PORTA PRONTA DE MADEIRA, FOLHA LEVE (NBR 15930) DE 600 X 2100 MM OU 700 X 2100 MM, DE 35 MM A 40 MM DE ESPESSURA, COM MARCO EM ACO, NUCLEO COLMEIA, CAPA LISA EM HDF, ACABAMENTO MELAMINICO BRANCO (INCLUI MARCO, ALIZARES, DOBRADICAS E FECHADURA)                                                                                                                                                                                                                                                   </t>
  </si>
  <si>
    <t xml:space="preserve">KIT PORTA PRONTA DE MADEIRA, FOLHA LEVE (NBR 15930) DE 600 X 2100 MM OU 700 X 2100 MM, DE 35 MM A 40 MM DE ESPESSURA, NUCLEO COLMEIA, ESTRUTURA USINADA PARA FECHADURA, CAPA LISA EM HDF, ACABAMENTO EM PRIMER PARA PINTURA (INCLUI MARCO, ALIZARES E DOBRADICAS)                                                                                                                                                                                                                                         </t>
  </si>
  <si>
    <t xml:space="preserve">KIT PORTA PRONTA DE MADEIRA, FOLHA LEVE (NBR 15930) DE 800 X 2100 MM, DE 35 MM A 40 MM DE ESPESSURA, COM MARCO EM ACO, NUCLEO COLMEIA, CAPA LISA EM HDF, ACABAMENTO MELAMINICO BRANCO (INCLUI MARCO, ALIZARES, DOBRADICAS E FECHADURA)                                                                                                                                                                                                                                                                    </t>
  </si>
  <si>
    <t xml:space="preserve">KIT PORTA PRONTA DE MADEIRA, FOLHA LEVE (NBR 15930) DE 800 X 2100 MM, DE 35 MM A 40 MM DE ESPESSURA, NUCLEO COLMEIA, ESTRUTURA USINADA PARA FECHADURA, CAPA LISA EM HDF, ACABAMENTO EM PRIMER PARA PINTURA (INCLUI MARCO, ALIZARES E DOBRADICAS)                                                                                                                                                                                                                                                          </t>
  </si>
  <si>
    <t xml:space="preserve">KIT PORTA PRONTA DE MADEIRA, FOLHA LEVE (NBR 15930) DE 900 X 2100 MM, DE 35 MM A 40 MM DE ESPESSURA, COM MARCO EM ACO, NUCLEO COLMEIA, CAPA LISA EM HDF, ACABAMENTO MELAMINICO BRANCO (INCLUI MARCO, ALIZARES, DOBRADICAS E FECHADURA)                                                                                                                                                                                                                                                                    </t>
  </si>
  <si>
    <t xml:space="preserve">KIT PORTA PRONTA DE MADEIRA, FOLHA LEVE (NBR 15930) DE 900 X 2100 MM, DE 35 MM A 40 MM DE ESPESSURA, NUCLEO COLMEIA, ESTRUTURA USINADA PARA FECHADURA, CAPA LISA EM HDF, ACABAMENTO EM PRIMER PARA PINTURA (INCLUI MARCO, ALIZARES E DOBRADICAS)                                                                                                                                                                                                                                                          </t>
  </si>
  <si>
    <t xml:space="preserve">KIT PORTA PRONTA DE MADEIRA, FOLHA MEDIA (NBR 15930) DE 600 X 2100 MM OU 700 X 2100 MM, DE 35 MM A 40 MM DE ESPESSURA, NUCLEO SEMI-SOLIDO (SARRAFEADO), ESTRUTURA USINADA PARA FECHADURA, CAPA LISA EM HDF, ACABAMENTO MELAMINICO BRANCO (INCLUI MARCO, ALIZARES E DOBRADICAS)                                                                                                                                                                                                                            </t>
  </si>
  <si>
    <t xml:space="preserve">KIT PORTA PRONTA DE MADEIRA, FOLHA MEDIA (NBR 15930) DE 600 X 2100 MM, DE 35 MM A 40 MM DE ESPESSURA, NUCLEO SEMI-SOLIDO (SARRAFEADO), ESTRUTURA USINADA PARA FECHADURA, CAPA LISA EM HDF, ACABAMENTO EM PRIMER PARA PINTURA (INCLUI MARCO, ALIZARES E DOBRADICAS)                                                                                                                                                                                                                                        </t>
  </si>
  <si>
    <t xml:space="preserve">KIT PORTA PRONTA DE MADEIRA, FOLHA MEDIA (NBR 15930) DE 700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</si>
  <si>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EM PRIMER PARA PINTURA (INCLUI MARCO, ALIZARES E DOBRADICAS)                                                                                                                                                                                                                                       </t>
  </si>
  <si>
    <t xml:space="preserve">KIT PORTA PRONTA DE MADEIRA, FOLHA MEDIA (NBR 15930) DE 800 X 2100 MM, DE 35 MM A 40 MM DE ESPESSURA, NUCLEO SEMI-SOLIDO (SARRAFEADO), ESTRUTURA USINADA PARA FECHADURA, CAPA LISA EM HDF, ACABAMENTO MELAMINICO BRANCO (INCLUI MARCO, ALIZARES E DOBRADICAS)                                                                                                                                                                                                                                             </t>
  </si>
  <si>
    <t xml:space="preserve">KIT PORTA PRONTA DE MADEIRA, FOLHA MEDIA (NBR 15930) DE 900 X 2100 MM, DE 35 MM A 40 MM DE ESPESSURA, NUCLEO SEMI-SOLIDO (SARRAFEADO), ESTRUTURA USINADA PARA FECHADURA, CAPA LISA EM HDF, ACABAMENTO EM PRIMER PARA PINTURA (INCLUI MARCO, ALIZARES E DOBRADICAS)                                                                                                                                                                                                                                        </t>
  </si>
  <si>
    <t xml:space="preserve">KIT PORTA PRONTA DE MADEIRA, FOLHA MEDIA (NBR 15930) DE 900 X 2100 MM, DE 35 MM A 40 MM DE ESPESSURA, NUCLEO SEMI-SOLIDO (SARRAFEADO), ESTRUTURA USINADA PARA FECHADURA, CAPA LISA EM HDF, ACABAMENTO MELAMINICO BRANCO (INCLUI MARCO, ALIZARES E DOBRADICAS)                                                                                                                                                                                                                                             </t>
  </si>
  <si>
    <t xml:space="preserve">KIT PORTA PRONTA DE MADEIRA, FOLHA PESADA (NBR 15930) DE 800 X 2100 MM, DE 40 MM  A 45 MM DE ESPESSURA, NUCLEO SOLIDO, CAPA LISA EM HDF, ACABAMENTO MELAMINICO BRANCO (INCLUI MARCO, ALIZARES, DOBRADICAS E FECHADURA EXTERNA)                                                                                                                                                                                                                                                                            </t>
  </si>
  <si>
    <t xml:space="preserve">KIT PORTA PRONTA DE MADEIRA, FOLHA PESADA (NBR 15930) DE 800 X 2100 MM, DE 40 MM A 45 MM DE ESPESSURA , NUCLEO SOLIDO, ESTRUTURA USINADA PARA FECHADURA, CAPA LISA EM HDF, ACABAMENTO EM LAMINADO NATURAL COM VERNIZ (INCLUI MARCO, ALIZARES E DOBRADICAS)                                                                                                                                                                                                                                                </t>
  </si>
  <si>
    <t xml:space="preserve">KIT PORTA PRONTA DE MADEIRA, FOLHA PESADA (NBR 15930) DE 800 X 2100 MM, DE 40 MM A 45 MM DE ESPESSURA, COM MARCO EM ACO, NUCLEO SOLIDO, CAPA LISA EM HDF, ACABAMENTO MELAMINICO BRANCO (INCLUI MARCO, ALIZARES, DOBRADICAS E FECHADURA)                                                                                                                                                                                                                                                                   </t>
  </si>
  <si>
    <t xml:space="preserve">KIT PORTA PRONTA DE MADEIRA, FOLHA PESADA (NBR 15930) DE 900 X 2100 MM, DE 40 MM  A 45 MM DE ESPESSURA, NUCLEO SOLIDO, CAPA LISA EM HDF, ACABAMENTO MELAMINICO BRANCO (INCLUI MARCO, ALIZARES, DOBRADICAS E FECHADURA EXTERNA)                                                                                                                                                                                                                                                                            </t>
  </si>
  <si>
    <t xml:space="preserve">KIT PORTA PRONTA DE MADEIRA, FOLHA PESADA (NBR 15930) DE 900 X 2100 MM, DE 40 MM A 45 MM DE ESPESSURA , NUCLEO SOLIDO, ESTRUTURA USINADA PARA FECHADURA, CAPA LISA EM HDF, ACABAMENTO EM LAMINADO NATURAL COM VERNIZ (INCLUI MARCO, ALIZARES E DOBRADICAS)                                                                                                                                                                                                                                                </t>
  </si>
  <si>
    <t xml:space="preserve">KIT PORTA PRONTA DE MADEIRA, FOLHA PESADA (NBR 15930) DE 900 X 2100 MM, DE 40 MM A 45 MM DE ESPESSURA, COM MARCO EM ACO, NUCLEO SOLIDO, CAPA LISA EM HDF, ACABAMENTO MELAMINICO BRANCO (INCLUI MARCO, ALIZARES, DOBRADICAS E FECHADURA)                                                                                                                                                                                                                                                                   </t>
  </si>
  <si>
    <t xml:space="preserve">LADRILHO HIDRAULICO, *20 x 20* CM, E= 2 CM, PADRAO COPACABANA, 2 CORES (PRETO E BRANCO)                                                                                                                                                                                                                                                                                                                                                                                                                   </t>
  </si>
  <si>
    <t xml:space="preserve">LADRILHO HIDRAULICO, *20 X 20* CM, E= 2 CM, DADOS, COR NATURAL                                                                                                                                                                                                                                                                                                                                                                                                                                            </t>
  </si>
  <si>
    <t xml:space="preserve">LADRILHO HIDRAULICO, *20 X 20* CM, E= 2 CM, RAMPA, NATURAL                                                                                                                                                                                                                                                                                                                                                                                                                                                </t>
  </si>
  <si>
    <t xml:space="preserve">LADRILHO HIDRAULICO, *20 X 20* CM, E= 2 CM, TATIL ALERTA OU DIRECIONAL, AMARELO                                                                                                                                                                                                                                                                                                                                                                                                                           </t>
  </si>
  <si>
    <t xml:space="preserve">LADRILHO HIDRAULICO, *30 X 30* CM, E= 2 CM, MILANO, NATURAL                                                                                                                                                                                                                                                                                                                                                                                                                                               </t>
  </si>
  <si>
    <t xml:space="preserve">LAJE PRE-MOLDADA CONVENCIONAL (LAJOTAS + VIGOTAS) PARA FORRO, UNIDIRECIONAL, SOBRECARGA DE 100 KG/M2, VAO ATE 4,00 M (SEM COLOCACAO)                                                                                                                                                                                                                                                                                                                                                                      </t>
  </si>
  <si>
    <t xml:space="preserve">LAJE PRE-MOLDADA CONVENCIONAL (LAJOTAS + VIGOTAS) PARA FORRO, UNIDIRECIONAL, SOBRECARGA DE 100 KG/M2, VAO ATE 4,50 M (SEM COLOCACAO)                                                                                                                                                                                                                                                                                                                                                                      </t>
  </si>
  <si>
    <t xml:space="preserve">LAJE PRE-MOLDADA CONVENCIONAL (LAJOTAS + VIGOTAS) PARA FORRO, UNIDIRECIONAL, SOBRECARGA 100 KG/M2, VAO ATE 5,00 M (SEM COLOCACAO)                                                                                                                                                                                                                                                                                                                                                                         </t>
  </si>
  <si>
    <t xml:space="preserve">LAJE PRE-MOLDADA CONVENCIONAL (LAJOTAS + VIGOTAS) PARA PISO, UNIDIRECIONAL, SOBRECARGA DE 200 KG/M2, VAO ATE 3,50 M (SEM COLOCACAO)                                                                                                                                                                                                                                                                                                                                                                       </t>
  </si>
  <si>
    <t xml:space="preserve">LAJE PRE-MOLDADA CONVENCIONAL (LAJOTAS + VIGOTAS) PARA PISO, UNIDIRECIONAL, SOBRECARGA DE 200 KG/M2, VAO ATE 4,50 M (SEM COLOCACAO)                                                                                                                                                                                                                                                                                                                                                                       </t>
  </si>
  <si>
    <t xml:space="preserve">LAJE PRE-MOLDADA CONVENCIONAL (LAJOTAS + VIGOTAS) PARA PISO, UNIDIRECIONAL, SOBRECARGA DE 200 KG/M2, VAO ATE 5,00 M (SEM COLOCACAO)                                                                                                                                                                                                                                                                                                                                                                       </t>
  </si>
  <si>
    <t xml:space="preserve">LAJE PRE-MOLDADA CONVENCIONAL (LAJOTAS + VIGOTAS) PARA PISO, UNIDIRECIONAL, SOBRECARGA DE 350 KG/M2, VAO ATE 4,50 M (SEM COLOCACAO)                                                                                                                                                                                                                                                                                                                                                                       </t>
  </si>
  <si>
    <t xml:space="preserve">LAJE PRE-MOLDADA CONVENCIONAL (LAJOTAS + VIGOTAS) PARA PISO, UNIDIRECIONAL, SOBRECARGA DE 350 KG/M2, VAO ATE 5,00 M (SEM COLOCACAO)                                                                                                                                                                                                                                                                                                                                                                       </t>
  </si>
  <si>
    <t xml:space="preserve">LAJE PRE-MOLDADA CONVENCIONAL (LAJOTAS + VIGOTAS) PARA PISO, UNIDIRECIONAL, SOBRECARGA 350 KG/M2 VAO ATE 3,50 M (SEM COLOCACAO)                                                                                                                                                                                                                                                                                                                                                                           </t>
  </si>
  <si>
    <t xml:space="preserve">LAJE PRE-MOLDADA DE TRANSICAO EXCENTRICA EM CONCRETO ARMADO, DN 1200 MM, FURO CIRCULAR DN 600 MM, ESPESSURA 12 CM                                                                                                                                                                                                                                                                                                                                                                                         </t>
  </si>
  <si>
    <t xml:space="preserve">LAJE PRE-MOLDADA DE TRANSICAO EXCENTRICA EM CONCRETO ARMADO, DN 1500 MM, FURO CIRCULAR DN 530 MM, ESPESSURA 15 CM                                                                                                                                                                                                                                                                                                                                                                                         </t>
  </si>
  <si>
    <t xml:space="preserve">LAJE PRE-MOLDADA TRELICADA (LAJOTAS + VIGOTAS) PARA FORRO, UNIDIRECIONAL, SOBRECARGA DE 100 KG/M2, VAO ATE 6,00 M (SEM COLOCACAO)                                                                                                                                                                                                                                                                                                                                                                         </t>
  </si>
  <si>
    <t xml:space="preserve">LAJE PRE-MOLDADA TRELICADA (LAJOTAS + VIGOTAS) PARA PISO, UNIDIRECIONAL, SOBRECARGA DE 200 KG/M2, VAO ATE 6,00 M (SEM COLOCACAO)                                                                                                                                                                                                                                                                                                                                                                          </t>
  </si>
  <si>
    <t xml:space="preserve">LAMBRI EM ALUMINIO, DE APROXIMADAMENTE 0,6 KG/M, COM APROXIMADAMENTE 168,0 MM DE LARGURA, 6,0 MM DE ALTURA E 6,0 M DE EXTENSAO                                                                                                                                                                                                                                                                                                                                                                            </t>
  </si>
  <si>
    <t xml:space="preserve">LAMPADA FLUORESCENTE COMPACTA BRANCA 135 W, BASE E40 (127/220 V)                                                                                                                                                                                                                                                                                                                                                                                                                                          </t>
  </si>
  <si>
    <t xml:space="preserve">LAMPADA FLUORESCENTE COMPACTA 2U BRANCA 15 W, BASE E27 (127/220 V)                                                                                                                                                                                                                                                                                                                                                                                                                                        </t>
  </si>
  <si>
    <t xml:space="preserve">LAMPADA FLUORESCENTE COMPACTA 2U/3U BRANCA 9/10 W, BASE E27 (127/220 V)                                                                                                                                                                                                                                                                                                                                                                                                                                   </t>
  </si>
  <si>
    <t xml:space="preserve">LAMPADA FLUORESCENTE COMPACTA 3U BRANCA 20 W, BASE E27 (127/220 V)                                                                                                                                                                                                                                                                                                                                                                                                                                        </t>
  </si>
  <si>
    <t xml:space="preserve">LAMPADA FLUORESCENTE ESPIRAL BRANCA 45 W, BASE E27 (127/220 V)                                                                                                                                                                                                                                                                                                                                                                                                                                            </t>
  </si>
  <si>
    <t xml:space="preserve">LAMPADA FLUORESCENTE ESPIRAL BRANCA 65 W, BASE E27 (127/220 V)                                                                                                                                                                                                                                                                                                                                                                                                                                            </t>
  </si>
  <si>
    <t xml:space="preserve">LAMPADA FLUORESCENTE TUBULAR T10, DE 20 OU 40 W, BIVOLT                                                                                                                                                                                                                                                                                                                                                                                                                                                   </t>
  </si>
  <si>
    <t xml:space="preserve">LAMPADA FLUORESCENTE TUBULAR T5 DE 14 W, BIVOLT                                                                                                                                                                                                                                                                                                                                                                                                                                                           </t>
  </si>
  <si>
    <t xml:space="preserve">LAMPADA FLUORESCENTE TUBULAR T8 DE 16/18 W, BIVOLT                                                                                                                                                                                                                                                                                                                                                                                                                                                        </t>
  </si>
  <si>
    <t xml:space="preserve">LAMPADA FLUORESCENTE TUBULAR T8 DE 32/36 W, BIVOLT                                                                                                                                                                                                                                                                                                                                                                                                                                                        </t>
  </si>
  <si>
    <t xml:space="preserve">LAMPADA LED TIPO DICROICA BIVOLT, LUZ BRANCA, 5 W (BASE GU10)                                                                                                                                                                                                                                                                                                                                                                                                                                             </t>
  </si>
  <si>
    <t xml:space="preserve">LAMPADA LED TUBULAR BIVOLT 18/20 W, BASE G13                                                                                                                                                                                                                                                                                                                                                                                                                                                              </t>
  </si>
  <si>
    <t xml:space="preserve">LAMPADA LED TUBULAR BIVOLT 9/10 W, BASE G13                                                                                                                                                                                                                                                                                                                                                                                                                                                               </t>
  </si>
  <si>
    <t xml:space="preserve">LAMPADA LED 10 W BIVOLT BRANCA, FORMATO TRADICIONAL (BASE E27)                                                                                                                                                                                                                                                                                                                                                                                                                                            </t>
  </si>
  <si>
    <t xml:space="preserve">LAMPADA LED 6 W BIVOLT BRANCA, FORMATO TRADICIONAL (BASE E27)                                                                                                                                                                                                                                                                                                                                                                                                                                             </t>
  </si>
  <si>
    <t xml:space="preserve">LAMPADA VAPOR DE SODIO OVOIDE 150 W (BASE E40)                                                                                                                                                                                                                                                                                                                                                                                                                                                            </t>
  </si>
  <si>
    <t xml:space="preserve">LAMPADA VAPOR DE SODIO OVOIDE 250 W (BASE E40)                                                                                                                                                                                                                                                                                                                                                                                                                                                            </t>
  </si>
  <si>
    <t xml:space="preserve">LAMPADA VAPOR DE SODIO OVOIDE 400 W (BASE E40)                                                                                                                                                                                                                                                                                                                                                                                                                                                            </t>
  </si>
  <si>
    <t xml:space="preserve">LAMPADA VAPOR MERCURIO 125 W (BASE E27)                                                                                                                                                                                                                                                                                                                                                                                                                                                                   </t>
  </si>
  <si>
    <t xml:space="preserve">LAMPADA VAPOR MERCURIO 250 W (BASE E40)                                                                                                                                                                                                                                                                                                                                                                                                                                                                   </t>
  </si>
  <si>
    <t xml:space="preserve">LAMPADA VAPOR MERCURIO 400 W (BASE E40)                                                                                                                                                                                                                                                                                                                                                                                                                                                                   </t>
  </si>
  <si>
    <t xml:space="preserve">LAMPADA VAPOR METALICO OVOIDE 150 W, BASE E27/E40                                                                                                                                                                                                                                                                                                                                                                                                                                                         </t>
  </si>
  <si>
    <t xml:space="preserve">LAMPADA VAPOR METALICO TUBULAR 400 W (BASE E40)                                                                                                                                                                                                                                                                                                                                                                                                                                                           </t>
  </si>
  <si>
    <t xml:space="preserve">LAVADORA DE ALTA PRESSAO (LAVA - JATO) PARA AGUA FRIA, PRESSAO DE OPERACAO ENTRE 1400 E 1900 LIB/POL2, VAZAO MAXIMA ENTRE  400 E 700 L/H, POTENCIA DE OPERACAO ENTRE 2,50 E 3,00 CV                                                                                                                                                                                                                                                                                                                       </t>
  </si>
  <si>
    <t xml:space="preserve">LAVATORIO / CUBA DE EMBUTIR, OVAL, DE LOUCA BRANCA, SEM LADRAO, DIMENSOES *50 X 35* CM (L X C)                                                                                                                                                                                                                                                                                                                                                                                                            </t>
  </si>
  <si>
    <t xml:space="preserve">LAVATORIO / CUBA DE EMBUTIR, OVAL, DE LOUCA COLORIDA, SEM LADRAO, DIMENSOES *50 X 35* CM (L X C)                                                                                                                                                                                                                                                                                                                                                                                                          </t>
  </si>
  <si>
    <t xml:space="preserve">LAVATORIO / CUBA DE SOBREPOR, OVAL PEQUENA, DE LOUCA BRANCA, SEM LADRAO, DIMENSOES *44 X 31* CM (L X C)                                                                                                                                                                                                                                                                                                                                                                                                   </t>
  </si>
  <si>
    <t xml:space="preserve">LAVATORIO / CUBA DE SOBREPOR, RETANGULAR, DE LOUCA BRANCA, COM LADRAO, DIMENSOES *52 X 45* CM (L X C)                                                                                                                                                                                                                                                                                                                                                                                                     </t>
  </si>
  <si>
    <t xml:space="preserve">LAVATORIO / CUBA DE SOBREPOR, RETANGULAR, DE LOUCA COLORIDA, COM LADRAO, DIMENSOES *52 X 45* CM (L X C)                                                                                                                                                                                                                                                                                                                                                                                                   </t>
  </si>
  <si>
    <t xml:space="preserve">LAVATORIO DE CANTO DE LOUCA BRANCA, SUSPENSO (SEM COLUNA), DIMENSOES *40 X 30* CM (L X C)                                                                                                                                                                                                                                                                                                                                                                                                                 </t>
  </si>
  <si>
    <t xml:space="preserve">LAVATORIO DE LOUCA BRANCA, COM COLUNA, DIMENSOES *44 X 35* CM (L X C)                                                                                                                                                                                                                                                                                                                                                                                                                                     </t>
  </si>
  <si>
    <t xml:space="preserve">LAVATORIO DE LOUCA BRANCA, COM COLUNA, DIMENSOES *54 X 44* CM (L X C)                                                                                                                                                                                                                                                                                                                                                                                                                                     </t>
  </si>
  <si>
    <t xml:space="preserve">LAVATORIO DE LOUCA BRANCA, SUSPENSO (SEM COLUNA), DIMENSOES *40 X 30* CM                                                                                                                                                                                                                                                                                                                                                                                                                                  </t>
  </si>
  <si>
    <t xml:space="preserve">LAVATORIO DE LOUCA COLORIDA, COM COLUNA, DIMENSOES *54 X 44* CM (L X C)                                                                                                                                                                                                                                                                                                                                                                                                                                   </t>
  </si>
  <si>
    <t xml:space="preserve">LAVATORIO DE LOUCA COLORIDA, SUSPENSO (SEM COLUNA), DIMENSOES *40 X 30* CM (L X C)                                                                                                                                                                                                                                                                                                                                                                                                                        </t>
  </si>
  <si>
    <t xml:space="preserve">LEITURISTA OU CADASTRISTA DE REDES DE AGUA E ESGOTO (HORISTA)                                                                                                                                                                                                                                                                                                                                                                                                                                             </t>
  </si>
  <si>
    <t xml:space="preserve">LEITURISTA OU CADASTRISTA DE REDES DE AGUA E ESGOTO (MENSALISTA)                                                                                                                                                                                                                                                                                                                                                                                                                                          </t>
  </si>
  <si>
    <t xml:space="preserve">LETRA ACO INOX (AISI 304), CHAPA NUM. 22, RECORTADO, H= 20 CM (SEM RELEVO)                                                                                                                                                                                                                                                                                                                                                                                                                                </t>
  </si>
  <si>
    <t xml:space="preserve">LEVANTADOR DE JANELA GUILHOTINA, EM LATAO CROMADO                                                                                                                                                                                                                                                                                                                                                                                                                                                         </t>
  </si>
  <si>
    <t xml:space="preserve">LIMPA VIDROS COM PULVERIZADOR                                                                                                                                                                                                                                                                                                                                                                                                                                                                             </t>
  </si>
  <si>
    <t xml:space="preserve">LIMPADORA A SUCCAO, TANQUE 12000 L, BASCULAMENTO HIDRAULICO, BOMBA 12 M3/MIN 95% VACUO (INCLUI MONTAGEM, NAO INCLUI CAMINHAO)                                                                                                                                                                                                                                                                                                                                                                             </t>
  </si>
  <si>
    <t xml:space="preserve">LIMPADORA DE SUCCAO TANQUE 7000 L, BOMBA 12 M3/MIN 95% VACUO (INCLUI MONTAGEM, NAO INCLUI CAMINHAO)                                                                                                                                                                                                                                                                                                                                                                                                       </t>
  </si>
  <si>
    <t xml:space="preserve">LIMPADORA DE SUCCAO, TANQUE 11000 L, BOMBA 340 M3/MIN (INCLUI MONTAGEM, NAO INCLUI CAMINHAO)                                                                                                                                                                                                                                                                                                                                                                                                              </t>
  </si>
  <si>
    <t xml:space="preserve">LIMPADORA DE SUCCAO, TANQUE 5500 L, BOMBA 60M3/MIN, VACUO 500 MBAR (INCLUI MONTAGEM, NAO INCLUI CAMINHAO)                                                                                                                                                                                                                                                                                                                                                                                                 </t>
  </si>
  <si>
    <t xml:space="preserve">LINHA DE PEDREIRO LISA 100 M                                                                                                                                                                                                                                                                                                                                                                                                                                                                              </t>
  </si>
  <si>
    <t xml:space="preserve">LIXA D'AGUA EM FOLHA, GRAO 100                                                                                                                                                                                                                                                                                                                                                                                                                                                                            </t>
  </si>
  <si>
    <t xml:space="preserve">LIXA EM FOLHA PARA FERRO, NUMERO 150                                                                                                                                                                                                                                                                                                                                                                                                                                                                      </t>
  </si>
  <si>
    <t xml:space="preserve">LIXA EM FOLHA PARA PAREDE OU MADEIRA, NUMERO 120, COR VERMELHA                                                                                                                                                                                                                                                                                                                                                                                                                                            </t>
  </si>
  <si>
    <t xml:space="preserve">LIXADEIRA ELETRICA ANGULAR PARA CONCRETO, POTENCIA 1.400 W, PRATO DIAMANTADO DE 5''                                                                                                                                                                                                                                                                                                                                                                                                                       </t>
  </si>
  <si>
    <t xml:space="preserve">LIXADEIRA ELETRICA ANGULAR, PARA DISCO DE 7 " (180 MM), POTENCIA DE 2.200 W, *5.000* RPM, 220 V                                                                                                                                                                                                                                                                                                                                                                                                           </t>
  </si>
  <si>
    <t xml:space="preserve">LIXEIRA DUPLA, COM CAPACIDADE VOLUMETRICA DE 60L*, FABRICADA EM TUBO DE ACO CARBONO, CESTOS EM CHAPA DE ACO E PINTURA NO PROCESSO ELETROSTATICO - PARA ACADEMIA AO AR LIVRE / ACADEMIA DA TERCEIRA IDADE - ATI                                                                                                                                                                                                                                                                                            </t>
  </si>
  <si>
    <t xml:space="preserve">LOCACAO DE ANDAIME METALICO TIPO FACHADEIRO, PECAS COM APROXIMADAMENTE 1,20 M DE LARGURA E 2,0 M DE ALTURA, INCLUINDO DIAGONAIS EM X, BARRAS DE LIGACAO, SAPATAS E DEMAIS ITENS NECESSARIOS A MONTAGEM (NAO INCLUI INSTALACAO)                                                                                                                                                                                                                                                                            </t>
  </si>
  <si>
    <t xml:space="preserve">M2XMES</t>
  </si>
  <si>
    <t xml:space="preserve">LOCACAO DE ANDAIME METALICO TUBULAR DE ENCAIXE, TIPO DE TORRE, CADA PAINEL COM LARGURA DE 1 ATE 1,5 M E ALTURA DE *1,00* M, INCLUINDO DIAGONAL, BARRAS DE LIGACAO, SAPATAS OU RODIZIOS E DEMAIS ITENS NECESSARIOS A MONTAGEM (NAO INCLUI INSTALACAO)                                                                                                                                                                                                                                                      </t>
  </si>
  <si>
    <t xml:space="preserve">MXMES </t>
  </si>
  <si>
    <t xml:space="preserve">LOCACAO DE ANDAIME SUSPENSO OU BALANCIM MANUAL, CAPACIDADE DE CARGA TOTAL DE APROXIMADAMENTE 250 KG/M2, PLATAFORMA DE 1,50 M X 0,80 M (C X L), CABO DE 45 M                                                                                                                                                                                                                                                                                                                                               </t>
  </si>
  <si>
    <t xml:space="preserve">LOCACAO DE APRUMADOR METALICO DE PILAR, COM ALTURA E ANGULO REGULAVEIS, EXTENSAO DE *1,50* A *2,80* M                                                                                                                                                                                                                                                                                                                                                                                                     </t>
  </si>
  <si>
    <t xml:space="preserve">UNXMES</t>
  </si>
  <si>
    <t xml:space="preserve">LOCACAO DE BARRA DE ANCORAGEM DE 0,80 A 1,20 M DE EXTENSAO, COM ROSCA DE 5/8", INCLUINDO PORCA E FLANGE                                                                                                                                                                                                                                                                                                                                                                                                   </t>
  </si>
  <si>
    <t xml:space="preserve">LOCACAO DE BOMBA SUBMERSIVEL PARA DRENAGEM E ESGOTAMENTO, MOTOR ELETRICO TRIFASICO, POTENCIA DE 1 CV, DIAMETRO DE RECALQUE DE 2". FAIXA DE OPERACAO Q=25 M3/H (+ OU - 1 M3/H) E AMT=2 M, Q=12 M3/H (+ OU - 2 M3/H) E AMT = 12 M (+ OU - 2 M)                                                                                                                                                                                                                                                              </t>
  </si>
  <si>
    <t xml:space="preserve">LOCACAO DE BOMBA SUBMERSIVEL PARA DRENAGEM E ESGOTAMENTO, MOTOR ELETRICO TRIFASICO, POTENCIA DE 2 CV, DIAMETRO DE RECALQUE DE 2", FAIXA DE OPERACAO Q=35 M3/H (+ OU - 3 M3/H) E AMT=2 M, Q=13 M3/H (+ OU - 3 M3/H) E AMT = 17 M (+ OU - 3 M)                                                                                                                                                                                                                                                              </t>
  </si>
  <si>
    <t xml:space="preserve">LOCACAO DE BOMBA SUBMERSIVEL PARA DRENAGEM E ESGOTAMENTO, MOTOR ELETRICO TRIFASICO, POTENCIA DE 2 CV, DIAMETRO DE RECALQUE DE 3". FAIXA DE OPERACAO Q=70 M3/H (+ OU - 2 M3/H) E AMT=2 M, Q=9,5 M3/H (+ OU - 3,5 M3/H) E AMT = 10 M (+ OU - 2 M)                                                                                                                                                                                                                                                           </t>
  </si>
  <si>
    <t xml:space="preserve">LOCACAO DE BOMBA SUBMERSIVEL PARA DRENAGEM E ESGOTAMENTO, MOTOR ELETRICO TRIFASICO, POTENCIA DE 3 CV, DIAMETRO DE RECALQUE DE 2", FAIXA DE OPERACAO Q=84 M3/H (+ OU - 2,5 M3/H) E AMT=2 M, Q=9,1 M3/H (+ OU - 2 M3/H) E AMT = 12 M (+ OU - 2 M)                                                                                                                                                                                                                                                           </t>
  </si>
  <si>
    <t xml:space="preserve">LOCACAO DE BOMBA SUBMERSIVEL PARA DRENAGEM E ESGOTAMENTO, MOTOR ELETRICO TRIFASICO, POTENCIA DE 4 CV, DIAMETRO DE RECALQUE DE 3". FAIXA DE OPERACAO Q=60 M3/H (+ OU - 1 M3/H) E AMT=2 M, Q=11 M3/H (+ OU - 1 M3/H) E AMT = 23 M (+ OU - 1 M)                                                                                                                                                                                                                                                              </t>
  </si>
  <si>
    <t xml:space="preserve">LOCACAO DE CONTAINER 2,30 X 4,30 M, ALT. 2,50 M, P/ SANITARIO, C/ 5 BACIAS, 1 LAVATORIO E 4 MICTORIOS (NAO INCLUI MOBILIZACAO/DESMOBILIZACAO)                                                                                                                                                                                                                                                                                                                                                             </t>
  </si>
  <si>
    <t xml:space="preserve">LOCACAO DE CONTAINER 2,30 X 4,30 M, ALT. 2,50 M, PARA SANITARIO, COM 3 BACIAS, 4 CHUVEIROS, 1 LAVATORIO E 1 MICTORIO (NAO INCLUI MOBILIZACAO/DESMOBILIZACAO)                                                                                                                                                                                                                                                                                                                                              </t>
  </si>
  <si>
    <t xml:space="preserve">LOCACAO DE CONTAINER 2,30 X 6,00 M, ALT. 2,50 M, COM 1 SANITARIO, PARA ESCRITORIO, COMPLETO, SEM DIVISORIAS INTERNAS (NAO INCLUI MOBILIZACAO/DESMOBILIZACAO)                                                                                                                                                                                                                                                                                                                                              </t>
  </si>
  <si>
    <t xml:space="preserve">LOCACAO DE CONTAINER 2,30 X 6,00 M, ALT. 2,50 M, PARA ESCRITORIO, SEM DIVISORIAS INTERNAS E SEM SANITARIO (NAO INCLUI MOBILIZACAO/DESMOBILIZACAO)                                                                                                                                                                                                                                                                                                                                                         </t>
  </si>
  <si>
    <t xml:space="preserve">LOCACAO DE CONTAINER 2,30 X 6,00 M, ALT. 2,50 M, PARA SANITARIO, COM 4 BACIAS, 8 CHUVEIROS,1 LAVATORIO E 1 MICTORIO (NAO INCLUI MOBILIZACAO/DESMOBILIZACAO)                                                                                                                                                                                                                                                                                                                                               </t>
  </si>
  <si>
    <t xml:space="preserve">LOCACAO DE CRUZETA, SIMPLES, PARA ESCORA METALICA, COMPRIMENTO ENTRE 50 A 60 CM, PARA ESCORA DE 1,80 A 3,20 METROS E TUBO EXTERNO ATE 48 MM DE DIAMETRO                                                                                                                                                                                                                                                                                                                                                   </t>
  </si>
  <si>
    <t xml:space="preserve">LOCACAO DE ESCORA METALICA TELESCOPICA, COM ALTURA REGULAVEL DE *1,80* A *3,20* M, COM CAPACIDADE DE CARGA DE NO MINIMO 1000 KGF (10 KN), INCLUSO TRIPE E FORCADO                                                                                                                                                                                                                                                                                                                                         </t>
  </si>
  <si>
    <t xml:space="preserve">LOCACAO DE FORMA PLASTICA PARA LAJE NERVURADA, DIMENSOES *60* X *60* X *16* CM                                                                                                                                                                                                                                                                                                                                                                                                                            </t>
  </si>
  <si>
    <t xml:space="preserve">LOCACAO DE GRUPO GERADOR *80 A 125* KVA, MOTOR DIESEL, REBOCAVEL, ACIONAMENTO MANUAL                                                                                                                                                                                                                                                                                                                                                                                                                      </t>
  </si>
  <si>
    <t xml:space="preserve">LOCACAO DE GRUPO GERADOR ACIMA DE * 125 ATE 180* KVA, MOTOR DIESEL, REBOCAVEL, ACIONAMENTO MANUAL                                                                                                                                                                                                                                                                                                                                                                                                         </t>
  </si>
  <si>
    <t xml:space="preserve">LOCACAO DE GRUPO GERADOR DE *260* KVA, DIESEL REBOCAVEL, ACIONAMENTO MANUAL                                                                                                                                                                                                                                                                                                                                                                                                                               </t>
  </si>
  <si>
    <t xml:space="preserve">LOCACAO DE NIVEL OPTICO, COM PRECISAO DE 0,7 MM, AUMENTO DE 32X                                                                                                                                                                                                                                                                                                                                                                                                                                           </t>
  </si>
  <si>
    <t xml:space="preserve">LOCACAO DE TEODOLITO ELETRONICO, PRECISAO ANGULAR DE 5 A 7 SEGUNDOS, INCLUINDO TRIPE                                                                                                                                                                                                                                                                                                                                                                                                                      </t>
  </si>
  <si>
    <t xml:space="preserve">LOCACAO DE TORRE METALICA COMPLETA PARA UMA CARGA DE 8 TF (80 KN)  E PE DIREITO DE 6 M, INCLUINDO MODULOS , DIAGONAIS, SAPATAS E FORCADOS                                                                                                                                                                                                                                                                                                                                                                 </t>
  </si>
  <si>
    <t xml:space="preserve">LOCACAO DE VIGA SANDUICHE METALICA VAZADA PARA TRAVAMENTO DE PILARES, ALTURA DE *8* CM, LARGURA DE *6* CM E EXTENSAO DE 2 M                                                                                                                                                                                                                                                                                                                                                                               </t>
  </si>
  <si>
    <t xml:space="preserve">LONA PLASTICA EXTRA FORTE PRETA, E = 200 MICRA                                                                                                                                                                                                                                                                                                                                                                                                                                                            </t>
  </si>
  <si>
    <t xml:space="preserve">LONA PLASTICA PESADA PRETA, E = 150 MICRA                                                                                                                                                                                                                                                                                                                                                                                                                                                                 </t>
  </si>
  <si>
    <t xml:space="preserve">LUBRIFICANTE REDUTOR DE TORQUE E ARRASTO DE ALTO DESEMPENHO, PARA PERFURACAO HORIZONTAL DIRECIONAL, HDD                                                                                                                                                                                                                                                                                                                                                                                                   </t>
  </si>
  <si>
    <t xml:space="preserve">LUMINARIA ABERTA P/ ILUMINACAO PUBLICA, TIPO X-57 PETERCO OU EQUIV                                                                                                                                                                                                                                                                                                                                                                                                                                        </t>
  </si>
  <si>
    <t xml:space="preserve">LUMINARIA ARANDELA TIPO MEIA-LUA COM VIDRO FOSCO *30 X 15* CM, PARA 1 LAMPADA, BASE E27, POTENCIA MAXIMA 40/60 W (NAO INCLUI LAMPADA)                                                                                                                                                                                                                                                                                                                                                                     </t>
  </si>
  <si>
    <t xml:space="preserve">LUMINARIA DE EMBUTIR EM CHAPA DE ACO PARA 2 LAMPADAS FLUORESCENTES DE 14 W COM REFLETOR E ALETAS EM ALUMINIO, COMPLETA (INCLUI REATOR E LAMPADAS)                                                                                                                                                                                                                                                                                                                                                         </t>
  </si>
  <si>
    <t xml:space="preserve">LUMINARIA DE EMBUTIR EM CHAPA DE ACO PARA 4 LAMPADAS FLUORESCENTES DE 14 W *60 X 60 CM* ALETADA (NAO INCLUI REATOR E LAMPADAS)                                                                                                                                                                                                                                                                                                                                                                            </t>
  </si>
  <si>
    <t xml:space="preserve">LUMINARIA DE EMERGENCIA 30 LEDS, POTENCIA 2 W, BATERIA DE LITIO, AUTONOMIA DE 6 HORAS                                                                                                                                                                                                                                                                                                                                                                                                                     </t>
  </si>
  <si>
    <t xml:space="preserve">LUMINARIA DE LED PARA ILUMINACAO PUBLICA, DE 138 W ATE 180 W, INVOLUCRO EM ALUMINIO OU ACO INOX                                                                                                                                                                                                                                                                                                                                                                                                           </t>
  </si>
  <si>
    <t xml:space="preserve">LUMINARIA DE LED PARA ILUMINACAO PUBLICA, DE 181 W ATE 239 W, INVOLUCRO EM ALUMINIO OU ACO INOX                                                                                                                                                                                                                                                                                                                                                                                                           </t>
  </si>
  <si>
    <t xml:space="preserve">LUMINARIA DE LED PARA ILUMINACAO PUBLICA, DE 240 W ATE 350 W, INVOLUCRO EM ALUMINIO OU ACO INOX                                                                                                                                                                                                                                                                                                                                                                                                           </t>
  </si>
  <si>
    <t xml:space="preserve">LUMINARIA DE LED PARA ILUMINACAO PUBLICA, DE 33 W ATE 50 W, INVOLUCRO EM ALUMINIO OU ACO INOX                                                                                                                                                                                                                                                                                                                                                                                                             </t>
  </si>
  <si>
    <t xml:space="preserve">LUMINARIA DE LED PARA ILUMINACAO PUBLICA, DE 51 W ATE 67 W, INVOLUCRO EM ALUMINIO OU ACO INOX                                                                                                                                                                                                                                                                                                                                                                                                             </t>
  </si>
  <si>
    <t xml:space="preserve">LUMINARIA DE LED PARA ILUMINACAO PUBLICA, DE 68 W ATE 97 W, INVOLUCRO EM ALUMINIO OU ACO INOX                                                                                                                                                                                                                                                                                                                                                                                                             </t>
  </si>
  <si>
    <t xml:space="preserve">LUMINARIA DE LED PARA ILUMINACAO PUBLICA, DE 98 W ATE 137 W, INVOLUCRO EM ALUMINIO OU ACO INOX                                                                                                                                                                                                                                                                                                                                                                                                            </t>
  </si>
  <si>
    <t xml:space="preserve">LUMINARIA DE SOBREPOR EM CHAPA DE ACO COM ALETAS PLASTICAS, PARA 1 LAMPADA, BASE E27, POTENCIA MAXIMA 40/60 W (NAO INCLUI LAMPADA)                                                                                                                                                                                                                                                                                                                                                                        </t>
  </si>
  <si>
    <t xml:space="preserve">LUMINARIA DE SOBREPOR EM CHAPA DE ACO COM ALETAS PLASTICAS, PARA 2 LAMPADAS, BASE E27, POTENCIA MAXIMA 40/60 W (NAO INCLUI LAMPADAS)                                                                                                                                                                                                                                                                                                                                                                      </t>
  </si>
  <si>
    <t xml:space="preserve">LUMINARIA DE SOBREPOR EM CHAPA DE ACO PARA 1 LAMPADA FLUORESCENTE DE *18* W, ALETADA, COMPLETA (LAMPADA E REATOR INCLUSOS)                                                                                                                                                                                                                                                                                                                                                                                </t>
  </si>
  <si>
    <t xml:space="preserve">LUMINARIA DE SOBREPOR EM CHAPA DE ACO PARA 1 LAMPADA FLUORESCENTE DE *18* W, PERFIL COMERCIAL (NAO INCLUI REATOR E LAMPADA)                                                                                                                                                                                                                                                                                                                                                                               </t>
  </si>
  <si>
    <t xml:space="preserve">LUMINARIA DE SOBREPOR EM CHAPA DE ACO PARA 1 LAMPADA FLUORESCENTE DE *36* W, ALETADA, COMPLETA (LAMPADA E REATOR INCLUSOS)                                                                                                                                                                                                                                                                                                                                                                                </t>
  </si>
  <si>
    <t xml:space="preserve">LUMINARIA DE SOBREPOR EM CHAPA DE ACO PARA 1 LAMPADA FLUORESCENTE DE *36* W, PERFIL COMERCIAL (NAO INCLUI REATOR E LAMPADA)                                                                                                                                                                                                                                                                                                                                                                               </t>
  </si>
  <si>
    <t xml:space="preserve">LUMINARIA DE SOBREPOR EM CHAPA DE ACO PARA 2 LAMPADAS FLUORESCENTES DE *18* W, ALETADA, COMPLETA (LAMPADAS E REATOR INCLUSOS)                                                                                                                                                                                                                                                                                                                                                                             </t>
  </si>
  <si>
    <t xml:space="preserve">LUMINARIA DE SOBREPOR EM CHAPA DE ACO PARA 2 LAMPADAS FLUORESCENTES DE *18* W, PERFIL COMERCIAL (NAO INCLUI REATOR E LAMPADAS)                                                                                                                                                                                                                                                                                                                                                                            </t>
  </si>
  <si>
    <t xml:space="preserve">LUMINARIA DE SOBREPOR EM CHAPA DE ACO PARA 2 LAMPADAS FLUORESCENTES DE *36* W, ALETADA, COMPLETA (LAMPADAS E REATOR INCLUSOS)                                                                                                                                                                                                                                                                                                                                                                             </t>
  </si>
  <si>
    <t xml:space="preserve">LUMINARIA DE SOBREPOR EM CHAPA DE ACO PARA 2 LAMPADAS FLUORESCENTES DE *36* W, PERFIL COMERCIAL (NAO INCLUI REATOR E LAMPADAS)                                                                                                                                                                                                                                                                                                                                                                            </t>
  </si>
  <si>
    <t xml:space="preserve">LUMINARIA DE TETO PLAFON/PLAFONIER EM PLASTICO COM BASE E27, POTENCIA MAXIMA 60 W (NAO INCLUI LAMPADA)                                                                                                                                                                                                                                                                                                                                                                                                    </t>
  </si>
  <si>
    <t xml:space="preserve">LUMINARIA DUPLA P/SINALIZACAO, TIPO WETZEL AS-2/110 OU EQUIV                                                                                                                                                                                                                                                                                                                                                                                                                                              </t>
  </si>
  <si>
    <t xml:space="preserve">LUMINARIA FECHADA P/ ILUMINACAO PUBLICA, TIPO ABL 50/F OU EQUIV, P/ LAMPADA A VAPOR DE MERCURIO 400W                                                                                                                                                                                                                                                                                                                                                                                                      </t>
  </si>
  <si>
    <t xml:space="preserve">LUMINARIA HERMETICA IP-65 PARA 2 DUAS LAMPADAS DE 14/16/18/20 W (NAO INCLUI REATOR E LAMPADAS)                                                                                                                                                                                                                                                                                                                                                                                                            </t>
  </si>
  <si>
    <t xml:space="preserve">LUMINARIA HERMETICA IP-65 PARA 2 DUAS LAMPADAS DE 28/32/36/40 W (NAO INCLUI REATOR E LAMPADAS)                                                                                                                                                                                                                                                                                                                                                                                                            </t>
  </si>
  <si>
    <t xml:space="preserve">LUMINARIA LED PLAFON REDONDO DE SOBREPOR BIVOLT 12/13 W,  D = *17* CM                                                                                                                                                                                                                                                                                                                                                                                                                                     </t>
  </si>
  <si>
    <t xml:space="preserve">LUMINARIA LED REFLETOR RETANGULAR BIVOLT, LUZ BRANCA, 10 W                                                                                                                                                                                                                                                                                                                                                                                                                                                </t>
  </si>
  <si>
    <t xml:space="preserve">LUMINARIA LED REFLETOR RETANGULAR BIVOLT, LUZ BRANCA, 30 W                                                                                                                                                                                                                                                                                                                                                                                                                                                </t>
  </si>
  <si>
    <t xml:space="preserve">LUMINARIA LED REFLETOR RETANGULAR BIVOLT, LUZ BRANCA, 50 W                                                                                                                                                                                                                                                                                                                                                                                                                                                </t>
  </si>
  <si>
    <t xml:space="preserve">LUMINARIA PLAFON REDONDO COM VIDRO FOSCO DIAMETRO *25* CM, PARA 1 LAMPADA, BASE E27, POTENCIA MAXIMA 40/60 W (NAO INCLUI LAMPADA)                                                                                                                                                                                                                                                                                                                                                                         </t>
  </si>
  <si>
    <t xml:space="preserve">LUMINARIA PLAFON REDONDO COM VIDRO FOSCO DIAMETRO *30* CM, PARA 2 LAMPADAS, BASE E27, POTENCIA MAXIMA 40/60 W (NAO INCLUI LAMPADAS)                                                                                                                                                                                                                                                                                                                                                                       </t>
  </si>
  <si>
    <t xml:space="preserve">LUMINARIA PROVA DE TEMPO PETERCO Y.31/1                                                                                                                                                                                                                                                                                                                                                                                                                                                                   </t>
  </si>
  <si>
    <t xml:space="preserve">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                                                                                                                                                                                   </t>
  </si>
  <si>
    <t xml:space="preserve">LUMINARIA SPOT DE SOBREPOR EM ALUMINIO COM ALETA PLASTICA PARA 1 LAMPADA, BASE E27, POTENCIA MAXIMA 40/60 W (NAO INCLUI LAMPADA)                                                                                                                                                                                                                                                                                                                                                                          </t>
  </si>
  <si>
    <t xml:space="preserve">LUMINARIA SPOT DE SOBREPOR EM ALUMINIO COM ALETA PLASTICA PARA 2 LAMPADAS, BASE E27, POTENCIA MAXIMA 40/60 W (NAO INCLUI LAMPADA)                                                                                                                                                                                                                                                                                                                                                                         </t>
  </si>
  <si>
    <t xml:space="preserve">LUMINARIA TIPO TARTARUGA A PROVA DE TEMPO, GASES, VAPOR E PO, EM ALUMINIO, COM GRADE, BASE E27, POTENCIA MAXIMA 100 W - REF Y 25/1 (NAO INCLUI LAMPADA)                                                                                                                                                                                                                                                                                                                                                   </t>
  </si>
  <si>
    <t xml:space="preserve">LUMINARIA TIPO TARTARUGA PARA AREA EXTERNA EM ALUMINIO, COM GRADE, PARA 1 LAMPADA, BASE E27, POTENCIA MAXIMA 40/60 W (NAO INCLUI LAMPADA)                                                                                                                                                                                                                                                                                                                                                                 </t>
  </si>
  <si>
    <t xml:space="preserve">LUVA CPVC, SOLDAVEL, 114 MM, PARA AGUA QUENTE PREDIAL                                                                                                                                                                                                                                                                                                                                                                                                                                                     </t>
  </si>
  <si>
    <t xml:space="preserve">LUVA CPVC, SOLDAVEL, 15 MM, PARA AGUA QUENTE PREDIAL                                                                                                                                                                                                                                                                                                                                                                                                                                                      </t>
  </si>
  <si>
    <t xml:space="preserve">LUVA CPVC, SOLDAVEL, 22 MM, PARA AGUA QUENTE PREDIAL                                                                                                                                                                                                                                                                                                                                                                                                                                                      </t>
  </si>
  <si>
    <t xml:space="preserve">LUVA CPVC, SOLDAVEL, 28 MM, PARA AGUA QUENTE PREDIAL                                                                                                                                                                                                                                                                                                                                                                                                                                                      </t>
  </si>
  <si>
    <t xml:space="preserve">LUVA CPVC, SOLDAVEL, 35 MM, PARA AGUA QUENTE PREDIAL                                                                                                                                                                                                                                                                                                                                                                                                                                                      </t>
  </si>
  <si>
    <t xml:space="preserve">LUVA CPVC, SOLDAVEL, 42 MM, PARA AGUA QUENTE PREDIAL                                                                                                                                                                                                                                                                                                                                                                                                                                                      </t>
  </si>
  <si>
    <t xml:space="preserve">LUVA CPVC, SOLDAVEL, 54 MM, PARA AGUA QUENTE PREDIAL                                                                                                                                                                                                                                                                                                                                                                                                                                                      </t>
  </si>
  <si>
    <t xml:space="preserve">LUVA CPVC, SOLDAVEL, 73 MM, PARA AGUA QUENTE PREDIAL                                                                                                                                                                                                                                                                                                                                                                                                                                                      </t>
  </si>
  <si>
    <t xml:space="preserve">LUVA CPVC, SOLDAVEL, 89 MM, PARA AGUA QUENTE PREDIAL                                                                                                                                                                                                                                                                                                                                                                                                                                                      </t>
  </si>
  <si>
    <t xml:space="preserve">LUVA DE BORRACHA ISOLANTE PARA ALTA TENSAO, RESISTENTE A OZONIO, TENSAO DE ENSAIO 2,5 KV (PAR)                                                                                                                                                                                                                                                                                                                                                                                                            </t>
  </si>
  <si>
    <t xml:space="preserve">LUVA DE COBRE (REF 600) SEM ANEL DE SOLDA, BOLSA X BOLSA, 104 MM                                                                                                                                                                                                                                                                                                                                                                                                                                          </t>
  </si>
  <si>
    <t xml:space="preserve">LUVA DE COBRE (REF 600) SEM ANEL DE SOLDA, BOLSA X BOLSA, 15 MM                                                                                                                                                                                                                                                                                                                                                                                                                                           </t>
  </si>
  <si>
    <t xml:space="preserve">LUVA DE COBRE (REF 600) SEM ANEL DE SOLDA, BOLSA X BOLSA, 22 MM                                                                                                                                                                                                                                                                                                                                                                                                                                           </t>
  </si>
  <si>
    <t xml:space="preserve">LUVA DE COBRE (REF 600) SEM ANEL DE SOLDA, BOLSA X BOLSA, 28 MM                                                                                                                                                                                                                                                                                                                                                                                                                                           </t>
  </si>
  <si>
    <t xml:space="preserve">LUVA DE COBRE (REF 600) SEM ANEL DE SOLDA, BOLSA X BOLSA, 35 MM                                                                                                                                                                                                                                                                                                                                                                                                                                           </t>
  </si>
  <si>
    <t xml:space="preserve">LUVA DE COBRE (REF 600) SEM ANEL DE SOLDA, BOLSA X BOLSA, 42 MM                                                                                                                                                                                                                                                                                                                                                                                                                                           </t>
  </si>
  <si>
    <t xml:space="preserve">LUVA DE COBRE (REF 600) SEM ANEL DE SOLDA, BOLSA X BOLSA, 54 MM                                                                                                                                                                                                                                                                                                                                                                                                                                           </t>
  </si>
  <si>
    <t xml:space="preserve">LUVA DE COBRE (REF 600) SEM ANEL DE SOLDA, BOLSA X BOLSA, 66 MM                                                                                                                                                                                                                                                                                                                                                                                                                                           </t>
  </si>
  <si>
    <t xml:space="preserve">LUVA DE COBRE (REF 600) SEM ANEL DE SOLDA, BOLSA X BOLSA, 79 MM                                                                                                                                                                                                                                                                                                                                                                                                                                           </t>
  </si>
  <si>
    <t xml:space="preserve">LUVA DE CORRER DEFOFO, PVC, JE, DN 100 MM                                                                                                                                                                                                                                                                                                                                                                                                                                                                 </t>
  </si>
  <si>
    <t xml:space="preserve">LUVA DE CORRER DEFOFO, PVC, JE, DN 150 MM                                                                                                                                                                                                                                                                                                                                                                                                                                                                 </t>
  </si>
  <si>
    <t xml:space="preserve">LUVA DE CORRER DEFOFO, PVC, JE, DN 200 MM                                                                                                                                                                                                                                                                                                                                                                                                                                                                 </t>
  </si>
  <si>
    <t xml:space="preserve">LUVA DE CORRER DEFOFO, PVC, JE, DN 250 MM                                                                                                                                                                                                                                                                                                                                                                                                                                                                 </t>
  </si>
  <si>
    <t xml:space="preserve">LUVA DE CORRER DEFOFO, PVC, JE, DN 300 MM                                                                                                                                                                                                                                                                                                                                                                                                                                                                 </t>
  </si>
  <si>
    <t xml:space="preserve">LUVA DE CORRER PARA TUBO ROSCAVEL, PVC, 1 1/2", PARA AGUA FRIA PREDIAL                                                                                                                                                                                                                                                                                                                                                                                                                                    </t>
  </si>
  <si>
    <t xml:space="preserve">LUVA DE CORRER PARA TUBO ROSCAVEL, PVC, 1/2", PARA AGUA FRIA PREDIAL                                                                                                                                                                                                                                                                                                                                                                                                                                      </t>
  </si>
  <si>
    <t xml:space="preserve">LUVA DE CORRER PARA TUBO ROSCAVEL, PVC, 3/4", PARA AGUA FRIA PREDIAL                                                                                                                                                                                                                                                                                                                                                                                                                                      </t>
  </si>
  <si>
    <t xml:space="preserve">LUVA DE CORRER PARA TUBO SOLDAVEL, PVC, 20 MM, PARA AGUA FRIA PREDIAL                                                                                                                                                                                                                                                                                                                                                                                                                                     </t>
  </si>
  <si>
    <t xml:space="preserve">LUVA DE CORRER PARA TUBO SOLDAVEL, PVC, 25 MM, PARA AGUA FRIA PREDIAL                                                                                                                                                                                                                                                                                                                                                                                                                                     </t>
  </si>
  <si>
    <t xml:space="preserve">LUVA DE CORRER PARA TUBO SOLDAVEL, PVC, 32 MM, PARA AGUA FRIA PREDIAL                                                                                                                                                                                                                                                                                                                                                                                                                                     </t>
  </si>
  <si>
    <t xml:space="preserve">LUVA DE CORRER PARA TUBO SOLDAVEL, PVC, 40 MM, PARA AGUA FRIA PREDIAL                                                                                                                                                                                                                                                                                                                                                                                                                                     </t>
  </si>
  <si>
    <t xml:space="preserve">LUVA DE CORRER PARA TUBO SOLDAVEL, PVC, 50 MM, PARA AGUA FRIA PREDIAL                                                                                                                                                                                                                                                                                                                                                                                                                                     </t>
  </si>
  <si>
    <t xml:space="preserve">LUVA DE CORRER PARA TUBO SOLDAVEL, PVC, 60 MM, PARA AGUA FRIA PREDIAL                                                                                                                                                                                                                                                                                                                                                                                                                                     </t>
  </si>
  <si>
    <t xml:space="preserve">LUVA DE CORRER PVC, JE, DN 250 MM, PARA REDE COLETORA DE ESGOTO                                                                                                                                                                                                                                                                                                                                                                                                                                           </t>
  </si>
  <si>
    <t xml:space="preserve">LUVA DE CORRER, CPVC, SOLDAVEL, 15 MM, PARA AGUA QUENTE PREDIAL                                                                                                                                                                                                                                                                                                                                                                                                                                           </t>
  </si>
  <si>
    <t xml:space="preserve">LUVA DE CORRER, CPVC, SOLDAVEL, 22 MM, PARA AGUA QUENTE PREDIAL                                                                                                                                                                                                                                                                                                                                                                                                                                           </t>
  </si>
  <si>
    <t xml:space="preserve">LUVA DE CORRER, CPVC, SOLDAVEL, 28 MM, PARA AGUA QUENTE PREDIAL                                                                                                                                                                                                                                                                                                                                                                                                                                           </t>
  </si>
  <si>
    <t xml:space="preserve">LUVA DE CORRER, CPVC, SOLDAVEL, 35 MM, PARA AGUA QUENTE PREDIAL                                                                                                                                                                                                                                                                                                                                                                                                                                           </t>
  </si>
  <si>
    <t xml:space="preserve">LUVA DE CORRER, CPVC, SOLDAVEL, 42 MM, PARA AGUA QUENTE PREDIAL                                                                                                                                                                                                                                                                                                                                                                                                                                           </t>
  </si>
  <si>
    <t xml:space="preserve">LUVA DE CORRER, PVC PBA, JE, DN 100 / DE 110 MM, PARA REDE AGUA (NBR 10351)                                                                                                                                                                                                                                                                                                                                                                                                                               </t>
  </si>
  <si>
    <t xml:space="preserve">LUVA DE CORRER, PVC PBA, JE, DN 50 / DE 60 MM, PARA REDE AGUA (NBR 10351)                                                                                                                                                                                                                                                                                                                                                                                                                                 </t>
  </si>
  <si>
    <t xml:space="preserve">LUVA DE CORRER, PVC PBA, JE, DN 75 / DE 85 MM, PARA REDE AGUA (NBR 10351)                                                                                                                                                                                                                                                                                                                                                                                                                                 </t>
  </si>
  <si>
    <t xml:space="preserve">LUVA DE CORRER, PVC SERIE R, 100 MM, PARA ESGOTO PREDIAL                                                                                                                                                                                                                                                                                                                                                                                                                                                  </t>
  </si>
  <si>
    <t xml:space="preserve">LUVA DE CORRER, PVC SERIE R, 150 MM, PARA ESGOTO PREDIAL                                                                                                                                                                                                                                                                                                                                                                                                                                                  </t>
  </si>
  <si>
    <t xml:space="preserve">LUVA DE CORRER, PVC SERIE R, 75 MM, PARA ESGOTO PREDIAL                                                                                                                                                                                                                                                                                                                                                                                                                                                   </t>
  </si>
  <si>
    <t xml:space="preserve">LUVA DE CORRER, PVC, DN 100 MM, PARA ESGOTO PREDIAL                                                                                                                                                                                                                                                                                                                                                                                                                                                       </t>
  </si>
  <si>
    <t xml:space="preserve">LUVA DE CORRER, PVC, DN 50 MM, PARA ESGOTO PREDIAL                                                                                                                                                                                                                                                                                                                                                                                                                                                        </t>
  </si>
  <si>
    <t xml:space="preserve">LUVA DE CORRER, PVC, DN 75 MM, PARA ESGOTO PREDIAL                                                                                                                                                                                                                                                                                                                                                                                                                                                        </t>
  </si>
  <si>
    <t xml:space="preserve">LUVA DE FERRO GALVANIZADO, COM ROSCA BSP MACHO/FEMEA, DE 3/4"                                                                                                                                                                                                                                                                                                                                                                                                                                             </t>
  </si>
  <si>
    <t xml:space="preserve">LUVA DE FERRO GALVANIZADO, COM ROSCA BSP, DE 1 1/2"                                                                                                                                                                                                                                                                                                                                                                                                                                                       </t>
  </si>
  <si>
    <t xml:space="preserve">LUVA DE FERRO GALVANIZADO, COM ROSCA BSP, DE 1 1/4"                                                                                                                                                                                                                                                                                                                                                                                                                                                       </t>
  </si>
  <si>
    <t xml:space="preserve">LUVA DE FERRO GALVANIZADO, COM ROSCA BSP, DE 1/2"                                                                                                                                                                                                                                                                                                                                                                                                                                                         </t>
  </si>
  <si>
    <t xml:space="preserve">LUVA DE FERRO GALVANIZADO, COM ROSCA BSP, DE 1"                                                                                                                                                                                                                                                                                                                                                                                                                                                           </t>
  </si>
  <si>
    <t xml:space="preserve">LUVA DE FERRO GALVANIZADO, COM ROSCA BSP, DE 2 1/2"                                                                                                                                                                                                                                                                                                                                                                                                                                                       </t>
  </si>
  <si>
    <t xml:space="preserve">LUVA DE FERRO GALVANIZADO, COM ROSCA BSP, DE 2"                                                                                                                                                                                                                                                                                                                                                                                                                                                           </t>
  </si>
  <si>
    <t xml:space="preserve">LUVA DE FERRO GALVANIZADO, COM ROSCA BSP, DE 3/4"                                                                                                                                                                                                                                                                                                                                                                                                                                                         </t>
  </si>
  <si>
    <t xml:space="preserve">LUVA DE FERRO GALVANIZADO, COM ROSCA BSP, DE 3"                                                                                                                                                                                                                                                                                                                                                                                                                                                           </t>
  </si>
  <si>
    <t xml:space="preserve">LUVA DE FERRO GALVANIZADO, COM ROSCA BSP, DE 4"                                                                                                                                                                                                                                                                                                                                                                                                                                                           </t>
  </si>
  <si>
    <t xml:space="preserve">LUVA DE FERRO GALVANIZADO, COM ROSCA BSP, DE 5"                                                                                                                                                                                                                                                                                                                                                                                                                                                           </t>
  </si>
  <si>
    <t xml:space="preserve">LUVA DE FERRO GALVANIZADO, COM ROSCA BSP, DE 6"                                                                                                                                                                                                                                                                                                                                                                                                                                                           </t>
  </si>
  <si>
    <t xml:space="preserve">LUVA DE PRESSAO, EM PVC, DE 20 MM, PARA ELETRODUTO FLEXIVEL                                                                                                                                                                                                                                                                                                                                                                                                                                               </t>
  </si>
  <si>
    <t xml:space="preserve">LUVA DE PRESSAO, EM PVC, DE 25 MM, PARA ELETRODUTO FLEXIVEL                                                                                                                                                                                                                                                                                                                                                                                                                                               </t>
  </si>
  <si>
    <t xml:space="preserve">LUVA DE PRESSAO, EM PVC, DE 32 MM, PARA ELETRODUTO FLEXIVEL                                                                                                                                                                                                                                                                                                                                                                                                                                               </t>
  </si>
  <si>
    <t xml:space="preserve">LUVA DE REDUCAO DE FERRO GALVANIZADO, COM ROSCA BSP MACHO/FEMEA, DE 1 1/2" X 1"                                                                                                                                                                                                                                                                                                                                                                                                                           </t>
  </si>
  <si>
    <t xml:space="preserve">LUVA DE REDUCAO DE FERRO GALVANIZADO, COM ROSCA BSP MACHO/FEMEA, DE 1" X 1/2"                                                                                                                                                                                                                                                                                                                                                                                                                             </t>
  </si>
  <si>
    <t xml:space="preserve">LUVA DE REDUCAO DE FERRO GALVANIZADO, COM ROSCA BSP MACHO/FEMEA, DE 1" X 3/4"                                                                                                                                                                                                                                                                                                                                                                                                                             </t>
  </si>
  <si>
    <t xml:space="preserve">LUVA DE REDUCAO DE FERRO GALVANIZADO, COM ROSCA BSP MACHO/FEMEA, DE 3/4" X 1/2"                                                                                                                                                                                                                                                                                                                                                                                                                           </t>
  </si>
  <si>
    <t xml:space="preserve">LUVA DE REDUCAO DE FERRO GALVANIZADO, COM ROSCA BSP, DE 1 1/2" X 1 1/4"                                                                                                                                                                                                                                                                                                                                                                                                                                   </t>
  </si>
  <si>
    <t xml:space="preserve">LUVA DE REDUCAO DE FERRO GALVANIZADO, COM ROSCA BSP, DE 1 1/2" X 1/2"                                                                                                                                                                                                                                                                                                                                                                                                                                     </t>
  </si>
  <si>
    <t xml:space="preserve">LUVA DE REDUCAO DE FERRO GALVANIZADO, COM ROSCA BSP, DE 1 1/2" X 1"                                                                                                                                                                                                                                                                                                                                                                                                                                       </t>
  </si>
  <si>
    <t xml:space="preserve">LUVA DE REDUCAO DE FERRO GALVANIZADO, COM ROSCA BSP, DE 1 1/2" X 3/4"                                                                                                                                                                                                                                                                                                                                                                                                                                     </t>
  </si>
  <si>
    <t xml:space="preserve">LUVA DE REDUCAO DE FERRO GALVANIZADO, COM ROSCA BSP, DE 1 1/4" X 1/2"                                                                                                                                                                                                                                                                                                                                                                                                                                     </t>
  </si>
  <si>
    <t xml:space="preserve">LUVA DE REDUCAO DE FERRO GALVANIZADO, COM ROSCA BSP, DE 1 1/4" X 1"                                                                                                                                                                                                                                                                                                                                                                                                                                       </t>
  </si>
  <si>
    <t xml:space="preserve">LUVA DE REDUCAO DE FERRO GALVANIZADO, COM ROSCA BSP, DE 1 1/4" X 3/4"                                                                                                                                                                                                                                                                                                                                                                                                                                     </t>
  </si>
  <si>
    <t xml:space="preserve">LUVA DE REDUCAO DE FERRO GALVANIZADO, COM ROSCA BSP, DE 1" X 1/2"                                                                                                                                                                                                                                                                                                                                                                                                                                         </t>
  </si>
  <si>
    <t xml:space="preserve">LUVA DE REDUCAO DE FERRO GALVANIZADO, COM ROSCA BSP, DE 1" X 3/4"                                                                                                                                                                                                                                                                                                                                                                                                                                         </t>
  </si>
  <si>
    <t xml:space="preserve">LUVA DE REDUCAO DE FERRO GALVANIZADO, COM ROSCA BSP, DE 2 1/2" X 1 1/2"                                                                                                                                                                                                                                                                                                                                                                                                                                   </t>
  </si>
  <si>
    <t xml:space="preserve">LUVA DE REDUCAO DE FERRO GALVANIZADO, COM ROSCA BSP, DE 2 1/2" X 2"                                                                                                                                                                                                                                                                                                                                                                                                                                       </t>
  </si>
  <si>
    <t xml:space="preserve">LUVA DE REDUCAO DE FERRO GALVANIZADO, COM ROSCA BSP, DE 2" X 1 1/2"                                                                                                                                                                                                                                                                                                                                                                                                                                       </t>
  </si>
  <si>
    <t xml:space="preserve">LUVA DE REDUCAO DE FERRO GALVANIZADO, COM ROSCA BSP, DE 2" X 1 1/4"                                                                                                                                                                                                                                                                                                                                                                                                                                       </t>
  </si>
  <si>
    <t xml:space="preserve">LUVA DE REDUCAO DE FERRO GALVANIZADO, COM ROSCA BSP, DE 2" X 1"                                                                                                                                                                                                                                                                                                                                                                                                                                           </t>
  </si>
  <si>
    <t xml:space="preserve">LUVA DE REDUCAO DE FERRO GALVANIZADO, COM ROSCA BSP, DE 3/4" X 1/2"                                                                                                                                                                                                                                                                                                                                                                                                                                       </t>
  </si>
  <si>
    <t xml:space="preserve">LUVA DE REDUCAO DE FERRO GALVANIZADO, COM ROSCA BSP, DE 3" X 1 1/2"                                                                                                                                                                                                                                                                                                                                                                                                                                       </t>
  </si>
  <si>
    <t xml:space="preserve">LUVA DE REDUCAO DE FERRO GALVANIZADO, COM ROSCA BSP, DE 3" X 2 1/2"                                                                                                                                                                                                                                                                                                                                                                                                                                       </t>
  </si>
  <si>
    <t xml:space="preserve">LUVA DE REDUCAO DE FERRO GALVANIZADO, COM ROSCA BSP, DE 3" X 2"                                                                                                                                                                                                                                                                                                                                                                                                                                           </t>
  </si>
  <si>
    <t xml:space="preserve">LUVA DE REDUCAO DE FERRO GALVANIZADO, COM ROSCA BSP, DE 4" X 2 1/2"                                                                                                                                                                                                                                                                                                                                                                                                                                       </t>
  </si>
  <si>
    <t xml:space="preserve">LUVA DE REDUCAO DE FERRO GALVANIZADO, COM ROSCA BSP, DE 4" X 2"                                                                                                                                                                                                                                                                                                                                                                                                                                           </t>
  </si>
  <si>
    <t xml:space="preserve">LUVA DE REDUCAO DE FERRO GALVANIZADO, COM ROSCA BSP, DE 4" X 3"                                                                                                                                                                                                                                                                                                                                                                                                                                           </t>
  </si>
  <si>
    <t xml:space="preserve">LUVA DE REDUCAO EM ACO CARBONO, COM ENCAIXE PARA SOLDA DN SW, PRESSAO 3.000 LBS,  3/4 " X 1/2"                                                                                                                                                                                                                                                                                                                                                                                                            </t>
  </si>
  <si>
    <t xml:space="preserve">LUVA DE REDUCAO EM ACO CARBONO, COM ENCAIXE PARA SOLDA DN SW, PRESSAO 3.000 LBS, DN 1 1/2" X 1 1/4"                                                                                                                                                                                                                                                                                                                                                                                                       </t>
  </si>
  <si>
    <t xml:space="preserve">LUVA DE REDUCAO EM ACO CARBONO, COM ENCAIXE PARA SOLDA DN SW, PRESSAO 3.000 LBS, DN 1 1/4"  X 1"                                                                                                                                                                                                                                                                                                                                                                                                          </t>
  </si>
  <si>
    <t xml:space="preserve">LUVA DE REDUCAO EM ACO CARBONO, COM ENCAIXE PARA SOLDA DN SW, PRESSAO 3.000 LBS, DN 1" X 3/4"                                                                                                                                                                                                                                                                                                                                                                                                             </t>
  </si>
  <si>
    <t xml:space="preserve">LUVA DE REDUCAO EM ACO CARBONO, COM ENCAIXE PARA SOLDA DN SW, PRESSAO 3.000 LBS, DN 2 1/2" X 2"                                                                                                                                                                                                                                                                                                                                                                                                           </t>
  </si>
  <si>
    <t xml:space="preserve">LUVA DE REDUCAO EM ACO CARBONO, COM ENCAIXE PARA SOLDA DN SW, PRESSAO 3.000 LBS, DN 2" X 1 1/2"                                                                                                                                                                                                                                                                                                                                                                                                           </t>
  </si>
  <si>
    <t xml:space="preserve">LUVA DE REDUCAO EM ACO CARBONO, COM ENCAIXE PARA SOLDA DN SW, PRESSAO 3.000 LBS, DN 3" X 2 1/2"                                                                                                                                                                                                                                                                                                                                                                                                           </t>
  </si>
  <si>
    <t xml:space="preserve">LUVA DE REDUCAO ROSCAVEL, PVC, 1" X 3/4", PARA AGUA FRIA PREDIAL                                                                                                                                                                                                                                                                                                                                                                                                                                          </t>
  </si>
  <si>
    <t xml:space="preserve">LUVA DE REDUCAO ROSCAVEL, PVC, 3/4" X 1/2", PARA AGUA FRIA PREDIAL                                                                                                                                                                                                                                                                                                                                                                                                                                        </t>
  </si>
  <si>
    <t xml:space="preserve">LUVA DE REDUCAO SOLDAVEL, PVC, 25 MM X 20 MM, PARA AGUA FRIA PREDIAL                                                                                                                                                                                                                                                                                                                                                                                                                                      </t>
  </si>
  <si>
    <t xml:space="preserve">LUVA DE REDUCAO SOLDAVEL, PVC, 32 MM X 25 MM, PARA AGUA FRIA PREDIAL                                                                                                                                                                                                                                                                                                                                                                                                                                      </t>
  </si>
  <si>
    <t xml:space="preserve">LUVA DE REDUCAO SOLDAVEL, PVC, 40 MM X 32 MM, PARA AGUA FRIA PREDIAL                                                                                                                                                                                                                                                                                                                                                                                                                                      </t>
  </si>
  <si>
    <t xml:space="preserve">LUVA DE REDUCAO SOLDAVEL, PVC, 60 MM X 50 MM, PARA AGUA FRIA PREDIAL                                                                                                                                                                                                                                                                                                                                                                                                                                      </t>
  </si>
  <si>
    <t xml:space="preserve">LUVA DE REDUCAO, SOLDAVEL, PVC, 50 X 25 MM, PARA AGUA FRIA PREDIAL                                                                                                                                                                                                                                                                                                                                                                                                                                        </t>
  </si>
  <si>
    <t xml:space="preserve">LUVA DE TRANSICAO DE CPVC X PVC, SOLDAVEL, 22 X 25 MM, PARA AGUA QUENTE                                                                                                                                                                                                                                                                                                                                                                                                                                   </t>
  </si>
  <si>
    <t xml:space="preserve">LUVA DE TRANSICAO, CPVC, SOLDAVEL, 42 MM X 1 1/2", PARA AGUA QUENTE                                                                                                                                                                                                                                                                                                                                                                                                                                       </t>
  </si>
  <si>
    <t xml:space="preserve">LUVA DE TRANSICAO, CPVC, SOLDAVEL, 54 MM X 2", PARA AGUA QUENTE PREDIAL                                                                                                                                                                                                                                                                                                                                                                                                                                   </t>
  </si>
  <si>
    <t xml:space="preserve">LUVA DE TRANSICAO, CPVC, 15 MM X 1/2", PARA AGUA QUENTE PREDIAL                                                                                                                                                                                                                                                                                                                                                                                                                                           </t>
  </si>
  <si>
    <t xml:space="preserve">LUVA DE TRANSICAO, CPVC, 22 MM X 1/2", PARA AGUA QUENTE                                                                                                                                                                                                                                                                                                                                                                                                                                                   </t>
  </si>
  <si>
    <t xml:space="preserve">LUVA EM ACO CARBONO, SOLDAVEL, PRESSAO 3.000 LBS, DN 1 1/2"                                                                                                                                                                                                                                                                                                                                                                                                                                               </t>
  </si>
  <si>
    <t xml:space="preserve">LUVA EM ACO CARBONO, SOLDAVEL, PRESSAO 3.000 LBS, DN 1 1/4"                                                                                                                                                                                                                                                                                                                                                                                                                                               </t>
  </si>
  <si>
    <t xml:space="preserve">LUVA EM ACO CARBONO, SOLDAVEL, PRESSAO 3.000 LBS, DN 1/2"                                                                                                                                                                                                                                                                                                                                                                                                                                                 </t>
  </si>
  <si>
    <t xml:space="preserve">LUVA EM ACO CARBONO, SOLDAVEL, PRESSAO 3.000 LBS, DN 1"                                                                                                                                                                                                                                                                                                                                                                                                                                                   </t>
  </si>
  <si>
    <t xml:space="preserve">LUVA EM ACO CARBONO, SOLDAVEL, PRESSAO 3.000 LBS, DN 2 1/2"                                                                                                                                                                                                                                                                                                                                                                                                                                               </t>
  </si>
  <si>
    <t xml:space="preserve">LUVA EM ACO CARBONO, SOLDAVEL, PRESSAO 3.000 LBS, DN 2"                                                                                                                                                                                                                                                                                                                                                                                                                                                   </t>
  </si>
  <si>
    <t xml:space="preserve">LUVA EM ACO CARBONO, SOLDAVEL, PRESSAO 3.000 LBS, DN 3/4"                                                                                                                                                                                                                                                                                                                                                                                                                                                 </t>
  </si>
  <si>
    <t xml:space="preserve">LUVA EM ACO CARBONO, SOLDAVEL, PRESSAO 3.000 LBS, DN 3"                                                                                                                                                                                                                                                                                                                                                                                                                                                   </t>
  </si>
  <si>
    <t xml:space="preserve">LUVA EM PVC RIGIDO ROSCAVEL, DE 1 1/2", PARA ELETRODUTO                                                                                                                                                                                                                                                                                                                                                                                                                                                   </t>
  </si>
  <si>
    <t xml:space="preserve">LUVA EM PVC RIGIDO ROSCAVEL, DE 1 1/4", PARA ELETRODUTO                                                                                                                                                                                                                                                                                                                                                                                                                                                   </t>
  </si>
  <si>
    <t xml:space="preserve">LUVA EM PVC RIGIDO ROSCAVEL, DE 1/2", PARA ELETRODUTO                                                                                                                                                                                                                                                                                                                                                                                                                                                     </t>
  </si>
  <si>
    <t xml:space="preserve">LUVA EM PVC RIGIDO ROSCAVEL, DE 1", PARA ELETRODUTO                                                                                                                                                                                                                                                                                                                                                                                                                                                       </t>
  </si>
  <si>
    <t xml:space="preserve">LUVA EM PVC RIGIDO ROSCAVEL, DE 2 1/2", PARA ELETRODUTO                                                                                                                                                                                                                                                                                                                                                                                                                                                   </t>
  </si>
  <si>
    <t xml:space="preserve">LUVA EM PVC RIGIDO ROSCAVEL, DE 2", PARA ELETRODUTO                                                                                                                                                                                                                                                                                                                                                                                                                                                       </t>
  </si>
  <si>
    <t xml:space="preserve">LUVA EM PVC RIGIDO ROSCAVEL, DE 3/4", PARA ELETRODUTO                                                                                                                                                                                                                                                                                                                                                                                                                                                     </t>
  </si>
  <si>
    <t xml:space="preserve">LUVA EM PVC RIGIDO ROSCAVEL, DE 3", PARA ELETRODUTO                                                                                                                                                                                                                                                                                                                                                                                                                                                       </t>
  </si>
  <si>
    <t xml:space="preserve">LUVA EM PVC RIGIDO ROSCAVEL, DE 4", PARA ELETRODUTO                                                                                                                                                                                                                                                                                                                                                                                                                                                       </t>
  </si>
  <si>
    <t xml:space="preserve">LUVA PARA ELETRODUTO, EM ACO GALVANIZADO ELETROLITICO, DIAMETRO DE 100 MM (4")                                                                                                                                                                                                                                                                                                                                                                                                                            </t>
  </si>
  <si>
    <t xml:space="preserve">LUVA PARA ELETRODUTO, EM ACO GALVANIZADO ELETROLITICO, DIAMETRO DE 15 MM (1/2")                                                                                                                                                                                                                                                                                                                                                                                                                           </t>
  </si>
  <si>
    <t xml:space="preserve">LUVA PARA ELETRODUTO, EM ACO GALVANIZADO ELETROLITICO, DIAMETRO DE 20 MM (3/4")                                                                                                                                                                                                                                                                                                                                                                                                                           </t>
  </si>
  <si>
    <t xml:space="preserve">LUVA PARA ELETRODUTO, EM ACO GALVANIZADO ELETROLITICO, DIAMETRO DE 25 MM (1")                                                                                                                                                                                                                                                                                                                                                                                                                             </t>
  </si>
  <si>
    <t xml:space="preserve">LUVA PARA ELETRODUTO, EM ACO GALVANIZADO ELETROLITICO, DIAMETRO DE 32 MM (1 1/4")                                                                                                                                                                                                                                                                                                                                                                                                                         </t>
  </si>
  <si>
    <t xml:space="preserve">LUVA PARA ELETRODUTO, EM ACO GALVANIZADO ELETROLITICO, DIAMETRO DE 40 MM (1 1/2")                                                                                                                                                                                                                                                                                                                                                                                                                         </t>
  </si>
  <si>
    <t xml:space="preserve">LUVA PARA ELETRODUTO, EM ACO GALVANIZADO ELETROLITICO, DIAMETRO DE 50 MM (2")                                                                                                                                                                                                                                                                                                                                                                                                                             </t>
  </si>
  <si>
    <t xml:space="preserve">LUVA PARA ELETRODUTO, EM ACO GALVANIZADO ELETROLITICO, DIAMETRO DE 65 MM (2 1/2")                                                                                                                                                                                                                                                                                                                                                                                                                         </t>
  </si>
  <si>
    <t xml:space="preserve">LUVA PARA ELETRODUTO, EM ACO GALVANIZADO ELETROLITICO, DIAMETRO DE 80 MM (3")                                                                                                                                                                                                                                                                                                                                                                                                                             </t>
  </si>
  <si>
    <t xml:space="preserve">LUVA PASSANTE DE COBRE (REF 601) SEM ANEL DE SOLDA, BOLSA 15 MM                                                                                                                                                                                                                                                                                                                                                                                                                                           </t>
  </si>
  <si>
    <t xml:space="preserve">LUVA PASSANTE DE COBRE (REF 601) SEM ANEL DE SOLDA, BOLSA 22 MM                                                                                                                                                                                                                                                                                                                                                                                                                                           </t>
  </si>
  <si>
    <t xml:space="preserve">LUVA PASSANTE DE COBRE (REF 601) SEM ANEL DE SOLDA, BOLSA 28 MM                                                                                                                                                                                                                                                                                                                                                                                                                                           </t>
  </si>
  <si>
    <t xml:space="preserve">LUVA PASSANTE DE COBRE (REF 601) SEM ANEL DE SOLDA, BOLSA 35 MM                                                                                                                                                                                                                                                                                                                                                                                                                                           </t>
  </si>
  <si>
    <t xml:space="preserve">LUVA PASSANTE DE COBRE (REF 601) SEM ANEL DE SOLDA, BOLSA 42 MM                                                                                                                                                                                                                                                                                                                                                                                                                                           </t>
  </si>
  <si>
    <t xml:space="preserve">LUVA PASSANTE DE COBRE (REF 601) SEM ANEL DE SOLDA, BOLSA 54 MM                                                                                                                                                                                                                                                                                                                                                                                                                                           </t>
  </si>
  <si>
    <t xml:space="preserve">LUVA PASSANTE DE COBRE (REF 601) SEM ANEL DE SOLDA, BOLSA 66 MM                                                                                                                                                                                                                                                                                                                                                                                                                                           </t>
  </si>
  <si>
    <t xml:space="preserve">LUVA PVC SOLDAVEL, 110 MM, PARA AGUA FRIA PREDIAL                                                                                                                                                                                                                                                                                                                                                                                                                                                         </t>
  </si>
  <si>
    <t xml:space="preserve">LUVA PVC SOLDAVEL, 20 MM, PARA AGUA FRIA PREDIAL                                                                                                                                                                                                                                                                                                                                                                                                                                                          </t>
  </si>
  <si>
    <t xml:space="preserve">LUVA PVC SOLDAVEL, 25 MM, PARA AGUA FRIA PREDIAL                                                                                                                                                                                                                                                                                                                                                                                                                                                          </t>
  </si>
  <si>
    <t xml:space="preserve">LUVA PVC SOLDAVEL, 32 MM, PARA AGUA FRIA PREDIAL                                                                                                                                                                                                                                                                                                                                                                                                                                                          </t>
  </si>
  <si>
    <t xml:space="preserve">LUVA PVC SOLDAVEL, 40 MM, PARA AGUA FRIA PREDIAL                                                                                                                                                                                                                                                                                                                                                                                                                                                          </t>
  </si>
  <si>
    <t xml:space="preserve">LUVA PVC SOLDAVEL, 50 MM, PARA AGUA FRIA PREDIAL                                                                                                                                                                                                                                                                                                                                                                                                                                                          </t>
  </si>
  <si>
    <t xml:space="preserve">LUVA PVC SOLDAVEL, 60 MM, PARA AGUA FRIA PREDIAL                                                                                                                                                                                                                                                                                                                                                                                                                                                          </t>
  </si>
  <si>
    <t xml:space="preserve">LUVA PVC SOLDAVEL, 75 MM, PARA AGUA FRIA PREDIAL                                                                                                                                                                                                                                                                                                                                                                                                                                                          </t>
  </si>
  <si>
    <t xml:space="preserve">LUVA PVC SOLDAVEL, 85 MM, PARA AGUA FRIA PREDIAL                                                                                                                                                                                                                                                                                                                                                                                                                                                          </t>
  </si>
  <si>
    <t xml:space="preserve">LUVA PVC, ROSCAVEL, 1 1/2",  AGUA FRIA PREDIAL                                                                                                                                                                                                                                                                                                                                                                                                                                                            </t>
  </si>
  <si>
    <t xml:space="preserve">LUVA PVC, ROSCAVEL, 1/2", AGUA FRIA PREDIAL                                                                                                                                                                                                                                                                                                                                                                                                                                                               </t>
  </si>
  <si>
    <t xml:space="preserve">LUVA PVC, ROSCAVEL, 1", AGUA FRIA PREDIAL                                                                                                                                                                                                                                                                                                                                                                                                                                                                 </t>
  </si>
  <si>
    <t xml:space="preserve">LUVA PVC, ROSCAVEL, 3/4", AGUA FRIA PREDIAL                                                                                                                                                                                                                                                                                                                                                                                                                                                               </t>
  </si>
  <si>
    <t xml:space="preserve">LUVA RASPA DE COURO, CANO CURTO (PUNHO *7* CM)                                                                                                                                                                                                                                                                                                                                                                                                                                                            </t>
  </si>
  <si>
    <t xml:space="preserve">LUVA SIMPLES PPR, F/F, SOLDAVEL, DN 110 MM, PARA AGUA QUENTE PREDIAL                                                                                                                                                                                                                                                                                                                                                                                                                                      </t>
  </si>
  <si>
    <t xml:space="preserve">LUVA SIMPLES PPR, F/F, SOLDAVEL, DN 20 MM, PARA AGUA QUENTE PREDIAL                                                                                                                                                                                                                                                                                                                                                                                                                                       </t>
  </si>
  <si>
    <t xml:space="preserve">LUVA SIMPLES PPR, F/F, SOLDAVEL, DN 25 MM, PARA AGUA QUENTE PREDIAL                                                                                                                                                                                                                                                                                                                                                                                                                                       </t>
  </si>
  <si>
    <t xml:space="preserve">LUVA SIMPLES PPR, F/F, SOLDAVEL, DN 32 MM, PARA AGUA QUENTE PREDIAL                                                                                                                                                                                                                                                                                                                                                                                                                                       </t>
  </si>
  <si>
    <t xml:space="preserve">LUVA SIMPLES PPR, F/F, SOLDAVEL, DN 40 MM, PARA AGUA QUENTE PREDIAL                                                                                                                                                                                                                                                                                                                                                                                                                                       </t>
  </si>
  <si>
    <t xml:space="preserve">LUVA SIMPLES PPR, F/F, SOLDAVEL, DN 50 MM, PARA AGUA QUENTE PREDIAL                                                                                                                                                                                                                                                                                                                                                                                                                                       </t>
  </si>
  <si>
    <t xml:space="preserve">LUVA SIMPLES PPR, F/F, SOLDAVEL, DN 63 MM, PARA AGUA QUENTE PREDIAL                                                                                                                                                                                                                                                                                                                                                                                                                                       </t>
  </si>
  <si>
    <t xml:space="preserve">LUVA SIMPLES PPR, F/F, SOLDAVEL, DN 75 MM, PARA AGUA QUENTE PREDIAL                                                                                                                                                                                                                                                                                                                                                                                                                                       </t>
  </si>
  <si>
    <t xml:space="preserve">LUVA SIMPLES PPR, F/F, SOLDAVEL, DN 90 MM, PARA AGUA QUENTE PREDIAL                                                                                                                                                                                                                                                                                                                                                                                                                                       </t>
  </si>
  <si>
    <t xml:space="preserve">LUVA SIMPLES, PVC PBA, JE, DN 100 / DE 110 MM, PARA REDE AGUA (NBR 10351)                                                                                                                                                                                                                                                                                                                                                                                                                                 </t>
  </si>
  <si>
    <t xml:space="preserve">LUVA SIMPLES, PVC PBA, JE, DN 50 / DE 60 MM, PARA REDE AGUA (NBR 10351)                                                                                                                                                                                                                                                                                                                                                                                                                                   </t>
  </si>
  <si>
    <t xml:space="preserve">LUVA SIMPLES, PVC PBA, JE, DN 75 / DE 85 MM, PARA REDE AGUA (NBR 10351)                                                                                                                                                                                                                                                                                                                                                                                                                                   </t>
  </si>
  <si>
    <t xml:space="preserve">LUVA SIMPLES, PVC SERIE R, 100 MM, PARA ESGOTO PREDIAL                                                                                                                                                                                                                                                                                                                                                                                                                                                    </t>
  </si>
  <si>
    <t xml:space="preserve">LUVA SIMPLES, PVC SERIE R, 150 MM, PARA ESGOTO PREDIAL                                                                                                                                                                                                                                                                                                                                                                                                                                                    </t>
  </si>
  <si>
    <t xml:space="preserve">LUVA SIMPLES, PVC SERIE R, 40 MM, PARA ESGOTO PREDIAL                                                                                                                                                                                                                                                                                                                                                                                                                                                     </t>
  </si>
  <si>
    <t xml:space="preserve">LUVA SIMPLES, PVC SERIE R, 50 MM, PARA ESGOTO PREDIAL                                                                                                                                                                                                                                                                                                                                                                                                                                                     </t>
  </si>
  <si>
    <t xml:space="preserve">LUVA SIMPLES, PVC SERIE R, 75 MM, PARA ESGOTO PREDIAL                                                                                                                                                                                                                                                                                                                                                                                                                                                     </t>
  </si>
  <si>
    <t xml:space="preserve">LUVA SIMPLES, PVC, SOLDAVEL, DN 100 MM, SERIE NORMAL, PARA ESGOTO PREDIAL                                                                                                                                                                                                                                                                                                                                                                                                                                 </t>
  </si>
  <si>
    <t xml:space="preserve">LUVA SIMPLES, PVC, SOLDAVEL, DN 150 MM, SERIE NORMAL, PARA ESGOTO PREDIAL                                                                                                                                                                                                                                                                                                                                                                                                                                 </t>
  </si>
  <si>
    <t xml:space="preserve">LUVA SIMPLES, PVC, SOLDAVEL, DN 40 MM, SERIE NORMAL, PARA ESGOTO PREDIAL                                                                                                                                                                                                                                                                                                                                                                                                                                  </t>
  </si>
  <si>
    <t xml:space="preserve">LUVA SIMPLES, PVC, SOLDAVEL, DN 50 MM, SERIE NORMAL, PARA ESGOTO PREDIAL                                                                                                                                                                                                                                                                                                                                                                                                                                  </t>
  </si>
  <si>
    <t xml:space="preserve">LUVA SIMPLES, PVC, SOLDAVEL, DN 75 MM, SERIE NORMAL, PARA ESGOTO PREDIAL                                                                                                                                                                                                                                                                                                                                                                                                                                  </t>
  </si>
  <si>
    <t xml:space="preserve">LUVA SOLDAVEL COM BUCHA DE LATAO, PVC, 20 MM X 1/2"                                                                                                                                                                                                                                                                                                                                                                                                                                                       </t>
  </si>
  <si>
    <t xml:space="preserve">LUVA SOLDAVEL COM BUCHA DE LATAO, PVC, 25 MM X 1/2"                                                                                                                                                                                                                                                                                                                                                                                                                                                       </t>
  </si>
  <si>
    <t xml:space="preserve">LUVA SOLDAVEL COM BUCHA DE LATAO, PVC, 25 MM X 3/4"                                                                                                                                                                                                                                                                                                                                                                                                                                                       </t>
  </si>
  <si>
    <t xml:space="preserve">LUVA SOLDAVEL COM BUCHA DE LATAO, PVC, 32 MM X 1"                                                                                                                                                                                                                                                                                                                                                                                                                                                         </t>
  </si>
  <si>
    <t xml:space="preserve">LUVA SOLDAVEL COM ROSCA, PVC, 20 MM X 1/2", PARA AGUA FRIA PREDIAL                                                                                                                                                                                                                                                                                                                                                                                                                                        </t>
  </si>
  <si>
    <t xml:space="preserve">LUVA SOLDAVEL COM ROSCA, PVC, 25 MM X 1/2", PARA AGUA FRIA PREDIAL                                                                                                                                                                                                                                                                                                                                                                                                                                        </t>
  </si>
  <si>
    <t xml:space="preserve">LUVA SOLDAVEL COM ROSCA, PVC, 25 MM X 3/4", PARA AGUA FRIA PREDIAL                                                                                                                                                                                                                                                                                                                                                                                                                                        </t>
  </si>
  <si>
    <t xml:space="preserve">LUVA SOLDAVEL COM ROSCA, PVC, 32 MM X 1", PARA AGUA FRIA PREDIAL                                                                                                                                                                                                                                                                                                                                                                                                                                          </t>
  </si>
  <si>
    <t xml:space="preserve">LUVA SOLDAVEL COM ROSCA, PVC, 40 MM X 1 1/4", PARA AGUA FRIA PREDIAL                                                                                                                                                                                                                                                                                                                                                                                                                                      </t>
  </si>
  <si>
    <t xml:space="preserve">LUVA SOLDAVEL COM ROSCA, PVC, 50 MM X 1 1/2", PARA AGUA FRIA PREDIAL                                                                                                                                                                                                                                                                                                                                                                                                                                      </t>
  </si>
  <si>
    <t xml:space="preserve">LUVA/UNIAO DE REDUCAO METALICA, PARA CONEXAO COM ANEL DESLIZANTE, DN 20 X 16 MM, EM TUBO PEX PARA INST. AGUA QUENTE/FRIA                                                                                                                                                                                                                                                                                                                                                                                  </t>
  </si>
  <si>
    <t xml:space="preserve">LUVA/UNIAO DE REDUCAO METALICA, PARA CONEXAO COM ANEL DESLIZANTE, DN 25 X 16 MM, EM TUBO PEX PARA INST. AGUA QUENTE/FRIA                                                                                                                                                                                                                                                                                                                                                                                  </t>
  </si>
  <si>
    <t xml:space="preserve">LUVA/UNIAO DE REDUCAO METALICA, PARA CONEXAO COM ANEL DESLIZANTE, DN 25 X 20 MM, EM TUBO PEX PARA INST. AGUA QUENTE/FRIA                                                                                                                                                                                                                                                                                                                                                                                  </t>
  </si>
  <si>
    <t xml:space="preserve">LUVA/UNIAO DE REDUCAO METALICA, PARA CONEXAO COM ANEL DESLIZANTE, DN 32 X 25 MM, EM TUBO PEX PARA INST. AGUA QUENTE/FRIA                                                                                                                                                                                                                                                                                                                                                                                  </t>
  </si>
  <si>
    <t xml:space="preserve">LUVA/UNIAO DE REDUCAO, PLASTICA, PARA CONEXAO COM CRIMPAGEM, DN 20 X 16 MM, EM TUBO PEX PARA INST. AGUA QUENTE/FRIA                                                                                                                                                                                                                                                                                                                                                                                       </t>
  </si>
  <si>
    <t xml:space="preserve">LUVA/UNIAO DE REDUCAO, PLASTICA, PARA CONEXAO COM CRIMPAGEM, DN 25 X 16 MM, EM TUBO PEX PARA INST. AGUA QUENTE/FRIA                                                                                                                                                                                                                                                                                                                                                                                       </t>
  </si>
  <si>
    <t xml:space="preserve">LUVA/UNIAO DE REDUCAO, PLASTICA, PARA CONEXAO COM CRIMPAGEM, DN 32 X 25 MM, EM TUBO PEX PARA INST. AGUA QUENTE/FRIA                                                                                                                                                                                                                                                                                                                                                                                       </t>
  </si>
  <si>
    <t xml:space="preserve">LUVA/UNIAO METALICA, PARA CONEXAO COM ANEL DESLIZANTE, DN 16 MM, EM TUBO PEX PARA INST. AGUA QUENTE/FRIA                                                                                                                                                                                                                                                                                                                                                                                                  </t>
  </si>
  <si>
    <t xml:space="preserve">LUVA/UNIAO METALICA, PARA CONEXAO COM ANEL DESLIZANTE, DN 20 MM, EM TUBO PEX PARA INST. AGUA QUENTE/FRIA                                                                                                                                                                                                                                                                                                                                                                                                  </t>
  </si>
  <si>
    <t xml:space="preserve">LUVA/UNIAO METALICA, PARA CONEXAO COM ANEL DESLIZANTE, DN 25 MM, EM TUBO PEX PARA INST. AGUA QUENTE/FRIA                                                                                                                                                                                                                                                                                                                                                                                                  </t>
  </si>
  <si>
    <t xml:space="preserve">LUVA/UNIAO METALICA, PARA CONEXAO COM ANEL DESLIZANTE, DN 32 MM, EM TUBO PEX PARA INST. AGUA QUENTE/FRIA                                                                                                                                                                                                                                                                                                                                                                                                  </t>
  </si>
  <si>
    <t xml:space="preserve">LUVA/UNIAO, PLASTICA, PARA CONEXAO COM CRIMPAGEM, DN 16 MM, EM TUBO PEX PARA INST. AGUA QUENTE/FRIA                                                                                                                                                                                                                                                                                                                                                                                                       </t>
  </si>
  <si>
    <t xml:space="preserve">LUVA/UNIAO, PLASTICA, PARA CONEXAO COM CRIMPAGEM, DN 20 MM, EM TUBO PEX PARA INST. AGUA QUENTE/FRIA                                                                                                                                                                                                                                                                                                                                                                                                       </t>
  </si>
  <si>
    <t xml:space="preserve">LUVA/UNIAO, PLASTICA, PARA CONEXAO COM CRIMPAGEM, DN 25 MM, EM TUBO PEX PARA INST. AGUA QUENTE/FRIA                                                                                                                                                                                                                                                                                                                                                                                                       </t>
  </si>
  <si>
    <t xml:space="preserve">LUVA/UNIAO, PLASTICA, PARA CONEXAO COM CRIMPAGEM, DN 32 MM, EM TUBO PEX PARA INST. AGUA QUENTE/FRIA                                                                                                                                                                                                                                                                                                                                                                                                       </t>
  </si>
  <si>
    <t xml:space="preserve">LUVA, PEAD PE 100,  DE 400 MM, PARA ELETROFUSAO                                                                                                                                                                                                                                                                                                                                                                                                                                                           </t>
  </si>
  <si>
    <t xml:space="preserve">LUVA, PEAD PE 100,  DE 63 MM, PARA ELETROFUSAO                                                                                                                                                                                                                                                                                                                                                                                                                                                            </t>
  </si>
  <si>
    <t xml:space="preserve">LUVA, PEAD PE 100, DE 125 MM, PARA ELETROFUSAO                                                                                                                                                                                                                                                                                                                                                                                                                                                            </t>
  </si>
  <si>
    <t xml:space="preserve">LUVA, PEAD PE 100, DE 20 MM, PARA ELETROFUSAO                                                                                                                                                                                                                                                                                                                                                                                                                                                             </t>
  </si>
  <si>
    <t xml:space="preserve">LUVA, PEAD PE 100, DE 200 MM, PARA ELETROFUSAO                                                                                                                                                                                                                                                                                                                                                                                                                                                            </t>
  </si>
  <si>
    <t xml:space="preserve">LUVA, PEAD PE 100, DE 32 MM, PARA ELETROFUSAO                                                                                                                                                                                                                                                                                                                                                                                                                                                             </t>
  </si>
  <si>
    <t xml:space="preserve">MACANETA ALAVANCA RETA OCA, EM ZAMAC COM ACABAMENTO CROMADO, COMPRIMENTO APROX DE 15 CM                                                                                                                                                                                                                                                                                                                                                                                                                   </t>
  </si>
  <si>
    <t xml:space="preserve">MACANETA ALAVANCA, RETA SIMPLES / OCA, CROMADA, COMPRIMENTO DE 10 A 16 CM, ACABAMENTO PADRAO POPULAR - SOMENTE MACANETAS                                                                                                                                                                                                                                                                                                                                                                                  </t>
  </si>
  <si>
    <t xml:space="preserve">MACANETA BOLA, EM ZAMAC COM ACABAMENTO CROMADO, DIAMETRO DE APROX 2 1/2"                                                                                                                                                                                                                                                                                                                                                                                                                                  </t>
  </si>
  <si>
    <t xml:space="preserve">MACARICO DE SOLDA 201 PARA EXTENSAO GLP OU ACETILENO                                                                                                                                                                                                                                                                                                                                                                                                                                                      </t>
  </si>
  <si>
    <t xml:space="preserve">MACARIQUEIRO (HORISTA)                                                                                                                                                                                                                                                                                                                                                                                                                                                                                    </t>
  </si>
  <si>
    <t xml:space="preserve">MACARIQUEIRO (MENSALISTA)                                                                                                                                                                                                                                                                                                                                                                                                                                                                                 </t>
  </si>
  <si>
    <t xml:space="preserve">MADEIRA ROLICA TRATADA, D = 12 A 15 CM, H = 3,00 M, EM EUCALIPTO OU EQUIVALENTE DA REGIAO                                                                                                                                                                                                                                                                                                                                                                                                                 </t>
  </si>
  <si>
    <t xml:space="preserve">MADEIRA ROLICA TRATADA, D = 16 A 20 CM, H = 6,00 M, EM EUCALIPTO OU EQUIVALENTE DA REGIAO                                                                                                                                                                                                                                                                                                                                                                                                                 </t>
  </si>
  <si>
    <t xml:space="preserve">MADEIRA ROLICA TRATADA, D = 25 A 29 CM, H = 6,50 M, EM EUCALIPTO OU EQUIVALENTE DA REGIAO                                                                                                                                                                                                                                                                                                                                                                                                                 </t>
  </si>
  <si>
    <t xml:space="preserve">MADEIRA ROLICA TRATADA, D = 30 A 34 CM, H = 6,50 M, EM EUCALIPTO OU EQUIVALENTE DA REGIAO                                                                                                                                                                                                                                                                                                                                                                                                                 </t>
  </si>
  <si>
    <t xml:space="preserve">MADEIRA SERRADA EM PINUS, MISTA OU EQUIVALENTE DA REGIAO - BRUTA                                                                                                                                                                                                                                                                                                                                                                                                                                          </t>
  </si>
  <si>
    <t xml:space="preserve">MANGOTE DE SEGURANCA EM RASPA DE COURO                                                                                                                                                                                                                                                                                                                                                                                                                                                                    </t>
  </si>
  <si>
    <t xml:space="preserve">MANGUEIRA CRISTAL PARA NIVEL, LISA, PVC TRANSPARENTE, 3/8" X1,5 MM                                                                                                                                                                                                                                                                                                                                                                                                                                        </t>
  </si>
  <si>
    <t xml:space="preserve">MANGUEIRA CRISTAL PARA NIVEL, LISA, PVC TRANSPARENTE, 5/16" X1 MM                                                                                                                                                                                                                                                                                                                                                                                                                                         </t>
  </si>
  <si>
    <t xml:space="preserve">MANGUEIRA CRISTAL TRANCADA, PVC COM REFORCO, COM PRESSAO DE TRABALHO (PT) 250 LBS/POL2, DE 3/4" X *2,8* MM                                                                                                                                                                                                                                                                                                                                                                                                </t>
  </si>
  <si>
    <t xml:space="preserve">MANGUEIRA CRISTAL TRANCADA, PVC COM REFORCO, PRESSAO DE TRABALHO (PT) 250 LBS/POL2, DE 1" X *3,4* MM                                                                                                                                                                                                                                                                                                                                                                                                      </t>
  </si>
  <si>
    <t xml:space="preserve">MANGUEIRA CRISTAL, LISA, PVC TRANSPARENTE, 1/2" X 2 MM                                                                                                                                                                                                                                                                                                                                                                                                                                                    </t>
  </si>
  <si>
    <t xml:space="preserve">MANGUEIRA CRISTAL, LISA, PVC TRANSPARENTE, 1/4" X1 MM                                                                                                                                                                                                                                                                                                                                                                                                                                                     </t>
  </si>
  <si>
    <t xml:space="preserve">MANGUEIRA CRISTAL, LISA, PVC TRANSPARENTE, 1/4" X1,5 MM                                                                                                                                                                                                                                                                                                                                                                                                                                                   </t>
  </si>
  <si>
    <t xml:space="preserve">MANGUEIRA CRISTAL, LISA, PVC TRANSPARENTE, 3/4" X 2 MM                                                                                                                                                                                                                                                                                                                                                                                                                                                    </t>
  </si>
  <si>
    <t xml:space="preserve">MANGUEIRA DE INCENDIO, TIPO 1, DE 1 1/2", COMPRIMENTO = 15 M, TECIDO EM FIO DE POLIESTER E TUBO INTERNO EM BORRACHA SINTETICA, COM UNIOES ENGATE RAPIDO                                                                                                                                                                                                                                                                                                                                                   </t>
  </si>
  <si>
    <t xml:space="preserve">MANGUEIRA DE INCENDIO, TIPO 1, DE 1 1/2", COMPRIMENTO = 20 M, TECIDO EM FIO DE POLIESTER E TUBO INTERNO EM BORRACHA SINTETICA, COM UNIOES ENGATE RAPIDO                                                                                                                                                                                                                                                                                                                                                   </t>
  </si>
  <si>
    <t xml:space="preserve">MANGUEIRA DE INCENDIO, TIPO 1, DE 1 1/2", COMPRIMENTO = 25 M, TECIDO EM FIO DE POLIESTER E TUBO INTERNO EM BORRACHA SINTETICA, COM UNIOES ENGATE RAPIDO                                                                                                                                                                                                                                                                                                                                                   </t>
  </si>
  <si>
    <t xml:space="preserve">MANGUEIRA DE INCENDIO, TIPO 1, DE 1 1/2", COMPRIMENTO = 30 M, TECIDO EM FIO DE POLIESTER E TUBO INTERNO EM BORRACHA SINTETICA, COM UNIOES ENGATE RAPIDO                                                                                                                                                                                                                                                                                                                                                   </t>
  </si>
  <si>
    <t xml:space="preserve">MANGUEIRA DE INCENDIO, TIPO 2, DE 1 1/2", COMPRIMENTO = 15 M, TECIDO EM FIO DE POLIESTER E TUBO INTERNO EM BORRACHA SINTETICA, COM UNIOES ENGATE RAPIDO                                                                                                                                                                                                                                                                                                                                                   </t>
  </si>
  <si>
    <t xml:space="preserve">MANGUEIRA DE INCENDIO, TIPO 2, DE 1 1/2", COMPRIMENTO = 20 M, TECIDO EM FIO DE POLIESTER E TUBO INTERNO EM BORRACHA SINTETICA, COM UNIOES                                                                                                                                                                                                                                                                                                                                                                 </t>
  </si>
  <si>
    <t xml:space="preserve">MANGUEIRA DE INCENDIO, TIPO 2, DE 1 1/2", COMPRIMENTO = 25 M, TECIDO EM FIO DE POLIESTER E TUBO INTERNO EM BORRACHA SINTETICA, COM UNIOES                                                                                                                                                                                                                                                                                                                                                                 </t>
  </si>
  <si>
    <t xml:space="preserve">MANGUEIRA DE INCENDIO, TIPO 2, DE 1 1/2", COMPRIMENTO = 30 M, TECIDO EM FIO DE POLIESTER E TUBO INTERNO EM BORRACHA SINTETICA, COM UNIOES                                                                                                                                                                                                                                                                                                                                                                 </t>
  </si>
  <si>
    <t xml:space="preserve">MANGUEIRA DE INCENDIO, TIPO 2, DE 2 1/2", COMPRIMENTO = 15 M, TECIDO EM FIO DE POLIESTER E TUBO INTERNO EM BORRACHA SINTETICA, COM UNIOES ENGATE RAPIDO                                                                                                                                                                                                                                                                                                                                                   </t>
  </si>
  <si>
    <t xml:space="preserve">MANGUEIRA DE INCENDIO, TIPO 2, DE 2 1/2", COMPRIMENTO = 20 M, TECIDO EM FIO DE POLIESTER E TUBO INTERNO EM BORRACHA SINTETICA, COM UNIOES                                                                                                                                                                                                                                                                                                                                                                 </t>
  </si>
  <si>
    <t xml:space="preserve">MANGUEIRA DE INCENDIO, TIPO 2, DE 2 1/2", COMPRIMENTO = 25 M, TECIDO EM FIO DE POLIESTER E TUBO INTERNO EM BORRACHA SINTETICA, COM UNIOES ENGATE RAPIDO                                                                                                                                                                                                                                                                                                                                                   </t>
  </si>
  <si>
    <t xml:space="preserve">MANGUEIRA DE INCENDIO, TIPO 2, DE 2 1/2", COMPRIMENTO = 30 M, TECIDO EM FIO DE POLIESTER E TUBO INTERNO EM BORRACHA SINTETICA, COM UNIOES ENGATE RAPIDO                                                                                                                                                                                                                                                                                                                                                   </t>
  </si>
  <si>
    <t xml:space="preserve">MANGUEIRA DE PVC FLEXIVEL,TIPO FLAT/ACHATADA, COR LARANJA, D = 1 1/2" (40 MM), PARA CONDUCAO DE AGUA, SERVICOS LEVES E MEDIOS                                                                                                                                                                                                                                                                                                                                                                             </t>
  </si>
  <si>
    <t xml:space="preserve">MANGUEIRA PARA GAS - GLP, PVC, TRANCADA, DIAMETRO DE 3/8", COMPRIMENTO DE 1M (NORMATIZADA)                                                                                                                                                                                                                                                                                                                                                                                                                </t>
  </si>
  <si>
    <t xml:space="preserve">MANIPULADOR TELESCOPICO, POTENCIA DE 101 HP, CAPACIDADE DE CARGA DE 3.500 KG, ALTURA MAXIMA DE ELEVACAO DE 12 M                                                                                                                                                                                                                                                                                                                                                                                           </t>
  </si>
  <si>
    <t xml:space="preserve">MANIPULADOR TELESCOPICO, POTENCIA DE 85 HP, CAPACIDADE DE CARGA DE 3.500 KG, ALTURA MAXIMA DE ELEVACAO DE 12,3 M                                                                                                                                                                                                                                                                                                                                                                                          </t>
  </si>
  <si>
    <t xml:space="preserve">MANOMETRO COM CAIXA EM ACO PINTADO, ESCALA *10* KGF/CM2 (*10* BAR), DIAMETRO NOMINAL DE *63* MM, CONEXAO DE 1/4"                                                                                                                                                                                                                                                                                                                                                                                          </t>
  </si>
  <si>
    <t xml:space="preserve">MANOMETRO COM CAIXA EM ACO PINTADO, ESCALA *10* KGF/CM2 (*10* BAR), DIAMETRO NOMINAL DE 100 MM, CONEXAO DE 1/2"                                                                                                                                                                                                                                                                                                                                                                                           </t>
  </si>
  <si>
    <t xml:space="preserve">MANTA / LENCOL DE BORRACHA, SBR, ANTIRRUIDO, E = 5 MM                                                                                                                                                                                                                                                                                                                                                                                                                                                     </t>
  </si>
  <si>
    <t xml:space="preserve">MANTA ALUMINIZADA NAS DUAS FACES, PARA SUBCOBERTURA,  E = *2* MM                                                                                                                                                                                                                                                                                                                                                                                                                                          </t>
  </si>
  <si>
    <t xml:space="preserve">MANTA ALUMINIZADA 1 FACE PARA SUBCOBERTURA, E = *1* MM                                                                                                                                                                                                                                                                                                                                                                                                                                                    </t>
  </si>
  <si>
    <t xml:space="preserve">MANTA ANTIRRUIDO DE POLIESTER (PET) PARA CONTRAPISO E = *8* MM                                                                                                                                                                                                                                                                                                                                                                                                                                            </t>
  </si>
  <si>
    <t xml:space="preserve">MANTA ASFALTICA ELASTOMERICA EM POLIESTER ALUMINIZADA 3 MM, TIPO III, CLASSE B (NBR 9952)                                                                                                                                                                                                                                                                                                                                                                                                                 </t>
  </si>
  <si>
    <t xml:space="preserve">MANTA ASFALTICA ELASTOMERICA EM POLIESTER 3 MM, TIPO III, CLASSE B, ACABAMENTO PP (NBR 9952)                                                                                                                                                                                                                                                                                                                                                                                                              </t>
  </si>
  <si>
    <t xml:space="preserve">MANTA ASFALTICA ELASTOMERICA EM POLIESTER 4 MM, TIPO III, CLASSE B, ACABAMENTO PP (NBR 9952)                                                                                                                                                                                                                                                                                                                                                                                                              </t>
  </si>
  <si>
    <t xml:space="preserve">MANTA ASFALTICA ELASTOMERICA EM POLIESTER 5 MM, TIPO III, CLASSE B, ACABAMENTO PP (NBR 9952)                                                                                                                                                                                                                                                                                                                                                                                                              </t>
  </si>
  <si>
    <t xml:space="preserve">MANTA ASFALTICA ELASTOMERICA TIPO GLASS 3 MM, TIPO II, CLASSE C, ACABAMENTO PP (NBR 9952)                                                                                                                                                                                                                                                                                                                                                                                                                 </t>
  </si>
  <si>
    <t xml:space="preserve">MANTA DE POLIETILENO EXPANDIDO (PEBD) ANTICHAMAS, E = 8 MM                                                                                                                                                                                                                                                                                                                                                                                                                                                </t>
  </si>
  <si>
    <t xml:space="preserve">MANTA DE POLIETILENO EXPANDIDO (PEBD), E = 5 MM                                                                                                                                                                                                                                                                                                                                                                                                                                                           </t>
  </si>
  <si>
    <t xml:space="preserve">MANTA DE POLIETILENO EXPANDIDO, COM 1 FACE METALIZADA PARA SUBCOBERTURA,  E = *5* MM                                                                                                                                                                                                                                                                                                                                                                                                                      </t>
  </si>
  <si>
    <t xml:space="preserve">MANTA GEOTEXTIL TECIDO DE LAMINETES DE POLIPROPILENO, RESISTENCIA A TRACAO = *25* KN/M                                                                                                                                                                                                                                                                                                                                                                                                                    </t>
  </si>
  <si>
    <t xml:space="preserve">MANTA LIQUIDA DE BASE ASFALTICA MODIFICADA COM A ADICAO DE ELASTOMEROS DILUIDOS EM SOLVENTE ORGANICO, APLICACAO A FRIO (MEMBRANA IMPERMEABILIZANTE ASFASTICA)                                                                                                                                                                                                                                                                                                                                             </t>
  </si>
  <si>
    <t xml:space="preserve">MANTA TERMOPLASTICA, PEAD, GEOMEMBRANA LISA, E = 0,50 MM  ( NBR 15352)                                                                                                                                                                                                                                                                                                                                                                                                                                    </t>
  </si>
  <si>
    <t xml:space="preserve">MANTA TERMOPLASTICA, PEAD, GEOMEMBRANA LISA, E = 0,75 MM (NBR 15352)                                                                                                                                                                                                                                                                                                                                                                                                                                      </t>
  </si>
  <si>
    <t xml:space="preserve">MANTA TERMOPLASTICA, PEAD, GEOMEMBRANA LISA, E = 0,80 MM (NBR 15352)                                                                                                                                                                                                                                                                                                                                                                                                                                      </t>
  </si>
  <si>
    <t xml:space="preserve">MANTA TERMOPLASTICA, PEAD, GEOMEMBRANA LISA, E = 1,00 MM (NBR 15352)                                                                                                                                                                                                                                                                                                                                                                                                                                      </t>
  </si>
  <si>
    <t xml:space="preserve">MANTA TERMOPLASTICA, PEAD, GEOMEMBRANA LISA, E = 1,50 MM (NBR 15352)                                                                                                                                                                                                                                                                                                                                                                                                                                      </t>
  </si>
  <si>
    <t xml:space="preserve">MANTA TERMOPLASTICA, PEAD, GEOMEMBRANA LISA, E = 2,00 MM (NBR 15352)                                                                                                                                                                                                                                                                                                                                                                                                                                      </t>
  </si>
  <si>
    <t xml:space="preserve">MANTA TERMOPLASTICA, PEAD, GEOMEMBRANA LISA, E = 2,50 MM (NBR 15352)                                                                                                                                                                                                                                                                                                                                                                                                                                      </t>
  </si>
  <si>
    <t xml:space="preserve">MANTA TERMOPLASTICA, PEAD, GEOMEMBRANA TEXTURIZADA EM AMBAS AS FACES, E = 0,50 MM ( NBR 15352)                                                                                                                                                                                                                                                                                                                                                                                                            </t>
  </si>
  <si>
    <t xml:space="preserve">MANTA TERMOPLASTICA, PEAD, GEOMEMBRANA TEXTURIZADA EM AMBAS AS FACES, E = 0,75 MM ( NBR 15352)                                                                                                                                                                                                                                                                                                                                                                                                            </t>
  </si>
  <si>
    <t xml:space="preserve">MANTA TERMOPLASTICA, PEAD, GEOMEMBRANA TEXTURIZADA EM AMBAS AS FACES, E = 0,80 MM ( NBR 15352)                                                                                                                                                                                                                                                                                                                                                                                                            </t>
  </si>
  <si>
    <t xml:space="preserve">MANTA TERMOPLASTICA, PEAD, GEOMEMBRANA TEXTURIZADA EM AMBAS AS FACES, E = 1,00 MM ( NBR 15352)                                                                                                                                                                                                                                                                                                                                                                                                            </t>
  </si>
  <si>
    <t xml:space="preserve">MANTA TERMOPLASTICA, PEAD, GEOMEMBRANA TEXTURIZADA EM AMBAS AS FACES, E = 1,50 MM ( NBR 15352)                                                                                                                                                                                                                                                                                                                                                                                                            </t>
  </si>
  <si>
    <t xml:space="preserve">MANTA TERMOPLASTICA, PEAD, GEOMEMBRANA TEXTURIZADA EM AMBAS AS FACES, E = 2,00 MM ( NBR 15352)                                                                                                                                                                                                                                                                                                                                                                                                            </t>
  </si>
  <si>
    <t xml:space="preserve">MANTA TERMOPLASTICA, PEAD, GEOMEMBRANA TEXTURIZADA EM AMBAS AS FACES, E = 2,50 MM ( NBR 15352)                                                                                                                                                                                                                                                                                                                                                                                                            </t>
  </si>
  <si>
    <t xml:space="preserve">MAQUINA DE 40 MM PARA FECHADURA DE EMBUTIR EXTERNA, EM ACO INOX                                                                                                                                                                                                                                                                                                                                                                                                                                           </t>
  </si>
  <si>
    <t xml:space="preserve">MAQUINA DE 40 MM PARA FECHADURA, PARA PORTA DE BANHEIRO, EM ACO INOX                                                                                                                                                                                                                                                                                                                                                                                                                                      </t>
  </si>
  <si>
    <t xml:space="preserve">MAQUINA DE 40 MM PARA FECHADURA, PARA PORTA INTERNA, EM ACO INOX                                                                                                                                                                                                                                                                                                                                                                                                                                          </t>
  </si>
  <si>
    <t xml:space="preserve">MAQUINA DE 55 MM PARA FECHADURA DE EMBUTIR EXTERNA, EM ACO INOX                                                                                                                                                                                                                                                                                                                                                                                                                                           </t>
  </si>
  <si>
    <t xml:space="preserve">MAQUINA DE 55 MM PARA FECHADURA, PARA PORTA DE BANHEIRO, EM ACO INOX                                                                                                                                                                                                                                                                                                                                                                                                                                      </t>
  </si>
  <si>
    <t xml:space="preserve">MAQUINA DE 55 MM PARA FECHADURA, PARA PORTA INTERNA, EM ACO INOX                                                                                                                                                                                                                                                                                                                                                                                                                                          </t>
  </si>
  <si>
    <t xml:space="preserve">MAQUINA DEMARCADORA DE FAIXA DE TRAFEGO A FRIO, AUTOPROPELIDA, MOTOR DIESEL 38 HP                                                                                                                                                                                                                                                                                                                                                                                                                         </t>
  </si>
  <si>
    <t xml:space="preserve">MAQUINA EXTRUSORA DE CONCRETO PARA GUIAS E SARJETAS, COM MOTOR A DIESEL DE 14 CV                                                                                                                                                                                                                                                                                                                                                                                                                          </t>
  </si>
  <si>
    <t xml:space="preserve">MAQUINA MANUAL TIPO PRENSA PARA PRODUCAO DE BLOCOS E PAVIMENTOS DE CONCRETO, COM MOTOR ELETRICO TRIFASICO PARA VIBRACAO, POTENCIA TOTAL INSTALADA DE 1,5 KW                                                                                                                                                                                                                                                                                                                                               </t>
  </si>
  <si>
    <t xml:space="preserve">MAQUINA PARA CORTE COM DISCO ABRASIVO DE DIAMETRO DE 18'' (450 MM), COM MOTOR ELETRICO TRIFASICO DE 10 CV                                                                                                                                                                                                                                                                                                                                                                                                 </t>
  </si>
  <si>
    <t xml:space="preserve">MAQUINA TIPO PRENSA HIDRAULICA, PARA FABRICACAO DE TUBOS DE CONCRETO PARA AGUAS PLUVIAIS, DN 200 A DN 600 MM X 1000 MM DE COMPRIMENTO, COM MOTOR PRINCIPAL DE 20 CV                                                                                                                                                                                                                                                                                                                                       </t>
  </si>
  <si>
    <t xml:space="preserve">MAQUINA TIPO VASO/TANQUE/JATO DE PRESSAO PORTATIL P/ JATEAMENTO, CONTROLE AUTOMATICO E REMOTO, CAMARA DE 1 SAIDA, 280 L, DIAM. *670* MM, BICO JATO CURTO VENTURI 5/16", MANGUEIRA 1" DE 10 M, COMPLETA (VALVULAS POP UP E DOSADORA, FUNDO CONICO ETC)                                                                                                                                                                                                                                                     </t>
  </si>
  <si>
    <t xml:space="preserve">MAQUINA TRANSFORMADORA MONOFASICA PARA SOLDA ELETRICA, TENSAO DE 220 V, FREQUENCIA DE 60 HZ, FAIXA DE CORRENTE ENTRE 80 A (+/- 10 A) E 250 A, POTENCIA ENTRE 14,00 KVA E 15,0 KVA, CICLO DE TRABALHO ENTRE 10% E 20% A 250 A                                                                                                                                                                                                                                                                              </t>
  </si>
  <si>
    <t xml:space="preserve">MARCENEIRO (HORISTA)                                                                                                                                                                                                                                                                                                                                                                                                                                                                                      </t>
  </si>
  <si>
    <t xml:space="preserve">MARCENEIRO (MENSALISTA)                                                                                                                                                                                                                                                                                                                                                                                                                                                                                   </t>
  </si>
  <si>
    <t xml:space="preserve">MARMORISTA / GRANITEIRO (HORISTA)                                                                                                                                                                                                                                                                                                                                                                                                                                                                         </t>
  </si>
  <si>
    <t xml:space="preserve">MARMORISTA / GRANITEIRO (MENSALISTA)                                                                                                                                                                                                                                                                                                                                                                                                                                                                      </t>
  </si>
  <si>
    <t xml:space="preserve">MARTELO DE SOLDADOR/PICADOR DE SOLDA                                                                                                                                                                                                                                                                                                                                                                                                                                                                      </t>
  </si>
  <si>
    <t xml:space="preserve">MARTELO DEMOLIDOR ELETRICO, COM POTENCIA DE 2.000 W, FREQUENCIA DE 1.000 IMPACTOS POR MINUTO, FORÇA DE IMPACTO ENTRE 60 E 65 J, PESO DE 30 KG                                                                                                                                                                                                                                                                                                                                                             </t>
  </si>
  <si>
    <t xml:space="preserve">MARTELO DEMOLIDOR PNEUMATICO MANUAL, COM REDUCAO DE VIBRACAO, PESO DE 21 KG                                                                                                                                                                                                                                                                                                                                                                                                                               </t>
  </si>
  <si>
    <t xml:space="preserve">MARTELO DEMOLIDOR PNEUMATICO MANUAL, COM REDUCAO DE VIBRACAO, PESO DE 31,5 KG                                                                                                                                                                                                                                                                                                                                                                                                                             </t>
  </si>
  <si>
    <t xml:space="preserve">MARTELO DEMOLIDOR PNEUMATICO MANUAL, PADRAO, PESO DE 32 KG                                                                                                                                                                                                                                                                                                                                                                                                                                                </t>
  </si>
  <si>
    <t xml:space="preserve">MARTELO DEMOLIDOR PNEUMATICO MANUAL, PESO  DE 28 KG, COM SILENCIADOR                                                                                                                                                                                                                                                                                                                                                                                                                                      </t>
  </si>
  <si>
    <t xml:space="preserve">MARTELO PERFURADOR PNEUMATICO MANUAL, DE SUPERFICIE, COM AVANCO DE COLUNA, PESO DE 22 KG                                                                                                                                                                                                                                                                                                                                                                                                                  </t>
  </si>
  <si>
    <t xml:space="preserve">MARTELO PERFURADOR PNEUMATICO MANUAL, HASTE 25 X 75 MM, 21 KG                                                                                                                                                                                                                                                                                                                                                                                                                                             </t>
  </si>
  <si>
    <t xml:space="preserve">MARTELO PERFURADOR PNEUMATICO MANUAL, PESO DE 25 KG, COM SILENCIADOR                                                                                                                                                                                                                                                                                                                                                                                                                                      </t>
  </si>
  <si>
    <t xml:space="preserve">MASCARA DE SEGURANCA PARA SOLDA COM ESCUDO DE CELERON E CARNEIRA DE PLASTICO COM REGULAGEM                                                                                                                                                                                                                                                                                                                                                                                                                </t>
  </si>
  <si>
    <t xml:space="preserve">MASSA ACRILICA PARA SUPERFICIES INTERNAS E EXTERNAS                                                                                                                                                                                                                                                                                                                                                                                                                                                       </t>
  </si>
  <si>
    <t xml:space="preserve">MASSA CORRIDA PARA SUPERFICIES DE AMBIENTES INTERNOS                                                                                                                                                                                                                                                                                                                                                                                                                                                      </t>
  </si>
  <si>
    <t xml:space="preserve">MASSA DE REJUNTE EM PO PARA DRYWALL, A BASE DE GESSO, SECAGEM RAPIDA, PARA TRATAMENTO DE JUNTAS DE CHAPA DE GESSO (NECESSITA ADICAO DE AGUA)                                                                                                                                                                                                                                                                                                                                                              </t>
  </si>
  <si>
    <t xml:space="preserve">MASSA DE REJUNTE PRONTA PARA TRATAMENTO DE JUNTAS DE CHAPA DE GESSO PARA DRYWALL, SEM ADICAO DE AGUA                                                                                                                                                                                                                                                                                                                                                                                                      </t>
  </si>
  <si>
    <t xml:space="preserve">MASSA EPOXI BICOMPONENTE (MASSA + CATALIZADOR)                                                                                                                                                                                                                                                                                                                                                                                                                                                            </t>
  </si>
  <si>
    <t xml:space="preserve">MASSA EPOXI BICOMPONENTE PARA REPAROS                                                                                                                                                                                                                                                                                                                                                                                                                                                                     </t>
  </si>
  <si>
    <t xml:space="preserve">MASSA PARA MADEIRA - INTERIOR E EXTERIOR                                                                                                                                                                                                                                                                                                                                                                                                                                                                  </t>
  </si>
  <si>
    <t xml:space="preserve">MASSA PARA VIDRO                                                                                                                                                                                                                                                                                                                                                                                                                                                                                          </t>
  </si>
  <si>
    <t xml:space="preserve">MASSA PLASTICA PARA MARMORE/GRANITO                                                                                                                                                                                                                                                                                                                                                                                                                                                                       </t>
  </si>
  <si>
    <t xml:space="preserve">MASSA PREMIUM PARA TEXTURA LISA DE BASE ACRILICA, USO INTERNO E EXTERNO                                                                                                                                                                                                                                                                                                                                                                                                                                   </t>
  </si>
  <si>
    <t xml:space="preserve">MASSA PREMIUM PARA TEXTURA RUSTICA DE BASE ACRILICA, COR BRANCA, USO INTERNO E EXTERNO                                                                                                                                                                                                                                                                                                                                                                                                                    </t>
  </si>
  <si>
    <t xml:space="preserve">MASTRO SIMPLES GALVANIZADO DIAMETRO NOMINAL 1 1/2"                                                                                                                                                                                                                                                                                                                                                                                                                                                        </t>
  </si>
  <si>
    <t xml:space="preserve">MASTRO SIMPLES GALVANIZADO DIAMETRO NOMINAL 2"                                                                                                                                                                                                                                                                                                                                                                                                                                                            </t>
  </si>
  <si>
    <t xml:space="preserve">MASTRO TELESCOPICO DE 4 METROS (3 M X DN= 2" + 1 M X DN= 1 1/2")                                                                                                                                                                                                                                                                                                                                                                                                                                          </t>
  </si>
  <si>
    <t xml:space="preserve">MASTRO TELESCOPICO GALVANIZADO 5 METROS (3 M X DN= 2" + 2 M X DN= 1 1/2")                                                                                                                                                                                                                                                                                                                                                                                                                                 </t>
  </si>
  <si>
    <t xml:space="preserve">MASTRO TELESCOPICO GALVANIZADO 6 METROS (3 M X DN= 2" + 3 M X DN= 1Â½")                                                                                                                                                                                                                                                                                                                                                                                                                                   </t>
  </si>
  <si>
    <t xml:space="preserve">MASTRO TELESCOPICO GALVANIZADO 7 METROS (6 M X DN= 2" + 1 M X DN= 1 1/2")                                                                                                                                                                                                                                                                                                                                                                                                                                 </t>
  </si>
  <si>
    <t xml:space="preserve">MASTRO TELESCOPICO GALVANIZADO 9 METROS (6 M X DN= 2" + 3 M X DN= 1 1/2")                                                                                                                                                                                                                                                                                                                                                                                                                                 </t>
  </si>
  <si>
    <t xml:space="preserve">MATERIAL FILTRANTE (PEDREGULHO) 0,6 A 25,46 MM (POSTO PEDREIRA/FORNECEDOR, SEM FRETE)                                                                                                                                                                                                                                                                                                                                                                                                                     </t>
  </si>
  <si>
    <t xml:space="preserve">MATERIAL FILTRANTE (PEDREGULHO) 38 A 25,4 MM (POSTO PEDREIRA/FORNECEDOR, SEM FRETE)                                                                                                                                                                                                                                                                                                                                                                                                                       </t>
  </si>
  <si>
    <t xml:space="preserve">MECANICO DE EQUIPAMENTOS PESADOS (HORISTA)                                                                                                                                                                                                                                                                                                                                                                                                                                                                </t>
  </si>
  <si>
    <t xml:space="preserve">MECANICO DE EQUIPAMENTOS PESADOS (MENSALISTA)                                                                                                                                                                                                                                                                                                                                                                                                                                                             </t>
  </si>
  <si>
    <t xml:space="preserve">MECANICO DE REFRIGERACAO (HORISTA)                                                                                                                                                                                                                                                                                                                                                                                                                                                                        </t>
  </si>
  <si>
    <t xml:space="preserve">MECANICO DE REFRIGERACAO (MENSALISTA)                                                                                                                                                                                                                                                                                                                                                                                                                                                                     </t>
  </si>
  <si>
    <t xml:space="preserve">MEDIDOR DE NIVEL ESTATICO E DINAMICO PARA POCO, COMPRIMENTO DE 200 M                                                                                                                                                                                                                                                                                                                                                                                                                                      </t>
  </si>
  <si>
    <t xml:space="preserve">MEIA CANA DE MADEIRA CEDRINHO OU EQUIVALENTE DA REGIAO, ACABAMENTO PARA FORRO PAULISTA, *2,5 X 2,5* CM                                                                                                                                                                                                                                                                                                                                                                                                    </t>
  </si>
  <si>
    <t xml:space="preserve">MEIA CANA DE MADEIRA PINUS OU EQUIVALENTE DA REGIAO, ACABAMENTO PARA FORRO PAULISTA, *2,5 X 2,5* CM                                                                                                                                                                                                                                                                                                                                                                                                       </t>
  </si>
  <si>
    <t xml:space="preserve">MEIA CANALETA DE CONCRETO ESTRUTURAL 14 X 19 X 19 CM, FBK 14 MPA (NBR 6136)                                                                                                                                                                                                                                                                                                                                                                                                                               </t>
  </si>
  <si>
    <t xml:space="preserve">MEIA CANALETA DE CONCRETO ESTRUTURAL 14 X 19 X 19 CM, FBK 4,5 MPA (NBR 6136)                                                                                                                                                                                                                                                                                                                                                                                                                              </t>
  </si>
  <si>
    <t xml:space="preserve">MEIO BLOCO DE CONCRETO ESTRUTURAL 14 X 19 X 14 CM, FBK 14 MPA (NBR 6136)                                                                                                                                                                                                                                                                                                                                                                                                                                  </t>
  </si>
  <si>
    <t xml:space="preserve">MEIO BLOCO DE CONCRETO ESTRUTURAL 14 X 19 X 14 CM, FBK 4,5 MPA (NBR 6136)                                                                                                                                                                                                                                                                                                                                                                                                                                 </t>
  </si>
  <si>
    <t xml:space="preserve">MEIO BLOCO DE CONCRETO ESTRUTURAL 14 X 19 X 19 CM, FBK 14 MPA (NBR 6136)                                                                                                                                                                                                                                                                                                                                                                                                                                  </t>
  </si>
  <si>
    <t xml:space="preserve">MEIO BLOCO DE CONCRETO ESTRUTURAL 14 X 19 X 19 CM, FBK 4,5 MPA (NBR 6136)                                                                                                                                                                                                                                                                                                                                                                                                                                 </t>
  </si>
  <si>
    <t xml:space="preserve">MEIO BLOCO DE CONCRETO ESTRUTURAL 14 X 19 X 34 CM, FBK 14 MPA (NBR 6136)                                                                                                                                                                                                                                                                                                                                                                                                                                  </t>
  </si>
  <si>
    <t xml:space="preserve">MEIO BLOCO DE VEDACAO DE CONCRETO APARENTE 14 X 19 X 19 CM  (CLASSE C - NBR 6136)                                                                                                                                                                                                                                                                                                                                                                                                                         </t>
  </si>
  <si>
    <t xml:space="preserve">MEIO BLOCO DE VEDACAO DE CONCRETO APARENTE 19 X 19 X 19 CM (CLASSE C - NBR 6136)                                                                                                                                                                                                                                                                                                                                                                                                                          </t>
  </si>
  <si>
    <t xml:space="preserve">MEIO BLOCO DE VEDACAO DE CONCRETO APARENTE 9  X 19 X 19 CM (CLASSE C - NBR 6136)                                                                                                                                                                                                                                                                                                                                                                                                                          </t>
  </si>
  <si>
    <t xml:space="preserve">MEIO BLOCO DE VEDACAO DE CONCRETO 14 X 19 X 19 CM (CLASSE C - NBR 6136)                                                                                                                                                                                                                                                                                                                                                                                                                                   </t>
  </si>
  <si>
    <t xml:space="preserve">MEIO BLOCO DE VEDACAO DE CONCRETO 19 X 19 X 19 CM (CLASSE C - NBR 6136)                                                                                                                                                                                                                                                                                                                                                                                                                                   </t>
  </si>
  <si>
    <t xml:space="preserve">MEIO BLOCO DE VEDACAO DE CONCRETO 9 X 19 X 19 CM (CLASSE C - NBR 6136)                                                                                                                                                                                                                                                                                                                                                                                                                                    </t>
  </si>
  <si>
    <t xml:space="preserve">MEIO BLOCO ESTRUTURAL CERAMICO 14 X 19 X 14 CM, 6,0 MPA (NBR 15270)                                                                                                                                                                                                                                                                                                                                                                                                                                       </t>
  </si>
  <si>
    <t xml:space="preserve">MEIO BLOCO ESTRUTURAL CERAMICO 14 X 19 X 19 CM, 6,0 MPA (NBR 15270)                                                                                                                                                                                                                                                                                                                                                                                                                                       </t>
  </si>
  <si>
    <t xml:space="preserve">MEIO-FIO OU GUIA DE CONCRETO PRE MOLDADO, COMP 1 M, *30 X 10/12* CM (H X L1/L2)                                                                                                                                                                                                                                                                                                                                                                                                                           </t>
  </si>
  <si>
    <t xml:space="preserve">MEIO-FIO OU GUIA DE CONCRETO PRE MOLDADO, COMP 80 CM, *30 X 10/10* (H X L1/L2)                                                                                                                                                                                                                                                                                                                                                                                                                            </t>
  </si>
  <si>
    <t xml:space="preserve">MEIO-FIO OU GUIA DE CONCRETO PRE-MOLDADO, COMP *39* CM, *19 X 6,5/6,5* CM (H X L1/L2)                                                                                                                                                                                                                                                                                                                                                                                                                     </t>
  </si>
  <si>
    <t xml:space="preserve">MEIO-FIO OU GUIA DE CONCRETO PRE-MOLDADO, COMP 1 M, *20 X 12/15* CM (H X L1/L2)                                                                                                                                                                                                                                                                                                                                                                                                                           </t>
  </si>
  <si>
    <t xml:space="preserve">MEIO-FIO OU GUIA DE CONCRETO PRE-MOLDADO, COMP 80 CM, *25 X 08/08* CM (H X L1/L2)                                                                                                                                                                                                                                                                                                                                                                                                                         </t>
  </si>
  <si>
    <t xml:space="preserve">MEIO-FIO OU GUIA DE CONCRETO PRE-MOLDADO, TIPO CHAPEU PARA BOCA DE LOBO,  DIMENSOES *1,20* X 0,15 X 0,30 M                                                                                                                                                                                                                                                                                                                                                                                                </t>
  </si>
  <si>
    <t xml:space="preserve">MEIO-FIO OU GUIA DE CONCRETO, PRE-MOLDADO, COMP 1 M, *30 X 12/15* CM (H X L1/L2)                                                                                                                                                                                                                                                                                                                                                                                                                          </t>
  </si>
  <si>
    <t xml:space="preserve">MEIO-FIO OU GUIA DE CONCRETO, PRE-MOLDADO, COMP 1 M, *30 X 15* CM (H X L)                                                                                                                                                                                                                                                                                                                                                                                                                                 </t>
  </si>
  <si>
    <t xml:space="preserve">MEIO-FIO OU GUIA DE CONCRETO, PRE-MOLDADO, COMP 80 CM, *45 X 12/18* CM (H X L1/L2)                                                                                                                                                                                                                                                                                                                                                                                                                        </t>
  </si>
  <si>
    <t xml:space="preserve">MEMBRANA IMPERMEABILIZANTE A BASE DE POLIUREIA, BICOMPONENTE, APLICACAO A FRIO                                                                                                                                                                                                                                                                                                                                                                                                                            </t>
  </si>
  <si>
    <t xml:space="preserve">MEMBRANA IMPERMEABILIZANTE A BASE DE POLIURETANO                                                                                                                                                                                                                                                                                                                                                                                                                                                          </t>
  </si>
  <si>
    <t xml:space="preserve">MEMBRANA IMPERMEABILIZANTE ACRILICA MONOCOMPONENTE                                                                                                                                                                                                                                                                                                                                                                                                                                                        </t>
  </si>
  <si>
    <t xml:space="preserve">MESA VIBRATORIA COM DIMENSOES DE 2,0 X 1,0 M, COM MOTOR ELETRICO DE 2 POLOS E POTENCIA DE 3 CV                                                                                                                                                                                                                                                                                                                                                                                                            </t>
  </si>
  <si>
    <t xml:space="preserve">MESTRE DE OBRAS (HORISTA)                                                                                                                                                                                                                                                                                                                                                                                                                                                                                 </t>
  </si>
  <si>
    <t xml:space="preserve">MESTRE DE OBRAS (MENSALISTA)                                                                                                                                                                                                                                                                                                                                                                                                                                                                              </t>
  </si>
  <si>
    <t xml:space="preserve">METACAULIM DE ALTA REATIVIDADE/CAULIM CALCINADO                                                                                                                                                                                                                                                                                                                                                                                                                                                           </t>
  </si>
  <si>
    <t xml:space="preserve">MICRO-TRATOR CORTADOR DE GRAMA COM LARGURA DO CORTE DE 107 CM, COM  2 LAMINAS E DESCARTE LATERAL                                                                                                                                                                                                                                                                                                                                                                                                          </t>
  </si>
  <si>
    <t xml:space="preserve">MICROESFERAS DE VIDRO PARA SINALIZACAO HORIZONTAL VIARIA, TIPO I-B (PREMIX) - NBR  16184                                                                                                                                                                                                                                                                                                                                                                                                                  </t>
  </si>
  <si>
    <t xml:space="preserve">MICROESFERAS DE VIDRO PARA SINALIZACAO HORIZONTAL VIARIA, TIPO II-A (DROP-ON) - NBR  16184                                                                                                                                                                                                                                                                                                                                                                                                                </t>
  </si>
  <si>
    <t xml:space="preserve">MICTORIO COLETIVO ACO INOX (AISI 304), E = 0,8 MM, DE *100 X 40 X 30* CM (C X A X P)                                                                                                                                                                                                                                                                                                                                                                                                                      </t>
  </si>
  <si>
    <t xml:space="preserve">MICTORIO COLETIVO ACO INOX (AISI 304), E = 0,8 MM, DE *100 X 50 X 35* CM (C X A X P)                                                                                                                                                                                                                                                                                                                                                                                                                      </t>
  </si>
  <si>
    <t xml:space="preserve">MICTORIO INDIVIDUAL ACO INOX (AISI 304), E = 0,8 MM, DE *50  X 45  X 35* (C X A X P)                                                                                                                                                                                                                                                                                                                                                                                                                      </t>
  </si>
  <si>
    <t xml:space="preserve">MICTORIO INDIVIDUAL, SIFONADO, DE LOUCA BRANCA, SEM COMPLEMENTOS                                                                                                                                                                                                                                                                                                                                                                                                                                          </t>
  </si>
  <si>
    <t xml:space="preserve">MICTORIO INDIVIDUAL, SIFONADO, VALVULA EMBUTIDA, DE LOUCA BRANCA, SEM COMPLEMENTOS - PADRAO ALTO                                                                                                                                                                                                                                                                                                                                                                                                          </t>
  </si>
  <si>
    <t xml:space="preserve">MINICAPTOR, EM ACO GALVANIZADO A FOGO, FIXACAO COM ROSCA SOBERBA OU MECANICA, H=600 MM X DN=10 MM                                                                                                                                                                                                                                                                                                                                                                                                         </t>
  </si>
  <si>
    <t xml:space="preserve">MINICAPTOR, EM ACO GALVANIZADO A FOGO, FIXACAO HORIZONTAL COM BANDEIRA A 20 CM, H=600 MM E X DN=10 MM                                                                                                                                                                                                                                                                                                                                                                                                     </t>
  </si>
  <si>
    <t xml:space="preserve">MINICAPTOR, EM ACO GALVANIZADO A FOGO, FIXACAO HORIZONTAL DE 1 FUROS, SEM BANDEIRA, H=300 MM X DN=10 MM                                                                                                                                                                                                                                                                                                                                                                                                   </t>
  </si>
  <si>
    <t xml:space="preserve">MINICAPTOR, EM ACO GALVANIZADO A FOGO, FIXACAO HORIZONTAL DE 2 FUROS, SEM BANDEIRA, H=600 MM X DN=10 MM                                                                                                                                                                                                                                                                                                                                                                                                   </t>
  </si>
  <si>
    <t xml:space="preserve">MINICAPTOR, EM ACO GALVANIZADO A FOGO,Â  FIXACAO COM ROSCA SOBERBA OU MECANICA, H=300 MM X DN=10 MM                                                                                                                                                                                                                                                                                                                                                                                                       </t>
  </si>
  <si>
    <t xml:space="preserve">MINICAPTOR, EM ACO GALVANIZADO A FOGO,Â  FIXACAO HORIZONTAL COM BANDEIRA A 20 CM, H=300 MM E X DN=10 MM                                                                                                                                                                                                                                                                                                                                                                                                   </t>
  </si>
  <si>
    <t xml:space="preserve">MINICAPTORES DE INSERCAO, EM ACO GALVANIZADO A FOGO, H=300 MM X DN=10 MM                                                                                                                                                                                                                                                                                                                                                                                                                                  </t>
  </si>
  <si>
    <t xml:space="preserve">MINICAPTORES DE INSERCAO, EM ACO GALVANIZADO A FOGO, H=600,MM X DN=10,MM                                                                                                                                                                                                                                                                                                                                                                                                                                  </t>
  </si>
  <si>
    <t xml:space="preserve">MINICARREGADEIRA SOBRE RODAS, POTENCIA LIQUIDA DE *47* HP, CAPACIDADE NOMINAL DE OPERACAO DE *646* KG                                                                                                                                                                                                                                                                                                                                                                                                     </t>
  </si>
  <si>
    <t xml:space="preserve">MINICARREGADEIRA SOBRE RODAS, POTENCIA LIQUIDA DE *72* HP, CAPACIDADE NOMINAL DE OPERACAO DE *1200* KG                                                                                                                                                                                                                                                                                                                                                                                                    </t>
  </si>
  <si>
    <t xml:space="preserve">MINIESCAVADEIRA SOBRE ESTEIRAS, POTENCIA LIQUIDA DE *30* HP, PESO OPERACIONAL DE *3.500* KG                                                                                                                                                                                                                                                                                                                                                                                                               </t>
  </si>
  <si>
    <t xml:space="preserve">MINIESCAVADEIRA SOBRE ESTEIRAS, POTENCIA LIQUIDA DE *42* HP, PESO OPERACIONAL DE *4.500* KG                                                                                                                                                                                                                                                                                                                                                                                                               </t>
  </si>
  <si>
    <t xml:space="preserve">MINIESCAVADEIRA SOBRE ESTEIRAS, POTENCIA LIQUIDA DE *42* HP, PESO OPERACIONAL DE *5.300* KG                                                                                                                                                                                                                                                                                                                                                                                                               </t>
  </si>
  <si>
    <t xml:space="preserve">MINUTERIA ELETRONICA COLETIVA COM POTENCIA MAXIMA RESISTIVA PARA LAMPADAS FLUORESCENTES DE *300* W ( 110 V ) / *600* W ( 110 V )                                                                                                                                                                                                                                                                                                                                                                          </t>
  </si>
  <si>
    <t xml:space="preserve">MISTURADOR DE ARGAMASSA, EIXO HORIZONTAL, CAPACIDADE DE MISTURA 160 KG, MOTOR ELETRICO TRIFASICO 220/380 V, POTENCIA 3 CV                                                                                                                                                                                                                                                                                                                                                                                 </t>
  </si>
  <si>
    <t xml:space="preserve">MISTURADOR DE ARGAMASSA, EIXO HORIZONTAL, CAPACIDADE DE MISTURA 300 KG, MOTOR ELETRICO TRIFASICO 220/380 V, POTENCIA 5 CV                                                                                                                                                                                                                                                                                                                                                                                 </t>
  </si>
  <si>
    <t xml:space="preserve">MISTURADOR DE ARGAMASSA, EIXO HORIZONTAL, CAPACIDADE DE MISTURA 600 KG, MOTOR ELETRICO TRIFASICO 220/380 V, POTENCIA 7,5 CV                                                                                                                                                                                                                                                                                                                                                                               </t>
  </si>
  <si>
    <t xml:space="preserve">MISTURADOR DE METAL CROMADO DE PAREDE PARA LAVATORIO (REF 1878)                                                                                                                                                                                                                                                                                                                                                                                                                                           </t>
  </si>
  <si>
    <t xml:space="preserve">MISTURADOR DE METAL CROMADO, DE MESA/BANCADA, COM BICA BAIXA, PARA LAVATORIO (REF 1875)                                                                                                                                                                                                                                                                                                                                                                                                                   </t>
  </si>
  <si>
    <t xml:space="preserve">MISTURADOR DE PAREDE, DE METAL CROMADO, PARA COZINHA, BICA ALTA MOVEL, COM AREJADOR ARTICULADO (REF 1258)                                                                                                                                                                                                                                                                                                                                                                                                 </t>
  </si>
  <si>
    <t xml:space="preserve">MISTURADOR DUPLO HORIZONTAL DE ALTA TURBULENCIA, CAPACIDADE / VOLUME 2 X 500 LITROS, MOTORES ELETRICOS MINIMO 5 CV CADA,  PARA NATA CIMENTO, ARGAMASSA E OUTROS                                                                                                                                                                                                                                                                                                                                           </t>
  </si>
  <si>
    <t xml:space="preserve">MISTURADOR MANUAL DE TINTAS PARA FURADEIRA, HASTE METALICA *60* CM, COM HELICE  (MEXEDOR DE TINTA)                                                                                                                                                                                                                                                                                                                                                                                                        </t>
  </si>
  <si>
    <t xml:space="preserve">MISTURADOR METALICO, BASE PARA CHUVEIRO/BANHEIRA, 1/2 " OU 3/4 ", SOLDAVEL OU ROSCAVEL (NAO INCLUI ACABAMENTOS)                                                                                                                                                                                                                                                                                                                                                                                           </t>
  </si>
  <si>
    <t xml:space="preserve">MISTURADOR MONOCOMANDO PARA CHUVEIRO, BASE BRUTA, METALICO COM ACABAMENTO CROMADO                                                                                                                                                                                                                                                                                                                                                                                                                         </t>
  </si>
  <si>
    <t xml:space="preserve">MOLA HIDRAULICA AEREA, PARA PORTAS DE ATE 1.100 MM E PESO DE ATE 85 KG, COM CORPO EM ALUMINIO E BRACO EM ACO, SEM BRACO DE PARADA                                                                                                                                                                                                                                                                                                                                                                         </t>
  </si>
  <si>
    <t xml:space="preserve">MOLA HIDRAULICA AEREA, PARA PORTAS DE ATE 850 MM E PESO DE ATE 50 KG, COM CORPO EM ALUMINIO E BRACO EM ACO, SEM BRACO DE PARADA                                                                                                                                                                                                                                                                                                                                                                           </t>
  </si>
  <si>
    <t xml:space="preserve">MOLA HIDRAULICA AEREA, PARA PORTAS DE ATE 950 MM E PESO DE ATE 65 KG, COM CORPO EM ALUMINIO E BRACO EM ACO, SEM BRACO DE PARADA                                                                                                                                                                                                                                                                                                                                                                           </t>
  </si>
  <si>
    <t xml:space="preserve">MOLA HIDRAULICA DE PISO, PARA PORTAS DE ATE 1100 MM E PESO DE ATE 120 KG, COM CORPO EM ACO INOX                                                                                                                                                                                                                                                                                                                                                                                                           </t>
  </si>
  <si>
    <t xml:space="preserve">MONTADOR DE ELETROELETRONICOS (HORISTA)                                                                                                                                                                                                                                                                                                                                                                                                                                                                   </t>
  </si>
  <si>
    <t xml:space="preserve">MONTADOR DE ELETROELETRONICOS (MENSALISTA)                                                                                                                                                                                                                                                                                                                                                                                                                                                                </t>
  </si>
  <si>
    <t xml:space="preserve">MONTADOR DE ESTRUTURAS METALICAS (MENSALISTA)                                                                                                                                                                                                                                                                                                                                                                                                                                                             </t>
  </si>
  <si>
    <t xml:space="preserve">MONTADOR DE ESTRUTURAS METALICAS HORISTA                                                                                                                                                                                                                                                                                                                                                                                                                                                                  </t>
  </si>
  <si>
    <t xml:space="preserve">MONTADOR DE MAQUINAS (HORISTA)                                                                                                                                                                                                                                                                                                                                                                                                                                                                            </t>
  </si>
  <si>
    <t xml:space="preserve">MONTADOR DE MAQUINAS (MENSALISTA)                                                                                                                                                                                                                                                                                                                                                                                                                                                                         </t>
  </si>
  <si>
    <t xml:space="preserve">MOTOBOMBA AUTOESCORVANTE MOTOR A GASOLINA, POTENCIA 6,0HP, BOCAIS 3" X 3", HM/Q = 5 MCA / 24 M3/H A 52,5 MCA / 5,0 M3/H                                                                                                                                                                                                                                                                                                                                                                                   </t>
  </si>
  <si>
    <t xml:space="preserve">MOTOBOMBA AUTOESCORVANTE MOTOR ELETRICO TRIFASICO 7,4HP BOCA DIAMETRO DE SUCCAO X RECLAQUE: 2"X2", HM/ Q = 10 M / 73,5 M3/H A 28 M / 8,2 M3 /H                                                                                                                                                                                                                                                                                                                                                            </t>
  </si>
  <si>
    <t xml:space="preserve">MOTOBOMBA AUTOESCORVANTE POTENCIA 5,42 HP, BOCAIS SUCCAO X RECALQUE 2" X 2", A GASOLINA, DIAMETRO DO ROTOR 122 MM HM/Q = 6 MCA / 33,0 M3/H A 28 MCA / 8,0 M3/H                                                                                                                                                                                                                                                                                                                                            </t>
  </si>
  <si>
    <t xml:space="preserve">MOTOBOMBA CENTRIFUGA, MOTOR A GASOLINA, POTENCIA 5,42 HP, BOCAIS 1 1/2" X 1", DIAMETRO ROTOR 143 MM HM/Q = 6 MCA / 16,8 M3/H A 38 MCA / 6,6 M3/H                                                                                                                                                                                                                                                                                                                                                          </t>
  </si>
  <si>
    <t xml:space="preserve">MOTOBOMBA TRASH (PARA AGUA SUJA) AUTO ESCORVANTE, MOTOR GASOLINA DE 6,41 HP, DIAMETROS DE SUCCAO X RECALQUE: 3" X 3", HM/Q: 10/60 A 23/0                                                                                                                                                                                                                                                                                                                                                                  </t>
  </si>
  <si>
    <t xml:space="preserve">MOTONIVELADORA POTENCIA BASICA LIQUIDA (PRIMEIRA MARCHA) 125 HP , PESO BRUTO 13843 KG, LARGURA DA LAMINA DE 3,7 M                                                                                                                                                                                                                                                                                                                                                                                         </t>
  </si>
  <si>
    <t xml:space="preserve">MOTONIVELADORA POTENCIA BASICA LIQUIDA (PRIMEIRA MARCHA) 171 HP, PESO BRUTO 14768 KG, LARGURA DA LAMINA DE 3,7 M                                                                                                                                                                                                                                                                                                                                                                                          </t>
  </si>
  <si>
    <t xml:space="preserve">MOTONIVELADORA POTENCIA BASICA LIQUIDA (PRIMEIRA MARCHA) 186 HP, PESO BRUTO 15785 KG, LARGURA DA LAMINA DE 4,3 M                                                                                                                                                                                                                                                                                                                                                                                          </t>
  </si>
  <si>
    <t xml:space="preserve">MOTOR A DIESEL PARA VIBRADOR DE IMERSAO, DE *4,7* CV                                                                                                                                                                                                                                                                                                                                                                                                                                                      </t>
  </si>
  <si>
    <t xml:space="preserve">MOTOR A GASOLINA PARA VIBRADOR DE IMERSAO, 4 TEMPOS, DE 5,5 CV                                                                                                                                                                                                                                                                                                                                                                                                                                            </t>
  </si>
  <si>
    <t xml:space="preserve">MOTOR ELETRICO PARA VIBRADOR DE IMERSAO, DE 2 CV, MONOFASICO, 110/220 V                                                                                                                                                                                                                                                                                                                                                                                                                                   </t>
  </si>
  <si>
    <t xml:space="preserve">MOTOR ELETRICO PARA VIBRADOR DE IMERSAO, DE 2 CV, TRIFASICO, 220/380 V                                                                                                                                                                                                                                                                                                                                                                                                                                    </t>
  </si>
  <si>
    <t xml:space="preserve">MOTORISTA DE CAMINHAO (HORISTA)                                                                                                                                                                                                                                                                                                                                                                                                                                                                           </t>
  </si>
  <si>
    <t xml:space="preserve">MOTORISTA DE CAMINHAO (MENSALISTA)                                                                                                                                                                                                                                                                                                                                                                                                                                                                        </t>
  </si>
  <si>
    <t xml:space="preserve">MOTORISTA DE CAMINHAO BETONEIRA (HORISTA)                                                                                                                                                                                                                                                                                                                                                                                                                                                                 </t>
  </si>
  <si>
    <t xml:space="preserve">MOTORISTA DE CAMINHAO-BASCULANTE (HORISTA)                                                                                                                                                                                                                                                                                                                                                                                                                                                                </t>
  </si>
  <si>
    <t xml:space="preserve">MOTORISTA DE CAMINHAO-BASCULANTE (MENSALISTA)                                                                                                                                                                                                                                                                                                                                                                                                                                                             </t>
  </si>
  <si>
    <t xml:space="preserve">MOTORISTA DE CAMINHAO-CARRETA (HORISTA)                                                                                                                                                                                                                                                                                                                                                                                                                                                                   </t>
  </si>
  <si>
    <t xml:space="preserve">MOTORISTA DE CAMINHAO-CARRETA (MENSALISTA)                                                                                                                                                                                                                                                                                                                                                                                                                                                                </t>
  </si>
  <si>
    <t xml:space="preserve">MOTORISTA DE CARRO DE PASSEIO (HORISTA)                                                                                                                                                                                                                                                                                                                                                                                                                                                                   </t>
  </si>
  <si>
    <t xml:space="preserve">MOTORISTA DE CARRO DE PASSEIO (MENSALISTA)                                                                                                                                                                                                                                                                                                                                                                                                                                                                </t>
  </si>
  <si>
    <t xml:space="preserve">MOTORISTA OPERADOR DE CAMINHAO COM MUNCK (HORISTA)                                                                                                                                                                                                                                                                                                                                                                                                                                                        </t>
  </si>
  <si>
    <t xml:space="preserve">MOTORISTA OPERADOR DE CAMINHAO COM MUNCK (MENSALISTA)                                                                                                                                                                                                                                                                                                                                                                                                                                                     </t>
  </si>
  <si>
    <t xml:space="preserve">MOURAO CONCRETO CURVO, SECAO "T", H = 2,80 M + CURVA COM 0,45 M, COM FUROS PARA FIOS                                                                                                                                                                                                                                                                                                                                                                                                                      </t>
  </si>
  <si>
    <t xml:space="preserve">MOURAO DE CONCRETO CURVO, *10 X 10* CM, H= *2,60* M + CURVA DE 0,40 M                                                                                                                                                                                                                                                                                                                                                                                                                                     </t>
  </si>
  <si>
    <t xml:space="preserve">MOURAO DE CONCRETO RETO, SECAO QUADARA *10 X 10* CM, H= *2,30* M                                                                                                                                                                                                                                                                                                                                                                                                                                          </t>
  </si>
  <si>
    <t xml:space="preserve">MOURAO DE CONCRETO RETO, SECAO QUADRADA, *10 X 10* CM, H= 3,00 M                                                                                                                                                                                                                                                                                                                                                                                                                                          </t>
  </si>
  <si>
    <t xml:space="preserve">MOURAO DE CONCRETO RETO, TIPO ESTICADOR, *10 X 10* CM, H= 2,50 M                                                                                                                                                                                                                                                                                                                                                                                                                                          </t>
  </si>
  <si>
    <t xml:space="preserve">MOURAO ROLICO DE MADEIRA TRATADA, D = 16 A 20 CM, H = 2,20 M, EM EUCALIPTO OU EQUIVALENTE DA REGIAO (PARA CERCA)                                                                                                                                                                                                                                                                                                                                                                                          </t>
  </si>
  <si>
    <t xml:space="preserve">MOURAO ROLICO DE MADEIRA TRATADA, D = 8 A 11 CM, H = 2,20 M, EM EUCALIPTO OU EQUIVALENTE DA REGIAO (PARA CERCA)                                                                                                                                                                                                                                                                                                                                                                                           </t>
  </si>
  <si>
    <t xml:space="preserve">MUDA DE ARBUSTO FLORIFERO, CLUSIA/GARDENIA/MOREIA BRANCA/ AZALEIA OU EQUIVALENTE DA REGIAO, H= *50 A 70* CM                                                                                                                                                                                                                                                                                                                                                                                               </t>
  </si>
  <si>
    <t xml:space="preserve">MUDA DE ARBUSTO FOLHAGEM, SANSAO-DO-CAMPO OU EQUIVALENTE DA REGIAO, H= *50 A 70* CM                                                                                                                                                                                                                                                                                                                                                                                                                       </t>
  </si>
  <si>
    <t xml:space="preserve">MUDA DE ARBUSTO, BUXINHO, H= *50* CM                                                                                                                                                                                                                                                                                                                                                                                                                                                                      </t>
  </si>
  <si>
    <t xml:space="preserve">MUDA DE ARBUSTO, PINGO DE OURO/ VIOLETEIRA, H = *10 A 20* CM                                                                                                                                                                                                                                                                                                                                                                                                                                              </t>
  </si>
  <si>
    <t xml:space="preserve">MUDA DE ARVORE ORNAMENTAL, OITI/AROEIRA SALSA/ANGICO/IPE/JACARANDA OU EQUIVALENTE  DA REGIAO, H= *1* M                                                                                                                                                                                                                                                                                                                                                                                                    </t>
  </si>
  <si>
    <t xml:space="preserve">MUDA DE ARVORE ORNAMENTAL, OITI/AROEIRA SALSA/ANGICO/IPE/JACARANDA OU EQUIVALENTE  DA REGIAO, H= *2* M                                                                                                                                                                                                                                                                                                                                                                                                    </t>
  </si>
  <si>
    <t xml:space="preserve">MUDA DE PALMEIRA ARECA, H= *1,50* M                                                                                                                                                                                                                                                                                                                                                                                                                                                                       </t>
  </si>
  <si>
    <t xml:space="preserve">MUDA DE RASTEIRA/FORRACAO, AMENDOIM RASTEIRO/ONZE HORAS/AZULZINHA/IMPATIENS OU EQUIVALENTE DA REGIAO                                                                                                                                                                                                                                                                                                                                                                                                      </t>
  </si>
  <si>
    <t xml:space="preserve">MULTIEXERCITADOR COM SEIS FUNCOES, EM TUBO DE ACO CARBONO, PINTURA NO PROCESSO ELETROSTATICO - EQUIPAMENTO DE GINASTICA PARA ACADEMIA AO AR LIVRE / ACADEMIA DA TERCEIRA IDADE - ATI                                                                                                                                                                                                                                                                                                                      </t>
  </si>
  <si>
    <t xml:space="preserve">NIPLE DE FERRO GALVANIZADO, COM ROSCA BSP, DE 1 1/2"                                                                                                                                                                                                                                                                                                                                                                                                                                                      </t>
  </si>
  <si>
    <t xml:space="preserve">NIPLE DE FERRO GALVANIZADO, COM ROSCA BSP, DE 1 1/4"                                                                                                                                                                                                                                                                                                                                                                                                                                                      </t>
  </si>
  <si>
    <t xml:space="preserve">NIPLE DE FERRO GALVANIZADO, COM ROSCA BSP, DE 1/2"                                                                                                                                                                                                                                                                                                                                                                                                                                                        </t>
  </si>
  <si>
    <t xml:space="preserve">NIPLE DE FERRO GALVANIZADO, COM ROSCA BSP, DE 1"                                                                                                                                                                                                                                                                                                                                                                                                                                                          </t>
  </si>
  <si>
    <t xml:space="preserve">NIPLE DE FERRO GALVANIZADO, COM ROSCA BSP, DE 2 1/2"                                                                                                                                                                                                                                                                                                                                                                                                                                                      </t>
  </si>
  <si>
    <t xml:space="preserve">NIPLE DE FERRO GALVANIZADO, COM ROSCA BSP, DE 2"                                                                                                                                                                                                                                                                                                                                                                                                                                                          </t>
  </si>
  <si>
    <t xml:space="preserve">NIPLE DE FERRO GALVANIZADO, COM ROSCA BSP, DE 3/4"                                                                                                                                                                                                                                                                                                                                                                                                                                                        </t>
  </si>
  <si>
    <t xml:space="preserve">NIPLE DE FERRO GALVANIZADO, COM ROSCA BSP, DE 3"                                                                                                                                                                                                                                                                                                                                                                                                                                                          </t>
  </si>
  <si>
    <t xml:space="preserve">NIPLE DE FERRO GALVANIZADO, COM ROSCA BSP, DE 4"                                                                                                                                                                                                                                                                                                                                                                                                                                                          </t>
  </si>
  <si>
    <t xml:space="preserve">NIPLE DE FERRO GALVANIZADO, COM ROSCA BSP, DE 5"                                                                                                                                                                                                                                                                                                                                                                                                                                                          </t>
  </si>
  <si>
    <t xml:space="preserve">NIPLE DE FERRO GALVANIZADO, COM ROSCA BSP, DE 6"                                                                                                                                                                                                                                                                                                                                                                                                                                                          </t>
  </si>
  <si>
    <t xml:space="preserve">NIPLE DE REDUCAO DE FERRO GALVANIZADO, COM ROSCA BSP, DE 1 1/2" X 1 1/4"                                                                                                                                                                                                                                                                                                                                                                                                                                  </t>
  </si>
  <si>
    <t xml:space="preserve">NIPLE DE REDUCAO DE FERRO GALVANIZADO, COM ROSCA BSP, DE 1 1/2" X 1"                                                                                                                                                                                                                                                                                                                                                                                                                                      </t>
  </si>
  <si>
    <t xml:space="preserve">NIPLE DE REDUCAO DE FERRO GALVANIZADO, COM ROSCA BSP, DE 1 1/2" X 3/4"                                                                                                                                                                                                                                                                                                                                                                                                                                    </t>
  </si>
  <si>
    <t xml:space="preserve">NIPLE DE REDUCAO DE FERRO GALVANIZADO, COM ROSCA BSP, DE 1 1/4" X 1/2"                                                                                                                                                                                                                                                                                                                                                                                                                                    </t>
  </si>
  <si>
    <t xml:space="preserve">NIPLE DE REDUCAO DE FERRO GALVANIZADO, COM ROSCA BSP, DE 1 1/4" X 1"                                                                                                                                                                                                                                                                                                                                                                                                                                      </t>
  </si>
  <si>
    <t xml:space="preserve">NIPLE DE REDUCAO DE FERRO GALVANIZADO, COM ROSCA BSP, DE 1 1/4" X 3/4"                                                                                                                                                                                                                                                                                                                                                                                                                                    </t>
  </si>
  <si>
    <t xml:space="preserve">NIPLE DE REDUCAO DE FERRO GALVANIZADO, COM ROSCA BSP, DE 1/2" X 1/4"                                                                                                                                                                                                                                                                                                                                                                                                                                      </t>
  </si>
  <si>
    <t xml:space="preserve">NIPLE DE REDUCAO DE FERRO GALVANIZADO, COM ROSCA BSP, DE 1" X 1/2"                                                                                                                                                                                                                                                                                                                                                                                                                                        </t>
  </si>
  <si>
    <t xml:space="preserve">NIPLE DE REDUCAO DE FERRO GALVANIZADO, COM ROSCA BSP, DE 1" X 3/4"                                                                                                                                                                                                                                                                                                                                                                                                                                        </t>
  </si>
  <si>
    <t xml:space="preserve">NIPLE DE REDUCAO DE FERRO GALVANIZADO, COM ROSCA BSP, DE 2 1/2" X 2"                                                                                                                                                                                                                                                                                                                                                                                                                                      </t>
  </si>
  <si>
    <t xml:space="preserve">NIPLE DE REDUCAO DE FERRO GALVANIZADO, COM ROSCA BSP, DE 2" X 1 1/2"                                                                                                                                                                                                                                                                                                                                                                                                                                      </t>
  </si>
  <si>
    <t xml:space="preserve">NIPLE DE REDUCAO DE FERRO GALVANIZADO, COM ROSCA BSP, DE 2" X 1 1/4"                                                                                                                                                                                                                                                                                                                                                                                                                                      </t>
  </si>
  <si>
    <t xml:space="preserve">NIPLE DE REDUCAO DE FERRO GALVANIZADO, COM ROSCA BSP, DE 2" X 1"                                                                                                                                                                                                                                                                                                                                                                                                                                          </t>
  </si>
  <si>
    <t xml:space="preserve">NIPLE DE REDUCAO DE FERRO GALVANIZADO, COM ROSCA BSP, DE 3/4" X 1/2"                                                                                                                                                                                                                                                                                                                                                                                                                                      </t>
  </si>
  <si>
    <t xml:space="preserve">NIPLE DE REDUCAO DE FERRO GALVANIZADO, COM ROSCA BSP, DE 3" X 2 1/2"                                                                                                                                                                                                                                                                                                                                                                                                                                      </t>
  </si>
  <si>
    <t xml:space="preserve">NIPLE DE REDUCAO DE FERRO GALVANIZADO, COM ROSCA BSP, DE 3" X 2"                                                                                                                                                                                                                                                                                                                                                                                                                                          </t>
  </si>
  <si>
    <t xml:space="preserve">NIPLE SEXTAVADO EM ACO CARBONO, COM ROSCA BSP, PRESSAO 3.000 LBS, DN 1 1/2"                                                                                                                                                                                                                                                                                                                                                                                                                               </t>
  </si>
  <si>
    <t xml:space="preserve">NIPLE SEXTAVADO EM ACO CARBONO, COM ROSCA BSP, PRESSAO 3.000 LBS, DN 1 1/4"                                                                                                                                                                                                                                                                                                                                                                                                                               </t>
  </si>
  <si>
    <t xml:space="preserve">NIPLE SEXTAVADO EM ACO CARBONO, COM ROSCA BSP, PRESSAO 3.000 LBS, DN 1/2"                                                                                                                                                                                                                                                                                                                                                                                                                                 </t>
  </si>
  <si>
    <t xml:space="preserve">NIPLE SEXTAVADO EM ACO CARBONO, COM ROSCA BSP, PRESSAO 3.000 LBS, DN 1"                                                                                                                                                                                                                                                                                                                                                                                                                                   </t>
  </si>
  <si>
    <t xml:space="preserve">NIPLE SEXTAVADO EM ACO CARBONO, COM ROSCA BSP, PRESSAO 3.000 LBS, DN 2 1/2"                                                                                                                                                                                                                                                                                                                                                                                                                               </t>
  </si>
  <si>
    <t xml:space="preserve">NIPLE SEXTAVADO EM ACO CARBONO, COM ROSCA BSP, PRESSAO 3.000 LBS, DN 2"                                                                                                                                                                                                                                                                                                                                                                                                                                   </t>
  </si>
  <si>
    <t xml:space="preserve">NIPLE SEXTAVADO EM ACO CARBONO, COM ROSCA BSP, PRESSAO 3.000 LBS, DN 3/4"                                                                                                                                                                                                                                                                                                                                                                                                                                 </t>
  </si>
  <si>
    <t xml:space="preserve">NIVELADOR (HORISTA)                                                                                                                                                                                                                                                                                                                                                                                                                                                                                       </t>
  </si>
  <si>
    <t xml:space="preserve">NIVELADOR (MENSALISTA)                                                                                                                                                                                                                                                                                                                                                                                                                                                                                    </t>
  </si>
  <si>
    <t xml:space="preserve">NOBREAK TRIFASICO, DE 10 KVA FATOR DE POTENCIA DE 0,8, AUTONOMIA MINIMA DE 30 MINUTOS A PLENA CARGA                                                                                                                                                                                                                                                                                                                                                                                                       </t>
  </si>
  <si>
    <t xml:space="preserve">NOBREAK TRIFASICO, DE 15 KVA FATOR DE POTENCIA DE 0,8, AUTONOMIA MINIMA DE 30 MINUTOS A PLENA CARGA                                                                                                                                                                                                                                                                                                                                                                                                       </t>
  </si>
  <si>
    <t xml:space="preserve">NOBREAK TRIFASICO, DE 20 KVA FATOR DE POTENCIA DE 0,8, AUTONOMIA MINIMA DE 30 MINUTOS A PLENA CARGA                                                                                                                                                                                                                                                                                                                                                                                                       </t>
  </si>
  <si>
    <t xml:space="preserve">NOBREAK TRIFASICO, DE 25 KVA FATOR DE POTENCIA DE 0,8, AUTONOMIA MINIMA DE 30 MINUTOS A PLENA CARGA                                                                                                                                                                                                                                                                                                                                                                                                       </t>
  </si>
  <si>
    <t xml:space="preserve">NOBREAK TRIFASICO, DE 5 KVA FATOR DE POTENCIA DE 0,8, AUTONOMIA MINIMA DE 30 MINUTOS A PLENA CARGA                                                                                                                                                                                                                                                                                                                                                                                                        </t>
  </si>
  <si>
    <t xml:space="preserve">NUMERO / ALGARISMO PARA RESIDENCIA (FACHADA), EM ZAMAC, COM ALTURA DE APROX *45* MM, INCLUSIVE PARAFUSOS                                                                                                                                                                                                                                                                                                                                                                                                  </t>
  </si>
  <si>
    <t xml:space="preserve">NUMERO / ALGARISMO PARA RESIDENCIA (FACHADA), EM ZAMAC, COM ALTURA DE APROX 125 MM, INCLUSIVE PARAFUSOS                                                                                                                                                                                                                                                                                                                                                                                                   </t>
  </si>
  <si>
    <t xml:space="preserve">OCULOS DE SEGURANCA CONTRA IMPACTOS COM LENTE INCOLOR, ARMACAO NYLON, COM PROTECAO UVA E UVB                                                                                                                                                                                                                                                                                                                                                                                                              </t>
  </si>
  <si>
    <t xml:space="preserve">OLEO DIESEL COMBUSTIVEL COMUM METROPOLITANO S-10 OU S-500                                                                                                                                                                                                                                                                                                                                                                                                                                                 </t>
  </si>
  <si>
    <t xml:space="preserve">OLEO LUBRIFICANTE MINERAL MONOVISCOSO, SAE 40, PARA MOTORES DE EQUIPAMENTOS PESADOS (CAMINHOES, TRATORES, RETROS E ETC)                                                                                                                                                                                                                                                                                                                                                                                   </t>
  </si>
  <si>
    <t xml:space="preserve">OLHO MAGICO PARA PORTAS, EM LATAO, COM LENTE DE POLICARBONATO, ANGULO DE *200* GRAUS, ESPESSURA ENTRE *25 E 46* MM, INCLUINDO FECHO JANELA                                                                                                                                                                                                                                                                                                                                                                </t>
  </si>
  <si>
    <t xml:space="preserve">OPERADOR DE BATE-ESTACAS (HORISTA)                                                                                                                                                                                                                                                                                                                                                                                                                                                                        </t>
  </si>
  <si>
    <t xml:space="preserve">OPERADOR DE BATE-ESTACAS (MENSALISTA)                                                                                                                                                                                                                                                                                                                                                                                                                                                                     </t>
  </si>
  <si>
    <t xml:space="preserve">OPERADOR DE BETONEIRA (CAMINHAO) (MENSALISTA)                                                                                                                                                                                                                                                                                                                                                                                                                                                             </t>
  </si>
  <si>
    <t xml:space="preserve">OPERADOR DE BETONEIRA ESTACIONARIA / MISTURADOR (HORISTA)                                                                                                                                                                                                                                                                                                                                                                                                                                                 </t>
  </si>
  <si>
    <t xml:space="preserve">OPERADOR DE BETONEIRA ESTACIONARIA / MISTURADOR (MENSALISTA)                                                                                                                                                                                                                                                                                                                                                                                                                                              </t>
  </si>
  <si>
    <t xml:space="preserve">OPERADOR DE COMPRESSOR DE AR OU COMPRESSORISTA (HORISTA)                                                                                                                                                                                                                                                                                                                                                                                                                                                  </t>
  </si>
  <si>
    <t xml:space="preserve">OPERADOR DE COMPRESSOR DE AR OU COMPRESSORISTA (MENSALISTA)                                                                                                                                                                                                                                                                                                                                                                                                                                               </t>
  </si>
  <si>
    <t xml:space="preserve">OPERADOR DE DEMARCADORA DE FAIXAS DE TRAFEGO (HORISTA)                                                                                                                                                                                                                                                                                                                                                                                                                                                    </t>
  </si>
  <si>
    <t xml:space="preserve">OPERADOR DE DEMARCADORA DE FAIXAS DE TRAFEGO (MENSALISTA)                                                                                                                                                                                                                                                                                                                                                                                                                                                 </t>
  </si>
  <si>
    <t xml:space="preserve">OPERADOR DE ESCAVADEIRA (HORISTA)                                                                                                                                                                                                                                                                                                                                                                                                                                                                         </t>
  </si>
  <si>
    <t xml:space="preserve">OPERADOR DE ESCAVADEIRA (MENSALISTA)                                                                                                                                                                                                                                                                                                                                                                                                                                                                      </t>
  </si>
  <si>
    <t xml:space="preserve">OPERADOR DE GUINCHO OU GUINCHEIRO (HORISTA)                                                                                                                                                                                                                                                                                                                                                                                                                                                               </t>
  </si>
  <si>
    <t xml:space="preserve">OPERADOR DE GUINCHO OU GUINCHEIRO (MENSALISTA)                                                                                                                                                                                                                                                                                                                                                                                                                                                            </t>
  </si>
  <si>
    <t xml:space="preserve">OPERADOR DE GUINDASTE (HORISTA)                                                                                                                                                                                                                                                                                                                                                                                                                                                                           </t>
  </si>
  <si>
    <t xml:space="preserve">OPERADOR DE GUINDASTE (MENSALISTA)                                                                                                                                                                                                                                                                                                                                                                                                                                                                        </t>
  </si>
  <si>
    <t xml:space="preserve">OPERADOR DE JATO ABRASIVO OU JATISTA (HORISTA)                                                                                                                                                                                                                                                                                                                                                                                                                                                            </t>
  </si>
  <si>
    <t xml:space="preserve">OPERADOR DE JATO ABRASIVO OU JATISTA (MENSALISTA)                                                                                                                                                                                                                                                                                                                                                                                                                                                         </t>
  </si>
  <si>
    <t xml:space="preserve">OPERADOR DE MAQUINAS E TRATORES DIVERSOS - TERRAPLANAGEM (HORISTA)                                                                                                                                                                                                                                                                                                                                                                                                                                        </t>
  </si>
  <si>
    <t xml:space="preserve">OPERADOR DE MAQUINAS E TRATORES DIVERSOS - TERRAPLANAGEM (MENSALISTA)                                                                                                                                                                                                                                                                                                                                                                                                                                     </t>
  </si>
  <si>
    <t xml:space="preserve">OPERADOR DE MARTELETE OU MARTELETEIRO (HORISTA)                                                                                                                                                                                                                                                                                                                                                                                                                                                           </t>
  </si>
  <si>
    <t xml:space="preserve">OPERADOR DE MARTELETE OU MARTELETEIRO (MENSALISTA)                                                                                                                                                                                                                                                                                                                                                                                                                                                        </t>
  </si>
  <si>
    <t xml:space="preserve">OPERADOR DE MOTO SCRAPER (HORISTA)                                                                                                                                                                                                                                                                                                                                                                                                                                                                        </t>
  </si>
  <si>
    <t xml:space="preserve">OPERADOR DE MOTO SCRAPER (MENSALISTA)                                                                                                                                                                                                                                                                                                                                                                                                                                                                     </t>
  </si>
  <si>
    <t xml:space="preserve">OPERADOR DE MOTONIVELADORA (HORISTA)                                                                                                                                                                                                                                                                                                                                                                                                                                                                      </t>
  </si>
  <si>
    <t xml:space="preserve">OPERADOR DE MOTONIVELADORA (MENSALISTA)                                                                                                                                                                                                                                                                                                                                                                                                                                                                   </t>
  </si>
  <si>
    <t xml:space="preserve">OPERADOR DE PA CARREGADEIRA (HORISTA)                                                                                                                                                                                                                                                                                                                                                                                                                                                                     </t>
  </si>
  <si>
    <t xml:space="preserve">OPERADOR DE PA CARREGADEIRA (MENSALISTA)                                                                                                                                                                                                                                                                                                                                                                                                                                                                  </t>
  </si>
  <si>
    <t xml:space="preserve">OPERADOR DE PAVIMENTADORA / MESA VIBROACABADORA (HORISTA)                                                                                                                                                                                                                                                                                                                                                                                                                                                 </t>
  </si>
  <si>
    <t xml:space="preserve">OPERADOR DE PAVIMENTADORA / MESA VIBROACABADORA (MENSALISTA)                                                                                                                                                                                                                                                                                                                                                                                                                                              </t>
  </si>
  <si>
    <t xml:space="preserve">OPERADOR DE ROLO COMPACTADOR (HORISTA)                                                                                                                                                                                                                                                                                                                                                                                                                                                                    </t>
  </si>
  <si>
    <t xml:space="preserve">OPERADOR DE ROLO COMPACTADOR (MENSALISTA)                                                                                                                                                                                                                                                                                                                                                                                                                                                                 </t>
  </si>
  <si>
    <t xml:space="preserve">OPERADOR DE USINA DE ASFALTO, DE SOLOS OU DE CONCRETO (HORISTA)                                                                                                                                                                                                                                                                                                                                                                                                                                           </t>
  </si>
  <si>
    <t xml:space="preserve">OPERADOR DE USINA DE ASFALTO, DE SOLOS OU DE CONCRETO (MENSALISTA)                                                                                                                                                                                                                                                                                                                                                                                                                                        </t>
  </si>
  <si>
    <t xml:space="preserve">OXIGENIO, RECARGA PARA CILINDRO DE CONJUNTO OXICORTE GRANDE                                                                                                                                                                                                                                                                                                                                                                                                                                               </t>
  </si>
  <si>
    <t xml:space="preserve">PA CARREGADEIRA SOBRE RODAS, POTENCIA BRUTA *127* CV, CAPACIDADE DA CACAMBA DE 2,0 A 2,4 M3, PESO OPERACIONAL MAXIMO DE 10330 KG                                                                                                                                                                                                                                                                                                                                                                          </t>
  </si>
  <si>
    <t xml:space="preserve">PA CARREGADEIRA SOBRE RODAS, POTENCIA LIQUIDA 128 HP, CAPACIDADE DA CACAMBA DE 1,7 A 2,8 M3, PESO OPERACIONAL MAXIMO DE 11632 KG                                                                                                                                                                                                                                                                                                                                                                          </t>
  </si>
  <si>
    <t xml:space="preserve">PA CARREGADEIRA SOBRE RODAS, POTENCIA LIQUIDA 197 HP, CAPACIDADE DA CACAMBA DE 2,5 A 3,5 M3, PESO OPERACIONAL MAXIMO DE 18338 KG                                                                                                                                                                                                                                                                                                                                                                          </t>
  </si>
  <si>
    <t xml:space="preserve">PA CARREGADEIRA SOBRE RODAS, POTENCIA LIQUIDA 213 HP, CAPACIDADE DA CACAMBA DE 1,9 A 3,5 M3, PESO OPERACIONAL MAXIMO DE 19234 KG                                                                                                                                                                                                                                                                                                                                                                          </t>
  </si>
  <si>
    <t xml:space="preserve">PA CARREGADEIRA SOBRE RODAS, POTENCIA 152 HP, CAPACIDADE DA CACAMBA DE 1,53 A 2,30 M3, PESO OPERACIONAL MAXIMO DE 10216 KG                                                                                                                                                                                                                                                                                                                                                                                </t>
  </si>
  <si>
    <t xml:space="preserve">PA DE LIXO PLASTICA, CABO LONGO                                                                                                                                                                                                                                                                                                                                                                                                                                                                           </t>
  </si>
  <si>
    <t xml:space="preserve">PAINEL DE LA DE VIDRO SEM REVESTIMENTO PSI 20, E = 25 MM, DE 1200 X 600 MM                                                                                                                                                                                                                                                                                                                                                                                                                                </t>
  </si>
  <si>
    <t xml:space="preserve">PAINEL DE LA DE VIDRO SEM REVESTIMENTO PSI 20, E = 50 MM, DE 1200 X 600 MM                                                                                                                                                                                                                                                                                                                                                                                                                                </t>
  </si>
  <si>
    <t xml:space="preserve">PAINEL DE LA DE VIDRO SEM REVESTIMENTO PSI 40, E = 25 MM, DE 1200 X 600 MM                                                                                                                                                                                                                                                                                                                                                                                                                                </t>
  </si>
  <si>
    <t xml:space="preserve">PAINEL DE LA DE VIDRO SEM REVESTIMENTO PSI 40, E = 50 MM, DE 1200 X 600 MM                                                                                                                                                                                                                                                                                                                                                                                                                                </t>
  </si>
  <si>
    <t xml:space="preserve">PAINEL ESTRUTURAL PARA LAJE SECA REVESTIDO EM PLACA CIMENTICIA, DE 1,20 X 2,50 M, E = 23 MM                                                                                                                                                                                                                                                                                                                                                                                                               </t>
  </si>
  <si>
    <t xml:space="preserve">PAINEL ESTRUTURAL PARA LAJE SECA REVESTIDO EM PLACA CIMENTICIA, DE 1,20 X 2,50 M, E = 40 MM                                                                                                                                                                                                                                                                                                                                                                                                               </t>
  </si>
  <si>
    <t xml:space="preserve">PAINEL ESTRUTURAL PARA LAJE SECA REVESTIDO EM PLACA CIMENTICIA, DE 1,20 X 2,50 M, E = 55 MM                                                                                                                                                                                                                                                                                                                                                                                                               </t>
  </si>
  <si>
    <t xml:space="preserve">PAINEL TERMOISOLANTE PARA FECHAMENTOS VERTICAIS (INCLUI PARAFUSOS DE FIXACAO) REVESTIDO EM ACO GALVALUME, LARGURA UTIL DE 1100 MM, REVESTIMENTO COM ESPESSURA DE 0,50 MM, COM PRE-PINTURA NAS DUAS FACES, NUCLEO EM POLIURETANO (PUR) COM ESPESSURA 40/50 MM                                                                                                                                                                                                                                              </t>
  </si>
  <si>
    <t xml:space="preserve">PAINEL TERMOISOLANTE PARA FECHAMENTOS VERTICAIS (INCLUI PARAFUSOS DE FIXACAO) REVESTIDO EM ACO GALVALUME, LARGURA UTIL DE 1100 MM, REVESTIMENTO COM ESPESSURA DE 0,50 MM, COM PRE-PINTURA NAS DUAS FACES, NUCLEO EM POLIURETANO (PUR) COM ESPESSURA 70/80 MM                                                                                                                                                                                                                                              </t>
  </si>
  <si>
    <t xml:space="preserve">PAPEL KRAFT BETUMADO                                                                                                                                                                                                                                                                                                                                                                                                                                                                                      </t>
  </si>
  <si>
    <t xml:space="preserve">PAPELEIRA DE PAREDE EM METAL CROMADO SEM TAMPA                                                                                                                                                                                                                                                                                                                                                                                                                                                            </t>
  </si>
  <si>
    <t xml:space="preserve">PAPELEIRA PLASTICA TIPO DISPENSER PARA PAPEL HIGIENICO ROLAO                                                                                                                                                                                                                                                                                                                                                                                                                                              </t>
  </si>
  <si>
    <t xml:space="preserve">PAR DE TABELAS DE BASQUETE EM COMPENSADO NAVAL, OFICIAL, 1800 X 1200 MM, INCLUINDO ARO DE METAL E REDE EM POLIPROPILENO 100% (SEM SUPORTE DE FIXACAO)                                                                                                                                                                                                                                                                                                                                                     </t>
  </si>
  <si>
    <t xml:space="preserve">PARA-RAIOS DE DISTRIBUICAO, TENSAO NOMINAL 15 KV, CORRENTE NOMINAL DE DESCARGA 5 KA                                                                                                                                                                                                                                                                                                                                                                                                                       </t>
  </si>
  <si>
    <t xml:space="preserve">PARA-RAIOS DE DISTRIBUICAO, TENSAO NOMINAL 30 KV, CORRENTE NOMINAL DE DESCARGA 10 KA                                                                                                                                                                                                                                                                                                                                                                                                                      </t>
  </si>
  <si>
    <t xml:space="preserve">PARA-RAIOS TIPO FRANKLIN 350 MM, EM LATAO CROMADO, DUAS DESCIDAS, PARA PROTECAO DE EDIFICACOES CONTRA DESCARGAS ATMOSFERICAS                                                                                                                                                                                                                                                                                                                                                                              </t>
  </si>
  <si>
    <t xml:space="preserve">PARAFUSO CABECA TROMBETA E PONTA AGULHA (GN55), COMPRIMENTO 55 MM, EM ACO FOSFATIZADO, PARA FIXAR CHAPA DE GESSO EM PERFIL DRYWALL METALICO MAXIMO 0,7 MM                                                                                                                                                                                                                                                                                                                                                 </t>
  </si>
  <si>
    <t xml:space="preserve">PARAFUSO DE ACO TIPO CHUMBADOR PARABOLT, DIAMETRO 1/2", COMPRIMENTO 75 MM                                                                                                                                                                                                                                                                                                                                                                                                                                 </t>
  </si>
  <si>
    <t xml:space="preserve">PARAFUSO DE ACO TIPO CHUMBADOR PARABOLT, DIAMETRO 3/8", COMPRIMENTO 75 MM                                                                                                                                                                                                                                                                                                                                                                                                                                 </t>
  </si>
  <si>
    <t xml:space="preserve">PARAFUSO DE ACO ZINCADO COM ROSCA SOBERBA, CABECA CHATA E FENDA SIMPLES, DIAMETRO 2,5 MM, COMPRIMENTO * 9,5 * MM                                                                                                                                                                                                                                                                                                                                                                                          </t>
  </si>
  <si>
    <t xml:space="preserve">PARAFUSO DE ACO ZINCADO COM ROSCA SOBERBA, CABECA CHATA E FENDA SIMPLES, DIAMETRO 4,2 MM, COMPRIMENTO * 32 * MM                                                                                                                                                                                                                                                                                                                                                                                           </t>
  </si>
  <si>
    <t xml:space="preserve">PARAFUSO DE ACO ZINCADO COM ROSCA SOBERBA, CABECA CHATA E FENDA SIMPLES, DIAMETRO 4,8 MM, COMPRIMENTO 45 MM                                                                                                                                                                                                                                                                                                                                                                                               </t>
  </si>
  <si>
    <t xml:space="preserve">PARAFUSO DE FERRO POLIDO, SEXTAVADO, COM ROSCA INTEIRA, DIAMETRO 5/16", COMPRIMENTO 3/4", COM PORCA E ARRUELA LISA LEVE                                                                                                                                                                                                                                                                                                                                                                                   </t>
  </si>
  <si>
    <t xml:space="preserve">PARAFUSO DE FERRO POLIDO, SEXTAVADO, COM ROSCA PARCIAL, DIAMETRO 5/8", COMPRIMENTO 6", COM PORCA E ARRUELA DE PRESSAO MEDIA                                                                                                                                                                                                                                                                                                                                                                               </t>
  </si>
  <si>
    <t xml:space="preserve">PARAFUSO DE LATAO COM ACABAMENTO CROMADO PARA FIXAR PECA SANITARIA, INCLUI PORCA CEGA, ARRUELA E BUCHA DE NYLON TAMANHO S-10                                                                                                                                                                                                                                                                                                                                                                              </t>
  </si>
  <si>
    <t xml:space="preserve">PARAFUSO DE LATAO COM ROSCA SOBERBA, CABECA CHATA E FENDA SIMPLES, DIAMETRO 2,5 MM, COMPRIMENTO 12 MM                                                                                                                                                                                                                                                                                                                                                                                                     </t>
  </si>
  <si>
    <t xml:space="preserve">PARAFUSO DE LATAO COM ROSCA SOBERBA, CABECA CHATA E FENDA SIMPLES, DIAMETRO 3,2 MM, COMPRIMENTO 16 MM                                                                                                                                                                                                                                                                                                                                                                                                     </t>
  </si>
  <si>
    <t xml:space="preserve">PARAFUSO DE LATAO COM ROSCA SOBERBA, CABECA CHATA E FENDA SIMPLES, DIAMETRO 4,8 MM, COMPRIMENTO 65 MM                                                                                                                                                                                                                                                                                                                                                                                                     </t>
  </si>
  <si>
    <t xml:space="preserve">PARAFUSO DRY WALL, EM ACO FOSFATIZADO, CABECA TROMBETA E PONTA AGULHA (TA), COMPRIMENTO 25 MM                                                                                                                                                                                                                                                                                                                                                                                                             </t>
  </si>
  <si>
    <t xml:space="preserve">PARAFUSO DRY WALL, EM ACO FOSFATIZADO, CABECA TROMBETA E PONTA AGULHA (TA), COMPRIMENTO 35 MM                                                                                                                                                                                                                                                                                                                                                                                                             </t>
  </si>
  <si>
    <t xml:space="preserve">PARAFUSO DRY WALL, EM ACO FOSFATIZADO, CABECA TROMBETA E PONTA AGULHA (TA), COMPRIMENTO 45 MM                                                                                                                                                                                                                                                                                                                                                                                                             </t>
  </si>
  <si>
    <t xml:space="preserve">PARAFUSO DRY WALL, EM ACO FOSFATIZADO, CABECA TROMBETA E PONTA BROCA (TB), COMPRIMENTO 25 MM                                                                                                                                                                                                                                                                                                                                                                                                              </t>
  </si>
  <si>
    <t xml:space="preserve">PARAFUSO DRY WALL, EM ACO FOSFATIZADO, CABECA TROMBETA E PONTA BROCA (TB), COMPRIMENTO 35 MM                                                                                                                                                                                                                                                                                                                                                                                                              </t>
  </si>
  <si>
    <t xml:space="preserve">PARAFUSO DRY WALL, EM ACO FOSFATIZADO, CABECA TROMBETA E PONTA BROCA (TB), COMPRIMENTO 45 MM                                                                                                                                                                                                                                                                                                                                                                                                              </t>
  </si>
  <si>
    <t xml:space="preserve">PARAFUSO DRY WALL, EM ACO ZINCADO, CABECA LENTILHA E PONTA AGULHA (LA), LARGURA 4,2 MM, COMPRIMENTO 13 MM                                                                                                                                                                                                                                                                                                                                                                                                 </t>
  </si>
  <si>
    <t xml:space="preserve">PARAFUSO DRY WALL, EM ACO ZINCADO, CABECA LENTILHA E PONTA BROCA (LB), LARGURA 4,2 MM, COMPRIMENTO 13 MM                                                                                                                                                                                                                                                                                                                                                                                                  </t>
  </si>
  <si>
    <t xml:space="preserve">PARAFUSO EM ACO GALVANIZADO, TIPO MAQUINA, SEXTAVADO, SEM PORCA, DIAMETRO 1/2", COMPRIMENTO 2"                                                                                                                                                                                                                                                                                                                                                                                                            </t>
  </si>
  <si>
    <t xml:space="preserve">PARAFUSO FRANCES METRICO ZINCADO, DIAMETRO 12 MM, COMPRIMENTO 140MM, COM PORCA SEXTAVADA E ARRUELA DE PRESSAO MEDIA                                                                                                                                                                                                                                                                                                                                                                                       </t>
  </si>
  <si>
    <t xml:space="preserve">PARAFUSO FRANCES METRICO ZINCADO, DIAMETRO 12 MM, COMPRIMENTO 150 MM, COM PORCA SEXTAVADA E ARRUELA DE PRESSAO MEDIA                                                                                                                                                                                                                                                                                                                                                                                      </t>
  </si>
  <si>
    <t xml:space="preserve">PARAFUSO FRANCES M16 EM ACO GALVANIZADO, COMPRIMENTO = 150 MM, DIAMETRO = 16 MM, CABECA ABAULADA                                                                                                                                                                                                                                                                                                                                                                                                          </t>
  </si>
  <si>
    <t xml:space="preserve">PARAFUSO FRANCES M16 EM ACO GALVANIZADO, COMPRIMENTO = 45 MM, DIAMETRO = 16 MM, CABECA ABAULADA                                                                                                                                                                                                                                                                                                                                                                                                           </t>
  </si>
  <si>
    <t xml:space="preserve">PARAFUSO FRANCES ZINCADO, DIAMETRO 1/2'', COMPRIMENTO 2'', COM PORCA E ARRUELA                                                                                                                                                                                                                                                                                                                                                                                                                            </t>
  </si>
  <si>
    <t xml:space="preserve">PARAFUSO FRANCES ZINCADO, DIAMETRO 1/2", COMPRIMENTO 12", COM PORCA E ARRUELA LISA MEDIA                                                                                                                                                                                                                                                                                                                                                                                                                  </t>
  </si>
  <si>
    <t xml:space="preserve">PARAFUSO FRANCES ZINCADO, DIAMETRO 1/2", COMPRIMENTO 15", COM PORCA E ARRUELA LISA MEDIA                                                                                                                                                                                                                                                                                                                                                                                                                  </t>
  </si>
  <si>
    <t xml:space="preserve">PARAFUSO FRANCES ZINCADO, DIAMETRO 1/2", COMPRIMENTO 4", COM PORCA E ARRUELA                                                                                                                                                                                                                                                                                                                                                                                                                              </t>
  </si>
  <si>
    <t xml:space="preserve">PARAFUSO M16 EM ACO GALVANIZADO, COMPRIMENTO = 125 MM, DIAMETRO = 16 MM, ROSCA MAQUINA, CABECA QUADRADA                                                                                                                                                                                                                                                                                                                                                                                                   </t>
  </si>
  <si>
    <t xml:space="preserve">PARAFUSO M16 EM ACO GALVANIZADO, COMPRIMENTO = 150 MM, DIAMETRO = 16 MM, ROSCA MAQUINA, CABECA QUADRADA                                                                                                                                                                                                                                                                                                                                                                                                   </t>
  </si>
  <si>
    <t xml:space="preserve">PARAFUSO M16 EM ACO GALVANIZADO, COMPRIMENTO = 200 MM, DIAMETRO = 16 MM, ROSCA MAQUINA, CABECA QUADRADA                                                                                                                                                                                                                                                                                                                                                                                                   </t>
  </si>
  <si>
    <t xml:space="preserve">PARAFUSO M16 EM ACO GALVANIZADO, COMPRIMENTO = 250 MM, DIAMETRO = 16 MM, ROSCA MAQUINA, CABECA QUADRADA                                                                                                                                                                                                                                                                                                                                                                                                   </t>
  </si>
  <si>
    <t xml:space="preserve">PARAFUSO M16 EM ACO GALVANIZADO, COMPRIMENTO = 300 MM, DIAMETRO = 16 MM, ROSCA DUPLA                                                                                                                                                                                                                                                                                                                                                                                                                      </t>
  </si>
  <si>
    <t xml:space="preserve">PARAFUSO M16 EM ACO GALVANIZADO, COMPRIMENTO = 300 MM, DIAMETRO = 16 MM, ROSCA MAQUINA, CABECA QUADRADA                                                                                                                                                                                                                                                                                                                                                                                                   </t>
  </si>
  <si>
    <t xml:space="preserve">PARAFUSO M16 EM ACO GALVANIZADO, COMPRIMENTO = 350 MM, DIAMETRO = 16 MM, ROSCA MAQUINA, CABECA QUADRADA                                                                                                                                                                                                                                                                                                                                                                                                   </t>
  </si>
  <si>
    <t xml:space="preserve">PARAFUSO M16 EM ACO GALVANIZADO, COMPRIMENTO = 400 MM, DIAMETRO = 16 MM, ROSCA DUPLA                                                                                                                                                                                                                                                                                                                                                                                                                      </t>
  </si>
  <si>
    <t xml:space="preserve">PARAFUSO M16 EM ACO GALVANIZADO, COMPRIMENTO = 450 MM, DIAMETRO = 16 MM, ROSCA MAQUINA, CABECA QUADRADA                                                                                                                                                                                                                                                                                                                                                                                                   </t>
  </si>
  <si>
    <t xml:space="preserve">PARAFUSO M16 EM ACO GALVANIZADO, COMPRIMENTO = 500 MM, DIAMETRO = 16 MM, ROSCA MAQUINA, COM CABECA SEXTAVADA E PORCA                                                                                                                                                                                                                                                                                                                                                                                      </t>
  </si>
  <si>
    <t xml:space="preserve">PARAFUSO NIQUELADO COM ACABAMENTO CROMADO PARA FIXAR PECA SANITARIA, INCLUI PORCA CEGA, ARRUELA E BUCHA DE NYLON TAMANHO S-10                                                                                                                                                                                                                                                                                                                                                                             </t>
  </si>
  <si>
    <t xml:space="preserve">PARAFUSO NIQUELADO 3 1/2" COM ACABAMENTO CROMADO PARA FIXAR PECA SANITARIA, INCLUI PORCA CEGA, ARRUELA E BUCHA DE NYLON TAMANHO S-8                                                                                                                                                                                                                                                                                                                                                                       </t>
  </si>
  <si>
    <t xml:space="preserve">PARAFUSO ROSCA SOBERBA ZINCADO CABECA CHATA FENDA SIMPLES 3,2 X 20 MM (3/4 ")                                                                                                                                                                                                                                                                                                                                                                                                                             </t>
  </si>
  <si>
    <t xml:space="preserve">PARAFUSO ROSCA SOBERBA ZINCADO CABECA CHATA FENDA SIMPLES 3,5 X 25 MM (1 ")                                                                                                                                                                                                                                                                                                                                                                                                                               </t>
  </si>
  <si>
    <t xml:space="preserve">PARAFUSO ROSCA SOBERBA ZINCADO CABECA CHATA FENDA SIMPLES 3,8 X 30 MM (1.1/4 ")                                                                                                                                                                                                                                                                                                                                                                                                                           </t>
  </si>
  <si>
    <t xml:space="preserve">PARAFUSO ROSCA SOBERBA ZINCADO CABECA CHATA FENDA SIMPLES 4,8 X 40 MM (1.1/2 ")                                                                                                                                                                                                                                                                                                                                                                                                                           </t>
  </si>
  <si>
    <t xml:space="preserve">PARAFUSO ROSCA SOBERBA ZINCADO CABECA CHATA FENDA SIMPLES 5,5 X 50 MM (2 ")                                                                                                                                                                                                                                                                                                                                                                                                                               </t>
  </si>
  <si>
    <t xml:space="preserve">PARAFUSO ROSCA SOBERBA ZINCADO CABECA CHATA FENDA SIMPLES 5,5 X 65 MM (2.1/2 ")                                                                                                                                                                                                                                                                                                                                                                                                                           </t>
  </si>
  <si>
    <t xml:space="preserve">PARAFUSO ZINCADO ROSCA SOBERBA 5/16 " X 120 MM PARA TELHA FIBROCIMENTO                                                                                                                                                                                                                                                                                                                                                                                                                                    </t>
  </si>
  <si>
    <t xml:space="preserve">PARAFUSO ZINCADO ROSCA SOBERBA, CABECA SEXTAVADA, 5/16 " X 110 MM, PARA FIXACAO DE TELHA EM MADEIRA                                                                                                                                                                                                                                                                                                                                                                                                       </t>
  </si>
  <si>
    <t xml:space="preserve">PARAFUSO ZINCADO ROSCA SOBERBA, CABECA SEXTAVADA, 5/16 " X 150 MM, PARA FIXACAO DE TELHA EM MADEIRA                                                                                                                                                                                                                                                                                                                                                                                                       </t>
  </si>
  <si>
    <t xml:space="preserve">PARAFUSO ZINCADO ROSCA SOBERBA, CABECA SEXTAVADA, 5/16 " X 180 MM, PARA FIXACAO DE TELHA EM MADEIRA                                                                                                                                                                                                                                                                                                                                                                                                       </t>
  </si>
  <si>
    <t xml:space="preserve">PARAFUSO ZINCADO ROSCA SOBERBA, CABECA SEXTAVADA, 5/16 " X 200 MM, PARA FIXACAO DE TELHA EM MADEIRA                                                                                                                                                                                                                                                                                                                                                                                                       </t>
  </si>
  <si>
    <t xml:space="preserve">PARAFUSO ZINCADO ROSCA SOBERBA, CABECA SEXTAVADA, 5/16 " X 230 MM, PARA FIXACAO DE TELHA EM MADEIRA                                                                                                                                                                                                                                                                                                                                                                                                       </t>
  </si>
  <si>
    <t xml:space="preserve">PARAFUSO ZINCADO ROSCA SOBERBA, CABECA SEXTAVADA, 5/16 " X 250 MM, PARA FIXACAO DE TELHA EM MADEIRA                                                                                                                                                                                                                                                                                                                                                                                                       </t>
  </si>
  <si>
    <t xml:space="preserve">PARAFUSO ZINCADO ROSCA SOBERBA, CABECA SEXTAVADA, 5/16 " X 50 MM, PARA FIXACAO DE TELHA EM MADEIRA                                                                                                                                                                                                                                                                                                                                                                                                        </t>
  </si>
  <si>
    <t xml:space="preserve">PARAFUSO ZINCADO ROSCA SOBERBA, CABECA SEXTAVADA, 5/16 " X 85 MM, PARA FIXACAO DE TELHA EM MADEIRA                                                                                                                                                                                                                                                                                                                                                                                                        </t>
  </si>
  <si>
    <t xml:space="preserve">PARAFUSO ZINCADO 5/16 " X 250 MM PARA FIXACAO DE TELHA DE FIBROCIMENTO CANALETE 49, INCLUI BUCHA NYLON S-10                                                                                                                                                                                                                                                                                                                                                                                               </t>
  </si>
  <si>
    <t xml:space="preserve">PARAFUSO ZINCADO 5/16 " X 85 MM PARA FIXACAO DE TELHA DE FIBROCIMENTO CANALETE 90, INCLUI BUCHA NYLON S-10                                                                                                                                                                                                                                                                                                                                                                                                </t>
  </si>
  <si>
    <t xml:space="preserve">PARAFUSO ZINCADO, AUTOBROCANTE, FLANGEADO, 4,2 MM X 19 MM                                                                                                                                                                                                                                                                                                                                                                                                                                                 </t>
  </si>
  <si>
    <t xml:space="preserve">PARAFUSO ZINCADO, SEXTAVADO, COM ROSCA INTEIRA, DIAMETRO 1/4", COMPRIMENTO 1/2"                                                                                                                                                                                                                                                                                                                                                                                                                           </t>
  </si>
  <si>
    <t xml:space="preserve">PARAFUSO ZINCADO, SEXTAVADO, COM ROSCA INTEIRA, DIAMETRO 3/8", COMPRIMENTO 2"                                                                                                                                                                                                                                                                                                                                                                                                                             </t>
  </si>
  <si>
    <t xml:space="preserve">PARAFUSO ZINCADO, SEXTAVADO, COM ROSCA INTEIRA, DIAMETRO 5/8", COMPRIMENTO 2 1/4"                                                                                                                                                                                                                                                                                                                                                                                                                         </t>
  </si>
  <si>
    <t xml:space="preserve">PARAFUSO ZINCADO, SEXTAVADO, COM ROSCA INTEIRA, DIAMETRO 5/8", COMPRIMENTO 3", COM PORCA E ARRUELA DE PRESSAO MEDIA                                                                                                                                                                                                                                                                                                                                                                                       </t>
  </si>
  <si>
    <t xml:space="preserve">PARAFUSO ZINCADO, SEXTAVADO, COM ROSCA SOBERBA, DIAMETRO 3/8", COMPRIMENTO 80 MM                                                                                                                                                                                                                                                                                                                                                                                                                          </t>
  </si>
  <si>
    <t xml:space="preserve">PARAFUSO ZINCADO, SEXTAVADO, COM ROSCA SOBERBA, DIAMETRO 5/16", COMPRIMENTO 40 MM                                                                                                                                                                                                                                                                                                                                                                                                                         </t>
  </si>
  <si>
    <t xml:space="preserve">PARAFUSO ZINCADO, SEXTAVADO, COM ROSCA SOBERBA, DIAMETRO 5/16", COMPRIMENTO 80 MM                                                                                                                                                                                                                                                                                                                                                                                                                         </t>
  </si>
  <si>
    <t xml:space="preserve">PARAFUSO ZINCADO, SEXTAVADO, GRAU 5, ROSCA INTEIRA, DIAMETRO 1 1/2", COMPRIMENTO 4"                                                                                                                                                                                                                                                                                                                                                                                                                       </t>
  </si>
  <si>
    <t xml:space="preserve">PARAFUSO, ASTM A307 - GRAU A, SEXTAVADO, ZINCADO, DIAMETRO 3/8" (9,52 MM), COMPRIMENTO 1 " (25,4 MM)                                                                                                                                                                                                                                                                                                                                                                                                      </t>
  </si>
  <si>
    <t xml:space="preserve">PARAFUSO, AUTO ATARRACHANTE, CABECA CHATA, FENDA SIMPLES, 1/4" (6,35 MM) X 25 MM                                                                                                                                                                                                                                                                                                                                                                                                                          </t>
  </si>
  <si>
    <t xml:space="preserve">PARAFUSO, COMUM, ASTM A307, SEXTAVADO, DIAMETRO 1/2" (12,7 MM), COMPRIMENTO 1" (25,4 MM)                                                                                                                                                                                                                                                                                                                                                                                                                  </t>
  </si>
  <si>
    <t xml:space="preserve">PARALELEPIPEDO GRANITICO OU BASALTICO, PARA PAVIMENTACAO, SEM FRETE (VARIACAO REGIONAL DE PECAS POR M2)                                                                                                                                                                                                                                                                                                                                                                                                   </t>
  </si>
  <si>
    <t xml:space="preserve">PASTA LUBRIFICANTE PARA TUBOS E CONEXOES COM JUNTA ELASTICA, EMBALAGEM DE *400* GR (USO EM PVC, ACO, POLIETILENO E OUTROS)                                                                                                                                                                                                                                                                                                                                                                                </t>
  </si>
  <si>
    <t xml:space="preserve">PASTA PARA SOLDA DE TUBOS E CONEXOES DE COBRE (EMBALAGEM COM 250 G)                                                                                                                                                                                                                                                                                                                                                                                                                                       </t>
  </si>
  <si>
    <t xml:space="preserve">PASTA VEDA JUNTAS/ROSCA, EMBALAGEM DE *500* G, PARA INSTALACOES DE AGUA, GAS E OUTROS                                                                                                                                                                                                                                                                                                                                                                                                                     </t>
  </si>
  <si>
    <t xml:space="preserve">PASTILHA CERAMICA/PORCELANA, REVEST INT/EXT E  PISCINA, CORES BRANCA OU FRIAS, SOLIDAS, SEM MESCLAGEM/MISTURA, ACABAMENTO LISO *2,5 X 2,5* CM                                                                                                                                                                                                                                                                                                                                                             </t>
  </si>
  <si>
    <t xml:space="preserve">PASTILHA CERAMICA/PORCELANA, REVEST INT/EXT E  PISCINA, CORES BRANCA OU FRIAS, SOLIDAS, SEM MESCLAGEM/MISTURA, ACABAMENTO LISO *5 X 5* CM                                                                                                                                                                                                                                                                                                                                                                 </t>
  </si>
  <si>
    <t xml:space="preserve">PASTILHA CERAMICA/PORCELANA, REVEST INT/EXT E  PISCINA, CORES LISAS/SOLIDAS, QUENTES, SEM MESCLAGEM/MISTURA, *2,5 X 2,5* CM                                                                                                                                                                                                                                                                                                                                                                               </t>
  </si>
  <si>
    <t xml:space="preserve">PASTILHA CERAMICA/PORCELANA, REVEST INT/EXT E  PISCINA, CORES LISAS/SOLIDAS, QUENTES, SEM MESCLAGEM/MISTURA, *5 X 5* CM                                                                                                                                                                                                                                                                                                                                                                                   </t>
  </si>
  <si>
    <t xml:space="preserve">PASTILHEIRO (HORISTA)                                                                                                                                                                                                                                                                                                                                                                                                                                                                                     </t>
  </si>
  <si>
    <t xml:space="preserve">PASTILHEIRO (MENSALISTA)                                                                                                                                                                                                                                                                                                                                                                                                                                                                                  </t>
  </si>
  <si>
    <t xml:space="preserve">PATCH CORD (CABO DE REDE), CATEGORIA 5 E (CAT 5E) UTP, 24 AWG, 4 PARES, EXTENSAO DE 1,50 M                                                                                                                                                                                                                                                                                                                                                                                                                </t>
  </si>
  <si>
    <t xml:space="preserve">PATCH CORD (CABO DE REDE), CATEGORIA 5 E (CAT 5E) UTP, 24 AWG, 4 PARES, EXTENSAO DE 2,50 M                                                                                                                                                                                                                                                                                                                                                                                                                </t>
  </si>
  <si>
    <t xml:space="preserve">PATCH CORD (CABO DE REDE), CATEGORIA 6 (CAT 6) UTP, 23 AWG, 4 PARES, EXTENSAO DE 1,50 M                                                                                                                                                                                                                                                                                                                                                                                                                   </t>
  </si>
  <si>
    <t xml:space="preserve">PATCH CORD (CABO DE REDE), CATEGORIA 6 (CAT 6) UTP, 23 AWG, 4 PARES, EXTENSAO DE 2,50 M                                                                                                                                                                                                                                                                                                                                                                                                                   </t>
  </si>
  <si>
    <t xml:space="preserve">PATCH PANEL, 24 PORTAS, CATEGORIA 5E, COM RACKS DE 19" DE LARGURA E 1 U DE ALTURA                                                                                                                                                                                                                                                                                                                                                                                                                         </t>
  </si>
  <si>
    <t xml:space="preserve">PATCH PANEL, 24 PORTAS, CATEGORIA 6, COM RACKS DE 19" DE LARGURA E 1 U DE ALTURA                                                                                                                                                                                                                                                                                                                                                                                                                          </t>
  </si>
  <si>
    <t xml:space="preserve">PATCH PANEL, 48 PORTAS, CATEGORIA 5E, COM RACKS DE 19" DE LARGURA E 2 U DE ALTURA                                                                                                                                                                                                                                                                                                                                                                                                                         </t>
  </si>
  <si>
    <t xml:space="preserve">PATCH PANEL, 48 PORTAS, CATEGORIA 6, COM RACKS DE 19" DE LARGURA E 2 U DE ALTURA                                                                                                                                                                                                                                                                                                                                                                                                                          </t>
  </si>
  <si>
    <t xml:space="preserve">PEDRA ARDOSIA, CINZA, *40 X 40* CM, E= *1 CM                                                                                                                                                                                                                                                                                                                                                                                                                                                              </t>
  </si>
  <si>
    <t xml:space="preserve">PEDRA ARDOSIA, CINZA, 20  X  40 CM,  E=  *1 CM                                                                                                                                                                                                                                                                                                                                                                                                                                                            </t>
  </si>
  <si>
    <t xml:space="preserve">PEDRA ARDOSIA, CINZA, 30  X  30,  E= *1 CM                                                                                                                                                                                                                                                                                                                                                                                                                                                                </t>
  </si>
  <si>
    <t xml:space="preserve">PEDRA BRITADA GRADUADA, CLASSIFICADA (POSTO PEDREIRA/FORNECEDOR, SEM FRETE)                                                                                                                                                                                                                                                                                                                                                                                                                               </t>
  </si>
  <si>
    <t xml:space="preserve">PEDRA BRITADA N. 0, OU PEDRISCO (4,8 A 9,5 MM) POSTO PEDREIRA/FORNECEDOR, SEM FRETE                                                                                                                                                                                                                                                                                                                                                                                                                       </t>
  </si>
  <si>
    <t xml:space="preserve">PEDRA BRITADA N. 1 (9,5 a 19 MM) POSTO PEDREIRA/FORNECEDOR, SEM FRETE                                                                                                                                                                                                                                                                                                                                                                                                                                     </t>
  </si>
  <si>
    <t xml:space="preserve">PEDRA BRITADA N. 2 (19 A 38 MM) POSTO PEDREIRA/FORNECEDOR, SEM FRETE                                                                                                                                                                                                                                                                                                                                                                                                                                      </t>
  </si>
  <si>
    <t xml:space="preserve">PEDRA BRITADA N. 3 (38 A 50 MM) POSTO PEDREIRA/FORNECEDOR, SEM FRETE                                                                                                                                                                                                                                                                                                                                                                                                                                      </t>
  </si>
  <si>
    <t xml:space="preserve">PEDRA BRITADA N. 4 (50 A 76 MM) POSTO PEDREIRA/FORNECEDOR, SEM FRETE                                                                                                                                                                                                                                                                                                                                                                                                                                      </t>
  </si>
  <si>
    <t xml:space="preserve">PEDRA BRITADA N. 5 (76 A 100 MM) POSTO PEDREIRA/FORNECEDOR, SEM FRETE                                                                                                                                                                                                                                                                                                                                                                                                                                     </t>
  </si>
  <si>
    <t xml:space="preserve">PEDRA BRITADA OU BICA CORRIDA, NAO CLASSIFICADA (POSTO PEDREIRA/FORNECEDOR, SEM FRETE)                                                                                                                                                                                                                                                                                                                                                                                                                    </t>
  </si>
  <si>
    <t xml:space="preserve">PEDRA DE MAO OU PEDRA RACHAO PARA ARRIMO/FUNDACAO (POSTO PEDREIRA/FORNECEDOR, SEM FRETE)                                                                                                                                                                                                                                                                                                                                                                                                                  </t>
  </si>
  <si>
    <t xml:space="preserve">PEDRA GRANITICA OU BASALTICA IRREGULAR, FAIXA GRANULOMETRICA 100 A 150 MM PARA PAVIMENTACAO OU CALCAMENTO POLIEDRICO, POSTO PEDREIRA / FORNECEDOR (SEM FRETE)                                                                                                                                                                                                                                                                                                                                             </t>
  </si>
  <si>
    <t xml:space="preserve">PEDRA GRANITICA OU BASALTO, CACO, RETALHO, CAVACO, TIPO MIRACEMA, MADEIRA, PADUANA, RACHINHA, SANTA ISABEL OU OUTRAS SIMILARES, E=  *1,0 A *2,0 CM                                                                                                                                                                                                                                                                                                                                                        </t>
  </si>
  <si>
    <t xml:space="preserve">PEDRA GRANITICA, SERRADA, TIPO MIRACEMA, MADEIRA, PADUANA, RACHINHA, SANTA ISABEL OU OUTRAS SIMILARES, *11,5 X  *23 CM, E=  *1,0 A *2,0 CM                                                                                                                                                                                                                                                                                                                                                                </t>
  </si>
  <si>
    <t xml:space="preserve">PEDRA PORTUGUESA  OU PETIT PAVE, BRANCA OU PRETA                                                                                                                                                                                                                                                                                                                                                                                                                                                          </t>
  </si>
  <si>
    <t xml:space="preserve">PEDRA QUARTZITO OU CALCARIO LAMINADO, CACO, TIPO CARIRI, ITACOLOMI, LAGOA SANTA, LUMINARIA, PIRENOPOLIS, SAO TOME OU OUTRAS SIMILARES DA REGIAO, E=  *1,5 A *2,5 CM                                                                                                                                                                                                                                                                                                                                       </t>
  </si>
  <si>
    <t xml:space="preserve">PEDRA QUARTZITO OU CALCARIO LAMINADO, SERRADA, TIPO CARIRI, ITACOLOMI, LAGOA SANTA, LUMINARIA, PIRENOPOLIS, SAO TOME OU OUTRAS SIMILARES DA REGIAO, *20 X *40 CM, E=  *1,5 A *2,5 CM                                                                                                                                                                                                                                                                                                                      </t>
  </si>
  <si>
    <t xml:space="preserve">PEDREGULHO OU PICARRA DE JAZIDA, AO NATURAL, PARA BASE DE PAVIMENTACAO (RETIRADO NA JAZIDA, SEM TRANSPORTE)                                                                                                                                                                                                                                                                                                                                                                                               </t>
  </si>
  <si>
    <t xml:space="preserve">PEDREIRO (HORISTA)                                                                                                                                                                                                                                                                                                                                                                                                                                                                                        </t>
  </si>
  <si>
    <t xml:space="preserve">PEDREIRO (MENSALISTA)                                                                                                                                                                                                                                                                                                                                                                                                                                                                                     </t>
  </si>
  <si>
    <t xml:space="preserve">PEITORIL EM MARMORE, POLIDO, BRANCO COMUM, L= *15* CM, E=  *2,0* CM, COM PINGADEIRA                                                                                                                                                                                                                                                                                                                                                                                                                       </t>
  </si>
  <si>
    <t xml:space="preserve">PEITORIL EM MARMORE, POLIDO, BRANCO COMUM, L= *15* CM, E=  *3* CM, CORTE RETO                                                                                                                                                                                                                                                                                                                                                                                                                             </t>
  </si>
  <si>
    <t xml:space="preserve">PEITORIL PRE-MOLDADO EM GRANILITE, MARMORITE OU GRANITINA, L = *15* CM                                                                                                                                                                                                                                                                                                                                                                                                                                    </t>
  </si>
  <si>
    <t xml:space="preserve">PEITORIL/ SOLEIRA EM MARMORE, POLIDO, BRANCO COMUM, L= *25* CM, E=  *3* CM, CORTE RETO                                                                                                                                                                                                                                                                                                                                                                                                                    </t>
  </si>
  <si>
    <t xml:space="preserve">PELICULA REFLETIVA, GT 7 ANOS PARA SINALIZACAO VERTICAL                                                                                                                                                                                                                                                                                                                                                                                                                                                   </t>
  </si>
  <si>
    <t xml:space="preserve">PENDURAL OU PRESILHA REGULADORA, EM ACO GALVANIZADO, COM CORPO, MOLA E REBITE, PARA PERFIL TIPO CANALETA DE ESTRUTURA EM FORROS DRYWALL                                                                                                                                                                                                                                                                                                                                                                   </t>
  </si>
  <si>
    <t xml:space="preserve">PENDURAL OU REGULADOR, COM MOLA, EM ACO GALVANIZADO, PARA PERFIL TIPO T CLICADO DE FORROS REMOVIVEL                                                                                                                                                                                                                                                                                                                                                                                                       </t>
  </si>
  <si>
    <t xml:space="preserve">PENEIRA ROTATIVA COM MOTOR ELETRICO TRIFASICO DE 2 CV, CILINDRO DE 1 M X 0,60 M, COM FUROS DE 3,17 MM                                                                                                                                                                                                                                                                                                                                                                                                     </t>
  </si>
  <si>
    <t xml:space="preserve">PERFIL "H" DE ACO LAMINADO, "HP" 250 X 62,0                                                                                                                                                                                                                                                                                                                                                                                                                                                               </t>
  </si>
  <si>
    <t xml:space="preserve">PERFIL "H" DE ACO LAMINADO, "HP" 310 X 79,0                                                                                                                                                                                                                                                                                                                                                                                                                                                               </t>
  </si>
  <si>
    <t xml:space="preserve">PERFIL "H" DE ACO LAMINADO, "W" 200 X 35,9                                                                                                                                                                                                                                                                                                                                                                                                                                                                </t>
  </si>
  <si>
    <t xml:space="preserve">PERFIL "I" DE ACO LAMINADO, ABAS INCLINADAS, "I" 102 X 12,7                                                                                                                                                                                                                                                                                                                                                                                                                                               </t>
  </si>
  <si>
    <t xml:space="preserve">PERFIL "I" DE ACO LAMINADO, ABAS INCLINADAS, "I" 152 X 22                                                                                                                                                                                                                                                                                                                                                                                                                                                 </t>
  </si>
  <si>
    <t xml:space="preserve">PERFIL "I" DE ACO LAMINADO, ABAS INCLINADAS, "I" 203 X 34,3                                                                                                                                                                                                                                                                                                                                                                                                                                               </t>
  </si>
  <si>
    <t xml:space="preserve">PERFIL "I" DE ACO LAMINADO, ABAS PARALELAS, "W", QUALQUER BITOLA                                                                                                                                                                                                                                                                                                                                                                                                                                          </t>
  </si>
  <si>
    <t xml:space="preserve">PERFIL "U" DE ACO LAMINADO, "U" 102 X 9,3                                                                                                                                                                                                                                                                                                                                                                                                                                                                 </t>
  </si>
  <si>
    <t xml:space="preserve">PERFIL "U" DE ACO LAMINADO, "U" 152 X 15,6                                                                                                                                                                                                                                                                                                                                                                                                                                                                </t>
  </si>
  <si>
    <t xml:space="preserve">PERFIL "U" EM CHAPA ACO DOBRADA, E = 3,04 MM, H = 20 CM, ABAS = 5 CM (4,47 KG/M)                                                                                                                                                                                                                                                                                                                                                                                                                          </t>
  </si>
  <si>
    <t xml:space="preserve">PERFIL "U" ENRIJECIDO DE ACO GALVANIZADO, DOBRADO, 150 X 60 X 20 MM, E = 3,00 MM OU 200 X 75 X 25 MM, E = 3,75 MM                                                                                                                                                                                                                                                                                                                                                                                         </t>
  </si>
  <si>
    <t xml:space="preserve">PERFIL "U" SIMPLES DE ACO GALVANIZADO DOBRADO 75 X *40* MM, E = 2,65 MM                                                                                                                                                                                                                                                                                                                                                                                                                                   </t>
  </si>
  <si>
    <t xml:space="preserve">PERFIL CANALETA, FORMATO C, EM ACO ZINCADO, PARA ESTRUTURA FORRO DRYWALL, E = 0,5 MM, *46 X 18* (L X H), COMPRIMENTO 3 M                                                                                                                                                                                                                                                                                                                                                                                  </t>
  </si>
  <si>
    <t xml:space="preserve">PERFIL CANTONEIRA L, LISA, EM ACO, 25 X 30 MM, E = 0,5 MM, PARA ESTRUTURA DRYWALL                                                                                                                                                                                                                                                                                                                                                                                                                         </t>
  </si>
  <si>
    <t xml:space="preserve">PERFIL CANTONEIRA L, PERFURADA, EM ACO, 23 X 23 MM, E = 0,5 MM, PARA ESTRUTURA DRYWALL                                                                                                                                                                                                                                                                                                                                                                                                                    </t>
  </si>
  <si>
    <t xml:space="preserve">PERFIL CARTOLA DE ACO GALVANIZADO, *20 X 30 X 10* MM, E =  0,8 MM                                                                                                                                                                                                                                                                                                                                                                                                                                         </t>
  </si>
  <si>
    <t xml:space="preserve">PERFIL DE ALUMINIO ANODIZADO                                                                                                                                                                                                                                                                                                                                                                                                                                                                              </t>
  </si>
  <si>
    <t xml:space="preserve">PERFIL DE BORRACHA EPDM MACICO *12 X 15* MM PARA ESQUADRIAS                                                                                                                                                                                                                                                                                                                                                                                                                                               </t>
  </si>
  <si>
    <t xml:space="preserve">PERFIL ELASTOMERICO PRE-FORMADO EM EPMD, PARA JUNTA DE DILATACAO DE PISOS COM POUCA SOLICITACAO, 15 MM DE LARGURA, MOVIMENTACAO DE *11 A 19* MM                                                                                                                                                                                                                                                                                                                                                           </t>
  </si>
  <si>
    <t xml:space="preserve">PERFIL ELASTOMERICO PRE-FORMADO EM EPMD, PARA JUNTA DE DILATACAO DE USO GERAL EM MEDIAS SOLICITACOES, 8 MM DE LARGURA, MOVIMENTACAO DE *5 A 11* MM                                                                                                                                                                                                                                                                                                                                                        </t>
  </si>
  <si>
    <t xml:space="preserve">PERFIL EM ALUMINIO, FORMATO U, ABAS IGUAIS, LARGURA DE 25,4 MM (1"), ESPESSURA DE 2,38 MM (3/32") E PESO LINEAR DE APROXIMADAMENTE 0,460 KG/M                                                                                                                                                                                                                                                                                                                                                             </t>
  </si>
  <si>
    <t xml:space="preserve">PERFIL GUIA, FORMATO U, EM ACO ZINCADO, PARA ESTRUTURA PAREDE DRYWALL, E = 0,5 MM, 48  X 3000 MM (L X C)                                                                                                                                                                                                                                                                                                                                                                                                  </t>
  </si>
  <si>
    <t xml:space="preserve">PERFIL GUIA, FORMATO U, EM ACO ZINCADO, PARA ESTRUTURA PAREDE DRYWALL, E = 0,5 MM, 70 X 3000 MM (L X C)                                                                                                                                                                                                                                                                                                                                                                                                   </t>
  </si>
  <si>
    <t xml:space="preserve">PERFIL GUIA, FORMATO U, EM ACO ZINCADO, PARA ESTRUTURA PAREDE DRYWALL, E = 0,5 MM, 90 X 3000 MM (L X C)                                                                                                                                                                                                                                                                                                                                                                                                   </t>
  </si>
  <si>
    <t xml:space="preserve">PERFIL LONGARINA (PRINCIPAL), T CLICADO, EM ACO, BRANCO NAS FACES APARENTES, PARA FORRO REMOVIVEL, 24 X 32 X 3750 MM (L X H X C                                                                                                                                                                                                                                                                                                                                                                           </t>
  </si>
  <si>
    <t xml:space="preserve">PERFIL MONTANTE, FORMATO C, EM ACO ZINCADO, PARA ESTRUTURA PAREDE DRYWALL, E = 0,5 MM, 48 X 3000 MM (L X C)                                                                                                                                                                                                                                                                                                                                                                                               </t>
  </si>
  <si>
    <t xml:space="preserve">PERFIL MONTANTE, FORMATO C, EM ACO ZINCADO, PARA ESTRUTURA PAREDE DRYWALL, E = 0,5 MM, 70 X 3000 MM (L X C)                                                                                                                                                                                                                                                                                                                                                                                               </t>
  </si>
  <si>
    <t xml:space="preserve">PERFIL MONTANTE, FORMATO C, EM ACO ZINCADO, PARA ESTRUTURA PAREDE DRYWALL, E = 0,5 MM, 90 X 3000 MM (L X C)                                                                                                                                                                                                                                                                                                                                                                                               </t>
  </si>
  <si>
    <t xml:space="preserve">PERFIL RODAPE DE IMPERMEABILIZACAO, FORMATO L, EM ACO ZINCADO, PARA ESTRUTURA DRYWALL, E = 0,5 MM, 220 X 3000 MM (H X C)                                                                                                                                                                                                                                                                                                                                                                                  </t>
  </si>
  <si>
    <t xml:space="preserve">PERFIL TABICA ABERTA, PERFURADA, FORMATO Z, EM ACO GALVANIZADO NATURAL, LARGURA APROXIMADA 40 MM, PARA ESTRUTURA FORRO DRYWALL                                                                                                                                                                                                                                                                                                                                                                            </t>
  </si>
  <si>
    <t xml:space="preserve">PERFIL TABICA FECHADA, LISA, FORMATO Z, EM ACO GALVANIZADO NATURAL, LARGURA TOTAL NA HORIZONTAL *40* MM, PARA ESTRUTURA FORRO DRYWALL                                                                                                                                                                                                                                                                                                                                                                     </t>
  </si>
  <si>
    <t xml:space="preserve">PERFIL TIPO CANTONEIRA EM L, EM ACO GALVANIZADO, BRANCO, PARA FORRO REMOVIVEL, *23* X 3000 MM (L X C)                                                                                                                                                                                                                                                                                                                                                                                                     </t>
  </si>
  <si>
    <t xml:space="preserve">PERFIL TRAVESSA (SECUNDARIO), T CLICADO, EM ACO GALVANIZADO , BRANCO, PARA FORRO REMOVIVEL, 24 X 1250 MM (L X C)                                                                                                                                                                                                                                                                                                                                                                                          </t>
  </si>
  <si>
    <t xml:space="preserve">PERFIL TRAVESSA (SECUNDARIO), T CLICADO, EM ACO GALVANIZADO, BRANCO, PARA FORRO REMOVIVEL, 24 X 625 MM (L X C)                                                                                                                                                                                                                                                                                                                                                                                            </t>
  </si>
  <si>
    <t xml:space="preserve">PERFIL U DE ABAS IGUAIS, EM ALUMINIO, 1/2" (1,27 X 1,27 CM), PARA PORTA OU JANELA DE CORRER                                                                                                                                                                                                                                                                                                                                                                                                               </t>
  </si>
  <si>
    <t xml:space="preserve">PERFIL UDC ("U" DOBRADO DE CHAPA) SIMPLES DE ACO LAMINADO, GALVANIZADO, ASTM A36, 127 X 50 MM, E= 3 MM                                                                                                                                                                                                                                                                                                                                                                                                    </t>
  </si>
  <si>
    <t xml:space="preserve">PERFILADO PERFURADO DUPLO 38 X 76 MM, CHAPA 22                                                                                                                                                                                                                                                                                                                                                                                                                                                            </t>
  </si>
  <si>
    <t xml:space="preserve">PERFILADO PERFURADO SIMPLES 38 X 38 MM, CHAPA 22                                                                                                                                                                                                                                                                                                                                                                                                                                                          </t>
  </si>
  <si>
    <t xml:space="preserve">PERFILADO PERFURADO 19 X 38 MM, CHAPA 22                                                                                                                                                                                                                                                                                                                                                                                                                                                                  </t>
  </si>
  <si>
    <t xml:space="preserve">PERFURATRIZ COM TORRE METALICA PARA EXECUCAO DE ESTACA HELICE CONTINUA, PROFUNDIDADE MAXIMA DE 30 M, DIAMETRO MAXIMO DE 800 MM, POTENCIA INSTALADA DE 268 HP, MESA ROTATIVA COM TORQUE MAXIMO DE 170 KNM                                                                                                                                                                                                                                                                                                  </t>
  </si>
  <si>
    <t xml:space="preserve">PERFURATRIZ COM TORRE METALICA PARA EXECUCAO DE ESTACA HELICE CONTINUA, PROFUNDIDADE MAXIMA DE 32 M, DIAMETRO MAXIMO DE 1000 MM, POTENCIA INSTALADA DE 350 HP, MESA ROTATIVA COM TORQUE MAXIMO DE 263 KNM                                                                                                                                                                                                                                                                                                 </t>
  </si>
  <si>
    <t xml:space="preserve">PERFURATRIZ HIDRAULICA COM TRADO CURTO ACOPLADO, PROFUNDIDADE MAXIMA DE 20 M, DIAMETRO MAXIMO DE 1500 MM, POTENCIA INSTALADA DE 137 HP, MESA ROTATIVA COM TORQUE MAXIMO DE 30 KNM (INCLUI MONTAGEM, NAO INCLUI CAMINHAO)                                                                                                                                                                                                                                                                                  </t>
  </si>
  <si>
    <t xml:space="preserve">PERFURATRIZ MANUAL, TORQUE MAXIMO 55 KGF.M, POTENCIA 5 CV, COM DIAMETRO MAXIMO 8 1/2" (INCLUI SUPORTE/CHASSI TIPO MESA)                                                                                                                                                                                                                                                                                                                                                                                   </t>
  </si>
  <si>
    <t xml:space="preserve">PERFURATRIZ MANUAL, TORQUE MAXIMO 83 N.M, POTENCIA 5 CV, COM DIAMETRO MAXIMO 4" (NAO INCLUI SUPORTE / CHASSI)                                                                                                                                                                                                                                                                                                                                                                                             </t>
  </si>
  <si>
    <t xml:space="preserve">PERFURATRIZ MANUAL, TORQUE MAXIMO 83 N.M, POTENCIA 5 CV, COM DIAMETRO MAXIMO 4", PARA SOLO GRAMPEADO (INCLUI SUPORTE OU CHASSI TIPO MESA)                                                                                                                                                                                                                                                                                                                                                                 </t>
  </si>
  <si>
    <t xml:space="preserve">PERFURATRIZ PNEUMATICA MANUAL DE PESO MEDIO, 18KG, COMPRIMENTO DE CURSO DE 6 M, DIAMETRO DO PISTAO DE 5,5 CM                                                                                                                                                                                                                                                                                                                                                                                              </t>
  </si>
  <si>
    <t xml:space="preserve">PERFURATRIZ SOBRE ESTEIRA, TORQUE MAXIMO DE 600 KGF, POTENCIA ENTRE 50 E 60 HP, DIAMETRO MAXIMO DE 10"                                                                                                                                                                                                                                                                                                                                                                                                    </t>
  </si>
  <si>
    <t xml:space="preserve">PERFURATRIZ SOBRE ESTEIRA, TORQUE MAXIMO 600 KGF, PESO MEDIO 1000 KG, POTENCIA 20 HP, DIAMETRO MAXIMO 10"                                                                                                                                                                                                                                                                                                                                                                                                 </t>
  </si>
  <si>
    <t xml:space="preserve">PICAPE CABINE SIMPLES COM MOTOR 1.6 FLEX, CAMBIO MANUAL, POTENCIA 101/104 CV, 2 PORTAS                                                                                                                                                                                                                                                                                                                                                                                                                    </t>
  </si>
  <si>
    <t xml:space="preserve">PILAR QUADRADO NAO APARELHADO *10 X 10* CM, EM MACARANDUBA/MASSARANDUBA, ANGELIM OU EQUIVALENTE DA REGIAO - BRUTA                                                                                                                                                                                                                                                                                                                                                                                         </t>
  </si>
  <si>
    <t xml:space="preserve">PILAR QUADRADO NAO APARELHADO *15 X 15* CM, EM MACARANDUBA/MASSARANDUBA, ANGELIM OU EQUIVALENTE DA REGIAO - BRUTA                                                                                                                                                                                                                                                                                                                                                                                         </t>
  </si>
  <si>
    <t xml:space="preserve">PILAR QUADRADO NAO APARELHADO *20 X 20* CM, EM MACARANDUBA/MASSARANDUBA, ANGELIM OU EQUIVALENTE DA REGIAO - BRUTA                                                                                                                                                                                                                                                                                                                                                                                         </t>
  </si>
  <si>
    <t xml:space="preserve">PINCEL CHATO (TRINCHA) CERDAS GRIS 1.1/2 " (38 MM)                                                                                                                                                                                                                                                                                                                                                                                                                                                        </t>
  </si>
  <si>
    <t xml:space="preserve">PINGADEIRA PLASTICA PARA TELHA DE FIBROCIMENTO CANALETE 49/KALHETA OU CANALETE 90/KALHETAO                                                                                                                                                                                                                                                                                                                                                                                                                </t>
  </si>
  <si>
    <t xml:space="preserve">PINO DE ACO COM ARRUELA CONICA, DIAMETRO ARRUELA = *23* MM E COMP HASTE = *27* MM (ACAO INDIRETA)                                                                                                                                                                                                                                                                                                                                                                                                         </t>
  </si>
  <si>
    <t xml:space="preserve">PINO DE ACO COM FURO, HASTE = 27 MM (ACAO DIRETA)                                                                                                                                                                                                                                                                                                                                                                                                                                                         </t>
  </si>
  <si>
    <t xml:space="preserve">PINO DE ACO COM ROSCA 1/4 ", COMPRIMENTO DA HASTE = 30 MM E ROSCA = 20 MM (ACAO DIRETA)                                                                                                                                                                                                                                                                                                                                                                                                                   </t>
  </si>
  <si>
    <t xml:space="preserve">PINO DE ACO LISO 1/4 ", HASTE = *36,5* MM (ACAO DIRETA)                                                                                                                                                                                                                                                                                                                                                                                                                                                   </t>
  </si>
  <si>
    <t xml:space="preserve">PINO DE ACO LISO 1/4 ", HASTE = *53* MM (ACAO DIRETA)                                                                                                                                                                                                                                                                                                                                                                                                                                                     </t>
  </si>
  <si>
    <t xml:space="preserve">PINO GUIA RETO, EM LATAO, CHAPA COM 3 MM DE ESPESSURA E GUIA COM ROLETE DE 9 MM                                                                                                                                                                                                                                                                                                                                                                                                                           </t>
  </si>
  <si>
    <t xml:space="preserve">PINO ROSCA EXTERNA, EM ACO GALVANIZADO, PARA ISOLADOR DE 15KV, DIAMETRO 25 MM, COMPRIMENTO *290* MM                                                                                                                                                                                                                                                                                                                                                                                                       </t>
  </si>
  <si>
    <t xml:space="preserve">PINO ROSCA EXTERNA, EM ACO GALVANIZADO, PARA ISOLADOR DE 25KV, DIAMETRO 35MM, COMPRIMENTO *320* MM                                                                                                                                                                                                                                                                                                                                                                                                        </t>
  </si>
  <si>
    <t xml:space="preserve">PINTOR (HORISTA)                                                                                                                                                                                                                                                                                                                                                                                                                                                                                          </t>
  </si>
  <si>
    <t xml:space="preserve">PINTOR (MENSALISTA)                                                                                                                                                                                                                                                                                                                                                                                                                                                                                       </t>
  </si>
  <si>
    <t xml:space="preserve">PINTOR DE LETREIROS (HORISTA)                                                                                                                                                                                                                                                                                                                                                                                                                                                                             </t>
  </si>
  <si>
    <t xml:space="preserve">PINTOR DE LETREIROS (MENSALISTA)                                                                                                                                                                                                                                                                                                                                                                                                                                                                          </t>
  </si>
  <si>
    <t xml:space="preserve">PINTOR PARA TINTA EPOXI (HORISTA)                                                                                                                                                                                                                                                                                                                                                                                                                                                                         </t>
  </si>
  <si>
    <t xml:space="preserve">PINTOR PARA TINTA EPOXI (MENSALISTA)                                                                                                                                                                                                                                                                                                                                                                                                                                                                      </t>
  </si>
  <si>
    <t xml:space="preserve">PISO DE BORRACHA CANELADO EM PLACAS 50 X 50 CM, E = *3,5* MM, PARA COLA                                                                                                                                                                                                                                                                                                                                                                                                                                   </t>
  </si>
  <si>
    <t xml:space="preserve">PISO DE BORRACHA ESPORTIVO EM PLACAS 50 X 50 CM, E = 15 MM, PARA ARGAMASSA, PRETO                                                                                                                                                                                                                                                                                                                                                                                                                         </t>
  </si>
  <si>
    <t xml:space="preserve">PISO DE BORRACHA FRISADO OU PASTILHADO, PRETO, EM PLACAS 50 X 50 CM, E = 7 MM, PARA ARGAMASSA                                                                                                                                                                                                                                                                                                                                                                                                             </t>
  </si>
  <si>
    <t xml:space="preserve">PISO DE BORRACHA PASTILHADO EM PLACAS 50 X 50 CM, E = *3,5* MM, PARA COLA, PRETO                                                                                                                                                                                                                                                                                                                                                                                                                          </t>
  </si>
  <si>
    <t xml:space="preserve">PISO DE BORRACHA PASTILHADO EM PLACAS 50 X 50 CM, E = 15 MM, PARA ARGAMASSA, PRETO                                                                                                                                                                                                                                                                                                                                                                                                                        </t>
  </si>
  <si>
    <t xml:space="preserve">PISO ELEVADO COM 2 PLACAS DE ACO COM ENCHIMENTO DE CONCRETO CELULAR, INCLUSO BASE/HASTE/CRUZETAS, 60 X 60 CM, H = *28* CM, RESISTENCIA CARGA CONCENTRADA 496 KG (COM COLOCACAO)                                                                                                                                                                                                                                                                                                                           </t>
  </si>
  <si>
    <t xml:space="preserve">PISO EM CERAMICA ESMALTADA EXTRA, PEI MAIOR OU IGUAL A 4, FORMATO MAIOR QUE 2025 CM2                                                                                                                                                                                                                                                                                                                                                                                                                      </t>
  </si>
  <si>
    <t xml:space="preserve">PISO EM CERAMICA ESMALTADA EXTRA, PEI MAIOR OU IGUAL A 4, FORMATO MENOR OU IGUAL A 2025 CM2                                                                                                                                                                                                                                                                                                                                                                                                               </t>
  </si>
  <si>
    <t xml:space="preserve">PISO EM CERAMICA ESMALTADA, COMERCIAL (PADRAO POPULAR), PEI MAIOR OU IGUAL A 3, FORMATO MENOR OU IGUAL A  2025 CM2                                                                                                                                                                                                                                                                                                                                                                                        </t>
  </si>
  <si>
    <t xml:space="preserve">PISO EM GRANILITE, MARMORITE OU GRANITINA, AGREGADO COR PRETO, CINZA, PALHA OU BRANCO, E=  *8* MM (INCLUSO EXECUCAO)                                                                                                                                                                                                                                                                                                                                                                                      </t>
  </si>
  <si>
    <t xml:space="preserve">PISO EM GRANITO, POLIDO, TIPO AMENDOA/ AMARELO CAPRI/ AMARELO DOURADO CARIOCA OU OUTROS EQUIVALENTES DA REGIAO, FORMATO MENOR OU IGUAL A 3025 CM2, E=  *2* CM                                                                                                                                                                                                                                                                                                                                             </t>
  </si>
  <si>
    <t xml:space="preserve">PISO EM GRANITO, POLIDO, TIPO ANDORINHA/ QUARTZ/ CASTELO/ CORUMBA OU OUTROS EQUIVALENTES DA REGIAO, FORMATO MENOR OU IGUAL A 3025 CM2, E=  *2* CM                                                                                                                                                                                                                                                                                                                                                         </t>
  </si>
  <si>
    <t xml:space="preserve">PISO EM GRANITO, POLIDO, TIPO MARFIM, DALLAS, CARAVELAS OU OUTROS EQUIVALENTES DA REGIAO, FORMATO MENOR OU IGUAL A 3025 CM2, E=  *2*CM                                                                                                                                                                                                                                                                                                                                                                    </t>
  </si>
  <si>
    <t xml:space="preserve">PISO EM GRANITO, POLIDO, TIPO PRETO SAO GABRIEL/ TIJUCA OU OUTROS EQUIVALENTES DA REGIAO, FORMATO MENOR OU IGUAL A 3025 CM2, E=  *2* CM                                                                                                                                                                                                                                                                                                                                                                   </t>
  </si>
  <si>
    <t xml:space="preserve">PISO EM PORCELANATO RETIFICADO EXTRA, FORMATO MENOR OU IGUAL A 2025 CM2                                                                                                                                                                                                                                                                                                                                                                                                                                   </t>
  </si>
  <si>
    <t xml:space="preserve">PISO EM REGUA VINILICA SEMIFLEXIVEL, ENCAIXE CLICADO, E = 4 MM (SEM COLOCACAO)                                                                                                                                                                                                                                                                                                                                                                                                                            </t>
  </si>
  <si>
    <t xml:space="preserve">PISO EPOXI AUTONIVELANTE, ESPESSURA *4* MM (INCLUSO EXECUCAO)                                                                                                                                                                                                                                                                                                                                                                                                                                             </t>
  </si>
  <si>
    <t xml:space="preserve">PISO EPOXI MULTILAYER, ESPESSURA *2* MM (INCLUSO EXECUCAO)                                                                                                                                                                                                                                                                                                                                                                                                                                                </t>
  </si>
  <si>
    <t xml:space="preserve">PISO FULGET (GRANITO LAVADO) EM PLACAS DE *40 X 40* CM, E = 2,0 CM (SEM COLOCACAO)                                                                                                                                                                                                                                                                                                                                                                                                                        </t>
  </si>
  <si>
    <t xml:space="preserve">PISO FULGET (GRANITO LAVADO) EM PLACAS DE *75 X 75* CM, E = 2,0 CM (SEM COLOCACAO)                                                                                                                                                                                                                                                                                                                                                                                                                        </t>
  </si>
  <si>
    <t xml:space="preserve">PISO FULGET (GRANITO LAVADO) MOLDADO IN LOCO (INCLUSO EXECUCAO)                                                                                                                                                                                                                                                                                                                                                                                                                                           </t>
  </si>
  <si>
    <t xml:space="preserve">PISO INDUSTRIAL EM CONCRETO ARMADO DE ACABAMENTO POLIDO, ESPESSURA 12 CM (CIMENTO QUEIMADO) (INCLUSO EXECUCAO)                                                                                                                                                                                                                                                                                                                                                                                            </t>
  </si>
  <si>
    <t xml:space="preserve">PISO KORODUR (INCLUSO EXECUCAO)                                                                                                                                                                                                                                                                                                                                                                                                                                                                           </t>
  </si>
  <si>
    <t xml:space="preserve">PISO PODOTATIL DE CONCRETO - DIRECIONAL E ALERTA, *40 X 40 X 2,5* CM                                                                                                                                                                                                                                                                                                                                                                                                                                      </t>
  </si>
  <si>
    <t xml:space="preserve">PISO PORCELANATO, BORDA RETA, EXTRA, FORMATO MAIOR QUE 2025 CM2                                                                                                                                                                                                                                                                                                                                                                                                                                           </t>
  </si>
  <si>
    <t xml:space="preserve">PISO TATIL ALERTA OU DIRECIONAL, DE BORRACHA, COLORIDO, 25 X 25 CM, E = 5 MM, PARA COLA                                                                                                                                                                                                                                                                                                                                                                                                                   </t>
  </si>
  <si>
    <t xml:space="preserve">PISO TATIL DE ALERTA OU DIRECIONAL DE BORRACHA, PRETO, 25 X 25 CM, E = 5 MM, PARA COLA                                                                                                                                                                                                                                                                                                                                                                                                                    </t>
  </si>
  <si>
    <t xml:space="preserve">PISO TATIL DE ALERTA OU DIRECIONAL, DE BORRACHA, COLORIDO, 25 X 25 CM, E = 12 MM, PARA ARGAMASSA                                                                                                                                                                                                                                                                                                                                                                                                          </t>
  </si>
  <si>
    <t xml:space="preserve">PISO TATIL DE ALERTA OU DIRECIONAL, DE BORRACHA, PRETO, 25 X 25 CM, E = 12 MM, PARA ARGAMASSA                                                                                                                                                                                                                                                                                                                                                                                                             </t>
  </si>
  <si>
    <t xml:space="preserve">PISO URETANO, VERSAO REVESTIMENTO AUTONIVELANTE, ESPESSURA VARIÁVEL DE 3 A 4 MM (INCLUSO EXECUCAO)                                                                                                                                                                                                                                                                                                                                                                                                        </t>
  </si>
  <si>
    <t xml:space="preserve">PISO/ REVESTIMENTO EM GRANITO, POLIDO, TIPO ANDORINHA/ QUARTZ/ CASTELO/ CORUMBA OU OUTROS EQUIVALENTES DA REGIAO, FORMATO MAIOR OU IGUAL A 3025 CM2, E = *2*CM                                                                                                                                                                                                                                                                                                                                            </t>
  </si>
  <si>
    <t xml:space="preserve">PISO/ REVESTIMENTO EM MARMORE, POLIDO, BRANCO COMUM, FORMATO MAIOR OU IGUAL A 3025 CM2, E = *2* CM                                                                                                                                                                                                                                                                                                                                                                                                        </t>
  </si>
  <si>
    <t xml:space="preserve">PISO/ REVESTIMENTO EM MARMORE, POLIDO, BRANCO COMUM, FORMATO MENOR OU IGUAL A 3025 CM2, E = *2* CM                                                                                                                                                                                                                                                                                                                                                                                                        </t>
  </si>
  <si>
    <t xml:space="preserve">PLACA / CHAPA DE GESSO ACARTONADO, ACABAMENTO VINILICO LISO EM UMA DAS FACES, COR BRANCA, BORDA QUADRADA, E = 9,5 MM, *625 X 1250* MM (L X C), PARA FORRO REMOVIVEL                                                                                                                                                                                                                                                                                                                                       </t>
  </si>
  <si>
    <t xml:space="preserve">PLACA / CHAPA DE GESSO ACARTONADO, ACABAMENTO VINILICO LISO EM UMA DAS FACES, COR BRANCA, BORDA QUADRADA, E = 9,5 MM, *625 X 625* MM (L X C), PARA FORRO REMOVIVEL                                                                                                                                                                                                                                                                                                                                        </t>
  </si>
  <si>
    <t xml:space="preserve">PLACA / CHAPA DE GESSO ACARTONADO, RESISTENTE A UMIDADE (RU), COR VERDE, E = 12,5 MM, 1200 X 1800 MM (L X C)                                                                                                                                                                                                                                                                                                                                                                                              </t>
  </si>
  <si>
    <t xml:space="preserve">PLACA / CHAPA DE GESSO ACARTONADO, RESISTENTE A UMIDADE (RU), COR VERDE, E = 12,5 MM, 1200 X 2400 MM (L X C)                                                                                                                                                                                                                                                                                                                                                                                              </t>
  </si>
  <si>
    <t xml:space="preserve">PLACA / CHAPA DE GESSO ACARTONADO, RESISTENTE A UMIDADE (RU), COR VERDE, E = 15 MM, 1200 X 2400 MM (L X C)                                                                                                                                                                                                                                                                                                                                                                                                </t>
  </si>
  <si>
    <t xml:space="preserve">PLACA / CHAPA DE GESSO ACARTONADO, RESISTENTE AO FOGO (RF), COR ROSA, E = 12,5 MM, 1200 X 1800 MM (L X C)                                                                                                                                                                                                                                                                                                                                                                                                 </t>
  </si>
  <si>
    <t xml:space="preserve">PLACA / CHAPA DE GESSO ACARTONADO, RESISTENTE AO FOGO (RF), COR ROSA, E = 12,5 MM, 1200 X 2400 MM (L X C)                                                                                                                                                                                                                                                                                                                                                                                                 </t>
  </si>
  <si>
    <t xml:space="preserve">PLACA / CHAPA DE GESSO ACARTONADO, RESISTENTE AO FOGO (RF), COR ROSA, E = 15 MM, 1200 X 2400 MM (L X C)                                                                                                                                                                                                                                                                                                                                                                                                   </t>
  </si>
  <si>
    <t xml:space="preserve">PLACA / CHAPA DE GESSO ACARTONADO, STANDARD (ST), COR BRANCA, E = 12,5 MM, 1200 X 1800 MM (L X C)                                                                                                                                                                                                                                                                                                                                                                                                         </t>
  </si>
  <si>
    <t xml:space="preserve">PLACA / CHAPA DE GESSO ACARTONADO, STANDARD (ST), COR BRANCA, E = 12,5 MM, 1200 X 2400 MM (L X C)                                                                                                                                                                                                                                                                                                                                                                                                         </t>
  </si>
  <si>
    <t xml:space="preserve">PLACA / CHAPA DE GESSO ACARTONADO, STANDARD (ST), COR BRANCA, E = 15 MM, 1200 X 2400 MM (L X C)                                                                                                                                                                                                                                                                                                                                                                                                           </t>
  </si>
  <si>
    <t xml:space="preserve">PLACA CIMENTICIA LISA E = 10 MM, DE 1,20 X *2,50* M (SEM AMIANTO)                                                                                                                                                                                                                                                                                                                                                                                                                                         </t>
  </si>
  <si>
    <t xml:space="preserve">PLACA CIMENTICIA LISA E = 6 MM, DE 1,20 X *2,50* M (SEM AMIANTO)                                                                                                                                                                                                                                                                                                                                                                                                                                          </t>
  </si>
  <si>
    <t xml:space="preserve">PLACA DE ACO ESMALTADA PARA  IDENTIFICACAO DE RUA, *45 CM X 20* CM                                                                                                                                                                                                                                                                                                                                                                                                                                        </t>
  </si>
  <si>
    <t xml:space="preserve">PLACA DE ACRILICO TRANSPARENTE ADESIVADA PARA SINALIZACAO DE PORTAS, BORDA POLIDA, DE *25 X 8*, E = 6 MM (NAO INCLUI ACESSORIOS PARA FIXACAO)                                                                                                                                                                                                                                                                                                                                                             </t>
  </si>
  <si>
    <t xml:space="preserve">PLACA DE FIBRA MINERAL PARA FORRO, DE 1250 X 625 MM, E = 15 MM, BORDA RETA, COM PINTURA ANTIMOFO (NAO INCLUI PERFIS)                                                                                                                                                                                                                                                                                                                                                                                      </t>
  </si>
  <si>
    <t xml:space="preserve">PLACA DE FIBRA MINERAL PARA FORRO, DE 625 X 625 MM, E = 15 MM, BORDA REBAIXADA PARA PERFIL 24 MM, COM PINTURA ANTIMOFO (NAO INCLUI PERFIS)                                                                                                                                                                                                                                                                                                                                                                </t>
  </si>
  <si>
    <t xml:space="preserve">PLACA DE FIBRA MINERAL PARA FORRO, DE 625 X 625 MM, E = 15 MM, BORDA RETA, COM PINTURA ANTIMOFO (NAO INCLUI PERFIS)                                                                                                                                                                                                                                                                                                                                                                                       </t>
  </si>
  <si>
    <t xml:space="preserve">PLACA DE GESSO PARA FORRO, *60 X 60* CM, ESPESSURA DE 12 MM (SEM COLOCACAO)                                                                                                                                                                                                                                                                                                                                                                                                                               </t>
  </si>
  <si>
    <t xml:space="preserve">PLACA DE INAUGURACAO EM BRONZE *35X 50*CM                                                                                                                                                                                                                                                                                                                                                                                                                                                                 </t>
  </si>
  <si>
    <t xml:space="preserve">PLACA DE INAUGURACAO METALICA, *40* CM X *60* CM                                                                                                                                                                                                                                                                                                                                                                                                                                                          </t>
  </si>
  <si>
    <t xml:space="preserve">PLACA DE OBRA (PARA CONSTRUCAO CIVIL) EM CHAPA GALVANIZADA *N. 22*, ADESIVADA, DE *2,4 X 1,2* M (SEM POSTES PARA FIXACAO)                                                                                                                                                                                                                                                                                                                                                                                 </t>
  </si>
  <si>
    <t xml:space="preserve">PLACA DE SINALIZACAO DE SEGURANCA CONTRA INCENDIO - ALERTA, TRIANGULAR, BASE DE *30* CM, EM PVC *2* MM ANTI-CHAMAS (SIMBOLOS, CORES E PICTOGRAMAS CONFORME NBR 16820)                                                                                                                                                                                                                                                                                                                                     </t>
  </si>
  <si>
    <t xml:space="preserve">PLACA DE SINALIZACAO DE SEGURANCA CONTRA INCENDIO, FOTOLUMINESCENTE, QUADRADA, *14 X 14* CM, EM PVC *2* MM ANTI-CHAMAS (SIMBOLOS, CORES E PICTOGRAMAS CONFORME NBR 16820)                                                                                                                                                                                                                                                                                                                                 </t>
  </si>
  <si>
    <t xml:space="preserve">PLACA DE SINALIZACAO DE SEGURANCA CONTRA INCENDIO, FOTOLUMINESCENTE, QUADRADA, *20 X 20* CM, EM PVC *2* MM ANTI-CHAMAS (SIMBOLOS, CORES E PICTOGRAMAS CONFORME NBR 16820)                                                                                                                                                                                                                                                                                                                                 </t>
  </si>
  <si>
    <t xml:space="preserve">PLACA DE SINALIZACAO DE SEGURANCA CONTRA INCENDIO, FOTOLUMINESCENTE, RETANGULAR, *12 X 40* CM, EM PVC *2* MM ANTI-CHAMAS (SIMBOLOS, CORES E PICTOGRAMAS CONFORME NBR 16820)                                                                                                                                                                                                                                                                                                                               </t>
  </si>
  <si>
    <t xml:space="preserve">PLACA DE SINALIZACAO DE SEGURANCA CONTRA INCENDIO, FOTOLUMINESCENTE, RETANGULAR, *13 X 26* CM, EM PVC *2* MM ANTI-CHAMAS (SIMBOLOS, CORES E PICTOGRAMAS CONFORME NBR 16820)                                                                                                                                                                                                                                                                                                                               </t>
  </si>
  <si>
    <t xml:space="preserve">PLACA DE SINALIZACAO DE SEGURANCA CONTRA INCENDIO, FOTOLUMINESCENTE, RETANGULAR, *20 X 40* CM, EM PVC *2* MM ANTI-CHAMAS (SIMBOLOS, CORES E PICTOGRAMAS CONFORME NBR 16820)                                                                                                                                                                                                                                                                                                                               </t>
  </si>
  <si>
    <t xml:space="preserve">PLACA DE SINALIZACAO EM CHAPA DE ACO NUM 16 COM PINTURA REFLETIVA                                                                                                                                                                                                                                                                                                                                                                                                                                         </t>
  </si>
  <si>
    <t xml:space="preserve">PLACA DE SINALIZACAO EM CHAPA DE ALUMINIO COM PINTURA REFLETIVA, E = 2 MM                                                                                                                                                                                                                                                                                                                                                                                                                                 </t>
  </si>
  <si>
    <t xml:space="preserve">PLACA DE VENTILACAO PARA TELHA DE FIBROCIMENTO CANALETE 49 KALHETA                                                                                                                                                                                                                                                                                                                                                                                                                                        </t>
  </si>
  <si>
    <t xml:space="preserve">PLACA DE VENTILACAO PARA TELHA DE FIBROCIMENTO, CANALETE 90 OU KALHETAO                                                                                                                                                                                                                                                                                                                                                                                                                                   </t>
  </si>
  <si>
    <t xml:space="preserve">PLACA NUMERACAO RESIDENCIAL EM CHAPA GALVANIZADA ESMALTADA 12 X 18 CM                                                                                                                                                                                                                                                                                                                                                                                                                                     </t>
  </si>
  <si>
    <t xml:space="preserve">PLACA ORIENTATIVA SOBRE EXERCICIOS, 2,00 M X 1,00 M ( CHAPA GALVANIZADA #20), ESTRUTURA EM TUBOS REDONDOS DE ACO CARBONO, PINTURA NO PROCESSO ELETROSTATICO, ADESIVO FRENTE E VERSO - PARA ACADEMIA AO AR LIVRE / ACADEMIA DA TERCEIRA IDADE - ATI                                                                                                                                                                                                                                                        </t>
  </si>
  <si>
    <t xml:space="preserve">PLACA VINILICA SEMIFLEXIVEL PARA PISOS, E = 3,2 MM, 30 X 30 CM (SEM COLOCACAO)                                                                                                                                                                                                                                                                                                                                                                                                                            </t>
  </si>
  <si>
    <t xml:space="preserve">PLACA VINILICA SEMIFLEXIVEL PARA REVESTIMENTO DE PISOS E PAREDES, E = 2 MM (SEM COLOCACAO)                                                                                                                                                                                                                                                                                                                                                                                                                </t>
  </si>
  <si>
    <t xml:space="preserve">PLACA/PISO DE CONCRETO POROSO/ PAVIMENTO PERMEAVEL/BLOCO DRENANTE DE CONCRETO, 40 CM X 40 CM, E = 6 CM, COR NATURAL                                                                                                                                                                                                                                                                                                                                                                                       </t>
  </si>
  <si>
    <t xml:space="preserve">PLACA/TAMPA CEGA EM LATAO ESCOVADO PARA CONDULETE EM LIGA DE ALUMINIO 4 X 4"                                                                                                                                                                                                                                                                                                                                                                                                                              </t>
  </si>
  <si>
    <t xml:space="preserve">PLUG OU BUJAO DE FERRO GALVANIZADO, DE 1 1/2"                                                                                                                                                                                                                                                                                                                                                                                                                                                             </t>
  </si>
  <si>
    <t xml:space="preserve">PLUG OU BUJAO DE FERRO GALVANIZADO, DE 1 1/4"                                                                                                                                                                                                                                                                                                                                                                                                                                                             </t>
  </si>
  <si>
    <t xml:space="preserve">PLUG OU BUJAO DE FERRO GALVANIZADO, DE 1/2"                                                                                                                                                                                                                                                                                                                                                                                                                                                               </t>
  </si>
  <si>
    <t xml:space="preserve">PLUG OU BUJAO DE FERRO GALVANIZADO, DE 1"                                                                                                                                                                                                                                                                                                                                                                                                                                                                 </t>
  </si>
  <si>
    <t xml:space="preserve">PLUG OU BUJAO DE FERRO GALVANIZADO, DE 2 1/2"                                                                                                                                                                                                                                                                                                                                                                                                                                                             </t>
  </si>
  <si>
    <t xml:space="preserve">PLUG OU BUJAO DE FERRO GALVANIZADO, DE 2"                                                                                                                                                                                                                                                                                                                                                                                                                                                                 </t>
  </si>
  <si>
    <t xml:space="preserve">PLUG OU BUJAO DE FERRO GALVANIZADO, DE 3/4"                                                                                                                                                                                                                                                                                                                                                                                                                                                               </t>
  </si>
  <si>
    <t xml:space="preserve">PLUG OU BUJAO DE FERRO GALVANIZADO, DE 3"                                                                                                                                                                                                                                                                                                                                                                                                                                                                 </t>
  </si>
  <si>
    <t xml:space="preserve">PLUG OU BUJAO DE FERRO GALVANIZADO, DE 4"                                                                                                                                                                                                                                                                                                                                                                                                                                                                 </t>
  </si>
  <si>
    <t xml:space="preserve">PLUG PVC, JE, DN 100 MM, PARA REDE COLETORA ESGOTO                                                                                                                                                                                                                                                                                                                                                                                                                                                        </t>
  </si>
  <si>
    <t xml:space="preserve">PLUG PVC, JE, DN 150 MM, PARA REDE COLETORA ESGOTO                                                                                                                                                                                                                                                                                                                                                                                                                                                        </t>
  </si>
  <si>
    <t xml:space="preserve">PO DE MARMORE (POSTO PEDREIRA/FORNECEDOR, SEM FRETE)                                                                                                                                                                                                                                                                                                                                                                                                                                                      </t>
  </si>
  <si>
    <t xml:space="preserve">PO DE PEDRA (POSTO PEDREIRA/FORNECEDOR, SEM FRETE)                                                                                                                                                                                                                                                                                                                                                                                                                                                        </t>
  </si>
  <si>
    <t xml:space="preserve">POCEIRO / ESCAVADOR DE VALAS E TUBULOES (HORISTA)                                                                                                                                                                                                                                                                                                                                                                                                                                                         </t>
  </si>
  <si>
    <t xml:space="preserve">POCEIRO / ESCAVADOR DE VALAS E TUBULOES (MENSALISTA)                                                                                                                                                                                                                                                                                                                                                                                                                                                      </t>
  </si>
  <si>
    <t xml:space="preserve">POLIDORA DE PISO (POLITRIZ) ELETRICA, MOTOR MONOFASICO DE 4 HP, PESO DE 100 KG, DIAMETRO DO TRABALHO DE 450 MM                                                                                                                                                                                                                                                                                                                                                                                            </t>
  </si>
  <si>
    <t xml:space="preserve">POLIESTIRENO EXPANDIDO/EPS (ISOPOR), PEROLAS, PARA CONCRETO LEVE                                                                                                                                                                                                                                                                                                                                                                                                                                          </t>
  </si>
  <si>
    <t xml:space="preserve">POLIESTIRENO EXPANDIDO/EPS (ISOPOR), TIPO 2F, BLOCO                                                                                                                                                                                                                                                                                                                                                                                                                                                       </t>
  </si>
  <si>
    <t xml:space="preserve">POLIESTIRENO EXPANDIDO/EPS (ISOPOR), TIPO 2F, PLACA, ISOLAMENTO TERMOACUSTICO, E = 10 MM, 1000 X 500 MM                                                                                                                                                                                                                                                                                                                                                                                                   </t>
  </si>
  <si>
    <t xml:space="preserve">POLIESTIRENO EXPANDIDO/EPS (ISOPOR), TIPO 2F, PLACA, ISOLAMENTO TERMOACUSTICO, E = 20 MM, 1000 X 500 MM                                                                                                                                                                                                                                                                                                                                                                                                   </t>
  </si>
  <si>
    <t xml:space="preserve">POLIESTIRENO EXPANDIDO/EPS (ISOPOR), TIPO 2F, PLACA, ISOLAMENTO TERMOACUSTICO, E = 50 MM, 1000 X 500 MM                                                                                                                                                                                                                                                                                                                                                                                                   </t>
  </si>
  <si>
    <t xml:space="preserve">POLVORA NEGRA                                                                                                                                                                                                                                                                                                                                                                                                                                                                                             </t>
  </si>
  <si>
    <t xml:space="preserve">PONTALETE *7,5 X 7,5* CM EM PINUS, MISTA OU EQUIVALENTE DA REGIAO - BRUTA                                                                                                                                                                                                                                                                                                                                                                                                                                 </t>
  </si>
  <si>
    <t xml:space="preserve">PONTALETE ROLIÇO SEM TRATAMENTO, D = 8 A 11 CM, H = 3 M, EM EUCALIPTO OU EQUIVALENTE DA REGIAO - BRUTA (PARA ESCORAMENTO)                                                                                                                                                                                                                                                                                                                                                                                 </t>
  </si>
  <si>
    <t xml:space="preserve">PONTALETE ROLIÇO SEM TRATAMENTO, D = 8 A 11 CM, H = 6 M, EM EUCALIPTO OU EQUIVALENTE DA REGIAO - BRUTA (PARA ESCORAMENTO)                                                                                                                                                                                                                                                                                                                                                                                 </t>
  </si>
  <si>
    <t xml:space="preserve">PONTEIRO PARA MARTELO ROMPEDOR, DIAMETRO = *28* MM, COMPRIMENTO = *520* MM, ENCAIXE  SEXTAVADO                                                                                                                                                                                                                                                                                                                                                                                                            </t>
  </si>
  <si>
    <t xml:space="preserve">PORCA OLHAL EM ACO GALVANIZADO, ESPESSURA 16MM, ABERTURA 21MM                                                                                                                                                                                                                                                                                                                                                                                                                                             </t>
  </si>
  <si>
    <t xml:space="preserve">PORCA OLHAL M 16,  EM ACO GALVANIZADO, DIAMETRO = 16 MM                                                                                                                                                                                                                                                                                                                                                                                                                                                   </t>
  </si>
  <si>
    <t xml:space="preserve">PORCA UNIAO/JUNCAO ZINCADA SEXTAVADA 1/4 ", CHAVE 7/16 ", COMPRIMENTO = 25 MM                                                                                                                                                                                                                                                                                                                                                                                                                             </t>
  </si>
  <si>
    <t xml:space="preserve">PORCA ZINCADA, QUADRADA, DIAMETRO 3/8"                                                                                                                                                                                                                                                                                                                                                                                                                                                                    </t>
  </si>
  <si>
    <t xml:space="preserve">PORCA ZINCADA, QUADRADA, DIAMETRO 5/8"                                                                                                                                                                                                                                                                                                                                                                                                                                                                    </t>
  </si>
  <si>
    <t xml:space="preserve">PORCA ZINCADA, SEXTAVADA, DIAMETRO 1/2"                                                                                                                                                                                                                                                                                                                                                                                                                                                                   </t>
  </si>
  <si>
    <t xml:space="preserve">PORCA ZINCADA, SEXTAVADA, DIAMETRO 1/4"                                                                                                                                                                                                                                                                                                                                                                                                                                                                   </t>
  </si>
  <si>
    <t xml:space="preserve">PORCA ZINCADA, SEXTAVADA, DIAMETRO 1"                                                                                                                                                                                                                                                                                                                                                                                                                                                                     </t>
  </si>
  <si>
    <t xml:space="preserve">PORCA ZINCADA, SEXTAVADA, DIAMETRO 3/8"                                                                                                                                                                                                                                                                                                                                                                                                                                                                   </t>
  </si>
  <si>
    <t xml:space="preserve">PORCA ZINCADA, SEXTAVADA, DIAMETRO 5/16"                                                                                                                                                                                                                                                                                                                                                                                                                                                                  </t>
  </si>
  <si>
    <t xml:space="preserve">PORCA ZINCADA, SEXTAVADA, DIAMETRO 5/8"                                                                                                                                                                                                                                                                                                                                                                                                                                                                   </t>
  </si>
  <si>
    <t xml:space="preserve">PORTA CADEADO EM ACO GALVANIZADO, COMPRIMENTO DE 3  1/2"                                                                                                                                                                                                                                                                                                                                                                                                                                                  </t>
  </si>
  <si>
    <t xml:space="preserve">PORTA CORTA-FOGO PARA SAIDA DE EMERGENCIA, COM FECHADURA, VAO LUZ DE 90 X 210 CM, CLASSE P-90 (NBR 11742)                                                                                                                                                                                                                                                                                                                                                                                                 </t>
  </si>
  <si>
    <t xml:space="preserve">PORTA DE ABRIR / GIRO, DE MADEIRA FOLHA MEDIA (NBR 15930) DE 1000 X 2100 MM, DE 35 MM A 40 MM DE ESPESSURA, NUCLEO SEMI-SOLIDO (SARRAFEADO), CAPA LISA EM HDF, ACABAMENTO EM LAMINADO NATURAL PARA VERNIZ                                                                                                                                                                                                                                                                                                 </t>
  </si>
  <si>
    <t xml:space="preserve">PORTA DE ABRIR / GIRO, DE MADEIRA FOLHA MEDIA (NBR 15930) DE 1000 X 2100 MM, DE 35 MM A 40 MM DE ESPESSURA, NUCLEO SEMI-SOLIDO (SARRAFEADO), CAPA LISA EM HDF, ACABAMENTO EM PRIMER PARA PINTURA                                                                                                                                                                                                                                                                                                          </t>
  </si>
  <si>
    <t xml:space="preserve">PORTA DE ABRIR / GIRO, DE MADEIRA FOLHA MEDIA (NBR 15930) DE 700 X 2100 MM, DE 35 MM A 40 MM DE ESPESSURA, NUCLEO SEMI-SOLIDO (SARRAFEADO), CAPA FRISADA EM HDF, ACABAMENTO MELAMINICO EM PADRAO MADEIRA                                                                                                                                                                                                                                                                                                  </t>
  </si>
  <si>
    <t xml:space="preserve">PORTA DE ABRIR / GIRO, DE MADEIRA FOLHA MEDIA (NBR 15930) DE 700 X 2100 MM, DE 35 MM A 40 MM DE ESPESSURA, NUCLEO SEMI-SOLIDO (SARRAFEADO), CAPA LISA EM HDF, ACABAMENTO EM LAMINADO NATURAL PARA VERNIZ                                                                                                                                                                                                                                                                                                  </t>
  </si>
  <si>
    <t xml:space="preserve">PORTA DE ABRIR / GIRO, DE MADEIRA FOLHA MEDIA (NBR 15930) DE 800 X 2100 MM, DE 35 MM A 40 MM DE ESPESSURA, NUCLEO SEMI-SOLIDO (SARRAFEADO), CAPA FRISADA EM HDF, ACABAMENTO MELAMINICO EM PADRAO MADEIRA                                                                                                                                                                                                                                                                                                  </t>
  </si>
  <si>
    <t xml:space="preserve">PORTA DE ABRIR / GIRO, DE MADEIRA FOLHA MEDIA (NBR 15930) DE 800 X 2100 MM, DE 35 MM A 40 MM DE ESPESSURA, NUCLEO SEMI-SOLIDO (SARRAFEADO), CAPA LISA EM HDF, ACABAMENTO EM LAMINADO NATURAL PARA VERNIZ                                                                                                                                                                                                                                                                                                  </t>
  </si>
  <si>
    <t xml:space="preserve">PORTA DE ABRIR / GIRO, DE MADEIRA FOLHA MEDIA (NBR 15930) DE 900 X 2100 MM, DE 35 MM A 40 MM DE ESPESSURA, NUCLEO SEMI-SOLIDO (SARRAFEADO), CAPA LISA EM HDF, ACABAMENTO EM LAMINADO NATURAL PARA VERNIZ                                                                                                                                                                                                                                                                                                  </t>
  </si>
  <si>
    <t xml:space="preserve">PORTA DE ABRIR / GIRO, EM GRADIL FERRO, COM BARRA CHATA 3 CM X 1/4", COM REQUADRO E GUARNICAO - COMPLETO - ACABAMENTO NATURAL                                                                                                                                                                                                                                                                                                                                                                             </t>
  </si>
  <si>
    <t xml:space="preserve">PORTA DE ABRIR EM ACO COM DIVISAO HORIZONTAL PARA VIDROS, COM FUNDO ANTICORROSIVO/PRIMER DE PROTECAO, SEM GUARNICAO/ALIZAR/VISTA, VIDROS NAO INCLUSOS, 90 X 210 CM                                                                                                                                                                                                                                                                                                                                        </t>
  </si>
  <si>
    <t xml:space="preserve">PORTA DE ABRIR EM ACO TIPO VENEZIANA, COM FUNDO ANTICORROSIVO / PRIMER DE PROTECAO, SEM GUARNICAO/ALIZAR/VISTA, 90 X 210 CM                                                                                                                                                                                                                                                                                                                                                                               </t>
  </si>
  <si>
    <t xml:space="preserve">PORTA DE ABRIR EM ALUMINIO COM DIVISAO HORIZONTAL  PARA VIDROS,  ACABAMENTO ANODIZADO NATURAL, VIDROS INCLUSOS, SEM GUARNICAO/ALIZAR/VISTA , 87 X 210 CM                                                                                                                                                                                                                                                                                                                                                  </t>
  </si>
  <si>
    <t xml:space="preserve">PORTA DE ABRIR EM ALUMINIO COM LAMBRI HORIZONTAL/LAMINADA, ACABAMENTO ANODIZADO NATURAL, SEM GUARNICAO/ALIZAR/VISTA                                                                                                                                                                                                                                                                                                                                                                                       </t>
  </si>
  <si>
    <t xml:space="preserve">PORTA DE ABRIR EM ALUMINIO TIPO VENEZIANA, ACABAMENTO ANODIZADO NATURAL, SEM GUARNICAO/ALIZAR/VISTA                                                                                                                                                                                                                                                                                                                                                                                                       </t>
  </si>
  <si>
    <t xml:space="preserve">PORTA DE ABRIR EM ALUMINIO TIPO VENEZIANA, ACABAMENTO ANODIZADO NATURAL, SEM GUARNICAO/ALIZAR/VISTA, 87 X 210 CM                                                                                                                                                                                                                                                                                                                                                                                          </t>
  </si>
  <si>
    <t xml:space="preserve">PORTA DE CORRER EM ALUMINIO, DUAS FOLHAS MOVEIS COM VIDRO, FECHADURA E PUXADOR EMBUTIDO, ACABAMENTO ANODIZADO NATURAL, SEM GUARNICAO/ALIZAR/VISTA                                                                                                                                                                                                                                                                                                                                                         </t>
  </si>
  <si>
    <t xml:space="preserve">PORTA DE ENROLAR MANUAL COMPLETA, ARTICULADA RAIADA LARGA, EM ACO GALVANIZADO NATURAL, CHAPA NUMERO 24 (SEM INSTALACAO)                                                                                                                                                                                                                                                                                                                                                                                   </t>
  </si>
  <si>
    <t xml:space="preserve">PORTA DE ENROLAR MANUAL COMPLETA, PERFIL MEIA CANA CEGA, EM ACO GALVANIZADO COM PINTURA ELETROSTATICA, CHAPA NUMERO 24 " (SEM INSTALACAO)                                                                                                                                                                                                                                                                                                                                                                 </t>
  </si>
  <si>
    <t xml:space="preserve">PORTA DE ENROLAR MANUAL COMPLETA, PERFIL MEIA CANA CEGA, EM ACO GALVANIZADO NATURAL, CHAPA NUMERO 24 (SEM INSTALACAO)                                                                                                                                                                                                                                                                                                                                                                                     </t>
  </si>
  <si>
    <t xml:space="preserve">PORTA DE ENROLAR MANUAL COMPLETA, PERFIL MEIA CANA VAZADA TIJOLINHO, EM ACO GALVANIZADO NATURAL, CHAPA NUMERO 24 (SEM INSTALACAO)                                                                                                                                                                                                                                                                                                                                                                         </t>
  </si>
  <si>
    <t xml:space="preserve">PORTA DE MADEIRA QUADRICULADA PARA VIDRO, DE CORRER (EUCALIPTO OU EQUIVALENTE REGIONAL), E = *3,5* CM                                                                                                                                                                                                                                                                                                                                                                                                     </t>
  </si>
  <si>
    <t xml:space="preserve">PORTA DE MADEIRA TIPO VENEZIANA (EUCALIPTO OU EQUIVALENTE REGIONAL), E = *3,5* CM                                                                                                                                                                                                                                                                                                                                                                                                                         </t>
  </si>
  <si>
    <t xml:space="preserve">PORTA DE MADEIRA-DE-LEI QUADRICULADA PARA VIDRO, DE CORRER (ANGELIM OU EQUIVALENTE REGIONAL), E = *3,5* CM                                                                                                                                                                                                                                                                                                                                                                                                </t>
  </si>
  <si>
    <t xml:space="preserve">PORTA DE MADEIRA-DE-LEI TIPO MEXICANA SEM EMENDA (ANGELIM OU EQUIVALENTE REGIONAL), E = *3,5* CM                                                                                                                                                                                                                                                                                                                                                                                                          </t>
  </si>
  <si>
    <t xml:space="preserve">PORTA DE MADEIRA-DE-LEI TIPO VENEZIANA (ANGELIM OU EQUIVALENTE REGIONAL), E = *3,5* CM                                                                                                                                                                                                                                                                                                                                                                                                                    </t>
  </si>
  <si>
    <t xml:space="preserve">PORTA DE MADEIRA, FOLHA LEVE (NBR 15930) DE 600 X 2100 MM, DE 35 MM A 40 MM DE ESPESSURA, NUCLEO COLMEIA, CAPA LISA EM HDF, ACABAMENTO EM PRIMER PARA PINTURA                                                                                                                                                                                                                                                                                                                                             </t>
  </si>
  <si>
    <t xml:space="preserve">PORTA DE MADEIRA, FOLHA LEVE (NBR 15930) DE 700 X 2100 MM, DE 35 MM A 40 MM DE ESPESSURA, NUCLEO COLMEIA, CAPA LISA EM HDF, ACABAMENTO EM PRIMER PARA PINTURA                                                                                                                                                                                                                                                                                                                                             </t>
  </si>
  <si>
    <t xml:space="preserve">PORTA DE MADEIRA, FOLHA LEVE (NBR 15930) DE 800 X 2100 MM, DE 35 MM A 40 MM DE ESPESSURA, NUCLEO COLMEIA, CAPA LISA EM HDF, ACABAMENTO EM PRIMER PARA PINTURA                                                                                                                                                                                                                                                                                                                                             </t>
  </si>
  <si>
    <t xml:space="preserve">PORTA DE MADEIRA, FOLHA LEVE (NBR 15930), DE 600 X 2100 MM, E = 35 MM, NUCLEO COLMEIA, CAPA LISA EM HDF, ACABAMENTO MELAMINICO EM PADRAO MADEIRA                                                                                                                                                                                                                                                                                                                                                          </t>
  </si>
  <si>
    <t xml:space="preserve">PORTA DE MADEIRA, FOLHA MEDIA (NBR 15930) DE 600 X 2100 MM, DE 35 MM A 40 MM DE ESPESSURA, NUCLEO SEMI-SOLIDO (SARRAFEADO), CAPA FRISADA EM HDF, ACABAMENTO MELAMINICO EM PADRAO MADEIRA                                                                                                                                                                                                                                                                                                                  </t>
  </si>
  <si>
    <t xml:space="preserve">PORTA DE MADEIRA, FOLHA MEDIA (NBR 15930) DE 600 X 2100 MM, DE 35 MM A 40 MM DE ESPESSURA, NUCLEO SEMI-SOLIDO (SARRAFEADO), CAPA LISA EM HDF, ACABAMENTO EM PRIMER PARA PINTURA                                                                                                                                                                                                                                                                                                                           </t>
  </si>
  <si>
    <t xml:space="preserve">PORTA DE MADEIRA, FOLHA MEDIA (NBR 15930) DE 600 X 2100 MM, DE 35 MM A 40 MM DE ESPESSURA, NUCLEO SEMI-SOLIDO (SARRAFEADO), CAPA LISA EM HDF, ACABAMENTO LAMINADO NATURAL PARA VERNIZ                                                                                                                                                                                                                                                                                                                     </t>
  </si>
  <si>
    <t xml:space="preserve">PORTA DE MADEIRA, FOLHA MEDIA (NBR 15930) DE 700 X 2100 MM, DE 35 MM A 40 MM DE ESPESSURA, NUCLEO SEMI-SOLIDO (SARRAFEADO), CAPA LISA EM HDF, ACABAMENTO EM PRIMER PARA PINTURA                                                                                                                                                                                                                                                                                                                           </t>
  </si>
  <si>
    <t xml:space="preserve">PORTA DE MADEIRA, FOLHA MEDIA (NBR 15930) DE 800 X 2100 MM, DE 35 MM A 40 MM DE ESPESSURA, NUCLEO SEMI-SOLIDO (SARRAFEADO), CAPA LISA EM HDF, ACABAMENTO EM PRIMER PARA PINTURA                                                                                                                                                                                                                                                                                                                           </t>
  </si>
  <si>
    <t xml:space="preserve">PORTA DE MADEIRA, FOLHA MEDIA (NBR 15930) DE 900 X 2100 MM, DE 35 MM A 40 MM DE ESPESSURA, NUCLEO SEMI-SOLIDO (SARRAFEADO), CAPA LISA EM HDF, ACABAMENTO EM PRIMER PARA PINTURA                                                                                                                                                                                                                                                                                                                           </t>
  </si>
  <si>
    <t xml:space="preserve">PORTA DE MADEIRA, FOLHA PESADA (NBR 15930) DE 800 X 2100 MM, DE 40 MM A 45 MM DE ESPESSURA, NUCLEO SOLIDO, CAPA LISA EM HDF, ACABAMENTO EM LAMINADO NATURAL PARA VERNIZ                                                                                                                                                                                                                                                                                                                                   </t>
  </si>
  <si>
    <t xml:space="preserve">PORTA DE MADEIRA, FOLHA PESADA (NBR 15930) DE 800 X 2100 MM, DE 40 MM A 45 MM DE ESPESSURA, NUCLEO SOLIDO, CAPA LISA EM HDF, ACABAMENTO EM PRIMER PARA PINTURA                                                                                                                                                                                                                                                                                                                                            </t>
  </si>
  <si>
    <t xml:space="preserve">PORTA DE MADEIRA, FOLHA PESADA (NBR 15930) DE 900 X 2100 MM, DE 40 MM A 45 MM DE ESPESSURA, NUCLEO SOLIDO, CAPA LISA EM HDF, ACABAMENTO EM LAMINADO NATURAL PARA VERNIZ                                                                                                                                                                                                                                                                                                                                   </t>
  </si>
  <si>
    <t xml:space="preserve">PORTA DE MADEIRA, FOLHA PESADA (NBR 15930) DE 900 X 2100 MM, DE 40 MM A 45 MM DE ESPESSURA, NUCLEO SOLIDO, CAPA LISA EM HDF, ACABAMENTO EM PRIMER PARA PINTURA                                                                                                                                                                                                                                                                                                                                            </t>
  </si>
  <si>
    <t xml:space="preserve">PORTA DENTE PARA  FRESADORA                                                                                                                                                                                                                                                                                                                                                                                                                                                                               </t>
  </si>
  <si>
    <t xml:space="preserve">PORTA GRADE DE ENROLAR MANUAL COMPLETA, PERFIL TUBULAR TIJOLINHO 3/4 ", EM ACO GALVANIZADO NATURAL (SEM INSTALACAO)                                                                                                                                                                                                                                                                                                                                                                                       </t>
  </si>
  <si>
    <t xml:space="preserve">PORTA TOALHA BANHO EM METAL CROMADO, TIPO BARRA                                                                                                                                                                                                                                                                                                                                                                                                                                                           </t>
  </si>
  <si>
    <t xml:space="preserve">PORTA TOALHA ROSTO EM METAL CROMADO, TIPO ARGOLA                                                                                                                                                                                                                                                                                                                                                                                                                                                          </t>
  </si>
  <si>
    <t xml:space="preserve">PORTA VIDRO TEMPERADO INCOLOR, 2 FOLHAS DE CORRER, E = 10 MM (SEM FERRAGENS E SEM COLOCACAO)                                                                                                                                                                                                                                                                                                                                                                                                              </t>
  </si>
  <si>
    <t xml:space="preserve">PORTAO BASCULANTE, MANUAL, EM ACO GALVANIZADO, CHAPA 26, TIPO LAMBRIL, COM REQUADRO, ACABAMENTO NATURAL                                                                                                                                                                                                                                                                                                                                                                                                   </t>
  </si>
  <si>
    <t xml:space="preserve">PORTAO DE ABRIR / GIRO, EM GRADIL DE METALON REDONDO DE 3/4"  VERTICAL, COM REQUADRO, ACABAMENTO NATURAL - COMPLETO                                                                                                                                                                                                                                                                                                                                                                                       </t>
  </si>
  <si>
    <t xml:space="preserve">PORTAO DE CORRER EM CHAPA TIPO PAINEL LAMBRIL QUADRADO, COM PORTA SOCIAL COMPLETA INCLUIDA, COM REQUADRO, ACABAMENTO NATURAL, COM TRILHOS E ROLDANAS                                                                                                                                                                                                                                                                                                                                                      </t>
  </si>
  <si>
    <t xml:space="preserve">PORTAO DE CORRER EM GRADIL FIXO DE BARRA DE FERRO CHATA DE 3 X 1/4" NA VERTICAL, SEM REQUADRO, ACABAMENTO NATURAL, COM TRILHOS E ROLDANAS                                                                                                                                                                                                                                                                                                                                                                 </t>
  </si>
  <si>
    <t xml:space="preserve">POSTE CONICO CONTINUO EM ACO GALVANIZADO, CURVO, BRACO DUPLO, ENGASTADO,  H = 9 M, DIAMETRO INFERIOR = *135* MM                                                                                                                                                                                                                                                                                                                                                                                           </t>
  </si>
  <si>
    <t xml:space="preserve">POSTE CONICO CONTINUO EM ACO GALVANIZADO, CURVO, BRACO DUPLO, FLANGEADO,  H = 9 M, DIAMETRO INFERIOR = *135* MM                                                                                                                                                                                                                                                                                                                                                                                           </t>
  </si>
  <si>
    <t xml:space="preserve">POSTE CONICO CONTINUO EM ACO GALVANIZADO, CURVO, BRACO SIMPLES, ENGASTADO,  H = 9 M, DIAMETRO INFERIOR = *135* MM                                                                                                                                                                                                                                                                                                                                                                                         </t>
  </si>
  <si>
    <t xml:space="preserve">POSTE CONICO CONTINUO EM ACO GALVANIZADO, CURVO, BRACO SIMPLES, FLANGEADO,  H = 9 M, DIAMETRO INFERIOR = *135* MM                                                                                                                                                                                                                                                                                                                                                                                         </t>
  </si>
  <si>
    <t xml:space="preserve">POSTE CONICO CONTINUO EM ACO GALVANIZADO, CURVO, BRACO SIMPLES, FLANGEADO, H = 7 M, DIAMETRO INFERIOR = *125* MM                                                                                                                                                                                                                                                                                                                                                                                          </t>
  </si>
  <si>
    <t xml:space="preserve">POSTE CONICO CONTINUO EM ACO GALVANIZADO, RETO, ENGASTADO,  H = 7 M, DIAMETRO INFERIOR = *125* MM                                                                                                                                                                                                                                                                                                                                                                                                         </t>
  </si>
  <si>
    <t xml:space="preserve">POSTE CONICO CONTINUO EM ACO GALVANIZADO, RETO, ENGASTADO,  H = 9 M, DIAMETRO INFERIOR = *145* MM                                                                                                                                                                                                                                                                                                                                                                                                         </t>
  </si>
  <si>
    <t xml:space="preserve">POSTE CONICO CONTINUO EM ACO GALVANIZADO, RETO, FLANGEADO,  H = 3 M, DIAMETRO INFERIOR = *95* MM                                                                                                                                                                                                                                                                                                                                                                                                          </t>
  </si>
  <si>
    <t xml:space="preserve">POSTE DE CONCRETO ARMADO DE SECAO CIRCULAR, EXTENSAO DE 10,00 M, RESISTENCIA DE 150 A 200 DAN, TIPO C-14                                                                                                                                                                                                                                                                                                                                                                                                  </t>
  </si>
  <si>
    <t xml:space="preserve">POSTE DE CONCRETO ARMADO DE SECAO CIRCULAR, EXTENSAO DE 11,00 M, RESISTENCIA DE 200 A 300 DAN, TIPO C-14                                                                                                                                                                                                                                                                                                                                                                                                  </t>
  </si>
  <si>
    <t xml:space="preserve">POSTE DE CONCRETO ARMADO DE SECAO CIRCULAR, EXTENSAO DE 11,00 M, RESISTENCIA DE 300 A 400 DAN, TIPO C-17                                                                                                                                                                                                                                                                                                                                                                                                  </t>
  </si>
  <si>
    <t xml:space="preserve">POSTE DE CONCRETO ARMADO DE SECAO CIRCULAR, EXTENSAO DE 13,00 M, RESISTENCIA DE 1000 DAN, TIPO C-23                                                                                                                                                                                                                                                                                                                                                                                                       </t>
  </si>
  <si>
    <t xml:space="preserve">POSTE DE CONCRETO ARMADO DE SECAO CIRCULAR, EXTENSAO DE 13,00 M, RESISTENCIA DE 1500 DAN, TIPO C-29                                                                                                                                                                                                                                                                                                                                                                                                       </t>
  </si>
  <si>
    <t xml:space="preserve">POSTE DE CONCRETO ARMADO DE SECAO CIRCULAR, EXTENSAO DE 13,00 M, RESISTENCIA DE 2000 DAN, TIPO C-29                                                                                                                                                                                                                                                                                                                                                                                                       </t>
  </si>
  <si>
    <t xml:space="preserve">POSTE DE CONCRETO ARMADO DE SECAO CIRCULAR, EXTENSAO DE 13,00 M, RESISTENCIA DE 2500 DAN, TIPO C-29                                                                                                                                                                                                                                                                                                                                                                                                       </t>
  </si>
  <si>
    <t xml:space="preserve">POSTE DE CONCRETO ARMADO DE SECAO CIRCULAR, EXTENSAO DE 13,00 M, RESISTENCIA DE 3000 DAN, TIPO C-29                                                                                                                                                                                                                                                                                                                                                                                                       </t>
  </si>
  <si>
    <t xml:space="preserve">POSTE DE CONCRETO ARMADO DE SECAO CIRCULAR, EXTENSAO DE 14,00 M, RESISTENCIA DE 1000 DAN, TIPO C-23                                                                                                                                                                                                                                                                                                                                                                                                       </t>
  </si>
  <si>
    <t xml:space="preserve">POSTE DE CONCRETO ARMADO DE SECAO CIRCULAR, EXTENSAO DE 14,00 M, RESISTENCIA DE 1500 DAN, TIPO C-29                                                                                                                                                                                                                                                                                                                                                                                                       </t>
  </si>
  <si>
    <t xml:space="preserve">POSTE DE CONCRETO ARMADO DE SECAO CIRCULAR, EXTENSAO DE 14,00 M, RESISTENCIA DE 2000 DAN, TIPO C-29                                                                                                                                                                                                                                                                                                                                                                                                       </t>
  </si>
  <si>
    <t xml:space="preserve">POSTE DE CONCRETO ARMADO DE SECAO CIRCULAR, EXTENSAO DE 14,00 M, RESISTENCIA DE 2500 DAN, TIPO C-29                                                                                                                                                                                                                                                                                                                                                                                                       </t>
  </si>
  <si>
    <t xml:space="preserve">POSTE DE CONCRETO ARMADO DE SECAO CIRCULAR, EXTENSAO DE 14,00 M, RESISTENCIA DE 300 A 400 DAN, TIPO C-17                                                                                                                                                                                                                                                                                                                                                                                                  </t>
  </si>
  <si>
    <t xml:space="preserve">POSTE DE CONCRETO ARMADO DE SECAO CIRCULAR, EXTENSAO DE 14,00 M, RESISTENCIA DE 3000 DAN, TIPO C-29                                                                                                                                                                                                                                                                                                                                                                                                       </t>
  </si>
  <si>
    <t xml:space="preserve">POSTE DE CONCRETO ARMADO DE SECAO CIRCULAR, EXTENSAO DE 15,00 M, RESISTENCIA DE 1000 DAN, TIPO C-23                                                                                                                                                                                                                                                                                                                                                                                                       </t>
  </si>
  <si>
    <t xml:space="preserve">POSTE DE CONCRETO ARMADO DE SECAO CIRCULAR, EXTENSAO DE 15,00 M, RESISTENCIA DE 1500 DAN, TIPO C-29                                                                                                                                                                                                                                                                                                                                                                                                       </t>
  </si>
  <si>
    <t xml:space="preserve">POSTE DE CONCRETO ARMADO DE SECAO CIRCULAR, EXTENSAO DE 15,00 M, RESISTENCIA DE 2000 DAN, TIPO C-29                                                                                                                                                                                                                                                                                                                                                                                                       </t>
  </si>
  <si>
    <t xml:space="preserve">POSTE DE CONCRETO ARMADO DE SECAO CIRCULAR, EXTENSAO DE 15,00 M, RESISTENCIA DE 2500 DAN, TIPO C-29                                                                                                                                                                                                                                                                                                                                                                                                       </t>
  </si>
  <si>
    <t xml:space="preserve">POSTE DE CONCRETO ARMADO DE SECAO CIRCULAR, EXTENSAO DE 15,00 M, RESISTENCIA DE 3000 DAN, TIPO C-29                                                                                                                                                                                                                                                                                                                                                                                                       </t>
  </si>
  <si>
    <t xml:space="preserve">POSTE DE CONCRETO ARMADO DE SECAO CIRCULAR, EXTENSAO DE 9,00 M, RESISTENCIA DE 200 A 300 DAN, TIPO C-14                                                                                                                                                                                                                                                                                                                                                                                                   </t>
  </si>
  <si>
    <t xml:space="preserve">POSTE DE CONCRETO ARMADO DE SECAO CIRCULAR, EXTENSAO DE 9,00 M, RESISTENCIA DE 300 A 400 DAN, TIPO C-17                                                                                                                                                                                                                                                                                                                                                                                                   </t>
  </si>
  <si>
    <t xml:space="preserve">POSTE DE CONCRETO ARMADO DE SECAO DUPLO T, EXTENSAO DE 10,00 M, RESISTENCIA DE 1000 DAN, TIPO B-1,5                                                                                                                                                                                                                                                                                                                                                                                                       </t>
  </si>
  <si>
    <t xml:space="preserve">POSTE DE CONCRETO ARMADO DE SECAO DUPLO T, EXTENSAO DE 10,00 M, RESISTENCIA DE 150 DAN, TIPO D                                                                                                                                                                                                                                                                                                                                                                                                            </t>
  </si>
  <si>
    <t xml:space="preserve">POSTE DE CONCRETO ARMADO DE SECAO DUPLO T, EXTENSAO DE 10,00 M, RESISTENCIA DE 300 A 400 DAN, TIPO B OU D                                                                                                                                                                                                                                                                                                                                                                                                 </t>
  </si>
  <si>
    <t xml:space="preserve">POSTE DE CONCRETO ARMADO DE SECAO DUPLO T, EXTENSAO DE 10,00 M, RESISTENCIA DE 600 DAN, TIPO B                                                                                                                                                                                                                                                                                                                                                                                                            </t>
  </si>
  <si>
    <t xml:space="preserve">POSTE DE CONCRETO ARMADO DE SECAO DUPLO T, EXTENSAO DE 11,00 M, RESISTENCIA DE 1000 DAN, TIPO B-1,5                                                                                                                                                                                                                                                                                                                                                                                                       </t>
  </si>
  <si>
    <t xml:space="preserve">POSTE DE CONCRETO ARMADO DE SECAO DUPLO T, EXTENSAO DE 11,00 M, RESISTENCIA DE 150 DAN, TIPO D                                                                                                                                                                                                                                                                                                                                                                                                            </t>
  </si>
  <si>
    <t xml:space="preserve">POSTE DE CONCRETO ARMADO DE SECAO DUPLO T, EXTENSAO DE 11,00 M, RESISTENCIA DE 1500 DAN, TIPO B-3,0                                                                                                                                                                                                                                                                                                                                                                                                       </t>
  </si>
  <si>
    <t xml:space="preserve">POSTE DE CONCRETO ARMADO DE SECAO DUPLO T, EXTENSAO DE 11,00 M, RESISTENCIA DE 200 DAN, TIPO D                                                                                                                                                                                                                                                                                                                                                                                                            </t>
  </si>
  <si>
    <t xml:space="preserve">POSTE DE CONCRETO ARMADO DE SECAO DUPLO T, EXTENSAO DE 11,00 M, RESISTENCIA DE 2000 DAN, TIPO B-4,5                                                                                                                                                                                                                                                                                                                                                                                                       </t>
  </si>
  <si>
    <t xml:space="preserve">POSTE DE CONCRETO ARMADO DE SECAO DUPLO T, EXTENSAO DE 11,00 M, RESISTENCIA DE 300 DAN, TIPO B                                                                                                                                                                                                                                                                                                                                                                                                            </t>
  </si>
  <si>
    <t xml:space="preserve">POSTE DE CONCRETO ARMADO DE SECAO DUPLO T, EXTENSAO DE 11,00 M, RESISTENCIA DE 600 DAN, TIPO B                                                                                                                                                                                                                                                                                                                                                                                                            </t>
  </si>
  <si>
    <t xml:space="preserve">POSTE DE CONCRETO ARMADO DE SECAO DUPLO T, EXTENSAO DE 12,00 M, RESISTENCIA DE 1000 DAN, TIPO B-1,5                                                                                                                                                                                                                                                                                                                                                                                                       </t>
  </si>
  <si>
    <t xml:space="preserve">POSTE DE CONCRETO ARMADO DE SECAO DUPLO T, EXTENSAO DE 12,00 M, RESISTENCIA DE 150 DAN, TIPO D                                                                                                                                                                                                                                                                                                                                                                                                            </t>
  </si>
  <si>
    <t xml:space="preserve">POSTE DE CONCRETO ARMADO DE SECAO DUPLO T, EXTENSAO DE 12,00 M, RESISTENCIA DE 1500 DAN, TIPO B-3,0                                                                                                                                                                                                                                                                                                                                                                                                       </t>
  </si>
  <si>
    <t xml:space="preserve">POSTE DE CONCRETO ARMADO DE SECAO DUPLO T, EXTENSAO DE 12,00 M, RESISTENCIA DE 300 A 400 DAN, TIPO B OU D                                                                                                                                                                                                                                                                                                                                                                                                 </t>
  </si>
  <si>
    <t xml:space="preserve">POSTE DE CONCRETO ARMADO DE SECAO DUPLO T, EXTENSAO DE 12,00 M, RESISTENCIA DE 3000 DAN, TIPO B-6,0                                                                                                                                                                                                                                                                                                                                                                                                       </t>
  </si>
  <si>
    <t xml:space="preserve">POSTE DE CONCRETO ARMADO DE SECAO DUPLO T, EXTENSAO DE 12,00 M, RESISTENCIA DE 600 DAN, TIPO B                                                                                                                                                                                                                                                                                                                                                                                                            </t>
  </si>
  <si>
    <t xml:space="preserve">POSTE DE CONCRETO ARMADO DE SECAO DUPLO T, EXTENSAO DE 13,00 M, RESISTENCIA DE 1000 DAN, TIPO B-1,5                                                                                                                                                                                                                                                                                                                                                                                                       </t>
  </si>
  <si>
    <t xml:space="preserve">POSTE DE CONCRETO ARMADO DE SECAO DUPLO T, EXTENSAO DE 13,00 M, RESISTENCIA DE 1500 DAN, TIPO B-3,0                                                                                                                                                                                                                                                                                                                                                                                                       </t>
  </si>
  <si>
    <t xml:space="preserve">POSTE DE CONCRETO ARMADO DE SECAO DUPLO T, EXTENSAO DE 13,00 M, RESISTENCIA DE 2000 DAN, TIPO B-4,5                                                                                                                                                                                                                                                                                                                                                                                                       </t>
  </si>
  <si>
    <t xml:space="preserve">POSTE DE CONCRETO ARMADO DE SECAO DUPLO T, EXTENSAO DE 13,00 M, RESISTENCIA DE 300 DAN, TIPO B                                                                                                                                                                                                                                                                                                                                                                                                            </t>
  </si>
  <si>
    <t xml:space="preserve">POSTE DE CONCRETO ARMADO DE SECAO DUPLO T, EXTENSAO DE 13,00 M, RESISTENCIA DE 600 DAN, TIPO B                                                                                                                                                                                                                                                                                                                                                                                                            </t>
  </si>
  <si>
    <t xml:space="preserve">POSTE DE CONCRETO ARMADO DE SECAO DUPLO T, EXTENSAO DE 15,00 M, RESISTENCIA DE 1500 DAN, TIPO B-3,0                                                                                                                                                                                                                                                                                                                                                                                                       </t>
  </si>
  <si>
    <t xml:space="preserve">POSTE DE CONCRETO ARMADO DE SECAO DUPLO T, EXTENSAO DE 15,00 M, RESISTENCIA DE 2000 DAN, TIPO B-4,5                                                                                                                                                                                                                                                                                                                                                                                                       </t>
  </si>
  <si>
    <t xml:space="preserve">POSTE DE CONCRETO ARMADO DE SECAO DUPLO T, EXTENSAO DE 8,00 M, RESISTENCIA DE 150 DAN, TIPO D                                                                                                                                                                                                                                                                                                                                                                                                             </t>
  </si>
  <si>
    <t xml:space="preserve">POSTE DE CONCRETO ARMADO DE SECAO DUPLO T, EXTENSAO DE 9,00 M, RESISTENCIA DE 1000 DAN, TIPO B-1,5                                                                                                                                                                                                                                                                                                                                                                                                        </t>
  </si>
  <si>
    <t xml:space="preserve">POSTE DE CONCRETO ARMADO DE SECAO DUPLO T, EXTENSAO DE 9,00 M, RESISTENCIA DE 150 DAN, TIPO D                                                                                                                                                                                                                                                                                                                                                                                                             </t>
  </si>
  <si>
    <t xml:space="preserve">POSTE DE CONCRETO ARMADO DE SECAO DUPLO T, EXTENSAO DE 9,00 M, RESISTENCIA DE 300 A 400 DAN, TIPO B OU D                                                                                                                                                                                                                                                                                                                                                                                                  </t>
  </si>
  <si>
    <t xml:space="preserve">POSTE DE CONCRETO ARMADO DE SECAO DUPLO T, EXTENSAO DE 9,00 M, RESISTENCIA DE 600 DAN, TIPO B                                                                                                                                                                                                                                                                                                                                                                                                             </t>
  </si>
  <si>
    <t xml:space="preserve">POSTE DECORATIVO PARA JARDIM EM ACO TUBULAR, SEM LUMINARIA, H = *2,5* M                                                                                                                                                                                                                                                                                                                                                                                                                                   </t>
  </si>
  <si>
    <t xml:space="preserve">POSTE ROLICO DE MADEIRA TRATADA, D = 20 A 25 CM, H = 12,00 M, EM EUCALIPTO OU EQUIVALENTE DA REGIAO                                                                                                                                                                                                                                                                                                                                                                                                       </t>
  </si>
  <si>
    <t xml:space="preserve">POSTES METALICOS AUTOPORTANTES, CONICO OU TELESCOPICO, PARA SPDA, ALTURA 10 METROS LIVRES                                                                                                                                                                                                                                                                                                                                                                                                                 </t>
  </si>
  <si>
    <t xml:space="preserve">POSTES METALICOS AUTOPORTANTES, CONICO OU TELESCOPICO, PARA SPDA, ALTURA 12 METROS LIVRES                                                                                                                                                                                                                                                                                                                                                                                                                 </t>
  </si>
  <si>
    <t xml:space="preserve">POSTES METALICOS AUTOPORTANTES, CONICO OU TELESCOPICO, PARA SPDA, ALTURA 15 METROS LIVRES                                                                                                                                                                                                                                                                                                                                                                                                                 </t>
  </si>
  <si>
    <t xml:space="preserve">POSTES METALICOS AUTOPORTANTES, CONICO OU TELESCOPICO, PARA SPDA, ALTURA 20 METROS LIVRES                                                                                                                                                                                                                                                                                                                                                                                                                 </t>
  </si>
  <si>
    <t xml:space="preserve">POZOLANA DE CLASSE  C                                                                                                                                                                                                                                                                                                                                                                                                                                                                                     </t>
  </si>
  <si>
    <t xml:space="preserve">PRANCHA APARELHADA *4 X 30* CM, EM MACARANDUBA/MASSARANDUBA, ANGELIM OU EQUIVALENTE DA REGIAO                                                                                                                                                                                                                                                                                                                                                                                                             </t>
  </si>
  <si>
    <t xml:space="preserve">PRANCHA NAO APARELHADA *6 X 25* CM, EM MACARANDUBA/MASSARANDUBA, ANGELIM OU EQUIVALENTE DA REGIAO - BRUTA                                                                                                                                                                                                                                                                                                                                                                                                 </t>
  </si>
  <si>
    <t xml:space="preserve">PRANCHA NAO APARELHADA *6 X 30* CM, EM MACARANDUBA/MASSARANDUBA, ANGELIM OU EQUIVALENTE DA REGIAO - BRUTA                                                                                                                                                                                                                                                                                                                                                                                                 </t>
  </si>
  <si>
    <t xml:space="preserve">PRANCHA NAO APARELHADA *6 X 40* CM, EM MACARANDUBA/MASSARANDUBA, ANGELIM OU EQUIVALENTE DA REGIAO - BRUTA                                                                                                                                                                                                                                                                                                                                                                                                 </t>
  </si>
  <si>
    <t xml:space="preserve">PRANCHAO APARELHADO *7,5 X 23* CM, EM MACARANDUBA/MASSARANDUBA, ANGELIM OU EQUIVALENTE DA REGIAO                                                                                                                                                                                                                                                                                                                                                                                                          </t>
  </si>
  <si>
    <t xml:space="preserve">PRANCHAO APARELHADO *8 X 30* CM, EM MACARANDUBA/MASSARANDUBA, ANGELIM OU EQUIVALENTE DA REGIAO                                                                                                                                                                                                                                                                                                                                                                                                            </t>
  </si>
  <si>
    <t xml:space="preserve">PRANCHAO NAO APARELHADO *7,5 X 23* CM, EM MACARANDUBA/MASSARANDUBA, ANGELIM OU EQUIVALENTE DA REGIAO - BRUTA                                                                                                                                                                                                                                                                                                                                                                                              </t>
  </si>
  <si>
    <t xml:space="preserve">PRANCHAO NAO APARELHADO *8 X 30* CM, EM MACARANDUBA/MASSARANDUBA, ANGELIM OU EQUIVALENTE DA REGIAO - BRUTA                                                                                                                                                                                                                                                                                                                                                                                                </t>
  </si>
  <si>
    <t xml:space="preserve">PREGO DE ACO POLIDO COM CABECA DUPLA 17 X 27 (2 1/2 X 11)                                                                                                                                                                                                                                                                                                                                                                                                                                                 </t>
  </si>
  <si>
    <t xml:space="preserve">PREGO DE ACO POLIDO COM CABECA 10 X 10 (7/8 X 17)                                                                                                                                                                                                                                                                                                                                                                                                                                                         </t>
  </si>
  <si>
    <t xml:space="preserve">PREGO DE ACO POLIDO COM CABECA 10 X 11 (1 X 17)                                                                                                                                                                                                                                                                                                                                                                                                                                                           </t>
  </si>
  <si>
    <t xml:space="preserve">PREGO DE ACO POLIDO COM CABECA 12 X 12                                                                                                                                                                                                                                                                                                                                                                                                                                                                    </t>
  </si>
  <si>
    <t xml:space="preserve">PREGO DE ACO POLIDO COM CABECA 14 X 18 (1 1/2 X 14)                                                                                                                                                                                                                                                                                                                                                                                                                                                       </t>
  </si>
  <si>
    <t xml:space="preserve">PREGO DE ACO POLIDO COM CABECA 15 X 15 (1 1/4 X 13)                                                                                                                                                                                                                                                                                                                                                                                                                                                       </t>
  </si>
  <si>
    <t xml:space="preserve">PREGO DE ACO POLIDO COM CABECA 15 X 18 (1 1/2 X 13)                                                                                                                                                                                                                                                                                                                                                                                                                                                       </t>
  </si>
  <si>
    <t xml:space="preserve">PREGO DE ACO POLIDO COM CABECA 16 X 24 (2 1/4 X 12)                                                                                                                                                                                                                                                                                                                                                                                                                                                       </t>
  </si>
  <si>
    <t xml:space="preserve">PREGO DE ACO POLIDO COM CABECA 16 X 27 (2 1/2 X 12)                                                                                                                                                                                                                                                                                                                                                                                                                                                       </t>
  </si>
  <si>
    <t xml:space="preserve">PREGO DE ACO POLIDO COM CABECA 17 X 21 (2 X 11)                                                                                                                                                                                                                                                                                                                                                                                                                                                           </t>
  </si>
  <si>
    <t xml:space="preserve">PREGO DE ACO POLIDO COM CABECA 17 X 24 (2 1/4 X 11)                                                                                                                                                                                                                                                                                                                                                                                                                                                       </t>
  </si>
  <si>
    <t xml:space="preserve">PREGO DE ACO POLIDO COM CABECA 17 X 27 (2 1/2 X 11)                                                                                                                                                                                                                                                                                                                                                                                                                                                       </t>
  </si>
  <si>
    <t xml:space="preserve">PREGO DE ACO POLIDO COM CABECA 17 X 30 (2 3/4 X 11)                                                                                                                                                                                                                                                                                                                                                                                                                                                       </t>
  </si>
  <si>
    <t xml:space="preserve">PREGO DE ACO POLIDO COM CABECA 18 X 24 (2 1/4 X 10)                                                                                                                                                                                                                                                                                                                                                                                                                                                       </t>
  </si>
  <si>
    <t xml:space="preserve">PREGO DE ACO POLIDO COM CABECA 18 X 27 (2 1/2 X 10)                                                                                                                                                                                                                                                                                                                                                                                                                                                       </t>
  </si>
  <si>
    <t xml:space="preserve">PREGO DE ACO POLIDO COM CABECA 18 X 30 (2 3/4 X 10)                                                                                                                                                                                                                                                                                                                                                                                                                                                       </t>
  </si>
  <si>
    <t xml:space="preserve">PREGO DE ACO POLIDO COM CABECA 19  X 36 (3 1/4  X  9)                                                                                                                                                                                                                                                                                                                                                                                                                                                     </t>
  </si>
  <si>
    <t xml:space="preserve">PREGO DE ACO POLIDO COM CABECA 19 X 33 (3 X 9)                                                                                                                                                                                                                                                                                                                                                                                                                                                            </t>
  </si>
  <si>
    <t xml:space="preserve">PREGO DE ACO POLIDO COM CABECA 22 X 48 (4 1/4 X 5)                                                                                                                                                                                                                                                                                                                                                                                                                                                        </t>
  </si>
  <si>
    <t xml:space="preserve">PREGO DE ACO POLIDO SEM CABECA 15 X 15 (1 1/4 X 13)                                                                                                                                                                                                                                                                                                                                                                                                                                                       </t>
  </si>
  <si>
    <t xml:space="preserve">PRESSAO DE PERNAS TRIPLO, EM TUBO DE ACO CARBONO, PINTURA NO PROCESSO ELETROSTATICO - EQUIPAMENTO DE GINASTICA PARA ACADEMIA AO AR LIVRE / ACADEMIA DA TERCEIRA IDADE - ATI                                                                                                                                                                                                                                                                                                                               </t>
  </si>
  <si>
    <t xml:space="preserve">PRIMER DE POLIURETANO                                                                                                                                                                                                                                                                                                                                                                                                                                                                                     </t>
  </si>
  <si>
    <t xml:space="preserve">PRIMER EPOXI / EPOXIDICO                                                                                                                                                                                                                                                                                                                                                                                                                                                                                  </t>
  </si>
  <si>
    <t xml:space="preserve">PRIMER PARA MANTA ASFALTICA A BASE DE ASFALTO MODIFICADO DILUIDO EM SOLVENTE, APLICACAO A FRIO                                                                                                                                                                                                                                                                                                                                                                                                            </t>
  </si>
  <si>
    <t xml:space="preserve">PROJETOR DE ARGAMASSA, CAPACIDADE DE PROJECAO 1,5 M3/H, ALCANCE DA PROJECAO 30 ATE 60 M, MOTOR ELETRICO TRIFASICO                                                                                                                                                                                                                                                                                                                                                                                         </t>
  </si>
  <si>
    <t xml:space="preserve">PROJETOR DE ARGAMASSA, CAPACIDADE DE PROJECAO 2,0 M3/H, ALCANCE DA PROJECAO ATE 50 M, MOTOR ELETRICO TRIFASICO                                                                                                                                                                                                                                                                                                                                                                                            </t>
  </si>
  <si>
    <t xml:space="preserve">PROJETOR PNEUMATICO DE ARGAMASSA PARA CHAPISCO E REBOCO COM RECIPIENTE ACOPLADO, TIPO CANEQUNHA, COM VOLUME DE 1,50 L, SEM COMPRESSOR                                                                                                                                                                                                                                                                                                                                                                     </t>
  </si>
  <si>
    <t xml:space="preserve">PROJETOR RETANGULAR FECHADO PARA LAMPADA VAPOR DE MERCURIO/SODIO 250 W A 500 W, CABECEIRAS EM ALUMINIO FUNDIDO, CORPO EM ALUMINIO ANODIZADO, PARA LAMPADA E40 FECHAMENTO EM VIDRO TEMPERADO.                                                                                                                                                                                                                                                                                                              </t>
  </si>
  <si>
    <t xml:space="preserve">PROLONGADOR/EXTENSOR PARA ROLO DE PINTURA 3 M                                                                                                                                                                                                                                                                                                                                                                                                                                                             </t>
  </si>
  <si>
    <t xml:space="preserve">PROLONGAMENTO / PROLONGADOR PARA CAIXA SIFONADA, PVC, 100 MM X 200 MM (NBR 5688)                                                                                                                                                                                                                                                                                                                                                                                                                          </t>
  </si>
  <si>
    <t xml:space="preserve">PROLONGAMENTO / PROLONGADOR PARA CAIXA SIFONADA, PVC, 150 MM X 150 MM (NBR 5688)                                                                                                                                                                                                                                                                                                                                                                                                                          </t>
  </si>
  <si>
    <t xml:space="preserve">PROLONGAMENTO / PROLONGADOR PARA CAIXA SIFONADA, PVC, 150 MM X 200 MM (NBR 5688)                                                                                                                                                                                                                                                                                                                                                                                                                          </t>
  </si>
  <si>
    <t xml:space="preserve">PROTETOR AUDITIVO TIPO CONCHA COM ABAFADOR DE RUIDOS, ATENUACAO ACIMA DE 22 DB                                                                                                                                                                                                                                                                                                                                                                                                                            </t>
  </si>
  <si>
    <t xml:space="preserve">PROTETOR AUDITIVO TIPO PLUG DE INSERCAO COM CORDAO, ATENUACAO SUPERIOR A 15 DB                                                                                                                                                                                                                                                                                                                                                                                                                            </t>
  </si>
  <si>
    <t xml:space="preserve">PROTETOR SOLAR FPS 30, EMBALAGEM 2 LITROS                                                                                                                                                                                                                                                                                                                                                                                                                                                                 </t>
  </si>
  <si>
    <t xml:space="preserve">PROTETOR/PONTEIRA PLASTICA PARA PONTA DE VERGALHAO DE ATE 1", TIPO PROTETOR DE ESPERA                                                                                                                                                                                                                                                                                                                                                                                                                     </t>
  </si>
  <si>
    <t xml:space="preserve">PRUMO DE CENTRO EM ACO *400* G                                                                                                                                                                                                                                                                                                                                                                                                                                                                            </t>
  </si>
  <si>
    <t xml:space="preserve">PRUMO DE PAREDE EM ACO 700 A 750 G                                                                                                                                                                                                                                                                                                                                                                                                                                                                        </t>
  </si>
  <si>
    <t xml:space="preserve">PULSADOR CAMPAINHA 10A, 250V (APENAS MODULO)                                                                                                                                                                                                                                                                                                                                                                                                                                                              </t>
  </si>
  <si>
    <t xml:space="preserve">PULSADOR CAMPAINHA 10A, 250V, CONJUNTO MONTADO PARA EMBUTIR 4" X 2" (PLACA + SUPORTE + MODULO)                                                                                                                                                                                                                                                                                                                                                                                                            </t>
  </si>
  <si>
    <t xml:space="preserve">PULSADOR MINUTERIA 10A, 250V (APENAS MODULO)                                                                                                                                                                                                                                                                                                                                                                                                                                                              </t>
  </si>
  <si>
    <t xml:space="preserve">PULSADOR MINUTERIA 10A, 250V, CONJUNTO MONTADO PARA EMBUTIR 4" X 2" (PLACA + SUPORTE + MODULO)                                                                                                                                                                                                                                                                                                                                                                                                            </t>
  </si>
  <si>
    <t xml:space="preserve">PUXADOR DE EMBUTIR TIPO CONCHA, COM FURO PARA CHAVE, EM LATAO CROMADO,  COMPRIMENTO DE APROX *100* MM E LARGURA DE APROX *40* MM                                                                                                                                                                                                                                                                                                                                                                          </t>
  </si>
  <si>
    <t xml:space="preserve">PUXADOR TIPO ALCA, EM ZAMAC CROMADO, COM COMPRIMENTO DE APROX 150 MM, COM ROSETA PARA PORTAS DE MADEIRAS, INCLUINDO PARAFUSOS                                                                                                                                                                                                                                                                                                                                                                             </t>
  </si>
  <si>
    <t xml:space="preserve">PUXADOR TIPO ALCA, EM ZAMAC CROMADO, COM ROSETAS, COMPRIMENTO DE APROX *100* MM, PARA PORTAS E JANELAS DE MADEIRA, INCLUINDO PARAFUSOS                                                                                                                                                                                                                                                                                                                                                                    </t>
  </si>
  <si>
    <t xml:space="preserve">PUXADOR TUBULAR RETO DUPLO, EM ALUMINIO CROMADO, COMPRIMENTO DE APROX 400 MM E DIAMETRO DE 25 MM (1")                                                                                                                                                                                                                                                                                                                                                                                                     </t>
  </si>
  <si>
    <t xml:space="preserve">PUXADOR TUBULAR RETO SIMPLES, EM ALUMINIO CROMADO, COM COMPRIMENTO DE APROX 400 MM E DIAMETRO DE 25 MM                                                                                                                                                                                                                                                                                                                                                                                                    </t>
  </si>
  <si>
    <t xml:space="preserve">QUADRO DE DISTRIBUICAO COM BARRAMENTO TRIFASICO, DE EMBUTIR, EM CHAPA DE ACO GALVANIZADO, PARA 12 DISJUNTORES DIN, 100 A                                                                                                                                                                                                                                                                                                                                                                                  </t>
  </si>
  <si>
    <t xml:space="preserve">QUADRO DE DISTRIBUICAO COM BARRAMENTO TRIFASICO, DE EMBUTIR, EM CHAPA DE ACO GALVANIZADO, PARA 18 DISJUNTORES DIN, 100 A, INCLUINDO BARRAMENTO                                                                                                                                                                                                                                                                                                                                                            </t>
  </si>
  <si>
    <t xml:space="preserve">QUADRO DE DISTRIBUICAO COM BARRAMENTO TRIFASICO, DE EMBUTIR, EM CHAPA DE ACO GALVANIZADO, PARA 24 DISJUNTORES DIN, 100 A                                                                                                                                                                                                                                                                                                                                                                                  </t>
  </si>
  <si>
    <t xml:space="preserve">QUADRO DE DISTRIBUICAO COM BARRAMENTO TRIFASICO, DE EMBUTIR, EM CHAPA DE ACO GALVANIZADO, PARA 28 DISJUNTORES DIN, 100 A                                                                                                                                                                                                                                                                                                                                                                                  </t>
  </si>
  <si>
    <t xml:space="preserve">QUADRO DE DISTRIBUICAO COM BARRAMENTO TRIFASICO, DE EMBUTIR, EM CHAPA DE ACO GALVANIZADO, PARA 30 DISJUNTORES DIN, 150 A                                                                                                                                                                                                                                                                                                                                                                                  </t>
  </si>
  <si>
    <t xml:space="preserve">QUADRO DE DISTRIBUICAO COM BARRAMENTO TRIFASICO, DE EMBUTIR, EM CHAPA DE ACO GALVANIZADO, PARA 30 DISJUNTORES DIN, 225 A                                                                                                                                                                                                                                                                                                                                                                                  </t>
  </si>
  <si>
    <t xml:space="preserve">QUADRO DE DISTRIBUICAO COM BARRAMENTO TRIFASICO, DE EMBUTIR, EM CHAPA DE ACO GALVANIZADO, PARA 36 DISJUNTORES DIN, 100 A                                                                                                                                                                                                                                                                                                                                                                                  </t>
  </si>
  <si>
    <t xml:space="preserve">QUADRO DE DISTRIBUICAO COM BARRAMENTO TRIFASICO, DE EMBUTIR, EM CHAPA DE ACO GALVANIZADO, PARA 40 DISJUNTORES DIN, 100 A                                                                                                                                                                                                                                                                                                                                                                                  </t>
  </si>
  <si>
    <t xml:space="preserve">QUADRO DE DISTRIBUICAO COM BARRAMENTO TRIFASICO, DE EMBUTIR, EM CHAPA DE ACO GALVANIZADO, PARA 48 DISJUNTORES DIN, 100 A                                                                                                                                                                                                                                                                                                                                                                                  </t>
  </si>
  <si>
    <t xml:space="preserve">QUADRO DE DISTRIBUICAO COM BARRAMENTO TRIFASICO, DE SOBREPOR, EM CHAPA DE ACO GALVANIZADO, PARA *42* DISJUNTORES DIN, 100 A                                                                                                                                                                                                                                                                                                                                                                               </t>
  </si>
  <si>
    <t xml:space="preserve">QUADRO DE DISTRIBUICAO COM BARRAMENTO TRIFASICO, DE SOBREPOR, EM CHAPA DE ACO GALVANIZADO, PARA 12 DISJUNTORES DIN, 100 A                                                                                                                                                                                                                                                                                                                                                                                 </t>
  </si>
  <si>
    <t xml:space="preserve">QUADRO DE DISTRIBUICAO COM BARRAMENTO TRIFASICO, DE SOBREPOR, EM CHAPA DE ACO GALVANIZADO, PARA 18 DISJUNTORES DIN, 100 A                                                                                                                                                                                                                                                                                                                                                                                 </t>
  </si>
  <si>
    <t xml:space="preserve">QUADRO DE DISTRIBUICAO COM BARRAMENTO TRIFASICO, DE SOBREPOR, EM CHAPA DE ACO GALVANIZADO, PARA 28 DISJUNTORES DIN, 100 A                                                                                                                                                                                                                                                                                                                                                                                 </t>
  </si>
  <si>
    <t xml:space="preserve">QUADRO DE DISTRIBUICAO COM BARRAMENTO TRIFASICO, DE SOBREPOR, EM CHAPA DE ACO GALVANIZADO, PARA 30 DISJUNTORES DIN, 100 A                                                                                                                                                                                                                                                                                                                                                                                 </t>
  </si>
  <si>
    <t xml:space="preserve">QUADRO DE DISTRIBUICAO COM BARRAMENTO TRIFASICO, DE SOBREPOR, EM CHAPA DE ACO GALVANIZADO, PARA 36 DISJUNTORES DIN, 100 A                                                                                                                                                                                                                                                                                                                                                                                 </t>
  </si>
  <si>
    <t xml:space="preserve">QUADRO DE DISTRIBUICAO COM BARRAMENTO TRIFASICO, DE SOBREPOR, EM CHAPA DE ACO GALVANIZADO, PARA 48 DISJUNTORES DIN, 100 A                                                                                                                                                                                                                                                                                                                                                                                 </t>
  </si>
  <si>
    <t xml:space="preserve">QUADRO DE DISTRIBUICAO, EM PVC, DE EMBUTIR, COM BARRAMENTO TERRA / NEUTRO, PARA 12 DISJUNTORES NEMA OU 16 DISJUNTORES DIN                                                                                                                                                                                                                                                                                                                                                                                 </t>
  </si>
  <si>
    <t xml:space="preserve">QUADRO DE DISTRIBUICAO, EM PVC, DE EMBUTIR, COM BARRAMENTO TERRA / NEUTRO, PARA 18 DISJUNTORES NEMA OU 24 DISJUNTORES DIN                                                                                                                                                                                                                                                                                                                                                                                 </t>
  </si>
  <si>
    <t xml:space="preserve">QUADRO DE DISTRIBUICAO, EM PVC, DE EMBUTIR, COM BARRAMENTO TERRA / NEUTRO, PARA 27 DISJUNTORES NEMA OU 36 DISJUNTORES DIN                                                                                                                                                                                                                                                                                                                                                                                 </t>
  </si>
  <si>
    <t xml:space="preserve">QUADRO DE DISTRIBUICAO, EM PVC, DE EMBUTIR, COM BARRAMENTO TERRA / NEUTRO, PARA 48 DISJUNTORES DIN                                                                                                                                                                                                                                                                                                                                                                                                        </t>
  </si>
  <si>
    <t xml:space="preserve">QUADRO DE DISTRIBUICAO, EM PVC, DE EMBUTIR, COM BARRAMENTO TERRA / NEUTRO, PARA 6 DISJUNTORES NEMA OU 8 DISJUNTORES DIN                                                                                                                                                                                                                                                                                                                                                                                   </t>
  </si>
  <si>
    <t xml:space="preserve">QUADRO DE DISTRIBUICAO, SEM BARRAMENTO, EM PVC, DE EMBUTIR, PARA 12 DISJUNTORES NEMA OU 16 DISJUNTORES DIN                                                                                                                                                                                                                                                                                                                                                                                                </t>
  </si>
  <si>
    <t xml:space="preserve">QUADRO DE DISTRIBUICAO, SEM BARRAMENTO, EM PVC, DE EMBUTIR, PARA 18 DISJUNTORES NEMA OU 24 DISJUNTORES DIN                                                                                                                                                                                                                                                                                                                                                                                                </t>
  </si>
  <si>
    <t xml:space="preserve">QUADRO DE DISTRIBUICAO, SEM BARRAMENTO, EM PVC, DE EMBUTIR, PARA 27 DISJUNTORES NEMA OU 36 DISJUNTORES DIN                                                                                                                                                                                                                                                                                                                                                                                                </t>
  </si>
  <si>
    <t xml:space="preserve">QUADRO DE DISTRIBUICAO, SEM BARRAMENTO, EM PVC, DE EMBUTIR, PARA 3 DISJUNTORES NEMA OU 4 DISJUNTORES DIN                                                                                                                                                                                                                                                                                                                                                                                                  </t>
  </si>
  <si>
    <t xml:space="preserve">QUADRO DE DISTRIBUICAO, SEM BARRAMENTO, EM PVC, DE EMBUTIR, PARA 6 DISJUNTORES NEMA OU 8 DISJUNTORES DIN                                                                                                                                                                                                                                                                                                                                                                                                  </t>
  </si>
  <si>
    <t xml:space="preserve">QUADRO DE DISTRIBUICAO, SEM BARRAMENTO, EM PVC, DE SOBREPOR,  PARA 3 DISJUNTORES NEMA OU 4 DISJUNTORES DIN                                                                                                                                                                                                                                                                                                                                                                                                </t>
  </si>
  <si>
    <t xml:space="preserve">QUADRO DE DISTRIBUICAO, SEM BARRAMENTO, EM PVC, DE SOBREPOR, PARA 12 DISJUNTORES NEMA OU 16 DISJUNTORES DIN                                                                                                                                                                                                                                                                                                                                                                                               </t>
  </si>
  <si>
    <t xml:space="preserve">QUADRO DE DISTRIBUICAO, SEM BARRAMENTO, EM PVC, DE SOBREPOR, PARA 18 DISJUNTORES NEMA OU 24 DISJUNTORES DIN                                                                                                                                                                                                                                                                                                                                                                                               </t>
  </si>
  <si>
    <t xml:space="preserve">QUADRO DE DISTRIBUICAO, SEM BARRAMENTO, EM PVC, DE SOBREPOR, PARA 27 DISJUNTORES NEMA OU 36 DISJUNTORES DIN                                                                                                                                                                                                                                                                                                                                                                                               </t>
  </si>
  <si>
    <t xml:space="preserve">QUADRO DE DISTRIBUICAO, SEM BARRAMENTO, EM PVC, DE SOBREPOR, PARA 6 DISJUNTORES NEMA OU 8 DISJUNTORES DIN                                                                                                                                                                                                                                                                                                                                                                                                 </t>
  </si>
  <si>
    <t xml:space="preserve">RACK DE PISO PARA SERVIDOR, ABERTO, EM COLUNA, 44U X *570* MM                                                                                                                                                                                                                                                                                                                                                                                                                                             </t>
  </si>
  <si>
    <t xml:space="preserve">RACK DE PISO PARA SERVIDOR, FECHADO, 44U, COM PORTA, 44U X *570* MM                                                                                                                                                                                                                                                                                                                                                                                                                                       </t>
  </si>
  <si>
    <t xml:space="preserve">RALO FOFO COM REQUADRO, QUADRADO 150 X 150 MM                                                                                                                                                                                                                                                                                                                                                                                                                                                             </t>
  </si>
  <si>
    <t xml:space="preserve">RALO FOFO COM REQUADRO, QUADRADO 200 X 200 MM                                                                                                                                                                                                                                                                                                                                                                                                                                                             </t>
  </si>
  <si>
    <t xml:space="preserve">RALO FOFO COM REQUADRO, QUADRADO 250 X 250 MM                                                                                                                                                                                                                                                                                                                                                                                                                                                             </t>
  </si>
  <si>
    <t xml:space="preserve">RALO FOFO COM REQUADRO, QUADRADO 300 X 300 MM                                                                                                                                                                                                                                                                                                                                                                                                                                                             </t>
  </si>
  <si>
    <t xml:space="preserve">RALO FOFO COM REQUADRO, QUADRADO 400 X 400 MM                                                                                                                                                                                                                                                                                                                                                                                                                                                             </t>
  </si>
  <si>
    <t xml:space="preserve">RALO FOFO SEMIESFERICO, 100 MM, PARA LAJES/ CALHAS                                                                                                                                                                                                                                                                                                                                                                                                                                                        </t>
  </si>
  <si>
    <t xml:space="preserve">RALO FOFO SEMIESFERICO, 150 MM, PARA LAJES/ CALHAS                                                                                                                                                                                                                                                                                                                                                                                                                                                        </t>
  </si>
  <si>
    <t xml:space="preserve">RALO FOFO SEMIESFERICO, 200 MM, PARA LAJES/ CALHAS                                                                                                                                                                                                                                                                                                                                                                                                                                                        </t>
  </si>
  <si>
    <t xml:space="preserve">RALO FOFO SEMIESFERICO, 75 MM, PARA LAJES/ CALHAS                                                                                                                                                                                                                                                                                                                                                                                                                                                         </t>
  </si>
  <si>
    <t xml:space="preserve">RALO SECO / RALO DE PASSAGEM EM PVC, QUADRADO, 100 X 100 X 53 MM, SAIDA 40 MM, COM GRELHA BRANCA                                                                                                                                                                                                                                                                                                                                                                                                          </t>
  </si>
  <si>
    <t xml:space="preserve">RALO SECO CONICO, PVC, 100 X 40 MM,  COM GRELHA REDONDA BRANCA                                                                                                                                                                                                                                                                                                                                                                                                                                            </t>
  </si>
  <si>
    <t xml:space="preserve">RALO SECO CONICO, PVC, 100 X 40 MM, COM GRELHA QUADRADA BRANCA                                                                                                                                                                                                                                                                                                                                                                                                                                            </t>
  </si>
  <si>
    <t xml:space="preserve">RALO SIFONADO CILINDRICO, PVC, 100 X 40 MM,  COM GRELHA REDONDA BRANCA                                                                                                                                                                                                                                                                                                                                                                                                                                    </t>
  </si>
  <si>
    <t xml:space="preserve">RALO SIFONADO QUADRADO, PVC, 100 X 53 MM, SAIDA 40 MM, COM GRELHA QUADRADA BRANCA                                                                                                                                                                                                                                                                                                                                                                                                                         </t>
  </si>
  <si>
    <t xml:space="preserve">RALO SIFONADO REDONDO CONICO, PVC, 100 X 40 MM, COM GRELHA REDONDA BRANCA                                                                                                                                                                                                                                                                                                                                                                                                                                 </t>
  </si>
  <si>
    <t xml:space="preserve">REATOR ELETRONICO BIVOLT PARA 1 LAMPADA FLUORESCENTE DE 18/20 W                                                                                                                                                                                                                                                                                                                                                                                                                                           </t>
  </si>
  <si>
    <t xml:space="preserve">REATOR ELETRONICO BIVOLT PARA 1 LAMPADA FLUORESCENTE DE 36/40 W                                                                                                                                                                                                                                                                                                                                                                                                                                           </t>
  </si>
  <si>
    <t xml:space="preserve">REATOR ELETRONICO BIVOLT PARA 2 LAMPADAS FLUORESCENTES DE 14 W                                                                                                                                                                                                                                                                                                                                                                                                                                            </t>
  </si>
  <si>
    <t xml:space="preserve">REATOR ELETRONICO BIVOLT PARA 2 LAMPADAS FLUORESCENTES DE 18/20 W                                                                                                                                                                                                                                                                                                                                                                                                                                         </t>
  </si>
  <si>
    <t xml:space="preserve">REATOR ELETRONICO BIVOLT PARA 2 LAMPADAS FLUORESCENTES DE 36/40 W                                                                                                                                                                                                                                                                                                                                                                                                                                         </t>
  </si>
  <si>
    <t xml:space="preserve">REATOR INTERNO/INTEGRADO PARA LAMPADA VAPOR METALICO 400 W, ALTO FATOR DE POTENCIA                                                                                                                                                                                                                                                                                                                                                                                                                        </t>
  </si>
  <si>
    <t xml:space="preserve">REATOR P/ LAMPADA VAPOR DE SODIO 250W USO EXT                                                                                                                                                                                                                                                                                                                                                                                                                                                             </t>
  </si>
  <si>
    <t xml:space="preserve">REATOR P/ 1 LAMPADA VAPOR DE MERCURIO 125W USO EXT                                                                                                                                                                                                                                                                                                                                                                                                                                                        </t>
  </si>
  <si>
    <t xml:space="preserve">REATOR P/ 1 LAMPADA VAPOR DE MERCURIO 250W USO EXT                                                                                                                                                                                                                                                                                                                                                                                                                                                        </t>
  </si>
  <si>
    <t xml:space="preserve">REATOR P/ 1 LAMPADA VAPOR DE MERCURIO 400W USO EXT                                                                                                                                                                                                                                                                                                                                                                                                                                                        </t>
  </si>
  <si>
    <t xml:space="preserve">REBITE DE REPUXO EM ALUMINIO VAZADO, DIAMETRO 3,2 X 8 MM DE COMPRIMENTO (1KG = 1025 UNIDADES)                                                                                                                                                                                                                                                                                                                                                                                                             </t>
  </si>
  <si>
    <t xml:space="preserve">REBOLO ABRASIVO RETO DE USO GERAL GRAO 36, DE 6 X 1 " ( DIAMETRO X ALTURA)                                                                                                                                                                                                                                                                                                                                                                                                                                </t>
  </si>
  <si>
    <t xml:space="preserve">REBOLO ABRASIVO RETO DE USO GERAL GRAO 36, DE 6 X 3/4 " (DIAMETRO X ALTURA)                                                                                                                                                                                                                                                                                                                                                                                                                               </t>
  </si>
  <si>
    <t xml:space="preserve">RECICLADORA DE ASFALTO A FRIO SOBRE RODAS, LARG. FRESAGEM 2,00 M, POT. 315 KW/422 HP                                                                                                                                                                                                                                                                                                                                                                                                                      </t>
  </si>
  <si>
    <t xml:space="preserve">REDUCAO EXCENTRICA PVC, DN 100 X 50 MM, PARA ESGOTO PREDIAL                                                                                                                                                                                                                                                                                                                                                                                                                                               </t>
  </si>
  <si>
    <t xml:space="preserve">REDUCAO EXCENTRICA PVC, DN 100 X 75 MM, PARA ESGOTO PREDIAL                                                                                                                                                                                                                                                                                                                                                                                                                                               </t>
  </si>
  <si>
    <t xml:space="preserve">REDUCAO EXCENTRICA PVC, DN 75 X 50 MM, PARA ESGOTO PREDIAL                                                                                                                                                                                                                                                                                                                                                                                                                                                </t>
  </si>
  <si>
    <t xml:space="preserve">REDUCAO EXCENTRICA PVC, SERIE R, DN 100 X 75 MM, PARA ESGOTO PREDIAL                                                                                                                                                                                                                                                                                                                                                                                                                                      </t>
  </si>
  <si>
    <t xml:space="preserve">REDUCAO EXCENTRICA PVC, SERIE R, DN 150 X 100 MM, PARA ESGOTO PREDIAL                                                                                                                                                                                                                                                                                                                                                                                                                                     </t>
  </si>
  <si>
    <t xml:space="preserve">REDUCAO EXCENTRICA PVC, SERIE R, DN 75 X 50 MM, PARA ESGOTO PREDIAL                                                                                                                                                                                                                                                                                                                                                                                                                                       </t>
  </si>
  <si>
    <t xml:space="preserve">REDUCAO FIXA TIPO STORZ, ENGATE RAPIDO 2.1/2" X 1.1/2", EM LATAO, PARA INSTALACAO PREDIAL COMBATE A INCENDIO PREDIAL                                                                                                                                                                                                                                                                                                                                                                                      </t>
  </si>
  <si>
    <t xml:space="preserve">REDUCAO PVC PBA, JE, PB, DN 100 X 50 / DE 110 X 60 MM, PARA REDE DE AGUA                                                                                                                                                                                                                                                                                                                                                                                                                                  </t>
  </si>
  <si>
    <t xml:space="preserve">REDUCAO PVC PBA, JE, PB, DN 100 X 75 / DE 110 X 85 MM, PARA REDE DE AGUA                                                                                                                                                                                                                                                                                                                                                                                                                                  </t>
  </si>
  <si>
    <t xml:space="preserve">REDUCAO PVC PBA, JE, PB, DN 75 X 50 / DE 85 X 60 MM, PARA REDE DE AGUA                                                                                                                                                                                                                                                                                                                                                                                                                                    </t>
  </si>
  <si>
    <t xml:space="preserve">REFLETOR REDONDO EM ALUMINIO ANODIZADO PARA LAMPADA VAPOR DE MERCURIO/SODIO, CORPO EM ALUMINIO COM PINTURA EPOXI, PARA LAMPADA E-27 DE 300 W, COM SUPORTE REDONDO E ALCA REGULAVEL PARA FIXACAO.                                                                                                                                                                                                                                                                                                          </t>
  </si>
  <si>
    <t xml:space="preserve">REGISTRO DE ESFERA DE PASSEIO, PVC PARA POLIETILENO, 20 MM                                                                                                                                                                                                                                                                                                                                                                                                                                                </t>
  </si>
  <si>
    <t xml:space="preserve">REGISTRO DE ESFERA PVC, COM BORBOLETA, COM ROSCA EXTERNA, DE 1/2"                                                                                                                                                                                                                                                                                                                                                                                                                                         </t>
  </si>
  <si>
    <t xml:space="preserve">REGISTRO DE ESFERA PVC, COM BORBOLETA, COM ROSCA EXTERNA, DE 3/4"                                                                                                                                                                                                                                                                                                                                                                                                                                         </t>
  </si>
  <si>
    <t xml:space="preserve">REGISTRO DE ESFERA PVC, COM CABECA QUADRADA, COM ROSCA EXTERNA, 1/2"                                                                                                                                                                                                                                                                                                                                                                                                                                      </t>
  </si>
  <si>
    <t xml:space="preserve">REGISTRO DE ESFERA PVC, COM CABECA QUADRADA, COM ROSCA EXTERNA, 3/4"                                                                                                                                                                                                                                                                                                                                                                                                                                      </t>
  </si>
  <si>
    <t xml:space="preserve">REGISTRO DE ESFERA, PVC, COM VOLANTE, VS, ROSCAVEL, DN 1 1/2", COM CORPO DIVIDIDO                                                                                                                                                                                                                                                                                                                                                                                                                         </t>
  </si>
  <si>
    <t xml:space="preserve">REGISTRO DE ESFERA, PVC, COM VOLANTE, VS, ROSCAVEL, DN 1 1/4", COM CORPO DIVIDIDO                                                                                                                                                                                                                                                                                                                                                                                                                         </t>
  </si>
  <si>
    <t xml:space="preserve">REGISTRO DE ESFERA, PVC, COM VOLANTE, VS, ROSCAVEL, DN 1/2", COM CORPO DIVIDIDO                                                                                                                                                                                                                                                                                                                                                                                                                           </t>
  </si>
  <si>
    <t xml:space="preserve">REGISTRO DE ESFERA, PVC, COM VOLANTE, VS, ROSCAVEL, DN 1", COM CORPO DIVIDIDO                                                                                                                                                                                                                                                                                                                                                                                                                             </t>
  </si>
  <si>
    <t xml:space="preserve">REGISTRO DE ESFERA, PVC, COM VOLANTE, VS, ROSCAVEL, DN 2", COM CORPO DIVIDIDO                                                                                                                                                                                                                                                                                                                                                                                                                             </t>
  </si>
  <si>
    <t xml:space="preserve">REGISTRO DE ESFERA, PVC, COM VOLANTE, VS, ROSCAVEL, DN 3/4", COM CORPO DIVIDIDO                                                                                                                                                                                                                                                                                                                                                                                                                           </t>
  </si>
  <si>
    <t xml:space="preserve">REGISTRO DE ESFERA, PVC, COM VOLANTE, VS, SOLDAVEL, DN 20 MM, COM CORPO DIVIDIDO                                                                                                                                                                                                                                                                                                                                                                                                                          </t>
  </si>
  <si>
    <t xml:space="preserve">REGISTRO DE ESFERA, PVC, COM VOLANTE, VS, SOLDAVEL, DN 25 MM, COM CORPO DIVIDIDO                                                                                                                                                                                                                                                                                                                                                                                                                          </t>
  </si>
  <si>
    <t xml:space="preserve">REGISTRO DE ESFERA, PVC, COM VOLANTE, VS, SOLDAVEL, DN 32 MM, COM CORPO DIVIDIDO                                                                                                                                                                                                                                                                                                                                                                                                                          </t>
  </si>
  <si>
    <t xml:space="preserve">REGISTRO DE ESFERA, PVC, COM VOLANTE, VS, SOLDAVEL, DN 40 MM, COM CORPO DIVIDIDO                                                                                                                                                                                                                                                                                                                                                                                                                          </t>
  </si>
  <si>
    <t xml:space="preserve">REGISTRO DE ESFERA, PVC, COM VOLANTE, VS, SOLDAVEL, DN 50 MM, COM CORPO DIVIDIDO                                                                                                                                                                                                                                                                                                                                                                                                                          </t>
  </si>
  <si>
    <t xml:space="preserve">REGISTRO DE ESFERA, PVC, COM VOLANTE, VS, SOLDAVEL, DN 60 MM, COM CORPO DIVIDIDO                                                                                                                                                                                                                                                                                                                                                                                                                          </t>
  </si>
  <si>
    <t xml:space="preserve">REGISTRO DE PRESSAO PVC, ROSCAVEL, VOLANTE SIMPLES, DE 1/2"                                                                                                                                                                                                                                                                                                                                                                                                                                               </t>
  </si>
  <si>
    <t xml:space="preserve">REGISTRO DE PRESSAO PVC, ROSCAVEL, VOLANTE SIMPLES, DE 3/4"                                                                                                                                                                                                                                                                                                                                                                                                                                               </t>
  </si>
  <si>
    <t xml:space="preserve">REGISTRO DE PRESSAO PVC, SOLDAVEL, VOLANTE SIMPLES, DE 20 MM                                                                                                                                                                                                                                                                                                                                                                                                                                              </t>
  </si>
  <si>
    <t xml:space="preserve">REGISTRO DE PRESSAO PVC, SOLDAVEL, VOLANTE SIMPLES, DE 25 MM                                                                                                                                                                                                                                                                                                                                                                                                                                              </t>
  </si>
  <si>
    <t xml:space="preserve">REGISTRO GAVETA BRUTO EM LATAO FORJADO, BITOLA 1 " (REF 1509)                                                                                                                                                                                                                                                                                                                                                                                                                                             </t>
  </si>
  <si>
    <t xml:space="preserve">REGISTRO GAVETA BRUTO EM LATAO FORJADO, BITOLA 1 1/2 " (REF 1509)                                                                                                                                                                                                                                                                                                                                                                                                                                         </t>
  </si>
  <si>
    <t xml:space="preserve">REGISTRO GAVETA BRUTO EM LATAO FORJADO, BITOLA 1 1/4 " (REF 1509)                                                                                                                                                                                                                                                                                                                                                                                                                                         </t>
  </si>
  <si>
    <t xml:space="preserve">REGISTRO GAVETA BRUTO EM LATAO FORJADO, BITOLA 1/2 " (REF 1509)                                                                                                                                                                                                                                                                                                                                                                                                                                           </t>
  </si>
  <si>
    <t xml:space="preserve">REGISTRO GAVETA BRUTO EM LATAO FORJADO, BITOLA 2 " (REF 1509)                                                                                                                                                                                                                                                                                                                                                                                                                                             </t>
  </si>
  <si>
    <t xml:space="preserve">REGISTRO GAVETA BRUTO EM LATAO FORJADO, BITOLA 2 1/2 " (REF 1509)                                                                                                                                                                                                                                                                                                                                                                                                                                         </t>
  </si>
  <si>
    <t xml:space="preserve">REGISTRO GAVETA BRUTO EM LATAO FORJADO, BITOLA 3 " (REF 1509)                                                                                                                                                                                                                                                                                                                                                                                                                                             </t>
  </si>
  <si>
    <t xml:space="preserve">REGISTRO GAVETA BRUTO EM LATAO FORJADO, BITOLA 3/4 " (REF 1509)                                                                                                                                                                                                                                                                                                                                                                                                                                           </t>
  </si>
  <si>
    <t xml:space="preserve">REGISTRO GAVETA BRUTO EM LATAO FORJADO, BITOLA 4 " (REF 1509)                                                                                                                                                                                                                                                                                                                                                                                                                                             </t>
  </si>
  <si>
    <t xml:space="preserve">REGISTRO GAVETA COM ACABAMENTO E CANOPLA CROMADOS, SIMPLES, BITOLA 1 " (REF 1509)                                                                                                                                                                                                                                                                                                                                                                                                                         </t>
  </si>
  <si>
    <t xml:space="preserve">REGISTRO GAVETA COM ACABAMENTO E CANOPLA CROMADOS, SIMPLES, BITOLA 1 1/2 " (REF 1509)                                                                                                                                                                                                                                                                                                                                                                                                                     </t>
  </si>
  <si>
    <t xml:space="preserve">REGISTRO GAVETA COM ACABAMENTO E CANOPLA CROMADOS, SIMPLES, BITOLA 1 1/4 " (REF 1509)                                                                                                                                                                                                                                                                                                                                                                                                                     </t>
  </si>
  <si>
    <t xml:space="preserve">REGISTRO GAVETA COM ACABAMENTO E CANOPLA CROMADOS, SIMPLES, BITOLA 1/2 " (REF 1509)                                                                                                                                                                                                                                                                                                                                                                                                                       </t>
  </si>
  <si>
    <t xml:space="preserve">REGISTRO GAVETA COM ACABAMENTO E CANOPLA CROMADOS, SIMPLES, BITOLA 3/4 " (REF 1509)                                                                                                                                                                                                                                                                                                                                                                                                                       </t>
  </si>
  <si>
    <t xml:space="preserve">REGISTRO OU REGULADOR DE GAS COZINHA, VAZAO DE 2 KG/H, 2,8 KPA                                                                                                                                                                                                                                                                                                                                                                                                                                            </t>
  </si>
  <si>
    <t xml:space="preserve">REGISTRO OU VALVULA GLOBO ANGULAR EM LATAO, PARA HIDRANTES EM INSTALACAO PREDIAL DE INCENDIO, 45 GRAUS, DIAMETRO DE 2 1/2", COM VOLANTE, CLASSE DE PRESSAO DE ATE 200 PSI                                                                                                                                                                                                                                                                                                                                 </t>
  </si>
  <si>
    <t xml:space="preserve">REGISTRO PRESSAO BRUTO EM LATAO FORJADO, BITOLA 1/2 " (REF 1400)                                                                                                                                                                                                                                                                                                                                                                                                                                          </t>
  </si>
  <si>
    <t xml:space="preserve">REGISTRO PRESSAO BRUTO EM LATAO FORJADO, BITOLA 3/4 " (REF 1400)                                                                                                                                                                                                                                                                                                                                                                                                                                          </t>
  </si>
  <si>
    <t xml:space="preserve">REGISTRO PRESSAO COM ACABAMENTO E CANOPLA CROMADA, SIMPLES, BITOLA 1/2 " (REF 1416)                                                                                                                                                                                                                                                                                                                                                                                                                       </t>
  </si>
  <si>
    <t xml:space="preserve">REGISTRO PRESSAO COM ACABAMENTO E CANOPLA CROMADA, SIMPLES, BITOLA 3/4 " (REF 1416)                                                                                                                                                                                                                                                                                                                                                                                                                       </t>
  </si>
  <si>
    <t xml:space="preserve">REGUA DE ALUMINIO PARA PEDREIRO 2 X 1 "                                                                                                                                                                                                                                                                                                                                                                                                                                                                   </t>
  </si>
  <si>
    <t xml:space="preserve">REGUA VIBRADORA DUPLA PARA CONCRETO A GASOLINA 5,5 HP, PESO DE 60 KG, COMPRIMENTO 4 M                                                                                                                                                                                                                                                                                                                                                                                                                     </t>
  </si>
  <si>
    <t xml:space="preserve">REGUA VIBRATORIA DE CONCRETO TRELICADA, EQUIPADA COM MOTOR A GASOLINA DE 9 HP                                                                                                                                                                                                                                                                                                                                                                                                                             </t>
  </si>
  <si>
    <t xml:space="preserve">REJUNTE CIMENTICIO, QUALQUER COR                                                                                                                                                                                                                                                                                                                                                                                                                                                                          </t>
  </si>
  <si>
    <t xml:space="preserve">REJUNTE EPOXI, QUALQUER COR                                                                                                                                                                                                                                                                                                                                                                                                                                                                               </t>
  </si>
  <si>
    <t xml:space="preserve">RELE FOTOELETRICO INTERNO E EXTERNO BIVOLT 1000 W, DE CONECTOR, SEM BASE                                                                                                                                                                                                                                                                                                                                                                                                                                  </t>
  </si>
  <si>
    <t xml:space="preserve">RELE TERMICO BIMETAL PARA USO EM MOTORES TRIFASICOS, TENSAO 380 V, POTENCIA ATE 15 CV, CORRENTE NOMINAL MAXIMA 22 A                                                                                                                                                                                                                                                                                                                                                                                       </t>
  </si>
  <si>
    <t xml:space="preserve">RESINA ACRILICA PREMIUM BASE AGUA - COR BRANCA                                                                                                                                                                                                                                                                                                                                                                                                                                                            </t>
  </si>
  <si>
    <t xml:space="preserve">RESPIRADOR DESCARTAVEL SEM VALVULA DE EXALACAO, PFF 1                                                                                                                                                                                                                                                                                                                                                                                                                                                     </t>
  </si>
  <si>
    <t xml:space="preserve">RETARDO PARA CORDEL DETONANTE                                                                                                                                                                                                                                                                                                                                                                                                                                                                             </t>
  </si>
  <si>
    <t xml:space="preserve">RETROESCAVADEIRA SOBRE RODAS COM CARREGADEIRA, TRACAO 4 X 2, POTENCIA LIQUIDA 79 HP, PESO OPERACIONAL MINIMO DE 6570 KG, CAPACIDADE DA CARREGADEIRA DE 1,00 M3 E DA  RETROESCAVADEIRA MINIMA DE 0,20 M3, PROFUNDIDADE DE ESCAVACAO MAXIMA DE 4,37 M                                                                                                                                                                                                                                                       </t>
  </si>
  <si>
    <t xml:space="preserve">RETROESCAVADEIRA SOBRE RODAS COM CARREGADEIRA, TRACAO 4 X 4, POTENCIA LIQUIDA 72 HP, PESO OPERACIONAL MINIMO DE 7140 KG, CAPACIDADE MINIMA DA CARREGADEIRA DE 0,79 M3 E DA RETROESCAVADEIRA MINIMA DE 0,18 M3, PROFUNDIDADE DE ESCAVACAO MAXIMA DE 4,50 M                                                                                                                                                                                                                                                 </t>
  </si>
  <si>
    <t xml:space="preserve">RETROESCAVADEIRA SOBRE RODAS COM CARREGADEIRA, TRACAO 4 X 4, POTENCIA LIQUIDA 88 HP, PESO OPERACIONAL MINIMO DE 6674 KG, CAPACIDADE DA CARREGADEIRA DE 1,00 M3 E DA  RETROESCAVADEIRA MINIMA DE 0,26 M3, PROFUNDIDADE DE ESCAVACAO MAXIMA DE 4,37 M                                                                                                                                                                                                                                                       </t>
  </si>
  <si>
    <t xml:space="preserve">REVESTIMENTO DE PAREDE EM GRANILITE, MARMORITE OU GRANITINA - ESP = 5 MM (INCLUSO EXECUCAO)                                                                                                                                                                                                                                                                                                                                                                                                               </t>
  </si>
  <si>
    <t xml:space="preserve">REVESTIMENTO DE PAREDE EM GRANILITE, MARMORITE OU GRANITINA COLORIDO - ESP = 5 MM (INCLUSO EXECUCAO)                                                                                                                                                                                                                                                                                                                                                                                                      </t>
  </si>
  <si>
    <t xml:space="preserve">REVESTIMENTO EM CERAMICA ESMALTADA COMERCIAL, PEI MENOR OU IGUAL A 3, FORMATO MENOR OU IGUAL A 2025 CM2                                                                                                                                                                                                                                                                                                                                                                                                   </t>
  </si>
  <si>
    <t xml:space="preserve">REVESTIMENTO EM CERAMICA ESMALTADA EXTRA, PEI MAIOR OU IGUAL 4, FORMATO MAIOR A 2025 CM2                                                                                                                                                                                                                                                                                                                                                                                                                  </t>
  </si>
  <si>
    <t xml:space="preserve">REVESTIMENTO EM CERAMICA ESMALTADA EXTRA, PEI MENOR OU IGUAL A 3, FORMATO MENOR OU IGUAL A 2025 CM2                                                                                                                                                                                                                                                                                                                                                                                                       </t>
  </si>
  <si>
    <t xml:space="preserve">REVESTIMENTO EPOXI DE ALTA RESISTENCIA QUIMICA, ISENTO DE SOLVENTES, BICOMPONENTE                                                                                                                                                                                                                                                                                                                                                                                                                         </t>
  </si>
  <si>
    <t xml:space="preserve">REVESTIMENTO PARA ESCADA EM GRANILITE, MARMORITE OU GRANITINA ESP = 8 MM (INCLUSO EXECUCAO)                                                                                                                                                                                                                                                                                                                                                                                                               </t>
  </si>
  <si>
    <t xml:space="preserve">RIPA APARELHADA *1,5 X 5* CM, EM MACARANDUBA/MASSARANDUBA, ANGELIM OU EQUIVALENTE DA REGIAO                                                                                                                                                                                                                                                                                                                                                                                                               </t>
  </si>
  <si>
    <t xml:space="preserve">RIPA NAO APARELHADA *1 X 3* CM, EM MACARANDUBA/MASSARANDUBA, ANGELIM OU EQUIVALENTE DA REGIAO - BRUTA                                                                                                                                                                                                                                                                                                                                                                                                     </t>
  </si>
  <si>
    <t xml:space="preserve">RIPA NAO APARELHADA, *1,5 X 5* CM, EM MACARANDUBA/MASSARANDUBA, ANGELIM OU EQUIVALENTE DA REGIAO - BRUTA                                                                                                                                                                                                                                                                                                                                                                                                  </t>
  </si>
  <si>
    <t xml:space="preserve">RODAFORRO EM PVC, PARA FORRO DE PVC, COMPRIMENTO 6 M                                                                                                                                                                                                                                                                                                                                                                                                                                                      </t>
  </si>
  <si>
    <t xml:space="preserve">RODAPE ARDOSIA, CINZA, 10 CM, E= *1CM                                                                                                                                                                                                                                                                                                                                                                                                                                                                     </t>
  </si>
  <si>
    <t xml:space="preserve">RODAPE DE BORRACHA LISO, H = 70 MM, E = *2* MM, PARA ARGAMASSA, PRETO                                                                                                                                                                                                                                                                                                                                                                                                                                     </t>
  </si>
  <si>
    <t xml:space="preserve">RODAPE DE MADEIRA MACICA CUMARU/IPE CHAMPANHE OU EQUIVALENTE DA REGIAO, *1,5 X 7 CM                                                                                                                                                                                                                                                                                                                                                                                                                       </t>
  </si>
  <si>
    <t xml:space="preserve">RODAPE EM MARMORE, POLIDO, BRANCO COMUM, L= *7* CM, E=  *2* CM, CORTE RETO                                                                                                                                                                                                                                                                                                                                                                                                                                </t>
  </si>
  <si>
    <t xml:space="preserve">RODAPE EM POLIESTIRENO, BRANCO, H = *5* CM, E = *1,5* CM                                                                                                                                                                                                                                                                                                                                                                                                                                                  </t>
  </si>
  <si>
    <t xml:space="preserve">RODAPE OU RODABANCADA EM GRANITO, POLIDO, TIPO ANDORINHA/ QUARTZ/ CASTELO/ CORUMBA OU OUTROS EQUIVALENTES DA REGIAO, H= 10 CM, E=  *2,0* CM                                                                                                                                                                                                                                                                                                                                                               </t>
  </si>
  <si>
    <t xml:space="preserve">RODAPE PLANO PARA PISO VINILICO, H = 5 CM                                                                                                                                                                                                                                                                                                                                                                                                                                                                 </t>
  </si>
  <si>
    <t xml:space="preserve">RODAPE PRE-MOLDADO DE GRANILITE, MARMORITE OU GRANITINA L = 10 CM                                                                                                                                                                                                                                                                                                                                                                                                                                         </t>
  </si>
  <si>
    <t xml:space="preserve">RODIZIO TIPO NAPOLEAO PARA JANELAS DE CORRER, EM ZAMAC, COMPRIMENTO DE APROX 60 CM, COM ROLAMENTO EM ACO                                                                                                                                                                                                                                                                                                                                                                                                  </t>
  </si>
  <si>
    <t xml:space="preserve">RODO PARA CHAO 40 CM COM CABO                                                                                                                                                                                                                                                                                                                                                                                                                                                                             </t>
  </si>
  <si>
    <t xml:space="preserve">ROLDANA CONCAVA DUPLA, 4 RODAS, EM ZAMAC COM CHAPA DE LATAO, ROLAMENTOS EM ACO, PARA PORTAS E JANELAS DE CORRER                                                                                                                                                                                                                                                                                                                                                                                           </t>
  </si>
  <si>
    <t xml:space="preserve">ROLDANA CONCAVA DUPLA, 4 RODAS, PARA PORTA DE CORRER, EM ZAMAC COM CHAPA DE ACO,  ROLAMENTO INTERNO BLINDADO DE ACO REVESTIDO EM NYLON                                                                                                                                                                                                                                                                                                                                                                    </t>
  </si>
  <si>
    <t xml:space="preserve">ROLDANA PLASTICA COM PREGO, TAMANHO 30 X 30 MM, PARA INSTALACAO ELETRICA APARENTE                                                                                                                                                                                                                                                                                                                                                                                                                         </t>
  </si>
  <si>
    <t xml:space="preserve">ROLO COMPACTADOR DE PNEUS, ESTATICO, PRESSAO VARIAVEL, POTENCIA 110 HP, PESO SEM/COM LASTRO 10,8/27 T, LARGURA DE ROLAGEM 2,30 M                                                                                                                                                                                                                                                                                                                                                                          </t>
  </si>
  <si>
    <t xml:space="preserve">ROLO COMPACTADOR DE PNEUS, ESTATICO, PRESSAO VARIAVEL, POTENCIA 111 HP, PESO SEM/COM LASTRO 9,5/26,0 T, LARGURA DE ROLAGEM 1,90 M                                                                                                                                                                                                                                                                                                                                                                         </t>
  </si>
  <si>
    <t xml:space="preserve">ROLO COMPACTADOR PE DE CARNEIRO VIBRATORIO, POTENCIA 125 HP, PESO OPERACIONAL SEM/COM LASTRO 11,95/13,30 T, IMPACTO DINAMICO 38,5/22,5 T, LARGURA DE TRABALHO 2,15 M                                                                                                                                                                                                                                                                                                                                      </t>
  </si>
  <si>
    <t xml:space="preserve">ROLO COMPACTADOR PE DE CARNEIRO VIBRATORIO, POTENCIA 80 HP, PESO OPERACIONAL SEM/COM LASTRO 7,4/8,8 T, LARGURA DE TRABALHO 1,68 M                                                                                                                                                                                                                                                                                                                                                                         </t>
  </si>
  <si>
    <t xml:space="preserve">ROLO COMPACTADOR VIBRATORIO DE UM CILINDRO LISO DE ACO, POTENCIA 125 HP, PESO SEM/COM LASTRO 10,75/12,92 T, IMPACTO DINAMICO 31,5/18,5 T, LARGURA TRABALHO 2,15 M                                                                                                                                                                                                                                                                                                                                         </t>
  </si>
  <si>
    <t xml:space="preserve">ROLO COMPACTADOR VIBRATORIO DE UM CILINDRO, ACO LISO, POTENCIA 80 HP, PESO OPERACIONAL MAXIMO 8,1 T, IMPACTO DINAMICO 16,15/9,5 T, LARGURA TRABALHO 1,68 M                                                                                                                                                                                                                                                                                                                                                </t>
  </si>
  <si>
    <t xml:space="preserve">ROLO COMPACTADOR VIBRATORIO PE DE CARNEIRO, COM CONTROLE REMOTO POR RADIO, POTENCIA  12,5 KW, PESO OPERACIONAL DE 1,675 T, LARGURA DE TRABALHO 0,85 M                                                                                                                                                                                                                                                                                                                                                     </t>
  </si>
  <si>
    <t xml:space="preserve">ROLO COMPACTADOR VIBRATORIO REBOCAVEL, CILINDRO DE ACO LISO, POTENCIA DE TRACAO DE 65 CV, PESO DE 4,7 T, IMPACTO DINAMICO TOTAL DE 18,3 T, LARGURA DO ROLO 1,67 M                                                                                                                                                                                                                                                                                                                                         </t>
  </si>
  <si>
    <t xml:space="preserve">ROLO COMPACTADOR VIBRATORIO TANDEM, ACO LISO, POTENCIA 125 HP, PESO SEM/COM LASTRO 10,20/11,65 T, LARGURA DE TRABALHO 1,73 M                                                                                                                                                                                                                                                                                                                                                                              </t>
  </si>
  <si>
    <t xml:space="preserve">ROLO COMPACTADOR VIBRATORIO TANDEM, ACO LISO, POTENCIA 58 CV, PESO SEM/COM LASTRO 6,5/9,4 T, LARGURA DE TRABALHO 1,20 M                                                                                                                                                                                                                                                                                                                                                                                   </t>
  </si>
  <si>
    <t xml:space="preserve">ROLO DE ESPUMA POLIESTER 23 CM (SEM CABO)                                                                                                                                                                                                                                                                                                                                                                                                                                                                 </t>
  </si>
  <si>
    <t xml:space="preserve">ROLO DE LA DE CARNEIRO 23 CM (SEM CABO)                                                                                                                                                                                                                                                                                                                                                                                                                                                                   </t>
  </si>
  <si>
    <t xml:space="preserve">ROMPEDOR ELETRICO PESO 26 KG, POTENCIA OPERACIONAL DE 2,5 KW                                                                                                                                                                                                                                                                                                                                                                                                                                              </t>
  </si>
  <si>
    <t xml:space="preserve">ROSETA QUADRADA, SEM FUROS, EM ACO INOX POLIDO, LARGURA APROXIMADA DE 50 MM, PARA FECHADURA DE PORTA - PARAFUSOS INCLUIDOS                                                                                                                                                                                                                                                                                                                                                                                </t>
  </si>
  <si>
    <t xml:space="preserve">ROSETA REDONDA DE SOBREPOR, SEM FUROS, EM ACO INOX POLIDO, DIAMETRO APROXIMADO DE 50 MM, PARA FECHADURA DE PORTA - PARAFUSOS INCLUIDOS                                                                                                                                                                                                                                                                                                                                                                    </t>
  </si>
  <si>
    <t xml:space="preserve">ROTACAO DIAGONAL DUPLA, APARELHO TRIPLO, EM TUBO DE ACO CARBONO, PINTURA NO PROCESSO ELETROSTATICO - EQUIPAMENTO DE GINASTICA PARA ACADEMIA AO AR LIVRE / ACADEMIA DA TERCEIRA IDADE - ATI                                                                                                                                                                                                                                                                                                                </t>
  </si>
  <si>
    <t xml:space="preserve">ROTACAO VERTICAL DUPLO, EM TUBO DE ACO CARBONO, PINTURA NO PROCESSO ELETROSTATICO - EQUIPAMENTO DE GINASTICA PARA ACADEMIA AO AR LIVRE / ACADEMIA DA TERCEIRA IDADE - ATI                                                                                                                                                                                                                                                                                                                                 </t>
  </si>
  <si>
    <t xml:space="preserve">RUFO EXTERNO DE CHAPA DE ACO GALVANIZADA NUM 26, CORTE 25 CM                                                                                                                                                                                                                                                                                                                                                                                                                                              </t>
  </si>
  <si>
    <t xml:space="preserve">RUFO EXTERNO DE CHAPA DE ACO GALVANIZADA NUM 26, CORTE 28 CM                                                                                                                                                                                                                                                                                                                                                                                                                                              </t>
  </si>
  <si>
    <t xml:space="preserve">RUFO EXTERNO/INTERNO DE CHAPA DE ACO GALVANIZADA NUM 26, CORTE 33 CM                                                                                                                                                                                                                                                                                                                                                                                                                                      </t>
  </si>
  <si>
    <t xml:space="preserve">RUFO INTERNO DE CHAPA DE ACO GALVANIZADA NUM 26, CORTE 50 CM                                                                                                                                                                                                                                                                                                                                                                                                                                              </t>
  </si>
  <si>
    <t xml:space="preserve">RUFO INTERNO/EXTERNO DE CHAPA DE ACO GALVANIZADA NUM 24, CORTE 25 CM                                                                                                                                                                                                                                                                                                                                                                                                                                      </t>
  </si>
  <si>
    <t xml:space="preserve">RUFO PARA TELHA ESTRUTURAL DE FIBROCIMENTO 1 ABA (SEM AMIANTO)                                                                                                                                                                                                                                                                                                                                                                                                                                            </t>
  </si>
  <si>
    <t xml:space="preserve">RUFO PARA TELHA ONDULADA DE FIBROCIMENTO, E = 6 MM, ABA *260* MM, COMPRIMENTO 1100 MM (SEM AMIANTO)                                                                                                                                                                                                                                                                                                                                                                                                       </t>
  </si>
  <si>
    <t xml:space="preserve">SABONETEIRA DE PAREDE EM METAL CROMADO                                                                                                                                                                                                                                                                                                                                                                                                                                                                    </t>
  </si>
  <si>
    <t xml:space="preserve">SABONETEIRA PLASTICA TIPO DISPENSER PARA SABONETE LIQUIDO COM RESERVATORIO 800 A 1500 ML                                                                                                                                                                                                                                                                                                                                                                                                                  </t>
  </si>
  <si>
    <t xml:space="preserve">SACO DE RAFIA PARA ENTULHO, NOVO, LISO (SEM CLICHE), *60 x 90* CM                                                                                                                                                                                                                                                                                                                                                                                                                                         </t>
  </si>
  <si>
    <t xml:space="preserve">SAIBRO PARA ARGAMASSA (COLETADO NO COMERCIO)                                                                                                                                                                                                                                                                                                                                                                                                                                                              </t>
  </si>
  <si>
    <t xml:space="preserve">SAPATA DE PVC ADITIVADO NERVURADO D = 6"                                                                                                                                                                                                                                                                                                                                                                                                                                                                  </t>
  </si>
  <si>
    <t xml:space="preserve">SAPATA DE PVC ADITIVADO NERVURADO D = 8"                                                                                                                                                                                                                                                                                                                                                                                                                                                                  </t>
  </si>
  <si>
    <t xml:space="preserve">SAPATILHA EM ACO GALVANIZADO PARA CABOS COM DIAMETRO NOMINAL ATE 5/8"                                                                                                                                                                                                                                                                                                                                                                                                                                     </t>
  </si>
  <si>
    <t xml:space="preserve">SARRAFO *2,5 X 10* CM EM PINUS, MISTA OU EQUIVALENTE DA REGIAO - BRUTA                                                                                                                                                                                                                                                                                                                                                                                                                                    </t>
  </si>
  <si>
    <t xml:space="preserve">SARRAFO *2,5 X 5* CM EM PINUS, MISTA OU EQUIVALENTE DA REGIAO - BRUTA                                                                                                                                                                                                                                                                                                                                                                                                                                     </t>
  </si>
  <si>
    <t xml:space="preserve">SARRAFO *2,5 X 7,5* CM EM PINUS, MISTA OU EQUIVALENTE DA REGIAO - BRUTA                                                                                                                                                                                                                                                                                                                                                                                                                                   </t>
  </si>
  <si>
    <t xml:space="preserve">SARRAFO APARELHADO *2 X 10* CM, EM MACARANDUBA/MASSARANDUBA, ANGELIM OU EQUIVALENTE DA REGIAO                                                                                                                                                                                                                                                                                                                                                                                                             </t>
  </si>
  <si>
    <t xml:space="preserve">SARRAFO NAO APARELHADO *2,5 X 10* CM, EM MACARANDUBA/MASSARANDUBA, ANGELIM OU EQUIVALENTE DA REGIAO - BRUTA                                                                                                                                                                                                                                                                                                                                                                                               </t>
  </si>
  <si>
    <t xml:space="preserve">SARRAFO NAO APARELHADO *2,5 X 5* CM, EM MACARANDUBA/MASSARANDUBA, ANGELIM, PEROBA-ROSA OU EQUIVALENTE DA REGIAO - BRUTA                                                                                                                                                                                                                                                                                                                                                                                   </t>
  </si>
  <si>
    <t xml:space="preserve">SARRAFO NAO APARELHADO *2,5 X 7* CM, EM MACARANDUBA/MASSARANDUBA, ANGELIM, PEROBA-ROSA OU EQUIVALENTE DA REGIAO - BRUTA                                                                                                                                                                                                                                                                                                                                                                                   </t>
  </si>
  <si>
    <t xml:space="preserve">SEGURO - HORISTA (COLETADO CAIXA - ENCARGOS COMPLEMENTARES)                                                                                                                                                                                                                                                                                                                                                                                                                                               </t>
  </si>
  <si>
    <t xml:space="preserve">SEGURO - MENSALISTA (COLETADO CAIXA - ENCARGOS COMPLEMENTARES)                                                                                                                                                                                                                                                                                                                                                                                                                                            </t>
  </si>
  <si>
    <t xml:space="preserve">SEIXO ROLADO PARA APLICACAO EM CONCRETO (POSTO PEDREIRA/FORNECEDOR, SEM FRETE)                                                                                                                                                                                                                                                                                                                                                                                                                            </t>
  </si>
  <si>
    <t xml:space="preserve">SELADOR ACRILICO OPACO PREMIUM INTERIOR/EXTERIOR                                                                                                                                                                                                                                                                                                                                                                                                                                                          </t>
  </si>
  <si>
    <t xml:space="preserve">SELADOR HORIZONTAL PARA FITA DE ACO 1 "                                                                                                                                                                                                                                                                                                                                                                                                                                                                   </t>
  </si>
  <si>
    <t xml:space="preserve">SELANTE A BASE DE ALCATRAO E POLIURETANO PARA JUNTAS HORIZONTAIS                                                                                                                                                                                                                                                                                                                                                                                                                                          </t>
  </si>
  <si>
    <t xml:space="preserve">SELANTE ACRILICO PARA TRATAMENTO / ACABAMENTO SUPERFICIAL DE CONCRETO ESTAMPADO, APARENTE, PEDRAS E OUTROS                                                                                                                                                                                                                                                                                                                                                                                                </t>
  </si>
  <si>
    <t xml:space="preserve">SELANTE DE BASE ASFALTICA PARA VEDACAO                                                                                                                                                                                                                                                                                                                                                                                                                                                                    </t>
  </si>
  <si>
    <t xml:space="preserve">SELANTE ELASTICO MONOCOMPONENTE A BASE DE POLIURETANO (PU) PARA JUNTAS DIVERSAS                                                                                                                                                                                                                                                                                                                                                                                                                           </t>
  </si>
  <si>
    <t xml:space="preserve">SELANTE MONOCOMPONENTE A BASE DE SILICONE DE BAIXO MODULO, PARA JUNTAS DE PAVIMENTACAO                                                                                                                                                                                                                                                                                                                                                                                                                    </t>
  </si>
  <si>
    <t xml:space="preserve">SELANTE TIPO VEDA CALHA PARA METAL E FIBROCIMENTO                                                                                                                                                                                                                                                                                                                                                                                                                                                         </t>
  </si>
  <si>
    <t xml:space="preserve">SELIM PVC, COM TRAVA, JE, 90 GRAUS, DN 125 X 100 MM OU 150 X 100 MM, PARA REDE COLETORA ESGOTO                                                                                                                                                                                                                                                                                                                                                                                                            </t>
  </si>
  <si>
    <t xml:space="preserve">SEMIRREBOQUE COM DOIS EIXOS EM TANDEM TIPO BASCULANTE COM CACAMBA METALICA 14 M3  (INCLUI MONTAGEM, NAO INCLUI CAVALO MECANICO)                                                                                                                                                                                                                                                                                                                                                                           </t>
  </si>
  <si>
    <t xml:space="preserve">SEMIRREBOQUE COM TRES EIXOS EM TANDEM TIPO BASCULANTE COM CACAMBA METALICA 18 M3 (INCLUI MONTAGEM, NAO INCLUI CAVALO MECANICO)                                                                                                                                                                                                                                                                                                                                                                            </t>
  </si>
  <si>
    <t xml:space="preserve">SEMIRREBOQUE COM TRES EIXOS, PARA TRANSPORTE DE CARGA SECA, DIMENSOES APROXIMADAS 2,60 X 12,50 X 0,50 M (NAO INCLUI CAVALO MECANICO)                                                                                                                                                                                                                                                                                                                                                                      </t>
  </si>
  <si>
    <t xml:space="preserve">SENSOR DE PRESENCA BIVOLT COM FOTOCELULA PARA QUALQUER TIPO DE LAMPADA, POTENCIA MAXIMA *1000* W, USO EXTERNO                                                                                                                                                                                                                                                                                                                                                                                             </t>
  </si>
  <si>
    <t xml:space="preserve">SENSOR DE PRESENCA BIVOLT DE PAREDE COM FOTOCELULA PARA QUALQUER TIPO DE LAMPADA POTENCIA MAXIMA *1000* W, USO INTERNO                                                                                                                                                                                                                                                                                                                                                                                    </t>
  </si>
  <si>
    <t xml:space="preserve">SENSOR DE PRESENCA BIVOLT DE PAREDE SEM FOTOCELULA PARA QUALQUER TIPO DE LAMPADA POTENCIA MAXIMA *1000* W, USO INTERNO                                                                                                                                                                                                                                                                                                                                                                                    </t>
  </si>
  <si>
    <t xml:space="preserve">SENSOR DE PRESENCA BIVOLT DE TETO COM FOTOCELULA PARA QUALQUER TIPO DE LAMPADA POTENCIA MAXIMA *1000* W, USO INTERNO                                                                                                                                                                                                                                                                                                                                                                                      </t>
  </si>
  <si>
    <t xml:space="preserve">SENSOR DE PRESENCA BIVOLT DE TETO SEM FOTOCELULA PARA QUALQUER TIPO DE LAMPADA POTENCIA MAXIMA *900* W, USO INTERNO                                                                                                                                                                                                                                                                                                                                                                                       </t>
  </si>
  <si>
    <t xml:space="preserve">SERRA CIRCULAR DE BANCADA COM MOTOR ELETRICO, POTENCIA DE *1600* W, PARA DISCO DE DIAMETRO DE 10" (250 MM)                                                                                                                                                                                                                                                                                                                                                                                                </t>
  </si>
  <si>
    <t xml:space="preserve">SERRA CIRCULAR DE BANCADA, MODELO PICA-PAU, DIAMETRO DE 350 MM. CARACTERISTICAS DO MOTOR: TRIFASICO, POTENCIA DE 5 HP, FREQUENCIA DE 60 HZ                                                                                                                                                                                                                                                                                                                                                                </t>
  </si>
  <si>
    <t xml:space="preserve">SERRALHEIRO (HORISTA)                                                                                                                                                                                                                                                                                                                                                                                                                                                                                     </t>
  </si>
  <si>
    <t xml:space="preserve">SERRALHEIRO (MENSALISTA)                                                                                                                                                                                                                                                                                                                                                                                                                                                                                  </t>
  </si>
  <si>
    <t xml:space="preserve">SERVENTE DE OBRAS (HORISTA)                                                                                                                                                                                                                                                                                                                                                                                                                                                                               </t>
  </si>
  <si>
    <t xml:space="preserve">SERVENTE DE OBRAS (MENSALISTA)                                                                                                                                                                                                                                                                                                                                                                                                                                                                            </t>
  </si>
  <si>
    <t xml:space="preserve">SERVICO DE BOMBEAMENTO DE CONCRETO COM CONSUMO MINIMO DE 40 M3, (DISPONIBILIZACAO DE BOMBA), SEM O LANCAMENTO                                                                                                                                                                                                                                                                                                                                                                                             </t>
  </si>
  <si>
    <t xml:space="preserve">SIFAO / TUBO SINFONADO EXTENSIVEL/SANFONADO, UNIVERSAL/ SIMPLES, ENTRE *50 A 70* CM, DE PLASTICO BRANCO                                                                                                                                                                                                                                                                                                                                                                                                   </t>
  </si>
  <si>
    <t xml:space="preserve">SIFAO EM METAL CROMADO PARA PIA AMERICANA, 1.1/2 X 1.1/2 "                                                                                                                                                                                                                                                                                                                                                                                                                                                </t>
  </si>
  <si>
    <t xml:space="preserve">SIFAO EM METAL CROMADO PARA PIA AMERICANA, 1.1/2 X 2 "                                                                                                                                                                                                                                                                                                                                                                                                                                                    </t>
  </si>
  <si>
    <t xml:space="preserve">SIFAO EM METAL CROMADO PARA PIA OU LAVATORIO, 1 X 1.1/2 "                                                                                                                                                                                                                                                                                                                                                                                                                                                 </t>
  </si>
  <si>
    <t xml:space="preserve">SIFAO EM METAL CROMADO PARA TANQUE, 1.1/4 X 1.1/2 "                                                                                                                                                                                                                                                                                                                                                                                                                                                       </t>
  </si>
  <si>
    <t xml:space="preserve">SIFAO PLASTICO EXTENSIVEL UNIVERSAL, TIPO COPO                                                                                                                                                                                                                                                                                                                                                                                                                                                            </t>
  </si>
  <si>
    <t xml:space="preserve">SIFAO PLASTICO TIPO COPO PARA PIA AMERICANA 1.1/2 X 1.1/2 "                                                                                                                                                                                                                                                                                                                                                                                                                                               </t>
  </si>
  <si>
    <t xml:space="preserve">SIFAO PLASTICO TIPO COPO PARA PIA OU LAVATORIO, 1 X 1.1/2 "                                                                                                                                                                                                                                                                                                                                                                                                                                               </t>
  </si>
  <si>
    <t xml:space="preserve">SIFAO PLASTICO TIPO COPO PARA TANQUE, 1.1/4 X 1.1/2 "                                                                                                                                                                                                                                                                                                                                                                                                                                                     </t>
  </si>
  <si>
    <t xml:space="preserve">SILICA ATIVA PARA ADICAO EM CONCRETO E  ARGAMASSA                                                                                                                                                                                                                                                                                                                                                                                                                                                         </t>
  </si>
  <si>
    <t xml:space="preserve">SILICONE ACETICO USO GERAL INCOLOR 280 G                                                                                                                                                                                                                                                                                                                                                                                                                                                                  </t>
  </si>
  <si>
    <t xml:space="preserve">SIMULADOR DE CAMINHADA TRIPLO, EM TUBO DE ACO CARBONO, PINTURA NO PROCESSO ELETROSTATICO - EQUIPAMENTO DE GINASTICA PARA ACADEMIA AO AR LIVRE / ACADEMIA DA TERCEIRA IDADE - ATI                                                                                                                                                                                                                                                                                                                          </t>
  </si>
  <si>
    <t xml:space="preserve">SIMULADOR DE CAVALGADA TRIPLO, EM TUBO DE ACO CARBONO, PINTURA NO PROCESSO ELETROSTATICO - EQUIPAMENTO DE GINASTICA PARA ACADEMIA AO AR LIVRE / ACADEMIA DA TERCEIRA IDADE - ATI                                                                                                                                                                                                                                                                                                                          </t>
  </si>
  <si>
    <t xml:space="preserve">SIMULADOR DE REMO INDIVIDUAL, EM TUBO DE ACO CARBONO, PINTURA NO PROCESSO ELETROSTATICO - EQUIPAMENTO DE GINASTICA PARA ACADEMIA AO AR LIVRE / ACADEMIA DA TERCEIRA IDADE - ATI                                                                                                                                                                                                                                                                                                                           </t>
  </si>
  <si>
    <t xml:space="preserve">SINALIZADOR NOTURNO SIMPLES PARA PARA-RAIOS, SEM RELE FOTOELETRICO                                                                                                                                                                                                                                                                                                                                                                                                                                        </t>
  </si>
  <si>
    <t xml:space="preserve">SISAL EM FIBRA / ESTOPA SISAL PARA GESSO                                                                                                                                                                                                                                                                                                                                                                                                                                                                  </t>
  </si>
  <si>
    <t xml:space="preserve">SOLDA EM BARRA DE ESTANHO-CHUMBO 50/50                                                                                                                                                                                                                                                                                                                                                                                                                                                                    </t>
  </si>
  <si>
    <t xml:space="preserve">SOLDA EM VARETA FOSCOPER, D = *2,5* MM  X COMPRIMENTO 500 MM                                                                                                                                                                                                                                                                                                                                                                                                                                              </t>
  </si>
  <si>
    <t xml:space="preserve">SOLDA ESTANHO/COBRE PARA CONEXOES DE COBRE, FIO 2,5 MM, CARRETEL 500 GR (SEM CHUMBO)                                                                                                                                                                                                                                                                                                                                                                                                                      </t>
  </si>
  <si>
    <t xml:space="preserve">SOLDADOR (HORISTA)                                                                                                                                                                                                                                                                                                                                                                                                                                                                                        </t>
  </si>
  <si>
    <t xml:space="preserve">SOLDADOR (MENSALISTA)                                                                                                                                                                                                                                                                                                                                                                                                                                                                                     </t>
  </si>
  <si>
    <t xml:space="preserve">SOLDADOR ELETRICO (PARA SOLDA A SER TESTADA COM RAIOS "X") (HORISTA)                                                                                                                                                                                                                                                                                                                                                                                                                                      </t>
  </si>
  <si>
    <t xml:space="preserve">SOLDADOR ELETRICO (PARA SOLDA A SER TESTADA COM RAIOS "X") (MENSALISTA)                                                                                                                                                                                                                                                                                                                                                                                                                                   </t>
  </si>
  <si>
    <t xml:space="preserve">SOLEIRA EM GRANITO, POLIDO, TIPO ANDORINHA/ QUARTZ/ CASTELO/ CORUMBA OU OUTROS EQUIVALENTES DA REGIAO, L= *15* CM, E=  *2,0* CM                                                                                                                                                                                                                                                                                                                                                                           </t>
  </si>
  <si>
    <t xml:space="preserve">SOLEIRA PRE-MOLDADA EM GRANILITE, MARMORITE OU GRANITINA, L = *15 CM                                                                                                                                                                                                                                                                                                                                                                                                                                      </t>
  </si>
  <si>
    <t xml:space="preserve">SOLEIRA/ PEITORIL EM MARMORE, POLIDO, BRANCO COMUM, L= *15* CM, E=  *2* CM,  CORTE RETO                                                                                                                                                                                                                                                                                                                                                                                                                   </t>
  </si>
  <si>
    <t xml:space="preserve">SOLEIRA/ TABEIRA EM MARMORE, POLIDO, BRANCO COMUM, L= 5 CM, E=  *2,0* CM                                                                                                                                                                                                                                                                                                                                                                                                                                  </t>
  </si>
  <si>
    <t xml:space="preserve">SOLUCAO ASFALTICA ELASTOMERICA PARA IMPRIMACAO, APLICACAO A FRIO                                                                                                                                                                                                                                                                                                                                                                                                                                          </t>
  </si>
  <si>
    <t xml:space="preserve">SOLUCAO PREPARADORA / LIMPADORA PARA PVC, FRASCO COM 1000 CM3                                                                                                                                                                                                                                                                                                                                                                                                                                             </t>
  </si>
  <si>
    <t xml:space="preserve">SOLVENTE PARA COLA (PARA LAMINADO MELAMINICO) A BASE DE RESINA SINTETICA                                                                                                                                                                                                                                                                                                                                                                                                                                  </t>
  </si>
  <si>
    <t xml:space="preserve">SOQUETE DE BAQUELITE BASE E27, PARA LAMPADAS                                                                                                                                                                                                                                                                                                                                                                                                                                                              </t>
  </si>
  <si>
    <t xml:space="preserve">SOQUETE DE PORCELANA BASE E27, FIXO DE TETO, PARA LAMPADAS                                                                                                                                                                                                                                                                                                                                                                                                                                                </t>
  </si>
  <si>
    <t xml:space="preserve">SOQUETE DE PORCELANA BASE E27, PARA USO AO TEMPO, PARA LAMPADAS                                                                                                                                                                                                                                                                                                                                                                                                                                           </t>
  </si>
  <si>
    <t xml:space="preserve">SOQUETE DE PVC / TERMOPLASTICO BASE E27, COM CHAVE, PARA LAMPADAS                                                                                                                                                                                                                                                                                                                                                                                                                                         </t>
  </si>
  <si>
    <t xml:space="preserve">SOQUETE DE PVC / TERMOPLASTICO BASE E27, COM RABICHO, PARA LAMPADAS                                                                                                                                                                                                                                                                                                                                                                                                                                       </t>
  </si>
  <si>
    <t xml:space="preserve">SPRINKLER TIPO PENDENTE, BULBO AMARELO DE RESPOSTA RAPIDA, 79 GRAUS CELSIUS, ACABAMENTO CROMADO, D = 20 MM (3/4")                                                                                                                                                                                                                                                                                                                                                                                         </t>
  </si>
  <si>
    <t xml:space="preserve">SPRINKLER TIPO PENDENTE, BULBO AMARELO DE RESPOSTA RAPIDA, 79 GRAUS CELSIUS, ACABAMENTO NATURAL OU CROMADO, D = 15 MM (1/2")                                                                                                                                                                                                                                                                                                                                                                              </t>
  </si>
  <si>
    <t xml:space="preserve">SPRINKLER TIPO PENDENTE, BULBO AMARELO DE RESPOSTA RAPIDA, 79 GRAUS CELSIUS, ACABAMENTO NATURAL, D = 20 MM (3/4")                                                                                                                                                                                                                                                                                                                                                                                         </t>
  </si>
  <si>
    <t xml:space="preserve">SPRINKLER TIPO PENDENTE, BULBO VERMELHO DE RESPOSTA RAPIDA, 68 GRAUS CELSIUS, ACABAMENTO CROMADO, D = 15 MM (1/2")                                                                                                                                                                                                                                                                                                                                                                                        </t>
  </si>
  <si>
    <t xml:space="preserve">SPRINKLER TIPO PENDENTE, BULBO VERMELHO DE RESPOSTA RAPIDA, 68 GRAUS CELSIUS, ACABAMENTO CROMADO, D = 20 MM (3/4")                                                                                                                                                                                                                                                                                                                                                                                        </t>
  </si>
  <si>
    <t xml:space="preserve">SPRINKLER TIPO PENDENTE, BULBO VERMELHO DE RESPOSTA RAPIDA, 68 GRAUS CELSIUS, ACABAMENTO NATURAL, D = 20 MM (3/4")                                                                                                                                                                                                                                                                                                                                                                                        </t>
  </si>
  <si>
    <t xml:space="preserve">SPRINKLER TIPO PENDENTE, BULBO VERMELHO RESPOSTA RAPIDA, 68 GRAUS CELSIUS, ACABAMENTO NATURAL, D = 15 MM (1/2")                                                                                                                                                                                                                                                                                                                                                                                           </t>
  </si>
  <si>
    <t xml:space="preserve">SUPORTE "Y" PARA FITA PERFURADA                                                                                                                                                                                                                                                                                                                                                                                                                                                                           </t>
  </si>
  <si>
    <t xml:space="preserve">SUPORTE DE FIXACAO PARA ESPELHO / PLACA 4" X 2", PARA 3 MODULOS, PARA INSTALACAO DE TOMADAS E INTERRUPTORES (SOMENTE SUPORTE)                                                                                                                                                                                                                                                                                                                                                                             </t>
  </si>
  <si>
    <t xml:space="preserve">SUPORTE DE FIXACAO PARA ESPELHO / PLACA 4" X 4", PARA 6 MODULOS, PARA INSTALACAO DE TOMADAS E INTERRUPTORES (SOMENTE SUPORTE)                                                                                                                                                                                                                                                                                                                                                                             </t>
  </si>
  <si>
    <t xml:space="preserve">SUPORTE EM ACO GALVANIZADO PARA TRANSFORMADOR PARA POSTE DUPLO T 185 X 95 MM, CHAPA DE 5/16"                                                                                                                                                                                                                                                                                                                                                                                                              </t>
  </si>
  <si>
    <t xml:space="preserve">SUPORTE GUIA SIMPLES COM ROLDANA EM POLIPROPILENO PARA CHUMBAR, H = 20 CM                                                                                                                                                                                                                                                                                                                                                                                                                                 </t>
  </si>
  <si>
    <t xml:space="preserve">SUPORTE ISOLADOR REFORCADO DIAMETRO NOMINAL 5/16", COM ROSCA SOBERBA E BUCHA                                                                                                                                                                                                                                                                                                                                                                                                                              </t>
  </si>
  <si>
    <t xml:space="preserve">SUPORTE ISOLADOR SIMPLES DIAMETRO NOMINAL 5/16", COM ROSCA SOBERBA E BUCHA                                                                                                                                                                                                                                                                                                                                                                                                                                </t>
  </si>
  <si>
    <t xml:space="preserve">SUPORTE MAO-FRANCESA EM ACO, ABAS IGUAIS 30 CM, CAPACIDADE MINIMA 60 KG, BRANCO                                                                                                                                                                                                                                                                                                                                                                                                                           </t>
  </si>
  <si>
    <t xml:space="preserve">SUPORTE MAO-FRANCESA EM ACO, ABAS IGUAIS 40 CM, CAPACIDADE MINIMA 70 KG, BRANCO                                                                                                                                                                                                                                                                                                                                                                                                                           </t>
  </si>
  <si>
    <t xml:space="preserve">SUPORTE METALICO PARA CALHA PLUVIAL, ZINCADO, DOBRADO, DIAMETRO ENTRE 119 E 170 MM, PARA DRENAGEM PLUVIAL PREDIAL                                                                                                                                                                                                                                                                                                                                                                                         </t>
  </si>
  <si>
    <t xml:space="preserve">SUPORTE PARA CALHA DE 150 MM EM FERRO GALVANIZADO                                                                                                                                                                                                                                                                                                                                                                                                                                                         </t>
  </si>
  <si>
    <t xml:space="preserve">SUPORTE PARA TUBO DIAMETRO NOMINAL 2", COM ROSCA MECANICA                                                                                                                                                                                                                                                                                                                                                                                                                                                 </t>
  </si>
  <si>
    <t xml:space="preserve">SURF DUPLO, EM TUBO DE ACO CARBONO, PINTURA NO PROCESSO ELETROSTATICO - EQUIPAMENTO DE GINASTICA PARA ACADEMIA AO AR LIVRE / ACADEMIA DA TERCEIRA IDADE - ATI                                                                                                                                                                                                                                                                                                                                             </t>
  </si>
  <si>
    <t xml:space="preserve">TABUA *2,5 X 15 CM EM PINUS, MISTA OU EQUIVALENTE DA REGIAO - BRUTA                                                                                                                                                                                                                                                                                                                                                                                                                                       </t>
  </si>
  <si>
    <t xml:space="preserve">TABUA *2,5 X 23* CM EM PINUS, MISTA OU EQUIVALENTE DA REGIAO - BRUTA                                                                                                                                                                                                                                                                                                                                                                                                                                      </t>
  </si>
  <si>
    <t xml:space="preserve">TABUA *2,5 X 30 CM EM PINUS, MISTA OU EQUIVALENTE DA REGIAO - BRUTA                                                                                                                                                                                                                                                                                                                                                                                                                                       </t>
  </si>
  <si>
    <t xml:space="preserve">TABUA APARELHADA *2,5 X 15* CM, EM MACARANDUBA/MASSARANDUBA, ANGELIM OU EQUIVALENTE DA REGIAO                                                                                                                                                                                                                                                                                                                                                                                                             </t>
  </si>
  <si>
    <t xml:space="preserve">TABUA APARELHADA *2,5 X 25* CM, EM MACARANDUBA/MASSARANDUBA, ANGELIM OU EQUIVALENTE DA REGIAO                                                                                                                                                                                                                                                                                                                                                                                                             </t>
  </si>
  <si>
    <t xml:space="preserve">TABUA APARELHADA *2,5 X 30* CM, EM MACARANDUBA/MASSARANDUBA, ANGELIM OU EQUIVALENTE DA REGIAO                                                                                                                                                                                                                                                                                                                                                                                                             </t>
  </si>
  <si>
    <t xml:space="preserve">TABUA DE  MADEIRA PARA PISO, CUMARU/IPE CHAMPANHE OU EQUIVALENTE DA REGIAO, ENCAIXE MACHO/FEMEA, *10 X 2* CM                                                                                                                                                                                                                                                                                                                                                                                              </t>
  </si>
  <si>
    <t xml:space="preserve">TABUA DE  MADEIRA PARA PISO, CUMARU/IPE CHAMPANHE OU EQUIVALENTE DA REGIAO, ENCAIXE MACHO/FEMEA, *15 X 2* CM                                                                                                                                                                                                                                                                                                                                                                                              </t>
  </si>
  <si>
    <t xml:space="preserve">TABUA DE  MADEIRA PARA PISO, IPE (CERNE) OU EQUIVALENTE DA REGIAO, ENCAIXE MACHO/FEMEA, *20 X 2* CM                                                                                                                                                                                                                                                                                                                                                                                                       </t>
  </si>
  <si>
    <t xml:space="preserve">TABUA NAO APARELHADA *2,5 X 15* CM, EM MACARANDUBA/MASSARANDUBA, ANGELIM OU EQUIVALENTE DA REGIAO - BRUTA                                                                                                                                                                                                                                                                                                                                                                                                 </t>
  </si>
  <si>
    <t xml:space="preserve">TABUA NAO APARELHADA *2,5 X 20* CM, EM MACARANDUBA/MASSARANDUBA, ANGELIM OU EQUIVALENTE DA REGIAO - BRUTA                                                                                                                                                                                                                                                                                                                                                                                                 </t>
  </si>
  <si>
    <t xml:space="preserve">TABUA NAO APARELHADA *2,5 X 30* CM, EM MACARANDUBA/MASSARANDUBA, ANGELIM OU EQUIVALENTE DA REGIAO - BRUTA                                                                                                                                                                                                                                                                                                                                                                                                 </t>
  </si>
  <si>
    <t xml:space="preserve">TACO DE MADEIRA PARA PISO, IPE (CERNE) OU EQUIVALENTE DA REGIAO, 7 X 42 CM, E = 2 CM                                                                                                                                                                                                                                                                                                                                                                                                                      </t>
  </si>
  <si>
    <t xml:space="preserve">TALABARTE DE SEGURANCA, 2 MOSQUETOES TRAVA DUPLA *53* MM DE ABERTURA, COM ABSORVEDOR DE ENERGIA                                                                                                                                                                                                                                                                                                                                                                                                           </t>
  </si>
  <si>
    <t xml:space="preserve">TALHA ELETRICA 3 T, VELOCIDADE  2,1 M / MIN, POTENCIA 1,3 KW                                                                                                                                                                                                                                                                                                                                                                                                                                              </t>
  </si>
  <si>
    <t xml:space="preserve">TALHA MANUAL DE CORRENTE, CAPACIDADE DE 1 T COM ELEVACAO DE 3 M                                                                                                                                                                                                                                                                                                                                                                                                                                           </t>
  </si>
  <si>
    <t xml:space="preserve">TALHA MANUAL DE CORRENTE, CAPACIDADE DE 2 T COM ELEVACAO DE 3 M                                                                                                                                                                                                                                                                                                                                                                                                                                           </t>
  </si>
  <si>
    <t xml:space="preserve">TALHADEIRA COM PUNHO DE PROTECAO *20 X 250* MM                                                                                                                                                                                                                                                                                                                                                                                                                                                            </t>
  </si>
  <si>
    <t xml:space="preserve">TAMPA CEGA EM PVC PARA CONDULETE 4 X 2"                                                                                                                                                                                                                                                                                                                                                                                                                                                                   </t>
  </si>
  <si>
    <t xml:space="preserve">TAMPA DE CONCRETO ARMADO PARA FOSSA SEPTICA, DIAMETRO NOMINAL DE 3,00 M E ESPESSURA MINIMA DE 100 MM                                                                                                                                                                                                                                                                                                                                                                                                      </t>
  </si>
  <si>
    <t xml:space="preserve">TAMPA DE CONCRETO ARMADO PARA FOSSA, D = *0,90* M, E = 0,05 M                                                                                                                                                                                                                                                                                                                                                                                                                                             </t>
  </si>
  <si>
    <t xml:space="preserve">TAMPA DE CONCRETO ARMADO PARA FOSSA, D = *1,10* M, E = 0,05 M                                                                                                                                                                                                                                                                                                                                                                                                                                             </t>
  </si>
  <si>
    <t xml:space="preserve">TAMPA DE CONCRETO ARMADO PARA FOSSA, D = *1,35* M, E = 0,05 M                                                                                                                                                                                                                                                                                                                                                                                                                                             </t>
  </si>
  <si>
    <t xml:space="preserve">TAMPA DE CONCRETO ARMADO PARA FOSSA, D = 1,50 M, E = 0,05 M                                                                                                                                                                                                                                                                                                                                                                                                                                               </t>
  </si>
  <si>
    <t xml:space="preserve">TAMPA DE CONCRETO ARMADO PARA FOSSA, D = 2,00 M, E = 0,05 M                                                                                                                                                                                                                                                                                                                                                                                                                                               </t>
  </si>
  <si>
    <t xml:space="preserve">TAMPA DE CONCRETO ARMADO PARA FOSSA, D = 2,50 M, E = 0,05 M                                                                                                                                                                                                                                                                                                                                                                                                                                               </t>
  </si>
  <si>
    <t xml:space="preserve">TAMPA DE CONCRETO ARMADO PARA POCO DE INSPECAO, COM FURO E TAMPINHA, DIAMETRO NOMINAL DE 3,00 M E ESPESSURA MINIMA DE 100 MM                                                                                                                                                                                                                                                                                                                                                                              </t>
  </si>
  <si>
    <t xml:space="preserve">TAMPA DE CONCRETO ARMADO PARA POCO, COM  FURO E TAMPINHA, D = *0,90* M, E = 0,05 M                                                                                                                                                                                                                                                                                                                                                                                                                        </t>
  </si>
  <si>
    <t xml:space="preserve">TAMPA DE CONCRETO ARMADO PARA POCO, COM  FURO E TAMPINHA, D = *1,10* M, E = 0,05 M                                                                                                                                                                                                                                                                                                                                                                                                                        </t>
  </si>
  <si>
    <t xml:space="preserve">TAMPA DE CONCRETO ARMADO PARA POCO, COM  FURO E TAMPINHA, D = *1,35* M, E = 0,05 M                                                                                                                                                                                                                                                                                                                                                                                                                        </t>
  </si>
  <si>
    <t xml:space="preserve">TAMPA DE CONCRETO ARMADO PARA POCO, COM  FURO E TAMPINHA, D = 1,50 M, E = 0,05 M                                                                                                                                                                                                                                                                                                                                                                                                                          </t>
  </si>
  <si>
    <t xml:space="preserve">TAMPA DE CONCRETO ARMADO PARA POCO, COM  FURO E TAMPINHA, D = 2,00 M, E = 0,05 M                                                                                                                                                                                                                                                                                                                                                                                                                          </t>
  </si>
  <si>
    <t xml:space="preserve">TAMPA DE CONCRETO ARMADO PARA POCO, COM  FURO E TAMPINHA, D = 2,50 M, E = 0,05 M                                                                                                                                                                                                                                                                                                                                                                                                                          </t>
  </si>
  <si>
    <t xml:space="preserve">TAMPA PARA CONDULETE, EM PVC, PARA TOMADA HEXAGONAL                                                                                                                                                                                                                                                                                                                                                                                                                                                       </t>
  </si>
  <si>
    <t xml:space="preserve">TAMPA PARA CONDULETE, EM PVC, PARA 1 INTERRUPTOR                                                                                                                                                                                                                                                                                                                                                                                                                                                          </t>
  </si>
  <si>
    <t xml:space="preserve">TAMPA PARA CONDULETE, EM PVC, PARA 1 MODULO RJ                                                                                                                                                                                                                                                                                                                                                                                                                                                            </t>
  </si>
  <si>
    <t xml:space="preserve">TAMPA PARA CONDULETE, EM PVC, PARA 2 MODULOS RJ                                                                                                                                                                                                                                                                                                                                                                                                                                                           </t>
  </si>
  <si>
    <t xml:space="preserve">TAMPAO / CAP, ROSCA MACHO, DN 1", PARA TUBO PEX PARA INST. AGUA QUENTE/FRIA                                                                                                                                                                                                                                                                                                                                                                                                                               </t>
  </si>
  <si>
    <t xml:space="preserve">TAMPAO / CAP, ROSCA MACHO, DN 3/4", PARA TUBO PEX PARA INST. AGUA QUENTE/FRIA                                                                                                                                                                                                                                                                                                                                                                                                                             </t>
  </si>
  <si>
    <t xml:space="preserve">TAMPAO / TERMINAL / PLUG, D = 1 1/4" , PARA DUTO CORRUGADO PEAD (CABEAMENTO SUBTERRANEO)                                                                                                                                                                                                                                                                                                                                                                                                                  </t>
  </si>
  <si>
    <t xml:space="preserve">TAMPAO / TERMINAL / PLUG, D = 2" , PARA DUTO CORRUGADO PEAD (CABEAMENTO SUBTERRANEO)                                                                                                                                                                                                                                                                                                                                                                                                                      </t>
  </si>
  <si>
    <t xml:space="preserve">TAMPAO / TERMINAL / PLUG, D = 3" , PARA DUTO CORRUGADO PEAD (CABEAMENTO SUBTERRANEO)                                                                                                                                                                                                                                                                                                                                                                                                                      </t>
  </si>
  <si>
    <t xml:space="preserve">TAMPAO / TERMINAL / PLUG, D = 4" , PARA DUTO CORRUGADO PEAD (CABEAMENTO SUBTERRANEO)                                                                                                                                                                                                                                                                                                                                                                                                                      </t>
  </si>
  <si>
    <t xml:space="preserve">TAMPAO COM CORRENTE, EM LATAO, ENGATE RAPIDO 1 1/2", PARA INSTALACAO PREDIAL DE COMBATE A INCENDIO                                                                                                                                                                                                                                                                                                                                                                                                        </t>
  </si>
  <si>
    <t xml:space="preserve">TAMPAO COM CORRENTE, EM LATAO, ENGATE RAPIDO 2 1/2", PARA INSTALACAO PREDIAL DE COMBATE A INCENDIO                                                                                                                                                                                                                                                                                                                                                                                                        </t>
  </si>
  <si>
    <t xml:space="preserve">TAMPAO FOFO ARTICULADO P/ REGISTRO, CLASSE A15 CARGA MAX 1,5 T, *200 X 200* MM                                                                                                                                                                                                                                                                                                                                                                                                                            </t>
  </si>
  <si>
    <t xml:space="preserve">TAMPAO FOFO ARTICULADO P/ REGISTRO, CLASSE A15 CARGA MAXIMA 1,5 T, *400 X 400* MM                                                                                                                                                                                                                                                                                                                                                                                                                         </t>
  </si>
  <si>
    <t xml:space="preserve">TAMPAO FOFO ARTICULADO, CLASSE B125 CARGA MAX 12,5 T, REDONDO, TAMPA 600 MM (COM INSCRICAO EM RELEVO DO TIPO DE REDE)                                                                                                                                                                                                                                                                                                                                                                                     </t>
  </si>
  <si>
    <t xml:space="preserve">TAMPAO FOFO ARTICULADO, CLASSE D400 CARGA MAX 40 T, REDONDO, TAMPA 600 MM (COM INSCRICAO EM RELEVO DO TIPO DE REDE)                                                                                                                                                                                                                                                                                                                                                                                       </t>
  </si>
  <si>
    <t xml:space="preserve">TAMPAO FOFO SIMPLES COM BASE / REQUADRO, CLASSE A15 CARGA MAX. 1,5 T, 300 X 300 MM (COM INSCRICAO EM RELEVO DO TIPO DE REDE)                                                                                                                                                                                                                                                                                                                                                                              </t>
  </si>
  <si>
    <t xml:space="preserve">TAMPAO FOFO SIMPLES COM BASE / REQUADRO, CLASSE A15 CARGA MAX. 1,5 T, 400 X 400 MM (COM INSCRICAO EM RELEVO DO TIPO DE REDE)                                                                                                                                                                                                                                                                                                                                                                              </t>
  </si>
  <si>
    <t xml:space="preserve">TAMPAO FOFO SIMPLES COM BASE / REQUADRO, CLASSE A15 CARGA MAX. 1,5 T, 400 X 600 MM (COM INSCRICAO EM RELEVO DO TIPO DE REDE)                                                                                                                                                                                                                                                                                                                                                                              </t>
  </si>
  <si>
    <t xml:space="preserve">TAMPAO FOFO SIMPLES COM BASE / REQUADRO, CLASSE B125 CARGA MAX. 12,5 T, REDONDO, TAMPA 500 MM (COM INSCRICAO EM RELEVO DO TIPO DE REDE)                                                                                                                                                                                                                                                                                                                                                                   </t>
  </si>
  <si>
    <t xml:space="preserve">TAMPAO FOFO SIMPLES COM BASE / REQUADRO, CLASSE B125 CARGA MAX. 12,5 T, REDONDO, TAMPA 600 MM (COM INSCRICAO EM RELEVO DO TIPO DE REDE)                                                                                                                                                                                                                                                                                                                                                                   </t>
  </si>
  <si>
    <t xml:space="preserve">TAMPAO FOFO SIMPLES COM BASE / REQUADRO, CLASSE D400 CARGA MAX. 40 T, REDONDO, TAMPA 600 MM, REDE PLUVIAL/ESGOTO (COM INSCRICAO EM RELEVO DO TIPO DE REDE)                                                                                                                                                                                                                                                                                                                                                </t>
  </si>
  <si>
    <t xml:space="preserve">TAMPAO FOFO SIMPLES COM BASE / REQUADRO, CLASSE D400 CARGA MAX. 40 T, REDONDO, TAMPA 900 MM (COM INSCRICAO EM RELEVO DO TIPO DE REDE)                                                                                                                                                                                                                                                                                                                                                                     </t>
  </si>
  <si>
    <t xml:space="preserve">TAMPAO FOFO SIMPLES COM BASE / REQUADRO, R-2, CLASSE A15 CARGA MAX. 1,5 T, 550 X 1100 MM (COM INSCRICAO EM RELEVO DO TIPO DE REDE)                                                                                                                                                                                                                                                                                                                                                                        </t>
  </si>
  <si>
    <t xml:space="preserve">TANQUE ACO INOXIDAVEL (ACO 304) COM ESFREGADOR E VALVULA, DE *50 X 40 X 22* CM                                                                                                                                                                                                                                                                                                                                                                                                                            </t>
  </si>
  <si>
    <t xml:space="preserve">TANQUE DE ACO CARBONO NAO REVESTIDO, PARA TRANSPORTE DE AGUA COM CAPACIDADE DE 10 M3, COM BOMBA CENTRIFUGA POR TOMADA DE FORCA, VAZAO MAXIMA *75* M3/H (INCLUI MONTAGEM, NAO INCLUI CAMINHAO)                                                                                                                                                                                                                                                                                                             </t>
  </si>
  <si>
    <t xml:space="preserve">TANQUE DE ACO PARA TRANSPORTE DE AGUA COM CAPACIDADE DE 14 M3 (INCLUI MONTAGEM, NAO INCLUI CAMINHAO)                                                                                                                                                                                                                                                                                                                                                                                                      </t>
  </si>
  <si>
    <t xml:space="preserve">TANQUE DE ACO PARA TRANSPORTE DE AGUA COM CAPACIDADE DE 4 M3 (INCLUI MONTAGEM, NAO INCLUI CAMINHAO)                                                                                                                                                                                                                                                                                                                                                                                                       </t>
  </si>
  <si>
    <t xml:space="preserve">TANQUE DE ACO PARA TRANSPORTE DE AGUA COM CAPACIDADE DE 6 M3 (INCLUI MONTAGEM, NAO INCLUI CAMINHAO)                                                                                                                                                                                                                                                                                                                                                                                                       </t>
  </si>
  <si>
    <t xml:space="preserve">TANQUE DE ACO PARA TRANSPORTE DE AGUA COM CAPACIDADE DE 8 M3 (INCLUI MONTAGEM, NAO INCLUI CAMINHAO)                                                                                                                                                                                                                                                                                                                                                                                                       </t>
  </si>
  <si>
    <t xml:space="preserve">TANQUE DE ASFALTO ESTACIONARIO COM MACARICO, CAPACIDADE 20.000 L                                                                                                                                                                                                                                                                                                                                                                                                                                          </t>
  </si>
  <si>
    <t xml:space="preserve">TANQUE DE ASFALTO ESTACIONARIO COM SERPENTINA, CAPACIDADE 20.000 L                                                                                                                                                                                                                                                                                                                                                                                                                                        </t>
  </si>
  <si>
    <t xml:space="preserve">TANQUE DE ASFALTO ESTACIONARIO COM SERPENTINA, CAPACIDADE 30.000 L                                                                                                                                                                                                                                                                                                                                                                                                                                        </t>
  </si>
  <si>
    <t xml:space="preserve">TANQUE DE LOUCA BRANCA, COM COLUNA, *30* L                                                                                                                                                                                                                                                                                                                                                                                                                                                                </t>
  </si>
  <si>
    <t xml:space="preserve">TANQUE DE LOUCA BRANCA, SUSPENSO, *20* L                                                                                                                                                                                                                                                                                                                                                                                                                                                                  </t>
  </si>
  <si>
    <t xml:space="preserve">TANQUE DUPLO EM MARMORE SINTETICO COM CUBA LISA E ESFREGADOR, *110 X 60* CM                                                                                                                                                                                                                                                                                                                                                                                                                               </t>
  </si>
  <si>
    <t xml:space="preserve">TANQUE SIMPLES EM MARMORE SINTETICO COM COLUNA, CAPACIDADE *22* L, *60 X 46* CM                                                                                                                                                                                                                                                                                                                                                                                                                           </t>
  </si>
  <si>
    <t xml:space="preserve">TANQUE SIMPLES EM MARMORE SINTETICO DE FIXAR NA PAREDE, CAPACIDADE *22* L, *60 X 46* CM                                                                                                                                                                                                                                                                                                                                                                                                                   </t>
  </si>
  <si>
    <t xml:space="preserve">TANQUE SIMPLES EM MARMORE SINTETICO SUSPENSO, CAPACIDADE *38* L, *60 X 60* CM                                                                                                                                                                                                                                                                                                                                                                                                                             </t>
  </si>
  <si>
    <t xml:space="preserve">TAQUEADOR OU TAQUEIRO (HORISTA)                                                                                                                                                                                                                                                                                                                                                                                                                                                                           </t>
  </si>
  <si>
    <t xml:space="preserve">TAQUEADOR OU TAQUEIRO (MENSALISTA)                                                                                                                                                                                                                                                                                                                                                                                                                                                                        </t>
  </si>
  <si>
    <t xml:space="preserve">TARIFA "A" ENTRE  0 E 20M3 FORNECIMENTO  D'AGUA                                                                                                                                                                                                                                                                                                                                                                                                                                                           </t>
  </si>
  <si>
    <t xml:space="preserve">TARJETA LIVRE / OCUPADO PARA PORTA DE BANHEIRO, CORPO EM ZAMAC E ESPELHO EM LATAO                                                                                                                                                                                                                                                                                                                                                                                                                         </t>
  </si>
  <si>
    <t xml:space="preserve">TARUGO DELIMITADOR DE PROFUNDIDADE EM ESPUMA DE POLIETILENO DE BAIXA DENSIDADE 10 MM, CINZA                                                                                                                                                                                                                                                                                                                                                                                                               </t>
  </si>
  <si>
    <t xml:space="preserve">TE CPVC, SOLDAVEL, 90 GRAUS, 114 MM, PARA AGUA QUENTE PREDIAL                                                                                                                                                                                                                                                                                                                                                                                                                                             </t>
  </si>
  <si>
    <t xml:space="preserve">TE CPVC, SOLDAVEL, 90 GRAUS, 15 MM, PARA AGUA QUENTE PREDIAL                                                                                                                                                                                                                                                                                                                                                                                                                                              </t>
  </si>
  <si>
    <t xml:space="preserve">TE CPVC, SOLDAVEL, 90 GRAUS, 22 MM, PARA AGUA QUENTE PREDIAL                                                                                                                                                                                                                                                                                                                                                                                                                                              </t>
  </si>
  <si>
    <t xml:space="preserve">TE CPVC, SOLDAVEL, 90 GRAUS, 28 MM, PARA AGUA QUENTE PREDIAL                                                                                                                                                                                                                                                                                                                                                                                                                                              </t>
  </si>
  <si>
    <t xml:space="preserve">TE CPVC, SOLDAVEL, 90 GRAUS, 35 MM, PARA AGUA QUENTE PREDIAL                                                                                                                                                                                                                                                                                                                                                                                                                                              </t>
  </si>
  <si>
    <t xml:space="preserve">TE CPVC, SOLDAVEL, 90 GRAUS, 42 MM, PARA AGUA QUENTE PREDIAL                                                                                                                                                                                                                                                                                                                                                                                                                                              </t>
  </si>
  <si>
    <t xml:space="preserve">TE CPVC, SOLDAVEL, 90 GRAUS, 54 MM, PARA AGUA QUENTE PREDIAL                                                                                                                                                                                                                                                                                                                                                                                                                                              </t>
  </si>
  <si>
    <t xml:space="preserve">TE CPVC, SOLDAVEL, 90 GRAUS, 73 MM, PARA AGUA QUENTE PREDIAL                                                                                                                                                                                                                                                                                                                                                                                                                                              </t>
  </si>
  <si>
    <t xml:space="preserve">TE CPVC, SOLDAVEL, 90 GRAUS, 89 MM, PARA AGUA QUENTE PREDIAL                                                                                                                                                                                                                                                                                                                                                                                                                                              </t>
  </si>
  <si>
    <t xml:space="preserve">TE DE COBRE (REF 611) SEM ANEL DE SOLDA, BOLSA X BOLSA X BOLSA, 104 MM                                                                                                                                                                                                                                                                                                                                                                                                                                    </t>
  </si>
  <si>
    <t xml:space="preserve">TE DE COBRE (REF 611) SEM ANEL DE SOLDA, BOLSA X BOLSA X BOLSA, 15 MM                                                                                                                                                                                                                                                                                                                                                                                                                                     </t>
  </si>
  <si>
    <t xml:space="preserve">TE DE COBRE (REF 611) SEM ANEL DE SOLDA, BOLSA X BOLSA X BOLSA, 22 MM                                                                                                                                                                                                                                                                                                                                                                                                                                     </t>
  </si>
  <si>
    <t xml:space="preserve">TE DE COBRE (REF 611) SEM ANEL DE SOLDA, BOLSA X BOLSA X BOLSA, 28 MM                                                                                                                                                                                                                                                                                                                                                                                                                                     </t>
  </si>
  <si>
    <t xml:space="preserve">TE DE COBRE (REF 611) SEM ANEL DE SOLDA, BOLSA X BOLSA X BOLSA, 35 MM                                                                                                                                                                                                                                                                                                                                                                                                                                     </t>
  </si>
  <si>
    <t xml:space="preserve">TE DE COBRE (REF 611) SEM ANEL DE SOLDA, BOLSA X BOLSA X BOLSA, 42 MM                                                                                                                                                                                                                                                                                                                                                                                                                                     </t>
  </si>
  <si>
    <t xml:space="preserve">TE DE COBRE (REF 611) SEM ANEL DE SOLDA, BOLSA X BOLSA X BOLSA, 54 MM                                                                                                                                                                                                                                                                                                                                                                                                                                     </t>
  </si>
  <si>
    <t xml:space="preserve">TE DE COBRE (REF 611) SEM ANEL DE SOLDA, BOLSA X BOLSA X BOLSA, 66 MM                                                                                                                                                                                                                                                                                                                                                                                                                                     </t>
  </si>
  <si>
    <t xml:space="preserve">TE DE COBRE (REF 611) SEM ANEL DE SOLDA, BOLSA X BOLSA X BOLSA, 79 MM                                                                                                                                                                                                                                                                                                                                                                                                                                     </t>
  </si>
  <si>
    <t xml:space="preserve">TE DE FERRO GALVANIZADO, DE 1 1/2"                                                                                                                                                                                                                                                                                                                                                                                                                                                                        </t>
  </si>
  <si>
    <t xml:space="preserve">TE DE FERRO GALVANIZADO, DE 1 1/4"                                                                                                                                                                                                                                                                                                                                                                                                                                                                        </t>
  </si>
  <si>
    <t xml:space="preserve">TE DE FERRO GALVANIZADO, DE 1/2"                                                                                                                                                                                                                                                                                                                                                                                                                                                                          </t>
  </si>
  <si>
    <t xml:space="preserve">TE DE FERRO GALVANIZADO, DE 1"                                                                                                                                                                                                                                                                                                                                                                                                                                                                            </t>
  </si>
  <si>
    <t xml:space="preserve">TE DE FERRO GALVANIZADO, DE 2 1/2"                                                                                                                                                                                                                                                                                                                                                                                                                                                                        </t>
  </si>
  <si>
    <t xml:space="preserve">TE DE FERRO GALVANIZADO, DE 2"                                                                                                                                                                                                                                                                                                                                                                                                                                                                            </t>
  </si>
  <si>
    <t xml:space="preserve">TE DE FERRO GALVANIZADO, DE 3/4"                                                                                                                                                                                                                                                                                                                                                                                                                                                                          </t>
  </si>
  <si>
    <t xml:space="preserve">TE DE FERRO GALVANIZADO, DE 3"                                                                                                                                                                                                                                                                                                                                                                                                                                                                            </t>
  </si>
  <si>
    <t xml:space="preserve">TE DE FERRO GALVANIZADO, DE 4"                                                                                                                                                                                                                                                                                                                                                                                                                                                                            </t>
  </si>
  <si>
    <t xml:space="preserve">TE DE FERRO GALVANIZADO, DE 5"                                                                                                                                                                                                                                                                                                                                                                                                                                                                            </t>
  </si>
  <si>
    <t xml:space="preserve">TE DE FERRO GALVANIZADO, DE 6"                                                                                                                                                                                                                                                                                                                                                                                                                                                                            </t>
  </si>
  <si>
    <t xml:space="preserve">TE DE INSPECAO, PVC,  100 X 75 MM, SERIE NORMAL PARA ESGOTO PREDIAL                                                                                                                                                                                                                                                                                                                                                                                                                                       </t>
  </si>
  <si>
    <t xml:space="preserve">TE DE INSPECAO, PVC, SERIE R, 100 X 75 MM, PARA ESGOTO PREDIAL                                                                                                                                                                                                                                                                                                                                                                                                                                            </t>
  </si>
  <si>
    <t xml:space="preserve">TE DE INSPECAO, PVC, SERIE R, 150 X 100 MM, PARA ESGOTO PREDIAL                                                                                                                                                                                                                                                                                                                                                                                                                                           </t>
  </si>
  <si>
    <t xml:space="preserve">TE DE INSPECAO, PVC, SERIE R, 75 X 75 MM, PARA ESGOTO PREDIAL                                                                                                                                                                                                                                                                                                                                                                                                                                             </t>
  </si>
  <si>
    <t xml:space="preserve">TE DE REDUCAO COM ROSCA, PVC, 90 GRAUS, 1 X 3/4", PARA AGUA FRIA PREDIAL                                                                                                                                                                                                                                                                                                                                                                                                                                  </t>
  </si>
  <si>
    <t xml:space="preserve">TE DE REDUCAO COM ROSCA, PVC, 90 GRAUS, 1.1/2" X 3/4", AGUA FRIA PREDIAL                                                                                                                                                                                                                                                                                                                                                                                                                                  </t>
  </si>
  <si>
    <t xml:space="preserve">TE DE REDUCAO COM ROSCA, PVC, 90 GRAUS, 3/4 X 1/2", PARA AGUA FRIA PREDIAL                                                                                                                                                                                                                                                                                                                                                                                                                                </t>
  </si>
  <si>
    <t xml:space="preserve">TE DE REDUCAO DE FERRO GALVANIZADO, COM ROSCA BSP, DE 1 1/2" X 1"                                                                                                                                                                                                                                                                                                                                                                                                                                         </t>
  </si>
  <si>
    <t xml:space="preserve">TE DE REDUCAO DE FERRO GALVANIZADO, COM ROSCA BSP, DE 1 1/2" X 3/4"                                                                                                                                                                                                                                                                                                                                                                                                                                       </t>
  </si>
  <si>
    <t xml:space="preserve">TE DE REDUCAO DE FERRO GALVANIZADO, COM ROSCA BSP, DE 1 1/4" X 3/4"                                                                                                                                                                                                                                                                                                                                                                                                                                       </t>
  </si>
  <si>
    <t xml:space="preserve">TE DE REDUCAO DE FERRO GALVANIZADO, COM ROSCA BSP, DE 1" X 1/2"                                                                                                                                                                                                                                                                                                                                                                                                                                           </t>
  </si>
  <si>
    <t xml:space="preserve">TE DE REDUCAO DE FERRO GALVANIZADO, COM ROSCA BSP, DE 1" X 3/4"                                                                                                                                                                                                                                                                                                                                                                                                                                           </t>
  </si>
  <si>
    <t xml:space="preserve">TE DE REDUCAO DE FERRO GALVANIZADO, COM ROSCA BSP, DE 2 1/2" X 1 1/2"                                                                                                                                                                                                                                                                                                                                                                                                                                     </t>
  </si>
  <si>
    <t xml:space="preserve">TE DE REDUCAO DE FERRO GALVANIZADO, COM ROSCA BSP, DE 2 1/2" X 1 1/4"                                                                                                                                                                                                                                                                                                                                                                                                                                     </t>
  </si>
  <si>
    <t xml:space="preserve">TE DE REDUCAO DE FERRO GALVANIZADO, COM ROSCA BSP, DE 2 1/2" X 1"                                                                                                                                                                                                                                                                                                                                                                                                                                         </t>
  </si>
  <si>
    <t xml:space="preserve">TE DE REDUCAO DE FERRO GALVANIZADO, COM ROSCA BSP, DE 2 1/2" X 2"                                                                                                                                                                                                                                                                                                                                                                                                                                         </t>
  </si>
  <si>
    <t xml:space="preserve">TE DE REDUCAO DE FERRO GALVANIZADO, COM ROSCA BSP, DE 2" X 1 1/2"                                                                                                                                                                                                                                                                                                                                                                                                                                         </t>
  </si>
  <si>
    <t xml:space="preserve">TE DE REDUCAO DE FERRO GALVANIZADO, COM ROSCA BSP, DE 2" X 1 1/4"                                                                                                                                                                                                                                                                                                                                                                                                                                         </t>
  </si>
  <si>
    <t xml:space="preserve">TE DE REDUCAO DE FERRO GALVANIZADO, COM ROSCA BSP, DE 2" X 1"                                                                                                                                                                                                                                                                                                                                                                                                                                             </t>
  </si>
  <si>
    <t xml:space="preserve">TE DE REDUCAO DE FERRO GALVANIZADO, COM ROSCA BSP, DE 3/4" X 1/2"                                                                                                                                                                                                                                                                                                                                                                                                                                         </t>
  </si>
  <si>
    <t xml:space="preserve">TE DE REDUCAO DE FERRO GALVANIZADO, COM ROSCA BSP, DE 3" X 1 1/2"                                                                                                                                                                                                                                                                                                                                                                                                                                         </t>
  </si>
  <si>
    <t xml:space="preserve">TE DE REDUCAO DE FERRO GALVANIZADO, COM ROSCA BSP, DE 3" X 1 1/4"                                                                                                                                                                                                                                                                                                                                                                                                                                         </t>
  </si>
  <si>
    <t xml:space="preserve">TE DE REDUCAO DE FERRO GALVANIZADO, COM ROSCA BSP, DE 3" X 1"                                                                                                                                                                                                                                                                                                                                                                                                                                             </t>
  </si>
  <si>
    <t xml:space="preserve">TE DE REDUCAO DE FERRO GALVANIZADO, COM ROSCA BSP, DE 3" X 2 1/2"                                                                                                                                                                                                                                                                                                                                                                                                                                         </t>
  </si>
  <si>
    <t xml:space="preserve">TE DE REDUCAO DE FERRO GALVANIZADO, COM ROSCA BSP, DE 3" X 2"                                                                                                                                                                                                                                                                                                                                                                                                                                             </t>
  </si>
  <si>
    <t xml:space="preserve">TE DE REDUCAO DE FERRO GALVANIZADO, COM ROSCA BSP, DE 4" X 2"                                                                                                                                                                                                                                                                                                                                                                                                                                             </t>
  </si>
  <si>
    <t xml:space="preserve">TE DE REDUCAO DE FERRO GALVANIZADO, COM ROSCA BSP, DE 4" X 3"                                                                                                                                                                                                                                                                                                                                                                                                                                             </t>
  </si>
  <si>
    <t xml:space="preserve">TE DE REDUCAO, CPVC, 22 X 15 MM, PARA AGUA QUENTE PREDIAL                                                                                                                                                                                                                                                                                                                                                                                                                                                 </t>
  </si>
  <si>
    <t xml:space="preserve">TE DE REDUCAO, CPVC, 28 X 22 MM, PARA AGUA QUENTE PREDIAL                                                                                                                                                                                                                                                                                                                                                                                                                                                 </t>
  </si>
  <si>
    <t xml:space="preserve">TE DE REDUCAO, CPVC, 35 X 28 MM, PARA AGUA QUENTE PREDIAL                                                                                                                                                                                                                                                                                                                                                                                                                                                 </t>
  </si>
  <si>
    <t xml:space="preserve">TE DE REDUCAO, CPVC, 42 X 35 MM, PARA AGUA QUENTE PREDIAL                                                                                                                                                                                                                                                                                                                                                                                                                                                 </t>
  </si>
  <si>
    <t xml:space="preserve">TE DE REDUCAO, PVC PBA, BBB, JE, DN 100 X 50 / DE 110 X 60 MM, PARA REDE AGUA (NBR 10351)                                                                                                                                                                                                                                                                                                                                                                                                                 </t>
  </si>
  <si>
    <t xml:space="preserve">TE DE REDUCAO, PVC PBA, BBB, JE, DN 100 X 75 / DE 110 X 85 MM, PARA REDE AGUA (NBR 10351)                                                                                                                                                                                                                                                                                                                                                                                                                 </t>
  </si>
  <si>
    <t xml:space="preserve">TE DE REDUCAO, PVC PBA, BBB, JE, DN 75 X 50 / DE 85 X 60 MM, PARA REDE AGUA (NBR 10351)                                                                                                                                                                                                                                                                                                                                                                                                                   </t>
  </si>
  <si>
    <t xml:space="preserve">TE DE REDUCAO, PVC, SOLDAVEL, 90 GRAUS, 110 MM X 60 MM, PARA AGUA FRIA PREDIAL                                                                                                                                                                                                                                                                                                                                                                                                                            </t>
  </si>
  <si>
    <t xml:space="preserve">TE DE REDUCAO, PVC, SOLDAVEL, 90 GRAUS, 25 MM X 20 MM, PARA AGUA FRIA PREDIAL                                                                                                                                                                                                                                                                                                                                                                                                                             </t>
  </si>
  <si>
    <t xml:space="preserve">TE DE REDUCAO, PVC, SOLDAVEL, 90 GRAUS, 32 MM X 25 MM, PARA AGUA FRIA PREDIAL                                                                                                                                                                                                                                                                                                                                                                                                                             </t>
  </si>
  <si>
    <t xml:space="preserve">TE DE REDUCAO, PVC, SOLDAVEL, 90 GRAUS, 40 MM X 32 MM, PARA AGUA FRIA PREDIAL                                                                                                                                                                                                                                                                                                                                                                                                                             </t>
  </si>
  <si>
    <t xml:space="preserve">TE DE REDUCAO, PVC, SOLDAVEL, 90 GRAUS, 50 MM X 20 MM, PARA AGUA FRIA PREDIAL                                                                                                                                                                                                                                                                                                                                                                                                                             </t>
  </si>
  <si>
    <t xml:space="preserve">TE DE REDUCAO, PVC, SOLDAVEL, 90 GRAUS, 50 MM X 25 MM, PARA AGUA FRIA PREDIAL                                                                                                                                                                                                                                                                                                                                                                                                                             </t>
  </si>
  <si>
    <t xml:space="preserve">TE DE REDUCAO, PVC, SOLDAVEL, 90 GRAUS, 50 MM X 32 MM, PARA AGUA FRIA PREDIAL                                                                                                                                                                                                                                                                                                                                                                                                                             </t>
  </si>
  <si>
    <t xml:space="preserve">TE DE REDUCAO, PVC, SOLDAVEL, 90 GRAUS, 50 MM X 40 MM, PARA AGUA FRIA PREDIAL                                                                                                                                                                                                                                                                                                                                                                                                                             </t>
  </si>
  <si>
    <t xml:space="preserve">TE DE REDUCAO, PVC, SOLDAVEL, 90 GRAUS, 75 MM X 50 MM, PARA AGUA FRIA PREDIAL                                                                                                                                                                                                                                                                                                                                                                                                                             </t>
  </si>
  <si>
    <t xml:space="preserve">TE DE REDUCAO, PVC, SOLDAVEL, 90 GRAUS, 85 MM X 60 MM, PARA AGUA FRIA PREDIAL                                                                                                                                                                                                                                                                                                                                                                                                                             </t>
  </si>
  <si>
    <t xml:space="preserve">TE DE SERVICO INTEGRADO, EM POLIPROPILENO (PP), PARA TUBOS EM PEAD/PVC, 60 X 20 MM - LIGACAO PREDIAL DE AGUA                                                                                                                                                                                                                                                                                                                                                                                              </t>
  </si>
  <si>
    <t xml:space="preserve">TE DE SERVICO INTEGRADO, EM POLIPROPILENO (PP), PARA TUBOS EM PEAD/PVC, 60 X 32 MM - LIGACAO PREDIAL DE AGUA                                                                                                                                                                                                                                                                                                                                                                                              </t>
  </si>
  <si>
    <t xml:space="preserve">TE DE SERVICO INTEGRADO, EM POLIPROPILENO (PP), PARA TUBOS EM PEAD, 63 X 20 MM - LIGACAO PREDIAL DE AGUA                                                                                                                                                                                                                                                                                                                                                                                                  </t>
  </si>
  <si>
    <t xml:space="preserve">TE DE SERVICO, PEAD PE 100, DE 125 X 20 MM, PARA ELETROFUSAO                                                                                                                                                                                                                                                                                                                                                                                                                                              </t>
  </si>
  <si>
    <t xml:space="preserve">TE DE SERVICO, PEAD PE 100, DE 125 X 32 MM, PARA ELETROFUSAO                                                                                                                                                                                                                                                                                                                                                                                                                                              </t>
  </si>
  <si>
    <t xml:space="preserve">TE DE SERVICO, PEAD PE 100, DE 125 X 63 MM, PARA ELETROFUSAO                                                                                                                                                                                                                                                                                                                                                                                                                                              </t>
  </si>
  <si>
    <t xml:space="preserve">TE DE SERVICO, PEAD PE 100, DE 200 X 20 MM, PARA ELETROFUSAO                                                                                                                                                                                                                                                                                                                                                                                                                                              </t>
  </si>
  <si>
    <t xml:space="preserve">TE DE SERVICO, PEAD PE 100, DE 200 X 32 MM, PARA ELETROFUSAO                                                                                                                                                                                                                                                                                                                                                                                                                                              </t>
  </si>
  <si>
    <t xml:space="preserve">TE DE SERVICO, PEAD PE 100, DE 200 X 63 MM, PARA ELETROFUSAO                                                                                                                                                                                                                                                                                                                                                                                                                                              </t>
  </si>
  <si>
    <t xml:space="preserve">TE DE SERVICO, PEAD PE 100, DE 63 X 20 MM, PARA ELETROFUSAO                                                                                                                                                                                                                                                                                                                                                                                                                                               </t>
  </si>
  <si>
    <t xml:space="preserve">TE DE SERVICO, PEAD PE 100, DE 63 X 32 MM, PARA ELETROFUSAO                                                                                                                                                                                                                                                                                                                                                                                                                                               </t>
  </si>
  <si>
    <t xml:space="preserve">TE DE SERVICO, PEAD PE 100, DE 63 X 63 MM, PARA ELETROFUSAO                                                                                                                                                                                                                                                                                                                                                                                                                                               </t>
  </si>
  <si>
    <t xml:space="preserve">TE DE TRANSICAO, CPVC, SOLDAVEL, 15 MM X 1/2", PARA AGUA QUENTE                                                                                                                                                                                                                                                                                                                                                                                                                                           </t>
  </si>
  <si>
    <t xml:space="preserve">TE DE TRANSICAO, CPVC, SOLDAVEL, 22 MM X 1/2", PARA AGUA QUENTE                                                                                                                                                                                                                                                                                                                                                                                                                                           </t>
  </si>
  <si>
    <t xml:space="preserve">TE DUPLA CURVA BRONZE/LATAO (REF 764) SEM ANEL DE SOLDA, ROSCA F X BOLSA X ROSCA F, 1/2" X 15 X 1/2"                                                                                                                                                                                                                                                                                                                                                                                                      </t>
  </si>
  <si>
    <t xml:space="preserve">TE DUPLA CURVA BRONZE/LATAO (REF 764) SEM ANEL DE SOLDA, ROSCA F X BOLSA X ROSCA F, 3/4" X 22 X 3/4"                                                                                                                                                                                                                                                                                                                                                                                                      </t>
  </si>
  <si>
    <t xml:space="preserve">TE METALICO, PARA CONEXAO COM ANEL DESLIZANTE, DN 16 MM, EM TUBO PEX PARA INST. AGUA QUENTE/FRIA                                                                                                                                                                                                                                                                                                                                                                                                          </t>
  </si>
  <si>
    <t xml:space="preserve">TE METALICO, PARA CONEXAO COM ANEL DESLIZANTE, DN 20 MM, EM TUBO PEX PARA INST. AGUA QUENTE/FRIA                                                                                                                                                                                                                                                                                                                                                                                                          </t>
  </si>
  <si>
    <t xml:space="preserve">TE METALICO, PARA CONEXAO COM ANEL DESLIZANTE, DN 25 MM, EM TUBO PEX PARA INST. AGUA QUENTE/FRIA                                                                                                                                                                                                                                                                                                                                                                                                          </t>
  </si>
  <si>
    <t xml:space="preserve">TE METALICO, PARA CONEXAO COM ANEL DESLIZANTE, DN 32 MM, EM TUBO PEX PARA INST. AGUA QUENTE/FRIA                                                                                                                                                                                                                                                                                                                                                                                                          </t>
  </si>
  <si>
    <t xml:space="preserve">TE MISTURADOR COM INSERTO METALICO, FEMEA, PPR, DN 25 MM X 3/4", PARA AGUA QUENTE E FRIA PREDIAL                                                                                                                                                                                                                                                                                                                                                                                                          </t>
  </si>
  <si>
    <t xml:space="preserve">TE MISTURADOR DE TRANSICAO, CPVC, COM ROSCA, 22 MM X 3/4", PARA AGUA QUENTE                                                                                                                                                                                                                                                                                                                                                                                                                               </t>
  </si>
  <si>
    <t xml:space="preserve">TE MISTURADOR, CPVC, SOLDAVEL, 15 MM, PARA AGUA QUENTE                                                                                                                                                                                                                                                                                                                                                                                                                                                    </t>
  </si>
  <si>
    <t xml:space="preserve">TE MISTURADOR, CPVC, SOLDAVEL, 22 MM, PARA AGUA QUENTE                                                                                                                                                                                                                                                                                                                                                                                                                                                    </t>
  </si>
  <si>
    <t xml:space="preserve">TE MISTURADOR, PPR, F/M/M, DN 20 X 20 MM, PARA AGUA QUENTE PREDIAL                                                                                                                                                                                                                                                                                                                                                                                                                                        </t>
  </si>
  <si>
    <t xml:space="preserve">TE MISTURADOR, PPR, F/M/M, DN 25 X 25 MM, PARA AGUA QUENTE PREDIAL                                                                                                                                                                                                                                                                                                                                                                                                                                        </t>
  </si>
  <si>
    <t xml:space="preserve">TE NORMAL, PPR, F/F/F, SOLDAVEL, 90 GRAUS, DN 110 X 110 X 110 MM, PARA AGUA QUENTE PREDIAL                                                                                                                                                                                                                                                                                                                                                                                                                </t>
  </si>
  <si>
    <t xml:space="preserve">TE NORMAL, PPR, F/F/F, SOLDAVEL, 90 GRAUS, DN 20 X 20 X 20 MM, PARA AGUA QUENTE PREDIAL                                                                                                                                                                                                                                                                                                                                                                                                                   </t>
  </si>
  <si>
    <t xml:space="preserve">TE NORMAL, PPR, F/F/F, SOLDAVEL, 90 GRAUS, DN 25 X 25 X 25 MM, PARA AGUA QUENTE PREDIAL                                                                                                                                                                                                                                                                                                                                                                                                                   </t>
  </si>
  <si>
    <t xml:space="preserve">TE NORMAL, PPR, F/F/F, SOLDAVEL, 90 GRAUS, DN 32 X 32 X 32 MM, PARA AGUA QUENTE PREDIAL                                                                                                                                                                                                                                                                                                                                                                                                                   </t>
  </si>
  <si>
    <t xml:space="preserve">TE NORMAL, PPR, F/F/F, SOLDAVEL, 90 GRAUS, DN 40 X 40 X 40 MM, PARA AGUA QUENTE PREDIAL                                                                                                                                                                                                                                                                                                                                                                                                                   </t>
  </si>
  <si>
    <t xml:space="preserve">TE NORMAL, PPR, F/F/F, SOLDAVEL, 90 GRAUS, DN 50 X 50 X 50 MM, PARA AGUA QUENTE PREDIAL                                                                                                                                                                                                                                                                                                                                                                                                                   </t>
  </si>
  <si>
    <t xml:space="preserve">TE NORMAL, PPR, F/F/F, SOLDAVEL, 90 GRAUS, DN 63 X 63 X 63 MM, PARA AGUA QUENTE PREDIAL                                                                                                                                                                                                                                                                                                                                                                                                                   </t>
  </si>
  <si>
    <t xml:space="preserve">TE NORMAL, PPR, F/F/F, SOLDAVEL, 90 GRAUS, DN 75 X 75 X 75 MM, PARA AGUA QUENTE PREDIAL                                                                                                                                                                                                                                                                                                                                                                                                                   </t>
  </si>
  <si>
    <t xml:space="preserve">TE NORMAL, PPR, F/F/F, SOLDAVEL, 90 GRAUS, DN 90 X 90 X 90 MM, PARA AGUA QUENTE PREDIAL                                                                                                                                                                                                                                                                                                                                                                                                                   </t>
  </si>
  <si>
    <t xml:space="preserve">TE PVC ROSCAVEL 90 GRAUS, 1", PARA  AGUA FRIA PREDIAL                                                                                                                                                                                                                                                                                                                                                                                                                                                     </t>
  </si>
  <si>
    <t xml:space="preserve">TE PVC SOLDAVEL, BBB, 90 GRAUS, DN 40 MM, PARA ESGOTO SECUNDARIO PREDIAL                                                                                                                                                                                                                                                                                                                                                                                                                                  </t>
  </si>
  <si>
    <t xml:space="preserve">TE PVC, ROSCAVEL, 90 GRAUS, 1 1/2", AGUA FRIA PREDIAL                                                                                                                                                                                                                                                                                                                                                                                                                                                     </t>
  </si>
  <si>
    <t xml:space="preserve">TE PVC, ROSCAVEL, 90 GRAUS, 1/2",  AGUA FRIA PREDIAL                                                                                                                                                                                                                                                                                                                                                                                                                                                      </t>
  </si>
  <si>
    <t xml:space="preserve">TE PVC, ROSCAVEL, 90 GRAUS, 2",  AGUA FRIA PREDIAL                                                                                                                                                                                                                                                                                                                                                                                                                                                        </t>
  </si>
  <si>
    <t xml:space="preserve">TE PVC, ROSCAVEL, 90 GRAUS, 3/4", AGUA FRIA PREDIAL                                                                                                                                                                                                                                                                                                                                                                                                                                                       </t>
  </si>
  <si>
    <t xml:space="preserve">TE PVC, SOLDAVEL, COM BUCHA DE LATAO NA BOLSA CENTRAL, 90 GRAUS, 20 MM X 1/2", PARA AGUA FRIA PREDIAL                                                                                                                                                                                                                                                                                                                                                                                                     </t>
  </si>
  <si>
    <t xml:space="preserve">TE PVC, SOLDAVEL, COM BUCHA DE LATAO NA BOLSA CENTRAL, 90 GRAUS, 25 MM X 1/2", PARA AGUA FRIA PREDIAL                                                                                                                                                                                                                                                                                                                                                                                                     </t>
  </si>
  <si>
    <t xml:space="preserve">TE PVC, SOLDAVEL, COM BUCHA DE LATAO NA BOLSA CENTRAL, 90 GRAUS, 25 MM X 3/4", PARA AGUA FRIA PREDIAL                                                                                                                                                                                                                                                                                                                                                                                                     </t>
  </si>
  <si>
    <t xml:space="preserve">TE PVC, SOLDAVEL, COM BUCHA DE LATAO NA BOLSA CENTRAL, 90 GRAUS, 32 MM X 3/4", PARA AGUA FRIA PREDIAL                                                                                                                                                                                                                                                                                                                                                                                                     </t>
  </si>
  <si>
    <t xml:space="preserve">TE PVC, SOLDAVEL, COM ROSCA NA BOLSA CENTRAL, 90 GRAUS, 20 MM X 1/2", PARA AGUA FRIA PREDIAL                                                                                                                                                                                                                                                                                                                                                                                                              </t>
  </si>
  <si>
    <t xml:space="preserve">TE PVC, SOLDAVEL, COM ROSCA NA BOLSA CENTRAL, 90 GRAUS, 25 MM X 1/2", PARA AGUA FRIA PREDIAL                                                                                                                                                                                                                                                                                                                                                                                                              </t>
  </si>
  <si>
    <t xml:space="preserve">TE PVC, SOLDAVEL, COM ROSCA NA BOLSA CENTRAL, 90 GRAUS, 25 MM X 3/4", PARA AGUA FRIA PREDIAL                                                                                                                                                                                                                                                                                                                                                                                                              </t>
  </si>
  <si>
    <t xml:space="preserve">TE PVC, SOLDAVEL, COM ROSCA NA BOLSA CENTRAL, 90 GRAUS, 32 MM X 3/4", PARA AGUA FRIA PREDIAL                                                                                                                                                                                                                                                                                                                                                                                                              </t>
  </si>
  <si>
    <t xml:space="preserve">TE RANHURADO EM FERRO FUNDIDO, DN 50 (2")                                                                                                                                                                                                                                                                                                                                                                                                                                                                 </t>
  </si>
  <si>
    <t xml:space="preserve">TE RANHURADO EM FERRO FUNDIDO, DN 65 (2 1/2")                                                                                                                                                                                                                                                                                                                                                                                                                                                             </t>
  </si>
  <si>
    <t xml:space="preserve">TE RANHURADO EM FERRO FUNDIDO, DN 80 (3")                                                                                                                                                                                                                                                                                                                                                                                                                                                                 </t>
  </si>
  <si>
    <t xml:space="preserve">TE ROSCA FEMEA, METALICO, PARA CONEXAO COM ANEL DESLIZANTE, DN 16 MM X 1/2", EM TUBO PEX PARA INST. AGUA QUENTE/FRIA                                                                                                                                                                                                                                                                                                                                                                                      </t>
  </si>
  <si>
    <t xml:space="preserve">TE ROSCA FEMEA, METALICO, PARA CONEXAO COM ANEL DESLIZANTE, DN 20 MM X 1/2", EM TUBO PEX PARA INST. AGUA QUENTE/FRIA                                                                                                                                                                                                                                                                                                                                                                                      </t>
  </si>
  <si>
    <t xml:space="preserve">TE ROSCA FEMEA, METALICO, PARA CONEXAO COM ANEL DESLIZANTE, DN 25 MM X 3/4", EM TUBO PEX PARA INST. AGUA QUENTE/FRIA                                                                                                                                                                                                                                                                                                                                                                                      </t>
  </si>
  <si>
    <t xml:space="preserve">TE SANITARIO DE REDUCAO, PVC, DN 100 X 50 MM, SERIE NORMAL, PARA ESGOTO PREDIAL                                                                                                                                                                                                                                                                                                                                                                                                                           </t>
  </si>
  <si>
    <t xml:space="preserve">TE SANITARIO DE REDUCAO, PVC, DN 100 X 75 MM, SERIE NORMAL PARA ESGOTO PREDIAL                                                                                                                                                                                                                                                                                                                                                                                                                            </t>
  </si>
  <si>
    <t xml:space="preserve">TE SANITARIO, PVC, DN 100 X 100 MM, SERIE NORMAL, PARA ESGOTO PREDIAL                                                                                                                                                                                                                                                                                                                                                                                                                                     </t>
  </si>
  <si>
    <t xml:space="preserve">TE SANITARIO, PVC, DN 40 X 40 MM, SERIE NORMAL, PARA ESGOTO PREDIAL                                                                                                                                                                                                                                                                                                                                                                                                                                       </t>
  </si>
  <si>
    <t xml:space="preserve">TE SANITARIO, PVC, DN 50 X 50 MM, SERIE NORMAL, PARA ESGOTO PREDIAL                                                                                                                                                                                                                                                                                                                                                                                                                                       </t>
  </si>
  <si>
    <t xml:space="preserve">TE SANITARIO, PVC, DN 75 X 75 MM, SERIE NORMAL PARA ESGOTO PREDIAL                                                                                                                                                                                                                                                                                                                                                                                                                                        </t>
  </si>
  <si>
    <t xml:space="preserve">TE SOLDAVEL, PVC, 90 GRAUS, 110 MM, PARA AGUA FRIA PREDIAL (NBR 5648)                                                                                                                                                                                                                                                                                                                                                                                                                                     </t>
  </si>
  <si>
    <t xml:space="preserve">TE SOLDAVEL, PVC, 90 GRAUS, 20 MM, PARA AGUA FRIA PREDIAL (NBR 5648)                                                                                                                                                                                                                                                                                                                                                                                                                                      </t>
  </si>
  <si>
    <t xml:space="preserve">TE SOLDAVEL, PVC, 90 GRAUS, 25 MM, PARA AGUA FRIA PREDIAL (NBR 5648)                                                                                                                                                                                                                                                                                                                                                                                                                                      </t>
  </si>
  <si>
    <t xml:space="preserve">TE SOLDAVEL, PVC, 90 GRAUS, 32 MM, PARA AGUA FRIA PREDIAL (NBR 5648)                                                                                                                                                                                                                                                                                                                                                                                                                                      </t>
  </si>
  <si>
    <t xml:space="preserve">TE SOLDAVEL, PVC, 90 GRAUS, 40 MM, PARA AGUA FRIA PREDIAL (NBR 5648)                                                                                                                                                                                                                                                                                                                                                                                                                                      </t>
  </si>
  <si>
    <t xml:space="preserve">TE SOLDAVEL, PVC, 90 GRAUS, 60 MM, PARA AGUA FRIA PREDIAL (NBR 5648)                                                                                                                                                                                                                                                                                                                                                                                                                                      </t>
  </si>
  <si>
    <t xml:space="preserve">TE SOLDAVEL, PVC, 90 GRAUS, 75 MM, PARA AGUA FRIA PREDIAL (NBR 5648)                                                                                                                                                                                                                                                                                                                                                                                                                                      </t>
  </si>
  <si>
    <t xml:space="preserve">TE SOLDAVEL, PVC, 90 GRAUS, 85 MM, PARA AGUA FRIA PREDIAL (NBR 5648)                                                                                                                                                                                                                                                                                                                                                                                                                                      </t>
  </si>
  <si>
    <t xml:space="preserve">TE SOLDAVEL, PVC, 90 GRAUS,50 MM, PARA AGUA FRIA PREDIAL (NBR 5648)                                                                                                                                                                                                                                                                                                                                                                                                                                       </t>
  </si>
  <si>
    <t xml:space="preserve">TE 45 GRAUS DE FERRO GALVANIZADO, COM ROSCA BSP, DE 1 1/2"                                                                                                                                                                                                                                                                                                                                                                                                                                                </t>
  </si>
  <si>
    <t xml:space="preserve">TE 45 GRAUS DE FERRO GALVANIZADO, COM ROSCA BSP, DE 1 1/4"                                                                                                                                                                                                                                                                                                                                                                                                                                                </t>
  </si>
  <si>
    <t xml:space="preserve">TE 45 GRAUS DE FERRO GALVANIZADO, COM ROSCA BSP, DE 1/2"                                                                                                                                                                                                                                                                                                                                                                                                                                                  </t>
  </si>
  <si>
    <t xml:space="preserve">TE 45 GRAUS DE FERRO GALVANIZADO, COM ROSCA BSP, DE 1"                                                                                                                                                                                                                                                                                                                                                                                                                                                    </t>
  </si>
  <si>
    <t xml:space="preserve">TE 45 GRAUS DE FERRO GALVANIZADO, COM ROSCA BSP, DE 2 1/2"                                                                                                                                                                                                                                                                                                                                                                                                                                                </t>
  </si>
  <si>
    <t xml:space="preserve">TE 45 GRAUS DE FERRO GALVANIZADO, COM ROSCA BSP, DE 2"                                                                                                                                                                                                                                                                                                                                                                                                                                                    </t>
  </si>
  <si>
    <t xml:space="preserve">TE 45 GRAUS DE FERRO GALVANIZADO, COM ROSCA BSP, DE 3/4"                                                                                                                                                                                                                                                                                                                                                                                                                                                  </t>
  </si>
  <si>
    <t xml:space="preserve">TE 45 GRAUS DE FERRO GALVANIZADO, COM ROSCA BSP, DE 3"                                                                                                                                                                                                                                                                                                                                                                                                                                                    </t>
  </si>
  <si>
    <t xml:space="preserve">TE 45 GRAUS DE FERRO GALVANIZADO, COM ROSCA BSP, DE 4"                                                                                                                                                                                                                                                                                                                                                                                                                                                    </t>
  </si>
  <si>
    <t xml:space="preserve">TE 90 GRAUS EM ACO CARBONO, SOLDAVEL, PRESSAO 3.000 LBS, DN 1 1/2"                                                                                                                                                                                                                                                                                                                                                                                                                                        </t>
  </si>
  <si>
    <t xml:space="preserve">TE 90 GRAUS EM ACO CARBONO, SOLDAVEL, PRESSAO 3.000 LBS, DN 1 1/4"                                                                                                                                                                                                                                                                                                                                                                                                                                        </t>
  </si>
  <si>
    <t xml:space="preserve">TE 90 GRAUS EM ACO CARBONO, SOLDAVEL, PRESSAO 3.000 LBS, DN 1/2"                                                                                                                                                                                                                                                                                                                                                                                                                                          </t>
  </si>
  <si>
    <t xml:space="preserve">TE 90 GRAUS EM ACO CARBONO, SOLDAVEL, PRESSAO 3.000 LBS, DN 1"                                                                                                                                                                                                                                                                                                                                                                                                                                            </t>
  </si>
  <si>
    <t xml:space="preserve">TE 90 GRAUS EM ACO CARBONO, SOLDAVEL, PRESSAO 3.000 LBS, DN 2 1/2"                                                                                                                                                                                                                                                                                                                                                                                                                                        </t>
  </si>
  <si>
    <t xml:space="preserve">TE 90 GRAUS EM ACO CARBONO, SOLDAVEL, PRESSAO 3.000 LBS, DN 2"                                                                                                                                                                                                                                                                                                                                                                                                                                            </t>
  </si>
  <si>
    <t xml:space="preserve">TE 90 GRAUS EM ACO CARBONO, SOLDAVEL, PRESSAO 3.000 LBS, DN 3/4"                                                                                                                                                                                                                                                                                                                                                                                                                                          </t>
  </si>
  <si>
    <t xml:space="preserve">TE 90 GRAUS EM ACO CARBONO, SOLDAVEL, PRESSAO 3.000 LBS, DN 3"                                                                                                                                                                                                                                                                                                                                                                                                                                            </t>
  </si>
  <si>
    <t xml:space="preserve">TE, PLASTICO, DN 16 MM, PARA CONEXAO COM CRIMPAGEM, EM TUBO PEX PARA INST. AGUA QUENTE/FRIA                                                                                                                                                                                                                                                                                                                                                                                                               </t>
  </si>
  <si>
    <t xml:space="preserve">TE, PLASTICO, DN 20 MM, PARA CONEXAO COM CRIMPAGEM, EM TUBO PEX PARA INST. AGUA QUENTE/FRIA                                                                                                                                                                                                                                                                                                                                                                                                               </t>
  </si>
  <si>
    <t xml:space="preserve">TE, PLASTICO, DN 25 MM, PARA CONEXAO COM CRIMPAGEM, EM TUBO PEX PARA INST. AGUA QUENTE/FRIA                                                                                                                                                                                                                                                                                                                                                                                                               </t>
  </si>
  <si>
    <t xml:space="preserve">TE, PLASTICO, DN 32 MM, PARA CONEXAO COM CRIMPAGEM, EM TUBO PEX PARA INST. AGUA QUENTE/FRIA                                                                                                                                                                                                                                                                                                                                                                                                               </t>
  </si>
  <si>
    <t xml:space="preserve">TE, PVC PBA, BBB, 90 GRAUS, DN 100 / DE 110 MM, PARA REDE  AGUA (NBR 10351)                                                                                                                                                                                                                                                                                                                                                                                                                               </t>
  </si>
  <si>
    <t xml:space="preserve">TE, PVC PBA, BBB, 90 GRAUS, DN 50 / DE 60 MM, PARA REDE AGUA (NBR 10351)                                                                                                                                                                                                                                                                                                                                                                                                                                  </t>
  </si>
  <si>
    <t xml:space="preserve">TE, PVC PBA, BBB, 90 GRAUS, DN 75 / DE 85 MM, PARA REDE AGUA (NBR 10351)                                                                                                                                                                                                                                                                                                                                                                                                                                  </t>
  </si>
  <si>
    <t xml:space="preserve">TE, PVC, SERIE R, 100 X 100 MM, PARA ESGOTO PREDIAL                                                                                                                                                                                                                                                                                                                                                                                                                                                       </t>
  </si>
  <si>
    <t xml:space="preserve">TE, PVC, SERIE R, 100 X 75 MM, PARA ESGOTO PREDIAL                                                                                                                                                                                                                                                                                                                                                                                                                                                        </t>
  </si>
  <si>
    <t xml:space="preserve">TE, PVC, SERIE R, 150 X 100 MM, PARA ESGOTO PREDIAL                                                                                                                                                                                                                                                                                                                                                                                                                                                       </t>
  </si>
  <si>
    <t xml:space="preserve">TE, PVC, SERIE R, 150 X 150 MM, PARA ESGOTO PREDIAL                                                                                                                                                                                                                                                                                                                                                                                                                                                       </t>
  </si>
  <si>
    <t xml:space="preserve">TE, PVC, SERIE R, 75 X 75 MM, PARA ESGOTO PREDIAL                                                                                                                                                                                                                                                                                                                                                                                                                                                         </t>
  </si>
  <si>
    <t xml:space="preserve">TE, PVC, 90 GRAUS, BBB, JE, DN 200 MM, PARA REDE COLETORA ESGOTO                                                                                                                                                                                                                                                                                                                                                                                                                                          </t>
  </si>
  <si>
    <t xml:space="preserve">TECNICO DE EDIFICACOES (HORISTA)                                                                                                                                                                                                                                                                                                                                                                                                                                                                          </t>
  </si>
  <si>
    <t xml:space="preserve">TECNICO DE EDIFICACOES (MENSALISTA)                                                                                                                                                                                                                                                                                                                                                                                                                                                                       </t>
  </si>
  <si>
    <t xml:space="preserve">TECNICO EM LABORATORIO E CAMPO DE CONSTRUCAO CIVIL (HORISTA)                                                                                                                                                                                                                                                                                                                                                                                                                                              </t>
  </si>
  <si>
    <t xml:space="preserve">TECNICO EM LABORATORIO E CAMPO DE CONSTRUCAO CIVIL (MENSALISTA)                                                                                                                                                                                                                                                                                                                                                                                                                                           </t>
  </si>
  <si>
    <t xml:space="preserve">TECNICO EM SEGURANCA DO TRABALHO (HORISTA)                                                                                                                                                                                                                                                                                                                                                                                                                                                                </t>
  </si>
  <si>
    <t xml:space="preserve">TECNICO EM SEGURANCA DO TRABALHO (MENSALISTA)                                                                                                                                                                                                                                                                                                                                                                                                                                                             </t>
  </si>
  <si>
    <t xml:space="preserve">TECNICO EM SONDAGEM (HORISTA)                                                                                                                                                                                                                                                                                                                                                                                                                                                                             </t>
  </si>
  <si>
    <t xml:space="preserve">TECNICO EM SONDAGEM (MENSALISTA)                                                                                                                                                                                                                                                                                                                                                                                                                                                                          </t>
  </si>
  <si>
    <t xml:space="preserve">TELA ARAME GALVANIZADO REVESTIDO COM POLIMERO, MALHA HEXAGONAL DUPLA TORCAO, 8 X 10 CM (ZN/AL REVESTIDO COM POLIMERO), FIO *2,4* MM                                                                                                                                                                                                                                                                                                                                                                       </t>
  </si>
  <si>
    <t xml:space="preserve">TELA DE ACO SOLDADA GALVANIZADA/ZINCADA PARA ALVENARIA, FIO  D = *1,20 A 1,70* MM, MALHA 15 X 15 MM, (C X L) *50 X 12* CM                                                                                                                                                                                                                                                                                                                                                                                 </t>
  </si>
  <si>
    <t xml:space="preserve">TELA DE ACO SOLDADA GALVANIZADA/ZINCADA PARA ALVENARIA, FIO  D = *1,20 A 1,70* MM, MALHA 15 X 15 MM, (C X L) *50 X 17,5* CM                                                                                                                                                                                                                                                                                                                                                                               </t>
  </si>
  <si>
    <t xml:space="preserve">TELA DE ACO SOLDADA GALVANIZADA/ZINCADA PARA ALVENARIA, FIO D = *1,20 A 1,70* MM, MALHA 15 X 15 MM, (C X L) *50 X 10,5* CM                                                                                                                                                                                                                                                                                                                                                                                </t>
  </si>
  <si>
    <t xml:space="preserve">TELA DE ACO SOLDADA GALVANIZADA/ZINCADA PARA ALVENARIA, FIO D = *1,20 A 1,70* MM, MALHA 15 X 15 MM, (C X L) *50 X 6* CM                                                                                                                                                                                                                                                                                                                                                                                   </t>
  </si>
  <si>
    <t xml:space="preserve">TELA DE ACO SOLDADA GALVANIZADA/ZINCADA PARA ALVENARIA, FIO D = *1,20 A 1,70* MM, MALHA 15 X 15 MM, (C X L) *50 X 7,5* CM                                                                                                                                                                                                                                                                                                                                                                                 </t>
  </si>
  <si>
    <t xml:space="preserve">TELA DE ACO SOLDADA GALVANIZADA/ZINCADA PARA ALVENARIA, FIO D = *1,24 MM, MALHA 25 X 25 MM                                                                                                                                                                                                                                                                                                                                                                                                                </t>
  </si>
  <si>
    <t xml:space="preserve">TELA DE ACO SOLDADA NERVURADA, CA-60, L-159, (1,69 KG/M2), DIAMETRO DO FIO = 4,5 MM, LARGURA = 2,45 M, ESPACAMENTO DA MALHA = 30 X 10 CM                                                                                                                                                                                                                                                                                                                                                                  </t>
  </si>
  <si>
    <t xml:space="preserve">TELA DE ACO SOLDADA NERVURADA, CA-60, Q-113, (1,8 KG/M2), DIAMETRO DO FIO = 3,8 MM, LARGURA = 2,45 M, ESPACAMENTO DA MALHA = 10 X 10 CM                                                                                                                                                                                                                                                                                                                                                                   </t>
  </si>
  <si>
    <t xml:space="preserve">TELA DE ACO SOLDADA NERVURADA, CA-60, Q-138, (2,20 KG/M2), DIAMETRO DO FIO = 4,2 MM, LARGURA = 2,45 M, ESPACAMENTO DA MALHA = 10  X 10 CM                                                                                                                                                                                                                                                                                                                                                                 </t>
  </si>
  <si>
    <t xml:space="preserve">TELA DE ACO SOLDADA NERVURADA, CA-60, Q-159, (2,52 KG/M2), DIAMETRO DO FIO = 4,5 MM, LARGURA =  2,45 M, ESPACAMENTO DA MALHA = 10 X 10 CM                                                                                                                                                                                                                                                                                                                                                                 </t>
  </si>
  <si>
    <t xml:space="preserve">TELA DE ACO SOLDADA NERVURADA, CA-60, Q-196, (3,11 KG/M2), DIAMETRO DO FIO = 5,0 MM, LARGURA = 2,45 M, ESPACAMENTO DA MALHA = 10 X 10 CM                                                                                                                                                                                                                                                                                                                                                                  </t>
  </si>
  <si>
    <t xml:space="preserve">TELA DE ACO SOLDADA NERVURADA, CA-60, Q-283 (4,48 KG/M2), DIAMETRO DO FIO = 6,0 MM, LARGURA = 2,45 X 6,00 M DE COMPRIMENTO, ESPACAMENTO DA MALHA = 10 X 10 CM                                                                                                                                                                                                                                                                                                                                             </t>
  </si>
  <si>
    <t xml:space="preserve">TELA DE ACO SOLDADA NERVURADA, CA-60, Q-61, (0,97 KG/M2), DIAMETRO DO FIO = 3,4 MM, LARGURA = 2,45 M, ESPACAMENTO DA MALHA = 15 X 15 CM                                                                                                                                                                                                                                                                                                                                                                   </t>
  </si>
  <si>
    <t xml:space="preserve">TELA DE ACO SOLDADA NERVURADA, CA-60, Q-92, (1,48 KG/M2), DIAMETRO DO FIO = 4,2 MM, LARGURA = 2,45 X 60 M DE COMPRIMENTO, ESPACAMENTO DA MALHA = 15  X 15 CM                                                                                                                                                                                                                                                                                                                                              </t>
  </si>
  <si>
    <t xml:space="preserve">TELA DE ACO SOLDADA NERVURADA, CA-60, T-196, (2,11 KG/M2), DIAMETRO DO FIO = 5,0 MM, LARGURA = 2,45 M, ESPACAMENTO DA MALHA = 30 X 10 CM                                                                                                                                                                                                                                                                                                                                                                  </t>
  </si>
  <si>
    <t xml:space="preserve">TELA DE ANIAGEM ( JUTA)                                                                                                                                                                                                                                                                                                                                                                                                                                                                                   </t>
  </si>
  <si>
    <t xml:space="preserve">TELA DE ARAME GALVANIZADA QUADRANGULAR / LOSANGULAR, FIO 2,11 MM (14 BWG), MALHA 5 X 5 CM, H = 2 M                                                                                                                                                                                                                                                                                                                                                                                                        </t>
  </si>
  <si>
    <t xml:space="preserve">TELA DE ARAME GALVANIZADA QUADRANGULAR / LOSANGULAR, FIO 2,11 MM (14 BWG), MALHA 8 X 8 CM, H = 2 M                                                                                                                                                                                                                                                                                                                                                                                                        </t>
  </si>
  <si>
    <t xml:space="preserve">TELA DE ARAME GALVANIZADA QUADRANGULAR / LOSANGULAR, FIO 2,77 MM (12 BWG), MALHA 10 X 10 CM, H = 2 M                                                                                                                                                                                                                                                                                                                                                                                                      </t>
  </si>
  <si>
    <t xml:space="preserve">TELA DE ARAME GALVANIZADA QUADRANGULAR / LOSANGULAR, FIO 2,77 MM (12 BWG), MALHA 5 X 5 CM, H = 2 M                                                                                                                                                                                                                                                                                                                                                                                                        </t>
  </si>
  <si>
    <t xml:space="preserve">TELA DE ARAME GALVANIZADA QUADRANGULAR / LOSANGULAR, FIO 2,77 MM (12 BWG), MALHA 8 X 8 CM, H = 2 M                                                                                                                                                                                                                                                                                                                                                                                                        </t>
  </si>
  <si>
    <t xml:space="preserve">TELA DE ARAME GALVANIZADA QUADRANGULAR / LOSANGULAR, FIO 3,4 MM (10 BWG), MALHA 5 X 5 CM, H = 2 M                                                                                                                                                                                                                                                                                                                                                                                                         </t>
  </si>
  <si>
    <t xml:space="preserve">TELA DE ARAME GALVANIZADA QUADRANGULAR / LOSANGULAR, FIO 4,19 MM (8 BWG), MALHA 5 X 5 CM, H = 2 M                                                                                                                                                                                                                                                                                                                                                                                                         </t>
  </si>
  <si>
    <t xml:space="preserve">TELA DE ARAME GALVANIZADA REVESTIDA EM PVC, QUADRANGULAR / LOSANGULAR, FIO 2,11 MM (14 BWG), BITOLA FINAL = *2,8* MM, MALHA *8 X 8* CM, H = 2 M                                                                                                                                                                                                                                                                                                                                                           </t>
  </si>
  <si>
    <t xml:space="preserve">TELA DE ARAME GALVANIZADA REVESTIDA EM PVC, QUADRANGULAR / LOSANGULAR, FIO 2,77 MM (12 BWG), BITOLA FINAL = *3,8* MM, MALHA 7,5 X 7,5 CM, H = 2 M                                                                                                                                                                                                                                                                                                                                                         </t>
  </si>
  <si>
    <t xml:space="preserve">TELA DE ARAME GALVANIZADA, HEXAGONAL, FIO 0,56 MM (24 BWG), MALHA 1/2", H = 1 M                                                                                                                                                                                                                                                                                                                                                                                                                           </t>
  </si>
  <si>
    <t xml:space="preserve">TELA DE ARAME ONDULADA, FIO *2,77* MM (12 BWG), MALHA 5 X 5 CM, H = 2 M                                                                                                                                                                                                                                                                                                                                                                                                                                   </t>
  </si>
  <si>
    <t xml:space="preserve">TELA DE FIBRA DE VIDRO, ACABAMENTO ANTI-ALCALINO, MALHA 10 X 10 MM                                                                                                                                                                                                                                                                                                                                                                                                                                        </t>
  </si>
  <si>
    <t xml:space="preserve">TELA EM MALHA HEXAGONAL DE DUPLA TORCAO 8 X 10 CM (ZN/AL REVESTIDO COM POLIMERO), FIO 2,7 MM, COM GEOMANTA OU BIOMANTA, DIMENSOES 4,0 X 2,0 X 0,6 M, COM INCLINACAO DE 70 GRAUS, PARA SOLO REFORCADO                                                                                                                                                                                                                                                                                                      </t>
  </si>
  <si>
    <t xml:space="preserve">TELA EM METAL PARA ESTUQUE (DEPLOYE)                                                                                                                                                                                                                                                                                                                                                                                                                                                                      </t>
  </si>
  <si>
    <t xml:space="preserve">TELA FACHADEIRA EM POLIETILENO, ROLO DE 3 X 100 M (L X C), COR BRANCA, SEM LOGOMARCA - PARA PROTECAO DE OBRAS                                                                                                                                                                                                                                                                                                                                                                                             </t>
  </si>
  <si>
    <t xml:space="preserve">TELA PLASTICA LARANJA, TIPO TAPUME PARA SINALIZACAO, MALHA RETANGULAR, ROLO 1.20 X 50 M (L X C)                                                                                                                                                                                                                                                                                                                                                                                                           </t>
  </si>
  <si>
    <t xml:space="preserve">TELA PLASTICA TECIDA LISTRADA BRANCA E LARANJA, TIPO GUARDA CORPO, EM POLIETILENO MONOFILADO, ROLO 1,20 X 50 M (L X C)                                                                                                                                                                                                                                                                                                                                                                                    </t>
  </si>
  <si>
    <t xml:space="preserve">TELHA CERAMICA TIPO AMERICANA, COMPRIMENTO DE *45* CM, RENDIMENTO DE *12* TELHAS/M2                                                                                                                                                                                                                                                                                                                                                                                                                       </t>
  </si>
  <si>
    <t xml:space="preserve">TELHA DE BARRO / CERAMICA, NAO ESMALTADA, TIPO COLONIAL, CANAL, PLAN, PAULISTA, COMPRIMENTO DE *44 A 50* CM, RENDIMENTO DE COBERTURA DE *26* TELHAS/M2                                                                                                                                                                                                                                                                                                                                                    </t>
  </si>
  <si>
    <t xml:space="preserve">TELHA DE BARRO / CERAMICA, NAO ESMALTADA, TIPO ROMANA, AMERICANA, PORTUGUESA, FRANCESA, COMPRIMENTO DE *41* CM,  RENDIMENTO DE *16* TELHAS/M2                                                                                                                                                                                                                                                                                                                                                             </t>
  </si>
  <si>
    <t xml:space="preserve">TELHA DE CONCRETO TIPO CLASSICA, COR CINZA, COMPRIMENTO DE *42* CM,  RENDIMENTO DE *10* TELHAS/M2                                                                                                                                                                                                                                                                                                                                                                                                         </t>
  </si>
  <si>
    <t xml:space="preserve">TELHA DE FIBRA DE VIDRO ONDULADA INCOLOR, E = 0,6 MM, DE *0,50 X 2,44* M                                                                                                                                                                                                                                                                                                                                                                                                                                  </t>
  </si>
  <si>
    <t xml:space="preserve">TELHA DE FIBROCIMENTO E = 6 MM, DE 3,00 X 1,06 M (SEM AMIANTO)                                                                                                                                                                                                                                                                                                                                                                                                                                            </t>
  </si>
  <si>
    <t xml:space="preserve">TELHA DE FIBROCIMENTO E = 6 MM, DE 4,10 X 1,06 M (SEM AMIANTO)                                                                                                                                                                                                                                                                                                                                                                                                                                            </t>
  </si>
  <si>
    <t xml:space="preserve">TELHA DE FIBROCIMENTO E = 6 MM, DE 4,60 X 1,06 M (SEM AMIANTO)                                                                                                                                                                                                                                                                                                                                                                                                                                            </t>
  </si>
  <si>
    <t xml:space="preserve">TELHA DE FIBROCIMENTO E = 8 MM, DE 3,00 X 1,06 M (SEM AMIANTO)                                                                                                                                                                                                                                                                                                                                                                                                                                            </t>
  </si>
  <si>
    <t xml:space="preserve">TELHA DE FIBROCIMENTO E = 8 MM, DE 4,10 X 1,06 M (SEM AMIANTO)                                                                                                                                                                                                                                                                                                                                                                                                                                            </t>
  </si>
  <si>
    <t xml:space="preserve">TELHA DE FIBROCIMENTO E = 8 MM, DE 4,60 X 1,06 M (SEM AMIANTO)                                                                                                                                                                                                                                                                                                                                                                                                                                            </t>
  </si>
  <si>
    <t xml:space="preserve">TELHA DE FIBROCIMENTO ONDULADA E = 4 MM, DE 1,22 X 0,50 M (SEM AMIANTO)                                                                                                                                                                                                                                                                                                                                                                                                                                   </t>
  </si>
  <si>
    <t xml:space="preserve">TELHA DE FIBROCIMENTO ONDULADA E = 4 MM, DE 2,13 X 0,50 M (SEM AMIANTO)                                                                                                                                                                                                                                                                                                                                                                                                                                   </t>
  </si>
  <si>
    <t xml:space="preserve">TELHA DE FIBROCIMENTO ONDULADA E = 4 MM, DE 2,44 X 0,50 M (SEM AMIANTO)                                                                                                                                                                                                                                                                                                                                                                                                                                   </t>
  </si>
  <si>
    <t xml:space="preserve">TELHA DE FIBROCIMENTO ONDULADA E = 6 MM, DE 1,53 X 1,10 M (SEM AMIANTO)                                                                                                                                                                                                                                                                                                                                                                                                                                   </t>
  </si>
  <si>
    <t xml:space="preserve">TELHA DE FIBROCIMENTO ONDULADA E = 6 MM, DE 1,83 X 1,10 M (SEM AMIANTO)                                                                                                                                                                                                                                                                                                                                                                                                                                   </t>
  </si>
  <si>
    <t xml:space="preserve">TELHA DE FIBROCIMENTO ONDULADA E = 6 MM, DE 2,44 X 1,10 M (SEM AMIANTO)                                                                                                                                                                                                                                                                                                                                                                                                                                   </t>
  </si>
  <si>
    <t xml:space="preserve">TELHA DE FIBROCIMENTO ONDULADA E = 6 MM, DE 3,66 X 1,10 M (SEM AMIANTO)                                                                                                                                                                                                                                                                                                                                                                                                                                   </t>
  </si>
  <si>
    <t xml:space="preserve">TELHA DE FIBROCIMENTO ONDULADA E = 8 MM, DE 1,53 X 1,10 M (SEM AMIANTO)                                                                                                                                                                                                                                                                                                                                                                                                                                   </t>
  </si>
  <si>
    <t xml:space="preserve">TELHA DE FIBROCIMENTO ONDULADA E = 8 MM, DE 1,83 X 1,10 M (SEM AMIANTO)                                                                                                                                                                                                                                                                                                                                                                                                                                   </t>
  </si>
  <si>
    <t xml:space="preserve">TELHA DE FIBROCIMENTO ONDULADA E = 8 MM, DE 2,44 X 1,10 M (SEM AMIANTO)                                                                                                                                                                                                                                                                                                                                                                                                                                   </t>
  </si>
  <si>
    <t xml:space="preserve">TELHA DE FIBROCIMENTO ONDULADA E = 8 MM, DE 3,66 X 1,10 M (SEM AMIANTO)                                                                                                                                                                                                                                                                                                                                                                                                                                   </t>
  </si>
  <si>
    <t xml:space="preserve">TELHA DE VIDRO TIPO FRANCESA, *39 X 23* CM                                                                                                                                                                                                                                                                                                                                                                                                                                                                </t>
  </si>
  <si>
    <t xml:space="preserve">TELHA ESTRUTURAL DE FIBROCIMENTO 1 ABA, DE 0,52 X 2,00 M (SEM AMIANTO)                                                                                                                                                                                                                                                                                                                                                                                                                                    </t>
  </si>
  <si>
    <t xml:space="preserve">TELHA ESTRUTURAL DE FIBROCIMENTO 1 ABA, DE 0,52 X 2,50 M (SEM AMIANTO)                                                                                                                                                                                                                                                                                                                                                                                                                                    </t>
  </si>
  <si>
    <t xml:space="preserve">TELHA ESTRUTURAL DE FIBROCIMENTO 1 ABA, DE 0,52 X 3,60 M (SEM AMIANTO)                                                                                                                                                                                                                                                                                                                                                                                                                                    </t>
  </si>
  <si>
    <t xml:space="preserve">TELHA ESTRUTURAL DE FIBROCIMENTO 1 ABA, DE 0,52 X 4,00 M (SEM AMIANTO)                                                                                                                                                                                                                                                                                                                                                                                                                                    </t>
  </si>
  <si>
    <t xml:space="preserve">TELHA ESTRUTURAL DE FIBROCIMENTO 1 ABA, DE 0,52 X 5,00 M (SEM AMIANTO)                                                                                                                                                                                                                                                                                                                                                                                                                                    </t>
  </si>
  <si>
    <t xml:space="preserve">TELHA ESTRUTURAL DE FIBROCIMENTO 1 ABA, DE 0,52 X 5,50 M (SEM AMIANTO)                                                                                                                                                                                                                                                                                                                                                                                                                                    </t>
  </si>
  <si>
    <t xml:space="preserve">TELHA ESTRUTURAL DE FIBROCIMENTO 1 ABA, DE 0,52 X 6,50 M (SEM AMIANTO)                                                                                                                                                                                                                                                                                                                                                                                                                                    </t>
  </si>
  <si>
    <t xml:space="preserve">TELHA ESTRUTURAL DE FIBROCIMENTO 1 ABA, DE 0,52 X 7,20 M (SEM AMIANTO)                                                                                                                                                                                                                                                                                                                                                                                                                                    </t>
  </si>
  <si>
    <t xml:space="preserve">TELHA ESTRUTURAL DE FIBROCIMENTO 2 ABAS, DE 1,00 X 3,00 M (SEM AMIANTO)                                                                                                                                                                                                                                                                                                                                                                                                                                   </t>
  </si>
  <si>
    <t xml:space="preserve">TELHA ESTRUTURAL DE FIBROCIMENTO 2 ABAS, DE 1,00 X 4,60 M (SEM AMIANTO)                                                                                                                                                                                                                                                                                                                                                                                                                                   </t>
  </si>
  <si>
    <t xml:space="preserve">TELHA ESTRUTURAL DE FIBROCIMENTO 2 ABAS, DE 1,00 X 6,00 M (SEM AMIANTO)                                                                                                                                                                                                                                                                                                                                                                                                                                   </t>
  </si>
  <si>
    <t xml:space="preserve">TELHA ESTRUTURAL DE FIBROCIMENTO 2 ABAS, DE 1,00 X 7,40 M (SEM AMIANTO)                                                                                                                                                                                                                                                                                                                                                                                                                                   </t>
  </si>
  <si>
    <t xml:space="preserve">TELHA ESTRUTURAL DE FIBROCIMENTO 2 ABAS, DE 1,00 X 8,20 M (SEM AMIANTO)                                                                                                                                                                                                                                                                                                                                                                                                                                   </t>
  </si>
  <si>
    <t xml:space="preserve">TELHA ESTRUTURAL DE FIBROCIMENTO 2 ABAS, DE 1,00 X 9,20 M (SEM AMIANTO)                                                                                                                                                                                                                                                                                                                                                                                                                                   </t>
  </si>
  <si>
    <t xml:space="preserve">TELHA GALVALUME COM ISOLAMENTO TERMOACUSTICO EM ESPUMA RIGIDA DE POLIURETANO (PU) INJETADO, ESPESSURA DE 30 MM, DENSIDADE DE 35 KG/M3, REVESTIMENTO EM TELHA TRAPEZOIDAL NAS DUAS FACES COM ESPESSURA DE 0,50 MM CADA, ACABAMENTO NATURAL (NAO INCLUI ACESSORIOS DE FIXACAO)                                                                                                                                                                                                                              </t>
  </si>
  <si>
    <t xml:space="preserve">TELHA ONDULADA EM ACO ZINCADO, ALTURA DE 17 MM, ESPESSURA DE 0,50 MM, LARGURA UTIL DE APROXIMADAMENTE 985 MM, SEM PINTURA                                                                                                                                                                                                                                                                                                                                                                                 </t>
  </si>
  <si>
    <t xml:space="preserve">TELHA TERMOISOLANTE REVESTIDA EM ACO GALVALUME, FACE SUPERIOR TRAPEZOIDAL E FACE INFERIOR PLANA (NAO INCLUI ACESSORIOS DE FIXACAO), REVEST COM ESPESSURA DE 0,50 MM, COM PRE-PINTURA DE COR BRANCA NAS DUAS FACES, NUCLEO EM POLIIOCIANURATO (PIR) COM ESPESSURA DE 50 MM                                                                                                                                                                                                                                 </t>
  </si>
  <si>
    <t xml:space="preserve">TELHA TERMOISOLANTE REVESTIDA EM ACO GALVANIZADO, FACE SUPERIOR EM TELHA TRAPEZOIDAL E FACE INFERIOR EM CHAPA PLANA (SEM ACESSORIOS DE FIXACAO), REVESTIMENTO COM ESPESSURA DE 0,50 MM COM PRE-PINTURA NAS DUAS FACES, NUCLEO EM POLIESTIRENO (EPS) DE 30 MM                                                                                                                                                                                                                                              </t>
  </si>
  <si>
    <t xml:space="preserve">TELHA TERMOISOLANTE REVESTIDA EM ACO GALVANIZADO, FACE SUPERIOR EM TELHA TRAPEZOIDAL E FACE INFERIOR EM CHAPA PLANA (SEM ACESSORIOS DE FIXACAO), REVESTIMENTO COM ESPESSURA DE 0,50 MM COM PRE-PINTURA NAS DUAS FACES, NUCLEO EM POLIESTIRENO (EPS) DE 50 MM                                                                                                                                                                                                                                              </t>
  </si>
  <si>
    <t xml:space="preserve">TELHA TERMOISOLANTE REVESTIDA EM ACO GALVANIZADO, FACES SUPERIOR E INFERIOR EM TELHA TRAPEZOIDAL (SEM ACESSORIOS DE FIXACAO), REVESTIMENTO COM ESPESSURA DE 0,50 MM COM PRE-PINTURA NAS DUAS FACES, NUCLEO EM POLIESTIRENO (EPS) DE 50 MM                                                                                                                                                                                                                                                                 </t>
  </si>
  <si>
    <t xml:space="preserve">TELHA TRAPEZOIDAL EM ACO ZINCADO, SEM PINTURA, ALTURA DE APROXIMADAMENTE 40 MM, ESPESSURA DE 0,50 MM E LARGURA UTIL DE 980 MM                                                                                                                                                                                                                                                                                                                                                                             </t>
  </si>
  <si>
    <t xml:space="preserve">TELHA TRAPEZOIDAL EM ALUMINIO, ALTURA DE *38* MM E ESPESSURA DE 0,5 MM (LARGURA TOTAL DE 1056 MM E COMPRIMENTO DE 5000 MM)                                                                                                                                                                                                                                                                                                                                                                                </t>
  </si>
  <si>
    <t xml:space="preserve">TELHA TRAPEZOIDAL EM ALUMINIO, ALTURA DE *38* MM E ESPESSURA DE 0,7 MM (LARGURA TOTAL DE 1056 MM E COMPRIMENTO DE 5000 MM)                                                                                                                                                                                                                                                                                                                                                                                </t>
  </si>
  <si>
    <t xml:space="preserve">TELHA VIDRO TIPO CANAL OU COLONIAL, C = 46 A 50 CM                                                                                                                                                                                                                                                                                                                                                                                                                                                        </t>
  </si>
  <si>
    <t xml:space="preserve">TELHADOR  (MENSALISTA)                                                                                                                                                                                                                                                                                                                                                                                                                                                                                    </t>
  </si>
  <si>
    <t xml:space="preserve">TELHADOR (HORISTA)                                                                                                                                                                                                                                                                                                                                                                                                                                                                                        </t>
  </si>
  <si>
    <t xml:space="preserve">TERMINAL A COMPRESSAO EM COBRE ESTANHADO PARA CABO 10 MM2, 1 FURO E 1 COMPRESSAO, PARA PARAFUSO DE FIXACAO M6                                                                                                                                                                                                                                                                                                                                                                                             </t>
  </si>
  <si>
    <t xml:space="preserve">TERMINAL A COMPRESSAO EM COBRE ESTANHADO PARA CABO 120 MM2, 1 FURO E 1 COMPRESSAO, PARA PARAFUSO DE FIXACAO M12                                                                                                                                                                                                                                                                                                                                                                                           </t>
  </si>
  <si>
    <t xml:space="preserve">TERMINAL A COMPRESSAO EM COBRE ESTANHADO PARA CABO 16 MM2, 1 FURO E 1 COMPRESSAO, PARA PARAFUSO DE FIXACAO M6                                                                                                                                                                                                                                                                                                                                                                                             </t>
  </si>
  <si>
    <t xml:space="preserve">TERMINAL A COMPRESSAO EM COBRE ESTANHADO PARA CABO 2,5 MM2, 1 FURO E 1 COMPRESSAO, PARA PARAFUSO DE FIXACAO M5                                                                                                                                                                                                                                                                                                                                                                                            </t>
  </si>
  <si>
    <t xml:space="preserve">TERMINAL A COMPRESSAO EM COBRE ESTANHADO PARA CABO 25 MM2, 1 FURO E 1 COMPRESSAO, PARA PARAFUSO DE FIXACAO M8                                                                                                                                                                                                                                                                                                                                                                                             </t>
  </si>
  <si>
    <t xml:space="preserve">TERMINAL A COMPRESSAO EM COBRE ESTANHADO PARA CABO 35 MM2, 1 FURO E 1 COMPRESSAO, PARA PARAFUSO DE FIXACAO M8                                                                                                                                                                                                                                                                                                                                                                                             </t>
  </si>
  <si>
    <t xml:space="preserve">TERMINAL A COMPRESSAO EM COBRE ESTANHADO PARA CABO 4 MM2, 1 FURO E 1 COMPRESSAO, PARA PARAFUSO DE FIXACAO M5                                                                                                                                                                                                                                                                                                                                                                                              </t>
  </si>
  <si>
    <t xml:space="preserve">TERMINAL A COMPRESSAO EM COBRE ESTANHADO PARA CABO 50 MM2, 1 FURO E 1 COMPRESSAO, PARA PARAFUSO DE FIXACAO M8                                                                                                                                                                                                                                                                                                                                                                                             </t>
  </si>
  <si>
    <t xml:space="preserve">TERMINAL A COMPRESSAO EM COBRE ESTANHADO PARA CABO 6 MM2, 1 FURO E 1 COMPRESSAO, PARA PARAFUSO DE FIXACAO M6                                                                                                                                                                                                                                                                                                                                                                                              </t>
  </si>
  <si>
    <t xml:space="preserve">TERMINAL A COMPRESSAO EM COBRE ESTANHADO PARA CABO 70 MM2, 1 FURO E 1 COMPRESSAO, PARA PARAFUSO DE FIXACAO M10                                                                                                                                                                                                                                                                                                                                                                                            </t>
  </si>
  <si>
    <t xml:space="preserve">TERMINAL A COMPRESSAO EM COBRE ESTANHADO PARA CABO 95 MM2, 1 FURO E 1 COMPRESSAO, PARA PARAFUSO DE FIXACAO M12                                                                                                                                                                                                                                                                                                                                                                                            </t>
  </si>
  <si>
    <t xml:space="preserve">TERMINAL DE VENTILACAO, 100 MM, SERIE NORMAL, ESGOTO PREDIAL                                                                                                                                                                                                                                                                                                                                                                                                                                              </t>
  </si>
  <si>
    <t xml:space="preserve">TERMINAL DE VENTILACAO, 50 MM, SERIE NORMAL, ESGOTO PREDIAL                                                                                                                                                                                                                                                                                                                                                                                                                                               </t>
  </si>
  <si>
    <t xml:space="preserve">TERMINAL DE VENTILACAO, 75 MM, SERIE NORMAL, ESGOTO PREDIAL                                                                                                                                                                                                                                                                                                                                                                                                                                               </t>
  </si>
  <si>
    <t xml:space="preserve">TERMINAL METALICO A PRESSAO PARA 1 CABO DE 120 MM2, COM 1 FURO DE FIXACAO                                                                                                                                                                                                                                                                                                                                                                                                                                 </t>
  </si>
  <si>
    <t xml:space="preserve">TERMINAL METALICO A PRESSAO PARA 1 CABO DE 150 A 185 MM2, COM 2 FUROS PARA FIXACAO                                                                                                                                                                                                                                                                                                                                                                                                                        </t>
  </si>
  <si>
    <t xml:space="preserve">TERMINAL METALICO A PRESSAO PARA 1 CABO DE 150 MM2, COM 1 FURO DE FIXACAO                                                                                                                                                                                                                                                                                                                                                                                                                                 </t>
  </si>
  <si>
    <t xml:space="preserve">TERMINAL METALICO A PRESSAO PARA 1 CABO DE 16 A 25 MM2, COM 2 FUROS PARA FIXACAO                                                                                                                                                                                                                                                                                                                                                                                                                          </t>
  </si>
  <si>
    <t xml:space="preserve">TERMINAL METALICO A PRESSAO PARA 1 CABO DE 16 MM2, COM 1 FURO DE FIXACAO                                                                                                                                                                                                                                                                                                                                                                                                                                  </t>
  </si>
  <si>
    <t xml:space="preserve">TERMINAL METALICO A PRESSAO PARA 1 CABO DE 185 MM2, COM 1 FURO DE FIXACAO                                                                                                                                                                                                                                                                                                                                                                                                                                 </t>
  </si>
  <si>
    <t xml:space="preserve">TERMINAL METALICO A PRESSAO PARA 1 CABO DE 240 MM2, COM 1 FURO DE FIXACAO                                                                                                                                                                                                                                                                                                                                                                                                                                 </t>
  </si>
  <si>
    <t xml:space="preserve">TERMINAL METALICO A PRESSAO PARA 1 CABO DE 25 A 35 MM2, COM 2 FUROS PARA FIXACAO                                                                                                                                                                                                                                                                                                                                                                                                                          </t>
  </si>
  <si>
    <t xml:space="preserve">TERMINAL METALICO A PRESSAO PARA 1 CABO DE 25 MM2, COM 1 FURO DE FIXACAO                                                                                                                                                                                                                                                                                                                                                                                                                                  </t>
  </si>
  <si>
    <t xml:space="preserve">TERMINAL METALICO A PRESSAO PARA 1 CABO DE 300 MM2, COM 1 FURO DE FIXACAO                                                                                                                                                                                                                                                                                                                                                                                                                                 </t>
  </si>
  <si>
    <t xml:space="preserve">TERMINAL METALICO A PRESSAO PARA 1 CABO DE 35 MM2, COM 1 FURO DE FIXACAO                                                                                                                                                                                                                                                                                                                                                                                                                                  </t>
  </si>
  <si>
    <t xml:space="preserve">TERMINAL METALICO A PRESSAO PARA 1 CABO DE 50 A 70 MM2, COM 2 FUROS PARA FIXACAO                                                                                                                                                                                                                                                                                                                                                                                                                          </t>
  </si>
  <si>
    <t xml:space="preserve">TERMINAL METALICO A PRESSAO PARA 1 CABO DE 50 MM2, COM 1 FURO DE FIXACAO                                                                                                                                                                                                                                                                                                                                                                                                                                  </t>
  </si>
  <si>
    <t xml:space="preserve">TERMINAL METALICO A PRESSAO PARA 1 CABO DE 6 A 10 MM2, COM 1 FURO DE FIXACAO                                                                                                                                                                                                                                                                                                                                                                                                                              </t>
  </si>
  <si>
    <t xml:space="preserve">TERMINAL METALICO A PRESSAO PARA 1 CABO DE 70 MM2, COM 1 FURO DE FIXACAO                                                                                                                                                                                                                                                                                                                                                                                                                                  </t>
  </si>
  <si>
    <t xml:space="preserve">TERMINAL METALICO A PRESSAO PARA 1 CABO DE 95 A 120 MM2, COM 2 FUROS PARA FIXACAO                                                                                                                                                                                                                                                                                                                                                                                                                         </t>
  </si>
  <si>
    <t xml:space="preserve">TERMINAL METALICO A PRESSAO PARA 1 CABO DE 95 MM2, COM 1 FURO DE FIXACAO                                                                                                                                                                                                                                                                                                                                                                                                                                  </t>
  </si>
  <si>
    <t xml:space="preserve">TERMINAL METALICO A PRESSAO 1 CABO, PARA CABOS DE 4 A 10 MM2, COM 2 FUROS PARA FIXACAO                                                                                                                                                                                                                                                                                                                                                                                                                    </t>
  </si>
  <si>
    <t xml:space="preserve">TERMOFUSORA PARA TUBOS E CONEXOES EM PPR COM DIAMETROS DE 20 A 63 MM, POTENCIA DE 800 W, TENSAO 220 V                                                                                                                                                                                                                                                                                                                                                                                                     </t>
  </si>
  <si>
    <t xml:space="preserve">TERMOFUSORA PARA TUBOS E CONEXOES EM PPR COM DIAMETROS DE 75 A 110 MM, POTENCIA DE *1100* W, TENSAO 220 V                                                                                                                                                                                                                                                                                                                                                                                                 </t>
  </si>
  <si>
    <t xml:space="preserve">TERRA VEGETAL (ENSACADA)                                                                                                                                                                                                                                                                                                                                                                                                                                                                                  </t>
  </si>
  <si>
    <t xml:space="preserve">TERRA VEGETAL (GRANEL)                                                                                                                                                                                                                                                                                                                                                                                                                                                                                    </t>
  </si>
  <si>
    <t xml:space="preserve">TESTEIRA ANTIDERRAPANTE PARA PISO VINILICO *5 X 2,5* CM, E = 2 MM                                                                                                                                                                                                                                                                                                                                                                                                                                         </t>
  </si>
  <si>
    <t xml:space="preserve">TIJOLO CERAMICO LAMINADO 5,5 X 11 X 23 CM (L X A X C)                                                                                                                                                                                                                                                                                                                                                                                                                                                     </t>
  </si>
  <si>
    <t xml:space="preserve">TIJOLO CERAMICO MACICO APARENTE *6 X 12 X 24* CM (L X A X C)                                                                                                                                                                                                                                                                                                                                                                                                                                              </t>
  </si>
  <si>
    <t xml:space="preserve">TIJOLO CERAMICO MACICO APARENTE 2 FUROS, *6,5 X 10 X 20* CM (L X A X C)                                                                                                                                                                                                                                                                                                                                                                                                                                   </t>
  </si>
  <si>
    <t xml:space="preserve">TIJOLO CERAMICO MACICO COMUM *5 X 10 X 20* CM (L X A X C)                                                                                                                                                                                                                                                                                                                                                                                                                                                 </t>
  </si>
  <si>
    <t xml:space="preserve">TIJOLO CERAMICO REFRATARIO 2,5 X 11,4 X 22,9 CM (L X A X C)                                                                                                                                                                                                                                                                                                                                                                                                                                               </t>
  </si>
  <si>
    <t xml:space="preserve">TIJOLO CERAMICO REFRATARIO 6,3 X 11,4 X 22,9 CM (L X A X C)                                                                                                                                                                                                                                                                                                                                                                                                                                               </t>
  </si>
  <si>
    <t xml:space="preserve">TIL CONDOMINIAL, PVC, DN 100 X 100 MM, PARA REDE COLETORA DE ESGOTO                                                                                                                                                                                                                                                                                                                                                                                                                                       </t>
  </si>
  <si>
    <t xml:space="preserve">TIL PARA LIGACAO PREDIAL, EM PVC, JE, BBB, DN 100 X 100 MM, PARA REDE COLETORA ESGOTO                                                                                                                                                                                                                                                                                                                                                                                                                     </t>
  </si>
  <si>
    <t xml:space="preserve">TIL RADIAL, PVC, JE, BBB, DN 300 X 200 MM, PARA REDE COLETORA DE ESGOTO (NBR 10.569)                                                                                                                                                                                                                                                                                                                                                                                                                      </t>
  </si>
  <si>
    <t xml:space="preserve">TINTA / REVESTIMENTO A BASE DE RESINA EPOXI COM ALCATRAO, BICOMPONENTE                                                                                                                                                                                                                                                                                                                                                                                                                                    </t>
  </si>
  <si>
    <t xml:space="preserve">TINTA A BASE DE RESINA ACRILICA EMULSIONADA EM AGUA, PARA SINALIZACAO HORIZONTAL VIARIA (NBR 13699:2012)                                                                                                                                                                                                                                                                                                                                                                                                  </t>
  </si>
  <si>
    <t xml:space="preserve">TINTA A OLEO BRILHANTE, PARA MADEIRAS E METAIS                                                                                                                                                                                                                                                                                                                                                                                                                                                            </t>
  </si>
  <si>
    <t xml:space="preserve">TINTA ACRILICA A BASE DE SOLVENTE, PARA SINALIZACAO HORIZONTAL VIARIA (NBR 11862)                                                                                                                                                                                                                                                                                                                                                                                                                         </t>
  </si>
  <si>
    <t xml:space="preserve">TINTA ACRILICA PREMIUM PARA PISO                                                                                                                                                                                                                                                                                                                                                                                                                                                                          </t>
  </si>
  <si>
    <t xml:space="preserve">TINTA ASFALTICA IMPERMEABILIZANTE DILUIDA EM SOLVENTE, PARA MATERIAIS CIMENTICIOS, METAL E MADEIRA                                                                                                                                                                                                                                                                                                                                                                                                        </t>
  </si>
  <si>
    <t xml:space="preserve">TINTA ASFALTICA IMPERMEABILIZANTE DISPERSA EM AGUA, PARA MATERIAIS CIMENTICIOS                                                                                                                                                                                                                                                                                                                                                                                                                            </t>
  </si>
  <si>
    <t xml:space="preserve">TINTA BORRACHA CLORADA, ACABAMENTO SEMIBRILHO, QUALQUER COR                                                                                                                                                                                                                                                                                                                                                                                                                                               </t>
  </si>
  <si>
    <t xml:space="preserve">TINTA EPOXI BASE AGUA PREMIUM, BRANCA                                                                                                                                                                                                                                                                                                                                                                                                                                                                     </t>
  </si>
  <si>
    <t xml:space="preserve">TINTA ESMALTE BASE AGUA PREMIUM ACETINADO                                                                                                                                                                                                                                                                                                                                                                                                                                                                 </t>
  </si>
  <si>
    <t xml:space="preserve">TINTA ESMALTE BASE AGUA PREMIUM BRILHANTE                                                                                                                                                                                                                                                                                                                                                                                                                                                                 </t>
  </si>
  <si>
    <t xml:space="preserve">TINTA ESMALTE SINTETICO PREMIUM ACETINADO                                                                                                                                                                                                                                                                                                                                                                                                                                                                 </t>
  </si>
  <si>
    <t xml:space="preserve">TINTA ESMALTE SINTETICO PREMIUM BRILHANTE                                                                                                                                                                                                                                                                                                                                                                                                                                                                 </t>
  </si>
  <si>
    <t xml:space="preserve">TINTA ESMALTE SINTETICO PREMIUM DE DUPLA ACAO GRAFITE FOSCO PARA SUPERFICIES METALICAS FERROSAS                                                                                                                                                                                                                                                                                                                                                                                                           </t>
  </si>
  <si>
    <t xml:space="preserve">TINTA ESMALTE SINTETICO PREMIUM DE EFEITO PROTETOR DE SUPERFICIE METALICA ALUMINIO                                                                                                                                                                                                                                                                                                                                                                                                                        </t>
  </si>
  <si>
    <t xml:space="preserve">TINTA ESMALTE SINTETICO PREMIUM FOSCO                                                                                                                                                                                                                                                                                                                                                                                                                                                                     </t>
  </si>
  <si>
    <t xml:space="preserve">TINTA ESMALTE SINTETICO STANDARD ACETINADO                                                                                                                                                                                                                                                                                                                                                                                                                                                                </t>
  </si>
  <si>
    <t xml:space="preserve">TINTA ESMALTE SINTETICO STANDARD BRILHANTE                                                                                                                                                                                                                                                                                                                                                                                                                                                                </t>
  </si>
  <si>
    <t xml:space="preserve">TINTA ESMALTE SINTETICO STANDARD FOSCO                                                                                                                                                                                                                                                                                                                                                                                                                                                                    </t>
  </si>
  <si>
    <t xml:space="preserve">TINTA LATEX ACRILICA ECONOMICA, COR BRANCA                                                                                                                                                                                                                                                                                                                                                                                                                                                                </t>
  </si>
  <si>
    <t xml:space="preserve">TINTA LATEX ACRILICA PREMIUM, COR BRANCO FOSCO                                                                                                                                                                                                                                                                                                                                                                                                                                                            </t>
  </si>
  <si>
    <t xml:space="preserve">TINTA LATEX ACRILICA STANDARD, COR BRANCA                                                                                                                                                                                                                                                                                                                                                                                                                                                                 </t>
  </si>
  <si>
    <t xml:space="preserve">TINTA LATEX ACRILICA SUPER PREMIUM, COR BRANCO FOSCO                                                                                                                                                                                                                                                                                                                                                                                                                                                      </t>
  </si>
  <si>
    <t xml:space="preserve">TINTA MINERAL IMPERMEAVEL EM PO, BRANCA                                                                                                                                                                                                                                                                                                                                                                                                                                                                   </t>
  </si>
  <si>
    <t xml:space="preserve">TINTA/RESINA ACRILICA PREMIUM PARA CERAMICA, PEDRAS E OUTROS                                                                                                                                                                                                                                                                                                                                                                                                                                              </t>
  </si>
  <si>
    <t xml:space="preserve">TIRANTE COM ELO, EM ARAME GALVANIZADO RIGIDO, NUMERO 10, COMPRIMENTO 2000 MM, PARA PENDURAL DE FORRO REMOVIVEL                                                                                                                                                                                                                                                                                                                                                                                            </t>
  </si>
  <si>
    <t xml:space="preserve">TIRANTE EM FERRO GALVANIZADO PARA CONTRAVENTAMENTO DE TELHA CANALETE 90, 1/4 " X 400 MM                                                                                                                                                                                                                                                                                                                                                                                                                   </t>
  </si>
  <si>
    <t xml:space="preserve">TOALHEIRO PLASTICO TIPO DISPENSER PARA PAPEL TOALHA INTERFOLHADO                                                                                                                                                                                                                                                                                                                                                                                                                                          </t>
  </si>
  <si>
    <t xml:space="preserve">TOMADA INDUSTRIAL DE EMBUTIR 3P+T 30 A, 440 V, COM TRAVA, COM PLACA                                                                                                                                                                                                                                                                                                                                                                                                                                       </t>
  </si>
  <si>
    <t xml:space="preserve">TOMADA INDUSTRIAL DE EMBUTIR 3P+T 30 A, 440 V, COM TRAVA, SEM PLACA                                                                                                                                                                                                                                                                                                                                                                                                                                       </t>
  </si>
  <si>
    <t xml:space="preserve">TOMADA PARA ANTENA DE TV, CABO COAXIAL DE 9 MM (APENAS MODULO)                                                                                                                                                                                                                                                                                                                                                                                                                                            </t>
  </si>
  <si>
    <t xml:space="preserve">TOMADA PARA ANTENA DE TV, CABO COAXIAL DE 9 MM, CONJUNTO MONTADO PARA EMBUTIR 4" X 2" (PLACA + SUPORTE + MODULO)                                                                                                                                                                                                                                                                                                                                                                                          </t>
  </si>
  <si>
    <t xml:space="preserve">TOMADA RJ11, 2 FIOS (APENAS MODULO)                                                                                                                                                                                                                                                                                                                                                                                                                                                                       </t>
  </si>
  <si>
    <t xml:space="preserve">TOMADA RJ11, 2 FIOS, CONJUNTO MONTADO PARA EMBUTIR 4" X 2" (PLACA + SUPORTE + MODULO)                                                                                                                                                                                                                                                                                                                                                                                                                     </t>
  </si>
  <si>
    <t xml:space="preserve">TOMADA RJ45, 8 FIOS, CAT 5E (APENAS MODULO)                                                                                                                                                                                                                                                                                                                                                                                                                                                               </t>
  </si>
  <si>
    <t xml:space="preserve">TOMADA RJ45, 8 FIOS, CAT 5E, CONJUNTO MONTADO PARA EMBUTIR 4" X 2" (PLACA + SUPORTE + MODULO)                                                                                                                                                                                                                                                                                                                                                                                                             </t>
  </si>
  <si>
    <t xml:space="preserve">TOMADA 2P+T 10A, 250V  (APENAS MODULO)                                                                                                                                                                                                                                                                                                                                                                                                                                                                    </t>
  </si>
  <si>
    <t xml:space="preserve">TOMADA 2P+T 10A, 250V, CONJUNTO MONTADO PARA EMBUTIR 4" X 2" (PLACA + SUPORTE + MODULO)                                                                                                                                                                                                                                                                                                                                                                                                                   </t>
  </si>
  <si>
    <t xml:space="preserve">TOMADA 2P+T 10A, 250V, CONJUNTO MONTADO PARA SOBREPOR 4" X 2" (CAIXA + MODULO)                                                                                                                                                                                                                                                                                                                                                                                                                            </t>
  </si>
  <si>
    <t xml:space="preserve">TOMADA 2P+T 20A 250V, CONJUNTO MONTADO PARA EMBUTIR 4" X 2" (PLACA + SUPORTE + MODULO)                                                                                                                                                                                                                                                                                                                                                                                                                    </t>
  </si>
  <si>
    <t xml:space="preserve">TOMADA 2P+T 20A, 250V  (APENAS MODULO)                                                                                                                                                                                                                                                                                                                                                                                                                                                                    </t>
  </si>
  <si>
    <t xml:space="preserve">TOMADAS (2 MODULOS) 2P+T 10A, 250V, CONJUNTO MONTADO PARA EMBUTIR 4" X 2" (PLACA + SUPORTE + MODULOS)                                                                                                                                                                                                                                                                                                                                                                                                     </t>
  </si>
  <si>
    <t xml:space="preserve">TOPOGRAFO (HORISTA)                                                                                                                                                                                                                                                                                                                                                                                                                                                                                       </t>
  </si>
  <si>
    <t xml:space="preserve">TOPOGRAFO (MENSALISTA)                                                                                                                                                                                                                                                                                                                                                                                                                                                                                    </t>
  </si>
  <si>
    <t xml:space="preserve">TORNEIRA DE BOIA BALAO METALICO, VAZAO TOTAL, PARA CAIXA D'AGUA, AGUA QUENTE, ROSCA 1/2 ", COM HASTE, TORNEIRA E BALAO METALICOS                                                                                                                                                                                                                                                                                                                                                                          </t>
  </si>
  <si>
    <t xml:space="preserve">TORNEIRA DE BOIA BALAO METALICO, VAZAO TOTAL, PARA CAIXA D'AGUA, AGUA QUENTE, ROSCA 3/4 ", COM HASTE, TORNEIRA E BALAO METALICOS                                                                                                                                                                                                                                                                                                                                                                          </t>
  </si>
  <si>
    <t xml:space="preserve">TORNEIRA DE BOIA CONVENCIONAL PARA CAIXA D'AGUA, AGUA FRIA, 1.1/2", COM HASTE E TORNEIRA METALICOS E BALAO PLASTICO                                                                                                                                                                                                                                                                                                                                                                                       </t>
  </si>
  <si>
    <t xml:space="preserve">TORNEIRA DE BOIA CONVENCIONAL PARA CAIXA D'AGUA, AGUA FRIA, 1.1/4", COM HASTE E TORNEIRA METALICOS E BALAO PLASTICO                                                                                                                                                                                                                                                                                                                                                                                       </t>
  </si>
  <si>
    <t xml:space="preserve">TORNEIRA DE BOIA CONVENCIONAL PARA CAIXA D'AGUA, AGUA FRIA, 1/2", COM HASTE E TORNEIRA METALICOS E BALAO PLASTICO                                                                                                                                                                                                                                                                                                                                                                                         </t>
  </si>
  <si>
    <t xml:space="preserve">TORNEIRA DE BOIA CONVENCIONAL PARA CAIXA D'AGUA, AGUA FRIA, 3/4", COM HASTE E TORNEIRA METALICOS E BALAO PLASTICO                                                                                                                                                                                                                                                                                                                                                                                         </t>
  </si>
  <si>
    <t xml:space="preserve">TORNEIRA DE BOIA CONVENCIONAL PARA CAIXA D'AGUA, 1", AGUA FRIA, COM HASTE E TORNEIRA METALICOS E BALAO PLASTICO                                                                                                                                                                                                                                                                                                                                                                                           </t>
  </si>
  <si>
    <t xml:space="preserve">TORNEIRA DE BOIA CONVENCIONAL PARA CAIXA D'AGUA, 2", AGUA FRIA, COM HASTE E TORNEIRA METALICOS E BALAO PLASTICO                                                                                                                                                                                                                                                                                                                                                                                           </t>
  </si>
  <si>
    <t xml:space="preserve">TORNEIRA DE BOIA VAZAO TOTAL PARA CAIXA D'AGUA, AGUA FRIA, BITOLA 1/2", COM HASTE E TORNEIRA METALICOS E BALAO PLASTICO                                                                                                                                                                                                                                                                                                                                                                                   </t>
  </si>
  <si>
    <t xml:space="preserve">TORNEIRA DE BOIA VAZAO TOTAL PARA CAIXA D'AGUA, AGUA FRIA, BITOLA 1", COM HASTE E TORNEIRA METALICOS E BALAO PLASTICO                                                                                                                                                                                                                                                                                                                                                                                     </t>
  </si>
  <si>
    <t xml:space="preserve">TORNEIRA DE BOIA VAZAO TOTAL PARA CAIXA D'AGUA, AGUA FRIA, BITOLA 3/4", COM HASTE E TORNEIRA METALICOS E BALAO PLASTICO                                                                                                                                                                                                                                                                                                                                                                                   </t>
  </si>
  <si>
    <t xml:space="preserve">TORNEIRA DE MESA PARA LAVATORIO, METALICA CROMADA, COM MISTURADOR MONOCOMANDO, BICA BAIXA (REF 2875)                                                                                                                                                                                                                                                                                                                                                                                                      </t>
  </si>
  <si>
    <t xml:space="preserve">TORNEIRA DE MESA PARA LAVATORIO, METALICA CROMADA, COM SENSOR DE APROXIMACAO ELETRICO, BIVOLT                                                                                                                                                                                                                                                                                                                                                                                                             </t>
  </si>
  <si>
    <t xml:space="preserve">TORNEIRA DE MESA/BANCADA, PARA LAVATORIO, FIXA, METALICA CROMADA, PADRAO POPULAR, 1/2 " OU 3/4 " (REF 1193)                                                                                                                                                                                                                                                                                                                                                                                               </t>
  </si>
  <si>
    <t xml:space="preserve">TORNEIRA DE METAL AMARELO, PARA TANQUE / JARDIM, DE PAREDE, COM BICO PLASTICO, CANO CURTO, AREA EXTERNA, PADRAO POPULAR / USO GERAL, 1/2 " OU 3/4 " (REF 1128)                                                                                                                                                                                                                                                                                                                                            </t>
  </si>
  <si>
    <t xml:space="preserve">TORNEIRA DE METAL AMARELO, PARA TANQUE / JARDIM, DE PAREDE, SEM BICO, CANO CURTO, PADRAO POPULAR / USO GERAL, 1/2 " OU 3/4 " (REF 1120)                                                                                                                                                                                                                                                                                                                                                                   </t>
  </si>
  <si>
    <t xml:space="preserve">TORNEIRA ELETRICA DE PAREDE, BICA ALTA, PARA COZINHA, 5500 W (110/220 V)                                                                                                                                                                                                                                                                                                                                                                                                                                  </t>
  </si>
  <si>
    <t xml:space="preserve">TORNEIRA METALICA CROMADA CANO CURTO, SEM BICO, SEM AREJADOR, DE PAREDE, PARA TANQUE E USO GERAL, 1/2 " OU 3/4 " (REF 1143)                                                                                                                                                                                                                                                                                                                                                                               </t>
  </si>
  <si>
    <t xml:space="preserve">TORNEIRA METALICA CROMADA DE MESA PARA LAVATORIO, BICA ALTA, COM AREJADOR (REF 1195)                                                                                                                                                                                                                                                                                                                                                                                                                      </t>
  </si>
  <si>
    <t xml:space="preserve">TORNEIRA METALICA CROMADA DE MESA PARA LAVATORIO, COM SENSOR DE PRESENCA A PILHA, COM AREJADOR EMBUTIDO                                                                                                                                                                                                                                                                                                                                                                                                   </t>
  </si>
  <si>
    <t xml:space="preserve">TORNEIRA METALICA CROMADA DE MESA, PARA LAVATORIO, TEMPORIZADA PRESSAO FECHAMENTO AUTOMATICO, BICA BAIXA                                                                                                                                                                                                                                                                                                                                                                                                  </t>
  </si>
  <si>
    <t xml:space="preserve">TORNEIRA METALICA CROMADA DE PAREDE LONGA PARA LAVATORIO, COM AREJADOR, ACIONAMENTO ALAVANCA, 1/4 DE VOLTA (REF 1178)                                                                                                                                                                                                                                                                                                                                                                                     </t>
  </si>
  <si>
    <t xml:space="preserve">TORNEIRA METALICA CROMADA DE PAREDE, PARA COZINHA, BICA MOVEL, COM AREJADOR, 1/2 " OU 3/4 " (REF 1167 / 1168)                                                                                                                                                                                                                                                                                                                                                                                             </t>
  </si>
  <si>
    <t xml:space="preserve">TORNEIRA METALICA CROMADA PARA JARDIM / TANQUE, COM BICO PLASTICO, CANO LONGO, DE PAREDE, PADRAO POPULAR / USO GERAL , 1/2 " OU 3/4 " (REF 1153 / 1130)                                                                                                                                                                                                                                                                                                                                                   </t>
  </si>
  <si>
    <t xml:space="preserve">TORNEIRA METALICA CROMADA PARA TANQUE / JARDIM, SEM BICO , CANO LONGO, DE PAREDE, PADRAO POPULAR / USO GERAL, 1/2 " OU 3/4 " (REF 1126)                                                                                                                                                                                                                                                                                                                                                                   </t>
  </si>
  <si>
    <t xml:space="preserve">TORNEIRA METALICA CROMADA, CANO CURTO, COM AREJADOR, SEM BICO PLASTICO, DE PAREDE, PARA USO GERAL, 1/2 " OU 3/4 " (REF 1152 / 1154)                                                                                                                                                                                                                                                                                                                                                                       </t>
  </si>
  <si>
    <t xml:space="preserve">TORNEIRA METALICA CROMADA, DE MESA/BANCADA, PARA COZINHA, BICA MOVEL, COM AREJADOR, 1/2 " OU 3/4 " (REF 1167 / 1168)                                                                                                                                                                                                                                                                                                                                                                                      </t>
  </si>
  <si>
    <t xml:space="preserve">TORNEIRA METALICA CROMADA, RETA, DE PAREDE, PARA COZINHA, COM AREJADOR, PADRAO POPULAR, 1/2 " OU 3/4 " (REF 1159 / 1160)                                                                                                                                                                                                                                                                                                                                                                                  </t>
  </si>
  <si>
    <t xml:space="preserve">TORNEIRA METALICA CROMADA, RETA, DE PAREDE, PARA COZINHA, SEM BICO, SEM AREJADOR, PADRAO POPULAR, 1/2 " OU 3/4 " (REF 1158)                                                                                                                                                                                                                                                                                                                                                                               </t>
  </si>
  <si>
    <t xml:space="preserve">TORNEIRA PLASTICA DE BOIA CONVENCIONAL PARA CAIXA DE AGUA, AGUA FRIA, 3/4 ", COM HASTE METALICA E COM TORNEIRA E BALAO PLASTICOS (PADRAO POPULAR)                                                                                                                                                                                                                                                                                                                                                         </t>
  </si>
  <si>
    <t xml:space="preserve">TORNEIRA PLASTICA DE BOIA PARA CAIXA DE DESCARGA,  1/2", BALAO E TORNEIRA PLASTICOS, COM HASTE METALICA                                                                                                                                                                                                                                                                                                                                                                                                   </t>
  </si>
  <si>
    <t xml:space="preserve">TORNEIRA PLASTICA DE MESA, BICA MOVEL, PARA COZINHA 1/2 "                                                                                                                                                                                                                                                                                                                                                                                                                                                 </t>
  </si>
  <si>
    <t xml:space="preserve">TORNEIRA PLASTICA PARA TANQUE 1/2 " OU 3/4 " COM BICO PARA MANGUEIRA                                                                                                                                                                                                                                                                                                                                                                                                                                      </t>
  </si>
  <si>
    <t xml:space="preserve">TRANSFORMADOR TRIFASICO DE DISTRIBUICAO, POTENCIA DE 1000 KVA, TENSAO NOMINAL DE 15 KV, TENSAO SECUNDARIA DE 220/127V, EM OLEO ISOLANTE TIPO MINERAL                                                                                                                                                                                                                                                                                                                                                      </t>
  </si>
  <si>
    <t xml:space="preserve">TRANSFORMADOR TRIFASICO DE DISTRIBUICAO, POTENCIA DE 112,5 KVA, TENSAO NOMINAL DE 15 KV, TENSAO SECUNDARIA DE 220/127V, EM OLEO ISOLANTE TIPO MINERAL                                                                                                                                                                                                                                                                                                                                                     </t>
  </si>
  <si>
    <t xml:space="preserve">TRANSFORMADOR TRIFASICO DE DISTRIBUICAO, POTENCIA DE 15 KVA, TENSAO NOMINAL DE 15 KV, TENSAO SECUNDARIA DE 220/127V, EM OLEO ISOLANTE TIPO MINERAL                                                                                                                                                                                                                                                                                                                                                        </t>
  </si>
  <si>
    <t xml:space="preserve">TRANSFORMADOR TRIFASICO DE DISTRIBUICAO, POTENCIA DE 150 KVA, TENSAO NOMINAL DE 15 KV, TENSAO SECUNDARIA DE 220/127V, EM OLEO ISOLANTE TIPO MINERAL                                                                                                                                                                                                                                                                                                                                                       </t>
  </si>
  <si>
    <t xml:space="preserve">TRANSFORMADOR TRIFASICO DE DISTRIBUICAO, POTENCIA DE 1500 KVA, TENSAO NOMINAL DE 15 KV, TENSAO SECUNDARIA DE 220/127V, EM OLEO ISOLANTE TIPO MINERAL                                                                                                                                                                                                                                                                                                                                                      </t>
  </si>
  <si>
    <t xml:space="preserve">TRANSFORMADOR TRIFASICO DE DISTRIBUICAO, POTENCIA DE 225 KVA, TENSAO NOMINAL DE 15 KV, TENSAO SECUNDARIA DE 220/127V, EM OLEO ISOLANTE TIPO MINERAL                                                                                                                                                                                                                                                                                                                                                       </t>
  </si>
  <si>
    <t xml:space="preserve">TRANSFORMADOR TRIFASICO DE DISTRIBUICAO, POTENCIA DE 30 KVA, TENSAO NOMINAL DE 15 KV, TENSAO SECUNDARIA DE 220/127V, EM OLEO ISOLANTE TIPO MINERAL                                                                                                                                                                                                                                                                                                                                                        </t>
  </si>
  <si>
    <t xml:space="preserve">TRANSFORMADOR TRIFASICO DE DISTRIBUICAO, POTENCIA DE 300 KVA, TENSAO NOMINAL DE 15 KV, TENSAO SECUNDARIA DE 220/127V, EM OLEO ISOLANTE TIPO MINERAL                                                                                                                                                                                                                                                                                                                                                       </t>
  </si>
  <si>
    <t xml:space="preserve">TRANSFORMADOR TRIFASICO DE DISTRIBUICAO, POTENCIA DE 45 KVA, TENSAO NOMINAL DE 15 KV, TENSAO SECUNDARIA DE 220/127V, EM OLEO ISOLANTE TIPO MINERAL                                                                                                                                                                                                                                                                                                                                                        </t>
  </si>
  <si>
    <t xml:space="preserve">TRANSFORMADOR TRIFASICO DE DISTRIBUICAO, POTENCIA DE 500 KVA, TENSAO NOMINAL DE 15 KV, TENSAO SECUNDARIA DE 220/127V, EM OLEO ISOLANTE TIPO MINERAL                                                                                                                                                                                                                                                                                                                                                       </t>
  </si>
  <si>
    <t xml:space="preserve">TRANSFORMADOR TRIFASICO DE DISTRIBUICAO, POTENCIA DE 75 KVA, TENSAO NOMINAL DE 15 KV, TENSAO SECUNDARIA DE 220/127V, EM OLEO ISOLANTE TIPO MINERAL                                                                                                                                                                                                                                                                                                                                                        </t>
  </si>
  <si>
    <t xml:space="preserve">TRANSFORMADOR TRIFASICO DE DISTRIBUICAO, POTENCIA DE 750 KVA, TENSAO NOMINAL DE 15 KV, TENSAO SECUNDARIA DE 220/127V, EM OLEO ISOLANTE TIPO MINERAL                                                                                                                                                                                                                                                                                                                                                       </t>
  </si>
  <si>
    <t xml:space="preserve">TRANSPORTE - HORISTA (COLETADO CAIXA - ENCARGOS COMPLEMENTARES)                                                                                                                                                                                                                                                                                                                                                                                                                                           </t>
  </si>
  <si>
    <t xml:space="preserve">TRANSPORTE - MENSALISTA (COLETADO CAIXA - ENCARGOS COMPLEMENTARES)                                                                                                                                                                                                                                                                                                                                                                                                                                        </t>
  </si>
  <si>
    <t xml:space="preserve">TRATOR DE ESTEIRAS, POTENCIA BRUTA DE 133 HP, PESO OPERACIONAL DE 14 T, COM LAMINA COM CAPACIDADE DE 3,00 M3                                                                                                                                                                                                                                                                                                                                                                                              </t>
  </si>
  <si>
    <t xml:space="preserve">TRATOR DE ESTEIRAS, POTENCIA BRUTA DE 347 HP, PESO OPERACIONAL DE 38,5 T, COM ESCARIFICADOR E LAMINA COM CAPACIDADE DE 4,70M3                                                                                                                                                                                                                                                                                                                                                                             </t>
  </si>
  <si>
    <t xml:space="preserve">TRATOR DE ESTEIRAS, POTENCIA DE 100 HP, PESO OPERACIONAL DE 9,4 T, COM LAMINA COM CAPACIDADE DE 2,19 M3                                                                                                                                                                                                                                                                                                                                                                                                   </t>
  </si>
  <si>
    <t xml:space="preserve">TRATOR DE ESTEIRAS, POTENCIA DE 150 HP, PESO OPERACIONAL DE 16,7 T, COM RODA MOTRIZ ELEVADA E LAMINA COM CONTATO DE 3,18M3                                                                                                                                                                                                                                                                                                                                                                                </t>
  </si>
  <si>
    <t xml:space="preserve">TRATOR DE ESTEIRAS, POTENCIA DE 170 HP, PESO OPERACIONAL DE 19 T, COM LAMINA COM CAPACIDADE DE 5,2 M3                                                                                                                                                                                                                                                                                                                                                                                                     </t>
  </si>
  <si>
    <t xml:space="preserve">TRATOR DE ESTEIRAS, POTENCIA DE 347 HP, PESO OPERACIONAL DE 38,5 T, COM LAMINA COM CAPACIDADE DE 8,70M3                                                                                                                                                                                                                                                                                                                                                                                                   </t>
  </si>
  <si>
    <t xml:space="preserve">TRATOR DE ESTEIRAS, POTENCIA NO VOLANTE DE 200 HP, PESO OPERACIONAL DE 20,1 T, COM RODA MOTRIZ ELEVADA E LAMINA COM CAPACIDADE DE 3,89 M3                                                                                                                                                                                                                                                                                                                                                                 </t>
  </si>
  <si>
    <t xml:space="preserve">TRATOR DE ESTEIRAS, POTENCIA 125 HP, PESO OPERACIONAL DE 12,9 T, COM LAMINA COM CAPACIDADE DE 2,7 M3                                                                                                                                                                                                                                                                                                                                                                                                      </t>
  </si>
  <si>
    <t xml:space="preserve">TRATOR DE PNEUS COM POTENCIA DE 105 CV, TRACAO 4 X 4, PESO COM LASTRO DE 5775 KG                                                                                                                                                                                                                                                                                                                                                                                                                          </t>
  </si>
  <si>
    <t xml:space="preserve">TRATOR DE PNEUS COM POTENCIA DE 122 CV, TRACAO 4 X 4, PESO COM LASTRO DE 4510 KG                                                                                                                                                                                                                                                                                                                                                                                                                          </t>
  </si>
  <si>
    <t xml:space="preserve">TRATOR DE PNEUS COM POTENCIA DE 15 CV, PESO COM LASTRO DE 1160 KG                                                                                                                                                                                                                                                                                                                                                                                                                                         </t>
  </si>
  <si>
    <t xml:space="preserve">TRATOR DE PNEUS COM POTENCIA DE 50 CV, TRACAO 4 X 2, PESO COM LASTRO DE 2714 KG                                                                                                                                                                                                                                                                                                                                                                                                                           </t>
  </si>
  <si>
    <t xml:space="preserve">TRATOR DE PNEUS COM POTENCIA DE 85 CV, TRACAO 4 X 4, PESO COM LASTRO DE 4675 KG                                                                                                                                                                                                                                                                                                                                                                                                                           </t>
  </si>
  <si>
    <t xml:space="preserve">TRATOR DE PNEUS COM POTENCIA DE 85 CV, TURBO,  PESO COM LASTRO DE 4900 KG                                                                                                                                                                                                                                                                                                                                                                                                                                 </t>
  </si>
  <si>
    <t xml:space="preserve">TRATOR DE PNEUS COM POTENCIA DE 95 CV, TRACAO 4 X 4, PESO MAXIMO DE 5225 KG                                                                                                                                                                                                                                                                                                                                                                                                                               </t>
  </si>
  <si>
    <t xml:space="preserve">TRAVA / PRENDEDOR DE PORTA, EM LATAO CROMADO, MONTADO EM PISO                                                                                                                                                                                                                                                                                                                                                                                                                                             </t>
  </si>
  <si>
    <t xml:space="preserve">TRAVA-QUEDAS EM ACO PARA CORDA DE 12 MM, EXTENSOR DE 25 X 300 MM, COM MOSQUETAO TIPO GANCHO TRAVA DUPLA                                                                                                                                                                                                                                                                                                                                                                                                   </t>
  </si>
  <si>
    <t xml:space="preserve">TRELICA NERVURADA (ESPACADOR), ALTURA = 120,0 MM, DIAMETRO DOS BANZOS INFERIORES E SUPERIOR = 6,0 MM, DIAMETRO DA DIAGONAL = 4,2 MM                                                                                                                                                                                                                                                                                                                                                                       </t>
  </si>
  <si>
    <t xml:space="preserve">TRILHO PANTOGRAFICO CONCAVO, TIPO U, EM ALUMINIO, COM DIMENSOES DE APROX *35 X 35* MM, PARA ROLDANA DE PORTA DE CORRER                                                                                                                                                                                                                                                                                                                                                                                    </t>
  </si>
  <si>
    <t xml:space="preserve">TRILHO PANTOGRAFICO RETO, EM ALUMINIO, TIPO U, COM DIMENSOES DE *38 X 38* MM PARA PORTA DE CORRER                                                                                                                                                                                                                                                                                                                                                                                                         </t>
  </si>
  <si>
    <t xml:space="preserve">TRILHO QUADRADO FRIZADO PARA RODIZIO (VERGALHAO MACICO), EM ALUMINIO, COM DIMENSOES DE *6 X 6* MM                                                                                                                                                                                                                                                                                                                                                                                                         </t>
  </si>
  <si>
    <t xml:space="preserve">TROLEY MANUAL CAPACIDADE 1 T                                                                                                                                                                                                                                                                                                                                                                                                                                                                              </t>
  </si>
  <si>
    <t xml:space="preserve">TUBO / MANGUEIRA PRETA EM POLIETILENO, LINHA PESADA OU REFORCADA, TIPO ESPAGUETE, PARA INJECAO DE CALDA DE CIMENTO, D = 1/2", ESPESSURA 1,5 MM                                                                                                                                                                                                                                                                                                                                                            </t>
  </si>
  <si>
    <t xml:space="preserve">TUBO ACO CARBONO COM COSTURA, NBR 5580, CLASSE L, DN = 15 MM, E = 2,25 MM, 1,06 KG/M                                                                                                                                                                                                                                                                                                                                                                                                                      </t>
  </si>
  <si>
    <t xml:space="preserve">TUBO ACO CARBONO COM COSTURA, NBR 5580, CLASSE L, DN = 25 MM, E = 2,65 MM, 2,02 KG/M                                                                                                                                                                                                                                                                                                                                                                                                                      </t>
  </si>
  <si>
    <t xml:space="preserve">TUBO ACO CARBONO COM COSTURA, NBR 5580, CLASSE L, DN = 40 MM, E = 3,0 MM, 3,34 KG/M                                                                                                                                                                                                                                                                                                                                                                                                                       </t>
  </si>
  <si>
    <t xml:space="preserve">TUBO ACO CARBONO COM COSTURA, NBR 5580, CLASSE L, DN = 80 MM, E = 3,35 MM, 7,07 KG/M                                                                                                                                                                                                                                                                                                                                                                                                                      </t>
  </si>
  <si>
    <t xml:space="preserve">TUBO ACO CARBONO COM COSTURA, NBR 5580, CLASSE M, DN = 25 MM, E = 3,35 MM, *2,50* KG//M                                                                                                                                                                                                                                                                                                                                                                                                                   </t>
  </si>
  <si>
    <t xml:space="preserve">TUBO ACO CARBONO COM COSTURA, NBR 5580, CLASSE M, DN = 40 MM, E = 3,35 MM, *3,71* KG//M                                                                                                                                                                                                                                                                                                                                                                                                                   </t>
  </si>
  <si>
    <t xml:space="preserve">TUBO ACO CARBONO COM COSTURA, NBR 5580, CLASSE M, DN = 80 MM, E = 4,05 MM, *8,47* KG/M                                                                                                                                                                                                                                                                                                                                                                                                                    </t>
  </si>
  <si>
    <t xml:space="preserve">TUBO ACO CARBONO SEM COSTURA 1 1/2", E= *3,68 MM, SCHEDULE 40, 4,05 KG/M                                                                                                                                                                                                                                                                                                                                                                                                                                  </t>
  </si>
  <si>
    <t xml:space="preserve">TUBO ACO CARBONO SEM COSTURA 1 1/4", E= *3,56 MM, SCHEDULE 40, *3,38* KG/M                                                                                                                                                                                                                                                                                                                                                                                                                                </t>
  </si>
  <si>
    <t xml:space="preserve">TUBO ACO CARBONO SEM COSTURA 1/2", E= *2,77 MM, SCHEDULE 40, *1,27 KG/M                                                                                                                                                                                                                                                                                                                                                                                                                                   </t>
  </si>
  <si>
    <t xml:space="preserve">TUBO ACO CARBONO SEM COSTURA 1/2", E= *3,73 MM, SCHEDULE 80, *1,62 KG/M                                                                                                                                                                                                                                                                                                                                                                                                                                   </t>
  </si>
  <si>
    <t xml:space="preserve">TUBO ACO CARBONO SEM COSTURA 1", E= *3,38 MM, SCHEDULE 40, *2,50* KG/M                                                                                                                                                                                                                                                                                                                                                                                                                                    </t>
  </si>
  <si>
    <t xml:space="preserve">TUBO ACO CARBONO SEM COSTURA 14", E= *11,13 MM, SCHEDULE 40, *94,55 KG/M                                                                                                                                                                                                                                                                                                                                                                                                                                  </t>
  </si>
  <si>
    <t xml:space="preserve">TUBO ACO CARBONO SEM COSTURA 2 1/2", E = 5,16 MM, SCHEDULE 40 (8,62 KG/M)                                                                                                                                                                                                                                                                                                                                                                                                                                 </t>
  </si>
  <si>
    <t xml:space="preserve">TUBO ACO CARBONO SEM COSTURA 2", E= *3,91* MM, SCHEDULE 40, *5,43* KG/M                                                                                                                                                                                                                                                                                                                                                                                                                                   </t>
  </si>
  <si>
    <t xml:space="preserve">TUBO ACO CARBONO SEM COSTURA 20", E= *12,70 MM, SCHEDULE 30, *154,97 KG/M                                                                                                                                                                                                                                                                                                                                                                                                                                 </t>
  </si>
  <si>
    <t xml:space="preserve">TUBO ACO CARBONO SEM COSTURA 20", E= *6,35 MM,  SCHEDULE 10, *78,46 KG/M                                                                                                                                                                                                                                                                                                                                                                                                                                  </t>
  </si>
  <si>
    <t xml:space="preserve">TUBO ACO CARBONO SEM COSTURA 3/4", E= *2,87 MM, SCHEDULE 40, *1,69 KG/M                                                                                                                                                                                                                                                                                                                                                                                                                                   </t>
  </si>
  <si>
    <t xml:space="preserve">TUBO ACO CARBONO SEM COSTURA 3/4", E= *3,91 MM, SCHEDULE 80, *2,19 KG/M.                                                                                                                                                                                                                                                                                                                                                                                                                                  </t>
  </si>
  <si>
    <t xml:space="preserve">TUBO ACO CARBONO SEM COSTURA 3", E= *5,49 MM, SCHEDULE 40, *11,28* KG/M                                                                                                                                                                                                                                                                                                                                                                                                                                   </t>
  </si>
  <si>
    <t xml:space="preserve">TUBO ACO CARBONO SEM COSTURA 4", E= *6,02 MM, SCHEDULE 40, *16,06 KG/M                                                                                                                                                                                                                                                                                                                                                                                                                                    </t>
  </si>
  <si>
    <t xml:space="preserve">TUBO ACO CARBONO SEM COSTURA 4", E= *8,56 MM, SCHEDULE 80, *22,31 KG/M                                                                                                                                                                                                                                                                                                                                                                                                                                    </t>
  </si>
  <si>
    <t xml:space="preserve">TUBO ACO CARBONO SEM COSTURA 5", E= *6,55 MM, SCHEDULE 40, *21,75* KG/M                                                                                                                                                                                                                                                                                                                                                                                                                                   </t>
  </si>
  <si>
    <t xml:space="preserve">TUBO ACO CARBONO SEM COSTURA 6", E= *10,97 MM, SCHEDULE 80, *42,56 KG/M                                                                                                                                                                                                                                                                                                                                                                                                                                   </t>
  </si>
  <si>
    <t xml:space="preserve">TUBO ACO CARBONO SEM COSTURA 6", E= 7,11 MM,  SCHEDULE 40, *28,26 KG/M                                                                                                                                                                                                                                                                                                                                                                                                                                    </t>
  </si>
  <si>
    <t xml:space="preserve">TUBO ACO CARBONO SEM COSTURA 8", E= *12,70 MM, SCHEDULE 80, *64,64 KG/M                                                                                                                                                                                                                                                                                                                                                                                                                                   </t>
  </si>
  <si>
    <t xml:space="preserve">TUBO ACO CARBONO SEM COSTURA 8", E= *6,35 MM,  SCHEDULE 20, *33,27 KG/M                                                                                                                                                                                                                                                                                                                                                                                                                                   </t>
  </si>
  <si>
    <t xml:space="preserve">TUBO ACO CARBONO SEM COSTURA 8", E= *7,04 MM, SCHEDULE 30, *36,75 KG/M                                                                                                                                                                                                                                                                                                                                                                                                                                    </t>
  </si>
  <si>
    <t xml:space="preserve">TUBO ACO CARBONO SEM COSTURA 8", E= *8,18 MM, SCHEDULE 40, *42,55 KG/M                                                                                                                                                                                                                                                                                                                                                                                                                                    </t>
  </si>
  <si>
    <t xml:space="preserve">TUBO ACO GALVANIZADO COM COSTURA, CLASSE LEVE, DN 100 MM ( 4"),  E = 3,75 MM,  *10,55* KG/M (NBR 5580)                                                                                                                                                                                                                                                                                                                                                                                                    </t>
  </si>
  <si>
    <t xml:space="preserve">TUBO ACO GALVANIZADO COM COSTURA, CLASSE LEVE, DN 15 MM ( 1/2"),  E = 2,25 MM,  *1,2* KG/M (NBR 5580)                                                                                                                                                                                                                                                                                                                                                                                                     </t>
  </si>
  <si>
    <t xml:space="preserve">TUBO ACO GALVANIZADO COM COSTURA, CLASSE LEVE, DN 20 MM ( 3/4"),  E = 2,25 MM,  *1,3* KG/M (NBR 5580)                                                                                                                                                                                                                                                                                                                                                                                                     </t>
  </si>
  <si>
    <t xml:space="preserve">TUBO ACO GALVANIZADO COM COSTURA, CLASSE LEVE, DN 25 MM ( 1"),  E = 2,65 MM,  *2,11* KG/M (NBR 5580)                                                                                                                                                                                                                                                                                                                                                                                                      </t>
  </si>
  <si>
    <t xml:space="preserve">TUBO ACO GALVANIZADO COM COSTURA, CLASSE LEVE, DN 32 MM ( 1 1/4"),  E = 2,65 MM,  *2,71* KG/M (NBR 5580)                                                                                                                                                                                                                                                                                                                                                                                                  </t>
  </si>
  <si>
    <t xml:space="preserve">TUBO ACO GALVANIZADO COM COSTURA, CLASSE LEVE, DN 40 MM ( 1 1/2"),  E = 3,00 MM,  *3,48* KG/M (NBR 5580)                                                                                                                                                                                                                                                                                                                                                                                                  </t>
  </si>
  <si>
    <t xml:space="preserve">TUBO ACO GALVANIZADO COM COSTURA, CLASSE LEVE, DN 50 MM ( 2"),  E = 3,00 MM,  *4,40* KG/M (NBR 5580)                                                                                                                                                                                                                                                                                                                                                                                                      </t>
  </si>
  <si>
    <t xml:space="preserve">TUBO ACO GALVANIZADO COM COSTURA, CLASSE LEVE, DN 65 MM ( 2 1/2"),  E = 3,35 MM, * 6,23* KG/M (NBR 5580)                                                                                                                                                                                                                                                                                                                                                                                                  </t>
  </si>
  <si>
    <t xml:space="preserve">TUBO ACO GALVANIZADO COM COSTURA, CLASSE LEVE, DN 80 MM ( 3"),  E = 3,35 MM, *7,32* KG/M (NBR 5580)                                                                                                                                                                                                                                                                                                                                                                                                       </t>
  </si>
  <si>
    <t xml:space="preserve">TUBO ACO GALVANIZADO COM COSTURA, CLASSE MEDIA, DN 1.1/2", E = *3,25* MM, PESO *3,61* KG/M (NBR 5580)                                                                                                                                                                                                                                                                                                                                                                                                     </t>
  </si>
  <si>
    <t xml:space="preserve">TUBO ACO GALVANIZADO COM COSTURA, CLASSE MEDIA, DN 1.1/4", E = *3,25* MM, PESO *3,14* KG/M (NBR 5580)                                                                                                                                                                                                                                                                                                                                                                                                     </t>
  </si>
  <si>
    <t xml:space="preserve">TUBO ACO GALVANIZADO COM COSTURA, CLASSE MEDIA, DN 1/2", E = *2,65* MM, PESO *1,22* KG/M (NBR 5580)                                                                                                                                                                                                                                                                                                                                                                                                       </t>
  </si>
  <si>
    <t xml:space="preserve">TUBO ACO GALVANIZADO COM COSTURA, CLASSE MEDIA, DN 1", E = 3,38 MM, PESO 2,50 KG/M (NBR 5580)                                                                                                                                                                                                                                                                                                                                                                                                             </t>
  </si>
  <si>
    <t xml:space="preserve">TUBO ACO GALVANIZADO COM COSTURA, CLASSE MEDIA, DN 2.1/2", E = *3,65* MM, PESO *6,51* KG/M (NBR 5580)                                                                                                                                                                                                                                                                                                                                                                                                     </t>
  </si>
  <si>
    <t xml:space="preserve">TUBO ACO GALVANIZADO COM COSTURA, CLASSE MEDIA, DN 2", E = *3,65* MM, PESO *5,10* KG/M (NBR 5580)                                                                                                                                                                                                                                                                                                                                                                                                         </t>
  </si>
  <si>
    <t xml:space="preserve">TUBO ACO GALVANIZADO COM COSTURA, CLASSE MEDIA, DN 3/4", E = *2,65* MM, PESO *1,58* KG/M (NBR 5580)                                                                                                                                                                                                                                                                                                                                                                                                       </t>
  </si>
  <si>
    <t xml:space="preserve">TUBO ACO GALVANIZADO COM COSTURA, CLASSE MEDIA, DN 3", E = *4,05* MM, PESO *8,47* KG/M (NBR 5580)                                                                                                                                                                                                                                                                                                                                                                                                         </t>
  </si>
  <si>
    <t xml:space="preserve">TUBO ACO GALVANIZADO COM COSTURA, CLASSE MEDIA, DN 4", E = 4,50* MM, PESO 12,10* KG/M (NBR 5580)                                                                                                                                                                                                                                                                                                                                                                                                          </t>
  </si>
  <si>
    <t xml:space="preserve">TUBO ACO GALVANIZADO COM COSTURA, CLASSE MEDIA, DN 5", E = *5,40* MM, PESO *17,80* KG/M (NBR 5580)                                                                                                                                                                                                                                                                                                                                                                                                        </t>
  </si>
  <si>
    <t xml:space="preserve">TUBO ACO GALVANIZADO COM COSTURA, CLASSE MEDIA, DN 6", E = 4,85* MM, PESO 19,68* KG/M (NBR 5580)                                                                                                                                                                                                                                                                                                                                                                                                          </t>
  </si>
  <si>
    <t xml:space="preserve">TUBO ACO INDUSTRIAL DN 2" (50,8 MM) E=1,50MM, PESO= 1,8237 KG/M                                                                                                                                                                                                                                                                                                                                                                                                                                           </t>
  </si>
  <si>
    <t xml:space="preserve">TUBO COLETOR DE ESGOTO PVC, JEI, DN 100 MM (NBR  7362)                                                                                                                                                                                                                                                                                                                                                                                                                                                    </t>
  </si>
  <si>
    <t xml:space="preserve">TUBO COLETOR DE ESGOTO PVC, JEI, DN 200 MM (NBR 7362)                                                                                                                                                                                                                                                                                                                                                                                                                                                     </t>
  </si>
  <si>
    <t xml:space="preserve">TUBO COLETOR DE ESGOTO PVC, JEI, DN 250 MM (NBR 7362)                                                                                                                                                                                                                                                                                                                                                                                                                                                     </t>
  </si>
  <si>
    <t xml:space="preserve">TUBO COLETOR DE ESGOTO PVC, JEI, DN 300 MM (NBR 7362)                                                                                                                                                                                                                                                                                                                                                                                                                                                     </t>
  </si>
  <si>
    <t xml:space="preserve">TUBO COLETOR DE ESGOTO PVC, JEI, DN 350 MM (NBR 7362)                                                                                                                                                                                                                                                                                                                                                                                                                                                     </t>
  </si>
  <si>
    <t xml:space="preserve">TUBO COLETOR DE ESGOTO PVC, JEI, DN 400 MM (NBR 7362)                                                                                                                                                                                                                                                                                                                                                                                                                                                     </t>
  </si>
  <si>
    <t xml:space="preserve">TUBO COLETOR DE ESGOTO, PVC, JEI, DN 150 MM  (NBR 7362)                                                                                                                                                                                                                                                                                                                                                                                                                                                   </t>
  </si>
  <si>
    <t xml:space="preserve">TUBO CORRUGADO PEAD, PAREDE DUPLA, INTERNA LISA, JEI DN/DI 500 MM (DRENAGEM/ESGOTO)                                                                                                                                                                                                                                                                                                                                                                                                                       </t>
  </si>
  <si>
    <t xml:space="preserve">TUBO CORRUGADO PEAD, PAREDE DUPLA, INTERNA LISA, JEI, DN/DI *1000* MM, PARA SANEAMENTO (DRENAGEM/ESGOTO)                                                                                                                                                                                                                                                                                                                                                                                                  </t>
  </si>
  <si>
    <t xml:space="preserve">TUBO CORRUGADO PEAD, PAREDE DUPLA, INTERNA LISA, JEI, DN/DI *400* MM, PARA SANEAMENTO (DRENAGEM/ESGOTO)                                                                                                                                                                                                                                                                                                                                                                                                   </t>
  </si>
  <si>
    <t xml:space="preserve">TUBO CORRUGADO PEAD, PAREDE DUPLA, INTERNA LISA, JEI, DN/DI *800* MM, PARA SANEAMENTO (DRENAGEM/ESGOTO)                                                                                                                                                                                                                                                                                                                                                                                                   </t>
  </si>
  <si>
    <t xml:space="preserve">TUBO CORRUGADO PEAD, PAREDE DUPLA, INTERNA LISA, JEI, DN/DI 1200 MM, PARA SANEAMENTO (DRENAGEM/ESGOTO)                                                                                                                                                                                                                                                                                                                                                                                                    </t>
  </si>
  <si>
    <t xml:space="preserve">TUBO CORRUGADO PEAD, PAREDE DUPLA, INTERNA LISA, JEI, DN/DI 250 MM, PARA SANEAMENTO (DRENAGEM/ESGOTO)                                                                                                                                                                                                                                                                                                                                                                                                     </t>
  </si>
  <si>
    <t xml:space="preserve">TUBO CORRUGADO PEAD, PAREDE DUPLA, INTERNA LISA, JEI, DN/DI 300 MM, PARA SANEAMENTO (DRENAGEM/ESGOTO)                                                                                                                                                                                                                                                                                                                                                                                                     </t>
  </si>
  <si>
    <t xml:space="preserve">TUBO CORRUGADO PEAD, PAREDE DUPLA, INTERNA LISA, JEI, DN/DI 600 MM, PARA SANEAMENTO (DRENAGEM/ESGOTO)                                                                                                                                                                                                                                                                                                                                                                                                     </t>
  </si>
  <si>
    <t xml:space="preserve">TUBO CPVC SOLDAVEL, 35 MM, AGUA QUENTE PREDIAL (NBR 15884)                                                                                                                                                                                                                                                                                                                                                                                                                                                </t>
  </si>
  <si>
    <t xml:space="preserve">TUBO CPVC, SOLDAVEL, 114 MM, AGUA QUENTE (NBR 15884)                                                                                                                                                                                                                                                                                                                                                                                                                                                      </t>
  </si>
  <si>
    <t xml:space="preserve">TUBO CPVC, SOLDAVEL, 15 MM, AGUA QUENTE PREDIAL (NBR 15884)                                                                                                                                                                                                                                                                                                                                                                                                                                               </t>
  </si>
  <si>
    <t xml:space="preserve">TUBO CPVC, SOLDAVEL, 22 MM, AGUA QUENTE PREDIAL (NBR 15884)                                                                                                                                                                                                                                                                                                                                                                                                                                               </t>
  </si>
  <si>
    <t xml:space="preserve">TUBO CPVC, SOLDAVEL, 28 MM, AGUA QUENTE PREDIAL (NBR 15884)                                                                                                                                                                                                                                                                                                                                                                                                                                               </t>
  </si>
  <si>
    <t xml:space="preserve">TUBO CPVC, SOLDAVEL, 42 MM, AGUA QUENTE PREDIAL (NBR 15884)                                                                                                                                                                                                                                                                                                                                                                                                                                               </t>
  </si>
  <si>
    <t xml:space="preserve">TUBO CPVC, SOLDAVEL, 54 MM, AGUA QUENTE PREDIAL (NBR 15884)                                                                                                                                                                                                                                                                                                                                                                                                                                               </t>
  </si>
  <si>
    <t xml:space="preserve">TUBO CPVC, SOLDAVEL, 73 MM, AGUA QUENTE PREDIAL (NBR 15884)                                                                                                                                                                                                                                                                                                                                                                                                                                               </t>
  </si>
  <si>
    <t xml:space="preserve">TUBO CPVC, SOLDAVEL, 89 MM, AGUA QUENTE PREDIAL (NBR 15884)                                                                                                                                                                                                                                                                                                                                                                                                                                               </t>
  </si>
  <si>
    <t xml:space="preserve">TUBO DE BORRACHA ELASTOMERICA FLEXIVEL, PRETA, PARA ISOLAMENTO TERMICO DE TUBULACAO, DN 1 1/8" (28 MM), E= 32 MM, COEFICIENTE DE CONDUTIVIDADE TERMICA 0,036W/mK, VAPOR DE AGUA MAIOR OU IGUAL A 10.000                                                                                                                                                                                                                                                                                                   </t>
  </si>
  <si>
    <t xml:space="preserve">TUBO DE BORRACHA ELASTOMERICA FLEXIVEL, PRETA, PARA ISOLAMENTO TERMICO DE TUBULACAO, DN 1 3/8" (35 MM), E= 32 MM, COEFICIENTE DE CONDUTIVIDADE TERMICA 0,036W/mK, VAPOR DE AGUA MAIOR OU IGUAL A 10.000                                                                                                                                                                                                                                                                                                   </t>
  </si>
  <si>
    <t xml:space="preserve">TUBO DE BORRACHA ELASTOMERICA FLEXIVEL, PRETA, PARA ISOLAMENTO TERMICO DE TUBULACAO, DN 1 5/8" (42 MM), E= 32 MM, COEFICIENTE DE CONDUTIVIDADE TERMICA 0,036W/mK, VAPOR DE AGUA MAIOR OU IGUAL A 10.000                                                                                                                                                                                                                                                                                                   </t>
  </si>
  <si>
    <t xml:space="preserve">TUBO DE BORRACHA ELASTOMERICA FLEXIVEL, PRETA, PARA ISOLAMENTO TERMICO DE TUBULACAO, DN 1/2" (12 MM), E= 19 MM, COEFICIENTE DE CONDUTIVIDADE TERMICA 0,036W/mK, VAPOR DE AGUA MAIOR OU IGUAL A 10.000                                                                                                                                                                                                                                                                                                     </t>
  </si>
  <si>
    <t xml:space="preserve">TUBO DE BORRACHA ELASTOMERICA FLEXIVEL, PRETA, PARA ISOLAMENTO TERMICO DE TUBULACAO, DN 1/4" (6 MM), E= 9 MM, COEFICIENTE DE CONDUTIVIDADE TERMICA 0,036W/mK, VAPOR DE AGUA MAIOR OU IGUAL A 10.000                                                                                                                                                                                                                                                                                                       </t>
  </si>
  <si>
    <t xml:space="preserve">TUBO DE BORRACHA ELASTOMERICA FLEXIVEL, PRETA, PARA ISOLAMENTO TERMICO DE TUBULACAO, DN 1" (25 MM), E= 32 MM, COEFICIENTE DE CONDUTIVIDADE TERMICA 0,036W/mK, VAPOR DE AGUA MAIOR OU IGUAL A 10.000                                                                                                                                                                                                                                                                                                       </t>
  </si>
  <si>
    <t xml:space="preserve">TUBO DE BORRACHA ELASTOMERICA FLEXIVEL, PRETA, PARA ISOLAMENTO TERMICO DE TUBULACAO, DN 2 1/8" (54 MM), E= 32 MM, COEFICIENTE DE CONDUTIVIDADE TERMICA 0,036W/mK, VAPOR DE AGUA MAIOR OU IGUAL A 10.000                                                                                                                                                                                                                                                                                                   </t>
  </si>
  <si>
    <t xml:space="preserve">TUBO DE BORRACHA ELASTOMERICA FLEXIVEL, PRETA, PARA ISOLAMENTO TERMICO DE TUBULACAO, DN 2 5/8" (*64* MM), E= *32* MM, COEFICIENTE DE CONDUTIVIDADE TERMICA 0,036W/MK, VAPOR DE AGUA MAIOR OU IGUAL A 10.000                                                                                                                                                                                                                                                                                               </t>
  </si>
  <si>
    <t xml:space="preserve">TUBO DE BORRACHA ELASTOMERICA FLEXIVEL, PRETA, PARA ISOLAMENTO TERMICO DE TUBULACAO, DN 3/4" (18 MM), E= 32 MM, COEFICIENTE DE CONDUTIVIDADE TERMICA 0,036W/mK, VAPOR DE AGUA MAIOR OU IGUAL A 10.000                                                                                                                                                                                                                                                                                                     </t>
  </si>
  <si>
    <t xml:space="preserve">TUBO DE BORRACHA ELASTOMERICA FLEXIVEL, PRETA, PARA ISOLAMENTO TERMICO DE TUBULACAO, DN 3/8" (10 MM), E= 19 MM, COEFICIENTE DE CONDUTIVIDADE TERMICA 0,036W/mK, VAPOR DE AGUA MAIOR OU IGUAL A 10.000                                                                                                                                                                                                                                                                                                     </t>
  </si>
  <si>
    <t xml:space="preserve">TUBO DE BORRACHA ELASTOMERICA FLEXIVEL, PRETA, PARA ISOLAMENTO TERMICO DE TUBULACAO, DN 5/8" (15 MM), E= 19 MM, COEFICIENTE DE CONDUTIVIDADE TERMICA 0,036W/MK, VAPOR DE AGUA MAIOR OU IGUAL A 10.000                                                                                                                                                                                                                                                                                                     </t>
  </si>
  <si>
    <t xml:space="preserve">TUBO DE BORRACHA ELASTOMERICA FLEXIVEL, PRETA, PARA ISOLAMENTO TERMICO DE TUBULACAO, DN 7/8" (22 MM), E= 32 MM, COEFICIENTE DE CONDUTIVIDADE TERMICA 0,036W/mK, VAPOR DE AGUA MAIOR OU IGUAL A 10.000                                                                                                                                                                                                                                                                                                     </t>
  </si>
  <si>
    <t xml:space="preserve">TUBO DE COBRE CLASSE "A", DN = 1 " (28 MM), PARA INSTALACOES DE MEDIA PRESSAO PARA GASES COMBUSTIVEIS E MEDICINAIS                                                                                                                                                                                                                                                                                                                                                                                        </t>
  </si>
  <si>
    <t xml:space="preserve">TUBO DE COBRE CLASSE "A", DN = 1 1/2 " (42 MM), PARA INSTALACOES DE MEDIA PRESSAO PARA GASES COMBUSTIVEIS E MEDICINAIS                                                                                                                                                                                                                                                                                                                                                                                    </t>
  </si>
  <si>
    <t xml:space="preserve">TUBO DE COBRE CLASSE "A", DN = 1 1/4 " (35 MM), PARA INSTALACOES DE MEDIA PRESSAO PARA GASES COMBUSTIVEIS E MEDICINAIS                                                                                                                                                                                                                                                                                                                                                                                    </t>
  </si>
  <si>
    <t xml:space="preserve">TUBO DE COBRE CLASSE "A", DN = 1/2 " (15 MM), PARA INSTALACOES DE MEDIA PRESSAO PARA GASES COMBUSTIVEIS E MEDICINAIS                                                                                                                                                                                                                                                                                                                                                                                      </t>
  </si>
  <si>
    <t xml:space="preserve">TUBO DE COBRE CLASSE "A", DN = 2 1/2 " (66 MM), PARA INSTALACOES DE MEDIA PRESSAO PARA GASES COMBUSTIVEIS E MEDICINAIS                                                                                                                                                                                                                                                                                                                                                                                    </t>
  </si>
  <si>
    <t xml:space="preserve">TUBO DE COBRE CLASSE "A", DN = 3 " (79 MM), PARA INSTALACOES DE MEDIA PRESSAO PARA GASES COMBUSTIVEIS E MEDICINAIS                                                                                                                                                                                                                                                                                                                                                                                        </t>
  </si>
  <si>
    <t xml:space="preserve">TUBO DE COBRE CLASSE "A", DN = 3/4 " (22 MM), PARA INSTALACOES DE MEDIA PRESSAO PARA GASES COMBUSTIVEIS E MEDICINAIS                                                                                                                                                                                                                                                                                                                                                                                      </t>
  </si>
  <si>
    <t xml:space="preserve">TUBO DE COBRE CLASSE "A", DN = 4 " (104 MM), PARA INSTALACOES DE MEDIA PRESSAO PARA GASES COMBUSTIVEIS E MEDICINAIS                                                                                                                                                                                                                                                                                                                                                                                       </t>
  </si>
  <si>
    <t xml:space="preserve">TUBO DE COBRE CLASSE "E", DN = 104 MM, PARA INSTALACAO HIDRAULICA PREDIAL                                                                                                                                                                                                                                                                                                                                                                                                                                 </t>
  </si>
  <si>
    <t xml:space="preserve">TUBO DE COBRE CLASSE "E", DN = 15 MM, PARA INSTALACAO HIDRAULICA PREDIAL                                                                                                                                                                                                                                                                                                                                                                                                                                  </t>
  </si>
  <si>
    <t xml:space="preserve">TUBO DE COBRE CLASSE "E", DN = 22 MM, PARA INSTALACAO HIDRAULICA PREDIAL                                                                                                                                                                                                                                                                                                                                                                                                                                  </t>
  </si>
  <si>
    <t xml:space="preserve">TUBO DE COBRE CLASSE "E", DN = 28 MM, PARA INSTALACAO HIDRAULICA PREDIAL                                                                                                                                                                                                                                                                                                                                                                                                                                  </t>
  </si>
  <si>
    <t xml:space="preserve">TUBO DE COBRE CLASSE "E", DN = 35 MM, PARA INSTALACAO HIDRAULICA PREDIAL                                                                                                                                                                                                                                                                                                                                                                                                                                  </t>
  </si>
  <si>
    <t xml:space="preserve">TUBO DE COBRE CLASSE "E", DN = 42 MM, PARA INSTALACAO HIDRAULICA PREDIAL                                                                                                                                                                                                                                                                                                                                                                                                                                  </t>
  </si>
  <si>
    <t xml:space="preserve">TUBO DE COBRE CLASSE "E", DN = 54 MM, PARA INSTALACAO HIDRAULICA PREDIAL                                                                                                                                                                                                                                                                                                                                                                                                                                  </t>
  </si>
  <si>
    <t xml:space="preserve">TUBO DE COBRE CLASSE "E", DN = 66 MM, PARA INSTALACAO HIDRAULICA PREDIAL                                                                                                                                                                                                                                                                                                                                                                                                                                  </t>
  </si>
  <si>
    <t xml:space="preserve">TUBO DE COBRE CLASSE "E", DN = 79 MM, PARA INSTALACAO HIDRAULICA PREDIAL                                                                                                                                                                                                                                                                                                                                                                                                                                  </t>
  </si>
  <si>
    <t xml:space="preserve">TUBO DE COBRE CLASSE "I", DN = 1 " (28 MM), PARA INSTALACOES INDUSTRIAIS DE ALTA PRESSAO E VAPOR                                                                                                                                                                                                                                                                                                                                                                                                          </t>
  </si>
  <si>
    <t xml:space="preserve">TUBO DE COBRE CLASSE "I", DN = 1 1/2 " (42 MM), PARA INSTALACOES INDUSTRIAIS DE ALTA PRESSAO E VAPOR                                                                                                                                                                                                                                                                                                                                                                                                      </t>
  </si>
  <si>
    <t xml:space="preserve">TUBO DE COBRE CLASSE "I", DN = 1 1/4 " (35 MM), PARA INSTALACOES INDUSTRIAIS DE ALTA PRESSAO E VAPOR                                                                                                                                                                                                                                                                                                                                                                                                      </t>
  </si>
  <si>
    <t xml:space="preserve">TUBO DE COBRE CLASSE "I", DN = 1/2 " (15 MM), PARA INSTALACOES INDUSTRIAIS DE ALTA PRESSAO E VAPOR                                                                                                                                                                                                                                                                                                                                                                                                        </t>
  </si>
  <si>
    <t xml:space="preserve">TUBO DE COBRE CLASSE "I", DN = 2 " (54 MM), PARA INSTALACOES INDUSTRIAIS DE ALTA PRESSAO E VAPOR                                                                                                                                                                                                                                                                                                                                                                                                          </t>
  </si>
  <si>
    <t xml:space="preserve">TUBO DE COBRE CLASSE "I", DN = 2 1/2 " (66 MM), PARA INSTALACOES INDUSTRIAIS DE ALTA PRESSAO E VAPOR                                                                                                                                                                                                                                                                                                                                                                                                      </t>
  </si>
  <si>
    <t xml:space="preserve">TUBO DE COBRE CLASSE "I", DN = 3 " (79 MM), PARA INSTALACOES INDUSTRIAIS DE ALTA PRESSAO E VAPOR                                                                                                                                                                                                                                                                                                                                                                                                          </t>
  </si>
  <si>
    <t xml:space="preserve">TUBO DE COBRE CLASSE "I", DN = 3/4 " (22 MM), PARA INSTALACOES INDUSTRIAIS DE ALTA PRESSAO E VAPOR                                                                                                                                                                                                                                                                                                                                                                                                        </t>
  </si>
  <si>
    <t xml:space="preserve">TUBO DE COBRE CLASSE "I", DN = 4" (104 MM), PARA INSTALACOES INDUSTRIAIS DE ALTA PRESSAO E VAPOR                                                                                                                                                                                                                                                                                                                                                                                                          </t>
  </si>
  <si>
    <t xml:space="preserve">TUBO DE COBRE FLEXIVEL, D = 1/2 ", E = 0,79 MM, PARA AR-CONDICIONADO/ INSTALACOES GAS RESIDENCIAIS E COMERCIAIS                                                                                                                                                                                                                                                                                                                                                                                           </t>
  </si>
  <si>
    <t xml:space="preserve">TUBO DE COBRE FLEXIVEL, D = 1/4 ", E = 0,79 MM, PARA AR-CONDICIONADO/ INSTALACOES GAS RESIDENCIAIS E COMERCIAIS                                                                                                                                                                                                                                                                                                                                                                                           </t>
  </si>
  <si>
    <t xml:space="preserve">TUBO DE COBRE FLEXIVEL, D = 3/16 ", E = 0,79 MM, PARA AR-CONDICIONADO/ INSTALACOES GAS RESIDENCIAIS E COMERCIAIS                                                                                                                                                                                                                                                                                                                                                                                          </t>
  </si>
  <si>
    <t xml:space="preserve">TUBO DE COBRE FLEXIVEL, D = 3/4 ", E = 0,79 MM, PARA AR-CONDICIONADO/ INSTALACOES GAS RESIDENCIAIS E COMERCIAIS                                                                                                                                                                                                                                                                                                                                                                                           </t>
  </si>
  <si>
    <t xml:space="preserve">TUBO DE COBRE FLEXIVEL, D = 3/8 ", E = 0,79 MM, PARA AR-CONDICIONADO/ INSTALACOES GAS RESIDENCIAIS E COMERCIAIS                                                                                                                                                                                                                                                                                                                                                                                           </t>
  </si>
  <si>
    <t xml:space="preserve">TUBO DE COBRE FLEXIVEL, D = 5/16 ", E = 0,79 MM, PARA AR-CONDICIONADO/ INSTALACOES GAS RESIDENCIAIS E COMERCIAIS                                                                                                                                                                                                                                                                                                                                                                                          </t>
  </si>
  <si>
    <t xml:space="preserve">TUBO DE COBRE FLEXIVEL, D = 5/8 ", E = 0,79 MM, PARA AR-CONDICIONADO/ INSTALACOES GAS RESIDENCIAIS E COMERCIAIS                                                                                                                                                                                                                                                                                                                                                                                           </t>
  </si>
  <si>
    <t xml:space="preserve">TUBO DE COBRE, CLASSE "A", DN = 2" (54 MM), PARA INSTALACOES DE MEDIA PRESSAO PARA GASES COMBUSTIVEIS E MEDICINAIS                                                                                                                                                                                                                                                                                                                                                                                        </t>
  </si>
  <si>
    <t xml:space="preserve">TUBO DE CONCRETO ARMADO PARA AGUAS PLUVIAIS, CLASSE PA-1, COM ENCAIXE PONTA E BOLSA, DIAMETRO NOMINAL DE = 600 MM                                                                                                                                                                                                                                                                                                                                                                                         </t>
  </si>
  <si>
    <t xml:space="preserve">TUBO DE CONCRETO ARMADO PARA AGUAS PLUVIAIS, CLASSE PA-1, COM ENCAIXE PONTA E BOLSA, DIAMETRO NOMINAL DE 1000 MM                                                                                                                                                                                                                                                                                                                                                                                          </t>
  </si>
  <si>
    <t xml:space="preserve">TUBO DE CONCRETO ARMADO PARA AGUAS PLUVIAIS, CLASSE PA-1, COM ENCAIXE PONTA E BOLSA, DIAMETRO NOMINAL DE 1100 MM                                                                                                                                                                                                                                                                                                                                                                                          </t>
  </si>
  <si>
    <t xml:space="preserve">TUBO DE CONCRETO ARMADO PARA AGUAS PLUVIAIS, CLASSE PA-1, COM ENCAIXE PONTA E BOLSA, DIAMETRO NOMINAL DE 1200 MM                                                                                                                                                                                                                                                                                                                                                                                          </t>
  </si>
  <si>
    <t xml:space="preserve">TUBO DE CONCRETO ARMADO PARA AGUAS PLUVIAIS, CLASSE PA-1, COM ENCAIXE PONTA E BOLSA, DIAMETRO NOMINAL DE 1500 MM                                                                                                                                                                                                                                                                                                                                                                                          </t>
  </si>
  <si>
    <t xml:space="preserve">TUBO DE CONCRETO ARMADO PARA AGUAS PLUVIAIS, CLASSE PA-1, COM ENCAIXE PONTA E BOLSA, DIAMETRO NOMINAL DE 2000 MM                                                                                                                                                                                                                                                                                                                                                                                          </t>
  </si>
  <si>
    <t xml:space="preserve">TUBO DE CONCRETO ARMADO PARA AGUAS PLUVIAIS, CLASSE PA-1, COM ENCAIXE PONTA E BOLSA, DIAMETRO NOMINAL DE 300 MM                                                                                                                                                                                                                                                                                                                                                                                           </t>
  </si>
  <si>
    <t xml:space="preserve">TUBO DE CONCRETO ARMADO PARA AGUAS PLUVIAIS, CLASSE PA-1, COM ENCAIXE PONTA E BOLSA, DIAMETRO NOMINAL DE 400 MM                                                                                                                                                                                                                                                                                                                                                                                           </t>
  </si>
  <si>
    <t xml:space="preserve">TUBO DE CONCRETO ARMADO PARA AGUAS PLUVIAIS, CLASSE PA-1, COM ENCAIXE PONTA E BOLSA, DIAMETRO NOMINAL DE 500 MM                                                                                                                                                                                                                                                                                                                                                                                           </t>
  </si>
  <si>
    <t xml:space="preserve">TUBO DE CONCRETO ARMADO PARA AGUAS PLUVIAIS, CLASSE PA-1, COM ENCAIXE PONTA E BOLSA, DIAMETRO NOMINAL DE 700 MM                                                                                                                                                                                                                                                                                                                                                                                           </t>
  </si>
  <si>
    <t xml:space="preserve">TUBO DE CONCRETO ARMADO PARA AGUAS PLUVIAIS, CLASSE PA-1, COM ENCAIXE PONTA E BOLSA, DIAMETRO NOMINAL DE 800 MM                                                                                                                                                                                                                                                                                                                                                                                           </t>
  </si>
  <si>
    <t xml:space="preserve">TUBO DE CONCRETO ARMADO PARA AGUAS PLUVIAIS, CLASSE PA-1, COM ENCAIXE PONTA E BOLSA, DIAMETRO NOMINAL DE 900 MM                                                                                                                                                                                                                                                                                                                                                                                           </t>
  </si>
  <si>
    <t xml:space="preserve">TUBO DE CONCRETO ARMADO PARA AGUAS PLUVIAIS, CLASSE PA-2, COM ENCAIXE PONTA E BOLSA, DIAMETRO NOMINAL DE 1000 MM                                                                                                                                                                                                                                                                                                                                                                                          </t>
  </si>
  <si>
    <t xml:space="preserve">TUBO DE CONCRETO ARMADO PARA AGUAS PLUVIAIS, CLASSE PA-2, COM ENCAIXE PONTA E BOLSA, DIAMETRO NOMINAL DE 1100 MM                                                                                                                                                                                                                                                                                                                                                                                          </t>
  </si>
  <si>
    <t xml:space="preserve">TUBO DE CONCRETO ARMADO PARA AGUAS PLUVIAIS, CLASSE PA-2, COM ENCAIXE PONTA E BOLSA, DIAMETRO NOMINAL DE 1200 MM                                                                                                                                                                                                                                                                                                                                                                                          </t>
  </si>
  <si>
    <t xml:space="preserve">TUBO DE CONCRETO ARMADO PARA AGUAS PLUVIAIS, CLASSE PA-2, COM ENCAIXE PONTA E BOLSA, DIAMETRO NOMINAL DE 1500 MM                                                                                                                                                                                                                                                                                                                                                                                          </t>
  </si>
  <si>
    <t xml:space="preserve">TUBO DE CONCRETO ARMADO PARA AGUAS PLUVIAIS, CLASSE PA-2, COM ENCAIXE PONTA E BOLSA, DIAMETRO NOMINAL DE 2000 MM                                                                                                                                                                                                                                                                                                                                                                                          </t>
  </si>
  <si>
    <t xml:space="preserve">TUBO DE CONCRETO ARMADO PARA AGUAS PLUVIAIS, CLASSE PA-2, COM ENCAIXE PONTA E BOLSA, DIAMETRO NOMINAL DE 300 MM                                                                                                                                                                                                                                                                                                                                                                                           </t>
  </si>
  <si>
    <t xml:space="preserve">TUBO DE CONCRETO ARMADO PARA AGUAS PLUVIAIS, CLASSE PA-2, COM ENCAIXE PONTA E BOLSA, DIAMETRO NOMINAL DE 400 MM                                                                                                                                                                                                                                                                                                                                                                                           </t>
  </si>
  <si>
    <t xml:space="preserve">TUBO DE CONCRETO ARMADO PARA AGUAS PLUVIAIS, CLASSE PA-2, COM ENCAIXE PONTA E BOLSA, DIAMETRO NOMINAL DE 500 MM                                                                                                                                                                                                                                                                                                                                                                                           </t>
  </si>
  <si>
    <t xml:space="preserve">TUBO DE CONCRETO ARMADO PARA AGUAS PLUVIAIS, CLASSE PA-2, COM ENCAIXE PONTA E BOLSA, DIAMETRO NOMINAL DE 600 MM                                                                                                                                                                                                                                                                                                                                                                                           </t>
  </si>
  <si>
    <t xml:space="preserve">TUBO DE CONCRETO ARMADO PARA AGUAS PLUVIAIS, CLASSE PA-2, COM ENCAIXE PONTA E BOLSA, DIAMETRO NOMINAL DE 700 MM                                                                                                                                                                                                                                                                                                                                                                                           </t>
  </si>
  <si>
    <t xml:space="preserve">TUBO DE CONCRETO ARMADO PARA AGUAS PLUVIAIS, CLASSE PA-2, COM ENCAIXE PONTA E BOLSA, DIAMETRO NOMINAL DE 800 MM                                                                                                                                                                                                                                                                                                                                                                                           </t>
  </si>
  <si>
    <t xml:space="preserve">TUBO DE CONCRETO ARMADO PARA AGUAS PLUVIAIS, CLASSE PA-2, COM ENCAIXE PONTA E BOLSA, DIAMETRO NOMINAL DE 900 MM                                                                                                                                                                                                                                                                                                                                                                                           </t>
  </si>
  <si>
    <t xml:space="preserve">TUBO DE CONCRETO ARMADO PARA AGUAS PLUVIAIS, CLASSE PA-3, COM ENCAIXE PONTA E BOLSA, DIAMETRO NOMINAL DE 1000 MM                                                                                                                                                                                                                                                                                                                                                                                          </t>
  </si>
  <si>
    <t xml:space="preserve">TUBO DE CONCRETO ARMADO PARA AGUAS PLUVIAIS, CLASSE PA-3, COM ENCAIXE PONTA E BOLSA, DIAMETRO NOMINAL DE 1100 MM                                                                                                                                                                                                                                                                                                                                                                                          </t>
  </si>
  <si>
    <t xml:space="preserve">TUBO DE CONCRETO ARMADO PARA AGUAS PLUVIAIS, CLASSE PA-3, COM ENCAIXE PONTA E BOLSA, DIAMETRO NOMINAL DE 1200 MM                                                                                                                                                                                                                                                                                                                                                                                          </t>
  </si>
  <si>
    <t xml:space="preserve">TUBO DE CONCRETO ARMADO PARA AGUAS PLUVIAIS, CLASSE PA-3, COM ENCAIXE PONTA E BOLSA, DIAMETRO NOMINAL DE 1500 MM                                                                                                                                                                                                                                                                                                                                                                                          </t>
  </si>
  <si>
    <t xml:space="preserve">TUBO DE CONCRETO ARMADO PARA AGUAS PLUVIAIS, CLASSE PA-3, COM ENCAIXE PONTA E BOLSA, DIAMETRO NOMINAL DE 400 MM                                                                                                                                                                                                                                                                                                                                                                                           </t>
  </si>
  <si>
    <t xml:space="preserve">TUBO DE CONCRETO ARMADO PARA AGUAS PLUVIAIS, CLASSE PA-3, COM ENCAIXE PONTA E BOLSA, DIAMETRO NOMINAL DE 500 MM                                                                                                                                                                                                                                                                                                                                                                                           </t>
  </si>
  <si>
    <t xml:space="preserve">TUBO DE CONCRETO ARMADO PARA AGUAS PLUVIAIS, CLASSE PA-3, COM ENCAIXE PONTA E BOLSA, DIAMETRO NOMINAL DE 600 MM                                                                                                                                                                                                                                                                                                                                                                                           </t>
  </si>
  <si>
    <t xml:space="preserve">TUBO DE CONCRETO ARMADO PARA AGUAS PLUVIAIS, CLASSE PA-3, COM ENCAIXE PONTA E BOLSA, DIAMETRO NOMINAL DE 700 MM                                                                                                                                                                                                                                                                                                                                                                                           </t>
  </si>
  <si>
    <t xml:space="preserve">TUBO DE CONCRETO ARMADO PARA AGUAS PLUVIAIS, CLASSE PA-3, COM ENCAIXE PONTA E BOLSA, DIAMETRO NOMINAL DE 800 MM                                                                                                                                                                                                                                                                                                                                                                                           </t>
  </si>
  <si>
    <t xml:space="preserve">TUBO DE CONCRETO ARMADO PARA AGUAS PLUVIAIS, CLASSE PA-3, COM ENCAIXE PONTA E BOLSA, DIAMETRO NOMINAL DE 900 MM                                                                                                                                                                                                                                                                                                                                                                                           </t>
  </si>
  <si>
    <t xml:space="preserve">TUBO DE CONCRETO ARMADO PARA ESGOTO SANITARIO, CLASSE EA-2, COM ENCAIXE PONTA E BOLSA, COM JUNTA ELASTICA, DIAMETRO NOMINAL DE 1000 MM                                                                                                                                                                                                                                                                                                                                                                    </t>
  </si>
  <si>
    <t xml:space="preserve">TUBO DE CONCRETO ARMADO PARA ESGOTO SANITARIO, CLASSE EA-2, COM ENCAIXE PONTA E BOLSA, COM JUNTA ELASTICA, DIAMETRO NOMINAL DE 300 MM                                                                                                                                                                                                                                                                                                                                                                     </t>
  </si>
  <si>
    <t xml:space="preserve">TUBO DE CONCRETO ARMADO PARA ESGOTO SANITARIO, CLASSE EA-2, COM ENCAIXE PONTA E BOLSA, COM JUNTA ELASTICA, DIAMETRO NOMINAL DE 400 MM                                                                                                                                                                                                                                                                                                                                                                     </t>
  </si>
  <si>
    <t xml:space="preserve">TUBO DE CONCRETO ARMADO PARA ESGOTO SANITARIO, CLASSE EA-2, COM ENCAIXE PONTA E BOLSA, COM JUNTA ELASTICA, DIAMETRO NOMINAL DE 500 MM                                                                                                                                                                                                                                                                                                                                                                     </t>
  </si>
  <si>
    <t xml:space="preserve">TUBO DE CONCRETO ARMADO PARA ESGOTO SANITARIO, CLASSE EA-2, COM ENCAIXE PONTA E BOLSA, COM JUNTA ELASTICA, DIAMETRO NOMINAL DE 600 MM                                                                                                                                                                                                                                                                                                                                                                     </t>
  </si>
  <si>
    <t xml:space="preserve">TUBO DE CONCRETO ARMADO PARA ESGOTO SANITARIO, CLASSE EA-2, COM ENCAIXE PONTA E BOLSA, COM JUNTA ELASTICA, DIAMETRO NOMINAL DE 700 MM                                                                                                                                                                                                                                                                                                                                                                     </t>
  </si>
  <si>
    <t xml:space="preserve">TUBO DE CONCRETO ARMADO PARA ESGOTO SANITARIO, CLASSE EA-2, COM ENCAIXE PONTA E BOLSA, COM JUNTA ELASTICA, DIAMETRO NOMINAL DE 800 MM                                                                                                                                                                                                                                                                                                                                                                     </t>
  </si>
  <si>
    <t xml:space="preserve">TUBO DE CONCRETO ARMADO PARA ESGOTO SANITARIO, CLASSE EA-2, COM ENCAIXE PONTA E BOLSA, COM JUNTA ELASTICA, DIAMETRO NOMINAL DE 900 MM                                                                                                                                                                                                                                                                                                                                                                     </t>
  </si>
  <si>
    <t xml:space="preserve">TUBO DE CONCRETO ARMADO PARA ESGOTO SANITARIO, CLASSE EA-3, COM ENCAIXE PONTA E BOLSA, COM JUNTA ELASTICA, DIAMETRO NOMINAL DE 1000 MM                                                                                                                                                                                                                                                                                                                                                                    </t>
  </si>
  <si>
    <t xml:space="preserve">TUBO DE CONCRETO ARMADO PARA ESGOTO SANITARIO, CLASSE EA-3, COM ENCAIXE PONTA E BOLSA, COM JUNTA ELASTICA, DIAMETRO NOMINAL DE 400 MM                                                                                                                                                                                                                                                                                                                                                                     </t>
  </si>
  <si>
    <t xml:space="preserve">TUBO DE CONCRETO ARMADO PARA ESGOTO SANITARIO, CLASSE EA-3, COM ENCAIXE PONTA E BOLSA, COM JUNTA ELASTICA, DIAMETRO NOMINAL DE 500 MM                                                                                                                                                                                                                                                                                                                                                                     </t>
  </si>
  <si>
    <t xml:space="preserve">TUBO DE CONCRETO ARMADO PARA ESGOTO SANITARIO, CLASSE EA-3, COM ENCAIXE PONTA E BOLSA, COM JUNTA ELASTICA, DIAMETRO NOMINAL DE 600 MM                                                                                                                                                                                                                                                                                                                                                                     </t>
  </si>
  <si>
    <t xml:space="preserve">TUBO DE CONCRETO ARMADO PARA ESGOTO SANITARIO, CLASSE EA-3, COM ENCAIXE PONTA E BOLSA, COM JUNTA ELASTICA, DIAMETRO NOMINAL DE 700 MM                                                                                                                                                                                                                                                                                                                                                                     </t>
  </si>
  <si>
    <t xml:space="preserve">TUBO DE CONCRETO ARMADO PARA ESGOTO SANITARIO, CLASSE EA-3, COM ENCAIXE PONTA E BOLSA, COM JUNTA ELASTICA, DIAMETRO NOMINAL DE 800 MM                                                                                                                                                                                                                                                                                                                                                                     </t>
  </si>
  <si>
    <t xml:space="preserve">TUBO DE CONCRETO ARMADO PARA ESGOTO SANITARIO, CLASSE EA-3, COM ENCAIXE PONTA E BOLSA, COM JUNTA ELASTICA, DIAMETRO NOMINAL DE 900 MM                                                                                                                                                                                                                                                                                                                                                                     </t>
  </si>
  <si>
    <t xml:space="preserve">TUBO DE CONCRETO SIMPLES PARA AGUAS PLUVIAIS, CLASSE PS1, COM ENCAIXE MACHO E FEMEA, DIAMETRO NOMINAL DE 200 MM                                                                                                                                                                                                                                                                                                                                                                                           </t>
  </si>
  <si>
    <t xml:space="preserve">TUBO DE CONCRETO SIMPLES PARA AGUAS PLUVIAIS, CLASSE PS1, COM ENCAIXE MACHO E FEMEA, DIAMETRO NOMINAL DE 300 MM                                                                                                                                                                                                                                                                                                                                                                                           </t>
  </si>
  <si>
    <t xml:space="preserve">TUBO DE CONCRETO SIMPLES PARA AGUAS PLUVIAIS, CLASSE PS1, COM ENCAIXE MACHO E FEMEA, DIAMETRO NOMINAL DE 400 MM                                                                                                                                                                                                                                                                                                                                                                                           </t>
  </si>
  <si>
    <t xml:space="preserve">TUBO DE CONCRETO SIMPLES PARA AGUAS PLUVIAIS, CLASSE PS1, COM ENCAIXE MACHO E FEMEA, DIAMETRO NOMINAL DE 500 MM                                                                                                                                                                                                                                                                                                                                                                                           </t>
  </si>
  <si>
    <t xml:space="preserve">TUBO DE CONCRETO SIMPLES PARA AGUAS PLUVIAIS, CLASSE PS1, COM ENCAIXE MACHO E FEMEA, DIAMETRO NOMINAL DE 600 MM                                                                                                                                                                                                                                                                                                                                                                                           </t>
  </si>
  <si>
    <t xml:space="preserve">TUBO DE CONCRETO SIMPLES PARA AGUAS PLUVIAIS, CLASSE PS1, COM ENCAIXE PONTA E BOLSA, DIAMETRO NOMINAL DE 200 MM                                                                                                                                                                                                                                                                                                                                                                                           </t>
  </si>
  <si>
    <t xml:space="preserve">TUBO DE CONCRETO SIMPLES PARA AGUAS PLUVIAIS, CLASSE PS1, COM ENCAIXE PONTA E BOLSA, DIAMETRO NOMINAL DE 300 MM                                                                                                                                                                                                                                                                                                                                                                                           </t>
  </si>
  <si>
    <t xml:space="preserve">TUBO DE CONCRETO SIMPLES PARA AGUAS PLUVIAIS, CLASSE PS1, COM ENCAIXE PONTA E BOLSA, DIAMETRO NOMINAL DE 400 MM                                                                                                                                                                                                                                                                                                                                                                                           </t>
  </si>
  <si>
    <t xml:space="preserve">TUBO DE CONCRETO SIMPLES PARA AGUAS PLUVIAIS, CLASSE PS1, COM ENCAIXE PONTA E BOLSA, DIAMETRO NOMINAL DE 500 MM                                                                                                                                                                                                                                                                                                                                                                                           </t>
  </si>
  <si>
    <t xml:space="preserve">TUBO DE CONCRETO SIMPLES PARA AGUAS PLUVIAIS, CLASSE PS1, COM ENCAIXE PONTA E BOLSA, DIAMETRO NOMINAL DE 600 MM                                                                                                                                                                                                                                                                                                                                                                                           </t>
  </si>
  <si>
    <t xml:space="preserve">TUBO DE CONCRETO SIMPLES PARA AGUAS PLUVIAIS, CLASSE PS2, COM ENCAIXE PONTA E BOLSA, DIAMETRO NOMINAL DE 200 MM                                                                                                                                                                                                                                                                                                                                                                                           </t>
  </si>
  <si>
    <t xml:space="preserve">TUBO DE CONCRETO SIMPLES PARA AGUAS PLUVIAIS, CLASSE PS2, COM ENCAIXE PONTA E BOLSA, DIAMETRO NOMINAL DE 300 MM                                                                                                                                                                                                                                                                                                                                                                                           </t>
  </si>
  <si>
    <t xml:space="preserve">TUBO DE CONCRETO SIMPLES PARA AGUAS PLUVIAIS, CLASSE PS2, COM ENCAIXE PONTA E BOLSA, DIAMETRO NOMINAL DE 400 MM                                                                                                                                                                                                                                                                                                                                                                                           </t>
  </si>
  <si>
    <t xml:space="preserve">TUBO DE CONCRETO SIMPLES PARA AGUAS PLUVIAIS, CLASSE PS2, COM ENCAIXE PONTA E BOLSA, DIAMETRO NOMINAL DE 500 MM                                                                                                                                                                                                                                                                                                                                                                                           </t>
  </si>
  <si>
    <t xml:space="preserve">TUBO DE CONCRETO SIMPLES PARA AGUAS PLUVIAIS, CLASSE PS2, COM ENCAIXE PONTA E BOLSA, DIAMETRO NOMINAL DE 600 MM                                                                                                                                                                                                                                                                                                                                                                                           </t>
  </si>
  <si>
    <t xml:space="preserve">TUBO DE CONCRETO SIMPLES PARA ESGOTO SANITARIO, CLASSE ES, COM ENCAIXE PONTA E BOLSA, COM JUNTA ELASTICA, DIAMETRO NOMINAL DE 400 MM                                                                                                                                                                                                                                                                                                                                                                      </t>
  </si>
  <si>
    <t xml:space="preserve">TUBO DE CONCRETO SIMPLES PARA ESGOTO SANITARIO, CLASSE ES, COM ENCAIXE PONTA E BOLSA, COM JUNTA ELASTICA, DIAMETRO NOMINAL DE 500 MM                                                                                                                                                                                                                                                                                                                                                                      </t>
  </si>
  <si>
    <t xml:space="preserve">TUBO DE CONCRETO SIMPLES PARA ESGOTO SANITARIO, CLASSE ES, COM ENCAIXE PONTA E BOLSA, COM JUNTA ELASTICA, DIAMETRO NOMINAL DE 600 MM                                                                                                                                                                                                                                                                                                                                                                      </t>
  </si>
  <si>
    <t xml:space="preserve">TUBO DE CONCRETO SIMPLES POROSO PARA DRENAGEM (DRENO POROSO), COM ENCAIXE MACHO E FEMEA, DIAMETRO NOMINAL DE 200 MM                                                                                                                                                                                                                                                                                                                                                                                       </t>
  </si>
  <si>
    <t xml:space="preserve">TUBO DE CONCRETO SIMPLES POROSO PARA DRENAGEM (DRENO POROSO), COM ENCAIXE MACHO E FEMEA, DIAMETRO NOMINAL DE 300 MM                                                                                                                                                                                                                                                                                                                                                                                       </t>
  </si>
  <si>
    <t xml:space="preserve">TUBO DE DESCARGA, TIPO BENGALA, PARA LIGACAO CAIXA DE DESCARGA - EMBUTIR, PVC, 40 MM X 150 CM                                                                                                                                                                                                                                                                                                                                                                                                             </t>
  </si>
  <si>
    <t xml:space="preserve">TUBO DE DESCIDA EXTERNO, DE PVC, PARA CAIXA DE DESCARGA EXTERNA ALTA - DIAMETRO DE 40 MM E ALTURA DE APROXIMADAMENTE 1,55 M                                                                                                                                                                                                                                                                                                                                                                               </t>
  </si>
  <si>
    <t xml:space="preserve">TUBO DE ESPUMA DE POLIETILENO EXPANDIDO FLEXIVEL PARA ISOLAMENTO TERMICO DE TUBULACAO DE AR CONDICIONADO, AGUA QUENTE,  DN 1 1/2", E= 10 MM                                                                                                                                                                                                                                                                                                                                                               </t>
  </si>
  <si>
    <t xml:space="preserve">TUBO DE ESPUMA DE POLIETILENO EXPANDIDO FLEXIVEL PARA ISOLAMENTO TERMICO DE TUBULACAO DE AR CONDICIONADO, AGUA QUENTE,  DN 1 1/4", E= 10 MM                                                                                                                                                                                                                                                                                                                                                               </t>
  </si>
  <si>
    <t xml:space="preserve">TUBO DE ESPUMA DE POLIETILENO EXPANDIDO FLEXIVEL PARA ISOLAMENTO TERMICO DE TUBULACAO DE AR CONDICIONADO, AGUA QUENTE,  DN 1 1/8", E= 10 MM                                                                                                                                                                                                                                                                                                                                                               </t>
  </si>
  <si>
    <t xml:space="preserve">TUBO DE ESPUMA DE POLIETILENO EXPANDIDO FLEXIVEL PARA ISOLAMENTO TERMICO DE TUBULACAO DE AR CONDICIONADO, AGUA QUENTE,  DN 1 3/8", E= 10 MM                                                                                                                                                                                                                                                                                                                                                               </t>
  </si>
  <si>
    <t xml:space="preserve">TUBO DE ESPUMA DE POLIETILENO EXPANDIDO FLEXIVEL PARA ISOLAMENTO TERMICO DE TUBULACAO DE AR CONDICIONADO, AGUA QUENTE,  DN 1 5/8", E= 10 MM                                                                                                                                                                                                                                                                                                                                                               </t>
  </si>
  <si>
    <t xml:space="preserve">TUBO DE ESPUMA DE POLIETILENO EXPANDIDO FLEXIVEL PARA ISOLAMENTO TERMICO DE TUBULACAO DE AR CONDICIONADO, AGUA QUENTE,  DN 1/2", E= 10 MM                                                                                                                                                                                                                                                                                                                                                                 </t>
  </si>
  <si>
    <t xml:space="preserve">TUBO DE ESPUMA DE POLIETILENO EXPANDIDO FLEXIVEL PARA ISOLAMENTO TERMICO DE TUBULACAO DE AR CONDICIONADO, AGUA QUENTE,  DN 1/4", E= 10 MM                                                                                                                                                                                                                                                                                                                                                                 </t>
  </si>
  <si>
    <t xml:space="preserve">TUBO DE ESPUMA DE POLIETILENO EXPANDIDO FLEXIVEL PARA ISOLAMENTO TERMICO DE TUBULACAO DE AR CONDICIONADO, AGUA QUENTE,  DN 1", E= 10 MM                                                                                                                                                                                                                                                                                                                                                                   </t>
  </si>
  <si>
    <t xml:space="preserve">TUBO DE ESPUMA DE POLIETILENO EXPANDIDO FLEXIVEL PARA ISOLAMENTO TERMICO DE TUBULACAO DE AR CONDICIONADO, AGUA QUENTE,  DN 3/4", E= 10 MM                                                                                                                                                                                                                                                                                                                                                                 </t>
  </si>
  <si>
    <t xml:space="preserve">TUBO DE ESPUMA DE POLIETILENO EXPANDIDO FLEXIVEL PARA ISOLAMENTO TERMICO DE TUBULACAO DE AR CONDICIONADO, AGUA QUENTE,  DN 3/8", E= 10 MM                                                                                                                                                                                                                                                                                                                                                                 </t>
  </si>
  <si>
    <t xml:space="preserve">TUBO DE ESPUMA DE POLIETILENO EXPANDIDO FLEXIVEL PARA ISOLAMENTO TERMICO DE TUBULACAO DE AR CONDICIONADO, AGUA QUENTE,  DN 7/8", E= 10 MM                                                                                                                                                                                                                                                                                                                                                                 </t>
  </si>
  <si>
    <t xml:space="preserve">TUBO DE POLIETILENO DE ALTA DENSIDADE (PEAD), PE-80, DE = 20 MM X 2,3 MM DE PAREDE, PARA LIGACAO DE AGUA PREDIAL (NBR 15561)                                                                                                                                                                                                                                                                                                                                                                              </t>
  </si>
  <si>
    <t xml:space="preserve">TUBO DE POLIETILENO DE ALTA DENSIDADE (PEAD), PE-80, DE = 32 MM X 3,0 MM DE PAREDE, PARA LIGACAO DE AGUA PREDIAL (NBR 15561)                                                                                                                                                                                                                                                                                                                                                                              </t>
  </si>
  <si>
    <t xml:space="preserve">TUBO DE POLIETILENO DE ALTA DENSIDADE, PEAD, PE-80, DE = 1000 MM X 38,5 MM PAREDE, ( SDR 26 - PN 05 ) PARA REDE DE AGUA OU ESGOTO ( NBR 15561)                                                                                                                                                                                                                                                                                                                                                            </t>
  </si>
  <si>
    <t xml:space="preserve">TUBO DE POLIETILENO DE ALTA DENSIDADE, PEAD, PE-80, DE = 110 MM X 10,0 MM PAREDE, ( SDR 11 - PN 12,5 ) PARA REDE DE AGUA OU ESGOTO ( NBR 15561)                                                                                                                                                                                                                                                                                                                                                           </t>
  </si>
  <si>
    <t xml:space="preserve">TUBO DE POLIETILENO DE ALTA DENSIDADE, PEAD, PE-80, DE = 160 MM X 14,6 MM PAREDE, (SDR 11 - PN 12,5 ) PARA REDE DE AGUA OU ESGOTO ( NBR 15561)                                                                                                                                                                                                                                                                                                                                                            </t>
  </si>
  <si>
    <t xml:space="preserve">TUBO DE POLIETILENO DE ALTA DENSIDADE, PEAD, PE-80, DE = 900 MM X 34,7 MM PAREDE, ( SDR 26 - PN 05 ) PARA REDE DE AGUA OU ESGOTO ( NBR 15561)                                                                                                                                                                                                                                                                                                                                                             </t>
  </si>
  <si>
    <t xml:space="preserve">TUBO DE POLIETILENO DE ALTA DENSIDADE, PEAD, PE-80, DE= 200 MM X 18,2 MM PAREDE, ( SDR 11 - PN 12,5 ) PARA REDE DE AGUA OU ESGOTO ( NBR 15561)                                                                                                                                                                                                                                                                                                                                                            </t>
  </si>
  <si>
    <t xml:space="preserve">TUBO DE POLIETILENO DE ALTA DENSIDADE, PEAD, PE-80, DE= 315 MM X 28,7 MM PAREDE, ( SDR 11 - PN 12,5 ) PARA REDE DE AGUA OU ESGOTO ( NBR 15561)                                                                                                                                                                                                                                                                                                                                                            </t>
  </si>
  <si>
    <t xml:space="preserve">TUBO DE POLIETILENO DE ALTA DENSIDADE, PEAD, PE-80, DE= 400 MM X 36,4 MM PAREDE, ( SDR 11 - PN 12,5 ) PARA REDE DE AGUA OU ESGOTO ( NBR 15561)                                                                                                                                                                                                                                                                                                                                                            </t>
  </si>
  <si>
    <t xml:space="preserve">TUBO DE POLIETILENO DE ALTA DENSIDADE, PEAD, PE-80, DE= 50 MM X 4,6 MM PAREDE, (SDR 11 - PN 12,5) PARA REDE DE AGUA OU ESGOTO ( NBR 15561)                                                                                                                                                                                                                                                                                                                                                                </t>
  </si>
  <si>
    <t xml:space="preserve">TUBO DE POLIETILENO DE ALTA DENSIDADE, PEAD, PE-80, DE= 500 MM X 45,5 MM PAREDE, ( SDR 11 - PN 12,5 ) PARA REDE DE AGUA OU ESGOTO ( NBR 15561)                                                                                                                                                                                                                                                                                                                                                            </t>
  </si>
  <si>
    <t xml:space="preserve">TUBO DE POLIETILENO DE ALTA DENSIDADE, PEAD, PE-80, DE= 630 MM X 57,3 MM PAREDE (SDR 11 - PN 12,5 ) PARA REDE DE AGUA OU ESGOTO ( NBR 15561)                                                                                                                                                                                                                                                                                                                                                              </t>
  </si>
  <si>
    <t xml:space="preserve">TUBO DE POLIETILENO DE ALTA DENSIDADE, PEAD, PE-80, DE= 730 MM X 34,1 MM PAREDE, ( SDR 21 - PN 06 ) PARA REDE DE AGUA OU ESGOTO ( NBR 15561)                                                                                                                                                                                                                                                                                                                                                              </t>
  </si>
  <si>
    <t xml:space="preserve">TUBO DE POLIETILENO DE ALTA DENSIDADE, PEAD, PE-80, DE= 75 MM X 6,9 MM PAREDE, ( SRD 11 - PN 12,5 ) PARA REDE DE AGUA OU ESGOTO ( NBR 15561)                                                                                                                                                                                                                                                                                                                                                              </t>
  </si>
  <si>
    <t xml:space="preserve">TUBO DE POLIETILENO DE ALTA DENSIDADE, PEAD, PE-80, DE= 800 MM X 30,8 MM PAREDE, ( SDR 26 - PN 05 ) PARA REDE DE AGUA OU ESGOTO ( NBR 15561)                                                                                                                                                                                                                                                                                                                                                              </t>
  </si>
  <si>
    <t xml:space="preserve">TUBO DE PVC, PBL, TIPO LEVE, DN = 250 MM,  PARA VENTILACAO                                                                                                                                                                                                                                                                                                                                                                                                                                                </t>
  </si>
  <si>
    <t xml:space="preserve">TUBO DE PVC, PBL, TIPO LEVE, DN = 300 MM,  PARA VENTILACAO                                                                                                                                                                                                                                                                                                                                                                                                                                                </t>
  </si>
  <si>
    <t xml:space="preserve">TUBO DE REVESTIMENTO, EM ACO, CORPO SCHEDULE 40, PONTEIRA SCHEDULE 80, ROSQUEAVEL E SEGMENTADO PARA PERFURACAO, DIAMETRO 10'' (310 MM)                                                                                                                                                                                                                                                                                                                                                                    </t>
  </si>
  <si>
    <t xml:space="preserve">TUBO DE REVESTIMENTO, EM ACO, CORPO SCHEDULE 40, PONTEIRA SCHEDULE 80, ROSQUEAVEL E SEGMENTADO PARA PERFURACAO, DIAMETRO 12" (320 MM)                                                                                                                                                                                                                                                                                                                                                                     </t>
  </si>
  <si>
    <t xml:space="preserve">TUBO DE REVESTIMENTO, EM ACO, CORPO SCHEDULE 40, PONTEIRA SCHEDULE 80, ROSQUEAVEL E SEGMENTADO PARA PERFURACAO, DIAMETRO 14'' (400 MM)                                                                                                                                                                                                                                                                                                                                                                    </t>
  </si>
  <si>
    <t xml:space="preserve">TUBO DE REVESTIMENTO, EM ACO, CORPO SCHEDULE 40, PONTEIRA SCHEDULE 80, ROSQUEAVEL E SEGMENTADO PARA PERFURACAO, DIAMETRO 16'' (450 MM)                                                                                                                                                                                                                                                                                                                                                                    </t>
  </si>
  <si>
    <t xml:space="preserve">TUBO DE REVESTIMENTO, EM ACO, CORPO SCHEDULE 40, PONTEIRA SCHEDULE 80, ROSQUEAVEL E SEGMENTADO PARA PERFURACAO, DIAMETRO 4'' (450 MM)                                                                                                                                                                                                                                                                                                                                                                     </t>
  </si>
  <si>
    <t xml:space="preserve">TUBO DE REVESTIMENTO, EM ACO, CORPO SCHEDULE 40, PONTEIRA SCHEDULE 80, ROSQUEAVEL E SEGMENTADO PARA PERFURACAO, DIAMETRO 6'' (200 MM)                                                                                                                                                                                                                                                                                                                                                                     </t>
  </si>
  <si>
    <t xml:space="preserve">TUBO DE REVESTIMENTO, EM ACO, CORPO SCHEDULE 40, PONTEIRA SCHEDULE 80, ROSQUEAVEL E SEGMENTADO PARA PERFURACAO, DIAMETRO 8'' (200 MM)                                                                                                                                                                                                                                                                                                                                                                     </t>
  </si>
  <si>
    <t xml:space="preserve">TUBO DRENO, CORRUGADO, ESPIRALADO, FLEXIVEL, PERFURADO, EM POLIETILENO DE ALTA DENSIDADE (PEAD), DN *160* MM, (6") PARA DRENAGEM - EM BARRA (NORMA DNIT 093/2006 - EM)                                                                                                                                                                                                                                                                                                                                    </t>
  </si>
  <si>
    <t xml:space="preserve">TUBO DRENO, CORRUGADO, ESPIRALADO, FLEXIVEL, PERFURADO, EM POLIETILENO DE ALTA DENSIDADE (PEAD), DN *200* MM, (8") PARA DRENAGEM - EM BARRA (NORMA DNIT 093/2006 - EM)                                                                                                                                                                                                                                                                                                                                    </t>
  </si>
  <si>
    <t xml:space="preserve">TUBO DRENO, CORRUGADO, ESPIRALADO, FLEXIVEL, PERFURADO, EM POLIETILENO DE ALTA DENSIDADE (PEAD), DN 100 MM, (4") PARA DRENAGEM - EM ROLO (NORMA DNIT 093/2006 - E.M)                                                                                                                                                                                                                                                                                                                                      </t>
  </si>
  <si>
    <t xml:space="preserve">TUBO DRENO, CORRUGADO, ESPIRALADO, FLEXIVEL, PERFURADO, EM POLIETILENO DE ALTA DENSIDADE (PEAD), DN 65 MM, (2 1/2") PARA DRENAGEM - EM ROLO (NORMA DNIT 093/2006 - EM)                                                                                                                                                                                                                                                                                                                                    </t>
  </si>
  <si>
    <t xml:space="preserve">TUBO MONOCAMADA PEX, DN 16 MM, PARA AGUA QUENTE E FRIA                                                                                                                                                                                                                                                                                                                                                                                                                                                    </t>
  </si>
  <si>
    <t xml:space="preserve">TUBO MONOCAMADA PEX, DN 20 MM, PARA AGUA QUENTE E FRIA                                                                                                                                                                                                                                                                                                                                                                                                                                                    </t>
  </si>
  <si>
    <t xml:space="preserve">TUBO MONOCAMADA PEX, DN 25 MM, PARA AGUA QUENTE E FRIA                                                                                                                                                                                                                                                                                                                                                                                                                                                    </t>
  </si>
  <si>
    <t xml:space="preserve">TUBO MONOCAMADA PEX, DN 32 MM, PARA AGUA QUENTE E FRIA                                                                                                                                                                                                                                                                                                                                                                                                                                                    </t>
  </si>
  <si>
    <t xml:space="preserve">TUBO MULTICAMADA PEX, DN *26* MM, PARA INSTALACOES A GAS (AMARELO)                                                                                                                                                                                                                                                                                                                                                                                                                                        </t>
  </si>
  <si>
    <t xml:space="preserve">TUBO MULTICAMADA PEX, DN 16 MM, PARA INSTALACOES A GAS (AMARELO)                                                                                                                                                                                                                                                                                                                                                                                                                                          </t>
  </si>
  <si>
    <t xml:space="preserve">TUBO MULTICAMADA PEX, DN 20 MM, PARA INSTALACOES A GAS (AMARELO)                                                                                                                                                                                                                                                                                                                                                                                                                                          </t>
  </si>
  <si>
    <t xml:space="preserve">TUBO MULTICAMADA PEX, DN 32 MM, PARA INSTALACOES A GAS (AMARELO)                                                                                                                                                                                                                                                                                                                                                                                                                                          </t>
  </si>
  <si>
    <t xml:space="preserve">TUBO PPR PN 20, DN 20 MM, PARA AGUA QUENTE PREDIAL                                                                                                                                                                                                                                                                                                                                                                                                                                                        </t>
  </si>
  <si>
    <t xml:space="preserve">TUBO PPR PN 20, DN 25 MM, PARA AGUA QUENTE PREDIAL                                                                                                                                                                                                                                                                                                                                                                                                                                                        </t>
  </si>
  <si>
    <t xml:space="preserve">TUBO PPR, CLASSE PN 12, DN 110 MM                                                                                                                                                                                                                                                                                                                                                                                                                                                                         </t>
  </si>
  <si>
    <t xml:space="preserve">TUBO PPR, CLASSE PN 12, DN 32 MM                                                                                                                                                                                                                                                                                                                                                                                                                                                                          </t>
  </si>
  <si>
    <t xml:space="preserve">TUBO PPR, CLASSE PN 12, DN 40 MM                                                                                                                                                                                                                                                                                                                                                                                                                                                                          </t>
  </si>
  <si>
    <t xml:space="preserve">TUBO PPR, CLASSE PN 12, DN 50 MM                                                                                                                                                                                                                                                                                                                                                                                                                                                                          </t>
  </si>
  <si>
    <t xml:space="preserve">TUBO PPR, CLASSE PN 12, DN 63 MM                                                                                                                                                                                                                                                                                                                                                                                                                                                                          </t>
  </si>
  <si>
    <t xml:space="preserve">TUBO PPR, CLASSE PN 12, DN 75 MM                                                                                                                                                                                                                                                                                                                                                                                                                                                                          </t>
  </si>
  <si>
    <t xml:space="preserve">TUBO PPR, CLASSE PN 12, DN 90 MM                                                                                                                                                                                                                                                                                                                                                                                                                                                                          </t>
  </si>
  <si>
    <t xml:space="preserve">TUBO PPR, CLASSE PN 20, SOLDAVEL, DN 32 MM PARA AGUA FRIA OU QUENTE PREDIAL                                                                                                                                                                                                                                                                                                                                                                                                                               </t>
  </si>
  <si>
    <t xml:space="preserve">TUBO PPR, CLASSE PN 25, DN 110 MM, PARA AGUA QUENTE E FRIA PREDIAL                                                                                                                                                                                                                                                                                                                                                                                                                                        </t>
  </si>
  <si>
    <t xml:space="preserve">TUBO PPR, CLASSE PN 25, DN 20 MM, PARA AGUA QUENTE E FRIA PREDIAL                                                                                                                                                                                                                                                                                                                                                                                                                                         </t>
  </si>
  <si>
    <t xml:space="preserve">TUBO PPR, CLASSE PN 25, DN 25 MM, PARA AGUA QUENTE E FRIA PREDIAL                                                                                                                                                                                                                                                                                                                                                                                                                                         </t>
  </si>
  <si>
    <t xml:space="preserve">TUBO PPR, CLASSE PN 25, DN 32 MM, PARA AGUA QUENTE E FRIA PREDIAL                                                                                                                                                                                                                                                                                                                                                                                                                                         </t>
  </si>
  <si>
    <t xml:space="preserve">TUBO PPR, CLASSE PN 25, DN 40 MM, PARA AGUA QUENTE E FRIA PREDIAL                                                                                                                                                                                                                                                                                                                                                                                                                                         </t>
  </si>
  <si>
    <t xml:space="preserve">TUBO PPR, CLASSE PN 25, DN 50 MM, PARA AGUA QUENTE E FRIA PREDIAL                                                                                                                                                                                                                                                                                                                                                                                                                                         </t>
  </si>
  <si>
    <t xml:space="preserve">TUBO PPR, CLASSE PN 25, DN 63 MM, PARA AGUA QUENTE E FRIA PREDIAL                                                                                                                                                                                                                                                                                                                                                                                                                                         </t>
  </si>
  <si>
    <t xml:space="preserve">TUBO PPR, CLASSE PN 25, DN 75 MM, PARA AGUA QUENTE E FRIA PREDIAL                                                                                                                                                                                                                                                                                                                                                                                                                                         </t>
  </si>
  <si>
    <t xml:space="preserve">TUBO PPR, CLASSE PN 25, DN 90 MM, PARA AGUA QUENTE E FRIA PREDIAL                                                                                                                                                                                                                                                                                                                                                                                                                                         </t>
  </si>
  <si>
    <t xml:space="preserve">TUBO PVC  SERIE NORMAL, DN 100 MM, PARA ESGOTO  PREDIAL (NBR 5688)                                                                                                                                                                                                                                                                                                                                                                                                                                        </t>
  </si>
  <si>
    <t xml:space="preserve">TUBO PVC  SERIE NORMAL, DN 150 MM, PARA ESGOTO  PREDIAL (NBR 5688)                                                                                                                                                                                                                                                                                                                                                                                                                                        </t>
  </si>
  <si>
    <t xml:space="preserve">TUBO PVC  SERIE NORMAL, DN 40 MM, PARA ESGOTO  PREDIAL (NBR 5688)                                                                                                                                                                                                                                                                                                                                                                                                                                         </t>
  </si>
  <si>
    <t xml:space="preserve">TUBO PVC CORRUGADO, PAREDE DUPLA, JE, DN 150 MM/ DE 160 MM, REDE COLETORA ESGOTO                                                                                                                                                                                                                                                                                                                                                                                                                          </t>
  </si>
  <si>
    <t xml:space="preserve">TUBO PVC CORRUGADO, PAREDE DUPLA, JE, DN 200 MM/ DE 200 MM, REDE COLETORA ESGOTO                                                                                                                                                                                                                                                                                                                                                                                                                          </t>
  </si>
  <si>
    <t xml:space="preserve">TUBO PVC CORRUGADO, PAREDE DUPLA, JE, DN 250 MM/ DE 250 MM, REDE COLETORA ESGOTO                                                                                                                                                                                                                                                                                                                                                                                                                          </t>
  </si>
  <si>
    <t xml:space="preserve">TUBO PVC CORRUGADO, PAREDE DUPLA, JE, DN 300 MM/ DE 315 MM , REDE COLETORA ESGOTO                                                                                                                                                                                                                                                                                                                                                                                                                         </t>
  </si>
  <si>
    <t xml:space="preserve">TUBO PVC CORRUGADO, PAREDE DUPLA, JE, DN 350 MM/ DE 355 MM, REDE COLETORA ESGOTO                                                                                                                                                                                                                                                                                                                                                                                                                          </t>
  </si>
  <si>
    <t xml:space="preserve">TUBO PVC CORRUGADO, PAREDE DUPLA, JE, DN 400 MM/ DE 400 MM, REDE COLETORA ESGOTO                                                                                                                                                                                                                                                                                                                                                                                                                          </t>
  </si>
  <si>
    <t xml:space="preserve">TUBO PVC DE REVESTIMENTO GEOMECANICO NERVURADO REFORCADO, DN = 150 MM, COMPRIMENTO = 2 M                                                                                                                                                                                                                                                                                                                                                                                                                  </t>
  </si>
  <si>
    <t xml:space="preserve">TUBO PVC DE REVESTIMENTO GEOMECANICO NERVURADO REFORCADO, DN = 200 MM, COMPRIMENTO = 2 M                                                                                                                                                                                                                                                                                                                                                                                                                  </t>
  </si>
  <si>
    <t xml:space="preserve">TUBO PVC DE REVESTIMENTO GEOMECANICO NERVURADO STANDARD, DN = 154 MM, COMPRIMENTO = 2 M                                                                                                                                                                                                                                                                                                                                                                                                                   </t>
  </si>
  <si>
    <t xml:space="preserve">TUBO PVC DE REVESTIMENTO GEOMECANICO NERVURADO STANDARD, DN = 206 MM, COMPRIMENTO = 2 M                                                                                                                                                                                                                                                                                                                                                                                                                   </t>
  </si>
  <si>
    <t xml:space="preserve">TUBO PVC DEFOFO, JEI, 1 MPA, DN 100 MM, PARA REDE DE AGUA (NBR 7665)                                                                                                                                                                                                                                                                                                                                                                                                                                      </t>
  </si>
  <si>
    <t xml:space="preserve">TUBO PVC DEFOFO, JEI, 1 MPA, DN 150 MM, PARA REDE DE  AGUA (NBR 7665)                                                                                                                                                                                                                                                                                                                                                                                                                                     </t>
  </si>
  <si>
    <t xml:space="preserve">TUBO PVC DEFOFO, JEI, 1 MPA, DN 200 MM, PARA REDE DE AGUA (NBR 7665)                                                                                                                                                                                                                                                                                                                                                                                                                                      </t>
  </si>
  <si>
    <t xml:space="preserve">TUBO PVC DEFOFO, JEI, 1 MPA, DN 250 MM, PARA REDE DE AGUA (NBR 7665)                                                                                                                                                                                                                                                                                                                                                                                                                                      </t>
  </si>
  <si>
    <t xml:space="preserve">TUBO PVC DEFOFO, JEI, 1 MPA, DN 300 MM, PARA REDE DE AGUA (NBR 7665)                                                                                                                                                                                                                                                                                                                                                                                                                                      </t>
  </si>
  <si>
    <t xml:space="preserve">TUBO PVC PBA JEI, CLASSE 12, DN 100 MM, PARA REDE DE AGUA (NBR 5647)                                                                                                                                                                                                                                                                                                                                                                                                                                      </t>
  </si>
  <si>
    <t xml:space="preserve">TUBO PVC PBA JEI, CLASSE 12, DN 50 MM, PARA REDE DE AGUA (NBR 5647)                                                                                                                                                                                                                                                                                                                                                                                                                                       </t>
  </si>
  <si>
    <t xml:space="preserve">TUBO PVC PBA JEI, CLASSE 12, DN 75 MM, PARA REDE DE AGUA (NBR 5647)                                                                                                                                                                                                                                                                                                                                                                                                                                       </t>
  </si>
  <si>
    <t xml:space="preserve">TUBO PVC PBA JEI, CLASSE 15, DN 100 MM, PARA REDE DE AGUA (NBR 5647)                                                                                                                                                                                                                                                                                                                                                                                                                                      </t>
  </si>
  <si>
    <t xml:space="preserve">TUBO PVC PBA JEI, CLASSE 15, DN 50 MM, PARA REDE DE AGUA (NBR 5647)                                                                                                                                                                                                                                                                                                                                                                                                                                       </t>
  </si>
  <si>
    <t xml:space="preserve">TUBO PVC PBA JEI, CLASSE 15, DN 75 MM, PARA REDE DE AGUA (NBR 5647)                                                                                                                                                                                                                                                                                                                                                                                                                                       </t>
  </si>
  <si>
    <t xml:space="preserve">TUBO PVC PBA JEI, CLASSE 20, DN 100 MM, PARA REDE DE AGUA (NBR 5647)                                                                                                                                                                                                                                                                                                                                                                                                                                      </t>
  </si>
  <si>
    <t xml:space="preserve">TUBO PVC PBA JEI, CLASSE 20, DN 50 MM, PARA REDE DE AGUA (NBR 5647)                                                                                                                                                                                                                                                                                                                                                                                                                                       </t>
  </si>
  <si>
    <t xml:space="preserve">TUBO PVC PBA JEI, CLASSE 20, DN 75 MM, PARA REDE DE AGUA (NBR 5647)                                                                                                                                                                                                                                                                                                                                                                                                                                       </t>
  </si>
  <si>
    <t xml:space="preserve">TUBO PVC ROSCAVEL, 3/4",  AGUA FRIA PREDIAL                                                                                                                                                                                                                                                                                                                                                                                                                                                               </t>
  </si>
  <si>
    <t xml:space="preserve">TUBO PVC SERIE NORMAL, DN 50 MM, PARA ESGOTO PREDIAL (NBR 5688)                                                                                                                                                                                                                                                                                                                                                                                                                                           </t>
  </si>
  <si>
    <t xml:space="preserve">TUBO PVC SERIE NORMAL, DN 75 MM, PARA ESGOTO PREDIAL (NBR 5688)                                                                                                                                                                                                                                                                                                                                                                                                                                           </t>
  </si>
  <si>
    <t xml:space="preserve">TUBO PVC, RIGIDO, CORRUGADO, PERFURADO DN 100 MM, PARA DRENAGEM, SISTEMA IRRIGACAO                                                                                                                                                                                                                                                                                                                                                                                                                        </t>
  </si>
  <si>
    <t xml:space="preserve">TUBO PVC, ROSCAVEL,  2 1/2", AGUA FRIA PREDIAL                                                                                                                                                                                                                                                                                                                                                                                                                                                            </t>
  </si>
  <si>
    <t xml:space="preserve">TUBO PVC, ROSCAVEL,  2", PARA AGUA FRIA PREDIAL                                                                                                                                                                                                                                                                                                                                                                                                                                                           </t>
  </si>
  <si>
    <t xml:space="preserve">TUBO PVC, ROSCAVEL, 1 1/2",  AGUA FRIA PREDIAL                                                                                                                                                                                                                                                                                                                                                                                                                                                            </t>
  </si>
  <si>
    <t xml:space="preserve">TUBO PVC, ROSCAVEL, 1 1/4", AGUA FRIA PREDIAL                                                                                                                                                                                                                                                                                                                                                                                                                                                             </t>
  </si>
  <si>
    <t xml:space="preserve">TUBO PVC, ROSCAVEL, 1/2", AGUA FRIA PREDIAL                                                                                                                                                                                                                                                                                                                                                                                                                                                               </t>
  </si>
  <si>
    <t xml:space="preserve">TUBO PVC, ROSCAVEL, 1", AGUA FRIA PREDIAL                                                                                                                                                                                                                                                                                                                                                                                                                                                                 </t>
  </si>
  <si>
    <t xml:space="preserve">TUBO PVC, SERIE R, DN 100 MM, PARA ESGOTO OU AGUAS PLUVIAIS PREDIAL (NBR 5688)                                                                                                                                                                                                                                                                                                                                                                                                                            </t>
  </si>
  <si>
    <t xml:space="preserve">TUBO PVC, SERIE R, DN 150 MM, PARA ESGOTO OU AGUAS PLUVIAIS PREDIAL (NBR 5688)                                                                                                                                                                                                                                                                                                                                                                                                                            </t>
  </si>
  <si>
    <t xml:space="preserve">TUBO PVC, SERIE R, DN 40 MM, PARA ESGOTO OU AGUAS PLUVIAIS PREDIAL (NBR 5688)                                                                                                                                                                                                                                                                                                                                                                                                                             </t>
  </si>
  <si>
    <t xml:space="preserve">TUBO PVC, SERIE R, DN 50 MM, PARA ESGOTO OU AGUAS PLUVIAIS PREDIAL (NBR 5688)                                                                                                                                                                                                                                                                                                                                                                                                                             </t>
  </si>
  <si>
    <t xml:space="preserve">TUBO PVC, SERIE R, DN 75 MM, PARA ESGOTO OU AGUAS PLUVIAIS PREDIAL (NBR 5688)                                                                                                                                                                                                                                                                                                                                                                                                                             </t>
  </si>
  <si>
    <t xml:space="preserve">TUBO PVC, SOLDAVEL, DE 110 MM, AGUA FRIA (NBR-5648)                                                                                                                                                                                                                                                                                                                                                                                                                                                       </t>
  </si>
  <si>
    <t xml:space="preserve">TUBO PVC, SOLDAVEL, DE 20 MM, AGUA FRIA (NBR-5648)                                                                                                                                                                                                                                                                                                                                                                                                                                                        </t>
  </si>
  <si>
    <t xml:space="preserve">TUBO PVC, SOLDAVEL, DE 25 MM, AGUA FRIA (NBR-5648)                                                                                                                                                                                                                                                                                                                                                                                                                                                        </t>
  </si>
  <si>
    <t xml:space="preserve">TUBO PVC, SOLDAVEL, DE 32 MM, AGUA FRIA (NBR-5648)                                                                                                                                                                                                                                                                                                                                                                                                                                                        </t>
  </si>
  <si>
    <t xml:space="preserve">TUBO PVC, SOLDAVEL, DE 40 MM, AGUA FRIA (NBR-5648)                                                                                                                                                                                                                                                                                                                                                                                                                                                        </t>
  </si>
  <si>
    <t xml:space="preserve">TUBO PVC, SOLDAVEL, DE 50 MM, AGUA FRIA (NBR-5648)                                                                                                                                                                                                                                                                                                                                                                                                                                                        </t>
  </si>
  <si>
    <t xml:space="preserve">TUBO PVC, SOLDAVEL, DE 60 MM, AGUA FRIA (NBR-5648)                                                                                                                                                                                                                                                                                                                                                                                                                                                        </t>
  </si>
  <si>
    <t xml:space="preserve">TUBO PVC, SOLDAVEL, DE 75 MM, AGUA FRIA (NBR-5648)                                                                                                                                                                                                                                                                                                                                                                                                                                                        </t>
  </si>
  <si>
    <t xml:space="preserve">TUBO PVC, SOLDAVEL, DE 85 MM, AGUA FRIA (NBR-5648)                                                                                                                                                                                                                                                                                                                                                                                                                                                        </t>
  </si>
  <si>
    <t xml:space="preserve">TUBO 26" EM CHAPA PRETA, E= 3/16", 147 KG/6 M                                                                                                                                                                                                                                                                                                                                                                                                                                                             </t>
  </si>
  <si>
    <t xml:space="preserve">TUBO 30" EM CHAPA PRETA, E= 1/4", 175 KG/6 M                                                                                                                                                                                                                                                                                                                                                                                                                                                              </t>
  </si>
  <si>
    <t xml:space="preserve">TUBO 30" EM CHAPA PRETA, E= 3/8", 177 KG/6 M                                                                                                                                                                                                                                                                                                                                                                                                                                                              </t>
  </si>
  <si>
    <t xml:space="preserve">UNIAO COM ASSENTO CONICO DE BRONZE, DIAMETRO 1/2"                                                                                                                                                                                                                                                                                                                                                                                                                                                         </t>
  </si>
  <si>
    <t xml:space="preserve">UNIAO COM ASSENTO CONICO DE BRONZE, DIAMETRO 1"                                                                                                                                                                                                                                                                                                                                                                                                                                                           </t>
  </si>
  <si>
    <t xml:space="preserve">UNIAO COM ASSENTO CONICO DE BRONZE, DIAMETRO 2 1/2"                                                                                                                                                                                                                                                                                                                                                                                                                                                       </t>
  </si>
  <si>
    <t xml:space="preserve">UNIAO COM ASSENTO CONICO DE BRONZE, DIAMETRO 2'                                                                                                                                                                                                                                                                                                                                                                                                                                                           </t>
  </si>
  <si>
    <t xml:space="preserve">UNIAO COM ASSENTO CONICO DE BRONZE, DIAMETRO 3/4"                                                                                                                                                                                                                                                                                                                                                                                                                                                         </t>
  </si>
  <si>
    <t xml:space="preserve">UNIAO COM ASSENTO CONICO DE BRONZE, DIAMETRO 3"                                                                                                                                                                                                                                                                                                                                                                                                                                                           </t>
  </si>
  <si>
    <t xml:space="preserve">UNIAO COM ASSENTO CONICO DE BRONZE, DIAMETRO 4"                                                                                                                                                                                                                                                                                                                                                                                                                                                           </t>
  </si>
  <si>
    <t xml:space="preserve">UNIAO COM ASSENTO CONICO DE FERRO LONGO (MACHO-FEMEA), DIAMETRO 1 1/2"                                                                                                                                                                                                                                                                                                                                                                                                                                    </t>
  </si>
  <si>
    <t xml:space="preserve">UNIAO COM ASSENTO CONICO DE FERRO LONGO (MACHO-FEMEA), DIAMETRO 1/2"                                                                                                                                                                                                                                                                                                                                                                                                                                      </t>
  </si>
  <si>
    <t xml:space="preserve">UNIAO COM ASSENTO CONICO DE FERRO LONGO (MACHO-FEMEA), DIAMETRO 1"                                                                                                                                                                                                                                                                                                                                                                                                                                        </t>
  </si>
  <si>
    <t xml:space="preserve">UNIAO COM ASSENTO CONICO DE FERRO LONGO (MACHO-FEMEA), DIAMETRO 2 1/2"                                                                                                                                                                                                                                                                                                                                                                                                                                    </t>
  </si>
  <si>
    <t xml:space="preserve">UNIAO COM ASSENTO CONICO DE FERRO LONGO (MACHO-FEMEA), DIAMETRO 2"                                                                                                                                                                                                                                                                                                                                                                                                                                        </t>
  </si>
  <si>
    <t xml:space="preserve">UNIAO COM ASSENTO CONICO DE FERRO LONGO (MACHO-FEMEA), DIAMETRO 3/4"                                                                                                                                                                                                                                                                                                                                                                                                                                      </t>
  </si>
  <si>
    <t xml:space="preserve">UNIAO COM ASSENTO CONICO DE FERRO LONGO (MACHO-FEMEA), DIAMETRO 3'                                                                                                                                                                                                                                                                                                                                                                                                                                        </t>
  </si>
  <si>
    <t xml:space="preserve">UNIAO COM ASSENTO CONICO DE FERRO LONGO (MACHO-FEMEA), DIAMETRO 4"                                                                                                                                                                                                                                                                                                                                                                                                                                        </t>
  </si>
  <si>
    <t xml:space="preserve">UNIAO COM FLANGE PPR, COM PARAFUSOS, DN 40 MM, PARA AGUA QUENTE PREDIAL                                                                                                                                                                                                                                                                                                                                                                                                                                   </t>
  </si>
  <si>
    <t xml:space="preserve">UNIAO DE FERRO GALVANIZADO, COM ASSENTO CONICO DE BRONZE, DE 1 1/2"                                                                                                                                                                                                                                                                                                                                                                                                                                       </t>
  </si>
  <si>
    <t xml:space="preserve">UNIAO DE FERRO GALVANIZADO, COM ASSENTO CONICO DE BRONZE, DE 1 1/4"                                                                                                                                                                                                                                                                                                                                                                                                                                       </t>
  </si>
  <si>
    <t xml:space="preserve">UNIAO DE FERRO GALVANIZADO, COM ROSCA BSP, COM ASSENTO PLANO, DE 1 1/2"                                                                                                                                                                                                                                                                                                                                                                                                                                   </t>
  </si>
  <si>
    <t xml:space="preserve">UNIAO DE FERRO GALVANIZADO, COM ROSCA BSP, COM ASSENTO PLANO, DE 1 1/4"                                                                                                                                                                                                                                                                                                                                                                                                                                   </t>
  </si>
  <si>
    <t xml:space="preserve">UNIAO DE FERRO GALVANIZADO, COM ROSCA BSP, COM ASSENTO PLANO, DE 1/2"                                                                                                                                                                                                                                                                                                                                                                                                                                     </t>
  </si>
  <si>
    <t xml:space="preserve">UNIAO DE FERRO GALVANIZADO, COM ROSCA BSP, COM ASSENTO PLANO, DE 1"                                                                                                                                                                                                                                                                                                                                                                                                                                       </t>
  </si>
  <si>
    <t xml:space="preserve">UNIAO DE FERRO GALVANIZADO, COM ROSCA BSP, COM ASSENTO PLANO, DE 2 1/2"                                                                                                                                                                                                                                                                                                                                                                                                                                   </t>
  </si>
  <si>
    <t xml:space="preserve">UNIAO DE FERRO GALVANIZADO, COM ROSCA BSP, COM ASSENTO PLANO, DE 2"                                                                                                                                                                                                                                                                                                                                                                                                                                       </t>
  </si>
  <si>
    <t xml:space="preserve">UNIAO DE FERRO GALVANIZADO, COM ROSCA BSP, COM ASSENTO PLANO, DE 3/4"                                                                                                                                                                                                                                                                                                                                                                                                                                     </t>
  </si>
  <si>
    <t xml:space="preserve">UNIAO DE FERRO GALVANIZADO, COM ROSCA BSP, COM ASSENTO PLANO, DE 3"                                                                                                                                                                                                                                                                                                                                                                                                                                       </t>
  </si>
  <si>
    <t xml:space="preserve">UNIAO DE FERRO GALVANIZADO, COM ROSCA BSP, COM ASSENTO PLANO, DE 4"                                                                                                                                                                                                                                                                                                                                                                                                                                       </t>
  </si>
  <si>
    <t xml:space="preserve">UNIAO DUPLA PPR, DN 20 MM, PARA AGUA QUENTE PREDIAL                                                                                                                                                                                                                                                                                                                                                                                                                                                       </t>
  </si>
  <si>
    <t xml:space="preserve">UNIAO DUPLA PPR, DN 25 MM, PARA AGUA QUENTE PREDIAL                                                                                                                                                                                                                                                                                                                                                                                                                                                       </t>
  </si>
  <si>
    <t xml:space="preserve">UNIAO EM POLIPROPILENO (PP), PARA TUBO EM PEAD, 20 MM - LIGACAO PREDIAL DE AGUA                                                                                                                                                                                                                                                                                                                                                                                                                           </t>
  </si>
  <si>
    <t xml:space="preserve">UNIAO EM POLIPROPILENO (PP), PARA TUBO EM PEAD, 32 MM - LIGACAO PREDIAL DE AGUA                                                                                                                                                                                                                                                                                                                                                                                                                           </t>
  </si>
  <si>
    <t xml:space="preserve">UNIAO PVC, ROSCAVEL 1/2",  AGUA FRIA PREDIAL                                                                                                                                                                                                                                                                                                                                                                                                                                                              </t>
  </si>
  <si>
    <t xml:space="preserve">UNIAO PVC, ROSCAVEL, 1 1/2",  AGUA FRIA PREDIAL                                                                                                                                                                                                                                                                                                                                                                                                                                                           </t>
  </si>
  <si>
    <t xml:space="preserve">UNIAO PVC, ROSCAVEL, 1",  AGUA FRIA PREDIAL                                                                                                                                                                                                                                                                                                                                                                                                                                                               </t>
  </si>
  <si>
    <t xml:space="preserve">UNIAO PVC, ROSCAVEL, 3/4",  AGUA FRIA PREDIAL                                                                                                                                                                                                                                                                                                                                                                                                                                                             </t>
  </si>
  <si>
    <t xml:space="preserve">UNIAO PVC, SOLDAVEL, 110 MM,  PARA AGUA FRIA PREDIAL                                                                                                                                                                                                                                                                                                                                                                                                                                                      </t>
  </si>
  <si>
    <t xml:space="preserve">UNIAO PVC, SOLDAVEL, 20 MM,  PARA AGUA FRIA PREDIAL                                                                                                                                                                                                                                                                                                                                                                                                                                                       </t>
  </si>
  <si>
    <t xml:space="preserve">UNIAO PVC, SOLDAVEL, 25 MM,  PARA AGUA FRIA PREDIAL                                                                                                                                                                                                                                                                                                                                                                                                                                                       </t>
  </si>
  <si>
    <t xml:space="preserve">UNIAO PVC, SOLDAVEL, 32 MM,  PARA AGUA FRIA PREDIAL                                                                                                                                                                                                                                                                                                                                                                                                                                                       </t>
  </si>
  <si>
    <t xml:space="preserve">UNIAO PVC, SOLDAVEL, 40 MM,  PARA AGUA FRIA PREDIAL                                                                                                                                                                                                                                                                                                                                                                                                                                                       </t>
  </si>
  <si>
    <t xml:space="preserve">UNIAO PVC, SOLDAVEL, 50 MM,  PARA AGUA FRIA PREDIAL                                                                                                                                                                                                                                                                                                                                                                                                                                                       </t>
  </si>
  <si>
    <t xml:space="preserve">UNIAO PVC, SOLDAVEL, 60 MM,  PARA AGUA FRIA PREDIAL                                                                                                                                                                                                                                                                                                                                                                                                                                                       </t>
  </si>
  <si>
    <t xml:space="preserve">UNIAO PVC, SOLDAVEL, 75 MM,  PARA AGUA FRIA PREDIAL                                                                                                                                                                                                                                                                                                                                                                                                                                                       </t>
  </si>
  <si>
    <t xml:space="preserve">UNIAO PVC, SOLDAVEL, 85 MM,  PARA AGUA FRIA PREDIAL                                                                                                                                                                                                                                                                                                                                                                                                                                                       </t>
  </si>
  <si>
    <t xml:space="preserve">UNIAO TIPO STORZ, COM EMPATACAO INTERNA TIPO ANEL DE EXPANSAO, ENGATE RAPIDO 1 1/2", PARA MANGUEIRA DE COMBATE A INCENDIO PREDIAL                                                                                                                                                                                                                                                                                                                                                                         </t>
  </si>
  <si>
    <t xml:space="preserve">UNIAO TIPO STORZ, COM EMPATACAO INTERNA TIPO ANEL DE EXPANSAO, ENGATE RAPIDO 2 1/2", PARA MANGUEIRA DE COMBATE A INCENDIO PREDIAL                                                                                                                                                                                                                                                                                                                                                                         </t>
  </si>
  <si>
    <t xml:space="preserve">UNIAO, CPVC, SOLDAVEL, 15 MM, PARA AGUA QUENTE PREDIAL                                                                                                                                                                                                                                                                                                                                                                                                                                                    </t>
  </si>
  <si>
    <t xml:space="preserve">UNIAO, CPVC, SOLDAVEL, 22 MM, PARA AGUA QUENTE PREDIAL                                                                                                                                                                                                                                                                                                                                                                                                                                                    </t>
  </si>
  <si>
    <t xml:space="preserve">UNIAO, CPVC, SOLDAVEL, 28 MM, PARA AGUA QUENTE PREDIAL                                                                                                                                                                                                                                                                                                                                                                                                                                                    </t>
  </si>
  <si>
    <t xml:space="preserve">UNIAO, CPVC, SOLDAVEL, 35 MM, PARA AGUA QUENTE PREDIAL                                                                                                                                                                                                                                                                                                                                                                                                                                                    </t>
  </si>
  <si>
    <t xml:space="preserve">UNIAO, CPVC, SOLDAVEL, 42 MM, PARA AGUA QUENTE PREDIAL                                                                                                                                                                                                                                                                                                                                                                                                                                                    </t>
  </si>
  <si>
    <t xml:space="preserve">UNIAO, CPVC, SOLDAVEL, 54 MM, PARA AGUA QUENTE PREDIAL                                                                                                                                                                                                                                                                                                                                                                                                                                                    </t>
  </si>
  <si>
    <t xml:space="preserve">UNIAO, CPVC, SOLDAVEL, 73 MM, PARA AGUA QUENTE PREDIAL                                                                                                                                                                                                                                                                                                                                                                                                                                                    </t>
  </si>
  <si>
    <t xml:space="preserve">UNIAO, CPVC, SOLDAVEL, 89 MM, PARA AGUA QUENTE PREDIAL                                                                                                                                                                                                                                                                                                                                                                                                                                                    </t>
  </si>
  <si>
    <t xml:space="preserve">USINA DE ASFALTO A FRIO, CAPACIDADE DE 30 A 40 T/H, ELETRICA, POTENCIA DE 30 CV                                                                                                                                                                                                                                                                                                                                                                                                                           </t>
  </si>
  <si>
    <t xml:space="preserve">USINA DE ASFALTO A FRIO, CAPACIDADE DE 40 A 60 T/H, ELETRICA, POTENCIA DE 30 CV                                                                                                                                                                                                                                                                                                                                                                                                                           </t>
  </si>
  <si>
    <t xml:space="preserve">USINA DE ASFALTO A QUENTE, FIXA, TIPO CONTRA FLUXO, CAPACIDADE DE 100 A 140 T/H, POTENCIA DE 280 KW, COM MISTURADOR EXTERNO ROTATIVO                                                                                                                                                                                                                                                                                                                                                                      </t>
  </si>
  <si>
    <t xml:space="preserve">USINA DE ASFALTO, GRAVIMETRICA, CAPACIDADE DE 150 T/H, POTENCIA DE 400  KW                                                                                                                                                                                                                                                                                                                                                                                                                                </t>
  </si>
  <si>
    <t xml:space="preserve">USINA DE CONCRETO FIXA, CAPACIDADE NOMINAL DE 40 M3/H, SEM SILO                                                                                                                                                                                                                                                                                                                                                                                                                                           </t>
  </si>
  <si>
    <t xml:space="preserve">USINA DE CONCRETO FIXA, CAPACIDADE NOMINAL DE 60 M3/H, SEM SILO                                                                                                                                                                                                                                                                                                                                                                                                                                           </t>
  </si>
  <si>
    <t xml:space="preserve">USINA DE CONCRETO FIXA, CAPACIDADE NOMINAL DE 80 M3/H, SEM SILO                                                                                                                                                                                                                                                                                                                                                                                                                                           </t>
  </si>
  <si>
    <t xml:space="preserve">USINA DE CONCRETO FIXA, CAPACIDADE NOMINAL DE 90 A 120 M3/H, SEM SILO                                                                                                                                                                                                                                                                                                                                                                                                                                     </t>
  </si>
  <si>
    <t xml:space="preserve">USINA DE LAMA ASFALTICA, PROD 30 A 50 T/H, SILO DE AGREGADO 7 M3, RESERVATORIOS PARA EMULSAO E AGUA DE 2,3 M3 CADA, MISTURADOR TIPO PUGG-MILL A SER MONTADO SOBRE CAMINHAO                                                                                                                                                                                                                                                                                                                                </t>
  </si>
  <si>
    <t xml:space="preserve">USINA DE MISTURAS ASFALTICAS A QUENTE, MOVEL, TIPO CONTRA FLUXO, CAPACIDADE DE 40 A 80 T/H                                                                                                                                                                                                                                                                                                                                                                                                                </t>
  </si>
  <si>
    <t xml:space="preserve">USINA MISTURADORA DE SOLOS,  DOSADORES TRIPLOS, CALHA VIBRATORIA CAPACIDADE DE 200 A 500 T/H, POTENCIA DE 75 KW                                                                                                                                                                                                                                                                                                                                                                                           </t>
  </si>
  <si>
    <t xml:space="preserve">VALVULA DE DESCARGA EM METAL CROMADO PARA MICTORIO COM ACIONAMENTO POR PRESSAO E FECHAMENTO AUTOMATICO                                                                                                                                                                                                                                                                                                                                                                                                    </t>
  </si>
  <si>
    <t xml:space="preserve">VALVULA DE DESCARGA METALICA, BASE 1 1/2 " E ACABAMENTO METALICO CROMADO                                                                                                                                                                                                                                                                                                                                                                                                                                  </t>
  </si>
  <si>
    <t xml:space="preserve">VALVULA DE DESCARGA METALICA, BASE 1 1/4 " E ACABAMENTO METALICO CROMADO                                                                                                                                                                                                                                                                                                                                                                                                                                  </t>
  </si>
  <si>
    <t xml:space="preserve">VALVULA DE ESCOAMENTO PARA TANQUE, EM METAL CROMADO, 1.1/2 ", SEM LADRAO, COM TAMPAO PLASTICO                                                                                                                                                                                                                                                                                                                                                                                                             </t>
  </si>
  <si>
    <t xml:space="preserve">VALVULA DE ESFERA BRUTA EM BRONZE, BITOLA 1 " (REF 1552-B)                                                                                                                                                                                                                                                                                                                                                                                                                                                </t>
  </si>
  <si>
    <t xml:space="preserve">VALVULA DE ESFERA BRUTA EM BRONZE, BITOLA 1 1/2 " (REF 1552-B)                                                                                                                                                                                                                                                                                                                                                                                                                                            </t>
  </si>
  <si>
    <t xml:space="preserve">VALVULA DE ESFERA BRUTA EM BRONZE, BITOLA 1 1/4 " (REF 1552-B)                                                                                                                                                                                                                                                                                                                                                                                                                                            </t>
  </si>
  <si>
    <t xml:space="preserve">VALVULA DE ESFERA BRUTA EM BRONZE, BITOLA 1/2 " (REF 1552-B)                                                                                                                                                                                                                                                                                                                                                                                                                                              </t>
  </si>
  <si>
    <t xml:space="preserve">VALVULA DE ESFERA BRUTA EM BRONZE, BITOLA 2 " (REF 1552-B)                                                                                                                                                                                                                                                                                                                                                                                                                                                </t>
  </si>
  <si>
    <t xml:space="preserve">VALVULA DE ESFERA BRUTA EM BRONZE, BITOLA 3/4 " (REF 1552-B)                                                                                                                                                                                                                                                                                                                                                                                                                                              </t>
  </si>
  <si>
    <t xml:space="preserve">VALVULA DE RETENCAO DE BRONZE, PE COM CRIVOS, EXTREMIDADE COM ROSCA, DE 1 1/2", PARA FUNDO DE POCO                                                                                                                                                                                                                                                                                                                                                                                                        </t>
  </si>
  <si>
    <t xml:space="preserve">VALVULA DE RETENCAO DE BRONZE, PE COM CRIVOS, EXTREMIDADE COM ROSCA, DE 1 1/4", PARA FUNDO DE POCO                                                                                                                                                                                                                                                                                                                                                                                                        </t>
  </si>
  <si>
    <t xml:space="preserve">VALVULA DE RETENCAO DE BRONZE, PE COM CRIVOS, EXTREMIDADE COM ROSCA, DE 1", PARA FUNDO DE POCO                                                                                                                                                                                                                                                                                                                                                                                                            </t>
  </si>
  <si>
    <t xml:space="preserve">VALVULA DE RETENCAO DE BRONZE, PE COM CRIVOS, EXTREMIDADE COM ROSCA, DE 2 1/2", PARA FUNDO DE POCO                                                                                                                                                                                                                                                                                                                                                                                                        </t>
  </si>
  <si>
    <t xml:space="preserve">VALVULA DE RETENCAO DE BRONZE, PE COM CRIVOS, EXTREMIDADE COM ROSCA, DE 2", PARA FUNDO DE POCO                                                                                                                                                                                                                                                                                                                                                                                                            </t>
  </si>
  <si>
    <t xml:space="preserve">VALVULA DE RETENCAO DE BRONZE, PE COM CRIVOS, EXTREMIDADE COM ROSCA, DE 3/4", PARA FUNDO DE POCO                                                                                                                                                                                                                                                                                                                                                                                                          </t>
  </si>
  <si>
    <t xml:space="preserve">VALVULA DE RETENCAO DE BRONZE, PE COM CRIVOS, EXTREMIDADE COM ROSCA, DE 3", PARA FUNDO DE POCO                                                                                                                                                                                                                                                                                                                                                                                                            </t>
  </si>
  <si>
    <t xml:space="preserve">VALVULA DE RETENCAO DE BRONZE, PE COM CRIVOS, EXTREMIDADE COM ROSCA, DE 4", PARA FUNDO DE POCO                                                                                                                                                                                                                                                                                                                                                                                                            </t>
  </si>
  <si>
    <t xml:space="preserve">VALVULA DE RETENCAO HORIZONTAL, DE BRONZE (PN-25), 1 1/2", 400 PSI, TAMPA DE PORCA DE UNIAO, EXTREMIDADES COM ROSCA                                                                                                                                                                                                                                                                                                                                                                                       </t>
  </si>
  <si>
    <t xml:space="preserve">VALVULA DE RETENCAO HORIZONTAL, DE BRONZE (PN-25), 1 1/4", 400 PSI, TAMPA DE PORCA DE UNIAO, EXTREMIDADES COM ROSCA                                                                                                                                                                                                                                                                                                                                                                                       </t>
  </si>
  <si>
    <t xml:space="preserve">VALVULA DE RETENCAO HORIZONTAL, DE BRONZE (PN-25), 1/2", 400 PSI, TAMPA DE PORCA DE UNIAO, EXTREMIDADES COM ROSCA                                                                                                                                                                                                                                                                                                                                                                                         </t>
  </si>
  <si>
    <t xml:space="preserve">VALVULA DE RETENCAO HORIZONTAL, DE BRONZE (PN-25), 1", 400 PSI, TAMPA DE PORCA DE UNIAO, EXTREMIDADES COM ROSCA                                                                                                                                                                                                                                                                                                                                                                                           </t>
  </si>
  <si>
    <t xml:space="preserve">VALVULA DE RETENCAO HORIZONTAL, DE BRONZE (PN-25), 2 1/2", 400 PSI, TAMPA DE PORCA DE UNIAO, EXTREMIDADES COM ROSCA                                                                                                                                                                                                                                                                                                                                                                                       </t>
  </si>
  <si>
    <t xml:space="preserve">VALVULA DE RETENCAO HORIZONTAL, DE BRONZE (PN-25), 2", 400 PSI, TAMPA DE PORCA DE UNIAO, EXTREMIDADES COM ROSCA                                                                                                                                                                                                                                                                                                                                                                                           </t>
  </si>
  <si>
    <t xml:space="preserve">VALVULA DE RETENCAO HORIZONTAL, DE BRONZE (PN-25), 3/4", 400 PSI, TAMPA DE PORCA DE UNIAO, EXTREMIDADES COM ROSCA                                                                                                                                                                                                                                                                                                                                                                                         </t>
  </si>
  <si>
    <t xml:space="preserve">VALVULA DE RETENCAO HORIZONTAL, DE BRONZE (PN-25), 3", 400 PSI, TAMPA DE PORCA DE UNIAO, EXTREMIDADES COM ROSCA                                                                                                                                                                                                                                                                                                                                                                                           </t>
  </si>
  <si>
    <t xml:space="preserve">VALVULA DE RETENCAO HORIZONTAL, DE BRONZE (PN-25), 4", 400 PSI, TAMPA DE PORCA DE UNIAO, EXTREMIDADES COM ROSCA                                                                                                                                                                                                                                                                                                                                                                                           </t>
  </si>
  <si>
    <t xml:space="preserve">VALVULA DE RETENCAO VERTICAL, DE BRONZE (PN-16), 1 1/2", 200 PSI, EXTREMIDADES COM ROSCA                                                                                                                                                                                                                                                                                                                                                                                                                  </t>
  </si>
  <si>
    <t xml:space="preserve">VALVULA DE RETENCAO VERTICAL, DE BRONZE (PN-16), 1 1/4", 200 PSI, EXTREMIDADES COM ROSCA                                                                                                                                                                                                                                                                                                                                                                                                                  </t>
  </si>
  <si>
    <t xml:space="preserve">VALVULA DE RETENCAO VERTICAL, DE BRONZE (PN-16), 1/2", 200 PSI, EXTREMIDADES COM ROSCA                                                                                                                                                                                                                                                                                                                                                                                                                    </t>
  </si>
  <si>
    <t xml:space="preserve">VALVULA DE RETENCAO VERTICAL, DE BRONZE (PN-16), 1", 200 PSI, EXTREMIDADES COM ROSCA                                                                                                                                                                                                                                                                                                                                                                                                                      </t>
  </si>
  <si>
    <t xml:space="preserve">VALVULA DE RETENCAO VERTICAL, DE BRONZE (PN-16), 2 1/2", 200 PSI, EXTREMIDADES COM ROSCA                                                                                                                                                                                                                                                                                                                                                                                                                  </t>
  </si>
  <si>
    <t xml:space="preserve">VALVULA DE RETENCAO VERTICAL, DE BRONZE (PN-16), 2", 200 PSI, EXTREMIDADES COM ROSCA                                                                                                                                                                                                                                                                                                                                                                                                                      </t>
  </si>
  <si>
    <t xml:space="preserve">VALVULA DE RETENCAO VERTICAL, DE BRONZE (PN-16), 3/4", 200 PSI, EXTREMIDADES COM ROSCA                                                                                                                                                                                                                                                                                                                                                                                                                    </t>
  </si>
  <si>
    <t xml:space="preserve">VALVULA DE RETENCAO VERTICAL, DE BRONZE (PN-16), 3", 200 PSI, EXTREMIDADES COM ROSCA                                                                                                                                                                                                                                                                                                                                                                                                                      </t>
  </si>
  <si>
    <t xml:space="preserve">VALVULA DE RETENCAO VERTICAL, DE BRONZE (PN-16), 4", 200 PSI, EXTREMIDADES COM ROSCA                                                                                                                                                                                                                                                                                                                                                                                                                      </t>
  </si>
  <si>
    <t xml:space="preserve">VALVULA EM METAL CROMADO PARA LAVATORIO, 1 " SEM LADRAO                                                                                                                                                                                                                                                                                                                                                                                                                                                   </t>
  </si>
  <si>
    <t xml:space="preserve">VALVULA EM METAL CROMADO PARA PIA AMERICANA 3.1/2 X 1.1/2 "                                                                                                                                                                                                                                                                                                                                                                                                                                               </t>
  </si>
  <si>
    <t xml:space="preserve">VALVULA EM PLASTICO BRANCO PARA LAVATORIO 1 ", SEM UNHO, COM LADRAO                                                                                                                                                                                                                                                                                                                                                                                                                                       </t>
  </si>
  <si>
    <t xml:space="preserve">VALVULA EM PLASTICO BRANCO PARA TANQUE OU LAVATORIO 1 ", SEM UNHO E SEM LADRAO                                                                                                                                                                                                                                                                                                                                                                                                                            </t>
  </si>
  <si>
    <t xml:space="preserve">VALVULA EM PLASTICO BRANCO PARA TANQUE 1.1/4 " X 1.1/2 ", SEM UNHO E SEM LADRAO                                                                                                                                                                                                                                                                                                                                                                                                                           </t>
  </si>
  <si>
    <t xml:space="preserve">VALVULA EM PLASTICO CROMADO PARA LAVATORIO 1 ", SEM UNHO, COM LADRAO                                                                                                                                                                                                                                                                                                                                                                                                                                      </t>
  </si>
  <si>
    <t xml:space="preserve">VALVULA EM PLASTICO CROMADO TIPO AMERICANA PARA PIA DE COZINHA 3.1/2 " X 1.1/2 ", SEM ADAPTADOR                                                                                                                                                                                                                                                                                                                                                                                                           </t>
  </si>
  <si>
    <t xml:space="preserve">VARA FINA PARA CREMONA, EM FERRO ZINCADO BRANCO, COM DIAMETRO DE APROX 10 MM E COMPRIMENTO DE 1,20 M                                                                                                                                                                                                                                                                                                                                                                                                      </t>
  </si>
  <si>
    <t xml:space="preserve">VARA FINA PARA CREMONA, EM FERRO ZINCADO BRANCO, COM DIAMETRO DE APROX 10 MM E COMPRIMENTO DE 1,50 M                                                                                                                                                                                                                                                                                                                                                                                                      </t>
  </si>
  <si>
    <t xml:space="preserve">VARIADOR DE LUMINOSIDADE ROTATIVO (DIMMER) 127 V, 300 W (APENAS MODULO)                                                                                                                                                                                                                                                                                                                                                                                                                                   </t>
  </si>
  <si>
    <t xml:space="preserve">VARIADOR DE LUMINOSIDADE ROTATIVO (DIMMER) 127V, 300W, CONJUNTO MONTADO PARA EMBUTIR 4" X 2" (PLACA + SUPORTE + MODULO)                                                                                                                                                                                                                                                                                                                                                                                   </t>
  </si>
  <si>
    <t xml:space="preserve">VARIADOR DE LUMINOSIDADE ROTATIVO (DIMMER) 220 V, 600 W (APENAS MODULO)                                                                                                                                                                                                                                                                                                                                                                                                                                   </t>
  </si>
  <si>
    <t xml:space="preserve">VARIADOR DE LUMINOSIDADE ROTATIVO (DIMMER) 220V, 600W, CONJUNTO MONTADO PARA EMBUTIR 4" X 2" (PLACA + SUPORTE + MODULO)                                                                                                                                                                                                                                                                                                                                                                                   </t>
  </si>
  <si>
    <t xml:space="preserve">VARIADOR DE VELOCIDADE PARA VENTILADOR 127 V, 150 W (APENAS MODULO)                                                                                                                                                                                                                                                                                                                                                                                                                                       </t>
  </si>
  <si>
    <t xml:space="preserve">VARIADOR DE VELOCIDADE PARA VENTILADOR 127V, 150W + 2 INTERRUPTORES PARALELOS, PARA REVERSAO E LAMPADA, CONJUNTO MONTADO PARA EMBUTIR 4" X 2" (PLACA + SUPORTE + MODULOS)                                                                                                                                                                                                                                                                                                                                 </t>
  </si>
  <si>
    <t xml:space="preserve">VARIADOR DE VELOCIDADE PARA VENTILADOR 220 V, 250 W (APENAS MODULO)                                                                                                                                                                                                                                                                                                                                                                                                                                       </t>
  </si>
  <si>
    <t xml:space="preserve">VARIADOR DE VELOCIDADE PARA VENTILADOR 220V, 250W + 2 INTERRUPTORES PARALELOS, PARA REVERSAO E LAMPADA, CONJUNTO MONTADO PARA EMBUTIR 4" X 2" (PLACA + SUPORTE + MODULOS)                                                                                                                                                                                                                                                                                                                                 </t>
  </si>
  <si>
    <t xml:space="preserve">VASSOURA MECANICA REBOCAVEL COM ESCOVA CILINDRICA LARGURA UTIL DE VARRIMENTO = 2,44M                                                                                                                                                                                                                                                                                                                                                                                                                      </t>
  </si>
  <si>
    <t xml:space="preserve">VASSOURA 40 CM COM CABO                                                                                                                                                                                                                                                                                                                                                                                                                                                                                   </t>
  </si>
  <si>
    <t xml:space="preserve">VEDACAO DE CALHA, EM BORRACHA COR PRETA, MEDIDA ENTRE 119 E 170 MM, PARA DRENAGEM PLUVIAL PREDIAL                                                                                                                                                                                                                                                                                                                                                                                                         </t>
  </si>
  <si>
    <t xml:space="preserve">VERGALHAO ZINCADO ROSCA TOTAL, 1/4 " (6,3 MM)                                                                                                                                                                                                                                                                                                                                                                                                                                                             </t>
  </si>
  <si>
    <t xml:space="preserve">VERNIZ A BASE RESINA ALQUIDICA COM POLIURETANO PARA MADEIRA, COM FILTRO SOLAR, BRILHANTE, USO INTERNO E EXTERNO                                                                                                                                                                                                                                                                                                                                                                                           </t>
  </si>
  <si>
    <t xml:space="preserve">VERNIZ MARITIMO PREMIUM PARA MADEIRA, COM FILTRO SOLAR, BRILHANTE, USO INTERNO E EXTERNO                                                                                                                                                                                                                                                                                                                                                                                                                  </t>
  </si>
  <si>
    <t xml:space="preserve">VERNIZ TIPO COPAL PARA MADEIRA, BRILHANTE, USO INTERNO                                                                                                                                                                                                                                                                                                                                                                                                                                                    </t>
  </si>
  <si>
    <t xml:space="preserve">VEU DE POLIESTER PARA IMPERMEABILIZACAO                                                                                                                                                                                                                                                                                                                                                                                                                                                                   </t>
  </si>
  <si>
    <t xml:space="preserve">VEU DE VIDRO/VEU DE SUPERFICIE 30 A 35 G/M2                                                                                                                                                                                                                                                                                                                                                                                                                                                               </t>
  </si>
  <si>
    <t xml:space="preserve">VIBRADOR DE IMERSAO, COM PONTEIRA DE *35* MM, MANGOTE DE 5 M, SEM MOTOR                                                                                                                                                                                                                                                                                                                                                                                                                                   </t>
  </si>
  <si>
    <t xml:space="preserve">VIBRADOR DE IMERSAO, COM PONTEIRA DE *45* MM, MANGOTE DE 5 M, SEM MOTOR.                                                                                                                                                                                                                                                                                                                                                                                                                                  </t>
  </si>
  <si>
    <t xml:space="preserve">VIBRADOR DE IMERSAO, COM PONTEIRA DE *60* MM, MANGOTE DE 5 M, SEM MOTOR.                                                                                                                                                                                                                                                                                                                                                                                                                                  </t>
  </si>
  <si>
    <t xml:space="preserve">VIBRADOR DE IMERSAO, DIAMETRO DA PONTEIRA DE *35* MM, COM MOTOR 4 TEMPOS A GASOLINA DE 5,5 HP (5,5 CV)                                                                                                                                                                                                                                                                                                                                                                                                    </t>
  </si>
  <si>
    <t xml:space="preserve">VIBRADOR DE IMERSAO, DIAMETRO DA PONTEIRA DE *45* MM, COM MOTOR ELETRICO TRIFASICO DE 2 HP (2 CV)                                                                                                                                                                                                                                                                                                                                                                                                         </t>
  </si>
  <si>
    <t xml:space="preserve">VIBRADOR DE IMERSAO, DIAMETRO DA PONTEIRA DE *45* MM, COM MOTOR 4 TEMPOS A GASOLINA DE 5,5 HP (5,5 CV)                                                                                                                                                                                                                                                                                                                                                                                                    </t>
  </si>
  <si>
    <t xml:space="preserve">VIBROACABADORA DE ASFALTO SOBRE ESTEIRAS, LARG. PAVIM. MAX. 8,00 M, POT. 100 KW/ 134 HP, CAP.  600 T/ H                                                                                                                                                                                                                                                                                                                                                                                                   </t>
  </si>
  <si>
    <t xml:space="preserve">VIBROACABADORA DE ASFALTO SOBRE ESTEIRAS, LARG. PAVIM. 2,13 M A 4,55 M, POT. 74 KW/ 100 HP, CAP. 400  T/ H                                                                                                                                                                                                                                                                                                                                                                                                </t>
  </si>
  <si>
    <t xml:space="preserve">VIBROACABADORA DE ASFALTO SOBRE ESTEIRAS, LARG. PAVIM. 2,60 M A 5,75 M, POT. 110 HP, CAP. 450 T/ H                                                                                                                                                                                                                                                                                                                                                                                                        </t>
  </si>
  <si>
    <t xml:space="preserve">VIBROACABADORA DE ASFALTO SOBRE ESTEIRAS, LARG. PAVIMENT. 1,90 A 5,3 M, POT. 78 KW/105 HP, CAP. 450 T/H                                                                                                                                                                                                                                                                                                                                                                                                   </t>
  </si>
  <si>
    <t xml:space="preserve">VIBROACABADORA DE ASFALTO SOBRE RODAS, LARGURA DE PAVIMENTACAO DE 1,70 A 4,20 M, POTENCIA 78 KW/105 HP, CAPACIDADE 300 T/H                                                                                                                                                                                                                                                                                                                                                                                </t>
  </si>
  <si>
    <t xml:space="preserve">VIDRACEIRO (HORISTA)                                                                                                                                                                                                                                                                                                                                                                                                                                                                                      </t>
  </si>
  <si>
    <t xml:space="preserve">VIDRACEIRO (MENSALISTA)                                                                                                                                                                                                                                                                                                                                                                                                                                                                                   </t>
  </si>
  <si>
    <t xml:space="preserve">VIDRO COMUM LAMINADO LISO INCOLOR DUPLO, ESPESSURA TOTAL 8 MM (CADA CAMADA DE 4 MM) - COLOCADO                                                                                                                                                                                                                                                                                                                                                                                                            </t>
  </si>
  <si>
    <t xml:space="preserve">VIDRO COMUM LAMINADO, LISO, INCOLOR, DUPLO, ESPESSURA TOTAL 6 MM (CADA CAMADA E= 3 MM) - COLOCADO                                                                                                                                                                                                                                                                                                                                                                                                         </t>
  </si>
  <si>
    <t xml:space="preserve">VIDRO COMUM LAMINADO, LISO, INCOLOR, TRIPLO, ESPESSURA TOTAL 12 MM (CADA CAMADA E=  4 MM) - COLOCADO                                                                                                                                                                                                                                                                                                                                                                                                      </t>
  </si>
  <si>
    <t xml:space="preserve">VIDRO COMUM LAMINADO, LISO, INCOLOR, TRIPLO, ESPESSURA TOTAL 15 MM (CADA CAMADA E = 5 MM) - COLOCADO                                                                                                                                                                                                                                                                                                                                                                                                      </t>
  </si>
  <si>
    <t xml:space="preserve">VIDRO CRISTAL COLORIDO, 10 MM, PINTADO NA COR BRANCA                                                                                                                                                                                                                                                                                                                                                                                                                                                      </t>
  </si>
  <si>
    <t xml:space="preserve">VIDRO CRISTAL COLORIDO, 4 MM, PINTADO NA COR BRANCA                                                                                                                                                                                                                                                                                                                                                                                                                                                       </t>
  </si>
  <si>
    <t xml:space="preserve">VIDRO CRISTAL COLORIDO, 6 MM, PINTADO NA COR BRANCA                                                                                                                                                                                                                                                                                                                                                                                                                                                       </t>
  </si>
  <si>
    <t xml:space="preserve">VIDRO CRISTAL COLORIDO, 8 MM, PINTADO NA COR BRANCA                                                                                                                                                                                                                                                                                                                                                                                                                                                       </t>
  </si>
  <si>
    <t xml:space="preserve">VIDRO LISO FUME E = 4MM - SEM COLOCACAO                                                                                                                                                                                                                                                                                                                                                                                                                                                                   </t>
  </si>
  <si>
    <t xml:space="preserve">VIDRO LISO FUME E = 6MM - SEM COLOCACAO                                                                                                                                                                                                                                                                                                                                                                                                                                                                   </t>
  </si>
  <si>
    <t xml:space="preserve">VIDRO LISO FUME, E = 5 MM - SEM COLOCACAO                                                                                                                                                                                                                                                                                                                                                                                                                                                                 </t>
  </si>
  <si>
    <t xml:space="preserve">VIDRO LISO INCOLOR 10 MM - SEM COLOCACAO                                                                                                                                                                                                                                                                                                                                                                                                                                                                  </t>
  </si>
  <si>
    <t xml:space="preserve">VIDRO LISO INCOLOR 2 A 3 MM - SEM COLOCACAO                                                                                                                                                                                                                                                                                                                                                                                                                                                               </t>
  </si>
  <si>
    <t xml:space="preserve">VIDRO LISO INCOLOR 4MM - SEM COLOCACAO                                                                                                                                                                                                                                                                                                                                                                                                                                                                    </t>
  </si>
  <si>
    <t xml:space="preserve">VIDRO LISO INCOLOR 5MM - SEM COLOCACAO                                                                                                                                                                                                                                                                                                                                                                                                                                                                    </t>
  </si>
  <si>
    <t xml:space="preserve">VIDRO LISO INCOLOR 6 MM - SEM COLOCACAO                                                                                                                                                                                                                                                                                                                                                                                                                                                                   </t>
  </si>
  <si>
    <t xml:space="preserve">VIDRO LISO INCOLOR 8MM  -  SEM COLOCACAO                                                                                                                                                                                                                                                                                                                                                                                                                                                                  </t>
  </si>
  <si>
    <t xml:space="preserve">VIDRO MARTELADO OU CANELADO, 4 MM - SEM COLOCACAO                                                                                                                                                                                                                                                                                                                                                                                                                                                         </t>
  </si>
  <si>
    <t xml:space="preserve">VIDRO PLANO ARAMADO E = 6 MM - SEM COLOCACAO                                                                                                                                                                                                                                                                                                                                                                                                                                                              </t>
  </si>
  <si>
    <t xml:space="preserve">VIDRO PLANO ARAMADO E = 7MM - SEM COLOCACAO                                                                                                                                                                                                                                                                                                                                                                                                                                                               </t>
  </si>
  <si>
    <t xml:space="preserve">VIDRO TEMPERADO INCOLOR E = 10 MM, SEM COLOCACAO                                                                                                                                                                                                                                                                                                                                                                                                                                                          </t>
  </si>
  <si>
    <t xml:space="preserve">VIDRO TEMPERADO INCOLOR E = 6 MM, SEM COLOCACAO                                                                                                                                                                                                                                                                                                                                                                                                                                                           </t>
  </si>
  <si>
    <t xml:space="preserve">VIDRO TEMPERADO INCOLOR E = 8 MM, SEM COLOCACAO                                                                                                                                                                                                                                                                                                                                                                                                                                                           </t>
  </si>
  <si>
    <t xml:space="preserve">VIDRO TEMPERADO INCOLOR PARA PORTA DE ABRIR, E = 10 MM (SEM FERRAGENS E SEM COLOCACAO)                                                                                                                                                                                                                                                                                                                                                                                                                    </t>
  </si>
  <si>
    <t xml:space="preserve">VIDRO TEMPERADO VERDE E = 10 MM, SEM COLOCACAO                                                                                                                                                                                                                                                                                                                                                                                                                                                            </t>
  </si>
  <si>
    <t xml:space="preserve">VIDRO TEMPERADO VERDE E = 6 MM, SEM COLOCACAO                                                                                                                                                                                                                                                                                                                                                                                                                                                             </t>
  </si>
  <si>
    <t xml:space="preserve">VIDRO TEMPERADO VERDE E = 8 MM, SEM COLOCACAO                                                                                                                                                                                                                                                                                                                                                                                                                                                             </t>
  </si>
  <si>
    <t xml:space="preserve">VIGA *7,5 X 10* CM EM PINUS, MISTA OU EQUIVALENTE DA REGIAO - BRUTA                                                                                                                                                                                                                                                                                                                                                                                                                                       </t>
  </si>
  <si>
    <t xml:space="preserve">VIGA *7,5 X 15 CM EM PINUS, MISTA OU EQUIVALENTE DA REGIAO - BRUTA                                                                                                                                                                                                                                                                                                                                                                                                                                        </t>
  </si>
  <si>
    <t xml:space="preserve">VIGA APARELHADA *6 X 12* CM, EM MACARANDUBA/MASSARANDUBA, ANGELIM OU EQUIVALENTE DA REGIAO                                                                                                                                                                                                                                                                                                                                                                                                                </t>
  </si>
  <si>
    <t xml:space="preserve">VIGA APARELHADA *6 X 16* CM, EM MACARANDUBA/MASSARANDUBA, ANGELIM OU EQUIVALENTE DA REGIAO                                                                                                                                                                                                                                                                                                                                                                                                                </t>
  </si>
  <si>
    <t xml:space="preserve">VIGA DE ESCORAMAENTO H20, DE MADEIRA, PESO DE 5,00 A 5,20 KG/M, COM EXTREMIDADES PLASTICAS                                                                                                                                                                                                                                                                                                                                                                                                                </t>
  </si>
  <si>
    <t xml:space="preserve">VIGA NAO APARELHADA *6 X 12* CM, EM MACARANDUBA/MASSARANDUBA, ANGELIM OU EQUIVALENTE DA REGIAO - BRUTA                                                                                                                                                                                                                                                                                                                                                                                                    </t>
  </si>
  <si>
    <t xml:space="preserve">VIGA NAO APARELHADA *6 X 16* CM, EM MACARANDUBA/MASSARANDUBA, ANGELIM OU EQUIVALENTE DA REGIAO - BRUTA                                                                                                                                                                                                                                                                                                                                                                                                    </t>
  </si>
  <si>
    <t xml:space="preserve">VIGA NAO APARELHADA *6 X 20* CM, EM MACARANDUBA/MASSARANDUBA, ANGELIM OU EQUIVALENTE DA REGIAO - BRUTA                                                                                                                                                                                                                                                                                                                                                                                                    </t>
  </si>
  <si>
    <t xml:space="preserve">VIGA NAO APARELHADA *8 X 16* CM EM MACARANDUBA/MASSARANDUBA, ANGELIM OU EQUIVALENTE DA REGIAO - BRUTA                                                                                                                                                                                                                                                                                                                                                                                                     </t>
  </si>
  <si>
    <t xml:space="preserve">VIGIA DIURNO (HORISTA)                                                                                                                                                                                                                                                                                                                                                                                                                                                                                    </t>
  </si>
  <si>
    <t xml:space="preserve">VIGIA DIURNO (MENSALISTA)                                                                                                                                                                                                                                                                                                                                                                                                                                                                                 </t>
  </si>
  <si>
    <t xml:space="preserve">VIGIA NOTURNO, HORA EFETIVAMENTE TRABALHADA DE 22 H AS 5 H (COM ADICIONAL NOTURNO)                                                                                                                                                                                                                                                                                                                                                                                                                        </t>
  </si>
  <si>
    <t xml:space="preserve">TOTAL DE INSUMOS : 4913</t>
  </si>
  <si>
    <t xml:space="preserve">ENCARGOS SOCIAIS (%) HORISTA 110,69  MENSALISTA  70,40</t>
  </si>
</sst>
</file>

<file path=xl/styles.xml><?xml version="1.0" encoding="utf-8"?>
<styleSheet xmlns="http://schemas.openxmlformats.org/spreadsheetml/2006/main">
  <numFmts count="32">
    <numFmt numFmtId="164" formatCode="General"/>
    <numFmt numFmtId="165" formatCode="_-&quot;R$ &quot;* #,##0.00_-;&quot;-R$ &quot;* #,##0.00_-;_-&quot;R$ &quot;* \-??_-;_-@_-"/>
    <numFmt numFmtId="166" formatCode="_(&quot;R$&quot;* #,##0.00_);_(&quot;R$&quot;* \(#,##0.00\);_(&quot;R$&quot;* \-??_);_(@_)"/>
    <numFmt numFmtId="167" formatCode="0%"/>
    <numFmt numFmtId="168" formatCode="_-* #,##0.00_-;\-* #,##0.00_-;_-* \-??_-;_-@_-"/>
    <numFmt numFmtId="169" formatCode="&quot;R$ &quot;#,##0.00"/>
    <numFmt numFmtId="170" formatCode="0.00%"/>
    <numFmt numFmtId="171" formatCode="@"/>
    <numFmt numFmtId="172" formatCode="0"/>
    <numFmt numFmtId="173" formatCode="[$-416]D/M/YYYY"/>
    <numFmt numFmtId="174" formatCode="[$-416]MMM/YY"/>
    <numFmt numFmtId="175" formatCode="0.000000%"/>
    <numFmt numFmtId="176" formatCode="_-&quot;R$ &quot;* #,##0.00000_-;&quot;-R$ &quot;* #,##0.00000_-;_-&quot;R$ &quot;* \-??_-;_-@_-"/>
    <numFmt numFmtId="177" formatCode="0.00000%"/>
    <numFmt numFmtId="178" formatCode="#,##0.00"/>
    <numFmt numFmtId="179" formatCode="[$-416]#,##0.00_);\(#,##0.00\)"/>
    <numFmt numFmtId="180" formatCode="#,##0.00;[RED]#,##0.00"/>
    <numFmt numFmtId="181" formatCode="_(* #,##0.00_);_(* \(#,##0.00\);_(* \-??_);_(@_)"/>
    <numFmt numFmtId="182" formatCode="#,##0.00_ ;\-#,##0.00\ "/>
    <numFmt numFmtId="183" formatCode="0.000%"/>
    <numFmt numFmtId="184" formatCode="0.0000%"/>
    <numFmt numFmtId="185" formatCode="0.00"/>
    <numFmt numFmtId="186" formatCode="General"/>
    <numFmt numFmtId="187" formatCode="0.00000"/>
    <numFmt numFmtId="188" formatCode="_-[$R$-416]\ * #,##0.00_-;\-[$R$-416]\ * #,##0.00_-;_-[$R$-416]\ * \-????_-;_-@_-"/>
    <numFmt numFmtId="189" formatCode="_-[$R$-416]\ * #,##0.0000_-;\-[$R$-416]\ * #,##0.0000_-;_-[$R$-416]\ * \-????_-;_-@_-"/>
    <numFmt numFmtId="190" formatCode="0.00&quot; H/dia&quot;"/>
    <numFmt numFmtId="191" formatCode="0.00&quot; H/mês&quot;"/>
    <numFmt numFmtId="192" formatCode="0.0&quot; dias/mês&quot;"/>
    <numFmt numFmtId="193" formatCode="_-[$R$-416]\ * #,##0.00_-;\-[$R$-416]\ * #,##0.00_-;_-[$R$-416]\ * \-??_-;_-@_-"/>
    <numFmt numFmtId="194" formatCode="DD/MM/YY;@"/>
    <numFmt numFmtId="195" formatCode="00"/>
  </numFmts>
  <fonts count="53">
    <font>
      <sz val="11"/>
      <color rgb="FF000000"/>
      <name val="Calibri"/>
      <family val="2"/>
      <charset val="1"/>
    </font>
    <font>
      <sz val="10"/>
      <name val="Arial"/>
      <family val="0"/>
    </font>
    <font>
      <sz val="10"/>
      <name val="Arial"/>
      <family val="0"/>
    </font>
    <font>
      <sz val="10"/>
      <name val="Arial"/>
      <family val="0"/>
    </font>
    <font>
      <sz val="10"/>
      <name val="Arial"/>
      <family val="2"/>
      <charset val="1"/>
    </font>
    <font>
      <sz val="10"/>
      <name val="Times New Roman"/>
      <family val="1"/>
      <charset val="1"/>
    </font>
    <font>
      <sz val="12"/>
      <color rgb="FF000000"/>
      <name val="Calibri"/>
      <family val="2"/>
      <charset val="1"/>
    </font>
    <font>
      <b val="true"/>
      <sz val="18"/>
      <color rgb="FF000000"/>
      <name val="Calibri"/>
      <family val="2"/>
      <charset val="1"/>
    </font>
    <font>
      <b val="true"/>
      <sz val="12"/>
      <color rgb="FFFFFFFF"/>
      <name val="Calibri"/>
      <family val="2"/>
      <charset val="1"/>
    </font>
    <font>
      <b val="true"/>
      <sz val="12"/>
      <color rgb="FF0070C0"/>
      <name val="Calibri"/>
      <family val="2"/>
      <charset val="1"/>
    </font>
    <font>
      <b val="true"/>
      <sz val="12"/>
      <color rgb="FFC00000"/>
      <name val="Calibri"/>
      <family val="2"/>
      <charset val="1"/>
    </font>
    <font>
      <b val="true"/>
      <sz val="12"/>
      <name val="Calibri"/>
      <family val="2"/>
      <charset val="1"/>
    </font>
    <font>
      <b val="true"/>
      <sz val="16"/>
      <color rgb="FF92D050"/>
      <name val="Calibri"/>
      <family val="2"/>
      <charset val="1"/>
    </font>
    <font>
      <b val="true"/>
      <sz val="15"/>
      <name val="Calibri"/>
      <family val="2"/>
      <charset val="1"/>
    </font>
    <font>
      <sz val="12"/>
      <name val="Calibri"/>
      <family val="2"/>
      <charset val="1"/>
    </font>
    <font>
      <b val="true"/>
      <u val="single"/>
      <sz val="15"/>
      <name val="Calibri"/>
      <family val="2"/>
      <charset val="1"/>
    </font>
    <font>
      <b val="true"/>
      <sz val="14"/>
      <name val="Times New Roman"/>
      <family val="1"/>
      <charset val="1"/>
    </font>
    <font>
      <b val="true"/>
      <sz val="12"/>
      <name val="Times New Roman"/>
      <family val="1"/>
      <charset val="1"/>
    </font>
    <font>
      <b val="true"/>
      <sz val="10"/>
      <name val="Calibri"/>
      <family val="2"/>
      <charset val="1"/>
    </font>
    <font>
      <sz val="10"/>
      <name val="Calibri"/>
      <family val="2"/>
      <charset val="1"/>
    </font>
    <font>
      <b val="true"/>
      <sz val="10"/>
      <name val="Times New Roman"/>
      <family val="1"/>
      <charset val="1"/>
    </font>
    <font>
      <b val="true"/>
      <sz val="10"/>
      <color rgb="FFFF0000"/>
      <name val="Calibri"/>
      <family val="2"/>
      <charset val="1"/>
    </font>
    <font>
      <sz val="10"/>
      <color rgb="FFFF0000"/>
      <name val="Calibri"/>
      <family val="2"/>
      <charset val="1"/>
    </font>
    <font>
      <b val="true"/>
      <sz val="10"/>
      <name val="Arial"/>
      <family val="2"/>
      <charset val="1"/>
    </font>
    <font>
      <i val="true"/>
      <sz val="11"/>
      <name val="Calibri"/>
      <family val="2"/>
      <charset val="1"/>
    </font>
    <font>
      <sz val="13"/>
      <name val="Arial"/>
      <family val="2"/>
      <charset val="1"/>
    </font>
    <font>
      <b val="true"/>
      <sz val="13"/>
      <name val="Arial"/>
      <family val="2"/>
      <charset val="1"/>
    </font>
    <font>
      <b val="true"/>
      <i val="true"/>
      <sz val="12"/>
      <name val="Calibri"/>
      <family val="2"/>
      <charset val="1"/>
    </font>
    <font>
      <b val="true"/>
      <i val="true"/>
      <sz val="9"/>
      <name val="Calibri"/>
      <family val="2"/>
      <charset val="1"/>
    </font>
    <font>
      <i val="true"/>
      <sz val="9"/>
      <color rgb="FF000000"/>
      <name val="Calibri"/>
      <family val="2"/>
      <charset val="1"/>
    </font>
    <font>
      <sz val="11"/>
      <color rgb="FFFF0000"/>
      <name val="Calibri"/>
      <family val="2"/>
      <charset val="1"/>
    </font>
    <font>
      <b val="true"/>
      <sz val="14"/>
      <name val="Calibri"/>
      <family val="2"/>
      <charset val="1"/>
    </font>
    <font>
      <b val="true"/>
      <sz val="11"/>
      <color rgb="FFFF0000"/>
      <name val="Calibri"/>
      <family val="2"/>
      <charset val="1"/>
    </font>
    <font>
      <sz val="10"/>
      <color rgb="FF000000"/>
      <name val="Calibri"/>
      <family val="2"/>
      <charset val="1"/>
    </font>
    <font>
      <b val="true"/>
      <sz val="10"/>
      <color rgb="FFFFFFFF"/>
      <name val="Calibri"/>
      <family val="2"/>
      <charset val="1"/>
    </font>
    <font>
      <b val="true"/>
      <sz val="10"/>
      <color rgb="FF000000"/>
      <name val="Calibri"/>
      <family val="2"/>
      <charset val="1"/>
    </font>
    <font>
      <b val="true"/>
      <sz val="11"/>
      <color rgb="FF000000"/>
      <name val="Calibri"/>
      <family val="2"/>
      <charset val="1"/>
    </font>
    <font>
      <b val="true"/>
      <i val="true"/>
      <sz val="10"/>
      <name val="Calibri"/>
      <family val="2"/>
      <charset val="1"/>
    </font>
    <font>
      <b val="true"/>
      <sz val="14"/>
      <color rgb="FFFFFFFF"/>
      <name val="Calibri"/>
      <family val="2"/>
      <charset val="1"/>
    </font>
    <font>
      <sz val="10"/>
      <color rgb="FF9999FF"/>
      <name val="Calibri"/>
      <family val="2"/>
      <charset val="1"/>
    </font>
    <font>
      <b val="true"/>
      <sz val="18"/>
      <color rgb="FFFFFFFF"/>
      <name val="Calibri"/>
      <family val="2"/>
      <charset val="1"/>
    </font>
    <font>
      <b val="true"/>
      <sz val="11"/>
      <name val="Calibri"/>
      <family val="2"/>
      <charset val="1"/>
    </font>
    <font>
      <b val="true"/>
      <sz val="11"/>
      <color rgb="FFFFFFFF"/>
      <name val="Calibri"/>
      <family val="2"/>
      <charset val="1"/>
    </font>
    <font>
      <sz val="11"/>
      <color rgb="FFF2F2F2"/>
      <name val="Calibri"/>
      <family val="2"/>
      <charset val="1"/>
    </font>
    <font>
      <i val="true"/>
      <sz val="10"/>
      <name val="Calibri"/>
      <family val="2"/>
      <charset val="1"/>
    </font>
    <font>
      <sz val="10"/>
      <color rgb="FFAFABAB"/>
      <name val="Calibri"/>
      <family val="2"/>
      <charset val="1"/>
    </font>
    <font>
      <u val="single"/>
      <sz val="11"/>
      <color rgb="FF0563C1"/>
      <name val="Calibri"/>
      <family val="2"/>
      <charset val="1"/>
    </font>
    <font>
      <sz val="10"/>
      <color rgb="FF404040"/>
      <name val="Arial"/>
      <family val="2"/>
      <charset val="1"/>
    </font>
    <font>
      <b val="true"/>
      <u val="single"/>
      <sz val="11"/>
      <color rgb="FF000000"/>
      <name val="Calibri"/>
      <family val="2"/>
      <charset val="1"/>
    </font>
    <font>
      <sz val="28"/>
      <color rgb="FF000000"/>
      <name val="Calibri"/>
      <family val="2"/>
      <charset val="1"/>
    </font>
    <font>
      <u val="single"/>
      <sz val="11"/>
      <color rgb="FF000000"/>
      <name val="Calibri"/>
      <family val="2"/>
      <charset val="1"/>
    </font>
    <font>
      <sz val="10"/>
      <name val="Courier New"/>
      <family val="0"/>
      <charset val="1"/>
    </font>
    <font>
      <sz val="10"/>
      <name val="Courier New"/>
      <family val="3"/>
      <charset val="1"/>
    </font>
  </fonts>
  <fills count="14">
    <fill>
      <patternFill patternType="none"/>
    </fill>
    <fill>
      <patternFill patternType="gray125"/>
    </fill>
    <fill>
      <patternFill patternType="solid">
        <fgColor rgb="FF1F4E79"/>
        <bgColor rgb="FF003366"/>
      </patternFill>
    </fill>
    <fill>
      <patternFill patternType="solid">
        <fgColor rgb="FFD9D9D9"/>
        <bgColor rgb="FFD0CECE"/>
      </patternFill>
    </fill>
    <fill>
      <patternFill patternType="solid">
        <fgColor rgb="FFFFFFFF"/>
        <bgColor rgb="FFF2F2F2"/>
      </patternFill>
    </fill>
    <fill>
      <patternFill patternType="solid">
        <fgColor rgb="FFC9C9C9"/>
        <bgColor rgb="FFD0CECE"/>
      </patternFill>
    </fill>
    <fill>
      <patternFill patternType="solid">
        <fgColor rgb="FFBFBFBF"/>
        <bgColor rgb="FFC9C9C9"/>
      </patternFill>
    </fill>
    <fill>
      <patternFill patternType="solid">
        <fgColor rgb="FFA6A6A6"/>
        <bgColor rgb="FFAFABAB"/>
      </patternFill>
    </fill>
    <fill>
      <patternFill patternType="solid">
        <fgColor rgb="FFD0CECE"/>
        <bgColor rgb="FFC9C9C9"/>
      </patternFill>
    </fill>
    <fill>
      <patternFill patternType="solid">
        <fgColor rgb="FFDDEBF7"/>
        <bgColor rgb="FFDEEBF7"/>
      </patternFill>
    </fill>
    <fill>
      <patternFill patternType="solid">
        <fgColor rgb="FF808080"/>
        <bgColor rgb="FF666699"/>
      </patternFill>
    </fill>
    <fill>
      <patternFill patternType="solid">
        <fgColor rgb="FFDEEBF7"/>
        <bgColor rgb="FFDDEBF7"/>
      </patternFill>
    </fill>
    <fill>
      <patternFill patternType="solid">
        <fgColor rgb="FF4472C4"/>
        <bgColor rgb="FF2E75B6"/>
      </patternFill>
    </fill>
    <fill>
      <patternFill patternType="solid">
        <fgColor rgb="FFB4C7E7"/>
        <bgColor rgb="FFC9C9C9"/>
      </patternFill>
    </fill>
  </fills>
  <borders count="48">
    <border diagonalUp="false" diagonalDown="false">
      <left/>
      <right/>
      <top/>
      <bottom/>
      <diagonal/>
    </border>
    <border diagonalUp="false" diagonalDown="false">
      <left style="thin"/>
      <right style="thin"/>
      <top style="thin"/>
      <bottom style="thin"/>
      <diagonal/>
    </border>
    <border diagonalUp="false" diagonalDown="false">
      <left style="hair"/>
      <right style="hair"/>
      <top style="hair"/>
      <bottom style="hair"/>
      <diagonal/>
    </border>
    <border diagonalUp="false" diagonalDown="false">
      <left style="hair"/>
      <right style="hair"/>
      <top/>
      <bottom style="hair"/>
      <diagonal/>
    </border>
    <border diagonalUp="false" diagonalDown="false">
      <left style="thin"/>
      <right/>
      <top style="thin"/>
      <bottom/>
      <diagonal/>
    </border>
    <border diagonalUp="false" diagonalDown="false">
      <left/>
      <right/>
      <top style="thin"/>
      <bottom/>
      <diagonal/>
    </border>
    <border diagonalUp="false" diagonalDown="false">
      <left/>
      <right style="thin"/>
      <top style="thin"/>
      <bottom/>
      <diagonal/>
    </border>
    <border diagonalUp="false" diagonalDown="false">
      <left style="thin"/>
      <right/>
      <top/>
      <bottom/>
      <diagonal/>
    </border>
    <border diagonalUp="false" diagonalDown="false">
      <left/>
      <right style="thin"/>
      <top/>
      <bottom/>
      <diagonal/>
    </border>
    <border diagonalUp="false" diagonalDown="false">
      <left style="thin"/>
      <right style="thin"/>
      <top/>
      <bottom/>
      <diagonal/>
    </border>
    <border diagonalUp="false" diagonalDown="false">
      <left style="thin"/>
      <right style="thin"/>
      <top/>
      <bottom style="thin"/>
      <diagonal/>
    </border>
    <border diagonalUp="false" diagonalDown="false">
      <left style="thin"/>
      <right/>
      <top/>
      <bottom style="thin"/>
      <diagonal/>
    </border>
    <border diagonalUp="false" diagonalDown="false">
      <left/>
      <right style="thin"/>
      <top/>
      <bottom style="thin"/>
      <diagonal/>
    </border>
    <border diagonalUp="false" diagonalDown="false">
      <left style="thin"/>
      <right style="thin"/>
      <top style="thin"/>
      <bottom/>
      <diagonal/>
    </border>
    <border diagonalUp="false" diagonalDown="false">
      <left/>
      <right/>
      <top/>
      <bottom style="thin"/>
      <diagonal/>
    </border>
    <border diagonalUp="false" diagonalDown="false">
      <left style="thin"/>
      <right/>
      <top style="thin"/>
      <bottom style="thin"/>
      <diagonal/>
    </border>
    <border diagonalUp="false" diagonalDown="false">
      <left/>
      <right style="thin"/>
      <top style="thin"/>
      <bottom style="thin"/>
      <diagonal/>
    </border>
    <border diagonalUp="false" diagonalDown="false">
      <left style="thin">
        <color rgb="FFC00000"/>
      </left>
      <right style="thin">
        <color rgb="FFC00000"/>
      </right>
      <top style="thin">
        <color rgb="FFC00000"/>
      </top>
      <bottom style="thin">
        <color rgb="FFC00000"/>
      </bottom>
      <diagonal/>
    </border>
    <border diagonalUp="false" diagonalDown="false">
      <left style="thin">
        <color rgb="FFFFFFFF"/>
      </left>
      <right style="thin">
        <color rgb="FFFFFFFF"/>
      </right>
      <top/>
      <bottom style="thin">
        <color rgb="FFFFFFFF"/>
      </bottom>
      <diagonal/>
    </border>
    <border diagonalUp="false" diagonalDown="false">
      <left style="thin">
        <color rgb="FFC00000"/>
      </left>
      <right/>
      <top/>
      <bottom style="thin">
        <color rgb="FFC00000"/>
      </bottom>
      <diagonal/>
    </border>
    <border diagonalUp="false" diagonalDown="false">
      <left style="thin">
        <color rgb="FFC00000"/>
      </left>
      <right/>
      <top style="thin">
        <color rgb="FFC00000"/>
      </top>
      <bottom style="thin">
        <color rgb="FFC00000"/>
      </bottom>
      <diagonal/>
    </border>
    <border diagonalUp="false" diagonalDown="false">
      <left style="thin"/>
      <right style="thin"/>
      <top style="thin"/>
      <bottom style="double"/>
      <diagonal/>
    </border>
    <border diagonalUp="false" diagonalDown="false">
      <left style="thin"/>
      <right style="thin"/>
      <top style="double"/>
      <bottom style="thin"/>
      <diagonal/>
    </border>
    <border diagonalUp="false" diagonalDown="false">
      <left style="thin"/>
      <right style="thin"/>
      <top/>
      <bottom style="thin">
        <color rgb="FFC00000"/>
      </bottom>
      <diagonal/>
    </border>
    <border diagonalUp="false" diagonalDown="false">
      <left style="thin"/>
      <right style="thin">
        <color rgb="FFC00000"/>
      </right>
      <top style="thin">
        <color rgb="FFC00000"/>
      </top>
      <bottom/>
      <diagonal/>
    </border>
    <border diagonalUp="false" diagonalDown="false">
      <left style="thin">
        <color rgb="FFC00000"/>
      </left>
      <right style="thin">
        <color rgb="FFC00000"/>
      </right>
      <top style="thin">
        <color rgb="FFC00000"/>
      </top>
      <bottom/>
      <diagonal/>
    </border>
    <border diagonalUp="false" diagonalDown="false">
      <left style="thin">
        <color rgb="FFC00000"/>
      </left>
      <right style="thin"/>
      <top style="thin">
        <color rgb="FFC00000"/>
      </top>
      <bottom/>
      <diagonal/>
    </border>
    <border diagonalUp="false" diagonalDown="false">
      <left style="thin"/>
      <right style="thin"/>
      <top style="thin">
        <color rgb="FFC00000"/>
      </top>
      <bottom style="thin">
        <color rgb="FFC00000"/>
      </bottom>
      <diagonal/>
    </border>
    <border diagonalUp="false" diagonalDown="false">
      <left style="thin">
        <color rgb="FFFF0000"/>
      </left>
      <right/>
      <top style="thin">
        <color rgb="FFFF0000"/>
      </top>
      <bottom style="thin">
        <color rgb="FFFF0000"/>
      </bottom>
      <diagonal/>
    </border>
    <border diagonalUp="false" diagonalDown="false">
      <left/>
      <right/>
      <top style="thin">
        <color rgb="FFFF0000"/>
      </top>
      <bottom style="thin">
        <color rgb="FFFF0000"/>
      </bottom>
      <diagonal/>
    </border>
    <border diagonalUp="false" diagonalDown="false">
      <left/>
      <right style="thin">
        <color rgb="FFFF0000"/>
      </right>
      <top style="thin">
        <color rgb="FFFF0000"/>
      </top>
      <bottom style="thin">
        <color rgb="FFFF0000"/>
      </bottom>
      <diagonal/>
    </border>
    <border diagonalUp="false" diagonalDown="false">
      <left/>
      <right/>
      <top style="thin">
        <color rgb="FFC00000"/>
      </top>
      <bottom style="thin">
        <color rgb="FFC00000"/>
      </bottom>
      <diagonal/>
    </border>
    <border diagonalUp="false" diagonalDown="false">
      <left/>
      <right style="thin">
        <color rgb="FFC00000"/>
      </right>
      <top style="thin">
        <color rgb="FFC00000"/>
      </top>
      <bottom style="thin">
        <color rgb="FFC00000"/>
      </bottom>
      <diagonal/>
    </border>
    <border diagonalUp="false" diagonalDown="false">
      <left/>
      <right/>
      <top style="thin"/>
      <bottom style="thin"/>
      <diagonal/>
    </border>
    <border diagonalUp="false" diagonalDown="false">
      <left style="thin">
        <color rgb="FFC00000"/>
      </left>
      <right style="thin">
        <color rgb="FFC00000"/>
      </right>
      <top/>
      <bottom style="thin">
        <color rgb="FFC00000"/>
      </bottom>
      <diagonal/>
    </border>
    <border diagonalUp="false" diagonalDown="false">
      <left style="thin">
        <color rgb="FFFFFFFF"/>
      </left>
      <right style="thin">
        <color rgb="FFFFFFFF"/>
      </right>
      <top style="thin">
        <color rgb="FFFFFFFF"/>
      </top>
      <bottom style="thin">
        <color rgb="FFFFFFFF"/>
      </bottom>
      <diagonal/>
    </border>
    <border diagonalUp="false" diagonalDown="false">
      <left style="thin"/>
      <right style="thin">
        <color rgb="FFC00000"/>
      </right>
      <top style="thin">
        <color rgb="FFC00000"/>
      </top>
      <bottom style="thin">
        <color rgb="FFC00000"/>
      </bottom>
      <diagonal/>
    </border>
    <border diagonalUp="false" diagonalDown="false">
      <left style="thin">
        <color rgb="FFC00000"/>
      </left>
      <right style="thin"/>
      <top style="thin">
        <color rgb="FFC00000"/>
      </top>
      <bottom style="thin">
        <color rgb="FFC00000"/>
      </bottom>
      <diagonal/>
    </border>
    <border diagonalUp="false" diagonalDown="false">
      <left style="thin">
        <color rgb="FFC00000"/>
      </left>
      <right/>
      <top/>
      <bottom/>
      <diagonal/>
    </border>
    <border diagonalUp="false" diagonalDown="false">
      <left/>
      <right/>
      <top/>
      <bottom style="thin">
        <color rgb="FFC00000"/>
      </bottom>
      <diagonal/>
    </border>
    <border diagonalUp="false" diagonalDown="false">
      <left/>
      <right style="thin">
        <color rgb="FFC00000"/>
      </right>
      <top style="thin">
        <color rgb="FFC00000"/>
      </top>
      <bottom/>
      <diagonal/>
    </border>
    <border diagonalUp="false" diagonalDown="false">
      <left style="medium">
        <color rgb="FF4472C4"/>
      </left>
      <right/>
      <top style="medium">
        <color rgb="FF4472C4"/>
      </top>
      <bottom/>
      <diagonal/>
    </border>
    <border diagonalUp="false" diagonalDown="false">
      <left/>
      <right/>
      <top style="medium">
        <color rgb="FF4472C4"/>
      </top>
      <bottom/>
      <diagonal/>
    </border>
    <border diagonalUp="false" diagonalDown="false">
      <left/>
      <right style="medium">
        <color rgb="FF4472C4"/>
      </right>
      <top style="medium">
        <color rgb="FF4472C4"/>
      </top>
      <bottom/>
      <diagonal/>
    </border>
    <border diagonalUp="false" diagonalDown="false">
      <left style="medium">
        <color rgb="FF4472C4"/>
      </left>
      <right/>
      <top/>
      <bottom/>
      <diagonal/>
    </border>
    <border diagonalUp="false" diagonalDown="false">
      <left/>
      <right style="medium">
        <color rgb="FF4472C4"/>
      </right>
      <top/>
      <bottom/>
      <diagonal/>
    </border>
    <border diagonalUp="false" diagonalDown="false">
      <left/>
      <right/>
      <top/>
      <bottom style="medium">
        <color rgb="FF4472C4"/>
      </bottom>
      <diagonal/>
    </border>
    <border diagonalUp="false" diagonalDown="false">
      <left style="thin">
        <color rgb="FF4472C4"/>
      </left>
      <right style="thin">
        <color rgb="FF4472C4"/>
      </right>
      <top style="thin">
        <color rgb="FF4472C4"/>
      </top>
      <bottom style="thin">
        <color rgb="FF4472C4"/>
      </bottom>
      <diagonal/>
    </border>
  </borders>
  <cellStyleXfs count="39">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168" fontId="0" fillId="0" borderId="0" applyFont="true" applyBorder="false" applyAlignment="true" applyProtection="false">
      <alignment horizontal="general" vertical="bottom" textRotation="0" wrapText="false" indent="0" shrinkToFit="false"/>
    </xf>
    <xf numFmtId="41" fontId="1" fillId="0" borderId="0" applyFont="true" applyBorder="false" applyAlignment="false" applyProtection="false"/>
    <xf numFmtId="165" fontId="0" fillId="0" borderId="0" applyFont="true" applyBorder="false" applyAlignment="true" applyProtection="false">
      <alignment horizontal="general" vertical="bottom" textRotation="0" wrapText="false" indent="0" shrinkToFit="false"/>
    </xf>
    <xf numFmtId="42" fontId="1" fillId="0" borderId="0" applyFont="true" applyBorder="false" applyAlignment="false" applyProtection="false"/>
    <xf numFmtId="167" fontId="0" fillId="0" borderId="0" applyFont="true" applyBorder="false" applyAlignment="true" applyProtection="false">
      <alignment horizontal="general" vertical="bottom" textRotation="0" wrapText="false" indent="0" shrinkToFit="false"/>
    </xf>
    <xf numFmtId="164" fontId="46" fillId="0" borderId="0" applyFont="true" applyBorder="false" applyAlignment="true" applyProtection="false">
      <alignment horizontal="general" vertical="bottom" textRotation="0" wrapText="false" indent="0" shrinkToFit="false"/>
    </xf>
    <xf numFmtId="165" fontId="0" fillId="0" borderId="0" applyFont="true" applyBorder="false" applyAlignment="true" applyProtection="false">
      <alignment horizontal="general" vertical="bottom" textRotation="0" wrapText="false" indent="0" shrinkToFit="false"/>
    </xf>
    <xf numFmtId="166" fontId="0" fillId="0" borderId="0" applyFont="true" applyBorder="false" applyAlignment="true" applyProtection="false">
      <alignment horizontal="general" vertical="bottom" textRotation="0" wrapText="false" indent="0" shrinkToFit="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0"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xf numFmtId="164" fontId="4" fillId="0" borderId="0" applyFont="true" applyBorder="true" applyAlignment="true" applyProtection="true">
      <alignment horizontal="general" vertical="bottom" textRotation="0" wrapText="false" indent="0" shrinkToFit="false"/>
      <protection locked="true" hidden="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7" fontId="0" fillId="0" borderId="0" applyFont="true" applyBorder="false" applyAlignment="true" applyProtection="false">
      <alignment horizontal="general" vertical="bottom" textRotation="0" wrapText="false" indent="0" shrinkToFit="false"/>
    </xf>
    <xf numFmtId="164" fontId="4" fillId="0" borderId="0" applyFont="true" applyBorder="false" applyAlignment="true" applyProtection="false">
      <alignment horizontal="general" vertical="bottom" textRotation="0" wrapText="false" indent="0" shrinkToFit="false"/>
    </xf>
    <xf numFmtId="168" fontId="0" fillId="0" borderId="0" applyFont="true" applyBorder="false" applyAlignment="true" applyProtection="false">
      <alignment horizontal="general" vertical="bottom" textRotation="0" wrapText="false" indent="0" shrinkToFit="false"/>
    </xf>
  </cellStyleXfs>
  <cellXfs count="534">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0" borderId="0" xfId="0" applyFont="true" applyBorder="false" applyAlignment="true" applyProtection="false">
      <alignment horizontal="center" vertical="center" textRotation="0" wrapText="false" indent="0" shrinkToFit="false"/>
      <protection locked="true" hidden="false"/>
    </xf>
    <xf numFmtId="169" fontId="6" fillId="0" borderId="1" xfId="0" applyFont="true" applyBorder="true" applyAlignment="true" applyProtection="false">
      <alignment horizontal="center" vertical="center" textRotation="0" wrapText="false" indent="0" shrinkToFit="false"/>
      <protection locked="true" hidden="false"/>
    </xf>
    <xf numFmtId="164" fontId="7" fillId="0" borderId="2" xfId="0" applyFont="true" applyBorder="true" applyAlignment="true" applyProtection="false">
      <alignment horizontal="center" vertical="center" textRotation="0" wrapText="false" indent="0" shrinkToFit="false"/>
      <protection locked="true" hidden="false"/>
    </xf>
    <xf numFmtId="164" fontId="7" fillId="0" borderId="3" xfId="0" applyFont="true" applyBorder="true" applyAlignment="true" applyProtection="false">
      <alignment horizontal="center" vertical="center" textRotation="0" wrapText="false" indent="0" shrinkToFit="false"/>
      <protection locked="true" hidden="false"/>
    </xf>
    <xf numFmtId="164" fontId="7" fillId="0" borderId="0" xfId="0" applyFont="true" applyBorder="false" applyAlignment="true" applyProtection="false">
      <alignment horizontal="center" vertical="center" textRotation="0" wrapText="false" indent="0" shrinkToFit="false"/>
      <protection locked="true" hidden="false"/>
    </xf>
    <xf numFmtId="164" fontId="8" fillId="2" borderId="2" xfId="28" applyFont="true" applyBorder="true" applyAlignment="true" applyProtection="false">
      <alignment horizontal="center" vertical="center" textRotation="0" wrapText="false" indent="0" shrinkToFit="false"/>
      <protection locked="true" hidden="false"/>
    </xf>
    <xf numFmtId="164" fontId="9" fillId="0" borderId="2" xfId="0" applyFont="true" applyBorder="true" applyAlignment="true" applyProtection="false">
      <alignment horizontal="center" vertical="center" textRotation="0" wrapText="false" indent="0" shrinkToFit="false"/>
      <protection locked="true" hidden="false"/>
    </xf>
    <xf numFmtId="170" fontId="9" fillId="0" borderId="2" xfId="19" applyFont="true" applyBorder="true" applyAlignment="true" applyProtection="true">
      <alignment horizontal="center" vertical="center" textRotation="0" wrapText="false" indent="0" shrinkToFit="false"/>
      <protection locked="true" hidden="false"/>
    </xf>
    <xf numFmtId="170" fontId="6" fillId="0" borderId="0" xfId="0" applyFont="true" applyBorder="false" applyAlignment="true" applyProtection="false">
      <alignment horizontal="center" vertical="center" textRotation="0" wrapText="false" indent="0" shrinkToFit="false"/>
      <protection locked="true" hidden="false"/>
    </xf>
    <xf numFmtId="164" fontId="10" fillId="0" borderId="2" xfId="0" applyFont="true" applyBorder="true" applyAlignment="true" applyProtection="false">
      <alignment horizontal="center" vertical="center" textRotation="0" wrapText="false" indent="0" shrinkToFit="false"/>
      <protection locked="true" hidden="false"/>
    </xf>
    <xf numFmtId="170" fontId="10" fillId="0" borderId="2" xfId="19" applyFont="true" applyBorder="true" applyAlignment="true" applyProtection="true">
      <alignment horizontal="center" vertical="center" textRotation="0" wrapText="false" indent="0" shrinkToFit="false"/>
      <protection locked="true" hidden="false"/>
    </xf>
    <xf numFmtId="164" fontId="11" fillId="0" borderId="1" xfId="0" applyFont="true" applyBorder="true" applyAlignment="true" applyProtection="false">
      <alignment horizontal="general" vertical="center" textRotation="0" wrapText="false" indent="0" shrinkToFit="false"/>
      <protection locked="true" hidden="false"/>
    </xf>
    <xf numFmtId="165" fontId="6" fillId="0" borderId="0" xfId="0" applyFont="true" applyBorder="false" applyAlignment="true" applyProtection="false">
      <alignment horizontal="center" vertical="center" textRotation="0" wrapText="false" indent="0" shrinkToFit="false"/>
      <protection locked="true" hidden="false"/>
    </xf>
    <xf numFmtId="164" fontId="12" fillId="0" borderId="0" xfId="0" applyFont="true" applyBorder="true" applyAlignment="true" applyProtection="false">
      <alignment horizontal="center" vertical="center" textRotation="0" wrapText="true" indent="0" shrinkToFit="false"/>
      <protection locked="true" hidden="false"/>
    </xf>
    <xf numFmtId="164" fontId="0" fillId="0" borderId="4" xfId="0" applyFont="false" applyBorder="true" applyAlignment="false" applyProtection="false">
      <alignment horizontal="general" vertical="bottom" textRotation="0" wrapText="false" indent="0" shrinkToFit="false"/>
      <protection locked="true" hidden="false"/>
    </xf>
    <xf numFmtId="164" fontId="0" fillId="0" borderId="5" xfId="0" applyFont="false" applyBorder="true" applyAlignment="false" applyProtection="false">
      <alignment horizontal="general" vertical="bottom" textRotation="0" wrapText="false" indent="0" shrinkToFit="false"/>
      <protection locked="true" hidden="false"/>
    </xf>
    <xf numFmtId="164" fontId="0" fillId="0" borderId="6" xfId="0" applyFont="false" applyBorder="true" applyAlignment="false" applyProtection="false">
      <alignment horizontal="general" vertical="bottom" textRotation="0" wrapText="false" indent="0" shrinkToFit="false"/>
      <protection locked="true" hidden="false"/>
    </xf>
    <xf numFmtId="164" fontId="0" fillId="0" borderId="7" xfId="0" applyFont="false" applyBorder="true" applyAlignment="false" applyProtection="false">
      <alignment horizontal="general" vertical="bottom" textRotation="0" wrapText="false" indent="0" shrinkToFit="false"/>
      <protection locked="true" hidden="false"/>
    </xf>
    <xf numFmtId="164" fontId="0" fillId="0" borderId="8" xfId="0" applyFont="false" applyBorder="true" applyAlignment="false" applyProtection="false">
      <alignment horizontal="general" vertical="bottom" textRotation="0" wrapText="false" indent="0" shrinkToFit="false"/>
      <protection locked="true" hidden="false"/>
    </xf>
    <xf numFmtId="164" fontId="11" fillId="0" borderId="9" xfId="26" applyFont="true" applyBorder="true" applyAlignment="true" applyProtection="false">
      <alignment horizontal="center" vertical="bottom" textRotation="0" wrapText="false" indent="0" shrinkToFit="false"/>
      <protection locked="true" hidden="false"/>
    </xf>
    <xf numFmtId="164" fontId="13" fillId="0" borderId="9" xfId="0" applyFont="true" applyBorder="true" applyAlignment="true" applyProtection="false">
      <alignment horizontal="center" vertical="bottom" textRotation="0" wrapText="false" indent="0" shrinkToFit="false"/>
      <protection locked="true" hidden="false"/>
    </xf>
    <xf numFmtId="164" fontId="13" fillId="0" borderId="7" xfId="0" applyFont="true" applyBorder="true" applyAlignment="true" applyProtection="false">
      <alignment horizontal="center" vertical="bottom" textRotation="0" wrapText="false" indent="0" shrinkToFit="false"/>
      <protection locked="true" hidden="false"/>
    </xf>
    <xf numFmtId="164" fontId="13" fillId="0" borderId="0" xfId="0" applyFont="true" applyBorder="false" applyAlignment="true" applyProtection="false">
      <alignment horizontal="center" vertical="bottom" textRotation="0" wrapText="false" indent="0" shrinkToFit="false"/>
      <protection locked="true" hidden="false"/>
    </xf>
    <xf numFmtId="164" fontId="13" fillId="0" borderId="8" xfId="0" applyFont="true" applyBorder="true" applyAlignment="true" applyProtection="false">
      <alignment horizontal="center" vertical="bottom" textRotation="0" wrapText="false" indent="0" shrinkToFit="false"/>
      <protection locked="true" hidden="false"/>
    </xf>
    <xf numFmtId="164" fontId="14" fillId="0" borderId="9" xfId="0" applyFont="true" applyBorder="true" applyAlignment="true" applyProtection="false">
      <alignment horizontal="center" vertical="bottom" textRotation="0" wrapText="false" indent="0" shrinkToFit="false"/>
      <protection locked="true" hidden="false"/>
    </xf>
    <xf numFmtId="164" fontId="15" fillId="0" borderId="9" xfId="0" applyFont="true" applyBorder="true" applyAlignment="true" applyProtection="false">
      <alignment horizontal="center" vertical="bottom" textRotation="0" wrapText="false" indent="0" shrinkToFit="false"/>
      <protection locked="true" hidden="false"/>
    </xf>
    <xf numFmtId="164" fontId="16" fillId="0" borderId="8" xfId="0" applyFont="true" applyBorder="true" applyAlignment="true" applyProtection="false">
      <alignment horizontal="center" vertical="bottom" textRotation="0" wrapText="false" indent="0" shrinkToFit="false"/>
      <protection locked="true" hidden="false"/>
    </xf>
    <xf numFmtId="164" fontId="0" fillId="0" borderId="10" xfId="0" applyFont="true" applyBorder="true" applyAlignment="true" applyProtection="false">
      <alignment horizontal="center" vertical="bottom" textRotation="0" wrapText="false" indent="0" shrinkToFit="false"/>
      <protection locked="true" hidden="false"/>
    </xf>
    <xf numFmtId="164" fontId="17" fillId="0" borderId="0" xfId="0" applyFont="true" applyBorder="false" applyAlignment="true" applyProtection="false">
      <alignment horizontal="left" vertical="bottom" textRotation="0" wrapText="false" indent="0" shrinkToFit="false"/>
      <protection locked="true" hidden="false"/>
    </xf>
    <xf numFmtId="164" fontId="4" fillId="0" borderId="7" xfId="0" applyFont="true" applyBorder="true" applyAlignment="false" applyProtection="false">
      <alignment horizontal="general" vertical="bottom" textRotation="0" wrapText="false" indent="0" shrinkToFit="false"/>
      <protection locked="true" hidden="false"/>
    </xf>
    <xf numFmtId="164" fontId="18" fillId="0" borderId="4" xfId="0" applyFont="true" applyBorder="true" applyAlignment="true" applyProtection="false">
      <alignment horizontal="left" vertical="bottom" textRotation="0" wrapText="false" indent="0" shrinkToFit="false"/>
      <protection locked="true" hidden="false"/>
    </xf>
    <xf numFmtId="171" fontId="19" fillId="0" borderId="6" xfId="0" applyFont="true" applyBorder="true" applyAlignment="true" applyProtection="false">
      <alignment horizontal="left" vertical="top" textRotation="0" wrapText="false" indent="0" shrinkToFit="false"/>
      <protection locked="true" hidden="false"/>
    </xf>
    <xf numFmtId="164" fontId="20" fillId="0" borderId="8" xfId="0" applyFont="true" applyBorder="true" applyAlignment="true" applyProtection="false">
      <alignment horizontal="left" vertical="bottom" textRotation="0" wrapText="false" indent="0" shrinkToFit="false"/>
      <protection locked="true" hidden="false"/>
    </xf>
    <xf numFmtId="164" fontId="4" fillId="0" borderId="0" xfId="0" applyFont="true" applyBorder="false" applyAlignment="false" applyProtection="false">
      <alignment horizontal="general" vertical="bottom" textRotation="0" wrapText="false" indent="0" shrinkToFit="false"/>
      <protection locked="true" hidden="false"/>
    </xf>
    <xf numFmtId="164" fontId="18" fillId="0" borderId="7" xfId="0" applyFont="true" applyBorder="true" applyAlignment="true" applyProtection="false">
      <alignment horizontal="left" vertical="center" textRotation="0" wrapText="true" indent="0" shrinkToFit="false"/>
      <protection locked="true" hidden="false"/>
    </xf>
    <xf numFmtId="171" fontId="19" fillId="0" borderId="8" xfId="0" applyFont="true" applyBorder="true" applyAlignment="true" applyProtection="false">
      <alignment horizontal="justify" vertical="top" textRotation="0" wrapText="true" indent="0" shrinkToFit="false"/>
      <protection locked="true" hidden="false"/>
    </xf>
    <xf numFmtId="164" fontId="0" fillId="0" borderId="0" xfId="0" applyFont="false" applyBorder="false" applyAlignment="true" applyProtection="false">
      <alignment horizontal="general" vertical="bottom" textRotation="0" wrapText="true" indent="0" shrinkToFit="false"/>
      <protection locked="true" hidden="false"/>
    </xf>
    <xf numFmtId="164" fontId="18" fillId="0" borderId="7" xfId="0" applyFont="true" applyBorder="true" applyAlignment="true" applyProtection="false">
      <alignment horizontal="left" vertical="bottom" textRotation="0" wrapText="false" indent="0" shrinkToFit="false"/>
      <protection locked="true" hidden="false"/>
    </xf>
    <xf numFmtId="171" fontId="19" fillId="0" borderId="8" xfId="0" applyFont="true" applyBorder="true" applyAlignment="true" applyProtection="false">
      <alignment horizontal="left" vertical="top" textRotation="0" wrapText="false" indent="0" shrinkToFit="false"/>
      <protection locked="true" hidden="false"/>
    </xf>
    <xf numFmtId="164" fontId="18" fillId="0" borderId="7" xfId="0" applyFont="true" applyBorder="true" applyAlignment="true" applyProtection="false">
      <alignment horizontal="left" vertical="center" textRotation="0" wrapText="false" indent="0" shrinkToFit="false"/>
      <protection locked="true" hidden="false"/>
    </xf>
    <xf numFmtId="171" fontId="19" fillId="0" borderId="8" xfId="0" applyFont="true" applyBorder="true" applyAlignment="true" applyProtection="false">
      <alignment horizontal="left" vertical="top" textRotation="0" wrapText="true" indent="0" shrinkToFit="false"/>
      <protection locked="true" hidden="false"/>
    </xf>
    <xf numFmtId="164" fontId="20" fillId="0" borderId="8" xfId="0" applyFont="true" applyBorder="true" applyAlignment="true" applyProtection="false">
      <alignment horizontal="center" vertical="bottom" textRotation="0" wrapText="true" indent="0" shrinkToFit="false"/>
      <protection locked="true" hidden="false"/>
    </xf>
    <xf numFmtId="172" fontId="0" fillId="0" borderId="0" xfId="0" applyFont="false" applyBorder="false" applyAlignment="false" applyProtection="false">
      <alignment horizontal="general" vertical="bottom" textRotation="0" wrapText="false" indent="0" shrinkToFit="false"/>
      <protection locked="true" hidden="false"/>
    </xf>
    <xf numFmtId="164" fontId="4" fillId="0" borderId="8" xfId="0" applyFont="true" applyBorder="true" applyAlignment="false" applyProtection="false">
      <alignment horizontal="general" vertical="bottom" textRotation="0" wrapText="false" indent="0" shrinkToFit="false"/>
      <protection locked="true" hidden="false"/>
    </xf>
    <xf numFmtId="173" fontId="19" fillId="0" borderId="8" xfId="0" applyFont="true" applyBorder="true" applyAlignment="true" applyProtection="false">
      <alignment horizontal="left" vertical="top" textRotation="0" wrapText="false" indent="0" shrinkToFit="false"/>
      <protection locked="true" hidden="false"/>
    </xf>
    <xf numFmtId="164" fontId="18" fillId="0" borderId="7" xfId="0" applyFont="true" applyBorder="true" applyAlignment="true" applyProtection="false">
      <alignment horizontal="left" vertical="top" textRotation="0" wrapText="false" indent="0" shrinkToFit="false"/>
      <protection locked="true" hidden="false"/>
    </xf>
    <xf numFmtId="164" fontId="19" fillId="0" borderId="8" xfId="0" applyFont="true" applyBorder="true" applyAlignment="true" applyProtection="false">
      <alignment horizontal="left" vertical="top" textRotation="0" wrapText="true" indent="0" shrinkToFit="false"/>
      <protection locked="true" hidden="false"/>
    </xf>
    <xf numFmtId="174" fontId="19" fillId="0" borderId="0" xfId="0" applyFont="true" applyBorder="false" applyAlignment="true" applyProtection="false">
      <alignment horizontal="left" vertical="top" textRotation="0" wrapText="false" indent="0" shrinkToFit="false"/>
      <protection locked="true" hidden="false"/>
    </xf>
    <xf numFmtId="164" fontId="19" fillId="0" borderId="8" xfId="0" applyFont="true" applyBorder="true" applyAlignment="true" applyProtection="false">
      <alignment horizontal="general" vertical="top" textRotation="0" wrapText="false" indent="0" shrinkToFit="false"/>
      <protection locked="true" hidden="false"/>
    </xf>
    <xf numFmtId="164" fontId="19" fillId="0" borderId="8" xfId="0" applyFont="true" applyBorder="true" applyAlignment="true" applyProtection="false">
      <alignment horizontal="left" vertical="top" textRotation="0" wrapText="false" indent="0" shrinkToFit="false"/>
      <protection locked="true" hidden="false"/>
    </xf>
    <xf numFmtId="174" fontId="18" fillId="0" borderId="0" xfId="0" applyFont="true" applyBorder="false" applyAlignment="true" applyProtection="false">
      <alignment horizontal="left" vertical="top" textRotation="0" wrapText="false" indent="0" shrinkToFit="false"/>
      <protection locked="true" hidden="false"/>
    </xf>
    <xf numFmtId="164" fontId="21" fillId="0" borderId="7" xfId="0" applyFont="true" applyBorder="true" applyAlignment="true" applyProtection="false">
      <alignment horizontal="left" vertical="bottom" textRotation="0" wrapText="false" indent="0" shrinkToFit="false"/>
      <protection locked="true" hidden="false"/>
    </xf>
    <xf numFmtId="164" fontId="22" fillId="0" borderId="0" xfId="30" applyFont="true" applyBorder="false" applyAlignment="true" applyProtection="false">
      <alignment horizontal="general" vertical="top" textRotation="0" wrapText="false" indent="0" shrinkToFit="false"/>
      <protection locked="true" hidden="false"/>
    </xf>
    <xf numFmtId="164" fontId="19" fillId="0" borderId="8" xfId="30" applyFont="true" applyBorder="true" applyAlignment="true" applyProtection="false">
      <alignment horizontal="general" vertical="top" textRotation="0" wrapText="false" indent="0" shrinkToFit="false"/>
      <protection locked="true" hidden="false"/>
    </xf>
    <xf numFmtId="164" fontId="18" fillId="0" borderId="7" xfId="0" applyFont="true" applyBorder="true" applyAlignment="true" applyProtection="false">
      <alignment horizontal="general" vertical="top" textRotation="0" wrapText="false" indent="0" shrinkToFit="false"/>
      <protection locked="true" hidden="false"/>
    </xf>
    <xf numFmtId="164" fontId="19" fillId="0" borderId="8" xfId="0" applyFont="true" applyBorder="true" applyAlignment="true" applyProtection="false">
      <alignment horizontal="justify" vertical="top" textRotation="0" wrapText="true" indent="0" shrinkToFit="false"/>
      <protection locked="true" hidden="false"/>
    </xf>
    <xf numFmtId="164" fontId="4" fillId="0" borderId="7" xfId="0" applyFont="true" applyBorder="true" applyAlignment="true" applyProtection="false">
      <alignment horizontal="general" vertical="top" textRotation="0" wrapText="false" indent="0" shrinkToFit="false"/>
      <protection locked="true" hidden="false"/>
    </xf>
    <xf numFmtId="164" fontId="18" fillId="0" borderId="11" xfId="0" applyFont="true" applyBorder="true" applyAlignment="true" applyProtection="false">
      <alignment horizontal="left" vertical="top" textRotation="0" wrapText="false" indent="0" shrinkToFit="false"/>
      <protection locked="true" hidden="false"/>
    </xf>
    <xf numFmtId="164" fontId="18" fillId="0" borderId="12" xfId="0" applyFont="true" applyBorder="true" applyAlignment="true" applyProtection="false">
      <alignment horizontal="left" vertical="top" textRotation="0" wrapText="false" indent="0" shrinkToFit="false"/>
      <protection locked="true" hidden="false"/>
    </xf>
    <xf numFmtId="164" fontId="4" fillId="0" borderId="8" xfId="0" applyFont="true" applyBorder="true" applyAlignment="true" applyProtection="false">
      <alignment horizontal="general" vertical="top" textRotation="0" wrapText="false" indent="0" shrinkToFit="false"/>
      <protection locked="true" hidden="false"/>
    </xf>
    <xf numFmtId="164" fontId="4" fillId="0" borderId="0" xfId="0" applyFont="true" applyBorder="false" applyAlignment="true" applyProtection="false">
      <alignment horizontal="general" vertical="top" textRotation="0" wrapText="false" indent="0" shrinkToFit="false"/>
      <protection locked="true" hidden="false"/>
    </xf>
    <xf numFmtId="164" fontId="23" fillId="0" borderId="0" xfId="0" applyFont="true" applyBorder="false" applyAlignment="false" applyProtection="false">
      <alignment horizontal="general" vertical="bottom" textRotation="0" wrapText="false" indent="0" shrinkToFit="false"/>
      <protection locked="true" hidden="false"/>
    </xf>
    <xf numFmtId="164" fontId="23" fillId="0" borderId="0" xfId="0" applyFont="true" applyBorder="false" applyAlignment="true" applyProtection="false">
      <alignment horizontal="left" vertical="bottom" textRotation="0" wrapText="false" indent="0" shrinkToFit="false"/>
      <protection locked="true" hidden="false"/>
    </xf>
    <xf numFmtId="164" fontId="24" fillId="0" borderId="13" xfId="0" applyFont="true" applyBorder="true" applyAlignment="true" applyProtection="false">
      <alignment horizontal="left" vertical="center" textRotation="0" wrapText="false" indent="0" shrinkToFit="false"/>
      <protection locked="true" hidden="false"/>
    </xf>
    <xf numFmtId="175" fontId="0" fillId="0" borderId="0" xfId="19" applyFont="true" applyBorder="true" applyAlignment="true" applyProtection="true">
      <alignment horizontal="general" vertical="bottom" textRotation="0" wrapText="false" indent="0" shrinkToFit="false"/>
      <protection locked="true" hidden="false"/>
    </xf>
    <xf numFmtId="164" fontId="25" fillId="0" borderId="7" xfId="0" applyFont="true" applyBorder="true" applyAlignment="false" applyProtection="false">
      <alignment horizontal="general" vertical="bottom" textRotation="0" wrapText="false" indent="0" shrinkToFit="false"/>
      <protection locked="true" hidden="false"/>
    </xf>
    <xf numFmtId="164" fontId="11" fillId="0" borderId="7" xfId="0" applyFont="true" applyBorder="true" applyAlignment="true" applyProtection="false">
      <alignment horizontal="general" vertical="center" textRotation="0" wrapText="false" indent="0" shrinkToFit="false"/>
      <protection locked="true" hidden="false"/>
    </xf>
    <xf numFmtId="164" fontId="11" fillId="0" borderId="0" xfId="0" applyFont="true" applyBorder="false" applyAlignment="true" applyProtection="false">
      <alignment horizontal="general" vertical="center" textRotation="0" wrapText="false" indent="0" shrinkToFit="false"/>
      <protection locked="true" hidden="false"/>
    </xf>
    <xf numFmtId="166" fontId="11" fillId="0" borderId="8" xfId="22" applyFont="true" applyBorder="true" applyAlignment="true" applyProtection="true">
      <alignment horizontal="general" vertical="center" textRotation="0" wrapText="false" indent="0" shrinkToFit="false"/>
      <protection locked="true" hidden="false"/>
    </xf>
    <xf numFmtId="164" fontId="25" fillId="0" borderId="8" xfId="0" applyFont="true" applyBorder="true" applyAlignment="false" applyProtection="false">
      <alignment horizontal="general" vertical="bottom" textRotation="0" wrapText="false" indent="0" shrinkToFit="false"/>
      <protection locked="true" hidden="false"/>
    </xf>
    <xf numFmtId="164" fontId="25" fillId="0" borderId="0" xfId="0" applyFont="true" applyBorder="false" applyAlignment="false" applyProtection="false">
      <alignment horizontal="general" vertical="bottom" textRotation="0" wrapText="false" indent="0" shrinkToFit="false"/>
      <protection locked="true" hidden="false"/>
    </xf>
    <xf numFmtId="170" fontId="0" fillId="0" borderId="0" xfId="19" applyFont="true" applyBorder="true" applyAlignment="true" applyProtection="true">
      <alignment horizontal="general" vertical="bottom" textRotation="0" wrapText="false" indent="0" shrinkToFit="false"/>
      <protection locked="true" hidden="false"/>
    </xf>
    <xf numFmtId="176" fontId="0" fillId="0" borderId="0" xfId="0" applyFont="false" applyBorder="false" applyAlignment="false" applyProtection="false">
      <alignment horizontal="general" vertical="bottom" textRotation="0" wrapText="false" indent="0" shrinkToFit="false"/>
      <protection locked="true" hidden="false"/>
    </xf>
    <xf numFmtId="165" fontId="0" fillId="0" borderId="0" xfId="17" applyFont="true" applyBorder="true" applyAlignment="true" applyProtection="true">
      <alignment horizontal="general" vertical="bottom" textRotation="0" wrapText="false" indent="0" shrinkToFit="false"/>
      <protection locked="true" hidden="false"/>
    </xf>
    <xf numFmtId="164" fontId="26" fillId="0" borderId="7" xfId="0" applyFont="true" applyBorder="true" applyAlignment="false" applyProtection="false">
      <alignment horizontal="general" vertical="bottom" textRotation="0" wrapText="false" indent="0" shrinkToFit="false"/>
      <protection locked="true" hidden="false"/>
    </xf>
    <xf numFmtId="165" fontId="0" fillId="0" borderId="0" xfId="0" applyFont="false" applyBorder="false" applyAlignment="false" applyProtection="false">
      <alignment horizontal="general" vertical="bottom" textRotation="0" wrapText="false" indent="0" shrinkToFit="false"/>
      <protection locked="true" hidden="false"/>
    </xf>
    <xf numFmtId="170" fontId="0" fillId="0" borderId="0" xfId="0" applyFont="false" applyBorder="false" applyAlignment="false" applyProtection="false">
      <alignment horizontal="general" vertical="bottom" textRotation="0" wrapText="false" indent="0" shrinkToFit="false"/>
      <protection locked="true" hidden="false"/>
    </xf>
    <xf numFmtId="164" fontId="27" fillId="0" borderId="7" xfId="0" applyFont="true" applyBorder="true" applyAlignment="true" applyProtection="false">
      <alignment horizontal="general" vertical="center" textRotation="0" wrapText="false" indent="0" shrinkToFit="false"/>
      <protection locked="true" hidden="false"/>
    </xf>
    <xf numFmtId="164" fontId="26" fillId="0" borderId="8"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false" applyAlignment="false" applyProtection="false">
      <alignment horizontal="general" vertical="bottom" textRotation="0" wrapText="false" indent="0" shrinkToFit="false"/>
      <protection locked="true" hidden="false"/>
    </xf>
    <xf numFmtId="164" fontId="25" fillId="0" borderId="9" xfId="0" applyFont="true" applyBorder="true" applyAlignment="false" applyProtection="false">
      <alignment horizontal="general" vertical="bottom" textRotation="0" wrapText="false" indent="0" shrinkToFit="false"/>
      <protection locked="true" hidden="false"/>
    </xf>
    <xf numFmtId="164" fontId="28" fillId="0" borderId="8" xfId="0" applyFont="true" applyBorder="true" applyAlignment="true" applyProtection="false">
      <alignment horizontal="center" vertical="center" textRotation="0" wrapText="false" indent="0" shrinkToFit="false"/>
      <protection locked="true" hidden="false"/>
    </xf>
    <xf numFmtId="164" fontId="26" fillId="0" borderId="9" xfId="0" applyFont="true" applyBorder="true" applyAlignment="false" applyProtection="false">
      <alignment horizontal="general" vertical="bottom" textRotation="0" wrapText="false" indent="0" shrinkToFit="false"/>
      <protection locked="true" hidden="false"/>
    </xf>
    <xf numFmtId="164" fontId="24" fillId="0" borderId="8" xfId="0" applyFont="true" applyBorder="true" applyAlignment="true" applyProtection="false">
      <alignment horizontal="left" vertical="center" textRotation="0" wrapText="false" indent="0" shrinkToFit="false"/>
      <protection locked="true" hidden="false"/>
    </xf>
    <xf numFmtId="177" fontId="0" fillId="0" borderId="0" xfId="19" applyFont="true" applyBorder="true" applyAlignment="true" applyProtection="true">
      <alignment horizontal="general" vertical="bottom" textRotation="0" wrapText="false" indent="0" shrinkToFit="false"/>
      <protection locked="true" hidden="false"/>
    </xf>
    <xf numFmtId="178" fontId="0" fillId="0" borderId="0" xfId="0" applyFont="false" applyBorder="false" applyAlignment="false" applyProtection="false">
      <alignment horizontal="general" vertical="bottom" textRotation="0" wrapText="false" indent="0" shrinkToFit="false"/>
      <protection locked="true" hidden="false"/>
    </xf>
    <xf numFmtId="165" fontId="29" fillId="0" borderId="0" xfId="17" applyFont="true" applyBorder="true" applyAlignment="true" applyProtection="true">
      <alignment horizontal="center" vertical="center" textRotation="0" wrapText="false" indent="0" shrinkToFit="false"/>
      <protection locked="true" hidden="false"/>
    </xf>
    <xf numFmtId="164" fontId="29" fillId="0" borderId="0" xfId="0" applyFont="true" applyBorder="false" applyAlignment="true" applyProtection="false">
      <alignment horizontal="center" vertical="center" textRotation="0" wrapText="false" indent="0" shrinkToFit="false"/>
      <protection locked="true" hidden="false"/>
    </xf>
    <xf numFmtId="179" fontId="29" fillId="0" borderId="0" xfId="0" applyFont="true" applyBorder="false" applyAlignment="true" applyProtection="false">
      <alignment horizontal="center" vertical="center" textRotation="0" wrapText="false" indent="0" shrinkToFit="false"/>
      <protection locked="true" hidden="false"/>
    </xf>
    <xf numFmtId="178" fontId="29" fillId="0" borderId="0" xfId="0" applyFont="true" applyBorder="false" applyAlignment="true" applyProtection="false">
      <alignment horizontal="center" vertical="center" textRotation="0" wrapText="false" indent="0" shrinkToFit="false"/>
      <protection locked="true" hidden="false"/>
    </xf>
    <xf numFmtId="165" fontId="30" fillId="0" borderId="0" xfId="0" applyFont="true" applyBorder="false" applyAlignment="false" applyProtection="false">
      <alignment horizontal="general" vertical="bottom" textRotation="0" wrapText="false" indent="0" shrinkToFit="false"/>
      <protection locked="true" hidden="false"/>
    </xf>
    <xf numFmtId="164" fontId="4" fillId="0" borderId="9" xfId="0" applyFont="true" applyBorder="true" applyAlignment="false" applyProtection="false">
      <alignment horizontal="general" vertical="bottom" textRotation="0" wrapText="false" indent="0" shrinkToFit="false"/>
      <protection locked="true" hidden="false"/>
    </xf>
    <xf numFmtId="164" fontId="27" fillId="0" borderId="0" xfId="0" applyFont="true" applyBorder="false" applyAlignment="true" applyProtection="false">
      <alignment horizontal="general" vertical="center" textRotation="0" wrapText="false" indent="0" shrinkToFit="false"/>
      <protection locked="true" hidden="false"/>
    </xf>
    <xf numFmtId="164" fontId="31" fillId="0" borderId="0" xfId="0" applyFont="true" applyBorder="false" applyAlignment="true" applyProtection="false">
      <alignment horizontal="general" vertical="center" textRotation="0" wrapText="false" indent="0" shrinkToFit="false"/>
      <protection locked="true" hidden="false"/>
    </xf>
    <xf numFmtId="166" fontId="31" fillId="0" borderId="8" xfId="22" applyFont="true" applyBorder="true" applyAlignment="true" applyProtection="true">
      <alignment horizontal="general" vertical="center" textRotation="0" wrapText="false" indent="0" shrinkToFit="false"/>
      <protection locked="true" hidden="false"/>
    </xf>
    <xf numFmtId="179" fontId="0" fillId="0" borderId="0" xfId="0" applyFont="false" applyBorder="false" applyAlignment="false" applyProtection="false">
      <alignment horizontal="general" vertical="bottom" textRotation="0" wrapText="false" indent="0" shrinkToFit="false"/>
      <protection locked="true" hidden="false"/>
    </xf>
    <xf numFmtId="164" fontId="11" fillId="0" borderId="14" xfId="0" applyFont="true" applyBorder="true" applyAlignment="true" applyProtection="false">
      <alignment horizontal="left" vertical="center" textRotation="0" wrapText="false" indent="0" shrinkToFit="false"/>
      <protection locked="true" hidden="false"/>
    </xf>
    <xf numFmtId="166" fontId="11" fillId="0" borderId="12" xfId="22" applyFont="true" applyBorder="true" applyAlignment="true" applyProtection="true">
      <alignment horizontal="general" vertical="center" textRotation="0" wrapText="false" indent="0" shrinkToFit="false"/>
      <protection locked="true" hidden="false"/>
    </xf>
    <xf numFmtId="180" fontId="0" fillId="0" borderId="0" xfId="0" applyFont="false" applyBorder="false" applyAlignment="false" applyProtection="false">
      <alignment horizontal="general" vertical="bottom" textRotation="0" wrapText="false" indent="0" shrinkToFit="false"/>
      <protection locked="true" hidden="false"/>
    </xf>
    <xf numFmtId="166" fontId="4" fillId="0" borderId="0" xfId="22" applyFont="true" applyBorder="true" applyAlignment="true" applyProtection="true">
      <alignment horizontal="general" vertical="bottom" textRotation="0" wrapText="false" indent="0" shrinkToFit="false"/>
      <protection locked="true" hidden="false"/>
    </xf>
    <xf numFmtId="164" fontId="18" fillId="0" borderId="15" xfId="0" applyFont="true" applyBorder="true" applyAlignment="true" applyProtection="false">
      <alignment horizontal="left" vertical="top" textRotation="0" wrapText="false" indent="0" shrinkToFit="false"/>
      <protection locked="true" hidden="false"/>
    </xf>
    <xf numFmtId="164" fontId="19" fillId="0" borderId="16" xfId="0" applyFont="true" applyBorder="true" applyAlignment="true" applyProtection="false">
      <alignment horizontal="justify" vertical="center" textRotation="0" wrapText="true" indent="0" shrinkToFit="false"/>
      <protection locked="true" hidden="false"/>
    </xf>
    <xf numFmtId="164" fontId="4" fillId="0" borderId="11" xfId="0" applyFont="true" applyBorder="true" applyAlignment="false" applyProtection="false">
      <alignment horizontal="general" vertical="bottom" textRotation="0" wrapText="false" indent="0" shrinkToFit="false"/>
      <protection locked="true" hidden="false"/>
    </xf>
    <xf numFmtId="164" fontId="4" fillId="0" borderId="14" xfId="0" applyFont="true" applyBorder="true" applyAlignment="false" applyProtection="false">
      <alignment horizontal="general" vertical="bottom" textRotation="0" wrapText="false" indent="0" shrinkToFit="false"/>
      <protection locked="true" hidden="false"/>
    </xf>
    <xf numFmtId="164" fontId="4" fillId="0" borderId="12" xfId="0" applyFont="true" applyBorder="true" applyAlignment="false" applyProtection="false">
      <alignment horizontal="general" vertical="bottom" textRotation="0" wrapText="false" indent="0" shrinkToFit="false"/>
      <protection locked="true" hidden="false"/>
    </xf>
    <xf numFmtId="178" fontId="0" fillId="0" borderId="0" xfId="0" applyFont="false" applyBorder="false" applyAlignment="true" applyProtection="false">
      <alignment horizontal="general" vertical="top" textRotation="0" wrapText="true" indent="0" shrinkToFit="false"/>
      <protection locked="true" hidden="false"/>
    </xf>
    <xf numFmtId="180" fontId="32" fillId="0" borderId="0" xfId="0" applyFont="true" applyBorder="false" applyAlignment="false" applyProtection="false">
      <alignment horizontal="general" vertical="bottom" textRotation="0" wrapText="false" indent="0" shrinkToFit="false"/>
      <protection locked="true" hidden="false"/>
    </xf>
    <xf numFmtId="164" fontId="33" fillId="0" borderId="0" xfId="0" applyFont="true" applyBorder="false" applyAlignment="false" applyProtection="false">
      <alignment horizontal="general" vertical="bottom" textRotation="0" wrapText="false" indent="0" shrinkToFit="false"/>
      <protection locked="true" hidden="false"/>
    </xf>
    <xf numFmtId="164" fontId="19" fillId="0" borderId="0" xfId="23" applyFont="true" applyBorder="false" applyAlignment="true" applyProtection="false">
      <alignment horizontal="left" vertical="center" textRotation="0" wrapText="false" indent="0" shrinkToFit="false"/>
      <protection locked="true" hidden="false"/>
    </xf>
    <xf numFmtId="164" fontId="19" fillId="0" borderId="0" xfId="23" applyFont="true" applyBorder="false" applyAlignment="true" applyProtection="false">
      <alignment horizontal="left" vertical="center" textRotation="0" wrapText="true" indent="0" shrinkToFit="false"/>
      <protection locked="true" hidden="false"/>
    </xf>
    <xf numFmtId="164" fontId="19" fillId="0" borderId="0" xfId="23" applyFont="true" applyBorder="false" applyAlignment="true" applyProtection="false">
      <alignment horizontal="center" vertical="center" textRotation="0" wrapText="false" indent="0" shrinkToFit="false"/>
      <protection locked="true" hidden="false"/>
    </xf>
    <xf numFmtId="164" fontId="33" fillId="0" borderId="0" xfId="23" applyFont="true" applyBorder="false" applyAlignment="true" applyProtection="false">
      <alignment horizontal="general" vertical="center" textRotation="0" wrapText="false" indent="0" shrinkToFit="false"/>
      <protection locked="true" hidden="false"/>
    </xf>
    <xf numFmtId="164" fontId="34" fillId="2" borderId="17" xfId="28" applyFont="true" applyBorder="true" applyAlignment="true" applyProtection="false">
      <alignment horizontal="center" vertical="center" textRotation="0" wrapText="false" indent="0" shrinkToFit="false"/>
      <protection locked="true" hidden="false"/>
    </xf>
    <xf numFmtId="170" fontId="18" fillId="0" borderId="17" xfId="36" applyFont="true" applyBorder="true" applyAlignment="true" applyProtection="true">
      <alignment horizontal="right" vertical="center" textRotation="0" wrapText="false" indent="0" shrinkToFit="false"/>
      <protection locked="true" hidden="false"/>
    </xf>
    <xf numFmtId="164" fontId="35" fillId="0" borderId="0" xfId="23" applyFont="true" applyBorder="false" applyAlignment="true" applyProtection="false">
      <alignment horizontal="general" vertical="center" textRotation="0" wrapText="false" indent="0" shrinkToFit="false"/>
      <protection locked="true" hidden="false"/>
    </xf>
    <xf numFmtId="164" fontId="0" fillId="0" borderId="0" xfId="23" applyFont="false" applyBorder="false" applyAlignment="false" applyProtection="false">
      <alignment horizontal="general" vertical="bottom" textRotation="0" wrapText="false" indent="0" shrinkToFit="false"/>
      <protection locked="true" hidden="false"/>
    </xf>
    <xf numFmtId="164" fontId="36" fillId="0" borderId="1" xfId="23" applyFont="true" applyBorder="true" applyAlignment="false" applyProtection="false">
      <alignment horizontal="general" vertical="bottom" textRotation="0" wrapText="false" indent="0" shrinkToFit="false"/>
      <protection locked="true" hidden="false"/>
    </xf>
    <xf numFmtId="178" fontId="37" fillId="0" borderId="0" xfId="23" applyFont="true" applyBorder="false" applyAlignment="true" applyProtection="false">
      <alignment horizontal="left" vertical="center" textRotation="0" wrapText="true" indent="0" shrinkToFit="false"/>
      <protection locked="true" hidden="false"/>
    </xf>
    <xf numFmtId="178" fontId="37" fillId="0" borderId="0" xfId="23" applyFont="true" applyBorder="false" applyAlignment="true" applyProtection="false">
      <alignment horizontal="center" vertical="center" textRotation="0" wrapText="true" indent="0" shrinkToFit="false"/>
      <protection locked="true" hidden="false"/>
    </xf>
    <xf numFmtId="178" fontId="33" fillId="0" borderId="0" xfId="23" applyFont="true" applyBorder="false" applyAlignment="true" applyProtection="false">
      <alignment horizontal="center" vertical="center" textRotation="0" wrapText="false" indent="0" shrinkToFit="false"/>
      <protection locked="true" hidden="false"/>
    </xf>
    <xf numFmtId="164" fontId="36" fillId="0" borderId="0" xfId="23" applyFont="true" applyBorder="false" applyAlignment="false" applyProtection="false">
      <alignment horizontal="general" vertical="bottom" textRotation="0" wrapText="false" indent="0" shrinkToFit="false"/>
      <protection locked="true" hidden="false"/>
    </xf>
    <xf numFmtId="165" fontId="0" fillId="0" borderId="1" xfId="23" applyFont="false" applyBorder="true" applyAlignment="false" applyProtection="false">
      <alignment horizontal="general" vertical="bottom" textRotation="0" wrapText="false" indent="0" shrinkToFit="false"/>
      <protection locked="true" hidden="false"/>
    </xf>
    <xf numFmtId="164" fontId="0" fillId="0" borderId="1" xfId="23" applyFont="false" applyBorder="true" applyAlignment="false" applyProtection="false">
      <alignment horizontal="general" vertical="bottom" textRotation="0" wrapText="false" indent="0" shrinkToFit="false"/>
      <protection locked="true" hidden="false"/>
    </xf>
    <xf numFmtId="178" fontId="37" fillId="0" borderId="0" xfId="23" applyFont="true" applyBorder="false" applyAlignment="true" applyProtection="false">
      <alignment horizontal="right" vertical="center" textRotation="0" wrapText="true" indent="0" shrinkToFit="false"/>
      <protection locked="true" hidden="false"/>
    </xf>
    <xf numFmtId="169" fontId="37" fillId="0" borderId="0" xfId="21" applyFont="true" applyBorder="true" applyAlignment="true" applyProtection="true">
      <alignment horizontal="right" vertical="center" textRotation="0" wrapText="true" indent="0" shrinkToFit="false"/>
      <protection locked="true" hidden="false"/>
    </xf>
    <xf numFmtId="178" fontId="18" fillId="0" borderId="0" xfId="23" applyFont="true" applyBorder="false" applyAlignment="true" applyProtection="false">
      <alignment horizontal="left" vertical="center" textRotation="0" wrapText="true" indent="0" shrinkToFit="false"/>
      <protection locked="true" hidden="false"/>
    </xf>
    <xf numFmtId="178" fontId="18" fillId="0" borderId="0" xfId="23" applyFont="true" applyBorder="false" applyAlignment="true" applyProtection="false">
      <alignment horizontal="center" vertical="center" textRotation="0" wrapText="true" indent="0" shrinkToFit="false"/>
      <protection locked="true" hidden="false"/>
    </xf>
    <xf numFmtId="178" fontId="18" fillId="0" borderId="0" xfId="23" applyFont="true" applyBorder="false" applyAlignment="true" applyProtection="false">
      <alignment horizontal="right" vertical="center" textRotation="0" wrapText="true" indent="0" shrinkToFit="false"/>
      <protection locked="true" hidden="false"/>
    </xf>
    <xf numFmtId="169" fontId="18" fillId="0" borderId="0" xfId="21" applyFont="true" applyBorder="true" applyAlignment="true" applyProtection="true">
      <alignment horizontal="right" vertical="center" textRotation="0" wrapText="true" indent="0" shrinkToFit="false"/>
      <protection locked="true" hidden="false"/>
    </xf>
    <xf numFmtId="171" fontId="18" fillId="0" borderId="0" xfId="28" applyFont="true" applyBorder="false" applyAlignment="true" applyProtection="false">
      <alignment horizontal="left" vertical="center" textRotation="0" wrapText="false" indent="0" shrinkToFit="false"/>
      <protection locked="true" hidden="false"/>
    </xf>
    <xf numFmtId="164" fontId="18" fillId="0" borderId="0" xfId="23" applyFont="true" applyBorder="false" applyAlignment="true" applyProtection="false">
      <alignment horizontal="left" vertical="center" textRotation="0" wrapText="true" indent="0" shrinkToFit="false"/>
      <protection locked="true" hidden="false"/>
    </xf>
    <xf numFmtId="164" fontId="18" fillId="0" borderId="0" xfId="23" applyFont="true" applyBorder="false" applyAlignment="true" applyProtection="false">
      <alignment horizontal="center" vertical="center" textRotation="0" wrapText="true" indent="0" shrinkToFit="false"/>
      <protection locked="true" hidden="false"/>
    </xf>
    <xf numFmtId="178" fontId="33" fillId="0" borderId="0" xfId="23" applyFont="true" applyBorder="false" applyAlignment="true" applyProtection="false">
      <alignment horizontal="right" vertical="center" textRotation="0" wrapText="false" indent="0" shrinkToFit="false"/>
      <protection locked="true" hidden="false"/>
    </xf>
    <xf numFmtId="169" fontId="33" fillId="0" borderId="0" xfId="21" applyFont="true" applyBorder="true" applyAlignment="true" applyProtection="true">
      <alignment horizontal="right" vertical="center" textRotation="0" wrapText="false" indent="0" shrinkToFit="false"/>
      <protection locked="true" hidden="false"/>
    </xf>
    <xf numFmtId="169" fontId="18" fillId="0" borderId="18" xfId="21" applyFont="true" applyBorder="true" applyAlignment="true" applyProtection="true">
      <alignment horizontal="right" vertical="center" textRotation="0" wrapText="false" indent="0" shrinkToFit="false"/>
      <protection locked="true" hidden="false"/>
    </xf>
    <xf numFmtId="169" fontId="33" fillId="0" borderId="0" xfId="21" applyFont="true" applyBorder="true" applyAlignment="true" applyProtection="true">
      <alignment horizontal="general" vertical="center" textRotation="0" wrapText="false" indent="0" shrinkToFit="false"/>
      <protection locked="true" hidden="false"/>
    </xf>
    <xf numFmtId="169" fontId="18" fillId="0" borderId="0" xfId="21" applyFont="true" applyBorder="true" applyAlignment="true" applyProtection="true">
      <alignment horizontal="right" vertical="center" textRotation="0" wrapText="false" indent="0" shrinkToFit="false"/>
      <protection locked="true" hidden="false"/>
    </xf>
    <xf numFmtId="178" fontId="18" fillId="0" borderId="0" xfId="28" applyFont="true" applyBorder="false" applyAlignment="true" applyProtection="false">
      <alignment horizontal="left" vertical="center" textRotation="0" wrapText="false" indent="0" shrinkToFit="false"/>
      <protection locked="true" hidden="false"/>
    </xf>
    <xf numFmtId="170" fontId="18" fillId="0" borderId="0" xfId="21" applyFont="true" applyBorder="true" applyAlignment="true" applyProtection="true">
      <alignment horizontal="right" vertical="center" textRotation="0" wrapText="false" indent="0" shrinkToFit="false"/>
      <protection locked="true" hidden="false"/>
    </xf>
    <xf numFmtId="178" fontId="18" fillId="0" borderId="0" xfId="23" applyFont="true" applyBorder="false" applyAlignment="true" applyProtection="false">
      <alignment horizontal="right" vertical="center" textRotation="0" wrapText="false" indent="0" shrinkToFit="false"/>
      <protection locked="true" hidden="false"/>
    </xf>
    <xf numFmtId="168" fontId="0" fillId="0" borderId="1" xfId="23" applyFont="false" applyBorder="true" applyAlignment="false" applyProtection="false">
      <alignment horizontal="general" vertical="bottom" textRotation="0" wrapText="false" indent="0" shrinkToFit="false"/>
      <protection locked="true" hidden="false"/>
    </xf>
    <xf numFmtId="178" fontId="38" fillId="2" borderId="19" xfId="0" applyFont="true" applyBorder="true" applyAlignment="true" applyProtection="false">
      <alignment horizontal="center" vertical="center" textRotation="0" wrapText="true" indent="0" shrinkToFit="false"/>
      <protection locked="true" hidden="false"/>
    </xf>
    <xf numFmtId="164" fontId="33" fillId="0" borderId="0" xfId="0" applyFont="true" applyBorder="false" applyAlignment="true" applyProtection="false">
      <alignment horizontal="general" vertical="center" textRotation="0" wrapText="false" indent="0" shrinkToFit="false"/>
      <protection locked="true" hidden="false"/>
    </xf>
    <xf numFmtId="164" fontId="36" fillId="0" borderId="1" xfId="0" applyFont="true" applyBorder="true" applyAlignment="true" applyProtection="false">
      <alignment horizontal="center" vertical="bottom" textRotation="0" wrapText="false" indent="0" shrinkToFit="false"/>
      <protection locked="true" hidden="false"/>
    </xf>
    <xf numFmtId="165" fontId="0" fillId="0" borderId="1" xfId="17" applyFont="true" applyBorder="true" applyAlignment="true" applyProtection="true">
      <alignment horizontal="general" vertical="bottom" textRotation="0" wrapText="false" indent="0" shrinkToFit="false"/>
      <protection locked="true" hidden="false"/>
    </xf>
    <xf numFmtId="169" fontId="34" fillId="2" borderId="17" xfId="17" applyFont="true" applyBorder="true" applyAlignment="true" applyProtection="true">
      <alignment horizontal="center" vertical="center" textRotation="0" wrapText="true" indent="0" shrinkToFit="false"/>
      <protection locked="true" hidden="false"/>
    </xf>
    <xf numFmtId="169" fontId="34" fillId="2" borderId="20" xfId="17" applyFont="true" applyBorder="true" applyAlignment="true" applyProtection="true">
      <alignment horizontal="center" vertical="center" textRotation="0" wrapText="true" indent="0" shrinkToFit="false"/>
      <protection locked="true" hidden="false"/>
    </xf>
    <xf numFmtId="164" fontId="34" fillId="2" borderId="17" xfId="17" applyFont="true" applyBorder="true" applyAlignment="true" applyProtection="true">
      <alignment horizontal="center" vertical="center" textRotation="0" wrapText="true" indent="0" shrinkToFit="false"/>
      <protection locked="true" hidden="false"/>
    </xf>
    <xf numFmtId="170" fontId="18" fillId="0" borderId="10" xfId="34" applyFont="true" applyBorder="true" applyAlignment="true" applyProtection="true">
      <alignment horizontal="center" vertical="center" textRotation="0" wrapText="true" indent="0" shrinkToFit="false"/>
      <protection locked="true" hidden="false"/>
    </xf>
    <xf numFmtId="164" fontId="35" fillId="0" borderId="10" xfId="0" applyFont="true" applyBorder="true" applyAlignment="true" applyProtection="false">
      <alignment horizontal="left" vertical="center" textRotation="0" wrapText="true" indent="0" shrinkToFit="false"/>
      <protection locked="true" hidden="false"/>
    </xf>
    <xf numFmtId="181" fontId="35" fillId="0" borderId="9" xfId="15" applyFont="true" applyBorder="true" applyAlignment="true" applyProtection="true">
      <alignment horizontal="center" vertical="center" textRotation="0" wrapText="true" indent="0" shrinkToFit="false"/>
      <protection locked="true" hidden="false"/>
    </xf>
    <xf numFmtId="170" fontId="18" fillId="3" borderId="10" xfId="34" applyFont="true" applyBorder="true" applyAlignment="true" applyProtection="true">
      <alignment horizontal="center" vertical="center" textRotation="0" wrapText="true" indent="0" shrinkToFit="false"/>
      <protection locked="true" hidden="false"/>
    </xf>
    <xf numFmtId="170" fontId="18" fillId="0" borderId="1" xfId="0" applyFont="true" applyBorder="true" applyAlignment="true" applyProtection="false">
      <alignment horizontal="center" vertical="center" textRotation="0" wrapText="true" indent="0" shrinkToFit="false"/>
      <protection locked="true" hidden="false"/>
    </xf>
    <xf numFmtId="164" fontId="18" fillId="0" borderId="1" xfId="0" applyFont="true" applyBorder="true" applyAlignment="true" applyProtection="false">
      <alignment horizontal="center" vertical="center" textRotation="0" wrapText="true" indent="0" shrinkToFit="false"/>
      <protection locked="true" hidden="false"/>
    </xf>
    <xf numFmtId="164" fontId="18" fillId="0" borderId="15" xfId="0" applyFont="true" applyBorder="true" applyAlignment="true" applyProtection="false">
      <alignment horizontal="center" vertical="center" textRotation="0" wrapText="true" indent="0" shrinkToFit="false"/>
      <protection locked="true" hidden="false"/>
    </xf>
    <xf numFmtId="181" fontId="18" fillId="0" borderId="1" xfId="15" applyFont="true" applyBorder="true" applyAlignment="true" applyProtection="true">
      <alignment horizontal="center" vertical="center" textRotation="0" wrapText="true" indent="0" shrinkToFit="false"/>
      <protection locked="true" hidden="false"/>
    </xf>
    <xf numFmtId="181" fontId="18" fillId="0" borderId="1" xfId="0" applyFont="true" applyBorder="true" applyAlignment="true" applyProtection="false">
      <alignment horizontal="center" vertical="center" textRotation="0" wrapText="true" indent="0" shrinkToFit="false"/>
      <protection locked="true" hidden="false"/>
    </xf>
    <xf numFmtId="181" fontId="19" fillId="0" borderId="1" xfId="0" applyFont="true" applyBorder="true" applyAlignment="true" applyProtection="false">
      <alignment horizontal="center" vertical="center" textRotation="0" wrapText="true" indent="0" shrinkToFit="false"/>
      <protection locked="true" hidden="false"/>
    </xf>
    <xf numFmtId="181" fontId="18" fillId="0" borderId="10" xfId="0" applyFont="true" applyBorder="true" applyAlignment="true" applyProtection="false">
      <alignment horizontal="center" vertical="center" textRotation="0" wrapText="true" indent="0" shrinkToFit="false"/>
      <protection locked="true" hidden="false"/>
    </xf>
    <xf numFmtId="164" fontId="18" fillId="0" borderId="15" xfId="0" applyFont="true" applyBorder="true" applyAlignment="true" applyProtection="false">
      <alignment horizontal="left" vertical="center" textRotation="0" wrapText="true" indent="0" shrinkToFit="false"/>
      <protection locked="true" hidden="false"/>
    </xf>
    <xf numFmtId="170" fontId="18" fillId="0" borderId="1" xfId="34" applyFont="true" applyBorder="true" applyAlignment="true" applyProtection="true">
      <alignment horizontal="center" vertical="center" textRotation="0" wrapText="true" indent="0" shrinkToFit="false"/>
      <protection locked="true" hidden="false"/>
    </xf>
    <xf numFmtId="170" fontId="18" fillId="0" borderId="15" xfId="34" applyFont="true" applyBorder="true" applyAlignment="true" applyProtection="true">
      <alignment horizontal="left" vertical="center" textRotation="0" wrapText="true" indent="0" shrinkToFit="false"/>
      <protection locked="true" hidden="false"/>
    </xf>
    <xf numFmtId="168" fontId="35" fillId="0" borderId="5" xfId="0" applyFont="true" applyBorder="true" applyAlignment="true" applyProtection="false">
      <alignment horizontal="center" vertical="center" textRotation="0" wrapText="true" indent="0" shrinkToFit="false"/>
      <protection locked="true" hidden="false"/>
    </xf>
    <xf numFmtId="168" fontId="35" fillId="0" borderId="0" xfId="0" applyFont="true" applyBorder="false" applyAlignment="false" applyProtection="false">
      <alignment horizontal="general" vertical="bottom" textRotation="0" wrapText="false" indent="0" shrinkToFit="false"/>
      <protection locked="true" hidden="false"/>
    </xf>
    <xf numFmtId="164" fontId="35" fillId="0" borderId="0" xfId="0" applyFont="true" applyBorder="false" applyAlignment="false" applyProtection="false">
      <alignment horizontal="general" vertical="bottom" textRotation="0" wrapText="false" indent="0" shrinkToFit="false"/>
      <protection locked="true" hidden="false"/>
    </xf>
    <xf numFmtId="164" fontId="35" fillId="0" borderId="1" xfId="0" applyFont="true" applyBorder="true" applyAlignment="true" applyProtection="false">
      <alignment horizontal="left" vertical="center" textRotation="0" wrapText="true" indent="0" shrinkToFit="false"/>
      <protection locked="true" hidden="false"/>
    </xf>
    <xf numFmtId="164" fontId="18" fillId="0" borderId="1" xfId="0" applyFont="true" applyBorder="true" applyAlignment="true" applyProtection="false">
      <alignment horizontal="left" vertical="center" textRotation="0" wrapText="true" indent="0" shrinkToFit="false"/>
      <protection locked="true" hidden="false"/>
    </xf>
    <xf numFmtId="164" fontId="22" fillId="0" borderId="1" xfId="0" applyFont="true" applyBorder="true" applyAlignment="false" applyProtection="false">
      <alignment horizontal="general" vertical="bottom" textRotation="0" wrapText="false" indent="0" shrinkToFit="false"/>
      <protection locked="true" hidden="false"/>
    </xf>
    <xf numFmtId="164" fontId="33" fillId="0" borderId="1" xfId="0" applyFont="true" applyBorder="true" applyAlignment="false" applyProtection="false">
      <alignment horizontal="general" vertical="bottom" textRotation="0" wrapText="false" indent="0" shrinkToFit="false"/>
      <protection locked="true" hidden="false"/>
    </xf>
    <xf numFmtId="168" fontId="35" fillId="0" borderId="5" xfId="0" applyFont="true" applyBorder="true" applyAlignment="true" applyProtection="false">
      <alignment horizontal="center" vertical="center" textRotation="0" wrapText="false" indent="0" shrinkToFit="false"/>
      <protection locked="true" hidden="false"/>
    </xf>
    <xf numFmtId="164" fontId="18" fillId="0" borderId="13" xfId="0" applyFont="true" applyBorder="true" applyAlignment="true" applyProtection="false">
      <alignment horizontal="center" vertical="center" textRotation="0" wrapText="true" indent="0" shrinkToFit="false"/>
      <protection locked="true" hidden="false"/>
    </xf>
    <xf numFmtId="164" fontId="18" fillId="0" borderId="21" xfId="0" applyFont="true" applyBorder="true" applyAlignment="true" applyProtection="false">
      <alignment horizontal="left" vertical="center" textRotation="0" wrapText="true" indent="0" shrinkToFit="false"/>
      <protection locked="true" hidden="false"/>
    </xf>
    <xf numFmtId="181" fontId="18" fillId="0" borderId="13" xfId="15" applyFont="true" applyBorder="true" applyAlignment="true" applyProtection="true">
      <alignment horizontal="center" vertical="center" textRotation="0" wrapText="true" indent="0" shrinkToFit="false"/>
      <protection locked="true" hidden="false"/>
    </xf>
    <xf numFmtId="164" fontId="18" fillId="0" borderId="22" xfId="0" applyFont="true" applyBorder="true" applyAlignment="true" applyProtection="false">
      <alignment horizontal="left" vertical="center" textRotation="0" wrapText="true" indent="0" shrinkToFit="false"/>
      <protection locked="true" hidden="false"/>
    </xf>
    <xf numFmtId="181" fontId="18" fillId="0" borderId="22" xfId="15" applyFont="true" applyBorder="true" applyAlignment="true" applyProtection="true">
      <alignment horizontal="center" vertical="center" textRotation="0" wrapText="true" indent="0" shrinkToFit="false"/>
      <protection locked="true" hidden="false"/>
    </xf>
    <xf numFmtId="179" fontId="18" fillId="3" borderId="22" xfId="37" applyFont="true" applyBorder="true" applyAlignment="true" applyProtection="true">
      <alignment horizontal="right" vertical="center" textRotation="0" wrapText="true" indent="0" shrinkToFit="false"/>
      <protection locked="true" hidden="false"/>
    </xf>
    <xf numFmtId="179" fontId="18" fillId="3" borderId="22" xfId="37" applyFont="true" applyBorder="true" applyAlignment="true" applyProtection="true">
      <alignment horizontal="center" vertical="center" textRotation="0" wrapText="true" indent="0" shrinkToFit="false"/>
      <protection locked="true" hidden="false"/>
    </xf>
    <xf numFmtId="178" fontId="18" fillId="0" borderId="1" xfId="0" applyFont="true" applyBorder="true" applyAlignment="true" applyProtection="false">
      <alignment horizontal="center" vertical="center" textRotation="0" wrapText="true" indent="0" shrinkToFit="false"/>
      <protection locked="true" hidden="false"/>
    </xf>
    <xf numFmtId="179" fontId="18" fillId="3" borderId="1" xfId="37" applyFont="true" applyBorder="true" applyAlignment="true" applyProtection="true">
      <alignment horizontal="right" vertical="center" textRotation="0" wrapText="true" indent="0" shrinkToFit="false"/>
      <protection locked="true" hidden="false"/>
    </xf>
    <xf numFmtId="179" fontId="33" fillId="0" borderId="0" xfId="0" applyFont="true" applyBorder="false" applyAlignment="false" applyProtection="false">
      <alignment horizontal="general" vertical="bottom" textRotation="0" wrapText="false" indent="0" shrinkToFit="false"/>
      <protection locked="true" hidden="false"/>
    </xf>
    <xf numFmtId="170" fontId="18" fillId="3" borderId="1" xfId="0" applyFont="true" applyBorder="true" applyAlignment="true" applyProtection="false">
      <alignment horizontal="center" vertical="center" textRotation="0" wrapText="true" indent="0" shrinkToFit="false"/>
      <protection locked="true" hidden="false"/>
    </xf>
    <xf numFmtId="170" fontId="18" fillId="3" borderId="1" xfId="15" applyFont="true" applyBorder="true" applyAlignment="true" applyProtection="true">
      <alignment horizontal="right" vertical="center" textRotation="0" wrapText="true" indent="0" shrinkToFit="false"/>
      <protection locked="true" hidden="false"/>
    </xf>
    <xf numFmtId="182" fontId="33" fillId="0" borderId="0" xfId="0" applyFont="true" applyBorder="false" applyAlignment="false" applyProtection="false">
      <alignment horizontal="general" vertical="bottom" textRotation="0" wrapText="false" indent="0" shrinkToFit="false"/>
      <protection locked="true" hidden="false"/>
    </xf>
    <xf numFmtId="164" fontId="39" fillId="0" borderId="0" xfId="0" applyFont="true" applyBorder="false" applyAlignment="true" applyProtection="true">
      <alignment horizontal="general" vertical="center" textRotation="0" wrapText="true" indent="0" shrinkToFit="false"/>
      <protection locked="false" hidden="false"/>
    </xf>
    <xf numFmtId="164" fontId="39" fillId="0" borderId="0" xfId="0" applyFont="true" applyBorder="false" applyAlignment="true" applyProtection="true">
      <alignment horizontal="center" vertical="center" textRotation="0" wrapText="true" indent="0" shrinkToFit="false"/>
      <protection locked="false" hidden="false"/>
    </xf>
    <xf numFmtId="164" fontId="18" fillId="4" borderId="0" xfId="0" applyFont="true" applyBorder="false" applyAlignment="true" applyProtection="false">
      <alignment horizontal="center" vertical="center" textRotation="0" wrapText="false" indent="0" shrinkToFit="false"/>
      <protection locked="true" hidden="false"/>
    </xf>
    <xf numFmtId="164" fontId="18" fillId="4" borderId="0" xfId="0" applyFont="true" applyBorder="false" applyAlignment="true" applyProtection="false">
      <alignment horizontal="general" vertical="center" textRotation="0" wrapText="true" indent="0" shrinkToFit="false"/>
      <protection locked="true" hidden="false"/>
    </xf>
    <xf numFmtId="164" fontId="35" fillId="0" borderId="0" xfId="0" applyFont="true" applyBorder="false" applyAlignment="true" applyProtection="false">
      <alignment horizontal="general" vertical="center" textRotation="0" wrapText="false" indent="0" shrinkToFit="false"/>
      <protection locked="true" hidden="false"/>
    </xf>
    <xf numFmtId="164" fontId="33" fillId="0" borderId="0" xfId="0" applyFont="true" applyBorder="false" applyAlignment="true" applyProtection="false">
      <alignment horizontal="center" vertical="center" textRotation="0" wrapText="false" indent="0" shrinkToFit="false"/>
      <protection locked="true" hidden="false"/>
    </xf>
    <xf numFmtId="168" fontId="33" fillId="0" borderId="0" xfId="0" applyFont="true" applyBorder="fals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bottom" textRotation="0" wrapText="false" indent="0" shrinkToFit="false"/>
      <protection locked="true" hidden="false"/>
    </xf>
    <xf numFmtId="178" fontId="40" fillId="2" borderId="23" xfId="0" applyFont="true" applyBorder="true" applyAlignment="true" applyProtection="false">
      <alignment horizontal="center" vertical="center" textRotation="0" wrapText="true" indent="0" shrinkToFit="false"/>
      <protection locked="true" hidden="false"/>
    </xf>
    <xf numFmtId="169" fontId="34" fillId="2" borderId="24" xfId="17" applyFont="true" applyBorder="true" applyAlignment="true" applyProtection="true">
      <alignment horizontal="left" vertical="center" textRotation="0" wrapText="true" indent="0" shrinkToFit="false"/>
      <protection locked="true" hidden="false"/>
    </xf>
    <xf numFmtId="169" fontId="34" fillId="2" borderId="25" xfId="17" applyFont="true" applyBorder="true" applyAlignment="true" applyProtection="true">
      <alignment horizontal="center" vertical="center" textRotation="0" wrapText="true" indent="0" shrinkToFit="false"/>
      <protection locked="true" hidden="false"/>
    </xf>
    <xf numFmtId="178" fontId="34" fillId="2" borderId="25" xfId="17" applyFont="true" applyBorder="true" applyAlignment="true" applyProtection="true">
      <alignment horizontal="center" vertical="center" textRotation="0" wrapText="true" indent="0" shrinkToFit="false"/>
      <protection locked="true" hidden="false"/>
    </xf>
    <xf numFmtId="183" fontId="34" fillId="2" borderId="26" xfId="17" applyFont="true" applyBorder="true" applyAlignment="true" applyProtection="true">
      <alignment horizontal="center" vertical="center" textRotation="0" wrapText="true" indent="0" shrinkToFit="false"/>
      <protection locked="true" hidden="false"/>
    </xf>
    <xf numFmtId="164" fontId="0" fillId="0" borderId="13" xfId="0" applyFont="false" applyBorder="true" applyAlignment="true" applyProtection="false">
      <alignment horizontal="left" vertical="center" textRotation="0" wrapText="false" indent="0" shrinkToFit="false"/>
      <protection locked="true" hidden="false"/>
    </xf>
    <xf numFmtId="164" fontId="0" fillId="0" borderId="13" xfId="0" applyFont="true" applyBorder="true" applyAlignment="true" applyProtection="false">
      <alignment horizontal="general" vertical="center" textRotation="0" wrapText="true" indent="0" shrinkToFit="false"/>
      <protection locked="true" hidden="false"/>
    </xf>
    <xf numFmtId="164" fontId="0" fillId="0" borderId="13" xfId="0" applyFont="true" applyBorder="true" applyAlignment="true" applyProtection="false">
      <alignment horizontal="center" vertical="center" textRotation="0" wrapText="false" indent="0" shrinkToFit="false"/>
      <protection locked="true" hidden="false"/>
    </xf>
    <xf numFmtId="178" fontId="0" fillId="0" borderId="13" xfId="0" applyFont="false" applyBorder="true" applyAlignment="true" applyProtection="false">
      <alignment horizontal="general" vertical="center" textRotation="0" wrapText="false" indent="0" shrinkToFit="false"/>
      <protection locked="true" hidden="false"/>
    </xf>
    <xf numFmtId="165" fontId="0" fillId="0" borderId="13" xfId="17" applyFont="true" applyBorder="true" applyAlignment="true" applyProtection="true">
      <alignment horizontal="general" vertical="center" textRotation="0" wrapText="false" indent="0" shrinkToFit="false"/>
      <protection locked="true" hidden="false"/>
    </xf>
    <xf numFmtId="170" fontId="0" fillId="0" borderId="13" xfId="19" applyFont="true" applyBorder="true" applyAlignment="true" applyProtection="true">
      <alignment horizontal="general" vertical="center" textRotation="0" wrapText="false" indent="0" shrinkToFit="false"/>
      <protection locked="true" hidden="false"/>
    </xf>
    <xf numFmtId="184" fontId="0" fillId="0" borderId="13" xfId="19" applyFont="true" applyBorder="true" applyAlignment="true" applyProtection="true">
      <alignment horizontal="general" vertical="center" textRotation="0" wrapText="false" indent="0" shrinkToFit="false"/>
      <protection locked="true" hidden="false"/>
    </xf>
    <xf numFmtId="178" fontId="0" fillId="0" borderId="13" xfId="15" applyFont="true" applyBorder="true" applyAlignment="true" applyProtection="true">
      <alignment horizontal="general" vertical="center" textRotation="0" wrapText="false" indent="0" shrinkToFit="false"/>
      <protection locked="true" hidden="false"/>
    </xf>
    <xf numFmtId="164" fontId="0" fillId="0" borderId="1" xfId="0" applyFont="false" applyBorder="true" applyAlignment="true" applyProtection="false">
      <alignment horizontal="left" vertical="center" textRotation="0" wrapText="false" indent="0" shrinkToFit="false"/>
      <protection locked="true" hidden="false"/>
    </xf>
    <xf numFmtId="164" fontId="0" fillId="0" borderId="1" xfId="0" applyFont="true" applyBorder="true" applyAlignment="true" applyProtection="false">
      <alignment horizontal="general" vertical="center" textRotation="0" wrapText="true" indent="0" shrinkToFit="false"/>
      <protection locked="true" hidden="false"/>
    </xf>
    <xf numFmtId="164" fontId="0" fillId="0" borderId="1" xfId="0" applyFont="true" applyBorder="true" applyAlignment="true" applyProtection="false">
      <alignment horizontal="center" vertical="center" textRotation="0" wrapText="false" indent="0" shrinkToFit="false"/>
      <protection locked="true" hidden="false"/>
    </xf>
    <xf numFmtId="178" fontId="0" fillId="0" borderId="1" xfId="0" applyFont="false" applyBorder="true" applyAlignment="true" applyProtection="false">
      <alignment horizontal="general" vertical="center" textRotation="0" wrapText="false" indent="0" shrinkToFit="false"/>
      <protection locked="true" hidden="false"/>
    </xf>
    <xf numFmtId="164" fontId="0" fillId="0" borderId="13" xfId="0" applyFont="false" applyBorder="true" applyAlignment="true" applyProtection="false">
      <alignment horizontal="left" vertical="bottom" textRotation="0" wrapText="false" indent="0" shrinkToFit="false"/>
      <protection locked="true" hidden="false"/>
    </xf>
    <xf numFmtId="164" fontId="0" fillId="0" borderId="13" xfId="0" applyFont="true" applyBorder="true" applyAlignment="true" applyProtection="false">
      <alignment horizontal="general" vertical="bottom" textRotation="0" wrapText="true" indent="0" shrinkToFit="false"/>
      <protection locked="true" hidden="false"/>
    </xf>
    <xf numFmtId="164" fontId="0" fillId="0" borderId="13" xfId="0" applyFont="true" applyBorder="true" applyAlignment="false" applyProtection="false">
      <alignment horizontal="general" vertical="bottom" textRotation="0" wrapText="false" indent="0" shrinkToFit="false"/>
      <protection locked="true" hidden="false"/>
    </xf>
    <xf numFmtId="164" fontId="0" fillId="0" borderId="1" xfId="0" applyFont="true" applyBorder="true" applyAlignment="true" applyProtection="false">
      <alignment horizontal="left" vertical="bottom" textRotation="0" wrapText="false" indent="0" shrinkToFit="false"/>
      <protection locked="true" hidden="false"/>
    </xf>
    <xf numFmtId="164" fontId="0" fillId="0" borderId="1" xfId="0" applyFont="true" applyBorder="true" applyAlignment="true" applyProtection="false">
      <alignment horizontal="general" vertical="bottom" textRotation="0" wrapText="true" indent="0" shrinkToFit="false"/>
      <protection locked="true" hidden="false"/>
    </xf>
    <xf numFmtId="164" fontId="0" fillId="0" borderId="1"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true" applyProtection="false">
      <alignment horizontal="left" vertical="center" textRotation="0" wrapText="false" indent="0" shrinkToFit="false"/>
      <protection locked="true" hidden="false"/>
    </xf>
    <xf numFmtId="164" fontId="0" fillId="0" borderId="0" xfId="0" applyFont="false" applyBorder="false" applyAlignment="true" applyProtection="false">
      <alignment horizontal="center"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true" indent="0" shrinkToFit="false"/>
      <protection locked="true" hidden="false"/>
    </xf>
    <xf numFmtId="168" fontId="0" fillId="0" borderId="0" xfId="15" applyFont="true" applyBorder="true" applyAlignment="true" applyProtection="true">
      <alignment horizontal="general" vertical="center" textRotation="0" wrapText="false" indent="0" shrinkToFit="false"/>
      <protection locked="true" hidden="false"/>
    </xf>
    <xf numFmtId="165" fontId="0" fillId="0" borderId="0" xfId="17" applyFont="true" applyBorder="tru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false">
      <alignment horizontal="general" vertical="center" textRotation="0" wrapText="false" indent="0" shrinkToFit="false"/>
      <protection locked="true" hidden="false"/>
    </xf>
    <xf numFmtId="178" fontId="0" fillId="0" borderId="0" xfId="0" applyFont="false" applyBorder="false" applyAlignment="true" applyProtection="false">
      <alignment horizontal="general" vertical="center" textRotation="0" wrapText="false" indent="0" shrinkToFit="false"/>
      <protection locked="true" hidden="false"/>
    </xf>
    <xf numFmtId="178" fontId="38" fillId="2" borderId="27" xfId="0" applyFont="true" applyBorder="true" applyAlignment="true" applyProtection="false">
      <alignment horizontal="center" vertical="center" textRotation="0" wrapText="true" indent="0" shrinkToFit="false"/>
      <protection locked="true" hidden="false"/>
    </xf>
    <xf numFmtId="164" fontId="34" fillId="2" borderId="24" xfId="0" applyFont="true" applyBorder="true" applyAlignment="true" applyProtection="false">
      <alignment horizontal="center" vertical="center" textRotation="0" wrapText="true" indent="0" shrinkToFit="false"/>
      <protection locked="true" hidden="false"/>
    </xf>
    <xf numFmtId="164" fontId="34" fillId="2" borderId="25" xfId="0" applyFont="true" applyBorder="true" applyAlignment="true" applyProtection="false">
      <alignment horizontal="center" vertical="center" textRotation="0" wrapText="true" indent="0" shrinkToFit="false"/>
      <protection locked="true" hidden="false"/>
    </xf>
    <xf numFmtId="178" fontId="34" fillId="2" borderId="25" xfId="15" applyFont="true" applyBorder="true" applyAlignment="true" applyProtection="true">
      <alignment horizontal="center" vertical="center" textRotation="0" wrapText="true" indent="0" shrinkToFit="false"/>
      <protection locked="true" hidden="false"/>
    </xf>
    <xf numFmtId="165" fontId="34" fillId="2" borderId="25" xfId="17" applyFont="true" applyBorder="true" applyAlignment="true" applyProtection="true">
      <alignment horizontal="center" vertical="center" textRotation="0" wrapText="true" indent="0" shrinkToFit="false"/>
      <protection locked="true" hidden="false"/>
    </xf>
    <xf numFmtId="165" fontId="34" fillId="2" borderId="26" xfId="17" applyFont="true" applyBorder="true" applyAlignment="true" applyProtection="true">
      <alignment horizontal="center" vertical="center" textRotation="0" wrapText="true" indent="0" shrinkToFit="false"/>
      <protection locked="true" hidden="false"/>
    </xf>
    <xf numFmtId="164" fontId="41" fillId="5" borderId="4" xfId="0" applyFont="true" applyBorder="true" applyAlignment="true" applyProtection="false">
      <alignment horizontal="left" vertical="center" textRotation="0" wrapText="false" indent="0" shrinkToFit="false"/>
      <protection locked="true" hidden="false"/>
    </xf>
    <xf numFmtId="164" fontId="41" fillId="5" borderId="5" xfId="0" applyFont="true" applyBorder="true" applyAlignment="true" applyProtection="false">
      <alignment horizontal="left" vertical="center" textRotation="0" wrapText="false" indent="0" shrinkToFit="false"/>
      <protection locked="true" hidden="false"/>
    </xf>
    <xf numFmtId="164" fontId="41" fillId="5" borderId="5" xfId="0" applyFont="true" applyBorder="true" applyAlignment="true" applyProtection="false">
      <alignment horizontal="center" vertical="center" textRotation="0" wrapText="false" indent="0" shrinkToFit="false"/>
      <protection locked="true" hidden="false"/>
    </xf>
    <xf numFmtId="164" fontId="41" fillId="5" borderId="5" xfId="0" applyFont="true" applyBorder="true" applyAlignment="true" applyProtection="false">
      <alignment horizontal="general" vertical="center" textRotation="0" wrapText="true" indent="0" shrinkToFit="false"/>
      <protection locked="true" hidden="false"/>
    </xf>
    <xf numFmtId="168" fontId="41" fillId="5" borderId="5" xfId="15" applyFont="true" applyBorder="true" applyAlignment="true" applyProtection="true">
      <alignment horizontal="general" vertical="center" textRotation="0" wrapText="false" indent="0" shrinkToFit="false"/>
      <protection locked="true" hidden="false"/>
    </xf>
    <xf numFmtId="165" fontId="41" fillId="5" borderId="5" xfId="17" applyFont="true" applyBorder="true" applyAlignment="true" applyProtection="true">
      <alignment horizontal="general" vertical="center" textRotation="0" wrapText="false" indent="0" shrinkToFit="false"/>
      <protection locked="true" hidden="false"/>
    </xf>
    <xf numFmtId="170" fontId="41" fillId="5" borderId="5" xfId="17" applyFont="true" applyBorder="true" applyAlignment="true" applyProtection="true">
      <alignment horizontal="general" vertical="center" textRotation="0" wrapText="false" indent="0" shrinkToFit="false"/>
      <protection locked="true" hidden="false"/>
    </xf>
    <xf numFmtId="164" fontId="41" fillId="5" borderId="6" xfId="0" applyFont="true" applyBorder="true" applyAlignment="false" applyProtection="false">
      <alignment horizontal="general" vertical="bottom" textRotation="0" wrapText="false" indent="0" shrinkToFit="false"/>
      <protection locked="true" hidden="false"/>
    </xf>
    <xf numFmtId="164" fontId="41" fillId="5" borderId="7" xfId="0" applyFont="true" applyBorder="true" applyAlignment="true" applyProtection="false">
      <alignment horizontal="left" vertical="center" textRotation="0" wrapText="false" indent="0" shrinkToFit="false"/>
      <protection locked="true" hidden="false"/>
    </xf>
    <xf numFmtId="164" fontId="41" fillId="5" borderId="0" xfId="0" applyFont="true" applyBorder="true" applyAlignment="true" applyProtection="false">
      <alignment horizontal="left" vertical="center" textRotation="0" wrapText="false" indent="0" shrinkToFit="false"/>
      <protection locked="true" hidden="false"/>
    </xf>
    <xf numFmtId="164" fontId="41" fillId="5" borderId="0" xfId="0" applyFont="true" applyBorder="true" applyAlignment="true" applyProtection="false">
      <alignment horizontal="center" vertical="center" textRotation="0" wrapText="false" indent="0" shrinkToFit="false"/>
      <protection locked="true" hidden="false"/>
    </xf>
    <xf numFmtId="164" fontId="41" fillId="5" borderId="0" xfId="0" applyFont="true" applyBorder="true" applyAlignment="true" applyProtection="false">
      <alignment horizontal="general" vertical="center" textRotation="0" wrapText="true" indent="0" shrinkToFit="false"/>
      <protection locked="true" hidden="false"/>
    </xf>
    <xf numFmtId="168" fontId="41" fillId="5" borderId="0" xfId="15" applyFont="true" applyBorder="true" applyAlignment="true" applyProtection="true">
      <alignment horizontal="general" vertical="center" textRotation="0" wrapText="false" indent="0" shrinkToFit="false"/>
      <protection locked="true" hidden="false"/>
    </xf>
    <xf numFmtId="165" fontId="41" fillId="5" borderId="0" xfId="17" applyFont="true" applyBorder="true" applyAlignment="true" applyProtection="true">
      <alignment horizontal="general" vertical="center" textRotation="0" wrapText="false" indent="0" shrinkToFit="false"/>
      <protection locked="true" hidden="false"/>
    </xf>
    <xf numFmtId="170" fontId="41" fillId="5" borderId="0" xfId="17" applyFont="true" applyBorder="true" applyAlignment="true" applyProtection="true">
      <alignment horizontal="general" vertical="center" textRotation="0" wrapText="false" indent="0" shrinkToFit="false"/>
      <protection locked="true" hidden="false"/>
    </xf>
    <xf numFmtId="164" fontId="41" fillId="5" borderId="8" xfId="0" applyFont="true" applyBorder="true" applyAlignment="false" applyProtection="false">
      <alignment horizontal="general" vertical="bottom" textRotation="0" wrapText="false" indent="0" shrinkToFit="false"/>
      <protection locked="true" hidden="false"/>
    </xf>
    <xf numFmtId="164" fontId="41" fillId="5" borderId="11" xfId="0" applyFont="true" applyBorder="true" applyAlignment="true" applyProtection="false">
      <alignment horizontal="left" vertical="center" textRotation="0" wrapText="false" indent="0" shrinkToFit="false"/>
      <protection locked="true" hidden="false"/>
    </xf>
    <xf numFmtId="164" fontId="41" fillId="5" borderId="14" xfId="0" applyFont="true" applyBorder="true" applyAlignment="true" applyProtection="false">
      <alignment horizontal="left" vertical="center" textRotation="0" wrapText="false" indent="0" shrinkToFit="false"/>
      <protection locked="true" hidden="false"/>
    </xf>
    <xf numFmtId="164" fontId="41" fillId="5" borderId="14" xfId="0" applyFont="true" applyBorder="true" applyAlignment="true" applyProtection="false">
      <alignment horizontal="center" vertical="center" textRotation="0" wrapText="false" indent="0" shrinkToFit="false"/>
      <protection locked="true" hidden="false"/>
    </xf>
    <xf numFmtId="164" fontId="41" fillId="5" borderId="14" xfId="0" applyFont="true" applyBorder="true" applyAlignment="true" applyProtection="false">
      <alignment horizontal="general" vertical="center" textRotation="0" wrapText="true" indent="0" shrinkToFit="false"/>
      <protection locked="true" hidden="false"/>
    </xf>
    <xf numFmtId="168" fontId="41" fillId="5" borderId="14" xfId="15" applyFont="true" applyBorder="true" applyAlignment="true" applyProtection="true">
      <alignment horizontal="general" vertical="center" textRotation="0" wrapText="false" indent="0" shrinkToFit="false"/>
      <protection locked="true" hidden="false"/>
    </xf>
    <xf numFmtId="165" fontId="41" fillId="5" borderId="14" xfId="17" applyFont="true" applyBorder="true" applyAlignment="true" applyProtection="true">
      <alignment horizontal="general" vertical="center" textRotation="0" wrapText="false" indent="0" shrinkToFit="false"/>
      <protection locked="true" hidden="false"/>
    </xf>
    <xf numFmtId="170" fontId="41" fillId="5" borderId="14" xfId="17" applyFont="true" applyBorder="true" applyAlignment="true" applyProtection="true">
      <alignment horizontal="general" vertical="center" textRotation="0" wrapText="false" indent="0" shrinkToFit="false"/>
      <protection locked="true" hidden="false"/>
    </xf>
    <xf numFmtId="164" fontId="41" fillId="5" borderId="12" xfId="0" applyFont="true" applyBorder="true" applyAlignment="false" applyProtection="false">
      <alignment horizontal="general" vertical="bottom" textRotation="0" wrapText="false" indent="0" shrinkToFit="false"/>
      <protection locked="true" hidden="false"/>
    </xf>
    <xf numFmtId="168" fontId="0" fillId="0" borderId="1" xfId="15" applyFont="true" applyBorder="true" applyAlignment="true" applyProtection="true">
      <alignment horizontal="general" vertical="center" textRotation="0" wrapText="false" indent="0" shrinkToFit="false"/>
      <protection locked="true" hidden="false"/>
    </xf>
    <xf numFmtId="165" fontId="0" fillId="0" borderId="1" xfId="17" applyFont="true" applyBorder="true" applyAlignment="true" applyProtection="true">
      <alignment horizontal="general" vertical="center" textRotation="0" wrapText="false" indent="0" shrinkToFit="false"/>
      <protection locked="true" hidden="false"/>
    </xf>
    <xf numFmtId="170" fontId="0" fillId="0" borderId="1" xfId="17" applyFont="true" applyBorder="true" applyAlignment="true" applyProtection="true">
      <alignment horizontal="general" vertical="center" textRotation="0" wrapText="false" indent="0" shrinkToFit="false"/>
      <protection locked="true" hidden="false"/>
    </xf>
    <xf numFmtId="164" fontId="0" fillId="0" borderId="0" xfId="0" applyFont="false" applyBorder="true" applyAlignment="true" applyProtection="false">
      <alignment horizontal="left" vertical="center" textRotation="0" wrapText="false" indent="0" shrinkToFit="false"/>
      <protection locked="true" hidden="false"/>
    </xf>
    <xf numFmtId="164" fontId="0" fillId="0" borderId="0" xfId="0" applyFont="false" applyBorder="true" applyAlignment="true" applyProtection="false">
      <alignment horizontal="center" vertical="center" textRotation="0" wrapText="false" indent="0" shrinkToFit="false"/>
      <protection locked="true" hidden="false"/>
    </xf>
    <xf numFmtId="164" fontId="0" fillId="0" borderId="0" xfId="0" applyFont="false" applyBorder="true" applyAlignment="true" applyProtection="false">
      <alignment horizontal="general" vertical="center" textRotation="0" wrapText="true" indent="0" shrinkToFit="false"/>
      <protection locked="true" hidden="false"/>
    </xf>
    <xf numFmtId="170" fontId="0" fillId="0" borderId="0" xfId="17" applyFont="true" applyBorder="true" applyAlignment="true" applyProtection="true">
      <alignment horizontal="general" vertical="center"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2" fillId="2" borderId="28" xfId="0" applyFont="true" applyBorder="true" applyAlignment="true" applyProtection="false">
      <alignment horizontal="left" vertical="center" textRotation="0" wrapText="false" indent="0" shrinkToFit="false"/>
      <protection locked="true" hidden="false"/>
    </xf>
    <xf numFmtId="164" fontId="42" fillId="2" borderId="29" xfId="0" applyFont="true" applyBorder="true" applyAlignment="true" applyProtection="false">
      <alignment horizontal="left" vertical="center" textRotation="0" wrapText="false" indent="0" shrinkToFit="false"/>
      <protection locked="true" hidden="false"/>
    </xf>
    <xf numFmtId="164" fontId="42" fillId="2" borderId="29" xfId="0" applyFont="true" applyBorder="true" applyAlignment="true" applyProtection="false">
      <alignment horizontal="center" vertical="center" textRotation="0" wrapText="false" indent="0" shrinkToFit="false"/>
      <protection locked="true" hidden="false"/>
    </xf>
    <xf numFmtId="164" fontId="42" fillId="2" borderId="29" xfId="0" applyFont="true" applyBorder="true" applyAlignment="true" applyProtection="false">
      <alignment horizontal="general" vertical="center" textRotation="0" wrapText="true" indent="0" shrinkToFit="false"/>
      <protection locked="true" hidden="false"/>
    </xf>
    <xf numFmtId="168" fontId="42" fillId="2" borderId="29" xfId="15" applyFont="true" applyBorder="true" applyAlignment="true" applyProtection="true">
      <alignment horizontal="general" vertical="center" textRotation="0" wrapText="false" indent="0" shrinkToFit="false"/>
      <protection locked="true" hidden="false"/>
    </xf>
    <xf numFmtId="165" fontId="42" fillId="2" borderId="29" xfId="17" applyFont="true" applyBorder="true" applyAlignment="true" applyProtection="true">
      <alignment horizontal="general" vertical="center" textRotation="0" wrapText="false" indent="0" shrinkToFit="false"/>
      <protection locked="true" hidden="false"/>
    </xf>
    <xf numFmtId="170" fontId="42" fillId="2" borderId="29" xfId="17" applyFont="true" applyBorder="true" applyAlignment="true" applyProtection="true">
      <alignment horizontal="general" vertical="center" textRotation="0" wrapText="false" indent="0" shrinkToFit="false"/>
      <protection locked="true" hidden="false"/>
    </xf>
    <xf numFmtId="164" fontId="42" fillId="2" borderId="29" xfId="0" applyFont="true" applyBorder="true" applyAlignment="false" applyProtection="false">
      <alignment horizontal="general" vertical="bottom" textRotation="0" wrapText="false" indent="0" shrinkToFit="false"/>
      <protection locked="true" hidden="false"/>
    </xf>
    <xf numFmtId="165" fontId="42" fillId="2" borderId="30" xfId="17" applyFont="true" applyBorder="true" applyAlignment="true" applyProtection="true">
      <alignment horizontal="general" vertical="center" textRotation="0" wrapText="false" indent="0" shrinkToFit="false"/>
      <protection locked="true" hidden="false"/>
    </xf>
    <xf numFmtId="185" fontId="0" fillId="0" borderId="0" xfId="0" applyFont="false" applyBorder="false" applyAlignment="false" applyProtection="false">
      <alignment horizontal="general" vertical="bottom" textRotation="0" wrapText="false" indent="0" shrinkToFit="false"/>
      <protection locked="true" hidden="false"/>
    </xf>
    <xf numFmtId="164" fontId="41" fillId="5" borderId="4" xfId="0" applyFont="true" applyBorder="true" applyAlignment="false" applyProtection="false">
      <alignment horizontal="general" vertical="bottom" textRotation="0" wrapText="false" indent="0" shrinkToFit="false"/>
      <protection locked="true" hidden="false"/>
    </xf>
    <xf numFmtId="164" fontId="41" fillId="5" borderId="5" xfId="0" applyFont="true" applyBorder="true" applyAlignment="true" applyProtection="false">
      <alignment horizontal="left" vertical="bottom" textRotation="0" wrapText="false" indent="0" shrinkToFit="false"/>
      <protection locked="true" hidden="false"/>
    </xf>
    <xf numFmtId="164" fontId="41" fillId="5" borderId="5" xfId="0" applyFont="true" applyBorder="true" applyAlignment="false" applyProtection="false">
      <alignment horizontal="general" vertical="bottom" textRotation="0" wrapText="false" indent="0" shrinkToFit="false"/>
      <protection locked="true" hidden="false"/>
    </xf>
    <xf numFmtId="164" fontId="41" fillId="5" borderId="5" xfId="0" applyFont="true" applyBorder="true" applyAlignment="true" applyProtection="false">
      <alignment horizontal="general" vertical="bottom" textRotation="0" wrapText="true" indent="0" shrinkToFit="false"/>
      <protection locked="true" hidden="false"/>
    </xf>
    <xf numFmtId="185" fontId="41" fillId="5" borderId="5" xfId="0" applyFont="true" applyBorder="true" applyAlignment="false" applyProtection="false">
      <alignment horizontal="general" vertical="bottom" textRotation="0" wrapText="false" indent="0" shrinkToFit="false"/>
      <protection locked="true" hidden="false"/>
    </xf>
    <xf numFmtId="164" fontId="41" fillId="5" borderId="7" xfId="0" applyFont="true" applyBorder="true" applyAlignment="false" applyProtection="false">
      <alignment horizontal="general" vertical="bottom" textRotation="0" wrapText="false" indent="0" shrinkToFit="false"/>
      <protection locked="true" hidden="false"/>
    </xf>
    <xf numFmtId="164" fontId="41" fillId="5" borderId="0" xfId="0" applyFont="true" applyBorder="true" applyAlignment="true" applyProtection="false">
      <alignment horizontal="left" vertical="bottom" textRotation="0" wrapText="false" indent="0" shrinkToFit="false"/>
      <protection locked="true" hidden="false"/>
    </xf>
    <xf numFmtId="164" fontId="41" fillId="5" borderId="0" xfId="0" applyFont="true" applyBorder="true" applyAlignment="false" applyProtection="false">
      <alignment horizontal="general" vertical="bottom" textRotation="0" wrapText="false" indent="0" shrinkToFit="false"/>
      <protection locked="true" hidden="false"/>
    </xf>
    <xf numFmtId="164" fontId="41" fillId="5" borderId="0" xfId="0" applyFont="true" applyBorder="true" applyAlignment="true" applyProtection="false">
      <alignment horizontal="general" vertical="bottom" textRotation="0" wrapText="true" indent="0" shrinkToFit="false"/>
      <protection locked="true" hidden="false"/>
    </xf>
    <xf numFmtId="185" fontId="41" fillId="5" borderId="0" xfId="0" applyFont="true" applyBorder="true" applyAlignment="false" applyProtection="false">
      <alignment horizontal="general" vertical="bottom" textRotation="0" wrapText="false" indent="0" shrinkToFit="false"/>
      <protection locked="true" hidden="false"/>
    </xf>
    <xf numFmtId="164" fontId="41" fillId="5" borderId="11" xfId="0" applyFont="true" applyBorder="true" applyAlignment="false" applyProtection="false">
      <alignment horizontal="general" vertical="bottom" textRotation="0" wrapText="false" indent="0" shrinkToFit="false"/>
      <protection locked="true" hidden="false"/>
    </xf>
    <xf numFmtId="164" fontId="41" fillId="5" borderId="14" xfId="0" applyFont="true" applyBorder="true" applyAlignment="true" applyProtection="false">
      <alignment horizontal="left" vertical="bottom" textRotation="0" wrapText="false" indent="0" shrinkToFit="false"/>
      <protection locked="true" hidden="false"/>
    </xf>
    <xf numFmtId="164" fontId="41" fillId="5" borderId="14" xfId="0" applyFont="true" applyBorder="true" applyAlignment="false" applyProtection="false">
      <alignment horizontal="general" vertical="bottom" textRotation="0" wrapText="false" indent="0" shrinkToFit="false"/>
      <protection locked="true" hidden="false"/>
    </xf>
    <xf numFmtId="164" fontId="41" fillId="5" borderId="14" xfId="0" applyFont="true" applyBorder="true" applyAlignment="true" applyProtection="false">
      <alignment horizontal="general" vertical="bottom" textRotation="0" wrapText="true" indent="0" shrinkToFit="false"/>
      <protection locked="true" hidden="false"/>
    </xf>
    <xf numFmtId="185" fontId="41" fillId="5" borderId="14" xfId="0" applyFont="true" applyBorder="true" applyAlignment="false" applyProtection="false">
      <alignment horizontal="general" vertical="bottom" textRotation="0" wrapText="false" indent="0" shrinkToFit="false"/>
      <protection locked="true" hidden="false"/>
    </xf>
    <xf numFmtId="164" fontId="0" fillId="0" borderId="10" xfId="0" applyFont="true" applyBorder="true" applyAlignment="true" applyProtection="false">
      <alignment horizontal="left" vertical="center" textRotation="0" wrapText="false" indent="0" shrinkToFit="false"/>
      <protection locked="true" hidden="false"/>
    </xf>
    <xf numFmtId="164" fontId="0" fillId="0" borderId="10" xfId="0" applyFont="true" applyBorder="true" applyAlignment="true" applyProtection="false">
      <alignment horizontal="center" vertical="center" textRotation="0" wrapText="false" indent="0" shrinkToFit="false"/>
      <protection locked="true" hidden="false"/>
    </xf>
    <xf numFmtId="164" fontId="0" fillId="0" borderId="10" xfId="0" applyFont="true" applyBorder="true" applyAlignment="true" applyProtection="false">
      <alignment horizontal="general" vertical="center" textRotation="0" wrapText="true" indent="0" shrinkToFit="false"/>
      <protection locked="true" hidden="false"/>
    </xf>
    <xf numFmtId="168" fontId="0" fillId="0" borderId="10" xfId="15" applyFont="true" applyBorder="true" applyAlignment="true" applyProtection="true">
      <alignment horizontal="general" vertical="center" textRotation="0" wrapText="false" indent="0" shrinkToFit="false"/>
      <protection locked="true" hidden="false"/>
    </xf>
    <xf numFmtId="165" fontId="0" fillId="0" borderId="10" xfId="17" applyFont="true" applyBorder="true" applyAlignment="true" applyProtection="true">
      <alignment horizontal="general" vertical="center" textRotation="0" wrapText="false" indent="0" shrinkToFit="false"/>
      <protection locked="true" hidden="false"/>
    </xf>
    <xf numFmtId="164" fontId="36" fillId="5" borderId="4" xfId="0" applyFont="true" applyBorder="true" applyAlignment="true" applyProtection="false">
      <alignment horizontal="left" vertical="center" textRotation="0" wrapText="false" indent="0" shrinkToFit="false"/>
      <protection locked="true" hidden="false"/>
    </xf>
    <xf numFmtId="164" fontId="36" fillId="5" borderId="5" xfId="0" applyFont="true" applyBorder="true" applyAlignment="true" applyProtection="false">
      <alignment horizontal="left" vertical="center" textRotation="0" wrapText="false" indent="0" shrinkToFit="false"/>
      <protection locked="true" hidden="false"/>
    </xf>
    <xf numFmtId="164" fontId="36" fillId="5" borderId="5" xfId="0" applyFont="true" applyBorder="true" applyAlignment="true" applyProtection="false">
      <alignment horizontal="general" vertical="center" textRotation="0" wrapText="true" indent="0" shrinkToFit="false"/>
      <protection locked="true" hidden="false"/>
    </xf>
    <xf numFmtId="164" fontId="36" fillId="5" borderId="5" xfId="0" applyFont="true" applyBorder="true" applyAlignment="true" applyProtection="false">
      <alignment horizontal="center" vertical="center" textRotation="0" wrapText="false" indent="0" shrinkToFit="false"/>
      <protection locked="true" hidden="false"/>
    </xf>
    <xf numFmtId="168" fontId="36" fillId="5" borderId="5" xfId="15" applyFont="true" applyBorder="true" applyAlignment="true" applyProtection="true">
      <alignment horizontal="general" vertical="center" textRotation="0" wrapText="false" indent="0" shrinkToFit="false"/>
      <protection locked="true" hidden="false"/>
    </xf>
    <xf numFmtId="165" fontId="36" fillId="5" borderId="5" xfId="17" applyFont="true" applyBorder="true" applyAlignment="true" applyProtection="true">
      <alignment horizontal="general" vertical="center" textRotation="0" wrapText="false" indent="0" shrinkToFit="false"/>
      <protection locked="true" hidden="false"/>
    </xf>
    <xf numFmtId="165" fontId="36" fillId="5" borderId="6" xfId="17" applyFont="true" applyBorder="true" applyAlignment="true" applyProtection="true">
      <alignment horizontal="general" vertical="center" textRotation="0" wrapText="false" indent="0" shrinkToFit="false"/>
      <protection locked="true" hidden="false"/>
    </xf>
    <xf numFmtId="164" fontId="36" fillId="5" borderId="7" xfId="0" applyFont="true" applyBorder="true" applyAlignment="true" applyProtection="false">
      <alignment horizontal="left" vertical="center" textRotation="0" wrapText="false" indent="0" shrinkToFit="false"/>
      <protection locked="true" hidden="false"/>
    </xf>
    <xf numFmtId="164" fontId="36" fillId="5" borderId="0" xfId="0" applyFont="true" applyBorder="false" applyAlignment="true" applyProtection="false">
      <alignment horizontal="left" vertical="center" textRotation="0" wrapText="false" indent="0" shrinkToFit="false"/>
      <protection locked="true" hidden="false"/>
    </xf>
    <xf numFmtId="164" fontId="36" fillId="5" borderId="0" xfId="0" applyFont="true" applyBorder="false" applyAlignment="true" applyProtection="false">
      <alignment horizontal="general" vertical="center" textRotation="0" wrapText="true" indent="0" shrinkToFit="false"/>
      <protection locked="true" hidden="false"/>
    </xf>
    <xf numFmtId="164" fontId="36" fillId="5" borderId="0" xfId="0" applyFont="true" applyBorder="false" applyAlignment="true" applyProtection="false">
      <alignment horizontal="center" vertical="center" textRotation="0" wrapText="false" indent="0" shrinkToFit="false"/>
      <protection locked="true" hidden="false"/>
    </xf>
    <xf numFmtId="168" fontId="36" fillId="5" borderId="0" xfId="15" applyFont="true" applyBorder="true" applyAlignment="true" applyProtection="true">
      <alignment horizontal="general" vertical="center" textRotation="0" wrapText="false" indent="0" shrinkToFit="false"/>
      <protection locked="true" hidden="false"/>
    </xf>
    <xf numFmtId="165" fontId="36" fillId="5" borderId="0" xfId="17" applyFont="true" applyBorder="true" applyAlignment="true" applyProtection="true">
      <alignment horizontal="general" vertical="center" textRotation="0" wrapText="false" indent="0" shrinkToFit="false"/>
      <protection locked="true" hidden="false"/>
    </xf>
    <xf numFmtId="165" fontId="36" fillId="5" borderId="8" xfId="17" applyFont="true" applyBorder="true" applyAlignment="true" applyProtection="true">
      <alignment horizontal="general" vertical="center" textRotation="0" wrapText="false" indent="0" shrinkToFit="false"/>
      <protection locked="true" hidden="false"/>
    </xf>
    <xf numFmtId="164" fontId="36" fillId="5" borderId="11" xfId="0" applyFont="true" applyBorder="true" applyAlignment="true" applyProtection="false">
      <alignment horizontal="left" vertical="center" textRotation="0" wrapText="false" indent="0" shrinkToFit="false"/>
      <protection locked="true" hidden="false"/>
    </xf>
    <xf numFmtId="164" fontId="36" fillId="5" borderId="14" xfId="0" applyFont="true" applyBorder="true" applyAlignment="true" applyProtection="false">
      <alignment horizontal="left" vertical="center" textRotation="0" wrapText="false" indent="0" shrinkToFit="false"/>
      <protection locked="true" hidden="false"/>
    </xf>
    <xf numFmtId="164" fontId="36" fillId="5" borderId="14" xfId="0" applyFont="true" applyBorder="true" applyAlignment="true" applyProtection="false">
      <alignment horizontal="general" vertical="center" textRotation="0" wrapText="true" indent="0" shrinkToFit="false"/>
      <protection locked="true" hidden="false"/>
    </xf>
    <xf numFmtId="164" fontId="36" fillId="5" borderId="14" xfId="0" applyFont="true" applyBorder="true" applyAlignment="true" applyProtection="false">
      <alignment horizontal="center" vertical="center" textRotation="0" wrapText="false" indent="0" shrinkToFit="false"/>
      <protection locked="true" hidden="false"/>
    </xf>
    <xf numFmtId="168" fontId="36" fillId="5" borderId="14" xfId="15" applyFont="true" applyBorder="true" applyAlignment="true" applyProtection="true">
      <alignment horizontal="general" vertical="center" textRotation="0" wrapText="false" indent="0" shrinkToFit="false"/>
      <protection locked="true" hidden="false"/>
    </xf>
    <xf numFmtId="165" fontId="36" fillId="5" borderId="14" xfId="17" applyFont="true" applyBorder="true" applyAlignment="true" applyProtection="true">
      <alignment horizontal="general" vertical="center" textRotation="0" wrapText="false" indent="0" shrinkToFit="false"/>
      <protection locked="true" hidden="false"/>
    </xf>
    <xf numFmtId="165" fontId="36" fillId="5" borderId="12" xfId="17" applyFont="true" applyBorder="true" applyAlignment="true" applyProtection="true">
      <alignment horizontal="general" vertical="center" textRotation="0" wrapText="false" indent="0" shrinkToFit="false"/>
      <protection locked="true" hidden="false"/>
    </xf>
    <xf numFmtId="170" fontId="0" fillId="0" borderId="10" xfId="17" applyFont="true" applyBorder="true" applyAlignment="true" applyProtection="true">
      <alignment horizontal="general" vertical="center" textRotation="0" wrapText="false" indent="0" shrinkToFit="false"/>
      <protection locked="true" hidden="false"/>
    </xf>
    <xf numFmtId="164" fontId="0" fillId="0" borderId="4" xfId="0" applyFont="false" applyBorder="true" applyAlignment="true" applyProtection="false">
      <alignment horizontal="left" vertical="center" textRotation="0" wrapText="false" indent="0" shrinkToFit="false"/>
      <protection locked="true" hidden="false"/>
    </xf>
    <xf numFmtId="164" fontId="0" fillId="0" borderId="5" xfId="0" applyFont="false" applyBorder="true" applyAlignment="true" applyProtection="false">
      <alignment horizontal="left" vertical="center" textRotation="0" wrapText="false" indent="0" shrinkToFit="false"/>
      <protection locked="true" hidden="false"/>
    </xf>
    <xf numFmtId="164" fontId="0" fillId="0" borderId="5" xfId="0" applyFont="false" applyBorder="true" applyAlignment="true" applyProtection="false">
      <alignment horizontal="general" vertical="center" textRotation="0" wrapText="true" indent="0" shrinkToFit="false"/>
      <protection locked="true" hidden="false"/>
    </xf>
    <xf numFmtId="164" fontId="0" fillId="0" borderId="5" xfId="0" applyFont="false" applyBorder="true" applyAlignment="true" applyProtection="false">
      <alignment horizontal="center" vertical="center" textRotation="0" wrapText="false" indent="0" shrinkToFit="false"/>
      <protection locked="true" hidden="false"/>
    </xf>
    <xf numFmtId="168" fontId="0" fillId="0" borderId="5" xfId="15" applyFont="true" applyBorder="true" applyAlignment="true" applyProtection="true">
      <alignment horizontal="general" vertical="center" textRotation="0" wrapText="false" indent="0" shrinkToFit="false"/>
      <protection locked="true" hidden="false"/>
    </xf>
    <xf numFmtId="165" fontId="0" fillId="0" borderId="5" xfId="17" applyFont="true" applyBorder="true" applyAlignment="true" applyProtection="true">
      <alignment horizontal="general" vertical="center" textRotation="0" wrapText="false" indent="0" shrinkToFit="false"/>
      <protection locked="true" hidden="false"/>
    </xf>
    <xf numFmtId="165" fontId="0" fillId="0" borderId="6" xfId="17" applyFont="true" applyBorder="true" applyAlignment="true" applyProtection="true">
      <alignment horizontal="general" vertical="center" textRotation="0" wrapText="false" indent="0" shrinkToFit="false"/>
      <protection locked="true" hidden="false"/>
    </xf>
    <xf numFmtId="164" fontId="42" fillId="2" borderId="20" xfId="0" applyFont="true" applyBorder="true" applyAlignment="true" applyProtection="false">
      <alignment horizontal="left" vertical="center" textRotation="0" wrapText="false" indent="0" shrinkToFit="false"/>
      <protection locked="true" hidden="false"/>
    </xf>
    <xf numFmtId="164" fontId="42" fillId="2" borderId="31" xfId="0" applyFont="true" applyBorder="true" applyAlignment="true" applyProtection="false">
      <alignment horizontal="left" vertical="center" textRotation="0" wrapText="false" indent="0" shrinkToFit="false"/>
      <protection locked="true" hidden="false"/>
    </xf>
    <xf numFmtId="164" fontId="42" fillId="2" borderId="31" xfId="0" applyFont="true" applyBorder="true" applyAlignment="true" applyProtection="false">
      <alignment horizontal="general" vertical="center" textRotation="0" wrapText="true" indent="0" shrinkToFit="false"/>
      <protection locked="true" hidden="false"/>
    </xf>
    <xf numFmtId="164" fontId="42" fillId="2" borderId="31" xfId="0" applyFont="true" applyBorder="true" applyAlignment="true" applyProtection="false">
      <alignment horizontal="center" vertical="center" textRotation="0" wrapText="false" indent="0" shrinkToFit="false"/>
      <protection locked="true" hidden="false"/>
    </xf>
    <xf numFmtId="168" fontId="42" fillId="2" borderId="31" xfId="15" applyFont="true" applyBorder="true" applyAlignment="true" applyProtection="true">
      <alignment horizontal="general" vertical="center" textRotation="0" wrapText="false" indent="0" shrinkToFit="false"/>
      <protection locked="true" hidden="false"/>
    </xf>
    <xf numFmtId="165" fontId="42" fillId="2" borderId="31" xfId="17" applyFont="true" applyBorder="true" applyAlignment="true" applyProtection="true">
      <alignment horizontal="general" vertical="center" textRotation="0" wrapText="false" indent="0" shrinkToFit="false"/>
      <protection locked="true" hidden="false"/>
    </xf>
    <xf numFmtId="165" fontId="42" fillId="2" borderId="32" xfId="17" applyFont="true" applyBorder="true" applyAlignment="true" applyProtection="true">
      <alignment horizontal="general" vertical="center" textRotation="0" wrapText="false" indent="0" shrinkToFit="false"/>
      <protection locked="true" hidden="false"/>
    </xf>
    <xf numFmtId="164" fontId="0" fillId="0" borderId="11" xfId="0" applyFont="false" applyBorder="true" applyAlignment="true" applyProtection="false">
      <alignment horizontal="left" vertical="center" textRotation="0" wrapText="false" indent="0" shrinkToFit="false"/>
      <protection locked="true" hidden="false"/>
    </xf>
    <xf numFmtId="164" fontId="0" fillId="0" borderId="14" xfId="0" applyFont="false" applyBorder="true" applyAlignment="true" applyProtection="false">
      <alignment horizontal="left" vertical="center" textRotation="0" wrapText="false" indent="0" shrinkToFit="false"/>
      <protection locked="true" hidden="false"/>
    </xf>
    <xf numFmtId="164" fontId="0" fillId="0" borderId="14" xfId="0" applyFont="false" applyBorder="true" applyAlignment="true" applyProtection="false">
      <alignment horizontal="general" vertical="center" textRotation="0" wrapText="true" indent="0" shrinkToFit="false"/>
      <protection locked="true" hidden="false"/>
    </xf>
    <xf numFmtId="164" fontId="0" fillId="0" borderId="14" xfId="0" applyFont="false" applyBorder="true" applyAlignment="true" applyProtection="false">
      <alignment horizontal="center" vertical="center" textRotation="0" wrapText="false" indent="0" shrinkToFit="false"/>
      <protection locked="true" hidden="false"/>
    </xf>
    <xf numFmtId="168" fontId="0" fillId="0" borderId="14" xfId="15" applyFont="true" applyBorder="true" applyAlignment="true" applyProtection="true">
      <alignment horizontal="general" vertical="center" textRotation="0" wrapText="false" indent="0" shrinkToFit="false"/>
      <protection locked="true" hidden="false"/>
    </xf>
    <xf numFmtId="165" fontId="0" fillId="0" borderId="14" xfId="17" applyFont="true" applyBorder="true" applyAlignment="true" applyProtection="true">
      <alignment horizontal="general" vertical="center" textRotation="0" wrapText="false" indent="0" shrinkToFit="false"/>
      <protection locked="true" hidden="false"/>
    </xf>
    <xf numFmtId="165" fontId="0" fillId="0" borderId="12" xfId="17" applyFont="true" applyBorder="true" applyAlignment="true" applyProtection="true">
      <alignment horizontal="general" vertical="center" textRotation="0" wrapText="false" indent="0" shrinkToFit="false"/>
      <protection locked="true" hidden="false"/>
    </xf>
    <xf numFmtId="164" fontId="0" fillId="0" borderId="0" xfId="0" applyFont="false" applyBorder="false" applyAlignment="true" applyProtection="false">
      <alignment horizontal="right" vertical="bottom" textRotation="0" wrapText="false" indent="0" shrinkToFit="false"/>
      <protection locked="true" hidden="false"/>
    </xf>
    <xf numFmtId="164" fontId="19" fillId="0" borderId="0" xfId="23" applyFont="true" applyBorder="false" applyAlignment="true" applyProtection="false">
      <alignment horizontal="center" vertical="center" textRotation="0" wrapText="true" indent="0" shrinkToFit="false"/>
      <protection locked="true" hidden="false"/>
    </xf>
    <xf numFmtId="164" fontId="33" fillId="0" borderId="0" xfId="23" applyFont="true" applyBorder="false" applyAlignment="true" applyProtection="false">
      <alignment horizontal="center" vertical="center" textRotation="0" wrapText="false" indent="0" shrinkToFit="false"/>
      <protection locked="true" hidden="false"/>
    </xf>
    <xf numFmtId="170" fontId="18" fillId="0" borderId="17" xfId="19" applyFont="true" applyBorder="true" applyAlignment="true" applyProtection="true">
      <alignment horizontal="right" vertical="center" textRotation="0" wrapText="false" indent="0" shrinkToFit="false"/>
      <protection locked="true" hidden="false"/>
    </xf>
    <xf numFmtId="164" fontId="0" fillId="0" borderId="0" xfId="23" applyFont="false" applyBorder="false" applyAlignment="true" applyProtection="false">
      <alignment horizontal="right" vertical="bottom" textRotation="0" wrapText="false" indent="0" shrinkToFit="false"/>
      <protection locked="true" hidden="false"/>
    </xf>
    <xf numFmtId="165" fontId="33" fillId="0" borderId="0" xfId="17" applyFont="true" applyBorder="true" applyAlignment="true" applyProtection="true">
      <alignment horizontal="center" vertical="center" textRotation="0" wrapText="false" indent="0" shrinkToFit="false"/>
      <protection locked="true" hidden="false"/>
    </xf>
    <xf numFmtId="165" fontId="33" fillId="0" borderId="0" xfId="17" applyFont="true" applyBorder="true" applyAlignment="true" applyProtection="true">
      <alignment horizontal="general" vertical="center" textRotation="0" wrapText="false" indent="0" shrinkToFit="false"/>
      <protection locked="true" hidden="false"/>
    </xf>
    <xf numFmtId="165" fontId="18" fillId="0" borderId="18" xfId="17" applyFont="true" applyBorder="true" applyAlignment="true" applyProtection="true">
      <alignment horizontal="right" vertical="center" textRotation="0" wrapText="false" indent="0" shrinkToFit="false"/>
      <protection locked="true" hidden="false"/>
    </xf>
    <xf numFmtId="165" fontId="18" fillId="0" borderId="0" xfId="17" applyFont="true" applyBorder="true" applyAlignment="true" applyProtection="true">
      <alignment horizontal="right" vertical="center" textRotation="0" wrapText="false" indent="0" shrinkToFit="false"/>
      <protection locked="true" hidden="false"/>
    </xf>
    <xf numFmtId="164" fontId="40" fillId="2" borderId="17" xfId="0" applyFont="true" applyBorder="true" applyAlignment="true" applyProtection="false">
      <alignment horizontal="center" vertical="center" textRotation="0" wrapText="false" indent="0" shrinkToFit="false"/>
      <protection locked="true" hidden="false"/>
    </xf>
    <xf numFmtId="164" fontId="42" fillId="2" borderId="25" xfId="0" applyFont="true" applyBorder="true" applyAlignment="true" applyProtection="false">
      <alignment horizontal="center" vertical="center" textRotation="0" wrapText="true" indent="0" shrinkToFit="false"/>
      <protection locked="true" hidden="false"/>
    </xf>
    <xf numFmtId="165" fontId="42" fillId="2" borderId="25" xfId="17" applyFont="true" applyBorder="true" applyAlignment="true" applyProtection="true">
      <alignment horizontal="center" vertical="center" textRotation="0" wrapText="true" indent="0" shrinkToFit="false"/>
      <protection locked="true" hidden="false"/>
    </xf>
    <xf numFmtId="164" fontId="41" fillId="5" borderId="15" xfId="0" applyFont="true" applyBorder="true" applyAlignment="true" applyProtection="false">
      <alignment horizontal="left" vertical="bottom" textRotation="0" wrapText="false" indent="0" shrinkToFit="false"/>
      <protection locked="true" hidden="false"/>
    </xf>
    <xf numFmtId="164" fontId="41" fillId="5" borderId="33" xfId="0" applyFont="true" applyBorder="true" applyAlignment="true" applyProtection="false">
      <alignment horizontal="left" vertical="bottom" textRotation="0" wrapText="false" indent="0" shrinkToFit="false"/>
      <protection locked="true" hidden="false"/>
    </xf>
    <xf numFmtId="164" fontId="41" fillId="5" borderId="33" xfId="0" applyFont="true" applyBorder="true" applyAlignment="true" applyProtection="false">
      <alignment horizontal="general" vertical="bottom" textRotation="0" wrapText="true" indent="0" shrinkToFit="false"/>
      <protection locked="true" hidden="false"/>
    </xf>
    <xf numFmtId="164" fontId="41" fillId="5" borderId="33" xfId="0" applyFont="true" applyBorder="true" applyAlignment="true" applyProtection="false">
      <alignment horizontal="center" vertical="bottom" textRotation="0" wrapText="false" indent="0" shrinkToFit="false"/>
      <protection locked="true" hidden="false"/>
    </xf>
    <xf numFmtId="164" fontId="41" fillId="5" borderId="33" xfId="0" applyFont="true" applyBorder="true" applyAlignment="false" applyProtection="false">
      <alignment horizontal="general" vertical="bottom" textRotation="0" wrapText="false" indent="0" shrinkToFit="false"/>
      <protection locked="true" hidden="false"/>
    </xf>
    <xf numFmtId="165" fontId="41" fillId="5" borderId="16" xfId="17" applyFont="true" applyBorder="true" applyAlignment="true" applyProtection="true">
      <alignment horizontal="general" vertical="center" textRotation="0" wrapText="false" indent="0" shrinkToFit="false"/>
      <protection locked="true" hidden="false"/>
    </xf>
    <xf numFmtId="186" fontId="43" fillId="0" borderId="1" xfId="0" applyFont="true" applyBorder="true" applyAlignment="true" applyProtection="false">
      <alignment horizontal="left" vertical="center" textRotation="0" wrapText="false" indent="0" shrinkToFit="false"/>
      <protection locked="true" hidden="false"/>
    </xf>
    <xf numFmtId="164" fontId="0" fillId="0" borderId="1" xfId="0" applyFont="false" applyBorder="true" applyAlignment="true" applyProtection="false">
      <alignment horizontal="general" vertical="center" textRotation="0" wrapText="false" indent="0" shrinkToFit="false"/>
      <protection locked="true" hidden="false"/>
    </xf>
    <xf numFmtId="164" fontId="41" fillId="5" borderId="15" xfId="0" applyFont="true" applyBorder="true" applyAlignment="true" applyProtection="false">
      <alignment horizontal="left" vertical="center" textRotation="0" wrapText="false" indent="0" shrinkToFit="false"/>
      <protection locked="true" hidden="false"/>
    </xf>
    <xf numFmtId="164" fontId="41" fillId="5" borderId="33" xfId="0" applyFont="true" applyBorder="true" applyAlignment="true" applyProtection="false">
      <alignment horizontal="left" vertical="center" textRotation="0" wrapText="false" indent="0" shrinkToFit="false"/>
      <protection locked="true" hidden="false"/>
    </xf>
    <xf numFmtId="164" fontId="41" fillId="5" borderId="33" xfId="0" applyFont="true" applyBorder="true" applyAlignment="true" applyProtection="false">
      <alignment horizontal="general" vertical="center" textRotation="0" wrapText="true" indent="0" shrinkToFit="false"/>
      <protection locked="true" hidden="false"/>
    </xf>
    <xf numFmtId="164" fontId="41" fillId="5" borderId="33" xfId="0" applyFont="true" applyBorder="true" applyAlignment="true" applyProtection="false">
      <alignment horizontal="center" vertical="center" textRotation="0" wrapText="false" indent="0" shrinkToFit="false"/>
      <protection locked="true" hidden="false"/>
    </xf>
    <xf numFmtId="164" fontId="41" fillId="5" borderId="33" xfId="0" applyFont="true" applyBorder="true" applyAlignment="true" applyProtection="false">
      <alignment horizontal="general" vertical="center" textRotation="0" wrapText="false" indent="0" shrinkToFit="false"/>
      <protection locked="true" hidden="false"/>
    </xf>
    <xf numFmtId="165" fontId="41" fillId="5" borderId="33" xfId="17" applyFont="true" applyBorder="true" applyAlignment="true" applyProtection="true">
      <alignment horizontal="general" vertical="center" textRotation="0" wrapText="false" indent="0" shrinkToFit="false"/>
      <protection locked="true" hidden="false"/>
    </xf>
    <xf numFmtId="164" fontId="19" fillId="0" borderId="0" xfId="0" applyFont="true" applyBorder="false" applyAlignment="true" applyProtection="false">
      <alignment horizontal="center" vertical="center" textRotation="0" wrapText="false" indent="0" shrinkToFit="false"/>
      <protection locked="true" hidden="false"/>
    </xf>
    <xf numFmtId="169" fontId="8" fillId="2" borderId="1" xfId="17" applyFont="true" applyBorder="true" applyAlignment="true" applyProtection="true">
      <alignment horizontal="center" vertical="center" textRotation="0" wrapText="true" indent="0" shrinkToFit="false"/>
      <protection locked="true" hidden="false"/>
    </xf>
    <xf numFmtId="164" fontId="33" fillId="0" borderId="0" xfId="0" applyFont="true" applyBorder="false" applyAlignment="true" applyProtection="false">
      <alignment horizontal="center" vertical="bottom" textRotation="0" wrapText="false" indent="0" shrinkToFit="false"/>
      <protection locked="true" hidden="false"/>
    </xf>
    <xf numFmtId="164" fontId="44" fillId="3" borderId="10" xfId="0" applyFont="true" applyBorder="true" applyAlignment="true" applyProtection="false">
      <alignment horizontal="center" vertical="center" textRotation="0" wrapText="true" indent="0" shrinkToFit="false"/>
      <protection locked="true" hidden="false"/>
    </xf>
    <xf numFmtId="170" fontId="44" fillId="6" borderId="10" xfId="19" applyFont="true" applyBorder="true" applyAlignment="true" applyProtection="true">
      <alignment horizontal="right" vertical="center" textRotation="0" wrapText="true" indent="0" shrinkToFit="false"/>
      <protection locked="true" hidden="false"/>
    </xf>
    <xf numFmtId="187" fontId="44" fillId="4" borderId="1" xfId="17" applyFont="true" applyBorder="true" applyAlignment="true" applyProtection="true">
      <alignment horizontal="center" vertical="center" textRotation="0" wrapText="true" indent="0" shrinkToFit="false"/>
      <protection locked="true" hidden="false"/>
    </xf>
    <xf numFmtId="187" fontId="33" fillId="0" borderId="0" xfId="0" applyFont="true" applyBorder="false" applyAlignment="true" applyProtection="false">
      <alignment horizontal="center" vertical="bottom" textRotation="0" wrapText="false" indent="0" shrinkToFit="false"/>
      <protection locked="true" hidden="false"/>
    </xf>
    <xf numFmtId="164" fontId="44" fillId="3" borderId="1" xfId="0" applyFont="true" applyBorder="true" applyAlignment="true" applyProtection="false">
      <alignment horizontal="center" vertical="center" textRotation="0" wrapText="false" indent="0" shrinkToFit="false"/>
      <protection locked="true" hidden="false"/>
    </xf>
    <xf numFmtId="170" fontId="44" fillId="6" borderId="1" xfId="19" applyFont="true" applyBorder="true" applyAlignment="true" applyProtection="true">
      <alignment horizontal="right" vertical="center" textRotation="0" wrapText="true" indent="0" shrinkToFit="false"/>
      <protection locked="true" hidden="false"/>
    </xf>
    <xf numFmtId="169" fontId="34" fillId="2" borderId="34" xfId="17" applyFont="true" applyBorder="true" applyAlignment="true" applyProtection="true">
      <alignment horizontal="center" vertical="center" textRotation="0" wrapText="true" indent="0" shrinkToFit="false"/>
      <protection locked="true" hidden="false"/>
    </xf>
    <xf numFmtId="164" fontId="18" fillId="7" borderId="18" xfId="15" applyFont="true" applyBorder="true" applyAlignment="true" applyProtection="true">
      <alignment horizontal="center" vertical="center" textRotation="0" wrapText="true" indent="0" shrinkToFit="false"/>
      <protection locked="true" hidden="false"/>
    </xf>
    <xf numFmtId="164" fontId="35" fillId="7" borderId="18" xfId="0" applyFont="true" applyBorder="true" applyAlignment="true" applyProtection="false">
      <alignment horizontal="general" vertical="center" textRotation="0" wrapText="false" indent="0" shrinkToFit="false"/>
      <protection locked="true" hidden="false"/>
    </xf>
    <xf numFmtId="164" fontId="35" fillId="7" borderId="18" xfId="0" applyFont="true" applyBorder="true" applyAlignment="true" applyProtection="false">
      <alignment horizontal="general" vertical="center" textRotation="0" wrapText="true" indent="0" shrinkToFit="false"/>
      <protection locked="true" hidden="false"/>
    </xf>
    <xf numFmtId="169" fontId="35" fillId="7" borderId="18" xfId="17" applyFont="true" applyBorder="true" applyAlignment="true" applyProtection="true">
      <alignment horizontal="center" vertical="center" textRotation="0" wrapText="true" indent="0" shrinkToFit="false"/>
      <protection locked="true" hidden="false"/>
    </xf>
    <xf numFmtId="172" fontId="35" fillId="7" borderId="18" xfId="17" applyFont="true" applyBorder="true" applyAlignment="true" applyProtection="true">
      <alignment horizontal="center" vertical="center" textRotation="0" wrapText="true" indent="0" shrinkToFit="false"/>
      <protection locked="true" hidden="false"/>
    </xf>
    <xf numFmtId="169" fontId="35" fillId="7" borderId="18" xfId="0" applyFont="true" applyBorder="true" applyAlignment="true" applyProtection="false">
      <alignment horizontal="general" vertical="center" textRotation="0" wrapText="true" indent="0" shrinkToFit="false"/>
      <protection locked="true" hidden="false"/>
    </xf>
    <xf numFmtId="164" fontId="35" fillId="0" borderId="35" xfId="26" applyFont="true" applyBorder="true" applyAlignment="true" applyProtection="false">
      <alignment horizontal="center" vertical="center" textRotation="0" wrapText="true" indent="0" shrinkToFit="false"/>
      <protection locked="true" hidden="false"/>
    </xf>
    <xf numFmtId="164" fontId="19" fillId="8" borderId="35" xfId="0" applyFont="true" applyBorder="true" applyAlignment="true" applyProtection="false">
      <alignment horizontal="left" vertical="center" textRotation="0" wrapText="true" indent="0" shrinkToFit="false"/>
      <protection locked="true" hidden="false"/>
    </xf>
    <xf numFmtId="164" fontId="19" fillId="8" borderId="35" xfId="0" applyFont="true" applyBorder="true" applyAlignment="true" applyProtection="false">
      <alignment horizontal="general" vertical="center" textRotation="0" wrapText="true" indent="0" shrinkToFit="false"/>
      <protection locked="true" hidden="false"/>
    </xf>
    <xf numFmtId="164" fontId="19" fillId="8" borderId="35" xfId="0" applyFont="true" applyBorder="true" applyAlignment="true" applyProtection="false">
      <alignment horizontal="center" vertical="center" textRotation="0" wrapText="true" indent="0" shrinkToFit="false"/>
      <protection locked="true" hidden="false"/>
    </xf>
    <xf numFmtId="188" fontId="19" fillId="8" borderId="35" xfId="0" applyFont="true" applyBorder="true" applyAlignment="true" applyProtection="true">
      <alignment horizontal="center" vertical="center" textRotation="0" wrapText="true" indent="0" shrinkToFit="false"/>
      <protection locked="false" hidden="false"/>
    </xf>
    <xf numFmtId="188" fontId="19" fillId="8" borderId="35" xfId="0" applyFont="true" applyBorder="true" applyAlignment="true" applyProtection="true">
      <alignment horizontal="right" vertical="center" textRotation="0" wrapText="true" indent="0" shrinkToFit="false"/>
      <protection locked="false" hidden="false"/>
    </xf>
    <xf numFmtId="164" fontId="33" fillId="0" borderId="0" xfId="23" applyFont="true" applyBorder="false" applyAlignment="false" applyProtection="false">
      <alignment horizontal="general" vertical="bottom" textRotation="0" wrapText="false" indent="0" shrinkToFit="false"/>
      <protection locked="true" hidden="false"/>
    </xf>
    <xf numFmtId="164" fontId="33" fillId="0" borderId="35" xfId="23" applyFont="true" applyBorder="true" applyAlignment="false" applyProtection="false">
      <alignment horizontal="general" vertical="bottom" textRotation="0" wrapText="false" indent="0" shrinkToFit="false"/>
      <protection locked="true" hidden="false"/>
    </xf>
    <xf numFmtId="164" fontId="19" fillId="4" borderId="35" xfId="23" applyFont="true" applyBorder="true" applyAlignment="true" applyProtection="false">
      <alignment horizontal="right" vertical="center" textRotation="0" wrapText="true" indent="0" shrinkToFit="false"/>
      <protection locked="true" hidden="false"/>
    </xf>
    <xf numFmtId="164" fontId="19" fillId="9" borderId="35" xfId="0" applyFont="true" applyBorder="true" applyAlignment="true" applyProtection="false">
      <alignment horizontal="left" vertical="center" textRotation="0" wrapText="true" indent="0" shrinkToFit="false"/>
      <protection locked="true" hidden="false"/>
    </xf>
    <xf numFmtId="164" fontId="19" fillId="9" borderId="35" xfId="0" applyFont="true" applyBorder="true" applyAlignment="true" applyProtection="false">
      <alignment horizontal="general" vertical="center" textRotation="0" wrapText="true" indent="0" shrinkToFit="false"/>
      <protection locked="true" hidden="false"/>
    </xf>
    <xf numFmtId="188" fontId="19" fillId="9" borderId="35" xfId="0" applyFont="true" applyBorder="true" applyAlignment="true" applyProtection="true">
      <alignment horizontal="center" vertical="center" textRotation="0" wrapText="true" indent="0" shrinkToFit="false"/>
      <protection locked="false" hidden="false"/>
    </xf>
    <xf numFmtId="165" fontId="19" fillId="9" borderId="35" xfId="17" applyFont="true" applyBorder="true" applyAlignment="true" applyProtection="true">
      <alignment horizontal="right" vertical="center" textRotation="0" wrapText="true" indent="0" shrinkToFit="false"/>
      <protection locked="false" hidden="false"/>
    </xf>
    <xf numFmtId="164" fontId="19" fillId="0" borderId="35" xfId="23" applyFont="true" applyBorder="true" applyAlignment="true" applyProtection="false">
      <alignment horizontal="right" vertical="center" textRotation="0" wrapText="true" indent="0" shrinkToFit="false"/>
      <protection locked="true" hidden="false"/>
    </xf>
    <xf numFmtId="164" fontId="19" fillId="0" borderId="35" xfId="0" applyFont="true" applyBorder="true" applyAlignment="true" applyProtection="false">
      <alignment horizontal="left" vertical="center" textRotation="0" wrapText="true" indent="0" shrinkToFit="false"/>
      <protection locked="true" hidden="false"/>
    </xf>
    <xf numFmtId="164" fontId="19" fillId="0" borderId="35" xfId="0" applyFont="true" applyBorder="true" applyAlignment="true" applyProtection="false">
      <alignment horizontal="general" vertical="center" textRotation="0" wrapText="true" indent="0" shrinkToFit="false"/>
      <protection locked="true" hidden="false"/>
    </xf>
    <xf numFmtId="188" fontId="19" fillId="0" borderId="35" xfId="0" applyFont="true" applyBorder="true" applyAlignment="true" applyProtection="true">
      <alignment horizontal="center" vertical="center" textRotation="0" wrapText="true" indent="0" shrinkToFit="false"/>
      <protection locked="false" hidden="false"/>
    </xf>
    <xf numFmtId="188" fontId="19" fillId="0" borderId="35" xfId="0" applyFont="true" applyBorder="true" applyAlignment="true" applyProtection="true">
      <alignment horizontal="right" vertical="center" textRotation="0" wrapText="true" indent="0" shrinkToFit="false"/>
      <protection locked="false" hidden="false"/>
    </xf>
    <xf numFmtId="164" fontId="19" fillId="9" borderId="35" xfId="0" applyFont="true" applyBorder="true" applyAlignment="true" applyProtection="false">
      <alignment horizontal="right" vertical="center" textRotation="0" wrapText="false" indent="0" shrinkToFit="false"/>
      <protection locked="true" hidden="false"/>
    </xf>
    <xf numFmtId="170" fontId="19" fillId="9" borderId="35" xfId="33" applyFont="true" applyBorder="true" applyAlignment="true" applyProtection="true">
      <alignment horizontal="center" vertical="center" textRotation="0" wrapText="true" indent="0" shrinkToFit="false"/>
      <protection locked="true" hidden="false"/>
    </xf>
    <xf numFmtId="189" fontId="19" fillId="9" borderId="35" xfId="0" applyFont="true" applyBorder="true" applyAlignment="true" applyProtection="true">
      <alignment horizontal="right" vertical="center" textRotation="0" wrapText="true" indent="0" shrinkToFit="false"/>
      <protection locked="false" hidden="false"/>
    </xf>
    <xf numFmtId="164" fontId="19" fillId="9" borderId="35" xfId="0" applyFont="true" applyBorder="true" applyAlignment="true" applyProtection="false">
      <alignment horizontal="right" vertical="top" textRotation="0" wrapText="true" indent="0" shrinkToFit="false"/>
      <protection locked="true" hidden="false"/>
    </xf>
    <xf numFmtId="188" fontId="19" fillId="9" borderId="35" xfId="0" applyFont="true" applyBorder="true" applyAlignment="true" applyProtection="false">
      <alignment horizontal="right" vertical="top" textRotation="0" wrapText="true" indent="0" shrinkToFit="false"/>
      <protection locked="true" hidden="false"/>
    </xf>
    <xf numFmtId="189" fontId="19" fillId="9" borderId="35" xfId="0" applyFont="true" applyBorder="true" applyAlignment="true" applyProtection="false">
      <alignment horizontal="right" vertical="center" textRotation="0" wrapText="true" indent="0" shrinkToFit="false"/>
      <protection locked="true" hidden="false"/>
    </xf>
    <xf numFmtId="164" fontId="33" fillId="0" borderId="35" xfId="26" applyFont="true" applyBorder="true" applyAlignment="true" applyProtection="false">
      <alignment horizontal="left" vertical="top" textRotation="0" wrapText="true" indent="0" shrinkToFit="false"/>
      <protection locked="true" hidden="false"/>
    </xf>
    <xf numFmtId="164" fontId="19" fillId="9" borderId="35" xfId="0" applyFont="true" applyBorder="true" applyAlignment="true" applyProtection="false">
      <alignment horizontal="right" vertical="center" textRotation="0" wrapText="true" indent="0" shrinkToFit="false"/>
      <protection locked="true" hidden="false"/>
    </xf>
    <xf numFmtId="190" fontId="19" fillId="9" borderId="35" xfId="0" applyFont="true" applyBorder="true" applyAlignment="true" applyProtection="false">
      <alignment horizontal="center" vertical="center" textRotation="0" wrapText="true" indent="0" shrinkToFit="false"/>
      <protection locked="true" hidden="false"/>
    </xf>
    <xf numFmtId="191" fontId="19" fillId="9" borderId="35" xfId="0" applyFont="true" applyBorder="true" applyAlignment="true" applyProtection="false">
      <alignment horizontal="center" vertical="center" textRotation="0" wrapText="true" indent="0" shrinkToFit="false"/>
      <protection locked="true" hidden="false"/>
    </xf>
    <xf numFmtId="192" fontId="19" fillId="9" borderId="35" xfId="0" applyFont="true" applyBorder="true" applyAlignment="true" applyProtection="false">
      <alignment horizontal="center" vertical="center" textRotation="0" wrapText="true" indent="0" shrinkToFit="false"/>
      <protection locked="true" hidden="false"/>
    </xf>
    <xf numFmtId="185" fontId="19" fillId="9" borderId="35" xfId="0" applyFont="true" applyBorder="true" applyAlignment="true" applyProtection="false">
      <alignment horizontal="center" vertical="center" textRotation="0" wrapText="true" indent="0" shrinkToFit="false"/>
      <protection locked="true" hidden="false"/>
    </xf>
    <xf numFmtId="164" fontId="18" fillId="9" borderId="35" xfId="0" applyFont="true" applyBorder="true" applyAlignment="true" applyProtection="false">
      <alignment horizontal="right" vertical="center" textRotation="0" wrapText="false" indent="0" shrinkToFit="false"/>
      <protection locked="true" hidden="false"/>
    </xf>
    <xf numFmtId="169" fontId="18" fillId="8" borderId="35" xfId="17" applyFont="true" applyBorder="true" applyAlignment="true" applyProtection="true">
      <alignment horizontal="center" vertical="center" textRotation="0" wrapText="true" indent="0" shrinkToFit="false"/>
      <protection locked="false" hidden="false"/>
    </xf>
    <xf numFmtId="164" fontId="33" fillId="0" borderId="35" xfId="26" applyFont="true" applyBorder="true" applyAlignment="true" applyProtection="false">
      <alignment horizontal="center" vertical="top" textRotation="0" wrapText="true" indent="0" shrinkToFit="false"/>
      <protection locked="true" hidden="false"/>
    </xf>
    <xf numFmtId="164" fontId="18" fillId="3" borderId="18" xfId="15" applyFont="true" applyBorder="true" applyAlignment="true" applyProtection="true">
      <alignment horizontal="center" vertical="center" textRotation="0" wrapText="true" indent="0" shrinkToFit="false"/>
      <protection locked="true" hidden="false"/>
    </xf>
    <xf numFmtId="164" fontId="35" fillId="3" borderId="35" xfId="0" applyFont="true" applyBorder="true" applyAlignment="true" applyProtection="false">
      <alignment horizontal="left" vertical="center" textRotation="0" wrapText="true" indent="0" shrinkToFit="false"/>
      <protection locked="true" hidden="false"/>
    </xf>
    <xf numFmtId="164" fontId="35" fillId="3" borderId="18" xfId="0" applyFont="true" applyBorder="true" applyAlignment="true" applyProtection="false">
      <alignment horizontal="general" vertical="center" textRotation="0" wrapText="true" indent="0" shrinkToFit="false"/>
      <protection locked="true" hidden="false"/>
    </xf>
    <xf numFmtId="169" fontId="35" fillId="3" borderId="18" xfId="17" applyFont="true" applyBorder="true" applyAlignment="true" applyProtection="true">
      <alignment horizontal="center" vertical="center" textRotation="0" wrapText="true" indent="0" shrinkToFit="false"/>
      <protection locked="true" hidden="false"/>
    </xf>
    <xf numFmtId="172" fontId="35" fillId="3" borderId="18" xfId="17" applyFont="true" applyBorder="true" applyAlignment="true" applyProtection="true">
      <alignment horizontal="center" vertical="center" textRotation="0" wrapText="true" indent="0" shrinkToFit="false"/>
      <protection locked="true" hidden="false"/>
    </xf>
    <xf numFmtId="169" fontId="35" fillId="3" borderId="18" xfId="0" applyFont="true" applyBorder="true" applyAlignment="true" applyProtection="false">
      <alignment horizontal="general" vertical="center" textRotation="0" wrapText="true" indent="0" shrinkToFit="false"/>
      <protection locked="true" hidden="false"/>
    </xf>
    <xf numFmtId="164" fontId="18" fillId="8" borderId="35" xfId="0" applyFont="true" applyBorder="true" applyAlignment="true" applyProtection="false">
      <alignment horizontal="general" vertical="center" textRotation="0" wrapText="true" indent="0" shrinkToFit="false"/>
      <protection locked="true" hidden="false"/>
    </xf>
    <xf numFmtId="164" fontId="18" fillId="8" borderId="35" xfId="0" applyFont="true" applyBorder="true" applyAlignment="true" applyProtection="false">
      <alignment horizontal="center" vertical="center" textRotation="0" wrapText="true" indent="0" shrinkToFit="false"/>
      <protection locked="true" hidden="false"/>
    </xf>
    <xf numFmtId="188" fontId="18" fillId="8" borderId="35" xfId="0" applyFont="true" applyBorder="true" applyAlignment="true" applyProtection="true">
      <alignment horizontal="center" vertical="center" textRotation="0" wrapText="true" indent="0" shrinkToFit="false"/>
      <protection locked="false" hidden="false"/>
    </xf>
    <xf numFmtId="188" fontId="18" fillId="8" borderId="35" xfId="0" applyFont="true" applyBorder="true" applyAlignment="true" applyProtection="true">
      <alignment horizontal="right" vertical="center" textRotation="0" wrapText="true" indent="0" shrinkToFit="false"/>
      <protection locked="false" hidden="false"/>
    </xf>
    <xf numFmtId="187" fontId="19" fillId="9" borderId="35" xfId="0" applyFont="true" applyBorder="true" applyAlignment="true" applyProtection="true">
      <alignment horizontal="center" vertical="center" textRotation="0" wrapText="true" indent="0" shrinkToFit="false"/>
      <protection locked="false" hidden="false"/>
    </xf>
    <xf numFmtId="188" fontId="19" fillId="9" borderId="35" xfId="0" applyFont="true" applyBorder="true" applyAlignment="true" applyProtection="true">
      <alignment horizontal="right" vertical="center" textRotation="0" wrapText="true" indent="0" shrinkToFit="false"/>
      <protection locked="false" hidden="false"/>
    </xf>
    <xf numFmtId="164" fontId="33" fillId="0" borderId="35" xfId="26" applyFont="true" applyBorder="true" applyAlignment="true" applyProtection="false">
      <alignment horizontal="left" vertical="top" textRotation="0" wrapText="false" indent="0" shrinkToFit="false"/>
      <protection locked="true" hidden="false"/>
    </xf>
    <xf numFmtId="164" fontId="18" fillId="7" borderId="35" xfId="0" applyFont="true" applyBorder="true" applyAlignment="true" applyProtection="false">
      <alignment horizontal="right" vertical="center" textRotation="0" wrapText="false" indent="0" shrinkToFit="false"/>
      <protection locked="true" hidden="false"/>
    </xf>
    <xf numFmtId="169" fontId="18" fillId="10" borderId="35" xfId="17" applyFont="true" applyBorder="true" applyAlignment="true" applyProtection="true">
      <alignment horizontal="center" vertical="center" textRotation="0" wrapText="true" indent="0" shrinkToFit="false"/>
      <protection locked="false" hidden="false"/>
    </xf>
    <xf numFmtId="193" fontId="33" fillId="0" borderId="0" xfId="0" applyFont="true" applyBorder="false" applyAlignment="true" applyProtection="false">
      <alignment horizontal="general" vertical="center" textRotation="0" wrapText="false" indent="0" shrinkToFit="false"/>
      <protection locked="true" hidden="false"/>
    </xf>
    <xf numFmtId="188" fontId="33" fillId="0" borderId="0" xfId="0" applyFont="true" applyBorder="false" applyAlignment="true" applyProtection="false">
      <alignment horizontal="general" vertical="center" textRotation="0" wrapText="false" indent="0" shrinkToFit="false"/>
      <protection locked="true" hidden="false"/>
    </xf>
    <xf numFmtId="164" fontId="18" fillId="4" borderId="0" xfId="0" applyFont="true" applyBorder="true" applyAlignment="true" applyProtection="false">
      <alignment horizontal="center" vertical="center" textRotation="0" wrapText="false" indent="0" shrinkToFit="false"/>
      <protection locked="true" hidden="false"/>
    </xf>
    <xf numFmtId="164" fontId="18" fillId="4" borderId="0" xfId="0" applyFont="true" applyBorder="false" applyAlignment="true" applyProtection="false">
      <alignment horizontal="general" vertical="center" textRotation="0" wrapText="false" indent="0" shrinkToFit="false"/>
      <protection locked="true" hidden="false"/>
    </xf>
    <xf numFmtId="164" fontId="33" fillId="0" borderId="0" xfId="0" applyFont="true" applyBorder="false" applyAlignment="true" applyProtection="false">
      <alignment horizontal="general" vertical="center" textRotation="0" wrapText="true" indent="0" shrinkToFit="false"/>
      <protection locked="true" hidden="false"/>
    </xf>
    <xf numFmtId="173" fontId="33" fillId="0" borderId="0" xfId="0" applyFont="true" applyBorder="false" applyAlignment="true" applyProtection="false">
      <alignment horizontal="general" vertical="center" textRotation="0" wrapText="false" indent="0" shrinkToFit="false"/>
      <protection locked="true" hidden="false"/>
    </xf>
    <xf numFmtId="185" fontId="33" fillId="0" borderId="0" xfId="0" applyFont="true" applyBorder="false" applyAlignment="true" applyProtection="false">
      <alignment horizontal="general" vertical="center" textRotation="0" wrapText="false" indent="0" shrinkToFit="false"/>
      <protection locked="true" hidden="false"/>
    </xf>
    <xf numFmtId="178" fontId="38" fillId="2" borderId="23" xfId="0" applyFont="true" applyBorder="true" applyAlignment="true" applyProtection="false">
      <alignment horizontal="center" vertical="center" textRotation="0" wrapText="true" indent="0" shrinkToFit="false"/>
      <protection locked="true" hidden="false"/>
    </xf>
    <xf numFmtId="178" fontId="33" fillId="0" borderId="0" xfId="0" applyFont="true" applyBorder="false" applyAlignment="true" applyProtection="false">
      <alignment horizontal="center" vertical="center" textRotation="0" wrapText="false" indent="0" shrinkToFit="false"/>
      <protection locked="true" hidden="false"/>
    </xf>
    <xf numFmtId="164" fontId="34" fillId="2" borderId="36" xfId="0" applyFont="true" applyBorder="true" applyAlignment="true" applyProtection="false">
      <alignment horizontal="center" vertical="center" textRotation="0" wrapText="true" indent="0" shrinkToFit="false"/>
      <protection locked="true" hidden="false"/>
    </xf>
    <xf numFmtId="164" fontId="34" fillId="2" borderId="17" xfId="0" applyFont="true" applyBorder="true" applyAlignment="true" applyProtection="false">
      <alignment horizontal="center" vertical="center" textRotation="0" wrapText="true" indent="0" shrinkToFit="false"/>
      <protection locked="true" hidden="false"/>
    </xf>
    <xf numFmtId="164" fontId="34" fillId="2" borderId="37" xfId="0" applyFont="true" applyBorder="true" applyAlignment="true" applyProtection="false">
      <alignment horizontal="center" vertical="center" textRotation="0" wrapText="true" indent="0" shrinkToFit="false"/>
      <protection locked="true" hidden="false"/>
    </xf>
    <xf numFmtId="164" fontId="35" fillId="8" borderId="17" xfId="0" applyFont="true" applyBorder="true" applyAlignment="true" applyProtection="false">
      <alignment horizontal="left" vertical="center" textRotation="0" wrapText="true" indent="0" shrinkToFit="false"/>
      <protection locked="true" hidden="false"/>
    </xf>
    <xf numFmtId="164" fontId="35" fillId="8" borderId="17" xfId="0" applyFont="true" applyBorder="true" applyAlignment="true" applyProtection="false">
      <alignment horizontal="general" vertical="center" textRotation="0" wrapText="true" indent="0" shrinkToFit="false"/>
      <protection locked="true" hidden="false"/>
    </xf>
    <xf numFmtId="164" fontId="35" fillId="8" borderId="17" xfId="0" applyFont="true" applyBorder="true" applyAlignment="true" applyProtection="false">
      <alignment horizontal="center" vertical="center" textRotation="0" wrapText="true" indent="0" shrinkToFit="false"/>
      <protection locked="true" hidden="false"/>
    </xf>
    <xf numFmtId="164" fontId="18" fillId="8" borderId="17" xfId="0" applyFont="true" applyBorder="true" applyAlignment="true" applyProtection="false">
      <alignment horizontal="center" vertical="center" textRotation="0" wrapText="false" indent="0" shrinkToFit="false"/>
      <protection locked="true" hidden="false"/>
    </xf>
    <xf numFmtId="169" fontId="18" fillId="8" borderId="20" xfId="17" applyFont="true" applyBorder="true" applyAlignment="true" applyProtection="true">
      <alignment horizontal="center" vertical="center" textRotation="0" wrapText="false" indent="0" shrinkToFit="false"/>
      <protection locked="true" hidden="false"/>
    </xf>
    <xf numFmtId="169" fontId="19" fillId="8" borderId="17" xfId="17" applyFont="true" applyBorder="true" applyAlignment="true" applyProtection="true">
      <alignment horizontal="center" vertical="center" textRotation="0" wrapText="true" indent="0" shrinkToFit="false"/>
      <protection locked="true" hidden="false"/>
    </xf>
    <xf numFmtId="164" fontId="33" fillId="8" borderId="17" xfId="0" applyFont="true" applyBorder="true" applyAlignment="true" applyProtection="false">
      <alignment horizontal="center" vertical="center" textRotation="0" wrapText="true" indent="0" shrinkToFit="false"/>
      <protection locked="true" hidden="false"/>
    </xf>
    <xf numFmtId="178" fontId="33" fillId="8" borderId="17" xfId="0" applyFont="true" applyBorder="true" applyAlignment="true" applyProtection="false">
      <alignment horizontal="center" vertical="center" textRotation="0" wrapText="false" indent="0" shrinkToFit="false"/>
      <protection locked="true" hidden="false"/>
    </xf>
    <xf numFmtId="173" fontId="33" fillId="8" borderId="17" xfId="0" applyFont="true" applyBorder="true" applyAlignment="true" applyProtection="false">
      <alignment horizontal="center" vertical="center" textRotation="0" wrapText="true" indent="0" shrinkToFit="false"/>
      <protection locked="true" hidden="false"/>
    </xf>
    <xf numFmtId="194" fontId="33" fillId="8" borderId="17" xfId="0" applyFont="true" applyBorder="true" applyAlignment="true" applyProtection="false">
      <alignment horizontal="center" vertical="center" textRotation="0" wrapText="true" indent="0" shrinkToFit="false"/>
      <protection locked="true" hidden="false"/>
    </xf>
    <xf numFmtId="167" fontId="45" fillId="0" borderId="38" xfId="0" applyFont="true" applyBorder="true" applyAlignment="true" applyProtection="false">
      <alignment horizontal="general" vertical="center" textRotation="0" wrapText="true" indent="0" shrinkToFit="false"/>
      <protection locked="true" hidden="false"/>
    </xf>
    <xf numFmtId="167" fontId="18" fillId="0" borderId="0" xfId="19" applyFont="true" applyBorder="true" applyAlignment="true" applyProtection="true">
      <alignment horizontal="general" vertical="center" textRotation="0" wrapText="true" indent="0" shrinkToFit="false"/>
      <protection locked="true" hidden="false"/>
    </xf>
    <xf numFmtId="167" fontId="18" fillId="0" borderId="0" xfId="19" applyFont="true" applyBorder="true" applyAlignment="true" applyProtection="true">
      <alignment horizontal="center" vertical="center" textRotation="0" wrapText="true" indent="0" shrinkToFit="false"/>
      <protection locked="true" hidden="false"/>
    </xf>
    <xf numFmtId="185" fontId="19" fillId="0" borderId="0" xfId="19" applyFont="true" applyBorder="true" applyAlignment="true" applyProtection="true">
      <alignment horizontal="general" vertical="center" textRotation="0" wrapText="true" indent="0" shrinkToFit="false"/>
      <protection locked="true" hidden="false"/>
    </xf>
    <xf numFmtId="169" fontId="19" fillId="0" borderId="17" xfId="17" applyFont="true" applyBorder="true" applyAlignment="true" applyProtection="true">
      <alignment horizontal="center" vertical="center" textRotation="0" wrapText="true" indent="0" shrinkToFit="false"/>
      <protection locked="true" hidden="false"/>
    </xf>
    <xf numFmtId="169" fontId="19" fillId="0" borderId="17" xfId="0" applyFont="true" applyBorder="true" applyAlignment="true" applyProtection="false">
      <alignment horizontal="center" vertical="center" textRotation="0" wrapText="true" indent="0" shrinkToFit="false"/>
      <protection locked="true" hidden="false"/>
    </xf>
    <xf numFmtId="164" fontId="33" fillId="0" borderId="17" xfId="0" applyFont="true" applyBorder="true" applyAlignment="true" applyProtection="false">
      <alignment horizontal="center" vertical="center" textRotation="0" wrapText="true" indent="0" shrinkToFit="false"/>
      <protection locked="true" hidden="false"/>
    </xf>
    <xf numFmtId="164" fontId="46" fillId="0" borderId="17" xfId="20" applyFont="true" applyBorder="true" applyAlignment="true" applyProtection="true">
      <alignment horizontal="center" vertical="center" textRotation="0" wrapText="true" indent="0" shrinkToFit="false"/>
      <protection locked="true" hidden="false"/>
    </xf>
    <xf numFmtId="173" fontId="33" fillId="0" borderId="17" xfId="0" applyFont="true" applyBorder="true" applyAlignment="true" applyProtection="false">
      <alignment horizontal="center" vertical="center" textRotation="0" wrapText="true" indent="0" shrinkToFit="false"/>
      <protection locked="true" hidden="false"/>
    </xf>
    <xf numFmtId="194" fontId="33" fillId="0" borderId="17" xfId="0" applyFont="true" applyBorder="true" applyAlignment="true" applyProtection="false">
      <alignment horizontal="center" vertical="center" textRotation="0" wrapText="true" indent="0" shrinkToFit="false"/>
      <protection locked="true" hidden="false"/>
    </xf>
    <xf numFmtId="167" fontId="19" fillId="0" borderId="0" xfId="19" applyFont="true" applyBorder="true" applyAlignment="true" applyProtection="true">
      <alignment horizontal="general" vertical="center" textRotation="0" wrapText="true" indent="0" shrinkToFit="false"/>
      <protection locked="true" hidden="false"/>
    </xf>
    <xf numFmtId="164" fontId="33" fillId="0" borderId="17" xfId="17" applyFont="true" applyBorder="true" applyAlignment="true" applyProtection="true">
      <alignment horizontal="center" vertical="center" textRotation="0" wrapText="true" indent="0" shrinkToFit="false"/>
      <protection locked="true" hidden="false"/>
    </xf>
    <xf numFmtId="167" fontId="45" fillId="0" borderId="19" xfId="0" applyFont="true" applyBorder="true" applyAlignment="true" applyProtection="false">
      <alignment horizontal="general" vertical="center" textRotation="0" wrapText="true" indent="0" shrinkToFit="false"/>
      <protection locked="true" hidden="false"/>
    </xf>
    <xf numFmtId="167" fontId="18" fillId="0" borderId="39" xfId="19" applyFont="true" applyBorder="true" applyAlignment="true" applyProtection="true">
      <alignment horizontal="general" vertical="center" textRotation="0" wrapText="true" indent="0" shrinkToFit="false"/>
      <protection locked="true" hidden="false"/>
    </xf>
    <xf numFmtId="167" fontId="18" fillId="0" borderId="39" xfId="19" applyFont="true" applyBorder="true" applyAlignment="true" applyProtection="true">
      <alignment horizontal="center" vertical="center" textRotation="0" wrapText="true" indent="0" shrinkToFit="false"/>
      <protection locked="true" hidden="false"/>
    </xf>
    <xf numFmtId="167" fontId="19" fillId="0" borderId="39" xfId="19" applyFont="true" applyBorder="true" applyAlignment="true" applyProtection="true">
      <alignment horizontal="general" vertical="center" textRotation="0" wrapText="true" indent="0" shrinkToFit="false"/>
      <protection locked="true" hidden="false"/>
    </xf>
    <xf numFmtId="164" fontId="47" fillId="0" borderId="40"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false" applyAlignment="true" applyProtection="false">
      <alignment horizontal="center" vertical="bottom" textRotation="0" wrapText="false" indent="0" shrinkToFit="false"/>
      <protection locked="true" hidden="false"/>
    </xf>
    <xf numFmtId="164" fontId="19" fillId="0" borderId="17" xfId="20" applyFont="true" applyBorder="true" applyAlignment="true" applyProtection="true">
      <alignment horizontal="center" vertical="center" textRotation="0" wrapText="true" indent="0" shrinkToFit="false"/>
      <protection locked="true" hidden="false"/>
    </xf>
    <xf numFmtId="164" fontId="46" fillId="0" borderId="0" xfId="20" applyFont="true" applyBorder="true" applyAlignment="true" applyProtection="true">
      <alignment horizontal="center" vertical="bottom" textRotation="0" wrapText="false" indent="0" shrinkToFit="false"/>
      <protection locked="true" hidden="false"/>
    </xf>
    <xf numFmtId="164" fontId="0" fillId="0" borderId="0" xfId="0" applyFont="false" applyBorder="false" applyAlignment="true" applyProtection="false">
      <alignment horizontal="left" vertical="center" textRotation="0" wrapText="true" indent="3" shrinkToFit="false"/>
      <protection locked="true" hidden="false"/>
    </xf>
    <xf numFmtId="164" fontId="0" fillId="4" borderId="0" xfId="0" applyFont="false" applyBorder="false" applyAlignment="false" applyProtection="false">
      <alignment horizontal="general" vertical="bottom" textRotation="0" wrapText="false" indent="0" shrinkToFit="false"/>
      <protection locked="true" hidden="false"/>
    </xf>
    <xf numFmtId="164" fontId="36" fillId="4" borderId="14" xfId="0" applyFont="true" applyBorder="true" applyAlignment="true" applyProtection="false">
      <alignment horizontal="center" vertical="top" textRotation="0" wrapText="true" indent="0" shrinkToFit="false"/>
      <protection locked="true" hidden="false"/>
    </xf>
    <xf numFmtId="164" fontId="36" fillId="4" borderId="1" xfId="0" applyFont="true" applyBorder="true" applyAlignment="true" applyProtection="false">
      <alignment horizontal="center" vertical="bottom" textRotation="0" wrapText="false" indent="0" shrinkToFit="false"/>
      <protection locked="true" hidden="false"/>
    </xf>
    <xf numFmtId="164" fontId="36" fillId="4" borderId="1" xfId="0" applyFont="true" applyBorder="true" applyAlignment="false" applyProtection="false">
      <alignment horizontal="general" vertical="bottom" textRotation="0" wrapText="false" indent="0" shrinkToFit="false"/>
      <protection locked="true" hidden="false"/>
    </xf>
    <xf numFmtId="164" fontId="36" fillId="4" borderId="1" xfId="0" applyFont="true" applyBorder="true" applyAlignment="true" applyProtection="false">
      <alignment horizontal="center" vertical="center" textRotation="0" wrapText="false" indent="0" shrinkToFit="false"/>
      <protection locked="true" hidden="false"/>
    </xf>
    <xf numFmtId="164" fontId="0" fillId="4" borderId="1" xfId="0" applyFont="true" applyBorder="true" applyAlignment="true" applyProtection="false">
      <alignment horizontal="general" vertical="center" textRotation="0" wrapText="true" indent="0" shrinkToFit="false"/>
      <protection locked="true" hidden="false"/>
    </xf>
    <xf numFmtId="164" fontId="0" fillId="4" borderId="1" xfId="0" applyFont="true" applyBorder="true" applyAlignment="true" applyProtection="false">
      <alignment horizontal="center" vertical="bottom" textRotation="0" wrapText="true" indent="0" shrinkToFit="false"/>
      <protection locked="true" hidden="false"/>
    </xf>
    <xf numFmtId="164" fontId="36" fillId="4" borderId="5" xfId="0" applyFont="true" applyBorder="true" applyAlignment="true" applyProtection="false">
      <alignment horizontal="center" vertical="bottom" textRotation="0" wrapText="false" indent="0" shrinkToFit="false"/>
      <protection locked="true" hidden="false"/>
    </xf>
    <xf numFmtId="164" fontId="0" fillId="4" borderId="1" xfId="0" applyFont="true" applyBorder="true" applyAlignment="true" applyProtection="false">
      <alignment horizontal="center" vertical="bottom" textRotation="0" wrapText="false" indent="0" shrinkToFit="false"/>
      <protection locked="true" hidden="false"/>
    </xf>
    <xf numFmtId="164" fontId="36" fillId="11" borderId="1" xfId="0" applyFont="true" applyBorder="true" applyAlignment="true" applyProtection="false">
      <alignment horizontal="center" vertical="bottom" textRotation="0" wrapText="false" indent="0" shrinkToFit="false"/>
      <protection locked="true" hidden="false"/>
    </xf>
    <xf numFmtId="164" fontId="0" fillId="11" borderId="1" xfId="0" applyFont="false" applyBorder="true" applyAlignment="true" applyProtection="false">
      <alignment horizontal="center" vertical="bottom" textRotation="0" wrapText="false" indent="0" shrinkToFit="false"/>
      <protection locked="true" hidden="false"/>
    </xf>
    <xf numFmtId="164" fontId="0" fillId="4" borderId="1" xfId="0" applyFont="false" applyBorder="true" applyAlignment="true" applyProtection="false">
      <alignment horizontal="center" vertical="bottom" textRotation="0" wrapText="false" indent="0" shrinkToFit="false"/>
      <protection locked="true" hidden="false"/>
    </xf>
    <xf numFmtId="164" fontId="0" fillId="4" borderId="1" xfId="0" applyFont="true" applyBorder="true" applyAlignment="true" applyProtection="false">
      <alignment horizontal="left" vertical="bottom" textRotation="0" wrapText="false" indent="0" shrinkToFit="false"/>
      <protection locked="true" hidden="false"/>
    </xf>
    <xf numFmtId="170" fontId="0" fillId="4" borderId="1" xfId="19" applyFont="true" applyBorder="true" applyAlignment="true" applyProtection="true">
      <alignment horizontal="center" vertical="bottom" textRotation="0" wrapText="false" indent="0" shrinkToFit="false"/>
      <protection locked="true" hidden="false"/>
    </xf>
    <xf numFmtId="170" fontId="36" fillId="11" borderId="1" xfId="0" applyFont="true" applyBorder="true" applyAlignment="true" applyProtection="false">
      <alignment horizontal="center" vertical="bottom" textRotation="0" wrapText="false" indent="0" shrinkToFit="false"/>
      <protection locked="true" hidden="false"/>
    </xf>
    <xf numFmtId="164" fontId="0" fillId="4" borderId="0" xfId="0" applyFont="false" applyBorder="true" applyAlignment="true" applyProtection="false">
      <alignment horizontal="center" vertical="bottom" textRotation="0" wrapText="false" indent="0" shrinkToFit="false"/>
      <protection locked="true" hidden="false"/>
    </xf>
    <xf numFmtId="164" fontId="0" fillId="4" borderId="1" xfId="0" applyFont="false" applyBorder="true" applyAlignment="false" applyProtection="false">
      <alignment horizontal="general" vertical="bottom" textRotation="0" wrapText="false" indent="0" shrinkToFit="false"/>
      <protection locked="true" hidden="false"/>
    </xf>
    <xf numFmtId="164" fontId="0" fillId="11" borderId="1" xfId="0" applyFont="false" applyBorder="true" applyAlignment="false" applyProtection="false">
      <alignment horizontal="general" vertical="bottom" textRotation="0" wrapText="false" indent="0" shrinkToFit="false"/>
      <protection locked="true" hidden="false"/>
    </xf>
    <xf numFmtId="164" fontId="0" fillId="4" borderId="5" xfId="0" applyFont="false" applyBorder="true" applyAlignment="true" applyProtection="false">
      <alignment horizontal="center" vertical="bottom" textRotation="0" wrapText="false" indent="0" shrinkToFit="false"/>
      <protection locked="true" hidden="false"/>
    </xf>
    <xf numFmtId="170" fontId="36" fillId="11" borderId="1" xfId="19" applyFont="true" applyBorder="true" applyAlignment="true" applyProtection="true">
      <alignment horizontal="center" vertical="bottom" textRotation="0" wrapText="false" indent="0" shrinkToFit="false"/>
      <protection locked="true" hidden="false"/>
    </xf>
    <xf numFmtId="164" fontId="0" fillId="4" borderId="15" xfId="0" applyFont="true" applyBorder="true" applyAlignment="true" applyProtection="false">
      <alignment horizontal="right" vertical="center" textRotation="0" wrapText="false" indent="0" shrinkToFit="false"/>
      <protection locked="true" hidden="false"/>
    </xf>
    <xf numFmtId="164" fontId="49" fillId="4" borderId="33" xfId="0" applyFont="true" applyBorder="true" applyAlignment="true" applyProtection="false">
      <alignment horizontal="right" vertical="center" textRotation="0" wrapText="false" indent="0" shrinkToFit="false"/>
      <protection locked="true" hidden="false"/>
    </xf>
    <xf numFmtId="164" fontId="50" fillId="4" borderId="5" xfId="0" applyFont="true" applyBorder="true" applyAlignment="true" applyProtection="false">
      <alignment horizontal="center" vertical="bottom" textRotation="0" wrapText="false" indent="0" shrinkToFit="false"/>
      <protection locked="true" hidden="false"/>
    </xf>
    <xf numFmtId="164" fontId="49" fillId="4" borderId="33" xfId="0" applyFont="true" applyBorder="true" applyAlignment="true" applyProtection="false">
      <alignment horizontal="general" vertical="center" textRotation="0" wrapText="false" indent="0" shrinkToFit="false"/>
      <protection locked="true" hidden="false"/>
    </xf>
    <xf numFmtId="164" fontId="0" fillId="4" borderId="33" xfId="0" applyFont="false" applyBorder="true" applyAlignment="true" applyProtection="false">
      <alignment horizontal="center" vertical="center" textRotation="0" wrapText="false" indent="0" shrinkToFit="false"/>
      <protection locked="true" hidden="false"/>
    </xf>
    <xf numFmtId="164" fontId="49" fillId="4" borderId="33" xfId="0" applyFont="true" applyBorder="true" applyAlignment="true" applyProtection="false">
      <alignment horizontal="left" vertical="center" textRotation="0" wrapText="false" indent="0" shrinkToFit="false"/>
      <protection locked="true" hidden="false"/>
    </xf>
    <xf numFmtId="164" fontId="0" fillId="4" borderId="16" xfId="0" applyFont="true" applyBorder="true" applyAlignment="true" applyProtection="false">
      <alignment horizontal="left" vertical="center" textRotation="0" wrapText="false" indent="0" shrinkToFit="false"/>
      <protection locked="true" hidden="false"/>
    </xf>
    <xf numFmtId="164" fontId="0" fillId="4" borderId="14" xfId="0" applyFont="true" applyBorder="true" applyAlignment="true" applyProtection="false">
      <alignment horizontal="center" vertical="bottom" textRotation="0" wrapText="false" indent="0" shrinkToFit="false"/>
      <protection locked="true" hidden="false"/>
    </xf>
    <xf numFmtId="164" fontId="0" fillId="4" borderId="0" xfId="0" applyFont="false" applyBorder="false" applyAlignment="true" applyProtection="false">
      <alignment horizontal="left" vertical="bottom" textRotation="0" wrapText="false" indent="0" shrinkToFit="false"/>
      <protection locked="true" hidden="false"/>
    </xf>
    <xf numFmtId="164" fontId="0" fillId="4" borderId="1" xfId="0" applyFont="false" applyBorder="true" applyAlignment="true" applyProtection="false">
      <alignment horizontal="left" vertical="bottom" textRotation="0" wrapText="false" indent="0" shrinkToFit="false"/>
      <protection locked="true" hidden="false"/>
    </xf>
    <xf numFmtId="164" fontId="0" fillId="4" borderId="1" xfId="0" applyFont="true" applyBorder="true" applyAlignment="true" applyProtection="false">
      <alignment horizontal="left" vertical="bottom" textRotation="0" wrapText="true" indent="0" shrinkToFit="false"/>
      <protection locked="true" hidden="false"/>
    </xf>
    <xf numFmtId="164" fontId="0" fillId="0" borderId="1" xfId="0" applyFont="true" applyBorder="true" applyAlignment="true" applyProtection="false">
      <alignment horizontal="center" vertical="center" textRotation="0" wrapText="true" indent="0" shrinkToFit="false"/>
      <protection locked="true" hidden="false"/>
    </xf>
    <xf numFmtId="164" fontId="35" fillId="0" borderId="41" xfId="0" applyFont="true" applyBorder="true" applyAlignment="true" applyProtection="false">
      <alignment horizontal="general" vertical="center" textRotation="0" wrapText="false" indent="0" shrinkToFit="false"/>
      <protection locked="true" hidden="false"/>
    </xf>
    <xf numFmtId="164" fontId="35" fillId="0" borderId="42" xfId="0" applyFont="true" applyBorder="true" applyAlignment="true" applyProtection="false">
      <alignment horizontal="general" vertical="center" textRotation="0" wrapText="false" indent="0" shrinkToFit="false"/>
      <protection locked="true" hidden="false"/>
    </xf>
    <xf numFmtId="164" fontId="35" fillId="0" borderId="43" xfId="0" applyFont="true" applyBorder="true" applyAlignment="true" applyProtection="false">
      <alignment horizontal="general" vertical="center" textRotation="0" wrapText="false" indent="0" shrinkToFit="false"/>
      <protection locked="true" hidden="false"/>
    </xf>
    <xf numFmtId="164" fontId="35" fillId="0" borderId="44" xfId="0" applyFont="true" applyBorder="true" applyAlignment="true" applyProtection="false">
      <alignment horizontal="general" vertical="center" textRotation="0" wrapText="false" indent="0" shrinkToFit="false"/>
      <protection locked="true" hidden="false"/>
    </xf>
    <xf numFmtId="164" fontId="35" fillId="0" borderId="45" xfId="0" applyFont="true" applyBorder="true" applyAlignment="true" applyProtection="false">
      <alignment horizontal="general" vertical="center" textRotation="0" wrapText="false" indent="0" shrinkToFit="false"/>
      <protection locked="true" hidden="false"/>
    </xf>
    <xf numFmtId="164" fontId="35" fillId="0" borderId="46" xfId="0" applyFont="true" applyBorder="true" applyAlignment="true" applyProtection="false">
      <alignment horizontal="general" vertical="center" textRotation="0" wrapText="false" indent="0" shrinkToFit="false"/>
      <protection locked="true" hidden="false"/>
    </xf>
    <xf numFmtId="164" fontId="8" fillId="10" borderId="0" xfId="0" applyFont="true" applyBorder="false" applyAlignment="true" applyProtection="false">
      <alignment horizontal="general" vertical="center" textRotation="0" wrapText="false" indent="0" shrinkToFit="false"/>
      <protection locked="true" hidden="false"/>
    </xf>
    <xf numFmtId="164" fontId="42" fillId="10" borderId="0" xfId="0" applyFont="true" applyBorder="false" applyAlignment="true" applyProtection="false">
      <alignment horizontal="right" vertical="center" textRotation="0" wrapText="false" indent="0" shrinkToFit="false"/>
      <protection locked="true" hidden="false"/>
    </xf>
    <xf numFmtId="164" fontId="35" fillId="0" borderId="0" xfId="0" applyFont="true" applyBorder="false" applyAlignment="true" applyProtection="false">
      <alignment horizontal="right" vertical="center" textRotation="0" wrapText="false" indent="0" shrinkToFit="false"/>
      <protection locked="true" hidden="false"/>
    </xf>
    <xf numFmtId="164" fontId="18" fillId="0" borderId="0" xfId="32" applyFont="true" applyBorder="false" applyAlignment="true" applyProtection="false">
      <alignment horizontal="left" vertical="center" textRotation="0" wrapText="false" indent="0" shrinkToFit="false"/>
      <protection locked="true" hidden="false"/>
    </xf>
    <xf numFmtId="164" fontId="18" fillId="0" borderId="0" xfId="31" applyFont="true" applyBorder="false" applyAlignment="true" applyProtection="false">
      <alignment horizontal="general" vertical="center" textRotation="0" wrapText="true" indent="0" shrinkToFit="false"/>
      <protection locked="true" hidden="false"/>
    </xf>
    <xf numFmtId="164" fontId="8" fillId="12" borderId="47" xfId="25" applyFont="true" applyBorder="true" applyAlignment="true" applyProtection="false">
      <alignment horizontal="center" vertical="center" textRotation="0" wrapText="true" indent="0" shrinkToFit="false"/>
      <protection locked="true" hidden="false"/>
    </xf>
    <xf numFmtId="164" fontId="8" fillId="12" borderId="47" xfId="25" applyFont="true" applyBorder="true" applyAlignment="true" applyProtection="false">
      <alignment horizontal="center" vertical="center" textRotation="0" wrapText="false" indent="0" shrinkToFit="false"/>
      <protection locked="true" hidden="false"/>
    </xf>
    <xf numFmtId="164" fontId="18" fillId="0" borderId="47" xfId="29" applyFont="true" applyBorder="true" applyAlignment="true" applyProtection="false">
      <alignment horizontal="center" vertical="center" textRotation="0" wrapText="false" indent="0" shrinkToFit="false"/>
      <protection locked="true" hidden="false"/>
    </xf>
    <xf numFmtId="178" fontId="42" fillId="10" borderId="47" xfId="29" applyFont="true" applyBorder="true" applyAlignment="true" applyProtection="false">
      <alignment horizontal="center" vertical="center" textRotation="0" wrapText="false" indent="0" shrinkToFit="false"/>
      <protection locked="true" hidden="false"/>
    </xf>
    <xf numFmtId="178" fontId="18" fillId="0" borderId="47" xfId="29" applyFont="true" applyBorder="true" applyAlignment="true" applyProtection="false">
      <alignment horizontal="center" vertical="center" textRotation="0" wrapText="false" indent="0" shrinkToFit="false"/>
      <protection locked="true" hidden="false"/>
    </xf>
    <xf numFmtId="195" fontId="8" fillId="12" borderId="47" xfId="29" applyFont="true" applyBorder="true" applyAlignment="true" applyProtection="false">
      <alignment horizontal="center" vertical="center" textRotation="0" wrapText="false" indent="0" shrinkToFit="false"/>
      <protection locked="true" hidden="false"/>
    </xf>
    <xf numFmtId="195" fontId="18" fillId="0" borderId="47" xfId="29" applyFont="true" applyBorder="true" applyAlignment="true" applyProtection="false">
      <alignment horizontal="center" vertical="center" textRotation="0" wrapText="true" indent="0" shrinkToFit="false"/>
      <protection locked="true" hidden="false"/>
    </xf>
    <xf numFmtId="164" fontId="18" fillId="0" borderId="47" xfId="29" applyFont="true" applyBorder="true" applyAlignment="true" applyProtection="false">
      <alignment horizontal="justify" vertical="center" textRotation="0" wrapText="true" indent="0" shrinkToFit="false"/>
      <protection locked="true" hidden="false"/>
    </xf>
    <xf numFmtId="170" fontId="18" fillId="0" borderId="47" xfId="35" applyFont="true" applyBorder="true" applyAlignment="true" applyProtection="true">
      <alignment horizontal="center" vertical="center" textRotation="0" wrapText="false" indent="0" shrinkToFit="false"/>
      <protection locked="true" hidden="false"/>
    </xf>
    <xf numFmtId="195" fontId="18" fillId="13" borderId="47" xfId="29" applyFont="true" applyBorder="true" applyAlignment="true" applyProtection="false">
      <alignment horizontal="center" vertical="center" textRotation="0" wrapText="true" indent="0" shrinkToFit="false"/>
      <protection locked="true" hidden="false"/>
    </xf>
    <xf numFmtId="164" fontId="18" fillId="13" borderId="47" xfId="29" applyFont="true" applyBorder="true" applyAlignment="true" applyProtection="false">
      <alignment horizontal="justify" vertical="center" textRotation="0" wrapText="true" indent="0" shrinkToFit="false"/>
      <protection locked="true" hidden="false"/>
    </xf>
    <xf numFmtId="170" fontId="18" fillId="13" borderId="47" xfId="35" applyFont="true" applyBorder="true" applyAlignment="true" applyProtection="true">
      <alignment horizontal="center" vertical="center" textRotation="0" wrapText="false" indent="0" shrinkToFit="false"/>
      <protection locked="true" hidden="false"/>
    </xf>
    <xf numFmtId="164" fontId="18" fillId="0" borderId="47" xfId="29" applyFont="true" applyBorder="true" applyAlignment="true" applyProtection="false">
      <alignment horizontal="center" vertical="center" textRotation="0" wrapText="true" indent="0" shrinkToFit="false"/>
      <protection locked="true" hidden="false"/>
    </xf>
    <xf numFmtId="164" fontId="18" fillId="13" borderId="47" xfId="29" applyFont="true" applyBorder="true" applyAlignment="true" applyProtection="false">
      <alignment horizontal="center" vertical="center" textRotation="0" wrapText="true" indent="0" shrinkToFit="false"/>
      <protection locked="true" hidden="false"/>
    </xf>
    <xf numFmtId="164" fontId="8" fillId="12" borderId="47" xfId="29" applyFont="true" applyBorder="true" applyAlignment="true" applyProtection="false">
      <alignment horizontal="center" vertical="center" textRotation="0" wrapText="false" indent="0" shrinkToFit="false"/>
      <protection locked="true" hidden="false"/>
    </xf>
    <xf numFmtId="170" fontId="8" fillId="12" borderId="47" xfId="35" applyFont="true" applyBorder="true" applyAlignment="true" applyProtection="true">
      <alignment horizontal="center" vertical="center" textRotation="0" wrapText="false" indent="0" shrinkToFit="false"/>
      <protection locked="true" hidden="false"/>
    </xf>
    <xf numFmtId="164" fontId="0" fillId="0" borderId="0" xfId="0" applyFont="false" applyBorder="false" applyAlignment="true" applyProtection="false">
      <alignment horizontal="center" vertical="bottom" textRotation="0" wrapText="false" indent="0" shrinkToFit="false"/>
      <protection locked="true" hidden="false"/>
    </xf>
    <xf numFmtId="164" fontId="51" fillId="0" borderId="0" xfId="0" applyFont="true" applyBorder="false" applyAlignment="true" applyProtection="false">
      <alignment horizontal="left" vertical="bottom" textRotation="0" wrapText="false" indent="0" shrinkToFit="false"/>
      <protection locked="true" hidden="false"/>
    </xf>
    <xf numFmtId="164" fontId="51" fillId="0" borderId="0" xfId="0" applyFont="true" applyBorder="false" applyAlignment="true" applyProtection="false">
      <alignment horizontal="right" vertical="bottom" textRotation="0" wrapText="false" indent="0" shrinkToFit="false"/>
      <protection locked="true" hidden="false"/>
    </xf>
    <xf numFmtId="178" fontId="51" fillId="0" borderId="0" xfId="0" applyFont="true" applyBorder="false" applyAlignment="true" applyProtection="false">
      <alignment horizontal="right" vertical="bottom" textRotation="0" wrapText="false" indent="0" shrinkToFit="false"/>
      <protection locked="true" hidden="false"/>
    </xf>
    <xf numFmtId="164" fontId="52" fillId="0" borderId="0" xfId="0" applyFont="true" applyBorder="false" applyAlignment="true" applyProtection="false">
      <alignment horizontal="left" vertical="bottom" textRotation="0" wrapText="false" indent="0" shrinkToFit="false"/>
      <protection locked="true" hidden="false"/>
    </xf>
    <xf numFmtId="164" fontId="52" fillId="0" borderId="0" xfId="0" applyFont="true" applyBorder="false" applyAlignment="true" applyProtection="false">
      <alignment horizontal="center" vertical="center" textRotation="0" wrapText="false" indent="0" shrinkToFit="false"/>
      <protection locked="true" hidden="false"/>
    </xf>
    <xf numFmtId="178" fontId="52" fillId="0" borderId="0" xfId="0" applyFont="true" applyBorder="false" applyAlignment="true" applyProtection="false">
      <alignment horizontal="center" vertical="center" textRotation="0" wrapText="false" indent="0" shrinkToFit="false"/>
      <protection locked="true" hidden="false"/>
    </xf>
    <xf numFmtId="178" fontId="0" fillId="0" borderId="0" xfId="0" applyFont="false" applyBorder="false" applyAlignment="true" applyProtection="false">
      <alignment horizontal="right" vertical="bottom" textRotation="0" wrapText="false" indent="0" shrinkToFit="false"/>
      <protection locked="true" hidden="false"/>
    </xf>
    <xf numFmtId="164" fontId="4" fillId="0" borderId="0" xfId="27" applyFont="false" applyBorder="false" applyAlignment="false" applyProtection="false">
      <alignment horizontal="general" vertical="bottom" textRotation="0" wrapText="false" indent="0" shrinkToFit="false"/>
      <protection locked="true" hidden="false"/>
    </xf>
  </cellXfs>
  <cellStyles count="25">
    <cellStyle name="Normal" xfId="0" builtinId="0"/>
    <cellStyle name="Comma" xfId="15" builtinId="3"/>
    <cellStyle name="Comma [0]" xfId="16" builtinId="6"/>
    <cellStyle name="Currency" xfId="17" builtinId="4"/>
    <cellStyle name="Currency [0]" xfId="18" builtinId="7"/>
    <cellStyle name="Percent" xfId="19" builtinId="5"/>
    <cellStyle name="Moeda 3" xfId="21"/>
    <cellStyle name="Moeda_capa 54107" xfId="22"/>
    <cellStyle name="Normal 11 3" xfId="23"/>
    <cellStyle name="Normal 2" xfId="24"/>
    <cellStyle name="Normal 2 10" xfId="25"/>
    <cellStyle name="Normal 2 4 2" xfId="26"/>
    <cellStyle name="Normal 3" xfId="27"/>
    <cellStyle name="Normal 4" xfId="28"/>
    <cellStyle name="Normal 51" xfId="29"/>
    <cellStyle name="Normal 6 2" xfId="30"/>
    <cellStyle name="Normal_aPlanilha Orçamentária Modelo" xfId="31"/>
    <cellStyle name="Normal_Orçamento_Sinalização Viária" xfId="32"/>
    <cellStyle name="Porcentagem 2" xfId="33"/>
    <cellStyle name="Porcentagem 3" xfId="34"/>
    <cellStyle name="Porcentagem 3 2" xfId="35"/>
    <cellStyle name="Porcentagem 4" xfId="36"/>
    <cellStyle name="Separador de milhares_Pasta1" xfId="37"/>
    <cellStyle name="Vírgula 2 2" xfId="38"/>
    <cellStyle name="*unknown*" xfId="20" builtinId="8"/>
  </cellStyles>
  <dxfs count="2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colors>
    <indexedColors>
      <rgbColor rgb="FF000000"/>
      <rgbColor rgb="FFFFFFFF"/>
      <rgbColor rgb="FFFF0000"/>
      <rgbColor rgb="FF00FF00"/>
      <rgbColor rgb="FF0000FF"/>
      <rgbColor rgb="FFFFFF00"/>
      <rgbColor rgb="FFFF00FF"/>
      <rgbColor rgb="FF00FFFF"/>
      <rgbColor rgb="FF9C0006"/>
      <rgbColor rgb="FF008000"/>
      <rgbColor rgb="FF000080"/>
      <rgbColor rgb="FF808000"/>
      <rgbColor rgb="FF800080"/>
      <rgbColor rgb="FF0070C0"/>
      <rgbColor rgb="FFBFBFBF"/>
      <rgbColor rgb="FF808080"/>
      <rgbColor rgb="FF9999FF"/>
      <rgbColor rgb="FF7030A0"/>
      <rgbColor rgb="FFF2F2F2"/>
      <rgbColor rgb="FFDDEBF7"/>
      <rgbColor rgb="FF660066"/>
      <rgbColor rgb="FFD0CECE"/>
      <rgbColor rgb="FF0563C1"/>
      <rgbColor rgb="FFB4C7E7"/>
      <rgbColor rgb="FF000080"/>
      <rgbColor rgb="FFFF00FF"/>
      <rgbColor rgb="FFFFFF00"/>
      <rgbColor rgb="FF00FFFF"/>
      <rgbColor rgb="FF800080"/>
      <rgbColor rgb="FFC00000"/>
      <rgbColor rgb="FF2E75B6"/>
      <rgbColor rgb="FF0000FF"/>
      <rgbColor rgb="FF00CCFF"/>
      <rgbColor rgb="FFDEEBF7"/>
      <rgbColor rgb="FFD9D9D9"/>
      <rgbColor rgb="FFFFD966"/>
      <rgbColor rgb="FFC9C9C9"/>
      <rgbColor rgb="FFF4B183"/>
      <rgbColor rgb="FFAFABAB"/>
      <rgbColor rgb="FFFFC7CE"/>
      <rgbColor rgb="FF4472C4"/>
      <rgbColor rgb="FF33CCCC"/>
      <rgbColor rgb="FF92D050"/>
      <rgbColor rgb="FFFFCC00"/>
      <rgbColor rgb="FFFF9900"/>
      <rgbColor rgb="FFED7D31"/>
      <rgbColor rgb="FF666699"/>
      <rgbColor rgb="FFA6A6A6"/>
      <rgbColor rgb="FF003366"/>
      <rgbColor rgb="FF00B050"/>
      <rgbColor rgb="FF003300"/>
      <rgbColor rgb="FF333300"/>
      <rgbColor rgb="FFC55A11"/>
      <rgbColor rgb="FF993366"/>
      <rgbColor rgb="FF1F4E79"/>
      <rgbColor rgb="FF404040"/>
    </indexedColors>
  </colors>
</styleSheet>
</file>

<file path=xl/_rels/workbook.xml.rels><?xml version="1.0" encoding="UTF-8"?>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externalLink" Target="externalLinks/externalLink1.xml"/><Relationship Id="rId21" Type="http://schemas.openxmlformats.org/officeDocument/2006/relationships/externalLink" Target="externalLinks/externalLink2.xml"/><Relationship Id="rId22" Type="http://schemas.openxmlformats.org/officeDocument/2006/relationships/sharedStrings" Target="sharedStrings.xml"/>
</Relationships>
</file>

<file path=xl/drawings/_rels/drawing10.xml.rels><?xml version="1.0" encoding="UTF-8"?>
<Relationships xmlns="http://schemas.openxmlformats.org/package/2006/relationships"><Relationship Id="rId1" Type="http://schemas.openxmlformats.org/officeDocument/2006/relationships/image" Target="../media/image17.jpeg"/><Relationship Id="rId2" Type="http://schemas.openxmlformats.org/officeDocument/2006/relationships/image" Target="../media/image18.jpeg"/>
</Relationships>
</file>

<file path=xl/drawings/_rels/drawing11.xml.rels><?xml version="1.0" encoding="UTF-8"?>
<Relationships xmlns="http://schemas.openxmlformats.org/package/2006/relationships"><Relationship Id="rId1" Type="http://schemas.openxmlformats.org/officeDocument/2006/relationships/image" Target="../media/image19.jpeg"/><Relationship Id="rId2" Type="http://schemas.openxmlformats.org/officeDocument/2006/relationships/image" Target="../media/image20.jpeg"/>
</Relationships>
</file>

<file path=xl/drawings/_rels/drawing12.xml.rels><?xml version="1.0" encoding="UTF-8"?>
<Relationships xmlns="http://schemas.openxmlformats.org/package/2006/relationships"><Relationship Id="rId1" Type="http://schemas.openxmlformats.org/officeDocument/2006/relationships/image" Target="../media/image21.png"/>
</Relationships>
</file>

<file path=xl/drawings/_rels/drawing13.xml.rels><?xml version="1.0" encoding="UTF-8"?>
<Relationships xmlns="http://schemas.openxmlformats.org/package/2006/relationships"><Relationship Id="rId1" Type="http://schemas.openxmlformats.org/officeDocument/2006/relationships/image" Target="../media/image22.png"/>
</Relationships>
</file>

<file path=xl/drawings/_rels/drawing14.xml.rels><?xml version="1.0" encoding="UTF-8"?>
<Relationships xmlns="http://schemas.openxmlformats.org/package/2006/relationships"><Relationship Id="rId1" Type="http://schemas.openxmlformats.org/officeDocument/2006/relationships/image" Target="../media/image23.jpeg"/><Relationship Id="rId2" Type="http://schemas.openxmlformats.org/officeDocument/2006/relationships/image" Target="../media/image24.jpeg"/><Relationship Id="rId3" Type="http://schemas.openxmlformats.org/officeDocument/2006/relationships/image" Target="../media/image25.jpeg"/><Relationship Id="rId4" Type="http://schemas.openxmlformats.org/officeDocument/2006/relationships/image" Target="../media/image26.jpeg"/><Relationship Id="rId5" Type="http://schemas.openxmlformats.org/officeDocument/2006/relationships/image" Target="../media/image27.jpeg"/><Relationship Id="rId6" Type="http://schemas.openxmlformats.org/officeDocument/2006/relationships/image" Target="../media/image28.jpeg"/><Relationship Id="rId7" Type="http://schemas.openxmlformats.org/officeDocument/2006/relationships/image" Target="../media/image29.jpeg"/><Relationship Id="rId8" Type="http://schemas.openxmlformats.org/officeDocument/2006/relationships/image" Target="../media/image30.jpeg"/><Relationship Id="rId9" Type="http://schemas.openxmlformats.org/officeDocument/2006/relationships/image" Target="../media/image31.jpeg"/><Relationship Id="rId10" Type="http://schemas.openxmlformats.org/officeDocument/2006/relationships/image" Target="../media/image32.jpeg"/><Relationship Id="rId11" Type="http://schemas.openxmlformats.org/officeDocument/2006/relationships/image" Target="../media/image33.jpeg"/><Relationship Id="rId12" Type="http://schemas.openxmlformats.org/officeDocument/2006/relationships/image" Target="../media/image34.jpeg"/><Relationship Id="rId13" Type="http://schemas.openxmlformats.org/officeDocument/2006/relationships/image" Target="../media/image35.jpeg"/><Relationship Id="rId14" Type="http://schemas.openxmlformats.org/officeDocument/2006/relationships/image" Target="../media/image36.jpeg"/><Relationship Id="rId15" Type="http://schemas.openxmlformats.org/officeDocument/2006/relationships/image" Target="../media/image37.jpeg"/><Relationship Id="rId16" Type="http://schemas.openxmlformats.org/officeDocument/2006/relationships/image" Target="../media/image38.jpeg"/><Relationship Id="rId17" Type="http://schemas.openxmlformats.org/officeDocument/2006/relationships/image" Target="../media/image39.jpeg"/><Relationship Id="rId18" Type="http://schemas.openxmlformats.org/officeDocument/2006/relationships/image" Target="../media/image40.jpeg"/><Relationship Id="rId19" Type="http://schemas.openxmlformats.org/officeDocument/2006/relationships/image" Target="../media/image41.jpeg"/><Relationship Id="rId20" Type="http://schemas.openxmlformats.org/officeDocument/2006/relationships/image" Target="../media/image42.jpeg"/><Relationship Id="rId21" Type="http://schemas.openxmlformats.org/officeDocument/2006/relationships/image" Target="../media/image43.jpeg"/><Relationship Id="rId22" Type="http://schemas.openxmlformats.org/officeDocument/2006/relationships/image" Target="../media/image44.jpeg"/><Relationship Id="rId23" Type="http://schemas.openxmlformats.org/officeDocument/2006/relationships/image" Target="../media/image45.jpeg"/><Relationship Id="rId24" Type="http://schemas.openxmlformats.org/officeDocument/2006/relationships/image" Target="../media/image46.jpeg"/><Relationship Id="rId25" Type="http://schemas.openxmlformats.org/officeDocument/2006/relationships/image" Target="../media/image47.jpeg"/><Relationship Id="rId26" Type="http://schemas.openxmlformats.org/officeDocument/2006/relationships/image" Target="../media/image48.jpeg"/><Relationship Id="rId27" Type="http://schemas.openxmlformats.org/officeDocument/2006/relationships/image" Target="../media/image49.jpeg"/>
</Relationships>
</file>

<file path=xl/drawings/_rels/drawing2.xml.rels><?xml version="1.0" encoding="UTF-8"?>
<Relationships xmlns="http://schemas.openxmlformats.org/package/2006/relationships"><Relationship Id="rId1" Type="http://schemas.openxmlformats.org/officeDocument/2006/relationships/image" Target="../media/image1.jpeg"/><Relationship Id="rId2" Type="http://schemas.openxmlformats.org/officeDocument/2006/relationships/image" Target="../media/image2.jpeg"/>
</Relationships>
</file>

<file path=xl/drawings/_rels/drawing3.xml.rels><?xml version="1.0" encoding="UTF-8"?>
<Relationships xmlns="http://schemas.openxmlformats.org/package/2006/relationships"><Relationship Id="rId1" Type="http://schemas.openxmlformats.org/officeDocument/2006/relationships/image" Target="../media/image3.jpeg"/><Relationship Id="rId2" Type="http://schemas.openxmlformats.org/officeDocument/2006/relationships/image" Target="../media/image4.jpeg"/>
</Relationships>
</file>

<file path=xl/drawings/_rels/drawing4.xml.rels><?xml version="1.0" encoding="UTF-8"?>
<Relationships xmlns="http://schemas.openxmlformats.org/package/2006/relationships"><Relationship Id="rId1" Type="http://schemas.openxmlformats.org/officeDocument/2006/relationships/image" Target="../media/image5.jpeg"/><Relationship Id="rId2" Type="http://schemas.openxmlformats.org/officeDocument/2006/relationships/image" Target="../media/image6.jpeg"/>
</Relationships>
</file>

<file path=xl/drawings/_rels/drawing5.xml.rels><?xml version="1.0" encoding="UTF-8"?>
<Relationships xmlns="http://schemas.openxmlformats.org/package/2006/relationships"><Relationship Id="rId1" Type="http://schemas.openxmlformats.org/officeDocument/2006/relationships/image" Target="../media/image7.jpeg"/><Relationship Id="rId2" Type="http://schemas.openxmlformats.org/officeDocument/2006/relationships/image" Target="../media/image8.jpeg"/>
</Relationships>
</file>

<file path=xl/drawings/_rels/drawing6.xml.rels><?xml version="1.0" encoding="UTF-8"?>
<Relationships xmlns="http://schemas.openxmlformats.org/package/2006/relationships"><Relationship Id="rId1" Type="http://schemas.openxmlformats.org/officeDocument/2006/relationships/image" Target="../media/image9.jpeg"/><Relationship Id="rId2" Type="http://schemas.openxmlformats.org/officeDocument/2006/relationships/image" Target="../media/image10.jpeg"/>
</Relationships>
</file>

<file path=xl/drawings/_rels/drawing7.xml.rels><?xml version="1.0" encoding="UTF-8"?>
<Relationships xmlns="http://schemas.openxmlformats.org/package/2006/relationships"><Relationship Id="rId1" Type="http://schemas.openxmlformats.org/officeDocument/2006/relationships/image" Target="../media/image11.jpeg"/><Relationship Id="rId2" Type="http://schemas.openxmlformats.org/officeDocument/2006/relationships/image" Target="../media/image12.jpeg"/>
</Relationships>
</file>

<file path=xl/drawings/_rels/drawing8.xml.rels><?xml version="1.0" encoding="UTF-8"?>
<Relationships xmlns="http://schemas.openxmlformats.org/package/2006/relationships"><Relationship Id="rId1" Type="http://schemas.openxmlformats.org/officeDocument/2006/relationships/image" Target="../media/image13.jpeg"/><Relationship Id="rId2" Type="http://schemas.openxmlformats.org/officeDocument/2006/relationships/image" Target="../media/image14.jpeg"/>
</Relationships>
</file>

<file path=xl/drawings/_rels/drawing9.xml.rels><?xml version="1.0" encoding="UTF-8"?>
<Relationships xmlns="http://schemas.openxmlformats.org/package/2006/relationships"><Relationship Id="rId1" Type="http://schemas.openxmlformats.org/officeDocument/2006/relationships/image" Target="../media/image15.jpeg"/><Relationship Id="rId2" Type="http://schemas.openxmlformats.org/officeDocument/2006/relationships/image" Target="../media/image16.jpe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twoCell">
    <xdr:from>
      <xdr:col>7</xdr:col>
      <xdr:colOff>619200</xdr:colOff>
      <xdr:row>2</xdr:row>
      <xdr:rowOff>190440</xdr:rowOff>
    </xdr:from>
    <xdr:to>
      <xdr:col>8</xdr:col>
      <xdr:colOff>590400</xdr:colOff>
      <xdr:row>2</xdr:row>
      <xdr:rowOff>694800</xdr:rowOff>
    </xdr:to>
    <xdr:sp>
      <xdr:nvSpPr>
        <xdr:cNvPr id="0" name="CustomShape 1"/>
        <xdr:cNvSpPr/>
      </xdr:nvSpPr>
      <xdr:spPr>
        <a:xfrm>
          <a:off x="11656440" y="590400"/>
          <a:ext cx="938520" cy="504360"/>
        </a:xfrm>
        <a:prstGeom prst="leftArrow">
          <a:avLst>
            <a:gd name="adj1" fmla="val 50000"/>
            <a:gd name="adj2" fmla="val 50000"/>
          </a:avLst>
        </a:prstGeom>
        <a:ln/>
      </xdr:spPr>
      <xdr:style>
        <a:lnRef idx="2">
          <a:schemeClr val="accent1">
            <a:shade val="50000"/>
          </a:schemeClr>
        </a:lnRef>
        <a:fillRef idx="1">
          <a:schemeClr val="accent1"/>
        </a:fillRef>
        <a:effectRef idx="0">
          <a:schemeClr val="accent1"/>
        </a:effectRef>
        <a:fontRef idx="minor"/>
      </xdr:style>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0</xdr:colOff>
      <xdr:row>0</xdr:row>
      <xdr:rowOff>0</xdr:rowOff>
    </xdr:from>
    <xdr:to>
      <xdr:col>3</xdr:col>
      <xdr:colOff>495000</xdr:colOff>
      <xdr:row>3</xdr:row>
      <xdr:rowOff>54720</xdr:rowOff>
    </xdr:to>
    <xdr:pic>
      <xdr:nvPicPr>
        <xdr:cNvPr id="17" name="Imagem 1" descr=""/>
        <xdr:cNvPicPr/>
      </xdr:nvPicPr>
      <xdr:blipFill>
        <a:blip r:embed="rId1"/>
        <a:stretch/>
      </xdr:blipFill>
      <xdr:spPr>
        <a:xfrm>
          <a:off x="645120" y="0"/>
          <a:ext cx="1955880" cy="626040"/>
        </a:xfrm>
        <a:prstGeom prst="rect">
          <a:avLst/>
        </a:prstGeom>
        <a:ln>
          <a:noFill/>
        </a:ln>
      </xdr:spPr>
    </xdr:pic>
    <xdr:clientData/>
  </xdr:twoCellAnchor>
  <xdr:twoCellAnchor editAs="oneCell">
    <xdr:from>
      <xdr:col>8</xdr:col>
      <xdr:colOff>92520</xdr:colOff>
      <xdr:row>0</xdr:row>
      <xdr:rowOff>76320</xdr:rowOff>
    </xdr:from>
    <xdr:to>
      <xdr:col>9</xdr:col>
      <xdr:colOff>437760</xdr:colOff>
      <xdr:row>7</xdr:row>
      <xdr:rowOff>143280</xdr:rowOff>
    </xdr:to>
    <xdr:pic>
      <xdr:nvPicPr>
        <xdr:cNvPr id="18" name="Imagem 2" descr=""/>
        <xdr:cNvPicPr/>
      </xdr:nvPicPr>
      <xdr:blipFill>
        <a:blip r:embed="rId2"/>
        <a:stretch/>
      </xdr:blipFill>
      <xdr:spPr>
        <a:xfrm>
          <a:off x="5736960" y="76320"/>
          <a:ext cx="990360" cy="1400400"/>
        </a:xfrm>
        <a:prstGeom prst="rect">
          <a:avLst/>
        </a:prstGeom>
        <a:ln w="9360">
          <a:noFill/>
        </a:ln>
      </xdr:spPr>
    </xdr:pic>
    <xdr:clientData/>
  </xdr:twoCellAnchor>
</xdr:wsDr>
</file>

<file path=xl/drawings/drawing11.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809280</xdr:colOff>
      <xdr:row>3</xdr:row>
      <xdr:rowOff>54720</xdr:rowOff>
    </xdr:to>
    <xdr:pic>
      <xdr:nvPicPr>
        <xdr:cNvPr id="19" name="Imagem 1" descr=""/>
        <xdr:cNvPicPr/>
      </xdr:nvPicPr>
      <xdr:blipFill>
        <a:blip r:embed="rId1"/>
        <a:stretch/>
      </xdr:blipFill>
      <xdr:spPr>
        <a:xfrm>
          <a:off x="0" y="0"/>
          <a:ext cx="1938240" cy="626040"/>
        </a:xfrm>
        <a:prstGeom prst="rect">
          <a:avLst/>
        </a:prstGeom>
        <a:ln>
          <a:noFill/>
        </a:ln>
      </xdr:spPr>
    </xdr:pic>
    <xdr:clientData/>
  </xdr:twoCellAnchor>
  <xdr:twoCellAnchor editAs="oneCell">
    <xdr:from>
      <xdr:col>8</xdr:col>
      <xdr:colOff>957960</xdr:colOff>
      <xdr:row>0</xdr:row>
      <xdr:rowOff>60120</xdr:rowOff>
    </xdr:from>
    <xdr:to>
      <xdr:col>8</xdr:col>
      <xdr:colOff>1945080</xdr:colOff>
      <xdr:row>7</xdr:row>
      <xdr:rowOff>176760</xdr:rowOff>
    </xdr:to>
    <xdr:pic>
      <xdr:nvPicPr>
        <xdr:cNvPr id="20" name="Imagem 2" descr=""/>
        <xdr:cNvPicPr/>
      </xdr:nvPicPr>
      <xdr:blipFill>
        <a:blip r:embed="rId2"/>
        <a:stretch/>
      </xdr:blipFill>
      <xdr:spPr>
        <a:xfrm>
          <a:off x="10513440" y="60120"/>
          <a:ext cx="987120" cy="1450080"/>
        </a:xfrm>
        <a:prstGeom prst="rect">
          <a:avLst/>
        </a:prstGeom>
        <a:ln w="9360">
          <a:noFill/>
        </a:ln>
      </xdr:spPr>
    </xdr:pic>
    <xdr:clientData/>
  </xdr:twoCellAnchor>
</xdr:wsDr>
</file>

<file path=xl/drawings/drawing12.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200160</xdr:colOff>
      <xdr:row>0</xdr:row>
      <xdr:rowOff>304920</xdr:rowOff>
    </xdr:from>
    <xdr:to>
      <xdr:col>3</xdr:col>
      <xdr:colOff>214920</xdr:colOff>
      <xdr:row>0</xdr:row>
      <xdr:rowOff>637920</xdr:rowOff>
    </xdr:to>
    <xdr:pic>
      <xdr:nvPicPr>
        <xdr:cNvPr id="21" name="Imagem 2" descr=""/>
        <xdr:cNvPicPr/>
      </xdr:nvPicPr>
      <xdr:blipFill>
        <a:blip r:embed="rId1"/>
        <a:stretch/>
      </xdr:blipFill>
      <xdr:spPr>
        <a:xfrm>
          <a:off x="421560" y="304920"/>
          <a:ext cx="1171080" cy="333000"/>
        </a:xfrm>
        <a:prstGeom prst="rect">
          <a:avLst/>
        </a:prstGeom>
        <a:ln>
          <a:noFill/>
        </a:ln>
      </xdr:spPr>
    </xdr:pic>
    <xdr:clientData/>
  </xdr:twoCellAnchor>
</xdr:wsDr>
</file>

<file path=xl/drawings/drawing13.xml><?xml version="1.0" encoding="utf-8"?>
<xdr:wsDr xmlns:xdr="http://schemas.openxmlformats.org/drawingml/2006/spreadsheetDrawing" xmlns:a="http://schemas.openxmlformats.org/drawingml/2006/main" xmlns:r="http://schemas.openxmlformats.org/officeDocument/2006/relationships">
  <xdr:twoCellAnchor editAs="twoCell">
    <xdr:from>
      <xdr:col>1</xdr:col>
      <xdr:colOff>200160</xdr:colOff>
      <xdr:row>0</xdr:row>
      <xdr:rowOff>304920</xdr:rowOff>
    </xdr:from>
    <xdr:to>
      <xdr:col>3</xdr:col>
      <xdr:colOff>214920</xdr:colOff>
      <xdr:row>0</xdr:row>
      <xdr:rowOff>637920</xdr:rowOff>
    </xdr:to>
    <xdr:pic>
      <xdr:nvPicPr>
        <xdr:cNvPr id="22" name="Imagem 2" descr=""/>
        <xdr:cNvPicPr/>
      </xdr:nvPicPr>
      <xdr:blipFill>
        <a:blip r:embed="rId1"/>
        <a:stretch/>
      </xdr:blipFill>
      <xdr:spPr>
        <a:xfrm>
          <a:off x="421560" y="304920"/>
          <a:ext cx="1171080" cy="333000"/>
        </a:xfrm>
        <a:prstGeom prst="rect">
          <a:avLst/>
        </a:prstGeom>
        <a:ln>
          <a:noFill/>
        </a:ln>
      </xdr:spPr>
    </xdr:pic>
    <xdr:clientData/>
  </xdr:twoCellAnchor>
</xdr:wsDr>
</file>

<file path=xl/drawings/drawing14.xml><?xml version="1.0" encoding="utf-8"?>
<xdr:wsDr xmlns:xdr="http://schemas.openxmlformats.org/drawingml/2006/spreadsheetDrawing" xmlns:a="http://schemas.openxmlformats.org/drawingml/2006/main" xmlns:r="http://schemas.openxmlformats.org/officeDocument/2006/relationships">
  <xdr:twoCellAnchor editAs="oneCell">
    <xdr:from>
      <xdr:col>6</xdr:col>
      <xdr:colOff>1028520</xdr:colOff>
      <xdr:row>0</xdr:row>
      <xdr:rowOff>104760</xdr:rowOff>
    </xdr:from>
    <xdr:to>
      <xdr:col>8</xdr:col>
      <xdr:colOff>5760</xdr:colOff>
      <xdr:row>2</xdr:row>
      <xdr:rowOff>113760</xdr:rowOff>
    </xdr:to>
    <xdr:pic>
      <xdr:nvPicPr>
        <xdr:cNvPr id="23" name="Imagem 1" descr=""/>
        <xdr:cNvPicPr/>
      </xdr:nvPicPr>
      <xdr:blipFill>
        <a:blip r:embed="rId1"/>
        <a:srcRect l="890" t="30274" r="-890" b="29043"/>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113760</xdr:rowOff>
    </xdr:to>
    <xdr:pic>
      <xdr:nvPicPr>
        <xdr:cNvPr id="24" name="Imagem 2" descr=""/>
        <xdr:cNvPicPr/>
      </xdr:nvPicPr>
      <xdr:blipFill>
        <a:blip r:embed="rId2"/>
        <a:srcRect l="890" t="30274" r="-890" b="29043"/>
        <a:stretch/>
      </xdr:blipFill>
      <xdr:spPr>
        <a:xfrm>
          <a:off x="8436240" y="104760"/>
          <a:ext cx="168840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117000</xdr:rowOff>
    </xdr:to>
    <xdr:pic>
      <xdr:nvPicPr>
        <xdr:cNvPr id="25" name="Imagem 3" descr=""/>
        <xdr:cNvPicPr/>
      </xdr:nvPicPr>
      <xdr:blipFill>
        <a:blip r:embed="rId3"/>
        <a:srcRect l="890" t="30274" r="-890" b="29043"/>
        <a:stretch/>
      </xdr:blipFill>
      <xdr:spPr>
        <a:xfrm>
          <a:off x="8436240" y="104760"/>
          <a:ext cx="1688400" cy="37404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113760</xdr:rowOff>
    </xdr:to>
    <xdr:pic>
      <xdr:nvPicPr>
        <xdr:cNvPr id="26" name="Imagem 4" descr=""/>
        <xdr:cNvPicPr/>
      </xdr:nvPicPr>
      <xdr:blipFill>
        <a:blip r:embed="rId4"/>
        <a:srcRect l="890" t="30274" r="-890" b="29043"/>
        <a:stretch/>
      </xdr:blipFill>
      <xdr:spPr>
        <a:xfrm>
          <a:off x="8436240" y="104760"/>
          <a:ext cx="168840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117000</xdr:rowOff>
    </xdr:to>
    <xdr:pic>
      <xdr:nvPicPr>
        <xdr:cNvPr id="27" name="Imagem 5" descr=""/>
        <xdr:cNvPicPr/>
      </xdr:nvPicPr>
      <xdr:blipFill>
        <a:blip r:embed="rId5"/>
        <a:srcRect l="890" t="30274" r="-890" b="29043"/>
        <a:stretch/>
      </xdr:blipFill>
      <xdr:spPr>
        <a:xfrm>
          <a:off x="8436240" y="104760"/>
          <a:ext cx="1688400" cy="37404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28" name="Imagem 6" descr=""/>
        <xdr:cNvPicPr/>
      </xdr:nvPicPr>
      <xdr:blipFill>
        <a:blip r:embed="rId6"/>
        <a:srcRect l="890" t="30298" r="-890" b="29009"/>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113760</xdr:rowOff>
    </xdr:to>
    <xdr:pic>
      <xdr:nvPicPr>
        <xdr:cNvPr id="29" name="Imagem 7" descr=""/>
        <xdr:cNvPicPr/>
      </xdr:nvPicPr>
      <xdr:blipFill>
        <a:blip r:embed="rId7"/>
        <a:srcRect l="890" t="30274" r="-890" b="29043"/>
        <a:stretch/>
      </xdr:blipFill>
      <xdr:spPr>
        <a:xfrm>
          <a:off x="8436240" y="104760"/>
          <a:ext cx="168840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117000</xdr:rowOff>
    </xdr:to>
    <xdr:pic>
      <xdr:nvPicPr>
        <xdr:cNvPr id="30" name="Imagem 8" descr=""/>
        <xdr:cNvPicPr/>
      </xdr:nvPicPr>
      <xdr:blipFill>
        <a:blip r:embed="rId8"/>
        <a:srcRect l="890" t="30274" r="-890" b="29043"/>
        <a:stretch/>
      </xdr:blipFill>
      <xdr:spPr>
        <a:xfrm>
          <a:off x="8436240" y="104760"/>
          <a:ext cx="1688400" cy="37404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113760</xdr:rowOff>
    </xdr:to>
    <xdr:pic>
      <xdr:nvPicPr>
        <xdr:cNvPr id="31" name="Imagem 9" descr=""/>
        <xdr:cNvPicPr/>
      </xdr:nvPicPr>
      <xdr:blipFill>
        <a:blip r:embed="rId9"/>
        <a:srcRect l="890" t="30274" r="-890" b="29043"/>
        <a:stretch/>
      </xdr:blipFill>
      <xdr:spPr>
        <a:xfrm>
          <a:off x="8436240" y="104760"/>
          <a:ext cx="168840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117000</xdr:rowOff>
    </xdr:to>
    <xdr:pic>
      <xdr:nvPicPr>
        <xdr:cNvPr id="32" name="Imagem 10" descr=""/>
        <xdr:cNvPicPr/>
      </xdr:nvPicPr>
      <xdr:blipFill>
        <a:blip r:embed="rId10"/>
        <a:srcRect l="890" t="30274" r="-890" b="29043"/>
        <a:stretch/>
      </xdr:blipFill>
      <xdr:spPr>
        <a:xfrm>
          <a:off x="8436240" y="104760"/>
          <a:ext cx="1688400" cy="37404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33" name="Imagem 11" descr=""/>
        <xdr:cNvPicPr/>
      </xdr:nvPicPr>
      <xdr:blipFill>
        <a:blip r:embed="rId11"/>
        <a:srcRect l="890" t="30298" r="-890" b="29009"/>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113760</xdr:rowOff>
    </xdr:to>
    <xdr:pic>
      <xdr:nvPicPr>
        <xdr:cNvPr id="34" name="Imagem 12" descr=""/>
        <xdr:cNvPicPr/>
      </xdr:nvPicPr>
      <xdr:blipFill>
        <a:blip r:embed="rId12"/>
        <a:srcRect l="890" t="30274" r="-890" b="29043"/>
        <a:stretch/>
      </xdr:blipFill>
      <xdr:spPr>
        <a:xfrm>
          <a:off x="8436240" y="104760"/>
          <a:ext cx="168840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117000</xdr:rowOff>
    </xdr:to>
    <xdr:pic>
      <xdr:nvPicPr>
        <xdr:cNvPr id="35" name="Imagem 13" descr=""/>
        <xdr:cNvPicPr/>
      </xdr:nvPicPr>
      <xdr:blipFill>
        <a:blip r:embed="rId13"/>
        <a:srcRect l="890" t="30274" r="-890" b="29043"/>
        <a:stretch/>
      </xdr:blipFill>
      <xdr:spPr>
        <a:xfrm>
          <a:off x="8436240" y="104760"/>
          <a:ext cx="1688400" cy="37404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113760</xdr:rowOff>
    </xdr:to>
    <xdr:pic>
      <xdr:nvPicPr>
        <xdr:cNvPr id="36" name="Imagem 14" descr=""/>
        <xdr:cNvPicPr/>
      </xdr:nvPicPr>
      <xdr:blipFill>
        <a:blip r:embed="rId14"/>
        <a:srcRect l="890" t="30274" r="-890" b="29043"/>
        <a:stretch/>
      </xdr:blipFill>
      <xdr:spPr>
        <a:xfrm>
          <a:off x="8436240" y="104760"/>
          <a:ext cx="168840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117000</xdr:rowOff>
    </xdr:to>
    <xdr:pic>
      <xdr:nvPicPr>
        <xdr:cNvPr id="37" name="Imagem 15" descr=""/>
        <xdr:cNvPicPr/>
      </xdr:nvPicPr>
      <xdr:blipFill>
        <a:blip r:embed="rId15"/>
        <a:srcRect l="890" t="30274" r="-890" b="29043"/>
        <a:stretch/>
      </xdr:blipFill>
      <xdr:spPr>
        <a:xfrm>
          <a:off x="8436240" y="104760"/>
          <a:ext cx="1688400" cy="37404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38" name="Imagem 16" descr=""/>
        <xdr:cNvPicPr/>
      </xdr:nvPicPr>
      <xdr:blipFill>
        <a:blip r:embed="rId16"/>
        <a:srcRect l="890" t="30298" r="-890" b="29009"/>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39" name="Imagem 17" descr=""/>
        <xdr:cNvPicPr/>
      </xdr:nvPicPr>
      <xdr:blipFill>
        <a:blip r:embed="rId17"/>
        <a:srcRect l="890" t="30298" r="-890" b="29009"/>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40" name="Imagem 18" descr=""/>
        <xdr:cNvPicPr/>
      </xdr:nvPicPr>
      <xdr:blipFill>
        <a:blip r:embed="rId18"/>
        <a:srcRect l="890" t="30298" r="-890" b="29009"/>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41" name="Imagem 19" descr=""/>
        <xdr:cNvPicPr/>
      </xdr:nvPicPr>
      <xdr:blipFill>
        <a:blip r:embed="rId19"/>
        <a:srcRect l="890" t="30298" r="-890" b="29009"/>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42" name="Imagem 20" descr=""/>
        <xdr:cNvPicPr/>
      </xdr:nvPicPr>
      <xdr:blipFill>
        <a:blip r:embed="rId20"/>
        <a:srcRect l="890" t="30274" r="-890" b="29043"/>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43" name="Imagem 21" descr=""/>
        <xdr:cNvPicPr/>
      </xdr:nvPicPr>
      <xdr:blipFill>
        <a:blip r:embed="rId21"/>
        <a:srcRect l="890" t="30274" r="-890" b="29043"/>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113760</xdr:rowOff>
    </xdr:to>
    <xdr:pic>
      <xdr:nvPicPr>
        <xdr:cNvPr id="44" name="Imagem 22" descr=""/>
        <xdr:cNvPicPr/>
      </xdr:nvPicPr>
      <xdr:blipFill>
        <a:blip r:embed="rId22"/>
        <a:srcRect l="890" t="30274" r="-890" b="29043"/>
        <a:stretch/>
      </xdr:blipFill>
      <xdr:spPr>
        <a:xfrm>
          <a:off x="8436240" y="104760"/>
          <a:ext cx="168840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117000</xdr:rowOff>
    </xdr:to>
    <xdr:pic>
      <xdr:nvPicPr>
        <xdr:cNvPr id="45" name="Imagem 23" descr=""/>
        <xdr:cNvPicPr/>
      </xdr:nvPicPr>
      <xdr:blipFill>
        <a:blip r:embed="rId23"/>
        <a:srcRect l="890" t="30274" r="-890" b="29043"/>
        <a:stretch/>
      </xdr:blipFill>
      <xdr:spPr>
        <a:xfrm>
          <a:off x="8436240" y="104760"/>
          <a:ext cx="1688400" cy="37404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113760</xdr:rowOff>
    </xdr:to>
    <xdr:pic>
      <xdr:nvPicPr>
        <xdr:cNvPr id="46" name="Imagem 24" descr=""/>
        <xdr:cNvPicPr/>
      </xdr:nvPicPr>
      <xdr:blipFill>
        <a:blip r:embed="rId24"/>
        <a:srcRect l="890" t="30274" r="-890" b="29043"/>
        <a:stretch/>
      </xdr:blipFill>
      <xdr:spPr>
        <a:xfrm>
          <a:off x="8436240" y="104760"/>
          <a:ext cx="1688400" cy="370800"/>
        </a:xfrm>
        <a:prstGeom prst="rect">
          <a:avLst/>
        </a:prstGeom>
        <a:ln>
          <a:noFill/>
        </a:ln>
      </xdr:spPr>
    </xdr:pic>
    <xdr:clientData/>
  </xdr:twoCellAnchor>
  <xdr:twoCellAnchor editAs="oneCell">
    <xdr:from>
      <xdr:col>6</xdr:col>
      <xdr:colOff>1028520</xdr:colOff>
      <xdr:row>0</xdr:row>
      <xdr:rowOff>104760</xdr:rowOff>
    </xdr:from>
    <xdr:to>
      <xdr:col>8</xdr:col>
      <xdr:colOff>15480</xdr:colOff>
      <xdr:row>2</xdr:row>
      <xdr:rowOff>117000</xdr:rowOff>
    </xdr:to>
    <xdr:pic>
      <xdr:nvPicPr>
        <xdr:cNvPr id="47" name="Imagem 25" descr=""/>
        <xdr:cNvPicPr/>
      </xdr:nvPicPr>
      <xdr:blipFill>
        <a:blip r:embed="rId25"/>
        <a:srcRect l="890" t="30274" r="-890" b="29043"/>
        <a:stretch/>
      </xdr:blipFill>
      <xdr:spPr>
        <a:xfrm>
          <a:off x="8436240" y="104760"/>
          <a:ext cx="1688400" cy="37404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48" name="Imagem 26" descr=""/>
        <xdr:cNvPicPr/>
      </xdr:nvPicPr>
      <xdr:blipFill>
        <a:blip r:embed="rId26"/>
        <a:srcRect l="890" t="30298" r="-890" b="29009"/>
        <a:stretch/>
      </xdr:blipFill>
      <xdr:spPr>
        <a:xfrm>
          <a:off x="8436240" y="104760"/>
          <a:ext cx="1678680" cy="370800"/>
        </a:xfrm>
        <a:prstGeom prst="rect">
          <a:avLst/>
        </a:prstGeom>
        <a:ln>
          <a:noFill/>
        </a:ln>
      </xdr:spPr>
    </xdr:pic>
    <xdr:clientData/>
  </xdr:twoCellAnchor>
  <xdr:twoCellAnchor editAs="oneCell">
    <xdr:from>
      <xdr:col>6</xdr:col>
      <xdr:colOff>1028520</xdr:colOff>
      <xdr:row>0</xdr:row>
      <xdr:rowOff>104760</xdr:rowOff>
    </xdr:from>
    <xdr:to>
      <xdr:col>8</xdr:col>
      <xdr:colOff>5760</xdr:colOff>
      <xdr:row>2</xdr:row>
      <xdr:rowOff>113760</xdr:rowOff>
    </xdr:to>
    <xdr:pic>
      <xdr:nvPicPr>
        <xdr:cNvPr id="49" name="Imagem 27" descr=""/>
        <xdr:cNvPicPr/>
      </xdr:nvPicPr>
      <xdr:blipFill>
        <a:blip r:embed="rId27"/>
        <a:srcRect l="890" t="30298" r="-890" b="29009"/>
        <a:stretch/>
      </xdr:blipFill>
      <xdr:spPr>
        <a:xfrm>
          <a:off x="8436240" y="104760"/>
          <a:ext cx="1678680" cy="370800"/>
        </a:xfrm>
        <a:prstGeom prst="rect">
          <a:avLst/>
        </a:prstGeom>
        <a:ln>
          <a:noFill/>
        </a:ln>
      </xdr:spPr>
    </xdr:pic>
    <xdr:clientData/>
  </xdr:twoCellAnchor>
</xdr:wsDr>
</file>

<file path=xl/drawings/drawing2.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1104840</xdr:colOff>
      <xdr:row>5</xdr:row>
      <xdr:rowOff>85680</xdr:rowOff>
    </xdr:from>
    <xdr:to>
      <xdr:col>2</xdr:col>
      <xdr:colOff>2495160</xdr:colOff>
      <xdr:row>7</xdr:row>
      <xdr:rowOff>128520</xdr:rowOff>
    </xdr:to>
    <xdr:pic>
      <xdr:nvPicPr>
        <xdr:cNvPr id="1" name="Imagem 1" descr=""/>
        <xdr:cNvPicPr/>
      </xdr:nvPicPr>
      <xdr:blipFill>
        <a:blip r:embed="rId1"/>
        <a:stretch/>
      </xdr:blipFill>
      <xdr:spPr>
        <a:xfrm>
          <a:off x="2666160" y="1114200"/>
          <a:ext cx="1390320" cy="423720"/>
        </a:xfrm>
        <a:prstGeom prst="rect">
          <a:avLst/>
        </a:prstGeom>
        <a:ln>
          <a:noFill/>
        </a:ln>
      </xdr:spPr>
    </xdr:pic>
    <xdr:clientData/>
  </xdr:twoCellAnchor>
  <xdr:twoCellAnchor editAs="oneCell">
    <xdr:from>
      <xdr:col>3</xdr:col>
      <xdr:colOff>95400</xdr:colOff>
      <xdr:row>3</xdr:row>
      <xdr:rowOff>95400</xdr:rowOff>
    </xdr:from>
    <xdr:to>
      <xdr:col>3</xdr:col>
      <xdr:colOff>1539720</xdr:colOff>
      <xdr:row>11</xdr:row>
      <xdr:rowOff>178560</xdr:rowOff>
    </xdr:to>
    <xdr:pic>
      <xdr:nvPicPr>
        <xdr:cNvPr id="2" name="Imagem 2" descr=""/>
        <xdr:cNvPicPr/>
      </xdr:nvPicPr>
      <xdr:blipFill>
        <a:blip r:embed="rId2"/>
        <a:stretch/>
      </xdr:blipFill>
      <xdr:spPr>
        <a:xfrm>
          <a:off x="5083920" y="743040"/>
          <a:ext cx="1444320" cy="1788120"/>
        </a:xfrm>
        <a:prstGeom prst="rect">
          <a:avLst/>
        </a:prstGeom>
        <a:ln w="9360">
          <a:noFill/>
        </a:ln>
      </xdr:spPr>
    </xdr:pic>
    <xdr:clientData/>
  </xdr:twoCellAnchor>
</xdr:wsDr>
</file>

<file path=xl/drawings/drawing3.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952200</xdr:colOff>
      <xdr:row>2</xdr:row>
      <xdr:rowOff>159480</xdr:rowOff>
    </xdr:to>
    <xdr:pic>
      <xdr:nvPicPr>
        <xdr:cNvPr id="3" name="Imagem 1" descr=""/>
        <xdr:cNvPicPr/>
      </xdr:nvPicPr>
      <xdr:blipFill>
        <a:blip r:embed="rId1"/>
        <a:stretch/>
      </xdr:blipFill>
      <xdr:spPr>
        <a:xfrm>
          <a:off x="0" y="0"/>
          <a:ext cx="1929960" cy="540360"/>
        </a:xfrm>
        <a:prstGeom prst="rect">
          <a:avLst/>
        </a:prstGeom>
        <a:ln>
          <a:noFill/>
        </a:ln>
      </xdr:spPr>
    </xdr:pic>
    <xdr:clientData/>
  </xdr:twoCellAnchor>
  <xdr:twoCellAnchor editAs="oneCell">
    <xdr:from>
      <xdr:col>8</xdr:col>
      <xdr:colOff>485640</xdr:colOff>
      <xdr:row>0</xdr:row>
      <xdr:rowOff>32760</xdr:rowOff>
    </xdr:from>
    <xdr:to>
      <xdr:col>9</xdr:col>
      <xdr:colOff>799920</xdr:colOff>
      <xdr:row>8</xdr:row>
      <xdr:rowOff>154440</xdr:rowOff>
    </xdr:to>
    <xdr:pic>
      <xdr:nvPicPr>
        <xdr:cNvPr id="4" name="Imagem 2" descr=""/>
        <xdr:cNvPicPr/>
      </xdr:nvPicPr>
      <xdr:blipFill>
        <a:blip r:embed="rId2"/>
        <a:stretch/>
      </xdr:blipFill>
      <xdr:spPr>
        <a:xfrm>
          <a:off x="9465480" y="32760"/>
          <a:ext cx="1373040" cy="1645560"/>
        </a:xfrm>
        <a:prstGeom prst="rect">
          <a:avLst/>
        </a:prstGeom>
        <a:ln w="9360">
          <a:noFill/>
        </a:ln>
      </xdr:spPr>
    </xdr:pic>
    <xdr:clientData/>
  </xdr:twoCellAnchor>
</xdr:wsDr>
</file>

<file path=xl/drawings/drawing4.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468000</xdr:colOff>
      <xdr:row>2</xdr:row>
      <xdr:rowOff>168840</xdr:rowOff>
    </xdr:to>
    <xdr:pic>
      <xdr:nvPicPr>
        <xdr:cNvPr id="5" name="Imagem 1" descr=""/>
        <xdr:cNvPicPr/>
      </xdr:nvPicPr>
      <xdr:blipFill>
        <a:blip r:embed="rId1"/>
        <a:stretch/>
      </xdr:blipFill>
      <xdr:spPr>
        <a:xfrm>
          <a:off x="0" y="0"/>
          <a:ext cx="1969560" cy="549720"/>
        </a:xfrm>
        <a:prstGeom prst="rect">
          <a:avLst/>
        </a:prstGeom>
        <a:ln>
          <a:noFill/>
        </a:ln>
      </xdr:spPr>
    </xdr:pic>
    <xdr:clientData/>
  </xdr:twoCellAnchor>
  <xdr:twoCellAnchor editAs="oneCell">
    <xdr:from>
      <xdr:col>5</xdr:col>
      <xdr:colOff>485640</xdr:colOff>
      <xdr:row>0</xdr:row>
      <xdr:rowOff>32760</xdr:rowOff>
    </xdr:from>
    <xdr:to>
      <xdr:col>6</xdr:col>
      <xdr:colOff>568080</xdr:colOff>
      <xdr:row>7</xdr:row>
      <xdr:rowOff>190080</xdr:rowOff>
    </xdr:to>
    <xdr:pic>
      <xdr:nvPicPr>
        <xdr:cNvPr id="6" name="Imagem 2" descr=""/>
        <xdr:cNvPicPr/>
      </xdr:nvPicPr>
      <xdr:blipFill>
        <a:blip r:embed="rId2"/>
        <a:stretch/>
      </xdr:blipFill>
      <xdr:spPr>
        <a:xfrm>
          <a:off x="9042840" y="32760"/>
          <a:ext cx="1261440" cy="1490760"/>
        </a:xfrm>
        <a:prstGeom prst="rect">
          <a:avLst/>
        </a:prstGeom>
        <a:ln w="9360">
          <a:noFill/>
        </a:ln>
      </xdr:spPr>
    </xdr:pic>
    <xdr:clientData/>
  </xdr:twoCellAnchor>
</xdr:wsDr>
</file>

<file path=xl/drawings/drawing5.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468720</xdr:colOff>
      <xdr:row>2</xdr:row>
      <xdr:rowOff>168840</xdr:rowOff>
    </xdr:to>
    <xdr:pic>
      <xdr:nvPicPr>
        <xdr:cNvPr id="7" name="Imagem 1" descr=""/>
        <xdr:cNvPicPr/>
      </xdr:nvPicPr>
      <xdr:blipFill>
        <a:blip r:embed="rId1"/>
        <a:stretch/>
      </xdr:blipFill>
      <xdr:spPr>
        <a:xfrm>
          <a:off x="0" y="0"/>
          <a:ext cx="1960200" cy="549720"/>
        </a:xfrm>
        <a:prstGeom prst="rect">
          <a:avLst/>
        </a:prstGeom>
        <a:ln>
          <a:noFill/>
        </a:ln>
      </xdr:spPr>
    </xdr:pic>
    <xdr:clientData/>
  </xdr:twoCellAnchor>
  <xdr:twoCellAnchor editAs="oneCell">
    <xdr:from>
      <xdr:col>6</xdr:col>
      <xdr:colOff>485640</xdr:colOff>
      <xdr:row>0</xdr:row>
      <xdr:rowOff>32760</xdr:rowOff>
    </xdr:from>
    <xdr:to>
      <xdr:col>7</xdr:col>
      <xdr:colOff>606600</xdr:colOff>
      <xdr:row>7</xdr:row>
      <xdr:rowOff>190080</xdr:rowOff>
    </xdr:to>
    <xdr:pic>
      <xdr:nvPicPr>
        <xdr:cNvPr id="8" name="Imagem 2" descr=""/>
        <xdr:cNvPicPr/>
      </xdr:nvPicPr>
      <xdr:blipFill>
        <a:blip r:embed="rId2"/>
        <a:stretch/>
      </xdr:blipFill>
      <xdr:spPr>
        <a:xfrm>
          <a:off x="10706400" y="32760"/>
          <a:ext cx="1260000" cy="1490760"/>
        </a:xfrm>
        <a:prstGeom prst="rect">
          <a:avLst/>
        </a:prstGeom>
        <a:ln w="9360">
          <a:noFill/>
        </a:ln>
      </xdr:spPr>
    </xdr:pic>
    <xdr:clientData/>
  </xdr:twoCellAnchor>
</xdr:wsDr>
</file>

<file path=xl/drawings/drawing6.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472680</xdr:colOff>
      <xdr:row>2</xdr:row>
      <xdr:rowOff>168840</xdr:rowOff>
    </xdr:to>
    <xdr:pic>
      <xdr:nvPicPr>
        <xdr:cNvPr id="9" name="Imagem 1" descr=""/>
        <xdr:cNvPicPr/>
      </xdr:nvPicPr>
      <xdr:blipFill>
        <a:blip r:embed="rId1"/>
        <a:stretch/>
      </xdr:blipFill>
      <xdr:spPr>
        <a:xfrm>
          <a:off x="0" y="0"/>
          <a:ext cx="1964160" cy="549720"/>
        </a:xfrm>
        <a:prstGeom prst="rect">
          <a:avLst/>
        </a:prstGeom>
        <a:ln>
          <a:noFill/>
        </a:ln>
      </xdr:spPr>
    </xdr:pic>
    <xdr:clientData/>
  </xdr:twoCellAnchor>
  <xdr:twoCellAnchor editAs="oneCell">
    <xdr:from>
      <xdr:col>5</xdr:col>
      <xdr:colOff>485640</xdr:colOff>
      <xdr:row>0</xdr:row>
      <xdr:rowOff>32760</xdr:rowOff>
    </xdr:from>
    <xdr:to>
      <xdr:col>6</xdr:col>
      <xdr:colOff>568080</xdr:colOff>
      <xdr:row>7</xdr:row>
      <xdr:rowOff>190080</xdr:rowOff>
    </xdr:to>
    <xdr:pic>
      <xdr:nvPicPr>
        <xdr:cNvPr id="10" name="Imagem 2" descr=""/>
        <xdr:cNvPicPr/>
      </xdr:nvPicPr>
      <xdr:blipFill>
        <a:blip r:embed="rId2"/>
        <a:stretch/>
      </xdr:blipFill>
      <xdr:spPr>
        <a:xfrm>
          <a:off x="9032400" y="32760"/>
          <a:ext cx="1261800" cy="1490760"/>
        </a:xfrm>
        <a:prstGeom prst="rect">
          <a:avLst/>
        </a:prstGeom>
        <a:ln w="9360">
          <a:noFill/>
        </a:ln>
      </xdr:spPr>
    </xdr:pic>
    <xdr:clientData/>
  </xdr:twoCellAnchor>
</xdr:wsDr>
</file>

<file path=xl/drawings/drawing7.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468720</xdr:colOff>
      <xdr:row>2</xdr:row>
      <xdr:rowOff>168840</xdr:rowOff>
    </xdr:to>
    <xdr:pic>
      <xdr:nvPicPr>
        <xdr:cNvPr id="11" name="Imagem 1" descr=""/>
        <xdr:cNvPicPr/>
      </xdr:nvPicPr>
      <xdr:blipFill>
        <a:blip r:embed="rId1"/>
        <a:stretch/>
      </xdr:blipFill>
      <xdr:spPr>
        <a:xfrm>
          <a:off x="0" y="0"/>
          <a:ext cx="1960200" cy="549720"/>
        </a:xfrm>
        <a:prstGeom prst="rect">
          <a:avLst/>
        </a:prstGeom>
        <a:ln>
          <a:noFill/>
        </a:ln>
      </xdr:spPr>
    </xdr:pic>
    <xdr:clientData/>
  </xdr:twoCellAnchor>
  <xdr:twoCellAnchor editAs="oneCell">
    <xdr:from>
      <xdr:col>6</xdr:col>
      <xdr:colOff>485640</xdr:colOff>
      <xdr:row>0</xdr:row>
      <xdr:rowOff>32760</xdr:rowOff>
    </xdr:from>
    <xdr:to>
      <xdr:col>7</xdr:col>
      <xdr:colOff>606600</xdr:colOff>
      <xdr:row>7</xdr:row>
      <xdr:rowOff>190080</xdr:rowOff>
    </xdr:to>
    <xdr:pic>
      <xdr:nvPicPr>
        <xdr:cNvPr id="12" name="Imagem 2" descr=""/>
        <xdr:cNvPicPr/>
      </xdr:nvPicPr>
      <xdr:blipFill>
        <a:blip r:embed="rId2"/>
        <a:stretch/>
      </xdr:blipFill>
      <xdr:spPr>
        <a:xfrm>
          <a:off x="10706400" y="32760"/>
          <a:ext cx="1260000" cy="1490760"/>
        </a:xfrm>
        <a:prstGeom prst="rect">
          <a:avLst/>
        </a:prstGeom>
        <a:ln w="9360">
          <a:noFill/>
        </a:ln>
      </xdr:spPr>
    </xdr:pic>
    <xdr:clientData/>
  </xdr:twoCellAnchor>
</xdr:wsDr>
</file>

<file path=xl/drawings/drawing8.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828360</xdr:colOff>
      <xdr:row>2</xdr:row>
      <xdr:rowOff>159480</xdr:rowOff>
    </xdr:to>
    <xdr:pic>
      <xdr:nvPicPr>
        <xdr:cNvPr id="13" name="Imagem 1" descr=""/>
        <xdr:cNvPicPr/>
      </xdr:nvPicPr>
      <xdr:blipFill>
        <a:blip r:embed="rId1"/>
        <a:stretch/>
      </xdr:blipFill>
      <xdr:spPr>
        <a:xfrm>
          <a:off x="0" y="0"/>
          <a:ext cx="1936800" cy="540360"/>
        </a:xfrm>
        <a:prstGeom prst="rect">
          <a:avLst/>
        </a:prstGeom>
        <a:ln>
          <a:noFill/>
        </a:ln>
      </xdr:spPr>
    </xdr:pic>
    <xdr:clientData/>
  </xdr:twoCellAnchor>
  <xdr:twoCellAnchor editAs="oneCell">
    <xdr:from>
      <xdr:col>6</xdr:col>
      <xdr:colOff>485640</xdr:colOff>
      <xdr:row>0</xdr:row>
      <xdr:rowOff>32760</xdr:rowOff>
    </xdr:from>
    <xdr:to>
      <xdr:col>7</xdr:col>
      <xdr:colOff>533160</xdr:colOff>
      <xdr:row>7</xdr:row>
      <xdr:rowOff>190080</xdr:rowOff>
    </xdr:to>
    <xdr:pic>
      <xdr:nvPicPr>
        <xdr:cNvPr id="14" name="Imagem 2" descr=""/>
        <xdr:cNvPicPr/>
      </xdr:nvPicPr>
      <xdr:blipFill>
        <a:blip r:embed="rId2"/>
        <a:stretch/>
      </xdr:blipFill>
      <xdr:spPr>
        <a:xfrm>
          <a:off x="10121760" y="32760"/>
          <a:ext cx="1257120" cy="1490760"/>
        </a:xfrm>
        <a:prstGeom prst="rect">
          <a:avLst/>
        </a:prstGeom>
        <a:ln w="9360">
          <a:noFill/>
        </a:ln>
      </xdr:spPr>
    </xdr:pic>
    <xdr:clientData/>
  </xdr:twoCellAnchor>
</xdr:wsDr>
</file>

<file path=xl/drawings/drawing9.xml><?xml version="1.0" encoding="utf-8"?>
<xdr:wsDr xmlns:xdr="http://schemas.openxmlformats.org/drawingml/2006/spreadsheetDrawing" xmlns:a="http://schemas.openxmlformats.org/drawingml/2006/main" xmlns:r="http://schemas.openxmlformats.org/officeDocument/2006/relationships">
  <xdr:twoCellAnchor editAs="oneCell">
    <xdr:from>
      <xdr:col>0</xdr:col>
      <xdr:colOff>0</xdr:colOff>
      <xdr:row>0</xdr:row>
      <xdr:rowOff>0</xdr:rowOff>
    </xdr:from>
    <xdr:to>
      <xdr:col>1</xdr:col>
      <xdr:colOff>510840</xdr:colOff>
      <xdr:row>2</xdr:row>
      <xdr:rowOff>168840</xdr:rowOff>
    </xdr:to>
    <xdr:pic>
      <xdr:nvPicPr>
        <xdr:cNvPr id="15" name="Imagem 1" descr=""/>
        <xdr:cNvPicPr/>
      </xdr:nvPicPr>
      <xdr:blipFill>
        <a:blip r:embed="rId1"/>
        <a:stretch/>
      </xdr:blipFill>
      <xdr:spPr>
        <a:xfrm>
          <a:off x="0" y="0"/>
          <a:ext cx="1962360" cy="549720"/>
        </a:xfrm>
        <a:prstGeom prst="rect">
          <a:avLst/>
        </a:prstGeom>
        <a:ln>
          <a:noFill/>
        </a:ln>
      </xdr:spPr>
    </xdr:pic>
    <xdr:clientData/>
  </xdr:twoCellAnchor>
  <xdr:twoCellAnchor editAs="oneCell">
    <xdr:from>
      <xdr:col>3</xdr:col>
      <xdr:colOff>3873960</xdr:colOff>
      <xdr:row>0</xdr:row>
      <xdr:rowOff>32760</xdr:rowOff>
    </xdr:from>
    <xdr:to>
      <xdr:col>5</xdr:col>
      <xdr:colOff>414360</xdr:colOff>
      <xdr:row>7</xdr:row>
      <xdr:rowOff>190080</xdr:rowOff>
    </xdr:to>
    <xdr:pic>
      <xdr:nvPicPr>
        <xdr:cNvPr id="16" name="Imagem 2" descr=""/>
        <xdr:cNvPicPr/>
      </xdr:nvPicPr>
      <xdr:blipFill>
        <a:blip r:embed="rId2"/>
        <a:stretch/>
      </xdr:blipFill>
      <xdr:spPr>
        <a:xfrm>
          <a:off x="10889280" y="32760"/>
          <a:ext cx="1469160" cy="1490760"/>
        </a:xfrm>
        <a:prstGeom prst="rect">
          <a:avLst/>
        </a:prstGeom>
        <a:ln w="9360">
          <a:noFill/>
        </a:ln>
      </xdr:spPr>
    </xdr:pic>
    <xdr:clientData/>
  </xdr:twoCellAnchor>
</xdr:wsDr>
</file>

<file path=xl/externalLinks/_rels/externalLink1.xml.rels><?xml version="1.0" encoding="UTF-8"?>
<Relationships xmlns="http://schemas.openxmlformats.org/package/2006/relationships"><Relationship Id="rId1" Type="http://schemas.openxmlformats.org/officeDocument/2006/relationships/externalLinkPath" Target="314-SEEDF/CONTRATO%202020/314-01-CEI%20PARANO&#193;%20PARQUE/01-ENTREGA/04-OR&#199;AMENTO/00-PLANILHAS%20OR&#199;AMENT&#193;RIAS/XLSX/CEI-PPARQUE-AE05-ORC-CD-R00.xlsx" TargetMode="External"/>
</Relationships>
</file>

<file path=xl/externalLinks/_rels/externalLink2.xml.rels><?xml version="1.0" encoding="UTF-8"?>
<Relationships xmlns="http://schemas.openxmlformats.org/package/2006/relationships"><Relationship Id="rId1" Type="http://schemas.openxmlformats.org/officeDocument/2006/relationships/externalLinkPath" Target="file:///F:/OS092-09_Novacap_ProjArquitetura/SECRETARIA_DE_SAUDE/PROJETOS/08%20-%20HOSPITAL_REG_CEILANDIA/Projeto/OR&#199;AMENTO/Planilhas/R01/Planilha%20Or&#231;amentaria_Administra&#231;&#227;o_Sem%20Desonera&#231;&#227;o.xlsx" TargetMode="External"/>
</Relationships>
</file>

<file path=xl/externalLinks/externalLink1.xml><?xml version="1.0" encoding="utf-8"?>
<externalLink xmlns="http://schemas.openxmlformats.org/spreadsheetml/2006/main">
  <externalBook xmlns:r="http://schemas.openxmlformats.org/officeDocument/2006/relationships" r:id="rId1">
    <sheetNames>
      <sheetName val="!Dados"/>
      <sheetName val="BDI_Materiais"/>
      <sheetName val="BDI_Equipamentos"/>
      <sheetName val="Encargos Sociais"/>
      <sheetName val="Capa"/>
      <sheetName val="Resumo"/>
      <sheetName val="Cronograma"/>
      <sheetName val="CURVA ABC (MOD 1)"/>
      <sheetName val="Módulo 1"/>
      <sheetName val="Orçamento Sintético - Módul (2)"/>
      <sheetName val="CURVA ABC (MOD 2)"/>
      <sheetName val="Módulo 2"/>
      <sheetName val="Equipamentos"/>
      <sheetName val="Relatório de Composições"/>
      <sheetName val="CPM_Comp.Mensal_Mão_Obra"/>
      <sheetName val="Mapa_de_Cotação"/>
      <sheetName val="CPM-CD-SET2020"/>
      <sheetName val="INS-CD-SET2020"/>
      <sheetName val="CPM-SD-SET2020"/>
      <sheetName val="INS-SD-SET2020"/>
      <sheetName val="CPUs (2)"/>
    </sheetNames>
    <sheetDataSet>
      <sheetData sheetId="0"/>
      <sheetData sheetId="1"/>
      <sheetData sheetId="2"/>
      <sheetData sheetId="3"/>
      <sheetData sheetId="4"/>
      <sheetData sheetId="5"/>
      <sheetData sheetId="6"/>
      <sheetData sheetId="7"/>
      <sheetData sheetId="8">
        <row r="13">
          <cell r="K13">
            <v>241342.98</v>
          </cell>
        </row>
        <row r="45">
          <cell r="K45">
            <v>1755947.43</v>
          </cell>
        </row>
        <row r="346">
          <cell r="K346">
            <v>25085.35</v>
          </cell>
        </row>
        <row r="505">
          <cell r="K505">
            <v>70305.45</v>
          </cell>
        </row>
        <row r="777">
          <cell r="K777">
            <v>9951.23</v>
          </cell>
        </row>
        <row r="886">
          <cell r="K886">
            <v>1074.49</v>
          </cell>
        </row>
      </sheetData>
      <sheetData sheetId="9"/>
      <sheetData sheetId="10"/>
      <sheetData sheetId="11">
        <row r="13">
          <cell r="K13">
            <v>43139.54</v>
          </cell>
        </row>
        <row r="24">
          <cell r="K24">
            <v>568308.56</v>
          </cell>
        </row>
        <row r="132">
          <cell r="K132">
            <v>116934.83</v>
          </cell>
        </row>
        <row r="150">
          <cell r="K150">
            <v>12264.67</v>
          </cell>
        </row>
        <row r="156">
          <cell r="K156">
            <v>14935.25</v>
          </cell>
        </row>
        <row r="170">
          <cell r="K170">
            <v>50902.48</v>
          </cell>
        </row>
      </sheetData>
      <sheetData sheetId="12">
        <row r="13">
          <cell r="K13">
            <v>4756.92</v>
          </cell>
        </row>
        <row r="18">
          <cell r="K18">
            <v>26266.53</v>
          </cell>
        </row>
      </sheetData>
      <sheetData sheetId="13"/>
      <sheetData sheetId="14"/>
      <sheetData sheetId="15"/>
      <sheetData sheetId="16"/>
      <sheetData sheetId="17"/>
      <sheetData sheetId="18"/>
      <sheetData sheetId="19"/>
      <sheetData sheetId="20"/>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Patrimonio"/>
      <sheetName val="Plan Consumo"/>
      <sheetName val="Plan Ferramenta"/>
      <sheetName val="Composição Administração Local"/>
      <sheetName val="Curva ABC Administração"/>
      <sheetName val="Administração_CAIXA"/>
      <sheetName val="Relatório Adm"/>
      <sheetName val="Mapa de Cotação"/>
      <sheetName val="Sinapi_servicos_Com_Des"/>
      <sheetName val="Sinapi_insumos_Com_Des"/>
    </sheetNames>
    <sheetDataSet>
      <sheetData sheetId="0"/>
      <sheetData sheetId="1"/>
      <sheetData sheetId="2"/>
      <sheetData sheetId="3"/>
      <sheetData sheetId="4"/>
      <sheetData sheetId="5">
        <row r="63">
          <cell r="D63" t="str">
            <v>SERVIÇOS COMPLEMENTARES</v>
          </cell>
        </row>
        <row r="92">
          <cell r="D92" t="str">
            <v>SERVIÇOS AUXILIARES E ADMINISTRATIVOS</v>
          </cell>
        </row>
      </sheetData>
      <sheetData sheetId="6"/>
      <sheetData sheetId="7"/>
      <sheetData sheetId="8"/>
      <sheetData sheetId="9"/>
    </sheetDataSet>
  </externalBook>
</externalLink>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10.xml.rels><?xml version="1.0" encoding="UTF-8"?>
<Relationships xmlns="http://schemas.openxmlformats.org/package/2006/relationships"><Relationship Id="rId1" Type="http://schemas.openxmlformats.org/officeDocument/2006/relationships/drawing" Target="../drawings/drawing10.xml"/>
</Relationships>
</file>

<file path=xl/worksheets/_rels/sheet11.xml.rels><?xml version="1.0" encoding="UTF-8"?>
<Relationships xmlns="http://schemas.openxmlformats.org/package/2006/relationships"><Relationship Id="rId1" Type="http://schemas.openxmlformats.org/officeDocument/2006/relationships/hyperlink" Target="https://www.americanas.com.br/" TargetMode="External"/><Relationship Id="rId2" Type="http://schemas.openxmlformats.org/officeDocument/2006/relationships/hyperlink" Target="https://www.netalarmes.com.br/" TargetMode="External"/><Relationship Id="rId3" Type="http://schemas.openxmlformats.org/officeDocument/2006/relationships/hyperlink" Target="https://www.magazineluiza.com.br/" TargetMode="External"/><Relationship Id="rId4" Type="http://schemas.openxmlformats.org/officeDocument/2006/relationships/hyperlink" Target="https://www.telhanorte.com.br/" TargetMode="External"/><Relationship Id="rId5" Type="http://schemas.openxmlformats.org/officeDocument/2006/relationships/hyperlink" Target="https://www.americanas.com.br/" TargetMode="External"/><Relationship Id="rId6" Type="http://schemas.openxmlformats.org/officeDocument/2006/relationships/hyperlink" Target="https://www.magazineluiza.com.br/" TargetMode="External"/><Relationship Id="rId7" Type="http://schemas.openxmlformats.org/officeDocument/2006/relationships/hyperlink" Target="https://www.casanovamadeiras.com.br/" TargetMode="External"/><Relationship Id="rId8" Type="http://schemas.openxmlformats.org/officeDocument/2006/relationships/hyperlink" Target="https://www.magazineluiza.com.br/" TargetMode="External"/><Relationship Id="rId9" Type="http://schemas.openxmlformats.org/officeDocument/2006/relationships/hyperlink" Target="https://www.casanovamadeiras.com.br/" TargetMode="External"/><Relationship Id="rId10" Type="http://schemas.openxmlformats.org/officeDocument/2006/relationships/hyperlink" Target="https://www.copafer.com.br/" TargetMode="External"/><Relationship Id="rId11" Type="http://schemas.openxmlformats.org/officeDocument/2006/relationships/hyperlink" Target="https://www.casamimosa.com.br/" TargetMode="External"/><Relationship Id="rId12" Type="http://schemas.openxmlformats.org/officeDocument/2006/relationships/hyperlink" Target="https://www.ferreiracosta.com/" TargetMode="External"/><Relationship Id="rId13" Type="http://schemas.openxmlformats.org/officeDocument/2006/relationships/hyperlink" Target="https://www.americanas.com.br/" TargetMode="External"/><Relationship Id="rId14" Type="http://schemas.openxmlformats.org/officeDocument/2006/relationships/hyperlink" Target="https://www.netalarmes.com.br/" TargetMode="External"/><Relationship Id="rId15" Type="http://schemas.openxmlformats.org/officeDocument/2006/relationships/hyperlink" Target="https://www.acasasaopaulo.com.br/" TargetMode="External"/><Relationship Id="rId16" Type="http://schemas.openxmlformats.org/officeDocument/2006/relationships/hyperlink" Target="https://www.americanas.com.br/" TargetMode="External"/><Relationship Id="rId17" Type="http://schemas.openxmlformats.org/officeDocument/2006/relationships/hyperlink" Target="http://eloscimento.com.br/" TargetMode="External"/><Relationship Id="rId18" Type="http://schemas.openxmlformats.org/officeDocument/2006/relationships/hyperlink" Target="https://www.padovani.com.br/" TargetMode="External"/><Relationship Id="rId19" Type="http://schemas.openxmlformats.org/officeDocument/2006/relationships/hyperlink" Target="https://www.lojaagrometal.com.br/" TargetMode="External"/><Relationship Id="rId20" Type="http://schemas.openxmlformats.org/officeDocument/2006/relationships/hyperlink" Target="http://eloscimento.com.br/" TargetMode="External"/><Relationship Id="rId21" Type="http://schemas.openxmlformats.org/officeDocument/2006/relationships/hyperlink" Target="https://www.padovani.com.br/" TargetMode="External"/><Relationship Id="rId22" Type="http://schemas.openxmlformats.org/officeDocument/2006/relationships/hyperlink" Target="http://eloscimento.com.br/" TargetMode="External"/><Relationship Id="rId23" Type="http://schemas.openxmlformats.org/officeDocument/2006/relationships/hyperlink" Target="mailto:wagner@acquacontroll.com.br" TargetMode="External"/><Relationship Id="rId24" Type="http://schemas.openxmlformats.org/officeDocument/2006/relationships/hyperlink" Target="https://www.viewtech.ind.br/" TargetMode="External"/><Relationship Id="rId25" Type="http://schemas.openxmlformats.org/officeDocument/2006/relationships/hyperlink" Target="https://www.b2c.dimensional.com.br/" TargetMode="External"/><Relationship Id="rId26" Type="http://schemas.openxmlformats.org/officeDocument/2006/relationships/hyperlink" Target="https://www.anhangueraferramentas.com.br/" TargetMode="External"/><Relationship Id="rId27" Type="http://schemas.openxmlformats.org/officeDocument/2006/relationships/hyperlink" Target="https://www.b2c.dimensional.com.br/" TargetMode="External"/><Relationship Id="rId28" Type="http://schemas.openxmlformats.org/officeDocument/2006/relationships/hyperlink" Target="https://www.americanas.com.br/" TargetMode="External"/><Relationship Id="rId29" Type="http://schemas.openxmlformats.org/officeDocument/2006/relationships/hyperlink" Target="https://www.eletroinfocia.com.br/" TargetMode="External"/><Relationship Id="rId30" Type="http://schemas.openxmlformats.org/officeDocument/2006/relationships/hyperlink" Target="https://www.americanas.com.br/" TargetMode="External"/><Relationship Id="rId31" Type="http://schemas.openxmlformats.org/officeDocument/2006/relationships/hyperlink" Target="mailto:gabybrazd@gmail.com" TargetMode="External"/><Relationship Id="rId32" Type="http://schemas.openxmlformats.org/officeDocument/2006/relationships/hyperlink" Target="https://www.americanas.com.br/" TargetMode="External"/><Relationship Id="rId33" Type="http://schemas.openxmlformats.org/officeDocument/2006/relationships/hyperlink" Target="https://www.b2c.dimensional.com.br/" TargetMode="External"/><Relationship Id="rId34" Type="http://schemas.openxmlformats.org/officeDocument/2006/relationships/hyperlink" Target="https://www.tudoemconstrucao.com/" TargetMode="External"/><Relationship Id="rId35" Type="http://schemas.openxmlformats.org/officeDocument/2006/relationships/hyperlink" Target="https://www.lojaqualitytubos.com.br/" TargetMode="External"/><Relationship Id="rId36" Type="http://schemas.openxmlformats.org/officeDocument/2006/relationships/hyperlink" Target="mailto:thamires.santana@skop.com.br" TargetMode="External"/><Relationship Id="rId37" Type="http://schemas.openxmlformats.org/officeDocument/2006/relationships/drawing" Target="../drawings/drawing11.xml"/>
</Relationships>
</file>

<file path=xl/worksheets/_rels/sheet12.xml.rels><?xml version="1.0" encoding="UTF-8"?>
<Relationships xmlns="http://schemas.openxmlformats.org/package/2006/relationships"><Relationship Id="rId1" Type="http://schemas.openxmlformats.org/officeDocument/2006/relationships/drawing" Target="../drawings/drawing12.xml"/>
</Relationships>
</file>

<file path=xl/worksheets/_rels/sheet13.xml.rels><?xml version="1.0" encoding="UTF-8"?>
<Relationships xmlns="http://schemas.openxmlformats.org/package/2006/relationships"><Relationship Id="rId1" Type="http://schemas.openxmlformats.org/officeDocument/2006/relationships/drawing" Target="../drawings/drawing13.xml"/>
</Relationships>
</file>

<file path=xl/worksheets/_rels/sheet14.xml.rels><?xml version="1.0" encoding="UTF-8"?>
<Relationships xmlns="http://schemas.openxmlformats.org/package/2006/relationships"><Relationship Id="rId1" Type="http://schemas.openxmlformats.org/officeDocument/2006/relationships/drawing" Target="../drawings/drawing14.xml"/>
</Relationships>
</file>

<file path=xl/worksheets/_rels/sheet2.xml.rels><?xml version="1.0" encoding="UTF-8"?>
<Relationships xmlns="http://schemas.openxmlformats.org/package/2006/relationships"><Relationship Id="rId1" Type="http://schemas.openxmlformats.org/officeDocument/2006/relationships/drawing" Target="../drawings/drawing2.xml"/>
</Relationships>
</file>

<file path=xl/worksheets/_rels/sheet3.xml.rels><?xml version="1.0" encoding="UTF-8"?>
<Relationships xmlns="http://schemas.openxmlformats.org/package/2006/relationships"><Relationship Id="rId1" Type="http://schemas.openxmlformats.org/officeDocument/2006/relationships/drawing" Target="../drawings/drawing3.xml"/>
</Relationships>
</file>

<file path=xl/worksheets/_rels/sheet4.xml.rels><?xml version="1.0" encoding="UTF-8"?>
<Relationships xmlns="http://schemas.openxmlformats.org/package/2006/relationships"><Relationship Id="rId1" Type="http://schemas.openxmlformats.org/officeDocument/2006/relationships/drawing" Target="../drawings/drawing4.xml"/>
</Relationships>
</file>

<file path=xl/worksheets/_rels/sheet5.xml.rels><?xml version="1.0" encoding="UTF-8"?>
<Relationships xmlns="http://schemas.openxmlformats.org/package/2006/relationships"><Relationship Id="rId1" Type="http://schemas.openxmlformats.org/officeDocument/2006/relationships/drawing" Target="../drawings/drawing5.xml"/>
</Relationships>
</file>

<file path=xl/worksheets/_rels/sheet6.xml.rels><?xml version="1.0" encoding="UTF-8"?>
<Relationships xmlns="http://schemas.openxmlformats.org/package/2006/relationships"><Relationship Id="rId1" Type="http://schemas.openxmlformats.org/officeDocument/2006/relationships/drawing" Target="../drawings/drawing6.xml"/>
</Relationships>
</file>

<file path=xl/worksheets/_rels/sheet7.xml.rels><?xml version="1.0" encoding="UTF-8"?>
<Relationships xmlns="http://schemas.openxmlformats.org/package/2006/relationships"><Relationship Id="rId1" Type="http://schemas.openxmlformats.org/officeDocument/2006/relationships/drawing" Target="../drawings/drawing7.xml"/>
</Relationships>
</file>

<file path=xl/worksheets/_rels/sheet8.xml.rels><?xml version="1.0" encoding="UTF-8"?>
<Relationships xmlns="http://schemas.openxmlformats.org/package/2006/relationships"><Relationship Id="rId1" Type="http://schemas.openxmlformats.org/officeDocument/2006/relationships/drawing" Target="../drawings/drawing8.xml"/>
</Relationships>
</file>

<file path=xl/worksheets/_rels/sheet9.xml.rels><?xml version="1.0" encoding="UTF-8"?>
<Relationships xmlns="http://schemas.openxmlformats.org/package/2006/relationships"><Relationship Id="rId1" Type="http://schemas.openxmlformats.org/officeDocument/2006/relationships/drawing" Target="../drawings/drawing9.xml"/>
</Relationships>
</file>

<file path=xl/worksheets/sheet1.xml><?xml version="1.0" encoding="utf-8"?>
<worksheet xmlns="http://schemas.openxmlformats.org/spreadsheetml/2006/main" xmlns:r="http://schemas.openxmlformats.org/officeDocument/2006/relationships">
  <sheetPr filterMode="false">
    <tabColor rgb="FF000000"/>
    <pageSetUpPr fitToPage="false"/>
  </sheetPr>
  <dimension ref="B2:J11"/>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G3" activeCellId="0" sqref="G3"/>
    </sheetView>
  </sheetViews>
  <sheetFormatPr defaultRowHeight="15.75" zeroHeight="false" outlineLevelRow="0" outlineLevelCol="0"/>
  <cols>
    <col collapsed="false" customWidth="true" hidden="false" outlineLevel="0" max="1" min="1" style="1" width="3.99"/>
    <col collapsed="false" customWidth="true" hidden="false" outlineLevel="0" max="2" min="2" style="1" width="18.14"/>
    <col collapsed="false" customWidth="true" hidden="false" outlineLevel="0" max="4" min="3" style="1" width="24"/>
    <col collapsed="false" customWidth="true" hidden="false" outlineLevel="0" max="5" min="5" style="1" width="36.57"/>
    <col collapsed="false" customWidth="true" hidden="false" outlineLevel="0" max="6" min="6" style="1" width="13.14"/>
    <col collapsed="false" customWidth="true" hidden="false" outlineLevel="0" max="7" min="7" style="1" width="36.57"/>
    <col collapsed="false" customWidth="true" hidden="false" outlineLevel="0" max="8" min="8" style="1" width="13.7"/>
    <col collapsed="false" customWidth="true" hidden="false" outlineLevel="0" max="9" min="9" style="1" width="74.86"/>
    <col collapsed="false" customWidth="true" hidden="false" outlineLevel="0" max="1025" min="10" style="1" width="9.14"/>
  </cols>
  <sheetData>
    <row r="2" customFormat="false" ht="15.75" hidden="false" customHeight="false" outlineLevel="0" collapsed="false">
      <c r="G2" s="2" t="n">
        <f aca="false">CAPA!D56</f>
        <v>6940532.82</v>
      </c>
    </row>
    <row r="3" customFormat="false" ht="64.5" hidden="false" customHeight="true" outlineLevel="0" collapsed="false">
      <c r="B3" s="3" t="s">
        <v>0</v>
      </c>
      <c r="C3" s="3"/>
      <c r="D3" s="3"/>
      <c r="E3" s="3"/>
      <c r="F3" s="3"/>
      <c r="G3" s="4" t="s">
        <v>1</v>
      </c>
      <c r="H3" s="5"/>
    </row>
    <row r="5" customFormat="false" ht="39" hidden="false" customHeight="true" outlineLevel="0" collapsed="false">
      <c r="B5" s="6"/>
      <c r="C5" s="6" t="s">
        <v>2</v>
      </c>
      <c r="D5" s="6" t="s">
        <v>3</v>
      </c>
      <c r="E5" s="6" t="s">
        <v>4</v>
      </c>
      <c r="F5" s="6"/>
      <c r="G5" s="6" t="s">
        <v>5</v>
      </c>
      <c r="H5" s="6"/>
      <c r="I5" s="6" t="s">
        <v>6</v>
      </c>
    </row>
    <row r="6" customFormat="false" ht="39" hidden="false" customHeight="true" outlineLevel="0" collapsed="false">
      <c r="B6" s="7" t="s">
        <v>7</v>
      </c>
      <c r="C6" s="8" t="n">
        <v>0.2622</v>
      </c>
      <c r="D6" s="8" t="n">
        <v>0.1326</v>
      </c>
      <c r="E6" s="8" t="s">
        <v>8</v>
      </c>
      <c r="F6" s="8" t="n">
        <v>0.8201</v>
      </c>
      <c r="G6" s="8" t="s">
        <v>9</v>
      </c>
      <c r="H6" s="8" t="n">
        <v>0.4714</v>
      </c>
      <c r="I6" s="8" t="s">
        <v>10</v>
      </c>
      <c r="J6" s="9"/>
    </row>
    <row r="7" customFormat="false" ht="39" hidden="false" customHeight="true" outlineLevel="0" collapsed="false">
      <c r="B7" s="10" t="s">
        <v>1</v>
      </c>
      <c r="C7" s="11" t="n">
        <v>0.2026</v>
      </c>
      <c r="D7" s="11" t="n">
        <v>0.1326</v>
      </c>
      <c r="E7" s="11" t="s">
        <v>11</v>
      </c>
      <c r="F7" s="11" t="n">
        <v>1.1069</v>
      </c>
      <c r="G7" s="11" t="s">
        <v>12</v>
      </c>
      <c r="H7" s="11" t="n">
        <v>0.704</v>
      </c>
      <c r="I7" s="11" t="s">
        <v>13</v>
      </c>
    </row>
    <row r="8" customFormat="false" ht="15.75" hidden="false" customHeight="false" outlineLevel="0" collapsed="false">
      <c r="C8" s="12" t="s">
        <v>14</v>
      </c>
      <c r="D8" s="12" t="s">
        <v>15</v>
      </c>
      <c r="E8" s="1" t="s">
        <v>15</v>
      </c>
    </row>
    <row r="9" customFormat="false" ht="15.75" hidden="false" customHeight="false" outlineLevel="0" collapsed="false">
      <c r="C9" s="12" t="s">
        <v>16</v>
      </c>
      <c r="D9" s="12"/>
      <c r="E9" s="1" t="s">
        <v>15</v>
      </c>
    </row>
    <row r="10" customFormat="false" ht="15.75" hidden="false" customHeight="false" outlineLevel="0" collapsed="false">
      <c r="C10" s="12" t="s">
        <v>17</v>
      </c>
    </row>
    <row r="11" customFormat="false" ht="15.75" hidden="false" customHeight="false" outlineLevel="0" collapsed="false">
      <c r="G11" s="13"/>
    </row>
  </sheetData>
  <mergeCells count="3">
    <mergeCell ref="B3:F3"/>
    <mergeCell ref="E5:F5"/>
    <mergeCell ref="G5:H5"/>
  </mergeCells>
  <dataValidations count="1">
    <dataValidation allowBlank="true" operator="between" showDropDown="false" showErrorMessage="true" showInputMessage="true" sqref="G3" type="list">
      <formula1>$B$6:$B$7</formula1>
      <formula2>0</formula2>
    </dataValidation>
  </dataValidations>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0.xml><?xml version="1.0" encoding="utf-8"?>
<worksheet xmlns="http://schemas.openxmlformats.org/spreadsheetml/2006/main" xmlns:r="http://schemas.openxmlformats.org/officeDocument/2006/relationships">
  <sheetPr filterMode="false">
    <tabColor rgb="FFC55A11"/>
    <pageSetUpPr fitToPage="true"/>
  </sheetPr>
  <dimension ref="A1:AC73"/>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M14" activeCellId="0" sqref="M14"/>
    </sheetView>
  </sheetViews>
  <sheetFormatPr defaultRowHeight="12.75" zeroHeight="false" outlineLevelRow="0" outlineLevelCol="0"/>
  <cols>
    <col collapsed="false" customWidth="true" hidden="false" outlineLevel="0" max="1" min="1" style="108" width="9.14"/>
    <col collapsed="false" customWidth="true" hidden="false" outlineLevel="0" max="2" min="2" style="108" width="9.85"/>
    <col collapsed="false" customWidth="true" hidden="false" outlineLevel="0" max="3" min="3" style="108" width="10.85"/>
    <col collapsed="false" customWidth="true" hidden="false" outlineLevel="0" max="4" min="4" style="108" width="13.57"/>
    <col collapsed="false" customWidth="true" hidden="false" outlineLevel="0" max="10" min="5" style="108" width="9.14"/>
    <col collapsed="false" customWidth="true" hidden="false" outlineLevel="0" max="11" min="11" style="108" width="13.86"/>
    <col collapsed="false" customWidth="true" hidden="false" outlineLevel="0" max="12" min="12" style="108" width="8.86"/>
    <col collapsed="false" customWidth="true" hidden="false" outlineLevel="0" max="13" min="13" style="108" width="13.57"/>
    <col collapsed="false" customWidth="true" hidden="false" outlineLevel="0" max="14" min="14" style="108" width="13.7"/>
    <col collapsed="false" customWidth="true" hidden="false" outlineLevel="0" max="1025" min="15" style="108" width="9.14"/>
  </cols>
  <sheetData>
    <row r="1" s="112" customFormat="true" ht="15" hidden="false" customHeight="false" outlineLevel="0" collapsed="false">
      <c r="B1" s="109"/>
      <c r="C1" s="109"/>
      <c r="D1" s="110"/>
      <c r="E1" s="110"/>
      <c r="F1" s="110"/>
      <c r="G1" s="110"/>
      <c r="H1" s="111"/>
      <c r="K1" s="113" t="s">
        <v>2</v>
      </c>
      <c r="L1" s="113"/>
      <c r="M1" s="114" t="n">
        <f aca="false">BDI_Materiais!$H$27</f>
        <v>0.2026</v>
      </c>
      <c r="X1" s="116"/>
      <c r="Y1" s="116"/>
      <c r="Z1" s="116"/>
      <c r="AA1" s="116"/>
      <c r="AB1" s="116"/>
      <c r="AC1" s="116"/>
    </row>
    <row r="2" s="112" customFormat="true" ht="15" hidden="false" customHeight="false" outlineLevel="0" collapsed="false">
      <c r="B2" s="109"/>
      <c r="C2" s="118"/>
      <c r="D2" s="118"/>
      <c r="E2" s="118"/>
      <c r="F2" s="118"/>
      <c r="G2" s="118"/>
      <c r="H2" s="119"/>
      <c r="J2" s="120"/>
      <c r="K2" s="113" t="s">
        <v>3</v>
      </c>
      <c r="L2" s="113"/>
      <c r="M2" s="114" t="n">
        <f aca="false">BDI_Equipamentos!$H$27</f>
        <v>0.1326</v>
      </c>
      <c r="X2" s="116"/>
      <c r="Y2" s="116"/>
      <c r="Z2" s="116"/>
      <c r="AA2" s="116"/>
      <c r="AB2" s="116"/>
      <c r="AC2" s="116"/>
    </row>
    <row r="3" s="112" customFormat="true" ht="15" hidden="false" customHeight="false" outlineLevel="0" collapsed="false">
      <c r="B3" s="109"/>
      <c r="C3" s="118"/>
      <c r="D3" s="118"/>
      <c r="E3" s="118"/>
      <c r="F3" s="118"/>
      <c r="G3" s="118"/>
      <c r="H3" s="119"/>
      <c r="J3" s="120"/>
      <c r="K3" s="120"/>
      <c r="L3" s="120"/>
      <c r="M3" s="120"/>
      <c r="X3" s="116"/>
      <c r="Y3" s="116"/>
      <c r="Z3" s="116"/>
      <c r="AA3" s="116"/>
      <c r="AB3" s="116"/>
      <c r="AC3" s="116"/>
    </row>
    <row r="4" s="112" customFormat="true" ht="15" hidden="false" customHeight="false" outlineLevel="0" collapsed="false">
      <c r="B4" s="126"/>
      <c r="C4" s="126"/>
      <c r="D4" s="126"/>
      <c r="E4" s="126"/>
      <c r="F4" s="126"/>
      <c r="G4" s="126"/>
      <c r="H4" s="127"/>
      <c r="J4" s="120"/>
      <c r="K4" s="120"/>
      <c r="L4" s="120"/>
      <c r="X4" s="116"/>
      <c r="Y4" s="116"/>
      <c r="Z4" s="116"/>
      <c r="AA4" s="116"/>
      <c r="AB4" s="116"/>
      <c r="AC4" s="116"/>
    </row>
    <row r="5" s="112" customFormat="true" ht="15" hidden="false" customHeight="false" outlineLevel="0" collapsed="false">
      <c r="B5" s="130" t="s">
        <v>29</v>
      </c>
      <c r="C5" s="131"/>
      <c r="D5" s="131"/>
      <c r="E5" s="131"/>
      <c r="F5" s="131"/>
      <c r="G5" s="131"/>
      <c r="H5" s="132"/>
      <c r="M5" s="135" t="s">
        <v>65</v>
      </c>
      <c r="X5" s="116"/>
      <c r="Y5" s="116"/>
      <c r="Z5" s="116"/>
      <c r="AA5" s="116"/>
      <c r="AB5" s="116"/>
      <c r="AC5" s="116"/>
    </row>
    <row r="6" s="112" customFormat="true" ht="15" hidden="false" customHeight="false" outlineLevel="0" collapsed="false">
      <c r="B6" s="130" t="s">
        <v>31</v>
      </c>
      <c r="C6" s="126"/>
      <c r="D6" s="126"/>
      <c r="E6" s="126"/>
      <c r="F6" s="126"/>
      <c r="G6" s="126"/>
      <c r="H6" s="127"/>
      <c r="M6" s="137" t="s">
        <v>66</v>
      </c>
      <c r="X6" s="116"/>
      <c r="Y6" s="116"/>
      <c r="Z6" s="116"/>
      <c r="AA6" s="116"/>
      <c r="AB6" s="116"/>
      <c r="AC6" s="116"/>
    </row>
    <row r="7" s="112" customFormat="true" ht="15" hidden="false" customHeight="false" outlineLevel="0" collapsed="false">
      <c r="B7" s="138" t="s">
        <v>21</v>
      </c>
      <c r="C7" s="126"/>
      <c r="D7" s="126"/>
      <c r="E7" s="126"/>
      <c r="F7" s="126"/>
      <c r="G7" s="126"/>
      <c r="H7" s="127"/>
      <c r="M7" s="139" t="str">
        <f aca="false">IF('!Dados'!G3="Com Desoneração",'!Dados'!E6,'!Dados'!E7)</f>
        <v>LEIS SOCIAIS HORISTAS: 110,69%</v>
      </c>
      <c r="X7" s="116"/>
      <c r="Y7" s="116"/>
      <c r="Z7" s="116"/>
      <c r="AA7" s="116"/>
      <c r="AB7" s="116"/>
      <c r="AC7" s="116"/>
    </row>
    <row r="8" s="112" customFormat="true" ht="15" hidden="false" customHeight="false" outlineLevel="0" collapsed="false">
      <c r="B8" s="138" t="s">
        <v>67</v>
      </c>
      <c r="C8" s="126"/>
      <c r="D8" s="126"/>
      <c r="E8" s="126"/>
      <c r="F8" s="126"/>
      <c r="G8" s="126"/>
      <c r="H8" s="127"/>
      <c r="M8" s="137" t="str">
        <f aca="false">IF('!Dados'!G3="Com Desoneração",'!Dados'!G6,'!Dados'!G7)</f>
        <v>LEIS SOCIAIS MENSALISTAS: 70,40%</v>
      </c>
      <c r="X8" s="116"/>
      <c r="Y8" s="116"/>
      <c r="Z8" s="116"/>
      <c r="AA8" s="116"/>
      <c r="AB8" s="116"/>
      <c r="AC8" s="116"/>
    </row>
    <row r="9" s="112" customFormat="true" ht="15" hidden="false" customHeight="false" outlineLevel="0" collapsed="false">
      <c r="B9" s="138" t="s">
        <v>68</v>
      </c>
      <c r="C9" s="126"/>
      <c r="D9" s="126"/>
      <c r="E9" s="126"/>
      <c r="F9" s="126"/>
      <c r="G9" s="126"/>
      <c r="H9" s="111"/>
      <c r="M9" s="137" t="str">
        <f aca="false">IF('!Dados'!G3="Com Desoneração",'!Dados'!I6,'!Dados'!I7)</f>
        <v>TABELA DE REFERÊNCIA:. SINAPI - OUTUBRO DE 2023 SEM DESONERAÇÃO</v>
      </c>
      <c r="X9" s="116"/>
      <c r="Y9" s="116"/>
      <c r="Z9" s="116"/>
      <c r="AA9" s="116"/>
      <c r="AB9" s="116"/>
      <c r="AC9" s="116"/>
    </row>
    <row r="10" customFormat="false" ht="15.75" hidden="false" customHeight="true" outlineLevel="0" collapsed="false">
      <c r="A10" s="359"/>
      <c r="B10" s="360" t="s">
        <v>4352</v>
      </c>
      <c r="C10" s="360"/>
      <c r="D10" s="360"/>
      <c r="E10" s="360"/>
      <c r="F10" s="360"/>
      <c r="G10" s="360"/>
      <c r="H10" s="360"/>
      <c r="I10" s="360"/>
      <c r="J10" s="360"/>
      <c r="K10" s="360"/>
      <c r="L10" s="360"/>
      <c r="M10" s="360"/>
      <c r="N10" s="143"/>
      <c r="Q10" s="361"/>
      <c r="R10" s="361"/>
      <c r="S10" s="361"/>
    </row>
    <row r="11" customFormat="false" ht="12.75" hidden="false" customHeight="true" outlineLevel="0" collapsed="false">
      <c r="A11" s="359"/>
      <c r="B11" s="359"/>
      <c r="C11" s="359"/>
      <c r="D11" s="359"/>
      <c r="E11" s="359"/>
      <c r="F11" s="359"/>
      <c r="G11" s="362" t="s">
        <v>4353</v>
      </c>
      <c r="H11" s="362"/>
      <c r="I11" s="362"/>
      <c r="J11" s="362"/>
      <c r="K11" s="362" t="s">
        <v>4354</v>
      </c>
      <c r="L11" s="362"/>
      <c r="M11" s="363" t="n">
        <f aca="false">IF('!Dados'!G3="Com Desoneração",'!Dados'!F6,'!Dados'!F7)</f>
        <v>1.1069</v>
      </c>
      <c r="N11" s="364" t="n">
        <f aca="false">1+M11</f>
        <v>2.1069</v>
      </c>
      <c r="Q11" s="365"/>
      <c r="R11" s="365"/>
      <c r="S11" s="365"/>
    </row>
    <row r="12" customFormat="false" ht="12.75" hidden="false" customHeight="false" outlineLevel="0" collapsed="false">
      <c r="A12" s="359"/>
      <c r="B12" s="359"/>
      <c r="C12" s="359"/>
      <c r="D12" s="359"/>
      <c r="E12" s="359"/>
      <c r="F12" s="359"/>
      <c r="G12" s="362"/>
      <c r="H12" s="362"/>
      <c r="I12" s="362"/>
      <c r="J12" s="362"/>
      <c r="K12" s="366" t="s">
        <v>4355</v>
      </c>
      <c r="L12" s="366"/>
      <c r="M12" s="367" t="n">
        <f aca="false">IF('!Dados'!G3="Com Desoneração",'!Dados'!H6,'!Dados'!H7)</f>
        <v>0.704</v>
      </c>
      <c r="N12" s="364" t="n">
        <f aca="false">1+M12</f>
        <v>1.704</v>
      </c>
      <c r="Q12" s="365"/>
      <c r="R12" s="365"/>
      <c r="S12" s="365"/>
    </row>
    <row r="13" customFormat="false" ht="25.5" hidden="false" customHeight="true" outlineLevel="0" collapsed="false">
      <c r="A13" s="359"/>
      <c r="B13" s="146" t="s">
        <v>103</v>
      </c>
      <c r="C13" s="368" t="s">
        <v>758</v>
      </c>
      <c r="D13" s="368"/>
      <c r="E13" s="368"/>
      <c r="F13" s="368"/>
      <c r="G13" s="368"/>
      <c r="H13" s="368"/>
      <c r="I13" s="368"/>
      <c r="J13" s="146" t="s">
        <v>105</v>
      </c>
      <c r="K13" s="146" t="s">
        <v>4356</v>
      </c>
      <c r="L13" s="146" t="s">
        <v>106</v>
      </c>
      <c r="M13" s="146" t="s">
        <v>762</v>
      </c>
      <c r="N13" s="143"/>
      <c r="Q13" s="361"/>
      <c r="R13" s="361"/>
      <c r="S13" s="361"/>
    </row>
    <row r="14" customFormat="false" ht="25.5" hidden="false" customHeight="false" outlineLevel="0" collapsed="false">
      <c r="A14" s="189"/>
      <c r="B14" s="369" t="s">
        <v>2072</v>
      </c>
      <c r="C14" s="370" t="s">
        <v>2073</v>
      </c>
      <c r="D14" s="370"/>
      <c r="E14" s="370"/>
      <c r="F14" s="370"/>
      <c r="G14" s="370"/>
      <c r="H14" s="370"/>
      <c r="I14" s="370"/>
      <c r="J14" s="371" t="s">
        <v>4357</v>
      </c>
      <c r="K14" s="372" t="n">
        <f aca="false">L47</f>
        <v>4726.99626</v>
      </c>
      <c r="L14" s="373" t="n">
        <v>2</v>
      </c>
      <c r="M14" s="374" t="n">
        <f aca="false">L14*K14</f>
        <v>9453.99252</v>
      </c>
      <c r="N14" s="143"/>
      <c r="Q14" s="361"/>
      <c r="R14" s="361"/>
      <c r="S14" s="361"/>
    </row>
    <row r="15" customFormat="false" ht="12.75" hidden="false" customHeight="true" outlineLevel="0" collapsed="false">
      <c r="A15" s="112"/>
      <c r="B15" s="375"/>
      <c r="C15" s="375"/>
      <c r="D15" s="375"/>
      <c r="E15" s="375"/>
      <c r="F15" s="375"/>
      <c r="G15" s="375"/>
      <c r="H15" s="375"/>
      <c r="I15" s="375"/>
      <c r="J15" s="375"/>
      <c r="K15" s="375"/>
      <c r="L15" s="375"/>
      <c r="M15" s="375"/>
      <c r="N15" s="143"/>
      <c r="Q15" s="361"/>
      <c r="R15" s="361"/>
      <c r="S15" s="361"/>
    </row>
    <row r="16" customFormat="false" ht="12.75" hidden="false" customHeight="true" outlineLevel="0" collapsed="false">
      <c r="A16" s="112"/>
      <c r="B16" s="375"/>
      <c r="C16" s="375"/>
      <c r="D16" s="376"/>
      <c r="E16" s="376"/>
      <c r="F16" s="376"/>
      <c r="G16" s="376"/>
      <c r="H16" s="377" t="s">
        <v>4358</v>
      </c>
      <c r="I16" s="378" t="s">
        <v>758</v>
      </c>
      <c r="J16" s="378"/>
      <c r="K16" s="378"/>
      <c r="L16" s="379" t="s">
        <v>105</v>
      </c>
      <c r="M16" s="380" t="s">
        <v>4359</v>
      </c>
      <c r="N16" s="143"/>
      <c r="Q16" s="361"/>
      <c r="R16" s="361"/>
      <c r="S16" s="361"/>
    </row>
    <row r="17" customFormat="false" ht="12.75" hidden="false" customHeight="true" outlineLevel="0" collapsed="false">
      <c r="A17" s="381"/>
      <c r="B17" s="382"/>
      <c r="C17" s="383"/>
      <c r="D17" s="384" t="s">
        <v>4360</v>
      </c>
      <c r="E17" s="384"/>
      <c r="F17" s="384"/>
      <c r="G17" s="384"/>
      <c r="H17" s="385" t="n">
        <v>41776</v>
      </c>
      <c r="I17" s="384" t="s">
        <v>4361</v>
      </c>
      <c r="J17" s="384"/>
      <c r="K17" s="384"/>
      <c r="L17" s="386" t="s">
        <v>4362</v>
      </c>
      <c r="M17" s="387" t="n">
        <f aca="false">IF('!Dados'!$G$3="Com Desoneração",VLOOKUP(H17,'INS-SIN-CD-10-2023'!A:D,4,0),VLOOKUP(H17,'INS-SIN-SD-10-2023'!A:D,4,0))</f>
        <v>20.14</v>
      </c>
      <c r="N17" s="143"/>
      <c r="Q17" s="361"/>
      <c r="R17" s="361"/>
      <c r="S17" s="361"/>
    </row>
    <row r="18" customFormat="false" ht="12.75" hidden="false" customHeight="false" outlineLevel="0" collapsed="false">
      <c r="A18" s="381"/>
      <c r="B18" s="382"/>
      <c r="C18" s="388"/>
      <c r="D18" s="389"/>
      <c r="E18" s="389"/>
      <c r="F18" s="389"/>
      <c r="G18" s="389"/>
      <c r="H18" s="390"/>
      <c r="I18" s="389"/>
      <c r="J18" s="389"/>
      <c r="K18" s="389"/>
      <c r="L18" s="391"/>
      <c r="M18" s="392"/>
      <c r="N18" s="143"/>
    </row>
    <row r="19" customFormat="false" ht="12.75" hidden="false" customHeight="true" outlineLevel="0" collapsed="false">
      <c r="A19" s="381"/>
      <c r="B19" s="382"/>
      <c r="C19" s="383"/>
      <c r="D19" s="384" t="s">
        <v>4363</v>
      </c>
      <c r="E19" s="384"/>
      <c r="F19" s="384"/>
      <c r="G19" s="384"/>
      <c r="H19" s="384"/>
      <c r="I19" s="393" t="n">
        <v>0</v>
      </c>
      <c r="J19" s="393"/>
      <c r="K19" s="394" t="n">
        <v>0</v>
      </c>
      <c r="L19" s="394"/>
      <c r="M19" s="395"/>
      <c r="N19" s="143"/>
    </row>
    <row r="20" customFormat="false" ht="12.75" hidden="false" customHeight="true" outlineLevel="0" collapsed="false">
      <c r="A20" s="381"/>
      <c r="B20" s="382"/>
      <c r="C20" s="383"/>
      <c r="D20" s="396" t="s">
        <v>4364</v>
      </c>
      <c r="E20" s="396"/>
      <c r="F20" s="396"/>
      <c r="G20" s="396"/>
      <c r="H20" s="396"/>
      <c r="I20" s="396"/>
      <c r="J20" s="396"/>
      <c r="K20" s="396"/>
      <c r="L20" s="396"/>
      <c r="M20" s="397" t="n">
        <f aca="false">ROUND(M17/$N$11,2)</f>
        <v>9.56</v>
      </c>
      <c r="N20" s="143"/>
    </row>
    <row r="21" customFormat="false" ht="12.75" hidden="false" customHeight="true" outlineLevel="0" collapsed="false">
      <c r="A21" s="381"/>
      <c r="B21" s="382"/>
      <c r="C21" s="383"/>
      <c r="D21" s="384" t="s">
        <v>4365</v>
      </c>
      <c r="E21" s="384"/>
      <c r="F21" s="384"/>
      <c r="G21" s="384"/>
      <c r="H21" s="384"/>
      <c r="I21" s="393" t="n">
        <v>0</v>
      </c>
      <c r="J21" s="393"/>
      <c r="K21" s="394" t="n">
        <v>0</v>
      </c>
      <c r="L21" s="394"/>
      <c r="M21" s="398"/>
      <c r="N21" s="143"/>
    </row>
    <row r="22" customFormat="false" ht="12.75" hidden="false" customHeight="true" outlineLevel="0" collapsed="false">
      <c r="A22" s="381"/>
      <c r="B22" s="382"/>
      <c r="C22" s="383"/>
      <c r="D22" s="396" t="s">
        <v>4366</v>
      </c>
      <c r="E22" s="396"/>
      <c r="F22" s="396"/>
      <c r="G22" s="396"/>
      <c r="H22" s="396"/>
      <c r="I22" s="396"/>
      <c r="J22" s="396"/>
      <c r="K22" s="396"/>
      <c r="L22" s="396"/>
      <c r="M22" s="397" t="n">
        <f aca="false">ROUND(M20*$N$12,2)</f>
        <v>16.29</v>
      </c>
      <c r="N22" s="143"/>
    </row>
    <row r="23" customFormat="false" ht="12.75" hidden="false" customHeight="false" outlineLevel="0" collapsed="false">
      <c r="A23" s="381"/>
      <c r="B23" s="382"/>
      <c r="C23" s="383"/>
      <c r="D23" s="399"/>
      <c r="E23" s="399"/>
      <c r="F23" s="399"/>
      <c r="G23" s="399"/>
      <c r="H23" s="399"/>
      <c r="I23" s="399"/>
      <c r="J23" s="399"/>
      <c r="K23" s="399"/>
      <c r="L23" s="399"/>
      <c r="M23" s="399"/>
      <c r="N23" s="143"/>
    </row>
    <row r="24" customFormat="false" ht="12.75" hidden="false" customHeight="true" outlineLevel="0" collapsed="false">
      <c r="A24" s="381"/>
      <c r="B24" s="382"/>
      <c r="C24" s="383"/>
      <c r="D24" s="400" t="s">
        <v>4367</v>
      </c>
      <c r="E24" s="400"/>
      <c r="F24" s="400"/>
      <c r="G24" s="400"/>
      <c r="H24" s="400"/>
      <c r="I24" s="400"/>
      <c r="J24" s="400"/>
      <c r="K24" s="400"/>
      <c r="L24" s="401" t="n">
        <v>7.33</v>
      </c>
      <c r="M24" s="401"/>
      <c r="N24" s="143"/>
    </row>
    <row r="25" customFormat="false" ht="12.75" hidden="false" customHeight="true" outlineLevel="0" collapsed="false">
      <c r="A25" s="381"/>
      <c r="B25" s="382"/>
      <c r="C25" s="383"/>
      <c r="D25" s="400" t="s">
        <v>4368</v>
      </c>
      <c r="E25" s="400"/>
      <c r="F25" s="400"/>
      <c r="G25" s="400"/>
      <c r="H25" s="400"/>
      <c r="I25" s="400"/>
      <c r="J25" s="400"/>
      <c r="K25" s="400"/>
      <c r="L25" s="402"/>
      <c r="M25" s="402"/>
      <c r="N25" s="143"/>
    </row>
    <row r="26" customFormat="false" ht="12.75" hidden="false" customHeight="true" outlineLevel="0" collapsed="false">
      <c r="A26" s="381"/>
      <c r="B26" s="382"/>
      <c r="C26" s="383"/>
      <c r="D26" s="400" t="s">
        <v>4369</v>
      </c>
      <c r="E26" s="400"/>
      <c r="F26" s="400"/>
      <c r="G26" s="400"/>
      <c r="H26" s="400"/>
      <c r="I26" s="400"/>
      <c r="J26" s="400"/>
      <c r="K26" s="400"/>
      <c r="L26" s="403" t="n">
        <v>30</v>
      </c>
      <c r="M26" s="403"/>
      <c r="N26" s="143"/>
    </row>
    <row r="27" customFormat="false" ht="12.75" hidden="false" customHeight="true" outlineLevel="0" collapsed="false">
      <c r="A27" s="381"/>
      <c r="B27" s="382"/>
      <c r="C27" s="383"/>
      <c r="D27" s="396" t="s">
        <v>4370</v>
      </c>
      <c r="E27" s="396"/>
      <c r="F27" s="396"/>
      <c r="G27" s="396"/>
      <c r="H27" s="396"/>
      <c r="I27" s="396"/>
      <c r="J27" s="396"/>
      <c r="K27" s="396"/>
      <c r="L27" s="402" t="n">
        <f aca="false">ROUND(L24*L26,0)</f>
        <v>220</v>
      </c>
      <c r="M27" s="402"/>
      <c r="N27" s="143"/>
    </row>
    <row r="28" customFormat="false" ht="12.75" hidden="false" customHeight="true" outlineLevel="0" collapsed="false">
      <c r="A28" s="381"/>
      <c r="B28" s="382"/>
      <c r="C28" s="383"/>
      <c r="D28" s="400" t="s">
        <v>4371</v>
      </c>
      <c r="E28" s="400"/>
      <c r="F28" s="400"/>
      <c r="G28" s="400"/>
      <c r="H28" s="400"/>
      <c r="I28" s="400"/>
      <c r="J28" s="400"/>
      <c r="K28" s="400"/>
      <c r="L28" s="402"/>
      <c r="M28" s="402"/>
      <c r="N28" s="143"/>
    </row>
    <row r="29" customFormat="false" ht="12.75" hidden="false" customHeight="true" outlineLevel="0" collapsed="false">
      <c r="A29" s="381"/>
      <c r="B29" s="382"/>
      <c r="C29" s="383"/>
      <c r="D29" s="400" t="s">
        <v>4372</v>
      </c>
      <c r="E29" s="400"/>
      <c r="F29" s="400"/>
      <c r="G29" s="400"/>
      <c r="H29" s="400"/>
      <c r="I29" s="400"/>
      <c r="J29" s="400"/>
      <c r="K29" s="400"/>
      <c r="L29" s="404" t="n">
        <v>1</v>
      </c>
      <c r="M29" s="404"/>
      <c r="N29" s="143"/>
    </row>
    <row r="30" customFormat="false" ht="12.75" hidden="false" customHeight="false" outlineLevel="0" collapsed="false">
      <c r="A30" s="381"/>
      <c r="B30" s="382"/>
      <c r="C30" s="383"/>
      <c r="D30" s="405" t="s">
        <v>4373</v>
      </c>
      <c r="E30" s="405"/>
      <c r="F30" s="405"/>
      <c r="G30" s="405"/>
      <c r="H30" s="405"/>
      <c r="I30" s="405"/>
      <c r="J30" s="405"/>
      <c r="K30" s="405"/>
      <c r="L30" s="406" t="n">
        <f aca="false">M22*L27*L29</f>
        <v>3583.8</v>
      </c>
      <c r="M30" s="406"/>
      <c r="N30" s="143"/>
    </row>
    <row r="31" customFormat="false" ht="12.75" hidden="false" customHeight="false" outlineLevel="0" collapsed="false">
      <c r="A31" s="381"/>
      <c r="B31" s="382"/>
      <c r="C31" s="383"/>
      <c r="D31" s="399"/>
      <c r="E31" s="399"/>
      <c r="F31" s="407"/>
      <c r="G31" s="407"/>
      <c r="H31" s="407"/>
      <c r="I31" s="407"/>
      <c r="J31" s="407"/>
      <c r="K31" s="407"/>
      <c r="L31" s="407"/>
      <c r="M31" s="407"/>
      <c r="N31" s="143"/>
    </row>
    <row r="32" customFormat="false" ht="25.5" hidden="false" customHeight="true" outlineLevel="0" collapsed="false">
      <c r="A32" s="189"/>
      <c r="B32" s="408" t="s">
        <v>4374</v>
      </c>
      <c r="C32" s="409" t="s">
        <v>4375</v>
      </c>
      <c r="D32" s="409"/>
      <c r="E32" s="409"/>
      <c r="F32" s="409"/>
      <c r="G32" s="409"/>
      <c r="H32" s="409"/>
      <c r="I32" s="409"/>
      <c r="J32" s="410" t="s">
        <v>4357</v>
      </c>
      <c r="K32" s="411" t="n">
        <f aca="false">L35*M35</f>
        <v>9.67626</v>
      </c>
      <c r="L32" s="412" t="n">
        <v>1</v>
      </c>
      <c r="M32" s="413" t="n">
        <f aca="false">L32*K32</f>
        <v>9.67626</v>
      </c>
      <c r="N32" s="143"/>
    </row>
    <row r="33" customFormat="false" ht="12.75" hidden="false" customHeight="false" outlineLevel="0" collapsed="false">
      <c r="A33" s="381"/>
      <c r="B33" s="407"/>
      <c r="C33" s="407"/>
      <c r="D33" s="407"/>
      <c r="E33" s="407"/>
      <c r="F33" s="407"/>
      <c r="G33" s="407"/>
      <c r="H33" s="407"/>
      <c r="I33" s="407"/>
      <c r="J33" s="407"/>
      <c r="K33" s="407"/>
      <c r="L33" s="407"/>
      <c r="M33" s="407"/>
      <c r="N33" s="143"/>
    </row>
    <row r="34" customFormat="false" ht="12.75" hidden="false" customHeight="true" outlineLevel="0" collapsed="false">
      <c r="A34" s="381"/>
      <c r="B34" s="382"/>
      <c r="C34" s="383"/>
      <c r="D34" s="414" t="s">
        <v>4358</v>
      </c>
      <c r="E34" s="415" t="s">
        <v>758</v>
      </c>
      <c r="F34" s="415"/>
      <c r="G34" s="415"/>
      <c r="H34" s="415"/>
      <c r="I34" s="415"/>
      <c r="J34" s="415"/>
      <c r="K34" s="415"/>
      <c r="L34" s="416" t="s">
        <v>4376</v>
      </c>
      <c r="M34" s="417" t="s">
        <v>4359</v>
      </c>
      <c r="N34" s="143"/>
    </row>
    <row r="35" customFormat="false" ht="12.75" hidden="false" customHeight="true" outlineLevel="0" collapsed="false">
      <c r="A35" s="381"/>
      <c r="B35" s="382"/>
      <c r="C35" s="383"/>
      <c r="D35" s="385" t="s">
        <v>4377</v>
      </c>
      <c r="E35" s="384" t="s">
        <v>4361</v>
      </c>
      <c r="F35" s="384"/>
      <c r="G35" s="384"/>
      <c r="H35" s="384"/>
      <c r="I35" s="384"/>
      <c r="J35" s="384"/>
      <c r="K35" s="384"/>
      <c r="L35" s="418" t="n">
        <v>0.0027</v>
      </c>
      <c r="M35" s="419" t="n">
        <f aca="false">L30</f>
        <v>3583.8</v>
      </c>
      <c r="N35" s="143"/>
    </row>
    <row r="36" customFormat="false" ht="12.75" hidden="false" customHeight="false" outlineLevel="0" collapsed="false">
      <c r="A36" s="381"/>
      <c r="B36" s="382"/>
      <c r="C36" s="383"/>
      <c r="D36" s="399"/>
      <c r="E36" s="399"/>
      <c r="F36" s="407"/>
      <c r="G36" s="407"/>
      <c r="H36" s="407"/>
      <c r="I36" s="407"/>
      <c r="J36" s="407"/>
      <c r="K36" s="407"/>
      <c r="L36" s="407"/>
      <c r="M36" s="407"/>
      <c r="N36" s="143"/>
    </row>
    <row r="37" customFormat="false" ht="12.75" hidden="false" customHeight="false" outlineLevel="0" collapsed="false">
      <c r="A37" s="381"/>
      <c r="B37" s="382"/>
      <c r="C37" s="383"/>
      <c r="D37" s="399"/>
      <c r="E37" s="399"/>
      <c r="F37" s="407"/>
      <c r="G37" s="407"/>
      <c r="H37" s="407"/>
      <c r="I37" s="407"/>
      <c r="J37" s="407"/>
      <c r="K37" s="407"/>
      <c r="L37" s="407"/>
      <c r="M37" s="407"/>
      <c r="N37" s="143"/>
    </row>
    <row r="38" customFormat="false" ht="12.75" hidden="false" customHeight="true" outlineLevel="0" collapsed="false">
      <c r="A38" s="381"/>
      <c r="B38" s="382"/>
      <c r="C38" s="420"/>
      <c r="D38" s="414" t="s">
        <v>4358</v>
      </c>
      <c r="E38" s="415" t="s">
        <v>758</v>
      </c>
      <c r="F38" s="415"/>
      <c r="G38" s="415"/>
      <c r="H38" s="415"/>
      <c r="I38" s="415"/>
      <c r="J38" s="415"/>
      <c r="K38" s="415"/>
      <c r="L38" s="416" t="s">
        <v>105</v>
      </c>
      <c r="M38" s="417" t="s">
        <v>4359</v>
      </c>
      <c r="N38" s="143"/>
    </row>
    <row r="39" customFormat="false" ht="12.75" hidden="false" customHeight="true" outlineLevel="0" collapsed="false">
      <c r="A39" s="381"/>
      <c r="B39" s="382"/>
      <c r="C39" s="420"/>
      <c r="D39" s="385" t="n">
        <v>40862</v>
      </c>
      <c r="E39" s="384" t="s">
        <v>4378</v>
      </c>
      <c r="F39" s="384"/>
      <c r="G39" s="384"/>
      <c r="H39" s="384"/>
      <c r="I39" s="384"/>
      <c r="J39" s="384"/>
      <c r="K39" s="384"/>
      <c r="L39" s="386" t="s">
        <v>4357</v>
      </c>
      <c r="M39" s="387" t="n">
        <f aca="false">IF('!Dados'!$G$3="Com Desoneração",VLOOKUP(D39,'INS-SIN-CD-10-2023'!A:D,4,0),VLOOKUP(D39,'INS-SIN-SD-10-2023'!A:D,4,0))</f>
        <v>620.25</v>
      </c>
      <c r="N39" s="143"/>
    </row>
    <row r="40" customFormat="false" ht="12.75" hidden="false" customHeight="true" outlineLevel="0" collapsed="false">
      <c r="A40" s="381"/>
      <c r="B40" s="382"/>
      <c r="C40" s="420"/>
      <c r="D40" s="385" t="n">
        <v>40861</v>
      </c>
      <c r="E40" s="384" t="s">
        <v>4379</v>
      </c>
      <c r="F40" s="384"/>
      <c r="G40" s="384"/>
      <c r="H40" s="384"/>
      <c r="I40" s="384"/>
      <c r="J40" s="384"/>
      <c r="K40" s="384"/>
      <c r="L40" s="386" t="s">
        <v>4357</v>
      </c>
      <c r="M40" s="387" t="n">
        <f aca="false">IF('!Dados'!$G$3="Com Desoneração",VLOOKUP(D40,'INS-SIN-CD-10-2023'!A:D,4,0),VLOOKUP(D40,'INS-SIN-SD-10-2023'!A:D,4,0))</f>
        <v>282.98</v>
      </c>
      <c r="N40" s="143"/>
    </row>
    <row r="41" customFormat="false" ht="12.75" hidden="false" customHeight="true" outlineLevel="0" collapsed="false">
      <c r="A41" s="381"/>
      <c r="B41" s="382"/>
      <c r="C41" s="420"/>
      <c r="D41" s="385" t="n">
        <v>40863</v>
      </c>
      <c r="E41" s="384" t="s">
        <v>4380</v>
      </c>
      <c r="F41" s="384"/>
      <c r="G41" s="384"/>
      <c r="H41" s="384"/>
      <c r="I41" s="384"/>
      <c r="J41" s="384"/>
      <c r="K41" s="384"/>
      <c r="L41" s="386" t="s">
        <v>4357</v>
      </c>
      <c r="M41" s="387" t="n">
        <f aca="false">IF('!Dados'!$G$3="Com Desoneração",VLOOKUP(D41,'INS-SIN-CD-10-2023'!A:D,4,0),VLOOKUP(D41,'INS-SIN-SD-10-2023'!A:D,4,0))</f>
        <v>215.56</v>
      </c>
      <c r="N41" s="143"/>
    </row>
    <row r="42" customFormat="false" ht="12.75" hidden="false" customHeight="true" outlineLevel="0" collapsed="false">
      <c r="A42" s="381"/>
      <c r="B42" s="382"/>
      <c r="C42" s="383"/>
      <c r="D42" s="385" t="n">
        <v>40864</v>
      </c>
      <c r="E42" s="384" t="s">
        <v>4381</v>
      </c>
      <c r="F42" s="384"/>
      <c r="G42" s="384"/>
      <c r="H42" s="384"/>
      <c r="I42" s="384"/>
      <c r="J42" s="384"/>
      <c r="K42" s="384"/>
      <c r="L42" s="386" t="s">
        <v>4357</v>
      </c>
      <c r="M42" s="387" t="n">
        <f aca="false">IF('!Dados'!$G$3="Com Desoneração",VLOOKUP(D42,'INS-SIN-CD-10-2023'!A:D,4,0),VLOOKUP(D42,'INS-SIN-SD-10-2023'!A:D,4,0))</f>
        <v>12.89</v>
      </c>
      <c r="N42" s="143"/>
    </row>
    <row r="43" customFormat="false" ht="12.75" hidden="false" customHeight="true" outlineLevel="0" collapsed="false">
      <c r="A43" s="381"/>
      <c r="B43" s="382"/>
      <c r="C43" s="383"/>
      <c r="D43" s="385" t="n">
        <v>43467</v>
      </c>
      <c r="E43" s="384" t="s">
        <v>4382</v>
      </c>
      <c r="F43" s="384"/>
      <c r="G43" s="384"/>
      <c r="H43" s="384"/>
      <c r="I43" s="384"/>
      <c r="J43" s="384"/>
      <c r="K43" s="384"/>
      <c r="L43" s="386" t="s">
        <v>4357</v>
      </c>
      <c r="M43" s="387" t="n">
        <f aca="false">IF('!Dados'!$G$3="Com Desoneração",VLOOKUP(D43,'INS-SIN-CD-10-2023'!A:D,4,0),VLOOKUP(D43,'INS-SIN-SD-10-2023'!A:D,4,0))</f>
        <v>0.59</v>
      </c>
      <c r="N43" s="143"/>
    </row>
    <row r="44" customFormat="false" ht="12.75" hidden="false" customHeight="true" outlineLevel="0" collapsed="false">
      <c r="A44" s="381"/>
      <c r="B44" s="382"/>
      <c r="C44" s="383"/>
      <c r="D44" s="385" t="n">
        <v>43491</v>
      </c>
      <c r="E44" s="384" t="s">
        <v>4383</v>
      </c>
      <c r="F44" s="384"/>
      <c r="G44" s="384"/>
      <c r="H44" s="384"/>
      <c r="I44" s="384"/>
      <c r="J44" s="384"/>
      <c r="K44" s="384"/>
      <c r="L44" s="386" t="s">
        <v>4357</v>
      </c>
      <c r="M44" s="387" t="n">
        <f aca="false">IF('!Dados'!$G$3="Com Desoneração",VLOOKUP(D44,'INS-SIN-CD-10-2023'!A:D,4,0),VLOOKUP(D44,'INS-SIN-SD-10-2023'!A:D,4,0))</f>
        <v>1.25</v>
      </c>
      <c r="N44" s="143"/>
    </row>
    <row r="45" customFormat="false" ht="12.75" hidden="false" customHeight="true" outlineLevel="0" collapsed="false">
      <c r="A45" s="381"/>
      <c r="B45" s="382"/>
      <c r="C45" s="383"/>
      <c r="D45" s="385" t="str">
        <f aca="false">B32</f>
        <v>COMP. 95388-N</v>
      </c>
      <c r="E45" s="384" t="str">
        <f aca="false">C32</f>
        <v>CURSO DE CAPACITAÇÃO PARA VIGIA NOTURNO (ENCARGOS COMPLEMENTARES) - (MENSALISTA)</v>
      </c>
      <c r="F45" s="384"/>
      <c r="G45" s="384"/>
      <c r="H45" s="384"/>
      <c r="I45" s="384"/>
      <c r="J45" s="384"/>
      <c r="K45" s="384"/>
      <c r="L45" s="386" t="str">
        <f aca="false">J32</f>
        <v>MÊS</v>
      </c>
      <c r="M45" s="387" t="n">
        <f aca="false">M32</f>
        <v>9.67626</v>
      </c>
      <c r="N45" s="143"/>
    </row>
    <row r="46" customFormat="false" ht="12.75" hidden="false" customHeight="true" outlineLevel="0" collapsed="false">
      <c r="A46" s="381"/>
      <c r="B46" s="382"/>
      <c r="C46" s="383"/>
      <c r="D46" s="385" t="s">
        <v>4377</v>
      </c>
      <c r="E46" s="384" t="s">
        <v>4361</v>
      </c>
      <c r="F46" s="384"/>
      <c r="G46" s="384"/>
      <c r="H46" s="384"/>
      <c r="I46" s="384"/>
      <c r="J46" s="384"/>
      <c r="K46" s="384"/>
      <c r="L46" s="386" t="s">
        <v>4357</v>
      </c>
      <c r="M46" s="387" t="n">
        <f aca="false">L30</f>
        <v>3583.8</v>
      </c>
      <c r="N46" s="143"/>
    </row>
    <row r="47" customFormat="false" ht="12.75" hidden="false" customHeight="false" outlineLevel="0" collapsed="false">
      <c r="A47" s="381"/>
      <c r="B47" s="382"/>
      <c r="C47" s="383"/>
      <c r="D47" s="421" t="s">
        <v>4384</v>
      </c>
      <c r="E47" s="421"/>
      <c r="F47" s="421"/>
      <c r="G47" s="421"/>
      <c r="H47" s="421"/>
      <c r="I47" s="421"/>
      <c r="J47" s="421"/>
      <c r="K47" s="421"/>
      <c r="L47" s="422" t="n">
        <f aca="false">M46+M45+M42+M41+M40+M39+M43+M44</f>
        <v>4726.99626</v>
      </c>
      <c r="M47" s="422"/>
      <c r="N47" s="423"/>
    </row>
    <row r="48" customFormat="false" ht="12.75" hidden="false" customHeight="false" outlineLevel="0" collapsed="false">
      <c r="A48" s="381"/>
      <c r="B48" s="382"/>
      <c r="C48" s="383"/>
      <c r="D48" s="399"/>
      <c r="E48" s="407"/>
      <c r="F48" s="407"/>
      <c r="G48" s="407"/>
      <c r="H48" s="407"/>
      <c r="I48" s="407"/>
      <c r="J48" s="407"/>
      <c r="K48" s="407"/>
      <c r="L48" s="407"/>
      <c r="M48" s="407"/>
      <c r="N48" s="143"/>
    </row>
    <row r="49" customFormat="false" ht="12.75" hidden="false" customHeight="false" outlineLevel="0" collapsed="false">
      <c r="N49" s="143"/>
    </row>
    <row r="50" customFormat="false" ht="12.75" hidden="false" customHeight="false" outlineLevel="0" collapsed="false">
      <c r="N50" s="143"/>
    </row>
    <row r="51" customFormat="false" ht="25.5" hidden="false" customHeight="false" outlineLevel="0" collapsed="false">
      <c r="A51" s="189"/>
      <c r="B51" s="369" t="s">
        <v>2077</v>
      </c>
      <c r="C51" s="370" t="s">
        <v>2078</v>
      </c>
      <c r="D51" s="370"/>
      <c r="E51" s="370"/>
      <c r="F51" s="370"/>
      <c r="G51" s="370"/>
      <c r="H51" s="370"/>
      <c r="I51" s="370"/>
      <c r="J51" s="371" t="s">
        <v>4357</v>
      </c>
      <c r="K51" s="372" t="n">
        <f aca="false">L69</f>
        <v>3755.941472</v>
      </c>
      <c r="L51" s="373" t="n">
        <v>2</v>
      </c>
      <c r="M51" s="374" t="n">
        <f aca="false">L51*K51</f>
        <v>7511.882944</v>
      </c>
      <c r="N51" s="143"/>
    </row>
    <row r="52" customFormat="false" ht="12.75" hidden="false" customHeight="false" outlineLevel="0" collapsed="false">
      <c r="A52" s="112"/>
      <c r="B52" s="375"/>
      <c r="C52" s="375"/>
      <c r="D52" s="375"/>
      <c r="E52" s="375"/>
      <c r="F52" s="375"/>
      <c r="G52" s="375"/>
      <c r="H52" s="375"/>
      <c r="I52" s="375"/>
      <c r="J52" s="375"/>
      <c r="K52" s="375"/>
      <c r="L52" s="375"/>
      <c r="M52" s="375"/>
      <c r="N52" s="143"/>
    </row>
    <row r="53" customFormat="false" ht="12.75" hidden="false" customHeight="false" outlineLevel="0" collapsed="false">
      <c r="A53" s="381"/>
      <c r="B53" s="382"/>
      <c r="C53" s="383"/>
      <c r="D53" s="399"/>
      <c r="E53" s="399"/>
      <c r="F53" s="407"/>
      <c r="G53" s="407"/>
      <c r="H53" s="407"/>
      <c r="I53" s="407"/>
      <c r="J53" s="407"/>
      <c r="K53" s="407"/>
      <c r="L53" s="407"/>
      <c r="M53" s="407"/>
      <c r="N53" s="143"/>
    </row>
    <row r="54" customFormat="false" ht="25.5" hidden="false" customHeight="true" outlineLevel="0" collapsed="false">
      <c r="A54" s="189"/>
      <c r="B54" s="408" t="s">
        <v>4385</v>
      </c>
      <c r="C54" s="409" t="s">
        <v>4386</v>
      </c>
      <c r="D54" s="409"/>
      <c r="E54" s="409"/>
      <c r="F54" s="409"/>
      <c r="G54" s="409"/>
      <c r="H54" s="409"/>
      <c r="I54" s="409"/>
      <c r="J54" s="410" t="s">
        <v>4357</v>
      </c>
      <c r="K54" s="411" t="n">
        <f aca="false">L57*M57</f>
        <v>7.061472</v>
      </c>
      <c r="L54" s="412" t="n">
        <v>1</v>
      </c>
      <c r="M54" s="413" t="n">
        <f aca="false">L54*K54</f>
        <v>7.061472</v>
      </c>
      <c r="N54" s="143"/>
    </row>
    <row r="55" customFormat="false" ht="12.75" hidden="false" customHeight="false" outlineLevel="0" collapsed="false">
      <c r="A55" s="381"/>
      <c r="B55" s="407"/>
      <c r="C55" s="407"/>
      <c r="D55" s="407"/>
      <c r="E55" s="407"/>
      <c r="F55" s="407"/>
      <c r="G55" s="407"/>
      <c r="H55" s="407"/>
      <c r="I55" s="407"/>
      <c r="J55" s="407"/>
      <c r="K55" s="407"/>
      <c r="L55" s="407"/>
      <c r="M55" s="407"/>
      <c r="N55" s="143"/>
    </row>
    <row r="56" customFormat="false" ht="12.75" hidden="false" customHeight="true" outlineLevel="0" collapsed="false">
      <c r="A56" s="381"/>
      <c r="B56" s="382"/>
      <c r="C56" s="383"/>
      <c r="D56" s="414" t="s">
        <v>4358</v>
      </c>
      <c r="E56" s="415" t="s">
        <v>758</v>
      </c>
      <c r="F56" s="415"/>
      <c r="G56" s="415"/>
      <c r="H56" s="415"/>
      <c r="I56" s="415"/>
      <c r="J56" s="415"/>
      <c r="K56" s="415"/>
      <c r="L56" s="416" t="s">
        <v>4376</v>
      </c>
      <c r="M56" s="417" t="s">
        <v>4359</v>
      </c>
      <c r="N56" s="143"/>
    </row>
    <row r="57" customFormat="false" ht="12.75" hidden="false" customHeight="true" outlineLevel="0" collapsed="false">
      <c r="A57" s="381"/>
      <c r="B57" s="382"/>
      <c r="C57" s="383"/>
      <c r="D57" s="385" t="n">
        <v>41096</v>
      </c>
      <c r="E57" s="384" t="s">
        <v>4387</v>
      </c>
      <c r="F57" s="384"/>
      <c r="G57" s="384"/>
      <c r="H57" s="384"/>
      <c r="I57" s="384"/>
      <c r="J57" s="384"/>
      <c r="K57" s="384"/>
      <c r="L57" s="418" t="n">
        <v>0.0027</v>
      </c>
      <c r="M57" s="387" t="n">
        <f aca="false">IF('!Dados'!$G$3="Com Desoneração",VLOOKUP(D57,'INS-SIN-CD-10-2023'!A:D,4,0),VLOOKUP(D57,'INS-SIN-SD-10-2023'!A:D,4,0))</f>
        <v>2615.36</v>
      </c>
      <c r="N57" s="143"/>
    </row>
    <row r="58" customFormat="false" ht="12.75" hidden="false" customHeight="false" outlineLevel="0" collapsed="false">
      <c r="A58" s="381"/>
      <c r="B58" s="382"/>
      <c r="C58" s="383"/>
      <c r="D58" s="399"/>
      <c r="E58" s="399"/>
      <c r="F58" s="407"/>
      <c r="G58" s="407"/>
      <c r="H58" s="407"/>
      <c r="I58" s="407"/>
      <c r="J58" s="407"/>
      <c r="K58" s="407"/>
      <c r="L58" s="407"/>
      <c r="M58" s="407"/>
      <c r="N58" s="143"/>
    </row>
    <row r="59" customFormat="false" ht="12.75" hidden="false" customHeight="false" outlineLevel="0" collapsed="false">
      <c r="A59" s="381"/>
      <c r="B59" s="382"/>
      <c r="C59" s="383"/>
      <c r="D59" s="399"/>
      <c r="E59" s="399"/>
      <c r="F59" s="407"/>
      <c r="G59" s="407"/>
      <c r="H59" s="407"/>
      <c r="I59" s="407"/>
      <c r="J59" s="407"/>
      <c r="K59" s="407"/>
      <c r="L59" s="407"/>
      <c r="M59" s="407"/>
      <c r="N59" s="143"/>
    </row>
    <row r="60" customFormat="false" ht="12.75" hidden="false" customHeight="true" outlineLevel="0" collapsed="false">
      <c r="A60" s="381"/>
      <c r="B60" s="382"/>
      <c r="C60" s="420"/>
      <c r="D60" s="414" t="s">
        <v>4358</v>
      </c>
      <c r="E60" s="415" t="s">
        <v>758</v>
      </c>
      <c r="F60" s="415"/>
      <c r="G60" s="415"/>
      <c r="H60" s="415"/>
      <c r="I60" s="415"/>
      <c r="J60" s="415"/>
      <c r="K60" s="415"/>
      <c r="L60" s="416" t="s">
        <v>105</v>
      </c>
      <c r="M60" s="417" t="s">
        <v>4359</v>
      </c>
      <c r="N60" s="143"/>
    </row>
    <row r="61" customFormat="false" ht="12.75" hidden="false" customHeight="true" outlineLevel="0" collapsed="false">
      <c r="A61" s="381"/>
      <c r="B61" s="382"/>
      <c r="C61" s="420"/>
      <c r="D61" s="385" t="n">
        <v>40862</v>
      </c>
      <c r="E61" s="384" t="s">
        <v>4378</v>
      </c>
      <c r="F61" s="384"/>
      <c r="G61" s="384"/>
      <c r="H61" s="384"/>
      <c r="I61" s="384"/>
      <c r="J61" s="384"/>
      <c r="K61" s="384"/>
      <c r="L61" s="386" t="s">
        <v>4357</v>
      </c>
      <c r="M61" s="387" t="n">
        <f aca="false">IF('!Dados'!$G$3="Com Desoneração",VLOOKUP(D61,'INS-SIN-CD-10-2023'!A:D,4,0),VLOOKUP(D61,'INS-SIN-SD-10-2023'!A:D,4,0))</f>
        <v>620.25</v>
      </c>
      <c r="N61" s="424"/>
    </row>
    <row r="62" customFormat="false" ht="12.75" hidden="false" customHeight="true" outlineLevel="0" collapsed="false">
      <c r="A62" s="381"/>
      <c r="B62" s="382"/>
      <c r="C62" s="420"/>
      <c r="D62" s="385" t="n">
        <v>40861</v>
      </c>
      <c r="E62" s="384" t="s">
        <v>4379</v>
      </c>
      <c r="F62" s="384"/>
      <c r="G62" s="384"/>
      <c r="H62" s="384"/>
      <c r="I62" s="384"/>
      <c r="J62" s="384"/>
      <c r="K62" s="384"/>
      <c r="L62" s="386" t="s">
        <v>4357</v>
      </c>
      <c r="M62" s="387" t="n">
        <f aca="false">IF('!Dados'!$G$3="Com Desoneração",VLOOKUP(D62,'INS-SIN-CD-10-2023'!A:D,4,0),VLOOKUP(D62,'INS-SIN-SD-10-2023'!A:D,4,0))</f>
        <v>282.98</v>
      </c>
      <c r="N62" s="424"/>
    </row>
    <row r="63" customFormat="false" ht="12.75" hidden="false" customHeight="true" outlineLevel="0" collapsed="false">
      <c r="A63" s="381"/>
      <c r="B63" s="382"/>
      <c r="C63" s="420"/>
      <c r="D63" s="385" t="n">
        <v>40863</v>
      </c>
      <c r="E63" s="384" t="s">
        <v>4380</v>
      </c>
      <c r="F63" s="384"/>
      <c r="G63" s="384"/>
      <c r="H63" s="384"/>
      <c r="I63" s="384"/>
      <c r="J63" s="384"/>
      <c r="K63" s="384"/>
      <c r="L63" s="386" t="s">
        <v>4357</v>
      </c>
      <c r="M63" s="387" t="n">
        <f aca="false">IF('!Dados'!$G$3="Com Desoneração",VLOOKUP(D63,'INS-SIN-CD-10-2023'!A:D,4,0),VLOOKUP(D63,'INS-SIN-SD-10-2023'!A:D,4,0))</f>
        <v>215.56</v>
      </c>
      <c r="N63" s="424"/>
    </row>
    <row r="64" customFormat="false" ht="12.75" hidden="false" customHeight="true" outlineLevel="0" collapsed="false">
      <c r="A64" s="381"/>
      <c r="B64" s="382"/>
      <c r="C64" s="383"/>
      <c r="D64" s="385" t="n">
        <v>40864</v>
      </c>
      <c r="E64" s="384" t="s">
        <v>4381</v>
      </c>
      <c r="F64" s="384"/>
      <c r="G64" s="384"/>
      <c r="H64" s="384"/>
      <c r="I64" s="384"/>
      <c r="J64" s="384"/>
      <c r="K64" s="384"/>
      <c r="L64" s="386" t="s">
        <v>4357</v>
      </c>
      <c r="M64" s="387" t="n">
        <f aca="false">IF('!Dados'!$G$3="Com Desoneração",VLOOKUP(D64,'INS-SIN-CD-10-2023'!A:D,4,0),VLOOKUP(D64,'INS-SIN-SD-10-2023'!A:D,4,0))</f>
        <v>12.89</v>
      </c>
      <c r="N64" s="424"/>
    </row>
    <row r="65" customFormat="false" ht="12.75" hidden="false" customHeight="true" outlineLevel="0" collapsed="false">
      <c r="A65" s="381"/>
      <c r="B65" s="382"/>
      <c r="C65" s="383"/>
      <c r="D65" s="385" t="n">
        <v>43467</v>
      </c>
      <c r="E65" s="384" t="s">
        <v>4382</v>
      </c>
      <c r="F65" s="384"/>
      <c r="G65" s="384"/>
      <c r="H65" s="384"/>
      <c r="I65" s="384"/>
      <c r="J65" s="384"/>
      <c r="K65" s="384"/>
      <c r="L65" s="386" t="s">
        <v>4357</v>
      </c>
      <c r="M65" s="387" t="n">
        <f aca="false">IF('!Dados'!$G$3="Com Desoneração",VLOOKUP(D65,'INS-SIN-CD-10-2023'!A:D,4,0),VLOOKUP(D65,'INS-SIN-SD-10-2023'!A:D,4,0))</f>
        <v>0.59</v>
      </c>
      <c r="N65" s="143"/>
    </row>
    <row r="66" customFormat="false" ht="12.75" hidden="false" customHeight="true" outlineLevel="0" collapsed="false">
      <c r="A66" s="381"/>
      <c r="B66" s="382"/>
      <c r="C66" s="383"/>
      <c r="D66" s="385" t="n">
        <v>43491</v>
      </c>
      <c r="E66" s="384" t="s">
        <v>4383</v>
      </c>
      <c r="F66" s="384"/>
      <c r="G66" s="384"/>
      <c r="H66" s="384"/>
      <c r="I66" s="384"/>
      <c r="J66" s="384"/>
      <c r="K66" s="384"/>
      <c r="L66" s="386" t="s">
        <v>4357</v>
      </c>
      <c r="M66" s="387" t="n">
        <f aca="false">IF('!Dados'!$G$3="Com Desoneração",VLOOKUP(D66,'INS-SIN-CD-10-2023'!A:D,4,0),VLOOKUP(D66,'INS-SIN-SD-10-2023'!A:D,4,0))</f>
        <v>1.25</v>
      </c>
      <c r="N66" s="143"/>
    </row>
    <row r="67" customFormat="false" ht="12.75" hidden="false" customHeight="true" outlineLevel="0" collapsed="false">
      <c r="A67" s="381"/>
      <c r="B67" s="382"/>
      <c r="C67" s="383"/>
      <c r="D67" s="385" t="str">
        <f aca="false">B54</f>
        <v>COMP. 95388-D</v>
      </c>
      <c r="E67" s="384" t="str">
        <f aca="false">C54</f>
        <v>CURSO DE CAPACITAÇÃO PARA VIGIA DIURNO (ENCARGOS COMPLEMENTARES) - (MENSALISTA)</v>
      </c>
      <c r="F67" s="384"/>
      <c r="G67" s="384"/>
      <c r="H67" s="384"/>
      <c r="I67" s="384"/>
      <c r="J67" s="384"/>
      <c r="K67" s="384"/>
      <c r="L67" s="386" t="str">
        <f aca="false">J54</f>
        <v>MÊS</v>
      </c>
      <c r="M67" s="387" t="n">
        <f aca="false">M54</f>
        <v>7.061472</v>
      </c>
      <c r="N67" s="424"/>
    </row>
    <row r="68" customFormat="false" ht="12.75" hidden="false" customHeight="true" outlineLevel="0" collapsed="false">
      <c r="A68" s="381"/>
      <c r="B68" s="382"/>
      <c r="C68" s="383"/>
      <c r="D68" s="385" t="n">
        <v>41096</v>
      </c>
      <c r="E68" s="384" t="s">
        <v>4387</v>
      </c>
      <c r="F68" s="384"/>
      <c r="G68" s="384"/>
      <c r="H68" s="384"/>
      <c r="I68" s="384"/>
      <c r="J68" s="384"/>
      <c r="K68" s="384"/>
      <c r="L68" s="386" t="s">
        <v>4357</v>
      </c>
      <c r="M68" s="387" t="n">
        <f aca="false">IF('!Dados'!$G$3="Com Desoneração",VLOOKUP(D68,'INS-SIN-CD-10-2023'!A:D,4,0),VLOOKUP(D68,'INS-SIN-SD-10-2023'!A:D,4,0))</f>
        <v>2615.36</v>
      </c>
      <c r="N68" s="424"/>
    </row>
    <row r="69" customFormat="false" ht="12.75" hidden="false" customHeight="false" outlineLevel="0" collapsed="false">
      <c r="A69" s="381"/>
      <c r="B69" s="382"/>
      <c r="C69" s="383"/>
      <c r="D69" s="421" t="s">
        <v>4384</v>
      </c>
      <c r="E69" s="421"/>
      <c r="F69" s="421"/>
      <c r="G69" s="421"/>
      <c r="H69" s="421"/>
      <c r="I69" s="421"/>
      <c r="J69" s="421"/>
      <c r="K69" s="421"/>
      <c r="L69" s="422" t="n">
        <f aca="false">M68+M67+M64+M63+M62+M61+M66+M65</f>
        <v>3755.941472</v>
      </c>
      <c r="M69" s="422"/>
      <c r="N69" s="424"/>
    </row>
    <row r="73" customFormat="false" ht="12.75" hidden="false" customHeight="false" outlineLevel="0" collapsed="false">
      <c r="B73" s="425"/>
      <c r="C73" s="425"/>
      <c r="D73" s="425"/>
      <c r="E73" s="425"/>
      <c r="F73" s="425"/>
      <c r="G73" s="425"/>
      <c r="H73" s="425"/>
      <c r="I73" s="425"/>
      <c r="J73" s="425"/>
      <c r="K73" s="425"/>
      <c r="L73" s="425"/>
      <c r="M73" s="425"/>
      <c r="N73" s="426"/>
    </row>
  </sheetData>
  <mergeCells count="62">
    <mergeCell ref="K1:L1"/>
    <mergeCell ref="K2:L2"/>
    <mergeCell ref="B10:M10"/>
    <mergeCell ref="G11:J12"/>
    <mergeCell ref="K11:L11"/>
    <mergeCell ref="K12:L12"/>
    <mergeCell ref="C13:I13"/>
    <mergeCell ref="D16:G16"/>
    <mergeCell ref="I16:K16"/>
    <mergeCell ref="D17:G17"/>
    <mergeCell ref="I17:K17"/>
    <mergeCell ref="D19:H19"/>
    <mergeCell ref="I19:J19"/>
    <mergeCell ref="K19:L19"/>
    <mergeCell ref="D20:L20"/>
    <mergeCell ref="D21:H21"/>
    <mergeCell ref="I21:J21"/>
    <mergeCell ref="K21:L21"/>
    <mergeCell ref="D22:L22"/>
    <mergeCell ref="D24:K24"/>
    <mergeCell ref="L24:M24"/>
    <mergeCell ref="D25:K25"/>
    <mergeCell ref="L25:M25"/>
    <mergeCell ref="D26:K26"/>
    <mergeCell ref="L26:M26"/>
    <mergeCell ref="D27:K27"/>
    <mergeCell ref="L27:M27"/>
    <mergeCell ref="D28:K28"/>
    <mergeCell ref="L28:M28"/>
    <mergeCell ref="D29:K29"/>
    <mergeCell ref="L29:M29"/>
    <mergeCell ref="D30:K30"/>
    <mergeCell ref="L30:M30"/>
    <mergeCell ref="C32:I32"/>
    <mergeCell ref="E34:K34"/>
    <mergeCell ref="E35:K35"/>
    <mergeCell ref="E38:K38"/>
    <mergeCell ref="E39:K39"/>
    <mergeCell ref="E40:K40"/>
    <mergeCell ref="E41:K41"/>
    <mergeCell ref="E42:K42"/>
    <mergeCell ref="E43:K43"/>
    <mergeCell ref="E44:K44"/>
    <mergeCell ref="E45:K45"/>
    <mergeCell ref="E46:K46"/>
    <mergeCell ref="D47:K47"/>
    <mergeCell ref="L47:M47"/>
    <mergeCell ref="C54:I54"/>
    <mergeCell ref="E56:K56"/>
    <mergeCell ref="E57:K57"/>
    <mergeCell ref="E60:K60"/>
    <mergeCell ref="E61:K61"/>
    <mergeCell ref="E62:K62"/>
    <mergeCell ref="E63:K63"/>
    <mergeCell ref="E64:K64"/>
    <mergeCell ref="E65:K65"/>
    <mergeCell ref="E66:K66"/>
    <mergeCell ref="E67:K67"/>
    <mergeCell ref="E68:K68"/>
    <mergeCell ref="D69:K69"/>
    <mergeCell ref="L69:M69"/>
    <mergeCell ref="B73:M73"/>
  </mergeCells>
  <printOptions headings="false" gridLines="false" gridLinesSet="true" horizontalCentered="false" verticalCentered="false"/>
  <pageMargins left="0.196527777777778" right="0.196527777777778" top="0.590277777777778" bottom="0.590277777777778" header="0.511805555555555" footer="0.3937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11.xml><?xml version="1.0" encoding="utf-8"?>
<worksheet xmlns="http://schemas.openxmlformats.org/spreadsheetml/2006/main" xmlns:r="http://schemas.openxmlformats.org/officeDocument/2006/relationships">
  <sheetPr filterMode="false">
    <tabColor rgb="FFC00000"/>
    <pageSetUpPr fitToPage="true"/>
  </sheetPr>
  <dimension ref="A1:AC234"/>
  <sheetViews>
    <sheetView showFormulas="false" showGridLines="false" showRowColHeaders="true" showZeros="true" rightToLeft="false" tabSelected="false" showOutlineSymbols="true" defaultGridColor="true" view="pageBreakPreview" topLeftCell="A1" colorId="64" zoomScale="100" zoomScaleNormal="80" zoomScalePageLayoutView="100" workbookViewId="0">
      <selection pane="topLeft" activeCell="F24" activeCellId="0" sqref="F24"/>
    </sheetView>
  </sheetViews>
  <sheetFormatPr defaultRowHeight="12.75" zeroHeight="false" outlineLevelRow="0" outlineLevelCol="0"/>
  <cols>
    <col collapsed="false" customWidth="true" hidden="false" outlineLevel="0" max="1" min="1" style="143" width="16"/>
    <col collapsed="false" customWidth="true" hidden="false" outlineLevel="0" max="2" min="2" style="427" width="40.71"/>
    <col collapsed="false" customWidth="true" hidden="false" outlineLevel="0" max="3" min="3" style="143" width="6.71"/>
    <col collapsed="false" customWidth="true" hidden="false" outlineLevel="0" max="4" min="4" style="143" width="5.57"/>
    <col collapsed="false" customWidth="true" hidden="false" outlineLevel="0" max="5" min="5" style="143" width="12.29"/>
    <col collapsed="false" customWidth="true" hidden="false" outlineLevel="0" max="6" min="6" style="143" width="13.14"/>
    <col collapsed="false" customWidth="true" hidden="false" outlineLevel="0" max="7" min="7" style="189" width="24"/>
    <col collapsed="false" customWidth="true" hidden="false" outlineLevel="0" max="8" min="8" style="143" width="17"/>
    <col collapsed="false" customWidth="true" hidden="false" outlineLevel="0" max="9" min="9" style="189" width="38.86"/>
    <col collapsed="false" customWidth="true" hidden="false" outlineLevel="0" max="10" min="10" style="143" width="28.71"/>
    <col collapsed="false" customWidth="true" hidden="false" outlineLevel="0" max="11" min="11" style="428" width="13.43"/>
    <col collapsed="false" customWidth="true" hidden="false" outlineLevel="0" max="12" min="12" style="143" width="13.29"/>
    <col collapsed="false" customWidth="true" hidden="false" outlineLevel="0" max="13" min="13" style="429" width="4.14"/>
    <col collapsed="false" customWidth="true" hidden="false" outlineLevel="0" max="1025" min="14" style="143" width="9.14"/>
  </cols>
  <sheetData>
    <row r="1" s="112" customFormat="true" ht="15" hidden="false" customHeight="false" outlineLevel="0" collapsed="false">
      <c r="A1" s="109"/>
      <c r="B1" s="109"/>
      <c r="C1" s="110"/>
      <c r="D1" s="110"/>
      <c r="E1" s="110"/>
      <c r="F1" s="110"/>
      <c r="G1" s="111"/>
      <c r="J1" s="113" t="s">
        <v>2</v>
      </c>
      <c r="K1" s="113"/>
      <c r="L1" s="114" t="n">
        <f aca="false">BDI_Materiais!$H$27</f>
        <v>0.2026</v>
      </c>
      <c r="M1" s="115"/>
      <c r="N1" s="115"/>
      <c r="O1" s="115"/>
      <c r="P1" s="115"/>
      <c r="R1" s="116"/>
      <c r="X1" s="116"/>
      <c r="Y1" s="116"/>
      <c r="Z1" s="116"/>
      <c r="AA1" s="116"/>
      <c r="AB1" s="116"/>
      <c r="AC1" s="116"/>
    </row>
    <row r="2" s="112" customFormat="true" ht="15" hidden="false" customHeight="false" outlineLevel="0" collapsed="false">
      <c r="A2" s="109"/>
      <c r="B2" s="118"/>
      <c r="C2" s="118"/>
      <c r="D2" s="118"/>
      <c r="E2" s="118"/>
      <c r="F2" s="118"/>
      <c r="G2" s="119"/>
      <c r="I2" s="120"/>
      <c r="J2" s="113" t="s">
        <v>3</v>
      </c>
      <c r="K2" s="113"/>
      <c r="L2" s="114" t="n">
        <f aca="false">BDI_Equipamentos!$H$27</f>
        <v>0.1326</v>
      </c>
      <c r="M2" s="115"/>
      <c r="N2" s="115"/>
      <c r="O2" s="115"/>
      <c r="P2" s="115"/>
      <c r="R2" s="116"/>
      <c r="X2" s="116"/>
      <c r="Y2" s="116"/>
      <c r="Z2" s="116"/>
      <c r="AA2" s="116"/>
      <c r="AB2" s="116"/>
      <c r="AC2" s="116"/>
    </row>
    <row r="3" s="112" customFormat="true" ht="15" hidden="false" customHeight="false" outlineLevel="0" collapsed="false">
      <c r="A3" s="109"/>
      <c r="B3" s="118"/>
      <c r="C3" s="118"/>
      <c r="D3" s="118"/>
      <c r="E3" s="118"/>
      <c r="F3" s="118"/>
      <c r="G3" s="119"/>
      <c r="I3" s="120"/>
      <c r="J3" s="120"/>
      <c r="K3" s="120"/>
      <c r="L3" s="120"/>
      <c r="M3" s="115"/>
      <c r="N3" s="115"/>
      <c r="O3" s="115"/>
      <c r="P3" s="115"/>
      <c r="R3" s="116"/>
      <c r="X3" s="116"/>
      <c r="Y3" s="116"/>
      <c r="Z3" s="116"/>
      <c r="AA3" s="116"/>
      <c r="AB3" s="116"/>
      <c r="AC3" s="116"/>
    </row>
    <row r="4" s="112" customFormat="true" ht="15" hidden="false" customHeight="false" outlineLevel="0" collapsed="false">
      <c r="A4" s="126"/>
      <c r="B4" s="126"/>
      <c r="C4" s="126"/>
      <c r="D4" s="126"/>
      <c r="E4" s="126"/>
      <c r="F4" s="126"/>
      <c r="G4" s="127"/>
      <c r="I4" s="120"/>
      <c r="J4" s="120"/>
      <c r="K4" s="120"/>
      <c r="M4" s="115"/>
      <c r="N4" s="115"/>
      <c r="O4" s="115"/>
      <c r="P4" s="115"/>
      <c r="R4" s="116"/>
      <c r="X4" s="116"/>
      <c r="Y4" s="116"/>
      <c r="Z4" s="116"/>
      <c r="AA4" s="116"/>
      <c r="AB4" s="116"/>
      <c r="AC4" s="116"/>
    </row>
    <row r="5" s="112" customFormat="true" ht="15" hidden="false" customHeight="false" outlineLevel="0" collapsed="false">
      <c r="A5" s="130" t="s">
        <v>29</v>
      </c>
      <c r="B5" s="131"/>
      <c r="C5" s="131"/>
      <c r="D5" s="131"/>
      <c r="E5" s="131"/>
      <c r="F5" s="131"/>
      <c r="G5" s="132"/>
      <c r="L5" s="135" t="s">
        <v>4388</v>
      </c>
      <c r="M5" s="115"/>
      <c r="N5" s="115"/>
      <c r="O5" s="115"/>
      <c r="P5" s="115"/>
      <c r="R5" s="116"/>
      <c r="X5" s="116"/>
      <c r="Y5" s="116"/>
      <c r="Z5" s="116"/>
      <c r="AA5" s="116"/>
      <c r="AB5" s="116"/>
      <c r="AC5" s="116"/>
    </row>
    <row r="6" s="112" customFormat="true" ht="15" hidden="false" customHeight="false" outlineLevel="0" collapsed="false">
      <c r="A6" s="130" t="s">
        <v>31</v>
      </c>
      <c r="B6" s="126"/>
      <c r="C6" s="126"/>
      <c r="D6" s="126"/>
      <c r="E6" s="126"/>
      <c r="F6" s="126"/>
      <c r="G6" s="127"/>
      <c r="L6" s="137" t="s">
        <v>66</v>
      </c>
      <c r="M6" s="115"/>
      <c r="N6" s="115"/>
      <c r="O6" s="115"/>
      <c r="P6" s="115"/>
      <c r="R6" s="116"/>
      <c r="X6" s="116"/>
      <c r="Y6" s="116"/>
      <c r="Z6" s="116"/>
      <c r="AA6" s="116"/>
      <c r="AB6" s="116"/>
      <c r="AC6" s="116"/>
    </row>
    <row r="7" s="112" customFormat="true" ht="15" hidden="false" customHeight="false" outlineLevel="0" collapsed="false">
      <c r="A7" s="138" t="s">
        <v>21</v>
      </c>
      <c r="B7" s="126"/>
      <c r="C7" s="126"/>
      <c r="D7" s="126"/>
      <c r="E7" s="126"/>
      <c r="F7" s="126"/>
      <c r="G7" s="127"/>
      <c r="L7" s="139" t="str">
        <f aca="false">IF('!Dados'!G3="Com Desoneração",'!Dados'!E6,'!Dados'!E7)</f>
        <v>LEIS SOCIAIS HORISTAS: 110,69%</v>
      </c>
      <c r="M7" s="139"/>
      <c r="N7" s="139"/>
      <c r="O7" s="115"/>
      <c r="P7" s="115"/>
      <c r="R7" s="116"/>
      <c r="X7" s="116"/>
      <c r="Y7" s="116"/>
      <c r="Z7" s="116"/>
      <c r="AA7" s="116"/>
      <c r="AB7" s="116"/>
      <c r="AC7" s="116"/>
    </row>
    <row r="8" s="112" customFormat="true" ht="15" hidden="false" customHeight="false" outlineLevel="0" collapsed="false">
      <c r="A8" s="138" t="s">
        <v>67</v>
      </c>
      <c r="B8" s="126"/>
      <c r="C8" s="126"/>
      <c r="D8" s="126"/>
      <c r="E8" s="126"/>
      <c r="F8" s="126"/>
      <c r="G8" s="127"/>
      <c r="L8" s="137" t="str">
        <f aca="false">IF('!Dados'!G3="Com Desoneração",'!Dados'!G6,'!Dados'!G7)</f>
        <v>LEIS SOCIAIS MENSALISTAS: 70,40%</v>
      </c>
      <c r="M8" s="115"/>
      <c r="N8" s="115"/>
      <c r="O8" s="115"/>
      <c r="P8" s="115"/>
      <c r="R8" s="116"/>
      <c r="X8" s="116"/>
      <c r="Y8" s="116"/>
      <c r="Z8" s="116"/>
      <c r="AA8" s="116"/>
      <c r="AB8" s="116"/>
      <c r="AC8" s="116"/>
    </row>
    <row r="9" s="112" customFormat="true" ht="15" hidden="false" customHeight="false" outlineLevel="0" collapsed="false">
      <c r="A9" s="138" t="s">
        <v>68</v>
      </c>
      <c r="B9" s="126"/>
      <c r="C9" s="126"/>
      <c r="D9" s="126"/>
      <c r="E9" s="126"/>
      <c r="F9" s="126"/>
      <c r="G9" s="111"/>
      <c r="L9" s="137" t="str">
        <f aca="false">IF('!Dados'!G3="Com Desoneração",'!Dados'!I6,'!Dados'!I7)</f>
        <v>TABELA DE REFERÊNCIA:. SINAPI - OUTUBRO DE 2023 SEM DESONERAÇÃO</v>
      </c>
      <c r="M9" s="115"/>
      <c r="N9" s="115"/>
      <c r="O9" s="115"/>
      <c r="P9" s="115"/>
      <c r="R9" s="116"/>
      <c r="X9" s="116"/>
      <c r="Y9" s="116"/>
      <c r="Z9" s="116"/>
      <c r="AA9" s="116"/>
      <c r="AB9" s="116"/>
      <c r="AC9" s="116"/>
    </row>
    <row r="10" customFormat="false" ht="18.75" hidden="false" customHeight="true" outlineLevel="0" collapsed="false">
      <c r="A10" s="430" t="s">
        <v>4389</v>
      </c>
      <c r="B10" s="430"/>
      <c r="C10" s="430"/>
      <c r="D10" s="430"/>
      <c r="E10" s="430"/>
      <c r="F10" s="430"/>
      <c r="G10" s="430"/>
      <c r="H10" s="430"/>
      <c r="I10" s="430"/>
      <c r="J10" s="430"/>
      <c r="K10" s="430"/>
      <c r="L10" s="430"/>
      <c r="M10" s="431"/>
    </row>
    <row r="11" customFormat="false" ht="25.5" hidden="false" customHeight="true" outlineLevel="0" collapsed="false">
      <c r="A11" s="432" t="s">
        <v>4390</v>
      </c>
      <c r="B11" s="432"/>
      <c r="C11" s="433" t="s">
        <v>4391</v>
      </c>
      <c r="D11" s="433" t="s">
        <v>4392</v>
      </c>
      <c r="E11" s="433" t="s">
        <v>4393</v>
      </c>
      <c r="F11" s="433"/>
      <c r="G11" s="433" t="s">
        <v>4394</v>
      </c>
      <c r="H11" s="433" t="s">
        <v>4395</v>
      </c>
      <c r="I11" s="433" t="s">
        <v>4396</v>
      </c>
      <c r="J11" s="433" t="s">
        <v>4397</v>
      </c>
      <c r="K11" s="434" t="s">
        <v>4398</v>
      </c>
      <c r="L11" s="434"/>
    </row>
    <row r="12" s="143" customFormat="true" ht="25.5" hidden="false" customHeight="false" outlineLevel="0" collapsed="false">
      <c r="A12" s="435" t="s">
        <v>4399</v>
      </c>
      <c r="B12" s="436" t="s">
        <v>4400</v>
      </c>
      <c r="C12" s="437" t="s">
        <v>4401</v>
      </c>
      <c r="D12" s="438" t="s">
        <v>134</v>
      </c>
      <c r="E12" s="439" t="n">
        <f aca="false">IF(F13=0,0,IF(ISERR(SMALL(F13:F15,1)),SMALL(F13:F15,1),SMALL(F13:F15,1)))</f>
        <v>64.25</v>
      </c>
      <c r="F12" s="440"/>
      <c r="G12" s="441"/>
      <c r="H12" s="441"/>
      <c r="I12" s="441"/>
      <c r="J12" s="442"/>
      <c r="K12" s="443"/>
      <c r="L12" s="444"/>
    </row>
    <row r="13" s="143" customFormat="true" ht="21.95" hidden="false" customHeight="true" outlineLevel="0" collapsed="false">
      <c r="A13" s="445" t="str">
        <f aca="false">A12</f>
        <v>COT.04.0001</v>
      </c>
      <c r="B13" s="446"/>
      <c r="C13" s="447"/>
      <c r="D13" s="447"/>
      <c r="E13" s="448"/>
      <c r="F13" s="449" t="n">
        <v>64.25</v>
      </c>
      <c r="G13" s="450" t="s">
        <v>4402</v>
      </c>
      <c r="H13" s="451"/>
      <c r="I13" s="452" t="s">
        <v>4403</v>
      </c>
      <c r="J13" s="451" t="s">
        <v>4404</v>
      </c>
      <c r="K13" s="453" t="n">
        <v>44088</v>
      </c>
      <c r="L13" s="454" t="s">
        <v>4405</v>
      </c>
    </row>
    <row r="14" s="143" customFormat="true" ht="21.95" hidden="false" customHeight="true" outlineLevel="0" collapsed="false">
      <c r="A14" s="445" t="str">
        <f aca="false">A13</f>
        <v>COT.04.0001</v>
      </c>
      <c r="B14" s="446"/>
      <c r="C14" s="447"/>
      <c r="D14" s="447"/>
      <c r="E14" s="455"/>
      <c r="F14" s="449" t="n">
        <v>75.87</v>
      </c>
      <c r="G14" s="456" t="s">
        <v>4406</v>
      </c>
      <c r="H14" s="451"/>
      <c r="I14" s="452" t="s">
        <v>4407</v>
      </c>
      <c r="J14" s="451" t="s">
        <v>4408</v>
      </c>
      <c r="K14" s="453" t="n">
        <v>44088</v>
      </c>
      <c r="L14" s="454" t="s">
        <v>4409</v>
      </c>
    </row>
    <row r="15" s="143" customFormat="true" ht="21.95" hidden="false" customHeight="true" outlineLevel="0" collapsed="false">
      <c r="A15" s="457" t="str">
        <f aca="false">A14</f>
        <v>COT.04.0001</v>
      </c>
      <c r="B15" s="458"/>
      <c r="C15" s="459"/>
      <c r="D15" s="459"/>
      <c r="E15" s="460"/>
      <c r="F15" s="449" t="n">
        <v>67</v>
      </c>
      <c r="G15" s="449" t="s">
        <v>4410</v>
      </c>
      <c r="H15" s="451"/>
      <c r="I15" s="452" t="s">
        <v>4411</v>
      </c>
      <c r="J15" s="451" t="s">
        <v>4412</v>
      </c>
      <c r="K15" s="453" t="n">
        <v>44088</v>
      </c>
      <c r="L15" s="454" t="s">
        <v>4413</v>
      </c>
    </row>
    <row r="16" s="143" customFormat="true" ht="25.5" hidden="false" customHeight="false" outlineLevel="0" collapsed="false">
      <c r="A16" s="435" t="s">
        <v>4414</v>
      </c>
      <c r="B16" s="436" t="s">
        <v>4415</v>
      </c>
      <c r="C16" s="437" t="s">
        <v>4401</v>
      </c>
      <c r="D16" s="438" t="s">
        <v>114</v>
      </c>
      <c r="E16" s="439" t="n">
        <f aca="false">IF(F17=0,0,IF(ISERR(SMALL(F17:F19,1)),SMALL(F17:F19,1),SMALL(F17:F19,1)))</f>
        <v>365.432491127708</v>
      </c>
      <c r="F16" s="440"/>
      <c r="G16" s="441"/>
      <c r="H16" s="441"/>
      <c r="I16" s="441"/>
      <c r="J16" s="442"/>
      <c r="K16" s="443"/>
      <c r="L16" s="444"/>
    </row>
    <row r="17" s="143" customFormat="true" ht="20.1" hidden="false" customHeight="true" outlineLevel="0" collapsed="false">
      <c r="A17" s="445" t="str">
        <f aca="false">A16</f>
        <v>COT.04.0002</v>
      </c>
      <c r="B17" s="446"/>
      <c r="C17" s="447"/>
      <c r="D17" s="447"/>
      <c r="E17" s="448"/>
      <c r="F17" s="449" t="n">
        <f aca="false">782.91/(2.17*0.87)</f>
        <v>414.698871762276</v>
      </c>
      <c r="G17" s="450" t="s">
        <v>4416</v>
      </c>
      <c r="H17" s="451" t="s">
        <v>4417</v>
      </c>
      <c r="I17" s="452" t="s">
        <v>4418</v>
      </c>
      <c r="J17" s="451" t="s">
        <v>4419</v>
      </c>
      <c r="K17" s="453" t="n">
        <v>44102</v>
      </c>
      <c r="L17" s="454" t="s">
        <v>4405</v>
      </c>
    </row>
    <row r="18" s="143" customFormat="true" ht="20.1" hidden="false" customHeight="true" outlineLevel="0" collapsed="false">
      <c r="A18" s="445" t="str">
        <f aca="false">A17</f>
        <v>COT.04.0002</v>
      </c>
      <c r="B18" s="446"/>
      <c r="C18" s="447"/>
      <c r="D18" s="447"/>
      <c r="E18" s="455"/>
      <c r="F18" s="449" t="n">
        <f aca="false">689.9/(2.17*0.87)</f>
        <v>365.432491127708</v>
      </c>
      <c r="G18" s="456" t="s">
        <v>4402</v>
      </c>
      <c r="H18" s="451"/>
      <c r="I18" s="452" t="s">
        <v>4403</v>
      </c>
      <c r="J18" s="451" t="s">
        <v>4404</v>
      </c>
      <c r="K18" s="453" t="n">
        <v>44103</v>
      </c>
      <c r="L18" s="454" t="s">
        <v>4409</v>
      </c>
    </row>
    <row r="19" s="143" customFormat="true" ht="20.1" hidden="false" customHeight="true" outlineLevel="0" collapsed="false">
      <c r="A19" s="457" t="str">
        <f aca="false">A18</f>
        <v>COT.04.0002</v>
      </c>
      <c r="B19" s="458"/>
      <c r="C19" s="459"/>
      <c r="D19" s="459"/>
      <c r="E19" s="460"/>
      <c r="F19" s="449"/>
      <c r="G19" s="449"/>
      <c r="H19" s="451"/>
      <c r="I19" s="451"/>
      <c r="J19" s="451"/>
      <c r="K19" s="453"/>
      <c r="L19" s="454"/>
    </row>
    <row r="20" s="143" customFormat="true" ht="38.25" hidden="false" customHeight="false" outlineLevel="0" collapsed="false">
      <c r="A20" s="435" t="s">
        <v>4420</v>
      </c>
      <c r="B20" s="436" t="s">
        <v>4421</v>
      </c>
      <c r="C20" s="437" t="s">
        <v>4401</v>
      </c>
      <c r="D20" s="438" t="s">
        <v>4422</v>
      </c>
      <c r="E20" s="439" t="n">
        <f aca="false">IF(F21=0,0,IF(ISERR(SMALL(F21:F23,1)),SMALL(F21:F23,1),SMALL(F21:F23,1)))</f>
        <v>114.285714285714</v>
      </c>
      <c r="F20" s="440"/>
      <c r="G20" s="441"/>
      <c r="H20" s="441"/>
      <c r="I20" s="441"/>
      <c r="J20" s="442"/>
      <c r="K20" s="443"/>
      <c r="L20" s="444"/>
    </row>
    <row r="21" s="143" customFormat="true" ht="20.1" hidden="false" customHeight="true" outlineLevel="0" collapsed="false">
      <c r="A21" s="445" t="str">
        <f aca="false">A20</f>
        <v>COT.04.0003</v>
      </c>
      <c r="B21" s="446"/>
      <c r="C21" s="447"/>
      <c r="D21" s="461"/>
      <c r="E21" s="461"/>
      <c r="F21" s="449" t="n">
        <f aca="false">(214.08/(2.1*0.8))*(0.8*1.6)</f>
        <v>163.108571428571</v>
      </c>
      <c r="G21" s="450" t="s">
        <v>4423</v>
      </c>
      <c r="H21" s="462" t="s">
        <v>4424</v>
      </c>
      <c r="I21" s="452" t="s">
        <v>4411</v>
      </c>
      <c r="J21" s="451" t="s">
        <v>4412</v>
      </c>
      <c r="K21" s="453" t="n">
        <v>44102</v>
      </c>
      <c r="L21" s="454" t="s">
        <v>4405</v>
      </c>
    </row>
    <row r="22" s="143" customFormat="true" ht="20.1" hidden="false" customHeight="true" outlineLevel="0" collapsed="false">
      <c r="A22" s="445" t="str">
        <f aca="false">A21</f>
        <v>COT.04.0003</v>
      </c>
      <c r="B22" s="446"/>
      <c r="C22" s="447"/>
      <c r="D22" s="447"/>
      <c r="E22" s="455"/>
      <c r="F22" s="449" t="n">
        <f aca="false">(150/(2.1*0.8))*(0.8*1.6)</f>
        <v>114.285714285714</v>
      </c>
      <c r="G22" s="456" t="s">
        <v>4425</v>
      </c>
      <c r="H22" s="451" t="s">
        <v>4426</v>
      </c>
      <c r="I22" s="452" t="s">
        <v>4427</v>
      </c>
      <c r="J22" s="451" t="s">
        <v>4428</v>
      </c>
      <c r="K22" s="453" t="n">
        <v>44102</v>
      </c>
      <c r="L22" s="454" t="s">
        <v>4409</v>
      </c>
    </row>
    <row r="23" s="143" customFormat="true" ht="20.1" hidden="false" customHeight="true" outlineLevel="0" collapsed="false">
      <c r="A23" s="457" t="str">
        <f aca="false">A22</f>
        <v>COT.04.0003</v>
      </c>
      <c r="B23" s="458"/>
      <c r="C23" s="459"/>
      <c r="D23" s="459"/>
      <c r="E23" s="460"/>
      <c r="F23" s="449"/>
      <c r="G23" s="449"/>
      <c r="H23" s="451"/>
      <c r="I23" s="451"/>
      <c r="J23" s="451"/>
      <c r="K23" s="453"/>
      <c r="L23" s="454"/>
    </row>
    <row r="24" s="143" customFormat="true" ht="38.25" hidden="false" customHeight="false" outlineLevel="0" collapsed="false">
      <c r="A24" s="435" t="s">
        <v>4429</v>
      </c>
      <c r="B24" s="436" t="s">
        <v>4430</v>
      </c>
      <c r="C24" s="437" t="s">
        <v>4401</v>
      </c>
      <c r="D24" s="438" t="s">
        <v>4422</v>
      </c>
      <c r="E24" s="439" t="n">
        <f aca="false">IF(F25=0,0,IF(ISERR(SMALL(F25:F27,1)),SMALL(F25:F27,1),SMALL(F25:F27,1)))</f>
        <v>92.8571428571429</v>
      </c>
      <c r="F24" s="440"/>
      <c r="G24" s="441"/>
      <c r="H24" s="441"/>
      <c r="I24" s="441"/>
      <c r="J24" s="442"/>
      <c r="K24" s="443"/>
      <c r="L24" s="444"/>
    </row>
    <row r="25" s="143" customFormat="true" ht="20.1" hidden="false" customHeight="true" outlineLevel="0" collapsed="false">
      <c r="A25" s="445" t="str">
        <f aca="false">A24</f>
        <v>COT.04.0004</v>
      </c>
      <c r="B25" s="446"/>
      <c r="C25" s="447"/>
      <c r="D25" s="461"/>
      <c r="E25" s="461"/>
      <c r="F25" s="449" t="n">
        <f aca="false">(214.08/(2.1*0.8))*(0.8*1.3)</f>
        <v>132.525714285714</v>
      </c>
      <c r="G25" s="450" t="s">
        <v>4423</v>
      </c>
      <c r="H25" s="462" t="s">
        <v>4424</v>
      </c>
      <c r="I25" s="452" t="s">
        <v>4411</v>
      </c>
      <c r="J25" s="451" t="s">
        <v>4412</v>
      </c>
      <c r="K25" s="453" t="n">
        <v>44102</v>
      </c>
      <c r="L25" s="454" t="s">
        <v>4405</v>
      </c>
    </row>
    <row r="26" s="143" customFormat="true" ht="20.1" hidden="false" customHeight="true" outlineLevel="0" collapsed="false">
      <c r="A26" s="445" t="str">
        <f aca="false">A25</f>
        <v>COT.04.0004</v>
      </c>
      <c r="B26" s="446"/>
      <c r="C26" s="447"/>
      <c r="D26" s="447"/>
      <c r="E26" s="455"/>
      <c r="F26" s="449" t="n">
        <f aca="false">(150/(2.1*0.8))*(0.8*1.3)</f>
        <v>92.8571428571429</v>
      </c>
      <c r="G26" s="456" t="s">
        <v>4425</v>
      </c>
      <c r="H26" s="451" t="s">
        <v>4426</v>
      </c>
      <c r="I26" s="452" t="s">
        <v>4427</v>
      </c>
      <c r="J26" s="451" t="s">
        <v>4428</v>
      </c>
      <c r="K26" s="453" t="n">
        <v>44102</v>
      </c>
      <c r="L26" s="454" t="s">
        <v>4409</v>
      </c>
    </row>
    <row r="27" s="143" customFormat="true" ht="20.1" hidden="false" customHeight="true" outlineLevel="0" collapsed="false">
      <c r="A27" s="457" t="str">
        <f aca="false">A26</f>
        <v>COT.04.0004</v>
      </c>
      <c r="B27" s="458"/>
      <c r="C27" s="459"/>
      <c r="D27" s="459"/>
      <c r="E27" s="460"/>
      <c r="F27" s="449"/>
      <c r="G27" s="449"/>
      <c r="H27" s="451"/>
      <c r="I27" s="451"/>
      <c r="J27" s="451"/>
      <c r="K27" s="453"/>
      <c r="L27" s="454"/>
    </row>
    <row r="28" s="143" customFormat="true" ht="20.1" hidden="false" customHeight="true" outlineLevel="0" collapsed="false">
      <c r="A28" s="435" t="s">
        <v>4431</v>
      </c>
      <c r="B28" s="436" t="s">
        <v>4432</v>
      </c>
      <c r="C28" s="437" t="s">
        <v>4401</v>
      </c>
      <c r="D28" s="438" t="s">
        <v>134</v>
      </c>
      <c r="E28" s="439" t="n">
        <f aca="false">IF(F29=0,0,IF(ISERR(SMALL(F29:F32,1)),SMALL(F29:F32,1),SMALL(F29:F32,1)))</f>
        <v>1388.92</v>
      </c>
      <c r="F28" s="440"/>
      <c r="G28" s="441"/>
      <c r="H28" s="441"/>
      <c r="I28" s="441"/>
      <c r="J28" s="442"/>
      <c r="K28" s="443"/>
      <c r="L28" s="444"/>
    </row>
    <row r="29" s="143" customFormat="true" ht="20.1" hidden="false" customHeight="true" outlineLevel="0" collapsed="false">
      <c r="A29" s="445" t="str">
        <f aca="false">A28</f>
        <v>COT.04.0005</v>
      </c>
      <c r="B29" s="446"/>
      <c r="C29" s="447"/>
      <c r="D29" s="447"/>
      <c r="E29" s="448"/>
      <c r="F29" s="449" t="n">
        <v>1547.94</v>
      </c>
      <c r="G29" s="450" t="s">
        <v>4433</v>
      </c>
      <c r="H29" s="451" t="s">
        <v>4434</v>
      </c>
      <c r="I29" s="452" t="s">
        <v>4435</v>
      </c>
      <c r="J29" s="451" t="s">
        <v>4436</v>
      </c>
      <c r="K29" s="453" t="n">
        <v>44102</v>
      </c>
      <c r="L29" s="454" t="s">
        <v>4405</v>
      </c>
    </row>
    <row r="30" s="143" customFormat="true" ht="20.1" hidden="false" customHeight="true" outlineLevel="0" collapsed="false">
      <c r="A30" s="445" t="str">
        <f aca="false">A29</f>
        <v>COT.04.0005</v>
      </c>
      <c r="B30" s="446"/>
      <c r="C30" s="447"/>
      <c r="D30" s="447"/>
      <c r="E30" s="455"/>
      <c r="F30" s="449" t="n">
        <v>1388.92</v>
      </c>
      <c r="G30" s="456" t="s">
        <v>4437</v>
      </c>
      <c r="H30" s="451" t="s">
        <v>4438</v>
      </c>
      <c r="I30" s="452" t="s">
        <v>4439</v>
      </c>
      <c r="J30" s="451" t="s">
        <v>4440</v>
      </c>
      <c r="K30" s="453" t="n">
        <v>44102</v>
      </c>
      <c r="L30" s="454" t="s">
        <v>4409</v>
      </c>
    </row>
    <row r="31" s="143" customFormat="true" ht="20.1" hidden="false" customHeight="true" outlineLevel="0" collapsed="false">
      <c r="A31" s="445" t="str">
        <f aca="false">A30</f>
        <v>COT.04.0005</v>
      </c>
      <c r="B31" s="446"/>
      <c r="C31" s="447"/>
      <c r="D31" s="447"/>
      <c r="E31" s="455"/>
      <c r="F31" s="449" t="n">
        <v>1796</v>
      </c>
      <c r="G31" s="456" t="s">
        <v>4441</v>
      </c>
      <c r="H31" s="451" t="s">
        <v>4442</v>
      </c>
      <c r="I31" s="452" t="s">
        <v>4443</v>
      </c>
      <c r="J31" s="451" t="s">
        <v>4444</v>
      </c>
      <c r="K31" s="453" t="n">
        <v>44102</v>
      </c>
      <c r="L31" s="454" t="s">
        <v>4413</v>
      </c>
    </row>
    <row r="32" s="143" customFormat="true" ht="20.1" hidden="false" customHeight="true" outlineLevel="0" collapsed="false">
      <c r="A32" s="435" t="s">
        <v>4445</v>
      </c>
      <c r="B32" s="436" t="s">
        <v>4446</v>
      </c>
      <c r="C32" s="437" t="s">
        <v>4401</v>
      </c>
      <c r="D32" s="438" t="s">
        <v>134</v>
      </c>
      <c r="E32" s="439" t="n">
        <f aca="false">IF(F33=0,0,IF(ISERR(SMALL(F33:F35,1)),SMALL(F33:F35,1),SMALL(F33:F35,1)))</f>
        <v>863</v>
      </c>
      <c r="F32" s="440"/>
      <c r="G32" s="441"/>
      <c r="H32" s="441"/>
      <c r="I32" s="441"/>
      <c r="J32" s="442"/>
      <c r="K32" s="443"/>
      <c r="L32" s="444"/>
    </row>
    <row r="33" s="143" customFormat="true" ht="20.1" hidden="false" customHeight="true" outlineLevel="0" collapsed="false">
      <c r="A33" s="445" t="str">
        <f aca="false">A32</f>
        <v>COT.04.0006</v>
      </c>
      <c r="B33" s="446"/>
      <c r="C33" s="447"/>
      <c r="D33" s="447"/>
      <c r="E33" s="448"/>
      <c r="F33" s="449" t="n">
        <v>3819.9</v>
      </c>
      <c r="G33" s="456" t="s">
        <v>4402</v>
      </c>
      <c r="H33" s="451"/>
      <c r="I33" s="452" t="s">
        <v>4403</v>
      </c>
      <c r="J33" s="451" t="s">
        <v>4404</v>
      </c>
      <c r="K33" s="453" t="n">
        <v>44102</v>
      </c>
      <c r="L33" s="454" t="s">
        <v>4405</v>
      </c>
    </row>
    <row r="34" s="143" customFormat="true" ht="20.1" hidden="false" customHeight="true" outlineLevel="0" collapsed="false">
      <c r="A34" s="445" t="str">
        <f aca="false">A33</f>
        <v>COT.04.0006</v>
      </c>
      <c r="B34" s="446"/>
      <c r="C34" s="447"/>
      <c r="D34" s="447"/>
      <c r="E34" s="455"/>
      <c r="F34" s="449" t="n">
        <v>863</v>
      </c>
      <c r="G34" s="456" t="s">
        <v>4406</v>
      </c>
      <c r="H34" s="451" t="s">
        <v>4447</v>
      </c>
      <c r="I34" s="452" t="s">
        <v>4407</v>
      </c>
      <c r="J34" s="451" t="s">
        <v>4408</v>
      </c>
      <c r="K34" s="453" t="n">
        <v>44103</v>
      </c>
      <c r="L34" s="454" t="s">
        <v>4409</v>
      </c>
    </row>
    <row r="35" s="143" customFormat="true" ht="20.1" hidden="false" customHeight="true" outlineLevel="0" collapsed="false">
      <c r="A35" s="457" t="str">
        <f aca="false">A34</f>
        <v>COT.04.0006</v>
      </c>
      <c r="B35" s="458"/>
      <c r="C35" s="459"/>
      <c r="D35" s="459"/>
      <c r="E35" s="460"/>
      <c r="F35" s="449"/>
      <c r="G35" s="449"/>
      <c r="H35" s="451"/>
      <c r="I35" s="451"/>
      <c r="J35" s="451"/>
      <c r="K35" s="453"/>
      <c r="L35" s="454"/>
    </row>
    <row r="36" s="143" customFormat="true" ht="38.25" hidden="false" customHeight="false" outlineLevel="0" collapsed="false">
      <c r="A36" s="435" t="s">
        <v>4448</v>
      </c>
      <c r="B36" s="436" t="s">
        <v>4449</v>
      </c>
      <c r="C36" s="437" t="s">
        <v>4401</v>
      </c>
      <c r="D36" s="438" t="s">
        <v>134</v>
      </c>
      <c r="E36" s="439" t="n">
        <f aca="false">IF(F37=0,0,IF(ISERR(SMALL(F37:F39,1)),SMALL(F37:F39,1),SMALL(F37:F39,1)))</f>
        <v>13452.78</v>
      </c>
      <c r="F36" s="440"/>
      <c r="G36" s="441"/>
      <c r="H36" s="441"/>
      <c r="I36" s="441"/>
      <c r="J36" s="442"/>
      <c r="K36" s="443"/>
      <c r="L36" s="444"/>
    </row>
    <row r="37" s="143" customFormat="true" ht="21.95" hidden="false" customHeight="true" outlineLevel="0" collapsed="false">
      <c r="A37" s="445" t="str">
        <f aca="false">A36</f>
        <v>COT.05.0001</v>
      </c>
      <c r="B37" s="446"/>
      <c r="C37" s="447"/>
      <c r="D37" s="447"/>
      <c r="E37" s="448"/>
      <c r="F37" s="449" t="n">
        <v>13452.78</v>
      </c>
      <c r="G37" s="450" t="s">
        <v>4450</v>
      </c>
      <c r="H37" s="451" t="s">
        <v>4451</v>
      </c>
      <c r="I37" s="452" t="s">
        <v>4452</v>
      </c>
      <c r="J37" s="451" t="s">
        <v>4453</v>
      </c>
      <c r="K37" s="453" t="n">
        <v>44096</v>
      </c>
      <c r="L37" s="454" t="s">
        <v>4405</v>
      </c>
    </row>
    <row r="38" s="143" customFormat="true" ht="21.95" hidden="false" customHeight="true" outlineLevel="0" collapsed="false">
      <c r="A38" s="445" t="str">
        <f aca="false">A37</f>
        <v>COT.05.0001</v>
      </c>
      <c r="B38" s="446"/>
      <c r="C38" s="447"/>
      <c r="D38" s="447"/>
      <c r="E38" s="455"/>
      <c r="F38" s="449"/>
      <c r="G38" s="456"/>
      <c r="H38" s="451"/>
      <c r="I38" s="463"/>
      <c r="J38" s="451"/>
      <c r="K38" s="453"/>
      <c r="L38" s="454"/>
    </row>
    <row r="39" s="143" customFormat="true" ht="21.95" hidden="false" customHeight="true" outlineLevel="0" collapsed="false">
      <c r="A39" s="457" t="str">
        <f aca="false">A38</f>
        <v>COT.05.0001</v>
      </c>
      <c r="B39" s="458"/>
      <c r="C39" s="459"/>
      <c r="D39" s="459"/>
      <c r="E39" s="460"/>
      <c r="F39" s="449"/>
      <c r="G39" s="449"/>
      <c r="H39" s="451"/>
      <c r="I39" s="451"/>
      <c r="J39" s="451"/>
      <c r="K39" s="453"/>
      <c r="L39" s="454"/>
    </row>
    <row r="40" s="143" customFormat="true" ht="20.1" hidden="false" customHeight="true" outlineLevel="0" collapsed="false">
      <c r="A40" s="435" t="s">
        <v>4454</v>
      </c>
      <c r="B40" s="436" t="s">
        <v>4455</v>
      </c>
      <c r="C40" s="437" t="s">
        <v>4401</v>
      </c>
      <c r="D40" s="438" t="s">
        <v>134</v>
      </c>
      <c r="E40" s="439" t="n">
        <f aca="false">IF(F41=0,0,IF(ISERR(SMALL(F41:F43,1)),SMALL(F41:F43,1),SMALL(F41:F43,1)))</f>
        <v>141.23</v>
      </c>
      <c r="F40" s="440"/>
      <c r="G40" s="441"/>
      <c r="H40" s="441"/>
      <c r="I40" s="441"/>
      <c r="J40" s="442"/>
      <c r="K40" s="443"/>
      <c r="L40" s="444"/>
    </row>
    <row r="41" s="143" customFormat="true" ht="21.95" hidden="false" customHeight="true" outlineLevel="0" collapsed="false">
      <c r="A41" s="445" t="str">
        <f aca="false">A40</f>
        <v>COT.05.0002</v>
      </c>
      <c r="B41" s="446"/>
      <c r="C41" s="447"/>
      <c r="D41" s="447"/>
      <c r="E41" s="448"/>
      <c r="F41" s="449" t="n">
        <v>141.23</v>
      </c>
      <c r="G41" s="450" t="s">
        <v>4402</v>
      </c>
      <c r="H41" s="451"/>
      <c r="I41" s="452" t="s">
        <v>4403</v>
      </c>
      <c r="J41" s="451" t="s">
        <v>4404</v>
      </c>
      <c r="K41" s="453" t="n">
        <v>44096</v>
      </c>
      <c r="L41" s="454" t="s">
        <v>4405</v>
      </c>
    </row>
    <row r="42" s="143" customFormat="true" ht="21.95" hidden="false" customHeight="true" outlineLevel="0" collapsed="false">
      <c r="A42" s="445" t="str">
        <f aca="false">A41</f>
        <v>COT.05.0002</v>
      </c>
      <c r="B42" s="446"/>
      <c r="C42" s="447"/>
      <c r="D42" s="447"/>
      <c r="E42" s="455"/>
      <c r="F42" s="449"/>
      <c r="G42" s="456"/>
      <c r="H42" s="451"/>
      <c r="I42" s="463"/>
      <c r="J42" s="451"/>
      <c r="K42" s="453"/>
      <c r="L42" s="454"/>
    </row>
    <row r="43" s="143" customFormat="true" ht="21.95" hidden="false" customHeight="true" outlineLevel="0" collapsed="false">
      <c r="A43" s="457" t="str">
        <f aca="false">A42</f>
        <v>COT.05.0002</v>
      </c>
      <c r="B43" s="458"/>
      <c r="C43" s="459"/>
      <c r="D43" s="459"/>
      <c r="E43" s="460"/>
      <c r="F43" s="449"/>
      <c r="G43" s="449"/>
      <c r="H43" s="451"/>
      <c r="I43" s="451"/>
      <c r="J43" s="451"/>
      <c r="K43" s="453"/>
      <c r="L43" s="454"/>
    </row>
    <row r="44" s="143" customFormat="true" ht="25.5" hidden="false" customHeight="false" outlineLevel="0" collapsed="false">
      <c r="A44" s="435" t="s">
        <v>4456</v>
      </c>
      <c r="B44" s="436" t="s">
        <v>4457</v>
      </c>
      <c r="C44" s="437" t="s">
        <v>4401</v>
      </c>
      <c r="D44" s="438" t="s">
        <v>120</v>
      </c>
      <c r="E44" s="439" t="n">
        <f aca="false">IF(F45=0,0,IF(ISERR(SMALL(F45:F47,1)),SMALL(F45:F47,1),SMALL(F45:F47,1)))</f>
        <v>57.6333333333333</v>
      </c>
      <c r="F44" s="440"/>
      <c r="G44" s="441"/>
      <c r="H44" s="441"/>
      <c r="I44" s="441"/>
      <c r="J44" s="442"/>
      <c r="K44" s="443"/>
      <c r="L44" s="444"/>
    </row>
    <row r="45" s="143" customFormat="true" ht="15" hidden="false" customHeight="false" outlineLevel="0" collapsed="false">
      <c r="A45" s="445" t="str">
        <f aca="false">A44</f>
        <v>COT.05.0003</v>
      </c>
      <c r="B45" s="446"/>
      <c r="C45" s="447"/>
      <c r="D45" s="447"/>
      <c r="E45" s="448"/>
      <c r="F45" s="449" t="n">
        <f aca="false">345.8/6</f>
        <v>57.6333333333333</v>
      </c>
      <c r="G45" s="450" t="s">
        <v>4458</v>
      </c>
      <c r="H45" s="451" t="s">
        <v>4459</v>
      </c>
      <c r="I45" s="452" t="s">
        <v>4460</v>
      </c>
      <c r="J45" s="451" t="s">
        <v>4461</v>
      </c>
      <c r="K45" s="453" t="n">
        <v>44102</v>
      </c>
      <c r="L45" s="454" t="s">
        <v>4405</v>
      </c>
    </row>
    <row r="46" s="143" customFormat="true" ht="15" hidden="false" customHeight="false" outlineLevel="0" collapsed="false">
      <c r="A46" s="445" t="str">
        <f aca="false">A45</f>
        <v>COT.05.0003</v>
      </c>
      <c r="B46" s="446"/>
      <c r="C46" s="447"/>
      <c r="D46" s="447"/>
      <c r="E46" s="455"/>
      <c r="F46" s="449" t="n">
        <f aca="false">360.05/6</f>
        <v>60.0083333333333</v>
      </c>
      <c r="G46" s="456" t="s">
        <v>4462</v>
      </c>
      <c r="H46" s="451" t="s">
        <v>4463</v>
      </c>
      <c r="I46" s="452" t="s">
        <v>4464</v>
      </c>
      <c r="J46" s="451" t="s">
        <v>4465</v>
      </c>
      <c r="K46" s="453" t="n">
        <v>44102</v>
      </c>
      <c r="L46" s="454" t="s">
        <v>4409</v>
      </c>
    </row>
    <row r="47" s="143" customFormat="true" ht="15" hidden="false" customHeight="false" outlineLevel="0" collapsed="false">
      <c r="A47" s="457" t="str">
        <f aca="false">A46</f>
        <v>COT.05.0003</v>
      </c>
      <c r="B47" s="458"/>
      <c r="C47" s="459"/>
      <c r="D47" s="459"/>
      <c r="E47" s="460"/>
      <c r="F47" s="449" t="n">
        <f aca="false">475.7/6</f>
        <v>79.2833333333333</v>
      </c>
      <c r="G47" s="449" t="s">
        <v>4466</v>
      </c>
      <c r="H47" s="451" t="s">
        <v>4467</v>
      </c>
      <c r="I47" s="452" t="s">
        <v>4468</v>
      </c>
      <c r="J47" s="451" t="s">
        <v>4469</v>
      </c>
      <c r="K47" s="453" t="n">
        <v>44102</v>
      </c>
      <c r="L47" s="454" t="s">
        <v>4413</v>
      </c>
    </row>
    <row r="48" s="143" customFormat="true" ht="25.5" hidden="false" customHeight="false" outlineLevel="0" collapsed="false">
      <c r="A48" s="435" t="s">
        <v>4470</v>
      </c>
      <c r="B48" s="436" t="s">
        <v>4471</v>
      </c>
      <c r="C48" s="437" t="s">
        <v>4401</v>
      </c>
      <c r="D48" s="438" t="s">
        <v>120</v>
      </c>
      <c r="E48" s="439" t="n">
        <f aca="false">IF(F49=0,0,IF(ISERR(SMALL(F49:F51,1)),SMALL(F49:F51,1),SMALL(F49:F51,1)))</f>
        <v>73.65</v>
      </c>
      <c r="F48" s="440"/>
      <c r="G48" s="441"/>
      <c r="H48" s="441"/>
      <c r="I48" s="441"/>
      <c r="J48" s="442"/>
      <c r="K48" s="443"/>
      <c r="L48" s="444"/>
    </row>
    <row r="49" s="143" customFormat="true" ht="15" hidden="false" customHeight="false" outlineLevel="0" collapsed="false">
      <c r="A49" s="445" t="str">
        <f aca="false">A48</f>
        <v>COT.05.0004</v>
      </c>
      <c r="B49" s="446"/>
      <c r="C49" s="447"/>
      <c r="D49" s="447"/>
      <c r="E49" s="448"/>
      <c r="F49" s="449" t="n">
        <f aca="false">441.9/6</f>
        <v>73.65</v>
      </c>
      <c r="G49" s="450" t="s">
        <v>4458</v>
      </c>
      <c r="H49" s="451" t="s">
        <v>4459</v>
      </c>
      <c r="I49" s="452" t="s">
        <v>4460</v>
      </c>
      <c r="J49" s="451" t="s">
        <v>4461</v>
      </c>
      <c r="K49" s="453" t="n">
        <v>44102</v>
      </c>
      <c r="L49" s="454" t="s">
        <v>4405</v>
      </c>
    </row>
    <row r="50" s="143" customFormat="true" ht="15" hidden="false" customHeight="false" outlineLevel="0" collapsed="false">
      <c r="A50" s="445" t="str">
        <f aca="false">A49</f>
        <v>COT.05.0004</v>
      </c>
      <c r="B50" s="446"/>
      <c r="C50" s="447"/>
      <c r="D50" s="447"/>
      <c r="E50" s="455"/>
      <c r="F50" s="449" t="n">
        <f aca="false">533.9/6</f>
        <v>88.9833333333333</v>
      </c>
      <c r="G50" s="456" t="s">
        <v>4462</v>
      </c>
      <c r="H50" s="451" t="s">
        <v>4463</v>
      </c>
      <c r="I50" s="452" t="s">
        <v>4464</v>
      </c>
      <c r="J50" s="462" t="s">
        <v>4465</v>
      </c>
      <c r="K50" s="453" t="n">
        <v>44102</v>
      </c>
      <c r="L50" s="454" t="s">
        <v>4409</v>
      </c>
    </row>
    <row r="51" s="143" customFormat="true" ht="20.1" hidden="false" customHeight="true" outlineLevel="0" collapsed="false">
      <c r="A51" s="457" t="str">
        <f aca="false">A50</f>
        <v>COT.05.0004</v>
      </c>
      <c r="B51" s="458"/>
      <c r="C51" s="459"/>
      <c r="D51" s="459"/>
      <c r="E51" s="460"/>
      <c r="F51" s="449"/>
      <c r="G51" s="449"/>
      <c r="H51" s="451"/>
      <c r="I51" s="451"/>
      <c r="J51" s="451"/>
      <c r="K51" s="453"/>
      <c r="L51" s="454"/>
    </row>
    <row r="52" s="143" customFormat="true" ht="25.5" hidden="false" customHeight="false" outlineLevel="0" collapsed="false">
      <c r="A52" s="435" t="s">
        <v>4472</v>
      </c>
      <c r="B52" s="436" t="s">
        <v>4473</v>
      </c>
      <c r="C52" s="437" t="s">
        <v>4401</v>
      </c>
      <c r="D52" s="438" t="s">
        <v>120</v>
      </c>
      <c r="E52" s="439" t="n">
        <f aca="false">IF(F53=0,0,IF(ISERR(SMALL(F53:F55,1)),SMALL(F53:F55,1),SMALL(F53:F55,1)))</f>
        <v>81.8166666666667</v>
      </c>
      <c r="F52" s="440"/>
      <c r="G52" s="441"/>
      <c r="H52" s="441"/>
      <c r="I52" s="441"/>
      <c r="J52" s="442"/>
      <c r="K52" s="443"/>
      <c r="L52" s="444"/>
    </row>
    <row r="53" s="143" customFormat="true" ht="20.1" hidden="false" customHeight="true" outlineLevel="0" collapsed="false">
      <c r="A53" s="445" t="str">
        <f aca="false">A52</f>
        <v>COT.05.0005</v>
      </c>
      <c r="B53" s="446"/>
      <c r="C53" s="447"/>
      <c r="D53" s="447"/>
      <c r="E53" s="448"/>
      <c r="F53" s="449" t="n">
        <f aca="false">490.9/6</f>
        <v>81.8166666666667</v>
      </c>
      <c r="G53" s="450" t="s">
        <v>4458</v>
      </c>
      <c r="H53" s="451" t="s">
        <v>4459</v>
      </c>
      <c r="I53" s="452" t="s">
        <v>4460</v>
      </c>
      <c r="J53" s="462" t="s">
        <v>4461</v>
      </c>
      <c r="K53" s="453" t="n">
        <v>44102</v>
      </c>
      <c r="L53" s="454" t="s">
        <v>4405</v>
      </c>
    </row>
    <row r="54" s="143" customFormat="true" ht="20.1" hidden="false" customHeight="true" outlineLevel="0" collapsed="false">
      <c r="A54" s="445" t="str">
        <f aca="false">A53</f>
        <v>COT.05.0005</v>
      </c>
      <c r="B54" s="446"/>
      <c r="C54" s="447"/>
      <c r="D54" s="447"/>
      <c r="E54" s="455"/>
      <c r="F54" s="449"/>
      <c r="G54" s="456"/>
      <c r="H54" s="451"/>
      <c r="I54" s="463"/>
      <c r="J54" s="451"/>
      <c r="K54" s="453"/>
      <c r="L54" s="454"/>
    </row>
    <row r="55" s="143" customFormat="true" ht="20.1" hidden="false" customHeight="true" outlineLevel="0" collapsed="false">
      <c r="A55" s="457" t="str">
        <f aca="false">A54</f>
        <v>COT.05.0005</v>
      </c>
      <c r="B55" s="458"/>
      <c r="C55" s="459"/>
      <c r="D55" s="459"/>
      <c r="E55" s="460"/>
      <c r="F55" s="449"/>
      <c r="G55" s="449"/>
      <c r="H55" s="451"/>
      <c r="I55" s="451"/>
      <c r="J55" s="451"/>
      <c r="K55" s="453"/>
      <c r="L55" s="454"/>
    </row>
    <row r="56" s="143" customFormat="true" ht="59.25" hidden="false" customHeight="true" outlineLevel="0" collapsed="false">
      <c r="A56" s="435" t="s">
        <v>4474</v>
      </c>
      <c r="B56" s="436" t="s">
        <v>4475</v>
      </c>
      <c r="C56" s="437" t="s">
        <v>4401</v>
      </c>
      <c r="D56" s="438" t="s">
        <v>134</v>
      </c>
      <c r="E56" s="439" t="n">
        <f aca="false">IF(F57=0,0,IF(ISERR(SMALL(F57:F59,1)),SMALL(F57:F59,1),SMALL(F57:F59,1)))</f>
        <v>24869</v>
      </c>
      <c r="F56" s="440"/>
      <c r="G56" s="441"/>
      <c r="H56" s="441"/>
      <c r="I56" s="441"/>
      <c r="J56" s="442"/>
      <c r="K56" s="443"/>
      <c r="L56" s="444"/>
    </row>
    <row r="57" s="143" customFormat="true" ht="20.1" hidden="false" customHeight="true" outlineLevel="0" collapsed="false">
      <c r="A57" s="445" t="str">
        <f aca="false">A56</f>
        <v>COT.05.0006</v>
      </c>
      <c r="B57" s="446"/>
      <c r="C57" s="447"/>
      <c r="D57" s="447"/>
      <c r="E57" s="448"/>
      <c r="F57" s="449" t="n">
        <v>24869</v>
      </c>
      <c r="G57" s="450" t="s">
        <v>4476</v>
      </c>
      <c r="H57" s="451" t="s">
        <v>4477</v>
      </c>
      <c r="I57" s="464" t="s">
        <v>4478</v>
      </c>
      <c r="J57" s="451" t="s">
        <v>4479</v>
      </c>
      <c r="K57" s="453" t="n">
        <v>43907</v>
      </c>
      <c r="L57" s="454" t="s">
        <v>4405</v>
      </c>
    </row>
    <row r="58" s="143" customFormat="true" ht="20.1" hidden="false" customHeight="true" outlineLevel="0" collapsed="false">
      <c r="A58" s="445" t="str">
        <f aca="false">A57</f>
        <v>COT.05.0006</v>
      </c>
      <c r="B58" s="446"/>
      <c r="C58" s="447"/>
      <c r="D58" s="447"/>
      <c r="E58" s="455"/>
      <c r="F58" s="449"/>
      <c r="G58" s="456"/>
      <c r="H58" s="451"/>
      <c r="I58" s="463"/>
      <c r="J58" s="451"/>
      <c r="K58" s="453"/>
      <c r="L58" s="454"/>
    </row>
    <row r="59" s="143" customFormat="true" ht="20.1" hidden="false" customHeight="true" outlineLevel="0" collapsed="false">
      <c r="A59" s="457" t="str">
        <f aca="false">A58</f>
        <v>COT.05.0006</v>
      </c>
      <c r="B59" s="458"/>
      <c r="C59" s="459"/>
      <c r="D59" s="459"/>
      <c r="E59" s="460"/>
      <c r="F59" s="449"/>
      <c r="G59" s="449"/>
      <c r="H59" s="451"/>
      <c r="I59" s="451"/>
      <c r="J59" s="451"/>
      <c r="K59" s="453"/>
      <c r="L59" s="454"/>
    </row>
    <row r="60" s="143" customFormat="true" ht="59.25" hidden="false" customHeight="true" outlineLevel="0" collapsed="false">
      <c r="A60" s="435" t="s">
        <v>4480</v>
      </c>
      <c r="B60" s="436" t="s">
        <v>4481</v>
      </c>
      <c r="C60" s="437" t="s">
        <v>4401</v>
      </c>
      <c r="D60" s="438" t="s">
        <v>134</v>
      </c>
      <c r="E60" s="439" t="n">
        <f aca="false">IF(F61=0,0,IF(ISERR(SMALL(F61:F63,1)),SMALL(F61:F63,1),SMALL(F61:F63,1)))</f>
        <v>54.9</v>
      </c>
      <c r="F60" s="440"/>
      <c r="G60" s="441"/>
      <c r="H60" s="441"/>
      <c r="I60" s="441"/>
      <c r="J60" s="442"/>
      <c r="K60" s="443"/>
      <c r="L60" s="444"/>
    </row>
    <row r="61" s="143" customFormat="true" ht="20.1" hidden="false" customHeight="true" outlineLevel="0" collapsed="false">
      <c r="A61" s="445" t="str">
        <f aca="false">A60</f>
        <v>COT.05.0007</v>
      </c>
      <c r="B61" s="446"/>
      <c r="C61" s="447"/>
      <c r="D61" s="447"/>
      <c r="E61" s="448"/>
      <c r="F61" s="449" t="n">
        <v>54.9</v>
      </c>
      <c r="G61" s="450" t="s">
        <v>4482</v>
      </c>
      <c r="H61" s="451" t="s">
        <v>4477</v>
      </c>
      <c r="I61" s="464" t="s">
        <v>4483</v>
      </c>
      <c r="J61" s="451" t="s">
        <v>4484</v>
      </c>
      <c r="K61" s="453" t="n">
        <v>44138</v>
      </c>
      <c r="L61" s="454" t="s">
        <v>4405</v>
      </c>
    </row>
    <row r="62" s="143" customFormat="true" ht="20.1" hidden="false" customHeight="true" outlineLevel="0" collapsed="false">
      <c r="A62" s="445" t="str">
        <f aca="false">A61</f>
        <v>COT.05.0007</v>
      </c>
      <c r="B62" s="446"/>
      <c r="C62" s="447"/>
      <c r="D62" s="447"/>
      <c r="E62" s="455"/>
      <c r="F62" s="449"/>
      <c r="G62" s="456"/>
      <c r="H62" s="451"/>
      <c r="I62" s="463"/>
      <c r="J62" s="451"/>
      <c r="K62" s="453"/>
      <c r="L62" s="454"/>
    </row>
    <row r="63" s="143" customFormat="true" ht="20.1" hidden="false" customHeight="true" outlineLevel="0" collapsed="false">
      <c r="A63" s="457" t="str">
        <f aca="false">A62</f>
        <v>COT.05.0007</v>
      </c>
      <c r="B63" s="458"/>
      <c r="C63" s="459"/>
      <c r="D63" s="459"/>
      <c r="E63" s="460"/>
      <c r="F63" s="449"/>
      <c r="G63" s="449"/>
      <c r="H63" s="451"/>
      <c r="I63" s="451"/>
      <c r="J63" s="451"/>
      <c r="K63" s="453"/>
      <c r="L63" s="454"/>
    </row>
    <row r="64" s="143" customFormat="true" ht="25.5" hidden="false" customHeight="false" outlineLevel="0" collapsed="false">
      <c r="A64" s="435" t="s">
        <v>4485</v>
      </c>
      <c r="B64" s="436" t="s">
        <v>4486</v>
      </c>
      <c r="C64" s="437" t="s">
        <v>4401</v>
      </c>
      <c r="D64" s="438" t="s">
        <v>134</v>
      </c>
      <c r="E64" s="439" t="n">
        <f aca="false">IF(F65=0,0,IF(ISERR(SMALL(F65:F67,1)),SMALL(F65:F67,1),SMALL(F65:F67,1)))</f>
        <v>158.77</v>
      </c>
      <c r="F64" s="440"/>
      <c r="G64" s="441"/>
      <c r="H64" s="441"/>
      <c r="I64" s="441"/>
      <c r="J64" s="442"/>
      <c r="K64" s="443"/>
      <c r="L64" s="444"/>
    </row>
    <row r="65" s="143" customFormat="true" ht="20.1" hidden="false" customHeight="true" outlineLevel="0" collapsed="false">
      <c r="A65" s="445" t="str">
        <f aca="false">A64</f>
        <v>COT.06.0001</v>
      </c>
      <c r="B65" s="446"/>
      <c r="C65" s="447"/>
      <c r="D65" s="447"/>
      <c r="E65" s="448"/>
      <c r="F65" s="449" t="n">
        <v>158.77</v>
      </c>
      <c r="G65" s="450" t="s">
        <v>4487</v>
      </c>
      <c r="H65" s="451" t="s">
        <v>4488</v>
      </c>
      <c r="I65" s="452" t="s">
        <v>4489</v>
      </c>
      <c r="J65" s="451" t="s">
        <v>4490</v>
      </c>
      <c r="K65" s="453" t="n">
        <v>44102</v>
      </c>
      <c r="L65" s="454" t="s">
        <v>4405</v>
      </c>
    </row>
    <row r="66" s="143" customFormat="true" ht="20.1" hidden="false" customHeight="true" outlineLevel="0" collapsed="false">
      <c r="A66" s="445" t="str">
        <f aca="false">A65</f>
        <v>COT.06.0001</v>
      </c>
      <c r="B66" s="446"/>
      <c r="C66" s="447"/>
      <c r="D66" s="447"/>
      <c r="E66" s="455"/>
      <c r="F66" s="449" t="n">
        <v>220.9</v>
      </c>
      <c r="G66" s="456" t="s">
        <v>4491</v>
      </c>
      <c r="H66" s="451" t="s">
        <v>4492</v>
      </c>
      <c r="I66" s="452" t="s">
        <v>4493</v>
      </c>
      <c r="J66" s="451" t="s">
        <v>4494</v>
      </c>
      <c r="K66" s="453" t="n">
        <v>44102</v>
      </c>
      <c r="L66" s="454" t="s">
        <v>4409</v>
      </c>
    </row>
    <row r="67" s="143" customFormat="true" ht="28.5" hidden="false" customHeight="true" outlineLevel="0" collapsed="false">
      <c r="A67" s="457" t="str">
        <f aca="false">A66</f>
        <v>COT.06.0001</v>
      </c>
      <c r="B67" s="458"/>
      <c r="C67" s="459"/>
      <c r="D67" s="459"/>
      <c r="E67" s="460"/>
      <c r="F67" s="449" t="n">
        <v>214.1</v>
      </c>
      <c r="G67" s="449" t="s">
        <v>4495</v>
      </c>
      <c r="H67" s="451" t="s">
        <v>4496</v>
      </c>
      <c r="I67" s="452" t="s">
        <v>4497</v>
      </c>
      <c r="J67" s="451" t="s">
        <v>4498</v>
      </c>
      <c r="K67" s="453" t="n">
        <v>44102</v>
      </c>
      <c r="L67" s="454" t="s">
        <v>4413</v>
      </c>
    </row>
    <row r="68" s="143" customFormat="true" ht="20.1" hidden="false" customHeight="true" outlineLevel="0" collapsed="false">
      <c r="A68" s="435" t="s">
        <v>4499</v>
      </c>
      <c r="B68" s="436" t="s">
        <v>4500</v>
      </c>
      <c r="C68" s="437" t="s">
        <v>4401</v>
      </c>
      <c r="D68" s="438" t="s">
        <v>134</v>
      </c>
      <c r="E68" s="439" t="n">
        <f aca="false">IF(F69=0,0,IF(ISERR(SMALL(F69:F71,1)),SMALL(F69:F71,1),SMALL(F69:F71,1)))</f>
        <v>0.39</v>
      </c>
      <c r="F68" s="440"/>
      <c r="G68" s="441"/>
      <c r="H68" s="441"/>
      <c r="I68" s="441"/>
      <c r="J68" s="442"/>
      <c r="K68" s="443"/>
      <c r="L68" s="444"/>
    </row>
    <row r="69" s="143" customFormat="true" ht="20.1" hidden="false" customHeight="true" outlineLevel="0" collapsed="false">
      <c r="A69" s="445" t="str">
        <f aca="false">A68</f>
        <v>COT.06.0002</v>
      </c>
      <c r="B69" s="446"/>
      <c r="C69" s="447"/>
      <c r="D69" s="447"/>
      <c r="E69" s="448"/>
      <c r="F69" s="449" t="n">
        <v>0.39</v>
      </c>
      <c r="G69" s="456" t="s">
        <v>4491</v>
      </c>
      <c r="H69" s="451" t="s">
        <v>4492</v>
      </c>
      <c r="I69" s="452" t="s">
        <v>4493</v>
      </c>
      <c r="J69" s="451" t="s">
        <v>4494</v>
      </c>
      <c r="K69" s="453" t="n">
        <v>44102</v>
      </c>
      <c r="L69" s="454" t="s">
        <v>4405</v>
      </c>
    </row>
    <row r="70" s="143" customFormat="true" ht="20.1" hidden="false" customHeight="true" outlineLevel="0" collapsed="false">
      <c r="A70" s="445" t="str">
        <f aca="false">A69</f>
        <v>COT.06.0002</v>
      </c>
      <c r="B70" s="446"/>
      <c r="C70" s="447"/>
      <c r="D70" s="447"/>
      <c r="E70" s="455"/>
      <c r="F70" s="449" t="n">
        <v>0.57</v>
      </c>
      <c r="G70" s="456" t="s">
        <v>4402</v>
      </c>
      <c r="H70" s="451"/>
      <c r="I70" s="452" t="s">
        <v>4403</v>
      </c>
      <c r="J70" s="451" t="s">
        <v>4404</v>
      </c>
      <c r="K70" s="453" t="n">
        <v>44102</v>
      </c>
      <c r="L70" s="454" t="s">
        <v>4409</v>
      </c>
    </row>
    <row r="71" s="143" customFormat="true" ht="20.1" hidden="false" customHeight="true" outlineLevel="0" collapsed="false">
      <c r="A71" s="457" t="str">
        <f aca="false">A70</f>
        <v>COT.06.0002</v>
      </c>
      <c r="B71" s="458"/>
      <c r="C71" s="459"/>
      <c r="D71" s="459"/>
      <c r="E71" s="460"/>
      <c r="F71" s="449" t="n">
        <v>0.75</v>
      </c>
      <c r="G71" s="449" t="s">
        <v>4501</v>
      </c>
      <c r="H71" s="451" t="s">
        <v>4502</v>
      </c>
      <c r="I71" s="452" t="s">
        <v>4503</v>
      </c>
      <c r="J71" s="451" t="s">
        <v>4504</v>
      </c>
      <c r="K71" s="453" t="n">
        <v>44102</v>
      </c>
      <c r="L71" s="454" t="s">
        <v>4413</v>
      </c>
    </row>
    <row r="72" s="143" customFormat="true" ht="25.5" hidden="false" customHeight="false" outlineLevel="0" collapsed="false">
      <c r="A72" s="435" t="s">
        <v>4505</v>
      </c>
      <c r="B72" s="436" t="s">
        <v>4506</v>
      </c>
      <c r="C72" s="437" t="s">
        <v>4401</v>
      </c>
      <c r="D72" s="438" t="s">
        <v>134</v>
      </c>
      <c r="E72" s="439" t="n">
        <f aca="false">IF(F73=0,0,IF(ISERR(SMALL(F73:F75,1)),SMALL(F73:F75,1),SMALL(F73:F75,1)))</f>
        <v>119.64</v>
      </c>
      <c r="F72" s="440"/>
      <c r="G72" s="441"/>
      <c r="H72" s="441"/>
      <c r="I72" s="441"/>
      <c r="J72" s="442"/>
      <c r="K72" s="443"/>
      <c r="L72" s="444"/>
    </row>
    <row r="73" s="143" customFormat="true" ht="20.1" hidden="false" customHeight="true" outlineLevel="0" collapsed="false">
      <c r="A73" s="445" t="str">
        <f aca="false">A72</f>
        <v>COT.06.0003</v>
      </c>
      <c r="B73" s="446"/>
      <c r="C73" s="447"/>
      <c r="D73" s="447"/>
      <c r="E73" s="448"/>
      <c r="F73" s="449" t="n">
        <v>119.64</v>
      </c>
      <c r="G73" s="450" t="s">
        <v>4402</v>
      </c>
      <c r="H73" s="465"/>
      <c r="I73" s="452" t="s">
        <v>4403</v>
      </c>
      <c r="J73" s="451" t="s">
        <v>4404</v>
      </c>
      <c r="K73" s="453" t="n">
        <v>44102</v>
      </c>
      <c r="L73" s="454" t="s">
        <v>4405</v>
      </c>
    </row>
    <row r="74" s="143" customFormat="true" ht="20.1" hidden="false" customHeight="true" outlineLevel="0" collapsed="false">
      <c r="A74" s="445" t="str">
        <f aca="false">A73</f>
        <v>COT.06.0003</v>
      </c>
      <c r="B74" s="446"/>
      <c r="C74" s="447"/>
      <c r="D74" s="447"/>
      <c r="E74" s="455"/>
      <c r="F74" s="449"/>
      <c r="G74" s="456"/>
      <c r="H74" s="451"/>
      <c r="I74" s="463"/>
      <c r="J74" s="451"/>
      <c r="K74" s="453"/>
      <c r="L74" s="454"/>
    </row>
    <row r="75" s="143" customFormat="true" ht="20.1" hidden="false" customHeight="true" outlineLevel="0" collapsed="false">
      <c r="A75" s="457" t="str">
        <f aca="false">A74</f>
        <v>COT.06.0003</v>
      </c>
      <c r="B75" s="458"/>
      <c r="C75" s="459"/>
      <c r="D75" s="459"/>
      <c r="E75" s="460"/>
      <c r="F75" s="449"/>
      <c r="G75" s="449"/>
      <c r="H75" s="451"/>
      <c r="I75" s="451"/>
      <c r="J75" s="451"/>
      <c r="K75" s="453"/>
      <c r="L75" s="454"/>
    </row>
    <row r="76" s="143" customFormat="true" ht="20.1" hidden="false" customHeight="true" outlineLevel="0" collapsed="false">
      <c r="A76" s="435" t="s">
        <v>4507</v>
      </c>
      <c r="B76" s="436" t="s">
        <v>4508</v>
      </c>
      <c r="C76" s="437" t="s">
        <v>4401</v>
      </c>
      <c r="D76" s="438" t="s">
        <v>134</v>
      </c>
      <c r="E76" s="439" t="n">
        <f aca="false">IF(F77=0,0,IF(ISERR(SMALL(F77:F79,1)),SMALL(F77:F79,1),SMALL(F77:F79,1)))</f>
        <v>850</v>
      </c>
      <c r="F76" s="440"/>
      <c r="G76" s="441"/>
      <c r="H76" s="441"/>
      <c r="I76" s="441"/>
      <c r="J76" s="442"/>
      <c r="K76" s="443"/>
      <c r="L76" s="444"/>
    </row>
    <row r="77" s="143" customFormat="true" ht="21.95" hidden="false" customHeight="true" outlineLevel="0" collapsed="false">
      <c r="A77" s="445" t="str">
        <f aca="false">A76</f>
        <v>COT.07.0001</v>
      </c>
      <c r="B77" s="446"/>
      <c r="C77" s="447"/>
      <c r="D77" s="447"/>
      <c r="E77" s="448"/>
      <c r="F77" s="449" t="n">
        <v>850</v>
      </c>
      <c r="G77" s="450" t="s">
        <v>4509</v>
      </c>
      <c r="H77" s="451" t="s">
        <v>4510</v>
      </c>
      <c r="I77" s="452" t="s">
        <v>4511</v>
      </c>
      <c r="J77" s="451" t="s">
        <v>4512</v>
      </c>
      <c r="K77" s="453" t="n">
        <v>44061</v>
      </c>
      <c r="L77" s="454" t="s">
        <v>4405</v>
      </c>
    </row>
    <row r="78" s="143" customFormat="true" ht="21.95" hidden="false" customHeight="true" outlineLevel="0" collapsed="false">
      <c r="A78" s="445" t="str">
        <f aca="false">A77</f>
        <v>COT.07.0001</v>
      </c>
      <c r="B78" s="446"/>
      <c r="C78" s="447"/>
      <c r="D78" s="447"/>
      <c r="E78" s="455"/>
      <c r="F78" s="449"/>
      <c r="G78" s="456"/>
      <c r="H78" s="451"/>
      <c r="I78" s="463"/>
      <c r="J78" s="451"/>
      <c r="K78" s="453"/>
      <c r="L78" s="454"/>
    </row>
    <row r="79" s="143" customFormat="true" ht="21.95" hidden="false" customHeight="true" outlineLevel="0" collapsed="false">
      <c r="A79" s="457" t="str">
        <f aca="false">A78</f>
        <v>COT.07.0001</v>
      </c>
      <c r="B79" s="458"/>
      <c r="C79" s="459"/>
      <c r="D79" s="459"/>
      <c r="E79" s="460"/>
      <c r="F79" s="449"/>
      <c r="G79" s="449"/>
      <c r="H79" s="451"/>
      <c r="I79" s="451"/>
      <c r="J79" s="451"/>
      <c r="K79" s="453"/>
      <c r="L79" s="454"/>
    </row>
    <row r="80" s="143" customFormat="true" ht="20.1" hidden="false" customHeight="true" outlineLevel="0" collapsed="false">
      <c r="A80" s="435" t="s">
        <v>4513</v>
      </c>
      <c r="B80" s="436" t="s">
        <v>4514</v>
      </c>
      <c r="C80" s="437" t="s">
        <v>4401</v>
      </c>
      <c r="D80" s="438" t="s">
        <v>134</v>
      </c>
      <c r="E80" s="439" t="n">
        <f aca="false">IF(F81=0,0,IF(ISERR(SMALL(F81:F83,1)),SMALL(F81:F83,1),SMALL(F81:F83,1)))</f>
        <v>1.19</v>
      </c>
      <c r="F80" s="440"/>
      <c r="G80" s="441"/>
      <c r="H80" s="441"/>
      <c r="I80" s="441"/>
      <c r="J80" s="442"/>
      <c r="K80" s="443"/>
      <c r="L80" s="444"/>
    </row>
    <row r="81" s="143" customFormat="true" ht="20.1" hidden="false" customHeight="true" outlineLevel="0" collapsed="false">
      <c r="A81" s="445" t="str">
        <f aca="false">A80</f>
        <v>COT.07.0002</v>
      </c>
      <c r="B81" s="446"/>
      <c r="C81" s="447"/>
      <c r="D81" s="447"/>
      <c r="E81" s="448"/>
      <c r="F81" s="449" t="n">
        <f aca="false">200/100</f>
        <v>2</v>
      </c>
      <c r="G81" s="450" t="s">
        <v>4402</v>
      </c>
      <c r="H81" s="451"/>
      <c r="I81" s="452" t="s">
        <v>4403</v>
      </c>
      <c r="J81" s="451" t="s">
        <v>4404</v>
      </c>
      <c r="K81" s="453" t="n">
        <v>44102</v>
      </c>
      <c r="L81" s="454" t="s">
        <v>4405</v>
      </c>
    </row>
    <row r="82" s="143" customFormat="true" ht="20.1" hidden="false" customHeight="true" outlineLevel="0" collapsed="false">
      <c r="A82" s="445" t="str">
        <f aca="false">A81</f>
        <v>COT.07.0002</v>
      </c>
      <c r="B82" s="446"/>
      <c r="C82" s="447"/>
      <c r="D82" s="447"/>
      <c r="E82" s="455"/>
      <c r="F82" s="449" t="n">
        <v>1.19</v>
      </c>
      <c r="G82" s="456" t="s">
        <v>4491</v>
      </c>
      <c r="H82" s="451" t="s">
        <v>4492</v>
      </c>
      <c r="I82" s="452" t="s">
        <v>4493</v>
      </c>
      <c r="J82" s="451" t="s">
        <v>4515</v>
      </c>
      <c r="K82" s="453" t="n">
        <v>44103</v>
      </c>
      <c r="L82" s="454" t="s">
        <v>4409</v>
      </c>
    </row>
    <row r="83" s="143" customFormat="true" ht="20.1" hidden="false" customHeight="true" outlineLevel="0" collapsed="false">
      <c r="A83" s="457" t="str">
        <f aca="false">A82</f>
        <v>COT.07.0002</v>
      </c>
      <c r="B83" s="458"/>
      <c r="C83" s="459"/>
      <c r="D83" s="459"/>
      <c r="E83" s="460"/>
      <c r="F83" s="449" t="n">
        <v>1.22</v>
      </c>
      <c r="G83" s="449" t="s">
        <v>4516</v>
      </c>
      <c r="H83" s="451" t="s">
        <v>4517</v>
      </c>
      <c r="I83" s="452" t="s">
        <v>4518</v>
      </c>
      <c r="J83" s="451" t="s">
        <v>4519</v>
      </c>
      <c r="K83" s="453" t="n">
        <v>44103</v>
      </c>
      <c r="L83" s="454" t="s">
        <v>4413</v>
      </c>
    </row>
    <row r="84" s="143" customFormat="true" ht="20.1" hidden="false" customHeight="true" outlineLevel="0" collapsed="false">
      <c r="A84" s="435" t="s">
        <v>4520</v>
      </c>
      <c r="B84" s="436" t="s">
        <v>4521</v>
      </c>
      <c r="C84" s="437" t="s">
        <v>4401</v>
      </c>
      <c r="D84" s="438" t="s">
        <v>134</v>
      </c>
      <c r="E84" s="439" t="n">
        <f aca="false">IF(F85=0,0,IF(ISERR(SMALL(F85:F87,1)),SMALL(F85:F87,1),SMALL(F85:F87,1)))</f>
        <v>594.93</v>
      </c>
      <c r="F84" s="440"/>
      <c r="G84" s="441"/>
      <c r="H84" s="441"/>
      <c r="I84" s="441"/>
      <c r="J84" s="442"/>
      <c r="K84" s="443"/>
      <c r="L84" s="444"/>
    </row>
    <row r="85" s="143" customFormat="true" ht="20.1" hidden="false" customHeight="true" outlineLevel="0" collapsed="false">
      <c r="A85" s="445" t="str">
        <f aca="false">A84</f>
        <v>COT.08.0001</v>
      </c>
      <c r="B85" s="446"/>
      <c r="C85" s="447"/>
      <c r="D85" s="447"/>
      <c r="E85" s="448"/>
      <c r="F85" s="449" t="n">
        <v>680</v>
      </c>
      <c r="G85" s="450" t="s">
        <v>4522</v>
      </c>
      <c r="H85" s="451" t="s">
        <v>4523</v>
      </c>
      <c r="I85" s="452" t="s">
        <v>4524</v>
      </c>
      <c r="J85" s="451" t="s">
        <v>4525</v>
      </c>
      <c r="K85" s="453" t="n">
        <v>44083</v>
      </c>
      <c r="L85" s="454" t="s">
        <v>4405</v>
      </c>
    </row>
    <row r="86" s="143" customFormat="true" ht="20.1" hidden="false" customHeight="true" outlineLevel="0" collapsed="false">
      <c r="A86" s="445" t="str">
        <f aca="false">A85</f>
        <v>COT.08.0001</v>
      </c>
      <c r="B86" s="446"/>
      <c r="C86" s="447"/>
      <c r="D86" s="447"/>
      <c r="E86" s="455"/>
      <c r="F86" s="449" t="n">
        <v>594.93</v>
      </c>
      <c r="G86" s="456" t="s">
        <v>4526</v>
      </c>
      <c r="H86" s="451" t="s">
        <v>4527</v>
      </c>
      <c r="I86" s="452" t="s">
        <v>4528</v>
      </c>
      <c r="J86" s="451" t="s">
        <v>4529</v>
      </c>
      <c r="K86" s="453" t="n">
        <v>44095</v>
      </c>
      <c r="L86" s="454" t="s">
        <v>4409</v>
      </c>
    </row>
    <row r="87" s="143" customFormat="true" ht="20.1" hidden="false" customHeight="true" outlineLevel="0" collapsed="false">
      <c r="A87" s="457" t="str">
        <f aca="false">A86</f>
        <v>COT.08.0001</v>
      </c>
      <c r="B87" s="458"/>
      <c r="C87" s="459"/>
      <c r="D87" s="459"/>
      <c r="E87" s="460"/>
      <c r="F87" s="449"/>
      <c r="G87" s="449"/>
      <c r="H87" s="451"/>
      <c r="I87" s="451"/>
      <c r="J87" s="451"/>
      <c r="K87" s="453"/>
      <c r="L87" s="454"/>
    </row>
    <row r="88" s="143" customFormat="true" ht="12.75" hidden="false" customHeight="false" outlineLevel="0" collapsed="false">
      <c r="A88" s="429"/>
      <c r="G88" s="189"/>
      <c r="I88" s="189"/>
    </row>
    <row r="89" s="143" customFormat="true" ht="12.75" hidden="false" customHeight="false" outlineLevel="0" collapsed="false">
      <c r="A89" s="429"/>
      <c r="G89" s="189"/>
      <c r="I89" s="189"/>
    </row>
    <row r="90" s="143" customFormat="true" ht="12.75" hidden="false" customHeight="false" outlineLevel="0" collapsed="false">
      <c r="A90" s="429"/>
      <c r="G90" s="189"/>
      <c r="I90" s="189"/>
    </row>
    <row r="91" s="143" customFormat="true" ht="12.75" hidden="false" customHeight="false" outlineLevel="0" collapsed="false">
      <c r="A91" s="429"/>
      <c r="G91" s="189"/>
      <c r="I91" s="189"/>
    </row>
    <row r="92" s="143" customFormat="true" ht="12.75" hidden="false" customHeight="false" outlineLevel="0" collapsed="false">
      <c r="A92" s="429"/>
      <c r="G92" s="189"/>
      <c r="I92" s="189"/>
    </row>
    <row r="93" s="143" customFormat="true" ht="12.75" hidden="false" customHeight="false" outlineLevel="0" collapsed="false">
      <c r="A93" s="429"/>
      <c r="G93" s="189"/>
      <c r="I93" s="189"/>
    </row>
    <row r="94" s="143" customFormat="true" ht="12.75" hidden="false" customHeight="false" outlineLevel="0" collapsed="false">
      <c r="A94" s="429"/>
      <c r="G94" s="189"/>
      <c r="I94" s="189"/>
    </row>
    <row r="95" s="143" customFormat="true" ht="12.75" hidden="false" customHeight="false" outlineLevel="0" collapsed="false">
      <c r="A95" s="429"/>
      <c r="G95" s="189"/>
      <c r="I95" s="189"/>
    </row>
    <row r="96" s="143" customFormat="true" ht="12.75" hidden="false" customHeight="false" outlineLevel="0" collapsed="false">
      <c r="A96" s="429"/>
      <c r="G96" s="189"/>
      <c r="I96" s="189"/>
    </row>
    <row r="97" s="143" customFormat="true" ht="12.75" hidden="false" customHeight="false" outlineLevel="0" collapsed="false">
      <c r="A97" s="429"/>
      <c r="G97" s="189"/>
      <c r="I97" s="189"/>
    </row>
    <row r="98" s="143" customFormat="true" ht="12.75" hidden="false" customHeight="false" outlineLevel="0" collapsed="false">
      <c r="A98" s="429"/>
      <c r="G98" s="189"/>
      <c r="I98" s="189"/>
    </row>
    <row r="99" s="143" customFormat="true" ht="12.75" hidden="false" customHeight="false" outlineLevel="0" collapsed="false">
      <c r="A99" s="429"/>
      <c r="G99" s="189"/>
      <c r="I99" s="189"/>
    </row>
    <row r="100" s="143" customFormat="true" ht="12.75" hidden="false" customHeight="false" outlineLevel="0" collapsed="false">
      <c r="A100" s="429"/>
      <c r="G100" s="189"/>
      <c r="I100" s="189"/>
    </row>
    <row r="101" s="143" customFormat="true" ht="12.75" hidden="false" customHeight="false" outlineLevel="0" collapsed="false">
      <c r="A101" s="429"/>
      <c r="G101" s="189"/>
      <c r="I101" s="189"/>
    </row>
    <row r="102" s="143" customFormat="true" ht="12.75" hidden="false" customHeight="false" outlineLevel="0" collapsed="false">
      <c r="A102" s="429"/>
      <c r="G102" s="189"/>
      <c r="I102" s="189"/>
    </row>
    <row r="103" s="143" customFormat="true" ht="12.75" hidden="false" customHeight="false" outlineLevel="0" collapsed="false">
      <c r="A103" s="429"/>
      <c r="G103" s="189"/>
      <c r="I103" s="189"/>
    </row>
    <row r="104" s="143" customFormat="true" ht="12.75" hidden="false" customHeight="false" outlineLevel="0" collapsed="false">
      <c r="A104" s="429"/>
      <c r="G104" s="189"/>
      <c r="I104" s="189"/>
    </row>
    <row r="105" s="143" customFormat="true" ht="12.75" hidden="false" customHeight="false" outlineLevel="0" collapsed="false">
      <c r="A105" s="429"/>
      <c r="G105" s="189"/>
      <c r="I105" s="189"/>
    </row>
    <row r="106" s="143" customFormat="true" ht="12.75" hidden="false" customHeight="false" outlineLevel="0" collapsed="false">
      <c r="A106" s="429"/>
      <c r="G106" s="189"/>
      <c r="I106" s="189"/>
    </row>
    <row r="107" s="143" customFormat="true" ht="12.75" hidden="false" customHeight="false" outlineLevel="0" collapsed="false">
      <c r="A107" s="429"/>
      <c r="G107" s="189"/>
      <c r="I107" s="189"/>
    </row>
    <row r="108" s="143" customFormat="true" ht="12.75" hidden="false" customHeight="false" outlineLevel="0" collapsed="false">
      <c r="A108" s="429"/>
      <c r="G108" s="189"/>
      <c r="I108" s="189"/>
    </row>
    <row r="109" s="143" customFormat="true" ht="12.75" hidden="false" customHeight="false" outlineLevel="0" collapsed="false">
      <c r="A109" s="429"/>
      <c r="G109" s="189"/>
      <c r="I109" s="189"/>
    </row>
    <row r="110" s="143" customFormat="true" ht="12.75" hidden="false" customHeight="false" outlineLevel="0" collapsed="false">
      <c r="A110" s="429"/>
      <c r="G110" s="189"/>
      <c r="I110" s="189"/>
    </row>
    <row r="111" s="143" customFormat="true" ht="12.75" hidden="false" customHeight="false" outlineLevel="0" collapsed="false">
      <c r="A111" s="429"/>
      <c r="G111" s="189"/>
      <c r="I111" s="189"/>
    </row>
    <row r="112" s="143" customFormat="true" ht="12.75" hidden="false" customHeight="false" outlineLevel="0" collapsed="false">
      <c r="A112" s="429"/>
      <c r="G112" s="189"/>
      <c r="I112" s="189"/>
    </row>
    <row r="113" s="143" customFormat="true" ht="12.75" hidden="false" customHeight="false" outlineLevel="0" collapsed="false">
      <c r="A113" s="429"/>
      <c r="G113" s="189"/>
      <c r="I113" s="189"/>
    </row>
    <row r="114" s="143" customFormat="true" ht="12.75" hidden="false" customHeight="false" outlineLevel="0" collapsed="false">
      <c r="A114" s="429"/>
      <c r="G114" s="189"/>
      <c r="I114" s="189"/>
    </row>
    <row r="115" s="143" customFormat="true" ht="12.75" hidden="false" customHeight="false" outlineLevel="0" collapsed="false">
      <c r="A115" s="429"/>
      <c r="G115" s="189"/>
      <c r="I115" s="189"/>
    </row>
    <row r="116" s="143" customFormat="true" ht="12.75" hidden="false" customHeight="false" outlineLevel="0" collapsed="false">
      <c r="A116" s="429"/>
      <c r="G116" s="189"/>
      <c r="I116" s="189"/>
    </row>
    <row r="117" s="143" customFormat="true" ht="12.75" hidden="false" customHeight="false" outlineLevel="0" collapsed="false">
      <c r="A117" s="429"/>
      <c r="G117" s="189"/>
      <c r="I117" s="189"/>
    </row>
    <row r="118" s="143" customFormat="true" ht="12.75" hidden="false" customHeight="false" outlineLevel="0" collapsed="false">
      <c r="A118" s="429"/>
      <c r="G118" s="189"/>
      <c r="I118" s="189"/>
    </row>
    <row r="119" s="143" customFormat="true" ht="12.75" hidden="false" customHeight="false" outlineLevel="0" collapsed="false">
      <c r="A119" s="429"/>
      <c r="G119" s="189"/>
      <c r="I119" s="189"/>
    </row>
    <row r="120" s="143" customFormat="true" ht="12.75" hidden="false" customHeight="false" outlineLevel="0" collapsed="false">
      <c r="A120" s="429"/>
      <c r="G120" s="189"/>
      <c r="I120" s="189"/>
    </row>
    <row r="121" s="143" customFormat="true" ht="12.75" hidden="false" customHeight="false" outlineLevel="0" collapsed="false">
      <c r="A121" s="429"/>
      <c r="G121" s="189"/>
      <c r="I121" s="189"/>
    </row>
    <row r="122" s="143" customFormat="true" ht="12.75" hidden="false" customHeight="false" outlineLevel="0" collapsed="false">
      <c r="A122" s="429"/>
      <c r="G122" s="189"/>
      <c r="I122" s="189"/>
    </row>
    <row r="123" s="143" customFormat="true" ht="12.75" hidden="false" customHeight="false" outlineLevel="0" collapsed="false">
      <c r="A123" s="429"/>
      <c r="G123" s="189"/>
      <c r="I123" s="189"/>
    </row>
    <row r="124" s="143" customFormat="true" ht="12.75" hidden="false" customHeight="false" outlineLevel="0" collapsed="false">
      <c r="A124" s="429"/>
      <c r="G124" s="189"/>
      <c r="I124" s="189"/>
    </row>
    <row r="125" s="143" customFormat="true" ht="12.75" hidden="false" customHeight="false" outlineLevel="0" collapsed="false">
      <c r="A125" s="429"/>
      <c r="G125" s="189"/>
      <c r="I125" s="189"/>
    </row>
    <row r="126" s="143" customFormat="true" ht="12.75" hidden="false" customHeight="false" outlineLevel="0" collapsed="false">
      <c r="A126" s="429"/>
      <c r="G126" s="189"/>
      <c r="I126" s="189"/>
    </row>
    <row r="127" s="143" customFormat="true" ht="12.75" hidden="false" customHeight="false" outlineLevel="0" collapsed="false">
      <c r="A127" s="429"/>
      <c r="G127" s="189"/>
      <c r="I127" s="189"/>
    </row>
    <row r="128" s="143" customFormat="true" ht="12.75" hidden="false" customHeight="false" outlineLevel="0" collapsed="false">
      <c r="A128" s="429"/>
      <c r="G128" s="189"/>
      <c r="I128" s="189"/>
    </row>
    <row r="129" s="143" customFormat="true" ht="12.75" hidden="false" customHeight="false" outlineLevel="0" collapsed="false">
      <c r="A129" s="429"/>
      <c r="G129" s="189"/>
      <c r="I129" s="189"/>
    </row>
    <row r="130" s="143" customFormat="true" ht="12.75" hidden="false" customHeight="false" outlineLevel="0" collapsed="false">
      <c r="A130" s="429"/>
      <c r="G130" s="189"/>
      <c r="I130" s="189"/>
    </row>
    <row r="131" s="143" customFormat="true" ht="12.75" hidden="false" customHeight="false" outlineLevel="0" collapsed="false">
      <c r="A131" s="429"/>
      <c r="G131" s="189"/>
      <c r="I131" s="189"/>
    </row>
    <row r="132" s="143" customFormat="true" ht="12.75" hidden="false" customHeight="false" outlineLevel="0" collapsed="false">
      <c r="A132" s="429"/>
      <c r="G132" s="189"/>
      <c r="I132" s="189"/>
    </row>
    <row r="133" s="143" customFormat="true" ht="12.75" hidden="false" customHeight="false" outlineLevel="0" collapsed="false">
      <c r="A133" s="429"/>
      <c r="G133" s="189"/>
      <c r="I133" s="189"/>
    </row>
    <row r="134" s="143" customFormat="true" ht="12.75" hidden="false" customHeight="false" outlineLevel="0" collapsed="false">
      <c r="A134" s="429"/>
      <c r="G134" s="189"/>
      <c r="I134" s="189"/>
    </row>
    <row r="135" s="143" customFormat="true" ht="12.75" hidden="false" customHeight="false" outlineLevel="0" collapsed="false">
      <c r="A135" s="429"/>
      <c r="G135" s="189"/>
      <c r="I135" s="189"/>
    </row>
    <row r="136" s="143" customFormat="true" ht="12.75" hidden="false" customHeight="false" outlineLevel="0" collapsed="false">
      <c r="A136" s="429"/>
      <c r="G136" s="189"/>
      <c r="I136" s="189"/>
    </row>
    <row r="137" s="143" customFormat="true" ht="12.75" hidden="false" customHeight="false" outlineLevel="0" collapsed="false">
      <c r="A137" s="429"/>
      <c r="G137" s="189"/>
      <c r="I137" s="189"/>
    </row>
    <row r="138" s="143" customFormat="true" ht="12.75" hidden="false" customHeight="false" outlineLevel="0" collapsed="false">
      <c r="A138" s="429"/>
      <c r="G138" s="189"/>
      <c r="I138" s="189"/>
    </row>
    <row r="139" s="143" customFormat="true" ht="12.75" hidden="false" customHeight="false" outlineLevel="0" collapsed="false">
      <c r="A139" s="429"/>
      <c r="G139" s="189"/>
      <c r="I139" s="189"/>
    </row>
    <row r="140" s="143" customFormat="true" ht="12.75" hidden="false" customHeight="false" outlineLevel="0" collapsed="false">
      <c r="A140" s="429"/>
      <c r="G140" s="189"/>
      <c r="I140" s="189"/>
    </row>
    <row r="141" s="143" customFormat="true" ht="12.75" hidden="false" customHeight="false" outlineLevel="0" collapsed="false">
      <c r="A141" s="429"/>
      <c r="G141" s="189"/>
      <c r="I141" s="189"/>
    </row>
    <row r="142" s="143" customFormat="true" ht="12.75" hidden="false" customHeight="false" outlineLevel="0" collapsed="false">
      <c r="A142" s="429"/>
      <c r="G142" s="189"/>
      <c r="I142" s="189"/>
    </row>
    <row r="143" s="143" customFormat="true" ht="12.75" hidden="false" customHeight="false" outlineLevel="0" collapsed="false">
      <c r="A143" s="429"/>
      <c r="G143" s="189"/>
      <c r="I143" s="189"/>
    </row>
    <row r="144" s="143" customFormat="true" ht="12.75" hidden="false" customHeight="false" outlineLevel="0" collapsed="false">
      <c r="A144" s="429"/>
      <c r="G144" s="189"/>
      <c r="I144" s="189"/>
    </row>
    <row r="145" s="143" customFormat="true" ht="12.75" hidden="false" customHeight="false" outlineLevel="0" collapsed="false">
      <c r="A145" s="429"/>
      <c r="G145" s="189"/>
      <c r="I145" s="189"/>
    </row>
    <row r="146" s="143" customFormat="true" ht="12.75" hidden="false" customHeight="false" outlineLevel="0" collapsed="false">
      <c r="A146" s="429"/>
      <c r="G146" s="189"/>
      <c r="I146" s="189"/>
    </row>
    <row r="147" s="143" customFormat="true" ht="12.75" hidden="false" customHeight="false" outlineLevel="0" collapsed="false">
      <c r="A147" s="429"/>
      <c r="G147" s="189"/>
      <c r="I147" s="189"/>
    </row>
    <row r="148" s="143" customFormat="true" ht="12.75" hidden="false" customHeight="false" outlineLevel="0" collapsed="false">
      <c r="A148" s="429"/>
      <c r="G148" s="189"/>
      <c r="I148" s="189"/>
    </row>
    <row r="149" s="143" customFormat="true" ht="12.75" hidden="false" customHeight="false" outlineLevel="0" collapsed="false">
      <c r="A149" s="429"/>
      <c r="G149" s="189"/>
      <c r="I149" s="189"/>
    </row>
    <row r="150" s="143" customFormat="true" ht="12.75" hidden="false" customHeight="false" outlineLevel="0" collapsed="false">
      <c r="A150" s="429"/>
      <c r="G150" s="189"/>
      <c r="I150" s="189"/>
    </row>
    <row r="151" s="143" customFormat="true" ht="12.75" hidden="false" customHeight="false" outlineLevel="0" collapsed="false">
      <c r="A151" s="429"/>
      <c r="G151" s="189"/>
      <c r="I151" s="189"/>
    </row>
    <row r="152" s="143" customFormat="true" ht="12.75" hidden="false" customHeight="false" outlineLevel="0" collapsed="false">
      <c r="A152" s="429"/>
      <c r="G152" s="189"/>
      <c r="I152" s="189"/>
    </row>
    <row r="153" s="143" customFormat="true" ht="12.75" hidden="false" customHeight="false" outlineLevel="0" collapsed="false">
      <c r="A153" s="429"/>
      <c r="G153" s="189"/>
      <c r="I153" s="189"/>
    </row>
    <row r="154" s="143" customFormat="true" ht="12.75" hidden="false" customHeight="false" outlineLevel="0" collapsed="false">
      <c r="A154" s="429"/>
      <c r="G154" s="189"/>
      <c r="I154" s="189"/>
    </row>
    <row r="155" s="143" customFormat="true" ht="12.75" hidden="false" customHeight="false" outlineLevel="0" collapsed="false">
      <c r="A155" s="429"/>
      <c r="G155" s="189"/>
      <c r="I155" s="189"/>
    </row>
    <row r="156" s="143" customFormat="true" ht="12.75" hidden="false" customHeight="false" outlineLevel="0" collapsed="false">
      <c r="A156" s="429"/>
      <c r="G156" s="189"/>
      <c r="I156" s="189"/>
    </row>
    <row r="157" s="143" customFormat="true" ht="12.75" hidden="false" customHeight="false" outlineLevel="0" collapsed="false">
      <c r="A157" s="429"/>
      <c r="G157" s="189"/>
      <c r="I157" s="189"/>
    </row>
    <row r="158" s="143" customFormat="true" ht="12.75" hidden="false" customHeight="false" outlineLevel="0" collapsed="false">
      <c r="A158" s="429"/>
      <c r="G158" s="189"/>
      <c r="I158" s="189"/>
    </row>
    <row r="159" s="143" customFormat="true" ht="29.25" hidden="false" customHeight="true" outlineLevel="0" collapsed="false">
      <c r="A159" s="429"/>
      <c r="G159" s="189"/>
      <c r="I159" s="189"/>
    </row>
    <row r="160" s="143" customFormat="true" ht="12.75" hidden="false" customHeight="false" outlineLevel="0" collapsed="false">
      <c r="A160" s="429"/>
      <c r="G160" s="189"/>
      <c r="I160" s="189"/>
    </row>
    <row r="161" s="143" customFormat="true" ht="12.75" hidden="false" customHeight="false" outlineLevel="0" collapsed="false">
      <c r="A161" s="429"/>
      <c r="G161" s="189"/>
      <c r="I161" s="189"/>
    </row>
    <row r="162" s="143" customFormat="true" ht="12.75" hidden="false" customHeight="false" outlineLevel="0" collapsed="false">
      <c r="A162" s="429"/>
      <c r="G162" s="189"/>
      <c r="I162" s="189"/>
    </row>
    <row r="163" s="143" customFormat="true" ht="12.75" hidden="false" customHeight="false" outlineLevel="0" collapsed="false">
      <c r="A163" s="429"/>
      <c r="G163" s="189"/>
      <c r="I163" s="189"/>
    </row>
    <row r="164" s="143" customFormat="true" ht="12.75" hidden="false" customHeight="false" outlineLevel="0" collapsed="false">
      <c r="A164" s="429"/>
      <c r="G164" s="189"/>
      <c r="I164" s="189"/>
    </row>
    <row r="165" s="143" customFormat="true" ht="12.75" hidden="false" customHeight="false" outlineLevel="0" collapsed="false">
      <c r="A165" s="429"/>
      <c r="G165" s="189"/>
      <c r="I165" s="189"/>
    </row>
    <row r="166" s="143" customFormat="true" ht="12.75" hidden="false" customHeight="false" outlineLevel="0" collapsed="false">
      <c r="A166" s="429"/>
      <c r="G166" s="189"/>
      <c r="I166" s="189"/>
    </row>
    <row r="167" s="143" customFormat="true" ht="12.75" hidden="false" customHeight="false" outlineLevel="0" collapsed="false">
      <c r="A167" s="429"/>
      <c r="G167" s="189"/>
      <c r="I167" s="189"/>
    </row>
    <row r="168" s="143" customFormat="true" ht="12.75" hidden="false" customHeight="false" outlineLevel="0" collapsed="false">
      <c r="A168" s="429"/>
      <c r="G168" s="189"/>
      <c r="I168" s="189"/>
    </row>
    <row r="169" s="143" customFormat="true" ht="12.75" hidden="false" customHeight="false" outlineLevel="0" collapsed="false">
      <c r="A169" s="429"/>
      <c r="G169" s="189"/>
      <c r="I169" s="189"/>
    </row>
    <row r="170" s="143" customFormat="true" ht="12.75" hidden="false" customHeight="false" outlineLevel="0" collapsed="false">
      <c r="A170" s="429"/>
      <c r="G170" s="189"/>
      <c r="I170" s="189"/>
    </row>
    <row r="171" s="143" customFormat="true" ht="12.75" hidden="false" customHeight="false" outlineLevel="0" collapsed="false">
      <c r="A171" s="429"/>
      <c r="G171" s="189"/>
      <c r="I171" s="189"/>
    </row>
    <row r="172" s="143" customFormat="true" ht="12.75" hidden="false" customHeight="false" outlineLevel="0" collapsed="false">
      <c r="A172" s="429"/>
      <c r="G172" s="189"/>
      <c r="I172" s="189"/>
    </row>
    <row r="173" s="143" customFormat="true" ht="12.75" hidden="false" customHeight="false" outlineLevel="0" collapsed="false">
      <c r="A173" s="429"/>
      <c r="G173" s="189"/>
      <c r="I173" s="189"/>
    </row>
    <row r="174" s="143" customFormat="true" ht="12.75" hidden="false" customHeight="false" outlineLevel="0" collapsed="false">
      <c r="A174" s="429"/>
      <c r="G174" s="189"/>
      <c r="I174" s="189"/>
    </row>
    <row r="175" s="143" customFormat="true" ht="12.75" hidden="false" customHeight="false" outlineLevel="0" collapsed="false">
      <c r="A175" s="429"/>
      <c r="G175" s="189"/>
      <c r="I175" s="189"/>
    </row>
    <row r="176" s="143" customFormat="true" ht="12.75" hidden="false" customHeight="false" outlineLevel="0" collapsed="false">
      <c r="A176" s="429"/>
      <c r="G176" s="189"/>
      <c r="I176" s="189"/>
    </row>
    <row r="177" s="143" customFormat="true" ht="12.75" hidden="false" customHeight="false" outlineLevel="0" collapsed="false">
      <c r="A177" s="429"/>
      <c r="G177" s="189"/>
      <c r="I177" s="189"/>
    </row>
    <row r="178" s="143" customFormat="true" ht="12.75" hidden="false" customHeight="false" outlineLevel="0" collapsed="false">
      <c r="A178" s="429"/>
      <c r="G178" s="189"/>
      <c r="I178" s="189"/>
    </row>
    <row r="179" s="143" customFormat="true" ht="12.75" hidden="false" customHeight="false" outlineLevel="0" collapsed="false">
      <c r="A179" s="429"/>
      <c r="G179" s="189"/>
      <c r="I179" s="189"/>
    </row>
    <row r="180" s="143" customFormat="true" ht="12.75" hidden="false" customHeight="false" outlineLevel="0" collapsed="false">
      <c r="A180" s="429"/>
      <c r="G180" s="189"/>
      <c r="I180" s="189"/>
    </row>
    <row r="181" s="143" customFormat="true" ht="12.75" hidden="false" customHeight="false" outlineLevel="0" collapsed="false">
      <c r="A181" s="429"/>
      <c r="G181" s="189"/>
      <c r="I181" s="189"/>
    </row>
    <row r="182" s="143" customFormat="true" ht="12.75" hidden="false" customHeight="false" outlineLevel="0" collapsed="false">
      <c r="A182" s="429"/>
      <c r="G182" s="189"/>
      <c r="I182" s="189"/>
    </row>
    <row r="183" s="143" customFormat="true" ht="12.75" hidden="false" customHeight="false" outlineLevel="0" collapsed="false">
      <c r="A183" s="429"/>
      <c r="G183" s="189"/>
      <c r="I183" s="189"/>
    </row>
    <row r="184" s="143" customFormat="true" ht="12.75" hidden="false" customHeight="false" outlineLevel="0" collapsed="false">
      <c r="A184" s="429"/>
      <c r="G184" s="189"/>
      <c r="I184" s="189"/>
    </row>
    <row r="185" s="143" customFormat="true" ht="12.75" hidden="false" customHeight="false" outlineLevel="0" collapsed="false">
      <c r="A185" s="429"/>
      <c r="G185" s="189"/>
      <c r="I185" s="189"/>
    </row>
    <row r="186" s="143" customFormat="true" ht="12.75" hidden="false" customHeight="false" outlineLevel="0" collapsed="false">
      <c r="A186" s="429"/>
      <c r="G186" s="189"/>
      <c r="I186" s="189"/>
    </row>
    <row r="187" s="143" customFormat="true" ht="12.75" hidden="false" customHeight="false" outlineLevel="0" collapsed="false">
      <c r="A187" s="429"/>
      <c r="G187" s="189"/>
      <c r="I187" s="189"/>
    </row>
    <row r="188" s="143" customFormat="true" ht="12.75" hidden="false" customHeight="false" outlineLevel="0" collapsed="false">
      <c r="A188" s="429"/>
      <c r="G188" s="189"/>
      <c r="I188" s="189"/>
    </row>
    <row r="189" s="143" customFormat="true" ht="12.75" hidden="false" customHeight="false" outlineLevel="0" collapsed="false">
      <c r="A189" s="429"/>
      <c r="G189" s="189"/>
      <c r="I189" s="189"/>
    </row>
    <row r="190" s="143" customFormat="true" ht="12.75" hidden="false" customHeight="false" outlineLevel="0" collapsed="false">
      <c r="A190" s="429"/>
      <c r="G190" s="189"/>
      <c r="I190" s="189"/>
    </row>
    <row r="191" s="143" customFormat="true" ht="12.75" hidden="false" customHeight="false" outlineLevel="0" collapsed="false">
      <c r="A191" s="429"/>
      <c r="G191" s="189"/>
      <c r="I191" s="189"/>
    </row>
    <row r="192" s="143" customFormat="true" ht="12.75" hidden="false" customHeight="false" outlineLevel="0" collapsed="false">
      <c r="A192" s="429"/>
      <c r="G192" s="189"/>
      <c r="I192" s="189"/>
    </row>
    <row r="193" s="143" customFormat="true" ht="12.75" hidden="false" customHeight="false" outlineLevel="0" collapsed="false">
      <c r="A193" s="429"/>
      <c r="G193" s="189"/>
      <c r="I193" s="189"/>
    </row>
    <row r="194" s="143" customFormat="true" ht="12.75" hidden="false" customHeight="false" outlineLevel="0" collapsed="false">
      <c r="A194" s="429"/>
      <c r="G194" s="189"/>
      <c r="I194" s="189"/>
    </row>
    <row r="195" s="143" customFormat="true" ht="12.75" hidden="false" customHeight="false" outlineLevel="0" collapsed="false">
      <c r="A195" s="429"/>
      <c r="G195" s="189"/>
      <c r="I195" s="189"/>
    </row>
    <row r="196" s="143" customFormat="true" ht="12.75" hidden="false" customHeight="false" outlineLevel="0" collapsed="false">
      <c r="A196" s="429"/>
      <c r="G196" s="189"/>
      <c r="I196" s="189"/>
    </row>
    <row r="197" s="143" customFormat="true" ht="12.75" hidden="false" customHeight="false" outlineLevel="0" collapsed="false">
      <c r="A197" s="429"/>
      <c r="G197" s="189"/>
      <c r="I197" s="189"/>
    </row>
    <row r="198" s="143" customFormat="true" ht="12.75" hidden="false" customHeight="false" outlineLevel="0" collapsed="false">
      <c r="A198" s="429"/>
      <c r="G198" s="189"/>
      <c r="I198" s="189"/>
    </row>
    <row r="199" s="143" customFormat="true" ht="12.75" hidden="false" customHeight="false" outlineLevel="0" collapsed="false">
      <c r="A199" s="429"/>
      <c r="G199" s="189"/>
      <c r="I199" s="189"/>
    </row>
    <row r="200" s="143" customFormat="true" ht="12.75" hidden="false" customHeight="false" outlineLevel="0" collapsed="false">
      <c r="A200" s="429"/>
      <c r="G200" s="189"/>
      <c r="I200" s="189"/>
    </row>
    <row r="201" s="143" customFormat="true" ht="12.75" hidden="false" customHeight="false" outlineLevel="0" collapsed="false">
      <c r="A201" s="429"/>
      <c r="G201" s="189"/>
      <c r="I201" s="189"/>
    </row>
    <row r="202" s="143" customFormat="true" ht="12.75" hidden="false" customHeight="false" outlineLevel="0" collapsed="false">
      <c r="A202" s="429"/>
      <c r="G202" s="189"/>
      <c r="I202" s="189"/>
    </row>
    <row r="203" s="143" customFormat="true" ht="12.75" hidden="false" customHeight="false" outlineLevel="0" collapsed="false">
      <c r="A203" s="429"/>
      <c r="G203" s="189"/>
      <c r="I203" s="189"/>
    </row>
    <row r="204" s="143" customFormat="true" ht="12.75" hidden="false" customHeight="false" outlineLevel="0" collapsed="false">
      <c r="A204" s="429"/>
      <c r="G204" s="189"/>
      <c r="I204" s="189"/>
    </row>
    <row r="205" s="143" customFormat="true" ht="12.75" hidden="false" customHeight="false" outlineLevel="0" collapsed="false">
      <c r="A205" s="429"/>
      <c r="G205" s="189"/>
      <c r="I205" s="189"/>
    </row>
    <row r="206" s="143" customFormat="true" ht="12.75" hidden="false" customHeight="false" outlineLevel="0" collapsed="false">
      <c r="A206" s="429"/>
      <c r="G206" s="189"/>
      <c r="I206" s="189"/>
    </row>
    <row r="207" s="143" customFormat="true" ht="12.75" hidden="false" customHeight="false" outlineLevel="0" collapsed="false">
      <c r="A207" s="429"/>
      <c r="G207" s="189"/>
      <c r="I207" s="189"/>
    </row>
    <row r="208" s="143" customFormat="true" ht="12.75" hidden="false" customHeight="false" outlineLevel="0" collapsed="false">
      <c r="A208" s="429"/>
      <c r="G208" s="189"/>
      <c r="I208" s="189"/>
    </row>
    <row r="209" s="143" customFormat="true" ht="12.75" hidden="false" customHeight="false" outlineLevel="0" collapsed="false">
      <c r="A209" s="429"/>
      <c r="G209" s="189"/>
      <c r="I209" s="189"/>
    </row>
    <row r="210" s="143" customFormat="true" ht="12.75" hidden="false" customHeight="false" outlineLevel="0" collapsed="false">
      <c r="A210" s="429"/>
      <c r="G210" s="189"/>
      <c r="I210" s="189"/>
    </row>
    <row r="211" s="143" customFormat="true" ht="12.75" hidden="false" customHeight="false" outlineLevel="0" collapsed="false">
      <c r="A211" s="429"/>
      <c r="G211" s="189"/>
      <c r="I211" s="189"/>
    </row>
    <row r="212" s="143" customFormat="true" ht="12.75" hidden="false" customHeight="false" outlineLevel="0" collapsed="false">
      <c r="A212" s="429"/>
      <c r="G212" s="189"/>
      <c r="I212" s="189"/>
    </row>
    <row r="213" s="143" customFormat="true" ht="12.75" hidden="false" customHeight="false" outlineLevel="0" collapsed="false">
      <c r="A213" s="429"/>
      <c r="G213" s="189"/>
      <c r="I213" s="189"/>
    </row>
    <row r="214" s="143" customFormat="true" ht="12.75" hidden="false" customHeight="false" outlineLevel="0" collapsed="false">
      <c r="A214" s="429"/>
      <c r="G214" s="189"/>
      <c r="I214" s="189"/>
    </row>
    <row r="215" s="143" customFormat="true" ht="12.75" hidden="false" customHeight="false" outlineLevel="0" collapsed="false">
      <c r="A215" s="429"/>
      <c r="G215" s="189"/>
      <c r="I215" s="189"/>
    </row>
    <row r="216" s="143" customFormat="true" ht="12.75" hidden="false" customHeight="false" outlineLevel="0" collapsed="false">
      <c r="A216" s="429"/>
      <c r="G216" s="189"/>
      <c r="I216" s="189"/>
    </row>
    <row r="217" s="143" customFormat="true" ht="12.75" hidden="false" customHeight="false" outlineLevel="0" collapsed="false">
      <c r="A217" s="429"/>
      <c r="G217" s="189"/>
      <c r="I217" s="189"/>
    </row>
    <row r="218" s="143" customFormat="true" ht="12.75" hidden="false" customHeight="false" outlineLevel="0" collapsed="false">
      <c r="A218" s="429"/>
      <c r="G218" s="189"/>
      <c r="I218" s="189"/>
    </row>
    <row r="219" s="143" customFormat="true" ht="12.75" hidden="false" customHeight="false" outlineLevel="0" collapsed="false">
      <c r="A219" s="429"/>
      <c r="G219" s="189"/>
      <c r="I219" s="189"/>
    </row>
    <row r="220" s="143" customFormat="true" ht="12.75" hidden="false" customHeight="false" outlineLevel="0" collapsed="false">
      <c r="A220" s="429"/>
      <c r="G220" s="189"/>
      <c r="I220" s="189"/>
    </row>
    <row r="221" s="143" customFormat="true" ht="12.75" hidden="false" customHeight="false" outlineLevel="0" collapsed="false">
      <c r="A221" s="429"/>
      <c r="G221" s="189"/>
      <c r="I221" s="189"/>
    </row>
    <row r="222" s="143" customFormat="true" ht="12.75" hidden="false" customHeight="false" outlineLevel="0" collapsed="false">
      <c r="A222" s="429"/>
      <c r="G222" s="189"/>
      <c r="I222" s="189"/>
    </row>
    <row r="223" s="143" customFormat="true" ht="12.75" hidden="false" customHeight="false" outlineLevel="0" collapsed="false">
      <c r="A223" s="429"/>
      <c r="G223" s="189"/>
      <c r="I223" s="189"/>
    </row>
    <row r="224" s="143" customFormat="true" ht="12.75" hidden="false" customHeight="false" outlineLevel="0" collapsed="false">
      <c r="A224" s="429"/>
      <c r="G224" s="189"/>
      <c r="I224" s="189"/>
    </row>
    <row r="225" s="143" customFormat="true" ht="12.75" hidden="false" customHeight="false" outlineLevel="0" collapsed="false">
      <c r="A225" s="429"/>
      <c r="G225" s="189"/>
      <c r="I225" s="189"/>
    </row>
    <row r="226" s="143" customFormat="true" ht="12.75" hidden="false" customHeight="false" outlineLevel="0" collapsed="false">
      <c r="A226" s="429"/>
      <c r="G226" s="189"/>
      <c r="I226" s="189"/>
    </row>
    <row r="227" s="143" customFormat="true" ht="12.75" hidden="false" customHeight="false" outlineLevel="0" collapsed="false">
      <c r="A227" s="429"/>
      <c r="G227" s="189"/>
      <c r="I227" s="189"/>
    </row>
    <row r="228" s="143" customFormat="true" ht="12.75" hidden="false" customHeight="false" outlineLevel="0" collapsed="false">
      <c r="A228" s="429"/>
      <c r="G228" s="189"/>
      <c r="I228" s="189"/>
    </row>
    <row r="229" s="143" customFormat="true" ht="12.75" hidden="false" customHeight="false" outlineLevel="0" collapsed="false">
      <c r="A229" s="429"/>
      <c r="G229" s="189"/>
      <c r="I229" s="189"/>
    </row>
    <row r="230" s="143" customFormat="true" ht="12.75" hidden="false" customHeight="false" outlineLevel="0" collapsed="false">
      <c r="A230" s="429"/>
      <c r="G230" s="189"/>
      <c r="I230" s="189"/>
    </row>
    <row r="231" s="143" customFormat="true" ht="12.75" hidden="false" customHeight="false" outlineLevel="0" collapsed="false">
      <c r="A231" s="429"/>
      <c r="G231" s="189"/>
      <c r="I231" s="189"/>
    </row>
    <row r="232" s="143" customFormat="true" ht="12.75" hidden="false" customHeight="false" outlineLevel="0" collapsed="false">
      <c r="A232" s="429"/>
      <c r="G232" s="189"/>
      <c r="I232" s="189"/>
    </row>
    <row r="233" s="143" customFormat="true" ht="12.75" hidden="false" customHeight="false" outlineLevel="0" collapsed="false">
      <c r="A233" s="429"/>
      <c r="G233" s="189"/>
      <c r="I233" s="189"/>
    </row>
    <row r="234" s="143" customFormat="true" ht="12.75" hidden="false" customHeight="false" outlineLevel="0" collapsed="false">
      <c r="A234" s="429"/>
      <c r="G234" s="189"/>
      <c r="I234" s="189"/>
    </row>
  </sheetData>
  <mergeCells count="8">
    <mergeCell ref="J1:K1"/>
    <mergeCell ref="J2:K2"/>
    <mergeCell ref="A10:L10"/>
    <mergeCell ref="A11:B11"/>
    <mergeCell ref="E11:F11"/>
    <mergeCell ref="K11:L11"/>
    <mergeCell ref="D21:E21"/>
    <mergeCell ref="D25:E25"/>
  </mergeCells>
  <conditionalFormatting sqref="A10">
    <cfRule type="duplicateValues" priority="2" aboveAverage="0" equalAverage="0" bottom="0" percent="0" rank="0" text="" dxfId="26"/>
  </conditionalFormatting>
  <conditionalFormatting sqref="A11 G11:K11 C11:E11">
    <cfRule type="duplicateValues" priority="3" aboveAverage="0" equalAverage="0" bottom="0" percent="0" rank="0" text="" dxfId="27"/>
  </conditionalFormatting>
  <conditionalFormatting sqref="O1:O9">
    <cfRule type="duplicateValues" priority="4" aboveAverage="0" equalAverage="0" bottom="0" percent="0" rank="0" text="" dxfId="28"/>
  </conditionalFormatting>
  <hyperlinks>
    <hyperlink ref="I13" r:id="rId1" display="https://www.americanas.com.br"/>
    <hyperlink ref="I14" r:id="rId2" display="https://www.netalarmes.com.br"/>
    <hyperlink ref="I15" r:id="rId3" display="https://www.magazineluiza.com.br"/>
    <hyperlink ref="I17" r:id="rId4" display="https://www.telhanorte.com.br"/>
    <hyperlink ref="I18" r:id="rId5" display="https://www.americanas.com.br"/>
    <hyperlink ref="I21" r:id="rId6" display="https://www.magazineluiza.com.br"/>
    <hyperlink ref="I22" r:id="rId7" display="https://www.casanovamadeiras.com.br"/>
    <hyperlink ref="I25" r:id="rId8" display="https://www.magazineluiza.com.br"/>
    <hyperlink ref="I26" r:id="rId9" display="https://www.casanovamadeiras.com.br"/>
    <hyperlink ref="I29" r:id="rId10" display="https://www.copafer.com.br"/>
    <hyperlink ref="I30" r:id="rId11" display="https://www.casamimosa.com.br"/>
    <hyperlink ref="I31" r:id="rId12" display="https://www.ferreiracosta.com"/>
    <hyperlink ref="I33" r:id="rId13" display="https://www.americanas.com.br"/>
    <hyperlink ref="I34" r:id="rId14" display="https://www.netalarmes.com.br"/>
    <hyperlink ref="I37" r:id="rId15" display="https://www.acasasaopaulo.com.br/"/>
    <hyperlink ref="I41" r:id="rId16" display="https://www.americanas.com.br"/>
    <hyperlink ref="I45" r:id="rId17" display="http://eloscimento.com.br"/>
    <hyperlink ref="I46" r:id="rId18" display="https://www.padovani.com.br"/>
    <hyperlink ref="I47" r:id="rId19" display="https://www.lojaagrometal.com.br"/>
    <hyperlink ref="I49" r:id="rId20" display="http://eloscimento.com.br"/>
    <hyperlink ref="I50" r:id="rId21" display="https://www.padovani.com.br"/>
    <hyperlink ref="I53" r:id="rId22" display="http://eloscimento.com.br"/>
    <hyperlink ref="I57" r:id="rId23" display="wagner@acquacontroll.com.br"/>
    <hyperlink ref="I65" r:id="rId24" display="https://www.viewtech.ind.br"/>
    <hyperlink ref="I66" r:id="rId25" display="https://www.b2c.dimensional.com.br"/>
    <hyperlink ref="I67" r:id="rId26" display="https://www.anhangueraferramentas.com.br"/>
    <hyperlink ref="I69" r:id="rId27" display="https://www.b2c.dimensional.com.br"/>
    <hyperlink ref="I70" r:id="rId28" display="https://www.americanas.com.br"/>
    <hyperlink ref="H71" display="(67) 4062-7202"/>
    <hyperlink ref="I71" r:id="rId29" display="https://www.eletroinfocia.com.br"/>
    <hyperlink ref="I73" r:id="rId30" display="https://www.americanas.com.br"/>
    <hyperlink ref="I77" r:id="rId31" display="gabybrazd@gmail.com"/>
    <hyperlink ref="I81" r:id="rId32" display="https://www.americanas.com.br"/>
    <hyperlink ref="I82" r:id="rId33" display="https://www.b2c.dimensional.com.br"/>
    <hyperlink ref="I83" r:id="rId34" display="https://www.tudoemconstrucao.com"/>
    <hyperlink ref="I85" r:id="rId35" display="https://www.lojaqualitytubos.com.br"/>
    <hyperlink ref="I86" r:id="rId36" display="thamires.santana@skop.com.br"/>
  </hyperlinks>
  <printOptions headings="false" gridLines="false" gridLinesSet="true" horizontalCentered="false" verticalCentered="false"/>
  <pageMargins left="0.196527777777778" right="0.196527777777778" top="0.590277777777778" bottom="0.590277777777778" header="0.511805555555555" footer="0.3937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&amp;CPágina &amp;P de &amp;N</oddFooter>
  </headerFooter>
  <drawing r:id="rId37"/>
</worksheet>
</file>

<file path=xl/worksheets/sheet12.xml><?xml version="1.0" encoding="utf-8"?>
<worksheet xmlns="http://schemas.openxmlformats.org/spreadsheetml/2006/main" xmlns:r="http://schemas.openxmlformats.org/officeDocument/2006/relationships">
  <sheetPr filterMode="false">
    <tabColor rgb="FF7030A0"/>
    <pageSetUpPr fitToPage="true"/>
  </sheetPr>
  <dimension ref="A1:R44"/>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L18" activeCellId="0" sqref="L18"/>
    </sheetView>
  </sheetViews>
  <sheetFormatPr defaultRowHeight="15" zeroHeight="false" outlineLevelRow="0" outlineLevelCol="0"/>
  <cols>
    <col collapsed="false" customWidth="true" hidden="false" outlineLevel="0" max="1" min="1" style="0" width="3.14"/>
    <col collapsed="false" customWidth="true" hidden="false" outlineLevel="0" max="2" min="2" style="0" width="8.67"/>
    <col collapsed="false" customWidth="true" hidden="false" outlineLevel="0" max="3" min="3" style="0" width="7.71"/>
    <col collapsed="false" customWidth="true" hidden="false" outlineLevel="0" max="4" min="4" style="0" width="37.99"/>
    <col collapsed="false" customWidth="true" hidden="false" outlineLevel="0" max="5" min="5" style="0" width="2.42"/>
    <col collapsed="false" customWidth="true" hidden="false" outlineLevel="0" max="6" min="6" style="0" width="4.14"/>
    <col collapsed="false" customWidth="true" hidden="false" outlineLevel="0" max="7" min="7" style="0" width="17"/>
    <col collapsed="false" customWidth="true" hidden="false" outlineLevel="0" max="8" min="8" style="0" width="16.71"/>
    <col collapsed="false" customWidth="true" hidden="false" outlineLevel="0" max="9" min="9" style="0" width="3.14"/>
    <col collapsed="false" customWidth="true" hidden="false" outlineLevel="0" max="15" min="10" style="0" width="8.67"/>
    <col collapsed="false" customWidth="true" hidden="false" outlineLevel="0" max="16" min="16" style="0" width="19.14"/>
    <col collapsed="false" customWidth="true" hidden="false" outlineLevel="0" max="17" min="17" style="0" width="12.57"/>
    <col collapsed="false" customWidth="true" hidden="false" outlineLevel="0" max="18" min="18" style="0" width="14.01"/>
    <col collapsed="false" customWidth="true" hidden="false" outlineLevel="0" max="1025" min="19" style="0" width="8.67"/>
  </cols>
  <sheetData>
    <row r="1" customFormat="false" ht="68.25" hidden="false" customHeight="true" outlineLevel="0" collapsed="false">
      <c r="A1" s="466"/>
      <c r="B1" s="466"/>
      <c r="C1" s="467" t="s">
        <v>4530</v>
      </c>
      <c r="D1" s="467"/>
      <c r="E1" s="467"/>
      <c r="F1" s="467"/>
      <c r="G1" s="467"/>
      <c r="H1" s="466"/>
      <c r="I1" s="466"/>
    </row>
    <row r="2" customFormat="false" ht="15" hidden="false" customHeight="false" outlineLevel="0" collapsed="false">
      <c r="A2" s="466"/>
      <c r="B2" s="468" t="s">
        <v>4531</v>
      </c>
      <c r="C2" s="468" t="s">
        <v>4532</v>
      </c>
      <c r="D2" s="468"/>
      <c r="E2" s="468"/>
      <c r="F2" s="468"/>
      <c r="G2" s="468"/>
      <c r="H2" s="468"/>
      <c r="I2" s="466"/>
      <c r="Q2" s="469" t="s">
        <v>4533</v>
      </c>
      <c r="R2" s="469" t="s">
        <v>4534</v>
      </c>
    </row>
    <row r="3" customFormat="false" ht="83.25" hidden="false" customHeight="true" outlineLevel="0" collapsed="false">
      <c r="A3" s="466"/>
      <c r="B3" s="470" t="s">
        <v>4535</v>
      </c>
      <c r="C3" s="471" t="s">
        <v>4536</v>
      </c>
      <c r="D3" s="471"/>
      <c r="E3" s="471"/>
      <c r="F3" s="471"/>
      <c r="G3" s="471"/>
      <c r="H3" s="471"/>
      <c r="I3" s="466"/>
      <c r="Q3" s="472" t="s">
        <v>4537</v>
      </c>
      <c r="R3" s="472" t="s">
        <v>4538</v>
      </c>
    </row>
    <row r="4" customFormat="false" ht="15" hidden="false" customHeight="false" outlineLevel="0" collapsed="false">
      <c r="A4" s="466"/>
      <c r="B4" s="473"/>
      <c r="C4" s="473"/>
      <c r="D4" s="473"/>
      <c r="E4" s="473"/>
      <c r="F4" s="473"/>
      <c r="G4" s="473"/>
      <c r="H4" s="473"/>
      <c r="I4" s="466"/>
      <c r="Q4" s="472" t="n">
        <v>0.045</v>
      </c>
      <c r="R4" s="472" t="n">
        <v>0</v>
      </c>
    </row>
    <row r="5" customFormat="false" ht="15" hidden="false" customHeight="false" outlineLevel="0" collapsed="false">
      <c r="A5" s="466"/>
      <c r="B5" s="474" t="s">
        <v>4539</v>
      </c>
      <c r="C5" s="474"/>
      <c r="D5" s="474"/>
      <c r="E5" s="474"/>
      <c r="F5" s="474"/>
      <c r="G5" s="474"/>
      <c r="H5" s="474"/>
      <c r="I5" s="466"/>
    </row>
    <row r="6" customFormat="false" ht="15" hidden="false" customHeight="false" outlineLevel="0" collapsed="false">
      <c r="A6" s="466"/>
      <c r="B6" s="475" t="s">
        <v>4540</v>
      </c>
      <c r="C6" s="476"/>
      <c r="D6" s="475" t="s">
        <v>4541</v>
      </c>
      <c r="E6" s="475"/>
      <c r="F6" s="475"/>
      <c r="G6" s="475"/>
      <c r="H6" s="475" t="s">
        <v>4542</v>
      </c>
      <c r="I6" s="466"/>
    </row>
    <row r="7" customFormat="false" ht="15" hidden="false" customHeight="false" outlineLevel="0" collapsed="false">
      <c r="A7" s="466"/>
      <c r="B7" s="477"/>
      <c r="C7" s="468" t="n">
        <v>1</v>
      </c>
      <c r="D7" s="478" t="s">
        <v>4543</v>
      </c>
      <c r="E7" s="478"/>
      <c r="F7" s="478"/>
      <c r="G7" s="478"/>
      <c r="H7" s="479" t="n">
        <v>0.04</v>
      </c>
      <c r="I7" s="466"/>
    </row>
    <row r="8" customFormat="false" ht="15" hidden="false" customHeight="false" outlineLevel="0" collapsed="false">
      <c r="A8" s="466"/>
      <c r="B8" s="477"/>
      <c r="C8" s="468" t="n">
        <v>2</v>
      </c>
      <c r="D8" s="478" t="s">
        <v>4544</v>
      </c>
      <c r="E8" s="478"/>
      <c r="F8" s="478"/>
      <c r="G8" s="478"/>
      <c r="H8" s="479" t="n">
        <v>0.0062</v>
      </c>
      <c r="I8" s="466"/>
    </row>
    <row r="9" customFormat="false" ht="15" hidden="false" customHeight="false" outlineLevel="0" collapsed="false">
      <c r="A9" s="466"/>
      <c r="B9" s="477"/>
      <c r="C9" s="468" t="n">
        <v>3</v>
      </c>
      <c r="D9" s="478" t="s">
        <v>4545</v>
      </c>
      <c r="E9" s="478"/>
      <c r="F9" s="478"/>
      <c r="G9" s="478"/>
      <c r="H9" s="479" t="n">
        <v>0.0104</v>
      </c>
      <c r="I9" s="466"/>
    </row>
    <row r="10" customFormat="false" ht="15" hidden="false" customHeight="false" outlineLevel="0" collapsed="false">
      <c r="A10" s="466"/>
      <c r="B10" s="477"/>
      <c r="C10" s="468" t="n">
        <v>4</v>
      </c>
      <c r="D10" s="478" t="s">
        <v>4546</v>
      </c>
      <c r="E10" s="478"/>
      <c r="F10" s="478"/>
      <c r="G10" s="478"/>
      <c r="H10" s="479" t="n">
        <v>0.0105</v>
      </c>
      <c r="I10" s="466"/>
    </row>
    <row r="11" customFormat="false" ht="15" hidden="false" customHeight="false" outlineLevel="0" collapsed="false">
      <c r="A11" s="466"/>
      <c r="B11" s="476"/>
      <c r="C11" s="476"/>
      <c r="D11" s="476"/>
      <c r="E11" s="476"/>
      <c r="F11" s="476"/>
      <c r="G11" s="476"/>
      <c r="H11" s="480" t="n">
        <f aca="false">SUM(H7:H10)</f>
        <v>0.0671</v>
      </c>
      <c r="I11" s="466"/>
    </row>
    <row r="12" customFormat="false" ht="15" hidden="false" customHeight="false" outlineLevel="0" collapsed="false">
      <c r="A12" s="466"/>
      <c r="B12" s="481"/>
      <c r="C12" s="481"/>
      <c r="D12" s="481"/>
      <c r="E12" s="481"/>
      <c r="F12" s="481"/>
      <c r="G12" s="481"/>
      <c r="H12" s="481"/>
      <c r="I12" s="466"/>
    </row>
    <row r="13" customFormat="false" ht="15" hidden="false" customHeight="false" outlineLevel="0" collapsed="false">
      <c r="A13" s="466"/>
      <c r="B13" s="475" t="s">
        <v>4547</v>
      </c>
      <c r="C13" s="476"/>
      <c r="D13" s="475" t="s">
        <v>4548</v>
      </c>
      <c r="E13" s="475"/>
      <c r="F13" s="475"/>
      <c r="G13" s="475"/>
      <c r="H13" s="475" t="s">
        <v>4542</v>
      </c>
      <c r="I13" s="466"/>
    </row>
    <row r="14" customFormat="false" ht="15" hidden="false" customHeight="false" outlineLevel="0" collapsed="false">
      <c r="A14" s="466"/>
      <c r="B14" s="482"/>
      <c r="C14" s="468" t="n">
        <v>1</v>
      </c>
      <c r="D14" s="478" t="s">
        <v>4549</v>
      </c>
      <c r="E14" s="478"/>
      <c r="F14" s="478"/>
      <c r="G14" s="478"/>
      <c r="H14" s="479" t="n">
        <v>0.03</v>
      </c>
      <c r="I14" s="466"/>
    </row>
    <row r="15" customFormat="false" ht="15" hidden="false" customHeight="false" outlineLevel="0" collapsed="false">
      <c r="A15" s="466"/>
      <c r="B15" s="482"/>
      <c r="C15" s="468" t="n">
        <v>2</v>
      </c>
      <c r="D15" s="478" t="s">
        <v>4550</v>
      </c>
      <c r="E15" s="478"/>
      <c r="F15" s="478"/>
      <c r="G15" s="478"/>
      <c r="H15" s="479" t="n">
        <v>0.0065</v>
      </c>
      <c r="I15" s="466"/>
    </row>
    <row r="16" customFormat="false" ht="15" hidden="false" customHeight="false" outlineLevel="0" collapsed="false">
      <c r="A16" s="466"/>
      <c r="B16" s="482"/>
      <c r="C16" s="468" t="n">
        <v>3</v>
      </c>
      <c r="D16" s="478" t="s">
        <v>4551</v>
      </c>
      <c r="E16" s="478"/>
      <c r="F16" s="478"/>
      <c r="G16" s="478"/>
      <c r="H16" s="479" t="n">
        <v>0.01</v>
      </c>
      <c r="I16" s="466"/>
    </row>
    <row r="17" customFormat="false" ht="15" hidden="false" customHeight="false" outlineLevel="0" collapsed="false">
      <c r="A17" s="466"/>
      <c r="B17" s="482"/>
      <c r="C17" s="468" t="n">
        <v>4</v>
      </c>
      <c r="D17" s="478" t="s">
        <v>4552</v>
      </c>
      <c r="E17" s="478"/>
      <c r="F17" s="478"/>
      <c r="G17" s="478"/>
      <c r="H17" s="479" t="n">
        <f aca="false">IF('!Dados'!G3="Com Desoneração",Q4,R4)</f>
        <v>0</v>
      </c>
      <c r="I17" s="466"/>
    </row>
    <row r="18" customFormat="false" ht="15" hidden="false" customHeight="false" outlineLevel="0" collapsed="false">
      <c r="A18" s="466"/>
      <c r="B18" s="483"/>
      <c r="C18" s="483"/>
      <c r="D18" s="475" t="s">
        <v>4553</v>
      </c>
      <c r="E18" s="475"/>
      <c r="F18" s="475"/>
      <c r="G18" s="475"/>
      <c r="H18" s="480" t="n">
        <f aca="false">SUM(H14:H17)</f>
        <v>0.0465</v>
      </c>
      <c r="I18" s="466"/>
    </row>
    <row r="19" customFormat="false" ht="15" hidden="false" customHeight="false" outlineLevel="0" collapsed="false">
      <c r="A19" s="466"/>
      <c r="B19" s="481"/>
      <c r="C19" s="481"/>
      <c r="D19" s="481"/>
      <c r="E19" s="481"/>
      <c r="F19" s="481"/>
      <c r="G19" s="481"/>
      <c r="H19" s="481"/>
      <c r="I19" s="466"/>
    </row>
    <row r="20" customFormat="false" ht="15" hidden="false" customHeight="false" outlineLevel="0" collapsed="false">
      <c r="A20" s="466"/>
      <c r="B20" s="468" t="s">
        <v>4554</v>
      </c>
      <c r="C20" s="477"/>
      <c r="D20" s="468" t="s">
        <v>4555</v>
      </c>
      <c r="E20" s="468"/>
      <c r="F20" s="468"/>
      <c r="G20" s="468"/>
      <c r="H20" s="468" t="s">
        <v>4542</v>
      </c>
      <c r="I20" s="466"/>
    </row>
    <row r="21" customFormat="false" ht="15" hidden="false" customHeight="false" outlineLevel="0" collapsed="false">
      <c r="A21" s="466"/>
      <c r="B21" s="482"/>
      <c r="C21" s="468" t="n">
        <v>1</v>
      </c>
      <c r="D21" s="478" t="s">
        <v>4556</v>
      </c>
      <c r="E21" s="478"/>
      <c r="F21" s="478"/>
      <c r="G21" s="478"/>
      <c r="H21" s="479" t="n">
        <v>0.074</v>
      </c>
      <c r="I21" s="466"/>
    </row>
    <row r="22" customFormat="false" ht="15" hidden="false" customHeight="false" outlineLevel="0" collapsed="false">
      <c r="A22" s="466"/>
      <c r="B22" s="482"/>
      <c r="C22" s="468" t="n">
        <v>2</v>
      </c>
      <c r="D22" s="477"/>
      <c r="E22" s="477"/>
      <c r="F22" s="477"/>
      <c r="G22" s="477"/>
      <c r="H22" s="482"/>
      <c r="I22" s="466"/>
    </row>
    <row r="23" customFormat="false" ht="15" hidden="false" customHeight="false" outlineLevel="0" collapsed="false">
      <c r="A23" s="466"/>
      <c r="B23" s="482"/>
      <c r="C23" s="468" t="n">
        <v>3</v>
      </c>
      <c r="D23" s="477"/>
      <c r="E23" s="477"/>
      <c r="F23" s="477"/>
      <c r="G23" s="477"/>
      <c r="H23" s="482"/>
      <c r="I23" s="466"/>
    </row>
    <row r="24" customFormat="false" ht="15" hidden="false" customHeight="false" outlineLevel="0" collapsed="false">
      <c r="A24" s="466"/>
      <c r="B24" s="482"/>
      <c r="C24" s="468" t="n">
        <v>4</v>
      </c>
      <c r="D24" s="477"/>
      <c r="E24" s="477"/>
      <c r="F24" s="477"/>
      <c r="G24" s="477"/>
      <c r="H24" s="482"/>
      <c r="I24" s="466"/>
    </row>
    <row r="25" customFormat="false" ht="15" hidden="false" customHeight="false" outlineLevel="0" collapsed="false">
      <c r="A25" s="466"/>
      <c r="B25" s="476"/>
      <c r="C25" s="476"/>
      <c r="D25" s="476"/>
      <c r="E25" s="476"/>
      <c r="F25" s="476"/>
      <c r="G25" s="476"/>
      <c r="H25" s="480" t="n">
        <f aca="false">SUM(H21:H24)</f>
        <v>0.074</v>
      </c>
      <c r="I25" s="466"/>
    </row>
    <row r="26" customFormat="false" ht="15" hidden="false" customHeight="false" outlineLevel="0" collapsed="false">
      <c r="A26" s="466"/>
      <c r="B26" s="484"/>
      <c r="C26" s="484"/>
      <c r="D26" s="484"/>
      <c r="E26" s="484"/>
      <c r="F26" s="484"/>
      <c r="G26" s="484"/>
      <c r="H26" s="484"/>
      <c r="I26" s="466"/>
    </row>
    <row r="27" customFormat="false" ht="15" hidden="false" customHeight="false" outlineLevel="0" collapsed="false">
      <c r="A27" s="466"/>
      <c r="B27" s="475" t="s">
        <v>4531</v>
      </c>
      <c r="C27" s="475"/>
      <c r="D27" s="475"/>
      <c r="E27" s="475"/>
      <c r="F27" s="475"/>
      <c r="G27" s="475"/>
      <c r="H27" s="485" t="n">
        <f aca="false">ROUND(((((((1+(H7+H8+H9))*((1+H10)*(1+H21)))/(1-H18))-1)*100))/100,4)</f>
        <v>0.2026</v>
      </c>
      <c r="I27" s="466"/>
    </row>
    <row r="28" customFormat="false" ht="15" hidden="false" customHeight="false" outlineLevel="0" collapsed="false">
      <c r="A28" s="466"/>
      <c r="B28" s="466"/>
      <c r="C28" s="466"/>
      <c r="D28" s="466"/>
      <c r="E28" s="466"/>
      <c r="F28" s="466"/>
      <c r="G28" s="466"/>
      <c r="H28" s="466"/>
      <c r="I28" s="466"/>
    </row>
    <row r="29" customFormat="false" ht="15" hidden="false" customHeight="false" outlineLevel="0" collapsed="false">
      <c r="A29" s="466"/>
      <c r="B29" s="468" t="s">
        <v>4557</v>
      </c>
      <c r="C29" s="468"/>
      <c r="D29" s="468"/>
      <c r="E29" s="468"/>
      <c r="F29" s="468"/>
      <c r="G29" s="468"/>
      <c r="H29" s="468"/>
      <c r="I29" s="466"/>
    </row>
    <row r="30" customFormat="false" ht="15" hidden="false" customHeight="false" outlineLevel="0" collapsed="false">
      <c r="A30" s="466"/>
      <c r="B30" s="486" t="s">
        <v>4558</v>
      </c>
      <c r="C30" s="487" t="s">
        <v>4559</v>
      </c>
      <c r="D30" s="488" t="s">
        <v>4560</v>
      </c>
      <c r="E30" s="489" t="s">
        <v>4561</v>
      </c>
      <c r="F30" s="490" t="n">
        <v>-1</v>
      </c>
      <c r="G30" s="491" t="s">
        <v>4562</v>
      </c>
      <c r="H30" s="492" t="s">
        <v>4563</v>
      </c>
      <c r="I30" s="466"/>
    </row>
    <row r="31" customFormat="false" ht="15" hidden="false" customHeight="false" outlineLevel="0" collapsed="false">
      <c r="A31" s="466"/>
      <c r="B31" s="486"/>
      <c r="C31" s="487"/>
      <c r="D31" s="493" t="s">
        <v>4564</v>
      </c>
      <c r="E31" s="489"/>
      <c r="F31" s="490"/>
      <c r="G31" s="491"/>
      <c r="H31" s="492"/>
      <c r="I31" s="466"/>
    </row>
    <row r="32" customFormat="false" ht="15" hidden="false" customHeight="false" outlineLevel="0" collapsed="false">
      <c r="A32" s="466"/>
      <c r="B32" s="466"/>
      <c r="C32" s="466"/>
      <c r="D32" s="466"/>
      <c r="E32" s="466"/>
      <c r="F32" s="466"/>
      <c r="G32" s="466"/>
      <c r="H32" s="466"/>
      <c r="I32" s="466"/>
    </row>
    <row r="33" customFormat="false" ht="15" hidden="false" customHeight="false" outlineLevel="0" collapsed="false">
      <c r="A33" s="466"/>
      <c r="B33" s="477" t="s">
        <v>4565</v>
      </c>
      <c r="C33" s="478" t="s">
        <v>4566</v>
      </c>
      <c r="D33" s="478"/>
      <c r="E33" s="478"/>
      <c r="F33" s="478"/>
      <c r="G33" s="478"/>
      <c r="H33" s="478"/>
      <c r="I33" s="466"/>
    </row>
    <row r="34" customFormat="false" ht="15" hidden="false" customHeight="false" outlineLevel="0" collapsed="false">
      <c r="A34" s="466"/>
      <c r="B34" s="477" t="s">
        <v>4567</v>
      </c>
      <c r="C34" s="478" t="s">
        <v>4568</v>
      </c>
      <c r="D34" s="478"/>
      <c r="E34" s="478"/>
      <c r="F34" s="478"/>
      <c r="G34" s="478"/>
      <c r="H34" s="478"/>
      <c r="I34" s="466"/>
    </row>
    <row r="35" customFormat="false" ht="15" hidden="false" customHeight="false" outlineLevel="0" collapsed="false">
      <c r="A35" s="466"/>
      <c r="B35" s="477" t="s">
        <v>4569</v>
      </c>
      <c r="C35" s="478" t="s">
        <v>4570</v>
      </c>
      <c r="D35" s="478"/>
      <c r="E35" s="478"/>
      <c r="F35" s="478"/>
      <c r="G35" s="478"/>
      <c r="H35" s="478"/>
      <c r="I35" s="466"/>
    </row>
    <row r="36" customFormat="false" ht="15" hidden="false" customHeight="false" outlineLevel="0" collapsed="false">
      <c r="A36" s="466"/>
      <c r="B36" s="477" t="s">
        <v>4571</v>
      </c>
      <c r="C36" s="478" t="s">
        <v>4572</v>
      </c>
      <c r="D36" s="478"/>
      <c r="E36" s="478"/>
      <c r="F36" s="478"/>
      <c r="G36" s="478"/>
      <c r="H36" s="478"/>
      <c r="I36" s="466"/>
    </row>
    <row r="37" customFormat="false" ht="15" hidden="false" customHeight="false" outlineLevel="0" collapsed="false">
      <c r="A37" s="466"/>
      <c r="B37" s="477" t="s">
        <v>4573</v>
      </c>
      <c r="C37" s="478" t="s">
        <v>4574</v>
      </c>
      <c r="D37" s="478"/>
      <c r="E37" s="478"/>
      <c r="F37" s="478"/>
      <c r="G37" s="478"/>
      <c r="H37" s="478"/>
      <c r="I37" s="466"/>
    </row>
    <row r="38" customFormat="false" ht="15" hidden="false" customHeight="false" outlineLevel="0" collapsed="false">
      <c r="A38" s="466"/>
      <c r="B38" s="477" t="s">
        <v>4575</v>
      </c>
      <c r="C38" s="478" t="s">
        <v>4576</v>
      </c>
      <c r="D38" s="478"/>
      <c r="E38" s="478"/>
      <c r="F38" s="478"/>
      <c r="G38" s="478"/>
      <c r="H38" s="478"/>
      <c r="I38" s="466"/>
    </row>
    <row r="39" customFormat="false" ht="15" hidden="false" customHeight="false" outlineLevel="0" collapsed="false">
      <c r="A39" s="466"/>
      <c r="B39" s="477" t="s">
        <v>4577</v>
      </c>
      <c r="C39" s="478" t="s">
        <v>4578</v>
      </c>
      <c r="D39" s="478"/>
      <c r="E39" s="478"/>
      <c r="F39" s="478"/>
      <c r="G39" s="478"/>
      <c r="H39" s="478"/>
      <c r="I39" s="466"/>
    </row>
    <row r="40" s="191" customFormat="true" ht="15" hidden="false" customHeight="true" outlineLevel="0" collapsed="false">
      <c r="A40" s="494"/>
      <c r="B40" s="495"/>
      <c r="C40" s="496" t="s">
        <v>4579</v>
      </c>
      <c r="D40" s="496"/>
      <c r="E40" s="496"/>
      <c r="F40" s="496"/>
      <c r="G40" s="496"/>
      <c r="H40" s="496"/>
      <c r="I40" s="494"/>
    </row>
    <row r="41" customFormat="false" ht="15" hidden="false" customHeight="false" outlineLevel="0" collapsed="false">
      <c r="A41" s="466"/>
      <c r="B41" s="466"/>
      <c r="C41" s="466"/>
      <c r="D41" s="466"/>
      <c r="E41" s="466"/>
      <c r="F41" s="466"/>
      <c r="G41" s="466"/>
      <c r="H41" s="466"/>
      <c r="I41" s="466"/>
    </row>
    <row r="42" customFormat="false" ht="15" hidden="false" customHeight="false" outlineLevel="0" collapsed="false">
      <c r="A42" s="466"/>
      <c r="B42" s="478" t="s">
        <v>4580</v>
      </c>
      <c r="C42" s="478"/>
      <c r="D42" s="478"/>
      <c r="E42" s="478"/>
      <c r="F42" s="478"/>
      <c r="G42" s="478"/>
      <c r="H42" s="478"/>
      <c r="I42" s="466"/>
    </row>
    <row r="43" customFormat="false" ht="15" hidden="false" customHeight="false" outlineLevel="0" collapsed="false">
      <c r="A43" s="466"/>
      <c r="B43" s="478" t="s">
        <v>4581</v>
      </c>
      <c r="C43" s="478"/>
      <c r="D43" s="478"/>
      <c r="E43" s="478"/>
      <c r="F43" s="478"/>
      <c r="G43" s="478"/>
      <c r="H43" s="478"/>
      <c r="I43" s="466"/>
    </row>
    <row r="44" customFormat="false" ht="15" hidden="false" customHeight="false" outlineLevel="0" collapsed="false">
      <c r="A44" s="466"/>
      <c r="B44" s="466"/>
      <c r="C44" s="466"/>
      <c r="D44" s="466"/>
      <c r="E44" s="466"/>
      <c r="F44" s="466"/>
      <c r="G44" s="466"/>
      <c r="H44" s="466"/>
      <c r="I44" s="466"/>
    </row>
  </sheetData>
  <mergeCells count="44">
    <mergeCell ref="C1:G1"/>
    <mergeCell ref="C2:H2"/>
    <mergeCell ref="C3:H3"/>
    <mergeCell ref="B4:H4"/>
    <mergeCell ref="B5:H5"/>
    <mergeCell ref="D6:G6"/>
    <mergeCell ref="D7:G7"/>
    <mergeCell ref="D8:G8"/>
    <mergeCell ref="D9:G9"/>
    <mergeCell ref="D10:G10"/>
    <mergeCell ref="B11:G11"/>
    <mergeCell ref="B12:H12"/>
    <mergeCell ref="D13:G13"/>
    <mergeCell ref="D14:G14"/>
    <mergeCell ref="D15:G15"/>
    <mergeCell ref="D16:G16"/>
    <mergeCell ref="D17:G17"/>
    <mergeCell ref="D18:G18"/>
    <mergeCell ref="B19:H19"/>
    <mergeCell ref="D20:G20"/>
    <mergeCell ref="D21:G21"/>
    <mergeCell ref="D22:G22"/>
    <mergeCell ref="D23:G23"/>
    <mergeCell ref="D24:G24"/>
    <mergeCell ref="B25:G25"/>
    <mergeCell ref="B26:H26"/>
    <mergeCell ref="B27:G27"/>
    <mergeCell ref="B29:H29"/>
    <mergeCell ref="B30:B31"/>
    <mergeCell ref="C30:C31"/>
    <mergeCell ref="E30:E31"/>
    <mergeCell ref="F30:F31"/>
    <mergeCell ref="G30:G31"/>
    <mergeCell ref="H30:H31"/>
    <mergeCell ref="C33:H33"/>
    <mergeCell ref="C34:H34"/>
    <mergeCell ref="C35:H35"/>
    <mergeCell ref="C36:H36"/>
    <mergeCell ref="C37:H37"/>
    <mergeCell ref="C38:H38"/>
    <mergeCell ref="C39:H39"/>
    <mergeCell ref="C40:H40"/>
    <mergeCell ref="B42:H42"/>
    <mergeCell ref="B43:H43"/>
  </mergeCells>
  <printOptions headings="false" gridLines="false" gridLinesSet="true" horizontalCentered="false" verticalCentered="false"/>
  <pageMargins left="0.196527777777778" right="0.196527777777778" top="0.590277777777778" bottom="0.590277777777778"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3.xml><?xml version="1.0" encoding="utf-8"?>
<worksheet xmlns="http://schemas.openxmlformats.org/spreadsheetml/2006/main" xmlns:r="http://schemas.openxmlformats.org/officeDocument/2006/relationships">
  <sheetPr filterMode="false">
    <tabColor rgb="FF7030A0"/>
    <pageSetUpPr fitToPage="true"/>
  </sheetPr>
  <dimension ref="A1:R44"/>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J1" activeCellId="0" sqref="J1"/>
    </sheetView>
  </sheetViews>
  <sheetFormatPr defaultRowHeight="15" zeroHeight="false" outlineLevelRow="0" outlineLevelCol="0"/>
  <cols>
    <col collapsed="false" customWidth="true" hidden="false" outlineLevel="0" max="1" min="1" style="0" width="3.14"/>
    <col collapsed="false" customWidth="true" hidden="false" outlineLevel="0" max="2" min="2" style="0" width="8.67"/>
    <col collapsed="false" customWidth="true" hidden="false" outlineLevel="0" max="3" min="3" style="0" width="7.71"/>
    <col collapsed="false" customWidth="true" hidden="false" outlineLevel="0" max="4" min="4" style="0" width="37.99"/>
    <col collapsed="false" customWidth="true" hidden="false" outlineLevel="0" max="5" min="5" style="0" width="2.42"/>
    <col collapsed="false" customWidth="true" hidden="false" outlineLevel="0" max="6" min="6" style="0" width="4.14"/>
    <col collapsed="false" customWidth="true" hidden="false" outlineLevel="0" max="7" min="7" style="0" width="17"/>
    <col collapsed="false" customWidth="true" hidden="false" outlineLevel="0" max="8" min="8" style="0" width="16.71"/>
    <col collapsed="false" customWidth="true" hidden="false" outlineLevel="0" max="9" min="9" style="0" width="3.14"/>
    <col collapsed="false" customWidth="true" hidden="false" outlineLevel="0" max="15" min="10" style="0" width="8.67"/>
    <col collapsed="false" customWidth="true" hidden="false" outlineLevel="0" max="16" min="16" style="0" width="19.14"/>
    <col collapsed="false" customWidth="true" hidden="true" outlineLevel="0" max="17" min="17" style="0" width="12.57"/>
    <col collapsed="false" customWidth="true" hidden="true" outlineLevel="0" max="18" min="18" style="0" width="14.01"/>
    <col collapsed="false" customWidth="true" hidden="false" outlineLevel="0" max="1025" min="19" style="0" width="8.67"/>
  </cols>
  <sheetData>
    <row r="1" customFormat="false" ht="68.25" hidden="false" customHeight="true" outlineLevel="0" collapsed="false">
      <c r="A1" s="466"/>
      <c r="B1" s="466"/>
      <c r="C1" s="467" t="s">
        <v>4530</v>
      </c>
      <c r="D1" s="467"/>
      <c r="E1" s="467"/>
      <c r="F1" s="467"/>
      <c r="G1" s="467"/>
      <c r="H1" s="466"/>
      <c r="I1" s="466"/>
    </row>
    <row r="2" customFormat="false" ht="15" hidden="false" customHeight="false" outlineLevel="0" collapsed="false">
      <c r="A2" s="466"/>
      <c r="B2" s="468" t="s">
        <v>4531</v>
      </c>
      <c r="C2" s="468" t="s">
        <v>4532</v>
      </c>
      <c r="D2" s="468"/>
      <c r="E2" s="468"/>
      <c r="F2" s="468"/>
      <c r="G2" s="468"/>
      <c r="H2" s="468"/>
      <c r="I2" s="466"/>
      <c r="Q2" s="469" t="s">
        <v>4533</v>
      </c>
      <c r="R2" s="469" t="s">
        <v>4534</v>
      </c>
    </row>
    <row r="3" customFormat="false" ht="83.25" hidden="false" customHeight="true" outlineLevel="0" collapsed="false">
      <c r="A3" s="466"/>
      <c r="B3" s="470" t="s">
        <v>4535</v>
      </c>
      <c r="C3" s="497" t="s">
        <v>4582</v>
      </c>
      <c r="D3" s="497"/>
      <c r="E3" s="497"/>
      <c r="F3" s="497"/>
      <c r="G3" s="497"/>
      <c r="H3" s="497"/>
      <c r="I3" s="466"/>
      <c r="Q3" s="472" t="s">
        <v>4537</v>
      </c>
      <c r="R3" s="472" t="s">
        <v>4538</v>
      </c>
    </row>
    <row r="4" customFormat="false" ht="15" hidden="false" customHeight="false" outlineLevel="0" collapsed="false">
      <c r="A4" s="466"/>
      <c r="B4" s="473"/>
      <c r="C4" s="473"/>
      <c r="D4" s="473"/>
      <c r="E4" s="473"/>
      <c r="F4" s="473"/>
      <c r="G4" s="473"/>
      <c r="H4" s="473"/>
      <c r="I4" s="466"/>
      <c r="Q4" s="472" t="n">
        <v>0.045</v>
      </c>
      <c r="R4" s="472" t="n">
        <v>0</v>
      </c>
    </row>
    <row r="5" customFormat="false" ht="15" hidden="false" customHeight="false" outlineLevel="0" collapsed="false">
      <c r="A5" s="466"/>
      <c r="B5" s="474" t="s">
        <v>4539</v>
      </c>
      <c r="C5" s="474"/>
      <c r="D5" s="474"/>
      <c r="E5" s="474"/>
      <c r="F5" s="474"/>
      <c r="G5" s="474"/>
      <c r="H5" s="474"/>
      <c r="I5" s="466"/>
    </row>
    <row r="6" customFormat="false" ht="15" hidden="false" customHeight="false" outlineLevel="0" collapsed="false">
      <c r="A6" s="466"/>
      <c r="B6" s="475" t="s">
        <v>4540</v>
      </c>
      <c r="C6" s="476"/>
      <c r="D6" s="475" t="s">
        <v>4541</v>
      </c>
      <c r="E6" s="475"/>
      <c r="F6" s="475"/>
      <c r="G6" s="475"/>
      <c r="H6" s="475" t="s">
        <v>4542</v>
      </c>
      <c r="I6" s="466"/>
    </row>
    <row r="7" customFormat="false" ht="15" hidden="false" customHeight="false" outlineLevel="0" collapsed="false">
      <c r="A7" s="466"/>
      <c r="B7" s="477"/>
      <c r="C7" s="468" t="n">
        <v>1</v>
      </c>
      <c r="D7" s="478" t="s">
        <v>4543</v>
      </c>
      <c r="E7" s="478"/>
      <c r="F7" s="478"/>
      <c r="G7" s="478"/>
      <c r="H7" s="479" t="n">
        <v>0.0274</v>
      </c>
      <c r="I7" s="466"/>
      <c r="Q7" s="0" t="s">
        <v>4536</v>
      </c>
    </row>
    <row r="8" customFormat="false" ht="15" hidden="false" customHeight="false" outlineLevel="0" collapsed="false">
      <c r="A8" s="466"/>
      <c r="B8" s="477"/>
      <c r="C8" s="468" t="n">
        <v>2</v>
      </c>
      <c r="D8" s="478" t="s">
        <v>4544</v>
      </c>
      <c r="E8" s="478"/>
      <c r="F8" s="478"/>
      <c r="G8" s="478"/>
      <c r="H8" s="479" t="n">
        <f aca="false">0.18%+0.19%</f>
        <v>0.0037</v>
      </c>
      <c r="I8" s="466"/>
      <c r="Q8" s="0" t="s">
        <v>4583</v>
      </c>
    </row>
    <row r="9" customFormat="false" ht="15" hidden="false" customHeight="false" outlineLevel="0" collapsed="false">
      <c r="A9" s="466"/>
      <c r="B9" s="477"/>
      <c r="C9" s="468" t="n">
        <v>3</v>
      </c>
      <c r="D9" s="478" t="s">
        <v>4545</v>
      </c>
      <c r="E9" s="478"/>
      <c r="F9" s="478"/>
      <c r="G9" s="478"/>
      <c r="H9" s="479" t="n">
        <v>0.0069</v>
      </c>
      <c r="I9" s="466"/>
    </row>
    <row r="10" customFormat="false" ht="15" hidden="false" customHeight="false" outlineLevel="0" collapsed="false">
      <c r="A10" s="466"/>
      <c r="B10" s="477"/>
      <c r="C10" s="468" t="n">
        <v>4</v>
      </c>
      <c r="D10" s="478" t="s">
        <v>4546</v>
      </c>
      <c r="E10" s="478"/>
      <c r="F10" s="478"/>
      <c r="G10" s="478"/>
      <c r="H10" s="479" t="n">
        <v>0.0075</v>
      </c>
      <c r="I10" s="466"/>
    </row>
    <row r="11" customFormat="false" ht="15" hidden="false" customHeight="false" outlineLevel="0" collapsed="false">
      <c r="A11" s="466"/>
      <c r="B11" s="476"/>
      <c r="C11" s="476"/>
      <c r="D11" s="476"/>
      <c r="E11" s="476"/>
      <c r="F11" s="476"/>
      <c r="G11" s="476"/>
      <c r="H11" s="480" t="n">
        <f aca="false">SUM(H7:H10)</f>
        <v>0.0455</v>
      </c>
      <c r="I11" s="466"/>
    </row>
    <row r="12" customFormat="false" ht="15" hidden="false" customHeight="false" outlineLevel="0" collapsed="false">
      <c r="A12" s="466"/>
      <c r="B12" s="481"/>
      <c r="C12" s="481"/>
      <c r="D12" s="481"/>
      <c r="E12" s="481"/>
      <c r="F12" s="481"/>
      <c r="G12" s="481"/>
      <c r="H12" s="481"/>
      <c r="I12" s="466"/>
    </row>
    <row r="13" customFormat="false" ht="15" hidden="false" customHeight="false" outlineLevel="0" collapsed="false">
      <c r="A13" s="466"/>
      <c r="B13" s="475" t="s">
        <v>4547</v>
      </c>
      <c r="C13" s="476"/>
      <c r="D13" s="475" t="s">
        <v>4548</v>
      </c>
      <c r="E13" s="475"/>
      <c r="F13" s="475"/>
      <c r="G13" s="475"/>
      <c r="H13" s="475" t="s">
        <v>4542</v>
      </c>
      <c r="I13" s="466"/>
    </row>
    <row r="14" customFormat="false" ht="15" hidden="false" customHeight="false" outlineLevel="0" collapsed="false">
      <c r="A14" s="466"/>
      <c r="B14" s="482"/>
      <c r="C14" s="468" t="n">
        <v>1</v>
      </c>
      <c r="D14" s="478" t="s">
        <v>4549</v>
      </c>
      <c r="E14" s="478"/>
      <c r="F14" s="478"/>
      <c r="G14" s="478"/>
      <c r="H14" s="479" t="n">
        <v>0.03</v>
      </c>
      <c r="I14" s="466"/>
    </row>
    <row r="15" customFormat="false" ht="15" hidden="false" customHeight="false" outlineLevel="0" collapsed="false">
      <c r="A15" s="466"/>
      <c r="B15" s="482"/>
      <c r="C15" s="468" t="n">
        <v>2</v>
      </c>
      <c r="D15" s="478" t="s">
        <v>4550</v>
      </c>
      <c r="E15" s="478"/>
      <c r="F15" s="478"/>
      <c r="G15" s="478"/>
      <c r="H15" s="479" t="n">
        <v>0.0065</v>
      </c>
      <c r="I15" s="466"/>
    </row>
    <row r="16" customFormat="false" ht="15" hidden="false" customHeight="false" outlineLevel="0" collapsed="false">
      <c r="A16" s="466"/>
      <c r="B16" s="482"/>
      <c r="C16" s="468" t="n">
        <v>3</v>
      </c>
      <c r="D16" s="478" t="s">
        <v>4551</v>
      </c>
      <c r="E16" s="478"/>
      <c r="F16" s="478"/>
      <c r="G16" s="478"/>
      <c r="H16" s="479" t="n">
        <v>0</v>
      </c>
      <c r="I16" s="466"/>
    </row>
    <row r="17" customFormat="false" ht="15" hidden="false" customHeight="false" outlineLevel="0" collapsed="false">
      <c r="A17" s="466"/>
      <c r="B17" s="482"/>
      <c r="C17" s="468" t="n">
        <v>4</v>
      </c>
      <c r="D17" s="478" t="s">
        <v>4552</v>
      </c>
      <c r="E17" s="478"/>
      <c r="F17" s="478"/>
      <c r="G17" s="478"/>
      <c r="H17" s="479" t="n">
        <v>0</v>
      </c>
      <c r="I17" s="466"/>
    </row>
    <row r="18" customFormat="false" ht="15" hidden="false" customHeight="false" outlineLevel="0" collapsed="false">
      <c r="A18" s="466"/>
      <c r="B18" s="483"/>
      <c r="C18" s="483"/>
      <c r="D18" s="475" t="s">
        <v>4553</v>
      </c>
      <c r="E18" s="475"/>
      <c r="F18" s="475"/>
      <c r="G18" s="475"/>
      <c r="H18" s="480" t="n">
        <f aca="false">SUM(H14:H17)</f>
        <v>0.0365</v>
      </c>
      <c r="I18" s="466"/>
    </row>
    <row r="19" customFormat="false" ht="15" hidden="false" customHeight="false" outlineLevel="0" collapsed="false">
      <c r="A19" s="466"/>
      <c r="B19" s="481"/>
      <c r="C19" s="481"/>
      <c r="D19" s="481"/>
      <c r="E19" s="481"/>
      <c r="F19" s="481"/>
      <c r="G19" s="481"/>
      <c r="H19" s="481"/>
      <c r="I19" s="466"/>
    </row>
    <row r="20" customFormat="false" ht="15" hidden="false" customHeight="false" outlineLevel="0" collapsed="false">
      <c r="A20" s="466"/>
      <c r="B20" s="468" t="s">
        <v>4554</v>
      </c>
      <c r="C20" s="477"/>
      <c r="D20" s="468" t="s">
        <v>4555</v>
      </c>
      <c r="E20" s="468"/>
      <c r="F20" s="468"/>
      <c r="G20" s="468"/>
      <c r="H20" s="468" t="s">
        <v>4542</v>
      </c>
      <c r="I20" s="466"/>
    </row>
    <row r="21" customFormat="false" ht="15" hidden="false" customHeight="false" outlineLevel="0" collapsed="false">
      <c r="A21" s="466"/>
      <c r="B21" s="482"/>
      <c r="C21" s="468" t="n">
        <v>1</v>
      </c>
      <c r="D21" s="478" t="s">
        <v>4556</v>
      </c>
      <c r="E21" s="478"/>
      <c r="F21" s="478"/>
      <c r="G21" s="478"/>
      <c r="H21" s="479" t="n">
        <v>0.0435</v>
      </c>
      <c r="I21" s="466"/>
    </row>
    <row r="22" customFormat="false" ht="15" hidden="false" customHeight="false" outlineLevel="0" collapsed="false">
      <c r="A22" s="466"/>
      <c r="B22" s="482"/>
      <c r="C22" s="468" t="n">
        <v>2</v>
      </c>
      <c r="D22" s="477"/>
      <c r="E22" s="477"/>
      <c r="F22" s="477"/>
      <c r="G22" s="477"/>
      <c r="H22" s="482"/>
      <c r="I22" s="466"/>
    </row>
    <row r="23" customFormat="false" ht="15" hidden="false" customHeight="false" outlineLevel="0" collapsed="false">
      <c r="A23" s="466"/>
      <c r="B23" s="482"/>
      <c r="C23" s="468" t="n">
        <v>3</v>
      </c>
      <c r="D23" s="477"/>
      <c r="E23" s="477"/>
      <c r="F23" s="477"/>
      <c r="G23" s="477"/>
      <c r="H23" s="482"/>
      <c r="I23" s="466"/>
    </row>
    <row r="24" customFormat="false" ht="15" hidden="false" customHeight="false" outlineLevel="0" collapsed="false">
      <c r="A24" s="466"/>
      <c r="B24" s="482"/>
      <c r="C24" s="468" t="n">
        <v>4</v>
      </c>
      <c r="D24" s="477"/>
      <c r="E24" s="477"/>
      <c r="F24" s="477"/>
      <c r="G24" s="477"/>
      <c r="H24" s="482"/>
      <c r="I24" s="466"/>
    </row>
    <row r="25" customFormat="false" ht="15" hidden="false" customHeight="false" outlineLevel="0" collapsed="false">
      <c r="A25" s="466"/>
      <c r="B25" s="476"/>
      <c r="C25" s="476"/>
      <c r="D25" s="476"/>
      <c r="E25" s="476"/>
      <c r="F25" s="476"/>
      <c r="G25" s="476"/>
      <c r="H25" s="480" t="n">
        <f aca="false">SUM(H21:H24)</f>
        <v>0.0435</v>
      </c>
      <c r="I25" s="466"/>
    </row>
    <row r="26" customFormat="false" ht="15" hidden="false" customHeight="false" outlineLevel="0" collapsed="false">
      <c r="A26" s="466"/>
      <c r="B26" s="484"/>
      <c r="C26" s="484"/>
      <c r="D26" s="484"/>
      <c r="E26" s="484"/>
      <c r="F26" s="484"/>
      <c r="G26" s="484"/>
      <c r="H26" s="484"/>
      <c r="I26" s="466"/>
    </row>
    <row r="27" customFormat="false" ht="15" hidden="false" customHeight="false" outlineLevel="0" collapsed="false">
      <c r="A27" s="466"/>
      <c r="B27" s="475" t="s">
        <v>4531</v>
      </c>
      <c r="C27" s="475"/>
      <c r="D27" s="475"/>
      <c r="E27" s="475"/>
      <c r="F27" s="475"/>
      <c r="G27" s="475"/>
      <c r="H27" s="485" t="n">
        <f aca="false">ROUND(((((((1+(H7+H8+H9))*((1+H10)*(1+H21)))/(1-H18))-1)*100))/100,4)</f>
        <v>0.1326</v>
      </c>
      <c r="I27" s="466"/>
    </row>
    <row r="28" customFormat="false" ht="15" hidden="false" customHeight="false" outlineLevel="0" collapsed="false">
      <c r="A28" s="466"/>
      <c r="B28" s="466"/>
      <c r="C28" s="466"/>
      <c r="D28" s="466"/>
      <c r="E28" s="466"/>
      <c r="F28" s="466"/>
      <c r="G28" s="466"/>
      <c r="H28" s="466"/>
      <c r="I28" s="466"/>
    </row>
    <row r="29" customFormat="false" ht="15" hidden="false" customHeight="false" outlineLevel="0" collapsed="false">
      <c r="A29" s="466"/>
      <c r="B29" s="468" t="s">
        <v>4557</v>
      </c>
      <c r="C29" s="468"/>
      <c r="D29" s="468"/>
      <c r="E29" s="468"/>
      <c r="F29" s="468"/>
      <c r="G29" s="468"/>
      <c r="H29" s="468"/>
      <c r="I29" s="466"/>
    </row>
    <row r="30" customFormat="false" ht="15" hidden="false" customHeight="false" outlineLevel="0" collapsed="false">
      <c r="A30" s="466"/>
      <c r="B30" s="486" t="s">
        <v>4558</v>
      </c>
      <c r="C30" s="487" t="s">
        <v>4559</v>
      </c>
      <c r="D30" s="488" t="s">
        <v>4560</v>
      </c>
      <c r="E30" s="489" t="s">
        <v>4561</v>
      </c>
      <c r="F30" s="490" t="n">
        <v>-1</v>
      </c>
      <c r="G30" s="491" t="s">
        <v>4562</v>
      </c>
      <c r="H30" s="492" t="s">
        <v>4563</v>
      </c>
      <c r="I30" s="466"/>
    </row>
    <row r="31" customFormat="false" ht="15" hidden="false" customHeight="false" outlineLevel="0" collapsed="false">
      <c r="A31" s="466"/>
      <c r="B31" s="486"/>
      <c r="C31" s="487"/>
      <c r="D31" s="493" t="s">
        <v>4564</v>
      </c>
      <c r="E31" s="489"/>
      <c r="F31" s="490"/>
      <c r="G31" s="491"/>
      <c r="H31" s="492"/>
      <c r="I31" s="466"/>
    </row>
    <row r="32" customFormat="false" ht="15" hidden="false" customHeight="false" outlineLevel="0" collapsed="false">
      <c r="A32" s="466"/>
      <c r="B32" s="466"/>
      <c r="C32" s="466"/>
      <c r="D32" s="466"/>
      <c r="E32" s="466"/>
      <c r="F32" s="466"/>
      <c r="G32" s="466"/>
      <c r="H32" s="466"/>
      <c r="I32" s="466"/>
    </row>
    <row r="33" customFormat="false" ht="15" hidden="false" customHeight="false" outlineLevel="0" collapsed="false">
      <c r="A33" s="466"/>
      <c r="B33" s="477" t="s">
        <v>4565</v>
      </c>
      <c r="C33" s="478" t="s">
        <v>4566</v>
      </c>
      <c r="D33" s="478"/>
      <c r="E33" s="478"/>
      <c r="F33" s="478"/>
      <c r="G33" s="478"/>
      <c r="H33" s="478"/>
      <c r="I33" s="466"/>
    </row>
    <row r="34" customFormat="false" ht="15" hidden="false" customHeight="false" outlineLevel="0" collapsed="false">
      <c r="A34" s="466"/>
      <c r="B34" s="477" t="s">
        <v>4567</v>
      </c>
      <c r="C34" s="478" t="s">
        <v>4568</v>
      </c>
      <c r="D34" s="478"/>
      <c r="E34" s="478"/>
      <c r="F34" s="478"/>
      <c r="G34" s="478"/>
      <c r="H34" s="478"/>
      <c r="I34" s="466"/>
    </row>
    <row r="35" customFormat="false" ht="15" hidden="false" customHeight="false" outlineLevel="0" collapsed="false">
      <c r="A35" s="466"/>
      <c r="B35" s="477" t="s">
        <v>4569</v>
      </c>
      <c r="C35" s="478" t="s">
        <v>4570</v>
      </c>
      <c r="D35" s="478"/>
      <c r="E35" s="478"/>
      <c r="F35" s="478"/>
      <c r="G35" s="478"/>
      <c r="H35" s="478"/>
      <c r="I35" s="466"/>
    </row>
    <row r="36" customFormat="false" ht="15" hidden="false" customHeight="false" outlineLevel="0" collapsed="false">
      <c r="A36" s="466"/>
      <c r="B36" s="477" t="s">
        <v>4571</v>
      </c>
      <c r="C36" s="478" t="s">
        <v>4572</v>
      </c>
      <c r="D36" s="478"/>
      <c r="E36" s="478"/>
      <c r="F36" s="478"/>
      <c r="G36" s="478"/>
      <c r="H36" s="478"/>
      <c r="I36" s="466"/>
    </row>
    <row r="37" customFormat="false" ht="15" hidden="false" customHeight="false" outlineLevel="0" collapsed="false">
      <c r="A37" s="466"/>
      <c r="B37" s="477" t="s">
        <v>4573</v>
      </c>
      <c r="C37" s="478" t="s">
        <v>4574</v>
      </c>
      <c r="D37" s="478"/>
      <c r="E37" s="478"/>
      <c r="F37" s="478"/>
      <c r="G37" s="478"/>
      <c r="H37" s="478"/>
      <c r="I37" s="466"/>
    </row>
    <row r="38" customFormat="false" ht="15" hidden="false" customHeight="false" outlineLevel="0" collapsed="false">
      <c r="A38" s="466"/>
      <c r="B38" s="477" t="s">
        <v>4575</v>
      </c>
      <c r="C38" s="478" t="s">
        <v>4576</v>
      </c>
      <c r="D38" s="478"/>
      <c r="E38" s="478"/>
      <c r="F38" s="478"/>
      <c r="G38" s="478"/>
      <c r="H38" s="478"/>
      <c r="I38" s="466"/>
    </row>
    <row r="39" customFormat="false" ht="15" hidden="false" customHeight="false" outlineLevel="0" collapsed="false">
      <c r="A39" s="466"/>
      <c r="B39" s="477" t="s">
        <v>4577</v>
      </c>
      <c r="C39" s="478" t="s">
        <v>4578</v>
      </c>
      <c r="D39" s="478"/>
      <c r="E39" s="478"/>
      <c r="F39" s="478"/>
      <c r="G39" s="478"/>
      <c r="H39" s="478"/>
      <c r="I39" s="466"/>
    </row>
    <row r="40" s="191" customFormat="true" ht="15" hidden="false" customHeight="true" outlineLevel="0" collapsed="false">
      <c r="A40" s="494"/>
      <c r="B40" s="495"/>
      <c r="C40" s="496" t="s">
        <v>4579</v>
      </c>
      <c r="D40" s="496"/>
      <c r="E40" s="496"/>
      <c r="F40" s="496"/>
      <c r="G40" s="496"/>
      <c r="H40" s="496"/>
      <c r="I40" s="494"/>
    </row>
    <row r="41" customFormat="false" ht="15" hidden="false" customHeight="false" outlineLevel="0" collapsed="false">
      <c r="A41" s="466"/>
      <c r="B41" s="466"/>
      <c r="C41" s="466"/>
      <c r="D41" s="466"/>
      <c r="E41" s="466"/>
      <c r="F41" s="466"/>
      <c r="G41" s="466"/>
      <c r="H41" s="466"/>
      <c r="I41" s="466"/>
    </row>
    <row r="42" customFormat="false" ht="15" hidden="false" customHeight="false" outlineLevel="0" collapsed="false">
      <c r="A42" s="466"/>
      <c r="B42" s="478" t="s">
        <v>4580</v>
      </c>
      <c r="C42" s="478"/>
      <c r="D42" s="478"/>
      <c r="E42" s="478"/>
      <c r="F42" s="478"/>
      <c r="G42" s="478"/>
      <c r="H42" s="478"/>
      <c r="I42" s="466"/>
    </row>
    <row r="43" customFormat="false" ht="15" hidden="false" customHeight="false" outlineLevel="0" collapsed="false">
      <c r="A43" s="466"/>
      <c r="B43" s="478" t="s">
        <v>4581</v>
      </c>
      <c r="C43" s="478"/>
      <c r="D43" s="478"/>
      <c r="E43" s="478"/>
      <c r="F43" s="478"/>
      <c r="G43" s="478"/>
      <c r="H43" s="478"/>
      <c r="I43" s="466"/>
    </row>
    <row r="44" customFormat="false" ht="15" hidden="false" customHeight="false" outlineLevel="0" collapsed="false">
      <c r="A44" s="466"/>
      <c r="B44" s="466"/>
      <c r="C44" s="466"/>
      <c r="D44" s="466"/>
      <c r="E44" s="466"/>
      <c r="F44" s="466"/>
      <c r="G44" s="466"/>
      <c r="H44" s="466"/>
      <c r="I44" s="466"/>
    </row>
  </sheetData>
  <mergeCells count="44">
    <mergeCell ref="C1:G1"/>
    <mergeCell ref="C2:H2"/>
    <mergeCell ref="C3:H3"/>
    <mergeCell ref="B4:H4"/>
    <mergeCell ref="B5:H5"/>
    <mergeCell ref="D6:G6"/>
    <mergeCell ref="D7:G7"/>
    <mergeCell ref="D8:G8"/>
    <mergeCell ref="D9:G9"/>
    <mergeCell ref="D10:G10"/>
    <mergeCell ref="B11:G11"/>
    <mergeCell ref="B12:H12"/>
    <mergeCell ref="D13:G13"/>
    <mergeCell ref="D14:G14"/>
    <mergeCell ref="D15:G15"/>
    <mergeCell ref="D16:G16"/>
    <mergeCell ref="D17:G17"/>
    <mergeCell ref="D18:G18"/>
    <mergeCell ref="B19:H19"/>
    <mergeCell ref="D20:G20"/>
    <mergeCell ref="D21:G21"/>
    <mergeCell ref="D22:G22"/>
    <mergeCell ref="D23:G23"/>
    <mergeCell ref="D24:G24"/>
    <mergeCell ref="B25:G25"/>
    <mergeCell ref="B26:H26"/>
    <mergeCell ref="B27:G27"/>
    <mergeCell ref="B29:H29"/>
    <mergeCell ref="B30:B31"/>
    <mergeCell ref="C30:C31"/>
    <mergeCell ref="E30:E31"/>
    <mergeCell ref="F30:F31"/>
    <mergeCell ref="G30:G31"/>
    <mergeCell ref="H30:H31"/>
    <mergeCell ref="C33:H33"/>
    <mergeCell ref="C34:H34"/>
    <mergeCell ref="C35:H35"/>
    <mergeCell ref="C36:H36"/>
    <mergeCell ref="C37:H37"/>
    <mergeCell ref="C38:H38"/>
    <mergeCell ref="C39:H39"/>
    <mergeCell ref="C40:H40"/>
    <mergeCell ref="B42:H42"/>
    <mergeCell ref="B43:H43"/>
  </mergeCells>
  <printOptions headings="false" gridLines="false" gridLinesSet="true" horizontalCentered="false" verticalCentered="false"/>
  <pageMargins left="0.196527777777778" right="0.196527777777778" top="0.590277777777778" bottom="0.590277777777778"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4.xml><?xml version="1.0" encoding="utf-8"?>
<worksheet xmlns="http://schemas.openxmlformats.org/spreadsheetml/2006/main" xmlns:r="http://schemas.openxmlformats.org/officeDocument/2006/relationships">
  <sheetPr filterMode="false">
    <tabColor rgb="FFED7D31"/>
    <pageSetUpPr fitToPage="true"/>
  </sheetPr>
  <dimension ref="B1:I56"/>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M17" activeCellId="0" sqref="M17"/>
    </sheetView>
  </sheetViews>
  <sheetFormatPr defaultRowHeight="12.75" zeroHeight="false" outlineLevelRow="0" outlineLevelCol="0"/>
  <cols>
    <col collapsed="false" customWidth="true" hidden="false" outlineLevel="0" max="1" min="1" style="188" width="9.14"/>
    <col collapsed="false" customWidth="true" hidden="false" outlineLevel="0" max="2" min="2" style="188" width="5.14"/>
    <col collapsed="false" customWidth="true" hidden="false" outlineLevel="0" max="3" min="3" style="188" width="10.71"/>
    <col collapsed="false" customWidth="true" hidden="false" outlineLevel="0" max="4" min="4" style="188" width="41.71"/>
    <col collapsed="false" customWidth="true" hidden="false" outlineLevel="0" max="8" min="5" style="188" width="19.14"/>
    <col collapsed="false" customWidth="true" hidden="false" outlineLevel="0" max="9" min="9" style="188" width="4.57"/>
    <col collapsed="false" customWidth="true" hidden="false" outlineLevel="0" max="1025" min="10" style="188" width="9.14"/>
  </cols>
  <sheetData>
    <row r="1" customFormat="false" ht="12.75" hidden="false" customHeight="false" outlineLevel="0" collapsed="false">
      <c r="B1" s="498"/>
      <c r="C1" s="499"/>
      <c r="D1" s="499"/>
      <c r="E1" s="499"/>
      <c r="F1" s="499"/>
      <c r="G1" s="499"/>
      <c r="H1" s="499"/>
      <c r="I1" s="500"/>
    </row>
    <row r="2" customFormat="false" ht="15.75" hidden="false" customHeight="true" outlineLevel="0" collapsed="false">
      <c r="B2" s="501"/>
      <c r="C2" s="188" t="s">
        <v>4584</v>
      </c>
      <c r="I2" s="502"/>
    </row>
    <row r="3" customFormat="false" ht="15.75" hidden="false" customHeight="true" outlineLevel="0" collapsed="false">
      <c r="B3" s="501"/>
      <c r="C3" s="503"/>
      <c r="D3" s="503"/>
      <c r="E3" s="503"/>
      <c r="F3" s="503"/>
      <c r="G3" s="503"/>
      <c r="H3" s="503"/>
      <c r="I3" s="502"/>
    </row>
    <row r="4" customFormat="false" ht="15.75" hidden="false" customHeight="true" outlineLevel="0" collapsed="false">
      <c r="B4" s="501"/>
      <c r="I4" s="502"/>
    </row>
    <row r="5" customFormat="false" ht="15.75" hidden="false" customHeight="true" outlineLevel="0" collapsed="false">
      <c r="B5" s="501"/>
      <c r="I5" s="502"/>
    </row>
    <row r="6" customFormat="false" ht="20.25" hidden="false" customHeight="true" outlineLevel="0" collapsed="false">
      <c r="B6" s="501"/>
      <c r="C6" s="504" t="s">
        <v>4585</v>
      </c>
      <c r="D6" s="504"/>
      <c r="E6" s="504"/>
      <c r="F6" s="504"/>
      <c r="G6" s="504"/>
      <c r="H6" s="505" t="s">
        <v>4586</v>
      </c>
      <c r="I6" s="502"/>
    </row>
    <row r="7" customFormat="false" ht="12.75" hidden="false" customHeight="false" outlineLevel="0" collapsed="false">
      <c r="B7" s="501"/>
      <c r="H7" s="506"/>
      <c r="I7" s="502"/>
    </row>
    <row r="8" customFormat="false" ht="12.75" hidden="false" customHeight="false" outlineLevel="0" collapsed="false">
      <c r="B8" s="501"/>
      <c r="C8" s="507"/>
      <c r="D8" s="508"/>
      <c r="E8" s="508"/>
      <c r="F8" s="508"/>
      <c r="G8" s="508"/>
      <c r="H8" s="508"/>
      <c r="I8" s="502"/>
    </row>
    <row r="9" customFormat="false" ht="19.5" hidden="false" customHeight="true" outlineLevel="0" collapsed="false">
      <c r="B9" s="501"/>
      <c r="C9" s="509"/>
      <c r="D9" s="509"/>
      <c r="E9" s="510" t="s">
        <v>4587</v>
      </c>
      <c r="F9" s="509"/>
      <c r="G9" s="509"/>
      <c r="H9" s="509"/>
      <c r="I9" s="502"/>
    </row>
    <row r="10" customFormat="false" ht="21.75" hidden="false" customHeight="true" outlineLevel="0" collapsed="false">
      <c r="B10" s="501"/>
      <c r="C10" s="511" t="s">
        <v>103</v>
      </c>
      <c r="D10" s="511" t="s">
        <v>758</v>
      </c>
      <c r="E10" s="512" t="s">
        <v>4588</v>
      </c>
      <c r="F10" s="512"/>
      <c r="G10" s="512" t="s">
        <v>4589</v>
      </c>
      <c r="H10" s="512"/>
      <c r="I10" s="502"/>
    </row>
    <row r="11" customFormat="false" ht="27.75" hidden="false" customHeight="true" outlineLevel="0" collapsed="false">
      <c r="B11" s="501"/>
      <c r="C11" s="511"/>
      <c r="D11" s="511"/>
      <c r="E11" s="513" t="s">
        <v>4590</v>
      </c>
      <c r="F11" s="513" t="s">
        <v>4591</v>
      </c>
      <c r="G11" s="513" t="s">
        <v>4590</v>
      </c>
      <c r="H11" s="513" t="s">
        <v>4591</v>
      </c>
      <c r="I11" s="502"/>
    </row>
    <row r="12" customFormat="false" ht="20.25" hidden="false" customHeight="true" outlineLevel="0" collapsed="false">
      <c r="B12" s="501"/>
      <c r="C12" s="514"/>
      <c r="D12" s="514" t="s">
        <v>4592</v>
      </c>
      <c r="E12" s="514"/>
      <c r="F12" s="514"/>
      <c r="G12" s="514"/>
      <c r="H12" s="514"/>
      <c r="I12" s="502"/>
    </row>
    <row r="13" customFormat="false" ht="20.25" hidden="false" customHeight="true" outlineLevel="0" collapsed="false">
      <c r="B13" s="501"/>
      <c r="C13" s="515" t="s">
        <v>4593</v>
      </c>
      <c r="D13" s="516" t="s">
        <v>4594</v>
      </c>
      <c r="E13" s="517" t="n">
        <v>0</v>
      </c>
      <c r="F13" s="517" t="n">
        <v>0</v>
      </c>
      <c r="G13" s="517" t="n">
        <v>0.2</v>
      </c>
      <c r="H13" s="517" t="n">
        <v>0.2</v>
      </c>
      <c r="I13" s="502"/>
    </row>
    <row r="14" customFormat="false" ht="20.25" hidden="false" customHeight="true" outlineLevel="0" collapsed="false">
      <c r="B14" s="501"/>
      <c r="C14" s="518" t="s">
        <v>4595</v>
      </c>
      <c r="D14" s="519" t="s">
        <v>4596</v>
      </c>
      <c r="E14" s="520" t="n">
        <v>0.015</v>
      </c>
      <c r="F14" s="520" t="n">
        <v>0.015</v>
      </c>
      <c r="G14" s="520" t="n">
        <v>0.015</v>
      </c>
      <c r="H14" s="520" t="n">
        <v>0.015</v>
      </c>
      <c r="I14" s="502"/>
    </row>
    <row r="15" customFormat="false" ht="20.25" hidden="false" customHeight="true" outlineLevel="0" collapsed="false">
      <c r="B15" s="501"/>
      <c r="C15" s="515" t="s">
        <v>4597</v>
      </c>
      <c r="D15" s="516" t="s">
        <v>4598</v>
      </c>
      <c r="E15" s="517" t="n">
        <v>0.01</v>
      </c>
      <c r="F15" s="517" t="n">
        <v>0.01</v>
      </c>
      <c r="G15" s="517" t="n">
        <v>0.01</v>
      </c>
      <c r="H15" s="517" t="n">
        <v>0.01</v>
      </c>
      <c r="I15" s="502"/>
    </row>
    <row r="16" customFormat="false" ht="20.25" hidden="false" customHeight="true" outlineLevel="0" collapsed="false">
      <c r="B16" s="501"/>
      <c r="C16" s="518" t="s">
        <v>4599</v>
      </c>
      <c r="D16" s="519" t="s">
        <v>4600</v>
      </c>
      <c r="E16" s="520" t="n">
        <v>0.002</v>
      </c>
      <c r="F16" s="520" t="n">
        <v>0.002</v>
      </c>
      <c r="G16" s="520" t="n">
        <v>0.002</v>
      </c>
      <c r="H16" s="520" t="n">
        <v>0.002</v>
      </c>
      <c r="I16" s="502"/>
    </row>
    <row r="17" customFormat="false" ht="20.25" hidden="false" customHeight="true" outlineLevel="0" collapsed="false">
      <c r="B17" s="501"/>
      <c r="C17" s="515" t="s">
        <v>4601</v>
      </c>
      <c r="D17" s="516" t="s">
        <v>4602</v>
      </c>
      <c r="E17" s="517" t="n">
        <v>0.006</v>
      </c>
      <c r="F17" s="517" t="n">
        <v>0.006</v>
      </c>
      <c r="G17" s="517" t="n">
        <v>0.006</v>
      </c>
      <c r="H17" s="517" t="n">
        <v>0.006</v>
      </c>
      <c r="I17" s="502"/>
    </row>
    <row r="18" customFormat="false" ht="20.25" hidden="false" customHeight="true" outlineLevel="0" collapsed="false">
      <c r="B18" s="501"/>
      <c r="C18" s="518" t="s">
        <v>4603</v>
      </c>
      <c r="D18" s="519" t="s">
        <v>4604</v>
      </c>
      <c r="E18" s="520" t="n">
        <v>0.025</v>
      </c>
      <c r="F18" s="520" t="n">
        <v>0.025</v>
      </c>
      <c r="G18" s="520" t="n">
        <v>0.025</v>
      </c>
      <c r="H18" s="520" t="n">
        <v>0.025</v>
      </c>
      <c r="I18" s="502"/>
    </row>
    <row r="19" customFormat="false" ht="20.25" hidden="false" customHeight="true" outlineLevel="0" collapsed="false">
      <c r="B19" s="501"/>
      <c r="C19" s="515" t="s">
        <v>4605</v>
      </c>
      <c r="D19" s="516" t="s">
        <v>4606</v>
      </c>
      <c r="E19" s="517" t="n">
        <v>0.03</v>
      </c>
      <c r="F19" s="517" t="n">
        <v>0.03</v>
      </c>
      <c r="G19" s="517" t="n">
        <v>0.03</v>
      </c>
      <c r="H19" s="517" t="n">
        <v>0.03</v>
      </c>
      <c r="I19" s="502"/>
    </row>
    <row r="20" customFormat="false" ht="20.25" hidden="false" customHeight="true" outlineLevel="0" collapsed="false">
      <c r="B20" s="501"/>
      <c r="C20" s="518" t="s">
        <v>4607</v>
      </c>
      <c r="D20" s="519" t="s">
        <v>4608</v>
      </c>
      <c r="E20" s="520" t="n">
        <v>0.08</v>
      </c>
      <c r="F20" s="520" t="n">
        <v>0.08</v>
      </c>
      <c r="G20" s="520" t="n">
        <v>0.08</v>
      </c>
      <c r="H20" s="520" t="n">
        <v>0.08</v>
      </c>
      <c r="I20" s="502"/>
    </row>
    <row r="21" customFormat="false" ht="20.25" hidden="false" customHeight="true" outlineLevel="0" collapsed="false">
      <c r="B21" s="501"/>
      <c r="C21" s="515" t="s">
        <v>4609</v>
      </c>
      <c r="D21" s="516" t="s">
        <v>4610</v>
      </c>
      <c r="E21" s="517" t="n">
        <v>0.01</v>
      </c>
      <c r="F21" s="517" t="n">
        <v>0.01</v>
      </c>
      <c r="G21" s="517" t="n">
        <v>0.01</v>
      </c>
      <c r="H21" s="517" t="n">
        <v>0.01</v>
      </c>
      <c r="I21" s="502"/>
    </row>
    <row r="22" customFormat="false" ht="20.25" hidden="false" customHeight="true" outlineLevel="0" collapsed="false">
      <c r="B22" s="501"/>
      <c r="C22" s="518" t="s">
        <v>4540</v>
      </c>
      <c r="D22" s="519" t="s">
        <v>4611</v>
      </c>
      <c r="E22" s="520" t="n">
        <f aca="false">SUM(E13:E21)</f>
        <v>0.178</v>
      </c>
      <c r="F22" s="520" t="n">
        <f aca="false">SUM(F13:F21)</f>
        <v>0.178</v>
      </c>
      <c r="G22" s="520" t="n">
        <f aca="false">SUM(G13:G21)</f>
        <v>0.378</v>
      </c>
      <c r="H22" s="520" t="n">
        <f aca="false">SUM(H13:H21)</f>
        <v>0.378</v>
      </c>
      <c r="I22" s="502"/>
    </row>
    <row r="23" customFormat="false" ht="20.25" hidden="false" customHeight="true" outlineLevel="0" collapsed="false">
      <c r="B23" s="501"/>
      <c r="C23" s="514"/>
      <c r="D23" s="514" t="s">
        <v>4612</v>
      </c>
      <c r="E23" s="514"/>
      <c r="F23" s="514"/>
      <c r="G23" s="514"/>
      <c r="H23" s="514"/>
      <c r="I23" s="502"/>
    </row>
    <row r="24" customFormat="false" ht="20.25" hidden="false" customHeight="true" outlineLevel="0" collapsed="false">
      <c r="B24" s="501"/>
      <c r="C24" s="515" t="s">
        <v>4613</v>
      </c>
      <c r="D24" s="516" t="s">
        <v>4614</v>
      </c>
      <c r="E24" s="517" t="n">
        <v>0.1775</v>
      </c>
      <c r="F24" s="517" t="s">
        <v>4615</v>
      </c>
      <c r="G24" s="517" t="n">
        <v>0.1775</v>
      </c>
      <c r="H24" s="517" t="s">
        <v>4615</v>
      </c>
      <c r="I24" s="502"/>
    </row>
    <row r="25" customFormat="false" ht="20.25" hidden="false" customHeight="true" outlineLevel="0" collapsed="false">
      <c r="B25" s="501"/>
      <c r="C25" s="518" t="s">
        <v>4616</v>
      </c>
      <c r="D25" s="519" t="s">
        <v>4617</v>
      </c>
      <c r="E25" s="520" t="n">
        <v>0.0341</v>
      </c>
      <c r="F25" s="520" t="s">
        <v>4615</v>
      </c>
      <c r="G25" s="520" t="n">
        <v>0.0341</v>
      </c>
      <c r="H25" s="520" t="s">
        <v>4615</v>
      </c>
      <c r="I25" s="502"/>
    </row>
    <row r="26" customFormat="false" ht="20.25" hidden="false" customHeight="true" outlineLevel="0" collapsed="false">
      <c r="B26" s="501"/>
      <c r="C26" s="515" t="s">
        <v>4618</v>
      </c>
      <c r="D26" s="516" t="s">
        <v>4619</v>
      </c>
      <c r="E26" s="517" t="n">
        <v>0.0085</v>
      </c>
      <c r="F26" s="517" t="n">
        <v>0.0066</v>
      </c>
      <c r="G26" s="517" t="n">
        <v>0.0085</v>
      </c>
      <c r="H26" s="517" t="n">
        <v>0.0066</v>
      </c>
      <c r="I26" s="502"/>
    </row>
    <row r="27" customFormat="false" ht="20.25" hidden="false" customHeight="true" outlineLevel="0" collapsed="false">
      <c r="B27" s="501"/>
      <c r="C27" s="518" t="s">
        <v>4620</v>
      </c>
      <c r="D27" s="519" t="s">
        <v>4621</v>
      </c>
      <c r="E27" s="520" t="n">
        <v>0.1072</v>
      </c>
      <c r="F27" s="520" t="n">
        <v>0.0833</v>
      </c>
      <c r="G27" s="520" t="n">
        <v>0.1072</v>
      </c>
      <c r="H27" s="520" t="n">
        <v>0.0833</v>
      </c>
      <c r="I27" s="502"/>
    </row>
    <row r="28" customFormat="false" ht="20.25" hidden="false" customHeight="true" outlineLevel="0" collapsed="false">
      <c r="B28" s="501"/>
      <c r="C28" s="515" t="s">
        <v>4622</v>
      </c>
      <c r="D28" s="516" t="s">
        <v>4623</v>
      </c>
      <c r="E28" s="517" t="n">
        <v>0.0006</v>
      </c>
      <c r="F28" s="517" t="n">
        <v>0.0005</v>
      </c>
      <c r="G28" s="517" t="n">
        <v>0.0006</v>
      </c>
      <c r="H28" s="517" t="n">
        <v>0.0005</v>
      </c>
      <c r="I28" s="502"/>
    </row>
    <row r="29" customFormat="false" ht="20.25" hidden="false" customHeight="true" outlineLevel="0" collapsed="false">
      <c r="B29" s="501"/>
      <c r="C29" s="518" t="s">
        <v>4624</v>
      </c>
      <c r="D29" s="519" t="s">
        <v>4625</v>
      </c>
      <c r="E29" s="520" t="n">
        <v>0.0071</v>
      </c>
      <c r="F29" s="520" t="n">
        <v>0.0056</v>
      </c>
      <c r="G29" s="520" t="n">
        <v>0.0071</v>
      </c>
      <c r="H29" s="520" t="n">
        <v>0.0056</v>
      </c>
      <c r="I29" s="502"/>
    </row>
    <row r="30" customFormat="false" ht="20.25" hidden="false" customHeight="true" outlineLevel="0" collapsed="false">
      <c r="B30" s="501"/>
      <c r="C30" s="515" t="s">
        <v>4626</v>
      </c>
      <c r="D30" s="516" t="s">
        <v>4627</v>
      </c>
      <c r="E30" s="517" t="n">
        <v>0.0132</v>
      </c>
      <c r="F30" s="517" t="s">
        <v>4615</v>
      </c>
      <c r="G30" s="517" t="n">
        <v>0.0132</v>
      </c>
      <c r="H30" s="517" t="s">
        <v>4615</v>
      </c>
      <c r="I30" s="502"/>
    </row>
    <row r="31" customFormat="false" ht="20.25" hidden="false" customHeight="true" outlineLevel="0" collapsed="false">
      <c r="B31" s="501"/>
      <c r="C31" s="518" t="s">
        <v>4628</v>
      </c>
      <c r="D31" s="519" t="s">
        <v>4629</v>
      </c>
      <c r="E31" s="520" t="n">
        <v>0.001</v>
      </c>
      <c r="F31" s="520" t="n">
        <v>0.0008</v>
      </c>
      <c r="G31" s="520" t="n">
        <v>0.001</v>
      </c>
      <c r="H31" s="520" t="n">
        <v>0.0008</v>
      </c>
      <c r="I31" s="502"/>
    </row>
    <row r="32" customFormat="false" ht="20.25" hidden="false" customHeight="true" outlineLevel="0" collapsed="false">
      <c r="B32" s="501"/>
      <c r="C32" s="515" t="s">
        <v>4630</v>
      </c>
      <c r="D32" s="516" t="s">
        <v>4631</v>
      </c>
      <c r="E32" s="517" t="n">
        <v>0.0834</v>
      </c>
      <c r="F32" s="517" t="n">
        <v>0.0648</v>
      </c>
      <c r="G32" s="517" t="n">
        <v>0.0834</v>
      </c>
      <c r="H32" s="517" t="n">
        <v>0.0648</v>
      </c>
      <c r="I32" s="502"/>
    </row>
    <row r="33" customFormat="false" ht="20.25" hidden="false" customHeight="true" outlineLevel="0" collapsed="false">
      <c r="B33" s="501"/>
      <c r="C33" s="518" t="s">
        <v>4632</v>
      </c>
      <c r="D33" s="519" t="s">
        <v>4633</v>
      </c>
      <c r="E33" s="520" t="n">
        <v>0.0004</v>
      </c>
      <c r="F33" s="520" t="n">
        <v>0.0003</v>
      </c>
      <c r="G33" s="520" t="n">
        <v>0.0004</v>
      </c>
      <c r="H33" s="520" t="n">
        <v>0.0003</v>
      </c>
      <c r="I33" s="502"/>
    </row>
    <row r="34" customFormat="false" ht="20.25" hidden="false" customHeight="true" outlineLevel="0" collapsed="false">
      <c r="B34" s="501"/>
      <c r="C34" s="515" t="s">
        <v>4547</v>
      </c>
      <c r="D34" s="521" t="s">
        <v>4611</v>
      </c>
      <c r="E34" s="517" t="n">
        <f aca="false">SUM(E24:E33)</f>
        <v>0.433</v>
      </c>
      <c r="F34" s="517" t="n">
        <f aca="false">SUM(F24:F33)</f>
        <v>0.1619</v>
      </c>
      <c r="G34" s="517" t="n">
        <f aca="false">SUM(G24:G33)</f>
        <v>0.433</v>
      </c>
      <c r="H34" s="517" t="n">
        <f aca="false">SUM(H24:H33)</f>
        <v>0.1619</v>
      </c>
      <c r="I34" s="502"/>
    </row>
    <row r="35" customFormat="false" ht="20.25" hidden="false" customHeight="true" outlineLevel="0" collapsed="false">
      <c r="B35" s="501"/>
      <c r="C35" s="514"/>
      <c r="D35" s="514" t="s">
        <v>4634</v>
      </c>
      <c r="E35" s="514"/>
      <c r="F35" s="514"/>
      <c r="G35" s="514"/>
      <c r="H35" s="514"/>
      <c r="I35" s="502"/>
    </row>
    <row r="36" customFormat="false" ht="20.25" hidden="false" customHeight="true" outlineLevel="0" collapsed="false">
      <c r="B36" s="501"/>
      <c r="C36" s="515" t="s">
        <v>4635</v>
      </c>
      <c r="D36" s="516" t="s">
        <v>4636</v>
      </c>
      <c r="E36" s="517" t="n">
        <v>0.0416</v>
      </c>
      <c r="F36" s="517" t="n">
        <v>0.0324</v>
      </c>
      <c r="G36" s="517" t="n">
        <v>0.0416</v>
      </c>
      <c r="H36" s="517" t="n">
        <v>0.0324</v>
      </c>
      <c r="I36" s="502"/>
    </row>
    <row r="37" customFormat="false" ht="20.25" hidden="false" customHeight="true" outlineLevel="0" collapsed="false">
      <c r="B37" s="501"/>
      <c r="C37" s="518" t="s">
        <v>4637</v>
      </c>
      <c r="D37" s="519" t="s">
        <v>4638</v>
      </c>
      <c r="E37" s="520" t="n">
        <v>0.001</v>
      </c>
      <c r="F37" s="520" t="n">
        <v>0.0008</v>
      </c>
      <c r="G37" s="520" t="n">
        <v>0.001</v>
      </c>
      <c r="H37" s="520" t="n">
        <v>0.0008</v>
      </c>
      <c r="I37" s="502"/>
    </row>
    <row r="38" customFormat="false" ht="20.25" hidden="false" customHeight="true" outlineLevel="0" collapsed="false">
      <c r="B38" s="501"/>
      <c r="C38" s="515" t="s">
        <v>4639</v>
      </c>
      <c r="D38" s="516" t="s">
        <v>4640</v>
      </c>
      <c r="E38" s="517" t="n">
        <v>0.0513</v>
      </c>
      <c r="F38" s="517" t="n">
        <v>0.0399</v>
      </c>
      <c r="G38" s="517" t="n">
        <v>0.0513</v>
      </c>
      <c r="H38" s="517" t="n">
        <v>0.0399</v>
      </c>
      <c r="I38" s="502"/>
    </row>
    <row r="39" customFormat="false" ht="20.25" hidden="false" customHeight="true" outlineLevel="0" collapsed="false">
      <c r="B39" s="501"/>
      <c r="C39" s="518" t="s">
        <v>4641</v>
      </c>
      <c r="D39" s="519" t="s">
        <v>4642</v>
      </c>
      <c r="E39" s="520" t="n">
        <v>0.0311</v>
      </c>
      <c r="F39" s="520" t="n">
        <v>0.0242</v>
      </c>
      <c r="G39" s="520" t="n">
        <v>0.0311</v>
      </c>
      <c r="H39" s="520" t="n">
        <v>0.0242</v>
      </c>
      <c r="I39" s="502"/>
    </row>
    <row r="40" customFormat="false" ht="20.25" hidden="false" customHeight="true" outlineLevel="0" collapsed="false">
      <c r="B40" s="501"/>
      <c r="C40" s="515" t="s">
        <v>4643</v>
      </c>
      <c r="D40" s="516" t="s">
        <v>4644</v>
      </c>
      <c r="E40" s="517" t="n">
        <v>0.0035</v>
      </c>
      <c r="F40" s="517" t="n">
        <v>0.0027</v>
      </c>
      <c r="G40" s="517" t="n">
        <v>0.0035</v>
      </c>
      <c r="H40" s="517" t="n">
        <v>0.0027</v>
      </c>
      <c r="I40" s="502"/>
    </row>
    <row r="41" customFormat="false" ht="20.25" hidden="false" customHeight="true" outlineLevel="0" collapsed="false">
      <c r="B41" s="501"/>
      <c r="C41" s="518" t="s">
        <v>4554</v>
      </c>
      <c r="D41" s="522" t="s">
        <v>4611</v>
      </c>
      <c r="E41" s="520" t="n">
        <f aca="false">SUM(E36:E40)</f>
        <v>0.1285</v>
      </c>
      <c r="F41" s="520" t="n">
        <f aca="false">SUM(F36:F40)</f>
        <v>0.1</v>
      </c>
      <c r="G41" s="520" t="n">
        <f aca="false">SUM(G36:G40)</f>
        <v>0.1285</v>
      </c>
      <c r="H41" s="520" t="n">
        <f aca="false">SUM(H36:H40)</f>
        <v>0.1</v>
      </c>
      <c r="I41" s="502"/>
    </row>
    <row r="42" customFormat="false" ht="21" hidden="false" customHeight="true" outlineLevel="0" collapsed="false">
      <c r="B42" s="501"/>
      <c r="C42" s="514"/>
      <c r="D42" s="514" t="s">
        <v>4645</v>
      </c>
      <c r="E42" s="514"/>
      <c r="F42" s="514"/>
      <c r="G42" s="514"/>
      <c r="H42" s="514"/>
      <c r="I42" s="502"/>
    </row>
    <row r="43" customFormat="false" ht="20.25" hidden="false" customHeight="true" outlineLevel="0" collapsed="false">
      <c r="B43" s="501"/>
      <c r="C43" s="515" t="s">
        <v>4635</v>
      </c>
      <c r="D43" s="516" t="s">
        <v>4646</v>
      </c>
      <c r="E43" s="517" t="n">
        <v>0.0771</v>
      </c>
      <c r="F43" s="517" t="n">
        <v>0.0288</v>
      </c>
      <c r="G43" s="517" t="n">
        <v>0.1637</v>
      </c>
      <c r="H43" s="517" t="n">
        <v>0.0612</v>
      </c>
      <c r="I43" s="502"/>
    </row>
    <row r="44" customFormat="false" ht="38.25" hidden="false" customHeight="false" outlineLevel="0" collapsed="false">
      <c r="B44" s="501"/>
      <c r="C44" s="518" t="s">
        <v>4637</v>
      </c>
      <c r="D44" s="519" t="s">
        <v>4647</v>
      </c>
      <c r="E44" s="520" t="n">
        <v>0.0035</v>
      </c>
      <c r="F44" s="520" t="n">
        <v>0.0027</v>
      </c>
      <c r="G44" s="520" t="n">
        <v>0.0037</v>
      </c>
      <c r="H44" s="520" t="n">
        <v>0.0029</v>
      </c>
      <c r="I44" s="502"/>
    </row>
    <row r="45" customFormat="false" ht="20.25" hidden="false" customHeight="true" outlineLevel="0" collapsed="false">
      <c r="B45" s="501"/>
      <c r="C45" s="515" t="s">
        <v>4648</v>
      </c>
      <c r="D45" s="516" t="s">
        <v>4611</v>
      </c>
      <c r="E45" s="517" t="n">
        <f aca="false">SUM(E43:E44)</f>
        <v>0.0806</v>
      </c>
      <c r="F45" s="517" t="n">
        <f aca="false">SUM(F43:F44)</f>
        <v>0.0315</v>
      </c>
      <c r="G45" s="517" t="n">
        <f aca="false">SUM(G43:G44)</f>
        <v>0.1674</v>
      </c>
      <c r="H45" s="517" t="n">
        <f aca="false">SUM(H43:H44)</f>
        <v>0.0641</v>
      </c>
      <c r="I45" s="502"/>
    </row>
    <row r="46" customFormat="false" ht="21" hidden="false" customHeight="true" outlineLevel="0" collapsed="false">
      <c r="B46" s="501"/>
      <c r="C46" s="523"/>
      <c r="D46" s="523" t="s">
        <v>4649</v>
      </c>
      <c r="E46" s="524" t="n">
        <f aca="false">E45+E41+E34+E22</f>
        <v>0.8201</v>
      </c>
      <c r="F46" s="524" t="n">
        <f aca="false">F45+F41+F34+F22</f>
        <v>0.4714</v>
      </c>
      <c r="G46" s="524" t="n">
        <f aca="false">G45+G41+G34+G22</f>
        <v>1.1069</v>
      </c>
      <c r="H46" s="524" t="n">
        <f aca="false">H45+H41+H34+H22</f>
        <v>0.704</v>
      </c>
      <c r="I46" s="502"/>
    </row>
    <row r="47" customFormat="false" ht="12.75" hidden="false" customHeight="false" outlineLevel="0" collapsed="false">
      <c r="B47" s="501"/>
      <c r="I47" s="502"/>
    </row>
    <row r="48" customFormat="false" ht="12.75" hidden="false" customHeight="false" outlineLevel="0" collapsed="false">
      <c r="B48" s="501"/>
      <c r="C48" s="188" t="s">
        <v>4650</v>
      </c>
      <c r="I48" s="502"/>
    </row>
    <row r="49" customFormat="false" ht="12.75" hidden="false" customHeight="false" outlineLevel="0" collapsed="false">
      <c r="B49" s="501"/>
      <c r="I49" s="502"/>
    </row>
    <row r="50" customFormat="false" ht="12.75" hidden="false" customHeight="false" outlineLevel="0" collapsed="false">
      <c r="B50" s="501"/>
      <c r="I50" s="502"/>
    </row>
    <row r="51" customFormat="false" ht="12.75" hidden="false" customHeight="false" outlineLevel="0" collapsed="false">
      <c r="B51" s="501"/>
      <c r="I51" s="502"/>
    </row>
    <row r="52" customFormat="false" ht="13.5" hidden="false" customHeight="false" outlineLevel="0" collapsed="false">
      <c r="E52" s="186"/>
      <c r="I52" s="502"/>
    </row>
    <row r="53" customFormat="false" ht="12.75" hidden="false" customHeight="false" outlineLevel="0" collapsed="false">
      <c r="B53" s="499"/>
      <c r="C53" s="499"/>
      <c r="D53" s="499"/>
      <c r="E53" s="499"/>
      <c r="F53" s="499"/>
      <c r="G53" s="499"/>
      <c r="H53" s="499"/>
      <c r="I53" s="499"/>
    </row>
    <row r="56" customFormat="false" ht="12.75" hidden="false" customHeight="true" outlineLevel="0" collapsed="false"/>
  </sheetData>
  <mergeCells count="2">
    <mergeCell ref="E10:F10"/>
    <mergeCell ref="G10:H10"/>
  </mergeCells>
  <printOptions headings="false" gridLines="false" gridLinesSet="true" horizontalCentered="false" verticalCentered="false"/>
  <pageMargins left="0.196527777777778" right="0.196527777777778" top="0.590277777777778" bottom="0.590277777777778" header="0.511805555555555" footer="0.511805555555555"/>
  <pageSetup paperSize="9" scale="100" firstPageNumber="0" fitToWidth="1" fitToHeight="0"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15.xml><?xml version="1.0" encoding="utf-8"?>
<worksheet xmlns="http://schemas.openxmlformats.org/spreadsheetml/2006/main" xmlns:r="http://schemas.openxmlformats.org/officeDocument/2006/relationships">
  <sheetPr filterMode="false">
    <pageSetUpPr fitToPage="false"/>
  </sheetPr>
  <dimension ref="A5:D8524"/>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A5" activeCellId="0" sqref="A5"/>
    </sheetView>
  </sheetViews>
  <sheetFormatPr defaultRowHeight="15" zeroHeight="false" outlineLevelRow="0" outlineLevelCol="0"/>
  <cols>
    <col collapsed="false" customWidth="true" hidden="false" outlineLevel="0" max="1" min="1" style="0" width="24.57"/>
    <col collapsed="false" customWidth="true" hidden="false" outlineLevel="0" max="2" min="2" style="0" width="48.7"/>
    <col collapsed="false" customWidth="true" hidden="false" outlineLevel="0" max="3" min="3" style="525" width="10"/>
    <col collapsed="false" customWidth="true" hidden="false" outlineLevel="0" max="4" min="4" style="0" width="15.15"/>
    <col collapsed="false" customWidth="true" hidden="false" outlineLevel="0" max="1025" min="5" style="0" width="8.67"/>
  </cols>
  <sheetData>
    <row r="5" customFormat="false" ht="15" hidden="false" customHeight="false" outlineLevel="0" collapsed="false">
      <c r="A5" s="526" t="s">
        <v>4651</v>
      </c>
      <c r="B5" s="526" t="s">
        <v>4652</v>
      </c>
      <c r="C5" s="526" t="s">
        <v>4653</v>
      </c>
      <c r="D5" s="526" t="s">
        <v>4654</v>
      </c>
    </row>
    <row r="7" customFormat="false" ht="15" hidden="false" customHeight="false" outlineLevel="0" collapsed="false">
      <c r="A7" s="526" t="n">
        <v>97141</v>
      </c>
      <c r="B7" s="526" t="s">
        <v>4655</v>
      </c>
      <c r="C7" s="526" t="s">
        <v>120</v>
      </c>
      <c r="D7" s="527" t="n">
        <v>7.9</v>
      </c>
    </row>
    <row r="8" customFormat="false" ht="15" hidden="false" customHeight="false" outlineLevel="0" collapsed="false">
      <c r="A8" s="526" t="n">
        <v>97142</v>
      </c>
      <c r="B8" s="526" t="s">
        <v>4656</v>
      </c>
      <c r="C8" s="526" t="s">
        <v>120</v>
      </c>
      <c r="D8" s="527" t="n">
        <v>8.77</v>
      </c>
    </row>
    <row r="9" customFormat="false" ht="15" hidden="false" customHeight="false" outlineLevel="0" collapsed="false">
      <c r="A9" s="526" t="n">
        <v>97143</v>
      </c>
      <c r="B9" s="526" t="s">
        <v>4657</v>
      </c>
      <c r="C9" s="526" t="s">
        <v>120</v>
      </c>
      <c r="D9" s="527" t="n">
        <v>11.01</v>
      </c>
    </row>
    <row r="10" customFormat="false" ht="15" hidden="false" customHeight="false" outlineLevel="0" collapsed="false">
      <c r="A10" s="526" t="n">
        <v>97144</v>
      </c>
      <c r="B10" s="526" t="s">
        <v>4658</v>
      </c>
      <c r="C10" s="526" t="s">
        <v>120</v>
      </c>
      <c r="D10" s="527" t="n">
        <v>13.22</v>
      </c>
    </row>
    <row r="11" customFormat="false" ht="15" hidden="false" customHeight="false" outlineLevel="0" collapsed="false">
      <c r="A11" s="526" t="n">
        <v>97145</v>
      </c>
      <c r="B11" s="526" t="s">
        <v>4659</v>
      </c>
      <c r="C11" s="526" t="s">
        <v>120</v>
      </c>
      <c r="D11" s="527" t="n">
        <v>15.46</v>
      </c>
    </row>
    <row r="12" customFormat="false" ht="15" hidden="false" customHeight="false" outlineLevel="0" collapsed="false">
      <c r="A12" s="526" t="n">
        <v>97146</v>
      </c>
      <c r="B12" s="526" t="s">
        <v>4660</v>
      </c>
      <c r="C12" s="526" t="s">
        <v>120</v>
      </c>
      <c r="D12" s="527" t="n">
        <v>17.69</v>
      </c>
    </row>
    <row r="13" customFormat="false" ht="15" hidden="false" customHeight="false" outlineLevel="0" collapsed="false">
      <c r="A13" s="526" t="n">
        <v>97147</v>
      </c>
      <c r="B13" s="526" t="s">
        <v>4661</v>
      </c>
      <c r="C13" s="526" t="s">
        <v>120</v>
      </c>
      <c r="D13" s="527" t="n">
        <v>19.93</v>
      </c>
    </row>
    <row r="14" customFormat="false" ht="15" hidden="false" customHeight="false" outlineLevel="0" collapsed="false">
      <c r="A14" s="526" t="n">
        <v>97148</v>
      </c>
      <c r="B14" s="526" t="s">
        <v>4662</v>
      </c>
      <c r="C14" s="526" t="s">
        <v>120</v>
      </c>
      <c r="D14" s="527" t="n">
        <v>22.16</v>
      </c>
    </row>
    <row r="15" customFormat="false" ht="15" hidden="false" customHeight="false" outlineLevel="0" collapsed="false">
      <c r="A15" s="526" t="n">
        <v>97149</v>
      </c>
      <c r="B15" s="526" t="s">
        <v>4663</v>
      </c>
      <c r="C15" s="526" t="s">
        <v>120</v>
      </c>
      <c r="D15" s="527" t="n">
        <v>24.43</v>
      </c>
    </row>
    <row r="16" customFormat="false" ht="15" hidden="false" customHeight="false" outlineLevel="0" collapsed="false">
      <c r="A16" s="526" t="n">
        <v>97150</v>
      </c>
      <c r="B16" s="526" t="s">
        <v>4664</v>
      </c>
      <c r="C16" s="526" t="s">
        <v>120</v>
      </c>
      <c r="D16" s="527" t="n">
        <v>31.53</v>
      </c>
    </row>
    <row r="17" customFormat="false" ht="15" hidden="false" customHeight="false" outlineLevel="0" collapsed="false">
      <c r="A17" s="526" t="n">
        <v>97151</v>
      </c>
      <c r="B17" s="526" t="s">
        <v>4665</v>
      </c>
      <c r="C17" s="526" t="s">
        <v>120</v>
      </c>
      <c r="D17" s="527" t="n">
        <v>36.74</v>
      </c>
    </row>
    <row r="18" customFormat="false" ht="15" hidden="false" customHeight="false" outlineLevel="0" collapsed="false">
      <c r="A18" s="526" t="n">
        <v>97152</v>
      </c>
      <c r="B18" s="526" t="s">
        <v>4666</v>
      </c>
      <c r="C18" s="526" t="s">
        <v>120</v>
      </c>
      <c r="D18" s="527" t="n">
        <v>41.7</v>
      </c>
    </row>
    <row r="19" customFormat="false" ht="15" hidden="false" customHeight="false" outlineLevel="0" collapsed="false">
      <c r="A19" s="526" t="n">
        <v>97153</v>
      </c>
      <c r="B19" s="526" t="s">
        <v>4667</v>
      </c>
      <c r="C19" s="526" t="s">
        <v>120</v>
      </c>
      <c r="D19" s="527" t="n">
        <v>46.8</v>
      </c>
    </row>
    <row r="20" customFormat="false" ht="15" hidden="false" customHeight="false" outlineLevel="0" collapsed="false">
      <c r="A20" s="526" t="n">
        <v>97154</v>
      </c>
      <c r="B20" s="526" t="s">
        <v>4668</v>
      </c>
      <c r="C20" s="526" t="s">
        <v>120</v>
      </c>
      <c r="D20" s="527" t="n">
        <v>51.94</v>
      </c>
    </row>
    <row r="21" customFormat="false" ht="15" hidden="false" customHeight="false" outlineLevel="0" collapsed="false">
      <c r="A21" s="526" t="n">
        <v>97155</v>
      </c>
      <c r="B21" s="526" t="s">
        <v>4669</v>
      </c>
      <c r="C21" s="526" t="s">
        <v>120</v>
      </c>
      <c r="D21" s="527" t="n">
        <v>57.09</v>
      </c>
    </row>
    <row r="22" customFormat="false" ht="15" hidden="false" customHeight="false" outlineLevel="0" collapsed="false">
      <c r="A22" s="526" t="n">
        <v>97156</v>
      </c>
      <c r="B22" s="526" t="s">
        <v>4670</v>
      </c>
      <c r="C22" s="526" t="s">
        <v>120</v>
      </c>
      <c r="D22" s="527" t="n">
        <v>67.81</v>
      </c>
    </row>
    <row r="23" customFormat="false" ht="15" hidden="false" customHeight="false" outlineLevel="0" collapsed="false">
      <c r="A23" s="526" t="n">
        <v>97157</v>
      </c>
      <c r="B23" s="526" t="s">
        <v>4671</v>
      </c>
      <c r="C23" s="526" t="s">
        <v>120</v>
      </c>
      <c r="D23" s="527" t="n">
        <v>4.8</v>
      </c>
    </row>
    <row r="24" customFormat="false" ht="15" hidden="false" customHeight="false" outlineLevel="0" collapsed="false">
      <c r="A24" s="526" t="n">
        <v>97158</v>
      </c>
      <c r="B24" s="526" t="s">
        <v>4672</v>
      </c>
      <c r="C24" s="526" t="s">
        <v>120</v>
      </c>
      <c r="D24" s="527" t="n">
        <v>5.35</v>
      </c>
    </row>
    <row r="25" customFormat="false" ht="15" hidden="false" customHeight="false" outlineLevel="0" collapsed="false">
      <c r="A25" s="526" t="n">
        <v>97159</v>
      </c>
      <c r="B25" s="526" t="s">
        <v>4673</v>
      </c>
      <c r="C25" s="526" t="s">
        <v>120</v>
      </c>
      <c r="D25" s="527" t="n">
        <v>6.71</v>
      </c>
    </row>
    <row r="26" customFormat="false" ht="15" hidden="false" customHeight="false" outlineLevel="0" collapsed="false">
      <c r="A26" s="526" t="n">
        <v>97160</v>
      </c>
      <c r="B26" s="526" t="s">
        <v>4674</v>
      </c>
      <c r="C26" s="526" t="s">
        <v>120</v>
      </c>
      <c r="D26" s="527" t="n">
        <v>8.07</v>
      </c>
    </row>
    <row r="27" customFormat="false" ht="15" hidden="false" customHeight="false" outlineLevel="0" collapsed="false">
      <c r="A27" s="526" t="n">
        <v>97161</v>
      </c>
      <c r="B27" s="526" t="s">
        <v>4675</v>
      </c>
      <c r="C27" s="526" t="s">
        <v>120</v>
      </c>
      <c r="D27" s="527" t="n">
        <v>9.46</v>
      </c>
    </row>
    <row r="28" customFormat="false" ht="15" hidden="false" customHeight="false" outlineLevel="0" collapsed="false">
      <c r="A28" s="526" t="n">
        <v>97162</v>
      </c>
      <c r="B28" s="526" t="s">
        <v>4676</v>
      </c>
      <c r="C28" s="526" t="s">
        <v>120</v>
      </c>
      <c r="D28" s="527" t="n">
        <v>10.82</v>
      </c>
    </row>
    <row r="29" customFormat="false" ht="15" hidden="false" customHeight="false" outlineLevel="0" collapsed="false">
      <c r="A29" s="526" t="n">
        <v>97163</v>
      </c>
      <c r="B29" s="526" t="s">
        <v>4677</v>
      </c>
      <c r="C29" s="526" t="s">
        <v>120</v>
      </c>
      <c r="D29" s="527" t="n">
        <v>12.21</v>
      </c>
    </row>
    <row r="30" customFormat="false" ht="15" hidden="false" customHeight="false" outlineLevel="0" collapsed="false">
      <c r="A30" s="526" t="n">
        <v>97164</v>
      </c>
      <c r="B30" s="526" t="s">
        <v>4678</v>
      </c>
      <c r="C30" s="526" t="s">
        <v>120</v>
      </c>
      <c r="D30" s="527" t="n">
        <v>13.58</v>
      </c>
    </row>
    <row r="31" customFormat="false" ht="15" hidden="false" customHeight="false" outlineLevel="0" collapsed="false">
      <c r="A31" s="526" t="n">
        <v>97165</v>
      </c>
      <c r="B31" s="526" t="s">
        <v>4679</v>
      </c>
      <c r="C31" s="526" t="s">
        <v>120</v>
      </c>
      <c r="D31" s="527" t="n">
        <v>14.98</v>
      </c>
    </row>
    <row r="32" customFormat="false" ht="15" hidden="false" customHeight="false" outlineLevel="0" collapsed="false">
      <c r="A32" s="526" t="n">
        <v>97166</v>
      </c>
      <c r="B32" s="526" t="s">
        <v>4680</v>
      </c>
      <c r="C32" s="526" t="s">
        <v>120</v>
      </c>
      <c r="D32" s="527" t="n">
        <v>19.31</v>
      </c>
    </row>
    <row r="33" customFormat="false" ht="15" hidden="false" customHeight="false" outlineLevel="0" collapsed="false">
      <c r="A33" s="526" t="n">
        <v>97167</v>
      </c>
      <c r="B33" s="526" t="s">
        <v>4681</v>
      </c>
      <c r="C33" s="526" t="s">
        <v>120</v>
      </c>
      <c r="D33" s="527" t="n">
        <v>22.52</v>
      </c>
    </row>
    <row r="34" customFormat="false" ht="15" hidden="false" customHeight="false" outlineLevel="0" collapsed="false">
      <c r="A34" s="526" t="n">
        <v>97168</v>
      </c>
      <c r="B34" s="526" t="s">
        <v>4682</v>
      </c>
      <c r="C34" s="526" t="s">
        <v>120</v>
      </c>
      <c r="D34" s="527" t="n">
        <v>25.49</v>
      </c>
    </row>
    <row r="35" customFormat="false" ht="15" hidden="false" customHeight="false" outlineLevel="0" collapsed="false">
      <c r="A35" s="526" t="n">
        <v>97169</v>
      </c>
      <c r="B35" s="526" t="s">
        <v>4683</v>
      </c>
      <c r="C35" s="526" t="s">
        <v>120</v>
      </c>
      <c r="D35" s="527" t="n">
        <v>28.6</v>
      </c>
    </row>
    <row r="36" customFormat="false" ht="15" hidden="false" customHeight="false" outlineLevel="0" collapsed="false">
      <c r="A36" s="526" t="n">
        <v>97170</v>
      </c>
      <c r="B36" s="526" t="s">
        <v>4684</v>
      </c>
      <c r="C36" s="526" t="s">
        <v>120</v>
      </c>
      <c r="D36" s="527" t="n">
        <v>31.75</v>
      </c>
    </row>
    <row r="37" customFormat="false" ht="15" hidden="false" customHeight="false" outlineLevel="0" collapsed="false">
      <c r="A37" s="526" t="n">
        <v>97171</v>
      </c>
      <c r="B37" s="526" t="s">
        <v>4685</v>
      </c>
      <c r="C37" s="526" t="s">
        <v>120</v>
      </c>
      <c r="D37" s="527" t="n">
        <v>34.93</v>
      </c>
    </row>
    <row r="38" customFormat="false" ht="15" hidden="false" customHeight="false" outlineLevel="0" collapsed="false">
      <c r="A38" s="526" t="n">
        <v>97172</v>
      </c>
      <c r="B38" s="526" t="s">
        <v>4686</v>
      </c>
      <c r="C38" s="526" t="s">
        <v>120</v>
      </c>
      <c r="D38" s="527" t="n">
        <v>41.66</v>
      </c>
    </row>
    <row r="39" customFormat="false" ht="15" hidden="false" customHeight="false" outlineLevel="0" collapsed="false">
      <c r="A39" s="526" t="n">
        <v>97173</v>
      </c>
      <c r="B39" s="526" t="s">
        <v>4687</v>
      </c>
      <c r="C39" s="526" t="s">
        <v>120</v>
      </c>
      <c r="D39" s="527" t="n">
        <v>37.77</v>
      </c>
    </row>
    <row r="40" customFormat="false" ht="15" hidden="false" customHeight="false" outlineLevel="0" collapsed="false">
      <c r="A40" s="526" t="n">
        <v>97174</v>
      </c>
      <c r="B40" s="526" t="s">
        <v>4688</v>
      </c>
      <c r="C40" s="526" t="s">
        <v>120</v>
      </c>
      <c r="D40" s="527" t="n">
        <v>43.75</v>
      </c>
    </row>
    <row r="41" customFormat="false" ht="15" hidden="false" customHeight="false" outlineLevel="0" collapsed="false">
      <c r="A41" s="526" t="n">
        <v>97175</v>
      </c>
      <c r="B41" s="526" t="s">
        <v>4689</v>
      </c>
      <c r="C41" s="526" t="s">
        <v>120</v>
      </c>
      <c r="D41" s="527" t="n">
        <v>49.75</v>
      </c>
    </row>
    <row r="42" customFormat="false" ht="15" hidden="false" customHeight="false" outlineLevel="0" collapsed="false">
      <c r="A42" s="526" t="n">
        <v>97176</v>
      </c>
      <c r="B42" s="526" t="s">
        <v>4690</v>
      </c>
      <c r="C42" s="526" t="s">
        <v>120</v>
      </c>
      <c r="D42" s="527" t="n">
        <v>55.73</v>
      </c>
    </row>
    <row r="43" customFormat="false" ht="15" hidden="false" customHeight="false" outlineLevel="0" collapsed="false">
      <c r="A43" s="526" t="n">
        <v>97177</v>
      </c>
      <c r="B43" s="526" t="s">
        <v>4691</v>
      </c>
      <c r="C43" s="526" t="s">
        <v>120</v>
      </c>
      <c r="D43" s="527" t="n">
        <v>67.67</v>
      </c>
    </row>
    <row r="44" customFormat="false" ht="15" hidden="false" customHeight="false" outlineLevel="0" collapsed="false">
      <c r="A44" s="526" t="n">
        <v>97178</v>
      </c>
      <c r="B44" s="526" t="s">
        <v>4692</v>
      </c>
      <c r="C44" s="526" t="s">
        <v>120</v>
      </c>
      <c r="D44" s="527" t="n">
        <v>79.66</v>
      </c>
    </row>
    <row r="45" customFormat="false" ht="15" hidden="false" customHeight="false" outlineLevel="0" collapsed="false">
      <c r="A45" s="526" t="n">
        <v>97179</v>
      </c>
      <c r="B45" s="526" t="s">
        <v>4693</v>
      </c>
      <c r="C45" s="526" t="s">
        <v>120</v>
      </c>
      <c r="D45" s="527" t="n">
        <v>91.61</v>
      </c>
    </row>
    <row r="46" customFormat="false" ht="15" hidden="false" customHeight="false" outlineLevel="0" collapsed="false">
      <c r="A46" s="526" t="n">
        <v>97180</v>
      </c>
      <c r="B46" s="526" t="s">
        <v>4694</v>
      </c>
      <c r="C46" s="526" t="s">
        <v>120</v>
      </c>
      <c r="D46" s="527" t="n">
        <v>103.58</v>
      </c>
    </row>
    <row r="47" customFormat="false" ht="15" hidden="false" customHeight="false" outlineLevel="0" collapsed="false">
      <c r="A47" s="526" t="n">
        <v>97181</v>
      </c>
      <c r="B47" s="526" t="s">
        <v>4695</v>
      </c>
      <c r="C47" s="526" t="s">
        <v>120</v>
      </c>
      <c r="D47" s="527" t="n">
        <v>120.2</v>
      </c>
    </row>
    <row r="48" customFormat="false" ht="15" hidden="false" customHeight="false" outlineLevel="0" collapsed="false">
      <c r="A48" s="526" t="n">
        <v>97182</v>
      </c>
      <c r="B48" s="526" t="s">
        <v>4696</v>
      </c>
      <c r="C48" s="526" t="s">
        <v>120</v>
      </c>
      <c r="D48" s="527" t="n">
        <v>132.64</v>
      </c>
    </row>
    <row r="49" customFormat="false" ht="15" hidden="false" customHeight="false" outlineLevel="0" collapsed="false">
      <c r="A49" s="526" t="n">
        <v>97183</v>
      </c>
      <c r="B49" s="526" t="s">
        <v>4697</v>
      </c>
      <c r="C49" s="526" t="s">
        <v>120</v>
      </c>
      <c r="D49" s="527" t="n">
        <v>30.95</v>
      </c>
    </row>
    <row r="50" customFormat="false" ht="15" hidden="false" customHeight="false" outlineLevel="0" collapsed="false">
      <c r="A50" s="526" t="n">
        <v>97184</v>
      </c>
      <c r="B50" s="526" t="s">
        <v>4698</v>
      </c>
      <c r="C50" s="526" t="s">
        <v>120</v>
      </c>
      <c r="D50" s="527" t="n">
        <v>35.91</v>
      </c>
    </row>
    <row r="51" customFormat="false" ht="15" hidden="false" customHeight="false" outlineLevel="0" collapsed="false">
      <c r="A51" s="526" t="n">
        <v>97185</v>
      </c>
      <c r="B51" s="526" t="s">
        <v>4699</v>
      </c>
      <c r="C51" s="526" t="s">
        <v>120</v>
      </c>
      <c r="D51" s="527" t="n">
        <v>40.87</v>
      </c>
    </row>
    <row r="52" customFormat="false" ht="15" hidden="false" customHeight="false" outlineLevel="0" collapsed="false">
      <c r="A52" s="526" t="n">
        <v>97186</v>
      </c>
      <c r="B52" s="526" t="s">
        <v>4700</v>
      </c>
      <c r="C52" s="526" t="s">
        <v>120</v>
      </c>
      <c r="D52" s="527" t="n">
        <v>45.85</v>
      </c>
    </row>
    <row r="53" customFormat="false" ht="15" hidden="false" customHeight="false" outlineLevel="0" collapsed="false">
      <c r="A53" s="526" t="n">
        <v>97187</v>
      </c>
      <c r="B53" s="526" t="s">
        <v>4701</v>
      </c>
      <c r="C53" s="526" t="s">
        <v>120</v>
      </c>
      <c r="D53" s="527" t="n">
        <v>55.78</v>
      </c>
    </row>
    <row r="54" customFormat="false" ht="15" hidden="false" customHeight="false" outlineLevel="0" collapsed="false">
      <c r="A54" s="526" t="n">
        <v>97188</v>
      </c>
      <c r="B54" s="526" t="s">
        <v>4702</v>
      </c>
      <c r="C54" s="526" t="s">
        <v>120</v>
      </c>
      <c r="D54" s="527" t="n">
        <v>65.72</v>
      </c>
    </row>
    <row r="55" customFormat="false" ht="15" hidden="false" customHeight="false" outlineLevel="0" collapsed="false">
      <c r="A55" s="526" t="n">
        <v>97189</v>
      </c>
      <c r="B55" s="526" t="s">
        <v>4703</v>
      </c>
      <c r="C55" s="526" t="s">
        <v>120</v>
      </c>
      <c r="D55" s="527" t="n">
        <v>75.65</v>
      </c>
    </row>
    <row r="56" customFormat="false" ht="15" hidden="false" customHeight="false" outlineLevel="0" collapsed="false">
      <c r="A56" s="526" t="n">
        <v>97190</v>
      </c>
      <c r="B56" s="526" t="s">
        <v>4704</v>
      </c>
      <c r="C56" s="526" t="s">
        <v>120</v>
      </c>
      <c r="D56" s="527" t="n">
        <v>85.6</v>
      </c>
    </row>
    <row r="57" customFormat="false" ht="15" hidden="false" customHeight="false" outlineLevel="0" collapsed="false">
      <c r="A57" s="526" t="n">
        <v>97191</v>
      </c>
      <c r="B57" s="526" t="s">
        <v>4705</v>
      </c>
      <c r="C57" s="526" t="s">
        <v>120</v>
      </c>
      <c r="D57" s="527" t="n">
        <v>98.92</v>
      </c>
    </row>
    <row r="58" customFormat="false" ht="15" hidden="false" customHeight="false" outlineLevel="0" collapsed="false">
      <c r="A58" s="526" t="n">
        <v>97192</v>
      </c>
      <c r="B58" s="526" t="s">
        <v>4706</v>
      </c>
      <c r="C58" s="526" t="s">
        <v>120</v>
      </c>
      <c r="D58" s="527" t="n">
        <v>109.21</v>
      </c>
    </row>
    <row r="59" customFormat="false" ht="15" hidden="false" customHeight="false" outlineLevel="0" collapsed="false">
      <c r="A59" s="526" t="n">
        <v>90694</v>
      </c>
      <c r="B59" s="526" t="s">
        <v>4707</v>
      </c>
      <c r="C59" s="526" t="s">
        <v>120</v>
      </c>
      <c r="D59" s="527" t="n">
        <v>40.85</v>
      </c>
    </row>
    <row r="60" customFormat="false" ht="15" hidden="false" customHeight="false" outlineLevel="0" collapsed="false">
      <c r="A60" s="526" t="n">
        <v>90695</v>
      </c>
      <c r="B60" s="526" t="s">
        <v>4708</v>
      </c>
      <c r="C60" s="526" t="s">
        <v>120</v>
      </c>
      <c r="D60" s="527" t="n">
        <v>77.56</v>
      </c>
    </row>
    <row r="61" customFormat="false" ht="15" hidden="false" customHeight="false" outlineLevel="0" collapsed="false">
      <c r="A61" s="526" t="n">
        <v>90696</v>
      </c>
      <c r="B61" s="526" t="s">
        <v>4709</v>
      </c>
      <c r="C61" s="526" t="s">
        <v>120</v>
      </c>
      <c r="D61" s="527" t="n">
        <v>129.52</v>
      </c>
    </row>
    <row r="62" customFormat="false" ht="15" hidden="false" customHeight="false" outlineLevel="0" collapsed="false">
      <c r="A62" s="526" t="n">
        <v>90697</v>
      </c>
      <c r="B62" s="526" t="s">
        <v>4710</v>
      </c>
      <c r="C62" s="526" t="s">
        <v>120</v>
      </c>
      <c r="D62" s="527" t="n">
        <v>200.86</v>
      </c>
    </row>
    <row r="63" customFormat="false" ht="15" hidden="false" customHeight="false" outlineLevel="0" collapsed="false">
      <c r="A63" s="526" t="n">
        <v>90698</v>
      </c>
      <c r="B63" s="526" t="s">
        <v>4711</v>
      </c>
      <c r="C63" s="526" t="s">
        <v>120</v>
      </c>
      <c r="D63" s="527" t="n">
        <v>306.94</v>
      </c>
    </row>
    <row r="64" customFormat="false" ht="15" hidden="false" customHeight="false" outlineLevel="0" collapsed="false">
      <c r="A64" s="526" t="n">
        <v>90699</v>
      </c>
      <c r="B64" s="526" t="s">
        <v>4712</v>
      </c>
      <c r="C64" s="526" t="s">
        <v>120</v>
      </c>
      <c r="D64" s="527" t="n">
        <v>431.97</v>
      </c>
    </row>
    <row r="65" customFormat="false" ht="15" hidden="false" customHeight="false" outlineLevel="0" collapsed="false">
      <c r="A65" s="526" t="n">
        <v>90700</v>
      </c>
      <c r="B65" s="526" t="s">
        <v>4713</v>
      </c>
      <c r="C65" s="526" t="s">
        <v>120</v>
      </c>
      <c r="D65" s="527" t="n">
        <v>504.55</v>
      </c>
    </row>
    <row r="66" customFormat="false" ht="15" hidden="false" customHeight="false" outlineLevel="0" collapsed="false">
      <c r="A66" s="526" t="n">
        <v>90701</v>
      </c>
      <c r="B66" s="526" t="s">
        <v>4714</v>
      </c>
      <c r="C66" s="526" t="s">
        <v>120</v>
      </c>
      <c r="D66" s="527" t="n">
        <v>61.2</v>
      </c>
    </row>
    <row r="67" customFormat="false" ht="15" hidden="false" customHeight="false" outlineLevel="0" collapsed="false">
      <c r="A67" s="526" t="n">
        <v>90702</v>
      </c>
      <c r="B67" s="526" t="s">
        <v>4715</v>
      </c>
      <c r="C67" s="526" t="s">
        <v>120</v>
      </c>
      <c r="D67" s="527" t="n">
        <v>101.22</v>
      </c>
    </row>
    <row r="68" customFormat="false" ht="15" hidden="false" customHeight="false" outlineLevel="0" collapsed="false">
      <c r="A68" s="526" t="n">
        <v>90703</v>
      </c>
      <c r="B68" s="526" t="s">
        <v>4716</v>
      </c>
      <c r="C68" s="526" t="s">
        <v>120</v>
      </c>
      <c r="D68" s="527" t="n">
        <v>158.79</v>
      </c>
    </row>
    <row r="69" customFormat="false" ht="15" hidden="false" customHeight="false" outlineLevel="0" collapsed="false">
      <c r="A69" s="526" t="n">
        <v>90704</v>
      </c>
      <c r="B69" s="526" t="s">
        <v>4717</v>
      </c>
      <c r="C69" s="526" t="s">
        <v>120</v>
      </c>
      <c r="D69" s="527" t="n">
        <v>236.57</v>
      </c>
    </row>
    <row r="70" customFormat="false" ht="15" hidden="false" customHeight="false" outlineLevel="0" collapsed="false">
      <c r="A70" s="526" t="n">
        <v>90705</v>
      </c>
      <c r="B70" s="526" t="s">
        <v>4718</v>
      </c>
      <c r="C70" s="526" t="s">
        <v>120</v>
      </c>
      <c r="D70" s="527" t="n">
        <v>308.01</v>
      </c>
    </row>
    <row r="71" customFormat="false" ht="15" hidden="false" customHeight="false" outlineLevel="0" collapsed="false">
      <c r="A71" s="526" t="n">
        <v>90706</v>
      </c>
      <c r="B71" s="526" t="s">
        <v>4719</v>
      </c>
      <c r="C71" s="526" t="s">
        <v>120</v>
      </c>
      <c r="D71" s="527" t="n">
        <v>408.39</v>
      </c>
    </row>
    <row r="72" customFormat="false" ht="15" hidden="false" customHeight="false" outlineLevel="0" collapsed="false">
      <c r="A72" s="526" t="n">
        <v>90708</v>
      </c>
      <c r="B72" s="526" t="s">
        <v>4720</v>
      </c>
      <c r="C72" s="526" t="s">
        <v>120</v>
      </c>
      <c r="D72" s="527" t="n">
        <v>755.5</v>
      </c>
    </row>
    <row r="73" customFormat="false" ht="15" hidden="false" customHeight="false" outlineLevel="0" collapsed="false">
      <c r="A73" s="526" t="n">
        <v>90724</v>
      </c>
      <c r="B73" s="526" t="s">
        <v>4721</v>
      </c>
      <c r="C73" s="526" t="s">
        <v>134</v>
      </c>
      <c r="D73" s="527" t="n">
        <v>22.35</v>
      </c>
    </row>
    <row r="74" customFormat="false" ht="15" hidden="false" customHeight="false" outlineLevel="0" collapsed="false">
      <c r="A74" s="526" t="n">
        <v>90725</v>
      </c>
      <c r="B74" s="526" t="s">
        <v>4722</v>
      </c>
      <c r="C74" s="526" t="s">
        <v>134</v>
      </c>
      <c r="D74" s="527" t="n">
        <v>27.54</v>
      </c>
    </row>
    <row r="75" customFormat="false" ht="15" hidden="false" customHeight="false" outlineLevel="0" collapsed="false">
      <c r="A75" s="526" t="n">
        <v>90726</v>
      </c>
      <c r="B75" s="526" t="s">
        <v>4723</v>
      </c>
      <c r="C75" s="526" t="s">
        <v>134</v>
      </c>
      <c r="D75" s="527" t="n">
        <v>32.79</v>
      </c>
    </row>
    <row r="76" customFormat="false" ht="15" hidden="false" customHeight="false" outlineLevel="0" collapsed="false">
      <c r="A76" s="526" t="n">
        <v>90727</v>
      </c>
      <c r="B76" s="526" t="s">
        <v>4724</v>
      </c>
      <c r="C76" s="526" t="s">
        <v>134</v>
      </c>
      <c r="D76" s="527" t="n">
        <v>37.97</v>
      </c>
    </row>
    <row r="77" customFormat="false" ht="15" hidden="false" customHeight="false" outlineLevel="0" collapsed="false">
      <c r="A77" s="526" t="n">
        <v>90728</v>
      </c>
      <c r="B77" s="526" t="s">
        <v>4725</v>
      </c>
      <c r="C77" s="526" t="s">
        <v>134</v>
      </c>
      <c r="D77" s="527" t="n">
        <v>43.16</v>
      </c>
    </row>
    <row r="78" customFormat="false" ht="15" hidden="false" customHeight="false" outlineLevel="0" collapsed="false">
      <c r="A78" s="526" t="n">
        <v>90729</v>
      </c>
      <c r="B78" s="526" t="s">
        <v>4726</v>
      </c>
      <c r="C78" s="526" t="s">
        <v>134</v>
      </c>
      <c r="D78" s="527" t="n">
        <v>48.34</v>
      </c>
    </row>
    <row r="79" customFormat="false" ht="15" hidden="false" customHeight="false" outlineLevel="0" collapsed="false">
      <c r="A79" s="526" t="n">
        <v>90730</v>
      </c>
      <c r="B79" s="526" t="s">
        <v>4727</v>
      </c>
      <c r="C79" s="526" t="s">
        <v>134</v>
      </c>
      <c r="D79" s="527" t="n">
        <v>53.52</v>
      </c>
    </row>
    <row r="80" customFormat="false" ht="15" hidden="false" customHeight="false" outlineLevel="0" collapsed="false">
      <c r="A80" s="526" t="n">
        <v>90731</v>
      </c>
      <c r="B80" s="526" t="s">
        <v>4728</v>
      </c>
      <c r="C80" s="526" t="s">
        <v>134</v>
      </c>
      <c r="D80" s="527" t="n">
        <v>58.7</v>
      </c>
    </row>
    <row r="81" customFormat="false" ht="15" hidden="false" customHeight="false" outlineLevel="0" collapsed="false">
      <c r="A81" s="526" t="n">
        <v>90732</v>
      </c>
      <c r="B81" s="526" t="s">
        <v>4729</v>
      </c>
      <c r="C81" s="526" t="s">
        <v>134</v>
      </c>
      <c r="D81" s="527" t="n">
        <v>74.25</v>
      </c>
    </row>
    <row r="82" customFormat="false" ht="15" hidden="false" customHeight="false" outlineLevel="0" collapsed="false">
      <c r="A82" s="526" t="n">
        <v>90733</v>
      </c>
      <c r="B82" s="526" t="s">
        <v>4730</v>
      </c>
      <c r="C82" s="526" t="s">
        <v>120</v>
      </c>
      <c r="D82" s="527" t="n">
        <v>3.11</v>
      </c>
    </row>
    <row r="83" customFormat="false" ht="15" hidden="false" customHeight="false" outlineLevel="0" collapsed="false">
      <c r="A83" s="526" t="n">
        <v>90734</v>
      </c>
      <c r="B83" s="526" t="s">
        <v>4731</v>
      </c>
      <c r="C83" s="526" t="s">
        <v>120</v>
      </c>
      <c r="D83" s="527" t="n">
        <v>3.69</v>
      </c>
    </row>
    <row r="84" customFormat="false" ht="15" hidden="false" customHeight="false" outlineLevel="0" collapsed="false">
      <c r="A84" s="526" t="n">
        <v>90735</v>
      </c>
      <c r="B84" s="526" t="s">
        <v>4732</v>
      </c>
      <c r="C84" s="526" t="s">
        <v>120</v>
      </c>
      <c r="D84" s="527" t="n">
        <v>4.27</v>
      </c>
    </row>
    <row r="85" customFormat="false" ht="15" hidden="false" customHeight="false" outlineLevel="0" collapsed="false">
      <c r="A85" s="526" t="n">
        <v>90736</v>
      </c>
      <c r="B85" s="526" t="s">
        <v>4733</v>
      </c>
      <c r="C85" s="526" t="s">
        <v>120</v>
      </c>
      <c r="D85" s="527" t="n">
        <v>4.84</v>
      </c>
    </row>
    <row r="86" customFormat="false" ht="15" hidden="false" customHeight="false" outlineLevel="0" collapsed="false">
      <c r="A86" s="526" t="n">
        <v>90737</v>
      </c>
      <c r="B86" s="526" t="s">
        <v>4734</v>
      </c>
      <c r="C86" s="526" t="s">
        <v>120</v>
      </c>
      <c r="D86" s="527" t="n">
        <v>5.42</v>
      </c>
    </row>
    <row r="87" customFormat="false" ht="15" hidden="false" customHeight="false" outlineLevel="0" collapsed="false">
      <c r="A87" s="526" t="n">
        <v>90738</v>
      </c>
      <c r="B87" s="526" t="s">
        <v>4735</v>
      </c>
      <c r="C87" s="526" t="s">
        <v>120</v>
      </c>
      <c r="D87" s="527" t="n">
        <v>6</v>
      </c>
    </row>
    <row r="88" customFormat="false" ht="15" hidden="false" customHeight="false" outlineLevel="0" collapsed="false">
      <c r="A88" s="526" t="n">
        <v>90739</v>
      </c>
      <c r="B88" s="526" t="s">
        <v>4736</v>
      </c>
      <c r="C88" s="526" t="s">
        <v>120</v>
      </c>
      <c r="D88" s="527" t="n">
        <v>8.48</v>
      </c>
    </row>
    <row r="89" customFormat="false" ht="15" hidden="false" customHeight="false" outlineLevel="0" collapsed="false">
      <c r="A89" s="526" t="n">
        <v>90740</v>
      </c>
      <c r="B89" s="526" t="s">
        <v>4737</v>
      </c>
      <c r="C89" s="526" t="s">
        <v>120</v>
      </c>
      <c r="D89" s="527" t="n">
        <v>4.11</v>
      </c>
    </row>
    <row r="90" customFormat="false" ht="15" hidden="false" customHeight="false" outlineLevel="0" collapsed="false">
      <c r="A90" s="526" t="n">
        <v>90741</v>
      </c>
      <c r="B90" s="526" t="s">
        <v>4738</v>
      </c>
      <c r="C90" s="526" t="s">
        <v>120</v>
      </c>
      <c r="D90" s="527" t="n">
        <v>4.69</v>
      </c>
    </row>
    <row r="91" customFormat="false" ht="15" hidden="false" customHeight="false" outlineLevel="0" collapsed="false">
      <c r="A91" s="526" t="n">
        <v>90742</v>
      </c>
      <c r="B91" s="526" t="s">
        <v>4739</v>
      </c>
      <c r="C91" s="526" t="s">
        <v>120</v>
      </c>
      <c r="D91" s="527" t="n">
        <v>5.27</v>
      </c>
    </row>
    <row r="92" customFormat="false" ht="15" hidden="false" customHeight="false" outlineLevel="0" collapsed="false">
      <c r="A92" s="526" t="n">
        <v>90743</v>
      </c>
      <c r="B92" s="526" t="s">
        <v>4740</v>
      </c>
      <c r="C92" s="526" t="s">
        <v>120</v>
      </c>
      <c r="D92" s="527" t="n">
        <v>5.85</v>
      </c>
    </row>
    <row r="93" customFormat="false" ht="15" hidden="false" customHeight="false" outlineLevel="0" collapsed="false">
      <c r="A93" s="526" t="n">
        <v>90744</v>
      </c>
      <c r="B93" s="526" t="s">
        <v>4741</v>
      </c>
      <c r="C93" s="526" t="s">
        <v>120</v>
      </c>
      <c r="D93" s="527" t="n">
        <v>6.42</v>
      </c>
    </row>
    <row r="94" customFormat="false" ht="15" hidden="false" customHeight="false" outlineLevel="0" collapsed="false">
      <c r="A94" s="526" t="n">
        <v>90745</v>
      </c>
      <c r="B94" s="526" t="s">
        <v>4742</v>
      </c>
      <c r="C94" s="526" t="s">
        <v>120</v>
      </c>
      <c r="D94" s="527" t="n">
        <v>9.47</v>
      </c>
    </row>
    <row r="95" customFormat="false" ht="15" hidden="false" customHeight="false" outlineLevel="0" collapsed="false">
      <c r="A95" s="526" t="n">
        <v>90746</v>
      </c>
      <c r="B95" s="526" t="s">
        <v>4743</v>
      </c>
      <c r="C95" s="526" t="s">
        <v>120</v>
      </c>
      <c r="D95" s="527" t="n">
        <v>3.37</v>
      </c>
    </row>
    <row r="96" customFormat="false" ht="15" hidden="false" customHeight="false" outlineLevel="0" collapsed="false">
      <c r="A96" s="526" t="n">
        <v>90747</v>
      </c>
      <c r="B96" s="526" t="s">
        <v>4744</v>
      </c>
      <c r="C96" s="526" t="s">
        <v>120</v>
      </c>
      <c r="D96" s="527" t="n">
        <v>16.22</v>
      </c>
    </row>
    <row r="97" customFormat="false" ht="15" hidden="false" customHeight="false" outlineLevel="0" collapsed="false">
      <c r="A97" s="526" t="n">
        <v>94869</v>
      </c>
      <c r="B97" s="526" t="s">
        <v>4745</v>
      </c>
      <c r="C97" s="526" t="s">
        <v>120</v>
      </c>
      <c r="D97" s="527" t="n">
        <v>133.25</v>
      </c>
    </row>
    <row r="98" customFormat="false" ht="15" hidden="false" customHeight="false" outlineLevel="0" collapsed="false">
      <c r="A98" s="526" t="n">
        <v>94870</v>
      </c>
      <c r="B98" s="526" t="s">
        <v>4746</v>
      </c>
      <c r="C98" s="526" t="s">
        <v>120</v>
      </c>
      <c r="D98" s="527" t="n">
        <v>1.87</v>
      </c>
    </row>
    <row r="99" customFormat="false" ht="15" hidden="false" customHeight="false" outlineLevel="0" collapsed="false">
      <c r="A99" s="526" t="n">
        <v>94871</v>
      </c>
      <c r="B99" s="526" t="s">
        <v>4747</v>
      </c>
      <c r="C99" s="526" t="s">
        <v>120</v>
      </c>
      <c r="D99" s="527" t="n">
        <v>208.43</v>
      </c>
    </row>
    <row r="100" customFormat="false" ht="15" hidden="false" customHeight="false" outlineLevel="0" collapsed="false">
      <c r="A100" s="526" t="n">
        <v>94872</v>
      </c>
      <c r="B100" s="526" t="s">
        <v>4748</v>
      </c>
      <c r="C100" s="526" t="s">
        <v>120</v>
      </c>
      <c r="D100" s="527" t="n">
        <v>2.59</v>
      </c>
    </row>
    <row r="101" customFormat="false" ht="15" hidden="false" customHeight="false" outlineLevel="0" collapsed="false">
      <c r="A101" s="526" t="n">
        <v>94875</v>
      </c>
      <c r="B101" s="526" t="s">
        <v>4749</v>
      </c>
      <c r="C101" s="526" t="s">
        <v>120</v>
      </c>
      <c r="D101" s="528" t="n">
        <v>1226.79</v>
      </c>
    </row>
    <row r="102" customFormat="false" ht="15" hidden="false" customHeight="false" outlineLevel="0" collapsed="false">
      <c r="A102" s="526" t="n">
        <v>94876</v>
      </c>
      <c r="B102" s="526" t="s">
        <v>4750</v>
      </c>
      <c r="C102" s="526" t="s">
        <v>120</v>
      </c>
      <c r="D102" s="527" t="n">
        <v>27.42</v>
      </c>
    </row>
    <row r="103" customFormat="false" ht="15" hidden="false" customHeight="false" outlineLevel="0" collapsed="false">
      <c r="A103" s="526" t="n">
        <v>94878</v>
      </c>
      <c r="B103" s="526" t="s">
        <v>4751</v>
      </c>
      <c r="C103" s="526" t="s">
        <v>120</v>
      </c>
      <c r="D103" s="527" t="n">
        <v>31.69</v>
      </c>
    </row>
    <row r="104" customFormat="false" ht="15" hidden="false" customHeight="false" outlineLevel="0" collapsed="false">
      <c r="A104" s="526" t="n">
        <v>94879</v>
      </c>
      <c r="B104" s="526" t="s">
        <v>4752</v>
      </c>
      <c r="C104" s="526" t="s">
        <v>120</v>
      </c>
      <c r="D104" s="528" t="n">
        <v>1888.62</v>
      </c>
    </row>
    <row r="105" customFormat="false" ht="15" hidden="false" customHeight="false" outlineLevel="0" collapsed="false">
      <c r="A105" s="526" t="n">
        <v>94880</v>
      </c>
      <c r="B105" s="526" t="s">
        <v>4753</v>
      </c>
      <c r="C105" s="526" t="s">
        <v>120</v>
      </c>
      <c r="D105" s="527" t="n">
        <v>41.02</v>
      </c>
    </row>
    <row r="106" customFormat="false" ht="15" hidden="false" customHeight="false" outlineLevel="0" collapsed="false">
      <c r="A106" s="526" t="n">
        <v>94881</v>
      </c>
      <c r="B106" s="526" t="s">
        <v>4754</v>
      </c>
      <c r="C106" s="526" t="s">
        <v>120</v>
      </c>
      <c r="D106" s="528" t="n">
        <v>2601.09</v>
      </c>
    </row>
    <row r="107" customFormat="false" ht="15" hidden="false" customHeight="false" outlineLevel="0" collapsed="false">
      <c r="A107" s="526" t="n">
        <v>94882</v>
      </c>
      <c r="B107" s="526" t="s">
        <v>4755</v>
      </c>
      <c r="C107" s="526" t="s">
        <v>120</v>
      </c>
      <c r="D107" s="527" t="n">
        <v>47.59</v>
      </c>
    </row>
    <row r="108" customFormat="false" ht="15" hidden="false" customHeight="false" outlineLevel="0" collapsed="false">
      <c r="A108" s="526" t="n">
        <v>94884</v>
      </c>
      <c r="B108" s="526" t="s">
        <v>4756</v>
      </c>
      <c r="C108" s="526" t="s">
        <v>120</v>
      </c>
      <c r="D108" s="527" t="n">
        <v>60.9</v>
      </c>
    </row>
    <row r="109" customFormat="false" ht="15" hidden="false" customHeight="false" outlineLevel="0" collapsed="false">
      <c r="A109" s="526" t="n">
        <v>97121</v>
      </c>
      <c r="B109" s="526" t="s">
        <v>4757</v>
      </c>
      <c r="C109" s="526" t="s">
        <v>120</v>
      </c>
      <c r="D109" s="527" t="n">
        <v>1.87</v>
      </c>
    </row>
    <row r="110" customFormat="false" ht="15" hidden="false" customHeight="false" outlineLevel="0" collapsed="false">
      <c r="A110" s="526" t="n">
        <v>97122</v>
      </c>
      <c r="B110" s="526" t="s">
        <v>4758</v>
      </c>
      <c r="C110" s="526" t="s">
        <v>120</v>
      </c>
      <c r="D110" s="527" t="n">
        <v>2.61</v>
      </c>
    </row>
    <row r="111" customFormat="false" ht="15" hidden="false" customHeight="false" outlineLevel="0" collapsed="false">
      <c r="A111" s="526" t="n">
        <v>97123</v>
      </c>
      <c r="B111" s="526" t="s">
        <v>4759</v>
      </c>
      <c r="C111" s="526" t="s">
        <v>120</v>
      </c>
      <c r="D111" s="527" t="n">
        <v>3.31</v>
      </c>
    </row>
    <row r="112" customFormat="false" ht="15" hidden="false" customHeight="false" outlineLevel="0" collapsed="false">
      <c r="A112" s="526" t="n">
        <v>97124</v>
      </c>
      <c r="B112" s="526" t="s">
        <v>4760</v>
      </c>
      <c r="C112" s="526" t="s">
        <v>120</v>
      </c>
      <c r="D112" s="527" t="n">
        <v>0.83</v>
      </c>
    </row>
    <row r="113" customFormat="false" ht="15" hidden="false" customHeight="false" outlineLevel="0" collapsed="false">
      <c r="A113" s="526" t="n">
        <v>97125</v>
      </c>
      <c r="B113" s="526" t="s">
        <v>4761</v>
      </c>
      <c r="C113" s="526" t="s">
        <v>120</v>
      </c>
      <c r="D113" s="527" t="n">
        <v>1.19</v>
      </c>
    </row>
    <row r="114" customFormat="false" ht="15" hidden="false" customHeight="false" outlineLevel="0" collapsed="false">
      <c r="A114" s="526" t="n">
        <v>97126</v>
      </c>
      <c r="B114" s="526" t="s">
        <v>4762</v>
      </c>
      <c r="C114" s="526" t="s">
        <v>120</v>
      </c>
      <c r="D114" s="527" t="n">
        <v>1.52</v>
      </c>
    </row>
    <row r="115" customFormat="false" ht="15" hidden="false" customHeight="false" outlineLevel="0" collapsed="false">
      <c r="A115" s="526" t="n">
        <v>102264</v>
      </c>
      <c r="B115" s="526" t="s">
        <v>4763</v>
      </c>
      <c r="C115" s="526" t="s">
        <v>120</v>
      </c>
      <c r="D115" s="527" t="n">
        <v>17.85</v>
      </c>
    </row>
    <row r="116" customFormat="false" ht="15" hidden="false" customHeight="false" outlineLevel="0" collapsed="false">
      <c r="A116" s="526" t="n">
        <v>102265</v>
      </c>
      <c r="B116" s="526" t="s">
        <v>4764</v>
      </c>
      <c r="C116" s="526" t="s">
        <v>134</v>
      </c>
      <c r="D116" s="527" t="n">
        <v>94.99</v>
      </c>
    </row>
    <row r="117" customFormat="false" ht="15" hidden="false" customHeight="false" outlineLevel="0" collapsed="false">
      <c r="A117" s="526" t="n">
        <v>102266</v>
      </c>
      <c r="B117" s="526" t="s">
        <v>4765</v>
      </c>
      <c r="C117" s="526" t="s">
        <v>134</v>
      </c>
      <c r="D117" s="527" t="n">
        <v>105.35</v>
      </c>
    </row>
    <row r="118" customFormat="false" ht="15" hidden="false" customHeight="false" outlineLevel="0" collapsed="false">
      <c r="A118" s="526" t="n">
        <v>102267</v>
      </c>
      <c r="B118" s="526" t="s">
        <v>4766</v>
      </c>
      <c r="C118" s="526" t="s">
        <v>134</v>
      </c>
      <c r="D118" s="527" t="n">
        <v>120.98</v>
      </c>
    </row>
    <row r="119" customFormat="false" ht="15" hidden="false" customHeight="false" outlineLevel="0" collapsed="false">
      <c r="A119" s="526" t="n">
        <v>102268</v>
      </c>
      <c r="B119" s="526" t="s">
        <v>4767</v>
      </c>
      <c r="C119" s="526" t="s">
        <v>134</v>
      </c>
      <c r="D119" s="527" t="n">
        <v>136.52</v>
      </c>
    </row>
    <row r="120" customFormat="false" ht="15" hidden="false" customHeight="false" outlineLevel="0" collapsed="false">
      <c r="A120" s="526" t="n">
        <v>102269</v>
      </c>
      <c r="B120" s="526" t="s">
        <v>4768</v>
      </c>
      <c r="C120" s="526" t="s">
        <v>134</v>
      </c>
      <c r="D120" s="527" t="n">
        <v>167.61</v>
      </c>
    </row>
    <row r="121" customFormat="false" ht="15" hidden="false" customHeight="false" outlineLevel="0" collapsed="false">
      <c r="A121" s="526" t="n">
        <v>92833</v>
      </c>
      <c r="B121" s="526" t="s">
        <v>4769</v>
      </c>
      <c r="C121" s="526" t="s">
        <v>120</v>
      </c>
      <c r="D121" s="527" t="n">
        <v>209.03</v>
      </c>
    </row>
    <row r="122" customFormat="false" ht="15" hidden="false" customHeight="false" outlineLevel="0" collapsed="false">
      <c r="A122" s="526" t="n">
        <v>92834</v>
      </c>
      <c r="B122" s="526" t="s">
        <v>4770</v>
      </c>
      <c r="C122" s="526" t="s">
        <v>120</v>
      </c>
      <c r="D122" s="527" t="n">
        <v>8.76</v>
      </c>
    </row>
    <row r="123" customFormat="false" ht="15" hidden="false" customHeight="false" outlineLevel="0" collapsed="false">
      <c r="A123" s="526" t="n">
        <v>92835</v>
      </c>
      <c r="B123" s="526" t="s">
        <v>4771</v>
      </c>
      <c r="C123" s="526" t="s">
        <v>120</v>
      </c>
      <c r="D123" s="527" t="n">
        <v>218.43</v>
      </c>
    </row>
    <row r="124" customFormat="false" ht="15" hidden="false" customHeight="false" outlineLevel="0" collapsed="false">
      <c r="A124" s="526" t="n">
        <v>92836</v>
      </c>
      <c r="B124" s="526" t="s">
        <v>4772</v>
      </c>
      <c r="C124" s="526" t="s">
        <v>120</v>
      </c>
      <c r="D124" s="527" t="n">
        <v>11.18</v>
      </c>
    </row>
    <row r="125" customFormat="false" ht="15" hidden="false" customHeight="false" outlineLevel="0" collapsed="false">
      <c r="A125" s="526" t="n">
        <v>92837</v>
      </c>
      <c r="B125" s="526" t="s">
        <v>4773</v>
      </c>
      <c r="C125" s="526" t="s">
        <v>120</v>
      </c>
      <c r="D125" s="527" t="n">
        <v>388.23</v>
      </c>
    </row>
    <row r="126" customFormat="false" ht="15" hidden="false" customHeight="false" outlineLevel="0" collapsed="false">
      <c r="A126" s="526" t="n">
        <v>92838</v>
      </c>
      <c r="B126" s="526" t="s">
        <v>4774</v>
      </c>
      <c r="C126" s="526" t="s">
        <v>120</v>
      </c>
      <c r="D126" s="527" t="n">
        <v>13.41</v>
      </c>
    </row>
    <row r="127" customFormat="false" ht="15" hidden="false" customHeight="false" outlineLevel="0" collapsed="false">
      <c r="A127" s="526" t="n">
        <v>92839</v>
      </c>
      <c r="B127" s="526" t="s">
        <v>4775</v>
      </c>
      <c r="C127" s="526" t="s">
        <v>120</v>
      </c>
      <c r="D127" s="527" t="n">
        <v>475.17</v>
      </c>
    </row>
    <row r="128" customFormat="false" ht="15" hidden="false" customHeight="false" outlineLevel="0" collapsed="false">
      <c r="A128" s="526" t="n">
        <v>92840</v>
      </c>
      <c r="B128" s="526" t="s">
        <v>4776</v>
      </c>
      <c r="C128" s="526" t="s">
        <v>120</v>
      </c>
      <c r="D128" s="527" t="n">
        <v>15.9</v>
      </c>
    </row>
    <row r="129" customFormat="false" ht="15" hidden="false" customHeight="false" outlineLevel="0" collapsed="false">
      <c r="A129" s="526" t="n">
        <v>92841</v>
      </c>
      <c r="B129" s="526" t="s">
        <v>4777</v>
      </c>
      <c r="C129" s="526" t="s">
        <v>120</v>
      </c>
      <c r="D129" s="527" t="n">
        <v>619.08</v>
      </c>
    </row>
    <row r="130" customFormat="false" ht="15" hidden="false" customHeight="false" outlineLevel="0" collapsed="false">
      <c r="A130" s="526" t="n">
        <v>92842</v>
      </c>
      <c r="B130" s="526" t="s">
        <v>4778</v>
      </c>
      <c r="C130" s="526" t="s">
        <v>120</v>
      </c>
      <c r="D130" s="527" t="n">
        <v>18.14</v>
      </c>
    </row>
    <row r="131" customFormat="false" ht="15" hidden="false" customHeight="false" outlineLevel="0" collapsed="false">
      <c r="A131" s="526" t="n">
        <v>92843</v>
      </c>
      <c r="B131" s="526" t="s">
        <v>4779</v>
      </c>
      <c r="C131" s="526" t="s">
        <v>120</v>
      </c>
      <c r="D131" s="527" t="n">
        <v>640.15</v>
      </c>
    </row>
    <row r="132" customFormat="false" ht="15" hidden="false" customHeight="false" outlineLevel="0" collapsed="false">
      <c r="A132" s="526" t="n">
        <v>92844</v>
      </c>
      <c r="B132" s="526" t="s">
        <v>4780</v>
      </c>
      <c r="C132" s="526" t="s">
        <v>120</v>
      </c>
      <c r="D132" s="527" t="n">
        <v>20.63</v>
      </c>
    </row>
    <row r="133" customFormat="false" ht="15" hidden="false" customHeight="false" outlineLevel="0" collapsed="false">
      <c r="A133" s="526" t="n">
        <v>92845</v>
      </c>
      <c r="B133" s="526" t="s">
        <v>4781</v>
      </c>
      <c r="C133" s="526" t="s">
        <v>120</v>
      </c>
      <c r="D133" s="527" t="n">
        <v>951.14</v>
      </c>
    </row>
    <row r="134" customFormat="false" ht="15" hidden="false" customHeight="false" outlineLevel="0" collapsed="false">
      <c r="A134" s="526" t="n">
        <v>92846</v>
      </c>
      <c r="B134" s="526" t="s">
        <v>4782</v>
      </c>
      <c r="C134" s="526" t="s">
        <v>120</v>
      </c>
      <c r="D134" s="527" t="n">
        <v>22.86</v>
      </c>
    </row>
    <row r="135" customFormat="false" ht="15" hidden="false" customHeight="false" outlineLevel="0" collapsed="false">
      <c r="A135" s="526" t="n">
        <v>92847</v>
      </c>
      <c r="B135" s="526" t="s">
        <v>4783</v>
      </c>
      <c r="C135" s="526" t="s">
        <v>120</v>
      </c>
      <c r="D135" s="527" t="n">
        <v>975.51</v>
      </c>
    </row>
    <row r="136" customFormat="false" ht="15" hidden="false" customHeight="false" outlineLevel="0" collapsed="false">
      <c r="A136" s="526" t="n">
        <v>92848</v>
      </c>
      <c r="B136" s="526" t="s">
        <v>4784</v>
      </c>
      <c r="C136" s="526" t="s">
        <v>120</v>
      </c>
      <c r="D136" s="527" t="n">
        <v>25.36</v>
      </c>
    </row>
    <row r="137" customFormat="false" ht="15" hidden="false" customHeight="false" outlineLevel="0" collapsed="false">
      <c r="A137" s="526" t="n">
        <v>92849</v>
      </c>
      <c r="B137" s="526" t="s">
        <v>4785</v>
      </c>
      <c r="C137" s="526" t="s">
        <v>120</v>
      </c>
      <c r="D137" s="527" t="n">
        <v>216.82</v>
      </c>
    </row>
    <row r="138" customFormat="false" ht="15" hidden="false" customHeight="false" outlineLevel="0" collapsed="false">
      <c r="A138" s="526" t="n">
        <v>92850</v>
      </c>
      <c r="B138" s="526" t="s">
        <v>4786</v>
      </c>
      <c r="C138" s="526" t="s">
        <v>120</v>
      </c>
      <c r="D138" s="527" t="n">
        <v>16.55</v>
      </c>
    </row>
    <row r="139" customFormat="false" ht="15" hidden="false" customHeight="false" outlineLevel="0" collapsed="false">
      <c r="A139" s="526" t="n">
        <v>92851</v>
      </c>
      <c r="B139" s="526" t="s">
        <v>4787</v>
      </c>
      <c r="C139" s="526" t="s">
        <v>120</v>
      </c>
      <c r="D139" s="527" t="n">
        <v>228.15</v>
      </c>
    </row>
    <row r="140" customFormat="false" ht="15" hidden="false" customHeight="false" outlineLevel="0" collapsed="false">
      <c r="A140" s="526" t="n">
        <v>92852</v>
      </c>
      <c r="B140" s="526" t="s">
        <v>4788</v>
      </c>
      <c r="C140" s="526" t="s">
        <v>120</v>
      </c>
      <c r="D140" s="527" t="n">
        <v>20.9</v>
      </c>
    </row>
    <row r="141" customFormat="false" ht="15" hidden="false" customHeight="false" outlineLevel="0" collapsed="false">
      <c r="A141" s="526" t="n">
        <v>92853</v>
      </c>
      <c r="B141" s="526" t="s">
        <v>4789</v>
      </c>
      <c r="C141" s="526" t="s">
        <v>120</v>
      </c>
      <c r="D141" s="527" t="n">
        <v>400.27</v>
      </c>
    </row>
    <row r="142" customFormat="false" ht="15" hidden="false" customHeight="false" outlineLevel="0" collapsed="false">
      <c r="A142" s="526" t="n">
        <v>92854</v>
      </c>
      <c r="B142" s="526" t="s">
        <v>4790</v>
      </c>
      <c r="C142" s="526" t="s">
        <v>120</v>
      </c>
      <c r="D142" s="527" t="n">
        <v>25.45</v>
      </c>
    </row>
    <row r="143" customFormat="false" ht="15" hidden="false" customHeight="false" outlineLevel="0" collapsed="false">
      <c r="A143" s="526" t="n">
        <v>92855</v>
      </c>
      <c r="B143" s="526" t="s">
        <v>4791</v>
      </c>
      <c r="C143" s="526" t="s">
        <v>120</v>
      </c>
      <c r="D143" s="527" t="n">
        <v>489.26</v>
      </c>
    </row>
    <row r="144" customFormat="false" ht="15" hidden="false" customHeight="false" outlineLevel="0" collapsed="false">
      <c r="A144" s="526" t="n">
        <v>92856</v>
      </c>
      <c r="B144" s="526" t="s">
        <v>4792</v>
      </c>
      <c r="C144" s="526" t="s">
        <v>120</v>
      </c>
      <c r="D144" s="527" t="n">
        <v>29.99</v>
      </c>
    </row>
    <row r="145" customFormat="false" ht="15" hidden="false" customHeight="false" outlineLevel="0" collapsed="false">
      <c r="A145" s="526" t="n">
        <v>92857</v>
      </c>
      <c r="B145" s="526" t="s">
        <v>4793</v>
      </c>
      <c r="C145" s="526" t="s">
        <v>120</v>
      </c>
      <c r="D145" s="527" t="n">
        <v>635.25</v>
      </c>
    </row>
    <row r="146" customFormat="false" ht="15" hidden="false" customHeight="false" outlineLevel="0" collapsed="false">
      <c r="A146" s="526" t="n">
        <v>92858</v>
      </c>
      <c r="B146" s="526" t="s">
        <v>4794</v>
      </c>
      <c r="C146" s="526" t="s">
        <v>120</v>
      </c>
      <c r="D146" s="527" t="n">
        <v>34.31</v>
      </c>
    </row>
    <row r="147" customFormat="false" ht="15" hidden="false" customHeight="false" outlineLevel="0" collapsed="false">
      <c r="A147" s="526" t="n">
        <v>92859</v>
      </c>
      <c r="B147" s="526" t="s">
        <v>4795</v>
      </c>
      <c r="C147" s="526" t="s">
        <v>120</v>
      </c>
      <c r="D147" s="527" t="n">
        <v>658.49</v>
      </c>
    </row>
    <row r="148" customFormat="false" ht="15" hidden="false" customHeight="false" outlineLevel="0" collapsed="false">
      <c r="A148" s="526" t="n">
        <v>92860</v>
      </c>
      <c r="B148" s="526" t="s">
        <v>4796</v>
      </c>
      <c r="C148" s="526" t="s">
        <v>120</v>
      </c>
      <c r="D148" s="527" t="n">
        <v>38.97</v>
      </c>
    </row>
    <row r="149" customFormat="false" ht="15" hidden="false" customHeight="false" outlineLevel="0" collapsed="false">
      <c r="A149" s="526" t="n">
        <v>92861</v>
      </c>
      <c r="B149" s="526" t="s">
        <v>4797</v>
      </c>
      <c r="C149" s="526" t="s">
        <v>120</v>
      </c>
      <c r="D149" s="527" t="n">
        <v>971.79</v>
      </c>
    </row>
    <row r="150" customFormat="false" ht="15" hidden="false" customHeight="false" outlineLevel="0" collapsed="false">
      <c r="A150" s="526" t="n">
        <v>92862</v>
      </c>
      <c r="B150" s="526" t="s">
        <v>4798</v>
      </c>
      <c r="C150" s="526" t="s">
        <v>120</v>
      </c>
      <c r="D150" s="527" t="n">
        <v>43.51</v>
      </c>
    </row>
    <row r="151" customFormat="false" ht="15" hidden="false" customHeight="false" outlineLevel="0" collapsed="false">
      <c r="A151" s="526" t="n">
        <v>92863</v>
      </c>
      <c r="B151" s="526" t="s">
        <v>4799</v>
      </c>
      <c r="C151" s="526" t="s">
        <v>120</v>
      </c>
      <c r="D151" s="527" t="n">
        <v>998.19</v>
      </c>
    </row>
    <row r="152" customFormat="false" ht="15" hidden="false" customHeight="false" outlineLevel="0" collapsed="false">
      <c r="A152" s="526" t="n">
        <v>92864</v>
      </c>
      <c r="B152" s="526" t="s">
        <v>4800</v>
      </c>
      <c r="C152" s="526" t="s">
        <v>120</v>
      </c>
      <c r="D152" s="527" t="n">
        <v>48.04</v>
      </c>
    </row>
    <row r="153" customFormat="false" ht="15" hidden="false" customHeight="false" outlineLevel="0" collapsed="false">
      <c r="A153" s="526" t="n">
        <v>92210</v>
      </c>
      <c r="B153" s="526" t="s">
        <v>4801</v>
      </c>
      <c r="C153" s="526" t="s">
        <v>120</v>
      </c>
      <c r="D153" s="527" t="n">
        <v>170.15</v>
      </c>
    </row>
    <row r="154" customFormat="false" ht="15" hidden="false" customHeight="false" outlineLevel="0" collapsed="false">
      <c r="A154" s="526" t="n">
        <v>92211</v>
      </c>
      <c r="B154" s="526" t="s">
        <v>4802</v>
      </c>
      <c r="C154" s="526" t="s">
        <v>120</v>
      </c>
      <c r="D154" s="527" t="n">
        <v>204.5</v>
      </c>
    </row>
    <row r="155" customFormat="false" ht="15" hidden="false" customHeight="false" outlineLevel="0" collapsed="false">
      <c r="A155" s="526" t="n">
        <v>92212</v>
      </c>
      <c r="B155" s="526" t="s">
        <v>4803</v>
      </c>
      <c r="C155" s="526" t="s">
        <v>120</v>
      </c>
      <c r="D155" s="527" t="n">
        <v>304.79</v>
      </c>
    </row>
    <row r="156" customFormat="false" ht="15" hidden="false" customHeight="false" outlineLevel="0" collapsed="false">
      <c r="A156" s="526" t="n">
        <v>92213</v>
      </c>
      <c r="B156" s="526" t="s">
        <v>4804</v>
      </c>
      <c r="C156" s="526" t="s">
        <v>120</v>
      </c>
      <c r="D156" s="527" t="n">
        <v>400.43</v>
      </c>
    </row>
    <row r="157" customFormat="false" ht="15" hidden="false" customHeight="false" outlineLevel="0" collapsed="false">
      <c r="A157" s="526" t="n">
        <v>92214</v>
      </c>
      <c r="B157" s="526" t="s">
        <v>4805</v>
      </c>
      <c r="C157" s="526" t="s">
        <v>120</v>
      </c>
      <c r="D157" s="527" t="n">
        <v>483.96</v>
      </c>
    </row>
    <row r="158" customFormat="false" ht="15" hidden="false" customHeight="false" outlineLevel="0" collapsed="false">
      <c r="A158" s="526" t="n">
        <v>92215</v>
      </c>
      <c r="B158" s="526" t="s">
        <v>4806</v>
      </c>
      <c r="C158" s="526" t="s">
        <v>120</v>
      </c>
      <c r="D158" s="527" t="n">
        <v>555.98</v>
      </c>
    </row>
    <row r="159" customFormat="false" ht="15" hidden="false" customHeight="false" outlineLevel="0" collapsed="false">
      <c r="A159" s="526" t="n">
        <v>92216</v>
      </c>
      <c r="B159" s="526" t="s">
        <v>4807</v>
      </c>
      <c r="C159" s="526" t="s">
        <v>120</v>
      </c>
      <c r="D159" s="527" t="n">
        <v>581.96</v>
      </c>
    </row>
    <row r="160" customFormat="false" ht="15" hidden="false" customHeight="false" outlineLevel="0" collapsed="false">
      <c r="A160" s="526" t="n">
        <v>92219</v>
      </c>
      <c r="B160" s="526" t="s">
        <v>4808</v>
      </c>
      <c r="C160" s="526" t="s">
        <v>120</v>
      </c>
      <c r="D160" s="527" t="n">
        <v>179.86</v>
      </c>
    </row>
    <row r="161" customFormat="false" ht="15" hidden="false" customHeight="false" outlineLevel="0" collapsed="false">
      <c r="A161" s="526" t="n">
        <v>92220</v>
      </c>
      <c r="B161" s="526" t="s">
        <v>4809</v>
      </c>
      <c r="C161" s="526" t="s">
        <v>120</v>
      </c>
      <c r="D161" s="527" t="n">
        <v>216.55</v>
      </c>
    </row>
    <row r="162" customFormat="false" ht="15" hidden="false" customHeight="false" outlineLevel="0" collapsed="false">
      <c r="A162" s="526" t="n">
        <v>92221</v>
      </c>
      <c r="B162" s="526" t="s">
        <v>4810</v>
      </c>
      <c r="C162" s="526" t="s">
        <v>120</v>
      </c>
      <c r="D162" s="527" t="n">
        <v>318.89</v>
      </c>
    </row>
    <row r="163" customFormat="false" ht="15" hidden="false" customHeight="false" outlineLevel="0" collapsed="false">
      <c r="A163" s="526" t="n">
        <v>92222</v>
      </c>
      <c r="B163" s="526" t="s">
        <v>4811</v>
      </c>
      <c r="C163" s="526" t="s">
        <v>120</v>
      </c>
      <c r="D163" s="527" t="n">
        <v>416.82</v>
      </c>
    </row>
    <row r="164" customFormat="false" ht="15" hidden="false" customHeight="false" outlineLevel="0" collapsed="false">
      <c r="A164" s="526" t="n">
        <v>92223</v>
      </c>
      <c r="B164" s="526" t="s">
        <v>4812</v>
      </c>
      <c r="C164" s="526" t="s">
        <v>120</v>
      </c>
      <c r="D164" s="527" t="n">
        <v>502.3</v>
      </c>
    </row>
    <row r="165" customFormat="false" ht="15" hidden="false" customHeight="false" outlineLevel="0" collapsed="false">
      <c r="A165" s="526" t="n">
        <v>92224</v>
      </c>
      <c r="B165" s="526" t="s">
        <v>4813</v>
      </c>
      <c r="C165" s="526" t="s">
        <v>120</v>
      </c>
      <c r="D165" s="527" t="n">
        <v>576.34</v>
      </c>
    </row>
    <row r="166" customFormat="false" ht="15" hidden="false" customHeight="false" outlineLevel="0" collapsed="false">
      <c r="A166" s="526" t="n">
        <v>92226</v>
      </c>
      <c r="B166" s="526" t="s">
        <v>4814</v>
      </c>
      <c r="C166" s="526" t="s">
        <v>120</v>
      </c>
      <c r="D166" s="527" t="n">
        <v>604.74</v>
      </c>
    </row>
    <row r="167" customFormat="false" ht="15" hidden="false" customHeight="false" outlineLevel="0" collapsed="false">
      <c r="A167" s="526" t="n">
        <v>92808</v>
      </c>
      <c r="B167" s="526" t="s">
        <v>4815</v>
      </c>
      <c r="C167" s="526" t="s">
        <v>120</v>
      </c>
      <c r="D167" s="527" t="n">
        <v>39.5</v>
      </c>
    </row>
    <row r="168" customFormat="false" ht="15" hidden="false" customHeight="false" outlineLevel="0" collapsed="false">
      <c r="A168" s="526" t="n">
        <v>92809</v>
      </c>
      <c r="B168" s="526" t="s">
        <v>4816</v>
      </c>
      <c r="C168" s="526" t="s">
        <v>120</v>
      </c>
      <c r="D168" s="527" t="n">
        <v>50.74</v>
      </c>
    </row>
    <row r="169" customFormat="false" ht="15" hidden="false" customHeight="false" outlineLevel="0" collapsed="false">
      <c r="A169" s="526" t="n">
        <v>92810</v>
      </c>
      <c r="B169" s="526" t="s">
        <v>4817</v>
      </c>
      <c r="C169" s="526" t="s">
        <v>120</v>
      </c>
      <c r="D169" s="527" t="n">
        <v>61.79</v>
      </c>
    </row>
    <row r="170" customFormat="false" ht="15" hidden="false" customHeight="false" outlineLevel="0" collapsed="false">
      <c r="A170" s="526" t="n">
        <v>92811</v>
      </c>
      <c r="B170" s="526" t="s">
        <v>4818</v>
      </c>
      <c r="C170" s="526" t="s">
        <v>120</v>
      </c>
      <c r="D170" s="527" t="n">
        <v>73.72</v>
      </c>
    </row>
    <row r="171" customFormat="false" ht="15" hidden="false" customHeight="false" outlineLevel="0" collapsed="false">
      <c r="A171" s="526" t="n">
        <v>92812</v>
      </c>
      <c r="B171" s="526" t="s">
        <v>4819</v>
      </c>
      <c r="C171" s="526" t="s">
        <v>120</v>
      </c>
      <c r="D171" s="527" t="n">
        <v>85.48</v>
      </c>
    </row>
    <row r="172" customFormat="false" ht="15" hidden="false" customHeight="false" outlineLevel="0" collapsed="false">
      <c r="A172" s="526" t="n">
        <v>92813</v>
      </c>
      <c r="B172" s="526" t="s">
        <v>4820</v>
      </c>
      <c r="C172" s="526" t="s">
        <v>120</v>
      </c>
      <c r="D172" s="527" t="n">
        <v>99.5</v>
      </c>
    </row>
    <row r="173" customFormat="false" ht="15" hidden="false" customHeight="false" outlineLevel="0" collapsed="false">
      <c r="A173" s="526" t="n">
        <v>92814</v>
      </c>
      <c r="B173" s="526" t="s">
        <v>4821</v>
      </c>
      <c r="C173" s="526" t="s">
        <v>120</v>
      </c>
      <c r="D173" s="527" t="n">
        <v>114.24</v>
      </c>
    </row>
    <row r="174" customFormat="false" ht="15" hidden="false" customHeight="false" outlineLevel="0" collapsed="false">
      <c r="A174" s="526" t="n">
        <v>92815</v>
      </c>
      <c r="B174" s="526" t="s">
        <v>4822</v>
      </c>
      <c r="C174" s="526" t="s">
        <v>120</v>
      </c>
      <c r="D174" s="527" t="n">
        <v>131.48</v>
      </c>
    </row>
    <row r="175" customFormat="false" ht="15" hidden="false" customHeight="false" outlineLevel="0" collapsed="false">
      <c r="A175" s="526" t="n">
        <v>92816</v>
      </c>
      <c r="B175" s="526" t="s">
        <v>4823</v>
      </c>
      <c r="C175" s="526" t="s">
        <v>120</v>
      </c>
      <c r="D175" s="527" t="n">
        <v>837.31</v>
      </c>
    </row>
    <row r="176" customFormat="false" ht="15" hidden="false" customHeight="false" outlineLevel="0" collapsed="false">
      <c r="A176" s="526" t="n">
        <v>92817</v>
      </c>
      <c r="B176" s="526" t="s">
        <v>4824</v>
      </c>
      <c r="C176" s="526" t="s">
        <v>120</v>
      </c>
      <c r="D176" s="527" t="n">
        <v>164.5</v>
      </c>
    </row>
    <row r="177" customFormat="false" ht="15" hidden="false" customHeight="false" outlineLevel="0" collapsed="false">
      <c r="A177" s="526" t="n">
        <v>92818</v>
      </c>
      <c r="B177" s="526" t="s">
        <v>4825</v>
      </c>
      <c r="C177" s="526" t="s">
        <v>120</v>
      </c>
      <c r="D177" s="528" t="n">
        <v>1196.21</v>
      </c>
    </row>
    <row r="178" customFormat="false" ht="15" hidden="false" customHeight="false" outlineLevel="0" collapsed="false">
      <c r="A178" s="526" t="n">
        <v>92819</v>
      </c>
      <c r="B178" s="526" t="s">
        <v>4826</v>
      </c>
      <c r="C178" s="526" t="s">
        <v>120</v>
      </c>
      <c r="D178" s="527" t="n">
        <v>221.45</v>
      </c>
    </row>
    <row r="179" customFormat="false" ht="15" hidden="false" customHeight="false" outlineLevel="0" collapsed="false">
      <c r="A179" s="526" t="n">
        <v>92820</v>
      </c>
      <c r="B179" s="526" t="s">
        <v>4827</v>
      </c>
      <c r="C179" s="526" t="s">
        <v>120</v>
      </c>
      <c r="D179" s="527" t="n">
        <v>47.1</v>
      </c>
    </row>
    <row r="180" customFormat="false" ht="15" hidden="false" customHeight="false" outlineLevel="0" collapsed="false">
      <c r="A180" s="526" t="n">
        <v>92821</v>
      </c>
      <c r="B180" s="526" t="s">
        <v>4828</v>
      </c>
      <c r="C180" s="526" t="s">
        <v>120</v>
      </c>
      <c r="D180" s="527" t="n">
        <v>60.45</v>
      </c>
    </row>
    <row r="181" customFormat="false" ht="15" hidden="false" customHeight="false" outlineLevel="0" collapsed="false">
      <c r="A181" s="526" t="n">
        <v>92822</v>
      </c>
      <c r="B181" s="526" t="s">
        <v>4829</v>
      </c>
      <c r="C181" s="526" t="s">
        <v>120</v>
      </c>
      <c r="D181" s="527" t="n">
        <v>73.84</v>
      </c>
    </row>
    <row r="182" customFormat="false" ht="15" hidden="false" customHeight="false" outlineLevel="0" collapsed="false">
      <c r="A182" s="526" t="n">
        <v>92824</v>
      </c>
      <c r="B182" s="526" t="s">
        <v>4830</v>
      </c>
      <c r="C182" s="526" t="s">
        <v>120</v>
      </c>
      <c r="D182" s="527" t="n">
        <v>87.82</v>
      </c>
    </row>
    <row r="183" customFormat="false" ht="15" hidden="false" customHeight="false" outlineLevel="0" collapsed="false">
      <c r="A183" s="526" t="n">
        <v>92825</v>
      </c>
      <c r="B183" s="526" t="s">
        <v>4831</v>
      </c>
      <c r="C183" s="526" t="s">
        <v>120</v>
      </c>
      <c r="D183" s="527" t="n">
        <v>101.87</v>
      </c>
    </row>
    <row r="184" customFormat="false" ht="15" hidden="false" customHeight="false" outlineLevel="0" collapsed="false">
      <c r="A184" s="526" t="n">
        <v>92826</v>
      </c>
      <c r="B184" s="526" t="s">
        <v>4832</v>
      </c>
      <c r="C184" s="526" t="s">
        <v>120</v>
      </c>
      <c r="D184" s="527" t="n">
        <v>117.84</v>
      </c>
    </row>
    <row r="185" customFormat="false" ht="15" hidden="false" customHeight="false" outlineLevel="0" collapsed="false">
      <c r="A185" s="526" t="n">
        <v>92827</v>
      </c>
      <c r="B185" s="526" t="s">
        <v>4833</v>
      </c>
      <c r="C185" s="526" t="s">
        <v>120</v>
      </c>
      <c r="D185" s="527" t="n">
        <v>134.6</v>
      </c>
    </row>
    <row r="186" customFormat="false" ht="15" hidden="false" customHeight="false" outlineLevel="0" collapsed="false">
      <c r="A186" s="526" t="n">
        <v>92828</v>
      </c>
      <c r="B186" s="526" t="s">
        <v>4834</v>
      </c>
      <c r="C186" s="526" t="s">
        <v>120</v>
      </c>
      <c r="D186" s="527" t="n">
        <v>154.26</v>
      </c>
    </row>
    <row r="187" customFormat="false" ht="15" hidden="false" customHeight="false" outlineLevel="0" collapsed="false">
      <c r="A187" s="526" t="n">
        <v>92829</v>
      </c>
      <c r="B187" s="526" t="s">
        <v>4835</v>
      </c>
      <c r="C187" s="526" t="s">
        <v>120</v>
      </c>
      <c r="D187" s="527" t="n">
        <v>864.15</v>
      </c>
    </row>
    <row r="188" customFormat="false" ht="15" hidden="false" customHeight="false" outlineLevel="0" collapsed="false">
      <c r="A188" s="526" t="n">
        <v>92830</v>
      </c>
      <c r="B188" s="526" t="s">
        <v>4836</v>
      </c>
      <c r="C188" s="526" t="s">
        <v>120</v>
      </c>
      <c r="D188" s="527" t="n">
        <v>191.34</v>
      </c>
    </row>
    <row r="189" customFormat="false" ht="15" hidden="false" customHeight="false" outlineLevel="0" collapsed="false">
      <c r="A189" s="526" t="n">
        <v>92831</v>
      </c>
      <c r="B189" s="526" t="s">
        <v>4837</v>
      </c>
      <c r="C189" s="526" t="s">
        <v>120</v>
      </c>
      <c r="D189" s="528" t="n">
        <v>1229.14</v>
      </c>
    </row>
    <row r="190" customFormat="false" ht="15" hidden="false" customHeight="false" outlineLevel="0" collapsed="false">
      <c r="A190" s="526" t="n">
        <v>92832</v>
      </c>
      <c r="B190" s="526" t="s">
        <v>4838</v>
      </c>
      <c r="C190" s="526" t="s">
        <v>120</v>
      </c>
      <c r="D190" s="527" t="n">
        <v>254.38</v>
      </c>
    </row>
    <row r="191" customFormat="false" ht="15" hidden="false" customHeight="false" outlineLevel="0" collapsed="false">
      <c r="A191" s="526" t="n">
        <v>95565</v>
      </c>
      <c r="B191" s="526" t="s">
        <v>4839</v>
      </c>
      <c r="C191" s="526" t="s">
        <v>120</v>
      </c>
      <c r="D191" s="527" t="n">
        <v>145.32</v>
      </c>
    </row>
    <row r="192" customFormat="false" ht="15" hidden="false" customHeight="false" outlineLevel="0" collapsed="false">
      <c r="A192" s="526" t="n">
        <v>95566</v>
      </c>
      <c r="B192" s="526" t="s">
        <v>4840</v>
      </c>
      <c r="C192" s="526" t="s">
        <v>120</v>
      </c>
      <c r="D192" s="527" t="n">
        <v>152.92</v>
      </c>
    </row>
    <row r="193" customFormat="false" ht="15" hidden="false" customHeight="false" outlineLevel="0" collapsed="false">
      <c r="A193" s="526" t="n">
        <v>95567</v>
      </c>
      <c r="B193" s="526" t="s">
        <v>4841</v>
      </c>
      <c r="C193" s="526" t="s">
        <v>120</v>
      </c>
      <c r="D193" s="527" t="n">
        <v>92.74</v>
      </c>
    </row>
    <row r="194" customFormat="false" ht="15" hidden="false" customHeight="false" outlineLevel="0" collapsed="false">
      <c r="A194" s="526" t="n">
        <v>95568</v>
      </c>
      <c r="B194" s="526" t="s">
        <v>4842</v>
      </c>
      <c r="C194" s="526" t="s">
        <v>120</v>
      </c>
      <c r="D194" s="527" t="n">
        <v>113.65</v>
      </c>
    </row>
    <row r="195" customFormat="false" ht="15" hidden="false" customHeight="false" outlineLevel="0" collapsed="false">
      <c r="A195" s="526" t="n">
        <v>95569</v>
      </c>
      <c r="B195" s="526" t="s">
        <v>4843</v>
      </c>
      <c r="C195" s="526" t="s">
        <v>120</v>
      </c>
      <c r="D195" s="527" t="n">
        <v>155.42</v>
      </c>
    </row>
    <row r="196" customFormat="false" ht="15" hidden="false" customHeight="false" outlineLevel="0" collapsed="false">
      <c r="A196" s="526" t="n">
        <v>95570</v>
      </c>
      <c r="B196" s="526" t="s">
        <v>4844</v>
      </c>
      <c r="C196" s="526" t="s">
        <v>120</v>
      </c>
      <c r="D196" s="527" t="n">
        <v>100.34</v>
      </c>
    </row>
    <row r="197" customFormat="false" ht="15" hidden="false" customHeight="false" outlineLevel="0" collapsed="false">
      <c r="A197" s="526" t="n">
        <v>95571</v>
      </c>
      <c r="B197" s="526" t="s">
        <v>4845</v>
      </c>
      <c r="C197" s="526" t="s">
        <v>120</v>
      </c>
      <c r="D197" s="527" t="n">
        <v>123.36</v>
      </c>
    </row>
    <row r="198" customFormat="false" ht="15" hidden="false" customHeight="false" outlineLevel="0" collapsed="false">
      <c r="A198" s="526" t="n">
        <v>95572</v>
      </c>
      <c r="B198" s="526" t="s">
        <v>4846</v>
      </c>
      <c r="C198" s="526" t="s">
        <v>120</v>
      </c>
      <c r="D198" s="527" t="n">
        <v>167.47</v>
      </c>
    </row>
    <row r="199" customFormat="false" ht="15" hidden="false" customHeight="false" outlineLevel="0" collapsed="false">
      <c r="A199" s="526" t="n">
        <v>97127</v>
      </c>
      <c r="B199" s="526" t="s">
        <v>4847</v>
      </c>
      <c r="C199" s="526" t="s">
        <v>120</v>
      </c>
      <c r="D199" s="527" t="n">
        <v>4.75</v>
      </c>
    </row>
    <row r="200" customFormat="false" ht="15" hidden="false" customHeight="false" outlineLevel="0" collapsed="false">
      <c r="A200" s="526" t="n">
        <v>97128</v>
      </c>
      <c r="B200" s="526" t="s">
        <v>4848</v>
      </c>
      <c r="C200" s="526" t="s">
        <v>120</v>
      </c>
      <c r="D200" s="527" t="n">
        <v>9.66</v>
      </c>
    </row>
    <row r="201" customFormat="false" ht="15" hidden="false" customHeight="false" outlineLevel="0" collapsed="false">
      <c r="A201" s="526" t="n">
        <v>97129</v>
      </c>
      <c r="B201" s="526" t="s">
        <v>4849</v>
      </c>
      <c r="C201" s="526" t="s">
        <v>120</v>
      </c>
      <c r="D201" s="527" t="n">
        <v>11.89</v>
      </c>
    </row>
    <row r="202" customFormat="false" ht="15" hidden="false" customHeight="false" outlineLevel="0" collapsed="false">
      <c r="A202" s="526" t="n">
        <v>97130</v>
      </c>
      <c r="B202" s="526" t="s">
        <v>4850</v>
      </c>
      <c r="C202" s="526" t="s">
        <v>120</v>
      </c>
      <c r="D202" s="527" t="n">
        <v>14.11</v>
      </c>
    </row>
    <row r="203" customFormat="false" ht="15" hidden="false" customHeight="false" outlineLevel="0" collapsed="false">
      <c r="A203" s="526" t="n">
        <v>97131</v>
      </c>
      <c r="B203" s="526" t="s">
        <v>4851</v>
      </c>
      <c r="C203" s="526" t="s">
        <v>120</v>
      </c>
      <c r="D203" s="527" t="n">
        <v>16.31</v>
      </c>
    </row>
    <row r="204" customFormat="false" ht="15" hidden="false" customHeight="false" outlineLevel="0" collapsed="false">
      <c r="A204" s="526" t="n">
        <v>97132</v>
      </c>
      <c r="B204" s="526" t="s">
        <v>4852</v>
      </c>
      <c r="C204" s="526" t="s">
        <v>120</v>
      </c>
      <c r="D204" s="527" t="n">
        <v>18.52</v>
      </c>
    </row>
    <row r="205" customFormat="false" ht="15" hidden="false" customHeight="false" outlineLevel="0" collapsed="false">
      <c r="A205" s="526" t="n">
        <v>97133</v>
      </c>
      <c r="B205" s="526" t="s">
        <v>4853</v>
      </c>
      <c r="C205" s="526" t="s">
        <v>120</v>
      </c>
      <c r="D205" s="527" t="n">
        <v>22.97</v>
      </c>
    </row>
    <row r="206" customFormat="false" ht="15" hidden="false" customHeight="false" outlineLevel="0" collapsed="false">
      <c r="A206" s="526" t="n">
        <v>97134</v>
      </c>
      <c r="B206" s="526" t="s">
        <v>4854</v>
      </c>
      <c r="C206" s="526" t="s">
        <v>120</v>
      </c>
      <c r="D206" s="527" t="n">
        <v>2.2</v>
      </c>
    </row>
    <row r="207" customFormat="false" ht="15" hidden="false" customHeight="false" outlineLevel="0" collapsed="false">
      <c r="A207" s="526" t="n">
        <v>97135</v>
      </c>
      <c r="B207" s="526" t="s">
        <v>4855</v>
      </c>
      <c r="C207" s="526" t="s">
        <v>120</v>
      </c>
      <c r="D207" s="527" t="n">
        <v>4.95</v>
      </c>
    </row>
    <row r="208" customFormat="false" ht="15" hidden="false" customHeight="false" outlineLevel="0" collapsed="false">
      <c r="A208" s="526" t="n">
        <v>97136</v>
      </c>
      <c r="B208" s="526" t="s">
        <v>4856</v>
      </c>
      <c r="C208" s="526" t="s">
        <v>120</v>
      </c>
      <c r="D208" s="527" t="n">
        <v>6.1</v>
      </c>
    </row>
    <row r="209" customFormat="false" ht="15" hidden="false" customHeight="false" outlineLevel="0" collapsed="false">
      <c r="A209" s="526" t="n">
        <v>97137</v>
      </c>
      <c r="B209" s="526" t="s">
        <v>4857</v>
      </c>
      <c r="C209" s="526" t="s">
        <v>120</v>
      </c>
      <c r="D209" s="527" t="n">
        <v>7.25</v>
      </c>
    </row>
    <row r="210" customFormat="false" ht="15" hidden="false" customHeight="false" outlineLevel="0" collapsed="false">
      <c r="A210" s="526" t="n">
        <v>97138</v>
      </c>
      <c r="B210" s="526" t="s">
        <v>4858</v>
      </c>
      <c r="C210" s="526" t="s">
        <v>120</v>
      </c>
      <c r="D210" s="527" t="n">
        <v>8.37</v>
      </c>
    </row>
    <row r="211" customFormat="false" ht="15" hidden="false" customHeight="false" outlineLevel="0" collapsed="false">
      <c r="A211" s="526" t="n">
        <v>97139</v>
      </c>
      <c r="B211" s="526" t="s">
        <v>4859</v>
      </c>
      <c r="C211" s="526" t="s">
        <v>120</v>
      </c>
      <c r="D211" s="527" t="n">
        <v>9.52</v>
      </c>
    </row>
    <row r="212" customFormat="false" ht="15" hidden="false" customHeight="false" outlineLevel="0" collapsed="false">
      <c r="A212" s="526" t="n">
        <v>97140</v>
      </c>
      <c r="B212" s="526" t="s">
        <v>4860</v>
      </c>
      <c r="C212" s="526" t="s">
        <v>120</v>
      </c>
      <c r="D212" s="527" t="n">
        <v>11.8</v>
      </c>
    </row>
    <row r="213" customFormat="false" ht="15" hidden="false" customHeight="false" outlineLevel="0" collapsed="false">
      <c r="A213" s="526" t="n">
        <v>103089</v>
      </c>
      <c r="B213" s="526" t="s">
        <v>4861</v>
      </c>
      <c r="C213" s="526" t="s">
        <v>120</v>
      </c>
      <c r="D213" s="527" t="n">
        <v>11.19</v>
      </c>
    </row>
    <row r="214" customFormat="false" ht="15" hidden="false" customHeight="false" outlineLevel="0" collapsed="false">
      <c r="A214" s="526" t="n">
        <v>103090</v>
      </c>
      <c r="B214" s="526" t="s">
        <v>4862</v>
      </c>
      <c r="C214" s="526" t="s">
        <v>120</v>
      </c>
      <c r="D214" s="527" t="n">
        <v>13.37</v>
      </c>
    </row>
    <row r="215" customFormat="false" ht="15" hidden="false" customHeight="false" outlineLevel="0" collapsed="false">
      <c r="A215" s="526" t="n">
        <v>103091</v>
      </c>
      <c r="B215" s="526" t="s">
        <v>4863</v>
      </c>
      <c r="C215" s="526" t="s">
        <v>120</v>
      </c>
      <c r="D215" s="527" t="n">
        <v>18.8</v>
      </c>
    </row>
    <row r="216" customFormat="false" ht="15" hidden="false" customHeight="false" outlineLevel="0" collapsed="false">
      <c r="A216" s="526" t="n">
        <v>103092</v>
      </c>
      <c r="B216" s="526" t="s">
        <v>4864</v>
      </c>
      <c r="C216" s="526" t="s">
        <v>120</v>
      </c>
      <c r="D216" s="527" t="n">
        <v>24.23</v>
      </c>
    </row>
    <row r="217" customFormat="false" ht="15" hidden="false" customHeight="false" outlineLevel="0" collapsed="false">
      <c r="A217" s="526" t="n">
        <v>103093</v>
      </c>
      <c r="B217" s="526" t="s">
        <v>4865</v>
      </c>
      <c r="C217" s="526" t="s">
        <v>120</v>
      </c>
      <c r="D217" s="527" t="n">
        <v>37.04</v>
      </c>
    </row>
    <row r="218" customFormat="false" ht="15" hidden="false" customHeight="false" outlineLevel="0" collapsed="false">
      <c r="A218" s="526" t="n">
        <v>103094</v>
      </c>
      <c r="B218" s="526" t="s">
        <v>4866</v>
      </c>
      <c r="C218" s="526" t="s">
        <v>120</v>
      </c>
      <c r="D218" s="527" t="n">
        <v>42.5</v>
      </c>
    </row>
    <row r="219" customFormat="false" ht="15" hidden="false" customHeight="false" outlineLevel="0" collapsed="false">
      <c r="A219" s="526" t="n">
        <v>103095</v>
      </c>
      <c r="B219" s="526" t="s">
        <v>4867</v>
      </c>
      <c r="C219" s="526" t="s">
        <v>120</v>
      </c>
      <c r="D219" s="527" t="n">
        <v>55.28</v>
      </c>
    </row>
    <row r="220" customFormat="false" ht="15" hidden="false" customHeight="false" outlineLevel="0" collapsed="false">
      <c r="A220" s="526" t="n">
        <v>103096</v>
      </c>
      <c r="B220" s="526" t="s">
        <v>4868</v>
      </c>
      <c r="C220" s="526" t="s">
        <v>120</v>
      </c>
      <c r="D220" s="527" t="n">
        <v>60.75</v>
      </c>
    </row>
    <row r="221" customFormat="false" ht="15" hidden="false" customHeight="false" outlineLevel="0" collapsed="false">
      <c r="A221" s="526" t="n">
        <v>103097</v>
      </c>
      <c r="B221" s="526" t="s">
        <v>4869</v>
      </c>
      <c r="C221" s="526" t="s">
        <v>120</v>
      </c>
      <c r="D221" s="527" t="n">
        <v>73.53</v>
      </c>
    </row>
    <row r="222" customFormat="false" ht="15" hidden="false" customHeight="false" outlineLevel="0" collapsed="false">
      <c r="A222" s="526" t="n">
        <v>103098</v>
      </c>
      <c r="B222" s="526" t="s">
        <v>4870</v>
      </c>
      <c r="C222" s="526" t="s">
        <v>120</v>
      </c>
      <c r="D222" s="527" t="n">
        <v>78.98</v>
      </c>
    </row>
    <row r="223" customFormat="false" ht="15" hidden="false" customHeight="false" outlineLevel="0" collapsed="false">
      <c r="A223" s="526" t="n">
        <v>103099</v>
      </c>
      <c r="B223" s="526" t="s">
        <v>4871</v>
      </c>
      <c r="C223" s="526" t="s">
        <v>120</v>
      </c>
      <c r="D223" s="527" t="n">
        <v>89.84</v>
      </c>
    </row>
    <row r="224" customFormat="false" ht="15" hidden="false" customHeight="false" outlineLevel="0" collapsed="false">
      <c r="A224" s="526" t="n">
        <v>103100</v>
      </c>
      <c r="B224" s="526" t="s">
        <v>4872</v>
      </c>
      <c r="C224" s="526" t="s">
        <v>120</v>
      </c>
      <c r="D224" s="527" t="n">
        <v>95.86</v>
      </c>
    </row>
    <row r="225" customFormat="false" ht="15" hidden="false" customHeight="false" outlineLevel="0" collapsed="false">
      <c r="A225" s="526" t="n">
        <v>103101</v>
      </c>
      <c r="B225" s="526" t="s">
        <v>4873</v>
      </c>
      <c r="C225" s="526" t="s">
        <v>120</v>
      </c>
      <c r="D225" s="527" t="n">
        <v>105.57</v>
      </c>
    </row>
    <row r="226" customFormat="false" ht="15" hidden="false" customHeight="false" outlineLevel="0" collapsed="false">
      <c r="A226" s="526" t="n">
        <v>103102</v>
      </c>
      <c r="B226" s="526" t="s">
        <v>4874</v>
      </c>
      <c r="C226" s="526" t="s">
        <v>120</v>
      </c>
      <c r="D226" s="527" t="n">
        <v>121.58</v>
      </c>
    </row>
    <row r="227" customFormat="false" ht="15" hidden="false" customHeight="false" outlineLevel="0" collapsed="false">
      <c r="A227" s="526" t="n">
        <v>103103</v>
      </c>
      <c r="B227" s="526" t="s">
        <v>4875</v>
      </c>
      <c r="C227" s="526" t="s">
        <v>120</v>
      </c>
      <c r="D227" s="527" t="n">
        <v>131.3</v>
      </c>
    </row>
    <row r="228" customFormat="false" ht="15" hidden="false" customHeight="false" outlineLevel="0" collapsed="false">
      <c r="A228" s="526" t="n">
        <v>103104</v>
      </c>
      <c r="B228" s="526" t="s">
        <v>4876</v>
      </c>
      <c r="C228" s="526" t="s">
        <v>120</v>
      </c>
      <c r="D228" s="527" t="n">
        <v>157.02</v>
      </c>
    </row>
    <row r="229" customFormat="false" ht="15" hidden="false" customHeight="false" outlineLevel="0" collapsed="false">
      <c r="A229" s="526" t="n">
        <v>103105</v>
      </c>
      <c r="B229" s="526" t="s">
        <v>4877</v>
      </c>
      <c r="C229" s="526" t="s">
        <v>134</v>
      </c>
      <c r="D229" s="527" t="n">
        <v>47.31</v>
      </c>
    </row>
    <row r="230" customFormat="false" ht="15" hidden="false" customHeight="false" outlineLevel="0" collapsed="false">
      <c r="A230" s="526" t="n">
        <v>103106</v>
      </c>
      <c r="B230" s="526" t="s">
        <v>4878</v>
      </c>
      <c r="C230" s="526" t="s">
        <v>134</v>
      </c>
      <c r="D230" s="527" t="n">
        <v>56.44</v>
      </c>
    </row>
    <row r="231" customFormat="false" ht="15" hidden="false" customHeight="false" outlineLevel="0" collapsed="false">
      <c r="A231" s="526" t="n">
        <v>103107</v>
      </c>
      <c r="B231" s="526" t="s">
        <v>4879</v>
      </c>
      <c r="C231" s="526" t="s">
        <v>134</v>
      </c>
      <c r="D231" s="527" t="n">
        <v>79.2</v>
      </c>
    </row>
    <row r="232" customFormat="false" ht="15" hidden="false" customHeight="false" outlineLevel="0" collapsed="false">
      <c r="A232" s="526" t="n">
        <v>103108</v>
      </c>
      <c r="B232" s="526" t="s">
        <v>4880</v>
      </c>
      <c r="C232" s="526" t="s">
        <v>134</v>
      </c>
      <c r="D232" s="527" t="n">
        <v>101.97</v>
      </c>
    </row>
    <row r="233" customFormat="false" ht="15" hidden="false" customHeight="false" outlineLevel="0" collapsed="false">
      <c r="A233" s="526" t="n">
        <v>103109</v>
      </c>
      <c r="B233" s="526" t="s">
        <v>4881</v>
      </c>
      <c r="C233" s="526" t="s">
        <v>134</v>
      </c>
      <c r="D233" s="527" t="n">
        <v>167.51</v>
      </c>
    </row>
    <row r="234" customFormat="false" ht="15" hidden="false" customHeight="false" outlineLevel="0" collapsed="false">
      <c r="A234" s="526" t="n">
        <v>103110</v>
      </c>
      <c r="B234" s="526" t="s">
        <v>4882</v>
      </c>
      <c r="C234" s="526" t="s">
        <v>134</v>
      </c>
      <c r="D234" s="527" t="n">
        <v>190.29</v>
      </c>
    </row>
    <row r="235" customFormat="false" ht="15" hidden="false" customHeight="false" outlineLevel="0" collapsed="false">
      <c r="A235" s="526" t="n">
        <v>103111</v>
      </c>
      <c r="B235" s="526" t="s">
        <v>4883</v>
      </c>
      <c r="C235" s="526" t="s">
        <v>134</v>
      </c>
      <c r="D235" s="527" t="n">
        <v>255.84</v>
      </c>
    </row>
    <row r="236" customFormat="false" ht="15" hidden="false" customHeight="false" outlineLevel="0" collapsed="false">
      <c r="A236" s="526" t="n">
        <v>103112</v>
      </c>
      <c r="B236" s="526" t="s">
        <v>4884</v>
      </c>
      <c r="C236" s="526" t="s">
        <v>134</v>
      </c>
      <c r="D236" s="527" t="n">
        <v>278.6</v>
      </c>
    </row>
    <row r="237" customFormat="false" ht="15" hidden="false" customHeight="false" outlineLevel="0" collapsed="false">
      <c r="A237" s="526" t="n">
        <v>103113</v>
      </c>
      <c r="B237" s="526" t="s">
        <v>4885</v>
      </c>
      <c r="C237" s="526" t="s">
        <v>134</v>
      </c>
      <c r="D237" s="527" t="n">
        <v>344.15</v>
      </c>
    </row>
    <row r="238" customFormat="false" ht="15" hidden="false" customHeight="false" outlineLevel="0" collapsed="false">
      <c r="A238" s="526" t="n">
        <v>103114</v>
      </c>
      <c r="B238" s="526" t="s">
        <v>4886</v>
      </c>
      <c r="C238" s="526" t="s">
        <v>134</v>
      </c>
      <c r="D238" s="527" t="n">
        <v>366.91</v>
      </c>
    </row>
    <row r="239" customFormat="false" ht="15" hidden="false" customHeight="false" outlineLevel="0" collapsed="false">
      <c r="A239" s="526" t="n">
        <v>103115</v>
      </c>
      <c r="B239" s="526" t="s">
        <v>4887</v>
      </c>
      <c r="C239" s="526" t="s">
        <v>134</v>
      </c>
      <c r="D239" s="527" t="n">
        <v>412.46</v>
      </c>
    </row>
    <row r="240" customFormat="false" ht="15" hidden="false" customHeight="false" outlineLevel="0" collapsed="false">
      <c r="A240" s="526" t="n">
        <v>103116</v>
      </c>
      <c r="B240" s="526" t="s">
        <v>4888</v>
      </c>
      <c r="C240" s="526" t="s">
        <v>134</v>
      </c>
      <c r="D240" s="527" t="n">
        <v>500.78</v>
      </c>
    </row>
    <row r="241" customFormat="false" ht="15" hidden="false" customHeight="false" outlineLevel="0" collapsed="false">
      <c r="A241" s="526" t="n">
        <v>103117</v>
      </c>
      <c r="B241" s="526" t="s">
        <v>4889</v>
      </c>
      <c r="C241" s="526" t="s">
        <v>134</v>
      </c>
      <c r="D241" s="527" t="n">
        <v>546.31</v>
      </c>
    </row>
    <row r="242" customFormat="false" ht="15" hidden="false" customHeight="false" outlineLevel="0" collapsed="false">
      <c r="A242" s="526" t="n">
        <v>103118</v>
      </c>
      <c r="B242" s="526" t="s">
        <v>4890</v>
      </c>
      <c r="C242" s="526" t="s">
        <v>134</v>
      </c>
      <c r="D242" s="527" t="n">
        <v>634.62</v>
      </c>
    </row>
    <row r="243" customFormat="false" ht="15" hidden="false" customHeight="false" outlineLevel="0" collapsed="false">
      <c r="A243" s="526" t="n">
        <v>103119</v>
      </c>
      <c r="B243" s="526" t="s">
        <v>4891</v>
      </c>
      <c r="C243" s="526" t="s">
        <v>134</v>
      </c>
      <c r="D243" s="527" t="n">
        <v>680.16</v>
      </c>
    </row>
    <row r="244" customFormat="false" ht="15" hidden="false" customHeight="false" outlineLevel="0" collapsed="false">
      <c r="A244" s="526" t="n">
        <v>103120</v>
      </c>
      <c r="B244" s="526" t="s">
        <v>4892</v>
      </c>
      <c r="C244" s="526" t="s">
        <v>134</v>
      </c>
      <c r="D244" s="527" t="n">
        <v>814.02</v>
      </c>
    </row>
    <row r="245" customFormat="false" ht="15" hidden="false" customHeight="false" outlineLevel="0" collapsed="false">
      <c r="A245" s="526" t="n">
        <v>103121</v>
      </c>
      <c r="B245" s="526" t="s">
        <v>4893</v>
      </c>
      <c r="C245" s="526" t="s">
        <v>134</v>
      </c>
      <c r="D245" s="527" t="n">
        <v>62.06</v>
      </c>
    </row>
    <row r="246" customFormat="false" ht="15" hidden="false" customHeight="false" outlineLevel="0" collapsed="false">
      <c r="A246" s="526" t="n">
        <v>103122</v>
      </c>
      <c r="B246" s="526" t="s">
        <v>4894</v>
      </c>
      <c r="C246" s="526" t="s">
        <v>134</v>
      </c>
      <c r="D246" s="527" t="n">
        <v>75.73</v>
      </c>
    </row>
    <row r="247" customFormat="false" ht="15" hidden="false" customHeight="false" outlineLevel="0" collapsed="false">
      <c r="A247" s="526" t="n">
        <v>103123</v>
      </c>
      <c r="B247" s="526" t="s">
        <v>4895</v>
      </c>
      <c r="C247" s="526" t="s">
        <v>134</v>
      </c>
      <c r="D247" s="527" t="n">
        <v>109.9</v>
      </c>
    </row>
    <row r="248" customFormat="false" ht="15" hidden="false" customHeight="false" outlineLevel="0" collapsed="false">
      <c r="A248" s="526" t="n">
        <v>103124</v>
      </c>
      <c r="B248" s="526" t="s">
        <v>4896</v>
      </c>
      <c r="C248" s="526" t="s">
        <v>134</v>
      </c>
      <c r="D248" s="527" t="n">
        <v>144.03</v>
      </c>
    </row>
    <row r="249" customFormat="false" ht="15" hidden="false" customHeight="false" outlineLevel="0" collapsed="false">
      <c r="A249" s="526" t="n">
        <v>103125</v>
      </c>
      <c r="B249" s="526" t="s">
        <v>4897</v>
      </c>
      <c r="C249" s="526" t="s">
        <v>134</v>
      </c>
      <c r="D249" s="527" t="n">
        <v>242.37</v>
      </c>
    </row>
    <row r="250" customFormat="false" ht="15" hidden="false" customHeight="false" outlineLevel="0" collapsed="false">
      <c r="A250" s="526" t="n">
        <v>103126</v>
      </c>
      <c r="B250" s="526" t="s">
        <v>4898</v>
      </c>
      <c r="C250" s="526" t="s">
        <v>134</v>
      </c>
      <c r="D250" s="527" t="n">
        <v>276.5</v>
      </c>
    </row>
    <row r="251" customFormat="false" ht="15" hidden="false" customHeight="false" outlineLevel="0" collapsed="false">
      <c r="A251" s="526" t="n">
        <v>103127</v>
      </c>
      <c r="B251" s="526" t="s">
        <v>4899</v>
      </c>
      <c r="C251" s="526" t="s">
        <v>134</v>
      </c>
      <c r="D251" s="527" t="n">
        <v>374.85</v>
      </c>
    </row>
    <row r="252" customFormat="false" ht="15" hidden="false" customHeight="false" outlineLevel="0" collapsed="false">
      <c r="A252" s="526" t="n">
        <v>103128</v>
      </c>
      <c r="B252" s="526" t="s">
        <v>4900</v>
      </c>
      <c r="C252" s="526" t="s">
        <v>134</v>
      </c>
      <c r="D252" s="527" t="n">
        <v>408.99</v>
      </c>
    </row>
    <row r="253" customFormat="false" ht="15" hidden="false" customHeight="false" outlineLevel="0" collapsed="false">
      <c r="A253" s="526" t="n">
        <v>103129</v>
      </c>
      <c r="B253" s="526" t="s">
        <v>4901</v>
      </c>
      <c r="C253" s="526" t="s">
        <v>134</v>
      </c>
      <c r="D253" s="527" t="n">
        <v>507.33</v>
      </c>
    </row>
    <row r="254" customFormat="false" ht="15" hidden="false" customHeight="false" outlineLevel="0" collapsed="false">
      <c r="A254" s="526" t="n">
        <v>103130</v>
      </c>
      <c r="B254" s="526" t="s">
        <v>4902</v>
      </c>
      <c r="C254" s="526" t="s">
        <v>134</v>
      </c>
      <c r="D254" s="527" t="n">
        <v>541.46</v>
      </c>
    </row>
    <row r="255" customFormat="false" ht="15" hidden="false" customHeight="false" outlineLevel="0" collapsed="false">
      <c r="A255" s="526" t="n">
        <v>103131</v>
      </c>
      <c r="B255" s="526" t="s">
        <v>4903</v>
      </c>
      <c r="C255" s="526" t="s">
        <v>134</v>
      </c>
      <c r="D255" s="527" t="n">
        <v>609.76</v>
      </c>
    </row>
    <row r="256" customFormat="false" ht="15" hidden="false" customHeight="false" outlineLevel="0" collapsed="false">
      <c r="A256" s="526" t="n">
        <v>103132</v>
      </c>
      <c r="B256" s="526" t="s">
        <v>4904</v>
      </c>
      <c r="C256" s="526" t="s">
        <v>134</v>
      </c>
      <c r="D256" s="527" t="n">
        <v>742.23</v>
      </c>
    </row>
    <row r="257" customFormat="false" ht="15" hidden="false" customHeight="false" outlineLevel="0" collapsed="false">
      <c r="A257" s="526" t="n">
        <v>103133</v>
      </c>
      <c r="B257" s="526" t="s">
        <v>4905</v>
      </c>
      <c r="C257" s="526" t="s">
        <v>134</v>
      </c>
      <c r="D257" s="527" t="n">
        <v>810.54</v>
      </c>
    </row>
    <row r="258" customFormat="false" ht="15" hidden="false" customHeight="false" outlineLevel="0" collapsed="false">
      <c r="A258" s="526" t="n">
        <v>103134</v>
      </c>
      <c r="B258" s="526" t="s">
        <v>4906</v>
      </c>
      <c r="C258" s="526" t="s">
        <v>134</v>
      </c>
      <c r="D258" s="527" t="n">
        <v>943.02</v>
      </c>
    </row>
    <row r="259" customFormat="false" ht="15" hidden="false" customHeight="false" outlineLevel="0" collapsed="false">
      <c r="A259" s="526" t="n">
        <v>103135</v>
      </c>
      <c r="B259" s="526" t="s">
        <v>4907</v>
      </c>
      <c r="C259" s="526" t="s">
        <v>134</v>
      </c>
      <c r="D259" s="528" t="n">
        <v>1011.33</v>
      </c>
    </row>
    <row r="260" customFormat="false" ht="15" hidden="false" customHeight="false" outlineLevel="0" collapsed="false">
      <c r="A260" s="526" t="n">
        <v>103136</v>
      </c>
      <c r="B260" s="526" t="s">
        <v>4908</v>
      </c>
      <c r="C260" s="526" t="s">
        <v>134</v>
      </c>
      <c r="D260" s="528" t="n">
        <v>1212.1</v>
      </c>
    </row>
    <row r="261" customFormat="false" ht="15" hidden="false" customHeight="false" outlineLevel="0" collapsed="false">
      <c r="A261" s="526" t="n">
        <v>103137</v>
      </c>
      <c r="B261" s="526" t="s">
        <v>4909</v>
      </c>
      <c r="C261" s="526" t="s">
        <v>134</v>
      </c>
      <c r="D261" s="527" t="n">
        <v>32.61</v>
      </c>
    </row>
    <row r="262" customFormat="false" ht="15" hidden="false" customHeight="false" outlineLevel="0" collapsed="false">
      <c r="A262" s="526" t="n">
        <v>103138</v>
      </c>
      <c r="B262" s="526" t="s">
        <v>4910</v>
      </c>
      <c r="C262" s="526" t="s">
        <v>134</v>
      </c>
      <c r="D262" s="527" t="n">
        <v>37.15</v>
      </c>
    </row>
    <row r="263" customFormat="false" ht="15" hidden="false" customHeight="false" outlineLevel="0" collapsed="false">
      <c r="A263" s="526" t="n">
        <v>103139</v>
      </c>
      <c r="B263" s="526" t="s">
        <v>4911</v>
      </c>
      <c r="C263" s="526" t="s">
        <v>134</v>
      </c>
      <c r="D263" s="527" t="n">
        <v>48.55</v>
      </c>
    </row>
    <row r="264" customFormat="false" ht="15" hidden="false" customHeight="false" outlineLevel="0" collapsed="false">
      <c r="A264" s="526" t="n">
        <v>103140</v>
      </c>
      <c r="B264" s="526" t="s">
        <v>4912</v>
      </c>
      <c r="C264" s="526" t="s">
        <v>134</v>
      </c>
      <c r="D264" s="527" t="n">
        <v>59.91</v>
      </c>
    </row>
    <row r="265" customFormat="false" ht="15" hidden="false" customHeight="false" outlineLevel="0" collapsed="false">
      <c r="A265" s="526" t="n">
        <v>103141</v>
      </c>
      <c r="B265" s="526" t="s">
        <v>4913</v>
      </c>
      <c r="C265" s="526" t="s">
        <v>134</v>
      </c>
      <c r="D265" s="527" t="n">
        <v>92.7</v>
      </c>
    </row>
    <row r="266" customFormat="false" ht="15" hidden="false" customHeight="false" outlineLevel="0" collapsed="false">
      <c r="A266" s="526" t="n">
        <v>103142</v>
      </c>
      <c r="B266" s="526" t="s">
        <v>4914</v>
      </c>
      <c r="C266" s="526" t="s">
        <v>134</v>
      </c>
      <c r="D266" s="527" t="n">
        <v>104.08</v>
      </c>
    </row>
    <row r="267" customFormat="false" ht="15" hidden="false" customHeight="false" outlineLevel="0" collapsed="false">
      <c r="A267" s="526" t="n">
        <v>103143</v>
      </c>
      <c r="B267" s="526" t="s">
        <v>4915</v>
      </c>
      <c r="C267" s="526" t="s">
        <v>134</v>
      </c>
      <c r="D267" s="527" t="n">
        <v>136.86</v>
      </c>
    </row>
    <row r="268" customFormat="false" ht="15" hidden="false" customHeight="false" outlineLevel="0" collapsed="false">
      <c r="A268" s="526" t="n">
        <v>103144</v>
      </c>
      <c r="B268" s="526" t="s">
        <v>4916</v>
      </c>
      <c r="C268" s="526" t="s">
        <v>134</v>
      </c>
      <c r="D268" s="527" t="n">
        <v>148.22</v>
      </c>
    </row>
    <row r="269" customFormat="false" ht="15" hidden="false" customHeight="false" outlineLevel="0" collapsed="false">
      <c r="A269" s="526" t="n">
        <v>103145</v>
      </c>
      <c r="B269" s="526" t="s">
        <v>4917</v>
      </c>
      <c r="C269" s="526" t="s">
        <v>134</v>
      </c>
      <c r="D269" s="527" t="n">
        <v>181.01</v>
      </c>
    </row>
    <row r="270" customFormat="false" ht="15" hidden="false" customHeight="false" outlineLevel="0" collapsed="false">
      <c r="A270" s="526" t="n">
        <v>103146</v>
      </c>
      <c r="B270" s="526" t="s">
        <v>4918</v>
      </c>
      <c r="C270" s="526" t="s">
        <v>134</v>
      </c>
      <c r="D270" s="527" t="n">
        <v>192.39</v>
      </c>
    </row>
    <row r="271" customFormat="false" ht="15" hidden="false" customHeight="false" outlineLevel="0" collapsed="false">
      <c r="A271" s="526" t="n">
        <v>103147</v>
      </c>
      <c r="B271" s="526" t="s">
        <v>4919</v>
      </c>
      <c r="C271" s="526" t="s">
        <v>134</v>
      </c>
      <c r="D271" s="527" t="n">
        <v>215.16</v>
      </c>
    </row>
    <row r="272" customFormat="false" ht="15" hidden="false" customHeight="false" outlineLevel="0" collapsed="false">
      <c r="A272" s="526" t="n">
        <v>103148</v>
      </c>
      <c r="B272" s="526" t="s">
        <v>4920</v>
      </c>
      <c r="C272" s="526" t="s">
        <v>134</v>
      </c>
      <c r="D272" s="527" t="n">
        <v>259.31</v>
      </c>
    </row>
    <row r="273" customFormat="false" ht="15" hidden="false" customHeight="false" outlineLevel="0" collapsed="false">
      <c r="A273" s="526" t="n">
        <v>103149</v>
      </c>
      <c r="B273" s="526" t="s">
        <v>4921</v>
      </c>
      <c r="C273" s="526" t="s">
        <v>134</v>
      </c>
      <c r="D273" s="527" t="n">
        <v>282.08</v>
      </c>
    </row>
    <row r="274" customFormat="false" ht="15" hidden="false" customHeight="false" outlineLevel="0" collapsed="false">
      <c r="A274" s="526" t="n">
        <v>103150</v>
      </c>
      <c r="B274" s="526" t="s">
        <v>4922</v>
      </c>
      <c r="C274" s="526" t="s">
        <v>134</v>
      </c>
      <c r="D274" s="527" t="n">
        <v>326.19</v>
      </c>
    </row>
    <row r="275" customFormat="false" ht="15" hidden="false" customHeight="false" outlineLevel="0" collapsed="false">
      <c r="A275" s="526" t="n">
        <v>103151</v>
      </c>
      <c r="B275" s="526" t="s">
        <v>4923</v>
      </c>
      <c r="C275" s="526" t="s">
        <v>134</v>
      </c>
      <c r="D275" s="527" t="n">
        <v>349.01</v>
      </c>
    </row>
    <row r="276" customFormat="false" ht="15" hidden="false" customHeight="false" outlineLevel="0" collapsed="false">
      <c r="A276" s="526" t="n">
        <v>103152</v>
      </c>
      <c r="B276" s="526" t="s">
        <v>4924</v>
      </c>
      <c r="C276" s="526" t="s">
        <v>134</v>
      </c>
      <c r="D276" s="527" t="n">
        <v>415.93</v>
      </c>
    </row>
    <row r="277" customFormat="false" ht="15" hidden="false" customHeight="false" outlineLevel="0" collapsed="false">
      <c r="A277" s="526" t="n">
        <v>103372</v>
      </c>
      <c r="B277" s="526" t="s">
        <v>4925</v>
      </c>
      <c r="C277" s="526" t="s">
        <v>120</v>
      </c>
      <c r="D277" s="527" t="n">
        <v>5.4</v>
      </c>
    </row>
    <row r="278" customFormat="false" ht="15" hidden="false" customHeight="false" outlineLevel="0" collapsed="false">
      <c r="A278" s="526" t="n">
        <v>103373</v>
      </c>
      <c r="B278" s="526" t="s">
        <v>4926</v>
      </c>
      <c r="C278" s="526" t="s">
        <v>120</v>
      </c>
      <c r="D278" s="527" t="n">
        <v>10.59</v>
      </c>
    </row>
    <row r="279" customFormat="false" ht="15" hidden="false" customHeight="false" outlineLevel="0" collapsed="false">
      <c r="A279" s="526" t="n">
        <v>103376</v>
      </c>
      <c r="B279" s="526" t="s">
        <v>4927</v>
      </c>
      <c r="C279" s="526" t="s">
        <v>120</v>
      </c>
      <c r="D279" s="527" t="n">
        <v>126.37</v>
      </c>
    </row>
    <row r="280" customFormat="false" ht="15" hidden="false" customHeight="false" outlineLevel="0" collapsed="false">
      <c r="A280" s="526" t="n">
        <v>103377</v>
      </c>
      <c r="B280" s="526" t="s">
        <v>4928</v>
      </c>
      <c r="C280" s="526" t="s">
        <v>120</v>
      </c>
      <c r="D280" s="527" t="n">
        <v>270.48</v>
      </c>
    </row>
    <row r="281" customFormat="false" ht="15" hidden="false" customHeight="false" outlineLevel="0" collapsed="false">
      <c r="A281" s="526" t="n">
        <v>103379</v>
      </c>
      <c r="B281" s="526" t="s">
        <v>4929</v>
      </c>
      <c r="C281" s="526" t="s">
        <v>120</v>
      </c>
      <c r="D281" s="527" t="n">
        <v>421.12</v>
      </c>
    </row>
    <row r="282" customFormat="false" ht="15" hidden="false" customHeight="false" outlineLevel="0" collapsed="false">
      <c r="A282" s="526" t="n">
        <v>103383</v>
      </c>
      <c r="B282" s="526" t="s">
        <v>4930</v>
      </c>
      <c r="C282" s="526" t="s">
        <v>120</v>
      </c>
      <c r="D282" s="528" t="n">
        <v>1032.74</v>
      </c>
    </row>
    <row r="283" customFormat="false" ht="15" hidden="false" customHeight="false" outlineLevel="0" collapsed="false">
      <c r="A283" s="526" t="n">
        <v>103385</v>
      </c>
      <c r="B283" s="526" t="s">
        <v>4931</v>
      </c>
      <c r="C283" s="526" t="s">
        <v>120</v>
      </c>
      <c r="D283" s="528" t="n">
        <v>1665.17</v>
      </c>
    </row>
    <row r="284" customFormat="false" ht="15" hidden="false" customHeight="false" outlineLevel="0" collapsed="false">
      <c r="A284" s="526" t="n">
        <v>103387</v>
      </c>
      <c r="B284" s="526" t="s">
        <v>4932</v>
      </c>
      <c r="C284" s="526" t="s">
        <v>120</v>
      </c>
      <c r="D284" s="528" t="n">
        <v>2921.23</v>
      </c>
    </row>
    <row r="285" customFormat="false" ht="15" hidden="false" customHeight="false" outlineLevel="0" collapsed="false">
      <c r="A285" s="526" t="n">
        <v>103389</v>
      </c>
      <c r="B285" s="526" t="s">
        <v>4933</v>
      </c>
      <c r="C285" s="526" t="s">
        <v>120</v>
      </c>
      <c r="D285" s="528" t="n">
        <v>4344.36</v>
      </c>
    </row>
    <row r="286" customFormat="false" ht="15" hidden="false" customHeight="false" outlineLevel="0" collapsed="false">
      <c r="A286" s="526" t="n">
        <v>103391</v>
      </c>
      <c r="B286" s="526" t="s">
        <v>4934</v>
      </c>
      <c r="C286" s="526" t="s">
        <v>120</v>
      </c>
      <c r="D286" s="528" t="n">
        <v>2862.25</v>
      </c>
    </row>
    <row r="287" customFormat="false" ht="15" hidden="false" customHeight="false" outlineLevel="0" collapsed="false">
      <c r="A287" s="526" t="n">
        <v>103392</v>
      </c>
      <c r="B287" s="526" t="s">
        <v>4935</v>
      </c>
      <c r="C287" s="526" t="s">
        <v>120</v>
      </c>
      <c r="D287" s="528" t="n">
        <v>4678.01</v>
      </c>
    </row>
    <row r="288" customFormat="false" ht="15" hidden="false" customHeight="false" outlineLevel="0" collapsed="false">
      <c r="A288" s="526" t="n">
        <v>103393</v>
      </c>
      <c r="B288" s="526" t="s">
        <v>4936</v>
      </c>
      <c r="C288" s="526" t="s">
        <v>120</v>
      </c>
      <c r="D288" s="528" t="n">
        <v>5159.65</v>
      </c>
    </row>
    <row r="289" customFormat="false" ht="15" hidden="false" customHeight="false" outlineLevel="0" collapsed="false">
      <c r="A289" s="526" t="n">
        <v>103397</v>
      </c>
      <c r="B289" s="526" t="s">
        <v>4937</v>
      </c>
      <c r="C289" s="526" t="s">
        <v>134</v>
      </c>
      <c r="D289" s="527" t="n">
        <v>3.55</v>
      </c>
    </row>
    <row r="290" customFormat="false" ht="15" hidden="false" customHeight="false" outlineLevel="0" collapsed="false">
      <c r="A290" s="526" t="n">
        <v>103398</v>
      </c>
      <c r="B290" s="526" t="s">
        <v>4938</v>
      </c>
      <c r="C290" s="526" t="s">
        <v>134</v>
      </c>
      <c r="D290" s="527" t="n">
        <v>5.67</v>
      </c>
    </row>
    <row r="291" customFormat="false" ht="15" hidden="false" customHeight="false" outlineLevel="0" collapsed="false">
      <c r="A291" s="526" t="n">
        <v>103399</v>
      </c>
      <c r="B291" s="526" t="s">
        <v>4939</v>
      </c>
      <c r="C291" s="526" t="s">
        <v>134</v>
      </c>
      <c r="D291" s="527" t="n">
        <v>11.18</v>
      </c>
    </row>
    <row r="292" customFormat="false" ht="15" hidden="false" customHeight="false" outlineLevel="0" collapsed="false">
      <c r="A292" s="526" t="n">
        <v>103400</v>
      </c>
      <c r="B292" s="526" t="s">
        <v>4940</v>
      </c>
      <c r="C292" s="526" t="s">
        <v>134</v>
      </c>
      <c r="D292" s="527" t="n">
        <v>15.97</v>
      </c>
    </row>
    <row r="293" customFormat="false" ht="15" hidden="false" customHeight="false" outlineLevel="0" collapsed="false">
      <c r="A293" s="526" t="n">
        <v>103401</v>
      </c>
      <c r="B293" s="526" t="s">
        <v>4941</v>
      </c>
      <c r="C293" s="526" t="s">
        <v>134</v>
      </c>
      <c r="D293" s="527" t="n">
        <v>19.53</v>
      </c>
    </row>
    <row r="294" customFormat="false" ht="15" hidden="false" customHeight="false" outlineLevel="0" collapsed="false">
      <c r="A294" s="526" t="n">
        <v>103402</v>
      </c>
      <c r="B294" s="526" t="s">
        <v>4942</v>
      </c>
      <c r="C294" s="526" t="s">
        <v>134</v>
      </c>
      <c r="D294" s="527" t="n">
        <v>28.4</v>
      </c>
    </row>
    <row r="295" customFormat="false" ht="15" hidden="false" customHeight="false" outlineLevel="0" collapsed="false">
      <c r="A295" s="526" t="n">
        <v>103403</v>
      </c>
      <c r="B295" s="526" t="s">
        <v>4943</v>
      </c>
      <c r="C295" s="526" t="s">
        <v>134</v>
      </c>
      <c r="D295" s="527" t="n">
        <v>31.95</v>
      </c>
    </row>
    <row r="296" customFormat="false" ht="15" hidden="false" customHeight="false" outlineLevel="0" collapsed="false">
      <c r="A296" s="526" t="n">
        <v>103404</v>
      </c>
      <c r="B296" s="526" t="s">
        <v>4944</v>
      </c>
      <c r="C296" s="526" t="s">
        <v>134</v>
      </c>
      <c r="D296" s="527" t="n">
        <v>35.5</v>
      </c>
    </row>
    <row r="297" customFormat="false" ht="15" hidden="false" customHeight="false" outlineLevel="0" collapsed="false">
      <c r="A297" s="526" t="n">
        <v>103405</v>
      </c>
      <c r="B297" s="526" t="s">
        <v>4945</v>
      </c>
      <c r="C297" s="526" t="s">
        <v>134</v>
      </c>
      <c r="D297" s="527" t="n">
        <v>39.95</v>
      </c>
    </row>
    <row r="298" customFormat="false" ht="15" hidden="false" customHeight="false" outlineLevel="0" collapsed="false">
      <c r="A298" s="526" t="n">
        <v>103406</v>
      </c>
      <c r="B298" s="526" t="s">
        <v>4946</v>
      </c>
      <c r="C298" s="526" t="s">
        <v>134</v>
      </c>
      <c r="D298" s="527" t="n">
        <v>44.38</v>
      </c>
    </row>
    <row r="299" customFormat="false" ht="15" hidden="false" customHeight="false" outlineLevel="0" collapsed="false">
      <c r="A299" s="526" t="n">
        <v>103407</v>
      </c>
      <c r="B299" s="526" t="s">
        <v>4947</v>
      </c>
      <c r="C299" s="526" t="s">
        <v>134</v>
      </c>
      <c r="D299" s="527" t="n">
        <v>49.71</v>
      </c>
    </row>
    <row r="300" customFormat="false" ht="15" hidden="false" customHeight="false" outlineLevel="0" collapsed="false">
      <c r="A300" s="526" t="n">
        <v>103408</v>
      </c>
      <c r="B300" s="526" t="s">
        <v>4948</v>
      </c>
      <c r="C300" s="526" t="s">
        <v>134</v>
      </c>
      <c r="D300" s="527" t="n">
        <v>55.93</v>
      </c>
    </row>
    <row r="301" customFormat="false" ht="15" hidden="false" customHeight="false" outlineLevel="0" collapsed="false">
      <c r="A301" s="526" t="n">
        <v>103409</v>
      </c>
      <c r="B301" s="526" t="s">
        <v>4949</v>
      </c>
      <c r="C301" s="526" t="s">
        <v>134</v>
      </c>
      <c r="D301" s="527" t="n">
        <v>63.03</v>
      </c>
    </row>
    <row r="302" customFormat="false" ht="15" hidden="false" customHeight="false" outlineLevel="0" collapsed="false">
      <c r="A302" s="526" t="n">
        <v>103410</v>
      </c>
      <c r="B302" s="526" t="s">
        <v>4950</v>
      </c>
      <c r="C302" s="526" t="s">
        <v>134</v>
      </c>
      <c r="D302" s="527" t="n">
        <v>71.02</v>
      </c>
    </row>
    <row r="303" customFormat="false" ht="15" hidden="false" customHeight="false" outlineLevel="0" collapsed="false">
      <c r="A303" s="526" t="n">
        <v>103411</v>
      </c>
      <c r="B303" s="526" t="s">
        <v>4951</v>
      </c>
      <c r="C303" s="526" t="s">
        <v>134</v>
      </c>
      <c r="D303" s="527" t="n">
        <v>7.09</v>
      </c>
    </row>
    <row r="304" customFormat="false" ht="15" hidden="false" customHeight="false" outlineLevel="0" collapsed="false">
      <c r="A304" s="526" t="n">
        <v>103412</v>
      </c>
      <c r="B304" s="526" t="s">
        <v>4952</v>
      </c>
      <c r="C304" s="526" t="s">
        <v>134</v>
      </c>
      <c r="D304" s="527" t="n">
        <v>11.36</v>
      </c>
    </row>
    <row r="305" customFormat="false" ht="15" hidden="false" customHeight="false" outlineLevel="0" collapsed="false">
      <c r="A305" s="526" t="n">
        <v>103413</v>
      </c>
      <c r="B305" s="526" t="s">
        <v>4953</v>
      </c>
      <c r="C305" s="526" t="s">
        <v>134</v>
      </c>
      <c r="D305" s="527" t="n">
        <v>22.37</v>
      </c>
    </row>
    <row r="306" customFormat="false" ht="15" hidden="false" customHeight="false" outlineLevel="0" collapsed="false">
      <c r="A306" s="526" t="n">
        <v>103414</v>
      </c>
      <c r="B306" s="526" t="s">
        <v>4954</v>
      </c>
      <c r="C306" s="526" t="s">
        <v>134</v>
      </c>
      <c r="D306" s="527" t="n">
        <v>31.95</v>
      </c>
    </row>
    <row r="307" customFormat="false" ht="15" hidden="false" customHeight="false" outlineLevel="0" collapsed="false">
      <c r="A307" s="526" t="n">
        <v>103415</v>
      </c>
      <c r="B307" s="526" t="s">
        <v>4955</v>
      </c>
      <c r="C307" s="526" t="s">
        <v>134</v>
      </c>
      <c r="D307" s="527" t="n">
        <v>39.06</v>
      </c>
    </row>
    <row r="308" customFormat="false" ht="15" hidden="false" customHeight="false" outlineLevel="0" collapsed="false">
      <c r="A308" s="526" t="n">
        <v>103416</v>
      </c>
      <c r="B308" s="526" t="s">
        <v>4956</v>
      </c>
      <c r="C308" s="526" t="s">
        <v>134</v>
      </c>
      <c r="D308" s="527" t="n">
        <v>56.82</v>
      </c>
    </row>
    <row r="309" customFormat="false" ht="15" hidden="false" customHeight="false" outlineLevel="0" collapsed="false">
      <c r="A309" s="526" t="n">
        <v>103417</v>
      </c>
      <c r="B309" s="526" t="s">
        <v>4957</v>
      </c>
      <c r="C309" s="526" t="s">
        <v>134</v>
      </c>
      <c r="D309" s="527" t="n">
        <v>63.92</v>
      </c>
    </row>
    <row r="310" customFormat="false" ht="15" hidden="false" customHeight="false" outlineLevel="0" collapsed="false">
      <c r="A310" s="526" t="n">
        <v>103418</v>
      </c>
      <c r="B310" s="526" t="s">
        <v>4958</v>
      </c>
      <c r="C310" s="526" t="s">
        <v>134</v>
      </c>
      <c r="D310" s="527" t="n">
        <v>71.02</v>
      </c>
    </row>
    <row r="311" customFormat="false" ht="15" hidden="false" customHeight="false" outlineLevel="0" collapsed="false">
      <c r="A311" s="526" t="n">
        <v>103419</v>
      </c>
      <c r="B311" s="526" t="s">
        <v>4959</v>
      </c>
      <c r="C311" s="526" t="s">
        <v>134</v>
      </c>
      <c r="D311" s="527" t="n">
        <v>79.9</v>
      </c>
    </row>
    <row r="312" customFormat="false" ht="15" hidden="false" customHeight="false" outlineLevel="0" collapsed="false">
      <c r="A312" s="526" t="n">
        <v>103420</v>
      </c>
      <c r="B312" s="526" t="s">
        <v>4960</v>
      </c>
      <c r="C312" s="526" t="s">
        <v>134</v>
      </c>
      <c r="D312" s="527" t="n">
        <v>88.77</v>
      </c>
    </row>
    <row r="313" customFormat="false" ht="15" hidden="false" customHeight="false" outlineLevel="0" collapsed="false">
      <c r="A313" s="526" t="n">
        <v>103421</v>
      </c>
      <c r="B313" s="526" t="s">
        <v>4961</v>
      </c>
      <c r="C313" s="526" t="s">
        <v>134</v>
      </c>
      <c r="D313" s="527" t="n">
        <v>99.43</v>
      </c>
    </row>
    <row r="314" customFormat="false" ht="15" hidden="false" customHeight="false" outlineLevel="0" collapsed="false">
      <c r="A314" s="526" t="n">
        <v>103422</v>
      </c>
      <c r="B314" s="526" t="s">
        <v>4962</v>
      </c>
      <c r="C314" s="526" t="s">
        <v>134</v>
      </c>
      <c r="D314" s="527" t="n">
        <v>111.86</v>
      </c>
    </row>
    <row r="315" customFormat="false" ht="15" hidden="false" customHeight="false" outlineLevel="0" collapsed="false">
      <c r="A315" s="526" t="n">
        <v>103423</v>
      </c>
      <c r="B315" s="526" t="s">
        <v>4963</v>
      </c>
      <c r="C315" s="526" t="s">
        <v>134</v>
      </c>
      <c r="D315" s="527" t="n">
        <v>126.06</v>
      </c>
    </row>
    <row r="316" customFormat="false" ht="15" hidden="false" customHeight="false" outlineLevel="0" collapsed="false">
      <c r="A316" s="526" t="n">
        <v>103424</v>
      </c>
      <c r="B316" s="526" t="s">
        <v>4964</v>
      </c>
      <c r="C316" s="526" t="s">
        <v>134</v>
      </c>
      <c r="D316" s="527" t="n">
        <v>142.04</v>
      </c>
    </row>
    <row r="317" customFormat="false" ht="15" hidden="false" customHeight="false" outlineLevel="0" collapsed="false">
      <c r="A317" s="526" t="n">
        <v>103425</v>
      </c>
      <c r="B317" s="526" t="s">
        <v>4965</v>
      </c>
      <c r="C317" s="526" t="s">
        <v>134</v>
      </c>
      <c r="D317" s="527" t="n">
        <v>15.33</v>
      </c>
    </row>
    <row r="318" customFormat="false" ht="15" hidden="false" customHeight="false" outlineLevel="0" collapsed="false">
      <c r="A318" s="526" t="n">
        <v>103426</v>
      </c>
      <c r="B318" s="526" t="s">
        <v>4966</v>
      </c>
      <c r="C318" s="526" t="s">
        <v>134</v>
      </c>
      <c r="D318" s="527" t="n">
        <v>18.37</v>
      </c>
    </row>
    <row r="319" customFormat="false" ht="15" hidden="false" customHeight="false" outlineLevel="0" collapsed="false">
      <c r="A319" s="526" t="n">
        <v>103427</v>
      </c>
      <c r="B319" s="526" t="s">
        <v>4967</v>
      </c>
      <c r="C319" s="526" t="s">
        <v>134</v>
      </c>
      <c r="D319" s="527" t="n">
        <v>36.82</v>
      </c>
    </row>
    <row r="320" customFormat="false" ht="15" hidden="false" customHeight="false" outlineLevel="0" collapsed="false">
      <c r="A320" s="526" t="n">
        <v>103428</v>
      </c>
      <c r="B320" s="526" t="s">
        <v>4968</v>
      </c>
      <c r="C320" s="526" t="s">
        <v>134</v>
      </c>
      <c r="D320" s="527" t="n">
        <v>246.32</v>
      </c>
    </row>
    <row r="321" customFormat="false" ht="15" hidden="false" customHeight="false" outlineLevel="0" collapsed="false">
      <c r="A321" s="526" t="n">
        <v>103429</v>
      </c>
      <c r="B321" s="526" t="s">
        <v>4969</v>
      </c>
      <c r="C321" s="526" t="s">
        <v>134</v>
      </c>
      <c r="D321" s="528" t="n">
        <v>2736.98</v>
      </c>
    </row>
    <row r="322" customFormat="false" ht="15" hidden="false" customHeight="false" outlineLevel="0" collapsed="false">
      <c r="A322" s="526" t="n">
        <v>103430</v>
      </c>
      <c r="B322" s="526" t="s">
        <v>4970</v>
      </c>
      <c r="C322" s="526" t="s">
        <v>134</v>
      </c>
      <c r="D322" s="527" t="n">
        <v>32.96</v>
      </c>
    </row>
    <row r="323" customFormat="false" ht="15" hidden="false" customHeight="false" outlineLevel="0" collapsed="false">
      <c r="A323" s="526" t="n">
        <v>103431</v>
      </c>
      <c r="B323" s="526" t="s">
        <v>4971</v>
      </c>
      <c r="C323" s="526" t="s">
        <v>134</v>
      </c>
      <c r="D323" s="527" t="n">
        <v>57.76</v>
      </c>
    </row>
    <row r="324" customFormat="false" ht="15" hidden="false" customHeight="false" outlineLevel="0" collapsed="false">
      <c r="A324" s="526" t="n">
        <v>103432</v>
      </c>
      <c r="B324" s="526" t="s">
        <v>4972</v>
      </c>
      <c r="C324" s="526" t="s">
        <v>134</v>
      </c>
      <c r="D324" s="528" t="n">
        <v>1553.82</v>
      </c>
    </row>
    <row r="325" customFormat="false" ht="15" hidden="false" customHeight="false" outlineLevel="0" collapsed="false">
      <c r="A325" s="526" t="n">
        <v>103433</v>
      </c>
      <c r="B325" s="526" t="s">
        <v>4973</v>
      </c>
      <c r="C325" s="526" t="s">
        <v>134</v>
      </c>
      <c r="D325" s="527" t="n">
        <v>32.65</v>
      </c>
    </row>
    <row r="326" customFormat="false" ht="15" hidden="false" customHeight="false" outlineLevel="0" collapsed="false">
      <c r="A326" s="526" t="n">
        <v>103434</v>
      </c>
      <c r="B326" s="526" t="s">
        <v>4974</v>
      </c>
      <c r="C326" s="526" t="s">
        <v>134</v>
      </c>
      <c r="D326" s="527" t="n">
        <v>45.15</v>
      </c>
    </row>
    <row r="327" customFormat="false" ht="15" hidden="false" customHeight="false" outlineLevel="0" collapsed="false">
      <c r="A327" s="526" t="n">
        <v>103435</v>
      </c>
      <c r="B327" s="526" t="s">
        <v>4975</v>
      </c>
      <c r="C327" s="526" t="s">
        <v>134</v>
      </c>
      <c r="D327" s="527" t="n">
        <v>84</v>
      </c>
    </row>
    <row r="328" customFormat="false" ht="15" hidden="false" customHeight="false" outlineLevel="0" collapsed="false">
      <c r="A328" s="526" t="n">
        <v>103436</v>
      </c>
      <c r="B328" s="526" t="s">
        <v>4976</v>
      </c>
      <c r="C328" s="526" t="s">
        <v>134</v>
      </c>
      <c r="D328" s="528" t="n">
        <v>2200.84</v>
      </c>
    </row>
    <row r="329" customFormat="false" ht="15" hidden="false" customHeight="false" outlineLevel="0" collapsed="false">
      <c r="A329" s="526" t="n">
        <v>103437</v>
      </c>
      <c r="B329" s="526" t="s">
        <v>4977</v>
      </c>
      <c r="C329" s="526" t="s">
        <v>134</v>
      </c>
      <c r="D329" s="527" t="n">
        <v>174.29</v>
      </c>
    </row>
    <row r="330" customFormat="false" ht="15" hidden="false" customHeight="false" outlineLevel="0" collapsed="false">
      <c r="A330" s="526" t="n">
        <v>103438</v>
      </c>
      <c r="B330" s="526" t="s">
        <v>4978</v>
      </c>
      <c r="C330" s="526" t="s">
        <v>134</v>
      </c>
      <c r="D330" s="527" t="n">
        <v>174.29</v>
      </c>
    </row>
    <row r="331" customFormat="false" ht="15" hidden="false" customHeight="false" outlineLevel="0" collapsed="false">
      <c r="A331" s="526" t="n">
        <v>103439</v>
      </c>
      <c r="B331" s="526" t="s">
        <v>4979</v>
      </c>
      <c r="C331" s="526" t="s">
        <v>134</v>
      </c>
      <c r="D331" s="527" t="n">
        <v>205.35</v>
      </c>
    </row>
    <row r="332" customFormat="false" ht="15" hidden="false" customHeight="false" outlineLevel="0" collapsed="false">
      <c r="A332" s="526" t="n">
        <v>103440</v>
      </c>
      <c r="B332" s="526" t="s">
        <v>4980</v>
      </c>
      <c r="C332" s="526" t="s">
        <v>134</v>
      </c>
      <c r="D332" s="527" t="n">
        <v>392.66</v>
      </c>
    </row>
    <row r="333" customFormat="false" ht="15" hidden="false" customHeight="false" outlineLevel="0" collapsed="false">
      <c r="A333" s="526" t="n">
        <v>103441</v>
      </c>
      <c r="B333" s="526" t="s">
        <v>4981</v>
      </c>
      <c r="C333" s="526" t="s">
        <v>134</v>
      </c>
      <c r="D333" s="527" t="n">
        <v>397.7</v>
      </c>
    </row>
    <row r="334" customFormat="false" ht="15" hidden="false" customHeight="false" outlineLevel="0" collapsed="false">
      <c r="A334" s="526" t="n">
        <v>103442</v>
      </c>
      <c r="B334" s="526" t="s">
        <v>4982</v>
      </c>
      <c r="C334" s="526" t="s">
        <v>134</v>
      </c>
      <c r="D334" s="527" t="n">
        <v>519.11</v>
      </c>
    </row>
    <row r="335" customFormat="false" ht="15" hidden="false" customHeight="false" outlineLevel="0" collapsed="false">
      <c r="A335" s="526" t="n">
        <v>93206</v>
      </c>
      <c r="B335" s="526" t="s">
        <v>4983</v>
      </c>
      <c r="C335" s="526" t="s">
        <v>114</v>
      </c>
      <c r="D335" s="528" t="n">
        <v>1196.58</v>
      </c>
    </row>
    <row r="336" customFormat="false" ht="15" hidden="false" customHeight="false" outlineLevel="0" collapsed="false">
      <c r="A336" s="526" t="n">
        <v>93207</v>
      </c>
      <c r="B336" s="526" t="s">
        <v>2080</v>
      </c>
      <c r="C336" s="526" t="s">
        <v>114</v>
      </c>
      <c r="D336" s="528" t="n">
        <v>1183.95</v>
      </c>
    </row>
    <row r="337" customFormat="false" ht="15" hidden="false" customHeight="false" outlineLevel="0" collapsed="false">
      <c r="A337" s="526" t="n">
        <v>93208</v>
      </c>
      <c r="B337" s="526" t="s">
        <v>2086</v>
      </c>
      <c r="C337" s="526" t="s">
        <v>114</v>
      </c>
      <c r="D337" s="527" t="n">
        <v>933.41</v>
      </c>
    </row>
    <row r="338" customFormat="false" ht="15" hidden="false" customHeight="false" outlineLevel="0" collapsed="false">
      <c r="A338" s="526" t="n">
        <v>93209</v>
      </c>
      <c r="B338" s="526" t="s">
        <v>4984</v>
      </c>
      <c r="C338" s="526" t="s">
        <v>114</v>
      </c>
      <c r="D338" s="527" t="n">
        <v>961.79</v>
      </c>
    </row>
    <row r="339" customFormat="false" ht="15" hidden="false" customHeight="false" outlineLevel="0" collapsed="false">
      <c r="A339" s="526" t="n">
        <v>93210</v>
      </c>
      <c r="B339" s="526" t="s">
        <v>2082</v>
      </c>
      <c r="C339" s="526" t="s">
        <v>114</v>
      </c>
      <c r="D339" s="527" t="n">
        <v>616.5</v>
      </c>
    </row>
    <row r="340" customFormat="false" ht="15" hidden="false" customHeight="false" outlineLevel="0" collapsed="false">
      <c r="A340" s="526" t="n">
        <v>93211</v>
      </c>
      <c r="B340" s="526" t="s">
        <v>4985</v>
      </c>
      <c r="C340" s="526" t="s">
        <v>114</v>
      </c>
      <c r="D340" s="527" t="n">
        <v>612.83</v>
      </c>
    </row>
    <row r="341" customFormat="false" ht="15" hidden="false" customHeight="false" outlineLevel="0" collapsed="false">
      <c r="A341" s="526" t="n">
        <v>93212</v>
      </c>
      <c r="B341" s="526" t="s">
        <v>2079</v>
      </c>
      <c r="C341" s="526" t="s">
        <v>114</v>
      </c>
      <c r="D341" s="528" t="n">
        <v>1033</v>
      </c>
    </row>
    <row r="342" customFormat="false" ht="15" hidden="false" customHeight="false" outlineLevel="0" collapsed="false">
      <c r="A342" s="526" t="n">
        <v>93213</v>
      </c>
      <c r="B342" s="526" t="s">
        <v>4986</v>
      </c>
      <c r="C342" s="526" t="s">
        <v>114</v>
      </c>
      <c r="D342" s="528" t="n">
        <v>1053.87</v>
      </c>
    </row>
    <row r="343" customFormat="false" ht="15" hidden="false" customHeight="false" outlineLevel="0" collapsed="false">
      <c r="A343" s="526" t="n">
        <v>93214</v>
      </c>
      <c r="B343" s="526" t="s">
        <v>4987</v>
      </c>
      <c r="C343" s="526" t="s">
        <v>134</v>
      </c>
      <c r="D343" s="528" t="n">
        <v>6818.79</v>
      </c>
    </row>
    <row r="344" customFormat="false" ht="15" hidden="false" customHeight="false" outlineLevel="0" collapsed="false">
      <c r="A344" s="526" t="n">
        <v>93243</v>
      </c>
      <c r="B344" s="526" t="s">
        <v>4988</v>
      </c>
      <c r="C344" s="526" t="s">
        <v>134</v>
      </c>
      <c r="D344" s="528" t="n">
        <v>10575.91</v>
      </c>
    </row>
    <row r="345" customFormat="false" ht="15" hidden="false" customHeight="false" outlineLevel="0" collapsed="false">
      <c r="A345" s="526" t="n">
        <v>93582</v>
      </c>
      <c r="B345" s="526" t="s">
        <v>2097</v>
      </c>
      <c r="C345" s="526" t="s">
        <v>114</v>
      </c>
      <c r="D345" s="527" t="n">
        <v>293.53</v>
      </c>
    </row>
    <row r="346" customFormat="false" ht="15" hidden="false" customHeight="false" outlineLevel="0" collapsed="false">
      <c r="A346" s="526" t="n">
        <v>93583</v>
      </c>
      <c r="B346" s="526" t="s">
        <v>4989</v>
      </c>
      <c r="C346" s="526" t="s">
        <v>114</v>
      </c>
      <c r="D346" s="527" t="n">
        <v>480.02</v>
      </c>
    </row>
    <row r="347" customFormat="false" ht="15" hidden="false" customHeight="false" outlineLevel="0" collapsed="false">
      <c r="A347" s="526" t="n">
        <v>93584</v>
      </c>
      <c r="B347" s="526" t="s">
        <v>2092</v>
      </c>
      <c r="C347" s="526" t="s">
        <v>114</v>
      </c>
      <c r="D347" s="527" t="n">
        <v>920.84</v>
      </c>
    </row>
    <row r="348" customFormat="false" ht="15" hidden="false" customHeight="false" outlineLevel="0" collapsed="false">
      <c r="A348" s="526" t="n">
        <v>93585</v>
      </c>
      <c r="B348" s="526" t="s">
        <v>2102</v>
      </c>
      <c r="C348" s="526" t="s">
        <v>114</v>
      </c>
      <c r="D348" s="528" t="n">
        <v>1308.48</v>
      </c>
    </row>
    <row r="349" customFormat="false" ht="15" hidden="false" customHeight="false" outlineLevel="0" collapsed="false">
      <c r="A349" s="526" t="n">
        <v>98441</v>
      </c>
      <c r="B349" s="526" t="s">
        <v>4990</v>
      </c>
      <c r="C349" s="526" t="s">
        <v>114</v>
      </c>
      <c r="D349" s="527" t="n">
        <v>154.36</v>
      </c>
    </row>
    <row r="350" customFormat="false" ht="15" hidden="false" customHeight="false" outlineLevel="0" collapsed="false">
      <c r="A350" s="526" t="n">
        <v>98442</v>
      </c>
      <c r="B350" s="526" t="s">
        <v>4991</v>
      </c>
      <c r="C350" s="526" t="s">
        <v>114</v>
      </c>
      <c r="D350" s="527" t="n">
        <v>157.6</v>
      </c>
    </row>
    <row r="351" customFormat="false" ht="15" hidden="false" customHeight="false" outlineLevel="0" collapsed="false">
      <c r="A351" s="526" t="n">
        <v>98443</v>
      </c>
      <c r="B351" s="526" t="s">
        <v>4992</v>
      </c>
      <c r="C351" s="526" t="s">
        <v>114</v>
      </c>
      <c r="D351" s="527" t="n">
        <v>134.63</v>
      </c>
    </row>
    <row r="352" customFormat="false" ht="15" hidden="false" customHeight="false" outlineLevel="0" collapsed="false">
      <c r="A352" s="526" t="n">
        <v>98444</v>
      </c>
      <c r="B352" s="526" t="s">
        <v>4993</v>
      </c>
      <c r="C352" s="526" t="s">
        <v>114</v>
      </c>
      <c r="D352" s="527" t="n">
        <v>136.95</v>
      </c>
    </row>
    <row r="353" customFormat="false" ht="15" hidden="false" customHeight="false" outlineLevel="0" collapsed="false">
      <c r="A353" s="526" t="n">
        <v>98445</v>
      </c>
      <c r="B353" s="526" t="s">
        <v>4994</v>
      </c>
      <c r="C353" s="526" t="s">
        <v>114</v>
      </c>
      <c r="D353" s="527" t="n">
        <v>187.91</v>
      </c>
    </row>
    <row r="354" customFormat="false" ht="15" hidden="false" customHeight="false" outlineLevel="0" collapsed="false">
      <c r="A354" s="526" t="n">
        <v>98446</v>
      </c>
      <c r="B354" s="526" t="s">
        <v>4995</v>
      </c>
      <c r="C354" s="526" t="s">
        <v>114</v>
      </c>
      <c r="D354" s="527" t="n">
        <v>243.05</v>
      </c>
    </row>
    <row r="355" customFormat="false" ht="15" hidden="false" customHeight="false" outlineLevel="0" collapsed="false">
      <c r="A355" s="526" t="n">
        <v>98447</v>
      </c>
      <c r="B355" s="526" t="s">
        <v>4996</v>
      </c>
      <c r="C355" s="526" t="s">
        <v>114</v>
      </c>
      <c r="D355" s="527" t="n">
        <v>160.33</v>
      </c>
    </row>
    <row r="356" customFormat="false" ht="15" hidden="false" customHeight="false" outlineLevel="0" collapsed="false">
      <c r="A356" s="526" t="n">
        <v>98448</v>
      </c>
      <c r="B356" s="526" t="s">
        <v>4997</v>
      </c>
      <c r="C356" s="526" t="s">
        <v>114</v>
      </c>
      <c r="D356" s="527" t="n">
        <v>203.36</v>
      </c>
    </row>
    <row r="357" customFormat="false" ht="15" hidden="false" customHeight="false" outlineLevel="0" collapsed="false">
      <c r="A357" s="526" t="n">
        <v>98449</v>
      </c>
      <c r="B357" s="526" t="s">
        <v>4998</v>
      </c>
      <c r="C357" s="526" t="s">
        <v>114</v>
      </c>
      <c r="D357" s="527" t="n">
        <v>188.93</v>
      </c>
    </row>
    <row r="358" customFormat="false" ht="15" hidden="false" customHeight="false" outlineLevel="0" collapsed="false">
      <c r="A358" s="526" t="n">
        <v>98450</v>
      </c>
      <c r="B358" s="526" t="s">
        <v>4999</v>
      </c>
      <c r="C358" s="526" t="s">
        <v>114</v>
      </c>
      <c r="D358" s="527" t="n">
        <v>193.63</v>
      </c>
    </row>
    <row r="359" customFormat="false" ht="15" hidden="false" customHeight="false" outlineLevel="0" collapsed="false">
      <c r="A359" s="526" t="n">
        <v>98451</v>
      </c>
      <c r="B359" s="526" t="s">
        <v>5000</v>
      </c>
      <c r="C359" s="526" t="s">
        <v>114</v>
      </c>
      <c r="D359" s="527" t="n">
        <v>166.42</v>
      </c>
    </row>
    <row r="360" customFormat="false" ht="15" hidden="false" customHeight="false" outlineLevel="0" collapsed="false">
      <c r="A360" s="526" t="n">
        <v>98452</v>
      </c>
      <c r="B360" s="526" t="s">
        <v>5001</v>
      </c>
      <c r="C360" s="526" t="s">
        <v>114</v>
      </c>
      <c r="D360" s="527" t="n">
        <v>169.28</v>
      </c>
    </row>
    <row r="361" customFormat="false" ht="15" hidden="false" customHeight="false" outlineLevel="0" collapsed="false">
      <c r="A361" s="526" t="n">
        <v>98453</v>
      </c>
      <c r="B361" s="526" t="s">
        <v>5002</v>
      </c>
      <c r="C361" s="526" t="s">
        <v>114</v>
      </c>
      <c r="D361" s="527" t="n">
        <v>227.98</v>
      </c>
    </row>
    <row r="362" customFormat="false" ht="15" hidden="false" customHeight="false" outlineLevel="0" collapsed="false">
      <c r="A362" s="526" t="n">
        <v>98454</v>
      </c>
      <c r="B362" s="526" t="s">
        <v>5003</v>
      </c>
      <c r="C362" s="526" t="s">
        <v>114</v>
      </c>
      <c r="D362" s="527" t="n">
        <v>296.53</v>
      </c>
    </row>
    <row r="363" customFormat="false" ht="15" hidden="false" customHeight="false" outlineLevel="0" collapsed="false">
      <c r="A363" s="526" t="n">
        <v>98455</v>
      </c>
      <c r="B363" s="526" t="s">
        <v>5004</v>
      </c>
      <c r="C363" s="526" t="s">
        <v>114</v>
      </c>
      <c r="D363" s="527" t="n">
        <v>197.62</v>
      </c>
    </row>
    <row r="364" customFormat="false" ht="15" hidden="false" customHeight="false" outlineLevel="0" collapsed="false">
      <c r="A364" s="526" t="n">
        <v>98456</v>
      </c>
      <c r="B364" s="526" t="s">
        <v>5005</v>
      </c>
      <c r="C364" s="526" t="s">
        <v>114</v>
      </c>
      <c r="D364" s="527" t="n">
        <v>253.14</v>
      </c>
    </row>
    <row r="365" customFormat="false" ht="15" hidden="false" customHeight="false" outlineLevel="0" collapsed="false">
      <c r="A365" s="526" t="n">
        <v>98458</v>
      </c>
      <c r="B365" s="526" t="s">
        <v>5006</v>
      </c>
      <c r="C365" s="526" t="s">
        <v>114</v>
      </c>
      <c r="D365" s="527" t="n">
        <v>148.98</v>
      </c>
    </row>
    <row r="366" customFormat="false" ht="15" hidden="false" customHeight="false" outlineLevel="0" collapsed="false">
      <c r="A366" s="526" t="n">
        <v>98459</v>
      </c>
      <c r="B366" s="526" t="s">
        <v>2076</v>
      </c>
      <c r="C366" s="526" t="s">
        <v>114</v>
      </c>
      <c r="D366" s="527" t="n">
        <v>122.36</v>
      </c>
    </row>
    <row r="367" customFormat="false" ht="15" hidden="false" customHeight="false" outlineLevel="0" collapsed="false">
      <c r="A367" s="526" t="n">
        <v>98460</v>
      </c>
      <c r="B367" s="526" t="s">
        <v>5007</v>
      </c>
      <c r="C367" s="526" t="s">
        <v>114</v>
      </c>
      <c r="D367" s="527" t="n">
        <v>176.77</v>
      </c>
    </row>
    <row r="368" customFormat="false" ht="15" hidden="false" customHeight="false" outlineLevel="0" collapsed="false">
      <c r="A368" s="526" t="n">
        <v>98461</v>
      </c>
      <c r="B368" s="526" t="s">
        <v>5008</v>
      </c>
      <c r="C368" s="526" t="s">
        <v>134</v>
      </c>
      <c r="D368" s="528" t="n">
        <v>5890.9</v>
      </c>
    </row>
    <row r="369" customFormat="false" ht="15" hidden="false" customHeight="false" outlineLevel="0" collapsed="false">
      <c r="A369" s="526" t="n">
        <v>98462</v>
      </c>
      <c r="B369" s="526" t="s">
        <v>5009</v>
      </c>
      <c r="C369" s="526" t="s">
        <v>134</v>
      </c>
      <c r="D369" s="528" t="n">
        <v>8830.02</v>
      </c>
    </row>
    <row r="370" customFormat="false" ht="15" hidden="false" customHeight="false" outlineLevel="0" collapsed="false">
      <c r="A370" s="526" t="n">
        <v>5631</v>
      </c>
      <c r="B370" s="526" t="s">
        <v>5010</v>
      </c>
      <c r="C370" s="526" t="s">
        <v>5011</v>
      </c>
      <c r="D370" s="527" t="n">
        <v>205.09</v>
      </c>
    </row>
    <row r="371" customFormat="false" ht="15" hidden="false" customHeight="false" outlineLevel="0" collapsed="false">
      <c r="A371" s="526" t="n">
        <v>5678</v>
      </c>
      <c r="B371" s="526" t="s">
        <v>5012</v>
      </c>
      <c r="C371" s="526" t="s">
        <v>5011</v>
      </c>
      <c r="D371" s="527" t="n">
        <v>137.63</v>
      </c>
    </row>
    <row r="372" customFormat="false" ht="15" hidden="false" customHeight="false" outlineLevel="0" collapsed="false">
      <c r="A372" s="526" t="n">
        <v>5680</v>
      </c>
      <c r="B372" s="526" t="s">
        <v>5013</v>
      </c>
      <c r="C372" s="526" t="s">
        <v>5011</v>
      </c>
      <c r="D372" s="527" t="n">
        <v>125.64</v>
      </c>
    </row>
    <row r="373" customFormat="false" ht="15" hidden="false" customHeight="false" outlineLevel="0" collapsed="false">
      <c r="A373" s="526" t="n">
        <v>5684</v>
      </c>
      <c r="B373" s="526" t="s">
        <v>5014</v>
      </c>
      <c r="C373" s="526" t="s">
        <v>5011</v>
      </c>
      <c r="D373" s="527" t="n">
        <v>159.91</v>
      </c>
    </row>
    <row r="374" customFormat="false" ht="15" hidden="false" customHeight="false" outlineLevel="0" collapsed="false">
      <c r="A374" s="526" t="n">
        <v>5689</v>
      </c>
      <c r="B374" s="526" t="s">
        <v>5015</v>
      </c>
      <c r="C374" s="526" t="s">
        <v>5011</v>
      </c>
      <c r="D374" s="527" t="n">
        <v>6.78</v>
      </c>
    </row>
    <row r="375" customFormat="false" ht="15" hidden="false" customHeight="false" outlineLevel="0" collapsed="false">
      <c r="A375" s="526" t="n">
        <v>5795</v>
      </c>
      <c r="B375" s="526" t="s">
        <v>5016</v>
      </c>
      <c r="C375" s="526" t="s">
        <v>5011</v>
      </c>
      <c r="D375" s="527" t="n">
        <v>25.62</v>
      </c>
    </row>
    <row r="376" customFormat="false" ht="15" hidden="false" customHeight="false" outlineLevel="0" collapsed="false">
      <c r="A376" s="526" t="n">
        <v>5811</v>
      </c>
      <c r="B376" s="526" t="s">
        <v>5017</v>
      </c>
      <c r="C376" s="526" t="s">
        <v>5011</v>
      </c>
      <c r="D376" s="527" t="n">
        <v>203.61</v>
      </c>
    </row>
    <row r="377" customFormat="false" ht="15" hidden="false" customHeight="false" outlineLevel="0" collapsed="false">
      <c r="A377" s="526" t="n">
        <v>5823</v>
      </c>
      <c r="B377" s="526" t="s">
        <v>5018</v>
      </c>
      <c r="C377" s="526" t="s">
        <v>5011</v>
      </c>
      <c r="D377" s="527" t="n">
        <v>207.94</v>
      </c>
    </row>
    <row r="378" customFormat="false" ht="15" hidden="false" customHeight="false" outlineLevel="0" collapsed="false">
      <c r="A378" s="526" t="n">
        <v>5824</v>
      </c>
      <c r="B378" s="526" t="s">
        <v>5019</v>
      </c>
      <c r="C378" s="526" t="s">
        <v>5011</v>
      </c>
      <c r="D378" s="527" t="n">
        <v>216</v>
      </c>
    </row>
    <row r="379" customFormat="false" ht="15" hidden="false" customHeight="false" outlineLevel="0" collapsed="false">
      <c r="A379" s="526" t="n">
        <v>5835</v>
      </c>
      <c r="B379" s="526" t="s">
        <v>5020</v>
      </c>
      <c r="C379" s="526" t="s">
        <v>5011</v>
      </c>
      <c r="D379" s="527" t="n">
        <v>388.54</v>
      </c>
    </row>
    <row r="380" customFormat="false" ht="15" hidden="false" customHeight="false" outlineLevel="0" collapsed="false">
      <c r="A380" s="526" t="n">
        <v>5839</v>
      </c>
      <c r="B380" s="526" t="s">
        <v>5021</v>
      </c>
      <c r="C380" s="526" t="s">
        <v>5011</v>
      </c>
      <c r="D380" s="527" t="n">
        <v>10.01</v>
      </c>
    </row>
    <row r="381" customFormat="false" ht="15" hidden="false" customHeight="false" outlineLevel="0" collapsed="false">
      <c r="A381" s="526" t="n">
        <v>5843</v>
      </c>
      <c r="B381" s="526" t="s">
        <v>5022</v>
      </c>
      <c r="C381" s="526" t="s">
        <v>5011</v>
      </c>
      <c r="D381" s="527" t="n">
        <v>163.7</v>
      </c>
    </row>
    <row r="382" customFormat="false" ht="15" hidden="false" customHeight="false" outlineLevel="0" collapsed="false">
      <c r="A382" s="526" t="n">
        <v>5847</v>
      </c>
      <c r="B382" s="526" t="s">
        <v>5023</v>
      </c>
      <c r="C382" s="526" t="s">
        <v>5011</v>
      </c>
      <c r="D382" s="527" t="n">
        <v>252.1</v>
      </c>
    </row>
    <row r="383" customFormat="false" ht="15" hidden="false" customHeight="false" outlineLevel="0" collapsed="false">
      <c r="A383" s="526" t="n">
        <v>5851</v>
      </c>
      <c r="B383" s="526" t="s">
        <v>5024</v>
      </c>
      <c r="C383" s="526" t="s">
        <v>5011</v>
      </c>
      <c r="D383" s="527" t="n">
        <v>240.34</v>
      </c>
    </row>
    <row r="384" customFormat="false" ht="15" hidden="false" customHeight="false" outlineLevel="0" collapsed="false">
      <c r="A384" s="526" t="n">
        <v>5855</v>
      </c>
      <c r="B384" s="526" t="s">
        <v>5025</v>
      </c>
      <c r="C384" s="526" t="s">
        <v>5011</v>
      </c>
      <c r="D384" s="527" t="n">
        <v>646.85</v>
      </c>
    </row>
    <row r="385" customFormat="false" ht="15" hidden="false" customHeight="false" outlineLevel="0" collapsed="false">
      <c r="A385" s="526" t="n">
        <v>5863</v>
      </c>
      <c r="B385" s="526" t="s">
        <v>5026</v>
      </c>
      <c r="C385" s="526" t="s">
        <v>5011</v>
      </c>
      <c r="D385" s="527" t="n">
        <v>24.36</v>
      </c>
    </row>
    <row r="386" customFormat="false" ht="15" hidden="false" customHeight="false" outlineLevel="0" collapsed="false">
      <c r="A386" s="526" t="n">
        <v>5867</v>
      </c>
      <c r="B386" s="526" t="s">
        <v>5027</v>
      </c>
      <c r="C386" s="526" t="s">
        <v>5011</v>
      </c>
      <c r="D386" s="527" t="n">
        <v>162.04</v>
      </c>
    </row>
    <row r="387" customFormat="false" ht="15" hidden="false" customHeight="false" outlineLevel="0" collapsed="false">
      <c r="A387" s="526" t="n">
        <v>5875</v>
      </c>
      <c r="B387" s="526" t="s">
        <v>5028</v>
      </c>
      <c r="C387" s="526" t="s">
        <v>5011</v>
      </c>
      <c r="D387" s="527" t="n">
        <v>126.19</v>
      </c>
    </row>
    <row r="388" customFormat="false" ht="15" hidden="false" customHeight="false" outlineLevel="0" collapsed="false">
      <c r="A388" s="526" t="n">
        <v>5879</v>
      </c>
      <c r="B388" s="526" t="s">
        <v>5029</v>
      </c>
      <c r="C388" s="526" t="s">
        <v>5011</v>
      </c>
      <c r="D388" s="527" t="n">
        <v>144.29</v>
      </c>
    </row>
    <row r="389" customFormat="false" ht="15" hidden="false" customHeight="false" outlineLevel="0" collapsed="false">
      <c r="A389" s="526" t="n">
        <v>5882</v>
      </c>
      <c r="B389" s="526" t="s">
        <v>5030</v>
      </c>
      <c r="C389" s="526" t="s">
        <v>5011</v>
      </c>
      <c r="D389" s="527" t="n">
        <v>122.59</v>
      </c>
    </row>
    <row r="390" customFormat="false" ht="15" hidden="false" customHeight="false" outlineLevel="0" collapsed="false">
      <c r="A390" s="526" t="n">
        <v>5890</v>
      </c>
      <c r="B390" s="526" t="s">
        <v>5031</v>
      </c>
      <c r="C390" s="526" t="s">
        <v>5011</v>
      </c>
      <c r="D390" s="527" t="n">
        <v>203.13</v>
      </c>
    </row>
    <row r="391" customFormat="false" ht="15" hidden="false" customHeight="false" outlineLevel="0" collapsed="false">
      <c r="A391" s="526" t="n">
        <v>5894</v>
      </c>
      <c r="B391" s="526" t="s">
        <v>5032</v>
      </c>
      <c r="C391" s="526" t="s">
        <v>5011</v>
      </c>
      <c r="D391" s="527" t="n">
        <v>211.85</v>
      </c>
    </row>
    <row r="392" customFormat="false" ht="15" hidden="false" customHeight="false" outlineLevel="0" collapsed="false">
      <c r="A392" s="526" t="n">
        <v>5901</v>
      </c>
      <c r="B392" s="526" t="s">
        <v>5033</v>
      </c>
      <c r="C392" s="526" t="s">
        <v>5011</v>
      </c>
      <c r="D392" s="527" t="n">
        <v>318.06</v>
      </c>
    </row>
    <row r="393" customFormat="false" ht="15" hidden="false" customHeight="false" outlineLevel="0" collapsed="false">
      <c r="A393" s="526" t="n">
        <v>5909</v>
      </c>
      <c r="B393" s="526" t="s">
        <v>5034</v>
      </c>
      <c r="C393" s="526" t="s">
        <v>5011</v>
      </c>
      <c r="D393" s="527" t="n">
        <v>32.59</v>
      </c>
    </row>
    <row r="394" customFormat="false" ht="15" hidden="false" customHeight="false" outlineLevel="0" collapsed="false">
      <c r="A394" s="526" t="n">
        <v>5921</v>
      </c>
      <c r="B394" s="526" t="s">
        <v>5035</v>
      </c>
      <c r="C394" s="526" t="s">
        <v>5011</v>
      </c>
      <c r="D394" s="527" t="n">
        <v>5.31</v>
      </c>
    </row>
    <row r="395" customFormat="false" ht="15" hidden="false" customHeight="false" outlineLevel="0" collapsed="false">
      <c r="A395" s="526" t="n">
        <v>5928</v>
      </c>
      <c r="B395" s="526" t="s">
        <v>5036</v>
      </c>
      <c r="C395" s="526" t="s">
        <v>5011</v>
      </c>
      <c r="D395" s="527" t="n">
        <v>274.93</v>
      </c>
    </row>
    <row r="396" customFormat="false" ht="15" hidden="false" customHeight="false" outlineLevel="0" collapsed="false">
      <c r="A396" s="526" t="n">
        <v>5932</v>
      </c>
      <c r="B396" s="526" t="s">
        <v>5037</v>
      </c>
      <c r="C396" s="526" t="s">
        <v>5011</v>
      </c>
      <c r="D396" s="527" t="n">
        <v>250.19</v>
      </c>
    </row>
    <row r="397" customFormat="false" ht="15" hidden="false" customHeight="false" outlineLevel="0" collapsed="false">
      <c r="A397" s="526" t="n">
        <v>5940</v>
      </c>
      <c r="B397" s="526" t="s">
        <v>5038</v>
      </c>
      <c r="C397" s="526" t="s">
        <v>5011</v>
      </c>
      <c r="D397" s="527" t="n">
        <v>177.04</v>
      </c>
    </row>
    <row r="398" customFormat="false" ht="15" hidden="false" customHeight="false" outlineLevel="0" collapsed="false">
      <c r="A398" s="526" t="n">
        <v>5944</v>
      </c>
      <c r="B398" s="526" t="s">
        <v>5039</v>
      </c>
      <c r="C398" s="526" t="s">
        <v>5011</v>
      </c>
      <c r="D398" s="527" t="n">
        <v>217.35</v>
      </c>
    </row>
    <row r="399" customFormat="false" ht="15" hidden="false" customHeight="false" outlineLevel="0" collapsed="false">
      <c r="A399" s="526" t="n">
        <v>5953</v>
      </c>
      <c r="B399" s="526" t="s">
        <v>5040</v>
      </c>
      <c r="C399" s="526" t="s">
        <v>5011</v>
      </c>
      <c r="D399" s="527" t="n">
        <v>59.72</v>
      </c>
    </row>
    <row r="400" customFormat="false" ht="15" hidden="false" customHeight="false" outlineLevel="0" collapsed="false">
      <c r="A400" s="526" t="n">
        <v>6259</v>
      </c>
      <c r="B400" s="526" t="s">
        <v>5041</v>
      </c>
      <c r="C400" s="526" t="s">
        <v>5011</v>
      </c>
      <c r="D400" s="527" t="n">
        <v>255.14</v>
      </c>
    </row>
    <row r="401" customFormat="false" ht="15" hidden="false" customHeight="false" outlineLevel="0" collapsed="false">
      <c r="A401" s="526" t="n">
        <v>6879</v>
      </c>
      <c r="B401" s="526" t="s">
        <v>5042</v>
      </c>
      <c r="C401" s="526" t="s">
        <v>5011</v>
      </c>
      <c r="D401" s="527" t="n">
        <v>212.69</v>
      </c>
    </row>
    <row r="402" customFormat="false" ht="15" hidden="false" customHeight="false" outlineLevel="0" collapsed="false">
      <c r="A402" s="526" t="n">
        <v>7030</v>
      </c>
      <c r="B402" s="526" t="s">
        <v>5043</v>
      </c>
      <c r="C402" s="526" t="s">
        <v>5011</v>
      </c>
      <c r="D402" s="527" t="n">
        <v>268.23</v>
      </c>
    </row>
    <row r="403" customFormat="false" ht="15" hidden="false" customHeight="false" outlineLevel="0" collapsed="false">
      <c r="A403" s="526" t="n">
        <v>7042</v>
      </c>
      <c r="B403" s="526" t="s">
        <v>5044</v>
      </c>
      <c r="C403" s="526" t="s">
        <v>5011</v>
      </c>
      <c r="D403" s="527" t="n">
        <v>23.74</v>
      </c>
    </row>
    <row r="404" customFormat="false" ht="15" hidden="false" customHeight="false" outlineLevel="0" collapsed="false">
      <c r="A404" s="526" t="n">
        <v>7049</v>
      </c>
      <c r="B404" s="526" t="s">
        <v>5045</v>
      </c>
      <c r="C404" s="526" t="s">
        <v>5011</v>
      </c>
      <c r="D404" s="527" t="n">
        <v>223.36</v>
      </c>
    </row>
    <row r="405" customFormat="false" ht="15" hidden="false" customHeight="false" outlineLevel="0" collapsed="false">
      <c r="A405" s="526" t="n">
        <v>67826</v>
      </c>
      <c r="B405" s="526" t="s">
        <v>5046</v>
      </c>
      <c r="C405" s="526" t="s">
        <v>5011</v>
      </c>
      <c r="D405" s="527" t="n">
        <v>186.5</v>
      </c>
    </row>
    <row r="406" customFormat="false" ht="15" hidden="false" customHeight="false" outlineLevel="0" collapsed="false">
      <c r="A406" s="526" t="n">
        <v>73417</v>
      </c>
      <c r="B406" s="526" t="s">
        <v>5047</v>
      </c>
      <c r="C406" s="526" t="s">
        <v>5011</v>
      </c>
      <c r="D406" s="527" t="n">
        <v>190.17</v>
      </c>
    </row>
    <row r="407" customFormat="false" ht="15" hidden="false" customHeight="false" outlineLevel="0" collapsed="false">
      <c r="A407" s="526" t="n">
        <v>73436</v>
      </c>
      <c r="B407" s="526" t="s">
        <v>5048</v>
      </c>
      <c r="C407" s="526" t="s">
        <v>5011</v>
      </c>
      <c r="D407" s="527" t="n">
        <v>163.19</v>
      </c>
    </row>
    <row r="408" customFormat="false" ht="15" hidden="false" customHeight="false" outlineLevel="0" collapsed="false">
      <c r="A408" s="526" t="n">
        <v>73467</v>
      </c>
      <c r="B408" s="526" t="s">
        <v>5049</v>
      </c>
      <c r="C408" s="526" t="s">
        <v>5011</v>
      </c>
      <c r="D408" s="527" t="n">
        <v>247.8</v>
      </c>
    </row>
    <row r="409" customFormat="false" ht="15" hidden="false" customHeight="false" outlineLevel="0" collapsed="false">
      <c r="A409" s="526" t="n">
        <v>73536</v>
      </c>
      <c r="B409" s="526" t="s">
        <v>5050</v>
      </c>
      <c r="C409" s="526" t="s">
        <v>5011</v>
      </c>
      <c r="D409" s="527" t="n">
        <v>20.08</v>
      </c>
    </row>
    <row r="410" customFormat="false" ht="15" hidden="false" customHeight="false" outlineLevel="0" collapsed="false">
      <c r="A410" s="526" t="n">
        <v>83362</v>
      </c>
      <c r="B410" s="526" t="s">
        <v>5051</v>
      </c>
      <c r="C410" s="526" t="s">
        <v>5011</v>
      </c>
      <c r="D410" s="527" t="n">
        <v>274.67</v>
      </c>
    </row>
    <row r="411" customFormat="false" ht="15" hidden="false" customHeight="false" outlineLevel="0" collapsed="false">
      <c r="A411" s="526" t="n">
        <v>83765</v>
      </c>
      <c r="B411" s="526" t="s">
        <v>5052</v>
      </c>
      <c r="C411" s="526" t="s">
        <v>5011</v>
      </c>
      <c r="D411" s="527" t="n">
        <v>96.25</v>
      </c>
    </row>
    <row r="412" customFormat="false" ht="15" hidden="false" customHeight="false" outlineLevel="0" collapsed="false">
      <c r="A412" s="526" t="n">
        <v>87445</v>
      </c>
      <c r="B412" s="526" t="s">
        <v>5053</v>
      </c>
      <c r="C412" s="526" t="s">
        <v>5011</v>
      </c>
      <c r="D412" s="527" t="n">
        <v>5.47</v>
      </c>
    </row>
    <row r="413" customFormat="false" ht="15" hidden="false" customHeight="false" outlineLevel="0" collapsed="false">
      <c r="A413" s="526" t="n">
        <v>88386</v>
      </c>
      <c r="B413" s="526" t="s">
        <v>5054</v>
      </c>
      <c r="C413" s="526" t="s">
        <v>5011</v>
      </c>
      <c r="D413" s="527" t="n">
        <v>4.34</v>
      </c>
    </row>
    <row r="414" customFormat="false" ht="15" hidden="false" customHeight="false" outlineLevel="0" collapsed="false">
      <c r="A414" s="526" t="n">
        <v>88393</v>
      </c>
      <c r="B414" s="526" t="s">
        <v>5055</v>
      </c>
      <c r="C414" s="526" t="s">
        <v>5011</v>
      </c>
      <c r="D414" s="527" t="n">
        <v>5.82</v>
      </c>
    </row>
    <row r="415" customFormat="false" ht="15" hidden="false" customHeight="false" outlineLevel="0" collapsed="false">
      <c r="A415" s="526" t="n">
        <v>88399</v>
      </c>
      <c r="B415" s="526" t="s">
        <v>5056</v>
      </c>
      <c r="C415" s="526" t="s">
        <v>5011</v>
      </c>
      <c r="D415" s="527" t="n">
        <v>3.37</v>
      </c>
    </row>
    <row r="416" customFormat="false" ht="15" hidden="false" customHeight="false" outlineLevel="0" collapsed="false">
      <c r="A416" s="526" t="n">
        <v>88418</v>
      </c>
      <c r="B416" s="526" t="s">
        <v>5057</v>
      </c>
      <c r="C416" s="526" t="s">
        <v>5011</v>
      </c>
      <c r="D416" s="527" t="n">
        <v>15.97</v>
      </c>
    </row>
    <row r="417" customFormat="false" ht="15" hidden="false" customHeight="false" outlineLevel="0" collapsed="false">
      <c r="A417" s="526" t="n">
        <v>88433</v>
      </c>
      <c r="B417" s="526" t="s">
        <v>5058</v>
      </c>
      <c r="C417" s="526" t="s">
        <v>5011</v>
      </c>
      <c r="D417" s="527" t="n">
        <v>20.95</v>
      </c>
    </row>
    <row r="418" customFormat="false" ht="15" hidden="false" customHeight="false" outlineLevel="0" collapsed="false">
      <c r="A418" s="526" t="n">
        <v>88830</v>
      </c>
      <c r="B418" s="526" t="s">
        <v>5059</v>
      </c>
      <c r="C418" s="526" t="s">
        <v>5011</v>
      </c>
      <c r="D418" s="527" t="n">
        <v>1.67</v>
      </c>
    </row>
    <row r="419" customFormat="false" ht="15" hidden="false" customHeight="false" outlineLevel="0" collapsed="false">
      <c r="A419" s="526" t="n">
        <v>88843</v>
      </c>
      <c r="B419" s="526" t="s">
        <v>5060</v>
      </c>
      <c r="C419" s="526" t="s">
        <v>5011</v>
      </c>
      <c r="D419" s="527" t="n">
        <v>200.72</v>
      </c>
    </row>
    <row r="420" customFormat="false" ht="15" hidden="false" customHeight="false" outlineLevel="0" collapsed="false">
      <c r="A420" s="526" t="n">
        <v>88907</v>
      </c>
      <c r="B420" s="526" t="s">
        <v>5061</v>
      </c>
      <c r="C420" s="526" t="s">
        <v>5011</v>
      </c>
      <c r="D420" s="527" t="n">
        <v>243.57</v>
      </c>
    </row>
    <row r="421" customFormat="false" ht="15" hidden="false" customHeight="false" outlineLevel="0" collapsed="false">
      <c r="A421" s="526" t="n">
        <v>89021</v>
      </c>
      <c r="B421" s="526" t="s">
        <v>5062</v>
      </c>
      <c r="C421" s="526" t="s">
        <v>5011</v>
      </c>
      <c r="D421" s="527" t="n">
        <v>2.12</v>
      </c>
    </row>
    <row r="422" customFormat="false" ht="15" hidden="false" customHeight="false" outlineLevel="0" collapsed="false">
      <c r="A422" s="526" t="n">
        <v>89028</v>
      </c>
      <c r="B422" s="526" t="s">
        <v>5063</v>
      </c>
      <c r="C422" s="526" t="s">
        <v>5011</v>
      </c>
      <c r="D422" s="527" t="n">
        <v>180.51</v>
      </c>
    </row>
    <row r="423" customFormat="false" ht="15" hidden="false" customHeight="false" outlineLevel="0" collapsed="false">
      <c r="A423" s="526" t="n">
        <v>89032</v>
      </c>
      <c r="B423" s="526" t="s">
        <v>5064</v>
      </c>
      <c r="C423" s="526" t="s">
        <v>5011</v>
      </c>
      <c r="D423" s="527" t="n">
        <v>180.55</v>
      </c>
    </row>
    <row r="424" customFormat="false" ht="15" hidden="false" customHeight="false" outlineLevel="0" collapsed="false">
      <c r="A424" s="526" t="n">
        <v>89035</v>
      </c>
      <c r="B424" s="526" t="s">
        <v>5065</v>
      </c>
      <c r="C424" s="526" t="s">
        <v>5011</v>
      </c>
      <c r="D424" s="527" t="n">
        <v>122.32</v>
      </c>
    </row>
    <row r="425" customFormat="false" ht="15" hidden="false" customHeight="false" outlineLevel="0" collapsed="false">
      <c r="A425" s="526" t="n">
        <v>89225</v>
      </c>
      <c r="B425" s="526" t="s">
        <v>5066</v>
      </c>
      <c r="C425" s="526" t="s">
        <v>5011</v>
      </c>
      <c r="D425" s="527" t="n">
        <v>5.12</v>
      </c>
    </row>
    <row r="426" customFormat="false" ht="15" hidden="false" customHeight="false" outlineLevel="0" collapsed="false">
      <c r="A426" s="526" t="n">
        <v>89234</v>
      </c>
      <c r="B426" s="526" t="s">
        <v>5067</v>
      </c>
      <c r="C426" s="526" t="s">
        <v>5011</v>
      </c>
      <c r="D426" s="527" t="n">
        <v>593.25</v>
      </c>
    </row>
    <row r="427" customFormat="false" ht="15" hidden="false" customHeight="false" outlineLevel="0" collapsed="false">
      <c r="A427" s="526" t="n">
        <v>89242</v>
      </c>
      <c r="B427" s="526" t="s">
        <v>5068</v>
      </c>
      <c r="C427" s="526" t="s">
        <v>5011</v>
      </c>
      <c r="D427" s="528" t="n">
        <v>1408.12</v>
      </c>
    </row>
    <row r="428" customFormat="false" ht="15" hidden="false" customHeight="false" outlineLevel="0" collapsed="false">
      <c r="A428" s="526" t="n">
        <v>89250</v>
      </c>
      <c r="B428" s="526" t="s">
        <v>5069</v>
      </c>
      <c r="C428" s="526" t="s">
        <v>5011</v>
      </c>
      <c r="D428" s="528" t="n">
        <v>1219.13</v>
      </c>
    </row>
    <row r="429" customFormat="false" ht="15" hidden="false" customHeight="false" outlineLevel="0" collapsed="false">
      <c r="A429" s="526" t="n">
        <v>89257</v>
      </c>
      <c r="B429" s="526" t="s">
        <v>5070</v>
      </c>
      <c r="C429" s="526" t="s">
        <v>5011</v>
      </c>
      <c r="D429" s="527" t="n">
        <v>334.19</v>
      </c>
    </row>
    <row r="430" customFormat="false" ht="15" hidden="false" customHeight="false" outlineLevel="0" collapsed="false">
      <c r="A430" s="526" t="n">
        <v>89272</v>
      </c>
      <c r="B430" s="526" t="s">
        <v>5071</v>
      </c>
      <c r="C430" s="526" t="s">
        <v>5011</v>
      </c>
      <c r="D430" s="527" t="n">
        <v>207.25</v>
      </c>
    </row>
    <row r="431" customFormat="false" ht="15" hidden="false" customHeight="false" outlineLevel="0" collapsed="false">
      <c r="A431" s="526" t="n">
        <v>89278</v>
      </c>
      <c r="B431" s="526" t="s">
        <v>5072</v>
      </c>
      <c r="C431" s="526" t="s">
        <v>5011</v>
      </c>
      <c r="D431" s="527" t="n">
        <v>13</v>
      </c>
    </row>
    <row r="432" customFormat="false" ht="15" hidden="false" customHeight="false" outlineLevel="0" collapsed="false">
      <c r="A432" s="526" t="n">
        <v>89843</v>
      </c>
      <c r="B432" s="526" t="s">
        <v>5073</v>
      </c>
      <c r="C432" s="526" t="s">
        <v>5011</v>
      </c>
      <c r="D432" s="527" t="n">
        <v>204.37</v>
      </c>
    </row>
    <row r="433" customFormat="false" ht="15" hidden="false" customHeight="false" outlineLevel="0" collapsed="false">
      <c r="A433" s="526" t="n">
        <v>89876</v>
      </c>
      <c r="B433" s="526" t="s">
        <v>5074</v>
      </c>
      <c r="C433" s="526" t="s">
        <v>5011</v>
      </c>
      <c r="D433" s="527" t="n">
        <v>326.13</v>
      </c>
    </row>
    <row r="434" customFormat="false" ht="15" hidden="false" customHeight="false" outlineLevel="0" collapsed="false">
      <c r="A434" s="526" t="n">
        <v>89883</v>
      </c>
      <c r="B434" s="526" t="s">
        <v>5075</v>
      </c>
      <c r="C434" s="526" t="s">
        <v>5011</v>
      </c>
      <c r="D434" s="527" t="n">
        <v>360.57</v>
      </c>
    </row>
    <row r="435" customFormat="false" ht="15" hidden="false" customHeight="false" outlineLevel="0" collapsed="false">
      <c r="A435" s="526" t="n">
        <v>90586</v>
      </c>
      <c r="B435" s="526" t="s">
        <v>5076</v>
      </c>
      <c r="C435" s="526" t="s">
        <v>5011</v>
      </c>
      <c r="D435" s="527" t="n">
        <v>1.15</v>
      </c>
    </row>
    <row r="436" customFormat="false" ht="15" hidden="false" customHeight="false" outlineLevel="0" collapsed="false">
      <c r="A436" s="526" t="n">
        <v>90625</v>
      </c>
      <c r="B436" s="526" t="s">
        <v>5077</v>
      </c>
      <c r="C436" s="526" t="s">
        <v>5011</v>
      </c>
      <c r="D436" s="527" t="n">
        <v>6.98</v>
      </c>
    </row>
    <row r="437" customFormat="false" ht="15" hidden="false" customHeight="false" outlineLevel="0" collapsed="false">
      <c r="A437" s="526" t="n">
        <v>90631</v>
      </c>
      <c r="B437" s="526" t="s">
        <v>5078</v>
      </c>
      <c r="C437" s="526" t="s">
        <v>5011</v>
      </c>
      <c r="D437" s="527" t="n">
        <v>140.63</v>
      </c>
    </row>
    <row r="438" customFormat="false" ht="15" hidden="false" customHeight="false" outlineLevel="0" collapsed="false">
      <c r="A438" s="526" t="n">
        <v>90637</v>
      </c>
      <c r="B438" s="526" t="s">
        <v>5079</v>
      </c>
      <c r="C438" s="526" t="s">
        <v>5011</v>
      </c>
      <c r="D438" s="527" t="n">
        <v>15.19</v>
      </c>
    </row>
    <row r="439" customFormat="false" ht="15" hidden="false" customHeight="false" outlineLevel="0" collapsed="false">
      <c r="A439" s="526" t="n">
        <v>90643</v>
      </c>
      <c r="B439" s="526" t="s">
        <v>5080</v>
      </c>
      <c r="C439" s="526" t="s">
        <v>5011</v>
      </c>
      <c r="D439" s="527" t="n">
        <v>29</v>
      </c>
    </row>
    <row r="440" customFormat="false" ht="15" hidden="false" customHeight="false" outlineLevel="0" collapsed="false">
      <c r="A440" s="526" t="n">
        <v>90650</v>
      </c>
      <c r="B440" s="526" t="s">
        <v>5081</v>
      </c>
      <c r="C440" s="526" t="s">
        <v>5011</v>
      </c>
      <c r="D440" s="527" t="n">
        <v>8.87</v>
      </c>
    </row>
    <row r="441" customFormat="false" ht="15" hidden="false" customHeight="false" outlineLevel="0" collapsed="false">
      <c r="A441" s="526" t="n">
        <v>90656</v>
      </c>
      <c r="B441" s="526" t="s">
        <v>5082</v>
      </c>
      <c r="C441" s="526" t="s">
        <v>5011</v>
      </c>
      <c r="D441" s="527" t="n">
        <v>15</v>
      </c>
    </row>
    <row r="442" customFormat="false" ht="15" hidden="false" customHeight="false" outlineLevel="0" collapsed="false">
      <c r="A442" s="526" t="n">
        <v>90662</v>
      </c>
      <c r="B442" s="526" t="s">
        <v>5083</v>
      </c>
      <c r="C442" s="526" t="s">
        <v>5011</v>
      </c>
      <c r="D442" s="527" t="n">
        <v>15.77</v>
      </c>
    </row>
    <row r="443" customFormat="false" ht="15" hidden="false" customHeight="false" outlineLevel="0" collapsed="false">
      <c r="A443" s="526" t="n">
        <v>90668</v>
      </c>
      <c r="B443" s="526" t="s">
        <v>5084</v>
      </c>
      <c r="C443" s="526" t="s">
        <v>5011</v>
      </c>
      <c r="D443" s="527" t="n">
        <v>32.21</v>
      </c>
    </row>
    <row r="444" customFormat="false" ht="15" hidden="false" customHeight="false" outlineLevel="0" collapsed="false">
      <c r="A444" s="526" t="n">
        <v>90674</v>
      </c>
      <c r="B444" s="526" t="s">
        <v>5085</v>
      </c>
      <c r="C444" s="526" t="s">
        <v>5011</v>
      </c>
      <c r="D444" s="527" t="n">
        <v>681.71</v>
      </c>
    </row>
    <row r="445" customFormat="false" ht="15" hidden="false" customHeight="false" outlineLevel="0" collapsed="false">
      <c r="A445" s="526" t="n">
        <v>90680</v>
      </c>
      <c r="B445" s="526" t="s">
        <v>5086</v>
      </c>
      <c r="C445" s="526" t="s">
        <v>5011</v>
      </c>
      <c r="D445" s="527" t="n">
        <v>411.89</v>
      </c>
    </row>
    <row r="446" customFormat="false" ht="15" hidden="false" customHeight="false" outlineLevel="0" collapsed="false">
      <c r="A446" s="526" t="n">
        <v>90686</v>
      </c>
      <c r="B446" s="526" t="s">
        <v>5087</v>
      </c>
      <c r="C446" s="526" t="s">
        <v>5011</v>
      </c>
      <c r="D446" s="527" t="n">
        <v>153.51</v>
      </c>
    </row>
    <row r="447" customFormat="false" ht="15" hidden="false" customHeight="false" outlineLevel="0" collapsed="false">
      <c r="A447" s="526" t="n">
        <v>90692</v>
      </c>
      <c r="B447" s="526" t="s">
        <v>5088</v>
      </c>
      <c r="C447" s="526" t="s">
        <v>5011</v>
      </c>
      <c r="D447" s="527" t="n">
        <v>124.51</v>
      </c>
    </row>
    <row r="448" customFormat="false" ht="15" hidden="false" customHeight="false" outlineLevel="0" collapsed="false">
      <c r="A448" s="526" t="n">
        <v>90964</v>
      </c>
      <c r="B448" s="526" t="s">
        <v>5089</v>
      </c>
      <c r="C448" s="526" t="s">
        <v>5011</v>
      </c>
      <c r="D448" s="527" t="n">
        <v>31.68</v>
      </c>
    </row>
    <row r="449" customFormat="false" ht="15" hidden="false" customHeight="false" outlineLevel="0" collapsed="false">
      <c r="A449" s="526" t="n">
        <v>90972</v>
      </c>
      <c r="B449" s="526" t="s">
        <v>5090</v>
      </c>
      <c r="C449" s="526" t="s">
        <v>5011</v>
      </c>
      <c r="D449" s="527" t="n">
        <v>77.43</v>
      </c>
    </row>
    <row r="450" customFormat="false" ht="15" hidden="false" customHeight="false" outlineLevel="0" collapsed="false">
      <c r="A450" s="526" t="n">
        <v>90979</v>
      </c>
      <c r="B450" s="526" t="s">
        <v>5091</v>
      </c>
      <c r="C450" s="526" t="s">
        <v>5011</v>
      </c>
      <c r="D450" s="527" t="n">
        <v>199.99</v>
      </c>
    </row>
    <row r="451" customFormat="false" ht="15" hidden="false" customHeight="false" outlineLevel="0" collapsed="false">
      <c r="A451" s="526" t="n">
        <v>90991</v>
      </c>
      <c r="B451" s="526" t="s">
        <v>5092</v>
      </c>
      <c r="C451" s="526" t="s">
        <v>5011</v>
      </c>
      <c r="D451" s="527" t="n">
        <v>199.2</v>
      </c>
    </row>
    <row r="452" customFormat="false" ht="15" hidden="false" customHeight="false" outlineLevel="0" collapsed="false">
      <c r="A452" s="526" t="n">
        <v>90999</v>
      </c>
      <c r="B452" s="526" t="s">
        <v>5093</v>
      </c>
      <c r="C452" s="526" t="s">
        <v>5011</v>
      </c>
      <c r="D452" s="527" t="n">
        <v>102.29</v>
      </c>
    </row>
    <row r="453" customFormat="false" ht="15" hidden="false" customHeight="false" outlineLevel="0" collapsed="false">
      <c r="A453" s="526" t="n">
        <v>91031</v>
      </c>
      <c r="B453" s="526" t="s">
        <v>5094</v>
      </c>
      <c r="C453" s="526" t="s">
        <v>5011</v>
      </c>
      <c r="D453" s="527" t="n">
        <v>259.66</v>
      </c>
    </row>
    <row r="454" customFormat="false" ht="15" hidden="false" customHeight="false" outlineLevel="0" collapsed="false">
      <c r="A454" s="526" t="n">
        <v>91277</v>
      </c>
      <c r="B454" s="526" t="s">
        <v>5095</v>
      </c>
      <c r="C454" s="526" t="s">
        <v>5011</v>
      </c>
      <c r="D454" s="527" t="n">
        <v>9.35</v>
      </c>
    </row>
    <row r="455" customFormat="false" ht="15" hidden="false" customHeight="false" outlineLevel="0" collapsed="false">
      <c r="A455" s="526" t="n">
        <v>91283</v>
      </c>
      <c r="B455" s="526" t="s">
        <v>5096</v>
      </c>
      <c r="C455" s="526" t="s">
        <v>5011</v>
      </c>
      <c r="D455" s="527" t="n">
        <v>10.23</v>
      </c>
    </row>
    <row r="456" customFormat="false" ht="15" hidden="false" customHeight="false" outlineLevel="0" collapsed="false">
      <c r="A456" s="526" t="n">
        <v>91386</v>
      </c>
      <c r="B456" s="526" t="s">
        <v>5097</v>
      </c>
      <c r="C456" s="526" t="s">
        <v>5011</v>
      </c>
      <c r="D456" s="527" t="n">
        <v>268.14</v>
      </c>
    </row>
    <row r="457" customFormat="false" ht="15" hidden="false" customHeight="false" outlineLevel="0" collapsed="false">
      <c r="A457" s="526" t="n">
        <v>91533</v>
      </c>
      <c r="B457" s="526" t="s">
        <v>5098</v>
      </c>
      <c r="C457" s="526" t="s">
        <v>5011</v>
      </c>
      <c r="D457" s="527" t="n">
        <v>29.62</v>
      </c>
    </row>
    <row r="458" customFormat="false" ht="15" hidden="false" customHeight="false" outlineLevel="0" collapsed="false">
      <c r="A458" s="526" t="n">
        <v>91634</v>
      </c>
      <c r="B458" s="526" t="s">
        <v>5099</v>
      </c>
      <c r="C458" s="526" t="s">
        <v>5011</v>
      </c>
      <c r="D458" s="527" t="n">
        <v>232.52</v>
      </c>
    </row>
    <row r="459" customFormat="false" ht="15" hidden="false" customHeight="false" outlineLevel="0" collapsed="false">
      <c r="A459" s="526" t="n">
        <v>91645</v>
      </c>
      <c r="B459" s="526" t="s">
        <v>5100</v>
      </c>
      <c r="C459" s="526" t="s">
        <v>5011</v>
      </c>
      <c r="D459" s="527" t="n">
        <v>468.5</v>
      </c>
    </row>
    <row r="460" customFormat="false" ht="15" hidden="false" customHeight="false" outlineLevel="0" collapsed="false">
      <c r="A460" s="526" t="n">
        <v>91692</v>
      </c>
      <c r="B460" s="526" t="s">
        <v>5101</v>
      </c>
      <c r="C460" s="526" t="s">
        <v>5011</v>
      </c>
      <c r="D460" s="527" t="n">
        <v>23.08</v>
      </c>
    </row>
    <row r="461" customFormat="false" ht="15" hidden="false" customHeight="false" outlineLevel="0" collapsed="false">
      <c r="A461" s="526" t="n">
        <v>92043</v>
      </c>
      <c r="B461" s="526" t="s">
        <v>5102</v>
      </c>
      <c r="C461" s="526" t="s">
        <v>5011</v>
      </c>
      <c r="D461" s="527" t="n">
        <v>13.19</v>
      </c>
    </row>
    <row r="462" customFormat="false" ht="15" hidden="false" customHeight="false" outlineLevel="0" collapsed="false">
      <c r="A462" s="526" t="n">
        <v>92106</v>
      </c>
      <c r="B462" s="526" t="s">
        <v>5103</v>
      </c>
      <c r="C462" s="526" t="s">
        <v>5011</v>
      </c>
      <c r="D462" s="527" t="n">
        <v>338.5</v>
      </c>
    </row>
    <row r="463" customFormat="false" ht="15" hidden="false" customHeight="false" outlineLevel="0" collapsed="false">
      <c r="A463" s="526" t="n">
        <v>92112</v>
      </c>
      <c r="B463" s="526" t="s">
        <v>5104</v>
      </c>
      <c r="C463" s="526" t="s">
        <v>5011</v>
      </c>
      <c r="D463" s="527" t="n">
        <v>3.49</v>
      </c>
    </row>
    <row r="464" customFormat="false" ht="15" hidden="false" customHeight="false" outlineLevel="0" collapsed="false">
      <c r="A464" s="526" t="n">
        <v>92118</v>
      </c>
      <c r="B464" s="526" t="s">
        <v>5105</v>
      </c>
      <c r="C464" s="526" t="s">
        <v>5011</v>
      </c>
      <c r="D464" s="527" t="n">
        <v>0.51</v>
      </c>
    </row>
    <row r="465" customFormat="false" ht="15" hidden="false" customHeight="false" outlineLevel="0" collapsed="false">
      <c r="A465" s="526" t="n">
        <v>92138</v>
      </c>
      <c r="B465" s="526" t="s">
        <v>5106</v>
      </c>
      <c r="C465" s="526" t="s">
        <v>5011</v>
      </c>
      <c r="D465" s="527" t="n">
        <v>94.04</v>
      </c>
    </row>
    <row r="466" customFormat="false" ht="15" hidden="false" customHeight="false" outlineLevel="0" collapsed="false">
      <c r="A466" s="526" t="n">
        <v>92145</v>
      </c>
      <c r="B466" s="526" t="s">
        <v>5107</v>
      </c>
      <c r="C466" s="526" t="s">
        <v>5011</v>
      </c>
      <c r="D466" s="527" t="n">
        <v>74</v>
      </c>
    </row>
    <row r="467" customFormat="false" ht="15" hidden="false" customHeight="false" outlineLevel="0" collapsed="false">
      <c r="A467" s="526" t="n">
        <v>92242</v>
      </c>
      <c r="B467" s="526" t="s">
        <v>5108</v>
      </c>
      <c r="C467" s="526" t="s">
        <v>5011</v>
      </c>
      <c r="D467" s="527" t="n">
        <v>405.76</v>
      </c>
    </row>
    <row r="468" customFormat="false" ht="15" hidden="false" customHeight="false" outlineLevel="0" collapsed="false">
      <c r="A468" s="526" t="n">
        <v>92716</v>
      </c>
      <c r="B468" s="526" t="s">
        <v>5109</v>
      </c>
      <c r="C468" s="526" t="s">
        <v>5011</v>
      </c>
      <c r="D468" s="527" t="n">
        <v>82.11</v>
      </c>
    </row>
    <row r="469" customFormat="false" ht="15" hidden="false" customHeight="false" outlineLevel="0" collapsed="false">
      <c r="A469" s="526" t="n">
        <v>92960</v>
      </c>
      <c r="B469" s="526" t="s">
        <v>5110</v>
      </c>
      <c r="C469" s="526" t="s">
        <v>5011</v>
      </c>
      <c r="D469" s="527" t="n">
        <v>19.28</v>
      </c>
    </row>
    <row r="470" customFormat="false" ht="15" hidden="false" customHeight="false" outlineLevel="0" collapsed="false">
      <c r="A470" s="526" t="n">
        <v>92966</v>
      </c>
      <c r="B470" s="526" t="s">
        <v>5111</v>
      </c>
      <c r="C470" s="526" t="s">
        <v>5011</v>
      </c>
      <c r="D470" s="527" t="n">
        <v>25.72</v>
      </c>
    </row>
    <row r="471" customFormat="false" ht="15" hidden="false" customHeight="false" outlineLevel="0" collapsed="false">
      <c r="A471" s="526" t="n">
        <v>93224</v>
      </c>
      <c r="B471" s="526" t="s">
        <v>5112</v>
      </c>
      <c r="C471" s="526" t="s">
        <v>5011</v>
      </c>
      <c r="D471" s="528" t="n">
        <v>1018.03</v>
      </c>
    </row>
    <row r="472" customFormat="false" ht="15" hidden="false" customHeight="false" outlineLevel="0" collapsed="false">
      <c r="A472" s="526" t="n">
        <v>93233</v>
      </c>
      <c r="B472" s="526" t="s">
        <v>5113</v>
      </c>
      <c r="C472" s="526" t="s">
        <v>5011</v>
      </c>
      <c r="D472" s="527" t="n">
        <v>5.51</v>
      </c>
    </row>
    <row r="473" customFormat="false" ht="15" hidden="false" customHeight="false" outlineLevel="0" collapsed="false">
      <c r="A473" s="526" t="n">
        <v>93272</v>
      </c>
      <c r="B473" s="526" t="s">
        <v>5114</v>
      </c>
      <c r="C473" s="526" t="s">
        <v>5011</v>
      </c>
      <c r="D473" s="527" t="n">
        <v>95.6</v>
      </c>
    </row>
    <row r="474" customFormat="false" ht="15" hidden="false" customHeight="false" outlineLevel="0" collapsed="false">
      <c r="A474" s="526" t="n">
        <v>93281</v>
      </c>
      <c r="B474" s="526" t="s">
        <v>5115</v>
      </c>
      <c r="C474" s="526" t="s">
        <v>5011</v>
      </c>
      <c r="D474" s="527" t="n">
        <v>23.23</v>
      </c>
    </row>
    <row r="475" customFormat="false" ht="15" hidden="false" customHeight="false" outlineLevel="0" collapsed="false">
      <c r="A475" s="526" t="n">
        <v>93287</v>
      </c>
      <c r="B475" s="526" t="s">
        <v>5116</v>
      </c>
      <c r="C475" s="526" t="s">
        <v>5011</v>
      </c>
      <c r="D475" s="527" t="n">
        <v>331.03</v>
      </c>
    </row>
    <row r="476" customFormat="false" ht="15" hidden="false" customHeight="false" outlineLevel="0" collapsed="false">
      <c r="A476" s="526" t="n">
        <v>93402</v>
      </c>
      <c r="B476" s="526" t="s">
        <v>5117</v>
      </c>
      <c r="C476" s="526" t="s">
        <v>5011</v>
      </c>
      <c r="D476" s="527" t="n">
        <v>269.09</v>
      </c>
    </row>
    <row r="477" customFormat="false" ht="15" hidden="false" customHeight="false" outlineLevel="0" collapsed="false">
      <c r="A477" s="526" t="n">
        <v>93408</v>
      </c>
      <c r="B477" s="526" t="s">
        <v>5118</v>
      </c>
      <c r="C477" s="526" t="s">
        <v>5011</v>
      </c>
      <c r="D477" s="527" t="n">
        <v>85.29</v>
      </c>
    </row>
    <row r="478" customFormat="false" ht="15" hidden="false" customHeight="false" outlineLevel="0" collapsed="false">
      <c r="A478" s="526" t="n">
        <v>93415</v>
      </c>
      <c r="B478" s="526" t="s">
        <v>5119</v>
      </c>
      <c r="C478" s="526" t="s">
        <v>5011</v>
      </c>
      <c r="D478" s="527" t="n">
        <v>14.72</v>
      </c>
    </row>
    <row r="479" customFormat="false" ht="15" hidden="false" customHeight="false" outlineLevel="0" collapsed="false">
      <c r="A479" s="526" t="n">
        <v>93421</v>
      </c>
      <c r="B479" s="526" t="s">
        <v>5120</v>
      </c>
      <c r="C479" s="526" t="s">
        <v>5011</v>
      </c>
      <c r="D479" s="527" t="n">
        <v>75.97</v>
      </c>
    </row>
    <row r="480" customFormat="false" ht="15" hidden="false" customHeight="false" outlineLevel="0" collapsed="false">
      <c r="A480" s="526" t="n">
        <v>93427</v>
      </c>
      <c r="B480" s="526" t="s">
        <v>5121</v>
      </c>
      <c r="C480" s="526" t="s">
        <v>5011</v>
      </c>
      <c r="D480" s="527" t="n">
        <v>172.97</v>
      </c>
    </row>
    <row r="481" customFormat="false" ht="15" hidden="false" customHeight="false" outlineLevel="0" collapsed="false">
      <c r="A481" s="526" t="n">
        <v>93433</v>
      </c>
      <c r="B481" s="526" t="s">
        <v>5122</v>
      </c>
      <c r="C481" s="526" t="s">
        <v>5011</v>
      </c>
      <c r="D481" s="528" t="n">
        <v>2559.53</v>
      </c>
    </row>
    <row r="482" customFormat="false" ht="15" hidden="false" customHeight="false" outlineLevel="0" collapsed="false">
      <c r="A482" s="526" t="n">
        <v>93439</v>
      </c>
      <c r="B482" s="526" t="s">
        <v>5123</v>
      </c>
      <c r="C482" s="526" t="s">
        <v>5011</v>
      </c>
      <c r="D482" s="527" t="n">
        <v>242.78</v>
      </c>
    </row>
    <row r="483" customFormat="false" ht="15" hidden="false" customHeight="false" outlineLevel="0" collapsed="false">
      <c r="A483" s="526" t="n">
        <v>95121</v>
      </c>
      <c r="B483" s="526" t="s">
        <v>5124</v>
      </c>
      <c r="C483" s="526" t="s">
        <v>5011</v>
      </c>
      <c r="D483" s="527" t="n">
        <v>286.76</v>
      </c>
    </row>
    <row r="484" customFormat="false" ht="15" hidden="false" customHeight="false" outlineLevel="0" collapsed="false">
      <c r="A484" s="526" t="n">
        <v>95127</v>
      </c>
      <c r="B484" s="526" t="s">
        <v>5125</v>
      </c>
      <c r="C484" s="526" t="s">
        <v>5011</v>
      </c>
      <c r="D484" s="527" t="n">
        <v>212.35</v>
      </c>
    </row>
    <row r="485" customFormat="false" ht="15" hidden="false" customHeight="false" outlineLevel="0" collapsed="false">
      <c r="A485" s="526" t="n">
        <v>95133</v>
      </c>
      <c r="B485" s="526" t="s">
        <v>5126</v>
      </c>
      <c r="C485" s="526" t="s">
        <v>5011</v>
      </c>
      <c r="D485" s="527" t="n">
        <v>175.89</v>
      </c>
    </row>
    <row r="486" customFormat="false" ht="15" hidden="false" customHeight="false" outlineLevel="0" collapsed="false">
      <c r="A486" s="526" t="n">
        <v>95139</v>
      </c>
      <c r="B486" s="526" t="s">
        <v>5127</v>
      </c>
      <c r="C486" s="526" t="s">
        <v>5011</v>
      </c>
      <c r="D486" s="527" t="n">
        <v>0.06</v>
      </c>
    </row>
    <row r="487" customFormat="false" ht="15" hidden="false" customHeight="false" outlineLevel="0" collapsed="false">
      <c r="A487" s="526" t="n">
        <v>95212</v>
      </c>
      <c r="B487" s="526" t="s">
        <v>5128</v>
      </c>
      <c r="C487" s="526" t="s">
        <v>5011</v>
      </c>
      <c r="D487" s="527" t="n">
        <v>105.59</v>
      </c>
    </row>
    <row r="488" customFormat="false" ht="15" hidden="false" customHeight="false" outlineLevel="0" collapsed="false">
      <c r="A488" s="526" t="n">
        <v>95258</v>
      </c>
      <c r="B488" s="526" t="s">
        <v>5129</v>
      </c>
      <c r="C488" s="526" t="s">
        <v>5011</v>
      </c>
      <c r="D488" s="527" t="n">
        <v>25.2</v>
      </c>
    </row>
    <row r="489" customFormat="false" ht="15" hidden="false" customHeight="false" outlineLevel="0" collapsed="false">
      <c r="A489" s="526" t="n">
        <v>95264</v>
      </c>
      <c r="B489" s="526" t="s">
        <v>5130</v>
      </c>
      <c r="C489" s="526" t="s">
        <v>5011</v>
      </c>
      <c r="D489" s="527" t="n">
        <v>6.64</v>
      </c>
    </row>
    <row r="490" customFormat="false" ht="15" hidden="false" customHeight="false" outlineLevel="0" collapsed="false">
      <c r="A490" s="526" t="n">
        <v>95270</v>
      </c>
      <c r="B490" s="526" t="s">
        <v>5131</v>
      </c>
      <c r="C490" s="526" t="s">
        <v>5011</v>
      </c>
      <c r="D490" s="527" t="n">
        <v>9.19</v>
      </c>
    </row>
    <row r="491" customFormat="false" ht="15" hidden="false" customHeight="false" outlineLevel="0" collapsed="false">
      <c r="A491" s="526" t="n">
        <v>95276</v>
      </c>
      <c r="B491" s="526" t="s">
        <v>5132</v>
      </c>
      <c r="C491" s="526" t="s">
        <v>5011</v>
      </c>
      <c r="D491" s="527" t="n">
        <v>2.61</v>
      </c>
    </row>
    <row r="492" customFormat="false" ht="15" hidden="false" customHeight="false" outlineLevel="0" collapsed="false">
      <c r="A492" s="526" t="n">
        <v>95282</v>
      </c>
      <c r="B492" s="526" t="s">
        <v>5133</v>
      </c>
      <c r="C492" s="526" t="s">
        <v>5011</v>
      </c>
      <c r="D492" s="527" t="n">
        <v>9.35</v>
      </c>
    </row>
    <row r="493" customFormat="false" ht="15" hidden="false" customHeight="false" outlineLevel="0" collapsed="false">
      <c r="A493" s="526" t="n">
        <v>95620</v>
      </c>
      <c r="B493" s="526" t="s">
        <v>5134</v>
      </c>
      <c r="C493" s="526" t="s">
        <v>5011</v>
      </c>
      <c r="D493" s="527" t="n">
        <v>24.63</v>
      </c>
    </row>
    <row r="494" customFormat="false" ht="15" hidden="false" customHeight="false" outlineLevel="0" collapsed="false">
      <c r="A494" s="526" t="n">
        <v>95631</v>
      </c>
      <c r="B494" s="526" t="s">
        <v>5135</v>
      </c>
      <c r="C494" s="526" t="s">
        <v>5011</v>
      </c>
      <c r="D494" s="527" t="n">
        <v>232.14</v>
      </c>
    </row>
    <row r="495" customFormat="false" ht="15" hidden="false" customHeight="false" outlineLevel="0" collapsed="false">
      <c r="A495" s="526" t="n">
        <v>95702</v>
      </c>
      <c r="B495" s="526" t="s">
        <v>5136</v>
      </c>
      <c r="C495" s="526" t="s">
        <v>5011</v>
      </c>
      <c r="D495" s="527" t="n">
        <v>34.96</v>
      </c>
    </row>
    <row r="496" customFormat="false" ht="15" hidden="false" customHeight="false" outlineLevel="0" collapsed="false">
      <c r="A496" s="526" t="n">
        <v>95708</v>
      </c>
      <c r="B496" s="526" t="s">
        <v>5137</v>
      </c>
      <c r="C496" s="526" t="s">
        <v>5011</v>
      </c>
      <c r="D496" s="527" t="n">
        <v>137.49</v>
      </c>
    </row>
    <row r="497" customFormat="false" ht="15" hidden="false" customHeight="false" outlineLevel="0" collapsed="false">
      <c r="A497" s="526" t="n">
        <v>95714</v>
      </c>
      <c r="B497" s="526" t="s">
        <v>5138</v>
      </c>
      <c r="C497" s="526" t="s">
        <v>5011</v>
      </c>
      <c r="D497" s="527" t="n">
        <v>250.51</v>
      </c>
    </row>
    <row r="498" customFormat="false" ht="15" hidden="false" customHeight="false" outlineLevel="0" collapsed="false">
      <c r="A498" s="526" t="n">
        <v>95720</v>
      </c>
      <c r="B498" s="526" t="s">
        <v>5139</v>
      </c>
      <c r="C498" s="526" t="s">
        <v>5011</v>
      </c>
      <c r="D498" s="527" t="n">
        <v>245.46</v>
      </c>
    </row>
    <row r="499" customFormat="false" ht="15" hidden="false" customHeight="false" outlineLevel="0" collapsed="false">
      <c r="A499" s="526" t="n">
        <v>95872</v>
      </c>
      <c r="B499" s="526" t="s">
        <v>5140</v>
      </c>
      <c r="C499" s="526" t="s">
        <v>5011</v>
      </c>
      <c r="D499" s="527" t="n">
        <v>293.38</v>
      </c>
    </row>
    <row r="500" customFormat="false" ht="15" hidden="false" customHeight="false" outlineLevel="0" collapsed="false">
      <c r="A500" s="526" t="n">
        <v>96013</v>
      </c>
      <c r="B500" s="526" t="s">
        <v>5141</v>
      </c>
      <c r="C500" s="526" t="s">
        <v>5011</v>
      </c>
      <c r="D500" s="527" t="n">
        <v>172.6</v>
      </c>
    </row>
    <row r="501" customFormat="false" ht="15" hidden="false" customHeight="false" outlineLevel="0" collapsed="false">
      <c r="A501" s="526" t="n">
        <v>96020</v>
      </c>
      <c r="B501" s="526" t="s">
        <v>5142</v>
      </c>
      <c r="C501" s="526" t="s">
        <v>5011</v>
      </c>
      <c r="D501" s="527" t="n">
        <v>172.1</v>
      </c>
    </row>
    <row r="502" customFormat="false" ht="15" hidden="false" customHeight="false" outlineLevel="0" collapsed="false">
      <c r="A502" s="526" t="n">
        <v>96028</v>
      </c>
      <c r="B502" s="526" t="s">
        <v>5143</v>
      </c>
      <c r="C502" s="526" t="s">
        <v>5011</v>
      </c>
      <c r="D502" s="527" t="n">
        <v>130.76</v>
      </c>
    </row>
    <row r="503" customFormat="false" ht="15" hidden="false" customHeight="false" outlineLevel="0" collapsed="false">
      <c r="A503" s="526" t="n">
        <v>96035</v>
      </c>
      <c r="B503" s="526" t="s">
        <v>5144</v>
      </c>
      <c r="C503" s="526" t="s">
        <v>5011</v>
      </c>
      <c r="D503" s="527" t="n">
        <v>278.58</v>
      </c>
    </row>
    <row r="504" customFormat="false" ht="15" hidden="false" customHeight="false" outlineLevel="0" collapsed="false">
      <c r="A504" s="526" t="n">
        <v>96157</v>
      </c>
      <c r="B504" s="526" t="s">
        <v>5145</v>
      </c>
      <c r="C504" s="526" t="s">
        <v>5011</v>
      </c>
      <c r="D504" s="527" t="n">
        <v>131.26</v>
      </c>
    </row>
    <row r="505" customFormat="false" ht="15" hidden="false" customHeight="false" outlineLevel="0" collapsed="false">
      <c r="A505" s="526" t="n">
        <v>96158</v>
      </c>
      <c r="B505" s="526" t="s">
        <v>5146</v>
      </c>
      <c r="C505" s="526" t="s">
        <v>5011</v>
      </c>
      <c r="D505" s="527" t="n">
        <v>138.36</v>
      </c>
    </row>
    <row r="506" customFormat="false" ht="15" hidden="false" customHeight="false" outlineLevel="0" collapsed="false">
      <c r="A506" s="526" t="n">
        <v>96245</v>
      </c>
      <c r="B506" s="526" t="s">
        <v>5147</v>
      </c>
      <c r="C506" s="526" t="s">
        <v>5011</v>
      </c>
      <c r="D506" s="527" t="n">
        <v>111.06</v>
      </c>
    </row>
    <row r="507" customFormat="false" ht="15" hidden="false" customHeight="false" outlineLevel="0" collapsed="false">
      <c r="A507" s="526" t="n">
        <v>96463</v>
      </c>
      <c r="B507" s="526" t="s">
        <v>5148</v>
      </c>
      <c r="C507" s="526" t="s">
        <v>5011</v>
      </c>
      <c r="D507" s="527" t="n">
        <v>219.85</v>
      </c>
    </row>
    <row r="508" customFormat="false" ht="15" hidden="false" customHeight="false" outlineLevel="0" collapsed="false">
      <c r="A508" s="526" t="n">
        <v>98764</v>
      </c>
      <c r="B508" s="526" t="s">
        <v>5149</v>
      </c>
      <c r="C508" s="526" t="s">
        <v>5011</v>
      </c>
      <c r="D508" s="527" t="n">
        <v>3.19</v>
      </c>
    </row>
    <row r="509" customFormat="false" ht="15" hidden="false" customHeight="false" outlineLevel="0" collapsed="false">
      <c r="A509" s="526" t="n">
        <v>99833</v>
      </c>
      <c r="B509" s="526" t="s">
        <v>5150</v>
      </c>
      <c r="C509" s="526" t="s">
        <v>5011</v>
      </c>
      <c r="D509" s="527" t="n">
        <v>1.61</v>
      </c>
    </row>
    <row r="510" customFormat="false" ht="15" hidden="false" customHeight="false" outlineLevel="0" collapsed="false">
      <c r="A510" s="526" t="n">
        <v>100641</v>
      </c>
      <c r="B510" s="526" t="s">
        <v>5151</v>
      </c>
      <c r="C510" s="526" t="s">
        <v>5011</v>
      </c>
      <c r="D510" s="528" t="n">
        <v>4718.08</v>
      </c>
    </row>
    <row r="511" customFormat="false" ht="15" hidden="false" customHeight="false" outlineLevel="0" collapsed="false">
      <c r="A511" s="526" t="n">
        <v>100647</v>
      </c>
      <c r="B511" s="526" t="s">
        <v>5152</v>
      </c>
      <c r="C511" s="526" t="s">
        <v>5011</v>
      </c>
      <c r="D511" s="528" t="n">
        <v>6305.5</v>
      </c>
    </row>
    <row r="512" customFormat="false" ht="15" hidden="false" customHeight="false" outlineLevel="0" collapsed="false">
      <c r="A512" s="526" t="n">
        <v>102275</v>
      </c>
      <c r="B512" s="526" t="s">
        <v>5153</v>
      </c>
      <c r="C512" s="526" t="s">
        <v>5011</v>
      </c>
      <c r="D512" s="527" t="n">
        <v>24.69</v>
      </c>
    </row>
    <row r="513" customFormat="false" ht="15" hidden="false" customHeight="false" outlineLevel="0" collapsed="false">
      <c r="A513" s="526" t="n">
        <v>104091</v>
      </c>
      <c r="B513" s="526" t="s">
        <v>5154</v>
      </c>
      <c r="C513" s="526" t="s">
        <v>5011</v>
      </c>
      <c r="D513" s="527" t="n">
        <v>0.6</v>
      </c>
    </row>
    <row r="514" customFormat="false" ht="15" hidden="false" customHeight="false" outlineLevel="0" collapsed="false">
      <c r="A514" s="526" t="n">
        <v>104097</v>
      </c>
      <c r="B514" s="526" t="s">
        <v>5155</v>
      </c>
      <c r="C514" s="526" t="s">
        <v>5011</v>
      </c>
      <c r="D514" s="527" t="n">
        <v>0.84</v>
      </c>
    </row>
    <row r="515" customFormat="false" ht="15" hidden="false" customHeight="false" outlineLevel="0" collapsed="false">
      <c r="A515" s="526" t="n">
        <v>5632</v>
      </c>
      <c r="B515" s="526" t="s">
        <v>5156</v>
      </c>
      <c r="C515" s="526" t="s">
        <v>5157</v>
      </c>
      <c r="D515" s="527" t="n">
        <v>83.24</v>
      </c>
    </row>
    <row r="516" customFormat="false" ht="15" hidden="false" customHeight="false" outlineLevel="0" collapsed="false">
      <c r="A516" s="526" t="n">
        <v>5679</v>
      </c>
      <c r="B516" s="526" t="s">
        <v>5158</v>
      </c>
      <c r="C516" s="526" t="s">
        <v>5157</v>
      </c>
      <c r="D516" s="527" t="n">
        <v>56.07</v>
      </c>
    </row>
    <row r="517" customFormat="false" ht="15" hidden="false" customHeight="false" outlineLevel="0" collapsed="false">
      <c r="A517" s="526" t="n">
        <v>5681</v>
      </c>
      <c r="B517" s="526" t="s">
        <v>5159</v>
      </c>
      <c r="C517" s="526" t="s">
        <v>5157</v>
      </c>
      <c r="D517" s="527" t="n">
        <v>52.66</v>
      </c>
    </row>
    <row r="518" customFormat="false" ht="15" hidden="false" customHeight="false" outlineLevel="0" collapsed="false">
      <c r="A518" s="526" t="n">
        <v>5685</v>
      </c>
      <c r="B518" s="526" t="s">
        <v>5160</v>
      </c>
      <c r="C518" s="526" t="s">
        <v>5157</v>
      </c>
      <c r="D518" s="527" t="n">
        <v>62.6</v>
      </c>
    </row>
    <row r="519" customFormat="false" ht="15" hidden="false" customHeight="false" outlineLevel="0" collapsed="false">
      <c r="A519" s="526" t="n">
        <v>5690</v>
      </c>
      <c r="B519" s="526" t="s">
        <v>5161</v>
      </c>
      <c r="C519" s="526" t="s">
        <v>5157</v>
      </c>
      <c r="D519" s="527" t="n">
        <v>4.39</v>
      </c>
    </row>
    <row r="520" customFormat="false" ht="15" hidden="false" customHeight="false" outlineLevel="0" collapsed="false">
      <c r="A520" s="526" t="n">
        <v>5806</v>
      </c>
      <c r="B520" s="526" t="s">
        <v>5162</v>
      </c>
      <c r="C520" s="526" t="s">
        <v>5157</v>
      </c>
      <c r="D520" s="527" t="n">
        <v>0.34</v>
      </c>
    </row>
    <row r="521" customFormat="false" ht="15" hidden="false" customHeight="false" outlineLevel="0" collapsed="false">
      <c r="A521" s="526" t="n">
        <v>5826</v>
      </c>
      <c r="B521" s="526" t="s">
        <v>5163</v>
      </c>
      <c r="C521" s="526" t="s">
        <v>5157</v>
      </c>
      <c r="D521" s="527" t="n">
        <v>59.31</v>
      </c>
    </row>
    <row r="522" customFormat="false" ht="15" hidden="false" customHeight="false" outlineLevel="0" collapsed="false">
      <c r="A522" s="526" t="n">
        <v>5829</v>
      </c>
      <c r="B522" s="526" t="s">
        <v>5164</v>
      </c>
      <c r="C522" s="526" t="s">
        <v>5157</v>
      </c>
      <c r="D522" s="527" t="n">
        <v>156.38</v>
      </c>
    </row>
    <row r="523" customFormat="false" ht="15" hidden="false" customHeight="false" outlineLevel="0" collapsed="false">
      <c r="A523" s="526" t="n">
        <v>5837</v>
      </c>
      <c r="B523" s="526" t="s">
        <v>5165</v>
      </c>
      <c r="C523" s="526" t="s">
        <v>5157</v>
      </c>
      <c r="D523" s="527" t="n">
        <v>148.74</v>
      </c>
    </row>
    <row r="524" customFormat="false" ht="15" hidden="false" customHeight="false" outlineLevel="0" collapsed="false">
      <c r="A524" s="526" t="n">
        <v>5841</v>
      </c>
      <c r="B524" s="526" t="s">
        <v>5166</v>
      </c>
      <c r="C524" s="526" t="s">
        <v>5157</v>
      </c>
      <c r="D524" s="527" t="n">
        <v>5.03</v>
      </c>
    </row>
    <row r="525" customFormat="false" ht="15" hidden="false" customHeight="false" outlineLevel="0" collapsed="false">
      <c r="A525" s="526" t="n">
        <v>5845</v>
      </c>
      <c r="B525" s="526" t="s">
        <v>5167</v>
      </c>
      <c r="C525" s="526" t="s">
        <v>5157</v>
      </c>
      <c r="D525" s="527" t="n">
        <v>46.13</v>
      </c>
    </row>
    <row r="526" customFormat="false" ht="15" hidden="false" customHeight="false" outlineLevel="0" collapsed="false">
      <c r="A526" s="526" t="n">
        <v>5849</v>
      </c>
      <c r="B526" s="526" t="s">
        <v>5168</v>
      </c>
      <c r="C526" s="526" t="s">
        <v>5157</v>
      </c>
      <c r="D526" s="527" t="n">
        <v>77.2</v>
      </c>
    </row>
    <row r="527" customFormat="false" ht="15" hidden="false" customHeight="false" outlineLevel="0" collapsed="false">
      <c r="A527" s="526" t="n">
        <v>5853</v>
      </c>
      <c r="B527" s="526" t="s">
        <v>5169</v>
      </c>
      <c r="C527" s="526" t="s">
        <v>5157</v>
      </c>
      <c r="D527" s="527" t="n">
        <v>77.54</v>
      </c>
    </row>
    <row r="528" customFormat="false" ht="15" hidden="false" customHeight="false" outlineLevel="0" collapsed="false">
      <c r="A528" s="526" t="n">
        <v>5857</v>
      </c>
      <c r="B528" s="526" t="s">
        <v>5170</v>
      </c>
      <c r="C528" s="526" t="s">
        <v>5157</v>
      </c>
      <c r="D528" s="527" t="n">
        <v>203.95</v>
      </c>
    </row>
    <row r="529" customFormat="false" ht="15" hidden="false" customHeight="false" outlineLevel="0" collapsed="false">
      <c r="A529" s="526" t="n">
        <v>5865</v>
      </c>
      <c r="B529" s="526" t="s">
        <v>5171</v>
      </c>
      <c r="C529" s="526" t="s">
        <v>5157</v>
      </c>
      <c r="D529" s="527" t="n">
        <v>12.26</v>
      </c>
    </row>
    <row r="530" customFormat="false" ht="15" hidden="false" customHeight="false" outlineLevel="0" collapsed="false">
      <c r="A530" s="526" t="n">
        <v>5869</v>
      </c>
      <c r="B530" s="526" t="s">
        <v>5172</v>
      </c>
      <c r="C530" s="526" t="s">
        <v>5157</v>
      </c>
      <c r="D530" s="527" t="n">
        <v>71.87</v>
      </c>
    </row>
    <row r="531" customFormat="false" ht="15" hidden="false" customHeight="false" outlineLevel="0" collapsed="false">
      <c r="A531" s="526" t="n">
        <v>5877</v>
      </c>
      <c r="B531" s="526" t="s">
        <v>5173</v>
      </c>
      <c r="C531" s="526" t="s">
        <v>5157</v>
      </c>
      <c r="D531" s="527" t="n">
        <v>54.98</v>
      </c>
    </row>
    <row r="532" customFormat="false" ht="15" hidden="false" customHeight="false" outlineLevel="0" collapsed="false">
      <c r="A532" s="526" t="n">
        <v>5881</v>
      </c>
      <c r="B532" s="526" t="s">
        <v>5174</v>
      </c>
      <c r="C532" s="526" t="s">
        <v>5157</v>
      </c>
      <c r="D532" s="527" t="n">
        <v>77.5</v>
      </c>
    </row>
    <row r="533" customFormat="false" ht="15" hidden="false" customHeight="false" outlineLevel="0" collapsed="false">
      <c r="A533" s="526" t="n">
        <v>5884</v>
      </c>
      <c r="B533" s="526" t="s">
        <v>5175</v>
      </c>
      <c r="C533" s="526" t="s">
        <v>5157</v>
      </c>
      <c r="D533" s="527" t="n">
        <v>52.2</v>
      </c>
    </row>
    <row r="534" customFormat="false" ht="15" hidden="false" customHeight="false" outlineLevel="0" collapsed="false">
      <c r="A534" s="526" t="n">
        <v>5892</v>
      </c>
      <c r="B534" s="526" t="s">
        <v>5176</v>
      </c>
      <c r="C534" s="526" t="s">
        <v>5157</v>
      </c>
      <c r="D534" s="527" t="n">
        <v>54.29</v>
      </c>
    </row>
    <row r="535" customFormat="false" ht="15" hidden="false" customHeight="false" outlineLevel="0" collapsed="false">
      <c r="A535" s="526" t="n">
        <v>5896</v>
      </c>
      <c r="B535" s="526" t="s">
        <v>5177</v>
      </c>
      <c r="C535" s="526" t="s">
        <v>5157</v>
      </c>
      <c r="D535" s="527" t="n">
        <v>57.15</v>
      </c>
    </row>
    <row r="536" customFormat="false" ht="15" hidden="false" customHeight="false" outlineLevel="0" collapsed="false">
      <c r="A536" s="526" t="n">
        <v>5903</v>
      </c>
      <c r="B536" s="526" t="s">
        <v>5178</v>
      </c>
      <c r="C536" s="526" t="s">
        <v>5157</v>
      </c>
      <c r="D536" s="527" t="n">
        <v>71.73</v>
      </c>
    </row>
    <row r="537" customFormat="false" ht="15" hidden="false" customHeight="false" outlineLevel="0" collapsed="false">
      <c r="A537" s="526" t="n">
        <v>5911</v>
      </c>
      <c r="B537" s="526" t="s">
        <v>5179</v>
      </c>
      <c r="C537" s="526" t="s">
        <v>5157</v>
      </c>
      <c r="D537" s="527" t="n">
        <v>25.24</v>
      </c>
    </row>
    <row r="538" customFormat="false" ht="15" hidden="false" customHeight="false" outlineLevel="0" collapsed="false">
      <c r="A538" s="526" t="n">
        <v>5923</v>
      </c>
      <c r="B538" s="526" t="s">
        <v>5180</v>
      </c>
      <c r="C538" s="526" t="s">
        <v>5157</v>
      </c>
      <c r="D538" s="527" t="n">
        <v>3.44</v>
      </c>
    </row>
    <row r="539" customFormat="false" ht="15" hidden="false" customHeight="false" outlineLevel="0" collapsed="false">
      <c r="A539" s="526" t="n">
        <v>5930</v>
      </c>
      <c r="B539" s="526" t="s">
        <v>5181</v>
      </c>
      <c r="C539" s="526" t="s">
        <v>5157</v>
      </c>
      <c r="D539" s="527" t="n">
        <v>68.92</v>
      </c>
    </row>
    <row r="540" customFormat="false" ht="15" hidden="false" customHeight="false" outlineLevel="0" collapsed="false">
      <c r="A540" s="526" t="n">
        <v>5934</v>
      </c>
      <c r="B540" s="526" t="s">
        <v>5182</v>
      </c>
      <c r="C540" s="526" t="s">
        <v>5157</v>
      </c>
      <c r="D540" s="527" t="n">
        <v>94.38</v>
      </c>
    </row>
    <row r="541" customFormat="false" ht="15" hidden="false" customHeight="false" outlineLevel="0" collapsed="false">
      <c r="A541" s="526" t="n">
        <v>5942</v>
      </c>
      <c r="B541" s="526" t="s">
        <v>5183</v>
      </c>
      <c r="C541" s="526" t="s">
        <v>5157</v>
      </c>
      <c r="D541" s="527" t="n">
        <v>67.28</v>
      </c>
    </row>
    <row r="542" customFormat="false" ht="15" hidden="false" customHeight="false" outlineLevel="0" collapsed="false">
      <c r="A542" s="526" t="n">
        <v>5946</v>
      </c>
      <c r="B542" s="526" t="s">
        <v>5184</v>
      </c>
      <c r="C542" s="526" t="s">
        <v>5157</v>
      </c>
      <c r="D542" s="527" t="n">
        <v>84.79</v>
      </c>
    </row>
    <row r="543" customFormat="false" ht="15" hidden="false" customHeight="false" outlineLevel="0" collapsed="false">
      <c r="A543" s="526" t="n">
        <v>5952</v>
      </c>
      <c r="B543" s="526" t="s">
        <v>5185</v>
      </c>
      <c r="C543" s="526" t="s">
        <v>5157</v>
      </c>
      <c r="D543" s="527" t="n">
        <v>23.77</v>
      </c>
    </row>
    <row r="544" customFormat="false" ht="15" hidden="false" customHeight="false" outlineLevel="0" collapsed="false">
      <c r="A544" s="526" t="n">
        <v>5954</v>
      </c>
      <c r="B544" s="526" t="s">
        <v>5186</v>
      </c>
      <c r="C544" s="526" t="s">
        <v>5157</v>
      </c>
      <c r="D544" s="527" t="n">
        <v>6.3</v>
      </c>
    </row>
    <row r="545" customFormat="false" ht="15" hidden="false" customHeight="false" outlineLevel="0" collapsed="false">
      <c r="A545" s="526" t="n">
        <v>5961</v>
      </c>
      <c r="B545" s="526" t="s">
        <v>5187</v>
      </c>
      <c r="C545" s="526" t="s">
        <v>5157</v>
      </c>
      <c r="D545" s="527" t="n">
        <v>60.97</v>
      </c>
    </row>
    <row r="546" customFormat="false" ht="15" hidden="false" customHeight="false" outlineLevel="0" collapsed="false">
      <c r="A546" s="526" t="n">
        <v>6260</v>
      </c>
      <c r="B546" s="526" t="s">
        <v>5188</v>
      </c>
      <c r="C546" s="526" t="s">
        <v>5157</v>
      </c>
      <c r="D546" s="527" t="n">
        <v>58.53</v>
      </c>
    </row>
    <row r="547" customFormat="false" ht="15" hidden="false" customHeight="false" outlineLevel="0" collapsed="false">
      <c r="A547" s="526" t="n">
        <v>6880</v>
      </c>
      <c r="B547" s="526" t="s">
        <v>5189</v>
      </c>
      <c r="C547" s="526" t="s">
        <v>5157</v>
      </c>
      <c r="D547" s="527" t="n">
        <v>85.49</v>
      </c>
    </row>
    <row r="548" customFormat="false" ht="15" hidden="false" customHeight="false" outlineLevel="0" collapsed="false">
      <c r="A548" s="526" t="n">
        <v>7031</v>
      </c>
      <c r="B548" s="526" t="s">
        <v>5190</v>
      </c>
      <c r="C548" s="526" t="s">
        <v>5157</v>
      </c>
      <c r="D548" s="527" t="n">
        <v>5.82</v>
      </c>
    </row>
    <row r="549" customFormat="false" ht="15" hidden="false" customHeight="false" outlineLevel="0" collapsed="false">
      <c r="A549" s="526" t="n">
        <v>7043</v>
      </c>
      <c r="B549" s="526" t="s">
        <v>5191</v>
      </c>
      <c r="C549" s="526" t="s">
        <v>5157</v>
      </c>
      <c r="D549" s="527" t="n">
        <v>0.43</v>
      </c>
    </row>
    <row r="550" customFormat="false" ht="15" hidden="false" customHeight="false" outlineLevel="0" collapsed="false">
      <c r="A550" s="526" t="n">
        <v>7050</v>
      </c>
      <c r="B550" s="526" t="s">
        <v>5192</v>
      </c>
      <c r="C550" s="526" t="s">
        <v>5157</v>
      </c>
      <c r="D550" s="527" t="n">
        <v>78.38</v>
      </c>
    </row>
    <row r="551" customFormat="false" ht="15" hidden="false" customHeight="false" outlineLevel="0" collapsed="false">
      <c r="A551" s="526" t="n">
        <v>67827</v>
      </c>
      <c r="B551" s="526" t="s">
        <v>5193</v>
      </c>
      <c r="C551" s="526" t="s">
        <v>5157</v>
      </c>
      <c r="D551" s="527" t="n">
        <v>62.24</v>
      </c>
    </row>
    <row r="552" customFormat="false" ht="15" hidden="false" customHeight="false" outlineLevel="0" collapsed="false">
      <c r="A552" s="526" t="n">
        <v>73395</v>
      </c>
      <c r="B552" s="526" t="s">
        <v>5194</v>
      </c>
      <c r="C552" s="526" t="s">
        <v>5157</v>
      </c>
      <c r="D552" s="527" t="n">
        <v>8.46</v>
      </c>
    </row>
    <row r="553" customFormat="false" ht="15" hidden="false" customHeight="false" outlineLevel="0" collapsed="false">
      <c r="A553" s="526" t="n">
        <v>83766</v>
      </c>
      <c r="B553" s="526" t="s">
        <v>5195</v>
      </c>
      <c r="C553" s="526" t="s">
        <v>5157</v>
      </c>
      <c r="D553" s="527" t="n">
        <v>38.55</v>
      </c>
    </row>
    <row r="554" customFormat="false" ht="15" hidden="false" customHeight="false" outlineLevel="0" collapsed="false">
      <c r="A554" s="526" t="n">
        <v>84013</v>
      </c>
      <c r="B554" s="526" t="s">
        <v>5196</v>
      </c>
      <c r="C554" s="526" t="s">
        <v>5157</v>
      </c>
      <c r="D554" s="527" t="n">
        <v>80.58</v>
      </c>
    </row>
    <row r="555" customFormat="false" ht="15" hidden="false" customHeight="false" outlineLevel="0" collapsed="false">
      <c r="A555" s="526" t="n">
        <v>87446</v>
      </c>
      <c r="B555" s="526" t="s">
        <v>5197</v>
      </c>
      <c r="C555" s="526" t="s">
        <v>5157</v>
      </c>
      <c r="D555" s="527" t="n">
        <v>0.59</v>
      </c>
    </row>
    <row r="556" customFormat="false" ht="15" hidden="false" customHeight="false" outlineLevel="0" collapsed="false">
      <c r="A556" s="526" t="n">
        <v>88392</v>
      </c>
      <c r="B556" s="526" t="s">
        <v>5198</v>
      </c>
      <c r="C556" s="526" t="s">
        <v>5157</v>
      </c>
      <c r="D556" s="527" t="n">
        <v>1.16</v>
      </c>
    </row>
    <row r="557" customFormat="false" ht="15" hidden="false" customHeight="false" outlineLevel="0" collapsed="false">
      <c r="A557" s="526" t="n">
        <v>88398</v>
      </c>
      <c r="B557" s="526" t="s">
        <v>5199</v>
      </c>
      <c r="C557" s="526" t="s">
        <v>5157</v>
      </c>
      <c r="D557" s="527" t="n">
        <v>1.38</v>
      </c>
    </row>
    <row r="558" customFormat="false" ht="15" hidden="false" customHeight="false" outlineLevel="0" collapsed="false">
      <c r="A558" s="526" t="n">
        <v>88404</v>
      </c>
      <c r="B558" s="526" t="s">
        <v>5200</v>
      </c>
      <c r="C558" s="526" t="s">
        <v>5157</v>
      </c>
      <c r="D558" s="527" t="n">
        <v>1.09</v>
      </c>
    </row>
    <row r="559" customFormat="false" ht="15" hidden="false" customHeight="false" outlineLevel="0" collapsed="false">
      <c r="A559" s="526" t="n">
        <v>88430</v>
      </c>
      <c r="B559" s="526" t="s">
        <v>5201</v>
      </c>
      <c r="C559" s="526" t="s">
        <v>5157</v>
      </c>
      <c r="D559" s="527" t="n">
        <v>7.57</v>
      </c>
    </row>
    <row r="560" customFormat="false" ht="15" hidden="false" customHeight="false" outlineLevel="0" collapsed="false">
      <c r="A560" s="526" t="n">
        <v>88438</v>
      </c>
      <c r="B560" s="526" t="s">
        <v>5202</v>
      </c>
      <c r="C560" s="526" t="s">
        <v>5157</v>
      </c>
      <c r="D560" s="527" t="n">
        <v>10.04</v>
      </c>
    </row>
    <row r="561" customFormat="false" ht="15" hidden="false" customHeight="false" outlineLevel="0" collapsed="false">
      <c r="A561" s="526" t="n">
        <v>88831</v>
      </c>
      <c r="B561" s="526" t="s">
        <v>5203</v>
      </c>
      <c r="C561" s="526" t="s">
        <v>5157</v>
      </c>
      <c r="D561" s="527" t="n">
        <v>0.43</v>
      </c>
    </row>
    <row r="562" customFormat="false" ht="15" hidden="false" customHeight="false" outlineLevel="0" collapsed="false">
      <c r="A562" s="526" t="n">
        <v>88844</v>
      </c>
      <c r="B562" s="526" t="s">
        <v>5204</v>
      </c>
      <c r="C562" s="526" t="s">
        <v>5157</v>
      </c>
      <c r="D562" s="527" t="n">
        <v>66.84</v>
      </c>
    </row>
    <row r="563" customFormat="false" ht="15" hidden="false" customHeight="false" outlineLevel="0" collapsed="false">
      <c r="A563" s="526" t="n">
        <v>88908</v>
      </c>
      <c r="B563" s="526" t="s">
        <v>5205</v>
      </c>
      <c r="C563" s="526" t="s">
        <v>5157</v>
      </c>
      <c r="D563" s="527" t="n">
        <v>89.76</v>
      </c>
    </row>
    <row r="564" customFormat="false" ht="15" hidden="false" customHeight="false" outlineLevel="0" collapsed="false">
      <c r="A564" s="526" t="n">
        <v>89022</v>
      </c>
      <c r="B564" s="526" t="s">
        <v>5206</v>
      </c>
      <c r="C564" s="526" t="s">
        <v>5157</v>
      </c>
      <c r="D564" s="527" t="n">
        <v>0.44</v>
      </c>
    </row>
    <row r="565" customFormat="false" ht="15" hidden="false" customHeight="false" outlineLevel="0" collapsed="false">
      <c r="A565" s="526" t="n">
        <v>89027</v>
      </c>
      <c r="B565" s="526" t="s">
        <v>5207</v>
      </c>
      <c r="C565" s="526" t="s">
        <v>5157</v>
      </c>
      <c r="D565" s="527" t="n">
        <v>4.74</v>
      </c>
    </row>
    <row r="566" customFormat="false" ht="15" hidden="false" customHeight="false" outlineLevel="0" collapsed="false">
      <c r="A566" s="526" t="n">
        <v>89031</v>
      </c>
      <c r="B566" s="526" t="s">
        <v>5208</v>
      </c>
      <c r="C566" s="526" t="s">
        <v>5157</v>
      </c>
      <c r="D566" s="527" t="n">
        <v>64.84</v>
      </c>
    </row>
    <row r="567" customFormat="false" ht="15" hidden="false" customHeight="false" outlineLevel="0" collapsed="false">
      <c r="A567" s="526" t="n">
        <v>89036</v>
      </c>
      <c r="B567" s="526" t="s">
        <v>5209</v>
      </c>
      <c r="C567" s="526" t="s">
        <v>5157</v>
      </c>
      <c r="D567" s="527" t="n">
        <v>39.65</v>
      </c>
    </row>
    <row r="568" customFormat="false" ht="15" hidden="false" customHeight="false" outlineLevel="0" collapsed="false">
      <c r="A568" s="526" t="n">
        <v>89218</v>
      </c>
      <c r="B568" s="526" t="s">
        <v>5210</v>
      </c>
      <c r="C568" s="526" t="s">
        <v>5157</v>
      </c>
      <c r="D568" s="527" t="n">
        <v>84.27</v>
      </c>
    </row>
    <row r="569" customFormat="false" ht="15" hidden="false" customHeight="false" outlineLevel="0" collapsed="false">
      <c r="A569" s="526" t="n">
        <v>89226</v>
      </c>
      <c r="B569" s="526" t="s">
        <v>5211</v>
      </c>
      <c r="C569" s="526" t="s">
        <v>5157</v>
      </c>
      <c r="D569" s="527" t="n">
        <v>1.78</v>
      </c>
    </row>
    <row r="570" customFormat="false" ht="15" hidden="false" customHeight="false" outlineLevel="0" collapsed="false">
      <c r="A570" s="526" t="n">
        <v>89235</v>
      </c>
      <c r="B570" s="526" t="s">
        <v>5212</v>
      </c>
      <c r="C570" s="526" t="s">
        <v>5157</v>
      </c>
      <c r="D570" s="527" t="n">
        <v>192.74</v>
      </c>
    </row>
    <row r="571" customFormat="false" ht="15" hidden="false" customHeight="false" outlineLevel="0" collapsed="false">
      <c r="A571" s="526" t="n">
        <v>89243</v>
      </c>
      <c r="B571" s="526" t="s">
        <v>5213</v>
      </c>
      <c r="C571" s="526" t="s">
        <v>5157</v>
      </c>
      <c r="D571" s="527" t="n">
        <v>420.91</v>
      </c>
    </row>
    <row r="572" customFormat="false" ht="15" hidden="false" customHeight="false" outlineLevel="0" collapsed="false">
      <c r="A572" s="526" t="n">
        <v>89251</v>
      </c>
      <c r="B572" s="526" t="s">
        <v>5214</v>
      </c>
      <c r="C572" s="526" t="s">
        <v>5157</v>
      </c>
      <c r="D572" s="527" t="n">
        <v>368.62</v>
      </c>
    </row>
    <row r="573" customFormat="false" ht="15" hidden="false" customHeight="false" outlineLevel="0" collapsed="false">
      <c r="A573" s="526" t="n">
        <v>89258</v>
      </c>
      <c r="B573" s="526" t="s">
        <v>5215</v>
      </c>
      <c r="C573" s="526" t="s">
        <v>5157</v>
      </c>
      <c r="D573" s="527" t="n">
        <v>125.85</v>
      </c>
    </row>
    <row r="574" customFormat="false" ht="15" hidden="false" customHeight="false" outlineLevel="0" collapsed="false">
      <c r="A574" s="526" t="n">
        <v>89273</v>
      </c>
      <c r="B574" s="526" t="s">
        <v>5216</v>
      </c>
      <c r="C574" s="526" t="s">
        <v>5157</v>
      </c>
      <c r="D574" s="527" t="n">
        <v>97.3</v>
      </c>
    </row>
    <row r="575" customFormat="false" ht="15" hidden="false" customHeight="false" outlineLevel="0" collapsed="false">
      <c r="A575" s="526" t="n">
        <v>89279</v>
      </c>
      <c r="B575" s="526" t="s">
        <v>5217</v>
      </c>
      <c r="C575" s="526" t="s">
        <v>5157</v>
      </c>
      <c r="D575" s="527" t="n">
        <v>2.18</v>
      </c>
    </row>
    <row r="576" customFormat="false" ht="15" hidden="false" customHeight="false" outlineLevel="0" collapsed="false">
      <c r="A576" s="526" t="n">
        <v>89877</v>
      </c>
      <c r="B576" s="526" t="s">
        <v>5218</v>
      </c>
      <c r="C576" s="526" t="s">
        <v>5157</v>
      </c>
      <c r="D576" s="527" t="n">
        <v>83.46</v>
      </c>
    </row>
    <row r="577" customFormat="false" ht="15" hidden="false" customHeight="false" outlineLevel="0" collapsed="false">
      <c r="A577" s="526" t="n">
        <v>89884</v>
      </c>
      <c r="B577" s="526" t="s">
        <v>5219</v>
      </c>
      <c r="C577" s="526" t="s">
        <v>5157</v>
      </c>
      <c r="D577" s="527" t="n">
        <v>86.99</v>
      </c>
    </row>
    <row r="578" customFormat="false" ht="15" hidden="false" customHeight="false" outlineLevel="0" collapsed="false">
      <c r="A578" s="526" t="n">
        <v>90587</v>
      </c>
      <c r="B578" s="526" t="s">
        <v>5220</v>
      </c>
      <c r="C578" s="526" t="s">
        <v>5157</v>
      </c>
      <c r="D578" s="527" t="n">
        <v>0.49</v>
      </c>
    </row>
    <row r="579" customFormat="false" ht="15" hidden="false" customHeight="false" outlineLevel="0" collapsed="false">
      <c r="A579" s="526" t="n">
        <v>90626</v>
      </c>
      <c r="B579" s="526" t="s">
        <v>5221</v>
      </c>
      <c r="C579" s="526" t="s">
        <v>5157</v>
      </c>
      <c r="D579" s="527" t="n">
        <v>2.42</v>
      </c>
    </row>
    <row r="580" customFormat="false" ht="15" hidden="false" customHeight="false" outlineLevel="0" collapsed="false">
      <c r="A580" s="526" t="n">
        <v>90632</v>
      </c>
      <c r="B580" s="526" t="s">
        <v>5222</v>
      </c>
      <c r="C580" s="526" t="s">
        <v>5157</v>
      </c>
      <c r="D580" s="527" t="n">
        <v>81.21</v>
      </c>
    </row>
    <row r="581" customFormat="false" ht="15" hidden="false" customHeight="false" outlineLevel="0" collapsed="false">
      <c r="A581" s="526" t="n">
        <v>90638</v>
      </c>
      <c r="B581" s="526" t="s">
        <v>5223</v>
      </c>
      <c r="C581" s="526" t="s">
        <v>5157</v>
      </c>
      <c r="D581" s="527" t="n">
        <v>5.82</v>
      </c>
    </row>
    <row r="582" customFormat="false" ht="15" hidden="false" customHeight="false" outlineLevel="0" collapsed="false">
      <c r="A582" s="526" t="n">
        <v>90644</v>
      </c>
      <c r="B582" s="526" t="s">
        <v>5224</v>
      </c>
      <c r="C582" s="526" t="s">
        <v>5157</v>
      </c>
      <c r="D582" s="527" t="n">
        <v>8.7</v>
      </c>
    </row>
    <row r="583" customFormat="false" ht="15" hidden="false" customHeight="false" outlineLevel="0" collapsed="false">
      <c r="A583" s="526" t="n">
        <v>90651</v>
      </c>
      <c r="B583" s="526" t="s">
        <v>5225</v>
      </c>
      <c r="C583" s="526" t="s">
        <v>5157</v>
      </c>
      <c r="D583" s="527" t="n">
        <v>1.22</v>
      </c>
    </row>
    <row r="584" customFormat="false" ht="15" hidden="false" customHeight="false" outlineLevel="0" collapsed="false">
      <c r="A584" s="526" t="n">
        <v>90657</v>
      </c>
      <c r="B584" s="526" t="s">
        <v>5226</v>
      </c>
      <c r="C584" s="526" t="s">
        <v>5157</v>
      </c>
      <c r="D584" s="527" t="n">
        <v>5.66</v>
      </c>
    </row>
    <row r="585" customFormat="false" ht="15" hidden="false" customHeight="false" outlineLevel="0" collapsed="false">
      <c r="A585" s="526" t="n">
        <v>90663</v>
      </c>
      <c r="B585" s="526" t="s">
        <v>5227</v>
      </c>
      <c r="C585" s="526" t="s">
        <v>5157</v>
      </c>
      <c r="D585" s="527" t="n">
        <v>6.07</v>
      </c>
    </row>
    <row r="586" customFormat="false" ht="15" hidden="false" customHeight="false" outlineLevel="0" collapsed="false">
      <c r="A586" s="526" t="n">
        <v>90669</v>
      </c>
      <c r="B586" s="526" t="s">
        <v>5228</v>
      </c>
      <c r="C586" s="526" t="s">
        <v>5157</v>
      </c>
      <c r="D586" s="527" t="n">
        <v>8.46</v>
      </c>
    </row>
    <row r="587" customFormat="false" ht="15" hidden="false" customHeight="false" outlineLevel="0" collapsed="false">
      <c r="A587" s="526" t="n">
        <v>90675</v>
      </c>
      <c r="B587" s="526" t="s">
        <v>5229</v>
      </c>
      <c r="C587" s="526" t="s">
        <v>5157</v>
      </c>
      <c r="D587" s="527" t="n">
        <v>293.79</v>
      </c>
    </row>
    <row r="588" customFormat="false" ht="15" hidden="false" customHeight="false" outlineLevel="0" collapsed="false">
      <c r="A588" s="526" t="n">
        <v>90681</v>
      </c>
      <c r="B588" s="526" t="s">
        <v>5230</v>
      </c>
      <c r="C588" s="526" t="s">
        <v>5157</v>
      </c>
      <c r="D588" s="527" t="n">
        <v>172.54</v>
      </c>
    </row>
    <row r="589" customFormat="false" ht="15" hidden="false" customHeight="false" outlineLevel="0" collapsed="false">
      <c r="A589" s="526" t="n">
        <v>90687</v>
      </c>
      <c r="B589" s="526" t="s">
        <v>5231</v>
      </c>
      <c r="C589" s="526" t="s">
        <v>5157</v>
      </c>
      <c r="D589" s="527" t="n">
        <v>60.49</v>
      </c>
    </row>
    <row r="590" customFormat="false" ht="15" hidden="false" customHeight="false" outlineLevel="0" collapsed="false">
      <c r="A590" s="526" t="n">
        <v>90693</v>
      </c>
      <c r="B590" s="526" t="s">
        <v>5232</v>
      </c>
      <c r="C590" s="526" t="s">
        <v>5157</v>
      </c>
      <c r="D590" s="527" t="n">
        <v>52.62</v>
      </c>
    </row>
    <row r="591" customFormat="false" ht="15" hidden="false" customHeight="false" outlineLevel="0" collapsed="false">
      <c r="A591" s="526" t="n">
        <v>90965</v>
      </c>
      <c r="B591" s="526" t="s">
        <v>5233</v>
      </c>
      <c r="C591" s="526" t="s">
        <v>5157</v>
      </c>
      <c r="D591" s="527" t="n">
        <v>8.41</v>
      </c>
    </row>
    <row r="592" customFormat="false" ht="15" hidden="false" customHeight="false" outlineLevel="0" collapsed="false">
      <c r="A592" s="526" t="n">
        <v>90973</v>
      </c>
      <c r="B592" s="526" t="s">
        <v>5234</v>
      </c>
      <c r="C592" s="526" t="s">
        <v>5157</v>
      </c>
      <c r="D592" s="527" t="n">
        <v>8.43</v>
      </c>
    </row>
    <row r="593" customFormat="false" ht="15" hidden="false" customHeight="false" outlineLevel="0" collapsed="false">
      <c r="A593" s="526" t="n">
        <v>90982</v>
      </c>
      <c r="B593" s="526" t="s">
        <v>5235</v>
      </c>
      <c r="C593" s="526" t="s">
        <v>5157</v>
      </c>
      <c r="D593" s="527" t="n">
        <v>21.43</v>
      </c>
    </row>
    <row r="594" customFormat="false" ht="15" hidden="false" customHeight="false" outlineLevel="0" collapsed="false">
      <c r="A594" s="526" t="n">
        <v>91001</v>
      </c>
      <c r="B594" s="526" t="s">
        <v>5236</v>
      </c>
      <c r="C594" s="526" t="s">
        <v>5157</v>
      </c>
      <c r="D594" s="527" t="n">
        <v>10</v>
      </c>
    </row>
    <row r="595" customFormat="false" ht="15" hidden="false" customHeight="false" outlineLevel="0" collapsed="false">
      <c r="A595" s="526" t="n">
        <v>91032</v>
      </c>
      <c r="B595" s="526" t="s">
        <v>5237</v>
      </c>
      <c r="C595" s="526" t="s">
        <v>5157</v>
      </c>
      <c r="D595" s="527" t="n">
        <v>65.42</v>
      </c>
    </row>
    <row r="596" customFormat="false" ht="15" hidden="false" customHeight="false" outlineLevel="0" collapsed="false">
      <c r="A596" s="526" t="n">
        <v>91278</v>
      </c>
      <c r="B596" s="526" t="s">
        <v>5238</v>
      </c>
      <c r="C596" s="526" t="s">
        <v>5157</v>
      </c>
      <c r="D596" s="527" t="n">
        <v>0.61</v>
      </c>
    </row>
    <row r="597" customFormat="false" ht="15" hidden="false" customHeight="false" outlineLevel="0" collapsed="false">
      <c r="A597" s="526" t="n">
        <v>91285</v>
      </c>
      <c r="B597" s="526" t="s">
        <v>5239</v>
      </c>
      <c r="C597" s="526" t="s">
        <v>5157</v>
      </c>
      <c r="D597" s="527" t="n">
        <v>1.01</v>
      </c>
    </row>
    <row r="598" customFormat="false" ht="15" hidden="false" customHeight="false" outlineLevel="0" collapsed="false">
      <c r="A598" s="526" t="n">
        <v>91387</v>
      </c>
      <c r="B598" s="526" t="s">
        <v>5240</v>
      </c>
      <c r="C598" s="526" t="s">
        <v>5157</v>
      </c>
      <c r="D598" s="527" t="n">
        <v>72.04</v>
      </c>
    </row>
    <row r="599" customFormat="false" ht="15" hidden="false" customHeight="false" outlineLevel="0" collapsed="false">
      <c r="A599" s="526" t="n">
        <v>91395</v>
      </c>
      <c r="B599" s="526" t="s">
        <v>5241</v>
      </c>
      <c r="C599" s="526" t="s">
        <v>5157</v>
      </c>
      <c r="D599" s="527" t="n">
        <v>56.3</v>
      </c>
    </row>
    <row r="600" customFormat="false" ht="15" hidden="false" customHeight="false" outlineLevel="0" collapsed="false">
      <c r="A600" s="526" t="n">
        <v>91486</v>
      </c>
      <c r="B600" s="526" t="s">
        <v>5242</v>
      </c>
      <c r="C600" s="526" t="s">
        <v>5157</v>
      </c>
      <c r="D600" s="527" t="n">
        <v>66.86</v>
      </c>
    </row>
    <row r="601" customFormat="false" ht="15" hidden="false" customHeight="false" outlineLevel="0" collapsed="false">
      <c r="A601" s="526" t="n">
        <v>91534</v>
      </c>
      <c r="B601" s="526" t="s">
        <v>5243</v>
      </c>
      <c r="C601" s="526" t="s">
        <v>5157</v>
      </c>
      <c r="D601" s="527" t="n">
        <v>22.91</v>
      </c>
    </row>
    <row r="602" customFormat="false" ht="15" hidden="false" customHeight="false" outlineLevel="0" collapsed="false">
      <c r="A602" s="526" t="n">
        <v>91635</v>
      </c>
      <c r="B602" s="526" t="s">
        <v>5244</v>
      </c>
      <c r="C602" s="526" t="s">
        <v>5157</v>
      </c>
      <c r="D602" s="527" t="n">
        <v>60.27</v>
      </c>
    </row>
    <row r="603" customFormat="false" ht="15" hidden="false" customHeight="false" outlineLevel="0" collapsed="false">
      <c r="A603" s="526" t="n">
        <v>91646</v>
      </c>
      <c r="B603" s="526" t="s">
        <v>5245</v>
      </c>
      <c r="C603" s="526" t="s">
        <v>5157</v>
      </c>
      <c r="D603" s="527" t="n">
        <v>93.41</v>
      </c>
    </row>
    <row r="604" customFormat="false" ht="15" hidden="false" customHeight="false" outlineLevel="0" collapsed="false">
      <c r="A604" s="526" t="n">
        <v>91693</v>
      </c>
      <c r="B604" s="526" t="s">
        <v>5246</v>
      </c>
      <c r="C604" s="526" t="s">
        <v>5157</v>
      </c>
      <c r="D604" s="527" t="n">
        <v>22.11</v>
      </c>
    </row>
    <row r="605" customFormat="false" ht="15" hidden="false" customHeight="false" outlineLevel="0" collapsed="false">
      <c r="A605" s="526" t="n">
        <v>92044</v>
      </c>
      <c r="B605" s="526" t="s">
        <v>5247</v>
      </c>
      <c r="C605" s="526" t="s">
        <v>5157</v>
      </c>
      <c r="D605" s="527" t="n">
        <v>7.8</v>
      </c>
    </row>
    <row r="606" customFormat="false" ht="15" hidden="false" customHeight="false" outlineLevel="0" collapsed="false">
      <c r="A606" s="526" t="n">
        <v>92107</v>
      </c>
      <c r="B606" s="526" t="s">
        <v>5248</v>
      </c>
      <c r="C606" s="526" t="s">
        <v>5157</v>
      </c>
      <c r="D606" s="527" t="n">
        <v>92.12</v>
      </c>
    </row>
    <row r="607" customFormat="false" ht="15" hidden="false" customHeight="false" outlineLevel="0" collapsed="false">
      <c r="A607" s="526" t="n">
        <v>92113</v>
      </c>
      <c r="B607" s="526" t="s">
        <v>5249</v>
      </c>
      <c r="C607" s="526" t="s">
        <v>5157</v>
      </c>
      <c r="D607" s="527" t="n">
        <v>1.28</v>
      </c>
    </row>
    <row r="608" customFormat="false" ht="15" hidden="false" customHeight="false" outlineLevel="0" collapsed="false">
      <c r="A608" s="526" t="n">
        <v>92119</v>
      </c>
      <c r="B608" s="526" t="s">
        <v>5250</v>
      </c>
      <c r="C608" s="526" t="s">
        <v>5157</v>
      </c>
      <c r="D608" s="527" t="n">
        <v>0.32</v>
      </c>
    </row>
    <row r="609" customFormat="false" ht="15" hidden="false" customHeight="false" outlineLevel="0" collapsed="false">
      <c r="A609" s="526" t="n">
        <v>92139</v>
      </c>
      <c r="B609" s="526" t="s">
        <v>5251</v>
      </c>
      <c r="C609" s="526" t="s">
        <v>5157</v>
      </c>
      <c r="D609" s="527" t="n">
        <v>42.18</v>
      </c>
    </row>
    <row r="610" customFormat="false" ht="15" hidden="false" customHeight="false" outlineLevel="0" collapsed="false">
      <c r="A610" s="526" t="n">
        <v>92146</v>
      </c>
      <c r="B610" s="526" t="s">
        <v>5252</v>
      </c>
      <c r="C610" s="526" t="s">
        <v>5157</v>
      </c>
      <c r="D610" s="527" t="n">
        <v>30.14</v>
      </c>
    </row>
    <row r="611" customFormat="false" ht="15" hidden="false" customHeight="false" outlineLevel="0" collapsed="false">
      <c r="A611" s="526" t="n">
        <v>92243</v>
      </c>
      <c r="B611" s="526" t="s">
        <v>5253</v>
      </c>
      <c r="C611" s="526" t="s">
        <v>5157</v>
      </c>
      <c r="D611" s="527" t="n">
        <v>76.02</v>
      </c>
    </row>
    <row r="612" customFormat="false" ht="15" hidden="false" customHeight="false" outlineLevel="0" collapsed="false">
      <c r="A612" s="526" t="n">
        <v>92717</v>
      </c>
      <c r="B612" s="526" t="s">
        <v>5254</v>
      </c>
      <c r="C612" s="526" t="s">
        <v>5157</v>
      </c>
      <c r="D612" s="527" t="n">
        <v>0.16</v>
      </c>
    </row>
    <row r="613" customFormat="false" ht="15" hidden="false" customHeight="false" outlineLevel="0" collapsed="false">
      <c r="A613" s="526" t="n">
        <v>92961</v>
      </c>
      <c r="B613" s="526" t="s">
        <v>5255</v>
      </c>
      <c r="C613" s="526" t="s">
        <v>5157</v>
      </c>
      <c r="D613" s="527" t="n">
        <v>5.29</v>
      </c>
    </row>
    <row r="614" customFormat="false" ht="15" hidden="false" customHeight="false" outlineLevel="0" collapsed="false">
      <c r="A614" s="526" t="n">
        <v>92967</v>
      </c>
      <c r="B614" s="526" t="s">
        <v>5256</v>
      </c>
      <c r="C614" s="526" t="s">
        <v>5157</v>
      </c>
      <c r="D614" s="527" t="n">
        <v>23.82</v>
      </c>
    </row>
    <row r="615" customFormat="false" ht="15" hidden="false" customHeight="false" outlineLevel="0" collapsed="false">
      <c r="A615" s="526" t="n">
        <v>93225</v>
      </c>
      <c r="B615" s="526" t="s">
        <v>5257</v>
      </c>
      <c r="C615" s="526" t="s">
        <v>5157</v>
      </c>
      <c r="D615" s="527" t="n">
        <v>444.63</v>
      </c>
    </row>
    <row r="616" customFormat="false" ht="15" hidden="false" customHeight="false" outlineLevel="0" collapsed="false">
      <c r="A616" s="526" t="n">
        <v>93234</v>
      </c>
      <c r="B616" s="526" t="s">
        <v>5258</v>
      </c>
      <c r="C616" s="526" t="s">
        <v>5157</v>
      </c>
      <c r="D616" s="527" t="n">
        <v>0.57</v>
      </c>
    </row>
    <row r="617" customFormat="false" ht="15" hidden="false" customHeight="false" outlineLevel="0" collapsed="false">
      <c r="A617" s="526" t="n">
        <v>93244</v>
      </c>
      <c r="B617" s="526" t="s">
        <v>5259</v>
      </c>
      <c r="C617" s="526" t="s">
        <v>5157</v>
      </c>
      <c r="D617" s="527" t="n">
        <v>64.28</v>
      </c>
    </row>
    <row r="618" customFormat="false" ht="15" hidden="false" customHeight="false" outlineLevel="0" collapsed="false">
      <c r="A618" s="526" t="n">
        <v>93274</v>
      </c>
      <c r="B618" s="526" t="s">
        <v>5260</v>
      </c>
      <c r="C618" s="526" t="s">
        <v>5157</v>
      </c>
      <c r="D618" s="527" t="n">
        <v>60.56</v>
      </c>
    </row>
    <row r="619" customFormat="false" ht="15" hidden="false" customHeight="false" outlineLevel="0" collapsed="false">
      <c r="A619" s="526" t="n">
        <v>93282</v>
      </c>
      <c r="B619" s="526" t="s">
        <v>5261</v>
      </c>
      <c r="C619" s="526" t="s">
        <v>5157</v>
      </c>
      <c r="D619" s="527" t="n">
        <v>22.43</v>
      </c>
    </row>
    <row r="620" customFormat="false" ht="15" hidden="false" customHeight="false" outlineLevel="0" collapsed="false">
      <c r="A620" s="526" t="n">
        <v>93288</v>
      </c>
      <c r="B620" s="526" t="s">
        <v>5262</v>
      </c>
      <c r="C620" s="526" t="s">
        <v>5157</v>
      </c>
      <c r="D620" s="527" t="n">
        <v>166.75</v>
      </c>
    </row>
    <row r="621" customFormat="false" ht="15" hidden="false" customHeight="false" outlineLevel="0" collapsed="false">
      <c r="A621" s="526" t="n">
        <v>93403</v>
      </c>
      <c r="B621" s="526" t="s">
        <v>5263</v>
      </c>
      <c r="C621" s="526" t="s">
        <v>5157</v>
      </c>
      <c r="D621" s="527" t="n">
        <v>65.87</v>
      </c>
    </row>
    <row r="622" customFormat="false" ht="15" hidden="false" customHeight="false" outlineLevel="0" collapsed="false">
      <c r="A622" s="526" t="n">
        <v>93409</v>
      </c>
      <c r="B622" s="526" t="s">
        <v>5264</v>
      </c>
      <c r="C622" s="526" t="s">
        <v>5157</v>
      </c>
      <c r="D622" s="527" t="n">
        <v>28.99</v>
      </c>
    </row>
    <row r="623" customFormat="false" ht="15" hidden="false" customHeight="false" outlineLevel="0" collapsed="false">
      <c r="A623" s="526" t="n">
        <v>93416</v>
      </c>
      <c r="B623" s="526" t="s">
        <v>5265</v>
      </c>
      <c r="C623" s="526" t="s">
        <v>5157</v>
      </c>
      <c r="D623" s="527" t="n">
        <v>0.4</v>
      </c>
    </row>
    <row r="624" customFormat="false" ht="15" hidden="false" customHeight="false" outlineLevel="0" collapsed="false">
      <c r="A624" s="526" t="n">
        <v>93422</v>
      </c>
      <c r="B624" s="526" t="s">
        <v>5266</v>
      </c>
      <c r="C624" s="526" t="s">
        <v>5157</v>
      </c>
      <c r="D624" s="527" t="n">
        <v>5.32</v>
      </c>
    </row>
    <row r="625" customFormat="false" ht="15" hidden="false" customHeight="false" outlineLevel="0" collapsed="false">
      <c r="A625" s="526" t="n">
        <v>93428</v>
      </c>
      <c r="B625" s="526" t="s">
        <v>5267</v>
      </c>
      <c r="C625" s="526" t="s">
        <v>5157</v>
      </c>
      <c r="D625" s="527" t="n">
        <v>7.53</v>
      </c>
    </row>
    <row r="626" customFormat="false" ht="15" hidden="false" customHeight="false" outlineLevel="0" collapsed="false">
      <c r="A626" s="526" t="n">
        <v>93434</v>
      </c>
      <c r="B626" s="526" t="s">
        <v>5268</v>
      </c>
      <c r="C626" s="526" t="s">
        <v>5157</v>
      </c>
      <c r="D626" s="527" t="n">
        <v>265.13</v>
      </c>
    </row>
    <row r="627" customFormat="false" ht="15" hidden="false" customHeight="false" outlineLevel="0" collapsed="false">
      <c r="A627" s="526" t="n">
        <v>93440</v>
      </c>
      <c r="B627" s="526" t="s">
        <v>5269</v>
      </c>
      <c r="C627" s="526" t="s">
        <v>5157</v>
      </c>
      <c r="D627" s="527" t="n">
        <v>123.09</v>
      </c>
    </row>
    <row r="628" customFormat="false" ht="15" hidden="false" customHeight="false" outlineLevel="0" collapsed="false">
      <c r="A628" s="526" t="n">
        <v>95122</v>
      </c>
      <c r="B628" s="526" t="s">
        <v>5270</v>
      </c>
      <c r="C628" s="526" t="s">
        <v>5157</v>
      </c>
      <c r="D628" s="527" t="n">
        <v>184.73</v>
      </c>
    </row>
    <row r="629" customFormat="false" ht="15" hidden="false" customHeight="false" outlineLevel="0" collapsed="false">
      <c r="A629" s="526" t="n">
        <v>95128</v>
      </c>
      <c r="B629" s="526" t="s">
        <v>5271</v>
      </c>
      <c r="C629" s="526" t="s">
        <v>5157</v>
      </c>
      <c r="D629" s="527" t="n">
        <v>45.38</v>
      </c>
    </row>
    <row r="630" customFormat="false" ht="15" hidden="false" customHeight="false" outlineLevel="0" collapsed="false">
      <c r="A630" s="526" t="n">
        <v>95140</v>
      </c>
      <c r="B630" s="526" t="s">
        <v>5272</v>
      </c>
      <c r="C630" s="526" t="s">
        <v>5157</v>
      </c>
      <c r="D630" s="527" t="n">
        <v>0.04</v>
      </c>
    </row>
    <row r="631" customFormat="false" ht="15" hidden="false" customHeight="false" outlineLevel="0" collapsed="false">
      <c r="A631" s="526" t="n">
        <v>95213</v>
      </c>
      <c r="B631" s="526" t="s">
        <v>5273</v>
      </c>
      <c r="C631" s="526" t="s">
        <v>5157</v>
      </c>
      <c r="D631" s="527" t="n">
        <v>66.73</v>
      </c>
    </row>
    <row r="632" customFormat="false" ht="15" hidden="false" customHeight="false" outlineLevel="0" collapsed="false">
      <c r="A632" s="526" t="n">
        <v>95259</v>
      </c>
      <c r="B632" s="526" t="s">
        <v>5274</v>
      </c>
      <c r="C632" s="526" t="s">
        <v>5157</v>
      </c>
      <c r="D632" s="527" t="n">
        <v>23.56</v>
      </c>
    </row>
    <row r="633" customFormat="false" ht="15" hidden="false" customHeight="false" outlineLevel="0" collapsed="false">
      <c r="A633" s="526" t="n">
        <v>95265</v>
      </c>
      <c r="B633" s="526" t="s">
        <v>5275</v>
      </c>
      <c r="C633" s="526" t="s">
        <v>5157</v>
      </c>
      <c r="D633" s="527" t="n">
        <v>0.87</v>
      </c>
    </row>
    <row r="634" customFormat="false" ht="15" hidden="false" customHeight="false" outlineLevel="0" collapsed="false">
      <c r="A634" s="526" t="n">
        <v>95271</v>
      </c>
      <c r="B634" s="526" t="s">
        <v>5276</v>
      </c>
      <c r="C634" s="526" t="s">
        <v>5157</v>
      </c>
      <c r="D634" s="527" t="n">
        <v>0.59</v>
      </c>
    </row>
    <row r="635" customFormat="false" ht="15" hidden="false" customHeight="false" outlineLevel="0" collapsed="false">
      <c r="A635" s="526" t="n">
        <v>95277</v>
      </c>
      <c r="B635" s="526" t="s">
        <v>5277</v>
      </c>
      <c r="C635" s="526" t="s">
        <v>5157</v>
      </c>
      <c r="D635" s="527" t="n">
        <v>0.55</v>
      </c>
    </row>
    <row r="636" customFormat="false" ht="15" hidden="false" customHeight="false" outlineLevel="0" collapsed="false">
      <c r="A636" s="526" t="n">
        <v>95283</v>
      </c>
      <c r="B636" s="526" t="s">
        <v>5278</v>
      </c>
      <c r="C636" s="526" t="s">
        <v>5157</v>
      </c>
      <c r="D636" s="527" t="n">
        <v>0.68</v>
      </c>
    </row>
    <row r="637" customFormat="false" ht="15" hidden="false" customHeight="false" outlineLevel="0" collapsed="false">
      <c r="A637" s="526" t="n">
        <v>95621</v>
      </c>
      <c r="B637" s="526" t="s">
        <v>5279</v>
      </c>
      <c r="C637" s="526" t="s">
        <v>5157</v>
      </c>
      <c r="D637" s="527" t="n">
        <v>23.28</v>
      </c>
    </row>
    <row r="638" customFormat="false" ht="15" hidden="false" customHeight="false" outlineLevel="0" collapsed="false">
      <c r="A638" s="526" t="n">
        <v>95632</v>
      </c>
      <c r="B638" s="526" t="s">
        <v>5280</v>
      </c>
      <c r="C638" s="526" t="s">
        <v>5157</v>
      </c>
      <c r="D638" s="527" t="n">
        <v>82.76</v>
      </c>
    </row>
    <row r="639" customFormat="false" ht="15" hidden="false" customHeight="false" outlineLevel="0" collapsed="false">
      <c r="A639" s="526" t="n">
        <v>95703</v>
      </c>
      <c r="B639" s="526" t="s">
        <v>5281</v>
      </c>
      <c r="C639" s="526" t="s">
        <v>5157</v>
      </c>
      <c r="D639" s="527" t="n">
        <v>27.39</v>
      </c>
    </row>
    <row r="640" customFormat="false" ht="15" hidden="false" customHeight="false" outlineLevel="0" collapsed="false">
      <c r="A640" s="526" t="n">
        <v>95709</v>
      </c>
      <c r="B640" s="526" t="s">
        <v>5282</v>
      </c>
      <c r="C640" s="526" t="s">
        <v>5157</v>
      </c>
      <c r="D640" s="527" t="n">
        <v>78.75</v>
      </c>
    </row>
    <row r="641" customFormat="false" ht="15" hidden="false" customHeight="false" outlineLevel="0" collapsed="false">
      <c r="A641" s="526" t="n">
        <v>95715</v>
      </c>
      <c r="B641" s="526" t="s">
        <v>5283</v>
      </c>
      <c r="C641" s="526" t="s">
        <v>5157</v>
      </c>
      <c r="D641" s="527" t="n">
        <v>93.25</v>
      </c>
    </row>
    <row r="642" customFormat="false" ht="15" hidden="false" customHeight="false" outlineLevel="0" collapsed="false">
      <c r="A642" s="526" t="n">
        <v>95721</v>
      </c>
      <c r="B642" s="526" t="s">
        <v>5284</v>
      </c>
      <c r="C642" s="526" t="s">
        <v>5157</v>
      </c>
      <c r="D642" s="527" t="n">
        <v>90.71</v>
      </c>
    </row>
    <row r="643" customFormat="false" ht="15" hidden="false" customHeight="false" outlineLevel="0" collapsed="false">
      <c r="A643" s="526" t="n">
        <v>95873</v>
      </c>
      <c r="B643" s="526" t="s">
        <v>5285</v>
      </c>
      <c r="C643" s="526" t="s">
        <v>5157</v>
      </c>
      <c r="D643" s="527" t="n">
        <v>12.05</v>
      </c>
    </row>
    <row r="644" customFormat="false" ht="15" hidden="false" customHeight="false" outlineLevel="0" collapsed="false">
      <c r="A644" s="526" t="n">
        <v>96014</v>
      </c>
      <c r="B644" s="526" t="s">
        <v>5286</v>
      </c>
      <c r="C644" s="526" t="s">
        <v>5157</v>
      </c>
      <c r="D644" s="527" t="n">
        <v>50.89</v>
      </c>
    </row>
    <row r="645" customFormat="false" ht="15" hidden="false" customHeight="false" outlineLevel="0" collapsed="false">
      <c r="A645" s="526" t="n">
        <v>96021</v>
      </c>
      <c r="B645" s="526" t="s">
        <v>5287</v>
      </c>
      <c r="C645" s="526" t="s">
        <v>5157</v>
      </c>
      <c r="D645" s="527" t="n">
        <v>50.62</v>
      </c>
    </row>
    <row r="646" customFormat="false" ht="15" hidden="false" customHeight="false" outlineLevel="0" collapsed="false">
      <c r="A646" s="526" t="n">
        <v>96029</v>
      </c>
      <c r="B646" s="526" t="s">
        <v>5288</v>
      </c>
      <c r="C646" s="526" t="s">
        <v>5157</v>
      </c>
      <c r="D646" s="527" t="n">
        <v>44.18</v>
      </c>
    </row>
    <row r="647" customFormat="false" ht="15" hidden="false" customHeight="false" outlineLevel="0" collapsed="false">
      <c r="A647" s="526" t="n">
        <v>96036</v>
      </c>
      <c r="B647" s="526" t="s">
        <v>5289</v>
      </c>
      <c r="C647" s="526" t="s">
        <v>5157</v>
      </c>
      <c r="D647" s="527" t="n">
        <v>77.99</v>
      </c>
    </row>
    <row r="648" customFormat="false" ht="15" hidden="false" customHeight="false" outlineLevel="0" collapsed="false">
      <c r="A648" s="526" t="n">
        <v>96155</v>
      </c>
      <c r="B648" s="526" t="s">
        <v>5290</v>
      </c>
      <c r="C648" s="526" t="s">
        <v>5157</v>
      </c>
      <c r="D648" s="527" t="n">
        <v>44.45</v>
      </c>
    </row>
    <row r="649" customFormat="false" ht="15" hidden="false" customHeight="false" outlineLevel="0" collapsed="false">
      <c r="A649" s="526" t="n">
        <v>96156</v>
      </c>
      <c r="B649" s="526" t="s">
        <v>5291</v>
      </c>
      <c r="C649" s="526" t="s">
        <v>5157</v>
      </c>
      <c r="D649" s="527" t="n">
        <v>59.36</v>
      </c>
    </row>
    <row r="650" customFormat="false" ht="15" hidden="false" customHeight="false" outlineLevel="0" collapsed="false">
      <c r="A650" s="526" t="n">
        <v>96159</v>
      </c>
      <c r="B650" s="526" t="s">
        <v>5292</v>
      </c>
      <c r="C650" s="526" t="s">
        <v>5157</v>
      </c>
      <c r="D650" s="527" t="n">
        <v>87.23</v>
      </c>
    </row>
    <row r="651" customFormat="false" ht="15" hidden="false" customHeight="false" outlineLevel="0" collapsed="false">
      <c r="A651" s="526" t="n">
        <v>96246</v>
      </c>
      <c r="B651" s="526" t="s">
        <v>5293</v>
      </c>
      <c r="C651" s="526" t="s">
        <v>5157</v>
      </c>
      <c r="D651" s="527" t="n">
        <v>59.63</v>
      </c>
    </row>
    <row r="652" customFormat="false" ht="15" hidden="false" customHeight="false" outlineLevel="0" collapsed="false">
      <c r="A652" s="526" t="n">
        <v>96464</v>
      </c>
      <c r="B652" s="526" t="s">
        <v>5294</v>
      </c>
      <c r="C652" s="526" t="s">
        <v>5157</v>
      </c>
      <c r="D652" s="527" t="n">
        <v>89.39</v>
      </c>
    </row>
    <row r="653" customFormat="false" ht="15" hidden="false" customHeight="false" outlineLevel="0" collapsed="false">
      <c r="A653" s="526" t="n">
        <v>98765</v>
      </c>
      <c r="B653" s="526" t="s">
        <v>5295</v>
      </c>
      <c r="C653" s="526" t="s">
        <v>5157</v>
      </c>
      <c r="D653" s="527" t="n">
        <v>0.06</v>
      </c>
    </row>
    <row r="654" customFormat="false" ht="15" hidden="false" customHeight="false" outlineLevel="0" collapsed="false">
      <c r="A654" s="526" t="n">
        <v>99834</v>
      </c>
      <c r="B654" s="526" t="s">
        <v>5296</v>
      </c>
      <c r="C654" s="526" t="s">
        <v>5157</v>
      </c>
      <c r="D654" s="527" t="n">
        <v>0.23</v>
      </c>
    </row>
    <row r="655" customFormat="false" ht="15" hidden="false" customHeight="false" outlineLevel="0" collapsed="false">
      <c r="A655" s="526" t="n">
        <v>100642</v>
      </c>
      <c r="B655" s="526" t="s">
        <v>5297</v>
      </c>
      <c r="C655" s="526" t="s">
        <v>5157</v>
      </c>
      <c r="D655" s="527" t="n">
        <v>223.63</v>
      </c>
    </row>
    <row r="656" customFormat="false" ht="15" hidden="false" customHeight="false" outlineLevel="0" collapsed="false">
      <c r="A656" s="526" t="n">
        <v>100648</v>
      </c>
      <c r="B656" s="526" t="s">
        <v>5298</v>
      </c>
      <c r="C656" s="526" t="s">
        <v>5157</v>
      </c>
      <c r="D656" s="527" t="n">
        <v>436.21</v>
      </c>
    </row>
    <row r="657" customFormat="false" ht="15" hidden="false" customHeight="false" outlineLevel="0" collapsed="false">
      <c r="A657" s="526" t="n">
        <v>102274</v>
      </c>
      <c r="B657" s="526" t="s">
        <v>5299</v>
      </c>
      <c r="C657" s="526" t="s">
        <v>5157</v>
      </c>
      <c r="D657" s="527" t="n">
        <v>22.75</v>
      </c>
    </row>
    <row r="658" customFormat="false" ht="15" hidden="false" customHeight="false" outlineLevel="0" collapsed="false">
      <c r="A658" s="526" t="n">
        <v>104092</v>
      </c>
      <c r="B658" s="526" t="s">
        <v>5300</v>
      </c>
      <c r="C658" s="526" t="s">
        <v>5157</v>
      </c>
      <c r="D658" s="527" t="n">
        <v>0.07</v>
      </c>
    </row>
    <row r="659" customFormat="false" ht="15" hidden="false" customHeight="false" outlineLevel="0" collapsed="false">
      <c r="A659" s="526" t="n">
        <v>104098</v>
      </c>
      <c r="B659" s="526" t="s">
        <v>5301</v>
      </c>
      <c r="C659" s="526" t="s">
        <v>5157</v>
      </c>
      <c r="D659" s="527" t="n">
        <v>0.11</v>
      </c>
    </row>
    <row r="660" customFormat="false" ht="15" hidden="false" customHeight="false" outlineLevel="0" collapsed="false">
      <c r="A660" s="526" t="n">
        <v>5089</v>
      </c>
      <c r="B660" s="526" t="s">
        <v>5302</v>
      </c>
      <c r="C660" s="526" t="s">
        <v>4362</v>
      </c>
      <c r="D660" s="527" t="n">
        <v>41.71</v>
      </c>
    </row>
    <row r="661" customFormat="false" ht="15" hidden="false" customHeight="false" outlineLevel="0" collapsed="false">
      <c r="A661" s="526" t="n">
        <v>5627</v>
      </c>
      <c r="B661" s="526" t="s">
        <v>5303</v>
      </c>
      <c r="C661" s="526" t="s">
        <v>4362</v>
      </c>
      <c r="D661" s="527" t="n">
        <v>45.87</v>
      </c>
    </row>
    <row r="662" customFormat="false" ht="15" hidden="false" customHeight="false" outlineLevel="0" collapsed="false">
      <c r="A662" s="526" t="n">
        <v>5628</v>
      </c>
      <c r="B662" s="526" t="s">
        <v>5304</v>
      </c>
      <c r="C662" s="526" t="s">
        <v>4362</v>
      </c>
      <c r="D662" s="527" t="n">
        <v>12.12</v>
      </c>
    </row>
    <row r="663" customFormat="false" ht="15" hidden="false" customHeight="false" outlineLevel="0" collapsed="false">
      <c r="A663" s="526" t="n">
        <v>5629</v>
      </c>
      <c r="B663" s="526" t="s">
        <v>5305</v>
      </c>
      <c r="C663" s="526" t="s">
        <v>4362</v>
      </c>
      <c r="D663" s="527" t="n">
        <v>57.34</v>
      </c>
    </row>
    <row r="664" customFormat="false" ht="15" hidden="false" customHeight="false" outlineLevel="0" collapsed="false">
      <c r="A664" s="526" t="n">
        <v>5630</v>
      </c>
      <c r="B664" s="526" t="s">
        <v>5306</v>
      </c>
      <c r="C664" s="526" t="s">
        <v>4362</v>
      </c>
      <c r="D664" s="527" t="n">
        <v>64.51</v>
      </c>
    </row>
    <row r="665" customFormat="false" ht="15" hidden="false" customHeight="false" outlineLevel="0" collapsed="false">
      <c r="A665" s="526" t="n">
        <v>5658</v>
      </c>
      <c r="B665" s="526" t="s">
        <v>5307</v>
      </c>
      <c r="C665" s="526" t="s">
        <v>4362</v>
      </c>
      <c r="D665" s="527" t="n">
        <v>2.39</v>
      </c>
    </row>
    <row r="666" customFormat="false" ht="15" hidden="false" customHeight="false" outlineLevel="0" collapsed="false">
      <c r="A666" s="526" t="n">
        <v>5664</v>
      </c>
      <c r="B666" s="526" t="s">
        <v>5308</v>
      </c>
      <c r="C666" s="526" t="s">
        <v>4362</v>
      </c>
      <c r="D666" s="527" t="n">
        <v>30.47</v>
      </c>
    </row>
    <row r="667" customFormat="false" ht="15" hidden="false" customHeight="false" outlineLevel="0" collapsed="false">
      <c r="A667" s="526" t="n">
        <v>5667</v>
      </c>
      <c r="B667" s="526" t="s">
        <v>5309</v>
      </c>
      <c r="C667" s="526" t="s">
        <v>4362</v>
      </c>
      <c r="D667" s="527" t="n">
        <v>27.1</v>
      </c>
    </row>
    <row r="668" customFormat="false" ht="15" hidden="false" customHeight="false" outlineLevel="0" collapsed="false">
      <c r="A668" s="526" t="n">
        <v>5668</v>
      </c>
      <c r="B668" s="526" t="s">
        <v>5310</v>
      </c>
      <c r="C668" s="526" t="s">
        <v>4362</v>
      </c>
      <c r="D668" s="527" t="n">
        <v>45.88</v>
      </c>
    </row>
    <row r="669" customFormat="false" ht="15" hidden="false" customHeight="false" outlineLevel="0" collapsed="false">
      <c r="A669" s="526" t="n">
        <v>5674</v>
      </c>
      <c r="B669" s="526" t="s">
        <v>5311</v>
      </c>
      <c r="C669" s="526" t="s">
        <v>4362</v>
      </c>
      <c r="D669" s="527" t="n">
        <v>40.11</v>
      </c>
    </row>
    <row r="670" customFormat="false" ht="15" hidden="false" customHeight="false" outlineLevel="0" collapsed="false">
      <c r="A670" s="526" t="n">
        <v>5692</v>
      </c>
      <c r="B670" s="526" t="s">
        <v>5312</v>
      </c>
      <c r="C670" s="526" t="s">
        <v>4362</v>
      </c>
      <c r="D670" s="527" t="n">
        <v>0.31</v>
      </c>
    </row>
    <row r="671" customFormat="false" ht="15" hidden="false" customHeight="false" outlineLevel="0" collapsed="false">
      <c r="A671" s="526" t="n">
        <v>5693</v>
      </c>
      <c r="B671" s="526" t="s">
        <v>5313</v>
      </c>
      <c r="C671" s="526" t="s">
        <v>4362</v>
      </c>
      <c r="D671" s="527" t="n">
        <v>19.43</v>
      </c>
    </row>
    <row r="672" customFormat="false" ht="15" hidden="false" customHeight="false" outlineLevel="0" collapsed="false">
      <c r="A672" s="526" t="n">
        <v>5695</v>
      </c>
      <c r="B672" s="526" t="s">
        <v>5314</v>
      </c>
      <c r="C672" s="526" t="s">
        <v>4362</v>
      </c>
      <c r="D672" s="527" t="n">
        <v>41.23</v>
      </c>
    </row>
    <row r="673" customFormat="false" ht="15" hidden="false" customHeight="false" outlineLevel="0" collapsed="false">
      <c r="A673" s="526" t="n">
        <v>5703</v>
      </c>
      <c r="B673" s="526" t="s">
        <v>5315</v>
      </c>
      <c r="C673" s="526" t="s">
        <v>4362</v>
      </c>
      <c r="D673" s="527" t="n">
        <v>15.94</v>
      </c>
    </row>
    <row r="674" customFormat="false" ht="15" hidden="false" customHeight="false" outlineLevel="0" collapsed="false">
      <c r="A674" s="526" t="n">
        <v>5705</v>
      </c>
      <c r="B674" s="526" t="s">
        <v>5316</v>
      </c>
      <c r="C674" s="526" t="s">
        <v>4362</v>
      </c>
      <c r="D674" s="527" t="n">
        <v>40.07</v>
      </c>
    </row>
    <row r="675" customFormat="false" ht="15" hidden="false" customHeight="false" outlineLevel="0" collapsed="false">
      <c r="A675" s="526" t="n">
        <v>5707</v>
      </c>
      <c r="B675" s="526" t="s">
        <v>5317</v>
      </c>
      <c r="C675" s="526" t="s">
        <v>4362</v>
      </c>
      <c r="D675" s="527" t="n">
        <v>59.32</v>
      </c>
    </row>
    <row r="676" customFormat="false" ht="15" hidden="false" customHeight="false" outlineLevel="0" collapsed="false">
      <c r="A676" s="526" t="n">
        <v>5710</v>
      </c>
      <c r="B676" s="526" t="s">
        <v>5318</v>
      </c>
      <c r="C676" s="526" t="s">
        <v>4362</v>
      </c>
      <c r="D676" s="527" t="n">
        <v>150.67</v>
      </c>
    </row>
    <row r="677" customFormat="false" ht="15" hidden="false" customHeight="false" outlineLevel="0" collapsed="false">
      <c r="A677" s="526" t="n">
        <v>5711</v>
      </c>
      <c r="B677" s="526" t="s">
        <v>5319</v>
      </c>
      <c r="C677" s="526" t="s">
        <v>4362</v>
      </c>
      <c r="D677" s="527" t="n">
        <v>89.13</v>
      </c>
    </row>
    <row r="678" customFormat="false" ht="15" hidden="false" customHeight="false" outlineLevel="0" collapsed="false">
      <c r="A678" s="526" t="n">
        <v>5714</v>
      </c>
      <c r="B678" s="526" t="s">
        <v>5320</v>
      </c>
      <c r="C678" s="526" t="s">
        <v>4362</v>
      </c>
      <c r="D678" s="527" t="n">
        <v>15.23</v>
      </c>
    </row>
    <row r="679" customFormat="false" ht="15" hidden="false" customHeight="false" outlineLevel="0" collapsed="false">
      <c r="A679" s="526" t="n">
        <v>5715</v>
      </c>
      <c r="B679" s="526" t="s">
        <v>5321</v>
      </c>
      <c r="C679" s="526" t="s">
        <v>4362</v>
      </c>
      <c r="D679" s="527" t="n">
        <v>67.44</v>
      </c>
    </row>
    <row r="680" customFormat="false" ht="15" hidden="false" customHeight="false" outlineLevel="0" collapsed="false">
      <c r="A680" s="526" t="n">
        <v>5718</v>
      </c>
      <c r="B680" s="526" t="s">
        <v>5322</v>
      </c>
      <c r="C680" s="526" t="s">
        <v>4362</v>
      </c>
      <c r="D680" s="527" t="n">
        <v>106.38</v>
      </c>
    </row>
    <row r="681" customFormat="false" ht="15" hidden="false" customHeight="false" outlineLevel="0" collapsed="false">
      <c r="A681" s="526" t="n">
        <v>5721</v>
      </c>
      <c r="B681" s="526" t="s">
        <v>5323</v>
      </c>
      <c r="C681" s="526" t="s">
        <v>4362</v>
      </c>
      <c r="D681" s="527" t="n">
        <v>93.86</v>
      </c>
    </row>
    <row r="682" customFormat="false" ht="15" hidden="false" customHeight="false" outlineLevel="0" collapsed="false">
      <c r="A682" s="526" t="n">
        <v>5722</v>
      </c>
      <c r="B682" s="526" t="s">
        <v>5324</v>
      </c>
      <c r="C682" s="526" t="s">
        <v>4362</v>
      </c>
      <c r="D682" s="527" t="n">
        <v>217.07</v>
      </c>
    </row>
    <row r="683" customFormat="false" ht="15" hidden="false" customHeight="false" outlineLevel="0" collapsed="false">
      <c r="A683" s="526" t="n">
        <v>5724</v>
      </c>
      <c r="B683" s="526" t="s">
        <v>5325</v>
      </c>
      <c r="C683" s="526" t="s">
        <v>4362</v>
      </c>
      <c r="D683" s="527" t="n">
        <v>53.18</v>
      </c>
    </row>
    <row r="684" customFormat="false" ht="15" hidden="false" customHeight="false" outlineLevel="0" collapsed="false">
      <c r="A684" s="526" t="n">
        <v>5727</v>
      </c>
      <c r="B684" s="526" t="s">
        <v>5326</v>
      </c>
      <c r="C684" s="526" t="s">
        <v>4362</v>
      </c>
      <c r="D684" s="527" t="n">
        <v>12.1</v>
      </c>
    </row>
    <row r="685" customFormat="false" ht="15" hidden="false" customHeight="false" outlineLevel="0" collapsed="false">
      <c r="A685" s="526" t="n">
        <v>5729</v>
      </c>
      <c r="B685" s="526" t="s">
        <v>5327</v>
      </c>
      <c r="C685" s="526" t="s">
        <v>4362</v>
      </c>
      <c r="D685" s="527" t="n">
        <v>49.26</v>
      </c>
    </row>
    <row r="686" customFormat="false" ht="15" hidden="false" customHeight="false" outlineLevel="0" collapsed="false">
      <c r="A686" s="526" t="n">
        <v>5730</v>
      </c>
      <c r="B686" s="526" t="s">
        <v>5328</v>
      </c>
      <c r="C686" s="526" t="s">
        <v>4362</v>
      </c>
      <c r="D686" s="527" t="n">
        <v>40.91</v>
      </c>
    </row>
    <row r="687" customFormat="false" ht="15" hidden="false" customHeight="false" outlineLevel="0" collapsed="false">
      <c r="A687" s="526" t="n">
        <v>5735</v>
      </c>
      <c r="B687" s="526" t="s">
        <v>5329</v>
      </c>
      <c r="C687" s="526" t="s">
        <v>4362</v>
      </c>
      <c r="D687" s="527" t="n">
        <v>29.4</v>
      </c>
    </row>
    <row r="688" customFormat="false" ht="15" hidden="false" customHeight="false" outlineLevel="0" collapsed="false">
      <c r="A688" s="526" t="n">
        <v>5736</v>
      </c>
      <c r="B688" s="526" t="s">
        <v>5330</v>
      </c>
      <c r="C688" s="526" t="s">
        <v>4362</v>
      </c>
      <c r="D688" s="527" t="n">
        <v>41.81</v>
      </c>
    </row>
    <row r="689" customFormat="false" ht="15" hidden="false" customHeight="false" outlineLevel="0" collapsed="false">
      <c r="A689" s="526" t="n">
        <v>5738</v>
      </c>
      <c r="B689" s="526" t="s">
        <v>5331</v>
      </c>
      <c r="C689" s="526" t="s">
        <v>4362</v>
      </c>
      <c r="D689" s="527" t="n">
        <v>43.8</v>
      </c>
    </row>
    <row r="690" customFormat="false" ht="15" hidden="false" customHeight="false" outlineLevel="0" collapsed="false">
      <c r="A690" s="526" t="n">
        <v>5739</v>
      </c>
      <c r="B690" s="526" t="s">
        <v>5332</v>
      </c>
      <c r="C690" s="526" t="s">
        <v>4362</v>
      </c>
      <c r="D690" s="527" t="n">
        <v>54.81</v>
      </c>
    </row>
    <row r="691" customFormat="false" ht="15" hidden="false" customHeight="false" outlineLevel="0" collapsed="false">
      <c r="A691" s="526" t="n">
        <v>5741</v>
      </c>
      <c r="B691" s="526" t="s">
        <v>5333</v>
      </c>
      <c r="C691" s="526" t="s">
        <v>4362</v>
      </c>
      <c r="D691" s="527" t="n">
        <v>42.78</v>
      </c>
    </row>
    <row r="692" customFormat="false" ht="15" hidden="false" customHeight="false" outlineLevel="0" collapsed="false">
      <c r="A692" s="526" t="n">
        <v>5742</v>
      </c>
      <c r="B692" s="526" t="s">
        <v>5334</v>
      </c>
      <c r="C692" s="526" t="s">
        <v>4362</v>
      </c>
      <c r="D692" s="527" t="n">
        <v>27.61</v>
      </c>
    </row>
    <row r="693" customFormat="false" ht="15" hidden="false" customHeight="false" outlineLevel="0" collapsed="false">
      <c r="A693" s="526" t="n">
        <v>5747</v>
      </c>
      <c r="B693" s="526" t="s">
        <v>5335</v>
      </c>
      <c r="C693" s="526" t="s">
        <v>4362</v>
      </c>
      <c r="D693" s="527" t="n">
        <v>158.31</v>
      </c>
    </row>
    <row r="694" customFormat="false" ht="15" hidden="false" customHeight="false" outlineLevel="0" collapsed="false">
      <c r="A694" s="526" t="n">
        <v>5751</v>
      </c>
      <c r="B694" s="526" t="s">
        <v>5336</v>
      </c>
      <c r="C694" s="526" t="s">
        <v>4362</v>
      </c>
      <c r="D694" s="527" t="n">
        <v>34.68</v>
      </c>
    </row>
    <row r="695" customFormat="false" ht="15" hidden="false" customHeight="false" outlineLevel="0" collapsed="false">
      <c r="A695" s="526" t="n">
        <v>5754</v>
      </c>
      <c r="B695" s="526" t="s">
        <v>5337</v>
      </c>
      <c r="C695" s="526" t="s">
        <v>4362</v>
      </c>
      <c r="D695" s="527" t="n">
        <v>38.08</v>
      </c>
    </row>
    <row r="696" customFormat="false" ht="15" hidden="false" customHeight="false" outlineLevel="0" collapsed="false">
      <c r="A696" s="526" t="n">
        <v>5763</v>
      </c>
      <c r="B696" s="526" t="s">
        <v>5338</v>
      </c>
      <c r="C696" s="526" t="s">
        <v>4362</v>
      </c>
      <c r="D696" s="527" t="n">
        <v>53.7</v>
      </c>
    </row>
    <row r="697" customFormat="false" ht="15" hidden="false" customHeight="false" outlineLevel="0" collapsed="false">
      <c r="A697" s="526" t="n">
        <v>5765</v>
      </c>
      <c r="B697" s="526" t="s">
        <v>5339</v>
      </c>
      <c r="C697" s="526" t="s">
        <v>4362</v>
      </c>
      <c r="D697" s="527" t="n">
        <v>4.64</v>
      </c>
    </row>
    <row r="698" customFormat="false" ht="15" hidden="false" customHeight="false" outlineLevel="0" collapsed="false">
      <c r="A698" s="526" t="n">
        <v>5766</v>
      </c>
      <c r="B698" s="526" t="s">
        <v>5340</v>
      </c>
      <c r="C698" s="526" t="s">
        <v>4362</v>
      </c>
      <c r="D698" s="527" t="n">
        <v>2.71</v>
      </c>
    </row>
    <row r="699" customFormat="false" ht="15" hidden="false" customHeight="false" outlineLevel="0" collapsed="false">
      <c r="A699" s="526" t="n">
        <v>5779</v>
      </c>
      <c r="B699" s="526" t="s">
        <v>5341</v>
      </c>
      <c r="C699" s="526" t="s">
        <v>4362</v>
      </c>
      <c r="D699" s="527" t="n">
        <v>72.01</v>
      </c>
    </row>
    <row r="700" customFormat="false" ht="15" hidden="false" customHeight="false" outlineLevel="0" collapsed="false">
      <c r="A700" s="526" t="n">
        <v>5787</v>
      </c>
      <c r="B700" s="526" t="s">
        <v>5342</v>
      </c>
      <c r="C700" s="526" t="s">
        <v>4362</v>
      </c>
      <c r="D700" s="527" t="n">
        <v>70.44</v>
      </c>
    </row>
    <row r="701" customFormat="false" ht="15" hidden="false" customHeight="false" outlineLevel="0" collapsed="false">
      <c r="A701" s="526" t="n">
        <v>5797</v>
      </c>
      <c r="B701" s="526" t="s">
        <v>5343</v>
      </c>
      <c r="C701" s="526" t="s">
        <v>4362</v>
      </c>
      <c r="D701" s="527" t="n">
        <v>6.22</v>
      </c>
    </row>
    <row r="702" customFormat="false" ht="15" hidden="false" customHeight="false" outlineLevel="0" collapsed="false">
      <c r="A702" s="526" t="n">
        <v>5800</v>
      </c>
      <c r="B702" s="526" t="s">
        <v>5344</v>
      </c>
      <c r="C702" s="526" t="s">
        <v>4362</v>
      </c>
      <c r="D702" s="527" t="n">
        <v>0.39</v>
      </c>
    </row>
    <row r="703" customFormat="false" ht="15" hidden="false" customHeight="false" outlineLevel="0" collapsed="false">
      <c r="A703" s="526" t="n">
        <v>7032</v>
      </c>
      <c r="B703" s="526" t="s">
        <v>5345</v>
      </c>
      <c r="C703" s="526" t="s">
        <v>4362</v>
      </c>
      <c r="D703" s="527" t="n">
        <v>4.25</v>
      </c>
    </row>
    <row r="704" customFormat="false" ht="15" hidden="false" customHeight="false" outlineLevel="0" collapsed="false">
      <c r="A704" s="526" t="n">
        <v>7033</v>
      </c>
      <c r="B704" s="526" t="s">
        <v>5346</v>
      </c>
      <c r="C704" s="526" t="s">
        <v>4362</v>
      </c>
      <c r="D704" s="527" t="n">
        <v>1.57</v>
      </c>
    </row>
    <row r="705" customFormat="false" ht="15" hidden="false" customHeight="false" outlineLevel="0" collapsed="false">
      <c r="A705" s="526" t="n">
        <v>7034</v>
      </c>
      <c r="B705" s="526" t="s">
        <v>5347</v>
      </c>
      <c r="C705" s="526" t="s">
        <v>4362</v>
      </c>
      <c r="D705" s="527" t="n">
        <v>5.67</v>
      </c>
    </row>
    <row r="706" customFormat="false" ht="15" hidden="false" customHeight="false" outlineLevel="0" collapsed="false">
      <c r="A706" s="526" t="n">
        <v>7035</v>
      </c>
      <c r="B706" s="526" t="s">
        <v>5348</v>
      </c>
      <c r="C706" s="526" t="s">
        <v>4362</v>
      </c>
      <c r="D706" s="527" t="n">
        <v>256.74</v>
      </c>
    </row>
    <row r="707" customFormat="false" ht="15" hidden="false" customHeight="false" outlineLevel="0" collapsed="false">
      <c r="A707" s="526" t="n">
        <v>7038</v>
      </c>
      <c r="B707" s="526" t="s">
        <v>5349</v>
      </c>
      <c r="C707" s="526" t="s">
        <v>4362</v>
      </c>
      <c r="D707" s="527" t="n">
        <v>50.1</v>
      </c>
    </row>
    <row r="708" customFormat="false" ht="15" hidden="false" customHeight="false" outlineLevel="0" collapsed="false">
      <c r="A708" s="526" t="n">
        <v>7039</v>
      </c>
      <c r="B708" s="526" t="s">
        <v>5350</v>
      </c>
      <c r="C708" s="526" t="s">
        <v>4362</v>
      </c>
      <c r="D708" s="527" t="n">
        <v>13.44</v>
      </c>
    </row>
    <row r="709" customFormat="false" ht="15" hidden="false" customHeight="false" outlineLevel="0" collapsed="false">
      <c r="A709" s="526" t="n">
        <v>7040</v>
      </c>
      <c r="B709" s="526" t="s">
        <v>5351</v>
      </c>
      <c r="C709" s="526" t="s">
        <v>4362</v>
      </c>
      <c r="D709" s="527" t="n">
        <v>62.69</v>
      </c>
    </row>
    <row r="710" customFormat="false" ht="15" hidden="false" customHeight="false" outlineLevel="0" collapsed="false">
      <c r="A710" s="526" t="n">
        <v>7044</v>
      </c>
      <c r="B710" s="526" t="s">
        <v>5352</v>
      </c>
      <c r="C710" s="526" t="s">
        <v>4362</v>
      </c>
      <c r="D710" s="527" t="n">
        <v>0.35</v>
      </c>
    </row>
    <row r="711" customFormat="false" ht="15" hidden="false" customHeight="false" outlineLevel="0" collapsed="false">
      <c r="A711" s="526" t="n">
        <v>7045</v>
      </c>
      <c r="B711" s="526" t="s">
        <v>5353</v>
      </c>
      <c r="C711" s="526" t="s">
        <v>4362</v>
      </c>
      <c r="D711" s="527" t="n">
        <v>0.08</v>
      </c>
    </row>
    <row r="712" customFormat="false" ht="15" hidden="false" customHeight="false" outlineLevel="0" collapsed="false">
      <c r="A712" s="526" t="n">
        <v>7046</v>
      </c>
      <c r="B712" s="526" t="s">
        <v>5354</v>
      </c>
      <c r="C712" s="526" t="s">
        <v>4362</v>
      </c>
      <c r="D712" s="527" t="n">
        <v>0.38</v>
      </c>
    </row>
    <row r="713" customFormat="false" ht="15" hidden="false" customHeight="false" outlineLevel="0" collapsed="false">
      <c r="A713" s="526" t="n">
        <v>7047</v>
      </c>
      <c r="B713" s="526" t="s">
        <v>5355</v>
      </c>
      <c r="C713" s="526" t="s">
        <v>4362</v>
      </c>
      <c r="D713" s="527" t="n">
        <v>22.93</v>
      </c>
    </row>
    <row r="714" customFormat="false" ht="15" hidden="false" customHeight="false" outlineLevel="0" collapsed="false">
      <c r="A714" s="526" t="n">
        <v>7051</v>
      </c>
      <c r="B714" s="526" t="s">
        <v>5356</v>
      </c>
      <c r="C714" s="526" t="s">
        <v>4362</v>
      </c>
      <c r="D714" s="527" t="n">
        <v>44.43</v>
      </c>
    </row>
    <row r="715" customFormat="false" ht="15" hidden="false" customHeight="false" outlineLevel="0" collapsed="false">
      <c r="A715" s="526" t="n">
        <v>7052</v>
      </c>
      <c r="B715" s="526" t="s">
        <v>5357</v>
      </c>
      <c r="C715" s="526" t="s">
        <v>4362</v>
      </c>
      <c r="D715" s="527" t="n">
        <v>12</v>
      </c>
    </row>
    <row r="716" customFormat="false" ht="15" hidden="false" customHeight="false" outlineLevel="0" collapsed="false">
      <c r="A716" s="526" t="n">
        <v>7053</v>
      </c>
      <c r="B716" s="526" t="s">
        <v>5358</v>
      </c>
      <c r="C716" s="526" t="s">
        <v>4362</v>
      </c>
      <c r="D716" s="527" t="n">
        <v>55.61</v>
      </c>
    </row>
    <row r="717" customFormat="false" ht="15" hidden="false" customHeight="false" outlineLevel="0" collapsed="false">
      <c r="A717" s="526" t="n">
        <v>7054</v>
      </c>
      <c r="B717" s="526" t="s">
        <v>5359</v>
      </c>
      <c r="C717" s="526" t="s">
        <v>4362</v>
      </c>
      <c r="D717" s="527" t="n">
        <v>89.37</v>
      </c>
    </row>
    <row r="718" customFormat="false" ht="15" hidden="false" customHeight="false" outlineLevel="0" collapsed="false">
      <c r="A718" s="526" t="n">
        <v>7058</v>
      </c>
      <c r="B718" s="526" t="s">
        <v>5360</v>
      </c>
      <c r="C718" s="526" t="s">
        <v>4362</v>
      </c>
      <c r="D718" s="527" t="n">
        <v>23.56</v>
      </c>
    </row>
    <row r="719" customFormat="false" ht="15" hidden="false" customHeight="false" outlineLevel="0" collapsed="false">
      <c r="A719" s="526" t="n">
        <v>7059</v>
      </c>
      <c r="B719" s="526" t="s">
        <v>5361</v>
      </c>
      <c r="C719" s="526" t="s">
        <v>4362</v>
      </c>
      <c r="D719" s="527" t="n">
        <v>9.15</v>
      </c>
    </row>
    <row r="720" customFormat="false" ht="15" hidden="false" customHeight="false" outlineLevel="0" collapsed="false">
      <c r="A720" s="526" t="n">
        <v>7060</v>
      </c>
      <c r="B720" s="526" t="s">
        <v>5362</v>
      </c>
      <c r="C720" s="526" t="s">
        <v>4362</v>
      </c>
      <c r="D720" s="527" t="n">
        <v>42.68</v>
      </c>
    </row>
    <row r="721" customFormat="false" ht="15" hidden="false" customHeight="false" outlineLevel="0" collapsed="false">
      <c r="A721" s="526" t="n">
        <v>7061</v>
      </c>
      <c r="B721" s="526" t="s">
        <v>5363</v>
      </c>
      <c r="C721" s="526" t="s">
        <v>4362</v>
      </c>
      <c r="D721" s="527" t="n">
        <v>81.58</v>
      </c>
    </row>
    <row r="722" customFormat="false" ht="15" hidden="false" customHeight="false" outlineLevel="0" collapsed="false">
      <c r="A722" s="526" t="n">
        <v>7063</v>
      </c>
      <c r="B722" s="526" t="s">
        <v>5364</v>
      </c>
      <c r="C722" s="526" t="s">
        <v>4362</v>
      </c>
      <c r="D722" s="527" t="n">
        <v>19</v>
      </c>
    </row>
    <row r="723" customFormat="false" ht="15" hidden="false" customHeight="false" outlineLevel="0" collapsed="false">
      <c r="A723" s="526" t="n">
        <v>7064</v>
      </c>
      <c r="B723" s="526" t="s">
        <v>5365</v>
      </c>
      <c r="C723" s="526" t="s">
        <v>4362</v>
      </c>
      <c r="D723" s="527" t="n">
        <v>5.13</v>
      </c>
    </row>
    <row r="724" customFormat="false" ht="15" hidden="false" customHeight="false" outlineLevel="0" collapsed="false">
      <c r="A724" s="526" t="n">
        <v>7065</v>
      </c>
      <c r="B724" s="526" t="s">
        <v>5366</v>
      </c>
      <c r="C724" s="526" t="s">
        <v>4362</v>
      </c>
      <c r="D724" s="527" t="n">
        <v>20.78</v>
      </c>
    </row>
    <row r="725" customFormat="false" ht="15" hidden="false" customHeight="false" outlineLevel="0" collapsed="false">
      <c r="A725" s="526" t="n">
        <v>7066</v>
      </c>
      <c r="B725" s="526" t="s">
        <v>5367</v>
      </c>
      <c r="C725" s="526" t="s">
        <v>4362</v>
      </c>
      <c r="D725" s="527" t="n">
        <v>96.79</v>
      </c>
    </row>
    <row r="726" customFormat="false" ht="15" hidden="false" customHeight="false" outlineLevel="0" collapsed="false">
      <c r="A726" s="526" t="n">
        <v>53786</v>
      </c>
      <c r="B726" s="526" t="s">
        <v>5368</v>
      </c>
      <c r="C726" s="526" t="s">
        <v>4362</v>
      </c>
      <c r="D726" s="527" t="n">
        <v>51.09</v>
      </c>
    </row>
    <row r="727" customFormat="false" ht="15" hidden="false" customHeight="false" outlineLevel="0" collapsed="false">
      <c r="A727" s="526" t="n">
        <v>53788</v>
      </c>
      <c r="B727" s="526" t="s">
        <v>5369</v>
      </c>
      <c r="C727" s="526" t="s">
        <v>4362</v>
      </c>
      <c r="D727" s="527" t="n">
        <v>57.2</v>
      </c>
    </row>
    <row r="728" customFormat="false" ht="15" hidden="false" customHeight="false" outlineLevel="0" collapsed="false">
      <c r="A728" s="526" t="n">
        <v>53792</v>
      </c>
      <c r="B728" s="526" t="s">
        <v>5370</v>
      </c>
      <c r="C728" s="526" t="s">
        <v>4362</v>
      </c>
      <c r="D728" s="527" t="n">
        <v>101.41</v>
      </c>
    </row>
    <row r="729" customFormat="false" ht="15" hidden="false" customHeight="false" outlineLevel="0" collapsed="false">
      <c r="A729" s="526" t="n">
        <v>53794</v>
      </c>
      <c r="B729" s="526" t="s">
        <v>5371</v>
      </c>
      <c r="C729" s="526" t="s">
        <v>4362</v>
      </c>
      <c r="D729" s="527" t="n">
        <v>35.62</v>
      </c>
    </row>
    <row r="730" customFormat="false" ht="15" hidden="false" customHeight="false" outlineLevel="0" collapsed="false">
      <c r="A730" s="526" t="n">
        <v>53797</v>
      </c>
      <c r="B730" s="526" t="s">
        <v>5372</v>
      </c>
      <c r="C730" s="526" t="s">
        <v>4362</v>
      </c>
      <c r="D730" s="527" t="n">
        <v>116.62</v>
      </c>
    </row>
    <row r="731" customFormat="false" ht="15" hidden="false" customHeight="false" outlineLevel="0" collapsed="false">
      <c r="A731" s="526" t="n">
        <v>53804</v>
      </c>
      <c r="B731" s="526" t="s">
        <v>5373</v>
      </c>
      <c r="C731" s="526" t="s">
        <v>4362</v>
      </c>
      <c r="D731" s="527" t="n">
        <v>4.98</v>
      </c>
    </row>
    <row r="732" customFormat="false" ht="15" hidden="false" customHeight="false" outlineLevel="0" collapsed="false">
      <c r="A732" s="526" t="n">
        <v>53806</v>
      </c>
      <c r="B732" s="526" t="s">
        <v>5374</v>
      </c>
      <c r="C732" s="526" t="s">
        <v>4362</v>
      </c>
      <c r="D732" s="527" t="n">
        <v>68.52</v>
      </c>
    </row>
    <row r="733" customFormat="false" ht="15" hidden="false" customHeight="false" outlineLevel="0" collapsed="false">
      <c r="A733" s="526" t="n">
        <v>53810</v>
      </c>
      <c r="B733" s="526" t="s">
        <v>5375</v>
      </c>
      <c r="C733" s="526" t="s">
        <v>4362</v>
      </c>
      <c r="D733" s="527" t="n">
        <v>68.94</v>
      </c>
    </row>
    <row r="734" customFormat="false" ht="15" hidden="false" customHeight="false" outlineLevel="0" collapsed="false">
      <c r="A734" s="526" t="n">
        <v>53814</v>
      </c>
      <c r="B734" s="526" t="s">
        <v>5376</v>
      </c>
      <c r="C734" s="526" t="s">
        <v>4362</v>
      </c>
      <c r="D734" s="527" t="n">
        <v>225.83</v>
      </c>
    </row>
    <row r="735" customFormat="false" ht="15" hidden="false" customHeight="false" outlineLevel="0" collapsed="false">
      <c r="A735" s="526" t="n">
        <v>53817</v>
      </c>
      <c r="B735" s="526" t="s">
        <v>5377</v>
      </c>
      <c r="C735" s="526" t="s">
        <v>4362</v>
      </c>
      <c r="D735" s="527" t="n">
        <v>62.53</v>
      </c>
    </row>
    <row r="736" customFormat="false" ht="15" hidden="false" customHeight="false" outlineLevel="0" collapsed="false">
      <c r="A736" s="526" t="n">
        <v>53818</v>
      </c>
      <c r="B736" s="526" t="s">
        <v>5378</v>
      </c>
      <c r="C736" s="526" t="s">
        <v>4362</v>
      </c>
      <c r="D736" s="527" t="n">
        <v>9.67</v>
      </c>
    </row>
    <row r="737" customFormat="false" ht="15" hidden="false" customHeight="false" outlineLevel="0" collapsed="false">
      <c r="A737" s="526" t="n">
        <v>53827</v>
      </c>
      <c r="B737" s="526" t="s">
        <v>5379</v>
      </c>
      <c r="C737" s="526" t="s">
        <v>4362</v>
      </c>
      <c r="D737" s="527" t="n">
        <v>114.16</v>
      </c>
    </row>
    <row r="738" customFormat="false" ht="15" hidden="false" customHeight="false" outlineLevel="0" collapsed="false">
      <c r="A738" s="526" t="n">
        <v>53829</v>
      </c>
      <c r="B738" s="526" t="s">
        <v>5380</v>
      </c>
      <c r="C738" s="526" t="s">
        <v>4362</v>
      </c>
      <c r="D738" s="527" t="n">
        <v>116.62</v>
      </c>
    </row>
    <row r="739" customFormat="false" ht="15" hidden="false" customHeight="false" outlineLevel="0" collapsed="false">
      <c r="A739" s="526" t="n">
        <v>53831</v>
      </c>
      <c r="B739" s="526" t="s">
        <v>5381</v>
      </c>
      <c r="C739" s="526" t="s">
        <v>4362</v>
      </c>
      <c r="D739" s="527" t="n">
        <v>192.63</v>
      </c>
    </row>
    <row r="740" customFormat="false" ht="15" hidden="false" customHeight="false" outlineLevel="0" collapsed="false">
      <c r="A740" s="526" t="n">
        <v>53840</v>
      </c>
      <c r="B740" s="526" t="s">
        <v>5382</v>
      </c>
      <c r="C740" s="526" t="s">
        <v>4362</v>
      </c>
      <c r="D740" s="527" t="n">
        <v>2.7</v>
      </c>
    </row>
    <row r="741" customFormat="false" ht="15" hidden="false" customHeight="false" outlineLevel="0" collapsed="false">
      <c r="A741" s="526" t="n">
        <v>53841</v>
      </c>
      <c r="B741" s="526" t="s">
        <v>5383</v>
      </c>
      <c r="C741" s="526" t="s">
        <v>4362</v>
      </c>
      <c r="D741" s="527" t="n">
        <v>1.87</v>
      </c>
    </row>
    <row r="742" customFormat="false" ht="15" hidden="false" customHeight="false" outlineLevel="0" collapsed="false">
      <c r="A742" s="526" t="n">
        <v>53849</v>
      </c>
      <c r="B742" s="526" t="s">
        <v>5384</v>
      </c>
      <c r="C742" s="526" t="s">
        <v>4362</v>
      </c>
      <c r="D742" s="527" t="n">
        <v>83.8</v>
      </c>
    </row>
    <row r="743" customFormat="false" ht="15" hidden="false" customHeight="false" outlineLevel="0" collapsed="false">
      <c r="A743" s="526" t="n">
        <v>53857</v>
      </c>
      <c r="B743" s="526" t="s">
        <v>5385</v>
      </c>
      <c r="C743" s="526" t="s">
        <v>4362</v>
      </c>
      <c r="D743" s="527" t="n">
        <v>64</v>
      </c>
    </row>
    <row r="744" customFormat="false" ht="15" hidden="false" customHeight="false" outlineLevel="0" collapsed="false">
      <c r="A744" s="526" t="n">
        <v>53858</v>
      </c>
      <c r="B744" s="526" t="s">
        <v>5386</v>
      </c>
      <c r="C744" s="526" t="s">
        <v>4362</v>
      </c>
      <c r="D744" s="527" t="n">
        <v>45.76</v>
      </c>
    </row>
    <row r="745" customFormat="false" ht="15" hidden="false" customHeight="false" outlineLevel="0" collapsed="false">
      <c r="A745" s="526" t="n">
        <v>53861</v>
      </c>
      <c r="B745" s="526" t="s">
        <v>5387</v>
      </c>
      <c r="C745" s="526" t="s">
        <v>4362</v>
      </c>
      <c r="D745" s="527" t="n">
        <v>62.12</v>
      </c>
    </row>
    <row r="746" customFormat="false" ht="15" hidden="false" customHeight="false" outlineLevel="0" collapsed="false">
      <c r="A746" s="526" t="n">
        <v>53863</v>
      </c>
      <c r="B746" s="526" t="s">
        <v>5388</v>
      </c>
      <c r="C746" s="526" t="s">
        <v>4362</v>
      </c>
      <c r="D746" s="527" t="n">
        <v>1.85</v>
      </c>
    </row>
    <row r="747" customFormat="false" ht="15" hidden="false" customHeight="false" outlineLevel="0" collapsed="false">
      <c r="A747" s="526" t="n">
        <v>53865</v>
      </c>
      <c r="B747" s="526" t="s">
        <v>5389</v>
      </c>
      <c r="C747" s="526" t="s">
        <v>4362</v>
      </c>
      <c r="D747" s="527" t="n">
        <v>47.2</v>
      </c>
    </row>
    <row r="748" customFormat="false" ht="15" hidden="false" customHeight="false" outlineLevel="0" collapsed="false">
      <c r="A748" s="526" t="n">
        <v>53866</v>
      </c>
      <c r="B748" s="526" t="s">
        <v>5390</v>
      </c>
      <c r="C748" s="526" t="s">
        <v>4362</v>
      </c>
      <c r="D748" s="527" t="n">
        <v>1.29</v>
      </c>
    </row>
    <row r="749" customFormat="false" ht="15" hidden="false" customHeight="false" outlineLevel="0" collapsed="false">
      <c r="A749" s="526" t="n">
        <v>53882</v>
      </c>
      <c r="B749" s="526" t="s">
        <v>5391</v>
      </c>
      <c r="C749" s="526" t="s">
        <v>4362</v>
      </c>
      <c r="D749" s="527" t="n">
        <v>38.3</v>
      </c>
    </row>
    <row r="750" customFormat="false" ht="15" hidden="false" customHeight="false" outlineLevel="0" collapsed="false">
      <c r="A750" s="526" t="n">
        <v>55263</v>
      </c>
      <c r="B750" s="526" t="s">
        <v>5392</v>
      </c>
      <c r="C750" s="526" t="s">
        <v>4362</v>
      </c>
      <c r="D750" s="527" t="n">
        <v>64.51</v>
      </c>
    </row>
    <row r="751" customFormat="false" ht="15" hidden="false" customHeight="false" outlineLevel="0" collapsed="false">
      <c r="A751" s="526" t="n">
        <v>73303</v>
      </c>
      <c r="B751" s="526" t="s">
        <v>5393</v>
      </c>
      <c r="C751" s="526" t="s">
        <v>4362</v>
      </c>
      <c r="D751" s="527" t="n">
        <v>6.26</v>
      </c>
    </row>
    <row r="752" customFormat="false" ht="15" hidden="false" customHeight="false" outlineLevel="0" collapsed="false">
      <c r="A752" s="526" t="n">
        <v>73307</v>
      </c>
      <c r="B752" s="526" t="s">
        <v>5394</v>
      </c>
      <c r="C752" s="526" t="s">
        <v>4362</v>
      </c>
      <c r="D752" s="527" t="n">
        <v>5.59</v>
      </c>
    </row>
    <row r="753" customFormat="false" ht="15" hidden="false" customHeight="false" outlineLevel="0" collapsed="false">
      <c r="A753" s="526" t="n">
        <v>73309</v>
      </c>
      <c r="B753" s="526" t="s">
        <v>5395</v>
      </c>
      <c r="C753" s="526" t="s">
        <v>4362</v>
      </c>
      <c r="D753" s="527" t="n">
        <v>33.33</v>
      </c>
    </row>
    <row r="754" customFormat="false" ht="15" hidden="false" customHeight="false" outlineLevel="0" collapsed="false">
      <c r="A754" s="526" t="n">
        <v>73311</v>
      </c>
      <c r="B754" s="526" t="s">
        <v>5396</v>
      </c>
      <c r="C754" s="526" t="s">
        <v>4362</v>
      </c>
      <c r="D754" s="527" t="n">
        <v>178.32</v>
      </c>
    </row>
    <row r="755" customFormat="false" ht="15" hidden="false" customHeight="false" outlineLevel="0" collapsed="false">
      <c r="A755" s="526" t="n">
        <v>73313</v>
      </c>
      <c r="B755" s="526" t="s">
        <v>5397</v>
      </c>
      <c r="C755" s="526" t="s">
        <v>4362</v>
      </c>
      <c r="D755" s="527" t="n">
        <v>9</v>
      </c>
    </row>
    <row r="756" customFormat="false" ht="15" hidden="false" customHeight="false" outlineLevel="0" collapsed="false">
      <c r="A756" s="526" t="n">
        <v>73315</v>
      </c>
      <c r="B756" s="526" t="s">
        <v>5398</v>
      </c>
      <c r="C756" s="526" t="s">
        <v>4362</v>
      </c>
      <c r="D756" s="527" t="n">
        <v>57.2</v>
      </c>
    </row>
    <row r="757" customFormat="false" ht="15" hidden="false" customHeight="false" outlineLevel="0" collapsed="false">
      <c r="A757" s="526" t="n">
        <v>73335</v>
      </c>
      <c r="B757" s="526" t="s">
        <v>5399</v>
      </c>
      <c r="C757" s="526" t="s">
        <v>4362</v>
      </c>
      <c r="D757" s="527" t="n">
        <v>36.54</v>
      </c>
    </row>
    <row r="758" customFormat="false" ht="15" hidden="false" customHeight="false" outlineLevel="0" collapsed="false">
      <c r="A758" s="526" t="n">
        <v>73340</v>
      </c>
      <c r="B758" s="526" t="s">
        <v>5400</v>
      </c>
      <c r="C758" s="526" t="s">
        <v>4362</v>
      </c>
      <c r="D758" s="527" t="n">
        <v>154.96</v>
      </c>
    </row>
    <row r="759" customFormat="false" ht="15" hidden="false" customHeight="false" outlineLevel="0" collapsed="false">
      <c r="A759" s="526" t="n">
        <v>83361</v>
      </c>
      <c r="B759" s="526" t="s">
        <v>5401</v>
      </c>
      <c r="C759" s="526" t="s">
        <v>4362</v>
      </c>
      <c r="D759" s="527" t="n">
        <v>44.47</v>
      </c>
    </row>
    <row r="760" customFormat="false" ht="15" hidden="false" customHeight="false" outlineLevel="0" collapsed="false">
      <c r="A760" s="526" t="n">
        <v>83761</v>
      </c>
      <c r="B760" s="526" t="s">
        <v>5402</v>
      </c>
      <c r="C760" s="526" t="s">
        <v>4362</v>
      </c>
      <c r="D760" s="527" t="n">
        <v>8.34</v>
      </c>
    </row>
    <row r="761" customFormat="false" ht="15" hidden="false" customHeight="false" outlineLevel="0" collapsed="false">
      <c r="A761" s="526" t="n">
        <v>83762</v>
      </c>
      <c r="B761" s="526" t="s">
        <v>5403</v>
      </c>
      <c r="C761" s="526" t="s">
        <v>4362</v>
      </c>
      <c r="D761" s="527" t="n">
        <v>7.45</v>
      </c>
    </row>
    <row r="762" customFormat="false" ht="15" hidden="false" customHeight="false" outlineLevel="0" collapsed="false">
      <c r="A762" s="526" t="n">
        <v>83763</v>
      </c>
      <c r="B762" s="526" t="s">
        <v>5404</v>
      </c>
      <c r="C762" s="526" t="s">
        <v>4362</v>
      </c>
      <c r="D762" s="527" t="n">
        <v>50.25</v>
      </c>
    </row>
    <row r="763" customFormat="false" ht="15" hidden="false" customHeight="false" outlineLevel="0" collapsed="false">
      <c r="A763" s="526" t="n">
        <v>83764</v>
      </c>
      <c r="B763" s="526" t="s">
        <v>5405</v>
      </c>
      <c r="C763" s="526" t="s">
        <v>4362</v>
      </c>
      <c r="D763" s="527" t="n">
        <v>2.94</v>
      </c>
    </row>
    <row r="764" customFormat="false" ht="15" hidden="false" customHeight="false" outlineLevel="0" collapsed="false">
      <c r="A764" s="526" t="n">
        <v>87026</v>
      </c>
      <c r="B764" s="526" t="s">
        <v>5406</v>
      </c>
      <c r="C764" s="526" t="s">
        <v>4362</v>
      </c>
      <c r="D764" s="527" t="n">
        <v>0.74</v>
      </c>
    </row>
    <row r="765" customFormat="false" ht="15" hidden="false" customHeight="false" outlineLevel="0" collapsed="false">
      <c r="A765" s="526" t="n">
        <v>87441</v>
      </c>
      <c r="B765" s="526" t="s">
        <v>5407</v>
      </c>
      <c r="C765" s="526" t="s">
        <v>4362</v>
      </c>
      <c r="D765" s="527" t="n">
        <v>0.48</v>
      </c>
    </row>
    <row r="766" customFormat="false" ht="15" hidden="false" customHeight="false" outlineLevel="0" collapsed="false">
      <c r="A766" s="526" t="n">
        <v>87442</v>
      </c>
      <c r="B766" s="526" t="s">
        <v>5408</v>
      </c>
      <c r="C766" s="526" t="s">
        <v>4362</v>
      </c>
      <c r="D766" s="527" t="n">
        <v>0.11</v>
      </c>
    </row>
    <row r="767" customFormat="false" ht="15" hidden="false" customHeight="false" outlineLevel="0" collapsed="false">
      <c r="A767" s="526" t="n">
        <v>87443</v>
      </c>
      <c r="B767" s="526" t="s">
        <v>5409</v>
      </c>
      <c r="C767" s="526" t="s">
        <v>4362</v>
      </c>
      <c r="D767" s="527" t="n">
        <v>0.64</v>
      </c>
    </row>
    <row r="768" customFormat="false" ht="15" hidden="false" customHeight="false" outlineLevel="0" collapsed="false">
      <c r="A768" s="526" t="n">
        <v>87444</v>
      </c>
      <c r="B768" s="526" t="s">
        <v>5410</v>
      </c>
      <c r="C768" s="526" t="s">
        <v>4362</v>
      </c>
      <c r="D768" s="527" t="n">
        <v>4.24</v>
      </c>
    </row>
    <row r="769" customFormat="false" ht="15" hidden="false" customHeight="false" outlineLevel="0" collapsed="false">
      <c r="A769" s="526" t="n">
        <v>88387</v>
      </c>
      <c r="B769" s="526" t="s">
        <v>5411</v>
      </c>
      <c r="C769" s="526" t="s">
        <v>4362</v>
      </c>
      <c r="D769" s="527" t="n">
        <v>0.93</v>
      </c>
    </row>
    <row r="770" customFormat="false" ht="15" hidden="false" customHeight="false" outlineLevel="0" collapsed="false">
      <c r="A770" s="526" t="n">
        <v>88389</v>
      </c>
      <c r="B770" s="526" t="s">
        <v>5412</v>
      </c>
      <c r="C770" s="526" t="s">
        <v>4362</v>
      </c>
      <c r="D770" s="527" t="n">
        <v>0.23</v>
      </c>
    </row>
    <row r="771" customFormat="false" ht="15" hidden="false" customHeight="false" outlineLevel="0" collapsed="false">
      <c r="A771" s="526" t="n">
        <v>88390</v>
      </c>
      <c r="B771" s="526" t="s">
        <v>5413</v>
      </c>
      <c r="C771" s="526" t="s">
        <v>4362</v>
      </c>
      <c r="D771" s="527" t="n">
        <v>1.09</v>
      </c>
    </row>
    <row r="772" customFormat="false" ht="15" hidden="false" customHeight="false" outlineLevel="0" collapsed="false">
      <c r="A772" s="526" t="n">
        <v>88391</v>
      </c>
      <c r="B772" s="526" t="s">
        <v>5414</v>
      </c>
      <c r="C772" s="526" t="s">
        <v>4362</v>
      </c>
      <c r="D772" s="527" t="n">
        <v>2.09</v>
      </c>
    </row>
    <row r="773" customFormat="false" ht="15" hidden="false" customHeight="false" outlineLevel="0" collapsed="false">
      <c r="A773" s="526" t="n">
        <v>88394</v>
      </c>
      <c r="B773" s="526" t="s">
        <v>5415</v>
      </c>
      <c r="C773" s="526" t="s">
        <v>4362</v>
      </c>
      <c r="D773" s="527" t="n">
        <v>1.11</v>
      </c>
    </row>
    <row r="774" customFormat="false" ht="15" hidden="false" customHeight="false" outlineLevel="0" collapsed="false">
      <c r="A774" s="526" t="n">
        <v>88395</v>
      </c>
      <c r="B774" s="526" t="s">
        <v>5416</v>
      </c>
      <c r="C774" s="526" t="s">
        <v>4362</v>
      </c>
      <c r="D774" s="527" t="n">
        <v>0.27</v>
      </c>
    </row>
    <row r="775" customFormat="false" ht="15" hidden="false" customHeight="false" outlineLevel="0" collapsed="false">
      <c r="A775" s="526" t="n">
        <v>88396</v>
      </c>
      <c r="B775" s="526" t="s">
        <v>5417</v>
      </c>
      <c r="C775" s="526" t="s">
        <v>4362</v>
      </c>
      <c r="D775" s="527" t="n">
        <v>1.3</v>
      </c>
    </row>
    <row r="776" customFormat="false" ht="15" hidden="false" customHeight="false" outlineLevel="0" collapsed="false">
      <c r="A776" s="526" t="n">
        <v>88397</v>
      </c>
      <c r="B776" s="526" t="s">
        <v>5418</v>
      </c>
      <c r="C776" s="526" t="s">
        <v>4362</v>
      </c>
      <c r="D776" s="527" t="n">
        <v>3.14</v>
      </c>
    </row>
    <row r="777" customFormat="false" ht="15" hidden="false" customHeight="false" outlineLevel="0" collapsed="false">
      <c r="A777" s="526" t="n">
        <v>88400</v>
      </c>
      <c r="B777" s="526" t="s">
        <v>5419</v>
      </c>
      <c r="C777" s="526" t="s">
        <v>4362</v>
      </c>
      <c r="D777" s="527" t="n">
        <v>0.88</v>
      </c>
    </row>
    <row r="778" customFormat="false" ht="15" hidden="false" customHeight="false" outlineLevel="0" collapsed="false">
      <c r="A778" s="526" t="n">
        <v>88401</v>
      </c>
      <c r="B778" s="526" t="s">
        <v>5420</v>
      </c>
      <c r="C778" s="526" t="s">
        <v>4362</v>
      </c>
      <c r="D778" s="527" t="n">
        <v>0.21</v>
      </c>
    </row>
    <row r="779" customFormat="false" ht="15" hidden="false" customHeight="false" outlineLevel="0" collapsed="false">
      <c r="A779" s="526" t="n">
        <v>88402</v>
      </c>
      <c r="B779" s="526" t="s">
        <v>5421</v>
      </c>
      <c r="C779" s="526" t="s">
        <v>4362</v>
      </c>
      <c r="D779" s="527" t="n">
        <v>1.03</v>
      </c>
    </row>
    <row r="780" customFormat="false" ht="15" hidden="false" customHeight="false" outlineLevel="0" collapsed="false">
      <c r="A780" s="526" t="n">
        <v>88403</v>
      </c>
      <c r="B780" s="526" t="s">
        <v>5422</v>
      </c>
      <c r="C780" s="526" t="s">
        <v>4362</v>
      </c>
      <c r="D780" s="527" t="n">
        <v>1.25</v>
      </c>
    </row>
    <row r="781" customFormat="false" ht="15" hidden="false" customHeight="false" outlineLevel="0" collapsed="false">
      <c r="A781" s="526" t="n">
        <v>88419</v>
      </c>
      <c r="B781" s="526" t="s">
        <v>5423</v>
      </c>
      <c r="C781" s="526" t="s">
        <v>4362</v>
      </c>
      <c r="D781" s="527" t="n">
        <v>6.15</v>
      </c>
    </row>
    <row r="782" customFormat="false" ht="15" hidden="false" customHeight="false" outlineLevel="0" collapsed="false">
      <c r="A782" s="526" t="n">
        <v>88422</v>
      </c>
      <c r="B782" s="526" t="s">
        <v>5424</v>
      </c>
      <c r="C782" s="526" t="s">
        <v>4362</v>
      </c>
      <c r="D782" s="527" t="n">
        <v>1.42</v>
      </c>
    </row>
    <row r="783" customFormat="false" ht="15" hidden="false" customHeight="false" outlineLevel="0" collapsed="false">
      <c r="A783" s="526" t="n">
        <v>88425</v>
      </c>
      <c r="B783" s="526" t="s">
        <v>5425</v>
      </c>
      <c r="C783" s="526" t="s">
        <v>4362</v>
      </c>
      <c r="D783" s="527" t="n">
        <v>7.69</v>
      </c>
    </row>
    <row r="784" customFormat="false" ht="15" hidden="false" customHeight="false" outlineLevel="0" collapsed="false">
      <c r="A784" s="526" t="n">
        <v>88427</v>
      </c>
      <c r="B784" s="526" t="s">
        <v>5426</v>
      </c>
      <c r="C784" s="526" t="s">
        <v>4362</v>
      </c>
      <c r="D784" s="527" t="n">
        <v>0.71</v>
      </c>
    </row>
    <row r="785" customFormat="false" ht="15" hidden="false" customHeight="false" outlineLevel="0" collapsed="false">
      <c r="A785" s="526" t="n">
        <v>88434</v>
      </c>
      <c r="B785" s="526" t="s">
        <v>5427</v>
      </c>
      <c r="C785" s="526" t="s">
        <v>4362</v>
      </c>
      <c r="D785" s="527" t="n">
        <v>8.16</v>
      </c>
    </row>
    <row r="786" customFormat="false" ht="15" hidden="false" customHeight="false" outlineLevel="0" collapsed="false">
      <c r="A786" s="526" t="n">
        <v>88435</v>
      </c>
      <c r="B786" s="526" t="s">
        <v>5428</v>
      </c>
      <c r="C786" s="526" t="s">
        <v>4362</v>
      </c>
      <c r="D786" s="527" t="n">
        <v>1.88</v>
      </c>
    </row>
    <row r="787" customFormat="false" ht="15" hidden="false" customHeight="false" outlineLevel="0" collapsed="false">
      <c r="A787" s="526" t="n">
        <v>88436</v>
      </c>
      <c r="B787" s="526" t="s">
        <v>5429</v>
      </c>
      <c r="C787" s="526" t="s">
        <v>4362</v>
      </c>
      <c r="D787" s="527" t="n">
        <v>10.2</v>
      </c>
    </row>
    <row r="788" customFormat="false" ht="15" hidden="false" customHeight="false" outlineLevel="0" collapsed="false">
      <c r="A788" s="526" t="n">
        <v>88437</v>
      </c>
      <c r="B788" s="526" t="s">
        <v>5430</v>
      </c>
      <c r="C788" s="526" t="s">
        <v>4362</v>
      </c>
      <c r="D788" s="527" t="n">
        <v>0.71</v>
      </c>
    </row>
    <row r="789" customFormat="false" ht="15" hidden="false" customHeight="false" outlineLevel="0" collapsed="false">
      <c r="A789" s="526" t="n">
        <v>88569</v>
      </c>
      <c r="B789" s="526" t="s">
        <v>5431</v>
      </c>
      <c r="C789" s="526" t="s">
        <v>4362</v>
      </c>
      <c r="D789" s="527" t="n">
        <v>3.96</v>
      </c>
    </row>
    <row r="790" customFormat="false" ht="15" hidden="false" customHeight="false" outlineLevel="0" collapsed="false">
      <c r="A790" s="526" t="n">
        <v>88570</v>
      </c>
      <c r="B790" s="526" t="s">
        <v>5432</v>
      </c>
      <c r="C790" s="526" t="s">
        <v>4362</v>
      </c>
      <c r="D790" s="527" t="n">
        <v>1.28</v>
      </c>
    </row>
    <row r="791" customFormat="false" ht="15" hidden="false" customHeight="false" outlineLevel="0" collapsed="false">
      <c r="A791" s="526" t="n">
        <v>88826</v>
      </c>
      <c r="B791" s="526" t="s">
        <v>5433</v>
      </c>
      <c r="C791" s="526" t="s">
        <v>4362</v>
      </c>
      <c r="D791" s="527" t="n">
        <v>0.35</v>
      </c>
    </row>
    <row r="792" customFormat="false" ht="15" hidden="false" customHeight="false" outlineLevel="0" collapsed="false">
      <c r="A792" s="526" t="n">
        <v>88827</v>
      </c>
      <c r="B792" s="526" t="s">
        <v>5434</v>
      </c>
      <c r="C792" s="526" t="s">
        <v>4362</v>
      </c>
      <c r="D792" s="527" t="n">
        <v>0.08</v>
      </c>
    </row>
    <row r="793" customFormat="false" ht="15" hidden="false" customHeight="false" outlineLevel="0" collapsed="false">
      <c r="A793" s="526" t="n">
        <v>88828</v>
      </c>
      <c r="B793" s="526" t="s">
        <v>5435</v>
      </c>
      <c r="C793" s="526" t="s">
        <v>4362</v>
      </c>
      <c r="D793" s="527" t="n">
        <v>0.41</v>
      </c>
    </row>
    <row r="794" customFormat="false" ht="15" hidden="false" customHeight="false" outlineLevel="0" collapsed="false">
      <c r="A794" s="526" t="n">
        <v>88829</v>
      </c>
      <c r="B794" s="526" t="s">
        <v>5436</v>
      </c>
      <c r="C794" s="526" t="s">
        <v>4362</v>
      </c>
      <c r="D794" s="527" t="n">
        <v>0.83</v>
      </c>
    </row>
    <row r="795" customFormat="false" ht="15" hidden="false" customHeight="false" outlineLevel="0" collapsed="false">
      <c r="A795" s="526" t="n">
        <v>88832</v>
      </c>
      <c r="B795" s="526" t="s">
        <v>5437</v>
      </c>
      <c r="C795" s="526" t="s">
        <v>4362</v>
      </c>
      <c r="D795" s="527" t="n">
        <v>43.77</v>
      </c>
    </row>
    <row r="796" customFormat="false" ht="15" hidden="false" customHeight="false" outlineLevel="0" collapsed="false">
      <c r="A796" s="526" t="n">
        <v>88834</v>
      </c>
      <c r="B796" s="526" t="s">
        <v>5438</v>
      </c>
      <c r="C796" s="526" t="s">
        <v>4362</v>
      </c>
      <c r="D796" s="527" t="n">
        <v>11.56</v>
      </c>
    </row>
    <row r="797" customFormat="false" ht="15" hidden="false" customHeight="false" outlineLevel="0" collapsed="false">
      <c r="A797" s="526" t="n">
        <v>88835</v>
      </c>
      <c r="B797" s="526" t="s">
        <v>5439</v>
      </c>
      <c r="C797" s="526" t="s">
        <v>4362</v>
      </c>
      <c r="D797" s="527" t="n">
        <v>54.71</v>
      </c>
    </row>
    <row r="798" customFormat="false" ht="15" hidden="false" customHeight="false" outlineLevel="0" collapsed="false">
      <c r="A798" s="526" t="n">
        <v>88836</v>
      </c>
      <c r="B798" s="526" t="s">
        <v>5440</v>
      </c>
      <c r="C798" s="526" t="s">
        <v>4362</v>
      </c>
      <c r="D798" s="527" t="n">
        <v>63.91</v>
      </c>
    </row>
    <row r="799" customFormat="false" ht="15" hidden="false" customHeight="false" outlineLevel="0" collapsed="false">
      <c r="A799" s="526" t="n">
        <v>88839</v>
      </c>
      <c r="B799" s="526" t="s">
        <v>5441</v>
      </c>
      <c r="C799" s="526" t="s">
        <v>4362</v>
      </c>
      <c r="D799" s="527" t="n">
        <v>31.13</v>
      </c>
    </row>
    <row r="800" customFormat="false" ht="15" hidden="false" customHeight="false" outlineLevel="0" collapsed="false">
      <c r="A800" s="526" t="n">
        <v>88840</v>
      </c>
      <c r="B800" s="526" t="s">
        <v>5442</v>
      </c>
      <c r="C800" s="526" t="s">
        <v>4362</v>
      </c>
      <c r="D800" s="527" t="n">
        <v>13.71</v>
      </c>
    </row>
    <row r="801" customFormat="false" ht="15" hidden="false" customHeight="false" outlineLevel="0" collapsed="false">
      <c r="A801" s="526" t="n">
        <v>88841</v>
      </c>
      <c r="B801" s="526" t="s">
        <v>5443</v>
      </c>
      <c r="C801" s="526" t="s">
        <v>4362</v>
      </c>
      <c r="D801" s="527" t="n">
        <v>55.66</v>
      </c>
    </row>
    <row r="802" customFormat="false" ht="15" hidden="false" customHeight="false" outlineLevel="0" collapsed="false">
      <c r="A802" s="526" t="n">
        <v>88842</v>
      </c>
      <c r="B802" s="526" t="s">
        <v>5444</v>
      </c>
      <c r="C802" s="526" t="s">
        <v>4362</v>
      </c>
      <c r="D802" s="527" t="n">
        <v>78.22</v>
      </c>
    </row>
    <row r="803" customFormat="false" ht="15" hidden="false" customHeight="false" outlineLevel="0" collapsed="false">
      <c r="A803" s="526" t="n">
        <v>88847</v>
      </c>
      <c r="B803" s="526" t="s">
        <v>5445</v>
      </c>
      <c r="C803" s="526" t="s">
        <v>4362</v>
      </c>
      <c r="D803" s="527" t="n">
        <v>22.82</v>
      </c>
    </row>
    <row r="804" customFormat="false" ht="15" hidden="false" customHeight="false" outlineLevel="0" collapsed="false">
      <c r="A804" s="526" t="n">
        <v>88848</v>
      </c>
      <c r="B804" s="526" t="s">
        <v>5446</v>
      </c>
      <c r="C804" s="526" t="s">
        <v>4362</v>
      </c>
      <c r="D804" s="527" t="n">
        <v>9.38</v>
      </c>
    </row>
    <row r="805" customFormat="false" ht="15" hidden="false" customHeight="false" outlineLevel="0" collapsed="false">
      <c r="A805" s="526" t="n">
        <v>88853</v>
      </c>
      <c r="B805" s="526" t="s">
        <v>5447</v>
      </c>
      <c r="C805" s="526" t="s">
        <v>4362</v>
      </c>
      <c r="D805" s="527" t="n">
        <v>0.28</v>
      </c>
    </row>
    <row r="806" customFormat="false" ht="15" hidden="false" customHeight="false" outlineLevel="0" collapsed="false">
      <c r="A806" s="526" t="n">
        <v>88854</v>
      </c>
      <c r="B806" s="526" t="s">
        <v>5448</v>
      </c>
      <c r="C806" s="526" t="s">
        <v>4362</v>
      </c>
      <c r="D806" s="527" t="n">
        <v>0.06</v>
      </c>
    </row>
    <row r="807" customFormat="false" ht="15" hidden="false" customHeight="false" outlineLevel="0" collapsed="false">
      <c r="A807" s="526" t="n">
        <v>88855</v>
      </c>
      <c r="B807" s="526" t="s">
        <v>5449</v>
      </c>
      <c r="C807" s="526" t="s">
        <v>4362</v>
      </c>
      <c r="D807" s="527" t="n">
        <v>3.45</v>
      </c>
    </row>
    <row r="808" customFormat="false" ht="15" hidden="false" customHeight="false" outlineLevel="0" collapsed="false">
      <c r="A808" s="526" t="n">
        <v>88856</v>
      </c>
      <c r="B808" s="526" t="s">
        <v>5450</v>
      </c>
      <c r="C808" s="526" t="s">
        <v>4362</v>
      </c>
      <c r="D808" s="527" t="n">
        <v>0.94</v>
      </c>
    </row>
    <row r="809" customFormat="false" ht="15" hidden="false" customHeight="false" outlineLevel="0" collapsed="false">
      <c r="A809" s="526" t="n">
        <v>88857</v>
      </c>
      <c r="B809" s="526" t="s">
        <v>5451</v>
      </c>
      <c r="C809" s="526" t="s">
        <v>4362</v>
      </c>
      <c r="D809" s="527" t="n">
        <v>24.38</v>
      </c>
    </row>
    <row r="810" customFormat="false" ht="15" hidden="false" customHeight="false" outlineLevel="0" collapsed="false">
      <c r="A810" s="526" t="n">
        <v>88858</v>
      </c>
      <c r="B810" s="526" t="s">
        <v>5452</v>
      </c>
      <c r="C810" s="526" t="s">
        <v>4362</v>
      </c>
      <c r="D810" s="527" t="n">
        <v>6.44</v>
      </c>
    </row>
    <row r="811" customFormat="false" ht="15" hidden="false" customHeight="false" outlineLevel="0" collapsed="false">
      <c r="A811" s="526" t="n">
        <v>88859</v>
      </c>
      <c r="B811" s="526" t="s">
        <v>5453</v>
      </c>
      <c r="C811" s="526" t="s">
        <v>4362</v>
      </c>
      <c r="D811" s="527" t="n">
        <v>21.68</v>
      </c>
    </row>
    <row r="812" customFormat="false" ht="15" hidden="false" customHeight="false" outlineLevel="0" collapsed="false">
      <c r="A812" s="526" t="n">
        <v>88860</v>
      </c>
      <c r="B812" s="526" t="s">
        <v>5454</v>
      </c>
      <c r="C812" s="526" t="s">
        <v>4362</v>
      </c>
      <c r="D812" s="527" t="n">
        <v>5.73</v>
      </c>
    </row>
    <row r="813" customFormat="false" ht="15" hidden="false" customHeight="false" outlineLevel="0" collapsed="false">
      <c r="A813" s="526" t="n">
        <v>88900</v>
      </c>
      <c r="B813" s="526" t="s">
        <v>5455</v>
      </c>
      <c r="C813" s="526" t="s">
        <v>4362</v>
      </c>
      <c r="D813" s="527" t="n">
        <v>51.03</v>
      </c>
    </row>
    <row r="814" customFormat="false" ht="15" hidden="false" customHeight="false" outlineLevel="0" collapsed="false">
      <c r="A814" s="526" t="n">
        <v>88902</v>
      </c>
      <c r="B814" s="526" t="s">
        <v>5456</v>
      </c>
      <c r="C814" s="526" t="s">
        <v>4362</v>
      </c>
      <c r="D814" s="527" t="n">
        <v>13.48</v>
      </c>
    </row>
    <row r="815" customFormat="false" ht="15" hidden="false" customHeight="false" outlineLevel="0" collapsed="false">
      <c r="A815" s="526" t="n">
        <v>88903</v>
      </c>
      <c r="B815" s="526" t="s">
        <v>5457</v>
      </c>
      <c r="C815" s="526" t="s">
        <v>4362</v>
      </c>
      <c r="D815" s="527" t="n">
        <v>63.79</v>
      </c>
    </row>
    <row r="816" customFormat="false" ht="15" hidden="false" customHeight="false" outlineLevel="0" collapsed="false">
      <c r="A816" s="526" t="n">
        <v>88904</v>
      </c>
      <c r="B816" s="526" t="s">
        <v>5458</v>
      </c>
      <c r="C816" s="526" t="s">
        <v>4362</v>
      </c>
      <c r="D816" s="527" t="n">
        <v>90.02</v>
      </c>
    </row>
    <row r="817" customFormat="false" ht="15" hidden="false" customHeight="false" outlineLevel="0" collapsed="false">
      <c r="A817" s="526" t="n">
        <v>89009</v>
      </c>
      <c r="B817" s="526" t="s">
        <v>5459</v>
      </c>
      <c r="C817" s="526" t="s">
        <v>4362</v>
      </c>
      <c r="D817" s="527" t="n">
        <v>38.56</v>
      </c>
    </row>
    <row r="818" customFormat="false" ht="15" hidden="false" customHeight="false" outlineLevel="0" collapsed="false">
      <c r="A818" s="526" t="n">
        <v>89010</v>
      </c>
      <c r="B818" s="526" t="s">
        <v>5460</v>
      </c>
      <c r="C818" s="526" t="s">
        <v>4362</v>
      </c>
      <c r="D818" s="527" t="n">
        <v>16.98</v>
      </c>
    </row>
    <row r="819" customFormat="false" ht="15" hidden="false" customHeight="false" outlineLevel="0" collapsed="false">
      <c r="A819" s="526" t="n">
        <v>89011</v>
      </c>
      <c r="B819" s="526" t="s">
        <v>5461</v>
      </c>
      <c r="C819" s="526" t="s">
        <v>4362</v>
      </c>
      <c r="D819" s="527" t="n">
        <v>23.52</v>
      </c>
    </row>
    <row r="820" customFormat="false" ht="15" hidden="false" customHeight="false" outlineLevel="0" collapsed="false">
      <c r="A820" s="526" t="n">
        <v>89012</v>
      </c>
      <c r="B820" s="526" t="s">
        <v>5462</v>
      </c>
      <c r="C820" s="526" t="s">
        <v>4362</v>
      </c>
      <c r="D820" s="527" t="n">
        <v>6.21</v>
      </c>
    </row>
    <row r="821" customFormat="false" ht="15" hidden="false" customHeight="false" outlineLevel="0" collapsed="false">
      <c r="A821" s="526" t="n">
        <v>89013</v>
      </c>
      <c r="B821" s="526" t="s">
        <v>5463</v>
      </c>
      <c r="C821" s="526" t="s">
        <v>4362</v>
      </c>
      <c r="D821" s="527" t="n">
        <v>126.31</v>
      </c>
    </row>
    <row r="822" customFormat="false" ht="15" hidden="false" customHeight="false" outlineLevel="0" collapsed="false">
      <c r="A822" s="526" t="n">
        <v>89014</v>
      </c>
      <c r="B822" s="526" t="s">
        <v>5464</v>
      </c>
      <c r="C822" s="526" t="s">
        <v>4362</v>
      </c>
      <c r="D822" s="527" t="n">
        <v>55.64</v>
      </c>
    </row>
    <row r="823" customFormat="false" ht="15" hidden="false" customHeight="false" outlineLevel="0" collapsed="false">
      <c r="A823" s="526" t="n">
        <v>89015</v>
      </c>
      <c r="B823" s="526" t="s">
        <v>5465</v>
      </c>
      <c r="C823" s="526" t="s">
        <v>4362</v>
      </c>
      <c r="D823" s="527" t="n">
        <v>3.98</v>
      </c>
    </row>
    <row r="824" customFormat="false" ht="15" hidden="false" customHeight="false" outlineLevel="0" collapsed="false">
      <c r="A824" s="526" t="n">
        <v>89016</v>
      </c>
      <c r="B824" s="526" t="s">
        <v>5466</v>
      </c>
      <c r="C824" s="526" t="s">
        <v>4362</v>
      </c>
      <c r="D824" s="527" t="n">
        <v>1.05</v>
      </c>
    </row>
    <row r="825" customFormat="false" ht="15" hidden="false" customHeight="false" outlineLevel="0" collapsed="false">
      <c r="A825" s="526" t="n">
        <v>89017</v>
      </c>
      <c r="B825" s="526" t="s">
        <v>5467</v>
      </c>
      <c r="C825" s="526" t="s">
        <v>4362</v>
      </c>
      <c r="D825" s="527" t="n">
        <v>38.32</v>
      </c>
    </row>
    <row r="826" customFormat="false" ht="15" hidden="false" customHeight="false" outlineLevel="0" collapsed="false">
      <c r="A826" s="526" t="n">
        <v>89018</v>
      </c>
      <c r="B826" s="526" t="s">
        <v>5468</v>
      </c>
      <c r="C826" s="526" t="s">
        <v>4362</v>
      </c>
      <c r="D826" s="527" t="n">
        <v>16.88</v>
      </c>
    </row>
    <row r="827" customFormat="false" ht="15" hidden="false" customHeight="false" outlineLevel="0" collapsed="false">
      <c r="A827" s="526" t="n">
        <v>89019</v>
      </c>
      <c r="B827" s="526" t="s">
        <v>5469</v>
      </c>
      <c r="C827" s="526" t="s">
        <v>4362</v>
      </c>
      <c r="D827" s="527" t="n">
        <v>0.36</v>
      </c>
    </row>
    <row r="828" customFormat="false" ht="15" hidden="false" customHeight="false" outlineLevel="0" collapsed="false">
      <c r="A828" s="526" t="n">
        <v>89020</v>
      </c>
      <c r="B828" s="526" t="s">
        <v>5470</v>
      </c>
      <c r="C828" s="526" t="s">
        <v>4362</v>
      </c>
      <c r="D828" s="527" t="n">
        <v>0.08</v>
      </c>
    </row>
    <row r="829" customFormat="false" ht="15" hidden="false" customHeight="false" outlineLevel="0" collapsed="false">
      <c r="A829" s="526" t="n">
        <v>89023</v>
      </c>
      <c r="B829" s="526" t="s">
        <v>5471</v>
      </c>
      <c r="C829" s="526" t="s">
        <v>4362</v>
      </c>
      <c r="D829" s="527" t="n">
        <v>3.46</v>
      </c>
    </row>
    <row r="830" customFormat="false" ht="15" hidden="false" customHeight="false" outlineLevel="0" collapsed="false">
      <c r="A830" s="526" t="n">
        <v>89024</v>
      </c>
      <c r="B830" s="526" t="s">
        <v>5472</v>
      </c>
      <c r="C830" s="526" t="s">
        <v>4362</v>
      </c>
      <c r="D830" s="527" t="n">
        <v>1.28</v>
      </c>
    </row>
    <row r="831" customFormat="false" ht="15" hidden="false" customHeight="false" outlineLevel="0" collapsed="false">
      <c r="A831" s="526" t="n">
        <v>89025</v>
      </c>
      <c r="B831" s="526" t="s">
        <v>5473</v>
      </c>
      <c r="C831" s="526" t="s">
        <v>4362</v>
      </c>
      <c r="D831" s="527" t="n">
        <v>4.61</v>
      </c>
    </row>
    <row r="832" customFormat="false" ht="15" hidden="false" customHeight="false" outlineLevel="0" collapsed="false">
      <c r="A832" s="526" t="n">
        <v>89026</v>
      </c>
      <c r="B832" s="526" t="s">
        <v>5474</v>
      </c>
      <c r="C832" s="526" t="s">
        <v>4362</v>
      </c>
      <c r="D832" s="527" t="n">
        <v>171.16</v>
      </c>
    </row>
    <row r="833" customFormat="false" ht="15" hidden="false" customHeight="false" outlineLevel="0" collapsed="false">
      <c r="A833" s="526" t="n">
        <v>89029</v>
      </c>
      <c r="B833" s="526" t="s">
        <v>5475</v>
      </c>
      <c r="C833" s="526" t="s">
        <v>4362</v>
      </c>
      <c r="D833" s="527" t="n">
        <v>29.74</v>
      </c>
    </row>
    <row r="834" customFormat="false" ht="15" hidden="false" customHeight="false" outlineLevel="0" collapsed="false">
      <c r="A834" s="526" t="n">
        <v>89030</v>
      </c>
      <c r="B834" s="526" t="s">
        <v>5476</v>
      </c>
      <c r="C834" s="526" t="s">
        <v>4362</v>
      </c>
      <c r="D834" s="527" t="n">
        <v>13.1</v>
      </c>
    </row>
    <row r="835" customFormat="false" ht="15" hidden="false" customHeight="false" outlineLevel="0" collapsed="false">
      <c r="A835" s="526" t="n">
        <v>89033</v>
      </c>
      <c r="B835" s="526" t="s">
        <v>5477</v>
      </c>
      <c r="C835" s="526" t="s">
        <v>4362</v>
      </c>
      <c r="D835" s="527" t="n">
        <v>13.92</v>
      </c>
    </row>
    <row r="836" customFormat="false" ht="15" hidden="false" customHeight="false" outlineLevel="0" collapsed="false">
      <c r="A836" s="526" t="n">
        <v>89034</v>
      </c>
      <c r="B836" s="526" t="s">
        <v>5478</v>
      </c>
      <c r="C836" s="526" t="s">
        <v>4362</v>
      </c>
      <c r="D836" s="527" t="n">
        <v>3.73</v>
      </c>
    </row>
    <row r="837" customFormat="false" ht="15" hidden="false" customHeight="false" outlineLevel="0" collapsed="false">
      <c r="A837" s="526" t="n">
        <v>89128</v>
      </c>
      <c r="B837" s="526" t="s">
        <v>5479</v>
      </c>
      <c r="C837" s="526" t="s">
        <v>4362</v>
      </c>
      <c r="D837" s="527" t="n">
        <v>35.84</v>
      </c>
    </row>
    <row r="838" customFormat="false" ht="15" hidden="false" customHeight="false" outlineLevel="0" collapsed="false">
      <c r="A838" s="526" t="n">
        <v>89129</v>
      </c>
      <c r="B838" s="526" t="s">
        <v>5480</v>
      </c>
      <c r="C838" s="526" t="s">
        <v>4362</v>
      </c>
      <c r="D838" s="527" t="n">
        <v>9.47</v>
      </c>
    </row>
    <row r="839" customFormat="false" ht="15" hidden="false" customHeight="false" outlineLevel="0" collapsed="false">
      <c r="A839" s="526" t="n">
        <v>89130</v>
      </c>
      <c r="B839" s="526" t="s">
        <v>5481</v>
      </c>
      <c r="C839" s="526" t="s">
        <v>4362</v>
      </c>
      <c r="D839" s="527" t="n">
        <v>49.69</v>
      </c>
    </row>
    <row r="840" customFormat="false" ht="15" hidden="false" customHeight="false" outlineLevel="0" collapsed="false">
      <c r="A840" s="526" t="n">
        <v>89131</v>
      </c>
      <c r="B840" s="526" t="s">
        <v>5482</v>
      </c>
      <c r="C840" s="526" t="s">
        <v>4362</v>
      </c>
      <c r="D840" s="527" t="n">
        <v>13.13</v>
      </c>
    </row>
    <row r="841" customFormat="false" ht="15" hidden="false" customHeight="false" outlineLevel="0" collapsed="false">
      <c r="A841" s="526" t="n">
        <v>89210</v>
      </c>
      <c r="B841" s="526" t="s">
        <v>5483</v>
      </c>
      <c r="C841" s="526" t="s">
        <v>4362</v>
      </c>
      <c r="D841" s="527" t="n">
        <v>32.05</v>
      </c>
    </row>
    <row r="842" customFormat="false" ht="15" hidden="false" customHeight="false" outlineLevel="0" collapsed="false">
      <c r="A842" s="526" t="n">
        <v>89211</v>
      </c>
      <c r="B842" s="526" t="s">
        <v>5484</v>
      </c>
      <c r="C842" s="526" t="s">
        <v>4362</v>
      </c>
      <c r="D842" s="527" t="n">
        <v>8.6</v>
      </c>
    </row>
    <row r="843" customFormat="false" ht="15" hidden="false" customHeight="false" outlineLevel="0" collapsed="false">
      <c r="A843" s="526" t="n">
        <v>89212</v>
      </c>
      <c r="B843" s="526" t="s">
        <v>5485</v>
      </c>
      <c r="C843" s="526" t="s">
        <v>4362</v>
      </c>
      <c r="D843" s="527" t="n">
        <v>28.91</v>
      </c>
    </row>
    <row r="844" customFormat="false" ht="15" hidden="false" customHeight="false" outlineLevel="0" collapsed="false">
      <c r="A844" s="526" t="n">
        <v>89213</v>
      </c>
      <c r="B844" s="526" t="s">
        <v>5486</v>
      </c>
      <c r="C844" s="526" t="s">
        <v>4362</v>
      </c>
      <c r="D844" s="527" t="n">
        <v>8.92</v>
      </c>
    </row>
    <row r="845" customFormat="false" ht="15" hidden="false" customHeight="false" outlineLevel="0" collapsed="false">
      <c r="A845" s="526" t="n">
        <v>89214</v>
      </c>
      <c r="B845" s="526" t="s">
        <v>5487</v>
      </c>
      <c r="C845" s="526" t="s">
        <v>4362</v>
      </c>
      <c r="D845" s="527" t="n">
        <v>27.14</v>
      </c>
    </row>
    <row r="846" customFormat="false" ht="15" hidden="false" customHeight="false" outlineLevel="0" collapsed="false">
      <c r="A846" s="526" t="n">
        <v>89215</v>
      </c>
      <c r="B846" s="526" t="s">
        <v>5488</v>
      </c>
      <c r="C846" s="526" t="s">
        <v>4362</v>
      </c>
      <c r="D846" s="527" t="n">
        <v>92.96</v>
      </c>
    </row>
    <row r="847" customFormat="false" ht="15" hidden="false" customHeight="false" outlineLevel="0" collapsed="false">
      <c r="A847" s="526" t="n">
        <v>89221</v>
      </c>
      <c r="B847" s="526" t="s">
        <v>5489</v>
      </c>
      <c r="C847" s="526" t="s">
        <v>4362</v>
      </c>
      <c r="D847" s="527" t="n">
        <v>1.43</v>
      </c>
    </row>
    <row r="848" customFormat="false" ht="15" hidden="false" customHeight="false" outlineLevel="0" collapsed="false">
      <c r="A848" s="526" t="n">
        <v>89222</v>
      </c>
      <c r="B848" s="526" t="s">
        <v>5490</v>
      </c>
      <c r="C848" s="526" t="s">
        <v>4362</v>
      </c>
      <c r="D848" s="527" t="n">
        <v>0.35</v>
      </c>
    </row>
    <row r="849" customFormat="false" ht="15" hidden="false" customHeight="false" outlineLevel="0" collapsed="false">
      <c r="A849" s="526" t="n">
        <v>89223</v>
      </c>
      <c r="B849" s="526" t="s">
        <v>5491</v>
      </c>
      <c r="C849" s="526" t="s">
        <v>4362</v>
      </c>
      <c r="D849" s="527" t="n">
        <v>1.67</v>
      </c>
    </row>
    <row r="850" customFormat="false" ht="15" hidden="false" customHeight="false" outlineLevel="0" collapsed="false">
      <c r="A850" s="526" t="n">
        <v>89224</v>
      </c>
      <c r="B850" s="526" t="s">
        <v>5492</v>
      </c>
      <c r="C850" s="526" t="s">
        <v>4362</v>
      </c>
      <c r="D850" s="527" t="n">
        <v>1.67</v>
      </c>
    </row>
    <row r="851" customFormat="false" ht="15" hidden="false" customHeight="false" outlineLevel="0" collapsed="false">
      <c r="A851" s="526" t="n">
        <v>89228</v>
      </c>
      <c r="B851" s="526" t="s">
        <v>5493</v>
      </c>
      <c r="C851" s="526" t="s">
        <v>4362</v>
      </c>
      <c r="D851" s="527" t="n">
        <v>44.8</v>
      </c>
    </row>
    <row r="852" customFormat="false" ht="15" hidden="false" customHeight="false" outlineLevel="0" collapsed="false">
      <c r="A852" s="526" t="n">
        <v>89229</v>
      </c>
      <c r="B852" s="526" t="s">
        <v>5494</v>
      </c>
      <c r="C852" s="526" t="s">
        <v>4362</v>
      </c>
      <c r="D852" s="527" t="n">
        <v>15.79</v>
      </c>
    </row>
    <row r="853" customFormat="false" ht="15" hidden="false" customHeight="false" outlineLevel="0" collapsed="false">
      <c r="A853" s="526" t="n">
        <v>89230</v>
      </c>
      <c r="B853" s="526" t="s">
        <v>5495</v>
      </c>
      <c r="C853" s="526" t="s">
        <v>4362</v>
      </c>
      <c r="D853" s="527" t="n">
        <v>130.74</v>
      </c>
    </row>
    <row r="854" customFormat="false" ht="15" hidden="false" customHeight="false" outlineLevel="0" collapsed="false">
      <c r="A854" s="526" t="n">
        <v>89231</v>
      </c>
      <c r="B854" s="526" t="s">
        <v>5496</v>
      </c>
      <c r="C854" s="526" t="s">
        <v>4362</v>
      </c>
      <c r="D854" s="527" t="n">
        <v>40.03</v>
      </c>
    </row>
    <row r="855" customFormat="false" ht="15" hidden="false" customHeight="false" outlineLevel="0" collapsed="false">
      <c r="A855" s="526" t="n">
        <v>89232</v>
      </c>
      <c r="B855" s="526" t="s">
        <v>5497</v>
      </c>
      <c r="C855" s="526" t="s">
        <v>4362</v>
      </c>
      <c r="D855" s="527" t="n">
        <v>233.21</v>
      </c>
    </row>
    <row r="856" customFormat="false" ht="15" hidden="false" customHeight="false" outlineLevel="0" collapsed="false">
      <c r="A856" s="526" t="n">
        <v>89233</v>
      </c>
      <c r="B856" s="526" t="s">
        <v>5498</v>
      </c>
      <c r="C856" s="526" t="s">
        <v>4362</v>
      </c>
      <c r="D856" s="527" t="n">
        <v>167.3</v>
      </c>
    </row>
    <row r="857" customFormat="false" ht="15" hidden="false" customHeight="false" outlineLevel="0" collapsed="false">
      <c r="A857" s="526" t="n">
        <v>89236</v>
      </c>
      <c r="B857" s="526" t="s">
        <v>5499</v>
      </c>
      <c r="C857" s="526" t="s">
        <v>4362</v>
      </c>
      <c r="D857" s="527" t="n">
        <v>305.42</v>
      </c>
    </row>
    <row r="858" customFormat="false" ht="15" hidden="false" customHeight="false" outlineLevel="0" collapsed="false">
      <c r="A858" s="526" t="n">
        <v>89237</v>
      </c>
      <c r="B858" s="526" t="s">
        <v>5500</v>
      </c>
      <c r="C858" s="526" t="s">
        <v>4362</v>
      </c>
      <c r="D858" s="527" t="n">
        <v>93.52</v>
      </c>
    </row>
    <row r="859" customFormat="false" ht="15" hidden="false" customHeight="false" outlineLevel="0" collapsed="false">
      <c r="A859" s="526" t="n">
        <v>89238</v>
      </c>
      <c r="B859" s="526" t="s">
        <v>5501</v>
      </c>
      <c r="C859" s="526" t="s">
        <v>4362</v>
      </c>
      <c r="D859" s="527" t="n">
        <v>544.79</v>
      </c>
    </row>
    <row r="860" customFormat="false" ht="15" hidden="false" customHeight="false" outlineLevel="0" collapsed="false">
      <c r="A860" s="526" t="n">
        <v>89239</v>
      </c>
      <c r="B860" s="526" t="s">
        <v>5502</v>
      </c>
      <c r="C860" s="526" t="s">
        <v>4362</v>
      </c>
      <c r="D860" s="527" t="n">
        <v>442.42</v>
      </c>
    </row>
    <row r="861" customFormat="false" ht="15" hidden="false" customHeight="false" outlineLevel="0" collapsed="false">
      <c r="A861" s="526" t="n">
        <v>89240</v>
      </c>
      <c r="B861" s="526" t="s">
        <v>5503</v>
      </c>
      <c r="C861" s="526" t="s">
        <v>4362</v>
      </c>
      <c r="D861" s="527" t="n">
        <v>93.73</v>
      </c>
    </row>
    <row r="862" customFormat="false" ht="15" hidden="false" customHeight="false" outlineLevel="0" collapsed="false">
      <c r="A862" s="526" t="n">
        <v>89241</v>
      </c>
      <c r="B862" s="526" t="s">
        <v>5504</v>
      </c>
      <c r="C862" s="526" t="s">
        <v>4362</v>
      </c>
      <c r="D862" s="527" t="n">
        <v>33.04</v>
      </c>
    </row>
    <row r="863" customFormat="false" ht="15" hidden="false" customHeight="false" outlineLevel="0" collapsed="false">
      <c r="A863" s="526" t="n">
        <v>89246</v>
      </c>
      <c r="B863" s="526" t="s">
        <v>5505</v>
      </c>
      <c r="C863" s="526" t="s">
        <v>4362</v>
      </c>
      <c r="D863" s="527" t="n">
        <v>265.39</v>
      </c>
    </row>
    <row r="864" customFormat="false" ht="15" hidden="false" customHeight="false" outlineLevel="0" collapsed="false">
      <c r="A864" s="526" t="n">
        <v>89247</v>
      </c>
      <c r="B864" s="526" t="s">
        <v>5506</v>
      </c>
      <c r="C864" s="526" t="s">
        <v>4362</v>
      </c>
      <c r="D864" s="527" t="n">
        <v>81.26</v>
      </c>
    </row>
    <row r="865" customFormat="false" ht="15" hidden="false" customHeight="false" outlineLevel="0" collapsed="false">
      <c r="A865" s="526" t="n">
        <v>89248</v>
      </c>
      <c r="B865" s="526" t="s">
        <v>5507</v>
      </c>
      <c r="C865" s="526" t="s">
        <v>4362</v>
      </c>
      <c r="D865" s="527" t="n">
        <v>473.38</v>
      </c>
    </row>
    <row r="866" customFormat="false" ht="15" hidden="false" customHeight="false" outlineLevel="0" collapsed="false">
      <c r="A866" s="526" t="n">
        <v>89249</v>
      </c>
      <c r="B866" s="526" t="s">
        <v>5508</v>
      </c>
      <c r="C866" s="526" t="s">
        <v>4362</v>
      </c>
      <c r="D866" s="527" t="n">
        <v>377.13</v>
      </c>
    </row>
    <row r="867" customFormat="false" ht="15" hidden="false" customHeight="false" outlineLevel="0" collapsed="false">
      <c r="A867" s="526" t="n">
        <v>89253</v>
      </c>
      <c r="B867" s="526" t="s">
        <v>5509</v>
      </c>
      <c r="C867" s="526" t="s">
        <v>4362</v>
      </c>
      <c r="D867" s="527" t="n">
        <v>76.81</v>
      </c>
    </row>
    <row r="868" customFormat="false" ht="15" hidden="false" customHeight="false" outlineLevel="0" collapsed="false">
      <c r="A868" s="526" t="n">
        <v>89254</v>
      </c>
      <c r="B868" s="526" t="s">
        <v>5510</v>
      </c>
      <c r="C868" s="526" t="s">
        <v>4362</v>
      </c>
      <c r="D868" s="527" t="n">
        <v>27.07</v>
      </c>
    </row>
    <row r="869" customFormat="false" ht="15" hidden="false" customHeight="false" outlineLevel="0" collapsed="false">
      <c r="A869" s="526" t="n">
        <v>89255</v>
      </c>
      <c r="B869" s="526" t="s">
        <v>5511</v>
      </c>
      <c r="C869" s="526" t="s">
        <v>4362</v>
      </c>
      <c r="D869" s="527" t="n">
        <v>123.47</v>
      </c>
    </row>
    <row r="870" customFormat="false" ht="15" hidden="false" customHeight="false" outlineLevel="0" collapsed="false">
      <c r="A870" s="526" t="n">
        <v>89256</v>
      </c>
      <c r="B870" s="526" t="s">
        <v>5512</v>
      </c>
      <c r="C870" s="526" t="s">
        <v>4362</v>
      </c>
      <c r="D870" s="527" t="n">
        <v>84.87</v>
      </c>
    </row>
    <row r="871" customFormat="false" ht="15" hidden="false" customHeight="false" outlineLevel="0" collapsed="false">
      <c r="A871" s="526" t="n">
        <v>89259</v>
      </c>
      <c r="B871" s="526" t="s">
        <v>5513</v>
      </c>
      <c r="C871" s="526" t="s">
        <v>4362</v>
      </c>
      <c r="D871" s="527" t="n">
        <v>28</v>
      </c>
    </row>
    <row r="872" customFormat="false" ht="15" hidden="false" customHeight="false" outlineLevel="0" collapsed="false">
      <c r="A872" s="526" t="n">
        <v>89260</v>
      </c>
      <c r="B872" s="526" t="s">
        <v>5514</v>
      </c>
      <c r="C872" s="526" t="s">
        <v>4362</v>
      </c>
      <c r="D872" s="527" t="n">
        <v>10.36</v>
      </c>
    </row>
    <row r="873" customFormat="false" ht="15" hidden="false" customHeight="false" outlineLevel="0" collapsed="false">
      <c r="A873" s="526" t="n">
        <v>89262</v>
      </c>
      <c r="B873" s="526" t="s">
        <v>5515</v>
      </c>
      <c r="C873" s="526" t="s">
        <v>4362</v>
      </c>
      <c r="D873" s="527" t="n">
        <v>47.7</v>
      </c>
    </row>
    <row r="874" customFormat="false" ht="15" hidden="false" customHeight="false" outlineLevel="0" collapsed="false">
      <c r="A874" s="526" t="n">
        <v>89264</v>
      </c>
      <c r="B874" s="526" t="s">
        <v>5516</v>
      </c>
      <c r="C874" s="526" t="s">
        <v>4362</v>
      </c>
      <c r="D874" s="527" t="n">
        <v>21.9</v>
      </c>
    </row>
    <row r="875" customFormat="false" ht="15" hidden="false" customHeight="false" outlineLevel="0" collapsed="false">
      <c r="A875" s="526" t="n">
        <v>89265</v>
      </c>
      <c r="B875" s="526" t="s">
        <v>5517</v>
      </c>
      <c r="C875" s="526" t="s">
        <v>4362</v>
      </c>
      <c r="D875" s="527" t="n">
        <v>8.76</v>
      </c>
    </row>
    <row r="876" customFormat="false" ht="15" hidden="false" customHeight="false" outlineLevel="0" collapsed="false">
      <c r="A876" s="526" t="n">
        <v>89266</v>
      </c>
      <c r="B876" s="526" t="s">
        <v>5518</v>
      </c>
      <c r="C876" s="526" t="s">
        <v>4362</v>
      </c>
      <c r="D876" s="527" t="n">
        <v>3.53</v>
      </c>
    </row>
    <row r="877" customFormat="false" ht="15" hidden="false" customHeight="false" outlineLevel="0" collapsed="false">
      <c r="A877" s="526" t="n">
        <v>89267</v>
      </c>
      <c r="B877" s="526" t="s">
        <v>5519</v>
      </c>
      <c r="C877" s="526" t="s">
        <v>4362</v>
      </c>
      <c r="D877" s="527" t="n">
        <v>50.32</v>
      </c>
    </row>
    <row r="878" customFormat="false" ht="15" hidden="false" customHeight="false" outlineLevel="0" collapsed="false">
      <c r="A878" s="526" t="n">
        <v>89268</v>
      </c>
      <c r="B878" s="526" t="s">
        <v>5520</v>
      </c>
      <c r="C878" s="526" t="s">
        <v>4362</v>
      </c>
      <c r="D878" s="527" t="n">
        <v>17.74</v>
      </c>
    </row>
    <row r="879" customFormat="false" ht="15" hidden="false" customHeight="false" outlineLevel="0" collapsed="false">
      <c r="A879" s="526" t="n">
        <v>89269</v>
      </c>
      <c r="B879" s="526" t="s">
        <v>5521</v>
      </c>
      <c r="C879" s="526" t="s">
        <v>4362</v>
      </c>
      <c r="D879" s="527" t="n">
        <v>7.17</v>
      </c>
    </row>
    <row r="880" customFormat="false" ht="15" hidden="false" customHeight="false" outlineLevel="0" collapsed="false">
      <c r="A880" s="526" t="n">
        <v>89270</v>
      </c>
      <c r="B880" s="526" t="s">
        <v>5522</v>
      </c>
      <c r="C880" s="526" t="s">
        <v>4362</v>
      </c>
      <c r="D880" s="527" t="n">
        <v>80.9</v>
      </c>
    </row>
    <row r="881" customFormat="false" ht="15" hidden="false" customHeight="false" outlineLevel="0" collapsed="false">
      <c r="A881" s="526" t="n">
        <v>89271</v>
      </c>
      <c r="B881" s="526" t="s">
        <v>5523</v>
      </c>
      <c r="C881" s="526" t="s">
        <v>4362</v>
      </c>
      <c r="D881" s="527" t="n">
        <v>29.05</v>
      </c>
    </row>
    <row r="882" customFormat="false" ht="15" hidden="false" customHeight="false" outlineLevel="0" collapsed="false">
      <c r="A882" s="526" t="n">
        <v>89274</v>
      </c>
      <c r="B882" s="526" t="s">
        <v>5524</v>
      </c>
      <c r="C882" s="526" t="s">
        <v>4362</v>
      </c>
      <c r="D882" s="527" t="n">
        <v>1.75</v>
      </c>
    </row>
    <row r="883" customFormat="false" ht="15" hidden="false" customHeight="false" outlineLevel="0" collapsed="false">
      <c r="A883" s="526" t="n">
        <v>89275</v>
      </c>
      <c r="B883" s="526" t="s">
        <v>5525</v>
      </c>
      <c r="C883" s="526" t="s">
        <v>4362</v>
      </c>
      <c r="D883" s="527" t="n">
        <v>0.43</v>
      </c>
    </row>
    <row r="884" customFormat="false" ht="15" hidden="false" customHeight="false" outlineLevel="0" collapsed="false">
      <c r="A884" s="526" t="n">
        <v>89276</v>
      </c>
      <c r="B884" s="526" t="s">
        <v>5526</v>
      </c>
      <c r="C884" s="526" t="s">
        <v>4362</v>
      </c>
      <c r="D884" s="527" t="n">
        <v>2.33</v>
      </c>
    </row>
    <row r="885" customFormat="false" ht="15" hidden="false" customHeight="false" outlineLevel="0" collapsed="false">
      <c r="A885" s="526" t="n">
        <v>89277</v>
      </c>
      <c r="B885" s="526" t="s">
        <v>5527</v>
      </c>
      <c r="C885" s="526" t="s">
        <v>4362</v>
      </c>
      <c r="D885" s="527" t="n">
        <v>8.49</v>
      </c>
    </row>
    <row r="886" customFormat="false" ht="15" hidden="false" customHeight="false" outlineLevel="0" collapsed="false">
      <c r="A886" s="526" t="n">
        <v>89280</v>
      </c>
      <c r="B886" s="526" t="s">
        <v>5528</v>
      </c>
      <c r="C886" s="526" t="s">
        <v>4362</v>
      </c>
      <c r="D886" s="527" t="n">
        <v>39.36</v>
      </c>
    </row>
    <row r="887" customFormat="false" ht="15" hidden="false" customHeight="false" outlineLevel="0" collapsed="false">
      <c r="A887" s="526" t="n">
        <v>89281</v>
      </c>
      <c r="B887" s="526" t="s">
        <v>5529</v>
      </c>
      <c r="C887" s="526" t="s">
        <v>4362</v>
      </c>
      <c r="D887" s="527" t="n">
        <v>10.56</v>
      </c>
    </row>
    <row r="888" customFormat="false" ht="15" hidden="false" customHeight="false" outlineLevel="0" collapsed="false">
      <c r="A888" s="526" t="n">
        <v>89870</v>
      </c>
      <c r="B888" s="526" t="s">
        <v>5530</v>
      </c>
      <c r="C888" s="526" t="s">
        <v>4362</v>
      </c>
      <c r="D888" s="527" t="n">
        <v>38.45</v>
      </c>
    </row>
    <row r="889" customFormat="false" ht="15" hidden="false" customHeight="false" outlineLevel="0" collapsed="false">
      <c r="A889" s="526" t="n">
        <v>89871</v>
      </c>
      <c r="B889" s="526" t="s">
        <v>5531</v>
      </c>
      <c r="C889" s="526" t="s">
        <v>4362</v>
      </c>
      <c r="D889" s="527" t="n">
        <v>13.66</v>
      </c>
    </row>
    <row r="890" customFormat="false" ht="15" hidden="false" customHeight="false" outlineLevel="0" collapsed="false">
      <c r="A890" s="526" t="n">
        <v>89872</v>
      </c>
      <c r="B890" s="526" t="s">
        <v>5532</v>
      </c>
      <c r="C890" s="526" t="s">
        <v>4362</v>
      </c>
      <c r="D890" s="527" t="n">
        <v>5.51</v>
      </c>
    </row>
    <row r="891" customFormat="false" ht="15" hidden="false" customHeight="false" outlineLevel="0" collapsed="false">
      <c r="A891" s="526" t="n">
        <v>89873</v>
      </c>
      <c r="B891" s="526" t="s">
        <v>5533</v>
      </c>
      <c r="C891" s="526" t="s">
        <v>4362</v>
      </c>
      <c r="D891" s="527" t="n">
        <v>66.15</v>
      </c>
    </row>
    <row r="892" customFormat="false" ht="15" hidden="false" customHeight="false" outlineLevel="0" collapsed="false">
      <c r="A892" s="526" t="n">
        <v>89874</v>
      </c>
      <c r="B892" s="526" t="s">
        <v>5534</v>
      </c>
      <c r="C892" s="526" t="s">
        <v>4362</v>
      </c>
      <c r="D892" s="527" t="n">
        <v>176.52</v>
      </c>
    </row>
    <row r="893" customFormat="false" ht="15" hidden="false" customHeight="false" outlineLevel="0" collapsed="false">
      <c r="A893" s="526" t="n">
        <v>89878</v>
      </c>
      <c r="B893" s="526" t="s">
        <v>5535</v>
      </c>
      <c r="C893" s="526" t="s">
        <v>4362</v>
      </c>
      <c r="D893" s="527" t="n">
        <v>41.02</v>
      </c>
    </row>
    <row r="894" customFormat="false" ht="15" hidden="false" customHeight="false" outlineLevel="0" collapsed="false">
      <c r="A894" s="526" t="n">
        <v>89879</v>
      </c>
      <c r="B894" s="526" t="s">
        <v>5536</v>
      </c>
      <c r="C894" s="526" t="s">
        <v>4362</v>
      </c>
      <c r="D894" s="527" t="n">
        <v>14.34</v>
      </c>
    </row>
    <row r="895" customFormat="false" ht="15" hidden="false" customHeight="false" outlineLevel="0" collapsed="false">
      <c r="A895" s="526" t="n">
        <v>89880</v>
      </c>
      <c r="B895" s="526" t="s">
        <v>5537</v>
      </c>
      <c r="C895" s="526" t="s">
        <v>4362</v>
      </c>
      <c r="D895" s="527" t="n">
        <v>5.79</v>
      </c>
    </row>
    <row r="896" customFormat="false" ht="15" hidden="false" customHeight="false" outlineLevel="0" collapsed="false">
      <c r="A896" s="526" t="n">
        <v>89881</v>
      </c>
      <c r="B896" s="526" t="s">
        <v>5538</v>
      </c>
      <c r="C896" s="526" t="s">
        <v>4362</v>
      </c>
      <c r="D896" s="527" t="n">
        <v>69.92</v>
      </c>
    </row>
    <row r="897" customFormat="false" ht="15" hidden="false" customHeight="false" outlineLevel="0" collapsed="false">
      <c r="A897" s="526" t="n">
        <v>89882</v>
      </c>
      <c r="B897" s="526" t="s">
        <v>5539</v>
      </c>
      <c r="C897" s="526" t="s">
        <v>4362</v>
      </c>
      <c r="D897" s="527" t="n">
        <v>203.66</v>
      </c>
    </row>
    <row r="898" customFormat="false" ht="15" hidden="false" customHeight="false" outlineLevel="0" collapsed="false">
      <c r="A898" s="526" t="n">
        <v>90582</v>
      </c>
      <c r="B898" s="526" t="s">
        <v>5540</v>
      </c>
      <c r="C898" s="526" t="s">
        <v>4362</v>
      </c>
      <c r="D898" s="527" t="n">
        <v>0.4</v>
      </c>
    </row>
    <row r="899" customFormat="false" ht="15" hidden="false" customHeight="false" outlineLevel="0" collapsed="false">
      <c r="A899" s="526" t="n">
        <v>90583</v>
      </c>
      <c r="B899" s="526" t="s">
        <v>5541</v>
      </c>
      <c r="C899" s="526" t="s">
        <v>4362</v>
      </c>
      <c r="D899" s="527" t="n">
        <v>0.09</v>
      </c>
    </row>
    <row r="900" customFormat="false" ht="15" hidden="false" customHeight="false" outlineLevel="0" collapsed="false">
      <c r="A900" s="526" t="n">
        <v>90584</v>
      </c>
      <c r="B900" s="526" t="s">
        <v>5542</v>
      </c>
      <c r="C900" s="526" t="s">
        <v>4362</v>
      </c>
      <c r="D900" s="527" t="n">
        <v>0.32</v>
      </c>
    </row>
    <row r="901" customFormat="false" ht="15" hidden="false" customHeight="false" outlineLevel="0" collapsed="false">
      <c r="A901" s="526" t="n">
        <v>90585</v>
      </c>
      <c r="B901" s="526" t="s">
        <v>5543</v>
      </c>
      <c r="C901" s="526" t="s">
        <v>4362</v>
      </c>
      <c r="D901" s="527" t="n">
        <v>0.34</v>
      </c>
    </row>
    <row r="902" customFormat="false" ht="15" hidden="false" customHeight="false" outlineLevel="0" collapsed="false">
      <c r="A902" s="526" t="n">
        <v>90621</v>
      </c>
      <c r="B902" s="526" t="s">
        <v>5544</v>
      </c>
      <c r="C902" s="526" t="s">
        <v>4362</v>
      </c>
      <c r="D902" s="527" t="n">
        <v>1.97</v>
      </c>
    </row>
    <row r="903" customFormat="false" ht="15" hidden="false" customHeight="false" outlineLevel="0" collapsed="false">
      <c r="A903" s="526" t="n">
        <v>90622</v>
      </c>
      <c r="B903" s="526" t="s">
        <v>5545</v>
      </c>
      <c r="C903" s="526" t="s">
        <v>4362</v>
      </c>
      <c r="D903" s="527" t="n">
        <v>0.45</v>
      </c>
    </row>
    <row r="904" customFormat="false" ht="15" hidden="false" customHeight="false" outlineLevel="0" collapsed="false">
      <c r="A904" s="526" t="n">
        <v>90623</v>
      </c>
      <c r="B904" s="526" t="s">
        <v>5546</v>
      </c>
      <c r="C904" s="526" t="s">
        <v>4362</v>
      </c>
      <c r="D904" s="527" t="n">
        <v>2.47</v>
      </c>
    </row>
    <row r="905" customFormat="false" ht="15" hidden="false" customHeight="false" outlineLevel="0" collapsed="false">
      <c r="A905" s="526" t="n">
        <v>90624</v>
      </c>
      <c r="B905" s="526" t="s">
        <v>5547</v>
      </c>
      <c r="C905" s="526" t="s">
        <v>4362</v>
      </c>
      <c r="D905" s="527" t="n">
        <v>2.09</v>
      </c>
    </row>
    <row r="906" customFormat="false" ht="15" hidden="false" customHeight="false" outlineLevel="0" collapsed="false">
      <c r="A906" s="526" t="n">
        <v>90627</v>
      </c>
      <c r="B906" s="526" t="s">
        <v>5548</v>
      </c>
      <c r="C906" s="526" t="s">
        <v>4362</v>
      </c>
      <c r="D906" s="527" t="n">
        <v>46.69</v>
      </c>
    </row>
    <row r="907" customFormat="false" ht="15" hidden="false" customHeight="false" outlineLevel="0" collapsed="false">
      <c r="A907" s="526" t="n">
        <v>90628</v>
      </c>
      <c r="B907" s="526" t="s">
        <v>5549</v>
      </c>
      <c r="C907" s="526" t="s">
        <v>4362</v>
      </c>
      <c r="D907" s="527" t="n">
        <v>12.52</v>
      </c>
    </row>
    <row r="908" customFormat="false" ht="15" hidden="false" customHeight="false" outlineLevel="0" collapsed="false">
      <c r="A908" s="526" t="n">
        <v>90629</v>
      </c>
      <c r="B908" s="526" t="s">
        <v>5550</v>
      </c>
      <c r="C908" s="526" t="s">
        <v>4362</v>
      </c>
      <c r="D908" s="527" t="n">
        <v>58.43</v>
      </c>
    </row>
    <row r="909" customFormat="false" ht="15" hidden="false" customHeight="false" outlineLevel="0" collapsed="false">
      <c r="A909" s="526" t="n">
        <v>90630</v>
      </c>
      <c r="B909" s="526" t="s">
        <v>5551</v>
      </c>
      <c r="C909" s="526" t="s">
        <v>4362</v>
      </c>
      <c r="D909" s="527" t="n">
        <v>0.99</v>
      </c>
    </row>
    <row r="910" customFormat="false" ht="15" hidden="false" customHeight="false" outlineLevel="0" collapsed="false">
      <c r="A910" s="526" t="n">
        <v>90633</v>
      </c>
      <c r="B910" s="526" t="s">
        <v>5552</v>
      </c>
      <c r="C910" s="526" t="s">
        <v>4362</v>
      </c>
      <c r="D910" s="527" t="n">
        <v>4.73</v>
      </c>
    </row>
    <row r="911" customFormat="false" ht="15" hidden="false" customHeight="false" outlineLevel="0" collapsed="false">
      <c r="A911" s="526" t="n">
        <v>90634</v>
      </c>
      <c r="B911" s="526" t="s">
        <v>5553</v>
      </c>
      <c r="C911" s="526" t="s">
        <v>4362</v>
      </c>
      <c r="D911" s="527" t="n">
        <v>1.09</v>
      </c>
    </row>
    <row r="912" customFormat="false" ht="15" hidden="false" customHeight="false" outlineLevel="0" collapsed="false">
      <c r="A912" s="526" t="n">
        <v>90635</v>
      </c>
      <c r="B912" s="526" t="s">
        <v>5554</v>
      </c>
      <c r="C912" s="526" t="s">
        <v>4362</v>
      </c>
      <c r="D912" s="527" t="n">
        <v>5.18</v>
      </c>
    </row>
    <row r="913" customFormat="false" ht="15" hidden="false" customHeight="false" outlineLevel="0" collapsed="false">
      <c r="A913" s="526" t="n">
        <v>90636</v>
      </c>
      <c r="B913" s="526" t="s">
        <v>5555</v>
      </c>
      <c r="C913" s="526" t="s">
        <v>4362</v>
      </c>
      <c r="D913" s="527" t="n">
        <v>4.19</v>
      </c>
    </row>
    <row r="914" customFormat="false" ht="15" hidden="false" customHeight="false" outlineLevel="0" collapsed="false">
      <c r="A914" s="526" t="n">
        <v>90639</v>
      </c>
      <c r="B914" s="526" t="s">
        <v>5556</v>
      </c>
      <c r="C914" s="526" t="s">
        <v>4362</v>
      </c>
      <c r="D914" s="527" t="n">
        <v>7.07</v>
      </c>
    </row>
    <row r="915" customFormat="false" ht="15" hidden="false" customHeight="false" outlineLevel="0" collapsed="false">
      <c r="A915" s="526" t="n">
        <v>90640</v>
      </c>
      <c r="B915" s="526" t="s">
        <v>5557</v>
      </c>
      <c r="C915" s="526" t="s">
        <v>4362</v>
      </c>
      <c r="D915" s="527" t="n">
        <v>1.63</v>
      </c>
    </row>
    <row r="916" customFormat="false" ht="15" hidden="false" customHeight="false" outlineLevel="0" collapsed="false">
      <c r="A916" s="526" t="n">
        <v>90641</v>
      </c>
      <c r="B916" s="526" t="s">
        <v>5558</v>
      </c>
      <c r="C916" s="526" t="s">
        <v>4362</v>
      </c>
      <c r="D916" s="527" t="n">
        <v>7.73</v>
      </c>
    </row>
    <row r="917" customFormat="false" ht="15" hidden="false" customHeight="false" outlineLevel="0" collapsed="false">
      <c r="A917" s="526" t="n">
        <v>90642</v>
      </c>
      <c r="B917" s="526" t="s">
        <v>5559</v>
      </c>
      <c r="C917" s="526" t="s">
        <v>4362</v>
      </c>
      <c r="D917" s="527" t="n">
        <v>12.57</v>
      </c>
    </row>
    <row r="918" customFormat="false" ht="15" hidden="false" customHeight="false" outlineLevel="0" collapsed="false">
      <c r="A918" s="526" t="n">
        <v>90646</v>
      </c>
      <c r="B918" s="526" t="s">
        <v>5560</v>
      </c>
      <c r="C918" s="526" t="s">
        <v>4362</v>
      </c>
      <c r="D918" s="527" t="n">
        <v>0.99</v>
      </c>
    </row>
    <row r="919" customFormat="false" ht="15" hidden="false" customHeight="false" outlineLevel="0" collapsed="false">
      <c r="A919" s="526" t="n">
        <v>90647</v>
      </c>
      <c r="B919" s="526" t="s">
        <v>5561</v>
      </c>
      <c r="C919" s="526" t="s">
        <v>4362</v>
      </c>
      <c r="D919" s="527" t="n">
        <v>0.23</v>
      </c>
    </row>
    <row r="920" customFormat="false" ht="15" hidden="false" customHeight="false" outlineLevel="0" collapsed="false">
      <c r="A920" s="526" t="n">
        <v>90648</v>
      </c>
      <c r="B920" s="526" t="s">
        <v>5562</v>
      </c>
      <c r="C920" s="526" t="s">
        <v>4362</v>
      </c>
      <c r="D920" s="527" t="n">
        <v>1.09</v>
      </c>
    </row>
    <row r="921" customFormat="false" ht="15" hidden="false" customHeight="false" outlineLevel="0" collapsed="false">
      <c r="A921" s="526" t="n">
        <v>90649</v>
      </c>
      <c r="B921" s="526" t="s">
        <v>5563</v>
      </c>
      <c r="C921" s="526" t="s">
        <v>4362</v>
      </c>
      <c r="D921" s="527" t="n">
        <v>6.56</v>
      </c>
    </row>
    <row r="922" customFormat="false" ht="15" hidden="false" customHeight="false" outlineLevel="0" collapsed="false">
      <c r="A922" s="526" t="n">
        <v>90652</v>
      </c>
      <c r="B922" s="526" t="s">
        <v>5564</v>
      </c>
      <c r="C922" s="526" t="s">
        <v>4362</v>
      </c>
      <c r="D922" s="527" t="n">
        <v>4.6</v>
      </c>
    </row>
    <row r="923" customFormat="false" ht="15" hidden="false" customHeight="false" outlineLevel="0" collapsed="false">
      <c r="A923" s="526" t="n">
        <v>90653</v>
      </c>
      <c r="B923" s="526" t="s">
        <v>5565</v>
      </c>
      <c r="C923" s="526" t="s">
        <v>4362</v>
      </c>
      <c r="D923" s="527" t="n">
        <v>1.06</v>
      </c>
    </row>
    <row r="924" customFormat="false" ht="15" hidden="false" customHeight="false" outlineLevel="0" collapsed="false">
      <c r="A924" s="526" t="n">
        <v>90654</v>
      </c>
      <c r="B924" s="526" t="s">
        <v>5566</v>
      </c>
      <c r="C924" s="526" t="s">
        <v>4362</v>
      </c>
      <c r="D924" s="527" t="n">
        <v>5.03</v>
      </c>
    </row>
    <row r="925" customFormat="false" ht="15" hidden="false" customHeight="false" outlineLevel="0" collapsed="false">
      <c r="A925" s="526" t="n">
        <v>90655</v>
      </c>
      <c r="B925" s="526" t="s">
        <v>5567</v>
      </c>
      <c r="C925" s="526" t="s">
        <v>4362</v>
      </c>
      <c r="D925" s="527" t="n">
        <v>4.31</v>
      </c>
    </row>
    <row r="926" customFormat="false" ht="15" hidden="false" customHeight="false" outlineLevel="0" collapsed="false">
      <c r="A926" s="526" t="n">
        <v>90658</v>
      </c>
      <c r="B926" s="526" t="s">
        <v>5568</v>
      </c>
      <c r="C926" s="526" t="s">
        <v>4362</v>
      </c>
      <c r="D926" s="527" t="n">
        <v>4.93</v>
      </c>
    </row>
    <row r="927" customFormat="false" ht="15" hidden="false" customHeight="false" outlineLevel="0" collapsed="false">
      <c r="A927" s="526" t="n">
        <v>90659</v>
      </c>
      <c r="B927" s="526" t="s">
        <v>5569</v>
      </c>
      <c r="C927" s="526" t="s">
        <v>4362</v>
      </c>
      <c r="D927" s="527" t="n">
        <v>1.14</v>
      </c>
    </row>
    <row r="928" customFormat="false" ht="15" hidden="false" customHeight="false" outlineLevel="0" collapsed="false">
      <c r="A928" s="526" t="n">
        <v>90660</v>
      </c>
      <c r="B928" s="526" t="s">
        <v>5570</v>
      </c>
      <c r="C928" s="526" t="s">
        <v>4362</v>
      </c>
      <c r="D928" s="527" t="n">
        <v>5.39</v>
      </c>
    </row>
    <row r="929" customFormat="false" ht="15" hidden="false" customHeight="false" outlineLevel="0" collapsed="false">
      <c r="A929" s="526" t="n">
        <v>90661</v>
      </c>
      <c r="B929" s="526" t="s">
        <v>5571</v>
      </c>
      <c r="C929" s="526" t="s">
        <v>4362</v>
      </c>
      <c r="D929" s="527" t="n">
        <v>4.31</v>
      </c>
    </row>
    <row r="930" customFormat="false" ht="15" hidden="false" customHeight="false" outlineLevel="0" collapsed="false">
      <c r="A930" s="526" t="n">
        <v>90664</v>
      </c>
      <c r="B930" s="526" t="s">
        <v>5572</v>
      </c>
      <c r="C930" s="526" t="s">
        <v>4362</v>
      </c>
      <c r="D930" s="527" t="n">
        <v>6.68</v>
      </c>
    </row>
    <row r="931" customFormat="false" ht="15" hidden="false" customHeight="false" outlineLevel="0" collapsed="false">
      <c r="A931" s="526" t="n">
        <v>90665</v>
      </c>
      <c r="B931" s="526" t="s">
        <v>5573</v>
      </c>
      <c r="C931" s="526" t="s">
        <v>4362</v>
      </c>
      <c r="D931" s="527" t="n">
        <v>1.78</v>
      </c>
    </row>
    <row r="932" customFormat="false" ht="15" hidden="false" customHeight="false" outlineLevel="0" collapsed="false">
      <c r="A932" s="526" t="n">
        <v>90666</v>
      </c>
      <c r="B932" s="526" t="s">
        <v>5574</v>
      </c>
      <c r="C932" s="526" t="s">
        <v>4362</v>
      </c>
      <c r="D932" s="527" t="n">
        <v>8.77</v>
      </c>
    </row>
    <row r="933" customFormat="false" ht="15" hidden="false" customHeight="false" outlineLevel="0" collapsed="false">
      <c r="A933" s="526" t="n">
        <v>90667</v>
      </c>
      <c r="B933" s="526" t="s">
        <v>5575</v>
      </c>
      <c r="C933" s="526" t="s">
        <v>4362</v>
      </c>
      <c r="D933" s="527" t="n">
        <v>14.98</v>
      </c>
    </row>
    <row r="934" customFormat="false" ht="15" hidden="false" customHeight="false" outlineLevel="0" collapsed="false">
      <c r="A934" s="526" t="n">
        <v>90670</v>
      </c>
      <c r="B934" s="526" t="s">
        <v>5576</v>
      </c>
      <c r="C934" s="526" t="s">
        <v>4362</v>
      </c>
      <c r="D934" s="527" t="n">
        <v>214.3</v>
      </c>
    </row>
    <row r="935" customFormat="false" ht="15" hidden="false" customHeight="false" outlineLevel="0" collapsed="false">
      <c r="A935" s="526" t="n">
        <v>90671</v>
      </c>
      <c r="B935" s="526" t="s">
        <v>5577</v>
      </c>
      <c r="C935" s="526" t="s">
        <v>4362</v>
      </c>
      <c r="D935" s="527" t="n">
        <v>57.49</v>
      </c>
    </row>
    <row r="936" customFormat="false" ht="15" hidden="false" customHeight="false" outlineLevel="0" collapsed="false">
      <c r="A936" s="526" t="n">
        <v>90672</v>
      </c>
      <c r="B936" s="526" t="s">
        <v>5578</v>
      </c>
      <c r="C936" s="526" t="s">
        <v>4362</v>
      </c>
      <c r="D936" s="527" t="n">
        <v>268.18</v>
      </c>
    </row>
    <row r="937" customFormat="false" ht="15" hidden="false" customHeight="false" outlineLevel="0" collapsed="false">
      <c r="A937" s="526" t="n">
        <v>90673</v>
      </c>
      <c r="B937" s="526" t="s">
        <v>5579</v>
      </c>
      <c r="C937" s="526" t="s">
        <v>4362</v>
      </c>
      <c r="D937" s="527" t="n">
        <v>119.74</v>
      </c>
    </row>
    <row r="938" customFormat="false" ht="15" hidden="false" customHeight="false" outlineLevel="0" collapsed="false">
      <c r="A938" s="526" t="n">
        <v>90676</v>
      </c>
      <c r="B938" s="526" t="s">
        <v>5580</v>
      </c>
      <c r="C938" s="526" t="s">
        <v>4362</v>
      </c>
      <c r="D938" s="527" t="n">
        <v>105.78</v>
      </c>
    </row>
    <row r="939" customFormat="false" ht="15" hidden="false" customHeight="false" outlineLevel="0" collapsed="false">
      <c r="A939" s="526" t="n">
        <v>90677</v>
      </c>
      <c r="B939" s="526" t="s">
        <v>5581</v>
      </c>
      <c r="C939" s="526" t="s">
        <v>4362</v>
      </c>
      <c r="D939" s="527" t="n">
        <v>31.86</v>
      </c>
    </row>
    <row r="940" customFormat="false" ht="15" hidden="false" customHeight="false" outlineLevel="0" collapsed="false">
      <c r="A940" s="526" t="n">
        <v>90678</v>
      </c>
      <c r="B940" s="526" t="s">
        <v>5582</v>
      </c>
      <c r="C940" s="526" t="s">
        <v>4362</v>
      </c>
      <c r="D940" s="527" t="n">
        <v>147.53</v>
      </c>
    </row>
    <row r="941" customFormat="false" ht="15" hidden="false" customHeight="false" outlineLevel="0" collapsed="false">
      <c r="A941" s="526" t="n">
        <v>90679</v>
      </c>
      <c r="B941" s="526" t="s">
        <v>5583</v>
      </c>
      <c r="C941" s="526" t="s">
        <v>4362</v>
      </c>
      <c r="D941" s="527" t="n">
        <v>91.82</v>
      </c>
    </row>
    <row r="942" customFormat="false" ht="15" hidden="false" customHeight="false" outlineLevel="0" collapsed="false">
      <c r="A942" s="526" t="n">
        <v>90682</v>
      </c>
      <c r="B942" s="526" t="s">
        <v>5584</v>
      </c>
      <c r="C942" s="526" t="s">
        <v>4362</v>
      </c>
      <c r="D942" s="527" t="n">
        <v>30.9</v>
      </c>
    </row>
    <row r="943" customFormat="false" ht="15" hidden="false" customHeight="false" outlineLevel="0" collapsed="false">
      <c r="A943" s="526" t="n">
        <v>90683</v>
      </c>
      <c r="B943" s="526" t="s">
        <v>5585</v>
      </c>
      <c r="C943" s="526" t="s">
        <v>4362</v>
      </c>
      <c r="D943" s="527" t="n">
        <v>7.62</v>
      </c>
    </row>
    <row r="944" customFormat="false" ht="15" hidden="false" customHeight="false" outlineLevel="0" collapsed="false">
      <c r="A944" s="526" t="n">
        <v>90684</v>
      </c>
      <c r="B944" s="526" t="s">
        <v>5586</v>
      </c>
      <c r="C944" s="526" t="s">
        <v>4362</v>
      </c>
      <c r="D944" s="527" t="n">
        <v>36.05</v>
      </c>
    </row>
    <row r="945" customFormat="false" ht="15" hidden="false" customHeight="false" outlineLevel="0" collapsed="false">
      <c r="A945" s="526" t="n">
        <v>90685</v>
      </c>
      <c r="B945" s="526" t="s">
        <v>5587</v>
      </c>
      <c r="C945" s="526" t="s">
        <v>4362</v>
      </c>
      <c r="D945" s="527" t="n">
        <v>56.97</v>
      </c>
    </row>
    <row r="946" customFormat="false" ht="15" hidden="false" customHeight="false" outlineLevel="0" collapsed="false">
      <c r="A946" s="526" t="n">
        <v>90688</v>
      </c>
      <c r="B946" s="526" t="s">
        <v>5588</v>
      </c>
      <c r="C946" s="526" t="s">
        <v>4362</v>
      </c>
      <c r="D946" s="527" t="n">
        <v>25.6</v>
      </c>
    </row>
    <row r="947" customFormat="false" ht="15" hidden="false" customHeight="false" outlineLevel="0" collapsed="false">
      <c r="A947" s="526" t="n">
        <v>90689</v>
      </c>
      <c r="B947" s="526" t="s">
        <v>5589</v>
      </c>
      <c r="C947" s="526" t="s">
        <v>4362</v>
      </c>
      <c r="D947" s="527" t="n">
        <v>5.05</v>
      </c>
    </row>
    <row r="948" customFormat="false" ht="15" hidden="false" customHeight="false" outlineLevel="0" collapsed="false">
      <c r="A948" s="526" t="n">
        <v>90690</v>
      </c>
      <c r="B948" s="526" t="s">
        <v>5590</v>
      </c>
      <c r="C948" s="526" t="s">
        <v>4362</v>
      </c>
      <c r="D948" s="527" t="n">
        <v>32</v>
      </c>
    </row>
    <row r="949" customFormat="false" ht="15" hidden="false" customHeight="false" outlineLevel="0" collapsed="false">
      <c r="A949" s="526" t="n">
        <v>90691</v>
      </c>
      <c r="B949" s="526" t="s">
        <v>5591</v>
      </c>
      <c r="C949" s="526" t="s">
        <v>4362</v>
      </c>
      <c r="D949" s="527" t="n">
        <v>39.89</v>
      </c>
    </row>
    <row r="950" customFormat="false" ht="15" hidden="false" customHeight="false" outlineLevel="0" collapsed="false">
      <c r="A950" s="526" t="n">
        <v>90957</v>
      </c>
      <c r="B950" s="526" t="s">
        <v>5592</v>
      </c>
      <c r="C950" s="526" t="s">
        <v>4362</v>
      </c>
      <c r="D950" s="527" t="n">
        <v>4.97</v>
      </c>
    </row>
    <row r="951" customFormat="false" ht="15" hidden="false" customHeight="false" outlineLevel="0" collapsed="false">
      <c r="A951" s="526" t="n">
        <v>90958</v>
      </c>
      <c r="B951" s="526" t="s">
        <v>5593</v>
      </c>
      <c r="C951" s="526" t="s">
        <v>4362</v>
      </c>
      <c r="D951" s="527" t="n">
        <v>1.33</v>
      </c>
    </row>
    <row r="952" customFormat="false" ht="15" hidden="false" customHeight="false" outlineLevel="0" collapsed="false">
      <c r="A952" s="526" t="n">
        <v>90960</v>
      </c>
      <c r="B952" s="526" t="s">
        <v>5594</v>
      </c>
      <c r="C952" s="526" t="s">
        <v>4362</v>
      </c>
      <c r="D952" s="527" t="n">
        <v>6.63</v>
      </c>
    </row>
    <row r="953" customFormat="false" ht="15" hidden="false" customHeight="false" outlineLevel="0" collapsed="false">
      <c r="A953" s="526" t="n">
        <v>90961</v>
      </c>
      <c r="B953" s="526" t="s">
        <v>5595</v>
      </c>
      <c r="C953" s="526" t="s">
        <v>4362</v>
      </c>
      <c r="D953" s="527" t="n">
        <v>1.78</v>
      </c>
    </row>
    <row r="954" customFormat="false" ht="15" hidden="false" customHeight="false" outlineLevel="0" collapsed="false">
      <c r="A954" s="526" t="n">
        <v>90962</v>
      </c>
      <c r="B954" s="526" t="s">
        <v>5596</v>
      </c>
      <c r="C954" s="526" t="s">
        <v>4362</v>
      </c>
      <c r="D954" s="527" t="n">
        <v>8.3</v>
      </c>
    </row>
    <row r="955" customFormat="false" ht="15" hidden="false" customHeight="false" outlineLevel="0" collapsed="false">
      <c r="A955" s="526" t="n">
        <v>90963</v>
      </c>
      <c r="B955" s="526" t="s">
        <v>5597</v>
      </c>
      <c r="C955" s="526" t="s">
        <v>4362</v>
      </c>
      <c r="D955" s="527" t="n">
        <v>14.97</v>
      </c>
    </row>
    <row r="956" customFormat="false" ht="15" hidden="false" customHeight="false" outlineLevel="0" collapsed="false">
      <c r="A956" s="526" t="n">
        <v>90968</v>
      </c>
      <c r="B956" s="526" t="s">
        <v>5598</v>
      </c>
      <c r="C956" s="526" t="s">
        <v>4362</v>
      </c>
      <c r="D956" s="527" t="n">
        <v>6.65</v>
      </c>
    </row>
    <row r="957" customFormat="false" ht="15" hidden="false" customHeight="false" outlineLevel="0" collapsed="false">
      <c r="A957" s="526" t="n">
        <v>90969</v>
      </c>
      <c r="B957" s="526" t="s">
        <v>5599</v>
      </c>
      <c r="C957" s="526" t="s">
        <v>4362</v>
      </c>
      <c r="D957" s="527" t="n">
        <v>1.78</v>
      </c>
    </row>
    <row r="958" customFormat="false" ht="15" hidden="false" customHeight="false" outlineLevel="0" collapsed="false">
      <c r="A958" s="526" t="n">
        <v>90970</v>
      </c>
      <c r="B958" s="526" t="s">
        <v>5600</v>
      </c>
      <c r="C958" s="526" t="s">
        <v>4362</v>
      </c>
      <c r="D958" s="527" t="n">
        <v>8.33</v>
      </c>
    </row>
    <row r="959" customFormat="false" ht="15" hidden="false" customHeight="false" outlineLevel="0" collapsed="false">
      <c r="A959" s="526" t="n">
        <v>90971</v>
      </c>
      <c r="B959" s="526" t="s">
        <v>5601</v>
      </c>
      <c r="C959" s="526" t="s">
        <v>4362</v>
      </c>
      <c r="D959" s="527" t="n">
        <v>60.67</v>
      </c>
    </row>
    <row r="960" customFormat="false" ht="15" hidden="false" customHeight="false" outlineLevel="0" collapsed="false">
      <c r="A960" s="526" t="n">
        <v>90975</v>
      </c>
      <c r="B960" s="526" t="s">
        <v>5602</v>
      </c>
      <c r="C960" s="526" t="s">
        <v>4362</v>
      </c>
      <c r="D960" s="527" t="n">
        <v>16.9</v>
      </c>
    </row>
    <row r="961" customFormat="false" ht="15" hidden="false" customHeight="false" outlineLevel="0" collapsed="false">
      <c r="A961" s="526" t="n">
        <v>90976</v>
      </c>
      <c r="B961" s="526" t="s">
        <v>5603</v>
      </c>
      <c r="C961" s="526" t="s">
        <v>4362</v>
      </c>
      <c r="D961" s="527" t="n">
        <v>4.53</v>
      </c>
    </row>
    <row r="962" customFormat="false" ht="15" hidden="false" customHeight="false" outlineLevel="0" collapsed="false">
      <c r="A962" s="526" t="n">
        <v>90977</v>
      </c>
      <c r="B962" s="526" t="s">
        <v>5604</v>
      </c>
      <c r="C962" s="526" t="s">
        <v>4362</v>
      </c>
      <c r="D962" s="527" t="n">
        <v>21.15</v>
      </c>
    </row>
    <row r="963" customFormat="false" ht="15" hidden="false" customHeight="false" outlineLevel="0" collapsed="false">
      <c r="A963" s="526" t="n">
        <v>90978</v>
      </c>
      <c r="B963" s="526" t="s">
        <v>5605</v>
      </c>
      <c r="C963" s="526" t="s">
        <v>4362</v>
      </c>
      <c r="D963" s="527" t="n">
        <v>157.41</v>
      </c>
    </row>
    <row r="964" customFormat="false" ht="15" hidden="false" customHeight="false" outlineLevel="0" collapsed="false">
      <c r="A964" s="526" t="n">
        <v>90992</v>
      </c>
      <c r="B964" s="526" t="s">
        <v>5606</v>
      </c>
      <c r="C964" s="526" t="s">
        <v>4362</v>
      </c>
      <c r="D964" s="527" t="n">
        <v>7.89</v>
      </c>
    </row>
    <row r="965" customFormat="false" ht="15" hidden="false" customHeight="false" outlineLevel="0" collapsed="false">
      <c r="A965" s="526" t="n">
        <v>90993</v>
      </c>
      <c r="B965" s="526" t="s">
        <v>5607</v>
      </c>
      <c r="C965" s="526" t="s">
        <v>4362</v>
      </c>
      <c r="D965" s="527" t="n">
        <v>2.11</v>
      </c>
    </row>
    <row r="966" customFormat="false" ht="15" hidden="false" customHeight="false" outlineLevel="0" collapsed="false">
      <c r="A966" s="526" t="n">
        <v>90994</v>
      </c>
      <c r="B966" s="526" t="s">
        <v>5608</v>
      </c>
      <c r="C966" s="526" t="s">
        <v>4362</v>
      </c>
      <c r="D966" s="527" t="n">
        <v>9.87</v>
      </c>
    </row>
    <row r="967" customFormat="false" ht="15" hidden="false" customHeight="false" outlineLevel="0" collapsed="false">
      <c r="A967" s="526" t="n">
        <v>90995</v>
      </c>
      <c r="B967" s="526" t="s">
        <v>5609</v>
      </c>
      <c r="C967" s="526" t="s">
        <v>4362</v>
      </c>
      <c r="D967" s="527" t="n">
        <v>82.42</v>
      </c>
    </row>
    <row r="968" customFormat="false" ht="15" hidden="false" customHeight="false" outlineLevel="0" collapsed="false">
      <c r="A968" s="526" t="n">
        <v>91021</v>
      </c>
      <c r="B968" s="526" t="s">
        <v>5610</v>
      </c>
      <c r="C968" s="526" t="s">
        <v>4362</v>
      </c>
      <c r="D968" s="527" t="n">
        <v>12.9</v>
      </c>
    </row>
    <row r="969" customFormat="false" ht="15" hidden="false" customHeight="false" outlineLevel="0" collapsed="false">
      <c r="A969" s="526" t="n">
        <v>91026</v>
      </c>
      <c r="B969" s="526" t="s">
        <v>5611</v>
      </c>
      <c r="C969" s="526" t="s">
        <v>4362</v>
      </c>
      <c r="D969" s="527" t="n">
        <v>25.76</v>
      </c>
    </row>
    <row r="970" customFormat="false" ht="15" hidden="false" customHeight="false" outlineLevel="0" collapsed="false">
      <c r="A970" s="526" t="n">
        <v>91027</v>
      </c>
      <c r="B970" s="526" t="s">
        <v>5612</v>
      </c>
      <c r="C970" s="526" t="s">
        <v>4362</v>
      </c>
      <c r="D970" s="527" t="n">
        <v>10.36</v>
      </c>
    </row>
    <row r="971" customFormat="false" ht="15" hidden="false" customHeight="false" outlineLevel="0" collapsed="false">
      <c r="A971" s="526" t="n">
        <v>91028</v>
      </c>
      <c r="B971" s="526" t="s">
        <v>5613</v>
      </c>
      <c r="C971" s="526" t="s">
        <v>4362</v>
      </c>
      <c r="D971" s="527" t="n">
        <v>4.18</v>
      </c>
    </row>
    <row r="972" customFormat="false" ht="15" hidden="false" customHeight="false" outlineLevel="0" collapsed="false">
      <c r="A972" s="526" t="n">
        <v>91029</v>
      </c>
      <c r="B972" s="526" t="s">
        <v>5614</v>
      </c>
      <c r="C972" s="526" t="s">
        <v>4362</v>
      </c>
      <c r="D972" s="527" t="n">
        <v>47.37</v>
      </c>
    </row>
    <row r="973" customFormat="false" ht="15" hidden="false" customHeight="false" outlineLevel="0" collapsed="false">
      <c r="A973" s="526" t="n">
        <v>91030</v>
      </c>
      <c r="B973" s="526" t="s">
        <v>5615</v>
      </c>
      <c r="C973" s="526" t="s">
        <v>4362</v>
      </c>
      <c r="D973" s="527" t="n">
        <v>146.87</v>
      </c>
    </row>
    <row r="974" customFormat="false" ht="15" hidden="false" customHeight="false" outlineLevel="0" collapsed="false">
      <c r="A974" s="526" t="n">
        <v>91273</v>
      </c>
      <c r="B974" s="526" t="s">
        <v>5616</v>
      </c>
      <c r="C974" s="526" t="s">
        <v>4362</v>
      </c>
      <c r="D974" s="527" t="n">
        <v>0.48</v>
      </c>
    </row>
    <row r="975" customFormat="false" ht="15" hidden="false" customHeight="false" outlineLevel="0" collapsed="false">
      <c r="A975" s="526" t="n">
        <v>91274</v>
      </c>
      <c r="B975" s="526" t="s">
        <v>5617</v>
      </c>
      <c r="C975" s="526" t="s">
        <v>4362</v>
      </c>
      <c r="D975" s="527" t="n">
        <v>0.13</v>
      </c>
    </row>
    <row r="976" customFormat="false" ht="15" hidden="false" customHeight="false" outlineLevel="0" collapsed="false">
      <c r="A976" s="526" t="n">
        <v>91275</v>
      </c>
      <c r="B976" s="526" t="s">
        <v>5618</v>
      </c>
      <c r="C976" s="526" t="s">
        <v>4362</v>
      </c>
      <c r="D976" s="527" t="n">
        <v>0.61</v>
      </c>
    </row>
    <row r="977" customFormat="false" ht="15" hidden="false" customHeight="false" outlineLevel="0" collapsed="false">
      <c r="A977" s="526" t="n">
        <v>91276</v>
      </c>
      <c r="B977" s="526" t="s">
        <v>5619</v>
      </c>
      <c r="C977" s="526" t="s">
        <v>4362</v>
      </c>
      <c r="D977" s="527" t="n">
        <v>8.13</v>
      </c>
    </row>
    <row r="978" customFormat="false" ht="15" hidden="false" customHeight="false" outlineLevel="0" collapsed="false">
      <c r="A978" s="526" t="n">
        <v>91279</v>
      </c>
      <c r="B978" s="526" t="s">
        <v>5620</v>
      </c>
      <c r="C978" s="526" t="s">
        <v>4362</v>
      </c>
      <c r="D978" s="527" t="n">
        <v>0.83</v>
      </c>
    </row>
    <row r="979" customFormat="false" ht="15" hidden="false" customHeight="false" outlineLevel="0" collapsed="false">
      <c r="A979" s="526" t="n">
        <v>91280</v>
      </c>
      <c r="B979" s="526" t="s">
        <v>5621</v>
      </c>
      <c r="C979" s="526" t="s">
        <v>4362</v>
      </c>
      <c r="D979" s="527" t="n">
        <v>0.18</v>
      </c>
    </row>
    <row r="980" customFormat="false" ht="15" hidden="false" customHeight="false" outlineLevel="0" collapsed="false">
      <c r="A980" s="526" t="n">
        <v>91281</v>
      </c>
      <c r="B980" s="526" t="s">
        <v>5622</v>
      </c>
      <c r="C980" s="526" t="s">
        <v>4362</v>
      </c>
      <c r="D980" s="527" t="n">
        <v>1.03</v>
      </c>
    </row>
    <row r="981" customFormat="false" ht="15" hidden="false" customHeight="false" outlineLevel="0" collapsed="false">
      <c r="A981" s="526" t="n">
        <v>91282</v>
      </c>
      <c r="B981" s="526" t="s">
        <v>5623</v>
      </c>
      <c r="C981" s="526" t="s">
        <v>4362</v>
      </c>
      <c r="D981" s="527" t="n">
        <v>8.19</v>
      </c>
    </row>
    <row r="982" customFormat="false" ht="15" hidden="false" customHeight="false" outlineLevel="0" collapsed="false">
      <c r="A982" s="526" t="n">
        <v>91354</v>
      </c>
      <c r="B982" s="526" t="s">
        <v>5624</v>
      </c>
      <c r="C982" s="526" t="s">
        <v>4362</v>
      </c>
      <c r="D982" s="527" t="n">
        <v>18.5</v>
      </c>
    </row>
    <row r="983" customFormat="false" ht="15" hidden="false" customHeight="false" outlineLevel="0" collapsed="false">
      <c r="A983" s="526" t="n">
        <v>91355</v>
      </c>
      <c r="B983" s="526" t="s">
        <v>5625</v>
      </c>
      <c r="C983" s="526" t="s">
        <v>4362</v>
      </c>
      <c r="D983" s="527" t="n">
        <v>7.6</v>
      </c>
    </row>
    <row r="984" customFormat="false" ht="15" hidden="false" customHeight="false" outlineLevel="0" collapsed="false">
      <c r="A984" s="526" t="n">
        <v>91356</v>
      </c>
      <c r="B984" s="526" t="s">
        <v>5626</v>
      </c>
      <c r="C984" s="526" t="s">
        <v>4362</v>
      </c>
      <c r="D984" s="527" t="n">
        <v>3.07</v>
      </c>
    </row>
    <row r="985" customFormat="false" ht="15" hidden="false" customHeight="false" outlineLevel="0" collapsed="false">
      <c r="A985" s="526" t="n">
        <v>91359</v>
      </c>
      <c r="B985" s="526" t="s">
        <v>5627</v>
      </c>
      <c r="C985" s="526" t="s">
        <v>4362</v>
      </c>
      <c r="D985" s="527" t="n">
        <v>21.7</v>
      </c>
    </row>
    <row r="986" customFormat="false" ht="15" hidden="false" customHeight="false" outlineLevel="0" collapsed="false">
      <c r="A986" s="526" t="n">
        <v>91360</v>
      </c>
      <c r="B986" s="526" t="s">
        <v>5628</v>
      </c>
      <c r="C986" s="526" t="s">
        <v>4362</v>
      </c>
      <c r="D986" s="527" t="n">
        <v>8.34</v>
      </c>
    </row>
    <row r="987" customFormat="false" ht="15" hidden="false" customHeight="false" outlineLevel="0" collapsed="false">
      <c r="A987" s="526" t="n">
        <v>91361</v>
      </c>
      <c r="B987" s="526" t="s">
        <v>5629</v>
      </c>
      <c r="C987" s="526" t="s">
        <v>4362</v>
      </c>
      <c r="D987" s="527" t="n">
        <v>3.37</v>
      </c>
    </row>
    <row r="988" customFormat="false" ht="15" hidden="false" customHeight="false" outlineLevel="0" collapsed="false">
      <c r="A988" s="526" t="n">
        <v>91367</v>
      </c>
      <c r="B988" s="526" t="s">
        <v>5630</v>
      </c>
      <c r="C988" s="526" t="s">
        <v>4362</v>
      </c>
      <c r="D988" s="527" t="n">
        <v>22.76</v>
      </c>
    </row>
    <row r="989" customFormat="false" ht="15" hidden="false" customHeight="false" outlineLevel="0" collapsed="false">
      <c r="A989" s="526" t="n">
        <v>91368</v>
      </c>
      <c r="B989" s="526" t="s">
        <v>5631</v>
      </c>
      <c r="C989" s="526" t="s">
        <v>4362</v>
      </c>
      <c r="D989" s="527" t="n">
        <v>8.81</v>
      </c>
    </row>
    <row r="990" customFormat="false" ht="15" hidden="false" customHeight="false" outlineLevel="0" collapsed="false">
      <c r="A990" s="526" t="n">
        <v>91369</v>
      </c>
      <c r="B990" s="526" t="s">
        <v>5632</v>
      </c>
      <c r="C990" s="526" t="s">
        <v>4362</v>
      </c>
      <c r="D990" s="527" t="n">
        <v>3.56</v>
      </c>
    </row>
    <row r="991" customFormat="false" ht="15" hidden="false" customHeight="false" outlineLevel="0" collapsed="false">
      <c r="A991" s="526" t="n">
        <v>91375</v>
      </c>
      <c r="B991" s="526" t="s">
        <v>5633</v>
      </c>
      <c r="C991" s="526" t="s">
        <v>4362</v>
      </c>
      <c r="D991" s="527" t="n">
        <v>20.31</v>
      </c>
    </row>
    <row r="992" customFormat="false" ht="15" hidden="false" customHeight="false" outlineLevel="0" collapsed="false">
      <c r="A992" s="526" t="n">
        <v>91376</v>
      </c>
      <c r="B992" s="526" t="s">
        <v>5634</v>
      </c>
      <c r="C992" s="526" t="s">
        <v>4362</v>
      </c>
      <c r="D992" s="527" t="n">
        <v>8.35</v>
      </c>
    </row>
    <row r="993" customFormat="false" ht="15" hidden="false" customHeight="false" outlineLevel="0" collapsed="false">
      <c r="A993" s="526" t="n">
        <v>91377</v>
      </c>
      <c r="B993" s="526" t="s">
        <v>5635</v>
      </c>
      <c r="C993" s="526" t="s">
        <v>4362</v>
      </c>
      <c r="D993" s="527" t="n">
        <v>3.37</v>
      </c>
    </row>
    <row r="994" customFormat="false" ht="15" hidden="false" customHeight="false" outlineLevel="0" collapsed="false">
      <c r="A994" s="526" t="n">
        <v>91380</v>
      </c>
      <c r="B994" s="526" t="s">
        <v>5636</v>
      </c>
      <c r="C994" s="526" t="s">
        <v>4362</v>
      </c>
      <c r="D994" s="527" t="n">
        <v>29.93</v>
      </c>
    </row>
    <row r="995" customFormat="false" ht="15" hidden="false" customHeight="false" outlineLevel="0" collapsed="false">
      <c r="A995" s="526" t="n">
        <v>91381</v>
      </c>
      <c r="B995" s="526" t="s">
        <v>5637</v>
      </c>
      <c r="C995" s="526" t="s">
        <v>4362</v>
      </c>
      <c r="D995" s="527" t="n">
        <v>11.59</v>
      </c>
    </row>
    <row r="996" customFormat="false" ht="15" hidden="false" customHeight="false" outlineLevel="0" collapsed="false">
      <c r="A996" s="526" t="n">
        <v>91382</v>
      </c>
      <c r="B996" s="526" t="s">
        <v>5638</v>
      </c>
      <c r="C996" s="526" t="s">
        <v>4362</v>
      </c>
      <c r="D996" s="527" t="n">
        <v>4.68</v>
      </c>
    </row>
    <row r="997" customFormat="false" ht="15" hidden="false" customHeight="false" outlineLevel="0" collapsed="false">
      <c r="A997" s="526" t="n">
        <v>91383</v>
      </c>
      <c r="B997" s="526" t="s">
        <v>5639</v>
      </c>
      <c r="C997" s="526" t="s">
        <v>4362</v>
      </c>
      <c r="D997" s="527" t="n">
        <v>54.14</v>
      </c>
    </row>
    <row r="998" customFormat="false" ht="15" hidden="false" customHeight="false" outlineLevel="0" collapsed="false">
      <c r="A998" s="526" t="n">
        <v>91384</v>
      </c>
      <c r="B998" s="526" t="s">
        <v>5640</v>
      </c>
      <c r="C998" s="526" t="s">
        <v>4362</v>
      </c>
      <c r="D998" s="527" t="n">
        <v>141.96</v>
      </c>
    </row>
    <row r="999" customFormat="false" ht="15" hidden="false" customHeight="false" outlineLevel="0" collapsed="false">
      <c r="A999" s="526" t="n">
        <v>91390</v>
      </c>
      <c r="B999" s="526" t="s">
        <v>5641</v>
      </c>
      <c r="C999" s="526" t="s">
        <v>4362</v>
      </c>
      <c r="D999" s="527" t="n">
        <v>19.98</v>
      </c>
    </row>
    <row r="1000" customFormat="false" ht="15" hidden="false" customHeight="false" outlineLevel="0" collapsed="false">
      <c r="A1000" s="526" t="n">
        <v>91391</v>
      </c>
      <c r="B1000" s="526" t="s">
        <v>5642</v>
      </c>
      <c r="C1000" s="526" t="s">
        <v>4362</v>
      </c>
      <c r="D1000" s="527" t="n">
        <v>7.98</v>
      </c>
    </row>
    <row r="1001" customFormat="false" ht="15" hidden="false" customHeight="false" outlineLevel="0" collapsed="false">
      <c r="A1001" s="526" t="n">
        <v>91392</v>
      </c>
      <c r="B1001" s="526" t="s">
        <v>5643</v>
      </c>
      <c r="C1001" s="526" t="s">
        <v>4362</v>
      </c>
      <c r="D1001" s="527" t="n">
        <v>3.22</v>
      </c>
    </row>
    <row r="1002" customFormat="false" ht="15" hidden="false" customHeight="false" outlineLevel="0" collapsed="false">
      <c r="A1002" s="526" t="n">
        <v>91396</v>
      </c>
      <c r="B1002" s="526" t="s">
        <v>5644</v>
      </c>
      <c r="C1002" s="526" t="s">
        <v>4362</v>
      </c>
      <c r="D1002" s="527" t="n">
        <v>30.17</v>
      </c>
    </row>
    <row r="1003" customFormat="false" ht="15" hidden="false" customHeight="false" outlineLevel="0" collapsed="false">
      <c r="A1003" s="526" t="n">
        <v>91397</v>
      </c>
      <c r="B1003" s="526" t="s">
        <v>5645</v>
      </c>
      <c r="C1003" s="526" t="s">
        <v>4362</v>
      </c>
      <c r="D1003" s="527" t="n">
        <v>11.71</v>
      </c>
    </row>
    <row r="1004" customFormat="false" ht="15" hidden="false" customHeight="false" outlineLevel="0" collapsed="false">
      <c r="A1004" s="526" t="n">
        <v>91398</v>
      </c>
      <c r="B1004" s="526" t="s">
        <v>5646</v>
      </c>
      <c r="C1004" s="526" t="s">
        <v>4362</v>
      </c>
      <c r="D1004" s="527" t="n">
        <v>4.73</v>
      </c>
    </row>
    <row r="1005" customFormat="false" ht="15" hidden="false" customHeight="false" outlineLevel="0" collapsed="false">
      <c r="A1005" s="526" t="n">
        <v>91402</v>
      </c>
      <c r="B1005" s="526" t="s">
        <v>5647</v>
      </c>
      <c r="C1005" s="526" t="s">
        <v>4362</v>
      </c>
      <c r="D1005" s="527" t="n">
        <v>3.69</v>
      </c>
    </row>
    <row r="1006" customFormat="false" ht="15" hidden="false" customHeight="false" outlineLevel="0" collapsed="false">
      <c r="A1006" s="526" t="n">
        <v>91466</v>
      </c>
      <c r="B1006" s="526" t="s">
        <v>5648</v>
      </c>
      <c r="C1006" s="526" t="s">
        <v>4362</v>
      </c>
      <c r="D1006" s="527" t="n">
        <v>4.17</v>
      </c>
    </row>
    <row r="1007" customFormat="false" ht="15" hidden="false" customHeight="false" outlineLevel="0" collapsed="false">
      <c r="A1007" s="526" t="n">
        <v>91467</v>
      </c>
      <c r="B1007" s="526" t="s">
        <v>5649</v>
      </c>
      <c r="C1007" s="526" t="s">
        <v>4362</v>
      </c>
      <c r="D1007" s="527" t="n">
        <v>158.31</v>
      </c>
    </row>
    <row r="1008" customFormat="false" ht="15" hidden="false" customHeight="false" outlineLevel="0" collapsed="false">
      <c r="A1008" s="526" t="n">
        <v>91468</v>
      </c>
      <c r="B1008" s="526" t="s">
        <v>5650</v>
      </c>
      <c r="C1008" s="526" t="s">
        <v>4362</v>
      </c>
      <c r="D1008" s="527" t="n">
        <v>23.56</v>
      </c>
    </row>
    <row r="1009" customFormat="false" ht="15" hidden="false" customHeight="false" outlineLevel="0" collapsed="false">
      <c r="A1009" s="526" t="n">
        <v>91469</v>
      </c>
      <c r="B1009" s="526" t="s">
        <v>5651</v>
      </c>
      <c r="C1009" s="526" t="s">
        <v>4362</v>
      </c>
      <c r="D1009" s="527" t="n">
        <v>10.33</v>
      </c>
    </row>
    <row r="1010" customFormat="false" ht="15" hidden="false" customHeight="false" outlineLevel="0" collapsed="false">
      <c r="A1010" s="526" t="n">
        <v>91484</v>
      </c>
      <c r="B1010" s="526" t="s">
        <v>5652</v>
      </c>
      <c r="C1010" s="526" t="s">
        <v>4362</v>
      </c>
      <c r="D1010" s="527" t="n">
        <v>7.85</v>
      </c>
    </row>
    <row r="1011" customFormat="false" ht="15" hidden="false" customHeight="false" outlineLevel="0" collapsed="false">
      <c r="A1011" s="526" t="n">
        <v>91485</v>
      </c>
      <c r="B1011" s="526" t="s">
        <v>5653</v>
      </c>
      <c r="C1011" s="526" t="s">
        <v>4362</v>
      </c>
      <c r="D1011" s="527" t="n">
        <v>163.34</v>
      </c>
    </row>
    <row r="1012" customFormat="false" ht="15" hidden="false" customHeight="false" outlineLevel="0" collapsed="false">
      <c r="A1012" s="526" t="n">
        <v>91529</v>
      </c>
      <c r="B1012" s="526" t="s">
        <v>5654</v>
      </c>
      <c r="C1012" s="526" t="s">
        <v>4362</v>
      </c>
      <c r="D1012" s="527" t="n">
        <v>0.72</v>
      </c>
    </row>
    <row r="1013" customFormat="false" ht="15" hidden="false" customHeight="false" outlineLevel="0" collapsed="false">
      <c r="A1013" s="526" t="n">
        <v>91530</v>
      </c>
      <c r="B1013" s="526" t="s">
        <v>5655</v>
      </c>
      <c r="C1013" s="526" t="s">
        <v>4362</v>
      </c>
      <c r="D1013" s="527" t="n">
        <v>0.19</v>
      </c>
    </row>
    <row r="1014" customFormat="false" ht="15" hidden="false" customHeight="false" outlineLevel="0" collapsed="false">
      <c r="A1014" s="526" t="n">
        <v>91531</v>
      </c>
      <c r="B1014" s="526" t="s">
        <v>5656</v>
      </c>
      <c r="C1014" s="526" t="s">
        <v>4362</v>
      </c>
      <c r="D1014" s="527" t="n">
        <v>0.9</v>
      </c>
    </row>
    <row r="1015" customFormat="false" ht="15" hidden="false" customHeight="false" outlineLevel="0" collapsed="false">
      <c r="A1015" s="526" t="n">
        <v>91532</v>
      </c>
      <c r="B1015" s="526" t="s">
        <v>5657</v>
      </c>
      <c r="C1015" s="526" t="s">
        <v>4362</v>
      </c>
      <c r="D1015" s="527" t="n">
        <v>5.81</v>
      </c>
    </row>
    <row r="1016" customFormat="false" ht="15" hidden="false" customHeight="false" outlineLevel="0" collapsed="false">
      <c r="A1016" s="526" t="n">
        <v>91629</v>
      </c>
      <c r="B1016" s="526" t="s">
        <v>5658</v>
      </c>
      <c r="C1016" s="526" t="s">
        <v>4362</v>
      </c>
      <c r="D1016" s="527" t="n">
        <v>22.22</v>
      </c>
    </row>
    <row r="1017" customFormat="false" ht="15" hidden="false" customHeight="false" outlineLevel="0" collapsed="false">
      <c r="A1017" s="526" t="n">
        <v>91630</v>
      </c>
      <c r="B1017" s="526" t="s">
        <v>5659</v>
      </c>
      <c r="C1017" s="526" t="s">
        <v>4362</v>
      </c>
      <c r="D1017" s="527" t="n">
        <v>8.31</v>
      </c>
    </row>
    <row r="1018" customFormat="false" ht="15" hidden="false" customHeight="false" outlineLevel="0" collapsed="false">
      <c r="A1018" s="526" t="n">
        <v>91631</v>
      </c>
      <c r="B1018" s="526" t="s">
        <v>5660</v>
      </c>
      <c r="C1018" s="526" t="s">
        <v>4362</v>
      </c>
      <c r="D1018" s="527" t="n">
        <v>3.35</v>
      </c>
    </row>
    <row r="1019" customFormat="false" ht="15" hidden="false" customHeight="false" outlineLevel="0" collapsed="false">
      <c r="A1019" s="526" t="n">
        <v>91632</v>
      </c>
      <c r="B1019" s="526" t="s">
        <v>5661</v>
      </c>
      <c r="C1019" s="526" t="s">
        <v>4362</v>
      </c>
      <c r="D1019" s="527" t="n">
        <v>38.26</v>
      </c>
    </row>
    <row r="1020" customFormat="false" ht="15" hidden="false" customHeight="false" outlineLevel="0" collapsed="false">
      <c r="A1020" s="526" t="n">
        <v>91633</v>
      </c>
      <c r="B1020" s="526" t="s">
        <v>5662</v>
      </c>
      <c r="C1020" s="526" t="s">
        <v>4362</v>
      </c>
      <c r="D1020" s="527" t="n">
        <v>133.99</v>
      </c>
    </row>
    <row r="1021" customFormat="false" ht="15" hidden="false" customHeight="false" outlineLevel="0" collapsed="false">
      <c r="A1021" s="526" t="n">
        <v>91640</v>
      </c>
      <c r="B1021" s="526" t="s">
        <v>5663</v>
      </c>
      <c r="C1021" s="526" t="s">
        <v>4362</v>
      </c>
      <c r="D1021" s="527" t="n">
        <v>40.75</v>
      </c>
    </row>
    <row r="1022" customFormat="false" ht="15" hidden="false" customHeight="false" outlineLevel="0" collapsed="false">
      <c r="A1022" s="526" t="n">
        <v>91641</v>
      </c>
      <c r="B1022" s="526" t="s">
        <v>5664</v>
      </c>
      <c r="C1022" s="526" t="s">
        <v>4362</v>
      </c>
      <c r="D1022" s="527" t="n">
        <v>16.45</v>
      </c>
    </row>
    <row r="1023" customFormat="false" ht="15" hidden="false" customHeight="false" outlineLevel="0" collapsed="false">
      <c r="A1023" s="526" t="n">
        <v>91642</v>
      </c>
      <c r="B1023" s="526" t="s">
        <v>5665</v>
      </c>
      <c r="C1023" s="526" t="s">
        <v>4362</v>
      </c>
      <c r="D1023" s="527" t="n">
        <v>6.64</v>
      </c>
    </row>
    <row r="1024" customFormat="false" ht="15" hidden="false" customHeight="false" outlineLevel="0" collapsed="false">
      <c r="A1024" s="526" t="n">
        <v>91643</v>
      </c>
      <c r="B1024" s="526" t="s">
        <v>5666</v>
      </c>
      <c r="C1024" s="526" t="s">
        <v>4362</v>
      </c>
      <c r="D1024" s="527" t="n">
        <v>73.56</v>
      </c>
    </row>
    <row r="1025" customFormat="false" ht="15" hidden="false" customHeight="false" outlineLevel="0" collapsed="false">
      <c r="A1025" s="526" t="n">
        <v>91644</v>
      </c>
      <c r="B1025" s="526" t="s">
        <v>5667</v>
      </c>
      <c r="C1025" s="526" t="s">
        <v>4362</v>
      </c>
      <c r="D1025" s="527" t="n">
        <v>301.53</v>
      </c>
    </row>
    <row r="1026" customFormat="false" ht="15" hidden="false" customHeight="false" outlineLevel="0" collapsed="false">
      <c r="A1026" s="526" t="n">
        <v>91688</v>
      </c>
      <c r="B1026" s="526" t="s">
        <v>5668</v>
      </c>
      <c r="C1026" s="526" t="s">
        <v>4362</v>
      </c>
      <c r="D1026" s="527" t="n">
        <v>0.09</v>
      </c>
    </row>
    <row r="1027" customFormat="false" ht="15" hidden="false" customHeight="false" outlineLevel="0" collapsed="false">
      <c r="A1027" s="526" t="n">
        <v>91689</v>
      </c>
      <c r="B1027" s="526" t="s">
        <v>5669</v>
      </c>
      <c r="C1027" s="526" t="s">
        <v>4362</v>
      </c>
      <c r="D1027" s="527" t="n">
        <v>0.02</v>
      </c>
    </row>
    <row r="1028" customFormat="false" ht="15" hidden="false" customHeight="false" outlineLevel="0" collapsed="false">
      <c r="A1028" s="526" t="n">
        <v>91690</v>
      </c>
      <c r="B1028" s="526" t="s">
        <v>5670</v>
      </c>
      <c r="C1028" s="526" t="s">
        <v>4362</v>
      </c>
      <c r="D1028" s="527" t="n">
        <v>0.06</v>
      </c>
    </row>
    <row r="1029" customFormat="false" ht="15" hidden="false" customHeight="false" outlineLevel="0" collapsed="false">
      <c r="A1029" s="526" t="n">
        <v>91691</v>
      </c>
      <c r="B1029" s="526" t="s">
        <v>5671</v>
      </c>
      <c r="C1029" s="526" t="s">
        <v>4362</v>
      </c>
      <c r="D1029" s="527" t="n">
        <v>0.91</v>
      </c>
    </row>
    <row r="1030" customFormat="false" ht="15" hidden="false" customHeight="false" outlineLevel="0" collapsed="false">
      <c r="A1030" s="526" t="n">
        <v>92040</v>
      </c>
      <c r="B1030" s="526" t="s">
        <v>5672</v>
      </c>
      <c r="C1030" s="526" t="s">
        <v>4362</v>
      </c>
      <c r="D1030" s="527" t="n">
        <v>6.47</v>
      </c>
    </row>
    <row r="1031" customFormat="false" ht="15" hidden="false" customHeight="false" outlineLevel="0" collapsed="false">
      <c r="A1031" s="526" t="n">
        <v>92041</v>
      </c>
      <c r="B1031" s="526" t="s">
        <v>5673</v>
      </c>
      <c r="C1031" s="526" t="s">
        <v>4362</v>
      </c>
      <c r="D1031" s="527" t="n">
        <v>1.33</v>
      </c>
    </row>
    <row r="1032" customFormat="false" ht="15" hidden="false" customHeight="false" outlineLevel="0" collapsed="false">
      <c r="A1032" s="526" t="n">
        <v>92042</v>
      </c>
      <c r="B1032" s="526" t="s">
        <v>5674</v>
      </c>
      <c r="C1032" s="526" t="s">
        <v>4362</v>
      </c>
      <c r="D1032" s="527" t="n">
        <v>5.39</v>
      </c>
    </row>
    <row r="1033" customFormat="false" ht="15" hidden="false" customHeight="false" outlineLevel="0" collapsed="false">
      <c r="A1033" s="526" t="n">
        <v>92101</v>
      </c>
      <c r="B1033" s="526" t="s">
        <v>5675</v>
      </c>
      <c r="C1033" s="526" t="s">
        <v>4362</v>
      </c>
      <c r="D1033" s="527" t="n">
        <v>42.3</v>
      </c>
    </row>
    <row r="1034" customFormat="false" ht="15" hidden="false" customHeight="false" outlineLevel="0" collapsed="false">
      <c r="A1034" s="526" t="n">
        <v>92102</v>
      </c>
      <c r="B1034" s="526" t="s">
        <v>5676</v>
      </c>
      <c r="C1034" s="526" t="s">
        <v>4362</v>
      </c>
      <c r="D1034" s="527" t="n">
        <v>14.54</v>
      </c>
    </row>
    <row r="1035" customFormat="false" ht="15" hidden="false" customHeight="false" outlineLevel="0" collapsed="false">
      <c r="A1035" s="526" t="n">
        <v>92103</v>
      </c>
      <c r="B1035" s="526" t="s">
        <v>5677</v>
      </c>
      <c r="C1035" s="526" t="s">
        <v>4362</v>
      </c>
      <c r="D1035" s="527" t="n">
        <v>10.16</v>
      </c>
    </row>
    <row r="1036" customFormat="false" ht="15" hidden="false" customHeight="false" outlineLevel="0" collapsed="false">
      <c r="A1036" s="526" t="n">
        <v>92104</v>
      </c>
      <c r="B1036" s="526" t="s">
        <v>5678</v>
      </c>
      <c r="C1036" s="526" t="s">
        <v>4362</v>
      </c>
      <c r="D1036" s="527" t="n">
        <v>69.86</v>
      </c>
    </row>
    <row r="1037" customFormat="false" ht="15" hidden="false" customHeight="false" outlineLevel="0" collapsed="false">
      <c r="A1037" s="526" t="n">
        <v>92105</v>
      </c>
      <c r="B1037" s="526" t="s">
        <v>5679</v>
      </c>
      <c r="C1037" s="526" t="s">
        <v>4362</v>
      </c>
      <c r="D1037" s="527" t="n">
        <v>176.52</v>
      </c>
    </row>
    <row r="1038" customFormat="false" ht="15" hidden="false" customHeight="false" outlineLevel="0" collapsed="false">
      <c r="A1038" s="526" t="n">
        <v>92108</v>
      </c>
      <c r="B1038" s="526" t="s">
        <v>5680</v>
      </c>
      <c r="C1038" s="526" t="s">
        <v>4362</v>
      </c>
      <c r="D1038" s="527" t="n">
        <v>1.03</v>
      </c>
    </row>
    <row r="1039" customFormat="false" ht="15" hidden="false" customHeight="false" outlineLevel="0" collapsed="false">
      <c r="A1039" s="526" t="n">
        <v>92109</v>
      </c>
      <c r="B1039" s="526" t="s">
        <v>5681</v>
      </c>
      <c r="C1039" s="526" t="s">
        <v>4362</v>
      </c>
      <c r="D1039" s="527" t="n">
        <v>0.25</v>
      </c>
    </row>
    <row r="1040" customFormat="false" ht="15" hidden="false" customHeight="false" outlineLevel="0" collapsed="false">
      <c r="A1040" s="526" t="n">
        <v>92110</v>
      </c>
      <c r="B1040" s="526" t="s">
        <v>5682</v>
      </c>
      <c r="C1040" s="526" t="s">
        <v>4362</v>
      </c>
      <c r="D1040" s="527" t="n">
        <v>1.38</v>
      </c>
    </row>
    <row r="1041" customFormat="false" ht="15" hidden="false" customHeight="false" outlineLevel="0" collapsed="false">
      <c r="A1041" s="526" t="n">
        <v>92111</v>
      </c>
      <c r="B1041" s="526" t="s">
        <v>5683</v>
      </c>
      <c r="C1041" s="526" t="s">
        <v>4362</v>
      </c>
      <c r="D1041" s="527" t="n">
        <v>0.83</v>
      </c>
    </row>
    <row r="1042" customFormat="false" ht="15" hidden="false" customHeight="false" outlineLevel="0" collapsed="false">
      <c r="A1042" s="526" t="n">
        <v>92114</v>
      </c>
      <c r="B1042" s="526" t="s">
        <v>5684</v>
      </c>
      <c r="C1042" s="526" t="s">
        <v>4362</v>
      </c>
      <c r="D1042" s="527" t="n">
        <v>0.27</v>
      </c>
    </row>
    <row r="1043" customFormat="false" ht="15" hidden="false" customHeight="false" outlineLevel="0" collapsed="false">
      <c r="A1043" s="526" t="n">
        <v>92115</v>
      </c>
      <c r="B1043" s="526" t="s">
        <v>5685</v>
      </c>
      <c r="C1043" s="526" t="s">
        <v>4362</v>
      </c>
      <c r="D1043" s="527" t="n">
        <v>0.05</v>
      </c>
    </row>
    <row r="1044" customFormat="false" ht="15" hidden="false" customHeight="false" outlineLevel="0" collapsed="false">
      <c r="A1044" s="526" t="n">
        <v>92116</v>
      </c>
      <c r="B1044" s="526" t="s">
        <v>5686</v>
      </c>
      <c r="C1044" s="526" t="s">
        <v>4362</v>
      </c>
      <c r="D1044" s="527" t="n">
        <v>0.19</v>
      </c>
    </row>
    <row r="1045" customFormat="false" ht="15" hidden="false" customHeight="false" outlineLevel="0" collapsed="false">
      <c r="A1045" s="526" t="n">
        <v>92133</v>
      </c>
      <c r="B1045" s="526" t="s">
        <v>5687</v>
      </c>
      <c r="C1045" s="526" t="s">
        <v>4362</v>
      </c>
      <c r="D1045" s="527" t="n">
        <v>13.26</v>
      </c>
    </row>
    <row r="1046" customFormat="false" ht="15" hidden="false" customHeight="false" outlineLevel="0" collapsed="false">
      <c r="A1046" s="526" t="n">
        <v>92134</v>
      </c>
      <c r="B1046" s="526" t="s">
        <v>5688</v>
      </c>
      <c r="C1046" s="526" t="s">
        <v>4362</v>
      </c>
      <c r="D1046" s="527" t="n">
        <v>4.08</v>
      </c>
    </row>
    <row r="1047" customFormat="false" ht="15" hidden="false" customHeight="false" outlineLevel="0" collapsed="false">
      <c r="A1047" s="526" t="n">
        <v>92135</v>
      </c>
      <c r="B1047" s="526" t="s">
        <v>5689</v>
      </c>
      <c r="C1047" s="526" t="s">
        <v>4362</v>
      </c>
      <c r="D1047" s="527" t="n">
        <v>1.65</v>
      </c>
    </row>
    <row r="1048" customFormat="false" ht="15" hidden="false" customHeight="false" outlineLevel="0" collapsed="false">
      <c r="A1048" s="526" t="n">
        <v>92136</v>
      </c>
      <c r="B1048" s="526" t="s">
        <v>5690</v>
      </c>
      <c r="C1048" s="526" t="s">
        <v>4362</v>
      </c>
      <c r="D1048" s="527" t="n">
        <v>16.58</v>
      </c>
    </row>
    <row r="1049" customFormat="false" ht="15" hidden="false" customHeight="false" outlineLevel="0" collapsed="false">
      <c r="A1049" s="526" t="n">
        <v>92137</v>
      </c>
      <c r="B1049" s="526" t="s">
        <v>5691</v>
      </c>
      <c r="C1049" s="526" t="s">
        <v>4362</v>
      </c>
      <c r="D1049" s="527" t="n">
        <v>35.28</v>
      </c>
    </row>
    <row r="1050" customFormat="false" ht="15" hidden="false" customHeight="false" outlineLevel="0" collapsed="false">
      <c r="A1050" s="526" t="n">
        <v>92140</v>
      </c>
      <c r="B1050" s="526" t="s">
        <v>5692</v>
      </c>
      <c r="C1050" s="526" t="s">
        <v>4362</v>
      </c>
      <c r="D1050" s="527" t="n">
        <v>4.86</v>
      </c>
    </row>
    <row r="1051" customFormat="false" ht="15" hidden="false" customHeight="false" outlineLevel="0" collapsed="false">
      <c r="A1051" s="526" t="n">
        <v>92141</v>
      </c>
      <c r="B1051" s="526" t="s">
        <v>5693</v>
      </c>
      <c r="C1051" s="526" t="s">
        <v>4362</v>
      </c>
      <c r="D1051" s="527" t="n">
        <v>1.49</v>
      </c>
    </row>
    <row r="1052" customFormat="false" ht="15" hidden="false" customHeight="false" outlineLevel="0" collapsed="false">
      <c r="A1052" s="526" t="n">
        <v>92142</v>
      </c>
      <c r="B1052" s="526" t="s">
        <v>5694</v>
      </c>
      <c r="C1052" s="526" t="s">
        <v>4362</v>
      </c>
      <c r="D1052" s="527" t="n">
        <v>0.6</v>
      </c>
    </row>
    <row r="1053" customFormat="false" ht="15" hidden="false" customHeight="false" outlineLevel="0" collapsed="false">
      <c r="A1053" s="526" t="n">
        <v>92143</v>
      </c>
      <c r="B1053" s="526" t="s">
        <v>5695</v>
      </c>
      <c r="C1053" s="526" t="s">
        <v>4362</v>
      </c>
      <c r="D1053" s="527" t="n">
        <v>6.07</v>
      </c>
    </row>
    <row r="1054" customFormat="false" ht="15" hidden="false" customHeight="false" outlineLevel="0" collapsed="false">
      <c r="A1054" s="526" t="n">
        <v>92144</v>
      </c>
      <c r="B1054" s="526" t="s">
        <v>5696</v>
      </c>
      <c r="C1054" s="526" t="s">
        <v>4362</v>
      </c>
      <c r="D1054" s="527" t="n">
        <v>37.79</v>
      </c>
    </row>
    <row r="1055" customFormat="false" ht="15" hidden="false" customHeight="false" outlineLevel="0" collapsed="false">
      <c r="A1055" s="526" t="n">
        <v>92237</v>
      </c>
      <c r="B1055" s="526" t="s">
        <v>5697</v>
      </c>
      <c r="C1055" s="526" t="s">
        <v>4362</v>
      </c>
      <c r="D1055" s="527" t="n">
        <v>29.67</v>
      </c>
    </row>
    <row r="1056" customFormat="false" ht="15" hidden="false" customHeight="false" outlineLevel="0" collapsed="false">
      <c r="A1056" s="526" t="n">
        <v>92238</v>
      </c>
      <c r="B1056" s="526" t="s">
        <v>5698</v>
      </c>
      <c r="C1056" s="526" t="s">
        <v>4362</v>
      </c>
      <c r="D1056" s="527" t="n">
        <v>11.96</v>
      </c>
    </row>
    <row r="1057" customFormat="false" ht="15" hidden="false" customHeight="false" outlineLevel="0" collapsed="false">
      <c r="A1057" s="526" t="n">
        <v>92239</v>
      </c>
      <c r="B1057" s="526" t="s">
        <v>5699</v>
      </c>
      <c r="C1057" s="526" t="s">
        <v>4362</v>
      </c>
      <c r="D1057" s="527" t="n">
        <v>4.82</v>
      </c>
    </row>
    <row r="1058" customFormat="false" ht="15" hidden="false" customHeight="false" outlineLevel="0" collapsed="false">
      <c r="A1058" s="526" t="n">
        <v>92240</v>
      </c>
      <c r="B1058" s="526" t="s">
        <v>5700</v>
      </c>
      <c r="C1058" s="526" t="s">
        <v>4362</v>
      </c>
      <c r="D1058" s="527" t="n">
        <v>53.31</v>
      </c>
    </row>
    <row r="1059" customFormat="false" ht="15" hidden="false" customHeight="false" outlineLevel="0" collapsed="false">
      <c r="A1059" s="526" t="n">
        <v>92241</v>
      </c>
      <c r="B1059" s="526" t="s">
        <v>5701</v>
      </c>
      <c r="C1059" s="526" t="s">
        <v>4362</v>
      </c>
      <c r="D1059" s="527" t="n">
        <v>276.43</v>
      </c>
    </row>
    <row r="1060" customFormat="false" ht="15" hidden="false" customHeight="false" outlineLevel="0" collapsed="false">
      <c r="A1060" s="526" t="n">
        <v>92712</v>
      </c>
      <c r="B1060" s="526" t="s">
        <v>5702</v>
      </c>
      <c r="C1060" s="526" t="s">
        <v>4362</v>
      </c>
      <c r="D1060" s="527" t="n">
        <v>0.13</v>
      </c>
    </row>
    <row r="1061" customFormat="false" ht="15" hidden="false" customHeight="false" outlineLevel="0" collapsed="false">
      <c r="A1061" s="526" t="n">
        <v>92713</v>
      </c>
      <c r="B1061" s="526" t="s">
        <v>5703</v>
      </c>
      <c r="C1061" s="526" t="s">
        <v>4362</v>
      </c>
      <c r="D1061" s="527" t="n">
        <v>0.03</v>
      </c>
    </row>
    <row r="1062" customFormat="false" ht="15" hidden="false" customHeight="false" outlineLevel="0" collapsed="false">
      <c r="A1062" s="526" t="n">
        <v>92714</v>
      </c>
      <c r="B1062" s="526" t="s">
        <v>5704</v>
      </c>
      <c r="C1062" s="526" t="s">
        <v>4362</v>
      </c>
      <c r="D1062" s="527" t="n">
        <v>0.18</v>
      </c>
    </row>
    <row r="1063" customFormat="false" ht="15" hidden="false" customHeight="false" outlineLevel="0" collapsed="false">
      <c r="A1063" s="526" t="n">
        <v>92715</v>
      </c>
      <c r="B1063" s="526" t="s">
        <v>5705</v>
      </c>
      <c r="C1063" s="526" t="s">
        <v>4362</v>
      </c>
      <c r="D1063" s="527" t="n">
        <v>81.77</v>
      </c>
    </row>
    <row r="1064" customFormat="false" ht="15" hidden="false" customHeight="false" outlineLevel="0" collapsed="false">
      <c r="A1064" s="526" t="n">
        <v>92956</v>
      </c>
      <c r="B1064" s="526" t="s">
        <v>5706</v>
      </c>
      <c r="C1064" s="526" t="s">
        <v>4362</v>
      </c>
      <c r="D1064" s="527" t="n">
        <v>4.3</v>
      </c>
    </row>
    <row r="1065" customFormat="false" ht="15" hidden="false" customHeight="false" outlineLevel="0" collapsed="false">
      <c r="A1065" s="526" t="n">
        <v>92957</v>
      </c>
      <c r="B1065" s="526" t="s">
        <v>5707</v>
      </c>
      <c r="C1065" s="526" t="s">
        <v>4362</v>
      </c>
      <c r="D1065" s="527" t="n">
        <v>0.99</v>
      </c>
    </row>
    <row r="1066" customFormat="false" ht="15" hidden="false" customHeight="false" outlineLevel="0" collapsed="false">
      <c r="A1066" s="526" t="n">
        <v>92958</v>
      </c>
      <c r="B1066" s="526" t="s">
        <v>5708</v>
      </c>
      <c r="C1066" s="526" t="s">
        <v>4362</v>
      </c>
      <c r="D1066" s="527" t="n">
        <v>4.71</v>
      </c>
    </row>
    <row r="1067" customFormat="false" ht="15" hidden="false" customHeight="false" outlineLevel="0" collapsed="false">
      <c r="A1067" s="526" t="n">
        <v>92959</v>
      </c>
      <c r="B1067" s="526" t="s">
        <v>5709</v>
      </c>
      <c r="C1067" s="526" t="s">
        <v>4362</v>
      </c>
      <c r="D1067" s="527" t="n">
        <v>9.28</v>
      </c>
    </row>
    <row r="1068" customFormat="false" ht="15" hidden="false" customHeight="false" outlineLevel="0" collapsed="false">
      <c r="A1068" s="526" t="n">
        <v>92963</v>
      </c>
      <c r="B1068" s="526" t="s">
        <v>5710</v>
      </c>
      <c r="C1068" s="526" t="s">
        <v>4362</v>
      </c>
      <c r="D1068" s="527" t="n">
        <v>1.52</v>
      </c>
    </row>
    <row r="1069" customFormat="false" ht="15" hidden="false" customHeight="false" outlineLevel="0" collapsed="false">
      <c r="A1069" s="526" t="n">
        <v>92964</v>
      </c>
      <c r="B1069" s="526" t="s">
        <v>5711</v>
      </c>
      <c r="C1069" s="526" t="s">
        <v>4362</v>
      </c>
      <c r="D1069" s="527" t="n">
        <v>0.35</v>
      </c>
    </row>
    <row r="1070" customFormat="false" ht="15" hidden="false" customHeight="false" outlineLevel="0" collapsed="false">
      <c r="A1070" s="526" t="n">
        <v>92965</v>
      </c>
      <c r="B1070" s="526" t="s">
        <v>5712</v>
      </c>
      <c r="C1070" s="526" t="s">
        <v>4362</v>
      </c>
      <c r="D1070" s="527" t="n">
        <v>1.9</v>
      </c>
    </row>
    <row r="1071" customFormat="false" ht="15" hidden="false" customHeight="false" outlineLevel="0" collapsed="false">
      <c r="A1071" s="526" t="n">
        <v>93220</v>
      </c>
      <c r="B1071" s="526" t="s">
        <v>5713</v>
      </c>
      <c r="C1071" s="526" t="s">
        <v>4362</v>
      </c>
      <c r="D1071" s="527" t="n">
        <v>333.23</v>
      </c>
    </row>
    <row r="1072" customFormat="false" ht="15" hidden="false" customHeight="false" outlineLevel="0" collapsed="false">
      <c r="A1072" s="526" t="n">
        <v>93221</v>
      </c>
      <c r="B1072" s="526" t="s">
        <v>5714</v>
      </c>
      <c r="C1072" s="526" t="s">
        <v>4362</v>
      </c>
      <c r="D1072" s="527" t="n">
        <v>89.4</v>
      </c>
    </row>
    <row r="1073" customFormat="false" ht="15" hidden="false" customHeight="false" outlineLevel="0" collapsed="false">
      <c r="A1073" s="526" t="n">
        <v>93222</v>
      </c>
      <c r="B1073" s="526" t="s">
        <v>5715</v>
      </c>
      <c r="C1073" s="526" t="s">
        <v>4362</v>
      </c>
      <c r="D1073" s="527" t="n">
        <v>417.01</v>
      </c>
    </row>
    <row r="1074" customFormat="false" ht="15" hidden="false" customHeight="false" outlineLevel="0" collapsed="false">
      <c r="A1074" s="526" t="n">
        <v>93223</v>
      </c>
      <c r="B1074" s="526" t="s">
        <v>5716</v>
      </c>
      <c r="C1074" s="526" t="s">
        <v>4362</v>
      </c>
      <c r="D1074" s="527" t="n">
        <v>156.39</v>
      </c>
    </row>
    <row r="1075" customFormat="false" ht="15" hidden="false" customHeight="false" outlineLevel="0" collapsed="false">
      <c r="A1075" s="526" t="n">
        <v>93229</v>
      </c>
      <c r="B1075" s="526" t="s">
        <v>5717</v>
      </c>
      <c r="C1075" s="526" t="s">
        <v>4362</v>
      </c>
      <c r="D1075" s="527" t="n">
        <v>0.47</v>
      </c>
    </row>
    <row r="1076" customFormat="false" ht="15" hidden="false" customHeight="false" outlineLevel="0" collapsed="false">
      <c r="A1076" s="526" t="n">
        <v>93230</v>
      </c>
      <c r="B1076" s="526" t="s">
        <v>5718</v>
      </c>
      <c r="C1076" s="526" t="s">
        <v>4362</v>
      </c>
      <c r="D1076" s="527" t="n">
        <v>0.1</v>
      </c>
    </row>
    <row r="1077" customFormat="false" ht="15" hidden="false" customHeight="false" outlineLevel="0" collapsed="false">
      <c r="A1077" s="526" t="n">
        <v>93231</v>
      </c>
      <c r="B1077" s="526" t="s">
        <v>5719</v>
      </c>
      <c r="C1077" s="526" t="s">
        <v>4362</v>
      </c>
      <c r="D1077" s="527" t="n">
        <v>0.59</v>
      </c>
    </row>
    <row r="1078" customFormat="false" ht="15" hidden="false" customHeight="false" outlineLevel="0" collapsed="false">
      <c r="A1078" s="526" t="n">
        <v>93232</v>
      </c>
      <c r="B1078" s="526" t="s">
        <v>5720</v>
      </c>
      <c r="C1078" s="526" t="s">
        <v>4362</v>
      </c>
      <c r="D1078" s="527" t="n">
        <v>4.35</v>
      </c>
    </row>
    <row r="1079" customFormat="false" ht="15" hidden="false" customHeight="false" outlineLevel="0" collapsed="false">
      <c r="A1079" s="526" t="n">
        <v>93235</v>
      </c>
      <c r="B1079" s="526" t="s">
        <v>5721</v>
      </c>
      <c r="C1079" s="526" t="s">
        <v>4362</v>
      </c>
      <c r="D1079" s="527" t="n">
        <v>2.2</v>
      </c>
    </row>
    <row r="1080" customFormat="false" ht="15" hidden="false" customHeight="false" outlineLevel="0" collapsed="false">
      <c r="A1080" s="526" t="n">
        <v>93238</v>
      </c>
      <c r="B1080" s="526" t="s">
        <v>5722</v>
      </c>
      <c r="C1080" s="526" t="s">
        <v>4362</v>
      </c>
      <c r="D1080" s="527" t="n">
        <v>2.59</v>
      </c>
    </row>
    <row r="1081" customFormat="false" ht="15" hidden="false" customHeight="false" outlineLevel="0" collapsed="false">
      <c r="A1081" s="526" t="n">
        <v>93239</v>
      </c>
      <c r="B1081" s="526" t="s">
        <v>5723</v>
      </c>
      <c r="C1081" s="526" t="s">
        <v>4362</v>
      </c>
      <c r="D1081" s="527" t="n">
        <v>11.75</v>
      </c>
    </row>
    <row r="1082" customFormat="false" ht="15" hidden="false" customHeight="false" outlineLevel="0" collapsed="false">
      <c r="A1082" s="526" t="n">
        <v>93240</v>
      </c>
      <c r="B1082" s="526" t="s">
        <v>5724</v>
      </c>
      <c r="C1082" s="526" t="s">
        <v>4362</v>
      </c>
      <c r="D1082" s="527" t="n">
        <v>11.98</v>
      </c>
    </row>
    <row r="1083" customFormat="false" ht="15" hidden="false" customHeight="false" outlineLevel="0" collapsed="false">
      <c r="A1083" s="526" t="n">
        <v>93267</v>
      </c>
      <c r="B1083" s="526" t="s">
        <v>5725</v>
      </c>
      <c r="C1083" s="526" t="s">
        <v>4362</v>
      </c>
      <c r="D1083" s="527" t="n">
        <v>28.78</v>
      </c>
    </row>
    <row r="1084" customFormat="false" ht="15" hidden="false" customHeight="false" outlineLevel="0" collapsed="false">
      <c r="A1084" s="526" t="n">
        <v>93269</v>
      </c>
      <c r="B1084" s="526" t="s">
        <v>5726</v>
      </c>
      <c r="C1084" s="526" t="s">
        <v>4362</v>
      </c>
      <c r="D1084" s="527" t="n">
        <v>9.71</v>
      </c>
    </row>
    <row r="1085" customFormat="false" ht="15" hidden="false" customHeight="false" outlineLevel="0" collapsed="false">
      <c r="A1085" s="526" t="n">
        <v>93270</v>
      </c>
      <c r="B1085" s="526" t="s">
        <v>5727</v>
      </c>
      <c r="C1085" s="526" t="s">
        <v>4362</v>
      </c>
      <c r="D1085" s="527" t="n">
        <v>28.78</v>
      </c>
    </row>
    <row r="1086" customFormat="false" ht="15" hidden="false" customHeight="false" outlineLevel="0" collapsed="false">
      <c r="A1086" s="526" t="n">
        <v>93271</v>
      </c>
      <c r="B1086" s="526" t="s">
        <v>5728</v>
      </c>
      <c r="C1086" s="526" t="s">
        <v>4362</v>
      </c>
      <c r="D1086" s="527" t="n">
        <v>6.26</v>
      </c>
    </row>
    <row r="1087" customFormat="false" ht="15" hidden="false" customHeight="false" outlineLevel="0" collapsed="false">
      <c r="A1087" s="526" t="n">
        <v>93277</v>
      </c>
      <c r="B1087" s="526" t="s">
        <v>5729</v>
      </c>
      <c r="C1087" s="526" t="s">
        <v>4362</v>
      </c>
      <c r="D1087" s="527" t="n">
        <v>0.3</v>
      </c>
    </row>
    <row r="1088" customFormat="false" ht="15" hidden="false" customHeight="false" outlineLevel="0" collapsed="false">
      <c r="A1088" s="526" t="n">
        <v>93278</v>
      </c>
      <c r="B1088" s="526" t="s">
        <v>5730</v>
      </c>
      <c r="C1088" s="526" t="s">
        <v>4362</v>
      </c>
      <c r="D1088" s="527" t="n">
        <v>0.06</v>
      </c>
    </row>
    <row r="1089" customFormat="false" ht="15" hidden="false" customHeight="false" outlineLevel="0" collapsed="false">
      <c r="A1089" s="526" t="n">
        <v>93279</v>
      </c>
      <c r="B1089" s="526" t="s">
        <v>5731</v>
      </c>
      <c r="C1089" s="526" t="s">
        <v>4362</v>
      </c>
      <c r="D1089" s="527" t="n">
        <v>0.28</v>
      </c>
    </row>
    <row r="1090" customFormat="false" ht="15" hidden="false" customHeight="false" outlineLevel="0" collapsed="false">
      <c r="A1090" s="526" t="n">
        <v>93280</v>
      </c>
      <c r="B1090" s="526" t="s">
        <v>5732</v>
      </c>
      <c r="C1090" s="526" t="s">
        <v>4362</v>
      </c>
      <c r="D1090" s="527" t="n">
        <v>0.52</v>
      </c>
    </row>
    <row r="1091" customFormat="false" ht="15" hidden="false" customHeight="false" outlineLevel="0" collapsed="false">
      <c r="A1091" s="526" t="n">
        <v>93283</v>
      </c>
      <c r="B1091" s="526" t="s">
        <v>5733</v>
      </c>
      <c r="C1091" s="526" t="s">
        <v>4362</v>
      </c>
      <c r="D1091" s="527" t="n">
        <v>96.78</v>
      </c>
    </row>
    <row r="1092" customFormat="false" ht="15" hidden="false" customHeight="false" outlineLevel="0" collapsed="false">
      <c r="A1092" s="526" t="n">
        <v>93284</v>
      </c>
      <c r="B1092" s="526" t="s">
        <v>5734</v>
      </c>
      <c r="C1092" s="526" t="s">
        <v>4362</v>
      </c>
      <c r="D1092" s="527" t="n">
        <v>34.11</v>
      </c>
    </row>
    <row r="1093" customFormat="false" ht="15" hidden="false" customHeight="false" outlineLevel="0" collapsed="false">
      <c r="A1093" s="526" t="n">
        <v>93285</v>
      </c>
      <c r="B1093" s="526" t="s">
        <v>5735</v>
      </c>
      <c r="C1093" s="526" t="s">
        <v>4362</v>
      </c>
      <c r="D1093" s="527" t="n">
        <v>155.57</v>
      </c>
    </row>
    <row r="1094" customFormat="false" ht="15" hidden="false" customHeight="false" outlineLevel="0" collapsed="false">
      <c r="A1094" s="526" t="n">
        <v>93286</v>
      </c>
      <c r="B1094" s="526" t="s">
        <v>5736</v>
      </c>
      <c r="C1094" s="526" t="s">
        <v>4362</v>
      </c>
      <c r="D1094" s="527" t="n">
        <v>8.71</v>
      </c>
    </row>
    <row r="1095" customFormat="false" ht="15" hidden="false" customHeight="false" outlineLevel="0" collapsed="false">
      <c r="A1095" s="526" t="n">
        <v>93296</v>
      </c>
      <c r="B1095" s="526" t="s">
        <v>5737</v>
      </c>
      <c r="C1095" s="526" t="s">
        <v>4362</v>
      </c>
      <c r="D1095" s="527" t="n">
        <v>13.79</v>
      </c>
    </row>
    <row r="1096" customFormat="false" ht="15" hidden="false" customHeight="false" outlineLevel="0" collapsed="false">
      <c r="A1096" s="526" t="n">
        <v>93397</v>
      </c>
      <c r="B1096" s="526" t="s">
        <v>5738</v>
      </c>
      <c r="C1096" s="526" t="s">
        <v>4362</v>
      </c>
      <c r="D1096" s="527" t="n">
        <v>25.77</v>
      </c>
    </row>
    <row r="1097" customFormat="false" ht="15" hidden="false" customHeight="false" outlineLevel="0" collapsed="false">
      <c r="A1097" s="526" t="n">
        <v>93398</v>
      </c>
      <c r="B1097" s="526" t="s">
        <v>5739</v>
      </c>
      <c r="C1097" s="526" t="s">
        <v>4362</v>
      </c>
      <c r="D1097" s="527" t="n">
        <v>9.77</v>
      </c>
    </row>
    <row r="1098" customFormat="false" ht="15" hidden="false" customHeight="false" outlineLevel="0" collapsed="false">
      <c r="A1098" s="526" t="n">
        <v>93399</v>
      </c>
      <c r="B1098" s="526" t="s">
        <v>5740</v>
      </c>
      <c r="C1098" s="526" t="s">
        <v>4362</v>
      </c>
      <c r="D1098" s="527" t="n">
        <v>3.94</v>
      </c>
    </row>
    <row r="1099" customFormat="false" ht="15" hidden="false" customHeight="false" outlineLevel="0" collapsed="false">
      <c r="A1099" s="526" t="n">
        <v>93400</v>
      </c>
      <c r="B1099" s="526" t="s">
        <v>5741</v>
      </c>
      <c r="C1099" s="526" t="s">
        <v>4362</v>
      </c>
      <c r="D1099" s="527" t="n">
        <v>44.91</v>
      </c>
    </row>
    <row r="1100" customFormat="false" ht="15" hidden="false" customHeight="false" outlineLevel="0" collapsed="false">
      <c r="A1100" s="526" t="n">
        <v>93401</v>
      </c>
      <c r="B1100" s="526" t="s">
        <v>5742</v>
      </c>
      <c r="C1100" s="526" t="s">
        <v>4362</v>
      </c>
      <c r="D1100" s="527" t="n">
        <v>158.31</v>
      </c>
    </row>
    <row r="1101" customFormat="false" ht="15" hidden="false" customHeight="false" outlineLevel="0" collapsed="false">
      <c r="A1101" s="526" t="n">
        <v>93404</v>
      </c>
      <c r="B1101" s="526" t="s">
        <v>5743</v>
      </c>
      <c r="C1101" s="526" t="s">
        <v>4362</v>
      </c>
      <c r="D1101" s="527" t="n">
        <v>6.87</v>
      </c>
    </row>
    <row r="1102" customFormat="false" ht="15" hidden="false" customHeight="false" outlineLevel="0" collapsed="false">
      <c r="A1102" s="526" t="n">
        <v>93405</v>
      </c>
      <c r="B1102" s="526" t="s">
        <v>5744</v>
      </c>
      <c r="C1102" s="526" t="s">
        <v>4362</v>
      </c>
      <c r="D1102" s="527" t="n">
        <v>1.87</v>
      </c>
    </row>
    <row r="1103" customFormat="false" ht="15" hidden="false" customHeight="false" outlineLevel="0" collapsed="false">
      <c r="A1103" s="526" t="n">
        <v>93406</v>
      </c>
      <c r="B1103" s="526" t="s">
        <v>5745</v>
      </c>
      <c r="C1103" s="526" t="s">
        <v>4362</v>
      </c>
      <c r="D1103" s="527" t="n">
        <v>9.09</v>
      </c>
    </row>
    <row r="1104" customFormat="false" ht="15" hidden="false" customHeight="false" outlineLevel="0" collapsed="false">
      <c r="A1104" s="526" t="n">
        <v>93407</v>
      </c>
      <c r="B1104" s="526" t="s">
        <v>5746</v>
      </c>
      <c r="C1104" s="526" t="s">
        <v>4362</v>
      </c>
      <c r="D1104" s="527" t="n">
        <v>47.21</v>
      </c>
    </row>
    <row r="1105" customFormat="false" ht="15" hidden="false" customHeight="false" outlineLevel="0" collapsed="false">
      <c r="A1105" s="526" t="n">
        <v>93411</v>
      </c>
      <c r="B1105" s="526" t="s">
        <v>5747</v>
      </c>
      <c r="C1105" s="526" t="s">
        <v>4362</v>
      </c>
      <c r="D1105" s="527" t="n">
        <v>0.3</v>
      </c>
    </row>
    <row r="1106" customFormat="false" ht="15" hidden="false" customHeight="false" outlineLevel="0" collapsed="false">
      <c r="A1106" s="526" t="n">
        <v>93412</v>
      </c>
      <c r="B1106" s="526" t="s">
        <v>5748</v>
      </c>
      <c r="C1106" s="526" t="s">
        <v>4362</v>
      </c>
      <c r="D1106" s="527" t="n">
        <v>0.1</v>
      </c>
    </row>
    <row r="1107" customFormat="false" ht="15" hidden="false" customHeight="false" outlineLevel="0" collapsed="false">
      <c r="A1107" s="526" t="n">
        <v>93413</v>
      </c>
      <c r="B1107" s="526" t="s">
        <v>5749</v>
      </c>
      <c r="C1107" s="526" t="s">
        <v>4362</v>
      </c>
      <c r="D1107" s="527" t="n">
        <v>0.26</v>
      </c>
    </row>
    <row r="1108" customFormat="false" ht="15" hidden="false" customHeight="false" outlineLevel="0" collapsed="false">
      <c r="A1108" s="526" t="n">
        <v>93414</v>
      </c>
      <c r="B1108" s="526" t="s">
        <v>5750</v>
      </c>
      <c r="C1108" s="526" t="s">
        <v>4362</v>
      </c>
      <c r="D1108" s="527" t="n">
        <v>14.06</v>
      </c>
    </row>
    <row r="1109" customFormat="false" ht="15" hidden="false" customHeight="false" outlineLevel="0" collapsed="false">
      <c r="A1109" s="526" t="n">
        <v>93417</v>
      </c>
      <c r="B1109" s="526" t="s">
        <v>5751</v>
      </c>
      <c r="C1109" s="526" t="s">
        <v>4362</v>
      </c>
      <c r="D1109" s="527" t="n">
        <v>3.94</v>
      </c>
    </row>
    <row r="1110" customFormat="false" ht="15" hidden="false" customHeight="false" outlineLevel="0" collapsed="false">
      <c r="A1110" s="526" t="n">
        <v>93418</v>
      </c>
      <c r="B1110" s="526" t="s">
        <v>5752</v>
      </c>
      <c r="C1110" s="526" t="s">
        <v>4362</v>
      </c>
      <c r="D1110" s="527" t="n">
        <v>1.38</v>
      </c>
    </row>
    <row r="1111" customFormat="false" ht="15" hidden="false" customHeight="false" outlineLevel="0" collapsed="false">
      <c r="A1111" s="526" t="n">
        <v>93419</v>
      </c>
      <c r="B1111" s="526" t="s">
        <v>5753</v>
      </c>
      <c r="C1111" s="526" t="s">
        <v>4362</v>
      </c>
      <c r="D1111" s="527" t="n">
        <v>3.51</v>
      </c>
    </row>
    <row r="1112" customFormat="false" ht="15" hidden="false" customHeight="false" outlineLevel="0" collapsed="false">
      <c r="A1112" s="526" t="n">
        <v>93420</v>
      </c>
      <c r="B1112" s="526" t="s">
        <v>5754</v>
      </c>
      <c r="C1112" s="526" t="s">
        <v>4362</v>
      </c>
      <c r="D1112" s="527" t="n">
        <v>67.14</v>
      </c>
    </row>
    <row r="1113" customFormat="false" ht="15" hidden="false" customHeight="false" outlineLevel="0" collapsed="false">
      <c r="A1113" s="526" t="n">
        <v>93423</v>
      </c>
      <c r="B1113" s="526" t="s">
        <v>5755</v>
      </c>
      <c r="C1113" s="526" t="s">
        <v>4362</v>
      </c>
      <c r="D1113" s="527" t="n">
        <v>5.57</v>
      </c>
    </row>
    <row r="1114" customFormat="false" ht="15" hidden="false" customHeight="false" outlineLevel="0" collapsed="false">
      <c r="A1114" s="526" t="n">
        <v>93424</v>
      </c>
      <c r="B1114" s="526" t="s">
        <v>5756</v>
      </c>
      <c r="C1114" s="526" t="s">
        <v>4362</v>
      </c>
      <c r="D1114" s="527" t="n">
        <v>1.96</v>
      </c>
    </row>
    <row r="1115" customFormat="false" ht="15" hidden="false" customHeight="false" outlineLevel="0" collapsed="false">
      <c r="A1115" s="526" t="n">
        <v>93425</v>
      </c>
      <c r="B1115" s="526" t="s">
        <v>5757</v>
      </c>
      <c r="C1115" s="526" t="s">
        <v>4362</v>
      </c>
      <c r="D1115" s="527" t="n">
        <v>4.97</v>
      </c>
    </row>
    <row r="1116" customFormat="false" ht="15" hidden="false" customHeight="false" outlineLevel="0" collapsed="false">
      <c r="A1116" s="526" t="n">
        <v>93426</v>
      </c>
      <c r="B1116" s="526" t="s">
        <v>5758</v>
      </c>
      <c r="C1116" s="526" t="s">
        <v>4362</v>
      </c>
      <c r="D1116" s="527" t="n">
        <v>160.47</v>
      </c>
    </row>
    <row r="1117" customFormat="false" ht="15" hidden="false" customHeight="false" outlineLevel="0" collapsed="false">
      <c r="A1117" s="526" t="n">
        <v>93429</v>
      </c>
      <c r="B1117" s="526" t="s">
        <v>5759</v>
      </c>
      <c r="C1117" s="526" t="s">
        <v>4362</v>
      </c>
      <c r="D1117" s="527" t="n">
        <v>115</v>
      </c>
    </row>
    <row r="1118" customFormat="false" ht="15" hidden="false" customHeight="false" outlineLevel="0" collapsed="false">
      <c r="A1118" s="526" t="n">
        <v>93430</v>
      </c>
      <c r="B1118" s="526" t="s">
        <v>5760</v>
      </c>
      <c r="C1118" s="526" t="s">
        <v>4362</v>
      </c>
      <c r="D1118" s="527" t="n">
        <v>36.34</v>
      </c>
    </row>
    <row r="1119" customFormat="false" ht="15" hidden="false" customHeight="false" outlineLevel="0" collapsed="false">
      <c r="A1119" s="526" t="n">
        <v>93431</v>
      </c>
      <c r="B1119" s="526" t="s">
        <v>5761</v>
      </c>
      <c r="C1119" s="526" t="s">
        <v>4362</v>
      </c>
      <c r="D1119" s="527" t="n">
        <v>138</v>
      </c>
    </row>
    <row r="1120" customFormat="false" ht="15" hidden="false" customHeight="false" outlineLevel="0" collapsed="false">
      <c r="A1120" s="526" t="n">
        <v>93432</v>
      </c>
      <c r="B1120" s="526" t="s">
        <v>5762</v>
      </c>
      <c r="C1120" s="526" t="s">
        <v>4362</v>
      </c>
      <c r="D1120" s="528" t="n">
        <v>2156.4</v>
      </c>
    </row>
    <row r="1121" customFormat="false" ht="15" hidden="false" customHeight="false" outlineLevel="0" collapsed="false">
      <c r="A1121" s="526" t="n">
        <v>93435</v>
      </c>
      <c r="B1121" s="526" t="s">
        <v>5763</v>
      </c>
      <c r="C1121" s="526" t="s">
        <v>4362</v>
      </c>
      <c r="D1121" s="527" t="n">
        <v>7.26</v>
      </c>
    </row>
    <row r="1122" customFormat="false" ht="15" hidden="false" customHeight="false" outlineLevel="0" collapsed="false">
      <c r="A1122" s="526" t="n">
        <v>93436</v>
      </c>
      <c r="B1122" s="526" t="s">
        <v>5764</v>
      </c>
      <c r="C1122" s="526" t="s">
        <v>4362</v>
      </c>
      <c r="D1122" s="527" t="n">
        <v>2.04</v>
      </c>
    </row>
    <row r="1123" customFormat="false" ht="15" hidden="false" customHeight="false" outlineLevel="0" collapsed="false">
      <c r="A1123" s="526" t="n">
        <v>93437</v>
      </c>
      <c r="B1123" s="526" t="s">
        <v>5765</v>
      </c>
      <c r="C1123" s="526" t="s">
        <v>4362</v>
      </c>
      <c r="D1123" s="527" t="n">
        <v>7.26</v>
      </c>
    </row>
    <row r="1124" customFormat="false" ht="15" hidden="false" customHeight="false" outlineLevel="0" collapsed="false">
      <c r="A1124" s="526" t="n">
        <v>93438</v>
      </c>
      <c r="B1124" s="526" t="s">
        <v>5766</v>
      </c>
      <c r="C1124" s="526" t="s">
        <v>4362</v>
      </c>
      <c r="D1124" s="527" t="n">
        <v>112.43</v>
      </c>
    </row>
    <row r="1125" customFormat="false" ht="15" hidden="false" customHeight="false" outlineLevel="0" collapsed="false">
      <c r="A1125" s="526" t="n">
        <v>95114</v>
      </c>
      <c r="B1125" s="526" t="s">
        <v>5767</v>
      </c>
      <c r="C1125" s="526" t="s">
        <v>4362</v>
      </c>
      <c r="D1125" s="527" t="n">
        <v>1.48</v>
      </c>
    </row>
    <row r="1126" customFormat="false" ht="15" hidden="false" customHeight="false" outlineLevel="0" collapsed="false">
      <c r="A1126" s="526" t="n">
        <v>95115</v>
      </c>
      <c r="B1126" s="526" t="s">
        <v>5768</v>
      </c>
      <c r="C1126" s="526" t="s">
        <v>4362</v>
      </c>
      <c r="D1126" s="527" t="n">
        <v>0.34</v>
      </c>
    </row>
    <row r="1127" customFormat="false" ht="15" hidden="false" customHeight="false" outlineLevel="0" collapsed="false">
      <c r="A1127" s="526" t="n">
        <v>95116</v>
      </c>
      <c r="B1127" s="526" t="s">
        <v>5769</v>
      </c>
      <c r="C1127" s="526" t="s">
        <v>4362</v>
      </c>
      <c r="D1127" s="527" t="n">
        <v>32.55</v>
      </c>
    </row>
    <row r="1128" customFormat="false" ht="15" hidden="false" customHeight="false" outlineLevel="0" collapsed="false">
      <c r="A1128" s="526" t="n">
        <v>95117</v>
      </c>
      <c r="B1128" s="526" t="s">
        <v>5770</v>
      </c>
      <c r="C1128" s="526" t="s">
        <v>4362</v>
      </c>
      <c r="D1128" s="527" t="n">
        <v>10.04</v>
      </c>
    </row>
    <row r="1129" customFormat="false" ht="15" hidden="false" customHeight="false" outlineLevel="0" collapsed="false">
      <c r="A1129" s="526" t="n">
        <v>95118</v>
      </c>
      <c r="B1129" s="526" t="s">
        <v>5771</v>
      </c>
      <c r="C1129" s="526" t="s">
        <v>4362</v>
      </c>
      <c r="D1129" s="527" t="n">
        <v>54.22</v>
      </c>
    </row>
    <row r="1130" customFormat="false" ht="15" hidden="false" customHeight="false" outlineLevel="0" collapsed="false">
      <c r="A1130" s="526" t="n">
        <v>95119</v>
      </c>
      <c r="B1130" s="526" t="s">
        <v>5772</v>
      </c>
      <c r="C1130" s="526" t="s">
        <v>4362</v>
      </c>
      <c r="D1130" s="527" t="n">
        <v>16.72</v>
      </c>
    </row>
    <row r="1131" customFormat="false" ht="15" hidden="false" customHeight="false" outlineLevel="0" collapsed="false">
      <c r="A1131" s="526" t="n">
        <v>95120</v>
      </c>
      <c r="B1131" s="526" t="s">
        <v>5773</v>
      </c>
      <c r="C1131" s="526" t="s">
        <v>4362</v>
      </c>
      <c r="D1131" s="527" t="n">
        <v>42.71</v>
      </c>
    </row>
    <row r="1132" customFormat="false" ht="15" hidden="false" customHeight="false" outlineLevel="0" collapsed="false">
      <c r="A1132" s="526" t="n">
        <v>95123</v>
      </c>
      <c r="B1132" s="526" t="s">
        <v>5774</v>
      </c>
      <c r="C1132" s="526" t="s">
        <v>4362</v>
      </c>
      <c r="D1132" s="527" t="n">
        <v>17.87</v>
      </c>
    </row>
    <row r="1133" customFormat="false" ht="15" hidden="false" customHeight="false" outlineLevel="0" collapsed="false">
      <c r="A1133" s="526" t="n">
        <v>95124</v>
      </c>
      <c r="B1133" s="526" t="s">
        <v>5775</v>
      </c>
      <c r="C1133" s="526" t="s">
        <v>4362</v>
      </c>
      <c r="D1133" s="527" t="n">
        <v>5.51</v>
      </c>
    </row>
    <row r="1134" customFormat="false" ht="15" hidden="false" customHeight="false" outlineLevel="0" collapsed="false">
      <c r="A1134" s="526" t="n">
        <v>95125</v>
      </c>
      <c r="B1134" s="526" t="s">
        <v>5776</v>
      </c>
      <c r="C1134" s="526" t="s">
        <v>4362</v>
      </c>
      <c r="D1134" s="527" t="n">
        <v>19.56</v>
      </c>
    </row>
    <row r="1135" customFormat="false" ht="15" hidden="false" customHeight="false" outlineLevel="0" collapsed="false">
      <c r="A1135" s="526" t="n">
        <v>95126</v>
      </c>
      <c r="B1135" s="526" t="s">
        <v>5777</v>
      </c>
      <c r="C1135" s="526" t="s">
        <v>4362</v>
      </c>
      <c r="D1135" s="527" t="n">
        <v>147.41</v>
      </c>
    </row>
    <row r="1136" customFormat="false" ht="15" hidden="false" customHeight="false" outlineLevel="0" collapsed="false">
      <c r="A1136" s="526" t="n">
        <v>95129</v>
      </c>
      <c r="B1136" s="526" t="s">
        <v>5778</v>
      </c>
      <c r="C1136" s="526" t="s">
        <v>4362</v>
      </c>
      <c r="D1136" s="527" t="n">
        <v>47.9</v>
      </c>
    </row>
    <row r="1137" customFormat="false" ht="15" hidden="false" customHeight="false" outlineLevel="0" collapsed="false">
      <c r="A1137" s="526" t="n">
        <v>95130</v>
      </c>
      <c r="B1137" s="526" t="s">
        <v>5779</v>
      </c>
      <c r="C1137" s="526" t="s">
        <v>4362</v>
      </c>
      <c r="D1137" s="527" t="n">
        <v>17.36</v>
      </c>
    </row>
    <row r="1138" customFormat="false" ht="15" hidden="false" customHeight="false" outlineLevel="0" collapsed="false">
      <c r="A1138" s="526" t="n">
        <v>95131</v>
      </c>
      <c r="B1138" s="526" t="s">
        <v>5780</v>
      </c>
      <c r="C1138" s="526" t="s">
        <v>4362</v>
      </c>
      <c r="D1138" s="527" t="n">
        <v>56.38</v>
      </c>
    </row>
    <row r="1139" customFormat="false" ht="15" hidden="false" customHeight="false" outlineLevel="0" collapsed="false">
      <c r="A1139" s="526" t="n">
        <v>95132</v>
      </c>
      <c r="B1139" s="526" t="s">
        <v>5781</v>
      </c>
      <c r="C1139" s="526" t="s">
        <v>4362</v>
      </c>
      <c r="D1139" s="527" t="n">
        <v>32.28</v>
      </c>
    </row>
    <row r="1140" customFormat="false" ht="15" hidden="false" customHeight="false" outlineLevel="0" collapsed="false">
      <c r="A1140" s="526" t="n">
        <v>95136</v>
      </c>
      <c r="B1140" s="526" t="s">
        <v>5782</v>
      </c>
      <c r="C1140" s="526" t="s">
        <v>4362</v>
      </c>
      <c r="D1140" s="527" t="n">
        <v>0.03</v>
      </c>
    </row>
    <row r="1141" customFormat="false" ht="15" hidden="false" customHeight="false" outlineLevel="0" collapsed="false">
      <c r="A1141" s="526" t="n">
        <v>95137</v>
      </c>
      <c r="B1141" s="526" t="s">
        <v>5783</v>
      </c>
      <c r="C1141" s="526" t="s">
        <v>4362</v>
      </c>
      <c r="D1141" s="527" t="n">
        <v>0.01</v>
      </c>
    </row>
    <row r="1142" customFormat="false" ht="15" hidden="false" customHeight="false" outlineLevel="0" collapsed="false">
      <c r="A1142" s="526" t="n">
        <v>95138</v>
      </c>
      <c r="B1142" s="526" t="s">
        <v>5784</v>
      </c>
      <c r="C1142" s="526" t="s">
        <v>4362</v>
      </c>
      <c r="D1142" s="527" t="n">
        <v>0.02</v>
      </c>
    </row>
    <row r="1143" customFormat="false" ht="15" hidden="false" customHeight="false" outlineLevel="0" collapsed="false">
      <c r="A1143" s="526" t="n">
        <v>95208</v>
      </c>
      <c r="B1143" s="526" t="s">
        <v>5785</v>
      </c>
      <c r="C1143" s="526" t="s">
        <v>4362</v>
      </c>
      <c r="D1143" s="527" t="n">
        <v>32.6</v>
      </c>
    </row>
    <row r="1144" customFormat="false" ht="15" hidden="false" customHeight="false" outlineLevel="0" collapsed="false">
      <c r="A1144" s="526" t="n">
        <v>95209</v>
      </c>
      <c r="B1144" s="526" t="s">
        <v>5786</v>
      </c>
      <c r="C1144" s="526" t="s">
        <v>4362</v>
      </c>
      <c r="D1144" s="527" t="n">
        <v>12.06</v>
      </c>
    </row>
    <row r="1145" customFormat="false" ht="15" hidden="false" customHeight="false" outlineLevel="0" collapsed="false">
      <c r="A1145" s="526" t="n">
        <v>95210</v>
      </c>
      <c r="B1145" s="526" t="s">
        <v>5787</v>
      </c>
      <c r="C1145" s="526" t="s">
        <v>4362</v>
      </c>
      <c r="D1145" s="527" t="n">
        <v>32.6</v>
      </c>
    </row>
    <row r="1146" customFormat="false" ht="15" hidden="false" customHeight="false" outlineLevel="0" collapsed="false">
      <c r="A1146" s="526" t="n">
        <v>95211</v>
      </c>
      <c r="B1146" s="526" t="s">
        <v>5788</v>
      </c>
      <c r="C1146" s="526" t="s">
        <v>4362</v>
      </c>
      <c r="D1146" s="527" t="n">
        <v>6.26</v>
      </c>
    </row>
    <row r="1147" customFormat="false" ht="15" hidden="false" customHeight="false" outlineLevel="0" collapsed="false">
      <c r="A1147" s="526" t="n">
        <v>95217</v>
      </c>
      <c r="B1147" s="526" t="s">
        <v>5789</v>
      </c>
      <c r="C1147" s="526" t="s">
        <v>4362</v>
      </c>
      <c r="D1147" s="527" t="n">
        <v>0.5</v>
      </c>
    </row>
    <row r="1148" customFormat="false" ht="15" hidden="false" customHeight="false" outlineLevel="0" collapsed="false">
      <c r="A1148" s="526" t="n">
        <v>95255</v>
      </c>
      <c r="B1148" s="526" t="s">
        <v>5790</v>
      </c>
      <c r="C1148" s="526" t="s">
        <v>4362</v>
      </c>
      <c r="D1148" s="527" t="n">
        <v>1.31</v>
      </c>
    </row>
    <row r="1149" customFormat="false" ht="15" hidden="false" customHeight="false" outlineLevel="0" collapsed="false">
      <c r="A1149" s="526" t="n">
        <v>95256</v>
      </c>
      <c r="B1149" s="526" t="s">
        <v>5791</v>
      </c>
      <c r="C1149" s="526" t="s">
        <v>4362</v>
      </c>
      <c r="D1149" s="527" t="n">
        <v>0.3</v>
      </c>
    </row>
    <row r="1150" customFormat="false" ht="15" hidden="false" customHeight="false" outlineLevel="0" collapsed="false">
      <c r="A1150" s="526" t="n">
        <v>95257</v>
      </c>
      <c r="B1150" s="526" t="s">
        <v>5792</v>
      </c>
      <c r="C1150" s="526" t="s">
        <v>4362</v>
      </c>
      <c r="D1150" s="527" t="n">
        <v>1.64</v>
      </c>
    </row>
    <row r="1151" customFormat="false" ht="15" hidden="false" customHeight="false" outlineLevel="0" collapsed="false">
      <c r="A1151" s="526" t="n">
        <v>95260</v>
      </c>
      <c r="B1151" s="526" t="s">
        <v>5793</v>
      </c>
      <c r="C1151" s="526" t="s">
        <v>4362</v>
      </c>
      <c r="D1151" s="527" t="n">
        <v>0.58</v>
      </c>
    </row>
    <row r="1152" customFormat="false" ht="15" hidden="false" customHeight="false" outlineLevel="0" collapsed="false">
      <c r="A1152" s="526" t="n">
        <v>95261</v>
      </c>
      <c r="B1152" s="526" t="s">
        <v>5794</v>
      </c>
      <c r="C1152" s="526" t="s">
        <v>4362</v>
      </c>
      <c r="D1152" s="527" t="n">
        <v>0.29</v>
      </c>
    </row>
    <row r="1153" customFormat="false" ht="15" hidden="false" customHeight="false" outlineLevel="0" collapsed="false">
      <c r="A1153" s="526" t="n">
        <v>95262</v>
      </c>
      <c r="B1153" s="526" t="s">
        <v>5795</v>
      </c>
      <c r="C1153" s="526" t="s">
        <v>4362</v>
      </c>
      <c r="D1153" s="527" t="n">
        <v>1.37</v>
      </c>
    </row>
    <row r="1154" customFormat="false" ht="15" hidden="false" customHeight="false" outlineLevel="0" collapsed="false">
      <c r="A1154" s="526" t="n">
        <v>95263</v>
      </c>
      <c r="B1154" s="526" t="s">
        <v>5796</v>
      </c>
      <c r="C1154" s="526" t="s">
        <v>4362</v>
      </c>
      <c r="D1154" s="527" t="n">
        <v>4.4</v>
      </c>
    </row>
    <row r="1155" customFormat="false" ht="15" hidden="false" customHeight="false" outlineLevel="0" collapsed="false">
      <c r="A1155" s="526" t="n">
        <v>95266</v>
      </c>
      <c r="B1155" s="526" t="s">
        <v>5797</v>
      </c>
      <c r="C1155" s="526" t="s">
        <v>4362</v>
      </c>
      <c r="D1155" s="527" t="n">
        <v>0.49</v>
      </c>
    </row>
    <row r="1156" customFormat="false" ht="15" hidden="false" customHeight="false" outlineLevel="0" collapsed="false">
      <c r="A1156" s="526" t="n">
        <v>95267</v>
      </c>
      <c r="B1156" s="526" t="s">
        <v>5798</v>
      </c>
      <c r="C1156" s="526" t="s">
        <v>4362</v>
      </c>
      <c r="D1156" s="527" t="n">
        <v>0.1</v>
      </c>
    </row>
    <row r="1157" customFormat="false" ht="15" hidden="false" customHeight="false" outlineLevel="0" collapsed="false">
      <c r="A1157" s="526" t="n">
        <v>95268</v>
      </c>
      <c r="B1157" s="526" t="s">
        <v>5799</v>
      </c>
      <c r="C1157" s="526" t="s">
        <v>4362</v>
      </c>
      <c r="D1157" s="527" t="n">
        <v>0.47</v>
      </c>
    </row>
    <row r="1158" customFormat="false" ht="15" hidden="false" customHeight="false" outlineLevel="0" collapsed="false">
      <c r="A1158" s="526" t="n">
        <v>95269</v>
      </c>
      <c r="B1158" s="526" t="s">
        <v>5800</v>
      </c>
      <c r="C1158" s="526" t="s">
        <v>4362</v>
      </c>
      <c r="D1158" s="527" t="n">
        <v>8.13</v>
      </c>
    </row>
    <row r="1159" customFormat="false" ht="15" hidden="false" customHeight="false" outlineLevel="0" collapsed="false">
      <c r="A1159" s="526" t="n">
        <v>95272</v>
      </c>
      <c r="B1159" s="526" t="s">
        <v>5801</v>
      </c>
      <c r="C1159" s="526" t="s">
        <v>4362</v>
      </c>
      <c r="D1159" s="527" t="n">
        <v>0.44</v>
      </c>
    </row>
    <row r="1160" customFormat="false" ht="15" hidden="false" customHeight="false" outlineLevel="0" collapsed="false">
      <c r="A1160" s="526" t="n">
        <v>95273</v>
      </c>
      <c r="B1160" s="526" t="s">
        <v>5802</v>
      </c>
      <c r="C1160" s="526" t="s">
        <v>4362</v>
      </c>
      <c r="D1160" s="527" t="n">
        <v>0.11</v>
      </c>
    </row>
    <row r="1161" customFormat="false" ht="15" hidden="false" customHeight="false" outlineLevel="0" collapsed="false">
      <c r="A1161" s="526" t="n">
        <v>95274</v>
      </c>
      <c r="B1161" s="526" t="s">
        <v>5803</v>
      </c>
      <c r="C1161" s="526" t="s">
        <v>4362</v>
      </c>
      <c r="D1161" s="527" t="n">
        <v>0.37</v>
      </c>
    </row>
    <row r="1162" customFormat="false" ht="15" hidden="false" customHeight="false" outlineLevel="0" collapsed="false">
      <c r="A1162" s="526" t="n">
        <v>95275</v>
      </c>
      <c r="B1162" s="526" t="s">
        <v>5804</v>
      </c>
      <c r="C1162" s="526" t="s">
        <v>4362</v>
      </c>
      <c r="D1162" s="527" t="n">
        <v>1.69</v>
      </c>
    </row>
    <row r="1163" customFormat="false" ht="15" hidden="false" customHeight="false" outlineLevel="0" collapsed="false">
      <c r="A1163" s="526" t="n">
        <v>95278</v>
      </c>
      <c r="B1163" s="526" t="s">
        <v>5805</v>
      </c>
      <c r="C1163" s="526" t="s">
        <v>4362</v>
      </c>
      <c r="D1163" s="527" t="n">
        <v>0.56</v>
      </c>
    </row>
    <row r="1164" customFormat="false" ht="15" hidden="false" customHeight="false" outlineLevel="0" collapsed="false">
      <c r="A1164" s="526" t="n">
        <v>95279</v>
      </c>
      <c r="B1164" s="526" t="s">
        <v>5806</v>
      </c>
      <c r="C1164" s="526" t="s">
        <v>4362</v>
      </c>
      <c r="D1164" s="527" t="n">
        <v>0.12</v>
      </c>
    </row>
    <row r="1165" customFormat="false" ht="15" hidden="false" customHeight="false" outlineLevel="0" collapsed="false">
      <c r="A1165" s="526" t="n">
        <v>95280</v>
      </c>
      <c r="B1165" s="526" t="s">
        <v>5807</v>
      </c>
      <c r="C1165" s="526" t="s">
        <v>4362</v>
      </c>
      <c r="D1165" s="527" t="n">
        <v>0.56</v>
      </c>
    </row>
    <row r="1166" customFormat="false" ht="15" hidden="false" customHeight="false" outlineLevel="0" collapsed="false">
      <c r="A1166" s="526" t="n">
        <v>95281</v>
      </c>
      <c r="B1166" s="526" t="s">
        <v>5808</v>
      </c>
      <c r="C1166" s="526" t="s">
        <v>4362</v>
      </c>
      <c r="D1166" s="527" t="n">
        <v>8.11</v>
      </c>
    </row>
    <row r="1167" customFormat="false" ht="15" hidden="false" customHeight="false" outlineLevel="0" collapsed="false">
      <c r="A1167" s="526" t="n">
        <v>95617</v>
      </c>
      <c r="B1167" s="526" t="s">
        <v>5809</v>
      </c>
      <c r="C1167" s="526" t="s">
        <v>4362</v>
      </c>
      <c r="D1167" s="527" t="n">
        <v>1.08</v>
      </c>
    </row>
    <row r="1168" customFormat="false" ht="15" hidden="false" customHeight="false" outlineLevel="0" collapsed="false">
      <c r="A1168" s="526" t="n">
        <v>95618</v>
      </c>
      <c r="B1168" s="526" t="s">
        <v>5810</v>
      </c>
      <c r="C1168" s="526" t="s">
        <v>4362</v>
      </c>
      <c r="D1168" s="527" t="n">
        <v>0.25</v>
      </c>
    </row>
    <row r="1169" customFormat="false" ht="15" hidden="false" customHeight="false" outlineLevel="0" collapsed="false">
      <c r="A1169" s="526" t="n">
        <v>95619</v>
      </c>
      <c r="B1169" s="526" t="s">
        <v>5811</v>
      </c>
      <c r="C1169" s="526" t="s">
        <v>4362</v>
      </c>
      <c r="D1169" s="527" t="n">
        <v>1.35</v>
      </c>
    </row>
    <row r="1170" customFormat="false" ht="15" hidden="false" customHeight="false" outlineLevel="0" collapsed="false">
      <c r="A1170" s="526" t="n">
        <v>95627</v>
      </c>
      <c r="B1170" s="526" t="s">
        <v>5812</v>
      </c>
      <c r="C1170" s="526" t="s">
        <v>4362</v>
      </c>
      <c r="D1170" s="527" t="n">
        <v>47.95</v>
      </c>
    </row>
    <row r="1171" customFormat="false" ht="15" hidden="false" customHeight="false" outlineLevel="0" collapsed="false">
      <c r="A1171" s="526" t="n">
        <v>95628</v>
      </c>
      <c r="B1171" s="526" t="s">
        <v>5813</v>
      </c>
      <c r="C1171" s="526" t="s">
        <v>4362</v>
      </c>
      <c r="D1171" s="527" t="n">
        <v>12.86</v>
      </c>
    </row>
    <row r="1172" customFormat="false" ht="15" hidden="false" customHeight="false" outlineLevel="0" collapsed="false">
      <c r="A1172" s="526" t="n">
        <v>95629</v>
      </c>
      <c r="B1172" s="526" t="s">
        <v>5814</v>
      </c>
      <c r="C1172" s="526" t="s">
        <v>4362</v>
      </c>
      <c r="D1172" s="527" t="n">
        <v>60.01</v>
      </c>
    </row>
    <row r="1173" customFormat="false" ht="15" hidden="false" customHeight="false" outlineLevel="0" collapsed="false">
      <c r="A1173" s="526" t="n">
        <v>95630</v>
      </c>
      <c r="B1173" s="526" t="s">
        <v>5815</v>
      </c>
      <c r="C1173" s="526" t="s">
        <v>4362</v>
      </c>
      <c r="D1173" s="527" t="n">
        <v>89.37</v>
      </c>
    </row>
    <row r="1174" customFormat="false" ht="15" hidden="false" customHeight="false" outlineLevel="0" collapsed="false">
      <c r="A1174" s="526" t="n">
        <v>95698</v>
      </c>
      <c r="B1174" s="526" t="s">
        <v>5816</v>
      </c>
      <c r="C1174" s="526" t="s">
        <v>4362</v>
      </c>
      <c r="D1174" s="527" t="n">
        <v>4.38</v>
      </c>
    </row>
    <row r="1175" customFormat="false" ht="15" hidden="false" customHeight="false" outlineLevel="0" collapsed="false">
      <c r="A1175" s="526" t="n">
        <v>95699</v>
      </c>
      <c r="B1175" s="526" t="s">
        <v>5817</v>
      </c>
      <c r="C1175" s="526" t="s">
        <v>4362</v>
      </c>
      <c r="D1175" s="527" t="n">
        <v>1.01</v>
      </c>
    </row>
    <row r="1176" customFormat="false" ht="15" hidden="false" customHeight="false" outlineLevel="0" collapsed="false">
      <c r="A1176" s="526" t="n">
        <v>95700</v>
      </c>
      <c r="B1176" s="526" t="s">
        <v>5818</v>
      </c>
      <c r="C1176" s="526" t="s">
        <v>4362</v>
      </c>
      <c r="D1176" s="527" t="n">
        <v>5.48</v>
      </c>
    </row>
    <row r="1177" customFormat="false" ht="15" hidden="false" customHeight="false" outlineLevel="0" collapsed="false">
      <c r="A1177" s="526" t="n">
        <v>95701</v>
      </c>
      <c r="B1177" s="526" t="s">
        <v>5819</v>
      </c>
      <c r="C1177" s="526" t="s">
        <v>4362</v>
      </c>
      <c r="D1177" s="527" t="n">
        <v>2.09</v>
      </c>
    </row>
    <row r="1178" customFormat="false" ht="15" hidden="false" customHeight="false" outlineLevel="0" collapsed="false">
      <c r="A1178" s="526" t="n">
        <v>95704</v>
      </c>
      <c r="B1178" s="526" t="s">
        <v>5820</v>
      </c>
      <c r="C1178" s="526" t="s">
        <v>4362</v>
      </c>
      <c r="D1178" s="527" t="n">
        <v>44.75</v>
      </c>
    </row>
    <row r="1179" customFormat="false" ht="15" hidden="false" customHeight="false" outlineLevel="0" collapsed="false">
      <c r="A1179" s="526" t="n">
        <v>95705</v>
      </c>
      <c r="B1179" s="526" t="s">
        <v>5821</v>
      </c>
      <c r="C1179" s="526" t="s">
        <v>4362</v>
      </c>
      <c r="D1179" s="527" t="n">
        <v>12</v>
      </c>
    </row>
    <row r="1180" customFormat="false" ht="15" hidden="false" customHeight="false" outlineLevel="0" collapsed="false">
      <c r="A1180" s="526" t="n">
        <v>95706</v>
      </c>
      <c r="B1180" s="526" t="s">
        <v>5822</v>
      </c>
      <c r="C1180" s="526" t="s">
        <v>4362</v>
      </c>
      <c r="D1180" s="527" t="n">
        <v>56</v>
      </c>
    </row>
    <row r="1181" customFormat="false" ht="15" hidden="false" customHeight="false" outlineLevel="0" collapsed="false">
      <c r="A1181" s="526" t="n">
        <v>95707</v>
      </c>
      <c r="B1181" s="526" t="s">
        <v>5823</v>
      </c>
      <c r="C1181" s="526" t="s">
        <v>4362</v>
      </c>
      <c r="D1181" s="527" t="n">
        <v>2.74</v>
      </c>
    </row>
    <row r="1182" customFormat="false" ht="15" hidden="false" customHeight="false" outlineLevel="0" collapsed="false">
      <c r="A1182" s="526" t="n">
        <v>95710</v>
      </c>
      <c r="B1182" s="526" t="s">
        <v>5824</v>
      </c>
      <c r="C1182" s="526" t="s">
        <v>4362</v>
      </c>
      <c r="D1182" s="527" t="n">
        <v>53.79</v>
      </c>
    </row>
    <row r="1183" customFormat="false" ht="15" hidden="false" customHeight="false" outlineLevel="0" collapsed="false">
      <c r="A1183" s="526" t="n">
        <v>95711</v>
      </c>
      <c r="B1183" s="526" t="s">
        <v>5825</v>
      </c>
      <c r="C1183" s="526" t="s">
        <v>4362</v>
      </c>
      <c r="D1183" s="527" t="n">
        <v>14.21</v>
      </c>
    </row>
    <row r="1184" customFormat="false" ht="15" hidden="false" customHeight="false" outlineLevel="0" collapsed="false">
      <c r="A1184" s="526" t="n">
        <v>95712</v>
      </c>
      <c r="B1184" s="526" t="s">
        <v>5826</v>
      </c>
      <c r="C1184" s="526" t="s">
        <v>4362</v>
      </c>
      <c r="D1184" s="527" t="n">
        <v>67.24</v>
      </c>
    </row>
    <row r="1185" customFormat="false" ht="15" hidden="false" customHeight="false" outlineLevel="0" collapsed="false">
      <c r="A1185" s="526" t="n">
        <v>95713</v>
      </c>
      <c r="B1185" s="526" t="s">
        <v>5827</v>
      </c>
      <c r="C1185" s="526" t="s">
        <v>4362</v>
      </c>
      <c r="D1185" s="527" t="n">
        <v>90.02</v>
      </c>
    </row>
    <row r="1186" customFormat="false" ht="15" hidden="false" customHeight="false" outlineLevel="0" collapsed="false">
      <c r="A1186" s="526" t="n">
        <v>95716</v>
      </c>
      <c r="B1186" s="526" t="s">
        <v>5828</v>
      </c>
      <c r="C1186" s="526" t="s">
        <v>4362</v>
      </c>
      <c r="D1186" s="527" t="n">
        <v>51.78</v>
      </c>
    </row>
    <row r="1187" customFormat="false" ht="15" hidden="false" customHeight="false" outlineLevel="0" collapsed="false">
      <c r="A1187" s="526" t="n">
        <v>95717</v>
      </c>
      <c r="B1187" s="526" t="s">
        <v>5829</v>
      </c>
      <c r="C1187" s="526" t="s">
        <v>4362</v>
      </c>
      <c r="D1187" s="527" t="n">
        <v>13.68</v>
      </c>
    </row>
    <row r="1188" customFormat="false" ht="15" hidden="false" customHeight="false" outlineLevel="0" collapsed="false">
      <c r="A1188" s="526" t="n">
        <v>95718</v>
      </c>
      <c r="B1188" s="526" t="s">
        <v>5830</v>
      </c>
      <c r="C1188" s="526" t="s">
        <v>4362</v>
      </c>
      <c r="D1188" s="527" t="n">
        <v>64.73</v>
      </c>
    </row>
    <row r="1189" customFormat="false" ht="15" hidden="false" customHeight="false" outlineLevel="0" collapsed="false">
      <c r="A1189" s="526" t="n">
        <v>95719</v>
      </c>
      <c r="B1189" s="526" t="s">
        <v>5831</v>
      </c>
      <c r="C1189" s="526" t="s">
        <v>4362</v>
      </c>
      <c r="D1189" s="527" t="n">
        <v>90.02</v>
      </c>
    </row>
    <row r="1190" customFormat="false" ht="15" hidden="false" customHeight="false" outlineLevel="0" collapsed="false">
      <c r="A1190" s="526" t="n">
        <v>95869</v>
      </c>
      <c r="B1190" s="526" t="s">
        <v>5832</v>
      </c>
      <c r="C1190" s="526" t="s">
        <v>4362</v>
      </c>
      <c r="D1190" s="527" t="n">
        <v>3.14</v>
      </c>
    </row>
    <row r="1191" customFormat="false" ht="15" hidden="false" customHeight="false" outlineLevel="0" collapsed="false">
      <c r="A1191" s="526" t="n">
        <v>95870</v>
      </c>
      <c r="B1191" s="526" t="s">
        <v>5833</v>
      </c>
      <c r="C1191" s="526" t="s">
        <v>4362</v>
      </c>
      <c r="D1191" s="527" t="n">
        <v>7.95</v>
      </c>
    </row>
    <row r="1192" customFormat="false" ht="15" hidden="false" customHeight="false" outlineLevel="0" collapsed="false">
      <c r="A1192" s="526" t="n">
        <v>95871</v>
      </c>
      <c r="B1192" s="526" t="s">
        <v>5834</v>
      </c>
      <c r="C1192" s="526" t="s">
        <v>4362</v>
      </c>
      <c r="D1192" s="527" t="n">
        <v>273.38</v>
      </c>
    </row>
    <row r="1193" customFormat="false" ht="15" hidden="false" customHeight="false" outlineLevel="0" collapsed="false">
      <c r="A1193" s="526" t="n">
        <v>95874</v>
      </c>
      <c r="B1193" s="526" t="s">
        <v>5835</v>
      </c>
      <c r="C1193" s="526" t="s">
        <v>4362</v>
      </c>
      <c r="D1193" s="527" t="n">
        <v>8.91</v>
      </c>
    </row>
    <row r="1194" customFormat="false" ht="15" hidden="false" customHeight="false" outlineLevel="0" collapsed="false">
      <c r="A1194" s="526" t="n">
        <v>96008</v>
      </c>
      <c r="B1194" s="526" t="s">
        <v>5836</v>
      </c>
      <c r="C1194" s="526" t="s">
        <v>4362</v>
      </c>
      <c r="D1194" s="527" t="n">
        <v>22.79</v>
      </c>
    </row>
    <row r="1195" customFormat="false" ht="15" hidden="false" customHeight="false" outlineLevel="0" collapsed="false">
      <c r="A1195" s="526" t="n">
        <v>96009</v>
      </c>
      <c r="B1195" s="526" t="s">
        <v>5837</v>
      </c>
      <c r="C1195" s="526" t="s">
        <v>4362</v>
      </c>
      <c r="D1195" s="527" t="n">
        <v>6.1</v>
      </c>
    </row>
    <row r="1196" customFormat="false" ht="15" hidden="false" customHeight="false" outlineLevel="0" collapsed="false">
      <c r="A1196" s="526" t="n">
        <v>96011</v>
      </c>
      <c r="B1196" s="526" t="s">
        <v>5838</v>
      </c>
      <c r="C1196" s="526" t="s">
        <v>4362</v>
      </c>
      <c r="D1196" s="527" t="n">
        <v>24.92</v>
      </c>
    </row>
    <row r="1197" customFormat="false" ht="15" hidden="false" customHeight="false" outlineLevel="0" collapsed="false">
      <c r="A1197" s="526" t="n">
        <v>96012</v>
      </c>
      <c r="B1197" s="526" t="s">
        <v>5839</v>
      </c>
      <c r="C1197" s="526" t="s">
        <v>4362</v>
      </c>
      <c r="D1197" s="527" t="n">
        <v>96.79</v>
      </c>
    </row>
    <row r="1198" customFormat="false" ht="15" hidden="false" customHeight="false" outlineLevel="0" collapsed="false">
      <c r="A1198" s="526" t="n">
        <v>96015</v>
      </c>
      <c r="B1198" s="526" t="s">
        <v>5840</v>
      </c>
      <c r="C1198" s="526" t="s">
        <v>4362</v>
      </c>
      <c r="D1198" s="527" t="n">
        <v>22.57</v>
      </c>
    </row>
    <row r="1199" customFormat="false" ht="15" hidden="false" customHeight="false" outlineLevel="0" collapsed="false">
      <c r="A1199" s="526" t="n">
        <v>96016</v>
      </c>
      <c r="B1199" s="526" t="s">
        <v>5841</v>
      </c>
      <c r="C1199" s="526" t="s">
        <v>4362</v>
      </c>
      <c r="D1199" s="527" t="n">
        <v>6.05</v>
      </c>
    </row>
    <row r="1200" customFormat="false" ht="15" hidden="false" customHeight="false" outlineLevel="0" collapsed="false">
      <c r="A1200" s="526" t="n">
        <v>96018</v>
      </c>
      <c r="B1200" s="526" t="s">
        <v>5842</v>
      </c>
      <c r="C1200" s="526" t="s">
        <v>4362</v>
      </c>
      <c r="D1200" s="527" t="n">
        <v>24.69</v>
      </c>
    </row>
    <row r="1201" customFormat="false" ht="15" hidden="false" customHeight="false" outlineLevel="0" collapsed="false">
      <c r="A1201" s="526" t="n">
        <v>96019</v>
      </c>
      <c r="B1201" s="526" t="s">
        <v>5843</v>
      </c>
      <c r="C1201" s="526" t="s">
        <v>4362</v>
      </c>
      <c r="D1201" s="527" t="n">
        <v>96.79</v>
      </c>
    </row>
    <row r="1202" customFormat="false" ht="15" hidden="false" customHeight="false" outlineLevel="0" collapsed="false">
      <c r="A1202" s="526" t="n">
        <v>96023</v>
      </c>
      <c r="B1202" s="526" t="s">
        <v>5844</v>
      </c>
      <c r="C1202" s="526" t="s">
        <v>4362</v>
      </c>
      <c r="D1202" s="527" t="n">
        <v>17.49</v>
      </c>
    </row>
    <row r="1203" customFormat="false" ht="15" hidden="false" customHeight="false" outlineLevel="0" collapsed="false">
      <c r="A1203" s="526" t="n">
        <v>96024</v>
      </c>
      <c r="B1203" s="526" t="s">
        <v>5845</v>
      </c>
      <c r="C1203" s="526" t="s">
        <v>4362</v>
      </c>
      <c r="D1203" s="527" t="n">
        <v>4.69</v>
      </c>
    </row>
    <row r="1204" customFormat="false" ht="15" hidden="false" customHeight="false" outlineLevel="0" collapsed="false">
      <c r="A1204" s="526" t="n">
        <v>96026</v>
      </c>
      <c r="B1204" s="526" t="s">
        <v>5846</v>
      </c>
      <c r="C1204" s="526" t="s">
        <v>4362</v>
      </c>
      <c r="D1204" s="527" t="n">
        <v>19.14</v>
      </c>
    </row>
    <row r="1205" customFormat="false" ht="15" hidden="false" customHeight="false" outlineLevel="0" collapsed="false">
      <c r="A1205" s="526" t="n">
        <v>96027</v>
      </c>
      <c r="B1205" s="526" t="s">
        <v>5847</v>
      </c>
      <c r="C1205" s="526" t="s">
        <v>4362</v>
      </c>
      <c r="D1205" s="527" t="n">
        <v>67.44</v>
      </c>
    </row>
    <row r="1206" customFormat="false" ht="15" hidden="false" customHeight="false" outlineLevel="0" collapsed="false">
      <c r="A1206" s="526" t="n">
        <v>96030</v>
      </c>
      <c r="B1206" s="526" t="s">
        <v>5848</v>
      </c>
      <c r="C1206" s="526" t="s">
        <v>4362</v>
      </c>
      <c r="D1206" s="527" t="n">
        <v>34.04</v>
      </c>
    </row>
    <row r="1207" customFormat="false" ht="15" hidden="false" customHeight="false" outlineLevel="0" collapsed="false">
      <c r="A1207" s="526" t="n">
        <v>96031</v>
      </c>
      <c r="B1207" s="526" t="s">
        <v>5849</v>
      </c>
      <c r="C1207" s="526" t="s">
        <v>4362</v>
      </c>
      <c r="D1207" s="527" t="n">
        <v>12.92</v>
      </c>
    </row>
    <row r="1208" customFormat="false" ht="15" hidden="false" customHeight="false" outlineLevel="0" collapsed="false">
      <c r="A1208" s="526" t="n">
        <v>96032</v>
      </c>
      <c r="B1208" s="526" t="s">
        <v>5850</v>
      </c>
      <c r="C1208" s="526" t="s">
        <v>4362</v>
      </c>
      <c r="D1208" s="527" t="n">
        <v>5.19</v>
      </c>
    </row>
    <row r="1209" customFormat="false" ht="15" hidden="false" customHeight="false" outlineLevel="0" collapsed="false">
      <c r="A1209" s="526" t="n">
        <v>96033</v>
      </c>
      <c r="B1209" s="526" t="s">
        <v>5851</v>
      </c>
      <c r="C1209" s="526" t="s">
        <v>4362</v>
      </c>
      <c r="D1209" s="527" t="n">
        <v>58.63</v>
      </c>
    </row>
    <row r="1210" customFormat="false" ht="15" hidden="false" customHeight="false" outlineLevel="0" collapsed="false">
      <c r="A1210" s="526" t="n">
        <v>96034</v>
      </c>
      <c r="B1210" s="526" t="s">
        <v>5852</v>
      </c>
      <c r="C1210" s="526" t="s">
        <v>4362</v>
      </c>
      <c r="D1210" s="527" t="n">
        <v>141.96</v>
      </c>
    </row>
    <row r="1211" customFormat="false" ht="15" hidden="false" customHeight="false" outlineLevel="0" collapsed="false">
      <c r="A1211" s="526" t="n">
        <v>96053</v>
      </c>
      <c r="B1211" s="526" t="s">
        <v>5853</v>
      </c>
      <c r="C1211" s="526" t="s">
        <v>4362</v>
      </c>
      <c r="D1211" s="527" t="n">
        <v>17.71</v>
      </c>
    </row>
    <row r="1212" customFormat="false" ht="15" hidden="false" customHeight="false" outlineLevel="0" collapsed="false">
      <c r="A1212" s="526" t="n">
        <v>96054</v>
      </c>
      <c r="B1212" s="526" t="s">
        <v>5854</v>
      </c>
      <c r="C1212" s="526" t="s">
        <v>4362</v>
      </c>
      <c r="D1212" s="527" t="n">
        <v>31.29</v>
      </c>
    </row>
    <row r="1213" customFormat="false" ht="15" hidden="false" customHeight="false" outlineLevel="0" collapsed="false">
      <c r="A1213" s="526" t="n">
        <v>96055</v>
      </c>
      <c r="B1213" s="526" t="s">
        <v>5855</v>
      </c>
      <c r="C1213" s="526" t="s">
        <v>4362</v>
      </c>
      <c r="D1213" s="527" t="n">
        <v>4.74</v>
      </c>
    </row>
    <row r="1214" customFormat="false" ht="15" hidden="false" customHeight="false" outlineLevel="0" collapsed="false">
      <c r="A1214" s="526" t="n">
        <v>96056</v>
      </c>
      <c r="B1214" s="526" t="s">
        <v>5856</v>
      </c>
      <c r="C1214" s="526" t="s">
        <v>4362</v>
      </c>
      <c r="D1214" s="527" t="n">
        <v>19.37</v>
      </c>
    </row>
    <row r="1215" customFormat="false" ht="15" hidden="false" customHeight="false" outlineLevel="0" collapsed="false">
      <c r="A1215" s="526" t="n">
        <v>96057</v>
      </c>
      <c r="B1215" s="526" t="s">
        <v>5857</v>
      </c>
      <c r="C1215" s="526" t="s">
        <v>4362</v>
      </c>
      <c r="D1215" s="527" t="n">
        <v>67.44</v>
      </c>
    </row>
    <row r="1216" customFormat="false" ht="15" hidden="false" customHeight="false" outlineLevel="0" collapsed="false">
      <c r="A1216" s="526" t="n">
        <v>96060</v>
      </c>
      <c r="B1216" s="526" t="s">
        <v>5858</v>
      </c>
      <c r="C1216" s="526" t="s">
        <v>4362</v>
      </c>
      <c r="D1216" s="527" t="n">
        <v>6.1</v>
      </c>
    </row>
    <row r="1217" customFormat="false" ht="15" hidden="false" customHeight="false" outlineLevel="0" collapsed="false">
      <c r="A1217" s="526" t="n">
        <v>96061</v>
      </c>
      <c r="B1217" s="526" t="s">
        <v>5859</v>
      </c>
      <c r="C1217" s="526" t="s">
        <v>4362</v>
      </c>
      <c r="D1217" s="527" t="n">
        <v>39.11</v>
      </c>
    </row>
    <row r="1218" customFormat="false" ht="15" hidden="false" customHeight="false" outlineLevel="0" collapsed="false">
      <c r="A1218" s="526" t="n">
        <v>96062</v>
      </c>
      <c r="B1218" s="526" t="s">
        <v>5860</v>
      </c>
      <c r="C1218" s="526" t="s">
        <v>4362</v>
      </c>
      <c r="D1218" s="527" t="n">
        <v>39.89</v>
      </c>
    </row>
    <row r="1219" customFormat="false" ht="15" hidden="false" customHeight="false" outlineLevel="0" collapsed="false">
      <c r="A1219" s="526" t="n">
        <v>96241</v>
      </c>
      <c r="B1219" s="526" t="s">
        <v>5861</v>
      </c>
      <c r="C1219" s="526" t="s">
        <v>4362</v>
      </c>
      <c r="D1219" s="527" t="n">
        <v>27.2</v>
      </c>
    </row>
    <row r="1220" customFormat="false" ht="15" hidden="false" customHeight="false" outlineLevel="0" collapsed="false">
      <c r="A1220" s="526" t="n">
        <v>96242</v>
      </c>
      <c r="B1220" s="526" t="s">
        <v>5862</v>
      </c>
      <c r="C1220" s="526" t="s">
        <v>4362</v>
      </c>
      <c r="D1220" s="527" t="n">
        <v>7.18</v>
      </c>
    </row>
    <row r="1221" customFormat="false" ht="15" hidden="false" customHeight="false" outlineLevel="0" collapsed="false">
      <c r="A1221" s="526" t="n">
        <v>96243</v>
      </c>
      <c r="B1221" s="526" t="s">
        <v>5863</v>
      </c>
      <c r="C1221" s="526" t="s">
        <v>4362</v>
      </c>
      <c r="D1221" s="527" t="n">
        <v>34</v>
      </c>
    </row>
    <row r="1222" customFormat="false" ht="15" hidden="false" customHeight="false" outlineLevel="0" collapsed="false">
      <c r="A1222" s="526" t="n">
        <v>96244</v>
      </c>
      <c r="B1222" s="526" t="s">
        <v>5864</v>
      </c>
      <c r="C1222" s="526" t="s">
        <v>4362</v>
      </c>
      <c r="D1222" s="527" t="n">
        <v>17.43</v>
      </c>
    </row>
    <row r="1223" customFormat="false" ht="15" hidden="false" customHeight="false" outlineLevel="0" collapsed="false">
      <c r="A1223" s="526" t="n">
        <v>96301</v>
      </c>
      <c r="B1223" s="526" t="s">
        <v>5865</v>
      </c>
      <c r="C1223" s="526" t="s">
        <v>4362</v>
      </c>
      <c r="D1223" s="527" t="n">
        <v>49.17</v>
      </c>
    </row>
    <row r="1224" customFormat="false" ht="15" hidden="false" customHeight="false" outlineLevel="0" collapsed="false">
      <c r="A1224" s="526" t="n">
        <v>96457</v>
      </c>
      <c r="B1224" s="526" t="s">
        <v>5866</v>
      </c>
      <c r="C1224" s="526" t="s">
        <v>4362</v>
      </c>
      <c r="D1224" s="527" t="n">
        <v>63.91</v>
      </c>
    </row>
    <row r="1225" customFormat="false" ht="15" hidden="false" customHeight="false" outlineLevel="0" collapsed="false">
      <c r="A1225" s="526" t="n">
        <v>96458</v>
      </c>
      <c r="B1225" s="526" t="s">
        <v>5867</v>
      </c>
      <c r="C1225" s="526" t="s">
        <v>4362</v>
      </c>
      <c r="D1225" s="527" t="n">
        <v>66.55</v>
      </c>
    </row>
    <row r="1226" customFormat="false" ht="15" hidden="false" customHeight="false" outlineLevel="0" collapsed="false">
      <c r="A1226" s="526" t="n">
        <v>96459</v>
      </c>
      <c r="B1226" s="526" t="s">
        <v>5868</v>
      </c>
      <c r="C1226" s="526" t="s">
        <v>4362</v>
      </c>
      <c r="D1226" s="527" t="n">
        <v>14.26</v>
      </c>
    </row>
    <row r="1227" customFormat="false" ht="15" hidden="false" customHeight="false" outlineLevel="0" collapsed="false">
      <c r="A1227" s="526" t="n">
        <v>96460</v>
      </c>
      <c r="B1227" s="526" t="s">
        <v>5869</v>
      </c>
      <c r="C1227" s="526" t="s">
        <v>4362</v>
      </c>
      <c r="D1227" s="527" t="n">
        <v>53.18</v>
      </c>
    </row>
    <row r="1228" customFormat="false" ht="15" hidden="false" customHeight="false" outlineLevel="0" collapsed="false">
      <c r="A1228" s="526" t="n">
        <v>98760</v>
      </c>
      <c r="B1228" s="526" t="s">
        <v>5870</v>
      </c>
      <c r="C1228" s="526" t="s">
        <v>4362</v>
      </c>
      <c r="D1228" s="527" t="n">
        <v>0.05</v>
      </c>
    </row>
    <row r="1229" customFormat="false" ht="15" hidden="false" customHeight="false" outlineLevel="0" collapsed="false">
      <c r="A1229" s="526" t="n">
        <v>98761</v>
      </c>
      <c r="B1229" s="526" t="s">
        <v>5871</v>
      </c>
      <c r="C1229" s="526" t="s">
        <v>4362</v>
      </c>
      <c r="D1229" s="527" t="n">
        <v>0.01</v>
      </c>
    </row>
    <row r="1230" customFormat="false" ht="15" hidden="false" customHeight="false" outlineLevel="0" collapsed="false">
      <c r="A1230" s="526" t="n">
        <v>98762</v>
      </c>
      <c r="B1230" s="526" t="s">
        <v>5872</v>
      </c>
      <c r="C1230" s="526" t="s">
        <v>4362</v>
      </c>
      <c r="D1230" s="527" t="n">
        <v>0.06</v>
      </c>
    </row>
    <row r="1231" customFormat="false" ht="15" hidden="false" customHeight="false" outlineLevel="0" collapsed="false">
      <c r="A1231" s="526" t="n">
        <v>98763</v>
      </c>
      <c r="B1231" s="526" t="s">
        <v>5873</v>
      </c>
      <c r="C1231" s="526" t="s">
        <v>4362</v>
      </c>
      <c r="D1231" s="527" t="n">
        <v>3.07</v>
      </c>
    </row>
    <row r="1232" customFormat="false" ht="15" hidden="false" customHeight="false" outlineLevel="0" collapsed="false">
      <c r="A1232" s="526" t="n">
        <v>99829</v>
      </c>
      <c r="B1232" s="526" t="s">
        <v>5874</v>
      </c>
      <c r="C1232" s="526" t="s">
        <v>4362</v>
      </c>
      <c r="D1232" s="527" t="n">
        <v>0.19</v>
      </c>
    </row>
    <row r="1233" customFormat="false" ht="15" hidden="false" customHeight="false" outlineLevel="0" collapsed="false">
      <c r="A1233" s="526" t="n">
        <v>99830</v>
      </c>
      <c r="B1233" s="526" t="s">
        <v>5875</v>
      </c>
      <c r="C1233" s="526" t="s">
        <v>4362</v>
      </c>
      <c r="D1233" s="527" t="n">
        <v>0.04</v>
      </c>
    </row>
    <row r="1234" customFormat="false" ht="15" hidden="false" customHeight="false" outlineLevel="0" collapsed="false">
      <c r="A1234" s="526" t="n">
        <v>99831</v>
      </c>
      <c r="B1234" s="526" t="s">
        <v>5876</v>
      </c>
      <c r="C1234" s="526" t="s">
        <v>4362</v>
      </c>
      <c r="D1234" s="527" t="n">
        <v>0.13</v>
      </c>
    </row>
    <row r="1235" customFormat="false" ht="15" hidden="false" customHeight="false" outlineLevel="0" collapsed="false">
      <c r="A1235" s="526" t="n">
        <v>99832</v>
      </c>
      <c r="B1235" s="526" t="s">
        <v>5877</v>
      </c>
      <c r="C1235" s="526" t="s">
        <v>4362</v>
      </c>
      <c r="D1235" s="527" t="n">
        <v>1.25</v>
      </c>
    </row>
    <row r="1236" customFormat="false" ht="15" hidden="false" customHeight="false" outlineLevel="0" collapsed="false">
      <c r="A1236" s="526" t="n">
        <v>100637</v>
      </c>
      <c r="B1236" s="526" t="s">
        <v>5878</v>
      </c>
      <c r="C1236" s="526" t="s">
        <v>4362</v>
      </c>
      <c r="D1236" s="527" t="n">
        <v>145.21</v>
      </c>
    </row>
    <row r="1237" customFormat="false" ht="15" hidden="false" customHeight="false" outlineLevel="0" collapsed="false">
      <c r="A1237" s="526" t="n">
        <v>100638</v>
      </c>
      <c r="B1237" s="526" t="s">
        <v>5879</v>
      </c>
      <c r="C1237" s="526" t="s">
        <v>4362</v>
      </c>
      <c r="D1237" s="527" t="n">
        <v>44.63</v>
      </c>
    </row>
    <row r="1238" customFormat="false" ht="15" hidden="false" customHeight="false" outlineLevel="0" collapsed="false">
      <c r="A1238" s="526" t="n">
        <v>100639</v>
      </c>
      <c r="B1238" s="526" t="s">
        <v>5880</v>
      </c>
      <c r="C1238" s="526" t="s">
        <v>4362</v>
      </c>
      <c r="D1238" s="527" t="n">
        <v>181.65</v>
      </c>
    </row>
    <row r="1239" customFormat="false" ht="15" hidden="false" customHeight="false" outlineLevel="0" collapsed="false">
      <c r="A1239" s="526" t="n">
        <v>100640</v>
      </c>
      <c r="B1239" s="526" t="s">
        <v>5881</v>
      </c>
      <c r="C1239" s="526" t="s">
        <v>4362</v>
      </c>
      <c r="D1239" s="528" t="n">
        <v>4312.8</v>
      </c>
    </row>
    <row r="1240" customFormat="false" ht="15" hidden="false" customHeight="false" outlineLevel="0" collapsed="false">
      <c r="A1240" s="526" t="n">
        <v>100643</v>
      </c>
      <c r="B1240" s="526" t="s">
        <v>5882</v>
      </c>
      <c r="C1240" s="526" t="s">
        <v>4362</v>
      </c>
      <c r="D1240" s="527" t="n">
        <v>297.54</v>
      </c>
    </row>
    <row r="1241" customFormat="false" ht="15" hidden="false" customHeight="false" outlineLevel="0" collapsed="false">
      <c r="A1241" s="526" t="n">
        <v>100644</v>
      </c>
      <c r="B1241" s="526" t="s">
        <v>5883</v>
      </c>
      <c r="C1241" s="526" t="s">
        <v>4362</v>
      </c>
      <c r="D1241" s="527" t="n">
        <v>104.88</v>
      </c>
    </row>
    <row r="1242" customFormat="false" ht="15" hidden="false" customHeight="false" outlineLevel="0" collapsed="false">
      <c r="A1242" s="526" t="n">
        <v>100645</v>
      </c>
      <c r="B1242" s="526" t="s">
        <v>5884</v>
      </c>
      <c r="C1242" s="526" t="s">
        <v>4362</v>
      </c>
      <c r="D1242" s="527" t="n">
        <v>478.29</v>
      </c>
    </row>
    <row r="1243" customFormat="false" ht="15" hidden="false" customHeight="false" outlineLevel="0" collapsed="false">
      <c r="A1243" s="526" t="n">
        <v>100646</v>
      </c>
      <c r="B1243" s="526" t="s">
        <v>5885</v>
      </c>
      <c r="C1243" s="526" t="s">
        <v>4362</v>
      </c>
      <c r="D1243" s="528" t="n">
        <v>5391</v>
      </c>
    </row>
    <row r="1244" customFormat="false" ht="15" hidden="false" customHeight="false" outlineLevel="0" collapsed="false">
      <c r="A1244" s="526" t="n">
        <v>102270</v>
      </c>
      <c r="B1244" s="526" t="s">
        <v>5886</v>
      </c>
      <c r="C1244" s="526" t="s">
        <v>4362</v>
      </c>
      <c r="D1244" s="527" t="n">
        <v>0.65</v>
      </c>
    </row>
    <row r="1245" customFormat="false" ht="15" hidden="false" customHeight="false" outlineLevel="0" collapsed="false">
      <c r="A1245" s="526" t="n">
        <v>102271</v>
      </c>
      <c r="B1245" s="526" t="s">
        <v>5887</v>
      </c>
      <c r="C1245" s="526" t="s">
        <v>4362</v>
      </c>
      <c r="D1245" s="527" t="n">
        <v>0.15</v>
      </c>
    </row>
    <row r="1246" customFormat="false" ht="15" hidden="false" customHeight="false" outlineLevel="0" collapsed="false">
      <c r="A1246" s="526" t="n">
        <v>102272</v>
      </c>
      <c r="B1246" s="526" t="s">
        <v>5888</v>
      </c>
      <c r="C1246" s="526" t="s">
        <v>4362</v>
      </c>
      <c r="D1246" s="527" t="n">
        <v>0.81</v>
      </c>
    </row>
    <row r="1247" customFormat="false" ht="15" hidden="false" customHeight="false" outlineLevel="0" collapsed="false">
      <c r="A1247" s="526" t="n">
        <v>102273</v>
      </c>
      <c r="B1247" s="526" t="s">
        <v>5889</v>
      </c>
      <c r="C1247" s="526" t="s">
        <v>4362</v>
      </c>
      <c r="D1247" s="527" t="n">
        <v>1.13</v>
      </c>
    </row>
    <row r="1248" customFormat="false" ht="15" hidden="false" customHeight="false" outlineLevel="0" collapsed="false">
      <c r="A1248" s="526" t="n">
        <v>102809</v>
      </c>
      <c r="B1248" s="526" t="s">
        <v>5890</v>
      </c>
      <c r="C1248" s="526" t="s">
        <v>4362</v>
      </c>
      <c r="D1248" s="527" t="n">
        <v>15.42</v>
      </c>
    </row>
    <row r="1249" customFormat="false" ht="15" hidden="false" customHeight="false" outlineLevel="0" collapsed="false">
      <c r="A1249" s="526" t="n">
        <v>102815</v>
      </c>
      <c r="B1249" s="526" t="s">
        <v>5891</v>
      </c>
      <c r="C1249" s="526" t="s">
        <v>4362</v>
      </c>
      <c r="D1249" s="527" t="n">
        <v>2.27</v>
      </c>
    </row>
    <row r="1250" customFormat="false" ht="15" hidden="false" customHeight="false" outlineLevel="0" collapsed="false">
      <c r="A1250" s="526" t="n">
        <v>102826</v>
      </c>
      <c r="B1250" s="526" t="s">
        <v>5892</v>
      </c>
      <c r="C1250" s="526" t="s">
        <v>4362</v>
      </c>
      <c r="D1250" s="527" t="n">
        <v>4.27</v>
      </c>
    </row>
    <row r="1251" customFormat="false" ht="15" hidden="false" customHeight="false" outlineLevel="0" collapsed="false">
      <c r="A1251" s="526" t="n">
        <v>102832</v>
      </c>
      <c r="B1251" s="526" t="s">
        <v>5893</v>
      </c>
      <c r="C1251" s="526" t="s">
        <v>4362</v>
      </c>
      <c r="D1251" s="527" t="n">
        <v>5.69</v>
      </c>
    </row>
    <row r="1252" customFormat="false" ht="15" hidden="false" customHeight="false" outlineLevel="0" collapsed="false">
      <c r="A1252" s="526" t="n">
        <v>102843</v>
      </c>
      <c r="B1252" s="526" t="s">
        <v>5894</v>
      </c>
      <c r="C1252" s="526" t="s">
        <v>4362</v>
      </c>
      <c r="D1252" s="527" t="n">
        <v>134.77</v>
      </c>
    </row>
    <row r="1253" customFormat="false" ht="15" hidden="false" customHeight="false" outlineLevel="0" collapsed="false">
      <c r="A1253" s="526" t="n">
        <v>102849</v>
      </c>
      <c r="B1253" s="526" t="s">
        <v>5895</v>
      </c>
      <c r="C1253" s="526" t="s">
        <v>4362</v>
      </c>
      <c r="D1253" s="527" t="n">
        <v>65.89</v>
      </c>
    </row>
    <row r="1254" customFormat="false" ht="15" hidden="false" customHeight="false" outlineLevel="0" collapsed="false">
      <c r="A1254" s="526" t="n">
        <v>102855</v>
      </c>
      <c r="B1254" s="526" t="s">
        <v>5896</v>
      </c>
      <c r="C1254" s="526" t="s">
        <v>4362</v>
      </c>
      <c r="D1254" s="527" t="n">
        <v>65.89</v>
      </c>
    </row>
    <row r="1255" customFormat="false" ht="15" hidden="false" customHeight="false" outlineLevel="0" collapsed="false">
      <c r="A1255" s="526" t="n">
        <v>102861</v>
      </c>
      <c r="B1255" s="526" t="s">
        <v>5897</v>
      </c>
      <c r="C1255" s="526" t="s">
        <v>4362</v>
      </c>
      <c r="D1255" s="527" t="n">
        <v>0.83</v>
      </c>
    </row>
    <row r="1256" customFormat="false" ht="15" hidden="false" customHeight="false" outlineLevel="0" collapsed="false">
      <c r="A1256" s="526" t="n">
        <v>102867</v>
      </c>
      <c r="B1256" s="526" t="s">
        <v>5898</v>
      </c>
      <c r="C1256" s="526" t="s">
        <v>4362</v>
      </c>
      <c r="D1256" s="527" t="n">
        <v>0.45</v>
      </c>
    </row>
    <row r="1257" customFormat="false" ht="15" hidden="false" customHeight="false" outlineLevel="0" collapsed="false">
      <c r="A1257" s="526" t="n">
        <v>102873</v>
      </c>
      <c r="B1257" s="526" t="s">
        <v>5899</v>
      </c>
      <c r="C1257" s="526" t="s">
        <v>4362</v>
      </c>
      <c r="D1257" s="527" t="n">
        <v>119.74</v>
      </c>
    </row>
    <row r="1258" customFormat="false" ht="15" hidden="false" customHeight="false" outlineLevel="0" collapsed="false">
      <c r="A1258" s="526" t="n">
        <v>102879</v>
      </c>
      <c r="B1258" s="526" t="s">
        <v>5900</v>
      </c>
      <c r="C1258" s="526" t="s">
        <v>4362</v>
      </c>
      <c r="D1258" s="527" t="n">
        <v>179.7</v>
      </c>
    </row>
    <row r="1259" customFormat="false" ht="15" hidden="false" customHeight="false" outlineLevel="0" collapsed="false">
      <c r="A1259" s="526" t="n">
        <v>102885</v>
      </c>
      <c r="B1259" s="526" t="s">
        <v>5901</v>
      </c>
      <c r="C1259" s="526" t="s">
        <v>4362</v>
      </c>
      <c r="D1259" s="527" t="n">
        <v>0.85</v>
      </c>
    </row>
    <row r="1260" customFormat="false" ht="15" hidden="false" customHeight="false" outlineLevel="0" collapsed="false">
      <c r="A1260" s="526" t="n">
        <v>102891</v>
      </c>
      <c r="B1260" s="526" t="s">
        <v>5902</v>
      </c>
      <c r="C1260" s="526" t="s">
        <v>4362</v>
      </c>
      <c r="D1260" s="527" t="n">
        <v>0.85</v>
      </c>
    </row>
    <row r="1261" customFormat="false" ht="15" hidden="false" customHeight="false" outlineLevel="0" collapsed="false">
      <c r="A1261" s="526" t="n">
        <v>102897</v>
      </c>
      <c r="B1261" s="526" t="s">
        <v>5903</v>
      </c>
      <c r="C1261" s="526" t="s">
        <v>4362</v>
      </c>
      <c r="D1261" s="527" t="n">
        <v>90.02</v>
      </c>
    </row>
    <row r="1262" customFormat="false" ht="15" hidden="false" customHeight="false" outlineLevel="0" collapsed="false">
      <c r="A1262" s="526" t="n">
        <v>102903</v>
      </c>
      <c r="B1262" s="526" t="s">
        <v>5904</v>
      </c>
      <c r="C1262" s="526" t="s">
        <v>4362</v>
      </c>
      <c r="D1262" s="527" t="n">
        <v>11.68</v>
      </c>
    </row>
    <row r="1263" customFormat="false" ht="15" hidden="false" customHeight="false" outlineLevel="0" collapsed="false">
      <c r="A1263" s="526" t="n">
        <v>102909</v>
      </c>
      <c r="B1263" s="526" t="s">
        <v>5905</v>
      </c>
      <c r="C1263" s="526" t="s">
        <v>4362</v>
      </c>
      <c r="D1263" s="527" t="n">
        <v>2.73</v>
      </c>
    </row>
    <row r="1264" customFormat="false" ht="15" hidden="false" customHeight="false" outlineLevel="0" collapsed="false">
      <c r="A1264" s="526" t="n">
        <v>102915</v>
      </c>
      <c r="B1264" s="526" t="s">
        <v>5906</v>
      </c>
      <c r="C1264" s="526" t="s">
        <v>4362</v>
      </c>
      <c r="D1264" s="527" t="n">
        <v>0.42</v>
      </c>
    </row>
    <row r="1265" customFormat="false" ht="15" hidden="false" customHeight="false" outlineLevel="0" collapsed="false">
      <c r="A1265" s="526" t="n">
        <v>102927</v>
      </c>
      <c r="B1265" s="526" t="s">
        <v>5907</v>
      </c>
      <c r="C1265" s="526" t="s">
        <v>4362</v>
      </c>
      <c r="D1265" s="527" t="n">
        <v>0.62</v>
      </c>
    </row>
    <row r="1266" customFormat="false" ht="15" hidden="false" customHeight="false" outlineLevel="0" collapsed="false">
      <c r="A1266" s="526" t="n">
        <v>102933</v>
      </c>
      <c r="B1266" s="526" t="s">
        <v>5908</v>
      </c>
      <c r="C1266" s="526" t="s">
        <v>4362</v>
      </c>
      <c r="D1266" s="527" t="n">
        <v>0.62</v>
      </c>
    </row>
    <row r="1267" customFormat="false" ht="15" hidden="false" customHeight="false" outlineLevel="0" collapsed="false">
      <c r="A1267" s="526" t="n">
        <v>102939</v>
      </c>
      <c r="B1267" s="526" t="s">
        <v>5909</v>
      </c>
      <c r="C1267" s="526" t="s">
        <v>4362</v>
      </c>
      <c r="D1267" s="527" t="n">
        <v>6.26</v>
      </c>
    </row>
    <row r="1268" customFormat="false" ht="15" hidden="false" customHeight="false" outlineLevel="0" collapsed="false">
      <c r="A1268" s="526" t="n">
        <v>102945</v>
      </c>
      <c r="B1268" s="526" t="s">
        <v>5910</v>
      </c>
      <c r="C1268" s="526" t="s">
        <v>4362</v>
      </c>
      <c r="D1268" s="527" t="n">
        <v>0.01</v>
      </c>
    </row>
    <row r="1269" customFormat="false" ht="15" hidden="false" customHeight="false" outlineLevel="0" collapsed="false">
      <c r="A1269" s="526" t="n">
        <v>102951</v>
      </c>
      <c r="B1269" s="526" t="s">
        <v>5911</v>
      </c>
      <c r="C1269" s="526" t="s">
        <v>4362</v>
      </c>
      <c r="D1269" s="527" t="n">
        <v>0.41</v>
      </c>
    </row>
    <row r="1270" customFormat="false" ht="15" hidden="false" customHeight="false" outlineLevel="0" collapsed="false">
      <c r="A1270" s="526" t="n">
        <v>102957</v>
      </c>
      <c r="B1270" s="526" t="s">
        <v>5912</v>
      </c>
      <c r="C1270" s="526" t="s">
        <v>4362</v>
      </c>
      <c r="D1270" s="527" t="n">
        <v>51.09</v>
      </c>
    </row>
    <row r="1271" customFormat="false" ht="15" hidden="false" customHeight="false" outlineLevel="0" collapsed="false">
      <c r="A1271" s="526" t="n">
        <v>102963</v>
      </c>
      <c r="B1271" s="526" t="s">
        <v>5913</v>
      </c>
      <c r="C1271" s="526" t="s">
        <v>4362</v>
      </c>
      <c r="D1271" s="527" t="n">
        <v>84.87</v>
      </c>
    </row>
    <row r="1272" customFormat="false" ht="15" hidden="false" customHeight="false" outlineLevel="0" collapsed="false">
      <c r="A1272" s="526" t="n">
        <v>102969</v>
      </c>
      <c r="B1272" s="526" t="s">
        <v>5914</v>
      </c>
      <c r="C1272" s="526" t="s">
        <v>4362</v>
      </c>
      <c r="D1272" s="527" t="n">
        <v>0.84</v>
      </c>
    </row>
    <row r="1273" customFormat="false" ht="15" hidden="false" customHeight="false" outlineLevel="0" collapsed="false">
      <c r="A1273" s="526" t="n">
        <v>102985</v>
      </c>
      <c r="B1273" s="526" t="s">
        <v>5915</v>
      </c>
      <c r="C1273" s="526" t="s">
        <v>4362</v>
      </c>
      <c r="D1273" s="527" t="n">
        <v>2.99</v>
      </c>
    </row>
    <row r="1274" customFormat="false" ht="15" hidden="false" customHeight="false" outlineLevel="0" collapsed="false">
      <c r="A1274" s="526" t="n">
        <v>103156</v>
      </c>
      <c r="B1274" s="526" t="s">
        <v>5916</v>
      </c>
      <c r="C1274" s="526" t="s">
        <v>4362</v>
      </c>
      <c r="D1274" s="527" t="n">
        <v>1.63</v>
      </c>
    </row>
    <row r="1275" customFormat="false" ht="15" hidden="false" customHeight="false" outlineLevel="0" collapsed="false">
      <c r="A1275" s="526" t="n">
        <v>103162</v>
      </c>
      <c r="B1275" s="526" t="s">
        <v>5917</v>
      </c>
      <c r="C1275" s="526" t="s">
        <v>4362</v>
      </c>
      <c r="D1275" s="527" t="n">
        <v>1.99</v>
      </c>
    </row>
    <row r="1276" customFormat="false" ht="15" hidden="false" customHeight="false" outlineLevel="0" collapsed="false">
      <c r="A1276" s="526" t="n">
        <v>103168</v>
      </c>
      <c r="B1276" s="526" t="s">
        <v>5918</v>
      </c>
      <c r="C1276" s="526" t="s">
        <v>4362</v>
      </c>
      <c r="D1276" s="527" t="n">
        <v>2.23</v>
      </c>
    </row>
    <row r="1277" customFormat="false" ht="15" hidden="false" customHeight="false" outlineLevel="0" collapsed="false">
      <c r="A1277" s="526" t="n">
        <v>103174</v>
      </c>
      <c r="B1277" s="526" t="s">
        <v>5919</v>
      </c>
      <c r="C1277" s="526" t="s">
        <v>4362</v>
      </c>
      <c r="D1277" s="527" t="n">
        <v>5.79</v>
      </c>
    </row>
    <row r="1278" customFormat="false" ht="15" hidden="false" customHeight="false" outlineLevel="0" collapsed="false">
      <c r="A1278" s="526" t="n">
        <v>103180</v>
      </c>
      <c r="B1278" s="526" t="s">
        <v>5920</v>
      </c>
      <c r="C1278" s="526" t="s">
        <v>4362</v>
      </c>
      <c r="D1278" s="527" t="n">
        <v>12.95</v>
      </c>
    </row>
    <row r="1279" customFormat="false" ht="15" hidden="false" customHeight="false" outlineLevel="0" collapsed="false">
      <c r="A1279" s="526" t="n">
        <v>103223</v>
      </c>
      <c r="B1279" s="526" t="s">
        <v>5921</v>
      </c>
      <c r="C1279" s="526" t="s">
        <v>4362</v>
      </c>
      <c r="D1279" s="527" t="n">
        <v>35.12</v>
      </c>
    </row>
    <row r="1280" customFormat="false" ht="15" hidden="false" customHeight="false" outlineLevel="0" collapsed="false">
      <c r="A1280" s="526" t="n">
        <v>103229</v>
      </c>
      <c r="B1280" s="526" t="s">
        <v>5922</v>
      </c>
      <c r="C1280" s="526" t="s">
        <v>4362</v>
      </c>
      <c r="D1280" s="527" t="n">
        <v>97.19</v>
      </c>
    </row>
    <row r="1281" customFormat="false" ht="15" hidden="false" customHeight="false" outlineLevel="0" collapsed="false">
      <c r="A1281" s="526" t="n">
        <v>103235</v>
      </c>
      <c r="B1281" s="526" t="s">
        <v>5923</v>
      </c>
      <c r="C1281" s="526" t="s">
        <v>4362</v>
      </c>
      <c r="D1281" s="527" t="n">
        <v>102.77</v>
      </c>
    </row>
    <row r="1282" customFormat="false" ht="15" hidden="false" customHeight="false" outlineLevel="0" collapsed="false">
      <c r="A1282" s="526" t="n">
        <v>103241</v>
      </c>
      <c r="B1282" s="526" t="s">
        <v>5924</v>
      </c>
      <c r="C1282" s="526" t="s">
        <v>4362</v>
      </c>
      <c r="D1282" s="527" t="n">
        <v>6.06</v>
      </c>
    </row>
    <row r="1283" customFormat="false" ht="15" hidden="false" customHeight="false" outlineLevel="0" collapsed="false">
      <c r="A1283" s="526" t="n">
        <v>103660</v>
      </c>
      <c r="B1283" s="526" t="s">
        <v>5925</v>
      </c>
      <c r="C1283" s="526" t="s">
        <v>4362</v>
      </c>
      <c r="D1283" s="527" t="n">
        <v>10.97</v>
      </c>
    </row>
    <row r="1284" customFormat="false" ht="15" hidden="false" customHeight="false" outlineLevel="0" collapsed="false">
      <c r="A1284" s="526" t="n">
        <v>103666</v>
      </c>
      <c r="B1284" s="526" t="s">
        <v>5926</v>
      </c>
      <c r="C1284" s="526" t="s">
        <v>4362</v>
      </c>
      <c r="D1284" s="527" t="n">
        <v>161.24</v>
      </c>
    </row>
    <row r="1285" customFormat="false" ht="15" hidden="false" customHeight="false" outlineLevel="0" collapsed="false">
      <c r="A1285" s="526" t="n">
        <v>103792</v>
      </c>
      <c r="B1285" s="526" t="s">
        <v>5927</v>
      </c>
      <c r="C1285" s="526" t="s">
        <v>4362</v>
      </c>
      <c r="D1285" s="527" t="n">
        <v>0.18</v>
      </c>
    </row>
    <row r="1286" customFormat="false" ht="15" hidden="false" customHeight="false" outlineLevel="0" collapsed="false">
      <c r="A1286" s="526" t="n">
        <v>103937</v>
      </c>
      <c r="B1286" s="526" t="s">
        <v>5928</v>
      </c>
      <c r="C1286" s="526" t="s">
        <v>4362</v>
      </c>
      <c r="D1286" s="527" t="n">
        <v>1.02</v>
      </c>
    </row>
    <row r="1287" customFormat="false" ht="15" hidden="false" customHeight="false" outlineLevel="0" collapsed="false">
      <c r="A1287" s="526" t="n">
        <v>103943</v>
      </c>
      <c r="B1287" s="526" t="s">
        <v>5929</v>
      </c>
      <c r="C1287" s="526" t="s">
        <v>4362</v>
      </c>
      <c r="D1287" s="527" t="n">
        <v>1.02</v>
      </c>
    </row>
    <row r="1288" customFormat="false" ht="15" hidden="false" customHeight="false" outlineLevel="0" collapsed="false">
      <c r="A1288" s="526" t="n">
        <v>104087</v>
      </c>
      <c r="B1288" s="526" t="s">
        <v>5930</v>
      </c>
      <c r="C1288" s="526" t="s">
        <v>4362</v>
      </c>
      <c r="D1288" s="527" t="n">
        <v>0.06</v>
      </c>
    </row>
    <row r="1289" customFormat="false" ht="15" hidden="false" customHeight="false" outlineLevel="0" collapsed="false">
      <c r="A1289" s="526" t="n">
        <v>104088</v>
      </c>
      <c r="B1289" s="526" t="s">
        <v>5931</v>
      </c>
      <c r="C1289" s="526" t="s">
        <v>4362</v>
      </c>
      <c r="D1289" s="527" t="n">
        <v>0.01</v>
      </c>
    </row>
    <row r="1290" customFormat="false" ht="15" hidden="false" customHeight="false" outlineLevel="0" collapsed="false">
      <c r="A1290" s="526" t="n">
        <v>104089</v>
      </c>
      <c r="B1290" s="526" t="s">
        <v>5932</v>
      </c>
      <c r="C1290" s="526" t="s">
        <v>4362</v>
      </c>
      <c r="D1290" s="527" t="n">
        <v>0.08</v>
      </c>
    </row>
    <row r="1291" customFormat="false" ht="15" hidden="false" customHeight="false" outlineLevel="0" collapsed="false">
      <c r="A1291" s="526" t="n">
        <v>104090</v>
      </c>
      <c r="B1291" s="526" t="s">
        <v>5933</v>
      </c>
      <c r="C1291" s="526" t="s">
        <v>4362</v>
      </c>
      <c r="D1291" s="527" t="n">
        <v>0.45</v>
      </c>
    </row>
    <row r="1292" customFormat="false" ht="15" hidden="false" customHeight="false" outlineLevel="0" collapsed="false">
      <c r="A1292" s="526" t="n">
        <v>104093</v>
      </c>
      <c r="B1292" s="526" t="s">
        <v>5934</v>
      </c>
      <c r="C1292" s="526" t="s">
        <v>4362</v>
      </c>
      <c r="D1292" s="527" t="n">
        <v>0.09</v>
      </c>
    </row>
    <row r="1293" customFormat="false" ht="15" hidden="false" customHeight="false" outlineLevel="0" collapsed="false">
      <c r="A1293" s="526" t="n">
        <v>104094</v>
      </c>
      <c r="B1293" s="526" t="s">
        <v>5935</v>
      </c>
      <c r="C1293" s="526" t="s">
        <v>4362</v>
      </c>
      <c r="D1293" s="527" t="n">
        <v>0.02</v>
      </c>
    </row>
    <row r="1294" customFormat="false" ht="15" hidden="false" customHeight="false" outlineLevel="0" collapsed="false">
      <c r="A1294" s="526" t="n">
        <v>104095</v>
      </c>
      <c r="B1294" s="526" t="s">
        <v>5936</v>
      </c>
      <c r="C1294" s="526" t="s">
        <v>4362</v>
      </c>
      <c r="D1294" s="527" t="n">
        <v>0.11</v>
      </c>
    </row>
    <row r="1295" customFormat="false" ht="15" hidden="false" customHeight="false" outlineLevel="0" collapsed="false">
      <c r="A1295" s="526" t="n">
        <v>104096</v>
      </c>
      <c r="B1295" s="526" t="s">
        <v>5937</v>
      </c>
      <c r="C1295" s="526" t="s">
        <v>4362</v>
      </c>
      <c r="D1295" s="527" t="n">
        <v>0.62</v>
      </c>
    </row>
    <row r="1296" customFormat="false" ht="15" hidden="false" customHeight="false" outlineLevel="0" collapsed="false">
      <c r="A1296" s="526" t="n">
        <v>104519</v>
      </c>
      <c r="B1296" s="526" t="s">
        <v>5938</v>
      </c>
      <c r="C1296" s="526" t="s">
        <v>4362</v>
      </c>
      <c r="D1296" s="527" t="n">
        <v>0.42</v>
      </c>
    </row>
    <row r="1297" customFormat="false" ht="15" hidden="false" customHeight="false" outlineLevel="0" collapsed="false">
      <c r="A1297" s="526" t="n">
        <v>104655</v>
      </c>
      <c r="B1297" s="526" t="s">
        <v>5939</v>
      </c>
      <c r="C1297" s="526" t="s">
        <v>4362</v>
      </c>
      <c r="D1297" s="527" t="n">
        <v>0.45</v>
      </c>
    </row>
    <row r="1298" customFormat="false" ht="15" hidden="false" customHeight="false" outlineLevel="0" collapsed="false">
      <c r="A1298" s="526" t="n">
        <v>104687</v>
      </c>
      <c r="B1298" s="526" t="s">
        <v>5940</v>
      </c>
      <c r="C1298" s="526" t="s">
        <v>4362</v>
      </c>
      <c r="D1298" s="527" t="n">
        <v>449.96</v>
      </c>
    </row>
    <row r="1299" customFormat="false" ht="15" hidden="false" customHeight="false" outlineLevel="0" collapsed="false">
      <c r="A1299" s="526" t="n">
        <v>104694</v>
      </c>
      <c r="B1299" s="526" t="s">
        <v>5941</v>
      </c>
      <c r="C1299" s="526" t="s">
        <v>4362</v>
      </c>
      <c r="D1299" s="527" t="n">
        <v>1.42</v>
      </c>
    </row>
    <row r="1300" customFormat="false" ht="15" hidden="false" customHeight="false" outlineLevel="0" collapsed="false">
      <c r="A1300" s="526" t="n">
        <v>104703</v>
      </c>
      <c r="B1300" s="526" t="s">
        <v>5942</v>
      </c>
      <c r="C1300" s="526" t="s">
        <v>4362</v>
      </c>
      <c r="D1300" s="527" t="n">
        <v>92.6</v>
      </c>
    </row>
    <row r="1301" customFormat="false" ht="15" hidden="false" customHeight="false" outlineLevel="0" collapsed="false">
      <c r="A1301" s="526" t="n">
        <v>104709</v>
      </c>
      <c r="B1301" s="526" t="s">
        <v>5943</v>
      </c>
      <c r="C1301" s="526" t="s">
        <v>4362</v>
      </c>
      <c r="D1301" s="528" t="n">
        <v>1171.04</v>
      </c>
    </row>
    <row r="1302" customFormat="false" ht="15" hidden="false" customHeight="false" outlineLevel="0" collapsed="false">
      <c r="A1302" s="526" t="n">
        <v>104715</v>
      </c>
      <c r="B1302" s="526" t="s">
        <v>5944</v>
      </c>
      <c r="C1302" s="526" t="s">
        <v>4362</v>
      </c>
      <c r="D1302" s="527" t="n">
        <v>90.02</v>
      </c>
    </row>
    <row r="1303" customFormat="false" ht="15" hidden="false" customHeight="false" outlineLevel="0" collapsed="false">
      <c r="A1303" s="526" t="n">
        <v>92259</v>
      </c>
      <c r="B1303" s="526" t="s">
        <v>5945</v>
      </c>
      <c r="C1303" s="526" t="s">
        <v>134</v>
      </c>
      <c r="D1303" s="527" t="n">
        <v>502.88</v>
      </c>
    </row>
    <row r="1304" customFormat="false" ht="15" hidden="false" customHeight="false" outlineLevel="0" collapsed="false">
      <c r="A1304" s="526" t="n">
        <v>92260</v>
      </c>
      <c r="B1304" s="526" t="s">
        <v>5946</v>
      </c>
      <c r="C1304" s="526" t="s">
        <v>134</v>
      </c>
      <c r="D1304" s="527" t="n">
        <v>564.85</v>
      </c>
    </row>
    <row r="1305" customFormat="false" ht="15" hidden="false" customHeight="false" outlineLevel="0" collapsed="false">
      <c r="A1305" s="526" t="n">
        <v>92261</v>
      </c>
      <c r="B1305" s="526" t="s">
        <v>5947</v>
      </c>
      <c r="C1305" s="526" t="s">
        <v>134</v>
      </c>
      <c r="D1305" s="527" t="n">
        <v>624.93</v>
      </c>
    </row>
    <row r="1306" customFormat="false" ht="15" hidden="false" customHeight="false" outlineLevel="0" collapsed="false">
      <c r="A1306" s="526" t="n">
        <v>92262</v>
      </c>
      <c r="B1306" s="526" t="s">
        <v>5948</v>
      </c>
      <c r="C1306" s="526" t="s">
        <v>134</v>
      </c>
      <c r="D1306" s="527" t="n">
        <v>721.67</v>
      </c>
    </row>
    <row r="1307" customFormat="false" ht="15" hidden="false" customHeight="false" outlineLevel="0" collapsed="false">
      <c r="A1307" s="526" t="n">
        <v>92539</v>
      </c>
      <c r="B1307" s="526" t="s">
        <v>5949</v>
      </c>
      <c r="C1307" s="526" t="s">
        <v>114</v>
      </c>
      <c r="D1307" s="527" t="n">
        <v>84.89</v>
      </c>
    </row>
    <row r="1308" customFormat="false" ht="15" hidden="false" customHeight="false" outlineLevel="0" collapsed="false">
      <c r="A1308" s="526" t="n">
        <v>92540</v>
      </c>
      <c r="B1308" s="526" t="s">
        <v>5950</v>
      </c>
      <c r="C1308" s="526" t="s">
        <v>114</v>
      </c>
      <c r="D1308" s="527" t="n">
        <v>94.21</v>
      </c>
    </row>
    <row r="1309" customFormat="false" ht="15" hidden="false" customHeight="false" outlineLevel="0" collapsed="false">
      <c r="A1309" s="526" t="n">
        <v>92541</v>
      </c>
      <c r="B1309" s="526" t="s">
        <v>5951</v>
      </c>
      <c r="C1309" s="526" t="s">
        <v>114</v>
      </c>
      <c r="D1309" s="527" t="n">
        <v>91.81</v>
      </c>
    </row>
    <row r="1310" customFormat="false" ht="15" hidden="false" customHeight="false" outlineLevel="0" collapsed="false">
      <c r="A1310" s="526" t="n">
        <v>92542</v>
      </c>
      <c r="B1310" s="526" t="s">
        <v>5952</v>
      </c>
      <c r="C1310" s="526" t="s">
        <v>114</v>
      </c>
      <c r="D1310" s="527" t="n">
        <v>110.71</v>
      </c>
    </row>
    <row r="1311" customFormat="false" ht="15" hidden="false" customHeight="false" outlineLevel="0" collapsed="false">
      <c r="A1311" s="526" t="n">
        <v>92543</v>
      </c>
      <c r="B1311" s="526" t="s">
        <v>5953</v>
      </c>
      <c r="C1311" s="526" t="s">
        <v>114</v>
      </c>
      <c r="D1311" s="527" t="n">
        <v>25.97</v>
      </c>
    </row>
    <row r="1312" customFormat="false" ht="15" hidden="false" customHeight="false" outlineLevel="0" collapsed="false">
      <c r="A1312" s="526" t="n">
        <v>92544</v>
      </c>
      <c r="B1312" s="526" t="s">
        <v>5954</v>
      </c>
      <c r="C1312" s="526" t="s">
        <v>114</v>
      </c>
      <c r="D1312" s="527" t="n">
        <v>20.68</v>
      </c>
    </row>
    <row r="1313" customFormat="false" ht="15" hidden="false" customHeight="false" outlineLevel="0" collapsed="false">
      <c r="A1313" s="526" t="n">
        <v>92545</v>
      </c>
      <c r="B1313" s="526" t="s">
        <v>5955</v>
      </c>
      <c r="C1313" s="526" t="s">
        <v>134</v>
      </c>
      <c r="D1313" s="528" t="n">
        <v>1107.09</v>
      </c>
    </row>
    <row r="1314" customFormat="false" ht="15" hidden="false" customHeight="false" outlineLevel="0" collapsed="false">
      <c r="A1314" s="526" t="n">
        <v>92546</v>
      </c>
      <c r="B1314" s="526" t="s">
        <v>5956</v>
      </c>
      <c r="C1314" s="526" t="s">
        <v>134</v>
      </c>
      <c r="D1314" s="528" t="n">
        <v>1355.58</v>
      </c>
    </row>
    <row r="1315" customFormat="false" ht="15" hidden="false" customHeight="false" outlineLevel="0" collapsed="false">
      <c r="A1315" s="526" t="n">
        <v>92547</v>
      </c>
      <c r="B1315" s="526" t="s">
        <v>5957</v>
      </c>
      <c r="C1315" s="526" t="s">
        <v>134</v>
      </c>
      <c r="D1315" s="528" t="n">
        <v>1438.75</v>
      </c>
    </row>
    <row r="1316" customFormat="false" ht="15" hidden="false" customHeight="false" outlineLevel="0" collapsed="false">
      <c r="A1316" s="526" t="n">
        <v>92548</v>
      </c>
      <c r="B1316" s="526" t="s">
        <v>5958</v>
      </c>
      <c r="C1316" s="526" t="s">
        <v>134</v>
      </c>
      <c r="D1316" s="528" t="n">
        <v>1600.21</v>
      </c>
    </row>
    <row r="1317" customFormat="false" ht="15" hidden="false" customHeight="false" outlineLevel="0" collapsed="false">
      <c r="A1317" s="526" t="n">
        <v>92549</v>
      </c>
      <c r="B1317" s="526" t="s">
        <v>5959</v>
      </c>
      <c r="C1317" s="526" t="s">
        <v>134</v>
      </c>
      <c r="D1317" s="528" t="n">
        <v>1985.27</v>
      </c>
    </row>
    <row r="1318" customFormat="false" ht="15" hidden="false" customHeight="false" outlineLevel="0" collapsed="false">
      <c r="A1318" s="526" t="n">
        <v>92550</v>
      </c>
      <c r="B1318" s="526" t="s">
        <v>5960</v>
      </c>
      <c r="C1318" s="526" t="s">
        <v>134</v>
      </c>
      <c r="D1318" s="528" t="n">
        <v>2405.53</v>
      </c>
    </row>
    <row r="1319" customFormat="false" ht="15" hidden="false" customHeight="false" outlineLevel="0" collapsed="false">
      <c r="A1319" s="526" t="n">
        <v>92551</v>
      </c>
      <c r="B1319" s="526" t="s">
        <v>5961</v>
      </c>
      <c r="C1319" s="526" t="s">
        <v>134</v>
      </c>
      <c r="D1319" s="528" t="n">
        <v>2512.53</v>
      </c>
    </row>
    <row r="1320" customFormat="false" ht="15" hidden="false" customHeight="false" outlineLevel="0" collapsed="false">
      <c r="A1320" s="526" t="n">
        <v>92552</v>
      </c>
      <c r="B1320" s="526" t="s">
        <v>5962</v>
      </c>
      <c r="C1320" s="526" t="s">
        <v>134</v>
      </c>
      <c r="D1320" s="528" t="n">
        <v>2732.61</v>
      </c>
    </row>
    <row r="1321" customFormat="false" ht="15" hidden="false" customHeight="false" outlineLevel="0" collapsed="false">
      <c r="A1321" s="526" t="n">
        <v>92553</v>
      </c>
      <c r="B1321" s="526" t="s">
        <v>5963</v>
      </c>
      <c r="C1321" s="526" t="s">
        <v>134</v>
      </c>
      <c r="D1321" s="528" t="n">
        <v>3128.35</v>
      </c>
    </row>
    <row r="1322" customFormat="false" ht="15" hidden="false" customHeight="false" outlineLevel="0" collapsed="false">
      <c r="A1322" s="526" t="n">
        <v>92554</v>
      </c>
      <c r="B1322" s="526" t="s">
        <v>5964</v>
      </c>
      <c r="C1322" s="526" t="s">
        <v>134</v>
      </c>
      <c r="D1322" s="528" t="n">
        <v>3251.05</v>
      </c>
    </row>
    <row r="1323" customFormat="false" ht="15" hidden="false" customHeight="false" outlineLevel="0" collapsed="false">
      <c r="A1323" s="526" t="n">
        <v>92555</v>
      </c>
      <c r="B1323" s="526" t="s">
        <v>5965</v>
      </c>
      <c r="C1323" s="526" t="s">
        <v>134</v>
      </c>
      <c r="D1323" s="528" t="n">
        <v>1090.76</v>
      </c>
    </row>
    <row r="1324" customFormat="false" ht="15" hidden="false" customHeight="false" outlineLevel="0" collapsed="false">
      <c r="A1324" s="526" t="n">
        <v>92556</v>
      </c>
      <c r="B1324" s="526" t="s">
        <v>5966</v>
      </c>
      <c r="C1324" s="526" t="s">
        <v>134</v>
      </c>
      <c r="D1324" s="528" t="n">
        <v>1326.97</v>
      </c>
    </row>
    <row r="1325" customFormat="false" ht="15" hidden="false" customHeight="false" outlineLevel="0" collapsed="false">
      <c r="A1325" s="526" t="n">
        <v>92557</v>
      </c>
      <c r="B1325" s="526" t="s">
        <v>5967</v>
      </c>
      <c r="C1325" s="526" t="s">
        <v>134</v>
      </c>
      <c r="D1325" s="528" t="n">
        <v>1410.13</v>
      </c>
    </row>
    <row r="1326" customFormat="false" ht="15" hidden="false" customHeight="false" outlineLevel="0" collapsed="false">
      <c r="A1326" s="526" t="n">
        <v>92558</v>
      </c>
      <c r="B1326" s="526" t="s">
        <v>5968</v>
      </c>
      <c r="C1326" s="526" t="s">
        <v>134</v>
      </c>
      <c r="D1326" s="528" t="n">
        <v>1583.88</v>
      </c>
    </row>
    <row r="1327" customFormat="false" ht="15" hidden="false" customHeight="false" outlineLevel="0" collapsed="false">
      <c r="A1327" s="526" t="n">
        <v>92559</v>
      </c>
      <c r="B1327" s="526" t="s">
        <v>5969</v>
      </c>
      <c r="C1327" s="526" t="s">
        <v>134</v>
      </c>
      <c r="D1327" s="528" t="n">
        <v>1954.87</v>
      </c>
    </row>
    <row r="1328" customFormat="false" ht="15" hidden="false" customHeight="false" outlineLevel="0" collapsed="false">
      <c r="A1328" s="526" t="n">
        <v>92560</v>
      </c>
      <c r="B1328" s="526" t="s">
        <v>5970</v>
      </c>
      <c r="C1328" s="526" t="s">
        <v>134</v>
      </c>
      <c r="D1328" s="528" t="n">
        <v>2364.12</v>
      </c>
    </row>
    <row r="1329" customFormat="false" ht="15" hidden="false" customHeight="false" outlineLevel="0" collapsed="false">
      <c r="A1329" s="526" t="n">
        <v>92561</v>
      </c>
      <c r="B1329" s="526" t="s">
        <v>5971</v>
      </c>
      <c r="C1329" s="526" t="s">
        <v>134</v>
      </c>
      <c r="D1329" s="528" t="n">
        <v>2472.25</v>
      </c>
    </row>
    <row r="1330" customFormat="false" ht="15" hidden="false" customHeight="false" outlineLevel="0" collapsed="false">
      <c r="A1330" s="526" t="n">
        <v>92562</v>
      </c>
      <c r="B1330" s="526" t="s">
        <v>5972</v>
      </c>
      <c r="C1330" s="526" t="s">
        <v>134</v>
      </c>
      <c r="D1330" s="528" t="n">
        <v>2663.72</v>
      </c>
    </row>
    <row r="1331" customFormat="false" ht="15" hidden="false" customHeight="false" outlineLevel="0" collapsed="false">
      <c r="A1331" s="526" t="n">
        <v>92563</v>
      </c>
      <c r="B1331" s="526" t="s">
        <v>5973</v>
      </c>
      <c r="C1331" s="526" t="s">
        <v>134</v>
      </c>
      <c r="D1331" s="528" t="n">
        <v>3047.8</v>
      </c>
    </row>
    <row r="1332" customFormat="false" ht="15" hidden="false" customHeight="false" outlineLevel="0" collapsed="false">
      <c r="A1332" s="526" t="n">
        <v>92564</v>
      </c>
      <c r="B1332" s="526" t="s">
        <v>5974</v>
      </c>
      <c r="C1332" s="526" t="s">
        <v>134</v>
      </c>
      <c r="D1332" s="528" t="n">
        <v>3152.39</v>
      </c>
    </row>
    <row r="1333" customFormat="false" ht="15" hidden="false" customHeight="false" outlineLevel="0" collapsed="false">
      <c r="A1333" s="526" t="n">
        <v>100379</v>
      </c>
      <c r="B1333" s="526" t="s">
        <v>5975</v>
      </c>
      <c r="C1333" s="526" t="s">
        <v>114</v>
      </c>
      <c r="D1333" s="527" t="n">
        <v>41.24</v>
      </c>
    </row>
    <row r="1334" customFormat="false" ht="15" hidden="false" customHeight="false" outlineLevel="0" collapsed="false">
      <c r="A1334" s="526" t="n">
        <v>100380</v>
      </c>
      <c r="B1334" s="526" t="s">
        <v>5976</v>
      </c>
      <c r="C1334" s="526" t="s">
        <v>114</v>
      </c>
      <c r="D1334" s="527" t="n">
        <v>53.87</v>
      </c>
    </row>
    <row r="1335" customFormat="false" ht="15" hidden="false" customHeight="false" outlineLevel="0" collapsed="false">
      <c r="A1335" s="526" t="n">
        <v>100381</v>
      </c>
      <c r="B1335" s="526" t="s">
        <v>5977</v>
      </c>
      <c r="C1335" s="526" t="s">
        <v>114</v>
      </c>
      <c r="D1335" s="527" t="n">
        <v>60.07</v>
      </c>
    </row>
    <row r="1336" customFormat="false" ht="15" hidden="false" customHeight="false" outlineLevel="0" collapsed="false">
      <c r="A1336" s="526" t="n">
        <v>100383</v>
      </c>
      <c r="B1336" s="526" t="s">
        <v>5978</v>
      </c>
      <c r="C1336" s="526" t="s">
        <v>114</v>
      </c>
      <c r="D1336" s="527" t="n">
        <v>28.23</v>
      </c>
    </row>
    <row r="1337" customFormat="false" ht="15" hidden="false" customHeight="false" outlineLevel="0" collapsed="false">
      <c r="A1337" s="526" t="n">
        <v>100384</v>
      </c>
      <c r="B1337" s="526" t="s">
        <v>5979</v>
      </c>
      <c r="C1337" s="526" t="s">
        <v>114</v>
      </c>
      <c r="D1337" s="527" t="n">
        <v>29.53</v>
      </c>
    </row>
    <row r="1338" customFormat="false" ht="15" hidden="false" customHeight="false" outlineLevel="0" collapsed="false">
      <c r="A1338" s="526" t="n">
        <v>100385</v>
      </c>
      <c r="B1338" s="526" t="s">
        <v>5980</v>
      </c>
      <c r="C1338" s="526" t="s">
        <v>114</v>
      </c>
      <c r="D1338" s="527" t="n">
        <v>37.31</v>
      </c>
    </row>
    <row r="1339" customFormat="false" ht="15" hidden="false" customHeight="false" outlineLevel="0" collapsed="false">
      <c r="A1339" s="526" t="n">
        <v>100386</v>
      </c>
      <c r="B1339" s="526" t="s">
        <v>5981</v>
      </c>
      <c r="C1339" s="526" t="s">
        <v>114</v>
      </c>
      <c r="D1339" s="527" t="n">
        <v>47.47</v>
      </c>
    </row>
    <row r="1340" customFormat="false" ht="15" hidden="false" customHeight="false" outlineLevel="0" collapsed="false">
      <c r="A1340" s="526" t="n">
        <v>100387</v>
      </c>
      <c r="B1340" s="526" t="s">
        <v>5982</v>
      </c>
      <c r="C1340" s="526" t="s">
        <v>114</v>
      </c>
      <c r="D1340" s="527" t="n">
        <v>58.13</v>
      </c>
    </row>
    <row r="1341" customFormat="false" ht="15" hidden="false" customHeight="false" outlineLevel="0" collapsed="false">
      <c r="A1341" s="526" t="n">
        <v>100388</v>
      </c>
      <c r="B1341" s="526" t="s">
        <v>5983</v>
      </c>
      <c r="C1341" s="526" t="s">
        <v>114</v>
      </c>
      <c r="D1341" s="527" t="n">
        <v>20.18</v>
      </c>
    </row>
    <row r="1342" customFormat="false" ht="15" hidden="false" customHeight="false" outlineLevel="0" collapsed="false">
      <c r="A1342" s="526" t="n">
        <v>100389</v>
      </c>
      <c r="B1342" s="526" t="s">
        <v>5984</v>
      </c>
      <c r="C1342" s="526" t="s">
        <v>114</v>
      </c>
      <c r="D1342" s="527" t="n">
        <v>17.72</v>
      </c>
    </row>
    <row r="1343" customFormat="false" ht="15" hidden="false" customHeight="false" outlineLevel="0" collapsed="false">
      <c r="A1343" s="526" t="n">
        <v>100390</v>
      </c>
      <c r="B1343" s="526" t="s">
        <v>5985</v>
      </c>
      <c r="C1343" s="526" t="s">
        <v>114</v>
      </c>
      <c r="D1343" s="527" t="n">
        <v>23.85</v>
      </c>
    </row>
    <row r="1344" customFormat="false" ht="15" hidden="false" customHeight="false" outlineLevel="0" collapsed="false">
      <c r="A1344" s="526" t="n">
        <v>100391</v>
      </c>
      <c r="B1344" s="526" t="s">
        <v>5986</v>
      </c>
      <c r="C1344" s="526" t="s">
        <v>114</v>
      </c>
      <c r="D1344" s="527" t="n">
        <v>20.2</v>
      </c>
    </row>
    <row r="1345" customFormat="false" ht="15" hidden="false" customHeight="false" outlineLevel="0" collapsed="false">
      <c r="A1345" s="526" t="n">
        <v>100392</v>
      </c>
      <c r="B1345" s="526" t="s">
        <v>5987</v>
      </c>
      <c r="C1345" s="526" t="s">
        <v>114</v>
      </c>
      <c r="D1345" s="527" t="n">
        <v>15.91</v>
      </c>
    </row>
    <row r="1346" customFormat="false" ht="15" hidden="false" customHeight="false" outlineLevel="0" collapsed="false">
      <c r="A1346" s="526" t="n">
        <v>100393</v>
      </c>
      <c r="B1346" s="526" t="s">
        <v>5988</v>
      </c>
      <c r="C1346" s="526" t="s">
        <v>114</v>
      </c>
      <c r="D1346" s="527" t="n">
        <v>20.4</v>
      </c>
    </row>
    <row r="1347" customFormat="false" ht="15" hidden="false" customHeight="false" outlineLevel="0" collapsed="false">
      <c r="A1347" s="526" t="n">
        <v>100394</v>
      </c>
      <c r="B1347" s="526" t="s">
        <v>5989</v>
      </c>
      <c r="C1347" s="526" t="s">
        <v>114</v>
      </c>
      <c r="D1347" s="527" t="n">
        <v>18.78</v>
      </c>
    </row>
    <row r="1348" customFormat="false" ht="15" hidden="false" customHeight="false" outlineLevel="0" collapsed="false">
      <c r="A1348" s="526" t="n">
        <v>100395</v>
      </c>
      <c r="B1348" s="526" t="s">
        <v>5990</v>
      </c>
      <c r="C1348" s="526" t="s">
        <v>114</v>
      </c>
      <c r="D1348" s="527" t="n">
        <v>24.06</v>
      </c>
    </row>
    <row r="1349" customFormat="false" ht="15" hidden="false" customHeight="false" outlineLevel="0" collapsed="false">
      <c r="A1349" s="526" t="n">
        <v>94189</v>
      </c>
      <c r="B1349" s="526" t="s">
        <v>5991</v>
      </c>
      <c r="C1349" s="526" t="s">
        <v>114</v>
      </c>
      <c r="D1349" s="527" t="n">
        <v>43.46</v>
      </c>
    </row>
    <row r="1350" customFormat="false" ht="15" hidden="false" customHeight="false" outlineLevel="0" collapsed="false">
      <c r="A1350" s="526" t="n">
        <v>94192</v>
      </c>
      <c r="B1350" s="526" t="s">
        <v>5992</v>
      </c>
      <c r="C1350" s="526" t="s">
        <v>114</v>
      </c>
      <c r="D1350" s="527" t="n">
        <v>45.94</v>
      </c>
    </row>
    <row r="1351" customFormat="false" ht="15" hidden="false" customHeight="false" outlineLevel="0" collapsed="false">
      <c r="A1351" s="526" t="n">
        <v>94195</v>
      </c>
      <c r="B1351" s="526" t="s">
        <v>5993</v>
      </c>
      <c r="C1351" s="526" t="s">
        <v>114</v>
      </c>
      <c r="D1351" s="527" t="n">
        <v>36.16</v>
      </c>
    </row>
    <row r="1352" customFormat="false" ht="15" hidden="false" customHeight="false" outlineLevel="0" collapsed="false">
      <c r="A1352" s="526" t="n">
        <v>94198</v>
      </c>
      <c r="B1352" s="526" t="s">
        <v>5994</v>
      </c>
      <c r="C1352" s="526" t="s">
        <v>114</v>
      </c>
      <c r="D1352" s="527" t="n">
        <v>39.45</v>
      </c>
    </row>
    <row r="1353" customFormat="false" ht="15" hidden="false" customHeight="false" outlineLevel="0" collapsed="false">
      <c r="A1353" s="526" t="n">
        <v>94201</v>
      </c>
      <c r="B1353" s="526" t="s">
        <v>5995</v>
      </c>
      <c r="C1353" s="526" t="s">
        <v>114</v>
      </c>
      <c r="D1353" s="527" t="n">
        <v>51.57</v>
      </c>
    </row>
    <row r="1354" customFormat="false" ht="15" hidden="false" customHeight="false" outlineLevel="0" collapsed="false">
      <c r="A1354" s="526" t="n">
        <v>94204</v>
      </c>
      <c r="B1354" s="526" t="s">
        <v>5996</v>
      </c>
      <c r="C1354" s="526" t="s">
        <v>114</v>
      </c>
      <c r="D1354" s="527" t="n">
        <v>57.15</v>
      </c>
    </row>
    <row r="1355" customFormat="false" ht="15" hidden="false" customHeight="false" outlineLevel="0" collapsed="false">
      <c r="A1355" s="526" t="n">
        <v>94224</v>
      </c>
      <c r="B1355" s="526" t="s">
        <v>5997</v>
      </c>
      <c r="C1355" s="526" t="s">
        <v>120</v>
      </c>
      <c r="D1355" s="527" t="n">
        <v>26.37</v>
      </c>
    </row>
    <row r="1356" customFormat="false" ht="15" hidden="false" customHeight="false" outlineLevel="0" collapsed="false">
      <c r="A1356" s="526" t="n">
        <v>94226</v>
      </c>
      <c r="B1356" s="526" t="s">
        <v>5998</v>
      </c>
      <c r="C1356" s="526" t="s">
        <v>114</v>
      </c>
      <c r="D1356" s="527" t="n">
        <v>20.98</v>
      </c>
    </row>
    <row r="1357" customFormat="false" ht="15" hidden="false" customHeight="false" outlineLevel="0" collapsed="false">
      <c r="A1357" s="526" t="n">
        <v>94232</v>
      </c>
      <c r="B1357" s="526" t="s">
        <v>5999</v>
      </c>
      <c r="C1357" s="526" t="s">
        <v>134</v>
      </c>
      <c r="D1357" s="527" t="n">
        <v>2.77</v>
      </c>
    </row>
    <row r="1358" customFormat="false" ht="15" hidden="false" customHeight="false" outlineLevel="0" collapsed="false">
      <c r="A1358" s="526" t="n">
        <v>94440</v>
      </c>
      <c r="B1358" s="526" t="s">
        <v>6000</v>
      </c>
      <c r="C1358" s="526" t="s">
        <v>114</v>
      </c>
      <c r="D1358" s="527" t="n">
        <v>36.16</v>
      </c>
    </row>
    <row r="1359" customFormat="false" ht="15" hidden="false" customHeight="false" outlineLevel="0" collapsed="false">
      <c r="A1359" s="526" t="n">
        <v>94441</v>
      </c>
      <c r="B1359" s="526" t="s">
        <v>6001</v>
      </c>
      <c r="C1359" s="526" t="s">
        <v>114</v>
      </c>
      <c r="D1359" s="527" t="n">
        <v>39.45</v>
      </c>
    </row>
    <row r="1360" customFormat="false" ht="15" hidden="false" customHeight="false" outlineLevel="0" collapsed="false">
      <c r="A1360" s="526" t="n">
        <v>94442</v>
      </c>
      <c r="B1360" s="526" t="s">
        <v>6002</v>
      </c>
      <c r="C1360" s="526" t="s">
        <v>114</v>
      </c>
      <c r="D1360" s="527" t="n">
        <v>36.16</v>
      </c>
    </row>
    <row r="1361" customFormat="false" ht="15" hidden="false" customHeight="false" outlineLevel="0" collapsed="false">
      <c r="A1361" s="526" t="n">
        <v>94443</v>
      </c>
      <c r="B1361" s="526" t="s">
        <v>6003</v>
      </c>
      <c r="C1361" s="526" t="s">
        <v>114</v>
      </c>
      <c r="D1361" s="527" t="n">
        <v>39.45</v>
      </c>
    </row>
    <row r="1362" customFormat="false" ht="15" hidden="false" customHeight="false" outlineLevel="0" collapsed="false">
      <c r="A1362" s="526" t="n">
        <v>94445</v>
      </c>
      <c r="B1362" s="526" t="s">
        <v>6004</v>
      </c>
      <c r="C1362" s="526" t="s">
        <v>114</v>
      </c>
      <c r="D1362" s="527" t="n">
        <v>51.57</v>
      </c>
    </row>
    <row r="1363" customFormat="false" ht="15" hidden="false" customHeight="false" outlineLevel="0" collapsed="false">
      <c r="A1363" s="526" t="n">
        <v>94446</v>
      </c>
      <c r="B1363" s="526" t="s">
        <v>6005</v>
      </c>
      <c r="C1363" s="526" t="s">
        <v>114</v>
      </c>
      <c r="D1363" s="527" t="n">
        <v>57.15</v>
      </c>
    </row>
    <row r="1364" customFormat="false" ht="15" hidden="false" customHeight="false" outlineLevel="0" collapsed="false">
      <c r="A1364" s="526" t="n">
        <v>94447</v>
      </c>
      <c r="B1364" s="526" t="s">
        <v>6006</v>
      </c>
      <c r="C1364" s="526" t="s">
        <v>114</v>
      </c>
      <c r="D1364" s="527" t="n">
        <v>51.57</v>
      </c>
    </row>
    <row r="1365" customFormat="false" ht="15" hidden="false" customHeight="false" outlineLevel="0" collapsed="false">
      <c r="A1365" s="526" t="n">
        <v>94448</v>
      </c>
      <c r="B1365" s="526" t="s">
        <v>6007</v>
      </c>
      <c r="C1365" s="526" t="s">
        <v>114</v>
      </c>
      <c r="D1365" s="527" t="n">
        <v>57.15</v>
      </c>
    </row>
    <row r="1366" customFormat="false" ht="15" hidden="false" customHeight="false" outlineLevel="0" collapsed="false">
      <c r="A1366" s="526" t="n">
        <v>94207</v>
      </c>
      <c r="B1366" s="526" t="s">
        <v>6008</v>
      </c>
      <c r="C1366" s="526" t="s">
        <v>114</v>
      </c>
      <c r="D1366" s="527" t="n">
        <v>44.93</v>
      </c>
    </row>
    <row r="1367" customFormat="false" ht="15" hidden="false" customHeight="false" outlineLevel="0" collapsed="false">
      <c r="A1367" s="526" t="n">
        <v>94210</v>
      </c>
      <c r="B1367" s="526" t="s">
        <v>6009</v>
      </c>
      <c r="C1367" s="526" t="s">
        <v>114</v>
      </c>
      <c r="D1367" s="527" t="n">
        <v>47.56</v>
      </c>
    </row>
    <row r="1368" customFormat="false" ht="15" hidden="false" customHeight="false" outlineLevel="0" collapsed="false">
      <c r="A1368" s="526" t="n">
        <v>94218</v>
      </c>
      <c r="B1368" s="526" t="s">
        <v>6010</v>
      </c>
      <c r="C1368" s="526" t="s">
        <v>114</v>
      </c>
      <c r="D1368" s="527" t="n">
        <v>110.18</v>
      </c>
    </row>
    <row r="1369" customFormat="false" ht="15" hidden="false" customHeight="false" outlineLevel="0" collapsed="false">
      <c r="A1369" s="526" t="n">
        <v>94213</v>
      </c>
      <c r="B1369" s="526" t="s">
        <v>338</v>
      </c>
      <c r="C1369" s="526" t="s">
        <v>114</v>
      </c>
      <c r="D1369" s="527" t="n">
        <v>72.5</v>
      </c>
    </row>
    <row r="1370" customFormat="false" ht="15" hidden="false" customHeight="false" outlineLevel="0" collapsed="false">
      <c r="A1370" s="526" t="n">
        <v>94216</v>
      </c>
      <c r="B1370" s="526" t="s">
        <v>113</v>
      </c>
      <c r="C1370" s="526" t="s">
        <v>114</v>
      </c>
      <c r="D1370" s="527" t="n">
        <v>201.35</v>
      </c>
    </row>
    <row r="1371" customFormat="false" ht="15" hidden="false" customHeight="false" outlineLevel="0" collapsed="false">
      <c r="A1371" s="526" t="n">
        <v>94219</v>
      </c>
      <c r="B1371" s="526" t="s">
        <v>6011</v>
      </c>
      <c r="C1371" s="526" t="s">
        <v>120</v>
      </c>
      <c r="D1371" s="527" t="n">
        <v>33.97</v>
      </c>
    </row>
    <row r="1372" customFormat="false" ht="15" hidden="false" customHeight="false" outlineLevel="0" collapsed="false">
      <c r="A1372" s="526" t="n">
        <v>94220</v>
      </c>
      <c r="B1372" s="526" t="s">
        <v>6012</v>
      </c>
      <c r="C1372" s="526" t="s">
        <v>120</v>
      </c>
      <c r="D1372" s="527" t="n">
        <v>59.44</v>
      </c>
    </row>
    <row r="1373" customFormat="false" ht="15" hidden="false" customHeight="false" outlineLevel="0" collapsed="false">
      <c r="A1373" s="526" t="n">
        <v>94221</v>
      </c>
      <c r="B1373" s="526" t="s">
        <v>6013</v>
      </c>
      <c r="C1373" s="526" t="s">
        <v>120</v>
      </c>
      <c r="D1373" s="527" t="n">
        <v>27.48</v>
      </c>
    </row>
    <row r="1374" customFormat="false" ht="15" hidden="false" customHeight="false" outlineLevel="0" collapsed="false">
      <c r="A1374" s="526" t="n">
        <v>94222</v>
      </c>
      <c r="B1374" s="526" t="s">
        <v>6014</v>
      </c>
      <c r="C1374" s="526" t="s">
        <v>120</v>
      </c>
      <c r="D1374" s="527" t="n">
        <v>52.95</v>
      </c>
    </row>
    <row r="1375" customFormat="false" ht="15" hidden="false" customHeight="false" outlineLevel="0" collapsed="false">
      <c r="A1375" s="526" t="n">
        <v>94223</v>
      </c>
      <c r="B1375" s="526" t="s">
        <v>6015</v>
      </c>
      <c r="C1375" s="526" t="s">
        <v>120</v>
      </c>
      <c r="D1375" s="527" t="n">
        <v>80.89</v>
      </c>
    </row>
    <row r="1376" customFormat="false" ht="15" hidden="false" customHeight="false" outlineLevel="0" collapsed="false">
      <c r="A1376" s="526" t="n">
        <v>94451</v>
      </c>
      <c r="B1376" s="526" t="s">
        <v>6016</v>
      </c>
      <c r="C1376" s="526" t="s">
        <v>120</v>
      </c>
      <c r="D1376" s="527" t="n">
        <v>89.22</v>
      </c>
    </row>
    <row r="1377" customFormat="false" ht="15" hidden="false" customHeight="false" outlineLevel="0" collapsed="false">
      <c r="A1377" s="526" t="n">
        <v>100325</v>
      </c>
      <c r="B1377" s="526" t="s">
        <v>6017</v>
      </c>
      <c r="C1377" s="526" t="s">
        <v>120</v>
      </c>
      <c r="D1377" s="527" t="n">
        <v>86.85</v>
      </c>
    </row>
    <row r="1378" customFormat="false" ht="15" hidden="false" customHeight="false" outlineLevel="0" collapsed="false">
      <c r="A1378" s="526" t="n">
        <v>100327</v>
      </c>
      <c r="B1378" s="526" t="s">
        <v>6018</v>
      </c>
      <c r="C1378" s="526" t="s">
        <v>120</v>
      </c>
      <c r="D1378" s="527" t="n">
        <v>53.52</v>
      </c>
    </row>
    <row r="1379" customFormat="false" ht="15" hidden="false" customHeight="false" outlineLevel="0" collapsed="false">
      <c r="A1379" s="526" t="n">
        <v>100328</v>
      </c>
      <c r="B1379" s="526" t="s">
        <v>6019</v>
      </c>
      <c r="C1379" s="526" t="s">
        <v>114</v>
      </c>
      <c r="D1379" s="527" t="n">
        <v>13.61</v>
      </c>
    </row>
    <row r="1380" customFormat="false" ht="15" hidden="false" customHeight="false" outlineLevel="0" collapsed="false">
      <c r="A1380" s="526" t="n">
        <v>100329</v>
      </c>
      <c r="B1380" s="526" t="s">
        <v>6020</v>
      </c>
      <c r="C1380" s="526" t="s">
        <v>114</v>
      </c>
      <c r="D1380" s="527" t="n">
        <v>16.9</v>
      </c>
    </row>
    <row r="1381" customFormat="false" ht="15" hidden="false" customHeight="false" outlineLevel="0" collapsed="false">
      <c r="A1381" s="526" t="n">
        <v>100330</v>
      </c>
      <c r="B1381" s="526" t="s">
        <v>6021</v>
      </c>
      <c r="C1381" s="526" t="s">
        <v>114</v>
      </c>
      <c r="D1381" s="527" t="n">
        <v>18.48</v>
      </c>
    </row>
    <row r="1382" customFormat="false" ht="15" hidden="false" customHeight="false" outlineLevel="0" collapsed="false">
      <c r="A1382" s="526" t="n">
        <v>100331</v>
      </c>
      <c r="B1382" s="526" t="s">
        <v>6022</v>
      </c>
      <c r="C1382" s="526" t="s">
        <v>114</v>
      </c>
      <c r="D1382" s="527" t="n">
        <v>24.09</v>
      </c>
    </row>
    <row r="1383" customFormat="false" ht="15" hidden="false" customHeight="false" outlineLevel="0" collapsed="false">
      <c r="A1383" s="526" t="n">
        <v>100434</v>
      </c>
      <c r="B1383" s="526" t="s">
        <v>6023</v>
      </c>
      <c r="C1383" s="526" t="s">
        <v>120</v>
      </c>
      <c r="D1383" s="527" t="n">
        <v>143.97</v>
      </c>
    </row>
    <row r="1384" customFormat="false" ht="15" hidden="false" customHeight="false" outlineLevel="0" collapsed="false">
      <c r="A1384" s="526" t="n">
        <v>100435</v>
      </c>
      <c r="B1384" s="526" t="s">
        <v>6024</v>
      </c>
      <c r="C1384" s="526" t="s">
        <v>120</v>
      </c>
      <c r="D1384" s="527" t="n">
        <v>55.49</v>
      </c>
    </row>
    <row r="1385" customFormat="false" ht="15" hidden="false" customHeight="false" outlineLevel="0" collapsed="false">
      <c r="A1385" s="526" t="n">
        <v>94227</v>
      </c>
      <c r="B1385" s="526" t="s">
        <v>217</v>
      </c>
      <c r="C1385" s="526" t="s">
        <v>120</v>
      </c>
      <c r="D1385" s="527" t="n">
        <v>56.5</v>
      </c>
    </row>
    <row r="1386" customFormat="false" ht="15" hidden="false" customHeight="false" outlineLevel="0" collapsed="false">
      <c r="A1386" s="526" t="n">
        <v>94228</v>
      </c>
      <c r="B1386" s="526" t="s">
        <v>6025</v>
      </c>
      <c r="C1386" s="526" t="s">
        <v>120</v>
      </c>
      <c r="D1386" s="527" t="n">
        <v>77.38</v>
      </c>
    </row>
    <row r="1387" customFormat="false" ht="15" hidden="false" customHeight="false" outlineLevel="0" collapsed="false">
      <c r="A1387" s="526" t="n">
        <v>94229</v>
      </c>
      <c r="B1387" s="526" t="s">
        <v>398</v>
      </c>
      <c r="C1387" s="526" t="s">
        <v>120</v>
      </c>
      <c r="D1387" s="527" t="n">
        <v>149.68</v>
      </c>
    </row>
    <row r="1388" customFormat="false" ht="15" hidden="false" customHeight="false" outlineLevel="0" collapsed="false">
      <c r="A1388" s="526" t="n">
        <v>94231</v>
      </c>
      <c r="B1388" s="526" t="s">
        <v>197</v>
      </c>
      <c r="C1388" s="526" t="s">
        <v>120</v>
      </c>
      <c r="D1388" s="527" t="n">
        <v>47.07</v>
      </c>
    </row>
    <row r="1389" customFormat="false" ht="15" hidden="false" customHeight="false" outlineLevel="0" collapsed="false">
      <c r="A1389" s="526" t="n">
        <v>94449</v>
      </c>
      <c r="B1389" s="526" t="s">
        <v>6026</v>
      </c>
      <c r="C1389" s="526" t="s">
        <v>114</v>
      </c>
      <c r="D1389" s="527" t="n">
        <v>80.56</v>
      </c>
    </row>
    <row r="1390" customFormat="false" ht="15" hidden="false" customHeight="false" outlineLevel="0" collapsed="false">
      <c r="A1390" s="526" t="n">
        <v>92255</v>
      </c>
      <c r="B1390" s="526" t="s">
        <v>6027</v>
      </c>
      <c r="C1390" s="526" t="s">
        <v>134</v>
      </c>
      <c r="D1390" s="527" t="n">
        <v>179.95</v>
      </c>
    </row>
    <row r="1391" customFormat="false" ht="15" hidden="false" customHeight="false" outlineLevel="0" collapsed="false">
      <c r="A1391" s="526" t="n">
        <v>92256</v>
      </c>
      <c r="B1391" s="526" t="s">
        <v>6028</v>
      </c>
      <c r="C1391" s="526" t="s">
        <v>134</v>
      </c>
      <c r="D1391" s="527" t="n">
        <v>219.26</v>
      </c>
    </row>
    <row r="1392" customFormat="false" ht="15" hidden="false" customHeight="false" outlineLevel="0" collapsed="false">
      <c r="A1392" s="526" t="n">
        <v>92257</v>
      </c>
      <c r="B1392" s="526" t="s">
        <v>6029</v>
      </c>
      <c r="C1392" s="526" t="s">
        <v>134</v>
      </c>
      <c r="D1392" s="527" t="n">
        <v>258.17</v>
      </c>
    </row>
    <row r="1393" customFormat="false" ht="15" hidden="false" customHeight="false" outlineLevel="0" collapsed="false">
      <c r="A1393" s="526" t="n">
        <v>92258</v>
      </c>
      <c r="B1393" s="526" t="s">
        <v>6030</v>
      </c>
      <c r="C1393" s="526" t="s">
        <v>134</v>
      </c>
      <c r="D1393" s="527" t="n">
        <v>320.74</v>
      </c>
    </row>
    <row r="1394" customFormat="false" ht="15" hidden="false" customHeight="false" outlineLevel="0" collapsed="false">
      <c r="A1394" s="526" t="n">
        <v>92568</v>
      </c>
      <c r="B1394" s="526" t="s">
        <v>6031</v>
      </c>
      <c r="C1394" s="526" t="s">
        <v>114</v>
      </c>
      <c r="D1394" s="527" t="n">
        <v>127.61</v>
      </c>
    </row>
    <row r="1395" customFormat="false" ht="15" hidden="false" customHeight="false" outlineLevel="0" collapsed="false">
      <c r="A1395" s="526" t="n">
        <v>92569</v>
      </c>
      <c r="B1395" s="526" t="s">
        <v>6032</v>
      </c>
      <c r="C1395" s="526" t="s">
        <v>114</v>
      </c>
      <c r="D1395" s="527" t="n">
        <v>71.63</v>
      </c>
    </row>
    <row r="1396" customFormat="false" ht="15" hidden="false" customHeight="false" outlineLevel="0" collapsed="false">
      <c r="A1396" s="526" t="n">
        <v>92570</v>
      </c>
      <c r="B1396" s="526" t="s">
        <v>6033</v>
      </c>
      <c r="C1396" s="526" t="s">
        <v>114</v>
      </c>
      <c r="D1396" s="527" t="n">
        <v>45.8</v>
      </c>
    </row>
    <row r="1397" customFormat="false" ht="15" hidden="false" customHeight="false" outlineLevel="0" collapsed="false">
      <c r="A1397" s="526" t="n">
        <v>92571</v>
      </c>
      <c r="B1397" s="526" t="s">
        <v>6034</v>
      </c>
      <c r="C1397" s="526" t="s">
        <v>114</v>
      </c>
      <c r="D1397" s="527" t="n">
        <v>135.36</v>
      </c>
    </row>
    <row r="1398" customFormat="false" ht="15" hidden="false" customHeight="false" outlineLevel="0" collapsed="false">
      <c r="A1398" s="526" t="n">
        <v>92572</v>
      </c>
      <c r="B1398" s="526" t="s">
        <v>6035</v>
      </c>
      <c r="C1398" s="526" t="s">
        <v>114</v>
      </c>
      <c r="D1398" s="527" t="n">
        <v>81.81</v>
      </c>
    </row>
    <row r="1399" customFormat="false" ht="15" hidden="false" customHeight="false" outlineLevel="0" collapsed="false">
      <c r="A1399" s="526" t="n">
        <v>92573</v>
      </c>
      <c r="B1399" s="526" t="s">
        <v>6036</v>
      </c>
      <c r="C1399" s="526" t="s">
        <v>114</v>
      </c>
      <c r="D1399" s="527" t="n">
        <v>49.08</v>
      </c>
    </row>
    <row r="1400" customFormat="false" ht="15" hidden="false" customHeight="false" outlineLevel="0" collapsed="false">
      <c r="A1400" s="526" t="n">
        <v>92574</v>
      </c>
      <c r="B1400" s="526" t="s">
        <v>6037</v>
      </c>
      <c r="C1400" s="526" t="s">
        <v>114</v>
      </c>
      <c r="D1400" s="527" t="n">
        <v>129.67</v>
      </c>
    </row>
    <row r="1401" customFormat="false" ht="15" hidden="false" customHeight="false" outlineLevel="0" collapsed="false">
      <c r="A1401" s="526" t="n">
        <v>92575</v>
      </c>
      <c r="B1401" s="526" t="s">
        <v>6038</v>
      </c>
      <c r="C1401" s="526" t="s">
        <v>114</v>
      </c>
      <c r="D1401" s="527" t="n">
        <v>65.51</v>
      </c>
    </row>
    <row r="1402" customFormat="false" ht="15" hidden="false" customHeight="false" outlineLevel="0" collapsed="false">
      <c r="A1402" s="526" t="n">
        <v>92576</v>
      </c>
      <c r="B1402" s="526" t="s">
        <v>6039</v>
      </c>
      <c r="C1402" s="526" t="s">
        <v>114</v>
      </c>
      <c r="D1402" s="527" t="n">
        <v>36.22</v>
      </c>
    </row>
    <row r="1403" customFormat="false" ht="15" hidden="false" customHeight="false" outlineLevel="0" collapsed="false">
      <c r="A1403" s="526" t="n">
        <v>92577</v>
      </c>
      <c r="B1403" s="526" t="s">
        <v>6040</v>
      </c>
      <c r="C1403" s="526" t="s">
        <v>114</v>
      </c>
      <c r="D1403" s="527" t="n">
        <v>137.86</v>
      </c>
    </row>
    <row r="1404" customFormat="false" ht="15" hidden="false" customHeight="false" outlineLevel="0" collapsed="false">
      <c r="A1404" s="526" t="n">
        <v>92578</v>
      </c>
      <c r="B1404" s="526" t="s">
        <v>6041</v>
      </c>
      <c r="C1404" s="526" t="s">
        <v>114</v>
      </c>
      <c r="D1404" s="527" t="n">
        <v>70.08</v>
      </c>
    </row>
    <row r="1405" customFormat="false" ht="15" hidden="false" customHeight="false" outlineLevel="0" collapsed="false">
      <c r="A1405" s="526" t="n">
        <v>92579</v>
      </c>
      <c r="B1405" s="526" t="s">
        <v>6042</v>
      </c>
      <c r="C1405" s="526" t="s">
        <v>114</v>
      </c>
      <c r="D1405" s="527" t="n">
        <v>38.84</v>
      </c>
    </row>
    <row r="1406" customFormat="false" ht="15" hidden="false" customHeight="false" outlineLevel="0" collapsed="false">
      <c r="A1406" s="526" t="n">
        <v>92580</v>
      </c>
      <c r="B1406" s="526" t="s">
        <v>6043</v>
      </c>
      <c r="C1406" s="526" t="s">
        <v>114</v>
      </c>
      <c r="D1406" s="527" t="n">
        <v>48.31</v>
      </c>
    </row>
    <row r="1407" customFormat="false" ht="15" hidden="false" customHeight="false" outlineLevel="0" collapsed="false">
      <c r="A1407" s="526" t="n">
        <v>92581</v>
      </c>
      <c r="B1407" s="526" t="s">
        <v>6044</v>
      </c>
      <c r="C1407" s="526" t="s">
        <v>114</v>
      </c>
      <c r="D1407" s="527" t="n">
        <v>50.45</v>
      </c>
    </row>
    <row r="1408" customFormat="false" ht="15" hidden="false" customHeight="false" outlineLevel="0" collapsed="false">
      <c r="A1408" s="526" t="n">
        <v>92582</v>
      </c>
      <c r="B1408" s="526" t="s">
        <v>6045</v>
      </c>
      <c r="C1408" s="526" t="s">
        <v>134</v>
      </c>
      <c r="D1408" s="527" t="n">
        <v>704.31</v>
      </c>
    </row>
    <row r="1409" customFormat="false" ht="15" hidden="false" customHeight="false" outlineLevel="0" collapsed="false">
      <c r="A1409" s="526" t="n">
        <v>92584</v>
      </c>
      <c r="B1409" s="526" t="s">
        <v>6046</v>
      </c>
      <c r="C1409" s="526" t="s">
        <v>134</v>
      </c>
      <c r="D1409" s="527" t="n">
        <v>827.25</v>
      </c>
    </row>
    <row r="1410" customFormat="false" ht="15" hidden="false" customHeight="false" outlineLevel="0" collapsed="false">
      <c r="A1410" s="526" t="n">
        <v>92586</v>
      </c>
      <c r="B1410" s="526" t="s">
        <v>6047</v>
      </c>
      <c r="C1410" s="526" t="s">
        <v>134</v>
      </c>
      <c r="D1410" s="527" t="n">
        <v>950.19</v>
      </c>
    </row>
    <row r="1411" customFormat="false" ht="15" hidden="false" customHeight="false" outlineLevel="0" collapsed="false">
      <c r="A1411" s="526" t="n">
        <v>92588</v>
      </c>
      <c r="B1411" s="526" t="s">
        <v>6048</v>
      </c>
      <c r="C1411" s="526" t="s">
        <v>134</v>
      </c>
      <c r="D1411" s="528" t="n">
        <v>1199.1</v>
      </c>
    </row>
    <row r="1412" customFormat="false" ht="15" hidden="false" customHeight="false" outlineLevel="0" collapsed="false">
      <c r="A1412" s="526" t="n">
        <v>92590</v>
      </c>
      <c r="B1412" s="526" t="s">
        <v>6049</v>
      </c>
      <c r="C1412" s="526" t="s">
        <v>134</v>
      </c>
      <c r="D1412" s="528" t="n">
        <v>1322.04</v>
      </c>
    </row>
    <row r="1413" customFormat="false" ht="15" hidden="false" customHeight="false" outlineLevel="0" collapsed="false">
      <c r="A1413" s="526" t="n">
        <v>92592</v>
      </c>
      <c r="B1413" s="526" t="s">
        <v>6050</v>
      </c>
      <c r="C1413" s="526" t="s">
        <v>134</v>
      </c>
      <c r="D1413" s="528" t="n">
        <v>1483.89</v>
      </c>
    </row>
    <row r="1414" customFormat="false" ht="15" hidden="false" customHeight="false" outlineLevel="0" collapsed="false">
      <c r="A1414" s="526" t="n">
        <v>92594</v>
      </c>
      <c r="B1414" s="526" t="s">
        <v>6051</v>
      </c>
      <c r="C1414" s="526" t="s">
        <v>134</v>
      </c>
      <c r="D1414" s="528" t="n">
        <v>1724.6</v>
      </c>
    </row>
    <row r="1415" customFormat="false" ht="15" hidden="false" customHeight="false" outlineLevel="0" collapsed="false">
      <c r="A1415" s="526" t="n">
        <v>92596</v>
      </c>
      <c r="B1415" s="526" t="s">
        <v>6052</v>
      </c>
      <c r="C1415" s="526" t="s">
        <v>134</v>
      </c>
      <c r="D1415" s="528" t="n">
        <v>1915.37</v>
      </c>
    </row>
    <row r="1416" customFormat="false" ht="15" hidden="false" customHeight="false" outlineLevel="0" collapsed="false">
      <c r="A1416" s="526" t="n">
        <v>92598</v>
      </c>
      <c r="B1416" s="526" t="s">
        <v>6053</v>
      </c>
      <c r="C1416" s="526" t="s">
        <v>134</v>
      </c>
      <c r="D1416" s="528" t="n">
        <v>2038.31</v>
      </c>
    </row>
    <row r="1417" customFormat="false" ht="15" hidden="false" customHeight="false" outlineLevel="0" collapsed="false">
      <c r="A1417" s="526" t="n">
        <v>92600</v>
      </c>
      <c r="B1417" s="526" t="s">
        <v>6054</v>
      </c>
      <c r="C1417" s="526" t="s">
        <v>134</v>
      </c>
      <c r="D1417" s="528" t="n">
        <v>2192.36</v>
      </c>
    </row>
    <row r="1418" customFormat="false" ht="15" hidden="false" customHeight="false" outlineLevel="0" collapsed="false">
      <c r="A1418" s="526" t="n">
        <v>92602</v>
      </c>
      <c r="B1418" s="526" t="s">
        <v>6055</v>
      </c>
      <c r="C1418" s="526" t="s">
        <v>134</v>
      </c>
      <c r="D1418" s="527" t="n">
        <v>704.31</v>
      </c>
    </row>
    <row r="1419" customFormat="false" ht="15" hidden="false" customHeight="false" outlineLevel="0" collapsed="false">
      <c r="A1419" s="526" t="n">
        <v>92604</v>
      </c>
      <c r="B1419" s="526" t="s">
        <v>6056</v>
      </c>
      <c r="C1419" s="526" t="s">
        <v>134</v>
      </c>
      <c r="D1419" s="527" t="n">
        <v>796.14</v>
      </c>
    </row>
    <row r="1420" customFormat="false" ht="15" hidden="false" customHeight="false" outlineLevel="0" collapsed="false">
      <c r="A1420" s="526" t="n">
        <v>92606</v>
      </c>
      <c r="B1420" s="526" t="s">
        <v>6057</v>
      </c>
      <c r="C1420" s="526" t="s">
        <v>134</v>
      </c>
      <c r="D1420" s="527" t="n">
        <v>919.08</v>
      </c>
    </row>
    <row r="1421" customFormat="false" ht="15" hidden="false" customHeight="false" outlineLevel="0" collapsed="false">
      <c r="A1421" s="526" t="n">
        <v>92608</v>
      </c>
      <c r="B1421" s="526" t="s">
        <v>6058</v>
      </c>
      <c r="C1421" s="526" t="s">
        <v>134</v>
      </c>
      <c r="D1421" s="528" t="n">
        <v>1136.88</v>
      </c>
    </row>
    <row r="1422" customFormat="false" ht="15" hidden="false" customHeight="false" outlineLevel="0" collapsed="false">
      <c r="A1422" s="526" t="n">
        <v>92610</v>
      </c>
      <c r="B1422" s="526" t="s">
        <v>6059</v>
      </c>
      <c r="C1422" s="526" t="s">
        <v>134</v>
      </c>
      <c r="D1422" s="528" t="n">
        <v>1259.82</v>
      </c>
    </row>
    <row r="1423" customFormat="false" ht="15" hidden="false" customHeight="false" outlineLevel="0" collapsed="false">
      <c r="A1423" s="526" t="n">
        <v>92612</v>
      </c>
      <c r="B1423" s="526" t="s">
        <v>6060</v>
      </c>
      <c r="C1423" s="526" t="s">
        <v>134</v>
      </c>
      <c r="D1423" s="528" t="n">
        <v>1421.67</v>
      </c>
    </row>
    <row r="1424" customFormat="false" ht="15" hidden="false" customHeight="false" outlineLevel="0" collapsed="false">
      <c r="A1424" s="526" t="n">
        <v>92614</v>
      </c>
      <c r="B1424" s="526" t="s">
        <v>6061</v>
      </c>
      <c r="C1424" s="526" t="s">
        <v>134</v>
      </c>
      <c r="D1424" s="528" t="n">
        <v>1600.16</v>
      </c>
    </row>
    <row r="1425" customFormat="false" ht="15" hidden="false" customHeight="false" outlineLevel="0" collapsed="false">
      <c r="A1425" s="526" t="n">
        <v>92616</v>
      </c>
      <c r="B1425" s="526" t="s">
        <v>6062</v>
      </c>
      <c r="C1425" s="526" t="s">
        <v>134</v>
      </c>
      <c r="D1425" s="528" t="n">
        <v>1822.04</v>
      </c>
    </row>
    <row r="1426" customFormat="false" ht="15" hidden="false" customHeight="false" outlineLevel="0" collapsed="false">
      <c r="A1426" s="526" t="n">
        <v>92618</v>
      </c>
      <c r="B1426" s="526" t="s">
        <v>6063</v>
      </c>
      <c r="C1426" s="526" t="s">
        <v>134</v>
      </c>
      <c r="D1426" s="528" t="n">
        <v>1944.98</v>
      </c>
    </row>
    <row r="1427" customFormat="false" ht="15" hidden="false" customHeight="false" outlineLevel="0" collapsed="false">
      <c r="A1427" s="526" t="n">
        <v>92620</v>
      </c>
      <c r="B1427" s="526" t="s">
        <v>6064</v>
      </c>
      <c r="C1427" s="526" t="s">
        <v>134</v>
      </c>
      <c r="D1427" s="528" t="n">
        <v>2067.92</v>
      </c>
    </row>
    <row r="1428" customFormat="false" ht="15" hidden="false" customHeight="false" outlineLevel="0" collapsed="false">
      <c r="A1428" s="526" t="n">
        <v>100357</v>
      </c>
      <c r="B1428" s="526" t="s">
        <v>6065</v>
      </c>
      <c r="C1428" s="526" t="s">
        <v>134</v>
      </c>
      <c r="D1428" s="528" t="n">
        <v>1153.19</v>
      </c>
    </row>
    <row r="1429" customFormat="false" ht="15" hidden="false" customHeight="false" outlineLevel="0" collapsed="false">
      <c r="A1429" s="526" t="n">
        <v>100358</v>
      </c>
      <c r="B1429" s="526" t="s">
        <v>6066</v>
      </c>
      <c r="C1429" s="526" t="s">
        <v>134</v>
      </c>
      <c r="D1429" s="528" t="n">
        <v>1544.22</v>
      </c>
    </row>
    <row r="1430" customFormat="false" ht="15" hidden="false" customHeight="false" outlineLevel="0" collapsed="false">
      <c r="A1430" s="526" t="n">
        <v>100359</v>
      </c>
      <c r="B1430" s="526" t="s">
        <v>6067</v>
      </c>
      <c r="C1430" s="526" t="s">
        <v>134</v>
      </c>
      <c r="D1430" s="528" t="n">
        <v>1629.28</v>
      </c>
    </row>
    <row r="1431" customFormat="false" ht="15" hidden="false" customHeight="false" outlineLevel="0" collapsed="false">
      <c r="A1431" s="526" t="n">
        <v>100360</v>
      </c>
      <c r="B1431" s="526" t="s">
        <v>6068</v>
      </c>
      <c r="C1431" s="526" t="s">
        <v>134</v>
      </c>
      <c r="D1431" s="528" t="n">
        <v>1807.85</v>
      </c>
    </row>
    <row r="1432" customFormat="false" ht="15" hidden="false" customHeight="false" outlineLevel="0" collapsed="false">
      <c r="A1432" s="526" t="n">
        <v>100361</v>
      </c>
      <c r="B1432" s="526" t="s">
        <v>6069</v>
      </c>
      <c r="C1432" s="526" t="s">
        <v>134</v>
      </c>
      <c r="D1432" s="528" t="n">
        <v>2235.1</v>
      </c>
    </row>
    <row r="1433" customFormat="false" ht="15" hidden="false" customHeight="false" outlineLevel="0" collapsed="false">
      <c r="A1433" s="526" t="n">
        <v>100362</v>
      </c>
      <c r="B1433" s="526" t="s">
        <v>6070</v>
      </c>
      <c r="C1433" s="526" t="s">
        <v>134</v>
      </c>
      <c r="D1433" s="528" t="n">
        <v>2902.3</v>
      </c>
    </row>
    <row r="1434" customFormat="false" ht="15" hidden="false" customHeight="false" outlineLevel="0" collapsed="false">
      <c r="A1434" s="526" t="n">
        <v>100363</v>
      </c>
      <c r="B1434" s="526" t="s">
        <v>6071</v>
      </c>
      <c r="C1434" s="526" t="s">
        <v>134</v>
      </c>
      <c r="D1434" s="528" t="n">
        <v>3006.13</v>
      </c>
    </row>
    <row r="1435" customFormat="false" ht="15" hidden="false" customHeight="false" outlineLevel="0" collapsed="false">
      <c r="A1435" s="526" t="n">
        <v>100364</v>
      </c>
      <c r="B1435" s="526" t="s">
        <v>6072</v>
      </c>
      <c r="C1435" s="526" t="s">
        <v>134</v>
      </c>
      <c r="D1435" s="528" t="n">
        <v>3270.33</v>
      </c>
    </row>
    <row r="1436" customFormat="false" ht="15" hidden="false" customHeight="false" outlineLevel="0" collapsed="false">
      <c r="A1436" s="526" t="n">
        <v>100365</v>
      </c>
      <c r="B1436" s="526" t="s">
        <v>6073</v>
      </c>
      <c r="C1436" s="526" t="s">
        <v>134</v>
      </c>
      <c r="D1436" s="528" t="n">
        <v>3760.41</v>
      </c>
    </row>
    <row r="1437" customFormat="false" ht="15" hidden="false" customHeight="false" outlineLevel="0" collapsed="false">
      <c r="A1437" s="526" t="n">
        <v>100366</v>
      </c>
      <c r="B1437" s="526" t="s">
        <v>6074</v>
      </c>
      <c r="C1437" s="526" t="s">
        <v>134</v>
      </c>
      <c r="D1437" s="528" t="n">
        <v>4039.7</v>
      </c>
    </row>
    <row r="1438" customFormat="false" ht="15" hidden="false" customHeight="false" outlineLevel="0" collapsed="false">
      <c r="A1438" s="526" t="n">
        <v>100367</v>
      </c>
      <c r="B1438" s="526" t="s">
        <v>6075</v>
      </c>
      <c r="C1438" s="526" t="s">
        <v>134</v>
      </c>
      <c r="D1438" s="528" t="n">
        <v>1120.53</v>
      </c>
    </row>
    <row r="1439" customFormat="false" ht="15" hidden="false" customHeight="false" outlineLevel="0" collapsed="false">
      <c r="A1439" s="526" t="n">
        <v>100368</v>
      </c>
      <c r="B1439" s="526" t="s">
        <v>6076</v>
      </c>
      <c r="C1439" s="526" t="s">
        <v>134</v>
      </c>
      <c r="D1439" s="528" t="n">
        <v>1503.94</v>
      </c>
    </row>
    <row r="1440" customFormat="false" ht="15" hidden="false" customHeight="false" outlineLevel="0" collapsed="false">
      <c r="A1440" s="526" t="n">
        <v>100369</v>
      </c>
      <c r="B1440" s="526" t="s">
        <v>6077</v>
      </c>
      <c r="C1440" s="526" t="s">
        <v>134</v>
      </c>
      <c r="D1440" s="528" t="n">
        <v>1589.01</v>
      </c>
    </row>
    <row r="1441" customFormat="false" ht="15" hidden="false" customHeight="false" outlineLevel="0" collapsed="false">
      <c r="A1441" s="526" t="n">
        <v>100370</v>
      </c>
      <c r="B1441" s="526" t="s">
        <v>6078</v>
      </c>
      <c r="C1441" s="526" t="s">
        <v>134</v>
      </c>
      <c r="D1441" s="528" t="n">
        <v>1892.39</v>
      </c>
    </row>
    <row r="1442" customFormat="false" ht="15" hidden="false" customHeight="false" outlineLevel="0" collapsed="false">
      <c r="A1442" s="526" t="n">
        <v>100371</v>
      </c>
      <c r="B1442" s="526" t="s">
        <v>6079</v>
      </c>
      <c r="C1442" s="526" t="s">
        <v>134</v>
      </c>
      <c r="D1442" s="528" t="n">
        <v>2127.7</v>
      </c>
    </row>
    <row r="1443" customFormat="false" ht="15" hidden="false" customHeight="false" outlineLevel="0" collapsed="false">
      <c r="A1443" s="526" t="n">
        <v>100372</v>
      </c>
      <c r="B1443" s="526" t="s">
        <v>6080</v>
      </c>
      <c r="C1443" s="526" t="s">
        <v>134</v>
      </c>
      <c r="D1443" s="528" t="n">
        <v>2718.26</v>
      </c>
    </row>
    <row r="1444" customFormat="false" ht="15" hidden="false" customHeight="false" outlineLevel="0" collapsed="false">
      <c r="A1444" s="526" t="n">
        <v>100373</v>
      </c>
      <c r="B1444" s="526" t="s">
        <v>6081</v>
      </c>
      <c r="C1444" s="526" t="s">
        <v>134</v>
      </c>
      <c r="D1444" s="528" t="n">
        <v>2821.33</v>
      </c>
    </row>
    <row r="1445" customFormat="false" ht="15" hidden="false" customHeight="false" outlineLevel="0" collapsed="false">
      <c r="A1445" s="526" t="n">
        <v>100374</v>
      </c>
      <c r="B1445" s="526" t="s">
        <v>6082</v>
      </c>
      <c r="C1445" s="526" t="s">
        <v>134</v>
      </c>
      <c r="D1445" s="528" t="n">
        <v>3026.98</v>
      </c>
    </row>
    <row r="1446" customFormat="false" ht="15" hidden="false" customHeight="false" outlineLevel="0" collapsed="false">
      <c r="A1446" s="526" t="n">
        <v>100375</v>
      </c>
      <c r="B1446" s="526" t="s">
        <v>6083</v>
      </c>
      <c r="C1446" s="526" t="s">
        <v>134</v>
      </c>
      <c r="D1446" s="528" t="n">
        <v>3397.76</v>
      </c>
    </row>
    <row r="1447" customFormat="false" ht="15" hidden="false" customHeight="false" outlineLevel="0" collapsed="false">
      <c r="A1447" s="526" t="n">
        <v>100376</v>
      </c>
      <c r="B1447" s="526" t="s">
        <v>6084</v>
      </c>
      <c r="C1447" s="526" t="s">
        <v>134</v>
      </c>
      <c r="D1447" s="528" t="n">
        <v>3318.41</v>
      </c>
    </row>
    <row r="1448" customFormat="false" ht="15" hidden="false" customHeight="false" outlineLevel="0" collapsed="false">
      <c r="A1448" s="526" t="n">
        <v>100377</v>
      </c>
      <c r="B1448" s="526" t="s">
        <v>6085</v>
      </c>
      <c r="C1448" s="526" t="s">
        <v>116</v>
      </c>
      <c r="D1448" s="527" t="n">
        <v>11.77</v>
      </c>
    </row>
    <row r="1449" customFormat="false" ht="15" hidden="false" customHeight="false" outlineLevel="0" collapsed="false">
      <c r="A1449" s="526" t="n">
        <v>100378</v>
      </c>
      <c r="B1449" s="526" t="s">
        <v>6086</v>
      </c>
      <c r="C1449" s="526" t="s">
        <v>116</v>
      </c>
      <c r="D1449" s="527" t="n">
        <v>10.93</v>
      </c>
    </row>
    <row r="1450" customFormat="false" ht="15" hidden="false" customHeight="false" outlineLevel="0" collapsed="false">
      <c r="A1450" s="526" t="n">
        <v>100382</v>
      </c>
      <c r="B1450" s="526" t="s">
        <v>6087</v>
      </c>
      <c r="C1450" s="526" t="s">
        <v>114</v>
      </c>
      <c r="D1450" s="527" t="n">
        <v>26.14</v>
      </c>
    </row>
    <row r="1451" customFormat="false" ht="15" hidden="false" customHeight="false" outlineLevel="0" collapsed="false">
      <c r="A1451" s="526" t="n">
        <v>104314</v>
      </c>
      <c r="B1451" s="526" t="s">
        <v>6088</v>
      </c>
      <c r="C1451" s="526" t="s">
        <v>116</v>
      </c>
      <c r="D1451" s="527" t="n">
        <v>11.13</v>
      </c>
    </row>
    <row r="1452" customFormat="false" ht="15" hidden="false" customHeight="false" outlineLevel="0" collapsed="false">
      <c r="A1452" s="526" t="n">
        <v>94444</v>
      </c>
      <c r="B1452" s="526" t="s">
        <v>6089</v>
      </c>
      <c r="C1452" s="526" t="s">
        <v>114</v>
      </c>
      <c r="D1452" s="527" t="n">
        <v>693.76</v>
      </c>
    </row>
    <row r="1453" customFormat="false" ht="15" hidden="false" customHeight="false" outlineLevel="0" collapsed="false">
      <c r="A1453" s="526" t="n">
        <v>104482</v>
      </c>
      <c r="B1453" s="526" t="s">
        <v>6090</v>
      </c>
      <c r="C1453" s="526" t="s">
        <v>4362</v>
      </c>
      <c r="D1453" s="527" t="n">
        <v>27.77</v>
      </c>
    </row>
    <row r="1454" customFormat="false" ht="15" hidden="false" customHeight="false" outlineLevel="0" collapsed="false">
      <c r="A1454" s="526" t="n">
        <v>104184</v>
      </c>
      <c r="B1454" s="526" t="s">
        <v>6091</v>
      </c>
      <c r="C1454" s="526" t="s">
        <v>134</v>
      </c>
      <c r="D1454" s="527" t="n">
        <v>34.33</v>
      </c>
    </row>
    <row r="1455" customFormat="false" ht="15" hidden="false" customHeight="false" outlineLevel="0" collapsed="false">
      <c r="A1455" s="526" t="n">
        <v>104185</v>
      </c>
      <c r="B1455" s="526" t="s">
        <v>6092</v>
      </c>
      <c r="C1455" s="526" t="s">
        <v>134</v>
      </c>
      <c r="D1455" s="527" t="n">
        <v>23.35</v>
      </c>
    </row>
    <row r="1456" customFormat="false" ht="15" hidden="false" customHeight="false" outlineLevel="0" collapsed="false">
      <c r="A1456" s="526" t="n">
        <v>104189</v>
      </c>
      <c r="B1456" s="526" t="s">
        <v>6093</v>
      </c>
      <c r="C1456" s="526" t="s">
        <v>128</v>
      </c>
      <c r="D1456" s="527" t="n">
        <v>261.27</v>
      </c>
    </row>
    <row r="1457" customFormat="false" ht="15" hidden="false" customHeight="false" outlineLevel="0" collapsed="false">
      <c r="A1457" s="526" t="n">
        <v>104190</v>
      </c>
      <c r="B1457" s="526" t="s">
        <v>6094</v>
      </c>
      <c r="C1457" s="526" t="s">
        <v>134</v>
      </c>
      <c r="D1457" s="527" t="n">
        <v>614.85</v>
      </c>
    </row>
    <row r="1458" customFormat="false" ht="15" hidden="false" customHeight="false" outlineLevel="0" collapsed="false">
      <c r="A1458" s="526" t="n">
        <v>102661</v>
      </c>
      <c r="B1458" s="526" t="s">
        <v>6095</v>
      </c>
      <c r="C1458" s="526" t="s">
        <v>120</v>
      </c>
      <c r="D1458" s="527" t="n">
        <v>51.73</v>
      </c>
    </row>
    <row r="1459" customFormat="false" ht="15" hidden="false" customHeight="false" outlineLevel="0" collapsed="false">
      <c r="A1459" s="526" t="n">
        <v>102662</v>
      </c>
      <c r="B1459" s="526" t="s">
        <v>6096</v>
      </c>
      <c r="C1459" s="526" t="s">
        <v>120</v>
      </c>
      <c r="D1459" s="527" t="n">
        <v>99.01</v>
      </c>
    </row>
    <row r="1460" customFormat="false" ht="15" hidden="false" customHeight="false" outlineLevel="0" collapsed="false">
      <c r="A1460" s="526" t="n">
        <v>102663</v>
      </c>
      <c r="B1460" s="526" t="s">
        <v>6097</v>
      </c>
      <c r="C1460" s="526" t="s">
        <v>120</v>
      </c>
      <c r="D1460" s="527" t="n">
        <v>72.62</v>
      </c>
    </row>
    <row r="1461" customFormat="false" ht="15" hidden="false" customHeight="false" outlineLevel="0" collapsed="false">
      <c r="A1461" s="526" t="n">
        <v>102664</v>
      </c>
      <c r="B1461" s="526" t="s">
        <v>6098</v>
      </c>
      <c r="C1461" s="526" t="s">
        <v>120</v>
      </c>
      <c r="D1461" s="527" t="n">
        <v>63.6</v>
      </c>
    </row>
    <row r="1462" customFormat="false" ht="15" hidden="false" customHeight="false" outlineLevel="0" collapsed="false">
      <c r="A1462" s="526" t="n">
        <v>102665</v>
      </c>
      <c r="B1462" s="526" t="s">
        <v>6099</v>
      </c>
      <c r="C1462" s="526" t="s">
        <v>120</v>
      </c>
      <c r="D1462" s="527" t="n">
        <v>39.09</v>
      </c>
    </row>
    <row r="1463" customFormat="false" ht="15" hidden="false" customHeight="false" outlineLevel="0" collapsed="false">
      <c r="A1463" s="526" t="n">
        <v>102666</v>
      </c>
      <c r="B1463" s="526" t="s">
        <v>6100</v>
      </c>
      <c r="C1463" s="526" t="s">
        <v>120</v>
      </c>
      <c r="D1463" s="527" t="n">
        <v>73.07</v>
      </c>
    </row>
    <row r="1464" customFormat="false" ht="15" hidden="false" customHeight="false" outlineLevel="0" collapsed="false">
      <c r="A1464" s="526" t="n">
        <v>102668</v>
      </c>
      <c r="B1464" s="526" t="s">
        <v>6101</v>
      </c>
      <c r="C1464" s="526" t="s">
        <v>120</v>
      </c>
      <c r="D1464" s="527" t="n">
        <v>120.35</v>
      </c>
    </row>
    <row r="1465" customFormat="false" ht="15" hidden="false" customHeight="false" outlineLevel="0" collapsed="false">
      <c r="A1465" s="526" t="n">
        <v>102669</v>
      </c>
      <c r="B1465" s="526" t="s">
        <v>6102</v>
      </c>
      <c r="C1465" s="526" t="s">
        <v>120</v>
      </c>
      <c r="D1465" s="527" t="n">
        <v>94.46</v>
      </c>
    </row>
    <row r="1466" customFormat="false" ht="15" hidden="false" customHeight="false" outlineLevel="0" collapsed="false">
      <c r="A1466" s="526" t="n">
        <v>102670</v>
      </c>
      <c r="B1466" s="526" t="s">
        <v>6103</v>
      </c>
      <c r="C1466" s="526" t="s">
        <v>120</v>
      </c>
      <c r="D1466" s="527" t="n">
        <v>176.07</v>
      </c>
    </row>
    <row r="1467" customFormat="false" ht="15" hidden="false" customHeight="false" outlineLevel="0" collapsed="false">
      <c r="A1467" s="526" t="n">
        <v>102672</v>
      </c>
      <c r="B1467" s="526" t="s">
        <v>6104</v>
      </c>
      <c r="C1467" s="526" t="s">
        <v>120</v>
      </c>
      <c r="D1467" s="527" t="n">
        <v>236.06</v>
      </c>
    </row>
    <row r="1468" customFormat="false" ht="15" hidden="false" customHeight="false" outlineLevel="0" collapsed="false">
      <c r="A1468" s="526" t="n">
        <v>102673</v>
      </c>
      <c r="B1468" s="526" t="s">
        <v>6105</v>
      </c>
      <c r="C1468" s="526" t="s">
        <v>120</v>
      </c>
      <c r="D1468" s="527" t="n">
        <v>221.59</v>
      </c>
    </row>
    <row r="1469" customFormat="false" ht="15" hidden="false" customHeight="false" outlineLevel="0" collapsed="false">
      <c r="A1469" s="526" t="n">
        <v>102674</v>
      </c>
      <c r="B1469" s="526" t="s">
        <v>6106</v>
      </c>
      <c r="C1469" s="526" t="s">
        <v>120</v>
      </c>
      <c r="D1469" s="527" t="n">
        <v>198.09</v>
      </c>
    </row>
    <row r="1470" customFormat="false" ht="15" hidden="false" customHeight="false" outlineLevel="0" collapsed="false">
      <c r="A1470" s="526" t="n">
        <v>102676</v>
      </c>
      <c r="B1470" s="526" t="s">
        <v>6107</v>
      </c>
      <c r="C1470" s="526" t="s">
        <v>120</v>
      </c>
      <c r="D1470" s="527" t="n">
        <v>248.51</v>
      </c>
    </row>
    <row r="1471" customFormat="false" ht="15" hidden="false" customHeight="false" outlineLevel="0" collapsed="false">
      <c r="A1471" s="526" t="n">
        <v>102677</v>
      </c>
      <c r="B1471" s="526" t="s">
        <v>6108</v>
      </c>
      <c r="C1471" s="526" t="s">
        <v>120</v>
      </c>
      <c r="D1471" s="527" t="n">
        <v>224.41</v>
      </c>
    </row>
    <row r="1472" customFormat="false" ht="15" hidden="false" customHeight="false" outlineLevel="0" collapsed="false">
      <c r="A1472" s="526" t="n">
        <v>102678</v>
      </c>
      <c r="B1472" s="526" t="s">
        <v>6109</v>
      </c>
      <c r="C1472" s="526" t="s">
        <v>120</v>
      </c>
      <c r="D1472" s="527" t="n">
        <v>196.29</v>
      </c>
    </row>
    <row r="1473" customFormat="false" ht="15" hidden="false" customHeight="false" outlineLevel="0" collapsed="false">
      <c r="A1473" s="526" t="n">
        <v>102679</v>
      </c>
      <c r="B1473" s="526" t="s">
        <v>6110</v>
      </c>
      <c r="C1473" s="526" t="s">
        <v>120</v>
      </c>
      <c r="D1473" s="527" t="n">
        <v>221.21</v>
      </c>
    </row>
    <row r="1474" customFormat="false" ht="15" hidden="false" customHeight="false" outlineLevel="0" collapsed="false">
      <c r="A1474" s="526" t="n">
        <v>102680</v>
      </c>
      <c r="B1474" s="526" t="s">
        <v>6111</v>
      </c>
      <c r="C1474" s="526" t="s">
        <v>120</v>
      </c>
      <c r="D1474" s="527" t="n">
        <v>206.88</v>
      </c>
    </row>
    <row r="1475" customFormat="false" ht="15" hidden="false" customHeight="false" outlineLevel="0" collapsed="false">
      <c r="A1475" s="526" t="n">
        <v>102681</v>
      </c>
      <c r="B1475" s="526" t="s">
        <v>6112</v>
      </c>
      <c r="C1475" s="526" t="s">
        <v>120</v>
      </c>
      <c r="D1475" s="527" t="n">
        <v>257.29</v>
      </c>
    </row>
    <row r="1476" customFormat="false" ht="15" hidden="false" customHeight="false" outlineLevel="0" collapsed="false">
      <c r="A1476" s="526" t="n">
        <v>102683</v>
      </c>
      <c r="B1476" s="526" t="s">
        <v>6113</v>
      </c>
      <c r="C1476" s="526" t="s">
        <v>120</v>
      </c>
      <c r="D1476" s="527" t="n">
        <v>238.72</v>
      </c>
    </row>
    <row r="1477" customFormat="false" ht="15" hidden="false" customHeight="false" outlineLevel="0" collapsed="false">
      <c r="A1477" s="526" t="n">
        <v>102684</v>
      </c>
      <c r="B1477" s="526" t="s">
        <v>6114</v>
      </c>
      <c r="C1477" s="526" t="s">
        <v>120</v>
      </c>
      <c r="D1477" s="527" t="n">
        <v>231.78</v>
      </c>
    </row>
    <row r="1478" customFormat="false" ht="15" hidden="false" customHeight="false" outlineLevel="0" collapsed="false">
      <c r="A1478" s="526" t="n">
        <v>102685</v>
      </c>
      <c r="B1478" s="526" t="s">
        <v>6115</v>
      </c>
      <c r="C1478" s="526" t="s">
        <v>120</v>
      </c>
      <c r="D1478" s="527" t="n">
        <v>282.22</v>
      </c>
    </row>
    <row r="1479" customFormat="false" ht="15" hidden="false" customHeight="false" outlineLevel="0" collapsed="false">
      <c r="A1479" s="526" t="n">
        <v>102687</v>
      </c>
      <c r="B1479" s="526" t="s">
        <v>6116</v>
      </c>
      <c r="C1479" s="526" t="s">
        <v>120</v>
      </c>
      <c r="D1479" s="527" t="n">
        <v>258.61</v>
      </c>
    </row>
    <row r="1480" customFormat="false" ht="15" hidden="false" customHeight="false" outlineLevel="0" collapsed="false">
      <c r="A1480" s="526" t="n">
        <v>102688</v>
      </c>
      <c r="B1480" s="526" t="s">
        <v>6117</v>
      </c>
      <c r="C1480" s="526" t="s">
        <v>120</v>
      </c>
      <c r="D1480" s="527" t="n">
        <v>57.23</v>
      </c>
    </row>
    <row r="1481" customFormat="false" ht="15" hidden="false" customHeight="false" outlineLevel="0" collapsed="false">
      <c r="A1481" s="526" t="n">
        <v>102689</v>
      </c>
      <c r="B1481" s="526" t="s">
        <v>6118</v>
      </c>
      <c r="C1481" s="526" t="s">
        <v>120</v>
      </c>
      <c r="D1481" s="527" t="n">
        <v>98.99</v>
      </c>
    </row>
    <row r="1482" customFormat="false" ht="15" hidden="false" customHeight="false" outlineLevel="0" collapsed="false">
      <c r="A1482" s="526" t="n">
        <v>102690</v>
      </c>
      <c r="B1482" s="526" t="s">
        <v>6119</v>
      </c>
      <c r="C1482" s="526" t="s">
        <v>120</v>
      </c>
      <c r="D1482" s="527" t="n">
        <v>78.56</v>
      </c>
    </row>
    <row r="1483" customFormat="false" ht="15" hidden="false" customHeight="false" outlineLevel="0" collapsed="false">
      <c r="A1483" s="526" t="n">
        <v>102693</v>
      </c>
      <c r="B1483" s="526" t="s">
        <v>6120</v>
      </c>
      <c r="C1483" s="526" t="s">
        <v>120</v>
      </c>
      <c r="D1483" s="527" t="n">
        <v>123.5</v>
      </c>
    </row>
    <row r="1484" customFormat="false" ht="15" hidden="false" customHeight="false" outlineLevel="0" collapsed="false">
      <c r="A1484" s="526" t="n">
        <v>102694</v>
      </c>
      <c r="B1484" s="526" t="s">
        <v>6121</v>
      </c>
      <c r="C1484" s="526" t="s">
        <v>120</v>
      </c>
      <c r="D1484" s="527" t="n">
        <v>120.15</v>
      </c>
    </row>
    <row r="1485" customFormat="false" ht="15" hidden="false" customHeight="false" outlineLevel="0" collapsed="false">
      <c r="A1485" s="526" t="n">
        <v>102696</v>
      </c>
      <c r="B1485" s="526" t="s">
        <v>6122</v>
      </c>
      <c r="C1485" s="526" t="s">
        <v>120</v>
      </c>
      <c r="D1485" s="527" t="n">
        <v>165.07</v>
      </c>
    </row>
    <row r="1486" customFormat="false" ht="15" hidden="false" customHeight="false" outlineLevel="0" collapsed="false">
      <c r="A1486" s="526" t="n">
        <v>102697</v>
      </c>
      <c r="B1486" s="526" t="s">
        <v>6123</v>
      </c>
      <c r="C1486" s="526" t="s">
        <v>120</v>
      </c>
      <c r="D1486" s="527" t="n">
        <v>145.54</v>
      </c>
    </row>
    <row r="1487" customFormat="false" ht="15" hidden="false" customHeight="false" outlineLevel="0" collapsed="false">
      <c r="A1487" s="526" t="n">
        <v>102703</v>
      </c>
      <c r="B1487" s="526" t="s">
        <v>6124</v>
      </c>
      <c r="C1487" s="526" t="s">
        <v>120</v>
      </c>
      <c r="D1487" s="527" t="n">
        <v>190.46</v>
      </c>
    </row>
    <row r="1488" customFormat="false" ht="15" hidden="false" customHeight="false" outlineLevel="0" collapsed="false">
      <c r="A1488" s="526" t="n">
        <v>102704</v>
      </c>
      <c r="B1488" s="526" t="s">
        <v>6125</v>
      </c>
      <c r="C1488" s="526" t="s">
        <v>120</v>
      </c>
      <c r="D1488" s="527" t="n">
        <v>11</v>
      </c>
    </row>
    <row r="1489" customFormat="false" ht="15" hidden="false" customHeight="false" outlineLevel="0" collapsed="false">
      <c r="A1489" s="526" t="n">
        <v>102705</v>
      </c>
      <c r="B1489" s="526" t="s">
        <v>6126</v>
      </c>
      <c r="C1489" s="526" t="s">
        <v>120</v>
      </c>
      <c r="D1489" s="527" t="n">
        <v>54.88</v>
      </c>
    </row>
    <row r="1490" customFormat="false" ht="15" hidden="false" customHeight="false" outlineLevel="0" collapsed="false">
      <c r="A1490" s="526" t="n">
        <v>102707</v>
      </c>
      <c r="B1490" s="526" t="s">
        <v>6127</v>
      </c>
      <c r="C1490" s="526" t="s">
        <v>120</v>
      </c>
      <c r="D1490" s="527" t="n">
        <v>38.33</v>
      </c>
    </row>
    <row r="1491" customFormat="false" ht="15" hidden="false" customHeight="false" outlineLevel="0" collapsed="false">
      <c r="A1491" s="526" t="n">
        <v>102708</v>
      </c>
      <c r="B1491" s="526" t="s">
        <v>6128</v>
      </c>
      <c r="C1491" s="526" t="s">
        <v>134</v>
      </c>
      <c r="D1491" s="527" t="n">
        <v>22.37</v>
      </c>
    </row>
    <row r="1492" customFormat="false" ht="15" hidden="false" customHeight="false" outlineLevel="0" collapsed="false">
      <c r="A1492" s="526" t="n">
        <v>102710</v>
      </c>
      <c r="B1492" s="526" t="s">
        <v>6129</v>
      </c>
      <c r="C1492" s="526" t="s">
        <v>134</v>
      </c>
      <c r="D1492" s="527" t="n">
        <v>54.45</v>
      </c>
    </row>
    <row r="1493" customFormat="false" ht="15" hidden="false" customHeight="false" outlineLevel="0" collapsed="false">
      <c r="A1493" s="526" t="n">
        <v>102711</v>
      </c>
      <c r="B1493" s="526" t="s">
        <v>6130</v>
      </c>
      <c r="C1493" s="526" t="s">
        <v>134</v>
      </c>
      <c r="D1493" s="527" t="n">
        <v>70.33</v>
      </c>
    </row>
    <row r="1494" customFormat="false" ht="15" hidden="false" customHeight="false" outlineLevel="0" collapsed="false">
      <c r="A1494" s="526" t="n">
        <v>102712</v>
      </c>
      <c r="B1494" s="526" t="s">
        <v>6131</v>
      </c>
      <c r="C1494" s="526" t="s">
        <v>114</v>
      </c>
      <c r="D1494" s="527" t="n">
        <v>9.51</v>
      </c>
    </row>
    <row r="1495" customFormat="false" ht="15" hidden="false" customHeight="false" outlineLevel="0" collapsed="false">
      <c r="A1495" s="526" t="n">
        <v>102713</v>
      </c>
      <c r="B1495" s="526" t="s">
        <v>6132</v>
      </c>
      <c r="C1495" s="526" t="s">
        <v>114</v>
      </c>
      <c r="D1495" s="527" t="n">
        <v>13.09</v>
      </c>
    </row>
    <row r="1496" customFormat="false" ht="15" hidden="false" customHeight="false" outlineLevel="0" collapsed="false">
      <c r="A1496" s="526" t="n">
        <v>102715</v>
      </c>
      <c r="B1496" s="526" t="s">
        <v>6133</v>
      </c>
      <c r="C1496" s="526" t="s">
        <v>114</v>
      </c>
      <c r="D1496" s="527" t="n">
        <v>25.93</v>
      </c>
    </row>
    <row r="1497" customFormat="false" ht="15" hidden="false" customHeight="false" outlineLevel="0" collapsed="false">
      <c r="A1497" s="526" t="n">
        <v>102716</v>
      </c>
      <c r="B1497" s="526" t="s">
        <v>6134</v>
      </c>
      <c r="C1497" s="526" t="s">
        <v>128</v>
      </c>
      <c r="D1497" s="527" t="n">
        <v>248.8</v>
      </c>
    </row>
    <row r="1498" customFormat="false" ht="15" hidden="false" customHeight="false" outlineLevel="0" collapsed="false">
      <c r="A1498" s="526" t="n">
        <v>102717</v>
      </c>
      <c r="B1498" s="526" t="s">
        <v>6135</v>
      </c>
      <c r="C1498" s="526" t="s">
        <v>128</v>
      </c>
      <c r="D1498" s="527" t="n">
        <v>228</v>
      </c>
    </row>
    <row r="1499" customFormat="false" ht="15" hidden="false" customHeight="false" outlineLevel="0" collapsed="false">
      <c r="A1499" s="526" t="n">
        <v>102718</v>
      </c>
      <c r="B1499" s="526" t="s">
        <v>6136</v>
      </c>
      <c r="C1499" s="526" t="s">
        <v>128</v>
      </c>
      <c r="D1499" s="527" t="n">
        <v>258.32</v>
      </c>
    </row>
    <row r="1500" customFormat="false" ht="15" hidden="false" customHeight="false" outlineLevel="0" collapsed="false">
      <c r="A1500" s="526" t="n">
        <v>102719</v>
      </c>
      <c r="B1500" s="526" t="s">
        <v>6137</v>
      </c>
      <c r="C1500" s="526" t="s">
        <v>128</v>
      </c>
      <c r="D1500" s="527" t="n">
        <v>237.52</v>
      </c>
    </row>
    <row r="1501" customFormat="false" ht="15" hidden="false" customHeight="false" outlineLevel="0" collapsed="false">
      <c r="A1501" s="526" t="n">
        <v>102722</v>
      </c>
      <c r="B1501" s="526" t="s">
        <v>6138</v>
      </c>
      <c r="C1501" s="526" t="s">
        <v>120</v>
      </c>
      <c r="D1501" s="527" t="n">
        <v>60.59</v>
      </c>
    </row>
    <row r="1502" customFormat="false" ht="15" hidden="false" customHeight="false" outlineLevel="0" collapsed="false">
      <c r="A1502" s="526" t="n">
        <v>102723</v>
      </c>
      <c r="B1502" s="526" t="s">
        <v>6139</v>
      </c>
      <c r="C1502" s="526" t="s">
        <v>120</v>
      </c>
      <c r="D1502" s="527" t="n">
        <v>61.08</v>
      </c>
    </row>
    <row r="1503" customFormat="false" ht="15" hidden="false" customHeight="false" outlineLevel="0" collapsed="false">
      <c r="A1503" s="526" t="n">
        <v>102724</v>
      </c>
      <c r="B1503" s="526" t="s">
        <v>6140</v>
      </c>
      <c r="C1503" s="526" t="s">
        <v>134</v>
      </c>
      <c r="D1503" s="527" t="n">
        <v>30.65</v>
      </c>
    </row>
    <row r="1504" customFormat="false" ht="15" hidden="false" customHeight="false" outlineLevel="0" collapsed="false">
      <c r="A1504" s="526" t="n">
        <v>102725</v>
      </c>
      <c r="B1504" s="526" t="s">
        <v>6141</v>
      </c>
      <c r="C1504" s="526" t="s">
        <v>134</v>
      </c>
      <c r="D1504" s="527" t="n">
        <v>30.16</v>
      </c>
    </row>
    <row r="1505" customFormat="false" ht="15" hidden="false" customHeight="false" outlineLevel="0" collapsed="false">
      <c r="A1505" s="526" t="n">
        <v>102726</v>
      </c>
      <c r="B1505" s="526" t="s">
        <v>6142</v>
      </c>
      <c r="C1505" s="526" t="s">
        <v>134</v>
      </c>
      <c r="D1505" s="527" t="n">
        <v>28.51</v>
      </c>
    </row>
    <row r="1506" customFormat="false" ht="15" hidden="false" customHeight="false" outlineLevel="0" collapsed="false">
      <c r="A1506" s="526" t="n">
        <v>103653</v>
      </c>
      <c r="B1506" s="526" t="s">
        <v>6143</v>
      </c>
      <c r="C1506" s="526" t="s">
        <v>114</v>
      </c>
      <c r="D1506" s="527" t="n">
        <v>30.99</v>
      </c>
    </row>
    <row r="1507" customFormat="false" ht="15" hidden="false" customHeight="false" outlineLevel="0" collapsed="false">
      <c r="A1507" s="526" t="n">
        <v>92743</v>
      </c>
      <c r="B1507" s="526" t="s">
        <v>6144</v>
      </c>
      <c r="C1507" s="526" t="s">
        <v>128</v>
      </c>
      <c r="D1507" s="527" t="n">
        <v>657.21</v>
      </c>
    </row>
    <row r="1508" customFormat="false" ht="15" hidden="false" customHeight="false" outlineLevel="0" collapsed="false">
      <c r="A1508" s="526" t="n">
        <v>92744</v>
      </c>
      <c r="B1508" s="526" t="s">
        <v>6145</v>
      </c>
      <c r="C1508" s="526" t="s">
        <v>128</v>
      </c>
      <c r="D1508" s="527" t="n">
        <v>599.52</v>
      </c>
    </row>
    <row r="1509" customFormat="false" ht="15" hidden="false" customHeight="false" outlineLevel="0" collapsed="false">
      <c r="A1509" s="526" t="n">
        <v>92745</v>
      </c>
      <c r="B1509" s="526" t="s">
        <v>6146</v>
      </c>
      <c r="C1509" s="526" t="s">
        <v>128</v>
      </c>
      <c r="D1509" s="527" t="n">
        <v>773.44</v>
      </c>
    </row>
    <row r="1510" customFormat="false" ht="15" hidden="false" customHeight="false" outlineLevel="0" collapsed="false">
      <c r="A1510" s="526" t="n">
        <v>92746</v>
      </c>
      <c r="B1510" s="526" t="s">
        <v>6147</v>
      </c>
      <c r="C1510" s="526" t="s">
        <v>128</v>
      </c>
      <c r="D1510" s="527" t="n">
        <v>689.6</v>
      </c>
    </row>
    <row r="1511" customFormat="false" ht="15" hidden="false" customHeight="false" outlineLevel="0" collapsed="false">
      <c r="A1511" s="526" t="n">
        <v>92747</v>
      </c>
      <c r="B1511" s="526" t="s">
        <v>6148</v>
      </c>
      <c r="C1511" s="526" t="s">
        <v>128</v>
      </c>
      <c r="D1511" s="527" t="n">
        <v>839.32</v>
      </c>
    </row>
    <row r="1512" customFormat="false" ht="15" hidden="false" customHeight="false" outlineLevel="0" collapsed="false">
      <c r="A1512" s="526" t="n">
        <v>92748</v>
      </c>
      <c r="B1512" s="526" t="s">
        <v>6149</v>
      </c>
      <c r="C1512" s="526" t="s">
        <v>128</v>
      </c>
      <c r="D1512" s="527" t="n">
        <v>741.05</v>
      </c>
    </row>
    <row r="1513" customFormat="false" ht="15" hidden="false" customHeight="false" outlineLevel="0" collapsed="false">
      <c r="A1513" s="526" t="n">
        <v>92749</v>
      </c>
      <c r="B1513" s="526" t="s">
        <v>6150</v>
      </c>
      <c r="C1513" s="526" t="s">
        <v>128</v>
      </c>
      <c r="D1513" s="527" t="n">
        <v>847.52</v>
      </c>
    </row>
    <row r="1514" customFormat="false" ht="15" hidden="false" customHeight="false" outlineLevel="0" collapsed="false">
      <c r="A1514" s="526" t="n">
        <v>92750</v>
      </c>
      <c r="B1514" s="526" t="s">
        <v>6151</v>
      </c>
      <c r="C1514" s="526" t="s">
        <v>128</v>
      </c>
      <c r="D1514" s="528" t="n">
        <v>1316.57</v>
      </c>
    </row>
    <row r="1515" customFormat="false" ht="15" hidden="false" customHeight="false" outlineLevel="0" collapsed="false">
      <c r="A1515" s="526" t="n">
        <v>92751</v>
      </c>
      <c r="B1515" s="526" t="s">
        <v>6152</v>
      </c>
      <c r="C1515" s="526" t="s">
        <v>128</v>
      </c>
      <c r="D1515" s="528" t="n">
        <v>1587.68</v>
      </c>
    </row>
    <row r="1516" customFormat="false" ht="15" hidden="false" customHeight="false" outlineLevel="0" collapsed="false">
      <c r="A1516" s="526" t="n">
        <v>92752</v>
      </c>
      <c r="B1516" s="526" t="s">
        <v>6153</v>
      </c>
      <c r="C1516" s="526" t="s">
        <v>128</v>
      </c>
      <c r="D1516" s="528" t="n">
        <v>1857.21</v>
      </c>
    </row>
    <row r="1517" customFormat="false" ht="15" hidden="false" customHeight="false" outlineLevel="0" collapsed="false">
      <c r="A1517" s="526" t="n">
        <v>92753</v>
      </c>
      <c r="B1517" s="526" t="s">
        <v>6154</v>
      </c>
      <c r="C1517" s="526" t="s">
        <v>128</v>
      </c>
      <c r="D1517" s="527" t="n">
        <v>499.98</v>
      </c>
    </row>
    <row r="1518" customFormat="false" ht="15" hidden="false" customHeight="false" outlineLevel="0" collapsed="false">
      <c r="A1518" s="526" t="n">
        <v>92754</v>
      </c>
      <c r="B1518" s="526" t="s">
        <v>6155</v>
      </c>
      <c r="C1518" s="526" t="s">
        <v>128</v>
      </c>
      <c r="D1518" s="527" t="n">
        <v>455.56</v>
      </c>
    </row>
    <row r="1519" customFormat="false" ht="15" hidden="false" customHeight="false" outlineLevel="0" collapsed="false">
      <c r="A1519" s="526" t="n">
        <v>92755</v>
      </c>
      <c r="B1519" s="526" t="s">
        <v>6156</v>
      </c>
      <c r="C1519" s="526" t="s">
        <v>114</v>
      </c>
      <c r="D1519" s="527" t="n">
        <v>210.33</v>
      </c>
    </row>
    <row r="1520" customFormat="false" ht="15" hidden="false" customHeight="false" outlineLevel="0" collapsed="false">
      <c r="A1520" s="526" t="n">
        <v>92756</v>
      </c>
      <c r="B1520" s="526" t="s">
        <v>6157</v>
      </c>
      <c r="C1520" s="526" t="s">
        <v>114</v>
      </c>
      <c r="D1520" s="527" t="n">
        <v>245.39</v>
      </c>
    </row>
    <row r="1521" customFormat="false" ht="15" hidden="false" customHeight="false" outlineLevel="0" collapsed="false">
      <c r="A1521" s="526" t="n">
        <v>92757</v>
      </c>
      <c r="B1521" s="526" t="s">
        <v>6158</v>
      </c>
      <c r="C1521" s="526" t="s">
        <v>114</v>
      </c>
      <c r="D1521" s="527" t="n">
        <v>287.39</v>
      </c>
    </row>
    <row r="1522" customFormat="false" ht="15" hidden="false" customHeight="false" outlineLevel="0" collapsed="false">
      <c r="A1522" s="526" t="n">
        <v>92758</v>
      </c>
      <c r="B1522" s="526" t="s">
        <v>6159</v>
      </c>
      <c r="C1522" s="526" t="s">
        <v>128</v>
      </c>
      <c r="D1522" s="527" t="n">
        <v>668.07</v>
      </c>
    </row>
    <row r="1523" customFormat="false" ht="15" hidden="false" customHeight="false" outlineLevel="0" collapsed="false">
      <c r="A1523" s="526" t="n">
        <v>91069</v>
      </c>
      <c r="B1523" s="526" t="s">
        <v>6160</v>
      </c>
      <c r="C1523" s="526" t="s">
        <v>114</v>
      </c>
      <c r="D1523" s="527" t="n">
        <v>123.51</v>
      </c>
    </row>
    <row r="1524" customFormat="false" ht="15" hidden="false" customHeight="false" outlineLevel="0" collapsed="false">
      <c r="A1524" s="526" t="n">
        <v>91070</v>
      </c>
      <c r="B1524" s="526" t="s">
        <v>6161</v>
      </c>
      <c r="C1524" s="526" t="s">
        <v>114</v>
      </c>
      <c r="D1524" s="527" t="n">
        <v>139.16</v>
      </c>
    </row>
    <row r="1525" customFormat="false" ht="15" hidden="false" customHeight="false" outlineLevel="0" collapsed="false">
      <c r="A1525" s="526" t="n">
        <v>91071</v>
      </c>
      <c r="B1525" s="526" t="s">
        <v>6162</v>
      </c>
      <c r="C1525" s="526" t="s">
        <v>114</v>
      </c>
      <c r="D1525" s="527" t="n">
        <v>166.92</v>
      </c>
    </row>
    <row r="1526" customFormat="false" ht="15" hidden="false" customHeight="false" outlineLevel="0" collapsed="false">
      <c r="A1526" s="526" t="n">
        <v>91072</v>
      </c>
      <c r="B1526" s="526" t="s">
        <v>6163</v>
      </c>
      <c r="C1526" s="526" t="s">
        <v>114</v>
      </c>
      <c r="D1526" s="527" t="n">
        <v>182.51</v>
      </c>
    </row>
    <row r="1527" customFormat="false" ht="15" hidden="false" customHeight="false" outlineLevel="0" collapsed="false">
      <c r="A1527" s="526" t="n">
        <v>91073</v>
      </c>
      <c r="B1527" s="526" t="s">
        <v>6164</v>
      </c>
      <c r="C1527" s="526" t="s">
        <v>114</v>
      </c>
      <c r="D1527" s="527" t="n">
        <v>137.34</v>
      </c>
    </row>
    <row r="1528" customFormat="false" ht="15" hidden="false" customHeight="false" outlineLevel="0" collapsed="false">
      <c r="A1528" s="526" t="n">
        <v>91074</v>
      </c>
      <c r="B1528" s="526" t="s">
        <v>6165</v>
      </c>
      <c r="C1528" s="526" t="s">
        <v>114</v>
      </c>
      <c r="D1528" s="527" t="n">
        <v>154.44</v>
      </c>
    </row>
    <row r="1529" customFormat="false" ht="15" hidden="false" customHeight="false" outlineLevel="0" collapsed="false">
      <c r="A1529" s="526" t="n">
        <v>91075</v>
      </c>
      <c r="B1529" s="526" t="s">
        <v>6166</v>
      </c>
      <c r="C1529" s="526" t="s">
        <v>114</v>
      </c>
      <c r="D1529" s="527" t="n">
        <v>182.65</v>
      </c>
    </row>
    <row r="1530" customFormat="false" ht="15" hidden="false" customHeight="false" outlineLevel="0" collapsed="false">
      <c r="A1530" s="526" t="n">
        <v>91076</v>
      </c>
      <c r="B1530" s="526" t="s">
        <v>6167</v>
      </c>
      <c r="C1530" s="526" t="s">
        <v>114</v>
      </c>
      <c r="D1530" s="527" t="n">
        <v>199.77</v>
      </c>
    </row>
    <row r="1531" customFormat="false" ht="15" hidden="false" customHeight="false" outlineLevel="0" collapsed="false">
      <c r="A1531" s="526" t="n">
        <v>91077</v>
      </c>
      <c r="B1531" s="526" t="s">
        <v>6168</v>
      </c>
      <c r="C1531" s="526" t="s">
        <v>114</v>
      </c>
      <c r="D1531" s="527" t="n">
        <v>139.66</v>
      </c>
    </row>
    <row r="1532" customFormat="false" ht="15" hidden="false" customHeight="false" outlineLevel="0" collapsed="false">
      <c r="A1532" s="526" t="n">
        <v>91078</v>
      </c>
      <c r="B1532" s="526" t="s">
        <v>6169</v>
      </c>
      <c r="C1532" s="526" t="s">
        <v>114</v>
      </c>
      <c r="D1532" s="527" t="n">
        <v>164.35</v>
      </c>
    </row>
    <row r="1533" customFormat="false" ht="15" hidden="false" customHeight="false" outlineLevel="0" collapsed="false">
      <c r="A1533" s="526" t="n">
        <v>91079</v>
      </c>
      <c r="B1533" s="526" t="s">
        <v>6170</v>
      </c>
      <c r="C1533" s="526" t="s">
        <v>114</v>
      </c>
      <c r="D1533" s="527" t="n">
        <v>145.94</v>
      </c>
    </row>
    <row r="1534" customFormat="false" ht="15" hidden="false" customHeight="false" outlineLevel="0" collapsed="false">
      <c r="A1534" s="526" t="n">
        <v>91080</v>
      </c>
      <c r="B1534" s="526" t="s">
        <v>6171</v>
      </c>
      <c r="C1534" s="526" t="s">
        <v>114</v>
      </c>
      <c r="D1534" s="527" t="n">
        <v>170.4</v>
      </c>
    </row>
    <row r="1535" customFormat="false" ht="15" hidden="false" customHeight="false" outlineLevel="0" collapsed="false">
      <c r="A1535" s="526" t="n">
        <v>91081</v>
      </c>
      <c r="B1535" s="526" t="s">
        <v>6172</v>
      </c>
      <c r="C1535" s="526" t="s">
        <v>114</v>
      </c>
      <c r="D1535" s="527" t="n">
        <v>155.45</v>
      </c>
    </row>
    <row r="1536" customFormat="false" ht="15" hidden="false" customHeight="false" outlineLevel="0" collapsed="false">
      <c r="A1536" s="526" t="n">
        <v>91082</v>
      </c>
      <c r="B1536" s="526" t="s">
        <v>6173</v>
      </c>
      <c r="C1536" s="526" t="s">
        <v>114</v>
      </c>
      <c r="D1536" s="527" t="n">
        <v>181.45</v>
      </c>
    </row>
    <row r="1537" customFormat="false" ht="15" hidden="false" customHeight="false" outlineLevel="0" collapsed="false">
      <c r="A1537" s="526" t="n">
        <v>91083</v>
      </c>
      <c r="B1537" s="526" t="s">
        <v>6174</v>
      </c>
      <c r="C1537" s="526" t="s">
        <v>114</v>
      </c>
      <c r="D1537" s="527" t="n">
        <v>166.34</v>
      </c>
    </row>
    <row r="1538" customFormat="false" ht="15" hidden="false" customHeight="false" outlineLevel="0" collapsed="false">
      <c r="A1538" s="526" t="n">
        <v>91084</v>
      </c>
      <c r="B1538" s="526" t="s">
        <v>6175</v>
      </c>
      <c r="C1538" s="526" t="s">
        <v>114</v>
      </c>
      <c r="D1538" s="527" t="n">
        <v>192.07</v>
      </c>
    </row>
    <row r="1539" customFormat="false" ht="15" hidden="false" customHeight="false" outlineLevel="0" collapsed="false">
      <c r="A1539" s="526" t="n">
        <v>91086</v>
      </c>
      <c r="B1539" s="526" t="s">
        <v>6176</v>
      </c>
      <c r="C1539" s="526" t="s">
        <v>114</v>
      </c>
      <c r="D1539" s="527" t="n">
        <v>134.53</v>
      </c>
    </row>
    <row r="1540" customFormat="false" ht="15" hidden="false" customHeight="false" outlineLevel="0" collapsed="false">
      <c r="A1540" s="526" t="n">
        <v>91087</v>
      </c>
      <c r="B1540" s="526" t="s">
        <v>6177</v>
      </c>
      <c r="C1540" s="526" t="s">
        <v>114</v>
      </c>
      <c r="D1540" s="527" t="n">
        <v>150.52</v>
      </c>
    </row>
    <row r="1541" customFormat="false" ht="15" hidden="false" customHeight="false" outlineLevel="0" collapsed="false">
      <c r="A1541" s="526" t="n">
        <v>91088</v>
      </c>
      <c r="B1541" s="526" t="s">
        <v>6178</v>
      </c>
      <c r="C1541" s="526" t="s">
        <v>114</v>
      </c>
      <c r="D1541" s="527" t="n">
        <v>179.49</v>
      </c>
    </row>
    <row r="1542" customFormat="false" ht="15" hidden="false" customHeight="false" outlineLevel="0" collapsed="false">
      <c r="A1542" s="526" t="n">
        <v>91089</v>
      </c>
      <c r="B1542" s="526" t="s">
        <v>6179</v>
      </c>
      <c r="C1542" s="526" t="s">
        <v>114</v>
      </c>
      <c r="D1542" s="527" t="n">
        <v>195.65</v>
      </c>
    </row>
    <row r="1543" customFormat="false" ht="15" hidden="false" customHeight="false" outlineLevel="0" collapsed="false">
      <c r="A1543" s="526" t="n">
        <v>91090</v>
      </c>
      <c r="B1543" s="526" t="s">
        <v>6180</v>
      </c>
      <c r="C1543" s="526" t="s">
        <v>114</v>
      </c>
      <c r="D1543" s="527" t="n">
        <v>146.06</v>
      </c>
    </row>
    <row r="1544" customFormat="false" ht="15" hidden="false" customHeight="false" outlineLevel="0" collapsed="false">
      <c r="A1544" s="526" t="n">
        <v>91091</v>
      </c>
      <c r="B1544" s="526" t="s">
        <v>6181</v>
      </c>
      <c r="C1544" s="526" t="s">
        <v>114</v>
      </c>
      <c r="D1544" s="527" t="n">
        <v>163.68</v>
      </c>
    </row>
    <row r="1545" customFormat="false" ht="15" hidden="false" customHeight="false" outlineLevel="0" collapsed="false">
      <c r="A1545" s="526" t="n">
        <v>91092</v>
      </c>
      <c r="B1545" s="526" t="s">
        <v>6182</v>
      </c>
      <c r="C1545" s="526" t="s">
        <v>114</v>
      </c>
      <c r="D1545" s="527" t="n">
        <v>192.37</v>
      </c>
    </row>
    <row r="1546" customFormat="false" ht="15" hidden="false" customHeight="false" outlineLevel="0" collapsed="false">
      <c r="A1546" s="526" t="n">
        <v>91093</v>
      </c>
      <c r="B1546" s="526" t="s">
        <v>6183</v>
      </c>
      <c r="C1546" s="526" t="s">
        <v>114</v>
      </c>
      <c r="D1546" s="527" t="n">
        <v>210.41</v>
      </c>
    </row>
    <row r="1547" customFormat="false" ht="15" hidden="false" customHeight="false" outlineLevel="0" collapsed="false">
      <c r="A1547" s="526" t="n">
        <v>91094</v>
      </c>
      <c r="B1547" s="526" t="s">
        <v>6184</v>
      </c>
      <c r="C1547" s="526" t="s">
        <v>114</v>
      </c>
      <c r="D1547" s="527" t="n">
        <v>146.37</v>
      </c>
    </row>
    <row r="1548" customFormat="false" ht="15" hidden="false" customHeight="false" outlineLevel="0" collapsed="false">
      <c r="A1548" s="526" t="n">
        <v>91095</v>
      </c>
      <c r="B1548" s="526" t="s">
        <v>6185</v>
      </c>
      <c r="C1548" s="526" t="s">
        <v>114</v>
      </c>
      <c r="D1548" s="527" t="n">
        <v>171.51</v>
      </c>
    </row>
    <row r="1549" customFormat="false" ht="15" hidden="false" customHeight="false" outlineLevel="0" collapsed="false">
      <c r="A1549" s="526" t="n">
        <v>91096</v>
      </c>
      <c r="B1549" s="526" t="s">
        <v>6186</v>
      </c>
      <c r="C1549" s="526" t="s">
        <v>114</v>
      </c>
      <c r="D1549" s="527" t="n">
        <v>149.52</v>
      </c>
    </row>
    <row r="1550" customFormat="false" ht="15" hidden="false" customHeight="false" outlineLevel="0" collapsed="false">
      <c r="A1550" s="526" t="n">
        <v>91097</v>
      </c>
      <c r="B1550" s="526" t="s">
        <v>6187</v>
      </c>
      <c r="C1550" s="526" t="s">
        <v>114</v>
      </c>
      <c r="D1550" s="527" t="n">
        <v>174.5</v>
      </c>
    </row>
    <row r="1551" customFormat="false" ht="15" hidden="false" customHeight="false" outlineLevel="0" collapsed="false">
      <c r="A1551" s="526" t="n">
        <v>91098</v>
      </c>
      <c r="B1551" s="526" t="s">
        <v>6188</v>
      </c>
      <c r="C1551" s="526" t="s">
        <v>114</v>
      </c>
      <c r="D1551" s="527" t="n">
        <v>161.8</v>
      </c>
    </row>
    <row r="1552" customFormat="false" ht="15" hidden="false" customHeight="false" outlineLevel="0" collapsed="false">
      <c r="A1552" s="526" t="n">
        <v>91099</v>
      </c>
      <c r="B1552" s="526" t="s">
        <v>6189</v>
      </c>
      <c r="C1552" s="526" t="s">
        <v>114</v>
      </c>
      <c r="D1552" s="527" t="n">
        <v>188.35</v>
      </c>
    </row>
    <row r="1553" customFormat="false" ht="15" hidden="false" customHeight="false" outlineLevel="0" collapsed="false">
      <c r="A1553" s="526" t="n">
        <v>91100</v>
      </c>
      <c r="B1553" s="526" t="s">
        <v>6190</v>
      </c>
      <c r="C1553" s="526" t="s">
        <v>114</v>
      </c>
      <c r="D1553" s="527" t="n">
        <v>170.53</v>
      </c>
    </row>
    <row r="1554" customFormat="false" ht="15" hidden="false" customHeight="false" outlineLevel="0" collapsed="false">
      <c r="A1554" s="526" t="n">
        <v>91101</v>
      </c>
      <c r="B1554" s="526" t="s">
        <v>6191</v>
      </c>
      <c r="C1554" s="526" t="s">
        <v>114</v>
      </c>
      <c r="D1554" s="527" t="n">
        <v>196.93</v>
      </c>
    </row>
    <row r="1555" customFormat="false" ht="15" hidden="false" customHeight="false" outlineLevel="0" collapsed="false">
      <c r="A1555" s="526" t="n">
        <v>93952</v>
      </c>
      <c r="B1555" s="526" t="s">
        <v>6192</v>
      </c>
      <c r="C1555" s="526" t="s">
        <v>120</v>
      </c>
      <c r="D1555" s="527" t="n">
        <v>213.19</v>
      </c>
    </row>
    <row r="1556" customFormat="false" ht="15" hidden="false" customHeight="false" outlineLevel="0" collapsed="false">
      <c r="A1556" s="526" t="n">
        <v>93953</v>
      </c>
      <c r="B1556" s="526" t="s">
        <v>6193</v>
      </c>
      <c r="C1556" s="526" t="s">
        <v>120</v>
      </c>
      <c r="D1556" s="527" t="n">
        <v>197.83</v>
      </c>
    </row>
    <row r="1557" customFormat="false" ht="15" hidden="false" customHeight="false" outlineLevel="0" collapsed="false">
      <c r="A1557" s="526" t="n">
        <v>93954</v>
      </c>
      <c r="B1557" s="526" t="s">
        <v>6194</v>
      </c>
      <c r="C1557" s="526" t="s">
        <v>120</v>
      </c>
      <c r="D1557" s="527" t="n">
        <v>188.56</v>
      </c>
    </row>
    <row r="1558" customFormat="false" ht="15" hidden="false" customHeight="false" outlineLevel="0" collapsed="false">
      <c r="A1558" s="526" t="n">
        <v>93955</v>
      </c>
      <c r="B1558" s="526" t="s">
        <v>6195</v>
      </c>
      <c r="C1558" s="526" t="s">
        <v>120</v>
      </c>
      <c r="D1558" s="527" t="n">
        <v>182.01</v>
      </c>
    </row>
    <row r="1559" customFormat="false" ht="15" hidden="false" customHeight="false" outlineLevel="0" collapsed="false">
      <c r="A1559" s="526" t="n">
        <v>93956</v>
      </c>
      <c r="B1559" s="526" t="s">
        <v>6196</v>
      </c>
      <c r="C1559" s="526" t="s">
        <v>120</v>
      </c>
      <c r="D1559" s="527" t="n">
        <v>176.81</v>
      </c>
    </row>
    <row r="1560" customFormat="false" ht="15" hidden="false" customHeight="false" outlineLevel="0" collapsed="false">
      <c r="A1560" s="526" t="n">
        <v>93957</v>
      </c>
      <c r="B1560" s="526" t="s">
        <v>6197</v>
      </c>
      <c r="C1560" s="526" t="s">
        <v>120</v>
      </c>
      <c r="D1560" s="527" t="n">
        <v>227.56</v>
      </c>
    </row>
    <row r="1561" customFormat="false" ht="15" hidden="false" customHeight="false" outlineLevel="0" collapsed="false">
      <c r="A1561" s="526" t="n">
        <v>93958</v>
      </c>
      <c r="B1561" s="526" t="s">
        <v>6198</v>
      </c>
      <c r="C1561" s="526" t="s">
        <v>120</v>
      </c>
      <c r="D1561" s="527" t="n">
        <v>211.3</v>
      </c>
    </row>
    <row r="1562" customFormat="false" ht="15" hidden="false" customHeight="false" outlineLevel="0" collapsed="false">
      <c r="A1562" s="526" t="n">
        <v>93959</v>
      </c>
      <c r="B1562" s="526" t="s">
        <v>6199</v>
      </c>
      <c r="C1562" s="526" t="s">
        <v>120</v>
      </c>
      <c r="D1562" s="527" t="n">
        <v>201.6</v>
      </c>
    </row>
    <row r="1563" customFormat="false" ht="15" hidden="false" customHeight="false" outlineLevel="0" collapsed="false">
      <c r="A1563" s="526" t="n">
        <v>93960</v>
      </c>
      <c r="B1563" s="526" t="s">
        <v>6200</v>
      </c>
      <c r="C1563" s="526" t="s">
        <v>120</v>
      </c>
      <c r="D1563" s="527" t="n">
        <v>194.75</v>
      </c>
    </row>
    <row r="1564" customFormat="false" ht="15" hidden="false" customHeight="false" outlineLevel="0" collapsed="false">
      <c r="A1564" s="526" t="n">
        <v>93961</v>
      </c>
      <c r="B1564" s="526" t="s">
        <v>6201</v>
      </c>
      <c r="C1564" s="526" t="s">
        <v>120</v>
      </c>
      <c r="D1564" s="527" t="n">
        <v>189.39</v>
      </c>
    </row>
    <row r="1565" customFormat="false" ht="15" hidden="false" customHeight="false" outlineLevel="0" collapsed="false">
      <c r="A1565" s="526" t="n">
        <v>93962</v>
      </c>
      <c r="B1565" s="526" t="s">
        <v>6202</v>
      </c>
      <c r="C1565" s="526" t="s">
        <v>120</v>
      </c>
      <c r="D1565" s="527" t="n">
        <v>200.91</v>
      </c>
    </row>
    <row r="1566" customFormat="false" ht="15" hidden="false" customHeight="false" outlineLevel="0" collapsed="false">
      <c r="A1566" s="526" t="n">
        <v>93963</v>
      </c>
      <c r="B1566" s="526" t="s">
        <v>6203</v>
      </c>
      <c r="C1566" s="526" t="s">
        <v>120</v>
      </c>
      <c r="D1566" s="527" t="n">
        <v>185.55</v>
      </c>
    </row>
    <row r="1567" customFormat="false" ht="15" hidden="false" customHeight="false" outlineLevel="0" collapsed="false">
      <c r="A1567" s="526" t="n">
        <v>93964</v>
      </c>
      <c r="B1567" s="526" t="s">
        <v>6204</v>
      </c>
      <c r="C1567" s="526" t="s">
        <v>120</v>
      </c>
      <c r="D1567" s="527" t="n">
        <v>176.38</v>
      </c>
    </row>
    <row r="1568" customFormat="false" ht="15" hidden="false" customHeight="false" outlineLevel="0" collapsed="false">
      <c r="A1568" s="526" t="n">
        <v>93965</v>
      </c>
      <c r="B1568" s="526" t="s">
        <v>6205</v>
      </c>
      <c r="C1568" s="526" t="s">
        <v>120</v>
      </c>
      <c r="D1568" s="527" t="n">
        <v>167.64</v>
      </c>
    </row>
    <row r="1569" customFormat="false" ht="15" hidden="false" customHeight="false" outlineLevel="0" collapsed="false">
      <c r="A1569" s="526" t="n">
        <v>93966</v>
      </c>
      <c r="B1569" s="526" t="s">
        <v>6206</v>
      </c>
      <c r="C1569" s="526" t="s">
        <v>120</v>
      </c>
      <c r="D1569" s="527" t="n">
        <v>164.69</v>
      </c>
    </row>
    <row r="1570" customFormat="false" ht="15" hidden="false" customHeight="false" outlineLevel="0" collapsed="false">
      <c r="A1570" s="526" t="n">
        <v>93967</v>
      </c>
      <c r="B1570" s="526" t="s">
        <v>6207</v>
      </c>
      <c r="C1570" s="526" t="s">
        <v>120</v>
      </c>
      <c r="D1570" s="527" t="n">
        <v>215.28</v>
      </c>
    </row>
    <row r="1571" customFormat="false" ht="15" hidden="false" customHeight="false" outlineLevel="0" collapsed="false">
      <c r="A1571" s="526" t="n">
        <v>93968</v>
      </c>
      <c r="B1571" s="526" t="s">
        <v>6208</v>
      </c>
      <c r="C1571" s="526" t="s">
        <v>120</v>
      </c>
      <c r="D1571" s="527" t="n">
        <v>199.03</v>
      </c>
    </row>
    <row r="1572" customFormat="false" ht="15" hidden="false" customHeight="false" outlineLevel="0" collapsed="false">
      <c r="A1572" s="526" t="n">
        <v>93969</v>
      </c>
      <c r="B1572" s="526" t="s">
        <v>6209</v>
      </c>
      <c r="C1572" s="526" t="s">
        <v>120</v>
      </c>
      <c r="D1572" s="527" t="n">
        <v>189.38</v>
      </c>
    </row>
    <row r="1573" customFormat="false" ht="15" hidden="false" customHeight="false" outlineLevel="0" collapsed="false">
      <c r="A1573" s="526" t="n">
        <v>93970</v>
      </c>
      <c r="B1573" s="526" t="s">
        <v>6210</v>
      </c>
      <c r="C1573" s="526" t="s">
        <v>120</v>
      </c>
      <c r="D1573" s="527" t="n">
        <v>182.6</v>
      </c>
    </row>
    <row r="1574" customFormat="false" ht="15" hidden="false" customHeight="false" outlineLevel="0" collapsed="false">
      <c r="A1574" s="526" t="n">
        <v>93971</v>
      </c>
      <c r="B1574" s="526" t="s">
        <v>6211</v>
      </c>
      <c r="C1574" s="526" t="s">
        <v>120</v>
      </c>
      <c r="D1574" s="527" t="n">
        <v>171.14</v>
      </c>
    </row>
    <row r="1575" customFormat="false" ht="15" hidden="false" customHeight="false" outlineLevel="0" collapsed="false">
      <c r="A1575" s="526" t="n">
        <v>95108</v>
      </c>
      <c r="B1575" s="526" t="s">
        <v>6212</v>
      </c>
      <c r="C1575" s="526" t="s">
        <v>134</v>
      </c>
      <c r="D1575" s="527" t="n">
        <v>32.23</v>
      </c>
    </row>
    <row r="1576" customFormat="false" ht="15" hidden="false" customHeight="false" outlineLevel="0" collapsed="false">
      <c r="A1576" s="526" t="n">
        <v>100332</v>
      </c>
      <c r="B1576" s="526" t="s">
        <v>6213</v>
      </c>
      <c r="C1576" s="526" t="s">
        <v>114</v>
      </c>
      <c r="D1576" s="527" t="n">
        <v>856.02</v>
      </c>
    </row>
    <row r="1577" customFormat="false" ht="15" hidden="false" customHeight="false" outlineLevel="0" collapsed="false">
      <c r="A1577" s="526" t="n">
        <v>100333</v>
      </c>
      <c r="B1577" s="526" t="s">
        <v>6214</v>
      </c>
      <c r="C1577" s="526" t="s">
        <v>114</v>
      </c>
      <c r="D1577" s="527" t="n">
        <v>525.38</v>
      </c>
    </row>
    <row r="1578" customFormat="false" ht="15" hidden="false" customHeight="false" outlineLevel="0" collapsed="false">
      <c r="A1578" s="526" t="n">
        <v>100334</v>
      </c>
      <c r="B1578" s="526" t="s">
        <v>6215</v>
      </c>
      <c r="C1578" s="526" t="s">
        <v>114</v>
      </c>
      <c r="D1578" s="527" t="n">
        <v>676.73</v>
      </c>
    </row>
    <row r="1579" customFormat="false" ht="15" hidden="false" customHeight="false" outlineLevel="0" collapsed="false">
      <c r="A1579" s="526" t="n">
        <v>100335</v>
      </c>
      <c r="B1579" s="526" t="s">
        <v>6216</v>
      </c>
      <c r="C1579" s="526" t="s">
        <v>114</v>
      </c>
      <c r="D1579" s="527" t="n">
        <v>428.76</v>
      </c>
    </row>
    <row r="1580" customFormat="false" ht="15" hidden="false" customHeight="false" outlineLevel="0" collapsed="false">
      <c r="A1580" s="526" t="n">
        <v>100341</v>
      </c>
      <c r="B1580" s="526" t="s">
        <v>6217</v>
      </c>
      <c r="C1580" s="526" t="s">
        <v>114</v>
      </c>
      <c r="D1580" s="527" t="n">
        <v>34.82</v>
      </c>
    </row>
    <row r="1581" customFormat="false" ht="15" hidden="false" customHeight="false" outlineLevel="0" collapsed="false">
      <c r="A1581" s="526" t="n">
        <v>100342</v>
      </c>
      <c r="B1581" s="526" t="s">
        <v>6218</v>
      </c>
      <c r="C1581" s="526" t="s">
        <v>116</v>
      </c>
      <c r="D1581" s="527" t="n">
        <v>15.24</v>
      </c>
    </row>
    <row r="1582" customFormat="false" ht="15" hidden="false" customHeight="false" outlineLevel="0" collapsed="false">
      <c r="A1582" s="526" t="n">
        <v>100343</v>
      </c>
      <c r="B1582" s="526" t="s">
        <v>6219</v>
      </c>
      <c r="C1582" s="526" t="s">
        <v>116</v>
      </c>
      <c r="D1582" s="527" t="n">
        <v>14.39</v>
      </c>
    </row>
    <row r="1583" customFormat="false" ht="15" hidden="false" customHeight="false" outlineLevel="0" collapsed="false">
      <c r="A1583" s="526" t="n">
        <v>100344</v>
      </c>
      <c r="B1583" s="526" t="s">
        <v>6220</v>
      </c>
      <c r="C1583" s="526" t="s">
        <v>116</v>
      </c>
      <c r="D1583" s="527" t="n">
        <v>12.89</v>
      </c>
    </row>
    <row r="1584" customFormat="false" ht="15" hidden="false" customHeight="false" outlineLevel="0" collapsed="false">
      <c r="A1584" s="526" t="n">
        <v>100345</v>
      </c>
      <c r="B1584" s="526" t="s">
        <v>6221</v>
      </c>
      <c r="C1584" s="526" t="s">
        <v>116</v>
      </c>
      <c r="D1584" s="527" t="n">
        <v>10.89</v>
      </c>
    </row>
    <row r="1585" customFormat="false" ht="15" hidden="false" customHeight="false" outlineLevel="0" collapsed="false">
      <c r="A1585" s="526" t="n">
        <v>100346</v>
      </c>
      <c r="B1585" s="526" t="s">
        <v>6222</v>
      </c>
      <c r="C1585" s="526" t="s">
        <v>116</v>
      </c>
      <c r="D1585" s="527" t="n">
        <v>10.34</v>
      </c>
    </row>
    <row r="1586" customFormat="false" ht="15" hidden="false" customHeight="false" outlineLevel="0" collapsed="false">
      <c r="A1586" s="526" t="n">
        <v>100347</v>
      </c>
      <c r="B1586" s="526" t="s">
        <v>6223</v>
      </c>
      <c r="C1586" s="526" t="s">
        <v>116</v>
      </c>
      <c r="D1586" s="527" t="n">
        <v>11.64</v>
      </c>
    </row>
    <row r="1587" customFormat="false" ht="15" hidden="false" customHeight="false" outlineLevel="0" collapsed="false">
      <c r="A1587" s="526" t="n">
        <v>100348</v>
      </c>
      <c r="B1587" s="526" t="s">
        <v>6224</v>
      </c>
      <c r="C1587" s="526" t="s">
        <v>116</v>
      </c>
      <c r="D1587" s="527" t="n">
        <v>11.38</v>
      </c>
    </row>
    <row r="1588" customFormat="false" ht="15" hidden="false" customHeight="false" outlineLevel="0" collapsed="false">
      <c r="A1588" s="526" t="n">
        <v>100349</v>
      </c>
      <c r="B1588" s="526" t="s">
        <v>6225</v>
      </c>
      <c r="C1588" s="526" t="s">
        <v>128</v>
      </c>
      <c r="D1588" s="527" t="n">
        <v>605.26</v>
      </c>
    </row>
    <row r="1589" customFormat="false" ht="15" hidden="false" customHeight="false" outlineLevel="0" collapsed="false">
      <c r="A1589" s="526" t="n">
        <v>102989</v>
      </c>
      <c r="B1589" s="526" t="s">
        <v>6226</v>
      </c>
      <c r="C1589" s="526" t="s">
        <v>120</v>
      </c>
      <c r="D1589" s="527" t="n">
        <v>33.61</v>
      </c>
    </row>
    <row r="1590" customFormat="false" ht="15" hidden="false" customHeight="false" outlineLevel="0" collapsed="false">
      <c r="A1590" s="526" t="n">
        <v>102990</v>
      </c>
      <c r="B1590" s="526" t="s">
        <v>6227</v>
      </c>
      <c r="C1590" s="526" t="s">
        <v>120</v>
      </c>
      <c r="D1590" s="527" t="n">
        <v>40.85</v>
      </c>
    </row>
    <row r="1591" customFormat="false" ht="15" hidden="false" customHeight="false" outlineLevel="0" collapsed="false">
      <c r="A1591" s="526" t="n">
        <v>102991</v>
      </c>
      <c r="B1591" s="526" t="s">
        <v>6228</v>
      </c>
      <c r="C1591" s="526" t="s">
        <v>120</v>
      </c>
      <c r="D1591" s="527" t="n">
        <v>52.88</v>
      </c>
    </row>
    <row r="1592" customFormat="false" ht="15" hidden="false" customHeight="false" outlineLevel="0" collapsed="false">
      <c r="A1592" s="526" t="n">
        <v>102992</v>
      </c>
      <c r="B1592" s="526" t="s">
        <v>6229</v>
      </c>
      <c r="C1592" s="526" t="s">
        <v>120</v>
      </c>
      <c r="D1592" s="527" t="n">
        <v>76.97</v>
      </c>
    </row>
    <row r="1593" customFormat="false" ht="15" hidden="false" customHeight="false" outlineLevel="0" collapsed="false">
      <c r="A1593" s="526" t="n">
        <v>102993</v>
      </c>
      <c r="B1593" s="526" t="s">
        <v>6230</v>
      </c>
      <c r="C1593" s="526" t="s">
        <v>120</v>
      </c>
      <c r="D1593" s="527" t="n">
        <v>100.29</v>
      </c>
    </row>
    <row r="1594" customFormat="false" ht="15" hidden="false" customHeight="false" outlineLevel="0" collapsed="false">
      <c r="A1594" s="526" t="n">
        <v>102994</v>
      </c>
      <c r="B1594" s="526" t="s">
        <v>6231</v>
      </c>
      <c r="C1594" s="526" t="s">
        <v>120</v>
      </c>
      <c r="D1594" s="527" t="n">
        <v>169.17</v>
      </c>
    </row>
    <row r="1595" customFormat="false" ht="15" hidden="false" customHeight="false" outlineLevel="0" collapsed="false">
      <c r="A1595" s="526" t="n">
        <v>102995</v>
      </c>
      <c r="B1595" s="526" t="s">
        <v>6232</v>
      </c>
      <c r="C1595" s="526" t="s">
        <v>120</v>
      </c>
      <c r="D1595" s="527" t="n">
        <v>58.01</v>
      </c>
    </row>
    <row r="1596" customFormat="false" ht="15" hidden="false" customHeight="false" outlineLevel="0" collapsed="false">
      <c r="A1596" s="526" t="n">
        <v>102996</v>
      </c>
      <c r="B1596" s="526" t="s">
        <v>6233</v>
      </c>
      <c r="C1596" s="526" t="s">
        <v>120</v>
      </c>
      <c r="D1596" s="527" t="n">
        <v>82.18</v>
      </c>
    </row>
    <row r="1597" customFormat="false" ht="15" hidden="false" customHeight="false" outlineLevel="0" collapsed="false">
      <c r="A1597" s="526" t="n">
        <v>102997</v>
      </c>
      <c r="B1597" s="526" t="s">
        <v>6234</v>
      </c>
      <c r="C1597" s="526" t="s">
        <v>120</v>
      </c>
      <c r="D1597" s="527" t="n">
        <v>110.34</v>
      </c>
    </row>
    <row r="1598" customFormat="false" ht="15" hidden="false" customHeight="false" outlineLevel="0" collapsed="false">
      <c r="A1598" s="526" t="n">
        <v>102998</v>
      </c>
      <c r="B1598" s="526" t="s">
        <v>6235</v>
      </c>
      <c r="C1598" s="526" t="s">
        <v>120</v>
      </c>
      <c r="D1598" s="527" t="n">
        <v>105.12</v>
      </c>
    </row>
    <row r="1599" customFormat="false" ht="15" hidden="false" customHeight="false" outlineLevel="0" collapsed="false">
      <c r="A1599" s="526" t="n">
        <v>102999</v>
      </c>
      <c r="B1599" s="526" t="s">
        <v>6236</v>
      </c>
      <c r="C1599" s="526" t="s">
        <v>120</v>
      </c>
      <c r="D1599" s="527" t="n">
        <v>133.09</v>
      </c>
    </row>
    <row r="1600" customFormat="false" ht="15" hidden="false" customHeight="false" outlineLevel="0" collapsed="false">
      <c r="A1600" s="526" t="n">
        <v>103000</v>
      </c>
      <c r="B1600" s="526" t="s">
        <v>6237</v>
      </c>
      <c r="C1600" s="526" t="s">
        <v>120</v>
      </c>
      <c r="D1600" s="527" t="n">
        <v>133.64</v>
      </c>
    </row>
    <row r="1601" customFormat="false" ht="15" hidden="false" customHeight="false" outlineLevel="0" collapsed="false">
      <c r="A1601" s="526" t="n">
        <v>103001</v>
      </c>
      <c r="B1601" s="526" t="s">
        <v>6238</v>
      </c>
      <c r="C1601" s="526" t="s">
        <v>134</v>
      </c>
      <c r="D1601" s="527" t="n">
        <v>237.52</v>
      </c>
    </row>
    <row r="1602" customFormat="false" ht="15" hidden="false" customHeight="false" outlineLevel="0" collapsed="false">
      <c r="A1602" s="526" t="n">
        <v>103002</v>
      </c>
      <c r="B1602" s="526" t="s">
        <v>6239</v>
      </c>
      <c r="C1602" s="526" t="s">
        <v>134</v>
      </c>
      <c r="D1602" s="527" t="n">
        <v>296.14</v>
      </c>
    </row>
    <row r="1603" customFormat="false" ht="15" hidden="false" customHeight="false" outlineLevel="0" collapsed="false">
      <c r="A1603" s="526" t="n">
        <v>103003</v>
      </c>
      <c r="B1603" s="526" t="s">
        <v>6240</v>
      </c>
      <c r="C1603" s="526" t="s">
        <v>134</v>
      </c>
      <c r="D1603" s="527" t="n">
        <v>413.48</v>
      </c>
    </row>
    <row r="1604" customFormat="false" ht="15" hidden="false" customHeight="false" outlineLevel="0" collapsed="false">
      <c r="A1604" s="526" t="n">
        <v>103005</v>
      </c>
      <c r="B1604" s="526" t="s">
        <v>6241</v>
      </c>
      <c r="C1604" s="526" t="s">
        <v>134</v>
      </c>
      <c r="D1604" s="527" t="n">
        <v>609.67</v>
      </c>
    </row>
    <row r="1605" customFormat="false" ht="15" hidden="false" customHeight="false" outlineLevel="0" collapsed="false">
      <c r="A1605" s="526" t="n">
        <v>103006</v>
      </c>
      <c r="B1605" s="526" t="s">
        <v>6242</v>
      </c>
      <c r="C1605" s="526" t="s">
        <v>134</v>
      </c>
      <c r="D1605" s="527" t="n">
        <v>835.13</v>
      </c>
    </row>
    <row r="1606" customFormat="false" ht="15" hidden="false" customHeight="false" outlineLevel="0" collapsed="false">
      <c r="A1606" s="526" t="n">
        <v>103007</v>
      </c>
      <c r="B1606" s="526" t="s">
        <v>6243</v>
      </c>
      <c r="C1606" s="526" t="s">
        <v>134</v>
      </c>
      <c r="D1606" s="528" t="n">
        <v>1102.21</v>
      </c>
    </row>
    <row r="1607" customFormat="false" ht="15" hidden="false" customHeight="false" outlineLevel="0" collapsed="false">
      <c r="A1607" s="526" t="n">
        <v>97933</v>
      </c>
      <c r="B1607" s="526" t="s">
        <v>6244</v>
      </c>
      <c r="C1607" s="526" t="s">
        <v>134</v>
      </c>
      <c r="D1607" s="528" t="n">
        <v>1061.14</v>
      </c>
    </row>
    <row r="1608" customFormat="false" ht="15" hidden="false" customHeight="false" outlineLevel="0" collapsed="false">
      <c r="A1608" s="526" t="n">
        <v>97934</v>
      </c>
      <c r="B1608" s="526" t="s">
        <v>6245</v>
      </c>
      <c r="C1608" s="526" t="s">
        <v>134</v>
      </c>
      <c r="D1608" s="528" t="n">
        <v>2423.94</v>
      </c>
    </row>
    <row r="1609" customFormat="false" ht="15" hidden="false" customHeight="false" outlineLevel="0" collapsed="false">
      <c r="A1609" s="526" t="n">
        <v>97935</v>
      </c>
      <c r="B1609" s="526" t="s">
        <v>6246</v>
      </c>
      <c r="C1609" s="526" t="s">
        <v>134</v>
      </c>
      <c r="D1609" s="527" t="n">
        <v>865.19</v>
      </c>
    </row>
    <row r="1610" customFormat="false" ht="15" hidden="false" customHeight="false" outlineLevel="0" collapsed="false">
      <c r="A1610" s="526" t="n">
        <v>97936</v>
      </c>
      <c r="B1610" s="526" t="s">
        <v>6247</v>
      </c>
      <c r="C1610" s="526" t="s">
        <v>134</v>
      </c>
      <c r="D1610" s="528" t="n">
        <v>2062.31</v>
      </c>
    </row>
    <row r="1611" customFormat="false" ht="15" hidden="false" customHeight="false" outlineLevel="0" collapsed="false">
      <c r="A1611" s="526" t="n">
        <v>97947</v>
      </c>
      <c r="B1611" s="526" t="s">
        <v>6248</v>
      </c>
      <c r="C1611" s="526" t="s">
        <v>134</v>
      </c>
      <c r="D1611" s="528" t="n">
        <v>1803.98</v>
      </c>
    </row>
    <row r="1612" customFormat="false" ht="15" hidden="false" customHeight="false" outlineLevel="0" collapsed="false">
      <c r="A1612" s="526" t="n">
        <v>97948</v>
      </c>
      <c r="B1612" s="526" t="s">
        <v>6249</v>
      </c>
      <c r="C1612" s="526" t="s">
        <v>134</v>
      </c>
      <c r="D1612" s="528" t="n">
        <v>3319.09</v>
      </c>
    </row>
    <row r="1613" customFormat="false" ht="15" hidden="false" customHeight="false" outlineLevel="0" collapsed="false">
      <c r="A1613" s="526" t="n">
        <v>97949</v>
      </c>
      <c r="B1613" s="526" t="s">
        <v>6250</v>
      </c>
      <c r="C1613" s="526" t="s">
        <v>134</v>
      </c>
      <c r="D1613" s="528" t="n">
        <v>1811.63</v>
      </c>
    </row>
    <row r="1614" customFormat="false" ht="15" hidden="false" customHeight="false" outlineLevel="0" collapsed="false">
      <c r="A1614" s="526" t="n">
        <v>97950</v>
      </c>
      <c r="B1614" s="526" t="s">
        <v>6251</v>
      </c>
      <c r="C1614" s="526" t="s">
        <v>134</v>
      </c>
      <c r="D1614" s="528" t="n">
        <v>3182.99</v>
      </c>
    </row>
    <row r="1615" customFormat="false" ht="15" hidden="false" customHeight="false" outlineLevel="0" collapsed="false">
      <c r="A1615" s="526" t="n">
        <v>97951</v>
      </c>
      <c r="B1615" s="526" t="s">
        <v>6252</v>
      </c>
      <c r="C1615" s="526" t="s">
        <v>134</v>
      </c>
      <c r="D1615" s="528" t="n">
        <v>2901.24</v>
      </c>
    </row>
    <row r="1616" customFormat="false" ht="15" hidden="false" customHeight="false" outlineLevel="0" collapsed="false">
      <c r="A1616" s="526" t="n">
        <v>97952</v>
      </c>
      <c r="B1616" s="526" t="s">
        <v>6253</v>
      </c>
      <c r="C1616" s="526" t="s">
        <v>134</v>
      </c>
      <c r="D1616" s="528" t="n">
        <v>5009.73</v>
      </c>
    </row>
    <row r="1617" customFormat="false" ht="15" hidden="false" customHeight="false" outlineLevel="0" collapsed="false">
      <c r="A1617" s="526" t="n">
        <v>97953</v>
      </c>
      <c r="B1617" s="526" t="s">
        <v>6254</v>
      </c>
      <c r="C1617" s="526" t="s">
        <v>134</v>
      </c>
      <c r="D1617" s="528" t="n">
        <v>1399.71</v>
      </c>
    </row>
    <row r="1618" customFormat="false" ht="15" hidden="false" customHeight="false" outlineLevel="0" collapsed="false">
      <c r="A1618" s="526" t="n">
        <v>97955</v>
      </c>
      <c r="B1618" s="526" t="s">
        <v>6255</v>
      </c>
      <c r="C1618" s="526" t="s">
        <v>134</v>
      </c>
      <c r="D1618" s="528" t="n">
        <v>3041.91</v>
      </c>
    </row>
    <row r="1619" customFormat="false" ht="15" hidden="false" customHeight="false" outlineLevel="0" collapsed="false">
      <c r="A1619" s="526" t="n">
        <v>97956</v>
      </c>
      <c r="B1619" s="526" t="s">
        <v>6256</v>
      </c>
      <c r="C1619" s="526" t="s">
        <v>134</v>
      </c>
      <c r="D1619" s="528" t="n">
        <v>1514.92</v>
      </c>
    </row>
    <row r="1620" customFormat="false" ht="15" hidden="false" customHeight="false" outlineLevel="0" collapsed="false">
      <c r="A1620" s="526" t="n">
        <v>97957</v>
      </c>
      <c r="B1620" s="526" t="s">
        <v>6257</v>
      </c>
      <c r="C1620" s="526" t="s">
        <v>134</v>
      </c>
      <c r="D1620" s="528" t="n">
        <v>2698.74</v>
      </c>
    </row>
    <row r="1621" customFormat="false" ht="15" hidden="false" customHeight="false" outlineLevel="0" collapsed="false">
      <c r="A1621" s="526" t="n">
        <v>97961</v>
      </c>
      <c r="B1621" s="526" t="s">
        <v>6258</v>
      </c>
      <c r="C1621" s="526" t="s">
        <v>134</v>
      </c>
      <c r="D1621" s="528" t="n">
        <v>2450.21</v>
      </c>
    </row>
    <row r="1622" customFormat="false" ht="15" hidden="false" customHeight="false" outlineLevel="0" collapsed="false">
      <c r="A1622" s="526" t="n">
        <v>97973</v>
      </c>
      <c r="B1622" s="526" t="s">
        <v>6259</v>
      </c>
      <c r="C1622" s="526" t="s">
        <v>134</v>
      </c>
      <c r="D1622" s="528" t="n">
        <v>4576.14</v>
      </c>
    </row>
    <row r="1623" customFormat="false" ht="15" hidden="false" customHeight="false" outlineLevel="0" collapsed="false">
      <c r="A1623" s="526" t="n">
        <v>97974</v>
      </c>
      <c r="B1623" s="526" t="s">
        <v>6260</v>
      </c>
      <c r="C1623" s="526" t="s">
        <v>134</v>
      </c>
      <c r="D1623" s="527" t="n">
        <v>511.89</v>
      </c>
    </row>
    <row r="1624" customFormat="false" ht="15" hidden="false" customHeight="false" outlineLevel="0" collapsed="false">
      <c r="A1624" s="526" t="n">
        <v>97975</v>
      </c>
      <c r="B1624" s="526" t="s">
        <v>6261</v>
      </c>
      <c r="C1624" s="526" t="s">
        <v>134</v>
      </c>
      <c r="D1624" s="527" t="n">
        <v>655.71</v>
      </c>
    </row>
    <row r="1625" customFormat="false" ht="15" hidden="false" customHeight="false" outlineLevel="0" collapsed="false">
      <c r="A1625" s="526" t="n">
        <v>97976</v>
      </c>
      <c r="B1625" s="526" t="s">
        <v>6262</v>
      </c>
      <c r="C1625" s="526" t="s">
        <v>134</v>
      </c>
      <c r="D1625" s="528" t="n">
        <v>1198.05</v>
      </c>
    </row>
    <row r="1626" customFormat="false" ht="15" hidden="false" customHeight="false" outlineLevel="0" collapsed="false">
      <c r="A1626" s="526" t="n">
        <v>97977</v>
      </c>
      <c r="B1626" s="526" t="s">
        <v>6263</v>
      </c>
      <c r="C1626" s="526" t="s">
        <v>134</v>
      </c>
      <c r="D1626" s="528" t="n">
        <v>1687.1</v>
      </c>
    </row>
    <row r="1627" customFormat="false" ht="15" hidden="false" customHeight="false" outlineLevel="0" collapsed="false">
      <c r="A1627" s="526" t="n">
        <v>97978</v>
      </c>
      <c r="B1627" s="526" t="s">
        <v>6264</v>
      </c>
      <c r="C1627" s="526" t="s">
        <v>134</v>
      </c>
      <c r="D1627" s="527" t="n">
        <v>994.23</v>
      </c>
    </row>
    <row r="1628" customFormat="false" ht="15" hidden="false" customHeight="false" outlineLevel="0" collapsed="false">
      <c r="A1628" s="526" t="n">
        <v>97980</v>
      </c>
      <c r="B1628" s="526" t="s">
        <v>6265</v>
      </c>
      <c r="C1628" s="526" t="s">
        <v>134</v>
      </c>
      <c r="D1628" s="528" t="n">
        <v>2168.32</v>
      </c>
    </row>
    <row r="1629" customFormat="false" ht="15" hidden="false" customHeight="false" outlineLevel="0" collapsed="false">
      <c r="A1629" s="526" t="n">
        <v>97981</v>
      </c>
      <c r="B1629" s="526" t="s">
        <v>6266</v>
      </c>
      <c r="C1629" s="526" t="s">
        <v>120</v>
      </c>
      <c r="D1629" s="528" t="n">
        <v>1206.22</v>
      </c>
    </row>
    <row r="1630" customFormat="false" ht="15" hidden="false" customHeight="false" outlineLevel="0" collapsed="false">
      <c r="A1630" s="526" t="n">
        <v>97983</v>
      </c>
      <c r="B1630" s="526" t="s">
        <v>6267</v>
      </c>
      <c r="C1630" s="526" t="s">
        <v>120</v>
      </c>
      <c r="D1630" s="527" t="n">
        <v>506.86</v>
      </c>
    </row>
    <row r="1631" customFormat="false" ht="15" hidden="false" customHeight="false" outlineLevel="0" collapsed="false">
      <c r="A1631" s="526" t="n">
        <v>97985</v>
      </c>
      <c r="B1631" s="526" t="s">
        <v>6268</v>
      </c>
      <c r="C1631" s="526" t="s">
        <v>120</v>
      </c>
      <c r="D1631" s="528" t="n">
        <v>1450.91</v>
      </c>
    </row>
    <row r="1632" customFormat="false" ht="15" hidden="false" customHeight="false" outlineLevel="0" collapsed="false">
      <c r="A1632" s="526" t="n">
        <v>97987</v>
      </c>
      <c r="B1632" s="526" t="s">
        <v>6269</v>
      </c>
      <c r="C1632" s="526" t="s">
        <v>120</v>
      </c>
      <c r="D1632" s="527" t="n">
        <v>674.88</v>
      </c>
    </row>
    <row r="1633" customFormat="false" ht="15" hidden="false" customHeight="false" outlineLevel="0" collapsed="false">
      <c r="A1633" s="526" t="n">
        <v>97988</v>
      </c>
      <c r="B1633" s="526" t="s">
        <v>6270</v>
      </c>
      <c r="C1633" s="526" t="s">
        <v>134</v>
      </c>
      <c r="D1633" s="528" t="n">
        <v>3177.39</v>
      </c>
    </row>
    <row r="1634" customFormat="false" ht="15" hidden="false" customHeight="false" outlineLevel="0" collapsed="false">
      <c r="A1634" s="526" t="n">
        <v>97989</v>
      </c>
      <c r="B1634" s="526" t="s">
        <v>6271</v>
      </c>
      <c r="C1634" s="526" t="s">
        <v>120</v>
      </c>
      <c r="D1634" s="528" t="n">
        <v>1695.55</v>
      </c>
    </row>
    <row r="1635" customFormat="false" ht="15" hidden="false" customHeight="false" outlineLevel="0" collapsed="false">
      <c r="A1635" s="526" t="n">
        <v>97991</v>
      </c>
      <c r="B1635" s="526" t="s">
        <v>6272</v>
      </c>
      <c r="C1635" s="526" t="s">
        <v>120</v>
      </c>
      <c r="D1635" s="527" t="n">
        <v>925.38</v>
      </c>
    </row>
    <row r="1636" customFormat="false" ht="15" hidden="false" customHeight="false" outlineLevel="0" collapsed="false">
      <c r="A1636" s="526" t="n">
        <v>97992</v>
      </c>
      <c r="B1636" s="526" t="s">
        <v>6273</v>
      </c>
      <c r="C1636" s="526" t="s">
        <v>134</v>
      </c>
      <c r="D1636" s="528" t="n">
        <v>4072.87</v>
      </c>
    </row>
    <row r="1637" customFormat="false" ht="15" hidden="false" customHeight="false" outlineLevel="0" collapsed="false">
      <c r="A1637" s="526" t="n">
        <v>97993</v>
      </c>
      <c r="B1637" s="526" t="s">
        <v>6274</v>
      </c>
      <c r="C1637" s="526" t="s">
        <v>120</v>
      </c>
      <c r="D1637" s="528" t="n">
        <v>2062.62</v>
      </c>
    </row>
    <row r="1638" customFormat="false" ht="15" hidden="false" customHeight="false" outlineLevel="0" collapsed="false">
      <c r="A1638" s="526" t="n">
        <v>97994</v>
      </c>
      <c r="B1638" s="526" t="s">
        <v>256</v>
      </c>
      <c r="C1638" s="526" t="s">
        <v>134</v>
      </c>
      <c r="D1638" s="528" t="n">
        <v>2786.53</v>
      </c>
    </row>
    <row r="1639" customFormat="false" ht="15" hidden="false" customHeight="false" outlineLevel="0" collapsed="false">
      <c r="A1639" s="526" t="n">
        <v>97995</v>
      </c>
      <c r="B1639" s="526" t="s">
        <v>325</v>
      </c>
      <c r="C1639" s="526" t="s">
        <v>120</v>
      </c>
      <c r="D1639" s="528" t="n">
        <v>1355.12</v>
      </c>
    </row>
    <row r="1640" customFormat="false" ht="15" hidden="false" customHeight="false" outlineLevel="0" collapsed="false">
      <c r="A1640" s="526" t="n">
        <v>97996</v>
      </c>
      <c r="B1640" s="526" t="s">
        <v>6275</v>
      </c>
      <c r="C1640" s="526" t="s">
        <v>134</v>
      </c>
      <c r="D1640" s="528" t="n">
        <v>3526</v>
      </c>
    </row>
    <row r="1641" customFormat="false" ht="15" hidden="false" customHeight="false" outlineLevel="0" collapsed="false">
      <c r="A1641" s="526" t="n">
        <v>97997</v>
      </c>
      <c r="B1641" s="526" t="s">
        <v>6276</v>
      </c>
      <c r="C1641" s="526" t="s">
        <v>120</v>
      </c>
      <c r="D1641" s="528" t="n">
        <v>1618.94</v>
      </c>
    </row>
    <row r="1642" customFormat="false" ht="15" hidden="false" customHeight="false" outlineLevel="0" collapsed="false">
      <c r="A1642" s="526" t="n">
        <v>97999</v>
      </c>
      <c r="B1642" s="526" t="s">
        <v>6277</v>
      </c>
      <c r="C1642" s="526" t="s">
        <v>120</v>
      </c>
      <c r="D1642" s="528" t="n">
        <v>1882.83</v>
      </c>
    </row>
    <row r="1643" customFormat="false" ht="15" hidden="false" customHeight="false" outlineLevel="0" collapsed="false">
      <c r="A1643" s="526" t="n">
        <v>98001</v>
      </c>
      <c r="B1643" s="526" t="s">
        <v>6278</v>
      </c>
      <c r="C1643" s="526" t="s">
        <v>120</v>
      </c>
      <c r="D1643" s="528" t="n">
        <v>2146.63</v>
      </c>
    </row>
    <row r="1644" customFormat="false" ht="15" hidden="false" customHeight="false" outlineLevel="0" collapsed="false">
      <c r="A1644" s="526" t="n">
        <v>98002</v>
      </c>
      <c r="B1644" s="526" t="s">
        <v>6279</v>
      </c>
      <c r="C1644" s="526" t="s">
        <v>134</v>
      </c>
      <c r="D1644" s="528" t="n">
        <v>5779.61</v>
      </c>
    </row>
    <row r="1645" customFormat="false" ht="15" hidden="false" customHeight="false" outlineLevel="0" collapsed="false">
      <c r="A1645" s="526" t="n">
        <v>98003</v>
      </c>
      <c r="B1645" s="526" t="s">
        <v>6280</v>
      </c>
      <c r="C1645" s="526" t="s">
        <v>120</v>
      </c>
      <c r="D1645" s="528" t="n">
        <v>2410.52</v>
      </c>
    </row>
    <row r="1646" customFormat="false" ht="15" hidden="false" customHeight="false" outlineLevel="0" collapsed="false">
      <c r="A1646" s="526" t="n">
        <v>98005</v>
      </c>
      <c r="B1646" s="526" t="s">
        <v>6281</v>
      </c>
      <c r="C1646" s="526" t="s">
        <v>120</v>
      </c>
      <c r="D1646" s="528" t="n">
        <v>2674.42</v>
      </c>
    </row>
    <row r="1647" customFormat="false" ht="15" hidden="false" customHeight="false" outlineLevel="0" collapsed="false">
      <c r="A1647" s="526" t="n">
        <v>98006</v>
      </c>
      <c r="B1647" s="526" t="s">
        <v>6282</v>
      </c>
      <c r="C1647" s="526" t="s">
        <v>134</v>
      </c>
      <c r="D1647" s="528" t="n">
        <v>7267.43</v>
      </c>
    </row>
    <row r="1648" customFormat="false" ht="15" hidden="false" customHeight="false" outlineLevel="0" collapsed="false">
      <c r="A1648" s="526" t="n">
        <v>98007</v>
      </c>
      <c r="B1648" s="526" t="s">
        <v>6283</v>
      </c>
      <c r="C1648" s="526" t="s">
        <v>120</v>
      </c>
      <c r="D1648" s="528" t="n">
        <v>2938.23</v>
      </c>
    </row>
    <row r="1649" customFormat="false" ht="15" hidden="false" customHeight="false" outlineLevel="0" collapsed="false">
      <c r="A1649" s="526" t="n">
        <v>98008</v>
      </c>
      <c r="B1649" s="526" t="s">
        <v>6284</v>
      </c>
      <c r="C1649" s="526" t="s">
        <v>134</v>
      </c>
      <c r="D1649" s="528" t="n">
        <v>4376.46</v>
      </c>
    </row>
    <row r="1650" customFormat="false" ht="15" hidden="false" customHeight="false" outlineLevel="0" collapsed="false">
      <c r="A1650" s="526" t="n">
        <v>98009</v>
      </c>
      <c r="B1650" s="526" t="s">
        <v>6285</v>
      </c>
      <c r="C1650" s="526" t="s">
        <v>120</v>
      </c>
      <c r="D1650" s="528" t="n">
        <v>1882.83</v>
      </c>
    </row>
    <row r="1651" customFormat="false" ht="15" hidden="false" customHeight="false" outlineLevel="0" collapsed="false">
      <c r="A1651" s="526" t="n">
        <v>98010</v>
      </c>
      <c r="B1651" s="526" t="s">
        <v>6286</v>
      </c>
      <c r="C1651" s="526" t="s">
        <v>134</v>
      </c>
      <c r="D1651" s="528" t="n">
        <v>5342.11</v>
      </c>
    </row>
    <row r="1652" customFormat="false" ht="15" hidden="false" customHeight="false" outlineLevel="0" collapsed="false">
      <c r="A1652" s="526" t="n">
        <v>98011</v>
      </c>
      <c r="B1652" s="526" t="s">
        <v>6287</v>
      </c>
      <c r="C1652" s="526" t="s">
        <v>120</v>
      </c>
      <c r="D1652" s="528" t="n">
        <v>2146.63</v>
      </c>
    </row>
    <row r="1653" customFormat="false" ht="15" hidden="false" customHeight="false" outlineLevel="0" collapsed="false">
      <c r="A1653" s="526" t="n">
        <v>98012</v>
      </c>
      <c r="B1653" s="526" t="s">
        <v>6288</v>
      </c>
      <c r="C1653" s="526" t="s">
        <v>134</v>
      </c>
      <c r="D1653" s="528" t="n">
        <v>6279.76</v>
      </c>
    </row>
    <row r="1654" customFormat="false" ht="15" hidden="false" customHeight="false" outlineLevel="0" collapsed="false">
      <c r="A1654" s="526" t="n">
        <v>98013</v>
      </c>
      <c r="B1654" s="526" t="s">
        <v>6289</v>
      </c>
      <c r="C1654" s="526" t="s">
        <v>120</v>
      </c>
      <c r="D1654" s="528" t="n">
        <v>2410.52</v>
      </c>
    </row>
    <row r="1655" customFormat="false" ht="15" hidden="false" customHeight="false" outlineLevel="0" collapsed="false">
      <c r="A1655" s="526" t="n">
        <v>98014</v>
      </c>
      <c r="B1655" s="526" t="s">
        <v>6290</v>
      </c>
      <c r="C1655" s="526" t="s">
        <v>134</v>
      </c>
      <c r="D1655" s="528" t="n">
        <v>7217.34</v>
      </c>
    </row>
    <row r="1656" customFormat="false" ht="15" hidden="false" customHeight="false" outlineLevel="0" collapsed="false">
      <c r="A1656" s="526" t="n">
        <v>98015</v>
      </c>
      <c r="B1656" s="526" t="s">
        <v>6291</v>
      </c>
      <c r="C1656" s="526" t="s">
        <v>120</v>
      </c>
      <c r="D1656" s="528" t="n">
        <v>2674.42</v>
      </c>
    </row>
    <row r="1657" customFormat="false" ht="15" hidden="false" customHeight="false" outlineLevel="0" collapsed="false">
      <c r="A1657" s="526" t="n">
        <v>98016</v>
      </c>
      <c r="B1657" s="526" t="s">
        <v>6292</v>
      </c>
      <c r="C1657" s="526" t="s">
        <v>134</v>
      </c>
      <c r="D1657" s="528" t="n">
        <v>8155.09</v>
      </c>
    </row>
    <row r="1658" customFormat="false" ht="15" hidden="false" customHeight="false" outlineLevel="0" collapsed="false">
      <c r="A1658" s="526" t="n">
        <v>98017</v>
      </c>
      <c r="B1658" s="526" t="s">
        <v>6293</v>
      </c>
      <c r="C1658" s="526" t="s">
        <v>120</v>
      </c>
      <c r="D1658" s="528" t="n">
        <v>2938.23</v>
      </c>
    </row>
    <row r="1659" customFormat="false" ht="15" hidden="false" customHeight="false" outlineLevel="0" collapsed="false">
      <c r="A1659" s="526" t="n">
        <v>98018</v>
      </c>
      <c r="B1659" s="526" t="s">
        <v>6294</v>
      </c>
      <c r="C1659" s="526" t="s">
        <v>134</v>
      </c>
      <c r="D1659" s="528" t="n">
        <v>9092.71</v>
      </c>
    </row>
    <row r="1660" customFormat="false" ht="15" hidden="false" customHeight="false" outlineLevel="0" collapsed="false">
      <c r="A1660" s="526" t="n">
        <v>98019</v>
      </c>
      <c r="B1660" s="526" t="s">
        <v>6295</v>
      </c>
      <c r="C1660" s="526" t="s">
        <v>120</v>
      </c>
      <c r="D1660" s="528" t="n">
        <v>3226.6</v>
      </c>
    </row>
    <row r="1661" customFormat="false" ht="15" hidden="false" customHeight="false" outlineLevel="0" collapsed="false">
      <c r="A1661" s="526" t="n">
        <v>98020</v>
      </c>
      <c r="B1661" s="526" t="s">
        <v>6296</v>
      </c>
      <c r="C1661" s="526" t="s">
        <v>134</v>
      </c>
      <c r="D1661" s="528" t="n">
        <v>6461.03</v>
      </c>
    </row>
    <row r="1662" customFormat="false" ht="15" hidden="false" customHeight="false" outlineLevel="0" collapsed="false">
      <c r="A1662" s="526" t="n">
        <v>98021</v>
      </c>
      <c r="B1662" s="526" t="s">
        <v>6297</v>
      </c>
      <c r="C1662" s="526" t="s">
        <v>120</v>
      </c>
      <c r="D1662" s="528" t="n">
        <v>2435.07</v>
      </c>
    </row>
    <row r="1663" customFormat="false" ht="15" hidden="false" customHeight="false" outlineLevel="0" collapsed="false">
      <c r="A1663" s="526" t="n">
        <v>98022</v>
      </c>
      <c r="B1663" s="526" t="s">
        <v>6298</v>
      </c>
      <c r="C1663" s="526" t="s">
        <v>134</v>
      </c>
      <c r="D1663" s="528" t="n">
        <v>7578.68</v>
      </c>
    </row>
    <row r="1664" customFormat="false" ht="15" hidden="false" customHeight="false" outlineLevel="0" collapsed="false">
      <c r="A1664" s="526" t="n">
        <v>98023</v>
      </c>
      <c r="B1664" s="526" t="s">
        <v>6299</v>
      </c>
      <c r="C1664" s="526" t="s">
        <v>120</v>
      </c>
      <c r="D1664" s="528" t="n">
        <v>2698.9</v>
      </c>
    </row>
    <row r="1665" customFormat="false" ht="15" hidden="false" customHeight="false" outlineLevel="0" collapsed="false">
      <c r="A1665" s="526" t="n">
        <v>98024</v>
      </c>
      <c r="B1665" s="526" t="s">
        <v>6300</v>
      </c>
      <c r="C1665" s="526" t="s">
        <v>134</v>
      </c>
      <c r="D1665" s="528" t="n">
        <v>8758.3</v>
      </c>
    </row>
    <row r="1666" customFormat="false" ht="15" hidden="false" customHeight="false" outlineLevel="0" collapsed="false">
      <c r="A1666" s="526" t="n">
        <v>98025</v>
      </c>
      <c r="B1666" s="526" t="s">
        <v>6301</v>
      </c>
      <c r="C1666" s="526" t="s">
        <v>120</v>
      </c>
      <c r="D1666" s="528" t="n">
        <v>2962.79</v>
      </c>
    </row>
    <row r="1667" customFormat="false" ht="15" hidden="false" customHeight="false" outlineLevel="0" collapsed="false">
      <c r="A1667" s="526" t="n">
        <v>98026</v>
      </c>
      <c r="B1667" s="526" t="s">
        <v>6302</v>
      </c>
      <c r="C1667" s="526" t="s">
        <v>134</v>
      </c>
      <c r="D1667" s="528" t="n">
        <v>9883.8</v>
      </c>
    </row>
    <row r="1668" customFormat="false" ht="15" hidden="false" customHeight="false" outlineLevel="0" collapsed="false">
      <c r="A1668" s="526" t="n">
        <v>98027</v>
      </c>
      <c r="B1668" s="526" t="s">
        <v>6303</v>
      </c>
      <c r="C1668" s="526" t="s">
        <v>120</v>
      </c>
      <c r="D1668" s="528" t="n">
        <v>3226.6</v>
      </c>
    </row>
    <row r="1669" customFormat="false" ht="15" hidden="false" customHeight="false" outlineLevel="0" collapsed="false">
      <c r="A1669" s="526" t="n">
        <v>98028</v>
      </c>
      <c r="B1669" s="526" t="s">
        <v>6304</v>
      </c>
      <c r="C1669" s="526" t="s">
        <v>134</v>
      </c>
      <c r="D1669" s="528" t="n">
        <v>11009.32</v>
      </c>
    </row>
    <row r="1670" customFormat="false" ht="15" hidden="false" customHeight="false" outlineLevel="0" collapsed="false">
      <c r="A1670" s="526" t="n">
        <v>98029</v>
      </c>
      <c r="B1670" s="526" t="s">
        <v>6305</v>
      </c>
      <c r="C1670" s="526" t="s">
        <v>120</v>
      </c>
      <c r="D1670" s="528" t="n">
        <v>3495.5</v>
      </c>
    </row>
    <row r="1671" customFormat="false" ht="15" hidden="false" customHeight="false" outlineLevel="0" collapsed="false">
      <c r="A1671" s="526" t="n">
        <v>98030</v>
      </c>
      <c r="B1671" s="526" t="s">
        <v>6306</v>
      </c>
      <c r="C1671" s="526" t="s">
        <v>134</v>
      </c>
      <c r="D1671" s="528" t="n">
        <v>8983.55</v>
      </c>
    </row>
    <row r="1672" customFormat="false" ht="15" hidden="false" customHeight="false" outlineLevel="0" collapsed="false">
      <c r="A1672" s="526" t="n">
        <v>98031</v>
      </c>
      <c r="B1672" s="526" t="s">
        <v>6307</v>
      </c>
      <c r="C1672" s="526" t="s">
        <v>120</v>
      </c>
      <c r="D1672" s="528" t="n">
        <v>2967.9</v>
      </c>
    </row>
    <row r="1673" customFormat="false" ht="15" hidden="false" customHeight="false" outlineLevel="0" collapsed="false">
      <c r="A1673" s="526" t="n">
        <v>98032</v>
      </c>
      <c r="B1673" s="526" t="s">
        <v>6308</v>
      </c>
      <c r="C1673" s="526" t="s">
        <v>134</v>
      </c>
      <c r="D1673" s="528" t="n">
        <v>10344.4</v>
      </c>
    </row>
    <row r="1674" customFormat="false" ht="15" hidden="false" customHeight="false" outlineLevel="0" collapsed="false">
      <c r="A1674" s="526" t="n">
        <v>98033</v>
      </c>
      <c r="B1674" s="526" t="s">
        <v>6309</v>
      </c>
      <c r="C1674" s="526" t="s">
        <v>120</v>
      </c>
      <c r="D1674" s="528" t="n">
        <v>3231.72</v>
      </c>
    </row>
    <row r="1675" customFormat="false" ht="15" hidden="false" customHeight="false" outlineLevel="0" collapsed="false">
      <c r="A1675" s="526" t="n">
        <v>98034</v>
      </c>
      <c r="B1675" s="526" t="s">
        <v>6310</v>
      </c>
      <c r="C1675" s="526" t="s">
        <v>134</v>
      </c>
      <c r="D1675" s="528" t="n">
        <v>11705.22</v>
      </c>
    </row>
    <row r="1676" customFormat="false" ht="15" hidden="false" customHeight="false" outlineLevel="0" collapsed="false">
      <c r="A1676" s="526" t="n">
        <v>98035</v>
      </c>
      <c r="B1676" s="526" t="s">
        <v>6311</v>
      </c>
      <c r="C1676" s="526" t="s">
        <v>120</v>
      </c>
      <c r="D1676" s="528" t="n">
        <v>3495.5</v>
      </c>
    </row>
    <row r="1677" customFormat="false" ht="15" hidden="false" customHeight="false" outlineLevel="0" collapsed="false">
      <c r="A1677" s="526" t="n">
        <v>98036</v>
      </c>
      <c r="B1677" s="526" t="s">
        <v>6312</v>
      </c>
      <c r="C1677" s="526" t="s">
        <v>134</v>
      </c>
      <c r="D1677" s="528" t="n">
        <v>13066.05</v>
      </c>
    </row>
    <row r="1678" customFormat="false" ht="15" hidden="false" customHeight="false" outlineLevel="0" collapsed="false">
      <c r="A1678" s="526" t="n">
        <v>98037</v>
      </c>
      <c r="B1678" s="526" t="s">
        <v>6313</v>
      </c>
      <c r="C1678" s="526" t="s">
        <v>120</v>
      </c>
      <c r="D1678" s="528" t="n">
        <v>3764.42</v>
      </c>
    </row>
    <row r="1679" customFormat="false" ht="15" hidden="false" customHeight="false" outlineLevel="0" collapsed="false">
      <c r="A1679" s="526" t="n">
        <v>98038</v>
      </c>
      <c r="B1679" s="526" t="s">
        <v>6314</v>
      </c>
      <c r="C1679" s="526" t="s">
        <v>134</v>
      </c>
      <c r="D1679" s="528" t="n">
        <v>11958.72</v>
      </c>
    </row>
    <row r="1680" customFormat="false" ht="15" hidden="false" customHeight="false" outlineLevel="0" collapsed="false">
      <c r="A1680" s="526" t="n">
        <v>98039</v>
      </c>
      <c r="B1680" s="526" t="s">
        <v>6315</v>
      </c>
      <c r="C1680" s="526" t="s">
        <v>120</v>
      </c>
      <c r="D1680" s="528" t="n">
        <v>3500.62</v>
      </c>
    </row>
    <row r="1681" customFormat="false" ht="15" hidden="false" customHeight="false" outlineLevel="0" collapsed="false">
      <c r="A1681" s="526" t="n">
        <v>98040</v>
      </c>
      <c r="B1681" s="526" t="s">
        <v>6316</v>
      </c>
      <c r="C1681" s="526" t="s">
        <v>134</v>
      </c>
      <c r="D1681" s="528" t="n">
        <v>13525.35</v>
      </c>
    </row>
    <row r="1682" customFormat="false" ht="15" hidden="false" customHeight="false" outlineLevel="0" collapsed="false">
      <c r="A1682" s="526" t="n">
        <v>98041</v>
      </c>
      <c r="B1682" s="526" t="s">
        <v>6317</v>
      </c>
      <c r="C1682" s="526" t="s">
        <v>120</v>
      </c>
      <c r="D1682" s="528" t="n">
        <v>3764.42</v>
      </c>
    </row>
    <row r="1683" customFormat="false" ht="15" hidden="false" customHeight="false" outlineLevel="0" collapsed="false">
      <c r="A1683" s="526" t="n">
        <v>98042</v>
      </c>
      <c r="B1683" s="526" t="s">
        <v>6318</v>
      </c>
      <c r="C1683" s="526" t="s">
        <v>134</v>
      </c>
      <c r="D1683" s="528" t="n">
        <v>15092.02</v>
      </c>
    </row>
    <row r="1684" customFormat="false" ht="15" hidden="false" customHeight="false" outlineLevel="0" collapsed="false">
      <c r="A1684" s="526" t="n">
        <v>98043</v>
      </c>
      <c r="B1684" s="526" t="s">
        <v>6319</v>
      </c>
      <c r="C1684" s="526" t="s">
        <v>120</v>
      </c>
      <c r="D1684" s="528" t="n">
        <v>4033.44</v>
      </c>
    </row>
    <row r="1685" customFormat="false" ht="15" hidden="false" customHeight="false" outlineLevel="0" collapsed="false">
      <c r="A1685" s="526" t="n">
        <v>98044</v>
      </c>
      <c r="B1685" s="526" t="s">
        <v>6320</v>
      </c>
      <c r="C1685" s="526" t="s">
        <v>134</v>
      </c>
      <c r="D1685" s="528" t="n">
        <v>15345.58</v>
      </c>
    </row>
    <row r="1686" customFormat="false" ht="15" hidden="false" customHeight="false" outlineLevel="0" collapsed="false">
      <c r="A1686" s="526" t="n">
        <v>98045</v>
      </c>
      <c r="B1686" s="526" t="s">
        <v>6321</v>
      </c>
      <c r="C1686" s="526" t="s">
        <v>120</v>
      </c>
      <c r="D1686" s="528" t="n">
        <v>4033.44</v>
      </c>
    </row>
    <row r="1687" customFormat="false" ht="15" hidden="false" customHeight="false" outlineLevel="0" collapsed="false">
      <c r="A1687" s="526" t="n">
        <v>98046</v>
      </c>
      <c r="B1687" s="526" t="s">
        <v>6322</v>
      </c>
      <c r="C1687" s="526" t="s">
        <v>134</v>
      </c>
      <c r="D1687" s="528" t="n">
        <v>17117.84</v>
      </c>
    </row>
    <row r="1688" customFormat="false" ht="15" hidden="false" customHeight="false" outlineLevel="0" collapsed="false">
      <c r="A1688" s="526" t="n">
        <v>98047</v>
      </c>
      <c r="B1688" s="526" t="s">
        <v>6323</v>
      </c>
      <c r="C1688" s="526" t="s">
        <v>120</v>
      </c>
      <c r="D1688" s="528" t="n">
        <v>4302.38</v>
      </c>
    </row>
    <row r="1689" customFormat="false" ht="15" hidden="false" customHeight="false" outlineLevel="0" collapsed="false">
      <c r="A1689" s="526" t="n">
        <v>98048</v>
      </c>
      <c r="B1689" s="526" t="s">
        <v>6324</v>
      </c>
      <c r="C1689" s="526" t="s">
        <v>134</v>
      </c>
      <c r="D1689" s="528" t="n">
        <v>19143.79</v>
      </c>
    </row>
    <row r="1690" customFormat="false" ht="15" hidden="false" customHeight="false" outlineLevel="0" collapsed="false">
      <c r="A1690" s="526" t="n">
        <v>98049</v>
      </c>
      <c r="B1690" s="526" t="s">
        <v>6325</v>
      </c>
      <c r="C1690" s="526" t="s">
        <v>120</v>
      </c>
      <c r="D1690" s="528" t="n">
        <v>4521.31</v>
      </c>
    </row>
    <row r="1691" customFormat="false" ht="15" hidden="false" customHeight="false" outlineLevel="0" collapsed="false">
      <c r="A1691" s="526" t="n">
        <v>98050</v>
      </c>
      <c r="B1691" s="526" t="s">
        <v>6326</v>
      </c>
      <c r="C1691" s="526" t="s">
        <v>120</v>
      </c>
      <c r="D1691" s="527" t="n">
        <v>280.37</v>
      </c>
    </row>
    <row r="1692" customFormat="false" ht="15" hidden="false" customHeight="false" outlineLevel="0" collapsed="false">
      <c r="A1692" s="526" t="n">
        <v>98051</v>
      </c>
      <c r="B1692" s="526" t="s">
        <v>6327</v>
      </c>
      <c r="C1692" s="526" t="s">
        <v>120</v>
      </c>
      <c r="D1692" s="527" t="n">
        <v>969.99</v>
      </c>
    </row>
    <row r="1693" customFormat="false" ht="15" hidden="false" customHeight="false" outlineLevel="0" collapsed="false">
      <c r="A1693" s="526" t="n">
        <v>98405</v>
      </c>
      <c r="B1693" s="526" t="s">
        <v>6328</v>
      </c>
      <c r="C1693" s="526" t="s">
        <v>134</v>
      </c>
      <c r="D1693" s="528" t="n">
        <v>2671.38</v>
      </c>
    </row>
    <row r="1694" customFormat="false" ht="15" hidden="false" customHeight="false" outlineLevel="0" collapsed="false">
      <c r="A1694" s="526" t="n">
        <v>98406</v>
      </c>
      <c r="B1694" s="526" t="s">
        <v>6329</v>
      </c>
      <c r="C1694" s="526" t="s">
        <v>134</v>
      </c>
      <c r="D1694" s="528" t="n">
        <v>6523.49</v>
      </c>
    </row>
    <row r="1695" customFormat="false" ht="15" hidden="false" customHeight="false" outlineLevel="0" collapsed="false">
      <c r="A1695" s="526" t="n">
        <v>98407</v>
      </c>
      <c r="B1695" s="526" t="s">
        <v>6330</v>
      </c>
      <c r="C1695" s="526" t="s">
        <v>134</v>
      </c>
      <c r="D1695" s="528" t="n">
        <v>4265.39</v>
      </c>
    </row>
    <row r="1696" customFormat="false" ht="15" hidden="false" customHeight="false" outlineLevel="0" collapsed="false">
      <c r="A1696" s="526" t="n">
        <v>98408</v>
      </c>
      <c r="B1696" s="526" t="s">
        <v>6331</v>
      </c>
      <c r="C1696" s="526" t="s">
        <v>134</v>
      </c>
      <c r="D1696" s="528" t="n">
        <v>5004.88</v>
      </c>
    </row>
    <row r="1697" customFormat="false" ht="15" hidden="false" customHeight="false" outlineLevel="0" collapsed="false">
      <c r="A1697" s="526" t="n">
        <v>98409</v>
      </c>
      <c r="B1697" s="526" t="s">
        <v>6332</v>
      </c>
      <c r="C1697" s="526" t="s">
        <v>120</v>
      </c>
      <c r="D1697" s="527" t="n">
        <v>383.66</v>
      </c>
    </row>
    <row r="1698" customFormat="false" ht="15" hidden="false" customHeight="false" outlineLevel="0" collapsed="false">
      <c r="A1698" s="526" t="n">
        <v>98410</v>
      </c>
      <c r="B1698" s="526" t="s">
        <v>6333</v>
      </c>
      <c r="C1698" s="526" t="s">
        <v>134</v>
      </c>
      <c r="D1698" s="528" t="n">
        <v>1279.41</v>
      </c>
    </row>
    <row r="1699" customFormat="false" ht="15" hidden="false" customHeight="false" outlineLevel="0" collapsed="false">
      <c r="A1699" s="526" t="n">
        <v>99240</v>
      </c>
      <c r="B1699" s="526" t="s">
        <v>6334</v>
      </c>
      <c r="C1699" s="526" t="s">
        <v>120</v>
      </c>
      <c r="D1699" s="527" t="n">
        <v>671.09</v>
      </c>
    </row>
    <row r="1700" customFormat="false" ht="15" hidden="false" customHeight="false" outlineLevel="0" collapsed="false">
      <c r="A1700" s="526" t="n">
        <v>99241</v>
      </c>
      <c r="B1700" s="526" t="s">
        <v>6335</v>
      </c>
      <c r="C1700" s="526" t="s">
        <v>120</v>
      </c>
      <c r="D1700" s="528" t="n">
        <v>1803.32</v>
      </c>
    </row>
    <row r="1701" customFormat="false" ht="15" hidden="false" customHeight="false" outlineLevel="0" collapsed="false">
      <c r="A1701" s="526" t="n">
        <v>99242</v>
      </c>
      <c r="B1701" s="526" t="s">
        <v>6336</v>
      </c>
      <c r="C1701" s="526" t="s">
        <v>134</v>
      </c>
      <c r="D1701" s="528" t="n">
        <v>3069.28</v>
      </c>
    </row>
    <row r="1702" customFormat="false" ht="15" hidden="false" customHeight="false" outlineLevel="0" collapsed="false">
      <c r="A1702" s="526" t="n">
        <v>99243</v>
      </c>
      <c r="B1702" s="526" t="s">
        <v>6337</v>
      </c>
      <c r="C1702" s="526" t="s">
        <v>120</v>
      </c>
      <c r="D1702" s="528" t="n">
        <v>1593.16</v>
      </c>
    </row>
    <row r="1703" customFormat="false" ht="15" hidden="false" customHeight="false" outlineLevel="0" collapsed="false">
      <c r="A1703" s="526" t="n">
        <v>99244</v>
      </c>
      <c r="B1703" s="526" t="s">
        <v>6338</v>
      </c>
      <c r="C1703" s="526" t="s">
        <v>134</v>
      </c>
      <c r="D1703" s="528" t="n">
        <v>5212.22</v>
      </c>
    </row>
    <row r="1704" customFormat="false" ht="15" hidden="false" customHeight="false" outlineLevel="0" collapsed="false">
      <c r="A1704" s="526" t="n">
        <v>99246</v>
      </c>
      <c r="B1704" s="526" t="s">
        <v>6339</v>
      </c>
      <c r="C1704" s="526" t="s">
        <v>120</v>
      </c>
      <c r="D1704" s="527" t="n">
        <v>920.21</v>
      </c>
    </row>
    <row r="1705" customFormat="false" ht="15" hidden="false" customHeight="false" outlineLevel="0" collapsed="false">
      <c r="A1705" s="526" t="n">
        <v>99247</v>
      </c>
      <c r="B1705" s="526" t="s">
        <v>6340</v>
      </c>
      <c r="C1705" s="526" t="s">
        <v>120</v>
      </c>
      <c r="D1705" s="528" t="n">
        <v>2055.44</v>
      </c>
    </row>
    <row r="1706" customFormat="false" ht="15" hidden="false" customHeight="false" outlineLevel="0" collapsed="false">
      <c r="A1706" s="526" t="n">
        <v>99248</v>
      </c>
      <c r="B1706" s="526" t="s">
        <v>6341</v>
      </c>
      <c r="C1706" s="526" t="s">
        <v>134</v>
      </c>
      <c r="D1706" s="528" t="n">
        <v>3942.4</v>
      </c>
    </row>
    <row r="1707" customFormat="false" ht="15" hidden="false" customHeight="false" outlineLevel="0" collapsed="false">
      <c r="A1707" s="526" t="n">
        <v>99249</v>
      </c>
      <c r="B1707" s="526" t="s">
        <v>6342</v>
      </c>
      <c r="C1707" s="526" t="s">
        <v>120</v>
      </c>
      <c r="D1707" s="528" t="n">
        <v>1944.3</v>
      </c>
    </row>
    <row r="1708" customFormat="false" ht="15" hidden="false" customHeight="false" outlineLevel="0" collapsed="false">
      <c r="A1708" s="526" t="n">
        <v>99252</v>
      </c>
      <c r="B1708" s="526" t="s">
        <v>258</v>
      </c>
      <c r="C1708" s="526" t="s">
        <v>134</v>
      </c>
      <c r="D1708" s="528" t="n">
        <v>2718.82</v>
      </c>
    </row>
    <row r="1709" customFormat="false" ht="15" hidden="false" customHeight="false" outlineLevel="0" collapsed="false">
      <c r="A1709" s="526" t="n">
        <v>99254</v>
      </c>
      <c r="B1709" s="526" t="s">
        <v>336</v>
      </c>
      <c r="C1709" s="526" t="s">
        <v>120</v>
      </c>
      <c r="D1709" s="528" t="n">
        <v>1298.99</v>
      </c>
    </row>
    <row r="1710" customFormat="false" ht="15" hidden="false" customHeight="false" outlineLevel="0" collapsed="false">
      <c r="A1710" s="526" t="n">
        <v>99256</v>
      </c>
      <c r="B1710" s="526" t="s">
        <v>6343</v>
      </c>
      <c r="C1710" s="526" t="s">
        <v>134</v>
      </c>
      <c r="D1710" s="528" t="n">
        <v>6126.46</v>
      </c>
    </row>
    <row r="1711" customFormat="false" ht="15" hidden="false" customHeight="false" outlineLevel="0" collapsed="false">
      <c r="A1711" s="526" t="n">
        <v>99259</v>
      </c>
      <c r="B1711" s="526" t="s">
        <v>6344</v>
      </c>
      <c r="C1711" s="526" t="s">
        <v>134</v>
      </c>
      <c r="D1711" s="528" t="n">
        <v>3439.61</v>
      </c>
    </row>
    <row r="1712" customFormat="false" ht="15" hidden="false" customHeight="false" outlineLevel="0" collapsed="false">
      <c r="A1712" s="526" t="n">
        <v>99261</v>
      </c>
      <c r="B1712" s="526" t="s">
        <v>6345</v>
      </c>
      <c r="C1712" s="526" t="s">
        <v>120</v>
      </c>
      <c r="D1712" s="528" t="n">
        <v>1551.13</v>
      </c>
    </row>
    <row r="1713" customFormat="false" ht="15" hidden="false" customHeight="false" outlineLevel="0" collapsed="false">
      <c r="A1713" s="526" t="n">
        <v>99263</v>
      </c>
      <c r="B1713" s="526" t="s">
        <v>6346</v>
      </c>
      <c r="C1713" s="526" t="s">
        <v>120</v>
      </c>
      <c r="D1713" s="528" t="n">
        <v>2307.64</v>
      </c>
    </row>
    <row r="1714" customFormat="false" ht="15" hidden="false" customHeight="false" outlineLevel="0" collapsed="false">
      <c r="A1714" s="526" t="n">
        <v>99265</v>
      </c>
      <c r="B1714" s="526" t="s">
        <v>6347</v>
      </c>
      <c r="C1714" s="526" t="s">
        <v>134</v>
      </c>
      <c r="D1714" s="528" t="n">
        <v>4160.32</v>
      </c>
    </row>
    <row r="1715" customFormat="false" ht="15" hidden="false" customHeight="false" outlineLevel="0" collapsed="false">
      <c r="A1715" s="526" t="n">
        <v>99266</v>
      </c>
      <c r="B1715" s="526" t="s">
        <v>6348</v>
      </c>
      <c r="C1715" s="526" t="s">
        <v>120</v>
      </c>
      <c r="D1715" s="528" t="n">
        <v>1803.32</v>
      </c>
    </row>
    <row r="1716" customFormat="false" ht="15" hidden="false" customHeight="false" outlineLevel="0" collapsed="false">
      <c r="A1716" s="526" t="n">
        <v>99267</v>
      </c>
      <c r="B1716" s="526" t="s">
        <v>6349</v>
      </c>
      <c r="C1716" s="526" t="s">
        <v>134</v>
      </c>
      <c r="D1716" s="528" t="n">
        <v>4881.12</v>
      </c>
    </row>
    <row r="1717" customFormat="false" ht="15" hidden="false" customHeight="false" outlineLevel="0" collapsed="false">
      <c r="A1717" s="526" t="n">
        <v>99268</v>
      </c>
      <c r="B1717" s="526" t="s">
        <v>6350</v>
      </c>
      <c r="C1717" s="526" t="s">
        <v>134</v>
      </c>
      <c r="D1717" s="527" t="n">
        <v>507.05</v>
      </c>
    </row>
    <row r="1718" customFormat="false" ht="15" hidden="false" customHeight="false" outlineLevel="0" collapsed="false">
      <c r="A1718" s="526" t="n">
        <v>99269</v>
      </c>
      <c r="B1718" s="526" t="s">
        <v>6351</v>
      </c>
      <c r="C1718" s="526" t="s">
        <v>120</v>
      </c>
      <c r="D1718" s="528" t="n">
        <v>2055.44</v>
      </c>
    </row>
    <row r="1719" customFormat="false" ht="15" hidden="false" customHeight="false" outlineLevel="0" collapsed="false">
      <c r="A1719" s="526" t="n">
        <v>99270</v>
      </c>
      <c r="B1719" s="526" t="s">
        <v>6352</v>
      </c>
      <c r="C1719" s="526" t="s">
        <v>134</v>
      </c>
      <c r="D1719" s="527" t="n">
        <v>650.05</v>
      </c>
    </row>
    <row r="1720" customFormat="false" ht="15" hidden="false" customHeight="false" outlineLevel="0" collapsed="false">
      <c r="A1720" s="526" t="n">
        <v>99271</v>
      </c>
      <c r="B1720" s="526" t="s">
        <v>6353</v>
      </c>
      <c r="C1720" s="526" t="s">
        <v>134</v>
      </c>
      <c r="D1720" s="528" t="n">
        <v>7040.61</v>
      </c>
    </row>
    <row r="1721" customFormat="false" ht="15" hidden="false" customHeight="false" outlineLevel="0" collapsed="false">
      <c r="A1721" s="526" t="n">
        <v>99272</v>
      </c>
      <c r="B1721" s="526" t="s">
        <v>6354</v>
      </c>
      <c r="C1721" s="526" t="s">
        <v>134</v>
      </c>
      <c r="D1721" s="528" t="n">
        <v>1149.38</v>
      </c>
    </row>
    <row r="1722" customFormat="false" ht="15" hidden="false" customHeight="false" outlineLevel="0" collapsed="false">
      <c r="A1722" s="526" t="n">
        <v>99273</v>
      </c>
      <c r="B1722" s="526" t="s">
        <v>6355</v>
      </c>
      <c r="C1722" s="526" t="s">
        <v>134</v>
      </c>
      <c r="D1722" s="528" t="n">
        <v>1600.83</v>
      </c>
    </row>
    <row r="1723" customFormat="false" ht="15" hidden="false" customHeight="false" outlineLevel="0" collapsed="false">
      <c r="A1723" s="526" t="n">
        <v>99274</v>
      </c>
      <c r="B1723" s="526" t="s">
        <v>6356</v>
      </c>
      <c r="C1723" s="526" t="s">
        <v>134</v>
      </c>
      <c r="D1723" s="528" t="n">
        <v>5637.17</v>
      </c>
    </row>
    <row r="1724" customFormat="false" ht="15" hidden="false" customHeight="false" outlineLevel="0" collapsed="false">
      <c r="A1724" s="526" t="n">
        <v>99275</v>
      </c>
      <c r="B1724" s="526" t="s">
        <v>6357</v>
      </c>
      <c r="C1724" s="526" t="s">
        <v>134</v>
      </c>
      <c r="D1724" s="527" t="n">
        <v>984.74</v>
      </c>
    </row>
    <row r="1725" customFormat="false" ht="15" hidden="false" customHeight="false" outlineLevel="0" collapsed="false">
      <c r="A1725" s="526" t="n">
        <v>99276</v>
      </c>
      <c r="B1725" s="526" t="s">
        <v>6358</v>
      </c>
      <c r="C1725" s="526" t="s">
        <v>120</v>
      </c>
      <c r="D1725" s="528" t="n">
        <v>2559.83</v>
      </c>
    </row>
    <row r="1726" customFormat="false" ht="15" hidden="false" customHeight="false" outlineLevel="0" collapsed="false">
      <c r="A1726" s="526" t="n">
        <v>99277</v>
      </c>
      <c r="B1726" s="526" t="s">
        <v>6359</v>
      </c>
      <c r="C1726" s="526" t="s">
        <v>120</v>
      </c>
      <c r="D1726" s="528" t="n">
        <v>2307.64</v>
      </c>
    </row>
    <row r="1727" customFormat="false" ht="15" hidden="false" customHeight="false" outlineLevel="0" collapsed="false">
      <c r="A1727" s="526" t="n">
        <v>99278</v>
      </c>
      <c r="B1727" s="526" t="s">
        <v>6360</v>
      </c>
      <c r="C1727" s="526" t="s">
        <v>120</v>
      </c>
      <c r="D1727" s="527" t="n">
        <v>381.35</v>
      </c>
    </row>
    <row r="1728" customFormat="false" ht="15" hidden="false" customHeight="false" outlineLevel="0" collapsed="false">
      <c r="A1728" s="526" t="n">
        <v>99279</v>
      </c>
      <c r="B1728" s="526" t="s">
        <v>6361</v>
      </c>
      <c r="C1728" s="526" t="s">
        <v>134</v>
      </c>
      <c r="D1728" s="528" t="n">
        <v>6362.36</v>
      </c>
    </row>
    <row r="1729" customFormat="false" ht="15" hidden="false" customHeight="false" outlineLevel="0" collapsed="false">
      <c r="A1729" s="526" t="n">
        <v>99280</v>
      </c>
      <c r="B1729" s="526" t="s">
        <v>6362</v>
      </c>
      <c r="C1729" s="526" t="s">
        <v>134</v>
      </c>
      <c r="D1729" s="528" t="n">
        <v>2083.06</v>
      </c>
    </row>
    <row r="1730" customFormat="false" ht="15" hidden="false" customHeight="false" outlineLevel="0" collapsed="false">
      <c r="A1730" s="526" t="n">
        <v>99281</v>
      </c>
      <c r="B1730" s="526" t="s">
        <v>6363</v>
      </c>
      <c r="C1730" s="526" t="s">
        <v>120</v>
      </c>
      <c r="D1730" s="528" t="n">
        <v>2559.83</v>
      </c>
    </row>
    <row r="1731" customFormat="false" ht="15" hidden="false" customHeight="false" outlineLevel="0" collapsed="false">
      <c r="A1731" s="526" t="n">
        <v>99282</v>
      </c>
      <c r="B1731" s="526" t="s">
        <v>6364</v>
      </c>
      <c r="C1731" s="526" t="s">
        <v>120</v>
      </c>
      <c r="D1731" s="528" t="n">
        <v>2837.38</v>
      </c>
    </row>
    <row r="1732" customFormat="false" ht="15" hidden="false" customHeight="false" outlineLevel="0" collapsed="false">
      <c r="A1732" s="526" t="n">
        <v>99283</v>
      </c>
      <c r="B1732" s="526" t="s">
        <v>6365</v>
      </c>
      <c r="C1732" s="526" t="s">
        <v>120</v>
      </c>
      <c r="D1732" s="528" t="n">
        <v>1125.06</v>
      </c>
    </row>
    <row r="1733" customFormat="false" ht="15" hidden="false" customHeight="false" outlineLevel="0" collapsed="false">
      <c r="A1733" s="526" t="n">
        <v>99284</v>
      </c>
      <c r="B1733" s="526" t="s">
        <v>6366</v>
      </c>
      <c r="C1733" s="526" t="s">
        <v>134</v>
      </c>
      <c r="D1733" s="528" t="n">
        <v>7954.92</v>
      </c>
    </row>
    <row r="1734" customFormat="false" ht="15" hidden="false" customHeight="false" outlineLevel="0" collapsed="false">
      <c r="A1734" s="526" t="n">
        <v>99285</v>
      </c>
      <c r="B1734" s="526" t="s">
        <v>6367</v>
      </c>
      <c r="C1734" s="526" t="s">
        <v>134</v>
      </c>
      <c r="D1734" s="528" t="n">
        <v>1341.93</v>
      </c>
    </row>
    <row r="1735" customFormat="false" ht="15" hidden="false" customHeight="false" outlineLevel="0" collapsed="false">
      <c r="A1735" s="526" t="n">
        <v>99286</v>
      </c>
      <c r="B1735" s="526" t="s">
        <v>6368</v>
      </c>
      <c r="C1735" s="526" t="s">
        <v>134</v>
      </c>
      <c r="D1735" s="528" t="n">
        <v>7087.62</v>
      </c>
    </row>
    <row r="1736" customFormat="false" ht="15" hidden="false" customHeight="false" outlineLevel="0" collapsed="false">
      <c r="A1736" s="526" t="n">
        <v>99287</v>
      </c>
      <c r="B1736" s="526" t="s">
        <v>6369</v>
      </c>
      <c r="C1736" s="526" t="s">
        <v>134</v>
      </c>
      <c r="D1736" s="528" t="n">
        <v>10089.64</v>
      </c>
    </row>
    <row r="1737" customFormat="false" ht="15" hidden="false" customHeight="false" outlineLevel="0" collapsed="false">
      <c r="A1737" s="526" t="n">
        <v>99288</v>
      </c>
      <c r="B1737" s="526" t="s">
        <v>6370</v>
      </c>
      <c r="C1737" s="526" t="s">
        <v>120</v>
      </c>
      <c r="D1737" s="527" t="n">
        <v>503.84</v>
      </c>
    </row>
    <row r="1738" customFormat="false" ht="15" hidden="false" customHeight="false" outlineLevel="0" collapsed="false">
      <c r="A1738" s="526" t="n">
        <v>99289</v>
      </c>
      <c r="B1738" s="526" t="s">
        <v>6371</v>
      </c>
      <c r="C1738" s="526" t="s">
        <v>120</v>
      </c>
      <c r="D1738" s="528" t="n">
        <v>2811.96</v>
      </c>
    </row>
    <row r="1739" customFormat="false" ht="15" hidden="false" customHeight="false" outlineLevel="0" collapsed="false">
      <c r="A1739" s="526" t="n">
        <v>99290</v>
      </c>
      <c r="B1739" s="526" t="s">
        <v>6372</v>
      </c>
      <c r="C1739" s="526" t="s">
        <v>134</v>
      </c>
      <c r="D1739" s="528" t="n">
        <v>4270</v>
      </c>
    </row>
    <row r="1740" customFormat="false" ht="15" hidden="false" customHeight="false" outlineLevel="0" collapsed="false">
      <c r="A1740" s="526" t="n">
        <v>99291</v>
      </c>
      <c r="B1740" s="526" t="s">
        <v>6373</v>
      </c>
      <c r="C1740" s="526" t="s">
        <v>120</v>
      </c>
      <c r="D1740" s="528" t="n">
        <v>2811.96</v>
      </c>
    </row>
    <row r="1741" customFormat="false" ht="15" hidden="false" customHeight="false" outlineLevel="0" collapsed="false">
      <c r="A1741" s="526" t="n">
        <v>99292</v>
      </c>
      <c r="B1741" s="526" t="s">
        <v>6374</v>
      </c>
      <c r="C1741" s="526" t="s">
        <v>134</v>
      </c>
      <c r="D1741" s="528" t="n">
        <v>2574.17</v>
      </c>
    </row>
    <row r="1742" customFormat="false" ht="15" hidden="false" customHeight="false" outlineLevel="0" collapsed="false">
      <c r="A1742" s="526" t="n">
        <v>99293</v>
      </c>
      <c r="B1742" s="526" t="s">
        <v>6375</v>
      </c>
      <c r="C1742" s="526" t="s">
        <v>120</v>
      </c>
      <c r="D1742" s="528" t="n">
        <v>1359.14</v>
      </c>
    </row>
    <row r="1743" customFormat="false" ht="15" hidden="false" customHeight="false" outlineLevel="0" collapsed="false">
      <c r="A1743" s="526" t="n">
        <v>99294</v>
      </c>
      <c r="B1743" s="526" t="s">
        <v>6376</v>
      </c>
      <c r="C1743" s="526" t="s">
        <v>134</v>
      </c>
      <c r="D1743" s="528" t="n">
        <v>8869.13</v>
      </c>
    </row>
    <row r="1744" customFormat="false" ht="15" hidden="false" customHeight="false" outlineLevel="0" collapsed="false">
      <c r="A1744" s="526" t="n">
        <v>99296</v>
      </c>
      <c r="B1744" s="526" t="s">
        <v>6377</v>
      </c>
      <c r="C1744" s="526" t="s">
        <v>120</v>
      </c>
      <c r="D1744" s="528" t="n">
        <v>3089.52</v>
      </c>
    </row>
    <row r="1745" customFormat="false" ht="15" hidden="false" customHeight="false" outlineLevel="0" collapsed="false">
      <c r="A1745" s="526" t="n">
        <v>99297</v>
      </c>
      <c r="B1745" s="526" t="s">
        <v>6378</v>
      </c>
      <c r="C1745" s="526" t="s">
        <v>120</v>
      </c>
      <c r="D1745" s="528" t="n">
        <v>3085.13</v>
      </c>
    </row>
    <row r="1746" customFormat="false" ht="15" hidden="false" customHeight="false" outlineLevel="0" collapsed="false">
      <c r="A1746" s="526" t="n">
        <v>99298</v>
      </c>
      <c r="B1746" s="526" t="s">
        <v>6379</v>
      </c>
      <c r="C1746" s="526" t="s">
        <v>134</v>
      </c>
      <c r="D1746" s="528" t="n">
        <v>11416.23</v>
      </c>
    </row>
    <row r="1747" customFormat="false" ht="15" hidden="false" customHeight="false" outlineLevel="0" collapsed="false">
      <c r="A1747" s="526" t="n">
        <v>99299</v>
      </c>
      <c r="B1747" s="526" t="s">
        <v>6380</v>
      </c>
      <c r="C1747" s="526" t="s">
        <v>120</v>
      </c>
      <c r="D1747" s="528" t="n">
        <v>3341.59</v>
      </c>
    </row>
    <row r="1748" customFormat="false" ht="15" hidden="false" customHeight="false" outlineLevel="0" collapsed="false">
      <c r="A1748" s="526" t="n">
        <v>99300</v>
      </c>
      <c r="B1748" s="526" t="s">
        <v>6381</v>
      </c>
      <c r="C1748" s="526" t="s">
        <v>134</v>
      </c>
      <c r="D1748" s="528" t="n">
        <v>12742.84</v>
      </c>
    </row>
    <row r="1749" customFormat="false" ht="15" hidden="false" customHeight="false" outlineLevel="0" collapsed="false">
      <c r="A1749" s="526" t="n">
        <v>99301</v>
      </c>
      <c r="B1749" s="526" t="s">
        <v>6382</v>
      </c>
      <c r="C1749" s="526" t="s">
        <v>134</v>
      </c>
      <c r="D1749" s="528" t="n">
        <v>6302.8</v>
      </c>
    </row>
    <row r="1750" customFormat="false" ht="15" hidden="false" customHeight="false" outlineLevel="0" collapsed="false">
      <c r="A1750" s="526" t="n">
        <v>99302</v>
      </c>
      <c r="B1750" s="526" t="s">
        <v>6383</v>
      </c>
      <c r="C1750" s="526" t="s">
        <v>120</v>
      </c>
      <c r="D1750" s="528" t="n">
        <v>3598.1</v>
      </c>
    </row>
    <row r="1751" customFormat="false" ht="15" hidden="false" customHeight="false" outlineLevel="0" collapsed="false">
      <c r="A1751" s="526" t="n">
        <v>99303</v>
      </c>
      <c r="B1751" s="526" t="s">
        <v>6384</v>
      </c>
      <c r="C1751" s="526" t="s">
        <v>134</v>
      </c>
      <c r="D1751" s="528" t="n">
        <v>11663.19</v>
      </c>
    </row>
    <row r="1752" customFormat="false" ht="15" hidden="false" customHeight="false" outlineLevel="0" collapsed="false">
      <c r="A1752" s="526" t="n">
        <v>99304</v>
      </c>
      <c r="B1752" s="526" t="s">
        <v>6385</v>
      </c>
      <c r="C1752" s="526" t="s">
        <v>120</v>
      </c>
      <c r="D1752" s="528" t="n">
        <v>3345.98</v>
      </c>
    </row>
    <row r="1753" customFormat="false" ht="15" hidden="false" customHeight="false" outlineLevel="0" collapsed="false">
      <c r="A1753" s="526" t="n">
        <v>99305</v>
      </c>
      <c r="B1753" s="526" t="s">
        <v>6386</v>
      </c>
      <c r="C1753" s="526" t="s">
        <v>134</v>
      </c>
      <c r="D1753" s="528" t="n">
        <v>13190.6</v>
      </c>
    </row>
    <row r="1754" customFormat="false" ht="15" hidden="false" customHeight="false" outlineLevel="0" collapsed="false">
      <c r="A1754" s="526" t="n">
        <v>99306</v>
      </c>
      <c r="B1754" s="526" t="s">
        <v>6387</v>
      </c>
      <c r="C1754" s="526" t="s">
        <v>120</v>
      </c>
      <c r="D1754" s="528" t="n">
        <v>3598.1</v>
      </c>
    </row>
    <row r="1755" customFormat="false" ht="15" hidden="false" customHeight="false" outlineLevel="0" collapsed="false">
      <c r="A1755" s="526" t="n">
        <v>99307</v>
      </c>
      <c r="B1755" s="526" t="s">
        <v>6388</v>
      </c>
      <c r="C1755" s="526" t="s">
        <v>120</v>
      </c>
      <c r="D1755" s="528" t="n">
        <v>2328.66</v>
      </c>
    </row>
    <row r="1756" customFormat="false" ht="15" hidden="false" customHeight="false" outlineLevel="0" collapsed="false">
      <c r="A1756" s="526" t="n">
        <v>99308</v>
      </c>
      <c r="B1756" s="526" t="s">
        <v>6389</v>
      </c>
      <c r="C1756" s="526" t="s">
        <v>134</v>
      </c>
      <c r="D1756" s="528" t="n">
        <v>14718.05</v>
      </c>
    </row>
    <row r="1757" customFormat="false" ht="15" hidden="false" customHeight="false" outlineLevel="0" collapsed="false">
      <c r="A1757" s="526" t="n">
        <v>99309</v>
      </c>
      <c r="B1757" s="526" t="s">
        <v>6390</v>
      </c>
      <c r="C1757" s="526" t="s">
        <v>120</v>
      </c>
      <c r="D1757" s="528" t="n">
        <v>3854.69</v>
      </c>
    </row>
    <row r="1758" customFormat="false" ht="15" hidden="false" customHeight="false" outlineLevel="0" collapsed="false">
      <c r="A1758" s="526" t="n">
        <v>99310</v>
      </c>
      <c r="B1758" s="526" t="s">
        <v>6391</v>
      </c>
      <c r="C1758" s="526" t="s">
        <v>134</v>
      </c>
      <c r="D1758" s="528" t="n">
        <v>14965.06</v>
      </c>
    </row>
    <row r="1759" customFormat="false" ht="15" hidden="false" customHeight="false" outlineLevel="0" collapsed="false">
      <c r="A1759" s="526" t="n">
        <v>99311</v>
      </c>
      <c r="B1759" s="526" t="s">
        <v>6392</v>
      </c>
      <c r="C1759" s="526" t="s">
        <v>120</v>
      </c>
      <c r="D1759" s="528" t="n">
        <v>3854.69</v>
      </c>
    </row>
    <row r="1760" customFormat="false" ht="15" hidden="false" customHeight="false" outlineLevel="0" collapsed="false">
      <c r="A1760" s="526" t="n">
        <v>99312</v>
      </c>
      <c r="B1760" s="526" t="s">
        <v>6393</v>
      </c>
      <c r="C1760" s="526" t="s">
        <v>134</v>
      </c>
      <c r="D1760" s="528" t="n">
        <v>7392.87</v>
      </c>
    </row>
    <row r="1761" customFormat="false" ht="15" hidden="false" customHeight="false" outlineLevel="0" collapsed="false">
      <c r="A1761" s="526" t="n">
        <v>99313</v>
      </c>
      <c r="B1761" s="526" t="s">
        <v>6394</v>
      </c>
      <c r="C1761" s="526" t="s">
        <v>134</v>
      </c>
      <c r="D1761" s="528" t="n">
        <v>16693.12</v>
      </c>
    </row>
    <row r="1762" customFormat="false" ht="15" hidden="false" customHeight="false" outlineLevel="0" collapsed="false">
      <c r="A1762" s="526" t="n">
        <v>99314</v>
      </c>
      <c r="B1762" s="526" t="s">
        <v>6395</v>
      </c>
      <c r="C1762" s="526" t="s">
        <v>120</v>
      </c>
      <c r="D1762" s="528" t="n">
        <v>4111.2</v>
      </c>
    </row>
    <row r="1763" customFormat="false" ht="15" hidden="false" customHeight="false" outlineLevel="0" collapsed="false">
      <c r="A1763" s="526" t="n">
        <v>99315</v>
      </c>
      <c r="B1763" s="526" t="s">
        <v>6396</v>
      </c>
      <c r="C1763" s="526" t="s">
        <v>134</v>
      </c>
      <c r="D1763" s="528" t="n">
        <v>18668.32</v>
      </c>
    </row>
    <row r="1764" customFormat="false" ht="15" hidden="false" customHeight="false" outlineLevel="0" collapsed="false">
      <c r="A1764" s="526" t="n">
        <v>99317</v>
      </c>
      <c r="B1764" s="526" t="s">
        <v>6397</v>
      </c>
      <c r="C1764" s="526" t="s">
        <v>120</v>
      </c>
      <c r="D1764" s="528" t="n">
        <v>2580.81</v>
      </c>
    </row>
    <row r="1765" customFormat="false" ht="15" hidden="false" customHeight="false" outlineLevel="0" collapsed="false">
      <c r="A1765" s="526" t="n">
        <v>99318</v>
      </c>
      <c r="B1765" s="526" t="s">
        <v>6398</v>
      </c>
      <c r="C1765" s="526" t="s">
        <v>120</v>
      </c>
      <c r="D1765" s="527" t="n">
        <v>279.33</v>
      </c>
    </row>
    <row r="1766" customFormat="false" ht="15" hidden="false" customHeight="false" outlineLevel="0" collapsed="false">
      <c r="A1766" s="526" t="n">
        <v>99319</v>
      </c>
      <c r="B1766" s="526" t="s">
        <v>6399</v>
      </c>
      <c r="C1766" s="526" t="s">
        <v>120</v>
      </c>
      <c r="D1766" s="527" t="n">
        <v>902.1</v>
      </c>
    </row>
    <row r="1767" customFormat="false" ht="15" hidden="false" customHeight="false" outlineLevel="0" collapsed="false">
      <c r="A1767" s="526" t="n">
        <v>99320</v>
      </c>
      <c r="B1767" s="526" t="s">
        <v>6400</v>
      </c>
      <c r="C1767" s="526" t="s">
        <v>134</v>
      </c>
      <c r="D1767" s="528" t="n">
        <v>8544.88</v>
      </c>
    </row>
    <row r="1768" customFormat="false" ht="15" hidden="false" customHeight="false" outlineLevel="0" collapsed="false">
      <c r="A1768" s="526" t="n">
        <v>99321</v>
      </c>
      <c r="B1768" s="526" t="s">
        <v>6401</v>
      </c>
      <c r="C1768" s="526" t="s">
        <v>120</v>
      </c>
      <c r="D1768" s="528" t="n">
        <v>2833</v>
      </c>
    </row>
    <row r="1769" customFormat="false" ht="15" hidden="false" customHeight="false" outlineLevel="0" collapsed="false">
      <c r="A1769" s="526" t="n">
        <v>99322</v>
      </c>
      <c r="B1769" s="526" t="s">
        <v>6402</v>
      </c>
      <c r="C1769" s="526" t="s">
        <v>134</v>
      </c>
      <c r="D1769" s="528" t="n">
        <v>9642.79</v>
      </c>
    </row>
    <row r="1770" customFormat="false" ht="15" hidden="false" customHeight="false" outlineLevel="0" collapsed="false">
      <c r="A1770" s="526" t="n">
        <v>99323</v>
      </c>
      <c r="B1770" s="526" t="s">
        <v>6403</v>
      </c>
      <c r="C1770" s="526" t="s">
        <v>120</v>
      </c>
      <c r="D1770" s="528" t="n">
        <v>3085.13</v>
      </c>
    </row>
    <row r="1771" customFormat="false" ht="15" hidden="false" customHeight="false" outlineLevel="0" collapsed="false">
      <c r="A1771" s="526" t="n">
        <v>99324</v>
      </c>
      <c r="B1771" s="526" t="s">
        <v>6404</v>
      </c>
      <c r="C1771" s="526" t="s">
        <v>134</v>
      </c>
      <c r="D1771" s="528" t="n">
        <v>10740.72</v>
      </c>
    </row>
    <row r="1772" customFormat="false" ht="15" hidden="false" customHeight="false" outlineLevel="0" collapsed="false">
      <c r="A1772" s="526" t="n">
        <v>99325</v>
      </c>
      <c r="B1772" s="526" t="s">
        <v>6405</v>
      </c>
      <c r="C1772" s="526" t="s">
        <v>120</v>
      </c>
      <c r="D1772" s="528" t="n">
        <v>3341.59</v>
      </c>
    </row>
    <row r="1773" customFormat="false" ht="15" hidden="false" customHeight="false" outlineLevel="0" collapsed="false">
      <c r="A1773" s="526" t="n">
        <v>99326</v>
      </c>
      <c r="B1773" s="526" t="s">
        <v>6406</v>
      </c>
      <c r="C1773" s="526" t="s">
        <v>134</v>
      </c>
      <c r="D1773" s="528" t="n">
        <v>8763.02</v>
      </c>
    </row>
    <row r="1774" customFormat="false" ht="15" hidden="false" customHeight="false" outlineLevel="0" collapsed="false">
      <c r="A1774" s="526" t="n">
        <v>99327</v>
      </c>
      <c r="B1774" s="526" t="s">
        <v>6407</v>
      </c>
      <c r="C1774" s="526" t="s">
        <v>120</v>
      </c>
      <c r="D1774" s="528" t="n">
        <v>4324.88</v>
      </c>
    </row>
    <row r="1775" customFormat="false" ht="15" hidden="false" customHeight="false" outlineLevel="0" collapsed="false">
      <c r="A1775" s="526" t="n">
        <v>101800</v>
      </c>
      <c r="B1775" s="526" t="s">
        <v>6408</v>
      </c>
      <c r="C1775" s="526" t="s">
        <v>134</v>
      </c>
      <c r="D1775" s="528" t="n">
        <v>1519.16</v>
      </c>
    </row>
    <row r="1776" customFormat="false" ht="15" hidden="false" customHeight="false" outlineLevel="0" collapsed="false">
      <c r="A1776" s="526" t="n">
        <v>101801</v>
      </c>
      <c r="B1776" s="526" t="s">
        <v>6409</v>
      </c>
      <c r="C1776" s="526" t="s">
        <v>134</v>
      </c>
      <c r="D1776" s="528" t="n">
        <v>1104.72</v>
      </c>
    </row>
    <row r="1777" customFormat="false" ht="15" hidden="false" customHeight="false" outlineLevel="0" collapsed="false">
      <c r="A1777" s="526" t="n">
        <v>101806</v>
      </c>
      <c r="B1777" s="526" t="s">
        <v>6410</v>
      </c>
      <c r="C1777" s="526" t="s">
        <v>134</v>
      </c>
      <c r="D1777" s="527" t="n">
        <v>543.95</v>
      </c>
    </row>
    <row r="1778" customFormat="false" ht="15" hidden="false" customHeight="false" outlineLevel="0" collapsed="false">
      <c r="A1778" s="526" t="n">
        <v>101807</v>
      </c>
      <c r="B1778" s="526" t="s">
        <v>6411</v>
      </c>
      <c r="C1778" s="526" t="s">
        <v>134</v>
      </c>
      <c r="D1778" s="527" t="n">
        <v>502.61</v>
      </c>
    </row>
    <row r="1779" customFormat="false" ht="15" hidden="false" customHeight="false" outlineLevel="0" collapsed="false">
      <c r="A1779" s="526" t="n">
        <v>101808</v>
      </c>
      <c r="B1779" s="526" t="s">
        <v>6412</v>
      </c>
      <c r="C1779" s="526" t="s">
        <v>134</v>
      </c>
      <c r="D1779" s="527" t="n">
        <v>531.97</v>
      </c>
    </row>
    <row r="1780" customFormat="false" ht="15" hidden="false" customHeight="false" outlineLevel="0" collapsed="false">
      <c r="A1780" s="526" t="n">
        <v>101809</v>
      </c>
      <c r="B1780" s="526" t="s">
        <v>6413</v>
      </c>
      <c r="C1780" s="526" t="s">
        <v>134</v>
      </c>
      <c r="D1780" s="528" t="n">
        <v>3185.44</v>
      </c>
    </row>
    <row r="1781" customFormat="false" ht="15" hidden="false" customHeight="false" outlineLevel="0" collapsed="false">
      <c r="A1781" s="526" t="n">
        <v>102139</v>
      </c>
      <c r="B1781" s="526" t="s">
        <v>6414</v>
      </c>
      <c r="C1781" s="526" t="s">
        <v>134</v>
      </c>
      <c r="D1781" s="528" t="n">
        <v>1755.4</v>
      </c>
    </row>
    <row r="1782" customFormat="false" ht="15" hidden="false" customHeight="false" outlineLevel="0" collapsed="false">
      <c r="A1782" s="526" t="n">
        <v>102141</v>
      </c>
      <c r="B1782" s="526" t="s">
        <v>6415</v>
      </c>
      <c r="C1782" s="526" t="s">
        <v>134</v>
      </c>
      <c r="D1782" s="528" t="n">
        <v>2701.38</v>
      </c>
    </row>
    <row r="1783" customFormat="false" ht="15" hidden="false" customHeight="false" outlineLevel="0" collapsed="false">
      <c r="A1783" s="526" t="n">
        <v>102142</v>
      </c>
      <c r="B1783" s="526" t="s">
        <v>6416</v>
      </c>
      <c r="C1783" s="526" t="s">
        <v>134</v>
      </c>
      <c r="D1783" s="528" t="n">
        <v>2658.49</v>
      </c>
    </row>
    <row r="1784" customFormat="false" ht="15" hidden="false" customHeight="false" outlineLevel="0" collapsed="false">
      <c r="A1784" s="526" t="n">
        <v>102457</v>
      </c>
      <c r="B1784" s="526" t="s">
        <v>6417</v>
      </c>
      <c r="C1784" s="526" t="s">
        <v>134</v>
      </c>
      <c r="D1784" s="528" t="n">
        <v>1695.4</v>
      </c>
    </row>
    <row r="1785" customFormat="false" ht="15" hidden="false" customHeight="false" outlineLevel="0" collapsed="false">
      <c r="A1785" s="526" t="n">
        <v>94263</v>
      </c>
      <c r="B1785" s="526" t="s">
        <v>2117</v>
      </c>
      <c r="C1785" s="526" t="s">
        <v>120</v>
      </c>
      <c r="D1785" s="527" t="n">
        <v>33.5</v>
      </c>
    </row>
    <row r="1786" customFormat="false" ht="15" hidden="false" customHeight="false" outlineLevel="0" collapsed="false">
      <c r="A1786" s="526" t="n">
        <v>94264</v>
      </c>
      <c r="B1786" s="526" t="s">
        <v>6418</v>
      </c>
      <c r="C1786" s="526" t="s">
        <v>120</v>
      </c>
      <c r="D1786" s="527" t="n">
        <v>37.02</v>
      </c>
    </row>
    <row r="1787" customFormat="false" ht="15" hidden="false" customHeight="false" outlineLevel="0" collapsed="false">
      <c r="A1787" s="526" t="n">
        <v>94265</v>
      </c>
      <c r="B1787" s="526" t="s">
        <v>6419</v>
      </c>
      <c r="C1787" s="526" t="s">
        <v>120</v>
      </c>
      <c r="D1787" s="527" t="n">
        <v>43.8</v>
      </c>
    </row>
    <row r="1788" customFormat="false" ht="15" hidden="false" customHeight="false" outlineLevel="0" collapsed="false">
      <c r="A1788" s="526" t="n">
        <v>94266</v>
      </c>
      <c r="B1788" s="526" t="s">
        <v>6420</v>
      </c>
      <c r="C1788" s="526" t="s">
        <v>120</v>
      </c>
      <c r="D1788" s="527" t="n">
        <v>47.83</v>
      </c>
    </row>
    <row r="1789" customFormat="false" ht="15" hidden="false" customHeight="false" outlineLevel="0" collapsed="false">
      <c r="A1789" s="526" t="n">
        <v>94267</v>
      </c>
      <c r="B1789" s="526" t="s">
        <v>6421</v>
      </c>
      <c r="C1789" s="526" t="s">
        <v>120</v>
      </c>
      <c r="D1789" s="527" t="n">
        <v>52.92</v>
      </c>
    </row>
    <row r="1790" customFormat="false" ht="15" hidden="false" customHeight="false" outlineLevel="0" collapsed="false">
      <c r="A1790" s="526" t="n">
        <v>94268</v>
      </c>
      <c r="B1790" s="526" t="s">
        <v>6422</v>
      </c>
      <c r="C1790" s="526" t="s">
        <v>120</v>
      </c>
      <c r="D1790" s="527" t="n">
        <v>57.35</v>
      </c>
    </row>
    <row r="1791" customFormat="false" ht="15" hidden="false" customHeight="false" outlineLevel="0" collapsed="false">
      <c r="A1791" s="526" t="n">
        <v>94269</v>
      </c>
      <c r="B1791" s="526" t="s">
        <v>6423</v>
      </c>
      <c r="C1791" s="526" t="s">
        <v>120</v>
      </c>
      <c r="D1791" s="527" t="n">
        <v>75.48</v>
      </c>
    </row>
    <row r="1792" customFormat="false" ht="15" hidden="false" customHeight="false" outlineLevel="0" collapsed="false">
      <c r="A1792" s="526" t="n">
        <v>94270</v>
      </c>
      <c r="B1792" s="526" t="s">
        <v>6424</v>
      </c>
      <c r="C1792" s="526" t="s">
        <v>120</v>
      </c>
      <c r="D1792" s="527" t="n">
        <v>81.65</v>
      </c>
    </row>
    <row r="1793" customFormat="false" ht="15" hidden="false" customHeight="false" outlineLevel="0" collapsed="false">
      <c r="A1793" s="526" t="n">
        <v>94271</v>
      </c>
      <c r="B1793" s="526" t="s">
        <v>6425</v>
      </c>
      <c r="C1793" s="526" t="s">
        <v>120</v>
      </c>
      <c r="D1793" s="527" t="n">
        <v>91.62</v>
      </c>
    </row>
    <row r="1794" customFormat="false" ht="15" hidden="false" customHeight="false" outlineLevel="0" collapsed="false">
      <c r="A1794" s="526" t="n">
        <v>94272</v>
      </c>
      <c r="B1794" s="526" t="s">
        <v>6426</v>
      </c>
      <c r="C1794" s="526" t="s">
        <v>120</v>
      </c>
      <c r="D1794" s="527" t="n">
        <v>99.87</v>
      </c>
    </row>
    <row r="1795" customFormat="false" ht="15" hidden="false" customHeight="false" outlineLevel="0" collapsed="false">
      <c r="A1795" s="526" t="n">
        <v>94273</v>
      </c>
      <c r="B1795" s="526" t="s">
        <v>6427</v>
      </c>
      <c r="C1795" s="526" t="s">
        <v>120</v>
      </c>
      <c r="D1795" s="527" t="n">
        <v>53.79</v>
      </c>
    </row>
    <row r="1796" customFormat="false" ht="15" hidden="false" customHeight="false" outlineLevel="0" collapsed="false">
      <c r="A1796" s="526" t="n">
        <v>94274</v>
      </c>
      <c r="B1796" s="526" t="s">
        <v>6428</v>
      </c>
      <c r="C1796" s="526" t="s">
        <v>120</v>
      </c>
      <c r="D1796" s="527" t="n">
        <v>57.94</v>
      </c>
    </row>
    <row r="1797" customFormat="false" ht="15" hidden="false" customHeight="false" outlineLevel="0" collapsed="false">
      <c r="A1797" s="526" t="n">
        <v>94275</v>
      </c>
      <c r="B1797" s="526" t="s">
        <v>6429</v>
      </c>
      <c r="C1797" s="526" t="s">
        <v>120</v>
      </c>
      <c r="D1797" s="527" t="n">
        <v>48.41</v>
      </c>
    </row>
    <row r="1798" customFormat="false" ht="15" hidden="false" customHeight="false" outlineLevel="0" collapsed="false">
      <c r="A1798" s="526" t="n">
        <v>94276</v>
      </c>
      <c r="B1798" s="526" t="s">
        <v>6430</v>
      </c>
      <c r="C1798" s="526" t="s">
        <v>120</v>
      </c>
      <c r="D1798" s="527" t="n">
        <v>52.56</v>
      </c>
    </row>
    <row r="1799" customFormat="false" ht="15" hidden="false" customHeight="false" outlineLevel="0" collapsed="false">
      <c r="A1799" s="526" t="n">
        <v>94277</v>
      </c>
      <c r="B1799" s="526" t="s">
        <v>6431</v>
      </c>
      <c r="C1799" s="526" t="s">
        <v>120</v>
      </c>
      <c r="D1799" s="527" t="n">
        <v>42.83</v>
      </c>
    </row>
    <row r="1800" customFormat="false" ht="15" hidden="false" customHeight="false" outlineLevel="0" collapsed="false">
      <c r="A1800" s="526" t="n">
        <v>94278</v>
      </c>
      <c r="B1800" s="526" t="s">
        <v>6432</v>
      </c>
      <c r="C1800" s="526" t="s">
        <v>120</v>
      </c>
      <c r="D1800" s="527" t="n">
        <v>46.98</v>
      </c>
    </row>
    <row r="1801" customFormat="false" ht="15" hidden="false" customHeight="false" outlineLevel="0" collapsed="false">
      <c r="A1801" s="526" t="n">
        <v>94279</v>
      </c>
      <c r="B1801" s="526" t="s">
        <v>6433</v>
      </c>
      <c r="C1801" s="526" t="s">
        <v>120</v>
      </c>
      <c r="D1801" s="527" t="n">
        <v>49.43</v>
      </c>
    </row>
    <row r="1802" customFormat="false" ht="15" hidden="false" customHeight="false" outlineLevel="0" collapsed="false">
      <c r="A1802" s="526" t="n">
        <v>94280</v>
      </c>
      <c r="B1802" s="526" t="s">
        <v>6434</v>
      </c>
      <c r="C1802" s="526" t="s">
        <v>120</v>
      </c>
      <c r="D1802" s="527" t="n">
        <v>53.58</v>
      </c>
    </row>
    <row r="1803" customFormat="false" ht="15" hidden="false" customHeight="false" outlineLevel="0" collapsed="false">
      <c r="A1803" s="526" t="n">
        <v>94281</v>
      </c>
      <c r="B1803" s="526" t="s">
        <v>6435</v>
      </c>
      <c r="C1803" s="526" t="s">
        <v>120</v>
      </c>
      <c r="D1803" s="527" t="n">
        <v>55.24</v>
      </c>
    </row>
    <row r="1804" customFormat="false" ht="15" hidden="false" customHeight="false" outlineLevel="0" collapsed="false">
      <c r="A1804" s="526" t="n">
        <v>94282</v>
      </c>
      <c r="B1804" s="526" t="s">
        <v>6436</v>
      </c>
      <c r="C1804" s="526" t="s">
        <v>120</v>
      </c>
      <c r="D1804" s="527" t="n">
        <v>67.87</v>
      </c>
    </row>
    <row r="1805" customFormat="false" ht="15" hidden="false" customHeight="false" outlineLevel="0" collapsed="false">
      <c r="A1805" s="526" t="n">
        <v>94283</v>
      </c>
      <c r="B1805" s="526" t="s">
        <v>6437</v>
      </c>
      <c r="C1805" s="526" t="s">
        <v>120</v>
      </c>
      <c r="D1805" s="527" t="n">
        <v>71.09</v>
      </c>
    </row>
    <row r="1806" customFormat="false" ht="15" hidden="false" customHeight="false" outlineLevel="0" collapsed="false">
      <c r="A1806" s="526" t="n">
        <v>94284</v>
      </c>
      <c r="B1806" s="526" t="s">
        <v>6438</v>
      </c>
      <c r="C1806" s="526" t="s">
        <v>120</v>
      </c>
      <c r="D1806" s="527" t="n">
        <v>83.73</v>
      </c>
    </row>
    <row r="1807" customFormat="false" ht="15" hidden="false" customHeight="false" outlineLevel="0" collapsed="false">
      <c r="A1807" s="526" t="n">
        <v>94285</v>
      </c>
      <c r="B1807" s="526" t="s">
        <v>6439</v>
      </c>
      <c r="C1807" s="526" t="s">
        <v>120</v>
      </c>
      <c r="D1807" s="527" t="n">
        <v>86.34</v>
      </c>
    </row>
    <row r="1808" customFormat="false" ht="15" hidden="false" customHeight="false" outlineLevel="0" collapsed="false">
      <c r="A1808" s="526" t="n">
        <v>94286</v>
      </c>
      <c r="B1808" s="526" t="s">
        <v>6440</v>
      </c>
      <c r="C1808" s="526" t="s">
        <v>120</v>
      </c>
      <c r="D1808" s="527" t="n">
        <v>98.97</v>
      </c>
    </row>
    <row r="1809" customFormat="false" ht="15" hidden="false" customHeight="false" outlineLevel="0" collapsed="false">
      <c r="A1809" s="526" t="n">
        <v>94287</v>
      </c>
      <c r="B1809" s="526" t="s">
        <v>6441</v>
      </c>
      <c r="C1809" s="526" t="s">
        <v>120</v>
      </c>
      <c r="D1809" s="527" t="n">
        <v>43.2</v>
      </c>
    </row>
    <row r="1810" customFormat="false" ht="15" hidden="false" customHeight="false" outlineLevel="0" collapsed="false">
      <c r="A1810" s="526" t="n">
        <v>94288</v>
      </c>
      <c r="B1810" s="526" t="s">
        <v>6442</v>
      </c>
      <c r="C1810" s="526" t="s">
        <v>120</v>
      </c>
      <c r="D1810" s="527" t="n">
        <v>54.24</v>
      </c>
    </row>
    <row r="1811" customFormat="false" ht="15" hidden="false" customHeight="false" outlineLevel="0" collapsed="false">
      <c r="A1811" s="526" t="n">
        <v>94289</v>
      </c>
      <c r="B1811" s="526" t="s">
        <v>6443</v>
      </c>
      <c r="C1811" s="526" t="s">
        <v>120</v>
      </c>
      <c r="D1811" s="527" t="n">
        <v>54.73</v>
      </c>
    </row>
    <row r="1812" customFormat="false" ht="15" hidden="false" customHeight="false" outlineLevel="0" collapsed="false">
      <c r="A1812" s="526" t="n">
        <v>94290</v>
      </c>
      <c r="B1812" s="526" t="s">
        <v>6444</v>
      </c>
      <c r="C1812" s="526" t="s">
        <v>120</v>
      </c>
      <c r="D1812" s="527" t="n">
        <v>65.78</v>
      </c>
    </row>
    <row r="1813" customFormat="false" ht="15" hidden="false" customHeight="false" outlineLevel="0" collapsed="false">
      <c r="A1813" s="526" t="n">
        <v>94291</v>
      </c>
      <c r="B1813" s="526" t="s">
        <v>6445</v>
      </c>
      <c r="C1813" s="526" t="s">
        <v>120</v>
      </c>
      <c r="D1813" s="527" t="n">
        <v>65.69</v>
      </c>
    </row>
    <row r="1814" customFormat="false" ht="15" hidden="false" customHeight="false" outlineLevel="0" collapsed="false">
      <c r="A1814" s="526" t="n">
        <v>94292</v>
      </c>
      <c r="B1814" s="526" t="s">
        <v>6446</v>
      </c>
      <c r="C1814" s="526" t="s">
        <v>120</v>
      </c>
      <c r="D1814" s="527" t="n">
        <v>76.73</v>
      </c>
    </row>
    <row r="1815" customFormat="false" ht="15" hidden="false" customHeight="false" outlineLevel="0" collapsed="false">
      <c r="A1815" s="526" t="n">
        <v>94293</v>
      </c>
      <c r="B1815" s="526" t="s">
        <v>6447</v>
      </c>
      <c r="C1815" s="526" t="s">
        <v>120</v>
      </c>
      <c r="D1815" s="527" t="n">
        <v>171.34</v>
      </c>
    </row>
    <row r="1816" customFormat="false" ht="15" hidden="false" customHeight="false" outlineLevel="0" collapsed="false">
      <c r="A1816" s="526" t="n">
        <v>94294</v>
      </c>
      <c r="B1816" s="526" t="s">
        <v>6448</v>
      </c>
      <c r="C1816" s="526" t="s">
        <v>120</v>
      </c>
      <c r="D1816" s="527" t="n">
        <v>10.55</v>
      </c>
    </row>
    <row r="1817" customFormat="false" ht="15" hidden="false" customHeight="false" outlineLevel="0" collapsed="false">
      <c r="A1817" s="526" t="n">
        <v>104491</v>
      </c>
      <c r="B1817" s="526" t="s">
        <v>6449</v>
      </c>
      <c r="C1817" s="526" t="s">
        <v>120</v>
      </c>
      <c r="D1817" s="528" t="n">
        <v>3850.21</v>
      </c>
    </row>
    <row r="1818" customFormat="false" ht="15" hidden="false" customHeight="false" outlineLevel="0" collapsed="false">
      <c r="A1818" s="526" t="n">
        <v>104492</v>
      </c>
      <c r="B1818" s="526" t="s">
        <v>6450</v>
      </c>
      <c r="C1818" s="526" t="s">
        <v>120</v>
      </c>
      <c r="D1818" s="528" t="n">
        <v>4814.36</v>
      </c>
    </row>
    <row r="1819" customFormat="false" ht="15" hidden="false" customHeight="false" outlineLevel="0" collapsed="false">
      <c r="A1819" s="526" t="n">
        <v>104494</v>
      </c>
      <c r="B1819" s="526" t="s">
        <v>6451</v>
      </c>
      <c r="C1819" s="526" t="s">
        <v>120</v>
      </c>
      <c r="D1819" s="528" t="n">
        <v>6502.61</v>
      </c>
    </row>
    <row r="1820" customFormat="false" ht="15" hidden="false" customHeight="false" outlineLevel="0" collapsed="false">
      <c r="A1820" s="526" t="n">
        <v>104497</v>
      </c>
      <c r="B1820" s="526" t="s">
        <v>6452</v>
      </c>
      <c r="C1820" s="526" t="s">
        <v>120</v>
      </c>
      <c r="D1820" s="528" t="n">
        <v>7793.17</v>
      </c>
    </row>
    <row r="1821" customFormat="false" ht="15" hidden="false" customHeight="false" outlineLevel="0" collapsed="false">
      <c r="A1821" s="526" t="n">
        <v>104515</v>
      </c>
      <c r="B1821" s="526" t="s">
        <v>6453</v>
      </c>
      <c r="C1821" s="526" t="s">
        <v>114</v>
      </c>
      <c r="D1821" s="527" t="n">
        <v>26.77</v>
      </c>
    </row>
    <row r="1822" customFormat="false" ht="15" hidden="false" customHeight="false" outlineLevel="0" collapsed="false">
      <c r="A1822" s="526" t="n">
        <v>102727</v>
      </c>
      <c r="B1822" s="526" t="s">
        <v>6454</v>
      </c>
      <c r="C1822" s="526" t="s">
        <v>114</v>
      </c>
      <c r="D1822" s="527" t="n">
        <v>88.38</v>
      </c>
    </row>
    <row r="1823" customFormat="false" ht="15" hidden="false" customHeight="false" outlineLevel="0" collapsed="false">
      <c r="A1823" s="526" t="n">
        <v>102728</v>
      </c>
      <c r="B1823" s="526" t="s">
        <v>6455</v>
      </c>
      <c r="C1823" s="526" t="s">
        <v>116</v>
      </c>
      <c r="D1823" s="527" t="n">
        <v>15.62</v>
      </c>
    </row>
    <row r="1824" customFormat="false" ht="15" hidden="false" customHeight="false" outlineLevel="0" collapsed="false">
      <c r="A1824" s="526" t="n">
        <v>102729</v>
      </c>
      <c r="B1824" s="526" t="s">
        <v>6456</v>
      </c>
      <c r="C1824" s="526" t="s">
        <v>116</v>
      </c>
      <c r="D1824" s="527" t="n">
        <v>14.67</v>
      </c>
    </row>
    <row r="1825" customFormat="false" ht="15" hidden="false" customHeight="false" outlineLevel="0" collapsed="false">
      <c r="A1825" s="526" t="n">
        <v>102730</v>
      </c>
      <c r="B1825" s="526" t="s">
        <v>6457</v>
      </c>
      <c r="C1825" s="526" t="s">
        <v>116</v>
      </c>
      <c r="D1825" s="527" t="n">
        <v>13.1</v>
      </c>
    </row>
    <row r="1826" customFormat="false" ht="15" hidden="false" customHeight="false" outlineLevel="0" collapsed="false">
      <c r="A1826" s="526" t="n">
        <v>102731</v>
      </c>
      <c r="B1826" s="526" t="s">
        <v>6458</v>
      </c>
      <c r="C1826" s="526" t="s">
        <v>116</v>
      </c>
      <c r="D1826" s="527" t="n">
        <v>11.03</v>
      </c>
    </row>
    <row r="1827" customFormat="false" ht="15" hidden="false" customHeight="false" outlineLevel="0" collapsed="false">
      <c r="A1827" s="526" t="n">
        <v>102732</v>
      </c>
      <c r="B1827" s="526" t="s">
        <v>6459</v>
      </c>
      <c r="C1827" s="526" t="s">
        <v>116</v>
      </c>
      <c r="D1827" s="527" t="n">
        <v>10.45</v>
      </c>
    </row>
    <row r="1828" customFormat="false" ht="15" hidden="false" customHeight="false" outlineLevel="0" collapsed="false">
      <c r="A1828" s="526" t="n">
        <v>102733</v>
      </c>
      <c r="B1828" s="526" t="s">
        <v>6460</v>
      </c>
      <c r="C1828" s="526" t="s">
        <v>116</v>
      </c>
      <c r="D1828" s="527" t="n">
        <v>11.7</v>
      </c>
    </row>
    <row r="1829" customFormat="false" ht="15" hidden="false" customHeight="false" outlineLevel="0" collapsed="false">
      <c r="A1829" s="526" t="n">
        <v>102734</v>
      </c>
      <c r="B1829" s="526" t="s">
        <v>6461</v>
      </c>
      <c r="C1829" s="526" t="s">
        <v>116</v>
      </c>
      <c r="D1829" s="527" t="n">
        <v>14.74</v>
      </c>
    </row>
    <row r="1830" customFormat="false" ht="15" hidden="false" customHeight="false" outlineLevel="0" collapsed="false">
      <c r="A1830" s="526" t="n">
        <v>102735</v>
      </c>
      <c r="B1830" s="526" t="s">
        <v>6462</v>
      </c>
      <c r="C1830" s="526" t="s">
        <v>116</v>
      </c>
      <c r="D1830" s="527" t="n">
        <v>13.89</v>
      </c>
    </row>
    <row r="1831" customFormat="false" ht="15" hidden="false" customHeight="false" outlineLevel="0" collapsed="false">
      <c r="A1831" s="526" t="n">
        <v>102736</v>
      </c>
      <c r="B1831" s="526" t="s">
        <v>6463</v>
      </c>
      <c r="C1831" s="526" t="s">
        <v>128</v>
      </c>
      <c r="D1831" s="527" t="n">
        <v>585.44</v>
      </c>
    </row>
    <row r="1832" customFormat="false" ht="15" hidden="false" customHeight="false" outlineLevel="0" collapsed="false">
      <c r="A1832" s="526" t="n">
        <v>102737</v>
      </c>
      <c r="B1832" s="526" t="s">
        <v>6464</v>
      </c>
      <c r="C1832" s="526" t="s">
        <v>134</v>
      </c>
      <c r="D1832" s="528" t="n">
        <v>1058.22</v>
      </c>
    </row>
    <row r="1833" customFormat="false" ht="15" hidden="false" customHeight="false" outlineLevel="0" collapsed="false">
      <c r="A1833" s="526" t="n">
        <v>102738</v>
      </c>
      <c r="B1833" s="526" t="s">
        <v>6465</v>
      </c>
      <c r="C1833" s="526" t="s">
        <v>134</v>
      </c>
      <c r="D1833" s="528" t="n">
        <v>2176.41</v>
      </c>
    </row>
    <row r="1834" customFormat="false" ht="15" hidden="false" customHeight="false" outlineLevel="0" collapsed="false">
      <c r="A1834" s="526" t="n">
        <v>102739</v>
      </c>
      <c r="B1834" s="526" t="s">
        <v>6466</v>
      </c>
      <c r="C1834" s="526" t="s">
        <v>134</v>
      </c>
      <c r="D1834" s="528" t="n">
        <v>3648.12</v>
      </c>
    </row>
    <row r="1835" customFormat="false" ht="15" hidden="false" customHeight="false" outlineLevel="0" collapsed="false">
      <c r="A1835" s="526" t="n">
        <v>102740</v>
      </c>
      <c r="B1835" s="526" t="s">
        <v>6467</v>
      </c>
      <c r="C1835" s="526" t="s">
        <v>134</v>
      </c>
      <c r="D1835" s="528" t="n">
        <v>5476.29</v>
      </c>
    </row>
    <row r="1836" customFormat="false" ht="15" hidden="false" customHeight="false" outlineLevel="0" collapsed="false">
      <c r="A1836" s="526" t="n">
        <v>102741</v>
      </c>
      <c r="B1836" s="526" t="s">
        <v>6468</v>
      </c>
      <c r="C1836" s="526" t="s">
        <v>134</v>
      </c>
      <c r="D1836" s="528" t="n">
        <v>7698.84</v>
      </c>
    </row>
    <row r="1837" customFormat="false" ht="15" hidden="false" customHeight="false" outlineLevel="0" collapsed="false">
      <c r="A1837" s="526" t="n">
        <v>102742</v>
      </c>
      <c r="B1837" s="526" t="s">
        <v>6469</v>
      </c>
      <c r="C1837" s="526" t="s">
        <v>134</v>
      </c>
      <c r="D1837" s="528" t="n">
        <v>13356.5</v>
      </c>
    </row>
    <row r="1838" customFormat="false" ht="15" hidden="false" customHeight="false" outlineLevel="0" collapsed="false">
      <c r="A1838" s="526" t="n">
        <v>102743</v>
      </c>
      <c r="B1838" s="526" t="s">
        <v>6470</v>
      </c>
      <c r="C1838" s="526" t="s">
        <v>134</v>
      </c>
      <c r="D1838" s="528" t="n">
        <v>4434.7</v>
      </c>
    </row>
    <row r="1839" customFormat="false" ht="15" hidden="false" customHeight="false" outlineLevel="0" collapsed="false">
      <c r="A1839" s="526" t="n">
        <v>102744</v>
      </c>
      <c r="B1839" s="526" t="s">
        <v>6471</v>
      </c>
      <c r="C1839" s="526" t="s">
        <v>134</v>
      </c>
      <c r="D1839" s="528" t="n">
        <v>6652.03</v>
      </c>
    </row>
    <row r="1840" customFormat="false" ht="15" hidden="false" customHeight="false" outlineLevel="0" collapsed="false">
      <c r="A1840" s="526" t="n">
        <v>102745</v>
      </c>
      <c r="B1840" s="526" t="s">
        <v>6472</v>
      </c>
      <c r="C1840" s="526" t="s">
        <v>134</v>
      </c>
      <c r="D1840" s="528" t="n">
        <v>9363.29</v>
      </c>
    </row>
    <row r="1841" customFormat="false" ht="15" hidden="false" customHeight="false" outlineLevel="0" collapsed="false">
      <c r="A1841" s="526" t="n">
        <v>102746</v>
      </c>
      <c r="B1841" s="526" t="s">
        <v>6473</v>
      </c>
      <c r="C1841" s="526" t="s">
        <v>134</v>
      </c>
      <c r="D1841" s="528" t="n">
        <v>16264.59</v>
      </c>
    </row>
    <row r="1842" customFormat="false" ht="15" hidden="false" customHeight="false" outlineLevel="0" collapsed="false">
      <c r="A1842" s="526" t="n">
        <v>102747</v>
      </c>
      <c r="B1842" s="526" t="s">
        <v>6474</v>
      </c>
      <c r="C1842" s="526" t="s">
        <v>134</v>
      </c>
      <c r="D1842" s="528" t="n">
        <v>8278.17</v>
      </c>
    </row>
    <row r="1843" customFormat="false" ht="15" hidden="false" customHeight="false" outlineLevel="0" collapsed="false">
      <c r="A1843" s="526" t="n">
        <v>102748</v>
      </c>
      <c r="B1843" s="526" t="s">
        <v>6475</v>
      </c>
      <c r="C1843" s="526" t="s">
        <v>134</v>
      </c>
      <c r="D1843" s="528" t="n">
        <v>11599.94</v>
      </c>
    </row>
    <row r="1844" customFormat="false" ht="15" hidden="false" customHeight="false" outlineLevel="0" collapsed="false">
      <c r="A1844" s="526" t="n">
        <v>102749</v>
      </c>
      <c r="B1844" s="526" t="s">
        <v>6476</v>
      </c>
      <c r="C1844" s="526" t="s">
        <v>134</v>
      </c>
      <c r="D1844" s="528" t="n">
        <v>19957.36</v>
      </c>
    </row>
    <row r="1845" customFormat="false" ht="15" hidden="false" customHeight="false" outlineLevel="0" collapsed="false">
      <c r="A1845" s="526" t="n">
        <v>102750</v>
      </c>
      <c r="B1845" s="526" t="s">
        <v>6477</v>
      </c>
      <c r="C1845" s="526" t="s">
        <v>134</v>
      </c>
      <c r="D1845" s="528" t="n">
        <v>2657.46</v>
      </c>
    </row>
    <row r="1846" customFormat="false" ht="15" hidden="false" customHeight="false" outlineLevel="0" collapsed="false">
      <c r="A1846" s="526" t="n">
        <v>102751</v>
      </c>
      <c r="B1846" s="526" t="s">
        <v>6478</v>
      </c>
      <c r="C1846" s="526" t="s">
        <v>134</v>
      </c>
      <c r="D1846" s="528" t="n">
        <v>4629.68</v>
      </c>
    </row>
    <row r="1847" customFormat="false" ht="15" hidden="false" customHeight="false" outlineLevel="0" collapsed="false">
      <c r="A1847" s="526" t="n">
        <v>102752</v>
      </c>
      <c r="B1847" s="526" t="s">
        <v>6479</v>
      </c>
      <c r="C1847" s="526" t="s">
        <v>134</v>
      </c>
      <c r="D1847" s="528" t="n">
        <v>7391.42</v>
      </c>
    </row>
    <row r="1848" customFormat="false" ht="15" hidden="false" customHeight="false" outlineLevel="0" collapsed="false">
      <c r="A1848" s="526" t="n">
        <v>102753</v>
      </c>
      <c r="B1848" s="526" t="s">
        <v>6480</v>
      </c>
      <c r="C1848" s="526" t="s">
        <v>134</v>
      </c>
      <c r="D1848" s="528" t="n">
        <v>10961.31</v>
      </c>
    </row>
    <row r="1849" customFormat="false" ht="15" hidden="false" customHeight="false" outlineLevel="0" collapsed="false">
      <c r="A1849" s="526" t="n">
        <v>102754</v>
      </c>
      <c r="B1849" s="526" t="s">
        <v>6481</v>
      </c>
      <c r="C1849" s="526" t="s">
        <v>134</v>
      </c>
      <c r="D1849" s="528" t="n">
        <v>20894.72</v>
      </c>
    </row>
    <row r="1850" customFormat="false" ht="15" hidden="false" customHeight="false" outlineLevel="0" collapsed="false">
      <c r="A1850" s="526" t="n">
        <v>102755</v>
      </c>
      <c r="B1850" s="526" t="s">
        <v>6482</v>
      </c>
      <c r="C1850" s="526" t="s">
        <v>134</v>
      </c>
      <c r="D1850" s="528" t="n">
        <v>10352.46</v>
      </c>
    </row>
    <row r="1851" customFormat="false" ht="15" hidden="false" customHeight="false" outlineLevel="0" collapsed="false">
      <c r="A1851" s="526" t="n">
        <v>102756</v>
      </c>
      <c r="B1851" s="526" t="s">
        <v>6483</v>
      </c>
      <c r="C1851" s="526" t="s">
        <v>134</v>
      </c>
      <c r="D1851" s="528" t="n">
        <v>15399.38</v>
      </c>
    </row>
    <row r="1852" customFormat="false" ht="15" hidden="false" customHeight="false" outlineLevel="0" collapsed="false">
      <c r="A1852" s="526" t="n">
        <v>102757</v>
      </c>
      <c r="B1852" s="526" t="s">
        <v>6484</v>
      </c>
      <c r="C1852" s="526" t="s">
        <v>134</v>
      </c>
      <c r="D1852" s="528" t="n">
        <v>28722.27</v>
      </c>
    </row>
    <row r="1853" customFormat="false" ht="15" hidden="false" customHeight="false" outlineLevel="0" collapsed="false">
      <c r="A1853" s="526" t="n">
        <v>102758</v>
      </c>
      <c r="B1853" s="526" t="s">
        <v>6485</v>
      </c>
      <c r="C1853" s="526" t="s">
        <v>134</v>
      </c>
      <c r="D1853" s="528" t="n">
        <v>13328.14</v>
      </c>
    </row>
    <row r="1854" customFormat="false" ht="15" hidden="false" customHeight="false" outlineLevel="0" collapsed="false">
      <c r="A1854" s="526" t="n">
        <v>102759</v>
      </c>
      <c r="B1854" s="526" t="s">
        <v>6486</v>
      </c>
      <c r="C1854" s="526" t="s">
        <v>134</v>
      </c>
      <c r="D1854" s="528" t="n">
        <v>19859.69</v>
      </c>
    </row>
    <row r="1855" customFormat="false" ht="15" hidden="false" customHeight="false" outlineLevel="0" collapsed="false">
      <c r="A1855" s="526" t="n">
        <v>102760</v>
      </c>
      <c r="B1855" s="526" t="s">
        <v>6487</v>
      </c>
      <c r="C1855" s="526" t="s">
        <v>134</v>
      </c>
      <c r="D1855" s="528" t="n">
        <v>36697.26</v>
      </c>
    </row>
    <row r="1856" customFormat="false" ht="15" hidden="false" customHeight="false" outlineLevel="0" collapsed="false">
      <c r="A1856" s="526" t="n">
        <v>102761</v>
      </c>
      <c r="B1856" s="526" t="s">
        <v>6488</v>
      </c>
      <c r="C1856" s="526" t="s">
        <v>134</v>
      </c>
      <c r="D1856" s="528" t="n">
        <v>12572.75</v>
      </c>
    </row>
    <row r="1857" customFormat="false" ht="15" hidden="false" customHeight="false" outlineLevel="0" collapsed="false">
      <c r="A1857" s="526" t="n">
        <v>102762</v>
      </c>
      <c r="B1857" s="526" t="s">
        <v>6489</v>
      </c>
      <c r="C1857" s="526" t="s">
        <v>134</v>
      </c>
      <c r="D1857" s="528" t="n">
        <v>19519.36</v>
      </c>
    </row>
    <row r="1858" customFormat="false" ht="15" hidden="false" customHeight="false" outlineLevel="0" collapsed="false">
      <c r="A1858" s="526" t="n">
        <v>102763</v>
      </c>
      <c r="B1858" s="526" t="s">
        <v>6490</v>
      </c>
      <c r="C1858" s="526" t="s">
        <v>134</v>
      </c>
      <c r="D1858" s="528" t="n">
        <v>27234.14</v>
      </c>
    </row>
    <row r="1859" customFormat="false" ht="15" hidden="false" customHeight="false" outlineLevel="0" collapsed="false">
      <c r="A1859" s="526" t="n">
        <v>102764</v>
      </c>
      <c r="B1859" s="526" t="s">
        <v>6491</v>
      </c>
      <c r="C1859" s="526" t="s">
        <v>134</v>
      </c>
      <c r="D1859" s="528" t="n">
        <v>38574.54</v>
      </c>
    </row>
    <row r="1860" customFormat="false" ht="15" hidden="false" customHeight="false" outlineLevel="0" collapsed="false">
      <c r="A1860" s="526" t="n">
        <v>102765</v>
      </c>
      <c r="B1860" s="526" t="s">
        <v>6492</v>
      </c>
      <c r="C1860" s="526" t="s">
        <v>134</v>
      </c>
      <c r="D1860" s="528" t="n">
        <v>15663.24</v>
      </c>
    </row>
    <row r="1861" customFormat="false" ht="15" hidden="false" customHeight="false" outlineLevel="0" collapsed="false">
      <c r="A1861" s="526" t="n">
        <v>102766</v>
      </c>
      <c r="B1861" s="526" t="s">
        <v>6493</v>
      </c>
      <c r="C1861" s="526" t="s">
        <v>134</v>
      </c>
      <c r="D1861" s="528" t="n">
        <v>23746.58</v>
      </c>
    </row>
    <row r="1862" customFormat="false" ht="15" hidden="false" customHeight="false" outlineLevel="0" collapsed="false">
      <c r="A1862" s="526" t="n">
        <v>102767</v>
      </c>
      <c r="B1862" s="526" t="s">
        <v>6494</v>
      </c>
      <c r="C1862" s="526" t="s">
        <v>134</v>
      </c>
      <c r="D1862" s="528" t="n">
        <v>33379.69</v>
      </c>
    </row>
    <row r="1863" customFormat="false" ht="15" hidden="false" customHeight="false" outlineLevel="0" collapsed="false">
      <c r="A1863" s="526" t="n">
        <v>102768</v>
      </c>
      <c r="B1863" s="526" t="s">
        <v>6495</v>
      </c>
      <c r="C1863" s="526" t="s">
        <v>134</v>
      </c>
      <c r="D1863" s="528" t="n">
        <v>46862.37</v>
      </c>
    </row>
    <row r="1864" customFormat="false" ht="15" hidden="false" customHeight="false" outlineLevel="0" collapsed="false">
      <c r="A1864" s="526" t="n">
        <v>102769</v>
      </c>
      <c r="B1864" s="526" t="s">
        <v>6496</v>
      </c>
      <c r="C1864" s="526" t="s">
        <v>134</v>
      </c>
      <c r="D1864" s="528" t="n">
        <v>18168.82</v>
      </c>
    </row>
    <row r="1865" customFormat="false" ht="15" hidden="false" customHeight="false" outlineLevel="0" collapsed="false">
      <c r="A1865" s="526" t="n">
        <v>102770</v>
      </c>
      <c r="B1865" s="526" t="s">
        <v>6497</v>
      </c>
      <c r="C1865" s="526" t="s">
        <v>134</v>
      </c>
      <c r="D1865" s="528" t="n">
        <v>28031.35</v>
      </c>
    </row>
    <row r="1866" customFormat="false" ht="15" hidden="false" customHeight="false" outlineLevel="0" collapsed="false">
      <c r="A1866" s="526" t="n">
        <v>102771</v>
      </c>
      <c r="B1866" s="526" t="s">
        <v>6498</v>
      </c>
      <c r="C1866" s="526" t="s">
        <v>134</v>
      </c>
      <c r="D1866" s="528" t="n">
        <v>39384.65</v>
      </c>
    </row>
    <row r="1867" customFormat="false" ht="15" hidden="false" customHeight="false" outlineLevel="0" collapsed="false">
      <c r="A1867" s="526" t="n">
        <v>102772</v>
      </c>
      <c r="B1867" s="526" t="s">
        <v>6499</v>
      </c>
      <c r="C1867" s="526" t="s">
        <v>134</v>
      </c>
      <c r="D1867" s="528" t="n">
        <v>55734.9</v>
      </c>
    </row>
    <row r="1868" customFormat="false" ht="15" hidden="false" customHeight="false" outlineLevel="0" collapsed="false">
      <c r="A1868" s="526" t="n">
        <v>102773</v>
      </c>
      <c r="B1868" s="526" t="s">
        <v>6500</v>
      </c>
      <c r="C1868" s="526" t="s">
        <v>134</v>
      </c>
      <c r="D1868" s="528" t="n">
        <v>7711.58</v>
      </c>
    </row>
    <row r="1869" customFormat="false" ht="15" hidden="false" customHeight="false" outlineLevel="0" collapsed="false">
      <c r="A1869" s="526" t="n">
        <v>102774</v>
      </c>
      <c r="B1869" s="526" t="s">
        <v>6501</v>
      </c>
      <c r="C1869" s="526" t="s">
        <v>134</v>
      </c>
      <c r="D1869" s="528" t="n">
        <v>7711.58</v>
      </c>
    </row>
    <row r="1870" customFormat="false" ht="15" hidden="false" customHeight="false" outlineLevel="0" collapsed="false">
      <c r="A1870" s="526" t="n">
        <v>102775</v>
      </c>
      <c r="B1870" s="526" t="s">
        <v>6502</v>
      </c>
      <c r="C1870" s="526" t="s">
        <v>134</v>
      </c>
      <c r="D1870" s="528" t="n">
        <v>11654.84</v>
      </c>
    </row>
    <row r="1871" customFormat="false" ht="15" hidden="false" customHeight="false" outlineLevel="0" collapsed="false">
      <c r="A1871" s="526" t="n">
        <v>102776</v>
      </c>
      <c r="B1871" s="526" t="s">
        <v>6503</v>
      </c>
      <c r="C1871" s="526" t="s">
        <v>134</v>
      </c>
      <c r="D1871" s="528" t="n">
        <v>11654.84</v>
      </c>
    </row>
    <row r="1872" customFormat="false" ht="15" hidden="false" customHeight="false" outlineLevel="0" collapsed="false">
      <c r="A1872" s="526" t="n">
        <v>102777</v>
      </c>
      <c r="B1872" s="526" t="s">
        <v>6504</v>
      </c>
      <c r="C1872" s="526" t="s">
        <v>134</v>
      </c>
      <c r="D1872" s="528" t="n">
        <v>17731.9</v>
      </c>
    </row>
    <row r="1873" customFormat="false" ht="15" hidden="false" customHeight="false" outlineLevel="0" collapsed="false">
      <c r="A1873" s="526" t="n">
        <v>102778</v>
      </c>
      <c r="B1873" s="526" t="s">
        <v>6505</v>
      </c>
      <c r="C1873" s="526" t="s">
        <v>134</v>
      </c>
      <c r="D1873" s="528" t="n">
        <v>25806.43</v>
      </c>
    </row>
    <row r="1874" customFormat="false" ht="15" hidden="false" customHeight="false" outlineLevel="0" collapsed="false">
      <c r="A1874" s="526" t="n">
        <v>102779</v>
      </c>
      <c r="B1874" s="526" t="s">
        <v>6506</v>
      </c>
      <c r="C1874" s="526" t="s">
        <v>134</v>
      </c>
      <c r="D1874" s="528" t="n">
        <v>7711.58</v>
      </c>
    </row>
    <row r="1875" customFormat="false" ht="15" hidden="false" customHeight="false" outlineLevel="0" collapsed="false">
      <c r="A1875" s="526" t="n">
        <v>102780</v>
      </c>
      <c r="B1875" s="526" t="s">
        <v>6507</v>
      </c>
      <c r="C1875" s="526" t="s">
        <v>134</v>
      </c>
      <c r="D1875" s="528" t="n">
        <v>8859.57</v>
      </c>
    </row>
    <row r="1876" customFormat="false" ht="15" hidden="false" customHeight="false" outlineLevel="0" collapsed="false">
      <c r="A1876" s="526" t="n">
        <v>102781</v>
      </c>
      <c r="B1876" s="526" t="s">
        <v>6508</v>
      </c>
      <c r="C1876" s="526" t="s">
        <v>134</v>
      </c>
      <c r="D1876" s="528" t="n">
        <v>13295.73</v>
      </c>
    </row>
    <row r="1877" customFormat="false" ht="15" hidden="false" customHeight="false" outlineLevel="0" collapsed="false">
      <c r="A1877" s="526" t="n">
        <v>102782</v>
      </c>
      <c r="B1877" s="526" t="s">
        <v>6509</v>
      </c>
      <c r="C1877" s="526" t="s">
        <v>134</v>
      </c>
      <c r="D1877" s="528" t="n">
        <v>14705.87</v>
      </c>
    </row>
    <row r="1878" customFormat="false" ht="15" hidden="false" customHeight="false" outlineLevel="0" collapsed="false">
      <c r="A1878" s="526" t="n">
        <v>102783</v>
      </c>
      <c r="B1878" s="526" t="s">
        <v>6510</v>
      </c>
      <c r="C1878" s="526" t="s">
        <v>134</v>
      </c>
      <c r="D1878" s="528" t="n">
        <v>19634.95</v>
      </c>
    </row>
    <row r="1879" customFormat="false" ht="15" hidden="false" customHeight="false" outlineLevel="0" collapsed="false">
      <c r="A1879" s="526" t="n">
        <v>102784</v>
      </c>
      <c r="B1879" s="526" t="s">
        <v>6511</v>
      </c>
      <c r="C1879" s="526" t="s">
        <v>134</v>
      </c>
      <c r="D1879" s="528" t="n">
        <v>29843.7</v>
      </c>
    </row>
    <row r="1880" customFormat="false" ht="15" hidden="false" customHeight="false" outlineLevel="0" collapsed="false">
      <c r="A1880" s="526" t="n">
        <v>102785</v>
      </c>
      <c r="B1880" s="526" t="s">
        <v>6512</v>
      </c>
      <c r="C1880" s="526" t="s">
        <v>134</v>
      </c>
      <c r="D1880" s="528" t="n">
        <v>8859.57</v>
      </c>
    </row>
    <row r="1881" customFormat="false" ht="15" hidden="false" customHeight="false" outlineLevel="0" collapsed="false">
      <c r="A1881" s="526" t="n">
        <v>102786</v>
      </c>
      <c r="B1881" s="526" t="s">
        <v>6513</v>
      </c>
      <c r="C1881" s="526" t="s">
        <v>134</v>
      </c>
      <c r="D1881" s="528" t="n">
        <v>9776.8</v>
      </c>
    </row>
    <row r="1882" customFormat="false" ht="15" hidden="false" customHeight="false" outlineLevel="0" collapsed="false">
      <c r="A1882" s="526" t="n">
        <v>102787</v>
      </c>
      <c r="B1882" s="526" t="s">
        <v>6514</v>
      </c>
      <c r="C1882" s="526" t="s">
        <v>134</v>
      </c>
      <c r="D1882" s="528" t="n">
        <v>14705.87</v>
      </c>
    </row>
    <row r="1883" customFormat="false" ht="15" hidden="false" customHeight="false" outlineLevel="0" collapsed="false">
      <c r="A1883" s="526" t="n">
        <v>102788</v>
      </c>
      <c r="B1883" s="526" t="s">
        <v>6515</v>
      </c>
      <c r="C1883" s="526" t="s">
        <v>134</v>
      </c>
      <c r="D1883" s="528" t="n">
        <v>16072.74</v>
      </c>
    </row>
    <row r="1884" customFormat="false" ht="15" hidden="false" customHeight="false" outlineLevel="0" collapsed="false">
      <c r="A1884" s="526" t="n">
        <v>102789</v>
      </c>
      <c r="B1884" s="526" t="s">
        <v>6516</v>
      </c>
      <c r="C1884" s="526" t="s">
        <v>134</v>
      </c>
      <c r="D1884" s="528" t="n">
        <v>21278.39</v>
      </c>
    </row>
    <row r="1885" customFormat="false" ht="15" hidden="false" customHeight="false" outlineLevel="0" collapsed="false">
      <c r="A1885" s="526" t="n">
        <v>102790</v>
      </c>
      <c r="B1885" s="526" t="s">
        <v>6517</v>
      </c>
      <c r="C1885" s="526" t="s">
        <v>134</v>
      </c>
      <c r="D1885" s="528" t="n">
        <v>34602.09</v>
      </c>
    </row>
    <row r="1886" customFormat="false" ht="15" hidden="false" customHeight="false" outlineLevel="0" collapsed="false">
      <c r="A1886" s="526" t="n">
        <v>102791</v>
      </c>
      <c r="B1886" s="526" t="s">
        <v>6518</v>
      </c>
      <c r="C1886" s="526" t="s">
        <v>134</v>
      </c>
      <c r="D1886" s="528" t="n">
        <v>28314.81</v>
      </c>
    </row>
    <row r="1887" customFormat="false" ht="15" hidden="false" customHeight="false" outlineLevel="0" collapsed="false">
      <c r="A1887" s="526" t="n">
        <v>102792</v>
      </c>
      <c r="B1887" s="526" t="s">
        <v>6519</v>
      </c>
      <c r="C1887" s="526" t="s">
        <v>134</v>
      </c>
      <c r="D1887" s="528" t="n">
        <v>46002.87</v>
      </c>
    </row>
    <row r="1888" customFormat="false" ht="15" hidden="false" customHeight="false" outlineLevel="0" collapsed="false">
      <c r="A1888" s="526" t="n">
        <v>102793</v>
      </c>
      <c r="B1888" s="526" t="s">
        <v>6520</v>
      </c>
      <c r="C1888" s="526" t="s">
        <v>134</v>
      </c>
      <c r="D1888" s="528" t="n">
        <v>61610.99</v>
      </c>
    </row>
    <row r="1889" customFormat="false" ht="15" hidden="false" customHeight="false" outlineLevel="0" collapsed="false">
      <c r="A1889" s="526" t="n">
        <v>102794</v>
      </c>
      <c r="B1889" s="526" t="s">
        <v>6521</v>
      </c>
      <c r="C1889" s="526" t="s">
        <v>134</v>
      </c>
      <c r="D1889" s="528" t="n">
        <v>88635.61</v>
      </c>
    </row>
    <row r="1890" customFormat="false" ht="15" hidden="false" customHeight="false" outlineLevel="0" collapsed="false">
      <c r="A1890" s="526" t="n">
        <v>102795</v>
      </c>
      <c r="B1890" s="526" t="s">
        <v>6522</v>
      </c>
      <c r="C1890" s="526" t="s">
        <v>134</v>
      </c>
      <c r="D1890" s="528" t="n">
        <v>30086.91</v>
      </c>
    </row>
    <row r="1891" customFormat="false" ht="15" hidden="false" customHeight="false" outlineLevel="0" collapsed="false">
      <c r="A1891" s="526" t="n">
        <v>102796</v>
      </c>
      <c r="B1891" s="526" t="s">
        <v>6523</v>
      </c>
      <c r="C1891" s="526" t="s">
        <v>134</v>
      </c>
      <c r="D1891" s="528" t="n">
        <v>48478.98</v>
      </c>
    </row>
    <row r="1892" customFormat="false" ht="15" hidden="false" customHeight="false" outlineLevel="0" collapsed="false">
      <c r="A1892" s="526" t="n">
        <v>102797</v>
      </c>
      <c r="B1892" s="526" t="s">
        <v>6524</v>
      </c>
      <c r="C1892" s="526" t="s">
        <v>134</v>
      </c>
      <c r="D1892" s="528" t="n">
        <v>68474.59</v>
      </c>
    </row>
    <row r="1893" customFormat="false" ht="15" hidden="false" customHeight="false" outlineLevel="0" collapsed="false">
      <c r="A1893" s="526" t="n">
        <v>102798</v>
      </c>
      <c r="B1893" s="526" t="s">
        <v>6525</v>
      </c>
      <c r="C1893" s="526" t="s">
        <v>134</v>
      </c>
      <c r="D1893" s="528" t="n">
        <v>84064.08</v>
      </c>
    </row>
    <row r="1894" customFormat="false" ht="15" hidden="false" customHeight="false" outlineLevel="0" collapsed="false">
      <c r="A1894" s="526" t="n">
        <v>102799</v>
      </c>
      <c r="B1894" s="526" t="s">
        <v>6526</v>
      </c>
      <c r="C1894" s="526" t="s">
        <v>134</v>
      </c>
      <c r="D1894" s="528" t="n">
        <v>30744.12</v>
      </c>
    </row>
    <row r="1895" customFormat="false" ht="15" hidden="false" customHeight="false" outlineLevel="0" collapsed="false">
      <c r="A1895" s="526" t="n">
        <v>102800</v>
      </c>
      <c r="B1895" s="526" t="s">
        <v>6527</v>
      </c>
      <c r="C1895" s="526" t="s">
        <v>134</v>
      </c>
      <c r="D1895" s="528" t="n">
        <v>53119.86</v>
      </c>
    </row>
    <row r="1896" customFormat="false" ht="15" hidden="false" customHeight="false" outlineLevel="0" collapsed="false">
      <c r="A1896" s="526" t="n">
        <v>102801</v>
      </c>
      <c r="B1896" s="526" t="s">
        <v>6528</v>
      </c>
      <c r="C1896" s="526" t="s">
        <v>134</v>
      </c>
      <c r="D1896" s="528" t="n">
        <v>74090.4</v>
      </c>
    </row>
    <row r="1897" customFormat="false" ht="15" hidden="false" customHeight="false" outlineLevel="0" collapsed="false">
      <c r="A1897" s="526" t="n">
        <v>102802</v>
      </c>
      <c r="B1897" s="526" t="s">
        <v>6529</v>
      </c>
      <c r="C1897" s="526" t="s">
        <v>134</v>
      </c>
      <c r="D1897" s="528" t="n">
        <v>88967.37</v>
      </c>
    </row>
    <row r="1898" customFormat="false" ht="15" hidden="false" customHeight="false" outlineLevel="0" collapsed="false">
      <c r="A1898" s="526" t="n">
        <v>101570</v>
      </c>
      <c r="B1898" s="526" t="s">
        <v>6530</v>
      </c>
      <c r="C1898" s="526" t="s">
        <v>114</v>
      </c>
      <c r="D1898" s="527" t="n">
        <v>23.63</v>
      </c>
    </row>
    <row r="1899" customFormat="false" ht="15" hidden="false" customHeight="false" outlineLevel="0" collapsed="false">
      <c r="A1899" s="526" t="n">
        <v>101571</v>
      </c>
      <c r="B1899" s="526" t="s">
        <v>6531</v>
      </c>
      <c r="C1899" s="526" t="s">
        <v>114</v>
      </c>
      <c r="D1899" s="527" t="n">
        <v>31.86</v>
      </c>
    </row>
    <row r="1900" customFormat="false" ht="15" hidden="false" customHeight="false" outlineLevel="0" collapsed="false">
      <c r="A1900" s="526" t="n">
        <v>101572</v>
      </c>
      <c r="B1900" s="526" t="s">
        <v>6532</v>
      </c>
      <c r="C1900" s="526" t="s">
        <v>114</v>
      </c>
      <c r="D1900" s="527" t="n">
        <v>18.66</v>
      </c>
    </row>
    <row r="1901" customFormat="false" ht="15" hidden="false" customHeight="false" outlineLevel="0" collapsed="false">
      <c r="A1901" s="526" t="n">
        <v>101573</v>
      </c>
      <c r="B1901" s="526" t="s">
        <v>6533</v>
      </c>
      <c r="C1901" s="526" t="s">
        <v>114</v>
      </c>
      <c r="D1901" s="527" t="n">
        <v>26.89</v>
      </c>
    </row>
    <row r="1902" customFormat="false" ht="15" hidden="false" customHeight="false" outlineLevel="0" collapsed="false">
      <c r="A1902" s="526" t="n">
        <v>101574</v>
      </c>
      <c r="B1902" s="526" t="s">
        <v>6534</v>
      </c>
      <c r="C1902" s="526" t="s">
        <v>114</v>
      </c>
      <c r="D1902" s="527" t="n">
        <v>14.5</v>
      </c>
    </row>
    <row r="1903" customFormat="false" ht="15" hidden="false" customHeight="false" outlineLevel="0" collapsed="false">
      <c r="A1903" s="526" t="n">
        <v>101575</v>
      </c>
      <c r="B1903" s="526" t="s">
        <v>6535</v>
      </c>
      <c r="C1903" s="526" t="s">
        <v>114</v>
      </c>
      <c r="D1903" s="527" t="n">
        <v>22.91</v>
      </c>
    </row>
    <row r="1904" customFormat="false" ht="15" hidden="false" customHeight="false" outlineLevel="0" collapsed="false">
      <c r="A1904" s="526" t="n">
        <v>101576</v>
      </c>
      <c r="B1904" s="526" t="s">
        <v>6536</v>
      </c>
      <c r="C1904" s="526" t="s">
        <v>114</v>
      </c>
      <c r="D1904" s="527" t="n">
        <v>43.33</v>
      </c>
    </row>
    <row r="1905" customFormat="false" ht="15" hidden="false" customHeight="false" outlineLevel="0" collapsed="false">
      <c r="A1905" s="526" t="n">
        <v>101577</v>
      </c>
      <c r="B1905" s="526" t="s">
        <v>6537</v>
      </c>
      <c r="C1905" s="526" t="s">
        <v>114</v>
      </c>
      <c r="D1905" s="527" t="n">
        <v>53.84</v>
      </c>
    </row>
    <row r="1906" customFormat="false" ht="15" hidden="false" customHeight="false" outlineLevel="0" collapsed="false">
      <c r="A1906" s="526" t="n">
        <v>101578</v>
      </c>
      <c r="B1906" s="526" t="s">
        <v>6538</v>
      </c>
      <c r="C1906" s="526" t="s">
        <v>114</v>
      </c>
      <c r="D1906" s="527" t="n">
        <v>36.06</v>
      </c>
    </row>
    <row r="1907" customFormat="false" ht="15" hidden="false" customHeight="false" outlineLevel="0" collapsed="false">
      <c r="A1907" s="526" t="n">
        <v>101579</v>
      </c>
      <c r="B1907" s="526" t="s">
        <v>6539</v>
      </c>
      <c r="C1907" s="526" t="s">
        <v>114</v>
      </c>
      <c r="D1907" s="527" t="n">
        <v>46.57</v>
      </c>
    </row>
    <row r="1908" customFormat="false" ht="15" hidden="false" customHeight="false" outlineLevel="0" collapsed="false">
      <c r="A1908" s="526" t="n">
        <v>101580</v>
      </c>
      <c r="B1908" s="526" t="s">
        <v>6540</v>
      </c>
      <c r="C1908" s="526" t="s">
        <v>114</v>
      </c>
      <c r="D1908" s="527" t="n">
        <v>32.41</v>
      </c>
    </row>
    <row r="1909" customFormat="false" ht="15" hidden="false" customHeight="false" outlineLevel="0" collapsed="false">
      <c r="A1909" s="526" t="n">
        <v>101581</v>
      </c>
      <c r="B1909" s="526" t="s">
        <v>6541</v>
      </c>
      <c r="C1909" s="526" t="s">
        <v>114</v>
      </c>
      <c r="D1909" s="527" t="n">
        <v>43.11</v>
      </c>
    </row>
    <row r="1910" customFormat="false" ht="15" hidden="false" customHeight="false" outlineLevel="0" collapsed="false">
      <c r="A1910" s="526" t="n">
        <v>101582</v>
      </c>
      <c r="B1910" s="526" t="s">
        <v>6542</v>
      </c>
      <c r="C1910" s="526" t="s">
        <v>114</v>
      </c>
      <c r="D1910" s="527" t="n">
        <v>71.31</v>
      </c>
    </row>
    <row r="1911" customFormat="false" ht="15" hidden="false" customHeight="false" outlineLevel="0" collapsed="false">
      <c r="A1911" s="526" t="n">
        <v>101583</v>
      </c>
      <c r="B1911" s="526" t="s">
        <v>6543</v>
      </c>
      <c r="C1911" s="526" t="s">
        <v>114</v>
      </c>
      <c r="D1911" s="527" t="n">
        <v>87.63</v>
      </c>
    </row>
    <row r="1912" customFormat="false" ht="15" hidden="false" customHeight="false" outlineLevel="0" collapsed="false">
      <c r="A1912" s="526" t="n">
        <v>101584</v>
      </c>
      <c r="B1912" s="526" t="s">
        <v>6544</v>
      </c>
      <c r="C1912" s="526" t="s">
        <v>114</v>
      </c>
      <c r="D1912" s="527" t="n">
        <v>58.98</v>
      </c>
    </row>
    <row r="1913" customFormat="false" ht="15" hidden="false" customHeight="false" outlineLevel="0" collapsed="false">
      <c r="A1913" s="526" t="n">
        <v>101585</v>
      </c>
      <c r="B1913" s="526" t="s">
        <v>6545</v>
      </c>
      <c r="C1913" s="526" t="s">
        <v>114</v>
      </c>
      <c r="D1913" s="527" t="n">
        <v>75.29</v>
      </c>
    </row>
    <row r="1914" customFormat="false" ht="15" hidden="false" customHeight="false" outlineLevel="0" collapsed="false">
      <c r="A1914" s="526" t="n">
        <v>101586</v>
      </c>
      <c r="B1914" s="526" t="s">
        <v>6546</v>
      </c>
      <c r="C1914" s="526" t="s">
        <v>114</v>
      </c>
      <c r="D1914" s="527" t="n">
        <v>51.69</v>
      </c>
    </row>
    <row r="1915" customFormat="false" ht="15" hidden="false" customHeight="false" outlineLevel="0" collapsed="false">
      <c r="A1915" s="526" t="n">
        <v>101587</v>
      </c>
      <c r="B1915" s="526" t="s">
        <v>6547</v>
      </c>
      <c r="C1915" s="526" t="s">
        <v>114</v>
      </c>
      <c r="D1915" s="527" t="n">
        <v>68.19</v>
      </c>
    </row>
    <row r="1916" customFormat="false" ht="15" hidden="false" customHeight="false" outlineLevel="0" collapsed="false">
      <c r="A1916" s="526" t="n">
        <v>101588</v>
      </c>
      <c r="B1916" s="526" t="s">
        <v>6548</v>
      </c>
      <c r="C1916" s="526" t="s">
        <v>114</v>
      </c>
      <c r="D1916" s="527" t="n">
        <v>89.05</v>
      </c>
    </row>
    <row r="1917" customFormat="false" ht="15" hidden="false" customHeight="false" outlineLevel="0" collapsed="false">
      <c r="A1917" s="526" t="n">
        <v>101589</v>
      </c>
      <c r="B1917" s="526" t="s">
        <v>6549</v>
      </c>
      <c r="C1917" s="526" t="s">
        <v>114</v>
      </c>
      <c r="D1917" s="527" t="n">
        <v>129.47</v>
      </c>
    </row>
    <row r="1918" customFormat="false" ht="15" hidden="false" customHeight="false" outlineLevel="0" collapsed="false">
      <c r="A1918" s="526" t="n">
        <v>101590</v>
      </c>
      <c r="B1918" s="526" t="s">
        <v>6550</v>
      </c>
      <c r="C1918" s="526" t="s">
        <v>114</v>
      </c>
      <c r="D1918" s="527" t="n">
        <v>67.63</v>
      </c>
    </row>
    <row r="1919" customFormat="false" ht="15" hidden="false" customHeight="false" outlineLevel="0" collapsed="false">
      <c r="A1919" s="526" t="n">
        <v>101591</v>
      </c>
      <c r="B1919" s="526" t="s">
        <v>6551</v>
      </c>
      <c r="C1919" s="526" t="s">
        <v>114</v>
      </c>
      <c r="D1919" s="527" t="n">
        <v>108.04</v>
      </c>
    </row>
    <row r="1920" customFormat="false" ht="15" hidden="false" customHeight="false" outlineLevel="0" collapsed="false">
      <c r="A1920" s="526" t="n">
        <v>101592</v>
      </c>
      <c r="B1920" s="526" t="s">
        <v>6552</v>
      </c>
      <c r="C1920" s="526" t="s">
        <v>114</v>
      </c>
      <c r="D1920" s="527" t="n">
        <v>48.06</v>
      </c>
    </row>
    <row r="1921" customFormat="false" ht="15" hidden="false" customHeight="false" outlineLevel="0" collapsed="false">
      <c r="A1921" s="526" t="n">
        <v>101593</v>
      </c>
      <c r="B1921" s="526" t="s">
        <v>6553</v>
      </c>
      <c r="C1921" s="526" t="s">
        <v>114</v>
      </c>
      <c r="D1921" s="527" t="n">
        <v>88.62</v>
      </c>
    </row>
    <row r="1922" customFormat="false" ht="15" hidden="false" customHeight="false" outlineLevel="0" collapsed="false">
      <c r="A1922" s="526" t="n">
        <v>101600</v>
      </c>
      <c r="B1922" s="526" t="s">
        <v>6554</v>
      </c>
      <c r="C1922" s="526" t="s">
        <v>114</v>
      </c>
      <c r="D1922" s="527" t="n">
        <v>16.52</v>
      </c>
    </row>
    <row r="1923" customFormat="false" ht="15" hidden="false" customHeight="false" outlineLevel="0" collapsed="false">
      <c r="A1923" s="526" t="n">
        <v>101601</v>
      </c>
      <c r="B1923" s="526" t="s">
        <v>6555</v>
      </c>
      <c r="C1923" s="526" t="s">
        <v>114</v>
      </c>
      <c r="D1923" s="527" t="n">
        <v>24.45</v>
      </c>
    </row>
    <row r="1924" customFormat="false" ht="15" hidden="false" customHeight="false" outlineLevel="0" collapsed="false">
      <c r="A1924" s="526" t="n">
        <v>101602</v>
      </c>
      <c r="B1924" s="526" t="s">
        <v>6556</v>
      </c>
      <c r="C1924" s="526" t="s">
        <v>114</v>
      </c>
      <c r="D1924" s="527" t="n">
        <v>12.24</v>
      </c>
    </row>
    <row r="1925" customFormat="false" ht="15" hidden="false" customHeight="false" outlineLevel="0" collapsed="false">
      <c r="A1925" s="526" t="n">
        <v>101603</v>
      </c>
      <c r="B1925" s="526" t="s">
        <v>6557</v>
      </c>
      <c r="C1925" s="526" t="s">
        <v>114</v>
      </c>
      <c r="D1925" s="527" t="n">
        <v>20.2</v>
      </c>
    </row>
    <row r="1926" customFormat="false" ht="15" hidden="false" customHeight="false" outlineLevel="0" collapsed="false">
      <c r="A1926" s="526" t="n">
        <v>101604</v>
      </c>
      <c r="B1926" s="526" t="s">
        <v>6558</v>
      </c>
      <c r="C1926" s="526" t="s">
        <v>114</v>
      </c>
      <c r="D1926" s="527" t="n">
        <v>8.02</v>
      </c>
    </row>
    <row r="1927" customFormat="false" ht="15" hidden="false" customHeight="false" outlineLevel="0" collapsed="false">
      <c r="A1927" s="526" t="n">
        <v>101605</v>
      </c>
      <c r="B1927" s="526" t="s">
        <v>6559</v>
      </c>
      <c r="C1927" s="526" t="s">
        <v>114</v>
      </c>
      <c r="D1927" s="527" t="n">
        <v>15.95</v>
      </c>
    </row>
    <row r="1928" customFormat="false" ht="15" hidden="false" customHeight="false" outlineLevel="0" collapsed="false">
      <c r="A1928" s="526" t="n">
        <v>90788</v>
      </c>
      <c r="B1928" s="526" t="s">
        <v>6560</v>
      </c>
      <c r="C1928" s="526" t="s">
        <v>134</v>
      </c>
      <c r="D1928" s="527" t="n">
        <v>890.96</v>
      </c>
    </row>
    <row r="1929" customFormat="false" ht="15" hidden="false" customHeight="false" outlineLevel="0" collapsed="false">
      <c r="A1929" s="526" t="n">
        <v>90789</v>
      </c>
      <c r="B1929" s="526" t="s">
        <v>6561</v>
      </c>
      <c r="C1929" s="526" t="s">
        <v>134</v>
      </c>
      <c r="D1929" s="527" t="n">
        <v>892.65</v>
      </c>
    </row>
    <row r="1930" customFormat="false" ht="15" hidden="false" customHeight="false" outlineLevel="0" collapsed="false">
      <c r="A1930" s="526" t="n">
        <v>90790</v>
      </c>
      <c r="B1930" s="526" t="s">
        <v>6562</v>
      </c>
      <c r="C1930" s="526" t="s">
        <v>134</v>
      </c>
      <c r="D1930" s="527" t="n">
        <v>920.64</v>
      </c>
    </row>
    <row r="1931" customFormat="false" ht="15" hidden="false" customHeight="false" outlineLevel="0" collapsed="false">
      <c r="A1931" s="526" t="n">
        <v>90791</v>
      </c>
      <c r="B1931" s="526" t="s">
        <v>6563</v>
      </c>
      <c r="C1931" s="526" t="s">
        <v>134</v>
      </c>
      <c r="D1931" s="528" t="n">
        <v>1079</v>
      </c>
    </row>
    <row r="1932" customFormat="false" ht="15" hidden="false" customHeight="false" outlineLevel="0" collapsed="false">
      <c r="A1932" s="526" t="n">
        <v>90793</v>
      </c>
      <c r="B1932" s="526" t="s">
        <v>6564</v>
      </c>
      <c r="C1932" s="526" t="s">
        <v>134</v>
      </c>
      <c r="D1932" s="528" t="n">
        <v>1136.69</v>
      </c>
    </row>
    <row r="1933" customFormat="false" ht="15" hidden="false" customHeight="false" outlineLevel="0" collapsed="false">
      <c r="A1933" s="526" t="n">
        <v>90794</v>
      </c>
      <c r="B1933" s="526" t="s">
        <v>6565</v>
      </c>
      <c r="C1933" s="526" t="s">
        <v>134</v>
      </c>
      <c r="D1933" s="527" t="n">
        <v>766.65</v>
      </c>
    </row>
    <row r="1934" customFormat="false" ht="15" hidden="false" customHeight="false" outlineLevel="0" collapsed="false">
      <c r="A1934" s="526" t="n">
        <v>90795</v>
      </c>
      <c r="B1934" s="526" t="s">
        <v>6566</v>
      </c>
      <c r="C1934" s="526" t="s">
        <v>134</v>
      </c>
      <c r="D1934" s="527" t="n">
        <v>773.87</v>
      </c>
    </row>
    <row r="1935" customFormat="false" ht="15" hidden="false" customHeight="false" outlineLevel="0" collapsed="false">
      <c r="A1935" s="526" t="n">
        <v>90796</v>
      </c>
      <c r="B1935" s="526" t="s">
        <v>6567</v>
      </c>
      <c r="C1935" s="526" t="s">
        <v>134</v>
      </c>
      <c r="D1935" s="527" t="n">
        <v>781.09</v>
      </c>
    </row>
    <row r="1936" customFormat="false" ht="15" hidden="false" customHeight="false" outlineLevel="0" collapsed="false">
      <c r="A1936" s="526" t="n">
        <v>90797</v>
      </c>
      <c r="B1936" s="526" t="s">
        <v>6568</v>
      </c>
      <c r="C1936" s="526" t="s">
        <v>134</v>
      </c>
      <c r="D1936" s="527" t="n">
        <v>788.3</v>
      </c>
    </row>
    <row r="1937" customFormat="false" ht="15" hidden="false" customHeight="false" outlineLevel="0" collapsed="false">
      <c r="A1937" s="526" t="n">
        <v>90798</v>
      </c>
      <c r="B1937" s="526" t="s">
        <v>6569</v>
      </c>
      <c r="C1937" s="526" t="s">
        <v>134</v>
      </c>
      <c r="D1937" s="528" t="n">
        <v>1145.75</v>
      </c>
    </row>
    <row r="1938" customFormat="false" ht="15" hidden="false" customHeight="false" outlineLevel="0" collapsed="false">
      <c r="A1938" s="526" t="n">
        <v>90799</v>
      </c>
      <c r="B1938" s="526" t="s">
        <v>6570</v>
      </c>
      <c r="C1938" s="526" t="s">
        <v>134</v>
      </c>
      <c r="D1938" s="528" t="n">
        <v>1182.05</v>
      </c>
    </row>
    <row r="1939" customFormat="false" ht="15" hidden="false" customHeight="false" outlineLevel="0" collapsed="false">
      <c r="A1939" s="526" t="n">
        <v>90801</v>
      </c>
      <c r="B1939" s="526" t="s">
        <v>6571</v>
      </c>
      <c r="C1939" s="526" t="s">
        <v>134</v>
      </c>
      <c r="D1939" s="527" t="n">
        <v>357.01</v>
      </c>
    </row>
    <row r="1940" customFormat="false" ht="15" hidden="false" customHeight="false" outlineLevel="0" collapsed="false">
      <c r="A1940" s="526" t="n">
        <v>90806</v>
      </c>
      <c r="B1940" s="526" t="s">
        <v>6572</v>
      </c>
      <c r="C1940" s="526" t="s">
        <v>134</v>
      </c>
      <c r="D1940" s="527" t="n">
        <v>448.08</v>
      </c>
    </row>
    <row r="1941" customFormat="false" ht="15" hidden="false" customHeight="false" outlineLevel="0" collapsed="false">
      <c r="A1941" s="526" t="n">
        <v>90820</v>
      </c>
      <c r="B1941" s="526" t="s">
        <v>279</v>
      </c>
      <c r="C1941" s="526" t="s">
        <v>134</v>
      </c>
      <c r="D1941" s="527" t="n">
        <v>335.52</v>
      </c>
    </row>
    <row r="1942" customFormat="false" ht="15" hidden="false" customHeight="false" outlineLevel="0" collapsed="false">
      <c r="A1942" s="526" t="n">
        <v>90821</v>
      </c>
      <c r="B1942" s="526" t="s">
        <v>6573</v>
      </c>
      <c r="C1942" s="526" t="s">
        <v>134</v>
      </c>
      <c r="D1942" s="527" t="n">
        <v>342.15</v>
      </c>
    </row>
    <row r="1943" customFormat="false" ht="15" hidden="false" customHeight="false" outlineLevel="0" collapsed="false">
      <c r="A1943" s="526" t="n">
        <v>90822</v>
      </c>
      <c r="B1943" s="526" t="s">
        <v>240</v>
      </c>
      <c r="C1943" s="526" t="s">
        <v>134</v>
      </c>
      <c r="D1943" s="527" t="n">
        <v>367.29</v>
      </c>
    </row>
    <row r="1944" customFormat="false" ht="15" hidden="false" customHeight="false" outlineLevel="0" collapsed="false">
      <c r="A1944" s="526" t="n">
        <v>90823</v>
      </c>
      <c r="B1944" s="526" t="s">
        <v>6574</v>
      </c>
      <c r="C1944" s="526" t="s">
        <v>134</v>
      </c>
      <c r="D1944" s="527" t="n">
        <v>453.26</v>
      </c>
    </row>
    <row r="1945" customFormat="false" ht="15" hidden="false" customHeight="false" outlineLevel="0" collapsed="false">
      <c r="A1945" s="526" t="n">
        <v>90824</v>
      </c>
      <c r="B1945" s="526" t="s">
        <v>6575</v>
      </c>
      <c r="C1945" s="526" t="s">
        <v>134</v>
      </c>
      <c r="D1945" s="527" t="n">
        <v>651.06</v>
      </c>
    </row>
    <row r="1946" customFormat="false" ht="15" hidden="false" customHeight="false" outlineLevel="0" collapsed="false">
      <c r="A1946" s="526" t="n">
        <v>90825</v>
      </c>
      <c r="B1946" s="526" t="s">
        <v>6576</v>
      </c>
      <c r="C1946" s="526" t="s">
        <v>134</v>
      </c>
      <c r="D1946" s="527" t="n">
        <v>725.84</v>
      </c>
    </row>
    <row r="1947" customFormat="false" ht="15" hidden="false" customHeight="false" outlineLevel="0" collapsed="false">
      <c r="A1947" s="526" t="n">
        <v>90830</v>
      </c>
      <c r="B1947" s="526" t="s">
        <v>6577</v>
      </c>
      <c r="C1947" s="526" t="s">
        <v>134</v>
      </c>
      <c r="D1947" s="527" t="n">
        <v>188.51</v>
      </c>
    </row>
    <row r="1948" customFormat="false" ht="15" hidden="false" customHeight="false" outlineLevel="0" collapsed="false">
      <c r="A1948" s="526" t="n">
        <v>90831</v>
      </c>
      <c r="B1948" s="526" t="s">
        <v>6578</v>
      </c>
      <c r="C1948" s="526" t="s">
        <v>134</v>
      </c>
      <c r="D1948" s="527" t="n">
        <v>165.86</v>
      </c>
    </row>
    <row r="1949" customFormat="false" ht="15" hidden="false" customHeight="false" outlineLevel="0" collapsed="false">
      <c r="A1949" s="526" t="n">
        <v>90841</v>
      </c>
      <c r="B1949" s="526" t="s">
        <v>6579</v>
      </c>
      <c r="C1949" s="526" t="s">
        <v>134</v>
      </c>
      <c r="D1949" s="528" t="n">
        <v>1079.15</v>
      </c>
    </row>
    <row r="1950" customFormat="false" ht="15" hidden="false" customHeight="false" outlineLevel="0" collapsed="false">
      <c r="A1950" s="526" t="n">
        <v>90842</v>
      </c>
      <c r="B1950" s="526" t="s">
        <v>211</v>
      </c>
      <c r="C1950" s="526" t="s">
        <v>134</v>
      </c>
      <c r="D1950" s="528" t="n">
        <v>1088.48</v>
      </c>
    </row>
    <row r="1951" customFormat="false" ht="15" hidden="false" customHeight="false" outlineLevel="0" collapsed="false">
      <c r="A1951" s="526" t="n">
        <v>90843</v>
      </c>
      <c r="B1951" s="526" t="s">
        <v>6580</v>
      </c>
      <c r="C1951" s="526" t="s">
        <v>134</v>
      </c>
      <c r="D1951" s="528" t="n">
        <v>1138.98</v>
      </c>
    </row>
    <row r="1952" customFormat="false" ht="15" hidden="false" customHeight="false" outlineLevel="0" collapsed="false">
      <c r="A1952" s="526" t="n">
        <v>90844</v>
      </c>
      <c r="B1952" s="526" t="s">
        <v>6581</v>
      </c>
      <c r="C1952" s="526" t="s">
        <v>134</v>
      </c>
      <c r="D1952" s="528" t="n">
        <v>1227.65</v>
      </c>
    </row>
    <row r="1953" customFormat="false" ht="15" hidden="false" customHeight="false" outlineLevel="0" collapsed="false">
      <c r="A1953" s="526" t="n">
        <v>90845</v>
      </c>
      <c r="B1953" s="526" t="s">
        <v>6582</v>
      </c>
      <c r="C1953" s="526" t="s">
        <v>134</v>
      </c>
      <c r="D1953" s="528" t="n">
        <v>1422.75</v>
      </c>
    </row>
    <row r="1954" customFormat="false" ht="15" hidden="false" customHeight="false" outlineLevel="0" collapsed="false">
      <c r="A1954" s="526" t="n">
        <v>90846</v>
      </c>
      <c r="B1954" s="526" t="s">
        <v>6583</v>
      </c>
      <c r="C1954" s="526" t="s">
        <v>134</v>
      </c>
      <c r="D1954" s="528" t="n">
        <v>1500.23</v>
      </c>
    </row>
    <row r="1955" customFormat="false" ht="15" hidden="false" customHeight="false" outlineLevel="0" collapsed="false">
      <c r="A1955" s="526" t="n">
        <v>90847</v>
      </c>
      <c r="B1955" s="526" t="s">
        <v>6584</v>
      </c>
      <c r="C1955" s="526" t="s">
        <v>134</v>
      </c>
      <c r="D1955" s="527" t="n">
        <v>913.29</v>
      </c>
    </row>
    <row r="1956" customFormat="false" ht="15" hidden="false" customHeight="false" outlineLevel="0" collapsed="false">
      <c r="A1956" s="526" t="n">
        <v>90848</v>
      </c>
      <c r="B1956" s="526" t="s">
        <v>6585</v>
      </c>
      <c r="C1956" s="526" t="s">
        <v>134</v>
      </c>
      <c r="D1956" s="527" t="n">
        <v>922.62</v>
      </c>
    </row>
    <row r="1957" customFormat="false" ht="15" hidden="false" customHeight="false" outlineLevel="0" collapsed="false">
      <c r="A1957" s="526" t="n">
        <v>90849</v>
      </c>
      <c r="B1957" s="526" t="s">
        <v>6586</v>
      </c>
      <c r="C1957" s="526" t="s">
        <v>134</v>
      </c>
      <c r="D1957" s="527" t="n">
        <v>950.47</v>
      </c>
    </row>
    <row r="1958" customFormat="false" ht="15" hidden="false" customHeight="false" outlineLevel="0" collapsed="false">
      <c r="A1958" s="526" t="n">
        <v>90850</v>
      </c>
      <c r="B1958" s="526" t="s">
        <v>6587</v>
      </c>
      <c r="C1958" s="526" t="s">
        <v>134</v>
      </c>
      <c r="D1958" s="528" t="n">
        <v>1039.14</v>
      </c>
    </row>
    <row r="1959" customFormat="false" ht="15" hidden="false" customHeight="false" outlineLevel="0" collapsed="false">
      <c r="A1959" s="526" t="n">
        <v>90851</v>
      </c>
      <c r="B1959" s="526" t="s">
        <v>6588</v>
      </c>
      <c r="C1959" s="526" t="s">
        <v>134</v>
      </c>
      <c r="D1959" s="528" t="n">
        <v>1234.24</v>
      </c>
    </row>
    <row r="1960" customFormat="false" ht="15" hidden="false" customHeight="false" outlineLevel="0" collapsed="false">
      <c r="A1960" s="526" t="n">
        <v>90852</v>
      </c>
      <c r="B1960" s="526" t="s">
        <v>6589</v>
      </c>
      <c r="C1960" s="526" t="s">
        <v>134</v>
      </c>
      <c r="D1960" s="528" t="n">
        <v>1311.72</v>
      </c>
    </row>
    <row r="1961" customFormat="false" ht="15" hidden="false" customHeight="false" outlineLevel="0" collapsed="false">
      <c r="A1961" s="526" t="n">
        <v>91009</v>
      </c>
      <c r="B1961" s="526" t="s">
        <v>6590</v>
      </c>
      <c r="C1961" s="526" t="s">
        <v>134</v>
      </c>
      <c r="D1961" s="527" t="n">
        <v>347.69</v>
      </c>
    </row>
    <row r="1962" customFormat="false" ht="15" hidden="false" customHeight="false" outlineLevel="0" collapsed="false">
      <c r="A1962" s="526" t="n">
        <v>91010</v>
      </c>
      <c r="B1962" s="526" t="s">
        <v>6591</v>
      </c>
      <c r="C1962" s="526" t="s">
        <v>134</v>
      </c>
      <c r="D1962" s="527" t="n">
        <v>354.91</v>
      </c>
    </row>
    <row r="1963" customFormat="false" ht="15" hidden="false" customHeight="false" outlineLevel="0" collapsed="false">
      <c r="A1963" s="526" t="n">
        <v>91011</v>
      </c>
      <c r="B1963" s="526" t="s">
        <v>6592</v>
      </c>
      <c r="C1963" s="526" t="s">
        <v>134</v>
      </c>
      <c r="D1963" s="527" t="n">
        <v>416.73</v>
      </c>
    </row>
    <row r="1964" customFormat="false" ht="15" hidden="false" customHeight="false" outlineLevel="0" collapsed="false">
      <c r="A1964" s="526" t="n">
        <v>91012</v>
      </c>
      <c r="B1964" s="526" t="s">
        <v>6593</v>
      </c>
      <c r="C1964" s="526" t="s">
        <v>134</v>
      </c>
      <c r="D1964" s="527" t="n">
        <v>464.05</v>
      </c>
    </row>
    <row r="1965" customFormat="false" ht="15" hidden="false" customHeight="false" outlineLevel="0" collapsed="false">
      <c r="A1965" s="526" t="n">
        <v>91013</v>
      </c>
      <c r="B1965" s="526" t="s">
        <v>6594</v>
      </c>
      <c r="C1965" s="526" t="s">
        <v>134</v>
      </c>
      <c r="D1965" s="527" t="n">
        <v>925.46</v>
      </c>
    </row>
    <row r="1966" customFormat="false" ht="15" hidden="false" customHeight="false" outlineLevel="0" collapsed="false">
      <c r="A1966" s="526" t="n">
        <v>91014</v>
      </c>
      <c r="B1966" s="526" t="s">
        <v>6595</v>
      </c>
      <c r="C1966" s="526" t="s">
        <v>134</v>
      </c>
      <c r="D1966" s="527" t="n">
        <v>935.38</v>
      </c>
    </row>
    <row r="1967" customFormat="false" ht="15" hidden="false" customHeight="false" outlineLevel="0" collapsed="false">
      <c r="A1967" s="526" t="n">
        <v>91015</v>
      </c>
      <c r="B1967" s="526" t="s">
        <v>6596</v>
      </c>
      <c r="C1967" s="526" t="s">
        <v>134</v>
      </c>
      <c r="D1967" s="527" t="n">
        <v>999.91</v>
      </c>
    </row>
    <row r="1968" customFormat="false" ht="15" hidden="false" customHeight="false" outlineLevel="0" collapsed="false">
      <c r="A1968" s="526" t="n">
        <v>91016</v>
      </c>
      <c r="B1968" s="526" t="s">
        <v>6597</v>
      </c>
      <c r="C1968" s="526" t="s">
        <v>134</v>
      </c>
      <c r="D1968" s="528" t="n">
        <v>1049.93</v>
      </c>
    </row>
    <row r="1969" customFormat="false" ht="15" hidden="false" customHeight="false" outlineLevel="0" collapsed="false">
      <c r="A1969" s="526" t="n">
        <v>91287</v>
      </c>
      <c r="B1969" s="526" t="s">
        <v>6598</v>
      </c>
      <c r="C1969" s="526" t="s">
        <v>134</v>
      </c>
      <c r="D1969" s="527" t="n">
        <v>258.4</v>
      </c>
    </row>
    <row r="1970" customFormat="false" ht="15" hidden="false" customHeight="false" outlineLevel="0" collapsed="false">
      <c r="A1970" s="526" t="n">
        <v>91292</v>
      </c>
      <c r="B1970" s="526" t="s">
        <v>6599</v>
      </c>
      <c r="C1970" s="526" t="s">
        <v>134</v>
      </c>
      <c r="D1970" s="527" t="n">
        <v>349.47</v>
      </c>
    </row>
    <row r="1971" customFormat="false" ht="15" hidden="false" customHeight="false" outlineLevel="0" collapsed="false">
      <c r="A1971" s="526" t="n">
        <v>91295</v>
      </c>
      <c r="B1971" s="526" t="s">
        <v>6600</v>
      </c>
      <c r="C1971" s="526" t="s">
        <v>134</v>
      </c>
      <c r="D1971" s="527" t="n">
        <v>358.24</v>
      </c>
    </row>
    <row r="1972" customFormat="false" ht="15" hidden="false" customHeight="false" outlineLevel="0" collapsed="false">
      <c r="A1972" s="526" t="n">
        <v>91296</v>
      </c>
      <c r="B1972" s="526" t="s">
        <v>6601</v>
      </c>
      <c r="C1972" s="526" t="s">
        <v>134</v>
      </c>
      <c r="D1972" s="527" t="n">
        <v>384.37</v>
      </c>
    </row>
    <row r="1973" customFormat="false" ht="15" hidden="false" customHeight="false" outlineLevel="0" collapsed="false">
      <c r="A1973" s="526" t="n">
        <v>91297</v>
      </c>
      <c r="B1973" s="526" t="s">
        <v>6602</v>
      </c>
      <c r="C1973" s="526" t="s">
        <v>134</v>
      </c>
      <c r="D1973" s="527" t="n">
        <v>423.76</v>
      </c>
    </row>
    <row r="1974" customFormat="false" ht="15" hidden="false" customHeight="false" outlineLevel="0" collapsed="false">
      <c r="A1974" s="526" t="n">
        <v>91298</v>
      </c>
      <c r="B1974" s="526" t="s">
        <v>284</v>
      </c>
      <c r="C1974" s="526" t="s">
        <v>134</v>
      </c>
      <c r="D1974" s="527" t="n">
        <v>886.3</v>
      </c>
    </row>
    <row r="1975" customFormat="false" ht="15" hidden="false" customHeight="false" outlineLevel="0" collapsed="false">
      <c r="A1975" s="526" t="n">
        <v>91299</v>
      </c>
      <c r="B1975" s="526" t="s">
        <v>6603</v>
      </c>
      <c r="C1975" s="526" t="s">
        <v>134</v>
      </c>
      <c r="D1975" s="528" t="n">
        <v>1241.92</v>
      </c>
    </row>
    <row r="1976" customFormat="false" ht="15" hidden="false" customHeight="false" outlineLevel="0" collapsed="false">
      <c r="A1976" s="526" t="n">
        <v>91304</v>
      </c>
      <c r="B1976" s="526" t="s">
        <v>6604</v>
      </c>
      <c r="C1976" s="526" t="s">
        <v>134</v>
      </c>
      <c r="D1976" s="527" t="n">
        <v>112.73</v>
      </c>
    </row>
    <row r="1977" customFormat="false" ht="15" hidden="false" customHeight="false" outlineLevel="0" collapsed="false">
      <c r="A1977" s="526" t="n">
        <v>91305</v>
      </c>
      <c r="B1977" s="526" t="s">
        <v>6605</v>
      </c>
      <c r="C1977" s="526" t="s">
        <v>134</v>
      </c>
      <c r="D1977" s="527" t="n">
        <v>113.72</v>
      </c>
    </row>
    <row r="1978" customFormat="false" ht="15" hidden="false" customHeight="false" outlineLevel="0" collapsed="false">
      <c r="A1978" s="526" t="n">
        <v>91306</v>
      </c>
      <c r="B1978" s="526" t="s">
        <v>253</v>
      </c>
      <c r="C1978" s="526" t="s">
        <v>134</v>
      </c>
      <c r="D1978" s="527" t="n">
        <v>165.86</v>
      </c>
    </row>
    <row r="1979" customFormat="false" ht="15" hidden="false" customHeight="false" outlineLevel="0" collapsed="false">
      <c r="A1979" s="526" t="n">
        <v>91307</v>
      </c>
      <c r="B1979" s="526" t="s">
        <v>6606</v>
      </c>
      <c r="C1979" s="526" t="s">
        <v>134</v>
      </c>
      <c r="D1979" s="527" t="n">
        <v>96.14</v>
      </c>
    </row>
    <row r="1980" customFormat="false" ht="15" hidden="false" customHeight="false" outlineLevel="0" collapsed="false">
      <c r="A1980" s="526" t="n">
        <v>91312</v>
      </c>
      <c r="B1980" s="526" t="s">
        <v>6607</v>
      </c>
      <c r="C1980" s="526" t="s">
        <v>134</v>
      </c>
      <c r="D1980" s="527" t="n">
        <v>885.78</v>
      </c>
    </row>
    <row r="1981" customFormat="false" ht="15" hidden="false" customHeight="false" outlineLevel="0" collapsed="false">
      <c r="A1981" s="526" t="n">
        <v>91313</v>
      </c>
      <c r="B1981" s="526" t="s">
        <v>6608</v>
      </c>
      <c r="C1981" s="526" t="s">
        <v>134</v>
      </c>
      <c r="D1981" s="527" t="n">
        <v>876.64</v>
      </c>
    </row>
    <row r="1982" customFormat="false" ht="15" hidden="false" customHeight="false" outlineLevel="0" collapsed="false">
      <c r="A1982" s="526" t="n">
        <v>91314</v>
      </c>
      <c r="B1982" s="526" t="s">
        <v>6609</v>
      </c>
      <c r="C1982" s="526" t="s">
        <v>134</v>
      </c>
      <c r="D1982" s="527" t="n">
        <v>920.19</v>
      </c>
    </row>
    <row r="1983" customFormat="false" ht="15" hidden="false" customHeight="false" outlineLevel="0" collapsed="false">
      <c r="A1983" s="526" t="n">
        <v>91315</v>
      </c>
      <c r="B1983" s="526" t="s">
        <v>6610</v>
      </c>
      <c r="C1983" s="526" t="s">
        <v>134</v>
      </c>
      <c r="D1983" s="528" t="n">
        <v>1007.97</v>
      </c>
    </row>
    <row r="1984" customFormat="false" ht="15" hidden="false" customHeight="false" outlineLevel="0" collapsed="false">
      <c r="A1984" s="526" t="n">
        <v>91316</v>
      </c>
      <c r="B1984" s="526" t="s">
        <v>6611</v>
      </c>
      <c r="C1984" s="526" t="s">
        <v>134</v>
      </c>
      <c r="D1984" s="528" t="n">
        <v>1203.96</v>
      </c>
    </row>
    <row r="1985" customFormat="false" ht="15" hidden="false" customHeight="false" outlineLevel="0" collapsed="false">
      <c r="A1985" s="526" t="n">
        <v>91317</v>
      </c>
      <c r="B1985" s="526" t="s">
        <v>6612</v>
      </c>
      <c r="C1985" s="526" t="s">
        <v>134</v>
      </c>
      <c r="D1985" s="528" t="n">
        <v>1280.55</v>
      </c>
    </row>
    <row r="1986" customFormat="false" ht="15" hidden="false" customHeight="false" outlineLevel="0" collapsed="false">
      <c r="A1986" s="526" t="n">
        <v>91318</v>
      </c>
      <c r="B1986" s="526" t="s">
        <v>6613</v>
      </c>
      <c r="C1986" s="526" t="s">
        <v>134</v>
      </c>
      <c r="D1986" s="527" t="n">
        <v>772.06</v>
      </c>
    </row>
    <row r="1987" customFormat="false" ht="15" hidden="false" customHeight="false" outlineLevel="0" collapsed="false">
      <c r="A1987" s="526" t="n">
        <v>91319</v>
      </c>
      <c r="B1987" s="526" t="s">
        <v>6614</v>
      </c>
      <c r="C1987" s="526" t="s">
        <v>134</v>
      </c>
      <c r="D1987" s="527" t="n">
        <v>780.5</v>
      </c>
    </row>
    <row r="1988" customFormat="false" ht="15" hidden="false" customHeight="false" outlineLevel="0" collapsed="false">
      <c r="A1988" s="526" t="n">
        <v>91320</v>
      </c>
      <c r="B1988" s="526" t="s">
        <v>6615</v>
      </c>
      <c r="C1988" s="526" t="s">
        <v>134</v>
      </c>
      <c r="D1988" s="527" t="n">
        <v>807.46</v>
      </c>
    </row>
    <row r="1989" customFormat="false" ht="15" hidden="false" customHeight="false" outlineLevel="0" collapsed="false">
      <c r="A1989" s="526" t="n">
        <v>91321</v>
      </c>
      <c r="B1989" s="526" t="s">
        <v>6616</v>
      </c>
      <c r="C1989" s="526" t="s">
        <v>134</v>
      </c>
      <c r="D1989" s="527" t="n">
        <v>895.24</v>
      </c>
    </row>
    <row r="1990" customFormat="false" ht="15" hidden="false" customHeight="false" outlineLevel="0" collapsed="false">
      <c r="A1990" s="526" t="n">
        <v>91322</v>
      </c>
      <c r="B1990" s="526" t="s">
        <v>6617</v>
      </c>
      <c r="C1990" s="526" t="s">
        <v>134</v>
      </c>
      <c r="D1990" s="528" t="n">
        <v>1091.23</v>
      </c>
    </row>
    <row r="1991" customFormat="false" ht="15" hidden="false" customHeight="false" outlineLevel="0" collapsed="false">
      <c r="A1991" s="526" t="n">
        <v>91323</v>
      </c>
      <c r="B1991" s="526" t="s">
        <v>6618</v>
      </c>
      <c r="C1991" s="526" t="s">
        <v>134</v>
      </c>
      <c r="D1991" s="528" t="n">
        <v>1167.82</v>
      </c>
    </row>
    <row r="1992" customFormat="false" ht="15" hidden="false" customHeight="false" outlineLevel="0" collapsed="false">
      <c r="A1992" s="526" t="n">
        <v>91324</v>
      </c>
      <c r="B1992" s="526" t="s">
        <v>6619</v>
      </c>
      <c r="C1992" s="526" t="s">
        <v>134</v>
      </c>
      <c r="D1992" s="527" t="n">
        <v>784.23</v>
      </c>
    </row>
    <row r="1993" customFormat="false" ht="15" hidden="false" customHeight="false" outlineLevel="0" collapsed="false">
      <c r="A1993" s="526" t="n">
        <v>91325</v>
      </c>
      <c r="B1993" s="526" t="s">
        <v>6620</v>
      </c>
      <c r="C1993" s="526" t="s">
        <v>134</v>
      </c>
      <c r="D1993" s="527" t="n">
        <v>793.26</v>
      </c>
    </row>
    <row r="1994" customFormat="false" ht="15" hidden="false" customHeight="false" outlineLevel="0" collapsed="false">
      <c r="A1994" s="526" t="n">
        <v>91326</v>
      </c>
      <c r="B1994" s="526" t="s">
        <v>6621</v>
      </c>
      <c r="C1994" s="526" t="s">
        <v>134</v>
      </c>
      <c r="D1994" s="527" t="n">
        <v>856.9</v>
      </c>
    </row>
    <row r="1995" customFormat="false" ht="15" hidden="false" customHeight="false" outlineLevel="0" collapsed="false">
      <c r="A1995" s="526" t="n">
        <v>91327</v>
      </c>
      <c r="B1995" s="526" t="s">
        <v>6622</v>
      </c>
      <c r="C1995" s="526" t="s">
        <v>134</v>
      </c>
      <c r="D1995" s="527" t="n">
        <v>906.03</v>
      </c>
    </row>
    <row r="1996" customFormat="false" ht="15" hidden="false" customHeight="false" outlineLevel="0" collapsed="false">
      <c r="A1996" s="526" t="n">
        <v>91328</v>
      </c>
      <c r="B1996" s="526" t="s">
        <v>6623</v>
      </c>
      <c r="C1996" s="526" t="s">
        <v>134</v>
      </c>
      <c r="D1996" s="527" t="n">
        <v>936.01</v>
      </c>
    </row>
    <row r="1997" customFormat="false" ht="15" hidden="false" customHeight="false" outlineLevel="0" collapsed="false">
      <c r="A1997" s="526" t="n">
        <v>91329</v>
      </c>
      <c r="B1997" s="526" t="s">
        <v>6624</v>
      </c>
      <c r="C1997" s="526" t="s">
        <v>134</v>
      </c>
      <c r="D1997" s="527" t="n">
        <v>794.78</v>
      </c>
    </row>
    <row r="1998" customFormat="false" ht="15" hidden="false" customHeight="false" outlineLevel="0" collapsed="false">
      <c r="A1998" s="526" t="n">
        <v>91330</v>
      </c>
      <c r="B1998" s="526" t="s">
        <v>6625</v>
      </c>
      <c r="C1998" s="526" t="s">
        <v>134</v>
      </c>
      <c r="D1998" s="527" t="n">
        <v>964.84</v>
      </c>
    </row>
    <row r="1999" customFormat="false" ht="15" hidden="false" customHeight="false" outlineLevel="0" collapsed="false">
      <c r="A1999" s="526" t="n">
        <v>91331</v>
      </c>
      <c r="B1999" s="526" t="s">
        <v>6626</v>
      </c>
      <c r="C1999" s="526" t="s">
        <v>134</v>
      </c>
      <c r="D1999" s="527" t="n">
        <v>822.72</v>
      </c>
    </row>
    <row r="2000" customFormat="false" ht="15" hidden="false" customHeight="false" outlineLevel="0" collapsed="false">
      <c r="A2000" s="526" t="n">
        <v>91332</v>
      </c>
      <c r="B2000" s="526" t="s">
        <v>6627</v>
      </c>
      <c r="C2000" s="526" t="s">
        <v>134</v>
      </c>
      <c r="D2000" s="528" t="n">
        <v>1006.94</v>
      </c>
    </row>
    <row r="2001" customFormat="false" ht="15" hidden="false" customHeight="false" outlineLevel="0" collapsed="false">
      <c r="A2001" s="526" t="n">
        <v>91333</v>
      </c>
      <c r="B2001" s="526" t="s">
        <v>6628</v>
      </c>
      <c r="C2001" s="526" t="s">
        <v>134</v>
      </c>
      <c r="D2001" s="527" t="n">
        <v>863.93</v>
      </c>
    </row>
    <row r="2002" customFormat="false" ht="15" hidden="false" customHeight="false" outlineLevel="0" collapsed="false">
      <c r="A2002" s="526" t="n">
        <v>91334</v>
      </c>
      <c r="B2002" s="526" t="s">
        <v>6629</v>
      </c>
      <c r="C2002" s="526" t="s">
        <v>134</v>
      </c>
      <c r="D2002" s="528" t="n">
        <v>1469.48</v>
      </c>
    </row>
    <row r="2003" customFormat="false" ht="15" hidden="false" customHeight="false" outlineLevel="0" collapsed="false">
      <c r="A2003" s="526" t="n">
        <v>91335</v>
      </c>
      <c r="B2003" s="526" t="s">
        <v>6630</v>
      </c>
      <c r="C2003" s="526" t="s">
        <v>134</v>
      </c>
      <c r="D2003" s="528" t="n">
        <v>1326.47</v>
      </c>
    </row>
    <row r="2004" customFormat="false" ht="15" hidden="false" customHeight="false" outlineLevel="0" collapsed="false">
      <c r="A2004" s="526" t="n">
        <v>91336</v>
      </c>
      <c r="B2004" s="526" t="s">
        <v>6631</v>
      </c>
      <c r="C2004" s="526" t="s">
        <v>134</v>
      </c>
      <c r="D2004" s="528" t="n">
        <v>1825.1</v>
      </c>
    </row>
    <row r="2005" customFormat="false" ht="15" hidden="false" customHeight="false" outlineLevel="0" collapsed="false">
      <c r="A2005" s="526" t="n">
        <v>91337</v>
      </c>
      <c r="B2005" s="526" t="s">
        <v>6632</v>
      </c>
      <c r="C2005" s="526" t="s">
        <v>134</v>
      </c>
      <c r="D2005" s="528" t="n">
        <v>1682.09</v>
      </c>
    </row>
    <row r="2006" customFormat="false" ht="15" hidden="false" customHeight="false" outlineLevel="0" collapsed="false">
      <c r="A2006" s="526" t="n">
        <v>100659</v>
      </c>
      <c r="B2006" s="526" t="s">
        <v>6633</v>
      </c>
      <c r="C2006" s="526" t="s">
        <v>120</v>
      </c>
      <c r="D2006" s="527" t="n">
        <v>13.51</v>
      </c>
    </row>
    <row r="2007" customFormat="false" ht="15" hidden="false" customHeight="false" outlineLevel="0" collapsed="false">
      <c r="A2007" s="526" t="n">
        <v>100660</v>
      </c>
      <c r="B2007" s="526" t="s">
        <v>6634</v>
      </c>
      <c r="C2007" s="526" t="s">
        <v>120</v>
      </c>
      <c r="D2007" s="527" t="n">
        <v>9.07</v>
      </c>
    </row>
    <row r="2008" customFormat="false" ht="15" hidden="false" customHeight="false" outlineLevel="0" collapsed="false">
      <c r="A2008" s="526" t="n">
        <v>100675</v>
      </c>
      <c r="B2008" s="526" t="s">
        <v>6635</v>
      </c>
      <c r="C2008" s="526" t="s">
        <v>134</v>
      </c>
      <c r="D2008" s="528" t="n">
        <v>1012.86</v>
      </c>
    </row>
    <row r="2009" customFormat="false" ht="15" hidden="false" customHeight="false" outlineLevel="0" collapsed="false">
      <c r="A2009" s="526" t="n">
        <v>100676</v>
      </c>
      <c r="B2009" s="526" t="s">
        <v>6636</v>
      </c>
      <c r="C2009" s="526" t="s">
        <v>134</v>
      </c>
      <c r="D2009" s="527" t="n">
        <v>219.54</v>
      </c>
    </row>
    <row r="2010" customFormat="false" ht="15" hidden="false" customHeight="false" outlineLevel="0" collapsed="false">
      <c r="A2010" s="526" t="n">
        <v>100678</v>
      </c>
      <c r="B2010" s="526" t="s">
        <v>6637</v>
      </c>
      <c r="C2010" s="526" t="s">
        <v>134</v>
      </c>
      <c r="D2010" s="528" t="n">
        <v>1091.32</v>
      </c>
    </row>
    <row r="2011" customFormat="false" ht="15" hidden="false" customHeight="false" outlineLevel="0" collapsed="false">
      <c r="A2011" s="526" t="n">
        <v>100679</v>
      </c>
      <c r="B2011" s="526" t="s">
        <v>6638</v>
      </c>
      <c r="C2011" s="526" t="s">
        <v>134</v>
      </c>
      <c r="D2011" s="527" t="n">
        <v>897.95</v>
      </c>
    </row>
    <row r="2012" customFormat="false" ht="15" hidden="false" customHeight="false" outlineLevel="0" collapsed="false">
      <c r="A2012" s="526" t="n">
        <v>100680</v>
      </c>
      <c r="B2012" s="526" t="s">
        <v>6639</v>
      </c>
      <c r="C2012" s="526" t="s">
        <v>134</v>
      </c>
      <c r="D2012" s="528" t="n">
        <v>1101.24</v>
      </c>
    </row>
    <row r="2013" customFormat="false" ht="15" hidden="false" customHeight="false" outlineLevel="0" collapsed="false">
      <c r="A2013" s="526" t="n">
        <v>100681</v>
      </c>
      <c r="B2013" s="526" t="s">
        <v>6640</v>
      </c>
      <c r="C2013" s="526" t="s">
        <v>134</v>
      </c>
      <c r="D2013" s="528" t="n">
        <v>1130.7</v>
      </c>
    </row>
    <row r="2014" customFormat="false" ht="15" hidden="false" customHeight="false" outlineLevel="0" collapsed="false">
      <c r="A2014" s="526" t="n">
        <v>100682</v>
      </c>
      <c r="B2014" s="526" t="s">
        <v>6641</v>
      </c>
      <c r="C2014" s="526" t="s">
        <v>134</v>
      </c>
      <c r="D2014" s="527" t="n">
        <v>918.86</v>
      </c>
    </row>
    <row r="2015" customFormat="false" ht="15" hidden="false" customHeight="false" outlineLevel="0" collapsed="false">
      <c r="A2015" s="526" t="n">
        <v>100683</v>
      </c>
      <c r="B2015" s="526" t="s">
        <v>6642</v>
      </c>
      <c r="C2015" s="526" t="s">
        <v>134</v>
      </c>
      <c r="D2015" s="528" t="n">
        <v>1188.42</v>
      </c>
    </row>
    <row r="2016" customFormat="false" ht="15" hidden="false" customHeight="false" outlineLevel="0" collapsed="false">
      <c r="A2016" s="526" t="n">
        <v>100684</v>
      </c>
      <c r="B2016" s="526" t="s">
        <v>6643</v>
      </c>
      <c r="C2016" s="526" t="s">
        <v>134</v>
      </c>
      <c r="D2016" s="527" t="n">
        <v>969.63</v>
      </c>
    </row>
    <row r="2017" customFormat="false" ht="15" hidden="false" customHeight="false" outlineLevel="0" collapsed="false">
      <c r="A2017" s="526" t="n">
        <v>100685</v>
      </c>
      <c r="B2017" s="526" t="s">
        <v>6644</v>
      </c>
      <c r="C2017" s="526" t="s">
        <v>134</v>
      </c>
      <c r="D2017" s="528" t="n">
        <v>1238.44</v>
      </c>
    </row>
    <row r="2018" customFormat="false" ht="15" hidden="false" customHeight="false" outlineLevel="0" collapsed="false">
      <c r="A2018" s="526" t="n">
        <v>100686</v>
      </c>
      <c r="B2018" s="526" t="s">
        <v>6645</v>
      </c>
      <c r="C2018" s="526" t="s">
        <v>134</v>
      </c>
      <c r="D2018" s="528" t="n">
        <v>1018.76</v>
      </c>
    </row>
    <row r="2019" customFormat="false" ht="15" hidden="false" customHeight="false" outlineLevel="0" collapsed="false">
      <c r="A2019" s="526" t="n">
        <v>100687</v>
      </c>
      <c r="B2019" s="526" t="s">
        <v>6646</v>
      </c>
      <c r="C2019" s="526" t="s">
        <v>134</v>
      </c>
      <c r="D2019" s="528" t="n">
        <v>1101.87</v>
      </c>
    </row>
    <row r="2020" customFormat="false" ht="15" hidden="false" customHeight="false" outlineLevel="0" collapsed="false">
      <c r="A2020" s="526" t="n">
        <v>100688</v>
      </c>
      <c r="B2020" s="526" t="s">
        <v>6647</v>
      </c>
      <c r="C2020" s="526" t="s">
        <v>134</v>
      </c>
      <c r="D2020" s="527" t="n">
        <v>908.5</v>
      </c>
    </row>
    <row r="2021" customFormat="false" ht="15" hidden="false" customHeight="false" outlineLevel="0" collapsed="false">
      <c r="A2021" s="526" t="n">
        <v>100689</v>
      </c>
      <c r="B2021" s="526" t="s">
        <v>6648</v>
      </c>
      <c r="C2021" s="526" t="s">
        <v>134</v>
      </c>
      <c r="D2021" s="528" t="n">
        <v>1195.45</v>
      </c>
    </row>
    <row r="2022" customFormat="false" ht="15" hidden="false" customHeight="false" outlineLevel="0" collapsed="false">
      <c r="A2022" s="526" t="n">
        <v>100690</v>
      </c>
      <c r="B2022" s="526" t="s">
        <v>6649</v>
      </c>
      <c r="C2022" s="526" t="s">
        <v>134</v>
      </c>
      <c r="D2022" s="527" t="n">
        <v>976.66</v>
      </c>
    </row>
    <row r="2023" customFormat="false" ht="15" hidden="false" customHeight="false" outlineLevel="0" collapsed="false">
      <c r="A2023" s="526" t="n">
        <v>100691</v>
      </c>
      <c r="B2023" s="526" t="s">
        <v>6650</v>
      </c>
      <c r="C2023" s="526" t="s">
        <v>134</v>
      </c>
      <c r="D2023" s="528" t="n">
        <v>1657.99</v>
      </c>
    </row>
    <row r="2024" customFormat="false" ht="15" hidden="false" customHeight="false" outlineLevel="0" collapsed="false">
      <c r="A2024" s="526" t="n">
        <v>100692</v>
      </c>
      <c r="B2024" s="526" t="s">
        <v>6651</v>
      </c>
      <c r="C2024" s="526" t="s">
        <v>134</v>
      </c>
      <c r="D2024" s="528" t="n">
        <v>1439.2</v>
      </c>
    </row>
    <row r="2025" customFormat="false" ht="15" hidden="false" customHeight="false" outlineLevel="0" collapsed="false">
      <c r="A2025" s="526" t="n">
        <v>100693</v>
      </c>
      <c r="B2025" s="526" t="s">
        <v>6652</v>
      </c>
      <c r="C2025" s="526" t="s">
        <v>134</v>
      </c>
      <c r="D2025" s="528" t="n">
        <v>2013.61</v>
      </c>
    </row>
    <row r="2026" customFormat="false" ht="15" hidden="false" customHeight="false" outlineLevel="0" collapsed="false">
      <c r="A2026" s="526" t="n">
        <v>100694</v>
      </c>
      <c r="B2026" s="526" t="s">
        <v>6653</v>
      </c>
      <c r="C2026" s="526" t="s">
        <v>134</v>
      </c>
      <c r="D2026" s="528" t="n">
        <v>1794.82</v>
      </c>
    </row>
    <row r="2027" customFormat="false" ht="15" hidden="false" customHeight="false" outlineLevel="0" collapsed="false">
      <c r="A2027" s="526" t="n">
        <v>100695</v>
      </c>
      <c r="B2027" s="526" t="s">
        <v>6654</v>
      </c>
      <c r="C2027" s="526" t="s">
        <v>134</v>
      </c>
      <c r="D2027" s="527" t="n">
        <v>58.21</v>
      </c>
    </row>
    <row r="2028" customFormat="false" ht="15" hidden="false" customHeight="false" outlineLevel="0" collapsed="false">
      <c r="A2028" s="526" t="n">
        <v>100696</v>
      </c>
      <c r="B2028" s="526" t="s">
        <v>6655</v>
      </c>
      <c r="C2028" s="526" t="s">
        <v>134</v>
      </c>
      <c r="D2028" s="527" t="n">
        <v>64.66</v>
      </c>
    </row>
    <row r="2029" customFormat="false" ht="15" hidden="false" customHeight="false" outlineLevel="0" collapsed="false">
      <c r="A2029" s="526" t="n">
        <v>100697</v>
      </c>
      <c r="B2029" s="526" t="s">
        <v>6656</v>
      </c>
      <c r="C2029" s="526" t="s">
        <v>134</v>
      </c>
      <c r="D2029" s="527" t="n">
        <v>71.16</v>
      </c>
    </row>
    <row r="2030" customFormat="false" ht="15" hidden="false" customHeight="false" outlineLevel="0" collapsed="false">
      <c r="A2030" s="526" t="n">
        <v>100698</v>
      </c>
      <c r="B2030" s="526" t="s">
        <v>6657</v>
      </c>
      <c r="C2030" s="526" t="s">
        <v>134</v>
      </c>
      <c r="D2030" s="527" t="n">
        <v>77.63</v>
      </c>
    </row>
    <row r="2031" customFormat="false" ht="15" hidden="false" customHeight="false" outlineLevel="0" collapsed="false">
      <c r="A2031" s="526" t="n">
        <v>100699</v>
      </c>
      <c r="B2031" s="526" t="s">
        <v>6658</v>
      </c>
      <c r="C2031" s="526" t="s">
        <v>134</v>
      </c>
      <c r="D2031" s="527" t="n">
        <v>92.24</v>
      </c>
    </row>
    <row r="2032" customFormat="false" ht="15" hidden="false" customHeight="false" outlineLevel="0" collapsed="false">
      <c r="A2032" s="526" t="n">
        <v>100700</v>
      </c>
      <c r="B2032" s="526" t="s">
        <v>6659</v>
      </c>
      <c r="C2032" s="526" t="s">
        <v>134</v>
      </c>
      <c r="D2032" s="527" t="n">
        <v>912.79</v>
      </c>
    </row>
    <row r="2033" customFormat="false" ht="15" hidden="false" customHeight="false" outlineLevel="0" collapsed="false">
      <c r="A2033" s="526" t="n">
        <v>100712</v>
      </c>
      <c r="B2033" s="526" t="s">
        <v>6660</v>
      </c>
      <c r="C2033" s="526" t="s">
        <v>134</v>
      </c>
      <c r="D2033" s="527" t="n">
        <v>889.4</v>
      </c>
    </row>
    <row r="2034" customFormat="false" ht="15" hidden="false" customHeight="false" outlineLevel="0" collapsed="false">
      <c r="A2034" s="526" t="n">
        <v>100665</v>
      </c>
      <c r="B2034" s="526" t="s">
        <v>6661</v>
      </c>
      <c r="C2034" s="526" t="s">
        <v>114</v>
      </c>
      <c r="D2034" s="528" t="n">
        <v>1197.02</v>
      </c>
    </row>
    <row r="2035" customFormat="false" ht="15" hidden="false" customHeight="false" outlineLevel="0" collapsed="false">
      <c r="A2035" s="526" t="n">
        <v>100666</v>
      </c>
      <c r="B2035" s="526" t="s">
        <v>6662</v>
      </c>
      <c r="C2035" s="526" t="s">
        <v>114</v>
      </c>
      <c r="D2035" s="527" t="n">
        <v>941.79</v>
      </c>
    </row>
    <row r="2036" customFormat="false" ht="15" hidden="false" customHeight="false" outlineLevel="0" collapsed="false">
      <c r="A2036" s="526" t="n">
        <v>100667</v>
      </c>
      <c r="B2036" s="526" t="s">
        <v>6663</v>
      </c>
      <c r="C2036" s="526" t="s">
        <v>114</v>
      </c>
      <c r="D2036" s="528" t="n">
        <v>1557.84</v>
      </c>
    </row>
    <row r="2037" customFormat="false" ht="15" hidden="false" customHeight="false" outlineLevel="0" collapsed="false">
      <c r="A2037" s="526" t="n">
        <v>100668</v>
      </c>
      <c r="B2037" s="526" t="s">
        <v>6664</v>
      </c>
      <c r="C2037" s="526" t="s">
        <v>114</v>
      </c>
      <c r="D2037" s="528" t="n">
        <v>1847.56</v>
      </c>
    </row>
    <row r="2038" customFormat="false" ht="15" hidden="false" customHeight="false" outlineLevel="0" collapsed="false">
      <c r="A2038" s="526" t="n">
        <v>100669</v>
      </c>
      <c r="B2038" s="526" t="s">
        <v>6665</v>
      </c>
      <c r="C2038" s="526" t="s">
        <v>114</v>
      </c>
      <c r="D2038" s="528" t="n">
        <v>1110.33</v>
      </c>
    </row>
    <row r="2039" customFormat="false" ht="15" hidden="false" customHeight="false" outlineLevel="0" collapsed="false">
      <c r="A2039" s="526" t="n">
        <v>100670</v>
      </c>
      <c r="B2039" s="526" t="s">
        <v>6666</v>
      </c>
      <c r="C2039" s="526" t="s">
        <v>114</v>
      </c>
      <c r="D2039" s="528" t="n">
        <v>1502.33</v>
      </c>
    </row>
    <row r="2040" customFormat="false" ht="15" hidden="false" customHeight="false" outlineLevel="0" collapsed="false">
      <c r="A2040" s="526" t="n">
        <v>100671</v>
      </c>
      <c r="B2040" s="526" t="s">
        <v>6667</v>
      </c>
      <c r="C2040" s="526" t="s">
        <v>114</v>
      </c>
      <c r="D2040" s="528" t="n">
        <v>1869.2</v>
      </c>
    </row>
    <row r="2041" customFormat="false" ht="15" hidden="false" customHeight="false" outlineLevel="0" collapsed="false">
      <c r="A2041" s="526" t="n">
        <v>100672</v>
      </c>
      <c r="B2041" s="526" t="s">
        <v>6668</v>
      </c>
      <c r="C2041" s="526" t="s">
        <v>114</v>
      </c>
      <c r="D2041" s="528" t="n">
        <v>1200.02</v>
      </c>
    </row>
    <row r="2042" customFormat="false" ht="15" hidden="false" customHeight="false" outlineLevel="0" collapsed="false">
      <c r="A2042" s="526" t="n">
        <v>100701</v>
      </c>
      <c r="B2042" s="526" t="s">
        <v>6669</v>
      </c>
      <c r="C2042" s="526" t="s">
        <v>114</v>
      </c>
      <c r="D2042" s="527" t="n">
        <v>635.46</v>
      </c>
    </row>
    <row r="2043" customFormat="false" ht="15" hidden="false" customHeight="false" outlineLevel="0" collapsed="false">
      <c r="A2043" s="526" t="n">
        <v>94559</v>
      </c>
      <c r="B2043" s="526" t="s">
        <v>6670</v>
      </c>
      <c r="C2043" s="526" t="s">
        <v>114</v>
      </c>
      <c r="D2043" s="527" t="n">
        <v>658.1</v>
      </c>
    </row>
    <row r="2044" customFormat="false" ht="15" hidden="false" customHeight="false" outlineLevel="0" collapsed="false">
      <c r="A2044" s="526" t="n">
        <v>94562</v>
      </c>
      <c r="B2044" s="526" t="s">
        <v>301</v>
      </c>
      <c r="C2044" s="526" t="s">
        <v>114</v>
      </c>
      <c r="D2044" s="527" t="n">
        <v>608.07</v>
      </c>
    </row>
    <row r="2045" customFormat="false" ht="15" hidden="false" customHeight="false" outlineLevel="0" collapsed="false">
      <c r="A2045" s="526" t="n">
        <v>94587</v>
      </c>
      <c r="B2045" s="526" t="s">
        <v>6671</v>
      </c>
      <c r="C2045" s="526" t="s">
        <v>120</v>
      </c>
      <c r="D2045" s="527" t="n">
        <v>64.36</v>
      </c>
    </row>
    <row r="2046" customFormat="false" ht="15" hidden="false" customHeight="false" outlineLevel="0" collapsed="false">
      <c r="A2046" s="526" t="n">
        <v>94588</v>
      </c>
      <c r="B2046" s="526" t="s">
        <v>6672</v>
      </c>
      <c r="C2046" s="526" t="s">
        <v>120</v>
      </c>
      <c r="D2046" s="527" t="n">
        <v>57.68</v>
      </c>
    </row>
    <row r="2047" customFormat="false" ht="15" hidden="false" customHeight="false" outlineLevel="0" collapsed="false">
      <c r="A2047" s="526" t="n">
        <v>99837</v>
      </c>
      <c r="B2047" s="526" t="s">
        <v>6673</v>
      </c>
      <c r="C2047" s="526" t="s">
        <v>120</v>
      </c>
      <c r="D2047" s="527" t="n">
        <v>561.34</v>
      </c>
    </row>
    <row r="2048" customFormat="false" ht="15" hidden="false" customHeight="false" outlineLevel="0" collapsed="false">
      <c r="A2048" s="526" t="n">
        <v>99839</v>
      </c>
      <c r="B2048" s="526" t="s">
        <v>188</v>
      </c>
      <c r="C2048" s="526" t="s">
        <v>120</v>
      </c>
      <c r="D2048" s="527" t="n">
        <v>474.99</v>
      </c>
    </row>
    <row r="2049" customFormat="false" ht="15" hidden="false" customHeight="false" outlineLevel="0" collapsed="false">
      <c r="A2049" s="526" t="n">
        <v>99841</v>
      </c>
      <c r="B2049" s="526" t="s">
        <v>6674</v>
      </c>
      <c r="C2049" s="526" t="s">
        <v>120</v>
      </c>
      <c r="D2049" s="528" t="n">
        <v>1126.08</v>
      </c>
    </row>
    <row r="2050" customFormat="false" ht="15" hidden="false" customHeight="false" outlineLevel="0" collapsed="false">
      <c r="A2050" s="526" t="n">
        <v>99855</v>
      </c>
      <c r="B2050" s="526" t="s">
        <v>6675</v>
      </c>
      <c r="C2050" s="526" t="s">
        <v>120</v>
      </c>
      <c r="D2050" s="527" t="n">
        <v>107.91</v>
      </c>
    </row>
    <row r="2051" customFormat="false" ht="15" hidden="false" customHeight="false" outlineLevel="0" collapsed="false">
      <c r="A2051" s="526" t="n">
        <v>99857</v>
      </c>
      <c r="B2051" s="526" t="s">
        <v>6676</v>
      </c>
      <c r="C2051" s="526" t="s">
        <v>120</v>
      </c>
      <c r="D2051" s="527" t="n">
        <v>90.43</v>
      </c>
    </row>
    <row r="2052" customFormat="false" ht="15" hidden="false" customHeight="false" outlineLevel="0" collapsed="false">
      <c r="A2052" s="526" t="n">
        <v>99861</v>
      </c>
      <c r="B2052" s="526" t="s">
        <v>6677</v>
      </c>
      <c r="C2052" s="526" t="s">
        <v>114</v>
      </c>
      <c r="D2052" s="527" t="n">
        <v>600.81</v>
      </c>
    </row>
    <row r="2053" customFormat="false" ht="15" hidden="false" customHeight="false" outlineLevel="0" collapsed="false">
      <c r="A2053" s="526" t="n">
        <v>99862</v>
      </c>
      <c r="B2053" s="526" t="s">
        <v>6678</v>
      </c>
      <c r="C2053" s="526" t="s">
        <v>114</v>
      </c>
      <c r="D2053" s="527" t="n">
        <v>568.06</v>
      </c>
    </row>
    <row r="2054" customFormat="false" ht="15" hidden="false" customHeight="false" outlineLevel="0" collapsed="false">
      <c r="A2054" s="526" t="n">
        <v>90838</v>
      </c>
      <c r="B2054" s="526" t="s">
        <v>6679</v>
      </c>
      <c r="C2054" s="526" t="s">
        <v>134</v>
      </c>
      <c r="D2054" s="528" t="n">
        <v>1596.4</v>
      </c>
    </row>
    <row r="2055" customFormat="false" ht="15" hidden="false" customHeight="false" outlineLevel="0" collapsed="false">
      <c r="A2055" s="526" t="n">
        <v>91338</v>
      </c>
      <c r="B2055" s="526" t="s">
        <v>6680</v>
      </c>
      <c r="C2055" s="526" t="s">
        <v>114</v>
      </c>
      <c r="D2055" s="527" t="n">
        <v>686.24</v>
      </c>
    </row>
    <row r="2056" customFormat="false" ht="15" hidden="false" customHeight="false" outlineLevel="0" collapsed="false">
      <c r="A2056" s="526" t="n">
        <v>91341</v>
      </c>
      <c r="B2056" s="526" t="s">
        <v>212</v>
      </c>
      <c r="C2056" s="526" t="s">
        <v>114</v>
      </c>
      <c r="D2056" s="527" t="n">
        <v>553.8</v>
      </c>
    </row>
    <row r="2057" customFormat="false" ht="15" hidden="false" customHeight="false" outlineLevel="0" collapsed="false">
      <c r="A2057" s="526" t="n">
        <v>94805</v>
      </c>
      <c r="B2057" s="526" t="s">
        <v>6681</v>
      </c>
      <c r="C2057" s="526" t="s">
        <v>134</v>
      </c>
      <c r="D2057" s="527" t="n">
        <v>630.46</v>
      </c>
    </row>
    <row r="2058" customFormat="false" ht="15" hidden="false" customHeight="false" outlineLevel="0" collapsed="false">
      <c r="A2058" s="526" t="n">
        <v>94806</v>
      </c>
      <c r="B2058" s="526" t="s">
        <v>6682</v>
      </c>
      <c r="C2058" s="526" t="s">
        <v>134</v>
      </c>
      <c r="D2058" s="527" t="n">
        <v>754.46</v>
      </c>
    </row>
    <row r="2059" customFormat="false" ht="15" hidden="false" customHeight="false" outlineLevel="0" collapsed="false">
      <c r="A2059" s="526" t="n">
        <v>94807</v>
      </c>
      <c r="B2059" s="526" t="s">
        <v>6683</v>
      </c>
      <c r="C2059" s="526" t="s">
        <v>134</v>
      </c>
      <c r="D2059" s="527" t="n">
        <v>688.61</v>
      </c>
    </row>
    <row r="2060" customFormat="false" ht="15" hidden="false" customHeight="false" outlineLevel="0" collapsed="false">
      <c r="A2060" s="526" t="n">
        <v>100702</v>
      </c>
      <c r="B2060" s="526" t="s">
        <v>146</v>
      </c>
      <c r="C2060" s="526" t="s">
        <v>114</v>
      </c>
      <c r="D2060" s="527" t="n">
        <v>360.21</v>
      </c>
    </row>
    <row r="2061" customFormat="false" ht="15" hidden="false" customHeight="false" outlineLevel="0" collapsed="false">
      <c r="A2061" s="526" t="n">
        <v>102188</v>
      </c>
      <c r="B2061" s="526" t="s">
        <v>6684</v>
      </c>
      <c r="C2061" s="526" t="s">
        <v>134</v>
      </c>
      <c r="D2061" s="528" t="n">
        <v>1042.1</v>
      </c>
    </row>
    <row r="2062" customFormat="false" ht="15" hidden="false" customHeight="false" outlineLevel="0" collapsed="false">
      <c r="A2062" s="526" t="n">
        <v>102189</v>
      </c>
      <c r="B2062" s="526" t="s">
        <v>6685</v>
      </c>
      <c r="C2062" s="526" t="s">
        <v>134</v>
      </c>
      <c r="D2062" s="527" t="n">
        <v>267.5</v>
      </c>
    </row>
    <row r="2063" customFormat="false" ht="15" hidden="false" customHeight="false" outlineLevel="0" collapsed="false">
      <c r="A2063" s="526" t="n">
        <v>100703</v>
      </c>
      <c r="B2063" s="526" t="s">
        <v>6686</v>
      </c>
      <c r="C2063" s="526" t="s">
        <v>134</v>
      </c>
      <c r="D2063" s="527" t="n">
        <v>31.96</v>
      </c>
    </row>
    <row r="2064" customFormat="false" ht="15" hidden="false" customHeight="false" outlineLevel="0" collapsed="false">
      <c r="A2064" s="526" t="n">
        <v>100704</v>
      </c>
      <c r="B2064" s="526" t="s">
        <v>6687</v>
      </c>
      <c r="C2064" s="526" t="s">
        <v>134</v>
      </c>
      <c r="D2064" s="527" t="n">
        <v>67.91</v>
      </c>
    </row>
    <row r="2065" customFormat="false" ht="15" hidden="false" customHeight="false" outlineLevel="0" collapsed="false">
      <c r="A2065" s="526" t="n">
        <v>100705</v>
      </c>
      <c r="B2065" s="526" t="s">
        <v>415</v>
      </c>
      <c r="C2065" s="526" t="s">
        <v>134</v>
      </c>
      <c r="D2065" s="527" t="n">
        <v>77.97</v>
      </c>
    </row>
    <row r="2066" customFormat="false" ht="15" hidden="false" customHeight="false" outlineLevel="0" collapsed="false">
      <c r="A2066" s="526" t="n">
        <v>100706</v>
      </c>
      <c r="B2066" s="526" t="s">
        <v>6688</v>
      </c>
      <c r="C2066" s="526" t="s">
        <v>134</v>
      </c>
      <c r="D2066" s="527" t="n">
        <v>69.25</v>
      </c>
    </row>
    <row r="2067" customFormat="false" ht="15" hidden="false" customHeight="false" outlineLevel="0" collapsed="false">
      <c r="A2067" s="526" t="n">
        <v>100707</v>
      </c>
      <c r="B2067" s="526" t="s">
        <v>6689</v>
      </c>
      <c r="C2067" s="526" t="s">
        <v>134</v>
      </c>
      <c r="D2067" s="527" t="n">
        <v>143.65</v>
      </c>
    </row>
    <row r="2068" customFormat="false" ht="15" hidden="false" customHeight="false" outlineLevel="0" collapsed="false">
      <c r="A2068" s="526" t="n">
        <v>100708</v>
      </c>
      <c r="B2068" s="526" t="s">
        <v>6690</v>
      </c>
      <c r="C2068" s="526" t="s">
        <v>134</v>
      </c>
      <c r="D2068" s="527" t="n">
        <v>180</v>
      </c>
    </row>
    <row r="2069" customFormat="false" ht="15" hidden="false" customHeight="false" outlineLevel="0" collapsed="false">
      <c r="A2069" s="526" t="n">
        <v>100709</v>
      </c>
      <c r="B2069" s="526" t="s">
        <v>400</v>
      </c>
      <c r="C2069" s="526" t="s">
        <v>134</v>
      </c>
      <c r="D2069" s="527" t="n">
        <v>44.65</v>
      </c>
    </row>
    <row r="2070" customFormat="false" ht="15" hidden="false" customHeight="false" outlineLevel="0" collapsed="false">
      <c r="A2070" s="526" t="n">
        <v>100710</v>
      </c>
      <c r="B2070" s="526" t="s">
        <v>6691</v>
      </c>
      <c r="C2070" s="526" t="s">
        <v>134</v>
      </c>
      <c r="D2070" s="527" t="n">
        <v>108.74</v>
      </c>
    </row>
    <row r="2071" customFormat="false" ht="15" hidden="false" customHeight="false" outlineLevel="0" collapsed="false">
      <c r="A2071" s="526" t="n">
        <v>102151</v>
      </c>
      <c r="B2071" s="526" t="s">
        <v>6692</v>
      </c>
      <c r="C2071" s="526" t="s">
        <v>114</v>
      </c>
      <c r="D2071" s="527" t="n">
        <v>181.37</v>
      </c>
    </row>
    <row r="2072" customFormat="false" ht="15" hidden="false" customHeight="false" outlineLevel="0" collapsed="false">
      <c r="A2072" s="526" t="n">
        <v>102152</v>
      </c>
      <c r="B2072" s="526" t="s">
        <v>6693</v>
      </c>
      <c r="C2072" s="526" t="s">
        <v>114</v>
      </c>
      <c r="D2072" s="527" t="n">
        <v>201.06</v>
      </c>
    </row>
    <row r="2073" customFormat="false" ht="15" hidden="false" customHeight="false" outlineLevel="0" collapsed="false">
      <c r="A2073" s="526" t="n">
        <v>102153</v>
      </c>
      <c r="B2073" s="526" t="s">
        <v>6694</v>
      </c>
      <c r="C2073" s="526" t="s">
        <v>114</v>
      </c>
      <c r="D2073" s="527" t="n">
        <v>253.55</v>
      </c>
    </row>
    <row r="2074" customFormat="false" ht="15" hidden="false" customHeight="false" outlineLevel="0" collapsed="false">
      <c r="A2074" s="526" t="n">
        <v>102154</v>
      </c>
      <c r="B2074" s="526" t="s">
        <v>6695</v>
      </c>
      <c r="C2074" s="526" t="s">
        <v>114</v>
      </c>
      <c r="D2074" s="527" t="n">
        <v>218.81</v>
      </c>
    </row>
    <row r="2075" customFormat="false" ht="15" hidden="false" customHeight="false" outlineLevel="0" collapsed="false">
      <c r="A2075" s="526" t="n">
        <v>102155</v>
      </c>
      <c r="B2075" s="526" t="s">
        <v>6696</v>
      </c>
      <c r="C2075" s="526" t="s">
        <v>114</v>
      </c>
      <c r="D2075" s="527" t="n">
        <v>261.75</v>
      </c>
    </row>
    <row r="2076" customFormat="false" ht="15" hidden="false" customHeight="false" outlineLevel="0" collapsed="false">
      <c r="A2076" s="526" t="n">
        <v>102156</v>
      </c>
      <c r="B2076" s="526" t="s">
        <v>6697</v>
      </c>
      <c r="C2076" s="526" t="s">
        <v>114</v>
      </c>
      <c r="D2076" s="527" t="n">
        <v>250.02</v>
      </c>
    </row>
    <row r="2077" customFormat="false" ht="15" hidden="false" customHeight="false" outlineLevel="0" collapsed="false">
      <c r="A2077" s="526" t="n">
        <v>102157</v>
      </c>
      <c r="B2077" s="526" t="s">
        <v>6698</v>
      </c>
      <c r="C2077" s="526" t="s">
        <v>114</v>
      </c>
      <c r="D2077" s="527" t="n">
        <v>341.9</v>
      </c>
    </row>
    <row r="2078" customFormat="false" ht="15" hidden="false" customHeight="false" outlineLevel="0" collapsed="false">
      <c r="A2078" s="526" t="n">
        <v>102158</v>
      </c>
      <c r="B2078" s="526" t="s">
        <v>6699</v>
      </c>
      <c r="C2078" s="526" t="s">
        <v>114</v>
      </c>
      <c r="D2078" s="527" t="n">
        <v>345.48</v>
      </c>
    </row>
    <row r="2079" customFormat="false" ht="15" hidden="false" customHeight="false" outlineLevel="0" collapsed="false">
      <c r="A2079" s="526" t="n">
        <v>102159</v>
      </c>
      <c r="B2079" s="526" t="s">
        <v>6700</v>
      </c>
      <c r="C2079" s="526" t="s">
        <v>114</v>
      </c>
      <c r="D2079" s="527" t="n">
        <v>411.22</v>
      </c>
    </row>
    <row r="2080" customFormat="false" ht="15" hidden="false" customHeight="false" outlineLevel="0" collapsed="false">
      <c r="A2080" s="526" t="n">
        <v>102160</v>
      </c>
      <c r="B2080" s="526" t="s">
        <v>6701</v>
      </c>
      <c r="C2080" s="526" t="s">
        <v>114</v>
      </c>
      <c r="D2080" s="527" t="n">
        <v>174.8</v>
      </c>
    </row>
    <row r="2081" customFormat="false" ht="15" hidden="false" customHeight="false" outlineLevel="0" collapsed="false">
      <c r="A2081" s="526" t="n">
        <v>102161</v>
      </c>
      <c r="B2081" s="526" t="s">
        <v>6702</v>
      </c>
      <c r="C2081" s="526" t="s">
        <v>114</v>
      </c>
      <c r="D2081" s="527" t="n">
        <v>297.8</v>
      </c>
    </row>
    <row r="2082" customFormat="false" ht="15" hidden="false" customHeight="false" outlineLevel="0" collapsed="false">
      <c r="A2082" s="526" t="n">
        <v>102162</v>
      </c>
      <c r="B2082" s="526" t="s">
        <v>6703</v>
      </c>
      <c r="C2082" s="526" t="s">
        <v>114</v>
      </c>
      <c r="D2082" s="527" t="n">
        <v>317.49</v>
      </c>
    </row>
    <row r="2083" customFormat="false" ht="15" hidden="false" customHeight="false" outlineLevel="0" collapsed="false">
      <c r="A2083" s="526" t="n">
        <v>102163</v>
      </c>
      <c r="B2083" s="526" t="s">
        <v>6704</v>
      </c>
      <c r="C2083" s="526" t="s">
        <v>114</v>
      </c>
      <c r="D2083" s="527" t="n">
        <v>369.98</v>
      </c>
    </row>
    <row r="2084" customFormat="false" ht="15" hidden="false" customHeight="false" outlineLevel="0" collapsed="false">
      <c r="A2084" s="526" t="n">
        <v>102164</v>
      </c>
      <c r="B2084" s="526" t="s">
        <v>6705</v>
      </c>
      <c r="C2084" s="526" t="s">
        <v>114</v>
      </c>
      <c r="D2084" s="527" t="n">
        <v>313.84</v>
      </c>
    </row>
    <row r="2085" customFormat="false" ht="15" hidden="false" customHeight="false" outlineLevel="0" collapsed="false">
      <c r="A2085" s="526" t="n">
        <v>102165</v>
      </c>
      <c r="B2085" s="526" t="s">
        <v>6706</v>
      </c>
      <c r="C2085" s="526" t="s">
        <v>114</v>
      </c>
      <c r="D2085" s="527" t="n">
        <v>356.78</v>
      </c>
    </row>
    <row r="2086" customFormat="false" ht="15" hidden="false" customHeight="false" outlineLevel="0" collapsed="false">
      <c r="A2086" s="526" t="n">
        <v>102166</v>
      </c>
      <c r="B2086" s="526" t="s">
        <v>6707</v>
      </c>
      <c r="C2086" s="526" t="s">
        <v>114</v>
      </c>
      <c r="D2086" s="527" t="n">
        <v>323.61</v>
      </c>
    </row>
    <row r="2087" customFormat="false" ht="15" hidden="false" customHeight="false" outlineLevel="0" collapsed="false">
      <c r="A2087" s="526" t="n">
        <v>102167</v>
      </c>
      <c r="B2087" s="526" t="s">
        <v>6708</v>
      </c>
      <c r="C2087" s="526" t="s">
        <v>114</v>
      </c>
      <c r="D2087" s="527" t="n">
        <v>415.49</v>
      </c>
    </row>
    <row r="2088" customFormat="false" ht="15" hidden="false" customHeight="false" outlineLevel="0" collapsed="false">
      <c r="A2088" s="526" t="n">
        <v>102168</v>
      </c>
      <c r="B2088" s="526" t="s">
        <v>6709</v>
      </c>
      <c r="C2088" s="526" t="s">
        <v>114</v>
      </c>
      <c r="D2088" s="527" t="n">
        <v>400.01</v>
      </c>
    </row>
    <row r="2089" customFormat="false" ht="15" hidden="false" customHeight="false" outlineLevel="0" collapsed="false">
      <c r="A2089" s="526" t="n">
        <v>102169</v>
      </c>
      <c r="B2089" s="526" t="s">
        <v>6710</v>
      </c>
      <c r="C2089" s="526" t="s">
        <v>114</v>
      </c>
      <c r="D2089" s="527" t="n">
        <v>458.72</v>
      </c>
    </row>
    <row r="2090" customFormat="false" ht="15" hidden="false" customHeight="false" outlineLevel="0" collapsed="false">
      <c r="A2090" s="526" t="n">
        <v>102170</v>
      </c>
      <c r="B2090" s="526" t="s">
        <v>6711</v>
      </c>
      <c r="C2090" s="526" t="s">
        <v>114</v>
      </c>
      <c r="D2090" s="527" t="n">
        <v>291.23</v>
      </c>
    </row>
    <row r="2091" customFormat="false" ht="15" hidden="false" customHeight="false" outlineLevel="0" collapsed="false">
      <c r="A2091" s="526" t="n">
        <v>102171</v>
      </c>
      <c r="B2091" s="526" t="s">
        <v>6712</v>
      </c>
      <c r="C2091" s="526" t="s">
        <v>114</v>
      </c>
      <c r="D2091" s="527" t="n">
        <v>523.84</v>
      </c>
    </row>
    <row r="2092" customFormat="false" ht="15" hidden="false" customHeight="false" outlineLevel="0" collapsed="false">
      <c r="A2092" s="526" t="n">
        <v>102172</v>
      </c>
      <c r="B2092" s="526" t="s">
        <v>6713</v>
      </c>
      <c r="C2092" s="526" t="s">
        <v>114</v>
      </c>
      <c r="D2092" s="527" t="n">
        <v>507.36</v>
      </c>
    </row>
    <row r="2093" customFormat="false" ht="15" hidden="false" customHeight="false" outlineLevel="0" collapsed="false">
      <c r="A2093" s="526" t="n">
        <v>102176</v>
      </c>
      <c r="B2093" s="526" t="s">
        <v>6714</v>
      </c>
      <c r="C2093" s="526" t="s">
        <v>114</v>
      </c>
      <c r="D2093" s="527" t="n">
        <v>925.7</v>
      </c>
    </row>
    <row r="2094" customFormat="false" ht="15" hidden="false" customHeight="false" outlineLevel="0" collapsed="false">
      <c r="A2094" s="526" t="n">
        <v>102177</v>
      </c>
      <c r="B2094" s="526" t="s">
        <v>6715</v>
      </c>
      <c r="C2094" s="526" t="s">
        <v>114</v>
      </c>
      <c r="D2094" s="528" t="n">
        <v>1858.56</v>
      </c>
    </row>
    <row r="2095" customFormat="false" ht="15" hidden="false" customHeight="false" outlineLevel="0" collapsed="false">
      <c r="A2095" s="526" t="n">
        <v>102178</v>
      </c>
      <c r="B2095" s="526" t="s">
        <v>6716</v>
      </c>
      <c r="C2095" s="526" t="s">
        <v>114</v>
      </c>
      <c r="D2095" s="528" t="n">
        <v>2132.43</v>
      </c>
    </row>
    <row r="2096" customFormat="false" ht="15" hidden="false" customHeight="false" outlineLevel="0" collapsed="false">
      <c r="A2096" s="526" t="n">
        <v>102179</v>
      </c>
      <c r="B2096" s="526" t="s">
        <v>6717</v>
      </c>
      <c r="C2096" s="526" t="s">
        <v>114</v>
      </c>
      <c r="D2096" s="527" t="n">
        <v>247.79</v>
      </c>
    </row>
    <row r="2097" customFormat="false" ht="15" hidden="false" customHeight="false" outlineLevel="0" collapsed="false">
      <c r="A2097" s="526" t="n">
        <v>102180</v>
      </c>
      <c r="B2097" s="526" t="s">
        <v>6718</v>
      </c>
      <c r="C2097" s="526" t="s">
        <v>114</v>
      </c>
      <c r="D2097" s="527" t="n">
        <v>274.01</v>
      </c>
    </row>
    <row r="2098" customFormat="false" ht="15" hidden="false" customHeight="false" outlineLevel="0" collapsed="false">
      <c r="A2098" s="526" t="n">
        <v>102181</v>
      </c>
      <c r="B2098" s="526" t="s">
        <v>6719</v>
      </c>
      <c r="C2098" s="526" t="s">
        <v>114</v>
      </c>
      <c r="D2098" s="527" t="n">
        <v>311.53</v>
      </c>
    </row>
    <row r="2099" customFormat="false" ht="15" hidden="false" customHeight="false" outlineLevel="0" collapsed="false">
      <c r="A2099" s="526" t="n">
        <v>102182</v>
      </c>
      <c r="B2099" s="526" t="s">
        <v>6720</v>
      </c>
      <c r="C2099" s="526" t="s">
        <v>134</v>
      </c>
      <c r="D2099" s="527" t="n">
        <v>681.6</v>
      </c>
    </row>
    <row r="2100" customFormat="false" ht="15" hidden="false" customHeight="false" outlineLevel="0" collapsed="false">
      <c r="A2100" s="526" t="n">
        <v>102183</v>
      </c>
      <c r="B2100" s="526" t="s">
        <v>6721</v>
      </c>
      <c r="C2100" s="526" t="s">
        <v>134</v>
      </c>
      <c r="D2100" s="528" t="n">
        <v>1374.68</v>
      </c>
    </row>
    <row r="2101" customFormat="false" ht="15" hidden="false" customHeight="false" outlineLevel="0" collapsed="false">
      <c r="A2101" s="526" t="n">
        <v>102184</v>
      </c>
      <c r="B2101" s="526" t="s">
        <v>6722</v>
      </c>
      <c r="C2101" s="526" t="s">
        <v>134</v>
      </c>
      <c r="D2101" s="528" t="n">
        <v>1702.32</v>
      </c>
    </row>
    <row r="2102" customFormat="false" ht="15" hidden="false" customHeight="false" outlineLevel="0" collapsed="false">
      <c r="A2102" s="526" t="n">
        <v>102185</v>
      </c>
      <c r="B2102" s="526" t="s">
        <v>6723</v>
      </c>
      <c r="C2102" s="526" t="s">
        <v>134</v>
      </c>
      <c r="D2102" s="528" t="n">
        <v>3415.83</v>
      </c>
    </row>
    <row r="2103" customFormat="false" ht="15" hidden="false" customHeight="false" outlineLevel="0" collapsed="false">
      <c r="A2103" s="526" t="n">
        <v>102190</v>
      </c>
      <c r="B2103" s="526" t="s">
        <v>6724</v>
      </c>
      <c r="C2103" s="526" t="s">
        <v>114</v>
      </c>
      <c r="D2103" s="527" t="n">
        <v>17.67</v>
      </c>
    </row>
    <row r="2104" customFormat="false" ht="15" hidden="false" customHeight="false" outlineLevel="0" collapsed="false">
      <c r="A2104" s="526" t="n">
        <v>102191</v>
      </c>
      <c r="B2104" s="526" t="s">
        <v>6725</v>
      </c>
      <c r="C2104" s="526" t="s">
        <v>114</v>
      </c>
      <c r="D2104" s="527" t="n">
        <v>21.46</v>
      </c>
    </row>
    <row r="2105" customFormat="false" ht="15" hidden="false" customHeight="false" outlineLevel="0" collapsed="false">
      <c r="A2105" s="526" t="n">
        <v>102192</v>
      </c>
      <c r="B2105" s="526" t="s">
        <v>6726</v>
      </c>
      <c r="C2105" s="526" t="s">
        <v>114</v>
      </c>
      <c r="D2105" s="527" t="n">
        <v>15.32</v>
      </c>
    </row>
    <row r="2106" customFormat="false" ht="15" hidden="false" customHeight="false" outlineLevel="0" collapsed="false">
      <c r="A2106" s="526" t="n">
        <v>94569</v>
      </c>
      <c r="B2106" s="526" t="s">
        <v>126</v>
      </c>
      <c r="C2106" s="526" t="s">
        <v>114</v>
      </c>
      <c r="D2106" s="527" t="n">
        <v>711.32</v>
      </c>
    </row>
    <row r="2107" customFormat="false" ht="15" hidden="false" customHeight="false" outlineLevel="0" collapsed="false">
      <c r="A2107" s="526" t="n">
        <v>94570</v>
      </c>
      <c r="B2107" s="526" t="s">
        <v>6727</v>
      </c>
      <c r="C2107" s="526" t="s">
        <v>114</v>
      </c>
      <c r="D2107" s="527" t="n">
        <v>369.19</v>
      </c>
    </row>
    <row r="2108" customFormat="false" ht="15" hidden="false" customHeight="false" outlineLevel="0" collapsed="false">
      <c r="A2108" s="526" t="n">
        <v>94572</v>
      </c>
      <c r="B2108" s="526" t="s">
        <v>6728</v>
      </c>
      <c r="C2108" s="526" t="s">
        <v>114</v>
      </c>
      <c r="D2108" s="527" t="n">
        <v>525.73</v>
      </c>
    </row>
    <row r="2109" customFormat="false" ht="15" hidden="false" customHeight="false" outlineLevel="0" collapsed="false">
      <c r="A2109" s="526" t="n">
        <v>94573</v>
      </c>
      <c r="B2109" s="526" t="s">
        <v>6729</v>
      </c>
      <c r="C2109" s="526" t="s">
        <v>114</v>
      </c>
      <c r="D2109" s="527" t="n">
        <v>426.67</v>
      </c>
    </row>
    <row r="2110" customFormat="false" ht="15" hidden="false" customHeight="false" outlineLevel="0" collapsed="false">
      <c r="A2110" s="526" t="n">
        <v>94580</v>
      </c>
      <c r="B2110" s="526" t="s">
        <v>6730</v>
      </c>
      <c r="C2110" s="526" t="s">
        <v>114</v>
      </c>
      <c r="D2110" s="527" t="n">
        <v>586.18</v>
      </c>
    </row>
    <row r="2111" customFormat="false" ht="15" hidden="false" customHeight="false" outlineLevel="0" collapsed="false">
      <c r="A2111" s="526" t="n">
        <v>94589</v>
      </c>
      <c r="B2111" s="526" t="s">
        <v>6731</v>
      </c>
      <c r="C2111" s="526" t="s">
        <v>120</v>
      </c>
      <c r="D2111" s="527" t="n">
        <v>21.77</v>
      </c>
    </row>
    <row r="2112" customFormat="false" ht="15" hidden="false" customHeight="false" outlineLevel="0" collapsed="false">
      <c r="A2112" s="526" t="n">
        <v>94590</v>
      </c>
      <c r="B2112" s="526" t="s">
        <v>6732</v>
      </c>
      <c r="C2112" s="526" t="s">
        <v>120</v>
      </c>
      <c r="D2112" s="527" t="n">
        <v>19.36</v>
      </c>
    </row>
    <row r="2113" customFormat="false" ht="15" hidden="false" customHeight="false" outlineLevel="0" collapsed="false">
      <c r="A2113" s="526" t="n">
        <v>100674</v>
      </c>
      <c r="B2113" s="526" t="s">
        <v>6733</v>
      </c>
      <c r="C2113" s="526" t="s">
        <v>114</v>
      </c>
      <c r="D2113" s="527" t="n">
        <v>768.37</v>
      </c>
    </row>
    <row r="2114" customFormat="false" ht="15" hidden="false" customHeight="false" outlineLevel="0" collapsed="false">
      <c r="A2114" s="526" t="n">
        <v>101096</v>
      </c>
      <c r="B2114" s="526" t="s">
        <v>6734</v>
      </c>
      <c r="C2114" s="526" t="s">
        <v>128</v>
      </c>
      <c r="D2114" s="528" t="n">
        <v>1310.44</v>
      </c>
    </row>
    <row r="2115" customFormat="false" ht="15" hidden="false" customHeight="false" outlineLevel="0" collapsed="false">
      <c r="A2115" s="526" t="n">
        <v>101097</v>
      </c>
      <c r="B2115" s="526" t="s">
        <v>6735</v>
      </c>
      <c r="C2115" s="526" t="s">
        <v>128</v>
      </c>
      <c r="D2115" s="528" t="n">
        <v>1249.46</v>
      </c>
    </row>
    <row r="2116" customFormat="false" ht="15" hidden="false" customHeight="false" outlineLevel="0" collapsed="false">
      <c r="A2116" s="526" t="n">
        <v>101098</v>
      </c>
      <c r="B2116" s="526" t="s">
        <v>6736</v>
      </c>
      <c r="C2116" s="526" t="s">
        <v>128</v>
      </c>
      <c r="D2116" s="528" t="n">
        <v>1173.35</v>
      </c>
    </row>
    <row r="2117" customFormat="false" ht="15" hidden="false" customHeight="false" outlineLevel="0" collapsed="false">
      <c r="A2117" s="526" t="n">
        <v>101099</v>
      </c>
      <c r="B2117" s="526" t="s">
        <v>6737</v>
      </c>
      <c r="C2117" s="526" t="s">
        <v>128</v>
      </c>
      <c r="D2117" s="528" t="n">
        <v>1082.96</v>
      </c>
    </row>
    <row r="2118" customFormat="false" ht="15" hidden="false" customHeight="false" outlineLevel="0" collapsed="false">
      <c r="A2118" s="526" t="n">
        <v>101100</v>
      </c>
      <c r="B2118" s="526" t="s">
        <v>6738</v>
      </c>
      <c r="C2118" s="526" t="s">
        <v>128</v>
      </c>
      <c r="D2118" s="528" t="n">
        <v>1032.14</v>
      </c>
    </row>
    <row r="2119" customFormat="false" ht="15" hidden="false" customHeight="false" outlineLevel="0" collapsed="false">
      <c r="A2119" s="526" t="n">
        <v>101101</v>
      </c>
      <c r="B2119" s="526" t="s">
        <v>6739</v>
      </c>
      <c r="C2119" s="526" t="s">
        <v>128</v>
      </c>
      <c r="D2119" s="528" t="n">
        <v>1009.73</v>
      </c>
    </row>
    <row r="2120" customFormat="false" ht="15" hidden="false" customHeight="false" outlineLevel="0" collapsed="false">
      <c r="A2120" s="526" t="n">
        <v>101102</v>
      </c>
      <c r="B2120" s="526" t="s">
        <v>6740</v>
      </c>
      <c r="C2120" s="526" t="s">
        <v>128</v>
      </c>
      <c r="D2120" s="527" t="n">
        <v>986.91</v>
      </c>
    </row>
    <row r="2121" customFormat="false" ht="15" hidden="false" customHeight="false" outlineLevel="0" collapsed="false">
      <c r="A2121" s="526" t="n">
        <v>101103</v>
      </c>
      <c r="B2121" s="526" t="s">
        <v>6741</v>
      </c>
      <c r="C2121" s="526" t="s">
        <v>128</v>
      </c>
      <c r="D2121" s="527" t="n">
        <v>931.15</v>
      </c>
    </row>
    <row r="2122" customFormat="false" ht="15" hidden="false" customHeight="false" outlineLevel="0" collapsed="false">
      <c r="A2122" s="526" t="n">
        <v>101104</v>
      </c>
      <c r="B2122" s="526" t="s">
        <v>6742</v>
      </c>
      <c r="C2122" s="526" t="s">
        <v>128</v>
      </c>
      <c r="D2122" s="528" t="n">
        <v>1185.9</v>
      </c>
    </row>
    <row r="2123" customFormat="false" ht="15" hidden="false" customHeight="false" outlineLevel="0" collapsed="false">
      <c r="A2123" s="526" t="n">
        <v>101105</v>
      </c>
      <c r="B2123" s="526" t="s">
        <v>6743</v>
      </c>
      <c r="C2123" s="526" t="s">
        <v>128</v>
      </c>
      <c r="D2123" s="528" t="n">
        <v>1127.13</v>
      </c>
    </row>
    <row r="2124" customFormat="false" ht="15" hidden="false" customHeight="false" outlineLevel="0" collapsed="false">
      <c r="A2124" s="526" t="n">
        <v>101106</v>
      </c>
      <c r="B2124" s="526" t="s">
        <v>6744</v>
      </c>
      <c r="C2124" s="526" t="s">
        <v>128</v>
      </c>
      <c r="D2124" s="528" t="n">
        <v>1054.77</v>
      </c>
    </row>
    <row r="2125" customFormat="false" ht="15" hidden="false" customHeight="false" outlineLevel="0" collapsed="false">
      <c r="A2125" s="526" t="n">
        <v>101107</v>
      </c>
      <c r="B2125" s="526" t="s">
        <v>6745</v>
      </c>
      <c r="C2125" s="526" t="s">
        <v>128</v>
      </c>
      <c r="D2125" s="527" t="n">
        <v>968.85</v>
      </c>
    </row>
    <row r="2126" customFormat="false" ht="15" hidden="false" customHeight="false" outlineLevel="0" collapsed="false">
      <c r="A2126" s="526" t="n">
        <v>101108</v>
      </c>
      <c r="B2126" s="526" t="s">
        <v>6746</v>
      </c>
      <c r="C2126" s="526" t="s">
        <v>128</v>
      </c>
      <c r="D2126" s="527" t="n">
        <v>903.18</v>
      </c>
    </row>
    <row r="2127" customFormat="false" ht="15" hidden="false" customHeight="false" outlineLevel="0" collapsed="false">
      <c r="A2127" s="526" t="n">
        <v>101109</v>
      </c>
      <c r="B2127" s="526" t="s">
        <v>6747</v>
      </c>
      <c r="C2127" s="526" t="s">
        <v>128</v>
      </c>
      <c r="D2127" s="527" t="n">
        <v>883.19</v>
      </c>
    </row>
    <row r="2128" customFormat="false" ht="15" hidden="false" customHeight="false" outlineLevel="0" collapsed="false">
      <c r="A2128" s="526" t="n">
        <v>101110</v>
      </c>
      <c r="B2128" s="526" t="s">
        <v>6748</v>
      </c>
      <c r="C2128" s="526" t="s">
        <v>128</v>
      </c>
      <c r="D2128" s="527" t="n">
        <v>864.65</v>
      </c>
    </row>
    <row r="2129" customFormat="false" ht="15" hidden="false" customHeight="false" outlineLevel="0" collapsed="false">
      <c r="A2129" s="526" t="n">
        <v>101111</v>
      </c>
      <c r="B2129" s="526" t="s">
        <v>6749</v>
      </c>
      <c r="C2129" s="526" t="s">
        <v>128</v>
      </c>
      <c r="D2129" s="527" t="n">
        <v>813.85</v>
      </c>
    </row>
    <row r="2130" customFormat="false" ht="15" hidden="false" customHeight="false" outlineLevel="0" collapsed="false">
      <c r="A2130" s="526" t="n">
        <v>101112</v>
      </c>
      <c r="B2130" s="526" t="s">
        <v>6750</v>
      </c>
      <c r="C2130" s="526" t="s">
        <v>128</v>
      </c>
      <c r="D2130" s="527" t="n">
        <v>970.36</v>
      </c>
    </row>
    <row r="2131" customFormat="false" ht="15" hidden="false" customHeight="false" outlineLevel="0" collapsed="false">
      <c r="A2131" s="526" t="n">
        <v>101113</v>
      </c>
      <c r="B2131" s="526" t="s">
        <v>6751</v>
      </c>
      <c r="C2131" s="526" t="s">
        <v>128</v>
      </c>
      <c r="D2131" s="527" t="n">
        <v>848.1</v>
      </c>
    </row>
    <row r="2132" customFormat="false" ht="15" hidden="false" customHeight="false" outlineLevel="0" collapsed="false">
      <c r="A2132" s="526" t="n">
        <v>95601</v>
      </c>
      <c r="B2132" s="526" t="s">
        <v>305</v>
      </c>
      <c r="C2132" s="526" t="s">
        <v>134</v>
      </c>
      <c r="D2132" s="527" t="n">
        <v>15.82</v>
      </c>
    </row>
    <row r="2133" customFormat="false" ht="15" hidden="false" customHeight="false" outlineLevel="0" collapsed="false">
      <c r="A2133" s="526" t="n">
        <v>95602</v>
      </c>
      <c r="B2133" s="526" t="s">
        <v>444</v>
      </c>
      <c r="C2133" s="526" t="s">
        <v>134</v>
      </c>
      <c r="D2133" s="527" t="n">
        <v>25.32</v>
      </c>
    </row>
    <row r="2134" customFormat="false" ht="15" hidden="false" customHeight="false" outlineLevel="0" collapsed="false">
      <c r="A2134" s="526" t="n">
        <v>95603</v>
      </c>
      <c r="B2134" s="526" t="s">
        <v>6752</v>
      </c>
      <c r="C2134" s="526" t="s">
        <v>134</v>
      </c>
      <c r="D2134" s="527" t="n">
        <v>43.2</v>
      </c>
    </row>
    <row r="2135" customFormat="false" ht="15" hidden="false" customHeight="false" outlineLevel="0" collapsed="false">
      <c r="A2135" s="526" t="n">
        <v>95604</v>
      </c>
      <c r="B2135" s="526" t="s">
        <v>6753</v>
      </c>
      <c r="C2135" s="526" t="s">
        <v>134</v>
      </c>
      <c r="D2135" s="527" t="n">
        <v>67.05</v>
      </c>
    </row>
    <row r="2136" customFormat="false" ht="15" hidden="false" customHeight="false" outlineLevel="0" collapsed="false">
      <c r="A2136" s="526" t="n">
        <v>95605</v>
      </c>
      <c r="B2136" s="526" t="s">
        <v>6754</v>
      </c>
      <c r="C2136" s="526" t="s">
        <v>134</v>
      </c>
      <c r="D2136" s="527" t="n">
        <v>123.11</v>
      </c>
    </row>
    <row r="2137" customFormat="false" ht="15" hidden="false" customHeight="false" outlineLevel="0" collapsed="false">
      <c r="A2137" s="526" t="n">
        <v>95607</v>
      </c>
      <c r="B2137" s="526" t="s">
        <v>6755</v>
      </c>
      <c r="C2137" s="526" t="s">
        <v>134</v>
      </c>
      <c r="D2137" s="527" t="n">
        <v>20.42</v>
      </c>
    </row>
    <row r="2138" customFormat="false" ht="15" hidden="false" customHeight="false" outlineLevel="0" collapsed="false">
      <c r="A2138" s="526" t="n">
        <v>95608</v>
      </c>
      <c r="B2138" s="526" t="s">
        <v>6756</v>
      </c>
      <c r="C2138" s="526" t="s">
        <v>134</v>
      </c>
      <c r="D2138" s="527" t="n">
        <v>29.62</v>
      </c>
    </row>
    <row r="2139" customFormat="false" ht="15" hidden="false" customHeight="false" outlineLevel="0" collapsed="false">
      <c r="A2139" s="526" t="n">
        <v>95609</v>
      </c>
      <c r="B2139" s="526" t="s">
        <v>6757</v>
      </c>
      <c r="C2139" s="526" t="s">
        <v>134</v>
      </c>
      <c r="D2139" s="527" t="n">
        <v>37.56</v>
      </c>
    </row>
    <row r="2140" customFormat="false" ht="15" hidden="false" customHeight="false" outlineLevel="0" collapsed="false">
      <c r="A2140" s="526" t="n">
        <v>100651</v>
      </c>
      <c r="B2140" s="526" t="s">
        <v>6758</v>
      </c>
      <c r="C2140" s="526" t="s">
        <v>120</v>
      </c>
      <c r="D2140" s="527" t="n">
        <v>132.43</v>
      </c>
    </row>
    <row r="2141" customFormat="false" ht="15" hidden="false" customHeight="false" outlineLevel="0" collapsed="false">
      <c r="A2141" s="526" t="n">
        <v>100652</v>
      </c>
      <c r="B2141" s="526" t="s">
        <v>6759</v>
      </c>
      <c r="C2141" s="526" t="s">
        <v>120</v>
      </c>
      <c r="D2141" s="527" t="n">
        <v>251.23</v>
      </c>
    </row>
    <row r="2142" customFormat="false" ht="15" hidden="false" customHeight="false" outlineLevel="0" collapsed="false">
      <c r="A2142" s="526" t="n">
        <v>100653</v>
      </c>
      <c r="B2142" s="526" t="s">
        <v>6760</v>
      </c>
      <c r="C2142" s="526" t="s">
        <v>120</v>
      </c>
      <c r="D2142" s="527" t="n">
        <v>417.14</v>
      </c>
    </row>
    <row r="2143" customFormat="false" ht="15" hidden="false" customHeight="false" outlineLevel="0" collapsed="false">
      <c r="A2143" s="526" t="n">
        <v>100654</v>
      </c>
      <c r="B2143" s="526" t="s">
        <v>6761</v>
      </c>
      <c r="C2143" s="526" t="s">
        <v>120</v>
      </c>
      <c r="D2143" s="527" t="n">
        <v>565.47</v>
      </c>
    </row>
    <row r="2144" customFormat="false" ht="15" hidden="false" customHeight="false" outlineLevel="0" collapsed="false">
      <c r="A2144" s="526" t="n">
        <v>100655</v>
      </c>
      <c r="B2144" s="526" t="s">
        <v>6762</v>
      </c>
      <c r="C2144" s="526" t="s">
        <v>120</v>
      </c>
      <c r="D2144" s="527" t="n">
        <v>654.95</v>
      </c>
    </row>
    <row r="2145" customFormat="false" ht="15" hidden="false" customHeight="false" outlineLevel="0" collapsed="false">
      <c r="A2145" s="526" t="n">
        <v>100656</v>
      </c>
      <c r="B2145" s="526" t="s">
        <v>6763</v>
      </c>
      <c r="C2145" s="526" t="s">
        <v>120</v>
      </c>
      <c r="D2145" s="527" t="n">
        <v>115.6</v>
      </c>
    </row>
    <row r="2146" customFormat="false" ht="15" hidden="false" customHeight="false" outlineLevel="0" collapsed="false">
      <c r="A2146" s="526" t="n">
        <v>100657</v>
      </c>
      <c r="B2146" s="526" t="s">
        <v>6764</v>
      </c>
      <c r="C2146" s="526" t="s">
        <v>120</v>
      </c>
      <c r="D2146" s="527" t="n">
        <v>149.97</v>
      </c>
    </row>
    <row r="2147" customFormat="false" ht="15" hidden="false" customHeight="false" outlineLevel="0" collapsed="false">
      <c r="A2147" s="526" t="n">
        <v>100658</v>
      </c>
      <c r="B2147" s="526" t="s">
        <v>6765</v>
      </c>
      <c r="C2147" s="526" t="s">
        <v>120</v>
      </c>
      <c r="D2147" s="527" t="n">
        <v>349.24</v>
      </c>
    </row>
    <row r="2148" customFormat="false" ht="15" hidden="false" customHeight="false" outlineLevel="0" collapsed="false">
      <c r="A2148" s="526" t="n">
        <v>100889</v>
      </c>
      <c r="B2148" s="526" t="s">
        <v>6766</v>
      </c>
      <c r="C2148" s="526" t="s">
        <v>116</v>
      </c>
      <c r="D2148" s="527" t="n">
        <v>13.65</v>
      </c>
    </row>
    <row r="2149" customFormat="false" ht="15" hidden="false" customHeight="false" outlineLevel="0" collapsed="false">
      <c r="A2149" s="526" t="n">
        <v>100890</v>
      </c>
      <c r="B2149" s="526" t="s">
        <v>6767</v>
      </c>
      <c r="C2149" s="526" t="s">
        <v>116</v>
      </c>
      <c r="D2149" s="527" t="n">
        <v>13.49</v>
      </c>
    </row>
    <row r="2150" customFormat="false" ht="15" hidden="false" customHeight="false" outlineLevel="0" collapsed="false">
      <c r="A2150" s="526" t="n">
        <v>100892</v>
      </c>
      <c r="B2150" s="526" t="s">
        <v>6768</v>
      </c>
      <c r="C2150" s="526" t="s">
        <v>116</v>
      </c>
      <c r="D2150" s="527" t="n">
        <v>13</v>
      </c>
    </row>
    <row r="2151" customFormat="false" ht="15" hidden="false" customHeight="false" outlineLevel="0" collapsed="false">
      <c r="A2151" s="526" t="n">
        <v>100893</v>
      </c>
      <c r="B2151" s="526" t="s">
        <v>6769</v>
      </c>
      <c r="C2151" s="526" t="s">
        <v>116</v>
      </c>
      <c r="D2151" s="527" t="n">
        <v>12.82</v>
      </c>
    </row>
    <row r="2152" customFormat="false" ht="15" hidden="false" customHeight="false" outlineLevel="0" collapsed="false">
      <c r="A2152" s="526" t="n">
        <v>100894</v>
      </c>
      <c r="B2152" s="526" t="s">
        <v>6770</v>
      </c>
      <c r="C2152" s="526" t="s">
        <v>116</v>
      </c>
      <c r="D2152" s="527" t="n">
        <v>12.73</v>
      </c>
    </row>
    <row r="2153" customFormat="false" ht="15" hidden="false" customHeight="false" outlineLevel="0" collapsed="false">
      <c r="A2153" s="526" t="n">
        <v>100896</v>
      </c>
      <c r="B2153" s="526" t="s">
        <v>6771</v>
      </c>
      <c r="C2153" s="526" t="s">
        <v>120</v>
      </c>
      <c r="D2153" s="527" t="n">
        <v>59.84</v>
      </c>
    </row>
    <row r="2154" customFormat="false" ht="15" hidden="false" customHeight="false" outlineLevel="0" collapsed="false">
      <c r="A2154" s="526" t="n">
        <v>100897</v>
      </c>
      <c r="B2154" s="526" t="s">
        <v>6772</v>
      </c>
      <c r="C2154" s="526" t="s">
        <v>120</v>
      </c>
      <c r="D2154" s="527" t="n">
        <v>115.22</v>
      </c>
    </row>
    <row r="2155" customFormat="false" ht="15" hidden="false" customHeight="false" outlineLevel="0" collapsed="false">
      <c r="A2155" s="526" t="n">
        <v>100898</v>
      </c>
      <c r="B2155" s="526" t="s">
        <v>6773</v>
      </c>
      <c r="C2155" s="526" t="s">
        <v>120</v>
      </c>
      <c r="D2155" s="527" t="n">
        <v>220.47</v>
      </c>
    </row>
    <row r="2156" customFormat="false" ht="15" hidden="false" customHeight="false" outlineLevel="0" collapsed="false">
      <c r="A2156" s="526" t="n">
        <v>100899</v>
      </c>
      <c r="B2156" s="526" t="s">
        <v>6774</v>
      </c>
      <c r="C2156" s="526" t="s">
        <v>120</v>
      </c>
      <c r="D2156" s="527" t="n">
        <v>82.63</v>
      </c>
    </row>
    <row r="2157" customFormat="false" ht="15" hidden="false" customHeight="false" outlineLevel="0" collapsed="false">
      <c r="A2157" s="526" t="n">
        <v>100900</v>
      </c>
      <c r="B2157" s="526" t="s">
        <v>6775</v>
      </c>
      <c r="C2157" s="526" t="s">
        <v>120</v>
      </c>
      <c r="D2157" s="527" t="n">
        <v>252.41</v>
      </c>
    </row>
    <row r="2158" customFormat="false" ht="15" hidden="false" customHeight="false" outlineLevel="0" collapsed="false">
      <c r="A2158" s="526" t="n">
        <v>101173</v>
      </c>
      <c r="B2158" s="526" t="s">
        <v>6776</v>
      </c>
      <c r="C2158" s="526" t="s">
        <v>120</v>
      </c>
      <c r="D2158" s="527" t="n">
        <v>64.08</v>
      </c>
    </row>
    <row r="2159" customFormat="false" ht="15" hidden="false" customHeight="false" outlineLevel="0" collapsed="false">
      <c r="A2159" s="526" t="n">
        <v>101174</v>
      </c>
      <c r="B2159" s="526" t="s">
        <v>6777</v>
      </c>
      <c r="C2159" s="526" t="s">
        <v>120</v>
      </c>
      <c r="D2159" s="527" t="n">
        <v>89.32</v>
      </c>
    </row>
    <row r="2160" customFormat="false" ht="15" hidden="false" customHeight="false" outlineLevel="0" collapsed="false">
      <c r="A2160" s="526" t="n">
        <v>101175</v>
      </c>
      <c r="B2160" s="526" t="s">
        <v>6778</v>
      </c>
      <c r="C2160" s="526" t="s">
        <v>120</v>
      </c>
      <c r="D2160" s="527" t="n">
        <v>122.12</v>
      </c>
    </row>
    <row r="2161" customFormat="false" ht="15" hidden="false" customHeight="false" outlineLevel="0" collapsed="false">
      <c r="A2161" s="526" t="n">
        <v>101176</v>
      </c>
      <c r="B2161" s="526" t="s">
        <v>6779</v>
      </c>
      <c r="C2161" s="526" t="s">
        <v>120</v>
      </c>
      <c r="D2161" s="527" t="n">
        <v>151.95</v>
      </c>
    </row>
    <row r="2162" customFormat="false" ht="15" hidden="false" customHeight="false" outlineLevel="0" collapsed="false">
      <c r="A2162" s="526" t="n">
        <v>102521</v>
      </c>
      <c r="B2162" s="526" t="s">
        <v>6780</v>
      </c>
      <c r="C2162" s="526" t="s">
        <v>134</v>
      </c>
      <c r="D2162" s="527" t="n">
        <v>101.56</v>
      </c>
    </row>
    <row r="2163" customFormat="false" ht="15" hidden="false" customHeight="false" outlineLevel="0" collapsed="false">
      <c r="A2163" s="526" t="n">
        <v>102522</v>
      </c>
      <c r="B2163" s="526" t="s">
        <v>6781</v>
      </c>
      <c r="C2163" s="526" t="s">
        <v>134</v>
      </c>
      <c r="D2163" s="527" t="n">
        <v>149.01</v>
      </c>
    </row>
    <row r="2164" customFormat="false" ht="15" hidden="false" customHeight="false" outlineLevel="0" collapsed="false">
      <c r="A2164" s="526" t="n">
        <v>102523</v>
      </c>
      <c r="B2164" s="526" t="s">
        <v>6782</v>
      </c>
      <c r="C2164" s="526" t="s">
        <v>134</v>
      </c>
      <c r="D2164" s="527" t="n">
        <v>196.44</v>
      </c>
    </row>
    <row r="2165" customFormat="false" ht="15" hidden="false" customHeight="false" outlineLevel="0" collapsed="false">
      <c r="A2165" s="526" t="n">
        <v>95240</v>
      </c>
      <c r="B2165" s="526" t="s">
        <v>6783</v>
      </c>
      <c r="C2165" s="526" t="s">
        <v>114</v>
      </c>
      <c r="D2165" s="527" t="n">
        <v>21.81</v>
      </c>
    </row>
    <row r="2166" customFormat="false" ht="15" hidden="false" customHeight="false" outlineLevel="0" collapsed="false">
      <c r="A2166" s="526" t="n">
        <v>95241</v>
      </c>
      <c r="B2166" s="526" t="s">
        <v>6784</v>
      </c>
      <c r="C2166" s="526" t="s">
        <v>114</v>
      </c>
      <c r="D2166" s="527" t="n">
        <v>36.37</v>
      </c>
    </row>
    <row r="2167" customFormat="false" ht="15" hidden="false" customHeight="false" outlineLevel="0" collapsed="false">
      <c r="A2167" s="526" t="n">
        <v>96616</v>
      </c>
      <c r="B2167" s="526" t="s">
        <v>6785</v>
      </c>
      <c r="C2167" s="526" t="s">
        <v>128</v>
      </c>
      <c r="D2167" s="527" t="n">
        <v>752.5</v>
      </c>
    </row>
    <row r="2168" customFormat="false" ht="15" hidden="false" customHeight="false" outlineLevel="0" collapsed="false">
      <c r="A2168" s="526" t="n">
        <v>96617</v>
      </c>
      <c r="B2168" s="526" t="s">
        <v>6786</v>
      </c>
      <c r="C2168" s="526" t="s">
        <v>114</v>
      </c>
      <c r="D2168" s="527" t="n">
        <v>22.55</v>
      </c>
    </row>
    <row r="2169" customFormat="false" ht="15" hidden="false" customHeight="false" outlineLevel="0" collapsed="false">
      <c r="A2169" s="526" t="n">
        <v>96619</v>
      </c>
      <c r="B2169" s="526" t="s">
        <v>181</v>
      </c>
      <c r="C2169" s="526" t="s">
        <v>114</v>
      </c>
      <c r="D2169" s="527" t="n">
        <v>37.61</v>
      </c>
    </row>
    <row r="2170" customFormat="false" ht="15" hidden="false" customHeight="false" outlineLevel="0" collapsed="false">
      <c r="A2170" s="526" t="n">
        <v>96620</v>
      </c>
      <c r="B2170" s="526" t="s">
        <v>6787</v>
      </c>
      <c r="C2170" s="526" t="s">
        <v>128</v>
      </c>
      <c r="D2170" s="527" t="n">
        <v>727.65</v>
      </c>
    </row>
    <row r="2171" customFormat="false" ht="15" hidden="false" customHeight="false" outlineLevel="0" collapsed="false">
      <c r="A2171" s="526" t="n">
        <v>96621</v>
      </c>
      <c r="B2171" s="526" t="s">
        <v>6788</v>
      </c>
      <c r="C2171" s="526" t="s">
        <v>128</v>
      </c>
      <c r="D2171" s="527" t="n">
        <v>324.56</v>
      </c>
    </row>
    <row r="2172" customFormat="false" ht="15" hidden="false" customHeight="false" outlineLevel="0" collapsed="false">
      <c r="A2172" s="526" t="n">
        <v>96622</v>
      </c>
      <c r="B2172" s="526" t="s">
        <v>6789</v>
      </c>
      <c r="C2172" s="526" t="s">
        <v>128</v>
      </c>
      <c r="D2172" s="527" t="n">
        <v>251.55</v>
      </c>
    </row>
    <row r="2173" customFormat="false" ht="15" hidden="false" customHeight="false" outlineLevel="0" collapsed="false">
      <c r="A2173" s="526" t="n">
        <v>96623</v>
      </c>
      <c r="B2173" s="526" t="s">
        <v>6790</v>
      </c>
      <c r="C2173" s="526" t="s">
        <v>128</v>
      </c>
      <c r="D2173" s="527" t="n">
        <v>307.56</v>
      </c>
    </row>
    <row r="2174" customFormat="false" ht="15" hidden="false" customHeight="false" outlineLevel="0" collapsed="false">
      <c r="A2174" s="526" t="n">
        <v>96624</v>
      </c>
      <c r="B2174" s="526" t="s">
        <v>6791</v>
      </c>
      <c r="C2174" s="526" t="s">
        <v>128</v>
      </c>
      <c r="D2174" s="527" t="n">
        <v>245.55</v>
      </c>
    </row>
    <row r="2175" customFormat="false" ht="15" hidden="false" customHeight="false" outlineLevel="0" collapsed="false">
      <c r="A2175" s="526" t="n">
        <v>97082</v>
      </c>
      <c r="B2175" s="526" t="s">
        <v>6792</v>
      </c>
      <c r="C2175" s="526" t="s">
        <v>128</v>
      </c>
      <c r="D2175" s="527" t="n">
        <v>58.08</v>
      </c>
    </row>
    <row r="2176" customFormat="false" ht="15" hidden="false" customHeight="false" outlineLevel="0" collapsed="false">
      <c r="A2176" s="526" t="n">
        <v>97083</v>
      </c>
      <c r="B2176" s="526" t="s">
        <v>234</v>
      </c>
      <c r="C2176" s="526" t="s">
        <v>114</v>
      </c>
      <c r="D2176" s="527" t="n">
        <v>3.16</v>
      </c>
    </row>
    <row r="2177" customFormat="false" ht="15" hidden="false" customHeight="false" outlineLevel="0" collapsed="false">
      <c r="A2177" s="526" t="n">
        <v>97084</v>
      </c>
      <c r="B2177" s="526" t="s">
        <v>6793</v>
      </c>
      <c r="C2177" s="526" t="s">
        <v>114</v>
      </c>
      <c r="D2177" s="527" t="n">
        <v>0.65</v>
      </c>
    </row>
    <row r="2178" customFormat="false" ht="15" hidden="false" customHeight="false" outlineLevel="0" collapsed="false">
      <c r="A2178" s="526" t="n">
        <v>97086</v>
      </c>
      <c r="B2178" s="526" t="s">
        <v>6794</v>
      </c>
      <c r="C2178" s="526" t="s">
        <v>114</v>
      </c>
      <c r="D2178" s="527" t="n">
        <v>127.93</v>
      </c>
    </row>
    <row r="2179" customFormat="false" ht="15" hidden="false" customHeight="false" outlineLevel="0" collapsed="false">
      <c r="A2179" s="526" t="n">
        <v>97087</v>
      </c>
      <c r="B2179" s="526" t="s">
        <v>6795</v>
      </c>
      <c r="C2179" s="526" t="s">
        <v>114</v>
      </c>
      <c r="D2179" s="527" t="n">
        <v>2.66</v>
      </c>
    </row>
    <row r="2180" customFormat="false" ht="15" hidden="false" customHeight="false" outlineLevel="0" collapsed="false">
      <c r="A2180" s="526" t="n">
        <v>97088</v>
      </c>
      <c r="B2180" s="526" t="s">
        <v>6796</v>
      </c>
      <c r="C2180" s="526" t="s">
        <v>116</v>
      </c>
      <c r="D2180" s="527" t="n">
        <v>14.37</v>
      </c>
    </row>
    <row r="2181" customFormat="false" ht="15" hidden="false" customHeight="false" outlineLevel="0" collapsed="false">
      <c r="A2181" s="526" t="n">
        <v>97089</v>
      </c>
      <c r="B2181" s="526" t="s">
        <v>6797</v>
      </c>
      <c r="C2181" s="526" t="s">
        <v>116</v>
      </c>
      <c r="D2181" s="527" t="n">
        <v>13.1</v>
      </c>
    </row>
    <row r="2182" customFormat="false" ht="15" hidden="false" customHeight="false" outlineLevel="0" collapsed="false">
      <c r="A2182" s="526" t="n">
        <v>97090</v>
      </c>
      <c r="B2182" s="526" t="s">
        <v>6798</v>
      </c>
      <c r="C2182" s="526" t="s">
        <v>116</v>
      </c>
      <c r="D2182" s="527" t="n">
        <v>12.81</v>
      </c>
    </row>
    <row r="2183" customFormat="false" ht="15" hidden="false" customHeight="false" outlineLevel="0" collapsed="false">
      <c r="A2183" s="526" t="n">
        <v>97091</v>
      </c>
      <c r="B2183" s="526" t="s">
        <v>6799</v>
      </c>
      <c r="C2183" s="526" t="s">
        <v>116</v>
      </c>
      <c r="D2183" s="527" t="n">
        <v>12.41</v>
      </c>
    </row>
    <row r="2184" customFormat="false" ht="15" hidden="false" customHeight="false" outlineLevel="0" collapsed="false">
      <c r="A2184" s="526" t="n">
        <v>97092</v>
      </c>
      <c r="B2184" s="526" t="s">
        <v>6800</v>
      </c>
      <c r="C2184" s="526" t="s">
        <v>116</v>
      </c>
      <c r="D2184" s="527" t="n">
        <v>11.97</v>
      </c>
    </row>
    <row r="2185" customFormat="false" ht="15" hidden="false" customHeight="false" outlineLevel="0" collapsed="false">
      <c r="A2185" s="526" t="n">
        <v>97093</v>
      </c>
      <c r="B2185" s="526" t="s">
        <v>6801</v>
      </c>
      <c r="C2185" s="526" t="s">
        <v>116</v>
      </c>
      <c r="D2185" s="527" t="n">
        <v>11.2</v>
      </c>
    </row>
    <row r="2186" customFormat="false" ht="15" hidden="false" customHeight="false" outlineLevel="0" collapsed="false">
      <c r="A2186" s="526" t="n">
        <v>97096</v>
      </c>
      <c r="B2186" s="526" t="s">
        <v>6802</v>
      </c>
      <c r="C2186" s="526" t="s">
        <v>128</v>
      </c>
      <c r="D2186" s="527" t="n">
        <v>572.97</v>
      </c>
    </row>
    <row r="2187" customFormat="false" ht="15" hidden="false" customHeight="false" outlineLevel="0" collapsed="false">
      <c r="A2187" s="526" t="n">
        <v>97097</v>
      </c>
      <c r="B2187" s="526" t="s">
        <v>6803</v>
      </c>
      <c r="C2187" s="526" t="s">
        <v>114</v>
      </c>
      <c r="D2187" s="527" t="n">
        <v>41.88</v>
      </c>
    </row>
    <row r="2188" customFormat="false" ht="15" hidden="false" customHeight="false" outlineLevel="0" collapsed="false">
      <c r="A2188" s="526" t="n">
        <v>97101</v>
      </c>
      <c r="B2188" s="526" t="s">
        <v>6804</v>
      </c>
      <c r="C2188" s="526" t="s">
        <v>114</v>
      </c>
      <c r="D2188" s="527" t="n">
        <v>167.77</v>
      </c>
    </row>
    <row r="2189" customFormat="false" ht="15" hidden="false" customHeight="false" outlineLevel="0" collapsed="false">
      <c r="A2189" s="526" t="n">
        <v>97102</v>
      </c>
      <c r="B2189" s="526" t="s">
        <v>6805</v>
      </c>
      <c r="C2189" s="526" t="s">
        <v>114</v>
      </c>
      <c r="D2189" s="527" t="n">
        <v>208.17</v>
      </c>
    </row>
    <row r="2190" customFormat="false" ht="15" hidden="false" customHeight="false" outlineLevel="0" collapsed="false">
      <c r="A2190" s="526" t="n">
        <v>97103</v>
      </c>
      <c r="B2190" s="526" t="s">
        <v>6806</v>
      </c>
      <c r="C2190" s="526" t="s">
        <v>114</v>
      </c>
      <c r="D2190" s="527" t="n">
        <v>245.56</v>
      </c>
    </row>
    <row r="2191" customFormat="false" ht="15" hidden="false" customHeight="false" outlineLevel="0" collapsed="false">
      <c r="A2191" s="526" t="n">
        <v>100322</v>
      </c>
      <c r="B2191" s="526" t="s">
        <v>6807</v>
      </c>
      <c r="C2191" s="526" t="s">
        <v>128</v>
      </c>
      <c r="D2191" s="527" t="n">
        <v>232.81</v>
      </c>
    </row>
    <row r="2192" customFormat="false" ht="15" hidden="false" customHeight="false" outlineLevel="0" collapsed="false">
      <c r="A2192" s="526" t="n">
        <v>100323</v>
      </c>
      <c r="B2192" s="526" t="s">
        <v>6808</v>
      </c>
      <c r="C2192" s="526" t="s">
        <v>128</v>
      </c>
      <c r="D2192" s="527" t="n">
        <v>263.92</v>
      </c>
    </row>
    <row r="2193" customFormat="false" ht="15" hidden="false" customHeight="false" outlineLevel="0" collapsed="false">
      <c r="A2193" s="526" t="n">
        <v>100324</v>
      </c>
      <c r="B2193" s="526" t="s">
        <v>6809</v>
      </c>
      <c r="C2193" s="526" t="s">
        <v>128</v>
      </c>
      <c r="D2193" s="527" t="n">
        <v>244.99</v>
      </c>
    </row>
    <row r="2194" customFormat="false" ht="15" hidden="false" customHeight="false" outlineLevel="0" collapsed="false">
      <c r="A2194" s="526" t="n">
        <v>103072</v>
      </c>
      <c r="B2194" s="526" t="s">
        <v>6810</v>
      </c>
      <c r="C2194" s="526" t="s">
        <v>114</v>
      </c>
      <c r="D2194" s="527" t="n">
        <v>288.68</v>
      </c>
    </row>
    <row r="2195" customFormat="false" ht="15" hidden="false" customHeight="false" outlineLevel="0" collapsed="false">
      <c r="A2195" s="526" t="n">
        <v>103073</v>
      </c>
      <c r="B2195" s="526" t="s">
        <v>6811</v>
      </c>
      <c r="C2195" s="526" t="s">
        <v>114</v>
      </c>
      <c r="D2195" s="527" t="n">
        <v>345.78</v>
      </c>
    </row>
    <row r="2196" customFormat="false" ht="15" hidden="false" customHeight="false" outlineLevel="0" collapsed="false">
      <c r="A2196" s="526" t="n">
        <v>103074</v>
      </c>
      <c r="B2196" s="526" t="s">
        <v>6812</v>
      </c>
      <c r="C2196" s="526" t="s">
        <v>114</v>
      </c>
      <c r="D2196" s="527" t="n">
        <v>166.32</v>
      </c>
    </row>
    <row r="2197" customFormat="false" ht="15" hidden="false" customHeight="false" outlineLevel="0" collapsed="false">
      <c r="A2197" s="526" t="n">
        <v>103075</v>
      </c>
      <c r="B2197" s="526" t="s">
        <v>6813</v>
      </c>
      <c r="C2197" s="526" t="s">
        <v>114</v>
      </c>
      <c r="D2197" s="527" t="n">
        <v>208.2</v>
      </c>
    </row>
    <row r="2198" customFormat="false" ht="15" hidden="false" customHeight="false" outlineLevel="0" collapsed="false">
      <c r="A2198" s="526" t="n">
        <v>103076</v>
      </c>
      <c r="B2198" s="526" t="s">
        <v>6814</v>
      </c>
      <c r="C2198" s="526" t="s">
        <v>114</v>
      </c>
      <c r="D2198" s="527" t="n">
        <v>145.05</v>
      </c>
    </row>
    <row r="2199" customFormat="false" ht="15" hidden="false" customHeight="false" outlineLevel="0" collapsed="false">
      <c r="A2199" s="526" t="n">
        <v>103077</v>
      </c>
      <c r="B2199" s="526" t="s">
        <v>6815</v>
      </c>
      <c r="C2199" s="526" t="s">
        <v>114</v>
      </c>
      <c r="D2199" s="527" t="n">
        <v>185.46</v>
      </c>
    </row>
    <row r="2200" customFormat="false" ht="15" hidden="false" customHeight="false" outlineLevel="0" collapsed="false">
      <c r="A2200" s="526" t="n">
        <v>103078</v>
      </c>
      <c r="B2200" s="526" t="s">
        <v>6816</v>
      </c>
      <c r="C2200" s="526" t="s">
        <v>114</v>
      </c>
      <c r="D2200" s="527" t="n">
        <v>222.85</v>
      </c>
    </row>
    <row r="2201" customFormat="false" ht="15" hidden="false" customHeight="false" outlineLevel="0" collapsed="false">
      <c r="A2201" s="526" t="n">
        <v>103079</v>
      </c>
      <c r="B2201" s="526" t="s">
        <v>6817</v>
      </c>
      <c r="C2201" s="526" t="s">
        <v>114</v>
      </c>
      <c r="D2201" s="527" t="n">
        <v>265.97</v>
      </c>
    </row>
    <row r="2202" customFormat="false" ht="15" hidden="false" customHeight="false" outlineLevel="0" collapsed="false">
      <c r="A2202" s="526" t="n">
        <v>103080</v>
      </c>
      <c r="B2202" s="526" t="s">
        <v>6818</v>
      </c>
      <c r="C2202" s="526" t="s">
        <v>114</v>
      </c>
      <c r="D2202" s="527" t="n">
        <v>323.07</v>
      </c>
    </row>
    <row r="2203" customFormat="false" ht="15" hidden="false" customHeight="false" outlineLevel="0" collapsed="false">
      <c r="A2203" s="526" t="n">
        <v>92263</v>
      </c>
      <c r="B2203" s="526" t="s">
        <v>121</v>
      </c>
      <c r="C2203" s="526" t="s">
        <v>114</v>
      </c>
      <c r="D2203" s="527" t="n">
        <v>149.51</v>
      </c>
    </row>
    <row r="2204" customFormat="false" ht="15" hidden="false" customHeight="false" outlineLevel="0" collapsed="false">
      <c r="A2204" s="526" t="n">
        <v>92264</v>
      </c>
      <c r="B2204" s="526" t="s">
        <v>6819</v>
      </c>
      <c r="C2204" s="526" t="s">
        <v>114</v>
      </c>
      <c r="D2204" s="527" t="n">
        <v>189.92</v>
      </c>
    </row>
    <row r="2205" customFormat="false" ht="15" hidden="false" customHeight="false" outlineLevel="0" collapsed="false">
      <c r="A2205" s="526" t="n">
        <v>92265</v>
      </c>
      <c r="B2205" s="526" t="s">
        <v>122</v>
      </c>
      <c r="C2205" s="526" t="s">
        <v>114</v>
      </c>
      <c r="D2205" s="527" t="n">
        <v>108.2</v>
      </c>
    </row>
    <row r="2206" customFormat="false" ht="15" hidden="false" customHeight="false" outlineLevel="0" collapsed="false">
      <c r="A2206" s="526" t="n">
        <v>92266</v>
      </c>
      <c r="B2206" s="526" t="s">
        <v>6820</v>
      </c>
      <c r="C2206" s="526" t="s">
        <v>114</v>
      </c>
      <c r="D2206" s="527" t="n">
        <v>142.87</v>
      </c>
    </row>
    <row r="2207" customFormat="false" ht="15" hidden="false" customHeight="false" outlineLevel="0" collapsed="false">
      <c r="A2207" s="526" t="n">
        <v>92267</v>
      </c>
      <c r="B2207" s="526" t="s">
        <v>397</v>
      </c>
      <c r="C2207" s="526" t="s">
        <v>114</v>
      </c>
      <c r="D2207" s="527" t="n">
        <v>46.61</v>
      </c>
    </row>
    <row r="2208" customFormat="false" ht="15" hidden="false" customHeight="false" outlineLevel="0" collapsed="false">
      <c r="A2208" s="526" t="n">
        <v>92268</v>
      </c>
      <c r="B2208" s="526" t="s">
        <v>6821</v>
      </c>
      <c r="C2208" s="526" t="s">
        <v>114</v>
      </c>
      <c r="D2208" s="527" t="n">
        <v>78.37</v>
      </c>
    </row>
    <row r="2209" customFormat="false" ht="15" hidden="false" customHeight="false" outlineLevel="0" collapsed="false">
      <c r="A2209" s="526" t="n">
        <v>92269</v>
      </c>
      <c r="B2209" s="526" t="s">
        <v>6822</v>
      </c>
      <c r="C2209" s="526" t="s">
        <v>114</v>
      </c>
      <c r="D2209" s="527" t="n">
        <v>124.2</v>
      </c>
    </row>
    <row r="2210" customFormat="false" ht="15" hidden="false" customHeight="false" outlineLevel="0" collapsed="false">
      <c r="A2210" s="526" t="n">
        <v>92270</v>
      </c>
      <c r="B2210" s="526" t="s">
        <v>117</v>
      </c>
      <c r="C2210" s="526" t="s">
        <v>114</v>
      </c>
      <c r="D2210" s="527" t="n">
        <v>186.63</v>
      </c>
    </row>
    <row r="2211" customFormat="false" ht="15" hidden="false" customHeight="false" outlineLevel="0" collapsed="false">
      <c r="A2211" s="526" t="n">
        <v>92271</v>
      </c>
      <c r="B2211" s="526" t="s">
        <v>6823</v>
      </c>
      <c r="C2211" s="526" t="s">
        <v>114</v>
      </c>
      <c r="D2211" s="527" t="n">
        <v>123.15</v>
      </c>
    </row>
    <row r="2212" customFormat="false" ht="15" hidden="false" customHeight="false" outlineLevel="0" collapsed="false">
      <c r="A2212" s="526" t="n">
        <v>92272</v>
      </c>
      <c r="B2212" s="526" t="s">
        <v>6824</v>
      </c>
      <c r="C2212" s="526" t="s">
        <v>120</v>
      </c>
      <c r="D2212" s="527" t="n">
        <v>34.08</v>
      </c>
    </row>
    <row r="2213" customFormat="false" ht="15" hidden="false" customHeight="false" outlineLevel="0" collapsed="false">
      <c r="A2213" s="526" t="n">
        <v>92273</v>
      </c>
      <c r="B2213" s="526" t="s">
        <v>6825</v>
      </c>
      <c r="C2213" s="526" t="s">
        <v>120</v>
      </c>
      <c r="D2213" s="527" t="n">
        <v>14.46</v>
      </c>
    </row>
    <row r="2214" customFormat="false" ht="15" hidden="false" customHeight="false" outlineLevel="0" collapsed="false">
      <c r="A2214" s="526" t="n">
        <v>92409</v>
      </c>
      <c r="B2214" s="526" t="s">
        <v>6826</v>
      </c>
      <c r="C2214" s="526" t="s">
        <v>114</v>
      </c>
      <c r="D2214" s="527" t="n">
        <v>218.24</v>
      </c>
    </row>
    <row r="2215" customFormat="false" ht="15" hidden="false" customHeight="false" outlineLevel="0" collapsed="false">
      <c r="A2215" s="526" t="n">
        <v>92411</v>
      </c>
      <c r="B2215" s="526" t="s">
        <v>6827</v>
      </c>
      <c r="C2215" s="526" t="s">
        <v>114</v>
      </c>
      <c r="D2215" s="527" t="n">
        <v>146.72</v>
      </c>
    </row>
    <row r="2216" customFormat="false" ht="15" hidden="false" customHeight="false" outlineLevel="0" collapsed="false">
      <c r="A2216" s="526" t="n">
        <v>92413</v>
      </c>
      <c r="B2216" s="526" t="s">
        <v>6828</v>
      </c>
      <c r="C2216" s="526" t="s">
        <v>114</v>
      </c>
      <c r="D2216" s="527" t="n">
        <v>96.55</v>
      </c>
    </row>
    <row r="2217" customFormat="false" ht="15" hidden="false" customHeight="false" outlineLevel="0" collapsed="false">
      <c r="A2217" s="526" t="n">
        <v>92415</v>
      </c>
      <c r="B2217" s="526" t="s">
        <v>6829</v>
      </c>
      <c r="C2217" s="526" t="s">
        <v>114</v>
      </c>
      <c r="D2217" s="527" t="n">
        <v>126</v>
      </c>
    </row>
    <row r="2218" customFormat="false" ht="15" hidden="false" customHeight="false" outlineLevel="0" collapsed="false">
      <c r="A2218" s="526" t="n">
        <v>92417</v>
      </c>
      <c r="B2218" s="526" t="s">
        <v>6830</v>
      </c>
      <c r="C2218" s="526" t="s">
        <v>114</v>
      </c>
      <c r="D2218" s="527" t="n">
        <v>147.84</v>
      </c>
    </row>
    <row r="2219" customFormat="false" ht="15" hidden="false" customHeight="false" outlineLevel="0" collapsed="false">
      <c r="A2219" s="526" t="n">
        <v>92419</v>
      </c>
      <c r="B2219" s="526" t="s">
        <v>6831</v>
      </c>
      <c r="C2219" s="526" t="s">
        <v>114</v>
      </c>
      <c r="D2219" s="527" t="n">
        <v>79.06</v>
      </c>
    </row>
    <row r="2220" customFormat="false" ht="15" hidden="false" customHeight="false" outlineLevel="0" collapsed="false">
      <c r="A2220" s="526" t="n">
        <v>92421</v>
      </c>
      <c r="B2220" s="526" t="s">
        <v>6832</v>
      </c>
      <c r="C2220" s="526" t="s">
        <v>114</v>
      </c>
      <c r="D2220" s="527" t="n">
        <v>95.81</v>
      </c>
    </row>
    <row r="2221" customFormat="false" ht="15" hidden="false" customHeight="false" outlineLevel="0" collapsed="false">
      <c r="A2221" s="526" t="n">
        <v>92423</v>
      </c>
      <c r="B2221" s="526" t="s">
        <v>6833</v>
      </c>
      <c r="C2221" s="526" t="s">
        <v>114</v>
      </c>
      <c r="D2221" s="527" t="n">
        <v>64.42</v>
      </c>
    </row>
    <row r="2222" customFormat="false" ht="15" hidden="false" customHeight="false" outlineLevel="0" collapsed="false">
      <c r="A2222" s="526" t="n">
        <v>92425</v>
      </c>
      <c r="B2222" s="526" t="s">
        <v>6834</v>
      </c>
      <c r="C2222" s="526" t="s">
        <v>114</v>
      </c>
      <c r="D2222" s="527" t="n">
        <v>78.98</v>
      </c>
    </row>
    <row r="2223" customFormat="false" ht="15" hidden="false" customHeight="false" outlineLevel="0" collapsed="false">
      <c r="A2223" s="526" t="n">
        <v>92427</v>
      </c>
      <c r="B2223" s="526" t="s">
        <v>6835</v>
      </c>
      <c r="C2223" s="526" t="s">
        <v>114</v>
      </c>
      <c r="D2223" s="527" t="n">
        <v>57.01</v>
      </c>
    </row>
    <row r="2224" customFormat="false" ht="15" hidden="false" customHeight="false" outlineLevel="0" collapsed="false">
      <c r="A2224" s="526" t="n">
        <v>92429</v>
      </c>
      <c r="B2224" s="526" t="s">
        <v>6836</v>
      </c>
      <c r="C2224" s="526" t="s">
        <v>114</v>
      </c>
      <c r="D2224" s="527" t="n">
        <v>70.51</v>
      </c>
    </row>
    <row r="2225" customFormat="false" ht="15" hidden="false" customHeight="false" outlineLevel="0" collapsed="false">
      <c r="A2225" s="526" t="n">
        <v>92431</v>
      </c>
      <c r="B2225" s="526" t="s">
        <v>6837</v>
      </c>
      <c r="C2225" s="526" t="s">
        <v>114</v>
      </c>
      <c r="D2225" s="527" t="n">
        <v>53.48</v>
      </c>
    </row>
    <row r="2226" customFormat="false" ht="15" hidden="false" customHeight="false" outlineLevel="0" collapsed="false">
      <c r="A2226" s="526" t="n">
        <v>92433</v>
      </c>
      <c r="B2226" s="526" t="s">
        <v>6838</v>
      </c>
      <c r="C2226" s="526" t="s">
        <v>114</v>
      </c>
      <c r="D2226" s="527" t="n">
        <v>66.3</v>
      </c>
    </row>
    <row r="2227" customFormat="false" ht="15" hidden="false" customHeight="false" outlineLevel="0" collapsed="false">
      <c r="A2227" s="526" t="n">
        <v>92435</v>
      </c>
      <c r="B2227" s="526" t="s">
        <v>6839</v>
      </c>
      <c r="C2227" s="526" t="s">
        <v>114</v>
      </c>
      <c r="D2227" s="527" t="n">
        <v>50.7</v>
      </c>
    </row>
    <row r="2228" customFormat="false" ht="15" hidden="false" customHeight="false" outlineLevel="0" collapsed="false">
      <c r="A2228" s="526" t="n">
        <v>92437</v>
      </c>
      <c r="B2228" s="526" t="s">
        <v>6840</v>
      </c>
      <c r="C2228" s="526" t="s">
        <v>114</v>
      </c>
      <c r="D2228" s="527" t="n">
        <v>63.08</v>
      </c>
    </row>
    <row r="2229" customFormat="false" ht="15" hidden="false" customHeight="false" outlineLevel="0" collapsed="false">
      <c r="A2229" s="526" t="n">
        <v>92439</v>
      </c>
      <c r="B2229" s="526" t="s">
        <v>6841</v>
      </c>
      <c r="C2229" s="526" t="s">
        <v>114</v>
      </c>
      <c r="D2229" s="527" t="n">
        <v>48.69</v>
      </c>
    </row>
    <row r="2230" customFormat="false" ht="15" hidden="false" customHeight="false" outlineLevel="0" collapsed="false">
      <c r="A2230" s="526" t="n">
        <v>92441</v>
      </c>
      <c r="B2230" s="526" t="s">
        <v>6842</v>
      </c>
      <c r="C2230" s="526" t="s">
        <v>114</v>
      </c>
      <c r="D2230" s="527" t="n">
        <v>60.78</v>
      </c>
    </row>
    <row r="2231" customFormat="false" ht="15" hidden="false" customHeight="false" outlineLevel="0" collapsed="false">
      <c r="A2231" s="526" t="n">
        <v>92443</v>
      </c>
      <c r="B2231" s="526" t="s">
        <v>6843</v>
      </c>
      <c r="C2231" s="526" t="s">
        <v>114</v>
      </c>
      <c r="D2231" s="527" t="n">
        <v>44.43</v>
      </c>
    </row>
    <row r="2232" customFormat="false" ht="15" hidden="false" customHeight="false" outlineLevel="0" collapsed="false">
      <c r="A2232" s="526" t="n">
        <v>92445</v>
      </c>
      <c r="B2232" s="526" t="s">
        <v>6844</v>
      </c>
      <c r="C2232" s="526" t="s">
        <v>114</v>
      </c>
      <c r="D2232" s="527" t="n">
        <v>56.08</v>
      </c>
    </row>
    <row r="2233" customFormat="false" ht="15" hidden="false" customHeight="false" outlineLevel="0" collapsed="false">
      <c r="A2233" s="526" t="n">
        <v>92446</v>
      </c>
      <c r="B2233" s="526" t="s">
        <v>6845</v>
      </c>
      <c r="C2233" s="526" t="s">
        <v>114</v>
      </c>
      <c r="D2233" s="527" t="n">
        <v>310.86</v>
      </c>
    </row>
    <row r="2234" customFormat="false" ht="15" hidden="false" customHeight="false" outlineLevel="0" collapsed="false">
      <c r="A2234" s="526" t="n">
        <v>92447</v>
      </c>
      <c r="B2234" s="526" t="s">
        <v>6846</v>
      </c>
      <c r="C2234" s="526" t="s">
        <v>114</v>
      </c>
      <c r="D2234" s="527" t="n">
        <v>213.57</v>
      </c>
    </row>
    <row r="2235" customFormat="false" ht="15" hidden="false" customHeight="false" outlineLevel="0" collapsed="false">
      <c r="A2235" s="526" t="n">
        <v>92448</v>
      </c>
      <c r="B2235" s="526" t="s">
        <v>6847</v>
      </c>
      <c r="C2235" s="526" t="s">
        <v>114</v>
      </c>
      <c r="D2235" s="527" t="n">
        <v>164.89</v>
      </c>
    </row>
    <row r="2236" customFormat="false" ht="15" hidden="false" customHeight="false" outlineLevel="0" collapsed="false">
      <c r="A2236" s="526" t="n">
        <v>92449</v>
      </c>
      <c r="B2236" s="526" t="s">
        <v>6848</v>
      </c>
      <c r="C2236" s="526" t="s">
        <v>114</v>
      </c>
      <c r="D2236" s="527" t="n">
        <v>257.24</v>
      </c>
    </row>
    <row r="2237" customFormat="false" ht="15" hidden="false" customHeight="false" outlineLevel="0" collapsed="false">
      <c r="A2237" s="526" t="n">
        <v>92450</v>
      </c>
      <c r="B2237" s="526" t="s">
        <v>6849</v>
      </c>
      <c r="C2237" s="526" t="s">
        <v>114</v>
      </c>
      <c r="D2237" s="527" t="n">
        <v>261.98</v>
      </c>
    </row>
    <row r="2238" customFormat="false" ht="15" hidden="false" customHeight="false" outlineLevel="0" collapsed="false">
      <c r="A2238" s="526" t="n">
        <v>92451</v>
      </c>
      <c r="B2238" s="526" t="s">
        <v>6850</v>
      </c>
      <c r="C2238" s="526" t="s">
        <v>114</v>
      </c>
      <c r="D2238" s="527" t="n">
        <v>174.32</v>
      </c>
    </row>
    <row r="2239" customFormat="false" ht="15" hidden="false" customHeight="false" outlineLevel="0" collapsed="false">
      <c r="A2239" s="526" t="n">
        <v>92452</v>
      </c>
      <c r="B2239" s="526" t="s">
        <v>6851</v>
      </c>
      <c r="C2239" s="526" t="s">
        <v>114</v>
      </c>
      <c r="D2239" s="527" t="n">
        <v>161.01</v>
      </c>
    </row>
    <row r="2240" customFormat="false" ht="15" hidden="false" customHeight="false" outlineLevel="0" collapsed="false">
      <c r="A2240" s="526" t="n">
        <v>92453</v>
      </c>
      <c r="B2240" s="526" t="s">
        <v>6852</v>
      </c>
      <c r="C2240" s="526" t="s">
        <v>114</v>
      </c>
      <c r="D2240" s="527" t="n">
        <v>220.47</v>
      </c>
    </row>
    <row r="2241" customFormat="false" ht="15" hidden="false" customHeight="false" outlineLevel="0" collapsed="false">
      <c r="A2241" s="526" t="n">
        <v>92454</v>
      </c>
      <c r="B2241" s="526" t="s">
        <v>6853</v>
      </c>
      <c r="C2241" s="526" t="s">
        <v>114</v>
      </c>
      <c r="D2241" s="527" t="n">
        <v>234.24</v>
      </c>
    </row>
    <row r="2242" customFormat="false" ht="15" hidden="false" customHeight="false" outlineLevel="0" collapsed="false">
      <c r="A2242" s="526" t="n">
        <v>92455</v>
      </c>
      <c r="B2242" s="526" t="s">
        <v>6854</v>
      </c>
      <c r="C2242" s="526" t="s">
        <v>114</v>
      </c>
      <c r="D2242" s="527" t="n">
        <v>143.22</v>
      </c>
    </row>
    <row r="2243" customFormat="false" ht="15" hidden="false" customHeight="false" outlineLevel="0" collapsed="false">
      <c r="A2243" s="526" t="n">
        <v>92456</v>
      </c>
      <c r="B2243" s="526" t="s">
        <v>6855</v>
      </c>
      <c r="C2243" s="526" t="s">
        <v>114</v>
      </c>
      <c r="D2243" s="527" t="n">
        <v>132.97</v>
      </c>
    </row>
    <row r="2244" customFormat="false" ht="15" hidden="false" customHeight="false" outlineLevel="0" collapsed="false">
      <c r="A2244" s="526" t="n">
        <v>92457</v>
      </c>
      <c r="B2244" s="526" t="s">
        <v>6856</v>
      </c>
      <c r="C2244" s="526" t="s">
        <v>114</v>
      </c>
      <c r="D2244" s="527" t="n">
        <v>192.18</v>
      </c>
    </row>
    <row r="2245" customFormat="false" ht="15" hidden="false" customHeight="false" outlineLevel="0" collapsed="false">
      <c r="A2245" s="526" t="n">
        <v>92458</v>
      </c>
      <c r="B2245" s="526" t="s">
        <v>6857</v>
      </c>
      <c r="C2245" s="526" t="s">
        <v>114</v>
      </c>
      <c r="D2245" s="527" t="n">
        <v>216.61</v>
      </c>
    </row>
    <row r="2246" customFormat="false" ht="15" hidden="false" customHeight="false" outlineLevel="0" collapsed="false">
      <c r="A2246" s="526" t="n">
        <v>92459</v>
      </c>
      <c r="B2246" s="526" t="s">
        <v>6858</v>
      </c>
      <c r="C2246" s="526" t="s">
        <v>114</v>
      </c>
      <c r="D2246" s="527" t="n">
        <v>122.14</v>
      </c>
    </row>
    <row r="2247" customFormat="false" ht="15" hidden="false" customHeight="false" outlineLevel="0" collapsed="false">
      <c r="A2247" s="526" t="n">
        <v>92460</v>
      </c>
      <c r="B2247" s="526" t="s">
        <v>6859</v>
      </c>
      <c r="C2247" s="526" t="s">
        <v>114</v>
      </c>
      <c r="D2247" s="527" t="n">
        <v>111.37</v>
      </c>
    </row>
    <row r="2248" customFormat="false" ht="15" hidden="false" customHeight="false" outlineLevel="0" collapsed="false">
      <c r="A2248" s="526" t="n">
        <v>92461</v>
      </c>
      <c r="B2248" s="526" t="s">
        <v>6860</v>
      </c>
      <c r="C2248" s="526" t="s">
        <v>114</v>
      </c>
      <c r="D2248" s="527" t="n">
        <v>177.68</v>
      </c>
    </row>
    <row r="2249" customFormat="false" ht="15" hidden="false" customHeight="false" outlineLevel="0" collapsed="false">
      <c r="A2249" s="526" t="n">
        <v>92462</v>
      </c>
      <c r="B2249" s="526" t="s">
        <v>6861</v>
      </c>
      <c r="C2249" s="526" t="s">
        <v>114</v>
      </c>
      <c r="D2249" s="527" t="n">
        <v>205.42</v>
      </c>
    </row>
    <row r="2250" customFormat="false" ht="15" hidden="false" customHeight="false" outlineLevel="0" collapsed="false">
      <c r="A2250" s="526" t="n">
        <v>92463</v>
      </c>
      <c r="B2250" s="526" t="s">
        <v>6862</v>
      </c>
      <c r="C2250" s="526" t="s">
        <v>114</v>
      </c>
      <c r="D2250" s="527" t="n">
        <v>111</v>
      </c>
    </row>
    <row r="2251" customFormat="false" ht="15" hidden="false" customHeight="false" outlineLevel="0" collapsed="false">
      <c r="A2251" s="526" t="n">
        <v>92464</v>
      </c>
      <c r="B2251" s="526" t="s">
        <v>6863</v>
      </c>
      <c r="C2251" s="526" t="s">
        <v>114</v>
      </c>
      <c r="D2251" s="527" t="n">
        <v>104.79</v>
      </c>
    </row>
    <row r="2252" customFormat="false" ht="15" hidden="false" customHeight="false" outlineLevel="0" collapsed="false">
      <c r="A2252" s="526" t="n">
        <v>92465</v>
      </c>
      <c r="B2252" s="526" t="s">
        <v>6864</v>
      </c>
      <c r="C2252" s="526" t="s">
        <v>114</v>
      </c>
      <c r="D2252" s="527" t="n">
        <v>142.41</v>
      </c>
    </row>
    <row r="2253" customFormat="false" ht="15" hidden="false" customHeight="false" outlineLevel="0" collapsed="false">
      <c r="A2253" s="526" t="n">
        <v>92466</v>
      </c>
      <c r="B2253" s="526" t="s">
        <v>6865</v>
      </c>
      <c r="C2253" s="526" t="s">
        <v>114</v>
      </c>
      <c r="D2253" s="527" t="n">
        <v>199.21</v>
      </c>
    </row>
    <row r="2254" customFormat="false" ht="15" hidden="false" customHeight="false" outlineLevel="0" collapsed="false">
      <c r="A2254" s="526" t="n">
        <v>92467</v>
      </c>
      <c r="B2254" s="526" t="s">
        <v>6866</v>
      </c>
      <c r="C2254" s="526" t="s">
        <v>114</v>
      </c>
      <c r="D2254" s="527" t="n">
        <v>91.87</v>
      </c>
    </row>
    <row r="2255" customFormat="false" ht="15" hidden="false" customHeight="false" outlineLevel="0" collapsed="false">
      <c r="A2255" s="526" t="n">
        <v>92468</v>
      </c>
      <c r="B2255" s="526" t="s">
        <v>6867</v>
      </c>
      <c r="C2255" s="526" t="s">
        <v>114</v>
      </c>
      <c r="D2255" s="527" t="n">
        <v>98.91</v>
      </c>
    </row>
    <row r="2256" customFormat="false" ht="15" hidden="false" customHeight="false" outlineLevel="0" collapsed="false">
      <c r="A2256" s="526" t="n">
        <v>92469</v>
      </c>
      <c r="B2256" s="526" t="s">
        <v>6868</v>
      </c>
      <c r="C2256" s="526" t="s">
        <v>114</v>
      </c>
      <c r="D2256" s="527" t="n">
        <v>129.93</v>
      </c>
    </row>
    <row r="2257" customFormat="false" ht="15" hidden="false" customHeight="false" outlineLevel="0" collapsed="false">
      <c r="A2257" s="526" t="n">
        <v>92470</v>
      </c>
      <c r="B2257" s="526" t="s">
        <v>6869</v>
      </c>
      <c r="C2257" s="526" t="s">
        <v>114</v>
      </c>
      <c r="D2257" s="527" t="n">
        <v>192.86</v>
      </c>
    </row>
    <row r="2258" customFormat="false" ht="15" hidden="false" customHeight="false" outlineLevel="0" collapsed="false">
      <c r="A2258" s="526" t="n">
        <v>92471</v>
      </c>
      <c r="B2258" s="526" t="s">
        <v>6870</v>
      </c>
      <c r="C2258" s="526" t="s">
        <v>114</v>
      </c>
      <c r="D2258" s="527" t="n">
        <v>83.93</v>
      </c>
    </row>
    <row r="2259" customFormat="false" ht="15" hidden="false" customHeight="false" outlineLevel="0" collapsed="false">
      <c r="A2259" s="526" t="n">
        <v>92472</v>
      </c>
      <c r="B2259" s="526" t="s">
        <v>6871</v>
      </c>
      <c r="C2259" s="526" t="s">
        <v>114</v>
      </c>
      <c r="D2259" s="527" t="n">
        <v>93.37</v>
      </c>
    </row>
    <row r="2260" customFormat="false" ht="15" hidden="false" customHeight="false" outlineLevel="0" collapsed="false">
      <c r="A2260" s="526" t="n">
        <v>92473</v>
      </c>
      <c r="B2260" s="526" t="s">
        <v>6872</v>
      </c>
      <c r="C2260" s="526" t="s">
        <v>114</v>
      </c>
      <c r="D2260" s="527" t="n">
        <v>119.82</v>
      </c>
    </row>
    <row r="2261" customFormat="false" ht="15" hidden="false" customHeight="false" outlineLevel="0" collapsed="false">
      <c r="A2261" s="526" t="n">
        <v>92474</v>
      </c>
      <c r="B2261" s="526" t="s">
        <v>6873</v>
      </c>
      <c r="C2261" s="526" t="s">
        <v>114</v>
      </c>
      <c r="D2261" s="527" t="n">
        <v>187.4</v>
      </c>
    </row>
    <row r="2262" customFormat="false" ht="15" hidden="false" customHeight="false" outlineLevel="0" collapsed="false">
      <c r="A2262" s="526" t="n">
        <v>92475</v>
      </c>
      <c r="B2262" s="526" t="s">
        <v>6874</v>
      </c>
      <c r="C2262" s="526" t="s">
        <v>114</v>
      </c>
      <c r="D2262" s="527" t="n">
        <v>77.49</v>
      </c>
    </row>
    <row r="2263" customFormat="false" ht="15" hidden="false" customHeight="false" outlineLevel="0" collapsed="false">
      <c r="A2263" s="526" t="n">
        <v>92476</v>
      </c>
      <c r="B2263" s="526" t="s">
        <v>6875</v>
      </c>
      <c r="C2263" s="526" t="s">
        <v>114</v>
      </c>
      <c r="D2263" s="527" t="n">
        <v>88.66</v>
      </c>
    </row>
    <row r="2264" customFormat="false" ht="15" hidden="false" customHeight="false" outlineLevel="0" collapsed="false">
      <c r="A2264" s="526" t="n">
        <v>92477</v>
      </c>
      <c r="B2264" s="526" t="s">
        <v>6876</v>
      </c>
      <c r="C2264" s="526" t="s">
        <v>114</v>
      </c>
      <c r="D2264" s="527" t="n">
        <v>98.22</v>
      </c>
    </row>
    <row r="2265" customFormat="false" ht="15" hidden="false" customHeight="false" outlineLevel="0" collapsed="false">
      <c r="A2265" s="526" t="n">
        <v>92478</v>
      </c>
      <c r="B2265" s="526" t="s">
        <v>6877</v>
      </c>
      <c r="C2265" s="526" t="s">
        <v>114</v>
      </c>
      <c r="D2265" s="527" t="n">
        <v>176.66</v>
      </c>
    </row>
    <row r="2266" customFormat="false" ht="15" hidden="false" customHeight="false" outlineLevel="0" collapsed="false">
      <c r="A2266" s="526" t="n">
        <v>92479</v>
      </c>
      <c r="B2266" s="526" t="s">
        <v>6878</v>
      </c>
      <c r="C2266" s="526" t="s">
        <v>114</v>
      </c>
      <c r="D2266" s="527" t="n">
        <v>63.73</v>
      </c>
    </row>
    <row r="2267" customFormat="false" ht="15" hidden="false" customHeight="false" outlineLevel="0" collapsed="false">
      <c r="A2267" s="526" t="n">
        <v>92480</v>
      </c>
      <c r="B2267" s="526" t="s">
        <v>6879</v>
      </c>
      <c r="C2267" s="526" t="s">
        <v>114</v>
      </c>
      <c r="D2267" s="527" t="n">
        <v>79.26</v>
      </c>
    </row>
    <row r="2268" customFormat="false" ht="15" hidden="false" customHeight="false" outlineLevel="0" collapsed="false">
      <c r="A2268" s="526" t="n">
        <v>92482</v>
      </c>
      <c r="B2268" s="526" t="s">
        <v>6880</v>
      </c>
      <c r="C2268" s="526" t="s">
        <v>114</v>
      </c>
      <c r="D2268" s="527" t="n">
        <v>350.21</v>
      </c>
    </row>
    <row r="2269" customFormat="false" ht="15" hidden="false" customHeight="false" outlineLevel="0" collapsed="false">
      <c r="A2269" s="526" t="n">
        <v>92484</v>
      </c>
      <c r="B2269" s="526" t="s">
        <v>6881</v>
      </c>
      <c r="C2269" s="526" t="s">
        <v>114</v>
      </c>
      <c r="D2269" s="527" t="n">
        <v>237.79</v>
      </c>
    </row>
    <row r="2270" customFormat="false" ht="15" hidden="false" customHeight="false" outlineLevel="0" collapsed="false">
      <c r="A2270" s="526" t="n">
        <v>92486</v>
      </c>
      <c r="B2270" s="526" t="s">
        <v>6882</v>
      </c>
      <c r="C2270" s="526" t="s">
        <v>114</v>
      </c>
      <c r="D2270" s="527" t="n">
        <v>167</v>
      </c>
    </row>
    <row r="2271" customFormat="false" ht="15" hidden="false" customHeight="false" outlineLevel="0" collapsed="false">
      <c r="A2271" s="526" t="n">
        <v>92488</v>
      </c>
      <c r="B2271" s="526" t="s">
        <v>6883</v>
      </c>
      <c r="C2271" s="526" t="s">
        <v>114</v>
      </c>
      <c r="D2271" s="527" t="n">
        <v>99.99</v>
      </c>
    </row>
    <row r="2272" customFormat="false" ht="15" hidden="false" customHeight="false" outlineLevel="0" collapsed="false">
      <c r="A2272" s="526" t="n">
        <v>92490</v>
      </c>
      <c r="B2272" s="526" t="s">
        <v>6884</v>
      </c>
      <c r="C2272" s="526" t="s">
        <v>114</v>
      </c>
      <c r="D2272" s="527" t="n">
        <v>69.69</v>
      </c>
    </row>
    <row r="2273" customFormat="false" ht="15" hidden="false" customHeight="false" outlineLevel="0" collapsed="false">
      <c r="A2273" s="526" t="n">
        <v>92492</v>
      </c>
      <c r="B2273" s="526" t="s">
        <v>6885</v>
      </c>
      <c r="C2273" s="526" t="s">
        <v>114</v>
      </c>
      <c r="D2273" s="527" t="n">
        <v>94.79</v>
      </c>
    </row>
    <row r="2274" customFormat="false" ht="15" hidden="false" customHeight="false" outlineLevel="0" collapsed="false">
      <c r="A2274" s="526" t="n">
        <v>92494</v>
      </c>
      <c r="B2274" s="526" t="s">
        <v>6886</v>
      </c>
      <c r="C2274" s="526" t="s">
        <v>114</v>
      </c>
      <c r="D2274" s="527" t="n">
        <v>65.53</v>
      </c>
    </row>
    <row r="2275" customFormat="false" ht="15" hidden="false" customHeight="false" outlineLevel="0" collapsed="false">
      <c r="A2275" s="526" t="n">
        <v>92496</v>
      </c>
      <c r="B2275" s="526" t="s">
        <v>6887</v>
      </c>
      <c r="C2275" s="526" t="s">
        <v>114</v>
      </c>
      <c r="D2275" s="527" t="n">
        <v>90.42</v>
      </c>
    </row>
    <row r="2276" customFormat="false" ht="15" hidden="false" customHeight="false" outlineLevel="0" collapsed="false">
      <c r="A2276" s="526" t="n">
        <v>92498</v>
      </c>
      <c r="B2276" s="526" t="s">
        <v>6888</v>
      </c>
      <c r="C2276" s="526" t="s">
        <v>114</v>
      </c>
      <c r="D2276" s="527" t="n">
        <v>62.05</v>
      </c>
    </row>
    <row r="2277" customFormat="false" ht="15" hidden="false" customHeight="false" outlineLevel="0" collapsed="false">
      <c r="A2277" s="526" t="n">
        <v>92500</v>
      </c>
      <c r="B2277" s="526" t="s">
        <v>6889</v>
      </c>
      <c r="C2277" s="526" t="s">
        <v>114</v>
      </c>
      <c r="D2277" s="527" t="n">
        <v>86.9</v>
      </c>
    </row>
    <row r="2278" customFormat="false" ht="15" hidden="false" customHeight="false" outlineLevel="0" collapsed="false">
      <c r="A2278" s="526" t="n">
        <v>92502</v>
      </c>
      <c r="B2278" s="526" t="s">
        <v>6890</v>
      </c>
      <c r="C2278" s="526" t="s">
        <v>114</v>
      </c>
      <c r="D2278" s="527" t="n">
        <v>59.38</v>
      </c>
    </row>
    <row r="2279" customFormat="false" ht="15" hidden="false" customHeight="false" outlineLevel="0" collapsed="false">
      <c r="A2279" s="526" t="n">
        <v>92504</v>
      </c>
      <c r="B2279" s="526" t="s">
        <v>6891</v>
      </c>
      <c r="C2279" s="526" t="s">
        <v>114</v>
      </c>
      <c r="D2279" s="527" t="n">
        <v>80.47</v>
      </c>
    </row>
    <row r="2280" customFormat="false" ht="15" hidden="false" customHeight="false" outlineLevel="0" collapsed="false">
      <c r="A2280" s="526" t="n">
        <v>92506</v>
      </c>
      <c r="B2280" s="526" t="s">
        <v>6892</v>
      </c>
      <c r="C2280" s="526" t="s">
        <v>114</v>
      </c>
      <c r="D2280" s="527" t="n">
        <v>54.46</v>
      </c>
    </row>
    <row r="2281" customFormat="false" ht="15" hidden="false" customHeight="false" outlineLevel="0" collapsed="false">
      <c r="A2281" s="526" t="n">
        <v>92508</v>
      </c>
      <c r="B2281" s="526" t="s">
        <v>6893</v>
      </c>
      <c r="C2281" s="526" t="s">
        <v>114</v>
      </c>
      <c r="D2281" s="527" t="n">
        <v>98.35</v>
      </c>
    </row>
    <row r="2282" customFormat="false" ht="15" hidden="false" customHeight="false" outlineLevel="0" collapsed="false">
      <c r="A2282" s="526" t="n">
        <v>92510</v>
      </c>
      <c r="B2282" s="526" t="s">
        <v>6894</v>
      </c>
      <c r="C2282" s="526" t="s">
        <v>114</v>
      </c>
      <c r="D2282" s="527" t="n">
        <v>66.24</v>
      </c>
    </row>
    <row r="2283" customFormat="false" ht="15" hidden="false" customHeight="false" outlineLevel="0" collapsed="false">
      <c r="A2283" s="526" t="n">
        <v>92512</v>
      </c>
      <c r="B2283" s="526" t="s">
        <v>6895</v>
      </c>
      <c r="C2283" s="526" t="s">
        <v>114</v>
      </c>
      <c r="D2283" s="527" t="n">
        <v>84.66</v>
      </c>
    </row>
    <row r="2284" customFormat="false" ht="15" hidden="false" customHeight="false" outlineLevel="0" collapsed="false">
      <c r="A2284" s="526" t="n">
        <v>92514</v>
      </c>
      <c r="B2284" s="526" t="s">
        <v>6896</v>
      </c>
      <c r="C2284" s="526" t="s">
        <v>114</v>
      </c>
      <c r="D2284" s="527" t="n">
        <v>53.67</v>
      </c>
    </row>
    <row r="2285" customFormat="false" ht="15" hidden="false" customHeight="false" outlineLevel="0" collapsed="false">
      <c r="A2285" s="526" t="n">
        <v>92515</v>
      </c>
      <c r="B2285" s="526" t="s">
        <v>6897</v>
      </c>
      <c r="C2285" s="526" t="s">
        <v>114</v>
      </c>
      <c r="D2285" s="527" t="n">
        <v>77.7</v>
      </c>
    </row>
    <row r="2286" customFormat="false" ht="15" hidden="false" customHeight="false" outlineLevel="0" collapsed="false">
      <c r="A2286" s="526" t="n">
        <v>92518</v>
      </c>
      <c r="B2286" s="526" t="s">
        <v>6898</v>
      </c>
      <c r="C2286" s="526" t="s">
        <v>114</v>
      </c>
      <c r="D2286" s="527" t="n">
        <v>47.76</v>
      </c>
    </row>
    <row r="2287" customFormat="false" ht="15" hidden="false" customHeight="false" outlineLevel="0" collapsed="false">
      <c r="A2287" s="526" t="n">
        <v>92520</v>
      </c>
      <c r="B2287" s="526" t="s">
        <v>6899</v>
      </c>
      <c r="C2287" s="526" t="s">
        <v>114</v>
      </c>
      <c r="D2287" s="527" t="n">
        <v>73.05</v>
      </c>
    </row>
    <row r="2288" customFormat="false" ht="15" hidden="false" customHeight="false" outlineLevel="0" collapsed="false">
      <c r="A2288" s="526" t="n">
        <v>92522</v>
      </c>
      <c r="B2288" s="526" t="s">
        <v>6900</v>
      </c>
      <c r="C2288" s="526" t="s">
        <v>114</v>
      </c>
      <c r="D2288" s="527" t="n">
        <v>44.1</v>
      </c>
    </row>
    <row r="2289" customFormat="false" ht="15" hidden="false" customHeight="false" outlineLevel="0" collapsed="false">
      <c r="A2289" s="526" t="n">
        <v>92524</v>
      </c>
      <c r="B2289" s="526" t="s">
        <v>6901</v>
      </c>
      <c r="C2289" s="526" t="s">
        <v>114</v>
      </c>
      <c r="D2289" s="527" t="n">
        <v>72.45</v>
      </c>
    </row>
    <row r="2290" customFormat="false" ht="15" hidden="false" customHeight="false" outlineLevel="0" collapsed="false">
      <c r="A2290" s="526" t="n">
        <v>92526</v>
      </c>
      <c r="B2290" s="526" t="s">
        <v>6902</v>
      </c>
      <c r="C2290" s="526" t="s">
        <v>114</v>
      </c>
      <c r="D2290" s="527" t="n">
        <v>44.4</v>
      </c>
    </row>
    <row r="2291" customFormat="false" ht="15" hidden="false" customHeight="false" outlineLevel="0" collapsed="false">
      <c r="A2291" s="526" t="n">
        <v>92528</v>
      </c>
      <c r="B2291" s="526" t="s">
        <v>6903</v>
      </c>
      <c r="C2291" s="526" t="s">
        <v>114</v>
      </c>
      <c r="D2291" s="527" t="n">
        <v>69.38</v>
      </c>
    </row>
    <row r="2292" customFormat="false" ht="15" hidden="false" customHeight="false" outlineLevel="0" collapsed="false">
      <c r="A2292" s="526" t="n">
        <v>92530</v>
      </c>
      <c r="B2292" s="526" t="s">
        <v>6904</v>
      </c>
      <c r="C2292" s="526" t="s">
        <v>114</v>
      </c>
      <c r="D2292" s="527" t="n">
        <v>42.18</v>
      </c>
    </row>
    <row r="2293" customFormat="false" ht="15" hidden="false" customHeight="false" outlineLevel="0" collapsed="false">
      <c r="A2293" s="526" t="n">
        <v>92532</v>
      </c>
      <c r="B2293" s="526" t="s">
        <v>6905</v>
      </c>
      <c r="C2293" s="526" t="s">
        <v>114</v>
      </c>
      <c r="D2293" s="527" t="n">
        <v>66.71</v>
      </c>
    </row>
    <row r="2294" customFormat="false" ht="15" hidden="false" customHeight="false" outlineLevel="0" collapsed="false">
      <c r="A2294" s="526" t="n">
        <v>92534</v>
      </c>
      <c r="B2294" s="526" t="s">
        <v>6906</v>
      </c>
      <c r="C2294" s="526" t="s">
        <v>114</v>
      </c>
      <c r="D2294" s="527" t="n">
        <v>40.26</v>
      </c>
    </row>
    <row r="2295" customFormat="false" ht="15" hidden="false" customHeight="false" outlineLevel="0" collapsed="false">
      <c r="A2295" s="526" t="n">
        <v>92536</v>
      </c>
      <c r="B2295" s="526" t="s">
        <v>6907</v>
      </c>
      <c r="C2295" s="526" t="s">
        <v>114</v>
      </c>
      <c r="D2295" s="527" t="n">
        <v>61.59</v>
      </c>
    </row>
    <row r="2296" customFormat="false" ht="15" hidden="false" customHeight="false" outlineLevel="0" collapsed="false">
      <c r="A2296" s="526" t="n">
        <v>92538</v>
      </c>
      <c r="B2296" s="526" t="s">
        <v>6908</v>
      </c>
      <c r="C2296" s="526" t="s">
        <v>114</v>
      </c>
      <c r="D2296" s="527" t="n">
        <v>36.48</v>
      </c>
    </row>
    <row r="2297" customFormat="false" ht="15" hidden="false" customHeight="false" outlineLevel="0" collapsed="false">
      <c r="A2297" s="526" t="n">
        <v>96252</v>
      </c>
      <c r="B2297" s="526" t="s">
        <v>6909</v>
      </c>
      <c r="C2297" s="526" t="s">
        <v>114</v>
      </c>
      <c r="D2297" s="527" t="n">
        <v>239.06</v>
      </c>
    </row>
    <row r="2298" customFormat="false" ht="15" hidden="false" customHeight="false" outlineLevel="0" collapsed="false">
      <c r="A2298" s="526" t="n">
        <v>96257</v>
      </c>
      <c r="B2298" s="526" t="s">
        <v>6910</v>
      </c>
      <c r="C2298" s="526" t="s">
        <v>114</v>
      </c>
      <c r="D2298" s="527" t="n">
        <v>195.62</v>
      </c>
    </row>
    <row r="2299" customFormat="false" ht="15" hidden="false" customHeight="false" outlineLevel="0" collapsed="false">
      <c r="A2299" s="526" t="n">
        <v>96258</v>
      </c>
      <c r="B2299" s="526" t="s">
        <v>6911</v>
      </c>
      <c r="C2299" s="526" t="s">
        <v>114</v>
      </c>
      <c r="D2299" s="527" t="n">
        <v>183.46</v>
      </c>
    </row>
    <row r="2300" customFormat="false" ht="15" hidden="false" customHeight="false" outlineLevel="0" collapsed="false">
      <c r="A2300" s="526" t="n">
        <v>96259</v>
      </c>
      <c r="B2300" s="526" t="s">
        <v>6912</v>
      </c>
      <c r="C2300" s="526" t="s">
        <v>114</v>
      </c>
      <c r="D2300" s="527" t="n">
        <v>218.44</v>
      </c>
    </row>
    <row r="2301" customFormat="false" ht="15" hidden="false" customHeight="false" outlineLevel="0" collapsed="false">
      <c r="A2301" s="526" t="n">
        <v>96529</v>
      </c>
      <c r="B2301" s="526" t="s">
        <v>6913</v>
      </c>
      <c r="C2301" s="526" t="s">
        <v>114</v>
      </c>
      <c r="D2301" s="527" t="n">
        <v>357.33</v>
      </c>
    </row>
    <row r="2302" customFormat="false" ht="15" hidden="false" customHeight="false" outlineLevel="0" collapsed="false">
      <c r="A2302" s="526" t="n">
        <v>96530</v>
      </c>
      <c r="B2302" s="526" t="s">
        <v>6914</v>
      </c>
      <c r="C2302" s="526" t="s">
        <v>114</v>
      </c>
      <c r="D2302" s="527" t="n">
        <v>200.72</v>
      </c>
    </row>
    <row r="2303" customFormat="false" ht="15" hidden="false" customHeight="false" outlineLevel="0" collapsed="false">
      <c r="A2303" s="526" t="n">
        <v>96531</v>
      </c>
      <c r="B2303" s="526" t="s">
        <v>144</v>
      </c>
      <c r="C2303" s="526" t="s">
        <v>114</v>
      </c>
      <c r="D2303" s="527" t="n">
        <v>136.34</v>
      </c>
    </row>
    <row r="2304" customFormat="false" ht="15" hidden="false" customHeight="false" outlineLevel="0" collapsed="false">
      <c r="A2304" s="526" t="n">
        <v>96532</v>
      </c>
      <c r="B2304" s="526" t="s">
        <v>6915</v>
      </c>
      <c r="C2304" s="526" t="s">
        <v>114</v>
      </c>
      <c r="D2304" s="527" t="n">
        <v>222.88</v>
      </c>
    </row>
    <row r="2305" customFormat="false" ht="15" hidden="false" customHeight="false" outlineLevel="0" collapsed="false">
      <c r="A2305" s="526" t="n">
        <v>96533</v>
      </c>
      <c r="B2305" s="526" t="s">
        <v>6916</v>
      </c>
      <c r="C2305" s="526" t="s">
        <v>114</v>
      </c>
      <c r="D2305" s="527" t="n">
        <v>121.56</v>
      </c>
    </row>
    <row r="2306" customFormat="false" ht="15" hidden="false" customHeight="false" outlineLevel="0" collapsed="false">
      <c r="A2306" s="526" t="n">
        <v>96534</v>
      </c>
      <c r="B2306" s="526" t="s">
        <v>6917</v>
      </c>
      <c r="C2306" s="526" t="s">
        <v>114</v>
      </c>
      <c r="D2306" s="527" t="n">
        <v>92.6</v>
      </c>
    </row>
    <row r="2307" customFormat="false" ht="15" hidden="false" customHeight="false" outlineLevel="0" collapsed="false">
      <c r="A2307" s="526" t="n">
        <v>96535</v>
      </c>
      <c r="B2307" s="526" t="s">
        <v>6918</v>
      </c>
      <c r="C2307" s="526" t="s">
        <v>114</v>
      </c>
      <c r="D2307" s="527" t="n">
        <v>152.89</v>
      </c>
    </row>
    <row r="2308" customFormat="false" ht="15" hidden="false" customHeight="false" outlineLevel="0" collapsed="false">
      <c r="A2308" s="526" t="n">
        <v>96536</v>
      </c>
      <c r="B2308" s="526" t="s">
        <v>6919</v>
      </c>
      <c r="C2308" s="526" t="s">
        <v>114</v>
      </c>
      <c r="D2308" s="527" t="n">
        <v>80.39</v>
      </c>
    </row>
    <row r="2309" customFormat="false" ht="15" hidden="false" customHeight="false" outlineLevel="0" collapsed="false">
      <c r="A2309" s="526" t="n">
        <v>96537</v>
      </c>
      <c r="B2309" s="526" t="s">
        <v>6920</v>
      </c>
      <c r="C2309" s="526" t="s">
        <v>114</v>
      </c>
      <c r="D2309" s="527" t="n">
        <v>188.84</v>
      </c>
    </row>
    <row r="2310" customFormat="false" ht="15" hidden="false" customHeight="false" outlineLevel="0" collapsed="false">
      <c r="A2310" s="526" t="n">
        <v>96538</v>
      </c>
      <c r="B2310" s="526" t="s">
        <v>6921</v>
      </c>
      <c r="C2310" s="526" t="s">
        <v>114</v>
      </c>
      <c r="D2310" s="527" t="n">
        <v>258.78</v>
      </c>
    </row>
    <row r="2311" customFormat="false" ht="15" hidden="false" customHeight="false" outlineLevel="0" collapsed="false">
      <c r="A2311" s="526" t="n">
        <v>96539</v>
      </c>
      <c r="B2311" s="526" t="s">
        <v>6922</v>
      </c>
      <c r="C2311" s="526" t="s">
        <v>114</v>
      </c>
      <c r="D2311" s="527" t="n">
        <v>117.36</v>
      </c>
    </row>
    <row r="2312" customFormat="false" ht="15" hidden="false" customHeight="false" outlineLevel="0" collapsed="false">
      <c r="A2312" s="526" t="n">
        <v>96540</v>
      </c>
      <c r="B2312" s="526" t="s">
        <v>6923</v>
      </c>
      <c r="C2312" s="526" t="s">
        <v>114</v>
      </c>
      <c r="D2312" s="527" t="n">
        <v>130.39</v>
      </c>
    </row>
    <row r="2313" customFormat="false" ht="15" hidden="false" customHeight="false" outlineLevel="0" collapsed="false">
      <c r="A2313" s="526" t="n">
        <v>96541</v>
      </c>
      <c r="B2313" s="526" t="s">
        <v>6924</v>
      </c>
      <c r="C2313" s="526" t="s">
        <v>114</v>
      </c>
      <c r="D2313" s="527" t="n">
        <v>182.92</v>
      </c>
    </row>
    <row r="2314" customFormat="false" ht="15" hidden="false" customHeight="false" outlineLevel="0" collapsed="false">
      <c r="A2314" s="526" t="n">
        <v>96542</v>
      </c>
      <c r="B2314" s="526" t="s">
        <v>6925</v>
      </c>
      <c r="C2314" s="526" t="s">
        <v>114</v>
      </c>
      <c r="D2314" s="527" t="n">
        <v>87.95</v>
      </c>
    </row>
    <row r="2315" customFormat="false" ht="15" hidden="false" customHeight="false" outlineLevel="0" collapsed="false">
      <c r="A2315" s="526" t="n">
        <v>96543</v>
      </c>
      <c r="B2315" s="526" t="s">
        <v>203</v>
      </c>
      <c r="C2315" s="526" t="s">
        <v>116</v>
      </c>
      <c r="D2315" s="527" t="n">
        <v>18.44</v>
      </c>
    </row>
    <row r="2316" customFormat="false" ht="15" hidden="false" customHeight="false" outlineLevel="0" collapsed="false">
      <c r="A2316" s="526" t="n">
        <v>97747</v>
      </c>
      <c r="B2316" s="526" t="s">
        <v>6926</v>
      </c>
      <c r="C2316" s="526" t="s">
        <v>114</v>
      </c>
      <c r="D2316" s="527" t="n">
        <v>203.19</v>
      </c>
    </row>
    <row r="2317" customFormat="false" ht="15" hidden="false" customHeight="false" outlineLevel="0" collapsed="false">
      <c r="A2317" s="526" t="n">
        <v>101791</v>
      </c>
      <c r="B2317" s="526" t="s">
        <v>6927</v>
      </c>
      <c r="C2317" s="526" t="s">
        <v>120</v>
      </c>
      <c r="D2317" s="527" t="n">
        <v>24.93</v>
      </c>
    </row>
    <row r="2318" customFormat="false" ht="15" hidden="false" customHeight="false" outlineLevel="0" collapsed="false">
      <c r="A2318" s="526" t="n">
        <v>101792</v>
      </c>
      <c r="B2318" s="526" t="s">
        <v>6928</v>
      </c>
      <c r="C2318" s="526" t="s">
        <v>128</v>
      </c>
      <c r="D2318" s="527" t="n">
        <v>16.45</v>
      </c>
    </row>
    <row r="2319" customFormat="false" ht="15" hidden="false" customHeight="false" outlineLevel="0" collapsed="false">
      <c r="A2319" s="526" t="n">
        <v>101793</v>
      </c>
      <c r="B2319" s="526" t="s">
        <v>6929</v>
      </c>
      <c r="C2319" s="526" t="s">
        <v>128</v>
      </c>
      <c r="D2319" s="527" t="n">
        <v>24.79</v>
      </c>
    </row>
    <row r="2320" customFormat="false" ht="15" hidden="false" customHeight="false" outlineLevel="0" collapsed="false">
      <c r="A2320" s="526" t="n">
        <v>101969</v>
      </c>
      <c r="B2320" s="526" t="s">
        <v>6930</v>
      </c>
      <c r="C2320" s="526" t="s">
        <v>114</v>
      </c>
      <c r="D2320" s="527" t="n">
        <v>173.45</v>
      </c>
    </row>
    <row r="2321" customFormat="false" ht="15" hidden="false" customHeight="false" outlineLevel="0" collapsed="false">
      <c r="A2321" s="526" t="n">
        <v>101971</v>
      </c>
      <c r="B2321" s="526" t="s">
        <v>6931</v>
      </c>
      <c r="C2321" s="526" t="s">
        <v>114</v>
      </c>
      <c r="D2321" s="527" t="n">
        <v>137.21</v>
      </c>
    </row>
    <row r="2322" customFormat="false" ht="15" hidden="false" customHeight="false" outlineLevel="0" collapsed="false">
      <c r="A2322" s="526" t="n">
        <v>101973</v>
      </c>
      <c r="B2322" s="526" t="s">
        <v>6932</v>
      </c>
      <c r="C2322" s="526" t="s">
        <v>114</v>
      </c>
      <c r="D2322" s="527" t="n">
        <v>229.18</v>
      </c>
    </row>
    <row r="2323" customFormat="false" ht="15" hidden="false" customHeight="false" outlineLevel="0" collapsed="false">
      <c r="A2323" s="526" t="n">
        <v>101974</v>
      </c>
      <c r="B2323" s="526" t="s">
        <v>6933</v>
      </c>
      <c r="C2323" s="526" t="s">
        <v>114</v>
      </c>
      <c r="D2323" s="527" t="n">
        <v>493.64</v>
      </c>
    </row>
    <row r="2324" customFormat="false" ht="15" hidden="false" customHeight="false" outlineLevel="0" collapsed="false">
      <c r="A2324" s="526" t="n">
        <v>101975</v>
      </c>
      <c r="B2324" s="526" t="s">
        <v>6934</v>
      </c>
      <c r="C2324" s="526" t="s">
        <v>114</v>
      </c>
      <c r="D2324" s="527" t="n">
        <v>421.07</v>
      </c>
    </row>
    <row r="2325" customFormat="false" ht="15" hidden="false" customHeight="false" outlineLevel="0" collapsed="false">
      <c r="A2325" s="526" t="n">
        <v>101977</v>
      </c>
      <c r="B2325" s="526" t="s">
        <v>6935</v>
      </c>
      <c r="C2325" s="526" t="s">
        <v>114</v>
      </c>
      <c r="D2325" s="527" t="n">
        <v>283.49</v>
      </c>
    </row>
    <row r="2326" customFormat="false" ht="15" hidden="false" customHeight="false" outlineLevel="0" collapsed="false">
      <c r="A2326" s="526" t="n">
        <v>101980</v>
      </c>
      <c r="B2326" s="526" t="s">
        <v>6936</v>
      </c>
      <c r="C2326" s="526" t="s">
        <v>114</v>
      </c>
      <c r="D2326" s="527" t="n">
        <v>260.24</v>
      </c>
    </row>
    <row r="2327" customFormat="false" ht="15" hidden="false" customHeight="false" outlineLevel="0" collapsed="false">
      <c r="A2327" s="526" t="n">
        <v>101981</v>
      </c>
      <c r="B2327" s="526" t="s">
        <v>6937</v>
      </c>
      <c r="C2327" s="526" t="s">
        <v>114</v>
      </c>
      <c r="D2327" s="527" t="n">
        <v>223.41</v>
      </c>
    </row>
    <row r="2328" customFormat="false" ht="15" hidden="false" customHeight="false" outlineLevel="0" collapsed="false">
      <c r="A2328" s="526" t="n">
        <v>101982</v>
      </c>
      <c r="B2328" s="526" t="s">
        <v>6938</v>
      </c>
      <c r="C2328" s="526" t="s">
        <v>114</v>
      </c>
      <c r="D2328" s="527" t="n">
        <v>199.12</v>
      </c>
    </row>
    <row r="2329" customFormat="false" ht="15" hidden="false" customHeight="false" outlineLevel="0" collapsed="false">
      <c r="A2329" s="526" t="n">
        <v>101983</v>
      </c>
      <c r="B2329" s="526" t="s">
        <v>6939</v>
      </c>
      <c r="C2329" s="526" t="s">
        <v>114</v>
      </c>
      <c r="D2329" s="527" t="n">
        <v>183.85</v>
      </c>
    </row>
    <row r="2330" customFormat="false" ht="15" hidden="false" customHeight="false" outlineLevel="0" collapsed="false">
      <c r="A2330" s="526" t="n">
        <v>101985</v>
      </c>
      <c r="B2330" s="526" t="s">
        <v>6940</v>
      </c>
      <c r="C2330" s="526" t="s">
        <v>114</v>
      </c>
      <c r="D2330" s="527" t="n">
        <v>178.9</v>
      </c>
    </row>
    <row r="2331" customFormat="false" ht="15" hidden="false" customHeight="false" outlineLevel="0" collapsed="false">
      <c r="A2331" s="526" t="n">
        <v>101986</v>
      </c>
      <c r="B2331" s="526" t="s">
        <v>6941</v>
      </c>
      <c r="C2331" s="526" t="s">
        <v>114</v>
      </c>
      <c r="D2331" s="527" t="n">
        <v>132.83</v>
      </c>
    </row>
    <row r="2332" customFormat="false" ht="15" hidden="false" customHeight="false" outlineLevel="0" collapsed="false">
      <c r="A2332" s="526" t="n">
        <v>101987</v>
      </c>
      <c r="B2332" s="526" t="s">
        <v>6942</v>
      </c>
      <c r="C2332" s="526" t="s">
        <v>114</v>
      </c>
      <c r="D2332" s="527" t="n">
        <v>271.71</v>
      </c>
    </row>
    <row r="2333" customFormat="false" ht="15" hidden="false" customHeight="false" outlineLevel="0" collapsed="false">
      <c r="A2333" s="526" t="n">
        <v>101988</v>
      </c>
      <c r="B2333" s="526" t="s">
        <v>6943</v>
      </c>
      <c r="C2333" s="526" t="s">
        <v>114</v>
      </c>
      <c r="D2333" s="527" t="n">
        <v>180.62</v>
      </c>
    </row>
    <row r="2334" customFormat="false" ht="15" hidden="false" customHeight="false" outlineLevel="0" collapsed="false">
      <c r="A2334" s="526" t="n">
        <v>101989</v>
      </c>
      <c r="B2334" s="526" t="s">
        <v>6944</v>
      </c>
      <c r="C2334" s="526" t="s">
        <v>114</v>
      </c>
      <c r="D2334" s="527" t="n">
        <v>144.84</v>
      </c>
    </row>
    <row r="2335" customFormat="false" ht="15" hidden="false" customHeight="false" outlineLevel="0" collapsed="false">
      <c r="A2335" s="526" t="n">
        <v>101990</v>
      </c>
      <c r="B2335" s="526" t="s">
        <v>6945</v>
      </c>
      <c r="C2335" s="526" t="s">
        <v>114</v>
      </c>
      <c r="D2335" s="527" t="n">
        <v>246.63</v>
      </c>
    </row>
    <row r="2336" customFormat="false" ht="15" hidden="false" customHeight="false" outlineLevel="0" collapsed="false">
      <c r="A2336" s="526" t="n">
        <v>101991</v>
      </c>
      <c r="B2336" s="526" t="s">
        <v>6946</v>
      </c>
      <c r="C2336" s="526" t="s">
        <v>114</v>
      </c>
      <c r="D2336" s="527" t="n">
        <v>179.65</v>
      </c>
    </row>
    <row r="2337" customFormat="false" ht="15" hidden="false" customHeight="false" outlineLevel="0" collapsed="false">
      <c r="A2337" s="526" t="n">
        <v>101992</v>
      </c>
      <c r="B2337" s="526" t="s">
        <v>6947</v>
      </c>
      <c r="C2337" s="526" t="s">
        <v>114</v>
      </c>
      <c r="D2337" s="527" t="n">
        <v>135.6</v>
      </c>
    </row>
    <row r="2338" customFormat="false" ht="15" hidden="false" customHeight="false" outlineLevel="0" collapsed="false">
      <c r="A2338" s="526" t="n">
        <v>101993</v>
      </c>
      <c r="B2338" s="526" t="s">
        <v>6948</v>
      </c>
      <c r="C2338" s="526" t="s">
        <v>114</v>
      </c>
      <c r="D2338" s="527" t="n">
        <v>319.85</v>
      </c>
    </row>
    <row r="2339" customFormat="false" ht="15" hidden="false" customHeight="false" outlineLevel="0" collapsed="false">
      <c r="A2339" s="526" t="n">
        <v>101994</v>
      </c>
      <c r="B2339" s="526" t="s">
        <v>6949</v>
      </c>
      <c r="C2339" s="526" t="s">
        <v>114</v>
      </c>
      <c r="D2339" s="527" t="n">
        <v>191.13</v>
      </c>
    </row>
    <row r="2340" customFormat="false" ht="15" hidden="false" customHeight="false" outlineLevel="0" collapsed="false">
      <c r="A2340" s="526" t="n">
        <v>101995</v>
      </c>
      <c r="B2340" s="526" t="s">
        <v>6950</v>
      </c>
      <c r="C2340" s="526" t="s">
        <v>114</v>
      </c>
      <c r="D2340" s="527" t="n">
        <v>150.96</v>
      </c>
    </row>
    <row r="2341" customFormat="false" ht="15" hidden="false" customHeight="false" outlineLevel="0" collapsed="false">
      <c r="A2341" s="526" t="n">
        <v>101996</v>
      </c>
      <c r="B2341" s="526" t="s">
        <v>6951</v>
      </c>
      <c r="C2341" s="526" t="s">
        <v>114</v>
      </c>
      <c r="D2341" s="527" t="n">
        <v>265.73</v>
      </c>
    </row>
    <row r="2342" customFormat="false" ht="15" hidden="false" customHeight="false" outlineLevel="0" collapsed="false">
      <c r="A2342" s="526" t="n">
        <v>101997</v>
      </c>
      <c r="B2342" s="526" t="s">
        <v>6952</v>
      </c>
      <c r="C2342" s="526" t="s">
        <v>114</v>
      </c>
      <c r="D2342" s="527" t="n">
        <v>179.11</v>
      </c>
    </row>
    <row r="2343" customFormat="false" ht="15" hidden="false" customHeight="false" outlineLevel="0" collapsed="false">
      <c r="A2343" s="526" t="n">
        <v>101998</v>
      </c>
      <c r="B2343" s="526" t="s">
        <v>6953</v>
      </c>
      <c r="C2343" s="526" t="s">
        <v>114</v>
      </c>
      <c r="D2343" s="527" t="n">
        <v>134.07</v>
      </c>
    </row>
    <row r="2344" customFormat="false" ht="15" hidden="false" customHeight="false" outlineLevel="0" collapsed="false">
      <c r="A2344" s="526" t="n">
        <v>101999</v>
      </c>
      <c r="B2344" s="526" t="s">
        <v>6954</v>
      </c>
      <c r="C2344" s="526" t="s">
        <v>114</v>
      </c>
      <c r="D2344" s="527" t="n">
        <v>343.18</v>
      </c>
    </row>
    <row r="2345" customFormat="false" ht="15" hidden="false" customHeight="false" outlineLevel="0" collapsed="false">
      <c r="A2345" s="526" t="n">
        <v>102000</v>
      </c>
      <c r="B2345" s="526" t="s">
        <v>6955</v>
      </c>
      <c r="C2345" s="526" t="s">
        <v>114</v>
      </c>
      <c r="D2345" s="527" t="n">
        <v>511.91</v>
      </c>
    </row>
    <row r="2346" customFormat="false" ht="15" hidden="false" customHeight="false" outlineLevel="0" collapsed="false">
      <c r="A2346" s="526" t="n">
        <v>102001</v>
      </c>
      <c r="B2346" s="526" t="s">
        <v>6956</v>
      </c>
      <c r="C2346" s="526" t="s">
        <v>114</v>
      </c>
      <c r="D2346" s="527" t="n">
        <v>442.83</v>
      </c>
    </row>
    <row r="2347" customFormat="false" ht="15" hidden="false" customHeight="false" outlineLevel="0" collapsed="false">
      <c r="A2347" s="526" t="n">
        <v>102002</v>
      </c>
      <c r="B2347" s="526" t="s">
        <v>6957</v>
      </c>
      <c r="C2347" s="526" t="s">
        <v>114</v>
      </c>
      <c r="D2347" s="527" t="n">
        <v>274.99</v>
      </c>
    </row>
    <row r="2348" customFormat="false" ht="15" hidden="false" customHeight="false" outlineLevel="0" collapsed="false">
      <c r="A2348" s="526" t="n">
        <v>102003</v>
      </c>
      <c r="B2348" s="526" t="s">
        <v>6958</v>
      </c>
      <c r="C2348" s="526" t="s">
        <v>114</v>
      </c>
      <c r="D2348" s="527" t="n">
        <v>251.25</v>
      </c>
    </row>
    <row r="2349" customFormat="false" ht="15" hidden="false" customHeight="false" outlineLevel="0" collapsed="false">
      <c r="A2349" s="526" t="n">
        <v>102004</v>
      </c>
      <c r="B2349" s="526" t="s">
        <v>6959</v>
      </c>
      <c r="C2349" s="526" t="s">
        <v>114</v>
      </c>
      <c r="D2349" s="527" t="n">
        <v>219.67</v>
      </c>
    </row>
    <row r="2350" customFormat="false" ht="15" hidden="false" customHeight="false" outlineLevel="0" collapsed="false">
      <c r="A2350" s="526" t="n">
        <v>102005</v>
      </c>
      <c r="B2350" s="526" t="s">
        <v>6960</v>
      </c>
      <c r="C2350" s="526" t="s">
        <v>114</v>
      </c>
      <c r="D2350" s="527" t="n">
        <v>194.78</v>
      </c>
    </row>
    <row r="2351" customFormat="false" ht="15" hidden="false" customHeight="false" outlineLevel="0" collapsed="false">
      <c r="A2351" s="526" t="n">
        <v>102006</v>
      </c>
      <c r="B2351" s="526" t="s">
        <v>6961</v>
      </c>
      <c r="C2351" s="526" t="s">
        <v>114</v>
      </c>
      <c r="D2351" s="527" t="n">
        <v>179.13</v>
      </c>
    </row>
    <row r="2352" customFormat="false" ht="15" hidden="false" customHeight="false" outlineLevel="0" collapsed="false">
      <c r="A2352" s="526" t="n">
        <v>102007</v>
      </c>
      <c r="B2352" s="526" t="s">
        <v>6962</v>
      </c>
      <c r="C2352" s="526" t="s">
        <v>114</v>
      </c>
      <c r="D2352" s="527" t="n">
        <v>489.15</v>
      </c>
    </row>
    <row r="2353" customFormat="false" ht="15" hidden="false" customHeight="false" outlineLevel="0" collapsed="false">
      <c r="A2353" s="526" t="n">
        <v>102008</v>
      </c>
      <c r="B2353" s="526" t="s">
        <v>6963</v>
      </c>
      <c r="C2353" s="526" t="s">
        <v>114</v>
      </c>
      <c r="D2353" s="527" t="n">
        <v>409.5</v>
      </c>
    </row>
    <row r="2354" customFormat="false" ht="15" hidden="false" customHeight="false" outlineLevel="0" collapsed="false">
      <c r="A2354" s="526" t="n">
        <v>102009</v>
      </c>
      <c r="B2354" s="526" t="s">
        <v>6964</v>
      </c>
      <c r="C2354" s="526" t="s">
        <v>114</v>
      </c>
      <c r="D2354" s="527" t="n">
        <v>285.5</v>
      </c>
    </row>
    <row r="2355" customFormat="false" ht="15" hidden="false" customHeight="false" outlineLevel="0" collapsed="false">
      <c r="A2355" s="526" t="n">
        <v>102010</v>
      </c>
      <c r="B2355" s="526" t="s">
        <v>6965</v>
      </c>
      <c r="C2355" s="526" t="s">
        <v>114</v>
      </c>
      <c r="D2355" s="527" t="n">
        <v>259.76</v>
      </c>
    </row>
    <row r="2356" customFormat="false" ht="15" hidden="false" customHeight="false" outlineLevel="0" collapsed="false">
      <c r="A2356" s="526" t="n">
        <v>102011</v>
      </c>
      <c r="B2356" s="526" t="s">
        <v>6966</v>
      </c>
      <c r="C2356" s="526" t="s">
        <v>114</v>
      </c>
      <c r="D2356" s="527" t="n">
        <v>220.8</v>
      </c>
    </row>
    <row r="2357" customFormat="false" ht="15" hidden="false" customHeight="false" outlineLevel="0" collapsed="false">
      <c r="A2357" s="526" t="n">
        <v>102012</v>
      </c>
      <c r="B2357" s="526" t="s">
        <v>6967</v>
      </c>
      <c r="C2357" s="526" t="s">
        <v>114</v>
      </c>
      <c r="D2357" s="527" t="n">
        <v>195.72</v>
      </c>
    </row>
    <row r="2358" customFormat="false" ht="15" hidden="false" customHeight="false" outlineLevel="0" collapsed="false">
      <c r="A2358" s="526" t="n">
        <v>102013</v>
      </c>
      <c r="B2358" s="526" t="s">
        <v>6968</v>
      </c>
      <c r="C2358" s="526" t="s">
        <v>114</v>
      </c>
      <c r="D2358" s="527" t="n">
        <v>181.75</v>
      </c>
    </row>
    <row r="2359" customFormat="false" ht="15" hidden="false" customHeight="false" outlineLevel="0" collapsed="false">
      <c r="A2359" s="526" t="n">
        <v>102014</v>
      </c>
      <c r="B2359" s="526" t="s">
        <v>6969</v>
      </c>
      <c r="C2359" s="526" t="s">
        <v>114</v>
      </c>
      <c r="D2359" s="527" t="n">
        <v>560.25</v>
      </c>
    </row>
    <row r="2360" customFormat="false" ht="15" hidden="false" customHeight="false" outlineLevel="0" collapsed="false">
      <c r="A2360" s="526" t="n">
        <v>102015</v>
      </c>
      <c r="B2360" s="526" t="s">
        <v>6970</v>
      </c>
      <c r="C2360" s="526" t="s">
        <v>114</v>
      </c>
      <c r="D2360" s="527" t="n">
        <v>470.43</v>
      </c>
    </row>
    <row r="2361" customFormat="false" ht="15" hidden="false" customHeight="false" outlineLevel="0" collapsed="false">
      <c r="A2361" s="526" t="n">
        <v>102016</v>
      </c>
      <c r="B2361" s="526" t="s">
        <v>6971</v>
      </c>
      <c r="C2361" s="526" t="s">
        <v>114</v>
      </c>
      <c r="D2361" s="527" t="n">
        <v>273.81</v>
      </c>
    </row>
    <row r="2362" customFormat="false" ht="15" hidden="false" customHeight="false" outlineLevel="0" collapsed="false">
      <c r="A2362" s="526" t="n">
        <v>102017</v>
      </c>
      <c r="B2362" s="526" t="s">
        <v>6972</v>
      </c>
      <c r="C2362" s="526" t="s">
        <v>114</v>
      </c>
      <c r="D2362" s="527" t="n">
        <v>248.21</v>
      </c>
    </row>
    <row r="2363" customFormat="false" ht="15" hidden="false" customHeight="false" outlineLevel="0" collapsed="false">
      <c r="A2363" s="526" t="n">
        <v>102036</v>
      </c>
      <c r="B2363" s="526" t="s">
        <v>6973</v>
      </c>
      <c r="C2363" s="526" t="s">
        <v>114</v>
      </c>
      <c r="D2363" s="527" t="n">
        <v>214.94</v>
      </c>
    </row>
    <row r="2364" customFormat="false" ht="15" hidden="false" customHeight="false" outlineLevel="0" collapsed="false">
      <c r="A2364" s="526" t="n">
        <v>102037</v>
      </c>
      <c r="B2364" s="526" t="s">
        <v>6974</v>
      </c>
      <c r="C2364" s="526" t="s">
        <v>114</v>
      </c>
      <c r="D2364" s="527" t="n">
        <v>189.97</v>
      </c>
    </row>
    <row r="2365" customFormat="false" ht="15" hidden="false" customHeight="false" outlineLevel="0" collapsed="false">
      <c r="A2365" s="526" t="n">
        <v>102038</v>
      </c>
      <c r="B2365" s="526" t="s">
        <v>6975</v>
      </c>
      <c r="C2365" s="526" t="s">
        <v>114</v>
      </c>
      <c r="D2365" s="527" t="n">
        <v>176.06</v>
      </c>
    </row>
    <row r="2366" customFormat="false" ht="15" hidden="false" customHeight="false" outlineLevel="0" collapsed="false">
      <c r="A2366" s="526" t="n">
        <v>102039</v>
      </c>
      <c r="B2366" s="526" t="s">
        <v>6976</v>
      </c>
      <c r="C2366" s="526" t="s">
        <v>114</v>
      </c>
      <c r="D2366" s="527" t="n">
        <v>514.53</v>
      </c>
    </row>
    <row r="2367" customFormat="false" ht="15" hidden="false" customHeight="false" outlineLevel="0" collapsed="false">
      <c r="A2367" s="526" t="n">
        <v>102040</v>
      </c>
      <c r="B2367" s="526" t="s">
        <v>6977</v>
      </c>
      <c r="C2367" s="526" t="s">
        <v>114</v>
      </c>
      <c r="D2367" s="527" t="n">
        <v>429.41</v>
      </c>
    </row>
    <row r="2368" customFormat="false" ht="15" hidden="false" customHeight="false" outlineLevel="0" collapsed="false">
      <c r="A2368" s="526" t="n">
        <v>102041</v>
      </c>
      <c r="B2368" s="526" t="s">
        <v>6978</v>
      </c>
      <c r="C2368" s="526" t="s">
        <v>114</v>
      </c>
      <c r="D2368" s="527" t="n">
        <v>285.99</v>
      </c>
    </row>
    <row r="2369" customFormat="false" ht="15" hidden="false" customHeight="false" outlineLevel="0" collapsed="false">
      <c r="A2369" s="526" t="n">
        <v>102042</v>
      </c>
      <c r="B2369" s="526" t="s">
        <v>6979</v>
      </c>
      <c r="C2369" s="526" t="s">
        <v>114</v>
      </c>
      <c r="D2369" s="527" t="n">
        <v>257.67</v>
      </c>
    </row>
    <row r="2370" customFormat="false" ht="15" hidden="false" customHeight="false" outlineLevel="0" collapsed="false">
      <c r="A2370" s="526" t="n">
        <v>102043</v>
      </c>
      <c r="B2370" s="526" t="s">
        <v>6980</v>
      </c>
      <c r="C2370" s="526" t="s">
        <v>114</v>
      </c>
      <c r="D2370" s="527" t="n">
        <v>219.77</v>
      </c>
    </row>
    <row r="2371" customFormat="false" ht="15" hidden="false" customHeight="false" outlineLevel="0" collapsed="false">
      <c r="A2371" s="526" t="n">
        <v>102044</v>
      </c>
      <c r="B2371" s="526" t="s">
        <v>6981</v>
      </c>
      <c r="C2371" s="526" t="s">
        <v>114</v>
      </c>
      <c r="D2371" s="527" t="n">
        <v>195.45</v>
      </c>
    </row>
    <row r="2372" customFormat="false" ht="15" hidden="false" customHeight="false" outlineLevel="0" collapsed="false">
      <c r="A2372" s="526" t="n">
        <v>102045</v>
      </c>
      <c r="B2372" s="526" t="s">
        <v>6982</v>
      </c>
      <c r="C2372" s="526" t="s">
        <v>114</v>
      </c>
      <c r="D2372" s="527" t="n">
        <v>180.85</v>
      </c>
    </row>
    <row r="2373" customFormat="false" ht="15" hidden="false" customHeight="false" outlineLevel="0" collapsed="false">
      <c r="A2373" s="526" t="n">
        <v>102046</v>
      </c>
      <c r="B2373" s="526" t="s">
        <v>6983</v>
      </c>
      <c r="C2373" s="526" t="s">
        <v>114</v>
      </c>
      <c r="D2373" s="527" t="n">
        <v>573.54</v>
      </c>
    </row>
    <row r="2374" customFormat="false" ht="15" hidden="false" customHeight="false" outlineLevel="0" collapsed="false">
      <c r="A2374" s="526" t="n">
        <v>102047</v>
      </c>
      <c r="B2374" s="526" t="s">
        <v>6984</v>
      </c>
      <c r="C2374" s="526" t="s">
        <v>114</v>
      </c>
      <c r="D2374" s="527" t="n">
        <v>490.94</v>
      </c>
    </row>
    <row r="2375" customFormat="false" ht="15" hidden="false" customHeight="false" outlineLevel="0" collapsed="false">
      <c r="A2375" s="526" t="n">
        <v>102048</v>
      </c>
      <c r="B2375" s="526" t="s">
        <v>6985</v>
      </c>
      <c r="C2375" s="526" t="s">
        <v>114</v>
      </c>
      <c r="D2375" s="527" t="n">
        <v>267.12</v>
      </c>
    </row>
    <row r="2376" customFormat="false" ht="15" hidden="false" customHeight="false" outlineLevel="0" collapsed="false">
      <c r="A2376" s="526" t="n">
        <v>102049</v>
      </c>
      <c r="B2376" s="526" t="s">
        <v>6986</v>
      </c>
      <c r="C2376" s="526" t="s">
        <v>114</v>
      </c>
      <c r="D2376" s="527" t="n">
        <v>238.35</v>
      </c>
    </row>
    <row r="2377" customFormat="false" ht="15" hidden="false" customHeight="false" outlineLevel="0" collapsed="false">
      <c r="A2377" s="526" t="n">
        <v>102050</v>
      </c>
      <c r="B2377" s="526" t="s">
        <v>6987</v>
      </c>
      <c r="C2377" s="526" t="s">
        <v>114</v>
      </c>
      <c r="D2377" s="527" t="n">
        <v>207.06</v>
      </c>
    </row>
    <row r="2378" customFormat="false" ht="15" hidden="false" customHeight="false" outlineLevel="0" collapsed="false">
      <c r="A2378" s="526" t="n">
        <v>102051</v>
      </c>
      <c r="B2378" s="526" t="s">
        <v>6988</v>
      </c>
      <c r="C2378" s="526" t="s">
        <v>114</v>
      </c>
      <c r="D2378" s="527" t="n">
        <v>182.14</v>
      </c>
    </row>
    <row r="2379" customFormat="false" ht="15" hidden="false" customHeight="false" outlineLevel="0" collapsed="false">
      <c r="A2379" s="526" t="n">
        <v>102052</v>
      </c>
      <c r="B2379" s="526" t="s">
        <v>6989</v>
      </c>
      <c r="C2379" s="526" t="s">
        <v>114</v>
      </c>
      <c r="D2379" s="527" t="n">
        <v>168.27</v>
      </c>
    </row>
    <row r="2380" customFormat="false" ht="15" hidden="false" customHeight="false" outlineLevel="0" collapsed="false">
      <c r="A2380" s="526" t="n">
        <v>102059</v>
      </c>
      <c r="B2380" s="526" t="s">
        <v>6990</v>
      </c>
      <c r="C2380" s="526" t="s">
        <v>114</v>
      </c>
      <c r="D2380" s="527" t="n">
        <v>478.18</v>
      </c>
    </row>
    <row r="2381" customFormat="false" ht="15" hidden="false" customHeight="false" outlineLevel="0" collapsed="false">
      <c r="A2381" s="526" t="n">
        <v>102060</v>
      </c>
      <c r="B2381" s="526" t="s">
        <v>6991</v>
      </c>
      <c r="C2381" s="526" t="s">
        <v>114</v>
      </c>
      <c r="D2381" s="527" t="n">
        <v>402.58</v>
      </c>
    </row>
    <row r="2382" customFormat="false" ht="15" hidden="false" customHeight="false" outlineLevel="0" collapsed="false">
      <c r="A2382" s="526" t="n">
        <v>102061</v>
      </c>
      <c r="B2382" s="526" t="s">
        <v>6992</v>
      </c>
      <c r="C2382" s="526" t="s">
        <v>114</v>
      </c>
      <c r="D2382" s="527" t="n">
        <v>264.61</v>
      </c>
    </row>
    <row r="2383" customFormat="false" ht="15" hidden="false" customHeight="false" outlineLevel="0" collapsed="false">
      <c r="A2383" s="526" t="n">
        <v>102062</v>
      </c>
      <c r="B2383" s="526" t="s">
        <v>6993</v>
      </c>
      <c r="C2383" s="526" t="s">
        <v>114</v>
      </c>
      <c r="D2383" s="527" t="n">
        <v>243.92</v>
      </c>
    </row>
    <row r="2384" customFormat="false" ht="15" hidden="false" customHeight="false" outlineLevel="0" collapsed="false">
      <c r="A2384" s="526" t="n">
        <v>102063</v>
      </c>
      <c r="B2384" s="526" t="s">
        <v>6994</v>
      </c>
      <c r="C2384" s="526" t="s">
        <v>114</v>
      </c>
      <c r="D2384" s="527" t="n">
        <v>207.29</v>
      </c>
    </row>
    <row r="2385" customFormat="false" ht="15" hidden="false" customHeight="false" outlineLevel="0" collapsed="false">
      <c r="A2385" s="526" t="n">
        <v>102064</v>
      </c>
      <c r="B2385" s="526" t="s">
        <v>6995</v>
      </c>
      <c r="C2385" s="526" t="s">
        <v>114</v>
      </c>
      <c r="D2385" s="527" t="n">
        <v>182.74</v>
      </c>
    </row>
    <row r="2386" customFormat="false" ht="15" hidden="false" customHeight="false" outlineLevel="0" collapsed="false">
      <c r="A2386" s="526" t="n">
        <v>102065</v>
      </c>
      <c r="B2386" s="526" t="s">
        <v>6996</v>
      </c>
      <c r="C2386" s="526" t="s">
        <v>114</v>
      </c>
      <c r="D2386" s="527" t="n">
        <v>169.1</v>
      </c>
    </row>
    <row r="2387" customFormat="false" ht="15" hidden="false" customHeight="false" outlineLevel="0" collapsed="false">
      <c r="A2387" s="526" t="n">
        <v>102066</v>
      </c>
      <c r="B2387" s="526" t="s">
        <v>6997</v>
      </c>
      <c r="C2387" s="526" t="s">
        <v>114</v>
      </c>
      <c r="D2387" s="527" t="n">
        <v>507.07</v>
      </c>
    </row>
    <row r="2388" customFormat="false" ht="15" hidden="false" customHeight="false" outlineLevel="0" collapsed="false">
      <c r="A2388" s="526" t="n">
        <v>102067</v>
      </c>
      <c r="B2388" s="526" t="s">
        <v>6998</v>
      </c>
      <c r="C2388" s="526" t="s">
        <v>114</v>
      </c>
      <c r="D2388" s="527" t="n">
        <v>435.97</v>
      </c>
    </row>
    <row r="2389" customFormat="false" ht="15" hidden="false" customHeight="false" outlineLevel="0" collapsed="false">
      <c r="A2389" s="526" t="n">
        <v>102068</v>
      </c>
      <c r="B2389" s="526" t="s">
        <v>6999</v>
      </c>
      <c r="C2389" s="526" t="s">
        <v>114</v>
      </c>
      <c r="D2389" s="527" t="n">
        <v>244.6</v>
      </c>
    </row>
    <row r="2390" customFormat="false" ht="15" hidden="false" customHeight="false" outlineLevel="0" collapsed="false">
      <c r="A2390" s="526" t="n">
        <v>102069</v>
      </c>
      <c r="B2390" s="526" t="s">
        <v>7000</v>
      </c>
      <c r="C2390" s="526" t="s">
        <v>114</v>
      </c>
      <c r="D2390" s="527" t="n">
        <v>224.07</v>
      </c>
    </row>
    <row r="2391" customFormat="false" ht="15" hidden="false" customHeight="false" outlineLevel="0" collapsed="false">
      <c r="A2391" s="526" t="n">
        <v>102070</v>
      </c>
      <c r="B2391" s="526" t="s">
        <v>7001</v>
      </c>
      <c r="C2391" s="526" t="s">
        <v>114</v>
      </c>
      <c r="D2391" s="527" t="n">
        <v>194.53</v>
      </c>
    </row>
    <row r="2392" customFormat="false" ht="15" hidden="false" customHeight="false" outlineLevel="0" collapsed="false">
      <c r="A2392" s="526" t="n">
        <v>102071</v>
      </c>
      <c r="B2392" s="526" t="s">
        <v>7002</v>
      </c>
      <c r="C2392" s="526" t="s">
        <v>114</v>
      </c>
      <c r="D2392" s="527" t="n">
        <v>171.45</v>
      </c>
    </row>
    <row r="2393" customFormat="false" ht="15" hidden="false" customHeight="false" outlineLevel="0" collapsed="false">
      <c r="A2393" s="526" t="n">
        <v>102072</v>
      </c>
      <c r="B2393" s="526" t="s">
        <v>7003</v>
      </c>
      <c r="C2393" s="526" t="s">
        <v>114</v>
      </c>
      <c r="D2393" s="527" t="n">
        <v>163.59</v>
      </c>
    </row>
    <row r="2394" customFormat="false" ht="15" hidden="false" customHeight="false" outlineLevel="0" collapsed="false">
      <c r="A2394" s="526" t="n">
        <v>102073</v>
      </c>
      <c r="B2394" s="526" t="s">
        <v>7004</v>
      </c>
      <c r="C2394" s="526" t="s">
        <v>128</v>
      </c>
      <c r="D2394" s="528" t="n">
        <v>3508.28</v>
      </c>
    </row>
    <row r="2395" customFormat="false" ht="15" hidden="false" customHeight="false" outlineLevel="0" collapsed="false">
      <c r="A2395" s="526" t="n">
        <v>102074</v>
      </c>
      <c r="B2395" s="526" t="s">
        <v>7005</v>
      </c>
      <c r="C2395" s="526" t="s">
        <v>128</v>
      </c>
      <c r="D2395" s="528" t="n">
        <v>4265.22</v>
      </c>
    </row>
    <row r="2396" customFormat="false" ht="15" hidden="false" customHeight="false" outlineLevel="0" collapsed="false">
      <c r="A2396" s="526" t="n">
        <v>102075</v>
      </c>
      <c r="B2396" s="526" t="s">
        <v>7006</v>
      </c>
      <c r="C2396" s="526" t="s">
        <v>128</v>
      </c>
      <c r="D2396" s="528" t="n">
        <v>4467.02</v>
      </c>
    </row>
    <row r="2397" customFormat="false" ht="15" hidden="false" customHeight="false" outlineLevel="0" collapsed="false">
      <c r="A2397" s="526" t="n">
        <v>102076</v>
      </c>
      <c r="B2397" s="526" t="s">
        <v>7007</v>
      </c>
      <c r="C2397" s="526" t="s">
        <v>128</v>
      </c>
      <c r="D2397" s="528" t="n">
        <v>4573.96</v>
      </c>
    </row>
    <row r="2398" customFormat="false" ht="15" hidden="false" customHeight="false" outlineLevel="0" collapsed="false">
      <c r="A2398" s="526" t="n">
        <v>102077</v>
      </c>
      <c r="B2398" s="526" t="s">
        <v>7008</v>
      </c>
      <c r="C2398" s="526" t="s">
        <v>128</v>
      </c>
      <c r="D2398" s="528" t="n">
        <v>4949.95</v>
      </c>
    </row>
    <row r="2399" customFormat="false" ht="15" hidden="false" customHeight="false" outlineLevel="0" collapsed="false">
      <c r="A2399" s="526" t="n">
        <v>102078</v>
      </c>
      <c r="B2399" s="526" t="s">
        <v>7009</v>
      </c>
      <c r="C2399" s="526" t="s">
        <v>128</v>
      </c>
      <c r="D2399" s="528" t="n">
        <v>5030.12</v>
      </c>
    </row>
    <row r="2400" customFormat="false" ht="15" hidden="false" customHeight="false" outlineLevel="0" collapsed="false">
      <c r="A2400" s="526" t="n">
        <v>102079</v>
      </c>
      <c r="B2400" s="526" t="s">
        <v>7010</v>
      </c>
      <c r="C2400" s="526" t="s">
        <v>128</v>
      </c>
      <c r="D2400" s="528" t="n">
        <v>4862.74</v>
      </c>
    </row>
    <row r="2401" customFormat="false" ht="15" hidden="false" customHeight="false" outlineLevel="0" collapsed="false">
      <c r="A2401" s="526" t="n">
        <v>102080</v>
      </c>
      <c r="B2401" s="526" t="s">
        <v>7011</v>
      </c>
      <c r="C2401" s="526" t="s">
        <v>128</v>
      </c>
      <c r="D2401" s="528" t="n">
        <v>4290.21</v>
      </c>
    </row>
    <row r="2402" customFormat="false" ht="15" hidden="false" customHeight="false" outlineLevel="0" collapsed="false">
      <c r="A2402" s="526" t="n">
        <v>102086</v>
      </c>
      <c r="B2402" s="526" t="s">
        <v>7012</v>
      </c>
      <c r="C2402" s="526" t="s">
        <v>114</v>
      </c>
      <c r="D2402" s="527" t="n">
        <v>183.5</v>
      </c>
    </row>
    <row r="2403" customFormat="false" ht="15" hidden="false" customHeight="false" outlineLevel="0" collapsed="false">
      <c r="A2403" s="526" t="n">
        <v>102087</v>
      </c>
      <c r="B2403" s="526" t="s">
        <v>7013</v>
      </c>
      <c r="C2403" s="526" t="s">
        <v>114</v>
      </c>
      <c r="D2403" s="527" t="n">
        <v>145.93</v>
      </c>
    </row>
    <row r="2404" customFormat="false" ht="15" hidden="false" customHeight="false" outlineLevel="0" collapsed="false">
      <c r="A2404" s="526" t="n">
        <v>102088</v>
      </c>
      <c r="B2404" s="526" t="s">
        <v>7014</v>
      </c>
      <c r="C2404" s="526" t="s">
        <v>114</v>
      </c>
      <c r="D2404" s="527" t="n">
        <v>246.85</v>
      </c>
    </row>
    <row r="2405" customFormat="false" ht="15" hidden="false" customHeight="false" outlineLevel="0" collapsed="false">
      <c r="A2405" s="526" t="n">
        <v>102089</v>
      </c>
      <c r="B2405" s="526" t="s">
        <v>7015</v>
      </c>
      <c r="C2405" s="526" t="s">
        <v>114</v>
      </c>
      <c r="D2405" s="527" t="n">
        <v>170.15</v>
      </c>
    </row>
    <row r="2406" customFormat="false" ht="15" hidden="false" customHeight="false" outlineLevel="0" collapsed="false">
      <c r="A2406" s="526" t="n">
        <v>102090</v>
      </c>
      <c r="B2406" s="526" t="s">
        <v>7016</v>
      </c>
      <c r="C2406" s="526" t="s">
        <v>114</v>
      </c>
      <c r="D2406" s="527" t="n">
        <v>127.53</v>
      </c>
    </row>
    <row r="2407" customFormat="false" ht="15" hidden="false" customHeight="false" outlineLevel="0" collapsed="false">
      <c r="A2407" s="526" t="n">
        <v>102091</v>
      </c>
      <c r="B2407" s="526" t="s">
        <v>7017</v>
      </c>
      <c r="C2407" s="526" t="s">
        <v>114</v>
      </c>
      <c r="D2407" s="527" t="n">
        <v>289.26</v>
      </c>
    </row>
    <row r="2408" customFormat="false" ht="15" hidden="false" customHeight="false" outlineLevel="0" collapsed="false">
      <c r="A2408" s="526" t="n">
        <v>103760</v>
      </c>
      <c r="B2408" s="526" t="s">
        <v>7018</v>
      </c>
      <c r="C2408" s="526" t="s">
        <v>114</v>
      </c>
      <c r="D2408" s="527" t="n">
        <v>116.31</v>
      </c>
    </row>
    <row r="2409" customFormat="false" ht="15" hidden="false" customHeight="false" outlineLevel="0" collapsed="false">
      <c r="A2409" s="526" t="n">
        <v>103761</v>
      </c>
      <c r="B2409" s="526" t="s">
        <v>7019</v>
      </c>
      <c r="C2409" s="526" t="s">
        <v>114</v>
      </c>
      <c r="D2409" s="527" t="n">
        <v>77.52</v>
      </c>
    </row>
    <row r="2410" customFormat="false" ht="15" hidden="false" customHeight="false" outlineLevel="0" collapsed="false">
      <c r="A2410" s="526" t="n">
        <v>103762</v>
      </c>
      <c r="B2410" s="526" t="s">
        <v>7020</v>
      </c>
      <c r="C2410" s="526" t="s">
        <v>114</v>
      </c>
      <c r="D2410" s="527" t="n">
        <v>66.33</v>
      </c>
    </row>
    <row r="2411" customFormat="false" ht="15" hidden="false" customHeight="false" outlineLevel="0" collapsed="false">
      <c r="A2411" s="526" t="n">
        <v>103763</v>
      </c>
      <c r="B2411" s="526" t="s">
        <v>7021</v>
      </c>
      <c r="C2411" s="526" t="s">
        <v>114</v>
      </c>
      <c r="D2411" s="527" t="n">
        <v>58.34</v>
      </c>
    </row>
    <row r="2412" customFormat="false" ht="15" hidden="false" customHeight="false" outlineLevel="0" collapsed="false">
      <c r="A2412" s="526" t="n">
        <v>89996</v>
      </c>
      <c r="B2412" s="526" t="s">
        <v>7022</v>
      </c>
      <c r="C2412" s="526" t="s">
        <v>116</v>
      </c>
      <c r="D2412" s="527" t="n">
        <v>11.79</v>
      </c>
    </row>
    <row r="2413" customFormat="false" ht="15" hidden="false" customHeight="false" outlineLevel="0" collapsed="false">
      <c r="A2413" s="526" t="n">
        <v>89997</v>
      </c>
      <c r="B2413" s="526" t="s">
        <v>7023</v>
      </c>
      <c r="C2413" s="526" t="s">
        <v>116</v>
      </c>
      <c r="D2413" s="527" t="n">
        <v>9.65</v>
      </c>
    </row>
    <row r="2414" customFormat="false" ht="15" hidden="false" customHeight="false" outlineLevel="0" collapsed="false">
      <c r="A2414" s="526" t="n">
        <v>89998</v>
      </c>
      <c r="B2414" s="526" t="s">
        <v>7024</v>
      </c>
      <c r="C2414" s="526" t="s">
        <v>116</v>
      </c>
      <c r="D2414" s="527" t="n">
        <v>11.27</v>
      </c>
    </row>
    <row r="2415" customFormat="false" ht="15" hidden="false" customHeight="false" outlineLevel="0" collapsed="false">
      <c r="A2415" s="526" t="n">
        <v>89999</v>
      </c>
      <c r="B2415" s="526" t="s">
        <v>7025</v>
      </c>
      <c r="C2415" s="526" t="s">
        <v>116</v>
      </c>
      <c r="D2415" s="527" t="n">
        <v>17.08</v>
      </c>
    </row>
    <row r="2416" customFormat="false" ht="15" hidden="false" customHeight="false" outlineLevel="0" collapsed="false">
      <c r="A2416" s="526" t="n">
        <v>90000</v>
      </c>
      <c r="B2416" s="526" t="s">
        <v>7026</v>
      </c>
      <c r="C2416" s="526" t="s">
        <v>116</v>
      </c>
      <c r="D2416" s="527" t="n">
        <v>13.93</v>
      </c>
    </row>
    <row r="2417" customFormat="false" ht="15" hidden="false" customHeight="false" outlineLevel="0" collapsed="false">
      <c r="A2417" s="526" t="n">
        <v>91593</v>
      </c>
      <c r="B2417" s="526" t="s">
        <v>7027</v>
      </c>
      <c r="C2417" s="526" t="s">
        <v>116</v>
      </c>
      <c r="D2417" s="527" t="n">
        <v>9.06</v>
      </c>
    </row>
    <row r="2418" customFormat="false" ht="15" hidden="false" customHeight="false" outlineLevel="0" collapsed="false">
      <c r="A2418" s="526" t="n">
        <v>91594</v>
      </c>
      <c r="B2418" s="526" t="s">
        <v>7028</v>
      </c>
      <c r="C2418" s="526" t="s">
        <v>116</v>
      </c>
      <c r="D2418" s="527" t="n">
        <v>9.5</v>
      </c>
    </row>
    <row r="2419" customFormat="false" ht="15" hidden="false" customHeight="false" outlineLevel="0" collapsed="false">
      <c r="A2419" s="526" t="n">
        <v>91595</v>
      </c>
      <c r="B2419" s="526" t="s">
        <v>7029</v>
      </c>
      <c r="C2419" s="526" t="s">
        <v>116</v>
      </c>
      <c r="D2419" s="527" t="n">
        <v>10.22</v>
      </c>
    </row>
    <row r="2420" customFormat="false" ht="15" hidden="false" customHeight="false" outlineLevel="0" collapsed="false">
      <c r="A2420" s="526" t="n">
        <v>91596</v>
      </c>
      <c r="B2420" s="526" t="s">
        <v>7030</v>
      </c>
      <c r="C2420" s="526" t="s">
        <v>116</v>
      </c>
      <c r="D2420" s="527" t="n">
        <v>9.37</v>
      </c>
    </row>
    <row r="2421" customFormat="false" ht="15" hidden="false" customHeight="false" outlineLevel="0" collapsed="false">
      <c r="A2421" s="526" t="n">
        <v>91597</v>
      </c>
      <c r="B2421" s="526" t="s">
        <v>7031</v>
      </c>
      <c r="C2421" s="526" t="s">
        <v>116</v>
      </c>
      <c r="D2421" s="527" t="n">
        <v>6.73</v>
      </c>
    </row>
    <row r="2422" customFormat="false" ht="15" hidden="false" customHeight="false" outlineLevel="0" collapsed="false">
      <c r="A2422" s="526" t="n">
        <v>91598</v>
      </c>
      <c r="B2422" s="526" t="s">
        <v>7032</v>
      </c>
      <c r="C2422" s="526" t="s">
        <v>116</v>
      </c>
      <c r="D2422" s="527" t="n">
        <v>9.26</v>
      </c>
    </row>
    <row r="2423" customFormat="false" ht="15" hidden="false" customHeight="false" outlineLevel="0" collapsed="false">
      <c r="A2423" s="526" t="n">
        <v>91599</v>
      </c>
      <c r="B2423" s="526" t="s">
        <v>7033</v>
      </c>
      <c r="C2423" s="526" t="s">
        <v>116</v>
      </c>
      <c r="D2423" s="527" t="n">
        <v>7.08</v>
      </c>
    </row>
    <row r="2424" customFormat="false" ht="15" hidden="false" customHeight="false" outlineLevel="0" collapsed="false">
      <c r="A2424" s="526" t="n">
        <v>91600</v>
      </c>
      <c r="B2424" s="526" t="s">
        <v>7034</v>
      </c>
      <c r="C2424" s="526" t="s">
        <v>116</v>
      </c>
      <c r="D2424" s="527" t="n">
        <v>11.93</v>
      </c>
    </row>
    <row r="2425" customFormat="false" ht="15" hidden="false" customHeight="false" outlineLevel="0" collapsed="false">
      <c r="A2425" s="526" t="n">
        <v>91601</v>
      </c>
      <c r="B2425" s="526" t="s">
        <v>7035</v>
      </c>
      <c r="C2425" s="526" t="s">
        <v>116</v>
      </c>
      <c r="D2425" s="527" t="n">
        <v>13.65</v>
      </c>
    </row>
    <row r="2426" customFormat="false" ht="15" hidden="false" customHeight="false" outlineLevel="0" collapsed="false">
      <c r="A2426" s="526" t="n">
        <v>91602</v>
      </c>
      <c r="B2426" s="526" t="s">
        <v>7036</v>
      </c>
      <c r="C2426" s="526" t="s">
        <v>116</v>
      </c>
      <c r="D2426" s="527" t="n">
        <v>12.67</v>
      </c>
    </row>
    <row r="2427" customFormat="false" ht="15" hidden="false" customHeight="false" outlineLevel="0" collapsed="false">
      <c r="A2427" s="526" t="n">
        <v>91603</v>
      </c>
      <c r="B2427" s="526" t="s">
        <v>7037</v>
      </c>
      <c r="C2427" s="526" t="s">
        <v>116</v>
      </c>
      <c r="D2427" s="527" t="n">
        <v>11.97</v>
      </c>
    </row>
    <row r="2428" customFormat="false" ht="15" hidden="false" customHeight="false" outlineLevel="0" collapsed="false">
      <c r="A2428" s="526" t="n">
        <v>92759</v>
      </c>
      <c r="B2428" s="526" t="s">
        <v>167</v>
      </c>
      <c r="C2428" s="526" t="s">
        <v>116</v>
      </c>
      <c r="D2428" s="527" t="n">
        <v>15</v>
      </c>
    </row>
    <row r="2429" customFormat="false" ht="15" hidden="false" customHeight="false" outlineLevel="0" collapsed="false">
      <c r="A2429" s="526" t="n">
        <v>92760</v>
      </c>
      <c r="B2429" s="526" t="s">
        <v>732</v>
      </c>
      <c r="C2429" s="526" t="s">
        <v>116</v>
      </c>
      <c r="D2429" s="527" t="n">
        <v>14.38</v>
      </c>
    </row>
    <row r="2430" customFormat="false" ht="15" hidden="false" customHeight="false" outlineLevel="0" collapsed="false">
      <c r="A2430" s="526" t="n">
        <v>92761</v>
      </c>
      <c r="B2430" s="526" t="s">
        <v>7038</v>
      </c>
      <c r="C2430" s="526" t="s">
        <v>116</v>
      </c>
      <c r="D2430" s="527" t="n">
        <v>13.67</v>
      </c>
    </row>
    <row r="2431" customFormat="false" ht="15" hidden="false" customHeight="false" outlineLevel="0" collapsed="false">
      <c r="A2431" s="526" t="n">
        <v>92762</v>
      </c>
      <c r="B2431" s="526" t="s">
        <v>136</v>
      </c>
      <c r="C2431" s="526" t="s">
        <v>116</v>
      </c>
      <c r="D2431" s="527" t="n">
        <v>12.27</v>
      </c>
    </row>
    <row r="2432" customFormat="false" ht="15" hidden="false" customHeight="false" outlineLevel="0" collapsed="false">
      <c r="A2432" s="526" t="n">
        <v>92763</v>
      </c>
      <c r="B2432" s="526" t="s">
        <v>216</v>
      </c>
      <c r="C2432" s="526" t="s">
        <v>116</v>
      </c>
      <c r="D2432" s="527" t="n">
        <v>10.32</v>
      </c>
    </row>
    <row r="2433" customFormat="false" ht="15" hidden="false" customHeight="false" outlineLevel="0" collapsed="false">
      <c r="A2433" s="526" t="n">
        <v>92764</v>
      </c>
      <c r="B2433" s="526" t="s">
        <v>7039</v>
      </c>
      <c r="C2433" s="526" t="s">
        <v>116</v>
      </c>
      <c r="D2433" s="527" t="n">
        <v>10.03</v>
      </c>
    </row>
    <row r="2434" customFormat="false" ht="15" hidden="false" customHeight="false" outlineLevel="0" collapsed="false">
      <c r="A2434" s="526" t="n">
        <v>92765</v>
      </c>
      <c r="B2434" s="526" t="s">
        <v>7040</v>
      </c>
      <c r="C2434" s="526" t="s">
        <v>116</v>
      </c>
      <c r="D2434" s="527" t="n">
        <v>11.51</v>
      </c>
    </row>
    <row r="2435" customFormat="false" ht="15" hidden="false" customHeight="false" outlineLevel="0" collapsed="false">
      <c r="A2435" s="526" t="n">
        <v>92766</v>
      </c>
      <c r="B2435" s="526" t="s">
        <v>7041</v>
      </c>
      <c r="C2435" s="526" t="s">
        <v>116</v>
      </c>
      <c r="D2435" s="527" t="n">
        <v>11.39</v>
      </c>
    </row>
    <row r="2436" customFormat="false" ht="15" hidden="false" customHeight="false" outlineLevel="0" collapsed="false">
      <c r="A2436" s="526" t="n">
        <v>92767</v>
      </c>
      <c r="B2436" s="526" t="s">
        <v>7042</v>
      </c>
      <c r="C2436" s="526" t="s">
        <v>116</v>
      </c>
      <c r="D2436" s="527" t="n">
        <v>16.35</v>
      </c>
    </row>
    <row r="2437" customFormat="false" ht="15" hidden="false" customHeight="false" outlineLevel="0" collapsed="false">
      <c r="A2437" s="526" t="n">
        <v>92768</v>
      </c>
      <c r="B2437" s="526" t="s">
        <v>607</v>
      </c>
      <c r="C2437" s="526" t="s">
        <v>116</v>
      </c>
      <c r="D2437" s="527" t="n">
        <v>14.5</v>
      </c>
    </row>
    <row r="2438" customFormat="false" ht="15" hidden="false" customHeight="false" outlineLevel="0" collapsed="false">
      <c r="A2438" s="526" t="n">
        <v>92769</v>
      </c>
      <c r="B2438" s="526" t="s">
        <v>401</v>
      </c>
      <c r="C2438" s="526" t="s">
        <v>116</v>
      </c>
      <c r="D2438" s="527" t="n">
        <v>13.89</v>
      </c>
    </row>
    <row r="2439" customFormat="false" ht="15" hidden="false" customHeight="false" outlineLevel="0" collapsed="false">
      <c r="A2439" s="526" t="n">
        <v>92770</v>
      </c>
      <c r="B2439" s="526" t="s">
        <v>485</v>
      </c>
      <c r="C2439" s="526" t="s">
        <v>116</v>
      </c>
      <c r="D2439" s="527" t="n">
        <v>13.19</v>
      </c>
    </row>
    <row r="2440" customFormat="false" ht="15" hidden="false" customHeight="false" outlineLevel="0" collapsed="false">
      <c r="A2440" s="526" t="n">
        <v>92771</v>
      </c>
      <c r="B2440" s="526" t="s">
        <v>552</v>
      </c>
      <c r="C2440" s="526" t="s">
        <v>116</v>
      </c>
      <c r="D2440" s="527" t="n">
        <v>11.83</v>
      </c>
    </row>
    <row r="2441" customFormat="false" ht="15" hidden="false" customHeight="false" outlineLevel="0" collapsed="false">
      <c r="A2441" s="526" t="n">
        <v>92772</v>
      </c>
      <c r="B2441" s="526" t="s">
        <v>7043</v>
      </c>
      <c r="C2441" s="526" t="s">
        <v>116</v>
      </c>
      <c r="D2441" s="527" t="n">
        <v>9.93</v>
      </c>
    </row>
    <row r="2442" customFormat="false" ht="15" hidden="false" customHeight="false" outlineLevel="0" collapsed="false">
      <c r="A2442" s="526" t="n">
        <v>92773</v>
      </c>
      <c r="B2442" s="526" t="s">
        <v>7044</v>
      </c>
      <c r="C2442" s="526" t="s">
        <v>116</v>
      </c>
      <c r="D2442" s="527" t="n">
        <v>9.77</v>
      </c>
    </row>
    <row r="2443" customFormat="false" ht="15" hidden="false" customHeight="false" outlineLevel="0" collapsed="false">
      <c r="A2443" s="526" t="n">
        <v>92774</v>
      </c>
      <c r="B2443" s="526" t="s">
        <v>7045</v>
      </c>
      <c r="C2443" s="526" t="s">
        <v>116</v>
      </c>
      <c r="D2443" s="527" t="n">
        <v>11.35</v>
      </c>
    </row>
    <row r="2444" customFormat="false" ht="15" hidden="false" customHeight="false" outlineLevel="0" collapsed="false">
      <c r="A2444" s="526" t="n">
        <v>92798</v>
      </c>
      <c r="B2444" s="526" t="s">
        <v>7046</v>
      </c>
      <c r="C2444" s="526" t="s">
        <v>116</v>
      </c>
      <c r="D2444" s="527" t="n">
        <v>10.62</v>
      </c>
    </row>
    <row r="2445" customFormat="false" ht="15" hidden="false" customHeight="false" outlineLevel="0" collapsed="false">
      <c r="A2445" s="526" t="n">
        <v>92799</v>
      </c>
      <c r="B2445" s="526" t="s">
        <v>7047</v>
      </c>
      <c r="C2445" s="526" t="s">
        <v>116</v>
      </c>
      <c r="D2445" s="527" t="n">
        <v>12.2</v>
      </c>
    </row>
    <row r="2446" customFormat="false" ht="15" hidden="false" customHeight="false" outlineLevel="0" collapsed="false">
      <c r="A2446" s="526" t="n">
        <v>92800</v>
      </c>
      <c r="B2446" s="526" t="s">
        <v>7048</v>
      </c>
      <c r="C2446" s="526" t="s">
        <v>116</v>
      </c>
      <c r="D2446" s="527" t="n">
        <v>11.15</v>
      </c>
    </row>
    <row r="2447" customFormat="false" ht="15" hidden="false" customHeight="false" outlineLevel="0" collapsed="false">
      <c r="A2447" s="526" t="n">
        <v>92801</v>
      </c>
      <c r="B2447" s="526" t="s">
        <v>7049</v>
      </c>
      <c r="C2447" s="526" t="s">
        <v>116</v>
      </c>
      <c r="D2447" s="527" t="n">
        <v>11.42</v>
      </c>
    </row>
    <row r="2448" customFormat="false" ht="15" hidden="false" customHeight="false" outlineLevel="0" collapsed="false">
      <c r="A2448" s="526" t="n">
        <v>92802</v>
      </c>
      <c r="B2448" s="526" t="s">
        <v>7050</v>
      </c>
      <c r="C2448" s="526" t="s">
        <v>116</v>
      </c>
      <c r="D2448" s="527" t="n">
        <v>11.43</v>
      </c>
    </row>
    <row r="2449" customFormat="false" ht="15" hidden="false" customHeight="false" outlineLevel="0" collapsed="false">
      <c r="A2449" s="526" t="n">
        <v>92803</v>
      </c>
      <c r="B2449" s="526" t="s">
        <v>7051</v>
      </c>
      <c r="C2449" s="526" t="s">
        <v>116</v>
      </c>
      <c r="D2449" s="527" t="n">
        <v>10.59</v>
      </c>
    </row>
    <row r="2450" customFormat="false" ht="15" hidden="false" customHeight="false" outlineLevel="0" collapsed="false">
      <c r="A2450" s="526" t="n">
        <v>92804</v>
      </c>
      <c r="B2450" s="526" t="s">
        <v>7052</v>
      </c>
      <c r="C2450" s="526" t="s">
        <v>116</v>
      </c>
      <c r="D2450" s="527" t="n">
        <v>9.08</v>
      </c>
    </row>
    <row r="2451" customFormat="false" ht="15" hidden="false" customHeight="false" outlineLevel="0" collapsed="false">
      <c r="A2451" s="526" t="n">
        <v>92805</v>
      </c>
      <c r="B2451" s="526" t="s">
        <v>7053</v>
      </c>
      <c r="C2451" s="526" t="s">
        <v>116</v>
      </c>
      <c r="D2451" s="527" t="n">
        <v>9.01</v>
      </c>
    </row>
    <row r="2452" customFormat="false" ht="15" hidden="false" customHeight="false" outlineLevel="0" collapsed="false">
      <c r="A2452" s="526" t="n">
        <v>92806</v>
      </c>
      <c r="B2452" s="526" t="s">
        <v>7054</v>
      </c>
      <c r="C2452" s="526" t="s">
        <v>116</v>
      </c>
      <c r="D2452" s="527" t="n">
        <v>10.63</v>
      </c>
    </row>
    <row r="2453" customFormat="false" ht="15" hidden="false" customHeight="false" outlineLevel="0" collapsed="false">
      <c r="A2453" s="526" t="n">
        <v>92875</v>
      </c>
      <c r="B2453" s="526" t="s">
        <v>7055</v>
      </c>
      <c r="C2453" s="526" t="s">
        <v>116</v>
      </c>
      <c r="D2453" s="527" t="n">
        <v>10.79</v>
      </c>
    </row>
    <row r="2454" customFormat="false" ht="15" hidden="false" customHeight="false" outlineLevel="0" collapsed="false">
      <c r="A2454" s="526" t="n">
        <v>92876</v>
      </c>
      <c r="B2454" s="526" t="s">
        <v>7056</v>
      </c>
      <c r="C2454" s="526" t="s">
        <v>116</v>
      </c>
      <c r="D2454" s="527" t="n">
        <v>10.57</v>
      </c>
    </row>
    <row r="2455" customFormat="false" ht="15" hidden="false" customHeight="false" outlineLevel="0" collapsed="false">
      <c r="A2455" s="526" t="n">
        <v>92877</v>
      </c>
      <c r="B2455" s="526" t="s">
        <v>396</v>
      </c>
      <c r="C2455" s="526" t="s">
        <v>116</v>
      </c>
      <c r="D2455" s="527" t="n">
        <v>11.47</v>
      </c>
    </row>
    <row r="2456" customFormat="false" ht="15" hidden="false" customHeight="false" outlineLevel="0" collapsed="false">
      <c r="A2456" s="526" t="n">
        <v>92878</v>
      </c>
      <c r="B2456" s="526" t="s">
        <v>7057</v>
      </c>
      <c r="C2456" s="526" t="s">
        <v>116</v>
      </c>
      <c r="D2456" s="527" t="n">
        <v>11.31</v>
      </c>
    </row>
    <row r="2457" customFormat="false" ht="15" hidden="false" customHeight="false" outlineLevel="0" collapsed="false">
      <c r="A2457" s="526" t="n">
        <v>92879</v>
      </c>
      <c r="B2457" s="526" t="s">
        <v>7058</v>
      </c>
      <c r="C2457" s="526" t="s">
        <v>116</v>
      </c>
      <c r="D2457" s="527" t="n">
        <v>11.2</v>
      </c>
    </row>
    <row r="2458" customFormat="false" ht="15" hidden="false" customHeight="false" outlineLevel="0" collapsed="false">
      <c r="A2458" s="526" t="n">
        <v>92880</v>
      </c>
      <c r="B2458" s="526" t="s">
        <v>7059</v>
      </c>
      <c r="C2458" s="526" t="s">
        <v>116</v>
      </c>
      <c r="D2458" s="527" t="n">
        <v>11.46</v>
      </c>
    </row>
    <row r="2459" customFormat="false" ht="15" hidden="false" customHeight="false" outlineLevel="0" collapsed="false">
      <c r="A2459" s="526" t="n">
        <v>92881</v>
      </c>
      <c r="B2459" s="526" t="s">
        <v>7060</v>
      </c>
      <c r="C2459" s="526" t="s">
        <v>116</v>
      </c>
      <c r="D2459" s="527" t="n">
        <v>11.43</v>
      </c>
    </row>
    <row r="2460" customFormat="false" ht="15" hidden="false" customHeight="false" outlineLevel="0" collapsed="false">
      <c r="A2460" s="526" t="n">
        <v>92882</v>
      </c>
      <c r="B2460" s="526" t="s">
        <v>7061</v>
      </c>
      <c r="C2460" s="526" t="s">
        <v>116</v>
      </c>
      <c r="D2460" s="527" t="n">
        <v>14.23</v>
      </c>
    </row>
    <row r="2461" customFormat="false" ht="15" hidden="false" customHeight="false" outlineLevel="0" collapsed="false">
      <c r="A2461" s="526" t="n">
        <v>92883</v>
      </c>
      <c r="B2461" s="526" t="s">
        <v>7062</v>
      </c>
      <c r="C2461" s="526" t="s">
        <v>116</v>
      </c>
      <c r="D2461" s="527" t="n">
        <v>13.23</v>
      </c>
    </row>
    <row r="2462" customFormat="false" ht="15" hidden="false" customHeight="false" outlineLevel="0" collapsed="false">
      <c r="A2462" s="526" t="n">
        <v>92884</v>
      </c>
      <c r="B2462" s="526" t="s">
        <v>7063</v>
      </c>
      <c r="C2462" s="526" t="s">
        <v>116</v>
      </c>
      <c r="D2462" s="527" t="n">
        <v>13.55</v>
      </c>
    </row>
    <row r="2463" customFormat="false" ht="15" hidden="false" customHeight="false" outlineLevel="0" collapsed="false">
      <c r="A2463" s="526" t="n">
        <v>92885</v>
      </c>
      <c r="B2463" s="526" t="s">
        <v>7064</v>
      </c>
      <c r="C2463" s="526" t="s">
        <v>116</v>
      </c>
      <c r="D2463" s="527" t="n">
        <v>12.95</v>
      </c>
    </row>
    <row r="2464" customFormat="false" ht="15" hidden="false" customHeight="false" outlineLevel="0" collapsed="false">
      <c r="A2464" s="526" t="n">
        <v>92886</v>
      </c>
      <c r="B2464" s="526" t="s">
        <v>7065</v>
      </c>
      <c r="C2464" s="526" t="s">
        <v>116</v>
      </c>
      <c r="D2464" s="527" t="n">
        <v>12.41</v>
      </c>
    </row>
    <row r="2465" customFormat="false" ht="15" hidden="false" customHeight="false" outlineLevel="0" collapsed="false">
      <c r="A2465" s="526" t="n">
        <v>92887</v>
      </c>
      <c r="B2465" s="526" t="s">
        <v>7066</v>
      </c>
      <c r="C2465" s="526" t="s">
        <v>116</v>
      </c>
      <c r="D2465" s="527" t="n">
        <v>12.39</v>
      </c>
    </row>
    <row r="2466" customFormat="false" ht="15" hidden="false" customHeight="false" outlineLevel="0" collapsed="false">
      <c r="A2466" s="526" t="n">
        <v>92888</v>
      </c>
      <c r="B2466" s="526" t="s">
        <v>7067</v>
      </c>
      <c r="C2466" s="526" t="s">
        <v>116</v>
      </c>
      <c r="D2466" s="527" t="n">
        <v>12.13</v>
      </c>
    </row>
    <row r="2467" customFormat="false" ht="15" hidden="false" customHeight="false" outlineLevel="0" collapsed="false">
      <c r="A2467" s="526" t="n">
        <v>92915</v>
      </c>
      <c r="B2467" s="526" t="s">
        <v>7068</v>
      </c>
      <c r="C2467" s="526" t="s">
        <v>116</v>
      </c>
      <c r="D2467" s="527" t="n">
        <v>17.57</v>
      </c>
    </row>
    <row r="2468" customFormat="false" ht="15" hidden="false" customHeight="false" outlineLevel="0" collapsed="false">
      <c r="A2468" s="526" t="n">
        <v>92916</v>
      </c>
      <c r="B2468" s="526" t="s">
        <v>257</v>
      </c>
      <c r="C2468" s="526" t="s">
        <v>116</v>
      </c>
      <c r="D2468" s="527" t="n">
        <v>16.29</v>
      </c>
    </row>
    <row r="2469" customFormat="false" ht="15" hidden="false" customHeight="false" outlineLevel="0" collapsed="false">
      <c r="A2469" s="526" t="n">
        <v>92917</v>
      </c>
      <c r="B2469" s="526" t="s">
        <v>196</v>
      </c>
      <c r="C2469" s="526" t="s">
        <v>116</v>
      </c>
      <c r="D2469" s="527" t="n">
        <v>15.02</v>
      </c>
    </row>
    <row r="2470" customFormat="false" ht="15" hidden="false" customHeight="false" outlineLevel="0" collapsed="false">
      <c r="A2470" s="526" t="n">
        <v>92919</v>
      </c>
      <c r="B2470" s="526" t="s">
        <v>171</v>
      </c>
      <c r="C2470" s="526" t="s">
        <v>116</v>
      </c>
      <c r="D2470" s="527" t="n">
        <v>13.22</v>
      </c>
    </row>
    <row r="2471" customFormat="false" ht="15" hidden="false" customHeight="false" outlineLevel="0" collapsed="false">
      <c r="A2471" s="526" t="n">
        <v>92921</v>
      </c>
      <c r="B2471" s="526" t="s">
        <v>221</v>
      </c>
      <c r="C2471" s="526" t="s">
        <v>116</v>
      </c>
      <c r="D2471" s="527" t="n">
        <v>10.94</v>
      </c>
    </row>
    <row r="2472" customFormat="false" ht="15" hidden="false" customHeight="false" outlineLevel="0" collapsed="false">
      <c r="A2472" s="526" t="n">
        <v>92922</v>
      </c>
      <c r="B2472" s="526" t="s">
        <v>191</v>
      </c>
      <c r="C2472" s="526" t="s">
        <v>116</v>
      </c>
      <c r="D2472" s="527" t="n">
        <v>10.49</v>
      </c>
    </row>
    <row r="2473" customFormat="false" ht="15" hidden="false" customHeight="false" outlineLevel="0" collapsed="false">
      <c r="A2473" s="526" t="n">
        <v>92923</v>
      </c>
      <c r="B2473" s="526" t="s">
        <v>7069</v>
      </c>
      <c r="C2473" s="526" t="s">
        <v>116</v>
      </c>
      <c r="D2473" s="527" t="n">
        <v>11.87</v>
      </c>
    </row>
    <row r="2474" customFormat="false" ht="15" hidden="false" customHeight="false" outlineLevel="0" collapsed="false">
      <c r="A2474" s="526" t="n">
        <v>92924</v>
      </c>
      <c r="B2474" s="526" t="s">
        <v>7070</v>
      </c>
      <c r="C2474" s="526" t="s">
        <v>116</v>
      </c>
      <c r="D2474" s="527" t="n">
        <v>11.68</v>
      </c>
    </row>
    <row r="2475" customFormat="false" ht="15" hidden="false" customHeight="false" outlineLevel="0" collapsed="false">
      <c r="A2475" s="526" t="n">
        <v>95448</v>
      </c>
      <c r="B2475" s="526" t="s">
        <v>7071</v>
      </c>
      <c r="C2475" s="526" t="s">
        <v>116</v>
      </c>
      <c r="D2475" s="527" t="n">
        <v>11.66</v>
      </c>
    </row>
    <row r="2476" customFormat="false" ht="15" hidden="false" customHeight="false" outlineLevel="0" collapsed="false">
      <c r="A2476" s="526" t="n">
        <v>95576</v>
      </c>
      <c r="B2476" s="526" t="s">
        <v>2109</v>
      </c>
      <c r="C2476" s="526" t="s">
        <v>116</v>
      </c>
      <c r="D2476" s="527" t="n">
        <v>13.88</v>
      </c>
    </row>
    <row r="2477" customFormat="false" ht="15" hidden="false" customHeight="false" outlineLevel="0" collapsed="false">
      <c r="A2477" s="526" t="n">
        <v>95577</v>
      </c>
      <c r="B2477" s="526" t="s">
        <v>2126</v>
      </c>
      <c r="C2477" s="526" t="s">
        <v>116</v>
      </c>
      <c r="D2477" s="527" t="n">
        <v>11.95</v>
      </c>
    </row>
    <row r="2478" customFormat="false" ht="15" hidden="false" customHeight="false" outlineLevel="0" collapsed="false">
      <c r="A2478" s="526" t="n">
        <v>95578</v>
      </c>
      <c r="B2478" s="526" t="s">
        <v>151</v>
      </c>
      <c r="C2478" s="526" t="s">
        <v>116</v>
      </c>
      <c r="D2478" s="527" t="n">
        <v>9.99</v>
      </c>
    </row>
    <row r="2479" customFormat="false" ht="15" hidden="false" customHeight="false" outlineLevel="0" collapsed="false">
      <c r="A2479" s="526" t="n">
        <v>95579</v>
      </c>
      <c r="B2479" s="526" t="s">
        <v>7072</v>
      </c>
      <c r="C2479" s="526" t="s">
        <v>116</v>
      </c>
      <c r="D2479" s="527" t="n">
        <v>9.7</v>
      </c>
    </row>
    <row r="2480" customFormat="false" ht="15" hidden="false" customHeight="false" outlineLevel="0" collapsed="false">
      <c r="A2480" s="526" t="n">
        <v>95580</v>
      </c>
      <c r="B2480" s="526" t="s">
        <v>7073</v>
      </c>
      <c r="C2480" s="526" t="s">
        <v>116</v>
      </c>
      <c r="D2480" s="527" t="n">
        <v>11.23</v>
      </c>
    </row>
    <row r="2481" customFormat="false" ht="15" hidden="false" customHeight="false" outlineLevel="0" collapsed="false">
      <c r="A2481" s="526" t="n">
        <v>95581</v>
      </c>
      <c r="B2481" s="526" t="s">
        <v>7074</v>
      </c>
      <c r="C2481" s="526" t="s">
        <v>116</v>
      </c>
      <c r="D2481" s="527" t="n">
        <v>11.19</v>
      </c>
    </row>
    <row r="2482" customFormat="false" ht="15" hidden="false" customHeight="false" outlineLevel="0" collapsed="false">
      <c r="A2482" s="526" t="n">
        <v>95582</v>
      </c>
      <c r="B2482" s="526" t="s">
        <v>7075</v>
      </c>
      <c r="C2482" s="526" t="s">
        <v>116</v>
      </c>
      <c r="D2482" s="527" t="n">
        <v>12.21</v>
      </c>
    </row>
    <row r="2483" customFormat="false" ht="15" hidden="false" customHeight="false" outlineLevel="0" collapsed="false">
      <c r="A2483" s="526" t="n">
        <v>95583</v>
      </c>
      <c r="B2483" s="526" t="s">
        <v>209</v>
      </c>
      <c r="C2483" s="526" t="s">
        <v>116</v>
      </c>
      <c r="D2483" s="527" t="n">
        <v>16.78</v>
      </c>
    </row>
    <row r="2484" customFormat="false" ht="15" hidden="false" customHeight="false" outlineLevel="0" collapsed="false">
      <c r="A2484" s="526" t="n">
        <v>95584</v>
      </c>
      <c r="B2484" s="526" t="s">
        <v>319</v>
      </c>
      <c r="C2484" s="526" t="s">
        <v>116</v>
      </c>
      <c r="D2484" s="527" t="n">
        <v>15.13</v>
      </c>
    </row>
    <row r="2485" customFormat="false" ht="15" hidden="false" customHeight="false" outlineLevel="0" collapsed="false">
      <c r="A2485" s="526" t="n">
        <v>95592</v>
      </c>
      <c r="B2485" s="526" t="s">
        <v>7076</v>
      </c>
      <c r="C2485" s="526" t="s">
        <v>116</v>
      </c>
      <c r="D2485" s="527" t="n">
        <v>16.78</v>
      </c>
    </row>
    <row r="2486" customFormat="false" ht="15" hidden="false" customHeight="false" outlineLevel="0" collapsed="false">
      <c r="A2486" s="526" t="n">
        <v>95593</v>
      </c>
      <c r="B2486" s="526" t="s">
        <v>7077</v>
      </c>
      <c r="C2486" s="526" t="s">
        <v>116</v>
      </c>
      <c r="D2486" s="527" t="n">
        <v>15.13</v>
      </c>
    </row>
    <row r="2487" customFormat="false" ht="15" hidden="false" customHeight="false" outlineLevel="0" collapsed="false">
      <c r="A2487" s="526" t="n">
        <v>95943</v>
      </c>
      <c r="B2487" s="526" t="s">
        <v>7078</v>
      </c>
      <c r="C2487" s="526" t="s">
        <v>116</v>
      </c>
      <c r="D2487" s="527" t="n">
        <v>22.65</v>
      </c>
    </row>
    <row r="2488" customFormat="false" ht="15" hidden="false" customHeight="false" outlineLevel="0" collapsed="false">
      <c r="A2488" s="526" t="n">
        <v>95944</v>
      </c>
      <c r="B2488" s="526" t="s">
        <v>7079</v>
      </c>
      <c r="C2488" s="526" t="s">
        <v>116</v>
      </c>
      <c r="D2488" s="527" t="n">
        <v>20.82</v>
      </c>
    </row>
    <row r="2489" customFormat="false" ht="15" hidden="false" customHeight="false" outlineLevel="0" collapsed="false">
      <c r="A2489" s="526" t="n">
        <v>95945</v>
      </c>
      <c r="B2489" s="526" t="s">
        <v>7080</v>
      </c>
      <c r="C2489" s="526" t="s">
        <v>116</v>
      </c>
      <c r="D2489" s="527" t="n">
        <v>17.17</v>
      </c>
    </row>
    <row r="2490" customFormat="false" ht="15" hidden="false" customHeight="false" outlineLevel="0" collapsed="false">
      <c r="A2490" s="526" t="n">
        <v>95946</v>
      </c>
      <c r="B2490" s="526" t="s">
        <v>7081</v>
      </c>
      <c r="C2490" s="526" t="s">
        <v>116</v>
      </c>
      <c r="D2490" s="527" t="n">
        <v>13.88</v>
      </c>
    </row>
    <row r="2491" customFormat="false" ht="15" hidden="false" customHeight="false" outlineLevel="0" collapsed="false">
      <c r="A2491" s="526" t="n">
        <v>95947</v>
      </c>
      <c r="B2491" s="526" t="s">
        <v>7082</v>
      </c>
      <c r="C2491" s="526" t="s">
        <v>116</v>
      </c>
      <c r="D2491" s="527" t="n">
        <v>10.8</v>
      </c>
    </row>
    <row r="2492" customFormat="false" ht="15" hidden="false" customHeight="false" outlineLevel="0" collapsed="false">
      <c r="A2492" s="526" t="n">
        <v>95948</v>
      </c>
      <c r="B2492" s="526" t="s">
        <v>7083</v>
      </c>
      <c r="C2492" s="526" t="s">
        <v>116</v>
      </c>
      <c r="D2492" s="527" t="n">
        <v>9.65</v>
      </c>
    </row>
    <row r="2493" customFormat="false" ht="15" hidden="false" customHeight="false" outlineLevel="0" collapsed="false">
      <c r="A2493" s="526" t="n">
        <v>96544</v>
      </c>
      <c r="B2493" s="526" t="s">
        <v>346</v>
      </c>
      <c r="C2493" s="526" t="s">
        <v>116</v>
      </c>
      <c r="D2493" s="527" t="n">
        <v>17.09</v>
      </c>
    </row>
    <row r="2494" customFormat="false" ht="15" hidden="false" customHeight="false" outlineLevel="0" collapsed="false">
      <c r="A2494" s="526" t="n">
        <v>96545</v>
      </c>
      <c r="B2494" s="526" t="s">
        <v>176</v>
      </c>
      <c r="C2494" s="526" t="s">
        <v>116</v>
      </c>
      <c r="D2494" s="527" t="n">
        <v>15.81</v>
      </c>
    </row>
    <row r="2495" customFormat="false" ht="15" hidden="false" customHeight="false" outlineLevel="0" collapsed="false">
      <c r="A2495" s="526" t="n">
        <v>96546</v>
      </c>
      <c r="B2495" s="526" t="s">
        <v>170</v>
      </c>
      <c r="C2495" s="526" t="s">
        <v>116</v>
      </c>
      <c r="D2495" s="527" t="n">
        <v>14.05</v>
      </c>
    </row>
    <row r="2496" customFormat="false" ht="15" hidden="false" customHeight="false" outlineLevel="0" collapsed="false">
      <c r="A2496" s="526" t="n">
        <v>96547</v>
      </c>
      <c r="B2496" s="526" t="s">
        <v>229</v>
      </c>
      <c r="C2496" s="526" t="s">
        <v>116</v>
      </c>
      <c r="D2496" s="527" t="n">
        <v>11.79</v>
      </c>
    </row>
    <row r="2497" customFormat="false" ht="15" hidden="false" customHeight="false" outlineLevel="0" collapsed="false">
      <c r="A2497" s="526" t="n">
        <v>96548</v>
      </c>
      <c r="B2497" s="526" t="s">
        <v>283</v>
      </c>
      <c r="C2497" s="526" t="s">
        <v>116</v>
      </c>
      <c r="D2497" s="527" t="n">
        <v>11.09</v>
      </c>
    </row>
    <row r="2498" customFormat="false" ht="15" hidden="false" customHeight="false" outlineLevel="0" collapsed="false">
      <c r="A2498" s="526" t="n">
        <v>96549</v>
      </c>
      <c r="B2498" s="526" t="s">
        <v>7084</v>
      </c>
      <c r="C2498" s="526" t="s">
        <v>116</v>
      </c>
      <c r="D2498" s="527" t="n">
        <v>12.26</v>
      </c>
    </row>
    <row r="2499" customFormat="false" ht="15" hidden="false" customHeight="false" outlineLevel="0" collapsed="false">
      <c r="A2499" s="526" t="n">
        <v>96550</v>
      </c>
      <c r="B2499" s="526" t="s">
        <v>7085</v>
      </c>
      <c r="C2499" s="526" t="s">
        <v>116</v>
      </c>
      <c r="D2499" s="527" t="n">
        <v>11.9</v>
      </c>
    </row>
    <row r="2500" customFormat="false" ht="15" hidden="false" customHeight="false" outlineLevel="0" collapsed="false">
      <c r="A2500" s="526" t="n">
        <v>100064</v>
      </c>
      <c r="B2500" s="526" t="s">
        <v>7086</v>
      </c>
      <c r="C2500" s="526" t="s">
        <v>116</v>
      </c>
      <c r="D2500" s="527" t="n">
        <v>9.32</v>
      </c>
    </row>
    <row r="2501" customFormat="false" ht="15" hidden="false" customHeight="false" outlineLevel="0" collapsed="false">
      <c r="A2501" s="526" t="n">
        <v>100066</v>
      </c>
      <c r="B2501" s="526" t="s">
        <v>7087</v>
      </c>
      <c r="C2501" s="526" t="s">
        <v>116</v>
      </c>
      <c r="D2501" s="527" t="n">
        <v>9.2</v>
      </c>
    </row>
    <row r="2502" customFormat="false" ht="15" hidden="false" customHeight="false" outlineLevel="0" collapsed="false">
      <c r="A2502" s="526" t="n">
        <v>100067</v>
      </c>
      <c r="B2502" s="526" t="s">
        <v>7088</v>
      </c>
      <c r="C2502" s="526" t="s">
        <v>116</v>
      </c>
      <c r="D2502" s="527" t="n">
        <v>13.17</v>
      </c>
    </row>
    <row r="2503" customFormat="false" ht="15" hidden="false" customHeight="false" outlineLevel="0" collapsed="false">
      <c r="A2503" s="526" t="n">
        <v>100068</v>
      </c>
      <c r="B2503" s="526" t="s">
        <v>7089</v>
      </c>
      <c r="C2503" s="526" t="s">
        <v>116</v>
      </c>
      <c r="D2503" s="527" t="n">
        <v>10.25</v>
      </c>
    </row>
    <row r="2504" customFormat="false" ht="15" hidden="false" customHeight="false" outlineLevel="0" collapsed="false">
      <c r="A2504" s="526" t="n">
        <v>102920</v>
      </c>
      <c r="B2504" s="526" t="s">
        <v>7090</v>
      </c>
      <c r="C2504" s="526" t="s">
        <v>116</v>
      </c>
      <c r="D2504" s="527" t="n">
        <v>9.32</v>
      </c>
    </row>
    <row r="2505" customFormat="false" ht="15" hidden="false" customHeight="false" outlineLevel="0" collapsed="false">
      <c r="A2505" s="526" t="n">
        <v>102921</v>
      </c>
      <c r="B2505" s="526" t="s">
        <v>7091</v>
      </c>
      <c r="C2505" s="526" t="s">
        <v>116</v>
      </c>
      <c r="D2505" s="527" t="n">
        <v>9.03</v>
      </c>
    </row>
    <row r="2506" customFormat="false" ht="15" hidden="false" customHeight="false" outlineLevel="0" collapsed="false">
      <c r="A2506" s="526" t="n">
        <v>102922</v>
      </c>
      <c r="B2506" s="526" t="s">
        <v>7092</v>
      </c>
      <c r="C2506" s="526" t="s">
        <v>116</v>
      </c>
      <c r="D2506" s="527" t="n">
        <v>9.87</v>
      </c>
    </row>
    <row r="2507" customFormat="false" ht="15" hidden="false" customHeight="false" outlineLevel="0" collapsed="false">
      <c r="A2507" s="526" t="n">
        <v>102923</v>
      </c>
      <c r="B2507" s="526" t="s">
        <v>7093</v>
      </c>
      <c r="C2507" s="526" t="s">
        <v>116</v>
      </c>
      <c r="D2507" s="527" t="n">
        <v>8.83</v>
      </c>
    </row>
    <row r="2508" customFormat="false" ht="15" hidden="false" customHeight="false" outlineLevel="0" collapsed="false">
      <c r="A2508" s="526" t="n">
        <v>103088</v>
      </c>
      <c r="B2508" s="526" t="s">
        <v>7094</v>
      </c>
      <c r="C2508" s="526" t="s">
        <v>116</v>
      </c>
      <c r="D2508" s="527" t="n">
        <v>11.02</v>
      </c>
    </row>
    <row r="2509" customFormat="false" ht="15" hidden="false" customHeight="false" outlineLevel="0" collapsed="false">
      <c r="A2509" s="526" t="n">
        <v>104104</v>
      </c>
      <c r="B2509" s="526" t="s">
        <v>7095</v>
      </c>
      <c r="C2509" s="526" t="s">
        <v>116</v>
      </c>
      <c r="D2509" s="527" t="n">
        <v>12.33</v>
      </c>
    </row>
    <row r="2510" customFormat="false" ht="15" hidden="false" customHeight="false" outlineLevel="0" collapsed="false">
      <c r="A2510" s="526" t="n">
        <v>104105</v>
      </c>
      <c r="B2510" s="526" t="s">
        <v>7096</v>
      </c>
      <c r="C2510" s="526" t="s">
        <v>116</v>
      </c>
      <c r="D2510" s="527" t="n">
        <v>12.34</v>
      </c>
    </row>
    <row r="2511" customFormat="false" ht="15" hidden="false" customHeight="false" outlineLevel="0" collapsed="false">
      <c r="A2511" s="526" t="n">
        <v>104106</v>
      </c>
      <c r="B2511" s="526" t="s">
        <v>7097</v>
      </c>
      <c r="C2511" s="526" t="s">
        <v>116</v>
      </c>
      <c r="D2511" s="527" t="n">
        <v>11.13</v>
      </c>
    </row>
    <row r="2512" customFormat="false" ht="15" hidden="false" customHeight="false" outlineLevel="0" collapsed="false">
      <c r="A2512" s="526" t="n">
        <v>104107</v>
      </c>
      <c r="B2512" s="526" t="s">
        <v>7098</v>
      </c>
      <c r="C2512" s="526" t="s">
        <v>116</v>
      </c>
      <c r="D2512" s="527" t="n">
        <v>11.78</v>
      </c>
    </row>
    <row r="2513" customFormat="false" ht="15" hidden="false" customHeight="false" outlineLevel="0" collapsed="false">
      <c r="A2513" s="526" t="n">
        <v>104108</v>
      </c>
      <c r="B2513" s="526" t="s">
        <v>7099</v>
      </c>
      <c r="C2513" s="526" t="s">
        <v>116</v>
      </c>
      <c r="D2513" s="527" t="n">
        <v>13.95</v>
      </c>
    </row>
    <row r="2514" customFormat="false" ht="15" hidden="false" customHeight="false" outlineLevel="0" collapsed="false">
      <c r="A2514" s="526" t="n">
        <v>104109</v>
      </c>
      <c r="B2514" s="526" t="s">
        <v>7100</v>
      </c>
      <c r="C2514" s="526" t="s">
        <v>116</v>
      </c>
      <c r="D2514" s="527" t="n">
        <v>16.83</v>
      </c>
    </row>
    <row r="2515" customFormat="false" ht="15" hidden="false" customHeight="false" outlineLevel="0" collapsed="false">
      <c r="A2515" s="526" t="n">
        <v>104110</v>
      </c>
      <c r="B2515" s="526" t="s">
        <v>7101</v>
      </c>
      <c r="C2515" s="526" t="s">
        <v>116</v>
      </c>
      <c r="D2515" s="527" t="n">
        <v>18.85</v>
      </c>
    </row>
    <row r="2516" customFormat="false" ht="15" hidden="false" customHeight="false" outlineLevel="0" collapsed="false">
      <c r="A2516" s="526" t="n">
        <v>104111</v>
      </c>
      <c r="B2516" s="526" t="s">
        <v>7102</v>
      </c>
      <c r="C2516" s="526" t="s">
        <v>116</v>
      </c>
      <c r="D2516" s="527" t="n">
        <v>21.03</v>
      </c>
    </row>
    <row r="2517" customFormat="false" ht="15" hidden="false" customHeight="false" outlineLevel="0" collapsed="false">
      <c r="A2517" s="526" t="n">
        <v>89993</v>
      </c>
      <c r="B2517" s="526" t="s">
        <v>7103</v>
      </c>
      <c r="C2517" s="526" t="s">
        <v>128</v>
      </c>
      <c r="D2517" s="528" t="n">
        <v>1094.23</v>
      </c>
    </row>
    <row r="2518" customFormat="false" ht="15" hidden="false" customHeight="false" outlineLevel="0" collapsed="false">
      <c r="A2518" s="526" t="n">
        <v>89994</v>
      </c>
      <c r="B2518" s="526" t="s">
        <v>7104</v>
      </c>
      <c r="C2518" s="526" t="s">
        <v>128</v>
      </c>
      <c r="D2518" s="527" t="n">
        <v>956.4</v>
      </c>
    </row>
    <row r="2519" customFormat="false" ht="15" hidden="false" customHeight="false" outlineLevel="0" collapsed="false">
      <c r="A2519" s="526" t="n">
        <v>89995</v>
      </c>
      <c r="B2519" s="526" t="s">
        <v>7105</v>
      </c>
      <c r="C2519" s="526" t="s">
        <v>128</v>
      </c>
      <c r="D2519" s="528" t="n">
        <v>1058.97</v>
      </c>
    </row>
    <row r="2520" customFormat="false" ht="15" hidden="false" customHeight="false" outlineLevel="0" collapsed="false">
      <c r="A2520" s="526" t="n">
        <v>90278</v>
      </c>
      <c r="B2520" s="526" t="s">
        <v>7106</v>
      </c>
      <c r="C2520" s="526" t="s">
        <v>128</v>
      </c>
      <c r="D2520" s="527" t="n">
        <v>593.25</v>
      </c>
    </row>
    <row r="2521" customFormat="false" ht="15" hidden="false" customHeight="false" outlineLevel="0" collapsed="false">
      <c r="A2521" s="526" t="n">
        <v>90279</v>
      </c>
      <c r="B2521" s="526" t="s">
        <v>7107</v>
      </c>
      <c r="C2521" s="526" t="s">
        <v>128</v>
      </c>
      <c r="D2521" s="527" t="n">
        <v>634.09</v>
      </c>
    </row>
    <row r="2522" customFormat="false" ht="15" hidden="false" customHeight="false" outlineLevel="0" collapsed="false">
      <c r="A2522" s="526" t="n">
        <v>90280</v>
      </c>
      <c r="B2522" s="526" t="s">
        <v>7108</v>
      </c>
      <c r="C2522" s="526" t="s">
        <v>128</v>
      </c>
      <c r="D2522" s="527" t="n">
        <v>676.3</v>
      </c>
    </row>
    <row r="2523" customFormat="false" ht="15" hidden="false" customHeight="false" outlineLevel="0" collapsed="false">
      <c r="A2523" s="526" t="n">
        <v>90281</v>
      </c>
      <c r="B2523" s="526" t="s">
        <v>7109</v>
      </c>
      <c r="C2523" s="526" t="s">
        <v>128</v>
      </c>
      <c r="D2523" s="527" t="n">
        <v>750.57</v>
      </c>
    </row>
    <row r="2524" customFormat="false" ht="15" hidden="false" customHeight="false" outlineLevel="0" collapsed="false">
      <c r="A2524" s="526" t="n">
        <v>90282</v>
      </c>
      <c r="B2524" s="526" t="s">
        <v>7110</v>
      </c>
      <c r="C2524" s="526" t="s">
        <v>128</v>
      </c>
      <c r="D2524" s="527" t="n">
        <v>579.21</v>
      </c>
    </row>
    <row r="2525" customFormat="false" ht="15" hidden="false" customHeight="false" outlineLevel="0" collapsed="false">
      <c r="A2525" s="526" t="n">
        <v>90283</v>
      </c>
      <c r="B2525" s="526" t="s">
        <v>7111</v>
      </c>
      <c r="C2525" s="526" t="s">
        <v>128</v>
      </c>
      <c r="D2525" s="527" t="n">
        <v>619.65</v>
      </c>
    </row>
    <row r="2526" customFormat="false" ht="15" hidden="false" customHeight="false" outlineLevel="0" collapsed="false">
      <c r="A2526" s="526" t="n">
        <v>90284</v>
      </c>
      <c r="B2526" s="526" t="s">
        <v>7112</v>
      </c>
      <c r="C2526" s="526" t="s">
        <v>128</v>
      </c>
      <c r="D2526" s="527" t="n">
        <v>666.96</v>
      </c>
    </row>
    <row r="2527" customFormat="false" ht="15" hidden="false" customHeight="false" outlineLevel="0" collapsed="false">
      <c r="A2527" s="526" t="n">
        <v>90285</v>
      </c>
      <c r="B2527" s="526" t="s">
        <v>7113</v>
      </c>
      <c r="C2527" s="526" t="s">
        <v>128</v>
      </c>
      <c r="D2527" s="527" t="n">
        <v>746.72</v>
      </c>
    </row>
    <row r="2528" customFormat="false" ht="15" hidden="false" customHeight="false" outlineLevel="0" collapsed="false">
      <c r="A2528" s="526" t="n">
        <v>94962</v>
      </c>
      <c r="B2528" s="526" t="s">
        <v>129</v>
      </c>
      <c r="C2528" s="526" t="s">
        <v>128</v>
      </c>
      <c r="D2528" s="527" t="n">
        <v>491.86</v>
      </c>
    </row>
    <row r="2529" customFormat="false" ht="15" hidden="false" customHeight="false" outlineLevel="0" collapsed="false">
      <c r="A2529" s="526" t="n">
        <v>94963</v>
      </c>
      <c r="B2529" s="526" t="s">
        <v>7114</v>
      </c>
      <c r="C2529" s="526" t="s">
        <v>128</v>
      </c>
      <c r="D2529" s="527" t="n">
        <v>526.01</v>
      </c>
    </row>
    <row r="2530" customFormat="false" ht="15" hidden="false" customHeight="false" outlineLevel="0" collapsed="false">
      <c r="A2530" s="526" t="n">
        <v>94964</v>
      </c>
      <c r="B2530" s="526" t="s">
        <v>7115</v>
      </c>
      <c r="C2530" s="526" t="s">
        <v>128</v>
      </c>
      <c r="D2530" s="527" t="n">
        <v>556.75</v>
      </c>
    </row>
    <row r="2531" customFormat="false" ht="15" hidden="false" customHeight="false" outlineLevel="0" collapsed="false">
      <c r="A2531" s="526" t="n">
        <v>94965</v>
      </c>
      <c r="B2531" s="526" t="s">
        <v>7116</v>
      </c>
      <c r="C2531" s="526" t="s">
        <v>128</v>
      </c>
      <c r="D2531" s="527" t="n">
        <v>568.94</v>
      </c>
    </row>
    <row r="2532" customFormat="false" ht="15" hidden="false" customHeight="false" outlineLevel="0" collapsed="false">
      <c r="A2532" s="526" t="n">
        <v>94966</v>
      </c>
      <c r="B2532" s="526" t="s">
        <v>7117</v>
      </c>
      <c r="C2532" s="526" t="s">
        <v>128</v>
      </c>
      <c r="D2532" s="527" t="n">
        <v>581.22</v>
      </c>
    </row>
    <row r="2533" customFormat="false" ht="15" hidden="false" customHeight="false" outlineLevel="0" collapsed="false">
      <c r="A2533" s="526" t="n">
        <v>94967</v>
      </c>
      <c r="B2533" s="526" t="s">
        <v>7118</v>
      </c>
      <c r="C2533" s="526" t="s">
        <v>128</v>
      </c>
      <c r="D2533" s="527" t="n">
        <v>636.97</v>
      </c>
    </row>
    <row r="2534" customFormat="false" ht="15" hidden="false" customHeight="false" outlineLevel="0" collapsed="false">
      <c r="A2534" s="526" t="n">
        <v>94968</v>
      </c>
      <c r="B2534" s="526" t="s">
        <v>7119</v>
      </c>
      <c r="C2534" s="526" t="s">
        <v>128</v>
      </c>
      <c r="D2534" s="527" t="n">
        <v>489.67</v>
      </c>
    </row>
    <row r="2535" customFormat="false" ht="15" hidden="false" customHeight="false" outlineLevel="0" collapsed="false">
      <c r="A2535" s="526" t="n">
        <v>94969</v>
      </c>
      <c r="B2535" s="526" t="s">
        <v>7120</v>
      </c>
      <c r="C2535" s="526" t="s">
        <v>128</v>
      </c>
      <c r="D2535" s="527" t="n">
        <v>520.43</v>
      </c>
    </row>
    <row r="2536" customFormat="false" ht="15" hidden="false" customHeight="false" outlineLevel="0" collapsed="false">
      <c r="A2536" s="526" t="n">
        <v>94970</v>
      </c>
      <c r="B2536" s="526" t="s">
        <v>7121</v>
      </c>
      <c r="C2536" s="526" t="s">
        <v>128</v>
      </c>
      <c r="D2536" s="527" t="n">
        <v>545.35</v>
      </c>
    </row>
    <row r="2537" customFormat="false" ht="15" hidden="false" customHeight="false" outlineLevel="0" collapsed="false">
      <c r="A2537" s="526" t="n">
        <v>94971</v>
      </c>
      <c r="B2537" s="526" t="s">
        <v>7122</v>
      </c>
      <c r="C2537" s="526" t="s">
        <v>128</v>
      </c>
      <c r="D2537" s="527" t="n">
        <v>563.51</v>
      </c>
    </row>
    <row r="2538" customFormat="false" ht="15" hidden="false" customHeight="false" outlineLevel="0" collapsed="false">
      <c r="A2538" s="526" t="n">
        <v>94972</v>
      </c>
      <c r="B2538" s="526" t="s">
        <v>7123</v>
      </c>
      <c r="C2538" s="526" t="s">
        <v>128</v>
      </c>
      <c r="D2538" s="527" t="n">
        <v>575.72</v>
      </c>
    </row>
    <row r="2539" customFormat="false" ht="15" hidden="false" customHeight="false" outlineLevel="0" collapsed="false">
      <c r="A2539" s="526" t="n">
        <v>94973</v>
      </c>
      <c r="B2539" s="526" t="s">
        <v>7124</v>
      </c>
      <c r="C2539" s="526" t="s">
        <v>128</v>
      </c>
      <c r="D2539" s="527" t="n">
        <v>629.73</v>
      </c>
    </row>
    <row r="2540" customFormat="false" ht="15" hidden="false" customHeight="false" outlineLevel="0" collapsed="false">
      <c r="A2540" s="526" t="n">
        <v>94974</v>
      </c>
      <c r="B2540" s="526" t="s">
        <v>7125</v>
      </c>
      <c r="C2540" s="526" t="s">
        <v>128</v>
      </c>
      <c r="D2540" s="527" t="n">
        <v>550.02</v>
      </c>
    </row>
    <row r="2541" customFormat="false" ht="15" hidden="false" customHeight="false" outlineLevel="0" collapsed="false">
      <c r="A2541" s="526" t="n">
        <v>94975</v>
      </c>
      <c r="B2541" s="526" t="s">
        <v>7126</v>
      </c>
      <c r="C2541" s="526" t="s">
        <v>128</v>
      </c>
      <c r="D2541" s="527" t="n">
        <v>577.58</v>
      </c>
    </row>
    <row r="2542" customFormat="false" ht="15" hidden="false" customHeight="false" outlineLevel="0" collapsed="false">
      <c r="A2542" s="526" t="n">
        <v>96555</v>
      </c>
      <c r="B2542" s="526" t="s">
        <v>7127</v>
      </c>
      <c r="C2542" s="526" t="s">
        <v>128</v>
      </c>
      <c r="D2542" s="527" t="n">
        <v>775.36</v>
      </c>
    </row>
    <row r="2543" customFormat="false" ht="15" hidden="false" customHeight="false" outlineLevel="0" collapsed="false">
      <c r="A2543" s="526" t="n">
        <v>96556</v>
      </c>
      <c r="B2543" s="526" t="s">
        <v>7128</v>
      </c>
      <c r="C2543" s="526" t="s">
        <v>128</v>
      </c>
      <c r="D2543" s="527" t="n">
        <v>859.61</v>
      </c>
    </row>
    <row r="2544" customFormat="false" ht="15" hidden="false" customHeight="false" outlineLevel="0" collapsed="false">
      <c r="A2544" s="526" t="n">
        <v>96557</v>
      </c>
      <c r="B2544" s="526" t="s">
        <v>7129</v>
      </c>
      <c r="C2544" s="526" t="s">
        <v>128</v>
      </c>
      <c r="D2544" s="527" t="n">
        <v>621.43</v>
      </c>
    </row>
    <row r="2545" customFormat="false" ht="15" hidden="false" customHeight="false" outlineLevel="0" collapsed="false">
      <c r="A2545" s="526" t="n">
        <v>96558</v>
      </c>
      <c r="B2545" s="526" t="s">
        <v>7130</v>
      </c>
      <c r="C2545" s="526" t="s">
        <v>128</v>
      </c>
      <c r="D2545" s="527" t="n">
        <v>628.86</v>
      </c>
    </row>
    <row r="2546" customFormat="false" ht="15" hidden="false" customHeight="false" outlineLevel="0" collapsed="false">
      <c r="A2546" s="526" t="n">
        <v>99235</v>
      </c>
      <c r="B2546" s="526" t="s">
        <v>7131</v>
      </c>
      <c r="C2546" s="526" t="s">
        <v>128</v>
      </c>
      <c r="D2546" s="527" t="n">
        <v>602.4</v>
      </c>
    </row>
    <row r="2547" customFormat="false" ht="15" hidden="false" customHeight="false" outlineLevel="0" collapsed="false">
      <c r="A2547" s="526" t="n">
        <v>99431</v>
      </c>
      <c r="B2547" s="526" t="s">
        <v>7132</v>
      </c>
      <c r="C2547" s="526" t="s">
        <v>128</v>
      </c>
      <c r="D2547" s="527" t="n">
        <v>623.94</v>
      </c>
    </row>
    <row r="2548" customFormat="false" ht="15" hidden="false" customHeight="false" outlineLevel="0" collapsed="false">
      <c r="A2548" s="526" t="n">
        <v>99432</v>
      </c>
      <c r="B2548" s="526" t="s">
        <v>7133</v>
      </c>
      <c r="C2548" s="526" t="s">
        <v>128</v>
      </c>
      <c r="D2548" s="527" t="n">
        <v>605.84</v>
      </c>
    </row>
    <row r="2549" customFormat="false" ht="15" hidden="false" customHeight="false" outlineLevel="0" collapsed="false">
      <c r="A2549" s="526" t="n">
        <v>99433</v>
      </c>
      <c r="B2549" s="526" t="s">
        <v>7134</v>
      </c>
      <c r="C2549" s="526" t="s">
        <v>128</v>
      </c>
      <c r="D2549" s="527" t="n">
        <v>657.65</v>
      </c>
    </row>
    <row r="2550" customFormat="false" ht="15" hidden="false" customHeight="false" outlineLevel="0" collapsed="false">
      <c r="A2550" s="526" t="n">
        <v>99434</v>
      </c>
      <c r="B2550" s="526" t="s">
        <v>7135</v>
      </c>
      <c r="C2550" s="526" t="s">
        <v>128</v>
      </c>
      <c r="D2550" s="527" t="n">
        <v>627.96</v>
      </c>
    </row>
    <row r="2551" customFormat="false" ht="15" hidden="false" customHeight="false" outlineLevel="0" collapsed="false">
      <c r="A2551" s="526" t="n">
        <v>99435</v>
      </c>
      <c r="B2551" s="526" t="s">
        <v>7136</v>
      </c>
      <c r="C2551" s="526" t="s">
        <v>128</v>
      </c>
      <c r="D2551" s="527" t="n">
        <v>608.61</v>
      </c>
    </row>
    <row r="2552" customFormat="false" ht="15" hidden="false" customHeight="false" outlineLevel="0" collapsed="false">
      <c r="A2552" s="526" t="n">
        <v>99436</v>
      </c>
      <c r="B2552" s="526" t="s">
        <v>7137</v>
      </c>
      <c r="C2552" s="526" t="s">
        <v>128</v>
      </c>
      <c r="D2552" s="527" t="n">
        <v>678.63</v>
      </c>
    </row>
    <row r="2553" customFormat="false" ht="15" hidden="false" customHeight="false" outlineLevel="0" collapsed="false">
      <c r="A2553" s="526" t="n">
        <v>99437</v>
      </c>
      <c r="B2553" s="526" t="s">
        <v>7138</v>
      </c>
      <c r="C2553" s="526" t="s">
        <v>128</v>
      </c>
      <c r="D2553" s="527" t="n">
        <v>638.96</v>
      </c>
    </row>
    <row r="2554" customFormat="false" ht="15" hidden="false" customHeight="false" outlineLevel="0" collapsed="false">
      <c r="A2554" s="526" t="n">
        <v>99438</v>
      </c>
      <c r="B2554" s="526" t="s">
        <v>7139</v>
      </c>
      <c r="C2554" s="526" t="s">
        <v>128</v>
      </c>
      <c r="D2554" s="527" t="n">
        <v>644.72</v>
      </c>
    </row>
    <row r="2555" customFormat="false" ht="15" hidden="false" customHeight="false" outlineLevel="0" collapsed="false">
      <c r="A2555" s="526" t="n">
        <v>99439</v>
      </c>
      <c r="B2555" s="526" t="s">
        <v>7140</v>
      </c>
      <c r="C2555" s="526" t="s">
        <v>128</v>
      </c>
      <c r="D2555" s="527" t="n">
        <v>614.34</v>
      </c>
    </row>
    <row r="2556" customFormat="false" ht="15" hidden="false" customHeight="false" outlineLevel="0" collapsed="false">
      <c r="A2556" s="526" t="n">
        <v>102473</v>
      </c>
      <c r="B2556" s="526" t="s">
        <v>7141</v>
      </c>
      <c r="C2556" s="526" t="s">
        <v>128</v>
      </c>
      <c r="D2556" s="527" t="n">
        <v>757.14</v>
      </c>
    </row>
    <row r="2557" customFormat="false" ht="15" hidden="false" customHeight="false" outlineLevel="0" collapsed="false">
      <c r="A2557" s="526" t="n">
        <v>102474</v>
      </c>
      <c r="B2557" s="526" t="s">
        <v>7142</v>
      </c>
      <c r="C2557" s="526" t="s">
        <v>128</v>
      </c>
      <c r="D2557" s="527" t="n">
        <v>783.93</v>
      </c>
    </row>
    <row r="2558" customFormat="false" ht="15" hidden="false" customHeight="false" outlineLevel="0" collapsed="false">
      <c r="A2558" s="526" t="n">
        <v>102475</v>
      </c>
      <c r="B2558" s="526" t="s">
        <v>7143</v>
      </c>
      <c r="C2558" s="526" t="s">
        <v>128</v>
      </c>
      <c r="D2558" s="527" t="n">
        <v>819.59</v>
      </c>
    </row>
    <row r="2559" customFormat="false" ht="15" hidden="false" customHeight="false" outlineLevel="0" collapsed="false">
      <c r="A2559" s="526" t="n">
        <v>102476</v>
      </c>
      <c r="B2559" s="526" t="s">
        <v>7144</v>
      </c>
      <c r="C2559" s="526" t="s">
        <v>128</v>
      </c>
      <c r="D2559" s="527" t="n">
        <v>829.28</v>
      </c>
    </row>
    <row r="2560" customFormat="false" ht="15" hidden="false" customHeight="false" outlineLevel="0" collapsed="false">
      <c r="A2560" s="526" t="n">
        <v>102477</v>
      </c>
      <c r="B2560" s="526" t="s">
        <v>7145</v>
      </c>
      <c r="C2560" s="526" t="s">
        <v>128</v>
      </c>
      <c r="D2560" s="527" t="n">
        <v>859.09</v>
      </c>
    </row>
    <row r="2561" customFormat="false" ht="15" hidden="false" customHeight="false" outlineLevel="0" collapsed="false">
      <c r="A2561" s="526" t="n">
        <v>102478</v>
      </c>
      <c r="B2561" s="526" t="s">
        <v>7146</v>
      </c>
      <c r="C2561" s="526" t="s">
        <v>128</v>
      </c>
      <c r="D2561" s="527" t="n">
        <v>889.64</v>
      </c>
    </row>
    <row r="2562" customFormat="false" ht="15" hidden="false" customHeight="false" outlineLevel="0" collapsed="false">
      <c r="A2562" s="526" t="n">
        <v>102479</v>
      </c>
      <c r="B2562" s="526" t="s">
        <v>7147</v>
      </c>
      <c r="C2562" s="526" t="s">
        <v>128</v>
      </c>
      <c r="D2562" s="527" t="n">
        <v>756.39</v>
      </c>
    </row>
    <row r="2563" customFormat="false" ht="15" hidden="false" customHeight="false" outlineLevel="0" collapsed="false">
      <c r="A2563" s="526" t="n">
        <v>102480</v>
      </c>
      <c r="B2563" s="526" t="s">
        <v>7148</v>
      </c>
      <c r="C2563" s="526" t="s">
        <v>128</v>
      </c>
      <c r="D2563" s="527" t="n">
        <v>779.31</v>
      </c>
    </row>
    <row r="2564" customFormat="false" ht="15" hidden="false" customHeight="false" outlineLevel="0" collapsed="false">
      <c r="A2564" s="526" t="n">
        <v>102481</v>
      </c>
      <c r="B2564" s="526" t="s">
        <v>7149</v>
      </c>
      <c r="C2564" s="526" t="s">
        <v>128</v>
      </c>
      <c r="D2564" s="527" t="n">
        <v>809.52</v>
      </c>
    </row>
    <row r="2565" customFormat="false" ht="15" hidden="false" customHeight="false" outlineLevel="0" collapsed="false">
      <c r="A2565" s="526" t="n">
        <v>102482</v>
      </c>
      <c r="B2565" s="526" t="s">
        <v>7150</v>
      </c>
      <c r="C2565" s="526" t="s">
        <v>128</v>
      </c>
      <c r="D2565" s="527" t="n">
        <v>828.59</v>
      </c>
    </row>
    <row r="2566" customFormat="false" ht="15" hidden="false" customHeight="false" outlineLevel="0" collapsed="false">
      <c r="A2566" s="526" t="n">
        <v>102483</v>
      </c>
      <c r="B2566" s="526" t="s">
        <v>7151</v>
      </c>
      <c r="C2566" s="526" t="s">
        <v>128</v>
      </c>
      <c r="D2566" s="527" t="n">
        <v>854.88</v>
      </c>
    </row>
    <row r="2567" customFormat="false" ht="15" hidden="false" customHeight="false" outlineLevel="0" collapsed="false">
      <c r="A2567" s="526" t="n">
        <v>102484</v>
      </c>
      <c r="B2567" s="526" t="s">
        <v>7152</v>
      </c>
      <c r="C2567" s="526" t="s">
        <v>128</v>
      </c>
      <c r="D2567" s="527" t="n">
        <v>890.16</v>
      </c>
    </row>
    <row r="2568" customFormat="false" ht="15" hidden="false" customHeight="false" outlineLevel="0" collapsed="false">
      <c r="A2568" s="526" t="n">
        <v>102485</v>
      </c>
      <c r="B2568" s="526" t="s">
        <v>7153</v>
      </c>
      <c r="C2568" s="526" t="s">
        <v>128</v>
      </c>
      <c r="D2568" s="527" t="n">
        <v>822.2</v>
      </c>
    </row>
    <row r="2569" customFormat="false" ht="15" hidden="false" customHeight="false" outlineLevel="0" collapsed="false">
      <c r="A2569" s="526" t="n">
        <v>102486</v>
      </c>
      <c r="B2569" s="526" t="s">
        <v>7154</v>
      </c>
      <c r="C2569" s="526" t="s">
        <v>128</v>
      </c>
      <c r="D2569" s="527" t="n">
        <v>838.56</v>
      </c>
    </row>
    <row r="2570" customFormat="false" ht="15" hidden="false" customHeight="false" outlineLevel="0" collapsed="false">
      <c r="A2570" s="526" t="n">
        <v>102487</v>
      </c>
      <c r="B2570" s="526" t="s">
        <v>7155</v>
      </c>
      <c r="C2570" s="526" t="s">
        <v>128</v>
      </c>
      <c r="D2570" s="527" t="n">
        <v>677.1</v>
      </c>
    </row>
    <row r="2571" customFormat="false" ht="15" hidden="false" customHeight="false" outlineLevel="0" collapsed="false">
      <c r="A2571" s="526" t="n">
        <v>103183</v>
      </c>
      <c r="B2571" s="526" t="s">
        <v>7156</v>
      </c>
      <c r="C2571" s="526" t="s">
        <v>128</v>
      </c>
      <c r="D2571" s="527" t="n">
        <v>653.99</v>
      </c>
    </row>
    <row r="2572" customFormat="false" ht="15" hidden="false" customHeight="false" outlineLevel="0" collapsed="false">
      <c r="A2572" s="526" t="n">
        <v>103184</v>
      </c>
      <c r="B2572" s="526" t="s">
        <v>7157</v>
      </c>
      <c r="C2572" s="526" t="s">
        <v>128</v>
      </c>
      <c r="D2572" s="527" t="n">
        <v>614.04</v>
      </c>
    </row>
    <row r="2573" customFormat="false" ht="15" hidden="false" customHeight="false" outlineLevel="0" collapsed="false">
      <c r="A2573" s="526" t="n">
        <v>103669</v>
      </c>
      <c r="B2573" s="526" t="s">
        <v>7158</v>
      </c>
      <c r="C2573" s="526" t="s">
        <v>128</v>
      </c>
      <c r="D2573" s="527" t="n">
        <v>872.53</v>
      </c>
    </row>
    <row r="2574" customFormat="false" ht="15" hidden="false" customHeight="false" outlineLevel="0" collapsed="false">
      <c r="A2574" s="526" t="n">
        <v>103670</v>
      </c>
      <c r="B2574" s="526" t="s">
        <v>7159</v>
      </c>
      <c r="C2574" s="526" t="s">
        <v>128</v>
      </c>
      <c r="D2574" s="527" t="n">
        <v>279.39</v>
      </c>
    </row>
    <row r="2575" customFormat="false" ht="15" hidden="false" customHeight="false" outlineLevel="0" collapsed="false">
      <c r="A2575" s="526" t="n">
        <v>103671</v>
      </c>
      <c r="B2575" s="526" t="s">
        <v>7160</v>
      </c>
      <c r="C2575" s="526" t="s">
        <v>128</v>
      </c>
      <c r="D2575" s="527" t="n">
        <v>638.44</v>
      </c>
    </row>
    <row r="2576" customFormat="false" ht="15" hidden="false" customHeight="false" outlineLevel="0" collapsed="false">
      <c r="A2576" s="526" t="n">
        <v>103672</v>
      </c>
      <c r="B2576" s="526" t="s">
        <v>7161</v>
      </c>
      <c r="C2576" s="526" t="s">
        <v>128</v>
      </c>
      <c r="D2576" s="527" t="n">
        <v>597.91</v>
      </c>
    </row>
    <row r="2577" customFormat="false" ht="15" hidden="false" customHeight="false" outlineLevel="0" collapsed="false">
      <c r="A2577" s="526" t="n">
        <v>103673</v>
      </c>
      <c r="B2577" s="526" t="s">
        <v>7162</v>
      </c>
      <c r="C2577" s="526" t="s">
        <v>128</v>
      </c>
      <c r="D2577" s="527" t="n">
        <v>38.9</v>
      </c>
    </row>
    <row r="2578" customFormat="false" ht="15" hidden="false" customHeight="false" outlineLevel="0" collapsed="false">
      <c r="A2578" s="526" t="n">
        <v>103674</v>
      </c>
      <c r="B2578" s="526" t="s">
        <v>7163</v>
      </c>
      <c r="C2578" s="526" t="s">
        <v>128</v>
      </c>
      <c r="D2578" s="527" t="n">
        <v>617.8</v>
      </c>
    </row>
    <row r="2579" customFormat="false" ht="15" hidden="false" customHeight="false" outlineLevel="0" collapsed="false">
      <c r="A2579" s="526" t="n">
        <v>103675</v>
      </c>
      <c r="B2579" s="526" t="s">
        <v>7164</v>
      </c>
      <c r="C2579" s="526" t="s">
        <v>128</v>
      </c>
      <c r="D2579" s="527" t="n">
        <v>599.03</v>
      </c>
    </row>
    <row r="2580" customFormat="false" ht="15" hidden="false" customHeight="false" outlineLevel="0" collapsed="false">
      <c r="A2580" s="526" t="n">
        <v>103676</v>
      </c>
      <c r="B2580" s="526" t="s">
        <v>7165</v>
      </c>
      <c r="C2580" s="526" t="s">
        <v>128</v>
      </c>
      <c r="D2580" s="527" t="n">
        <v>923.83</v>
      </c>
    </row>
    <row r="2581" customFormat="false" ht="15" hidden="false" customHeight="false" outlineLevel="0" collapsed="false">
      <c r="A2581" s="526" t="n">
        <v>103677</v>
      </c>
      <c r="B2581" s="526" t="s">
        <v>7166</v>
      </c>
      <c r="C2581" s="526" t="s">
        <v>128</v>
      </c>
      <c r="D2581" s="527" t="n">
        <v>764.55</v>
      </c>
    </row>
    <row r="2582" customFormat="false" ht="15" hidden="false" customHeight="false" outlineLevel="0" collapsed="false">
      <c r="A2582" s="526" t="n">
        <v>103678</v>
      </c>
      <c r="B2582" s="526" t="s">
        <v>7167</v>
      </c>
      <c r="C2582" s="526" t="s">
        <v>128</v>
      </c>
      <c r="D2582" s="527" t="n">
        <v>834.29</v>
      </c>
    </row>
    <row r="2583" customFormat="false" ht="15" hidden="false" customHeight="false" outlineLevel="0" collapsed="false">
      <c r="A2583" s="526" t="n">
        <v>103679</v>
      </c>
      <c r="B2583" s="526" t="s">
        <v>7168</v>
      </c>
      <c r="C2583" s="526" t="s">
        <v>128</v>
      </c>
      <c r="D2583" s="527" t="n">
        <v>724.76</v>
      </c>
    </row>
    <row r="2584" customFormat="false" ht="15" hidden="false" customHeight="false" outlineLevel="0" collapsed="false">
      <c r="A2584" s="526" t="n">
        <v>103680</v>
      </c>
      <c r="B2584" s="526" t="s">
        <v>7169</v>
      </c>
      <c r="C2584" s="526" t="s">
        <v>128</v>
      </c>
      <c r="D2584" s="527" t="n">
        <v>772.45</v>
      </c>
    </row>
    <row r="2585" customFormat="false" ht="15" hidden="false" customHeight="false" outlineLevel="0" collapsed="false">
      <c r="A2585" s="526" t="n">
        <v>103681</v>
      </c>
      <c r="B2585" s="526" t="s">
        <v>7170</v>
      </c>
      <c r="C2585" s="526" t="s">
        <v>128</v>
      </c>
      <c r="D2585" s="527" t="n">
        <v>663.7</v>
      </c>
    </row>
    <row r="2586" customFormat="false" ht="15" hidden="false" customHeight="false" outlineLevel="0" collapsed="false">
      <c r="A2586" s="526" t="n">
        <v>103682</v>
      </c>
      <c r="B2586" s="526" t="s">
        <v>7171</v>
      </c>
      <c r="C2586" s="526" t="s">
        <v>128</v>
      </c>
      <c r="D2586" s="527" t="n">
        <v>888.73</v>
      </c>
    </row>
    <row r="2587" customFormat="false" ht="15" hidden="false" customHeight="false" outlineLevel="0" collapsed="false">
      <c r="A2587" s="526" t="n">
        <v>103683</v>
      </c>
      <c r="B2587" s="526" t="s">
        <v>7172</v>
      </c>
      <c r="C2587" s="526" t="s">
        <v>128</v>
      </c>
      <c r="D2587" s="528" t="n">
        <v>1159.38</v>
      </c>
    </row>
    <row r="2588" customFormat="false" ht="15" hidden="false" customHeight="false" outlineLevel="0" collapsed="false">
      <c r="A2588" s="526" t="n">
        <v>103684</v>
      </c>
      <c r="B2588" s="526" t="s">
        <v>7173</v>
      </c>
      <c r="C2588" s="526" t="s">
        <v>128</v>
      </c>
      <c r="D2588" s="527" t="n">
        <v>615.2</v>
      </c>
    </row>
    <row r="2589" customFormat="false" ht="15" hidden="false" customHeight="false" outlineLevel="0" collapsed="false">
      <c r="A2589" s="526" t="n">
        <v>103685</v>
      </c>
      <c r="B2589" s="526" t="s">
        <v>7174</v>
      </c>
      <c r="C2589" s="526" t="s">
        <v>128</v>
      </c>
      <c r="D2589" s="527" t="n">
        <v>603.4</v>
      </c>
    </row>
    <row r="2590" customFormat="false" ht="15" hidden="false" customHeight="false" outlineLevel="0" collapsed="false">
      <c r="A2590" s="526" t="n">
        <v>103686</v>
      </c>
      <c r="B2590" s="526" t="s">
        <v>7175</v>
      </c>
      <c r="C2590" s="526" t="s">
        <v>128</v>
      </c>
      <c r="D2590" s="527" t="n">
        <v>661.82</v>
      </c>
    </row>
    <row r="2591" customFormat="false" ht="15" hidden="false" customHeight="false" outlineLevel="0" collapsed="false">
      <c r="A2591" s="526" t="n">
        <v>103687</v>
      </c>
      <c r="B2591" s="526" t="s">
        <v>7176</v>
      </c>
      <c r="C2591" s="526" t="s">
        <v>128</v>
      </c>
      <c r="D2591" s="527" t="n">
        <v>987.95</v>
      </c>
    </row>
    <row r="2592" customFormat="false" ht="15" hidden="false" customHeight="false" outlineLevel="0" collapsed="false">
      <c r="A2592" s="526" t="n">
        <v>103688</v>
      </c>
      <c r="B2592" s="526" t="s">
        <v>7177</v>
      </c>
      <c r="C2592" s="526" t="s">
        <v>128</v>
      </c>
      <c r="D2592" s="527" t="n">
        <v>758.73</v>
      </c>
    </row>
    <row r="2593" customFormat="false" ht="15" hidden="false" customHeight="false" outlineLevel="0" collapsed="false">
      <c r="A2593" s="526" t="n">
        <v>101963</v>
      </c>
      <c r="B2593" s="526" t="s">
        <v>7178</v>
      </c>
      <c r="C2593" s="526" t="s">
        <v>114</v>
      </c>
      <c r="D2593" s="527" t="n">
        <v>181.12</v>
      </c>
    </row>
    <row r="2594" customFormat="false" ht="15" hidden="false" customHeight="false" outlineLevel="0" collapsed="false">
      <c r="A2594" s="526" t="n">
        <v>101964</v>
      </c>
      <c r="B2594" s="526" t="s">
        <v>7179</v>
      </c>
      <c r="C2594" s="526" t="s">
        <v>114</v>
      </c>
      <c r="D2594" s="527" t="n">
        <v>169.42</v>
      </c>
    </row>
    <row r="2595" customFormat="false" ht="15" hidden="false" customHeight="false" outlineLevel="0" collapsed="false">
      <c r="A2595" s="526" t="n">
        <v>101165</v>
      </c>
      <c r="B2595" s="526" t="s">
        <v>7180</v>
      </c>
      <c r="C2595" s="526" t="s">
        <v>128</v>
      </c>
      <c r="D2595" s="528" t="n">
        <v>1003.12</v>
      </c>
    </row>
    <row r="2596" customFormat="false" ht="15" hidden="false" customHeight="false" outlineLevel="0" collapsed="false">
      <c r="A2596" s="526" t="n">
        <v>101166</v>
      </c>
      <c r="B2596" s="526" t="s">
        <v>7181</v>
      </c>
      <c r="C2596" s="526" t="s">
        <v>128</v>
      </c>
      <c r="D2596" s="527" t="n">
        <v>654.08</v>
      </c>
    </row>
    <row r="2597" customFormat="false" ht="15" hidden="false" customHeight="false" outlineLevel="0" collapsed="false">
      <c r="A2597" s="526" t="n">
        <v>98575</v>
      </c>
      <c r="B2597" s="526" t="s">
        <v>7182</v>
      </c>
      <c r="C2597" s="526" t="s">
        <v>120</v>
      </c>
      <c r="D2597" s="527" t="n">
        <v>69.88</v>
      </c>
    </row>
    <row r="2598" customFormat="false" ht="15" hidden="false" customHeight="false" outlineLevel="0" collapsed="false">
      <c r="A2598" s="526" t="n">
        <v>98576</v>
      </c>
      <c r="B2598" s="526" t="s">
        <v>7183</v>
      </c>
      <c r="C2598" s="526" t="s">
        <v>120</v>
      </c>
      <c r="D2598" s="527" t="n">
        <v>24.14</v>
      </c>
    </row>
    <row r="2599" customFormat="false" ht="15" hidden="false" customHeight="false" outlineLevel="0" collapsed="false">
      <c r="A2599" s="526" t="n">
        <v>98577</v>
      </c>
      <c r="B2599" s="526" t="s">
        <v>7184</v>
      </c>
      <c r="C2599" s="526" t="s">
        <v>120</v>
      </c>
      <c r="D2599" s="527" t="n">
        <v>45.79</v>
      </c>
    </row>
    <row r="2600" customFormat="false" ht="15" hidden="false" customHeight="false" outlineLevel="0" collapsed="false">
      <c r="A2600" s="526" t="n">
        <v>93182</v>
      </c>
      <c r="B2600" s="526" t="s">
        <v>7185</v>
      </c>
      <c r="C2600" s="526" t="s">
        <v>120</v>
      </c>
      <c r="D2600" s="527" t="n">
        <v>54.03</v>
      </c>
    </row>
    <row r="2601" customFormat="false" ht="15" hidden="false" customHeight="false" outlineLevel="0" collapsed="false">
      <c r="A2601" s="526" t="n">
        <v>93183</v>
      </c>
      <c r="B2601" s="526" t="s">
        <v>7186</v>
      </c>
      <c r="C2601" s="526" t="s">
        <v>120</v>
      </c>
      <c r="D2601" s="527" t="n">
        <v>68.92</v>
      </c>
    </row>
    <row r="2602" customFormat="false" ht="15" hidden="false" customHeight="false" outlineLevel="0" collapsed="false">
      <c r="A2602" s="526" t="n">
        <v>93184</v>
      </c>
      <c r="B2602" s="526" t="s">
        <v>7187</v>
      </c>
      <c r="C2602" s="526" t="s">
        <v>120</v>
      </c>
      <c r="D2602" s="527" t="n">
        <v>40</v>
      </c>
    </row>
    <row r="2603" customFormat="false" ht="15" hidden="false" customHeight="false" outlineLevel="0" collapsed="false">
      <c r="A2603" s="526" t="n">
        <v>93185</v>
      </c>
      <c r="B2603" s="526" t="s">
        <v>7188</v>
      </c>
      <c r="C2603" s="526" t="s">
        <v>120</v>
      </c>
      <c r="D2603" s="527" t="n">
        <v>67.94</v>
      </c>
    </row>
    <row r="2604" customFormat="false" ht="15" hidden="false" customHeight="false" outlineLevel="0" collapsed="false">
      <c r="A2604" s="526" t="n">
        <v>93186</v>
      </c>
      <c r="B2604" s="526" t="s">
        <v>7189</v>
      </c>
      <c r="C2604" s="526" t="s">
        <v>120</v>
      </c>
      <c r="D2604" s="527" t="n">
        <v>98.62</v>
      </c>
    </row>
    <row r="2605" customFormat="false" ht="15" hidden="false" customHeight="false" outlineLevel="0" collapsed="false">
      <c r="A2605" s="526" t="n">
        <v>93187</v>
      </c>
      <c r="B2605" s="526" t="s">
        <v>7190</v>
      </c>
      <c r="C2605" s="526" t="s">
        <v>120</v>
      </c>
      <c r="D2605" s="527" t="n">
        <v>113.03</v>
      </c>
    </row>
    <row r="2606" customFormat="false" ht="15" hidden="false" customHeight="false" outlineLevel="0" collapsed="false">
      <c r="A2606" s="526" t="n">
        <v>93188</v>
      </c>
      <c r="B2606" s="526" t="s">
        <v>7191</v>
      </c>
      <c r="C2606" s="526" t="s">
        <v>120</v>
      </c>
      <c r="D2606" s="527" t="n">
        <v>91.1</v>
      </c>
    </row>
    <row r="2607" customFormat="false" ht="15" hidden="false" customHeight="false" outlineLevel="0" collapsed="false">
      <c r="A2607" s="526" t="n">
        <v>93189</v>
      </c>
      <c r="B2607" s="526" t="s">
        <v>7192</v>
      </c>
      <c r="C2607" s="526" t="s">
        <v>120</v>
      </c>
      <c r="D2607" s="527" t="n">
        <v>113.93</v>
      </c>
    </row>
    <row r="2608" customFormat="false" ht="15" hidden="false" customHeight="false" outlineLevel="0" collapsed="false">
      <c r="A2608" s="526" t="n">
        <v>93190</v>
      </c>
      <c r="B2608" s="526" t="s">
        <v>7193</v>
      </c>
      <c r="C2608" s="526" t="s">
        <v>120</v>
      </c>
      <c r="D2608" s="527" t="n">
        <v>51.3</v>
      </c>
    </row>
    <row r="2609" customFormat="false" ht="15" hidden="false" customHeight="false" outlineLevel="0" collapsed="false">
      <c r="A2609" s="526" t="n">
        <v>93191</v>
      </c>
      <c r="B2609" s="526" t="s">
        <v>7194</v>
      </c>
      <c r="C2609" s="526" t="s">
        <v>120</v>
      </c>
      <c r="D2609" s="527" t="n">
        <v>53.26</v>
      </c>
    </row>
    <row r="2610" customFormat="false" ht="15" hidden="false" customHeight="false" outlineLevel="0" collapsed="false">
      <c r="A2610" s="526" t="n">
        <v>93192</v>
      </c>
      <c r="B2610" s="526" t="s">
        <v>7195</v>
      </c>
      <c r="C2610" s="526" t="s">
        <v>120</v>
      </c>
      <c r="D2610" s="527" t="n">
        <v>56.29</v>
      </c>
    </row>
    <row r="2611" customFormat="false" ht="15" hidden="false" customHeight="false" outlineLevel="0" collapsed="false">
      <c r="A2611" s="526" t="n">
        <v>93193</v>
      </c>
      <c r="B2611" s="526" t="s">
        <v>7196</v>
      </c>
      <c r="C2611" s="526" t="s">
        <v>120</v>
      </c>
      <c r="D2611" s="527" t="n">
        <v>54.3</v>
      </c>
    </row>
    <row r="2612" customFormat="false" ht="15" hidden="false" customHeight="false" outlineLevel="0" collapsed="false">
      <c r="A2612" s="526" t="n">
        <v>93194</v>
      </c>
      <c r="B2612" s="526" t="s">
        <v>7197</v>
      </c>
      <c r="C2612" s="526" t="s">
        <v>120</v>
      </c>
      <c r="D2612" s="527" t="n">
        <v>52.91</v>
      </c>
    </row>
    <row r="2613" customFormat="false" ht="15" hidden="false" customHeight="false" outlineLevel="0" collapsed="false">
      <c r="A2613" s="526" t="n">
        <v>93195</v>
      </c>
      <c r="B2613" s="526" t="s">
        <v>7198</v>
      </c>
      <c r="C2613" s="526" t="s">
        <v>120</v>
      </c>
      <c r="D2613" s="527" t="n">
        <v>64.75</v>
      </c>
    </row>
    <row r="2614" customFormat="false" ht="15" hidden="false" customHeight="false" outlineLevel="0" collapsed="false">
      <c r="A2614" s="526" t="n">
        <v>93196</v>
      </c>
      <c r="B2614" s="526" t="s">
        <v>7199</v>
      </c>
      <c r="C2614" s="526" t="s">
        <v>120</v>
      </c>
      <c r="D2614" s="527" t="n">
        <v>95.84</v>
      </c>
    </row>
    <row r="2615" customFormat="false" ht="15" hidden="false" customHeight="false" outlineLevel="0" collapsed="false">
      <c r="A2615" s="526" t="n">
        <v>93197</v>
      </c>
      <c r="B2615" s="526" t="s">
        <v>7200</v>
      </c>
      <c r="C2615" s="526" t="s">
        <v>120</v>
      </c>
      <c r="D2615" s="527" t="n">
        <v>107.86</v>
      </c>
    </row>
    <row r="2616" customFormat="false" ht="15" hidden="false" customHeight="false" outlineLevel="0" collapsed="false">
      <c r="A2616" s="526" t="n">
        <v>93198</v>
      </c>
      <c r="B2616" s="526" t="s">
        <v>7201</v>
      </c>
      <c r="C2616" s="526" t="s">
        <v>120</v>
      </c>
      <c r="D2616" s="527" t="n">
        <v>44.68</v>
      </c>
    </row>
    <row r="2617" customFormat="false" ht="15" hidden="false" customHeight="false" outlineLevel="0" collapsed="false">
      <c r="A2617" s="526" t="n">
        <v>93199</v>
      </c>
      <c r="B2617" s="526" t="s">
        <v>7202</v>
      </c>
      <c r="C2617" s="526" t="s">
        <v>120</v>
      </c>
      <c r="D2617" s="527" t="n">
        <v>44.1</v>
      </c>
    </row>
    <row r="2618" customFormat="false" ht="15" hidden="false" customHeight="false" outlineLevel="0" collapsed="false">
      <c r="A2618" s="526" t="n">
        <v>93200</v>
      </c>
      <c r="B2618" s="526" t="s">
        <v>7203</v>
      </c>
      <c r="C2618" s="526" t="s">
        <v>120</v>
      </c>
      <c r="D2618" s="527" t="n">
        <v>3.69</v>
      </c>
    </row>
    <row r="2619" customFormat="false" ht="15" hidden="false" customHeight="false" outlineLevel="0" collapsed="false">
      <c r="A2619" s="526" t="n">
        <v>93201</v>
      </c>
      <c r="B2619" s="526" t="s">
        <v>7204</v>
      </c>
      <c r="C2619" s="526" t="s">
        <v>120</v>
      </c>
      <c r="D2619" s="527" t="n">
        <v>6.96</v>
      </c>
    </row>
    <row r="2620" customFormat="false" ht="15" hidden="false" customHeight="false" outlineLevel="0" collapsed="false">
      <c r="A2620" s="526" t="n">
        <v>93202</v>
      </c>
      <c r="B2620" s="526" t="s">
        <v>194</v>
      </c>
      <c r="C2620" s="526" t="s">
        <v>120</v>
      </c>
      <c r="D2620" s="527" t="n">
        <v>26.87</v>
      </c>
    </row>
    <row r="2621" customFormat="false" ht="15" hidden="false" customHeight="false" outlineLevel="0" collapsed="false">
      <c r="A2621" s="526" t="n">
        <v>93203</v>
      </c>
      <c r="B2621" s="526" t="s">
        <v>7205</v>
      </c>
      <c r="C2621" s="526" t="s">
        <v>120</v>
      </c>
      <c r="D2621" s="527" t="n">
        <v>14.65</v>
      </c>
    </row>
    <row r="2622" customFormat="false" ht="15" hidden="false" customHeight="false" outlineLevel="0" collapsed="false">
      <c r="A2622" s="526" t="n">
        <v>93204</v>
      </c>
      <c r="B2622" s="526" t="s">
        <v>7206</v>
      </c>
      <c r="C2622" s="526" t="s">
        <v>120</v>
      </c>
      <c r="D2622" s="527" t="n">
        <v>69.24</v>
      </c>
    </row>
    <row r="2623" customFormat="false" ht="15" hidden="false" customHeight="false" outlineLevel="0" collapsed="false">
      <c r="A2623" s="526" t="n">
        <v>93205</v>
      </c>
      <c r="B2623" s="526" t="s">
        <v>7207</v>
      </c>
      <c r="C2623" s="526" t="s">
        <v>120</v>
      </c>
      <c r="D2623" s="527" t="n">
        <v>42.34</v>
      </c>
    </row>
    <row r="2624" customFormat="false" ht="15" hidden="false" customHeight="false" outlineLevel="0" collapsed="false">
      <c r="A2624" s="526" t="n">
        <v>97733</v>
      </c>
      <c r="B2624" s="526" t="s">
        <v>7208</v>
      </c>
      <c r="C2624" s="526" t="s">
        <v>128</v>
      </c>
      <c r="D2624" s="528" t="n">
        <v>3342.64</v>
      </c>
    </row>
    <row r="2625" customFormat="false" ht="15" hidden="false" customHeight="false" outlineLevel="0" collapsed="false">
      <c r="A2625" s="526" t="n">
        <v>97734</v>
      </c>
      <c r="B2625" s="526" t="s">
        <v>7209</v>
      </c>
      <c r="C2625" s="526" t="s">
        <v>128</v>
      </c>
      <c r="D2625" s="528" t="n">
        <v>2931.52</v>
      </c>
    </row>
    <row r="2626" customFormat="false" ht="15" hidden="false" customHeight="false" outlineLevel="0" collapsed="false">
      <c r="A2626" s="526" t="n">
        <v>97735</v>
      </c>
      <c r="B2626" s="526" t="s">
        <v>7210</v>
      </c>
      <c r="C2626" s="526" t="s">
        <v>128</v>
      </c>
      <c r="D2626" s="528" t="n">
        <v>2442.96</v>
      </c>
    </row>
    <row r="2627" customFormat="false" ht="15" hidden="false" customHeight="false" outlineLevel="0" collapsed="false">
      <c r="A2627" s="526" t="n">
        <v>97736</v>
      </c>
      <c r="B2627" s="526" t="s">
        <v>7211</v>
      </c>
      <c r="C2627" s="526" t="s">
        <v>128</v>
      </c>
      <c r="D2627" s="528" t="n">
        <v>1594.63</v>
      </c>
    </row>
    <row r="2628" customFormat="false" ht="15" hidden="false" customHeight="false" outlineLevel="0" collapsed="false">
      <c r="A2628" s="526" t="n">
        <v>97737</v>
      </c>
      <c r="B2628" s="526" t="s">
        <v>7212</v>
      </c>
      <c r="C2628" s="526" t="s">
        <v>128</v>
      </c>
      <c r="D2628" s="528" t="n">
        <v>3226.78</v>
      </c>
    </row>
    <row r="2629" customFormat="false" ht="15" hidden="false" customHeight="false" outlineLevel="0" collapsed="false">
      <c r="A2629" s="526" t="n">
        <v>97738</v>
      </c>
      <c r="B2629" s="526" t="s">
        <v>7213</v>
      </c>
      <c r="C2629" s="526" t="s">
        <v>128</v>
      </c>
      <c r="D2629" s="528" t="n">
        <v>4746.41</v>
      </c>
    </row>
    <row r="2630" customFormat="false" ht="15" hidden="false" customHeight="false" outlineLevel="0" collapsed="false">
      <c r="A2630" s="526" t="n">
        <v>97739</v>
      </c>
      <c r="B2630" s="526" t="s">
        <v>7214</v>
      </c>
      <c r="C2630" s="526" t="s">
        <v>128</v>
      </c>
      <c r="D2630" s="528" t="n">
        <v>2826.46</v>
      </c>
    </row>
    <row r="2631" customFormat="false" ht="15" hidden="false" customHeight="false" outlineLevel="0" collapsed="false">
      <c r="A2631" s="526" t="n">
        <v>97740</v>
      </c>
      <c r="B2631" s="526" t="s">
        <v>7215</v>
      </c>
      <c r="C2631" s="526" t="s">
        <v>128</v>
      </c>
      <c r="D2631" s="528" t="n">
        <v>2113.31</v>
      </c>
    </row>
    <row r="2632" customFormat="false" ht="15" hidden="false" customHeight="false" outlineLevel="0" collapsed="false">
      <c r="A2632" s="526" t="n">
        <v>98615</v>
      </c>
      <c r="B2632" s="526" t="s">
        <v>7216</v>
      </c>
      <c r="C2632" s="526" t="s">
        <v>114</v>
      </c>
      <c r="D2632" s="527" t="n">
        <v>143.08</v>
      </c>
    </row>
    <row r="2633" customFormat="false" ht="15" hidden="false" customHeight="false" outlineLevel="0" collapsed="false">
      <c r="A2633" s="526" t="n">
        <v>98616</v>
      </c>
      <c r="B2633" s="526" t="s">
        <v>7217</v>
      </c>
      <c r="C2633" s="526" t="s">
        <v>114</v>
      </c>
      <c r="D2633" s="527" t="n">
        <v>110.66</v>
      </c>
    </row>
    <row r="2634" customFormat="false" ht="15" hidden="false" customHeight="false" outlineLevel="0" collapsed="false">
      <c r="A2634" s="526" t="n">
        <v>98617</v>
      </c>
      <c r="B2634" s="526" t="s">
        <v>7218</v>
      </c>
      <c r="C2634" s="526" t="s">
        <v>114</v>
      </c>
      <c r="D2634" s="527" t="n">
        <v>101.82</v>
      </c>
    </row>
    <row r="2635" customFormat="false" ht="15" hidden="false" customHeight="false" outlineLevel="0" collapsed="false">
      <c r="A2635" s="526" t="n">
        <v>98618</v>
      </c>
      <c r="B2635" s="526" t="s">
        <v>7219</v>
      </c>
      <c r="C2635" s="526" t="s">
        <v>114</v>
      </c>
      <c r="D2635" s="527" t="n">
        <v>140.02</v>
      </c>
    </row>
    <row r="2636" customFormat="false" ht="15" hidden="false" customHeight="false" outlineLevel="0" collapsed="false">
      <c r="A2636" s="526" t="n">
        <v>98619</v>
      </c>
      <c r="B2636" s="526" t="s">
        <v>7220</v>
      </c>
      <c r="C2636" s="526" t="s">
        <v>114</v>
      </c>
      <c r="D2636" s="527" t="n">
        <v>126.66</v>
      </c>
    </row>
    <row r="2637" customFormat="false" ht="15" hidden="false" customHeight="false" outlineLevel="0" collapsed="false">
      <c r="A2637" s="526" t="n">
        <v>98620</v>
      </c>
      <c r="B2637" s="526" t="s">
        <v>7221</v>
      </c>
      <c r="C2637" s="526" t="s">
        <v>114</v>
      </c>
      <c r="D2637" s="527" t="n">
        <v>119.91</v>
      </c>
    </row>
    <row r="2638" customFormat="false" ht="15" hidden="false" customHeight="false" outlineLevel="0" collapsed="false">
      <c r="A2638" s="526" t="n">
        <v>98621</v>
      </c>
      <c r="B2638" s="526" t="s">
        <v>7222</v>
      </c>
      <c r="C2638" s="526" t="s">
        <v>114</v>
      </c>
      <c r="D2638" s="527" t="n">
        <v>157.7</v>
      </c>
    </row>
    <row r="2639" customFormat="false" ht="15" hidden="false" customHeight="false" outlineLevel="0" collapsed="false">
      <c r="A2639" s="526" t="n">
        <v>98622</v>
      </c>
      <c r="B2639" s="526" t="s">
        <v>7223</v>
      </c>
      <c r="C2639" s="526" t="s">
        <v>114</v>
      </c>
      <c r="D2639" s="527" t="n">
        <v>146.95</v>
      </c>
    </row>
    <row r="2640" customFormat="false" ht="15" hidden="false" customHeight="false" outlineLevel="0" collapsed="false">
      <c r="A2640" s="526" t="n">
        <v>98623</v>
      </c>
      <c r="B2640" s="526" t="s">
        <v>7224</v>
      </c>
      <c r="C2640" s="526" t="s">
        <v>114</v>
      </c>
      <c r="D2640" s="527" t="n">
        <v>141.48</v>
      </c>
    </row>
    <row r="2641" customFormat="false" ht="15" hidden="false" customHeight="false" outlineLevel="0" collapsed="false">
      <c r="A2641" s="526" t="n">
        <v>98624</v>
      </c>
      <c r="B2641" s="526" t="s">
        <v>7225</v>
      </c>
      <c r="C2641" s="526" t="s">
        <v>114</v>
      </c>
      <c r="D2641" s="527" t="n">
        <v>177.21</v>
      </c>
    </row>
    <row r="2642" customFormat="false" ht="15" hidden="false" customHeight="false" outlineLevel="0" collapsed="false">
      <c r="A2642" s="526" t="n">
        <v>98625</v>
      </c>
      <c r="B2642" s="526" t="s">
        <v>7226</v>
      </c>
      <c r="C2642" s="526" t="s">
        <v>114</v>
      </c>
      <c r="D2642" s="527" t="n">
        <v>168.14</v>
      </c>
    </row>
    <row r="2643" customFormat="false" ht="15" hidden="false" customHeight="false" outlineLevel="0" collapsed="false">
      <c r="A2643" s="526" t="n">
        <v>98626</v>
      </c>
      <c r="B2643" s="526" t="s">
        <v>7227</v>
      </c>
      <c r="C2643" s="526" t="s">
        <v>114</v>
      </c>
      <c r="D2643" s="527" t="n">
        <v>163.48</v>
      </c>
    </row>
    <row r="2644" customFormat="false" ht="15" hidden="false" customHeight="false" outlineLevel="0" collapsed="false">
      <c r="A2644" s="526" t="n">
        <v>98655</v>
      </c>
      <c r="B2644" s="526" t="s">
        <v>7228</v>
      </c>
      <c r="C2644" s="526" t="s">
        <v>120</v>
      </c>
      <c r="D2644" s="527" t="n">
        <v>672.25</v>
      </c>
    </row>
    <row r="2645" customFormat="false" ht="15" hidden="false" customHeight="false" outlineLevel="0" collapsed="false">
      <c r="A2645" s="526" t="n">
        <v>98656</v>
      </c>
      <c r="B2645" s="526" t="s">
        <v>7229</v>
      </c>
      <c r="C2645" s="526" t="s">
        <v>120</v>
      </c>
      <c r="D2645" s="527" t="n">
        <v>681.82</v>
      </c>
    </row>
    <row r="2646" customFormat="false" ht="15" hidden="false" customHeight="false" outlineLevel="0" collapsed="false">
      <c r="A2646" s="526" t="n">
        <v>98657</v>
      </c>
      <c r="B2646" s="526" t="s">
        <v>7230</v>
      </c>
      <c r="C2646" s="526" t="s">
        <v>120</v>
      </c>
      <c r="D2646" s="527" t="n">
        <v>691.38</v>
      </c>
    </row>
    <row r="2647" customFormat="false" ht="15" hidden="false" customHeight="false" outlineLevel="0" collapsed="false">
      <c r="A2647" s="526" t="n">
        <v>98658</v>
      </c>
      <c r="B2647" s="526" t="s">
        <v>7231</v>
      </c>
      <c r="C2647" s="526" t="s">
        <v>120</v>
      </c>
      <c r="D2647" s="527" t="n">
        <v>700.94</v>
      </c>
    </row>
    <row r="2648" customFormat="false" ht="15" hidden="false" customHeight="false" outlineLevel="0" collapsed="false">
      <c r="A2648" s="526" t="n">
        <v>98659</v>
      </c>
      <c r="B2648" s="526" t="s">
        <v>7232</v>
      </c>
      <c r="C2648" s="526" t="s">
        <v>120</v>
      </c>
      <c r="D2648" s="527" t="n">
        <v>720.08</v>
      </c>
    </row>
    <row r="2649" customFormat="false" ht="15" hidden="false" customHeight="false" outlineLevel="0" collapsed="false">
      <c r="A2649" s="526" t="n">
        <v>98746</v>
      </c>
      <c r="B2649" s="526" t="s">
        <v>7233</v>
      </c>
      <c r="C2649" s="526" t="s">
        <v>120</v>
      </c>
      <c r="D2649" s="527" t="n">
        <v>67.27</v>
      </c>
    </row>
    <row r="2650" customFormat="false" ht="15" hidden="false" customHeight="false" outlineLevel="0" collapsed="false">
      <c r="A2650" s="526" t="n">
        <v>98749</v>
      </c>
      <c r="B2650" s="526" t="s">
        <v>7234</v>
      </c>
      <c r="C2650" s="526" t="s">
        <v>120</v>
      </c>
      <c r="D2650" s="527" t="n">
        <v>81.48</v>
      </c>
    </row>
    <row r="2651" customFormat="false" ht="15" hidden="false" customHeight="false" outlineLevel="0" collapsed="false">
      <c r="A2651" s="526" t="n">
        <v>98750</v>
      </c>
      <c r="B2651" s="526" t="s">
        <v>7235</v>
      </c>
      <c r="C2651" s="526" t="s">
        <v>120</v>
      </c>
      <c r="D2651" s="527" t="n">
        <v>98.79</v>
      </c>
    </row>
    <row r="2652" customFormat="false" ht="15" hidden="false" customHeight="false" outlineLevel="0" collapsed="false">
      <c r="A2652" s="526" t="n">
        <v>98751</v>
      </c>
      <c r="B2652" s="526" t="s">
        <v>7236</v>
      </c>
      <c r="C2652" s="526" t="s">
        <v>120</v>
      </c>
      <c r="D2652" s="527" t="n">
        <v>143.99</v>
      </c>
    </row>
    <row r="2653" customFormat="false" ht="15" hidden="false" customHeight="false" outlineLevel="0" collapsed="false">
      <c r="A2653" s="526" t="n">
        <v>98752</v>
      </c>
      <c r="B2653" s="526" t="s">
        <v>7237</v>
      </c>
      <c r="C2653" s="526" t="s">
        <v>120</v>
      </c>
      <c r="D2653" s="527" t="n">
        <v>198.56</v>
      </c>
    </row>
    <row r="2654" customFormat="false" ht="15" hidden="false" customHeight="false" outlineLevel="0" collapsed="false">
      <c r="A2654" s="526" t="n">
        <v>98753</v>
      </c>
      <c r="B2654" s="526" t="s">
        <v>7238</v>
      </c>
      <c r="C2654" s="526" t="s">
        <v>120</v>
      </c>
      <c r="D2654" s="527" t="n">
        <v>266.55</v>
      </c>
    </row>
    <row r="2655" customFormat="false" ht="15" hidden="false" customHeight="false" outlineLevel="0" collapsed="false">
      <c r="A2655" s="526" t="n">
        <v>100763</v>
      </c>
      <c r="B2655" s="526" t="s">
        <v>7239</v>
      </c>
      <c r="C2655" s="526" t="s">
        <v>116</v>
      </c>
      <c r="D2655" s="527" t="n">
        <v>16.22</v>
      </c>
    </row>
    <row r="2656" customFormat="false" ht="15" hidden="false" customHeight="false" outlineLevel="0" collapsed="false">
      <c r="A2656" s="526" t="n">
        <v>100764</v>
      </c>
      <c r="B2656" s="526" t="s">
        <v>7240</v>
      </c>
      <c r="C2656" s="526" t="s">
        <v>116</v>
      </c>
      <c r="D2656" s="527" t="n">
        <v>16</v>
      </c>
    </row>
    <row r="2657" customFormat="false" ht="15" hidden="false" customHeight="false" outlineLevel="0" collapsed="false">
      <c r="A2657" s="526" t="n">
        <v>100765</v>
      </c>
      <c r="B2657" s="526" t="s">
        <v>7241</v>
      </c>
      <c r="C2657" s="526" t="s">
        <v>116</v>
      </c>
      <c r="D2657" s="527" t="n">
        <v>15.4</v>
      </c>
    </row>
    <row r="2658" customFormat="false" ht="15" hidden="false" customHeight="false" outlineLevel="0" collapsed="false">
      <c r="A2658" s="526" t="n">
        <v>100766</v>
      </c>
      <c r="B2658" s="526" t="s">
        <v>152</v>
      </c>
      <c r="C2658" s="526" t="s">
        <v>116</v>
      </c>
      <c r="D2658" s="527" t="n">
        <v>15.57</v>
      </c>
    </row>
    <row r="2659" customFormat="false" ht="15" hidden="false" customHeight="false" outlineLevel="0" collapsed="false">
      <c r="A2659" s="526" t="n">
        <v>100767</v>
      </c>
      <c r="B2659" s="526" t="s">
        <v>7242</v>
      </c>
      <c r="C2659" s="526" t="s">
        <v>116</v>
      </c>
      <c r="D2659" s="527" t="n">
        <v>16.1</v>
      </c>
    </row>
    <row r="2660" customFormat="false" ht="15" hidden="false" customHeight="false" outlineLevel="0" collapsed="false">
      <c r="A2660" s="526" t="n">
        <v>100768</v>
      </c>
      <c r="B2660" s="526" t="s">
        <v>7243</v>
      </c>
      <c r="C2660" s="526" t="s">
        <v>116</v>
      </c>
      <c r="D2660" s="527" t="n">
        <v>15.36</v>
      </c>
    </row>
    <row r="2661" customFormat="false" ht="15" hidden="false" customHeight="false" outlineLevel="0" collapsed="false">
      <c r="A2661" s="526" t="n">
        <v>100769</v>
      </c>
      <c r="B2661" s="526" t="s">
        <v>7244</v>
      </c>
      <c r="C2661" s="526" t="s">
        <v>116</v>
      </c>
      <c r="D2661" s="527" t="n">
        <v>21.87</v>
      </c>
    </row>
    <row r="2662" customFormat="false" ht="15" hidden="false" customHeight="false" outlineLevel="0" collapsed="false">
      <c r="A2662" s="526" t="n">
        <v>100770</v>
      </c>
      <c r="B2662" s="526" t="s">
        <v>7245</v>
      </c>
      <c r="C2662" s="526" t="s">
        <v>116</v>
      </c>
      <c r="D2662" s="527" t="n">
        <v>20.86</v>
      </c>
    </row>
    <row r="2663" customFormat="false" ht="15" hidden="false" customHeight="false" outlineLevel="0" collapsed="false">
      <c r="A2663" s="526" t="n">
        <v>100771</v>
      </c>
      <c r="B2663" s="526" t="s">
        <v>7246</v>
      </c>
      <c r="C2663" s="526" t="s">
        <v>116</v>
      </c>
      <c r="D2663" s="527" t="n">
        <v>16.32</v>
      </c>
    </row>
    <row r="2664" customFormat="false" ht="15" hidden="false" customHeight="false" outlineLevel="0" collapsed="false">
      <c r="A2664" s="526" t="n">
        <v>100772</v>
      </c>
      <c r="B2664" s="526" t="s">
        <v>7247</v>
      </c>
      <c r="C2664" s="526" t="s">
        <v>116</v>
      </c>
      <c r="D2664" s="527" t="n">
        <v>15.4</v>
      </c>
    </row>
    <row r="2665" customFormat="false" ht="15" hidden="false" customHeight="false" outlineLevel="0" collapsed="false">
      <c r="A2665" s="526" t="n">
        <v>100773</v>
      </c>
      <c r="B2665" s="526" t="s">
        <v>7248</v>
      </c>
      <c r="C2665" s="526" t="s">
        <v>116</v>
      </c>
      <c r="D2665" s="527" t="n">
        <v>19.47</v>
      </c>
    </row>
    <row r="2666" customFormat="false" ht="15" hidden="false" customHeight="false" outlineLevel="0" collapsed="false">
      <c r="A2666" s="526" t="n">
        <v>100774</v>
      </c>
      <c r="B2666" s="526" t="s">
        <v>7249</v>
      </c>
      <c r="C2666" s="526" t="s">
        <v>116</v>
      </c>
      <c r="D2666" s="527" t="n">
        <v>11.91</v>
      </c>
    </row>
    <row r="2667" customFormat="false" ht="15" hidden="false" customHeight="false" outlineLevel="0" collapsed="false">
      <c r="A2667" s="526" t="n">
        <v>100775</v>
      </c>
      <c r="B2667" s="526" t="s">
        <v>7250</v>
      </c>
      <c r="C2667" s="526" t="s">
        <v>116</v>
      </c>
      <c r="D2667" s="527" t="n">
        <v>13.88</v>
      </c>
    </row>
    <row r="2668" customFormat="false" ht="15" hidden="false" customHeight="false" outlineLevel="0" collapsed="false">
      <c r="A2668" s="526" t="n">
        <v>100776</v>
      </c>
      <c r="B2668" s="526" t="s">
        <v>7251</v>
      </c>
      <c r="C2668" s="526" t="s">
        <v>116</v>
      </c>
      <c r="D2668" s="527" t="n">
        <v>19.62</v>
      </c>
    </row>
    <row r="2669" customFormat="false" ht="15" hidden="false" customHeight="false" outlineLevel="0" collapsed="false">
      <c r="A2669" s="526" t="n">
        <v>100777</v>
      </c>
      <c r="B2669" s="526" t="s">
        <v>7252</v>
      </c>
      <c r="C2669" s="526" t="s">
        <v>116</v>
      </c>
      <c r="D2669" s="527" t="n">
        <v>14.2</v>
      </c>
    </row>
    <row r="2670" customFormat="false" ht="15" hidden="false" customHeight="false" outlineLevel="0" collapsed="false">
      <c r="A2670" s="526" t="n">
        <v>100778</v>
      </c>
      <c r="B2670" s="526" t="s">
        <v>115</v>
      </c>
      <c r="C2670" s="526" t="s">
        <v>116</v>
      </c>
      <c r="D2670" s="527" t="n">
        <v>10.66</v>
      </c>
    </row>
    <row r="2671" customFormat="false" ht="15" hidden="false" customHeight="false" outlineLevel="0" collapsed="false">
      <c r="A2671" s="526" t="n">
        <v>103795</v>
      </c>
      <c r="B2671" s="526" t="s">
        <v>7253</v>
      </c>
      <c r="C2671" s="526" t="s">
        <v>114</v>
      </c>
      <c r="D2671" s="527" t="n">
        <v>76.27</v>
      </c>
    </row>
    <row r="2672" customFormat="false" ht="15" hidden="false" customHeight="false" outlineLevel="0" collapsed="false">
      <c r="A2672" s="526" t="n">
        <v>103796</v>
      </c>
      <c r="B2672" s="526" t="s">
        <v>7254</v>
      </c>
      <c r="C2672" s="526" t="s">
        <v>114</v>
      </c>
      <c r="D2672" s="527" t="n">
        <v>54.5</v>
      </c>
    </row>
    <row r="2673" customFormat="false" ht="15" hidden="false" customHeight="false" outlineLevel="0" collapsed="false">
      <c r="A2673" s="526" t="n">
        <v>103797</v>
      </c>
      <c r="B2673" s="526" t="s">
        <v>7255</v>
      </c>
      <c r="C2673" s="526" t="s">
        <v>116</v>
      </c>
      <c r="D2673" s="527" t="n">
        <v>16.93</v>
      </c>
    </row>
    <row r="2674" customFormat="false" ht="15" hidden="false" customHeight="false" outlineLevel="0" collapsed="false">
      <c r="A2674" s="526" t="n">
        <v>103798</v>
      </c>
      <c r="B2674" s="526" t="s">
        <v>7256</v>
      </c>
      <c r="C2674" s="526" t="s">
        <v>128</v>
      </c>
      <c r="D2674" s="527" t="n">
        <v>601.46</v>
      </c>
    </row>
    <row r="2675" customFormat="false" ht="15" hidden="false" customHeight="false" outlineLevel="0" collapsed="false">
      <c r="A2675" s="526" t="n">
        <v>103799</v>
      </c>
      <c r="B2675" s="526" t="s">
        <v>7257</v>
      </c>
      <c r="C2675" s="526" t="s">
        <v>128</v>
      </c>
      <c r="D2675" s="527" t="n">
        <v>520.22</v>
      </c>
    </row>
    <row r="2676" customFormat="false" ht="15" hidden="false" customHeight="false" outlineLevel="0" collapsed="false">
      <c r="A2676" s="526" t="n">
        <v>103800</v>
      </c>
      <c r="B2676" s="526" t="s">
        <v>7258</v>
      </c>
      <c r="C2676" s="526" t="s">
        <v>128</v>
      </c>
      <c r="D2676" s="527" t="n">
        <v>587.43</v>
      </c>
    </row>
    <row r="2677" customFormat="false" ht="15" hidden="false" customHeight="false" outlineLevel="0" collapsed="false">
      <c r="A2677" s="526" t="n">
        <v>103801</v>
      </c>
      <c r="B2677" s="526" t="s">
        <v>7259</v>
      </c>
      <c r="C2677" s="526" t="s">
        <v>128</v>
      </c>
      <c r="D2677" s="527" t="n">
        <v>725.1</v>
      </c>
    </row>
    <row r="2678" customFormat="false" ht="15" hidden="false" customHeight="false" outlineLevel="0" collapsed="false">
      <c r="A2678" s="526" t="n">
        <v>103925</v>
      </c>
      <c r="B2678" s="526" t="s">
        <v>7260</v>
      </c>
      <c r="C2678" s="526" t="s">
        <v>128</v>
      </c>
      <c r="D2678" s="528" t="n">
        <v>1596.43</v>
      </c>
    </row>
    <row r="2679" customFormat="false" ht="15" hidden="false" customHeight="false" outlineLevel="0" collapsed="false">
      <c r="A2679" s="526" t="n">
        <v>103926</v>
      </c>
      <c r="B2679" s="526" t="s">
        <v>7261</v>
      </c>
      <c r="C2679" s="526" t="s">
        <v>128</v>
      </c>
      <c r="D2679" s="528" t="n">
        <v>1287.51</v>
      </c>
    </row>
    <row r="2680" customFormat="false" ht="15" hidden="false" customHeight="false" outlineLevel="0" collapsed="false">
      <c r="A2680" s="526" t="n">
        <v>103928</v>
      </c>
      <c r="B2680" s="526" t="s">
        <v>7262</v>
      </c>
      <c r="C2680" s="526" t="s">
        <v>128</v>
      </c>
      <c r="D2680" s="527" t="n">
        <v>587.43</v>
      </c>
    </row>
    <row r="2681" customFormat="false" ht="15" hidden="false" customHeight="false" outlineLevel="0" collapsed="false">
      <c r="A2681" s="526" t="n">
        <v>103929</v>
      </c>
      <c r="B2681" s="526" t="s">
        <v>7263</v>
      </c>
      <c r="C2681" s="526" t="s">
        <v>128</v>
      </c>
      <c r="D2681" s="528" t="n">
        <v>1270.15</v>
      </c>
    </row>
    <row r="2682" customFormat="false" ht="15" hidden="false" customHeight="false" outlineLevel="0" collapsed="false">
      <c r="A2682" s="526" t="n">
        <v>103930</v>
      </c>
      <c r="B2682" s="526" t="s">
        <v>7264</v>
      </c>
      <c r="C2682" s="526" t="s">
        <v>128</v>
      </c>
      <c r="D2682" s="527" t="n">
        <v>839.45</v>
      </c>
    </row>
    <row r="2683" customFormat="false" ht="15" hidden="false" customHeight="false" outlineLevel="0" collapsed="false">
      <c r="A2683" s="526" t="n">
        <v>103931</v>
      </c>
      <c r="B2683" s="526" t="s">
        <v>7265</v>
      </c>
      <c r="C2683" s="526" t="s">
        <v>128</v>
      </c>
      <c r="D2683" s="527" t="n">
        <v>654.06</v>
      </c>
    </row>
    <row r="2684" customFormat="false" ht="15" hidden="false" customHeight="false" outlineLevel="0" collapsed="false">
      <c r="A2684" s="526" t="n">
        <v>103932</v>
      </c>
      <c r="B2684" s="526" t="s">
        <v>7266</v>
      </c>
      <c r="C2684" s="526" t="s">
        <v>128</v>
      </c>
      <c r="D2684" s="527" t="n">
        <v>626.9</v>
      </c>
    </row>
    <row r="2685" customFormat="false" ht="15" hidden="false" customHeight="false" outlineLevel="0" collapsed="false">
      <c r="A2685" s="526" t="n">
        <v>103933</v>
      </c>
      <c r="B2685" s="526" t="s">
        <v>7267</v>
      </c>
      <c r="C2685" s="526" t="s">
        <v>128</v>
      </c>
      <c r="D2685" s="528" t="n">
        <v>1470.19</v>
      </c>
    </row>
    <row r="2686" customFormat="false" ht="15" hidden="false" customHeight="false" outlineLevel="0" collapsed="false">
      <c r="A2686" s="526" t="n">
        <v>104466</v>
      </c>
      <c r="B2686" s="526" t="s">
        <v>7268</v>
      </c>
      <c r="C2686" s="526" t="s">
        <v>116</v>
      </c>
      <c r="D2686" s="527" t="n">
        <v>28.37</v>
      </c>
    </row>
    <row r="2687" customFormat="false" ht="15" hidden="false" customHeight="false" outlineLevel="0" collapsed="false">
      <c r="A2687" s="526" t="n">
        <v>104467</v>
      </c>
      <c r="B2687" s="526" t="s">
        <v>7269</v>
      </c>
      <c r="C2687" s="526" t="s">
        <v>116</v>
      </c>
      <c r="D2687" s="527" t="n">
        <v>38.45</v>
      </c>
    </row>
    <row r="2688" customFormat="false" ht="15" hidden="false" customHeight="false" outlineLevel="0" collapsed="false">
      <c r="A2688" s="526" t="n">
        <v>104468</v>
      </c>
      <c r="B2688" s="526" t="s">
        <v>7270</v>
      </c>
      <c r="C2688" s="526" t="s">
        <v>116</v>
      </c>
      <c r="D2688" s="527" t="n">
        <v>52.36</v>
      </c>
    </row>
    <row r="2689" customFormat="false" ht="15" hidden="false" customHeight="false" outlineLevel="0" collapsed="false">
      <c r="A2689" s="526" t="n">
        <v>104469</v>
      </c>
      <c r="B2689" s="526" t="s">
        <v>7271</v>
      </c>
      <c r="C2689" s="526" t="s">
        <v>116</v>
      </c>
      <c r="D2689" s="527" t="n">
        <v>54.01</v>
      </c>
    </row>
    <row r="2690" customFormat="false" ht="15" hidden="false" customHeight="false" outlineLevel="0" collapsed="false">
      <c r="A2690" s="526" t="n">
        <v>104470</v>
      </c>
      <c r="B2690" s="526" t="s">
        <v>7272</v>
      </c>
      <c r="C2690" s="526" t="s">
        <v>116</v>
      </c>
      <c r="D2690" s="527" t="n">
        <v>30.24</v>
      </c>
    </row>
    <row r="2691" customFormat="false" ht="15" hidden="false" customHeight="false" outlineLevel="0" collapsed="false">
      <c r="A2691" s="526" t="n">
        <v>104471</v>
      </c>
      <c r="B2691" s="526" t="s">
        <v>7273</v>
      </c>
      <c r="C2691" s="526" t="s">
        <v>116</v>
      </c>
      <c r="D2691" s="527" t="n">
        <v>26.72</v>
      </c>
    </row>
    <row r="2692" customFormat="false" ht="15" hidden="false" customHeight="false" outlineLevel="0" collapsed="false">
      <c r="A2692" s="526" t="n">
        <v>104472</v>
      </c>
      <c r="B2692" s="526" t="s">
        <v>7274</v>
      </c>
      <c r="C2692" s="526" t="s">
        <v>116</v>
      </c>
      <c r="D2692" s="527" t="n">
        <v>39.77</v>
      </c>
    </row>
    <row r="2693" customFormat="false" ht="15" hidden="false" customHeight="false" outlineLevel="0" collapsed="false">
      <c r="A2693" s="526" t="n">
        <v>104483</v>
      </c>
      <c r="B2693" s="526" t="s">
        <v>7275</v>
      </c>
      <c r="C2693" s="526" t="s">
        <v>128</v>
      </c>
      <c r="D2693" s="528" t="n">
        <v>2205.14</v>
      </c>
    </row>
    <row r="2694" customFormat="false" ht="15" hidden="false" customHeight="false" outlineLevel="0" collapsed="false">
      <c r="A2694" s="526" t="n">
        <v>104484</v>
      </c>
      <c r="B2694" s="526" t="s">
        <v>7276</v>
      </c>
      <c r="C2694" s="526" t="s">
        <v>128</v>
      </c>
      <c r="D2694" s="528" t="n">
        <v>3660.16</v>
      </c>
    </row>
    <row r="2695" customFormat="false" ht="15" hidden="false" customHeight="false" outlineLevel="0" collapsed="false">
      <c r="A2695" s="526" t="n">
        <v>104485</v>
      </c>
      <c r="B2695" s="526" t="s">
        <v>7277</v>
      </c>
      <c r="C2695" s="526" t="s">
        <v>128</v>
      </c>
      <c r="D2695" s="528" t="n">
        <v>2901.67</v>
      </c>
    </row>
    <row r="2696" customFormat="false" ht="15" hidden="false" customHeight="false" outlineLevel="0" collapsed="false">
      <c r="A2696" s="526" t="n">
        <v>104486</v>
      </c>
      <c r="B2696" s="526" t="s">
        <v>7278</v>
      </c>
      <c r="C2696" s="526" t="s">
        <v>128</v>
      </c>
      <c r="D2696" s="528" t="n">
        <v>3116.42</v>
      </c>
    </row>
    <row r="2697" customFormat="false" ht="15" hidden="false" customHeight="false" outlineLevel="0" collapsed="false">
      <c r="A2697" s="526" t="n">
        <v>104487</v>
      </c>
      <c r="B2697" s="526" t="s">
        <v>7279</v>
      </c>
      <c r="C2697" s="526" t="s">
        <v>128</v>
      </c>
      <c r="D2697" s="528" t="n">
        <v>2536.64</v>
      </c>
    </row>
    <row r="2698" customFormat="false" ht="15" hidden="false" customHeight="false" outlineLevel="0" collapsed="false">
      <c r="A2698" s="526" t="n">
        <v>104488</v>
      </c>
      <c r="B2698" s="526" t="s">
        <v>7280</v>
      </c>
      <c r="C2698" s="526" t="s">
        <v>128</v>
      </c>
      <c r="D2698" s="528" t="n">
        <v>2462.66</v>
      </c>
    </row>
    <row r="2699" customFormat="false" ht="15" hidden="false" customHeight="false" outlineLevel="0" collapsed="false">
      <c r="A2699" s="526" t="n">
        <v>104489</v>
      </c>
      <c r="B2699" s="526" t="s">
        <v>7281</v>
      </c>
      <c r="C2699" s="526" t="s">
        <v>128</v>
      </c>
      <c r="D2699" s="528" t="n">
        <v>3823.91</v>
      </c>
    </row>
    <row r="2700" customFormat="false" ht="15" hidden="false" customHeight="false" outlineLevel="0" collapsed="false">
      <c r="A2700" s="526" t="n">
        <v>104490</v>
      </c>
      <c r="B2700" s="526" t="s">
        <v>7282</v>
      </c>
      <c r="C2700" s="526" t="s">
        <v>128</v>
      </c>
      <c r="D2700" s="528" t="n">
        <v>2420.29</v>
      </c>
    </row>
    <row r="2701" customFormat="false" ht="15" hidden="false" customHeight="false" outlineLevel="0" collapsed="false">
      <c r="A2701" s="526" t="n">
        <v>98562</v>
      </c>
      <c r="B2701" s="526" t="s">
        <v>7283</v>
      </c>
      <c r="C2701" s="526" t="s">
        <v>114</v>
      </c>
      <c r="D2701" s="527" t="n">
        <v>48.82</v>
      </c>
    </row>
    <row r="2702" customFormat="false" ht="15" hidden="false" customHeight="false" outlineLevel="0" collapsed="false">
      <c r="A2702" s="526" t="n">
        <v>98555</v>
      </c>
      <c r="B2702" s="526" t="s">
        <v>7284</v>
      </c>
      <c r="C2702" s="526" t="s">
        <v>114</v>
      </c>
      <c r="D2702" s="527" t="n">
        <v>31.58</v>
      </c>
    </row>
    <row r="2703" customFormat="false" ht="15" hidden="false" customHeight="false" outlineLevel="0" collapsed="false">
      <c r="A2703" s="526" t="n">
        <v>98556</v>
      </c>
      <c r="B2703" s="526" t="s">
        <v>7285</v>
      </c>
      <c r="C2703" s="526" t="s">
        <v>114</v>
      </c>
      <c r="D2703" s="527" t="n">
        <v>58.36</v>
      </c>
    </row>
    <row r="2704" customFormat="false" ht="15" hidden="false" customHeight="false" outlineLevel="0" collapsed="false">
      <c r="A2704" s="526" t="n">
        <v>98558</v>
      </c>
      <c r="B2704" s="526" t="s">
        <v>7286</v>
      </c>
      <c r="C2704" s="526" t="s">
        <v>134</v>
      </c>
      <c r="D2704" s="527" t="n">
        <v>9.74</v>
      </c>
    </row>
    <row r="2705" customFormat="false" ht="15" hidden="false" customHeight="false" outlineLevel="0" collapsed="false">
      <c r="A2705" s="526" t="n">
        <v>98559</v>
      </c>
      <c r="B2705" s="526" t="s">
        <v>7287</v>
      </c>
      <c r="C2705" s="526" t="s">
        <v>120</v>
      </c>
      <c r="D2705" s="527" t="n">
        <v>5.02</v>
      </c>
    </row>
    <row r="2706" customFormat="false" ht="15" hidden="false" customHeight="false" outlineLevel="0" collapsed="false">
      <c r="A2706" s="526" t="n">
        <v>98546</v>
      </c>
      <c r="B2706" s="526" t="s">
        <v>7288</v>
      </c>
      <c r="C2706" s="526" t="s">
        <v>114</v>
      </c>
      <c r="D2706" s="527" t="n">
        <v>124.24</v>
      </c>
    </row>
    <row r="2707" customFormat="false" ht="15" hidden="false" customHeight="false" outlineLevel="0" collapsed="false">
      <c r="A2707" s="526" t="n">
        <v>98547</v>
      </c>
      <c r="B2707" s="526" t="s">
        <v>7289</v>
      </c>
      <c r="C2707" s="526" t="s">
        <v>114</v>
      </c>
      <c r="D2707" s="527" t="n">
        <v>210.65</v>
      </c>
    </row>
    <row r="2708" customFormat="false" ht="15" hidden="false" customHeight="false" outlineLevel="0" collapsed="false">
      <c r="A2708" s="526" t="n">
        <v>98553</v>
      </c>
      <c r="B2708" s="526" t="s">
        <v>7290</v>
      </c>
      <c r="C2708" s="526" t="s">
        <v>114</v>
      </c>
      <c r="D2708" s="527" t="n">
        <v>185.24</v>
      </c>
    </row>
    <row r="2709" customFormat="false" ht="15" hidden="false" customHeight="false" outlineLevel="0" collapsed="false">
      <c r="A2709" s="526" t="n">
        <v>98554</v>
      </c>
      <c r="B2709" s="526" t="s">
        <v>7291</v>
      </c>
      <c r="C2709" s="526" t="s">
        <v>114</v>
      </c>
      <c r="D2709" s="527" t="n">
        <v>48.81</v>
      </c>
    </row>
    <row r="2710" customFormat="false" ht="15" hidden="false" customHeight="false" outlineLevel="0" collapsed="false">
      <c r="A2710" s="526" t="n">
        <v>98557</v>
      </c>
      <c r="B2710" s="526" t="s">
        <v>7292</v>
      </c>
      <c r="C2710" s="526" t="s">
        <v>114</v>
      </c>
      <c r="D2710" s="527" t="n">
        <v>44.38</v>
      </c>
    </row>
    <row r="2711" customFormat="false" ht="15" hidden="false" customHeight="false" outlineLevel="0" collapsed="false">
      <c r="A2711" s="526" t="n">
        <v>98563</v>
      </c>
      <c r="B2711" s="526" t="s">
        <v>7293</v>
      </c>
      <c r="C2711" s="526" t="s">
        <v>114</v>
      </c>
      <c r="D2711" s="527" t="n">
        <v>37.69</v>
      </c>
    </row>
    <row r="2712" customFormat="false" ht="15" hidden="false" customHeight="false" outlineLevel="0" collapsed="false">
      <c r="A2712" s="526" t="n">
        <v>98564</v>
      </c>
      <c r="B2712" s="526" t="s">
        <v>7294</v>
      </c>
      <c r="C2712" s="526" t="s">
        <v>114</v>
      </c>
      <c r="D2712" s="527" t="n">
        <v>50.46</v>
      </c>
    </row>
    <row r="2713" customFormat="false" ht="15" hidden="false" customHeight="false" outlineLevel="0" collapsed="false">
      <c r="A2713" s="526" t="n">
        <v>98565</v>
      </c>
      <c r="B2713" s="526" t="s">
        <v>7295</v>
      </c>
      <c r="C2713" s="526" t="s">
        <v>114</v>
      </c>
      <c r="D2713" s="527" t="n">
        <v>53.54</v>
      </c>
    </row>
    <row r="2714" customFormat="false" ht="15" hidden="false" customHeight="false" outlineLevel="0" collapsed="false">
      <c r="A2714" s="526" t="n">
        <v>98566</v>
      </c>
      <c r="B2714" s="526" t="s">
        <v>7296</v>
      </c>
      <c r="C2714" s="526" t="s">
        <v>114</v>
      </c>
      <c r="D2714" s="527" t="n">
        <v>66.31</v>
      </c>
    </row>
    <row r="2715" customFormat="false" ht="15" hidden="false" customHeight="false" outlineLevel="0" collapsed="false">
      <c r="A2715" s="526" t="n">
        <v>98567</v>
      </c>
      <c r="B2715" s="526" t="s">
        <v>7297</v>
      </c>
      <c r="C2715" s="526" t="s">
        <v>114</v>
      </c>
      <c r="D2715" s="527" t="n">
        <v>68.54</v>
      </c>
    </row>
    <row r="2716" customFormat="false" ht="15" hidden="false" customHeight="false" outlineLevel="0" collapsed="false">
      <c r="A2716" s="526" t="n">
        <v>98568</v>
      </c>
      <c r="B2716" s="526" t="s">
        <v>7298</v>
      </c>
      <c r="C2716" s="526" t="s">
        <v>114</v>
      </c>
      <c r="D2716" s="527" t="n">
        <v>81.32</v>
      </c>
    </row>
    <row r="2717" customFormat="false" ht="15" hidden="false" customHeight="false" outlineLevel="0" collapsed="false">
      <c r="A2717" s="526" t="n">
        <v>98569</v>
      </c>
      <c r="B2717" s="526" t="s">
        <v>7299</v>
      </c>
      <c r="C2717" s="526" t="s">
        <v>114</v>
      </c>
      <c r="D2717" s="527" t="n">
        <v>84.4</v>
      </c>
    </row>
    <row r="2718" customFormat="false" ht="15" hidden="false" customHeight="false" outlineLevel="0" collapsed="false">
      <c r="A2718" s="526" t="n">
        <v>98570</v>
      </c>
      <c r="B2718" s="526" t="s">
        <v>7300</v>
      </c>
      <c r="C2718" s="526" t="s">
        <v>114</v>
      </c>
      <c r="D2718" s="527" t="n">
        <v>97.18</v>
      </c>
    </row>
    <row r="2719" customFormat="false" ht="15" hidden="false" customHeight="false" outlineLevel="0" collapsed="false">
      <c r="A2719" s="526" t="n">
        <v>98571</v>
      </c>
      <c r="B2719" s="526" t="s">
        <v>7301</v>
      </c>
      <c r="C2719" s="526" t="s">
        <v>114</v>
      </c>
      <c r="D2719" s="527" t="n">
        <v>42.32</v>
      </c>
    </row>
    <row r="2720" customFormat="false" ht="15" hidden="false" customHeight="false" outlineLevel="0" collapsed="false">
      <c r="A2720" s="526" t="n">
        <v>98572</v>
      </c>
      <c r="B2720" s="526" t="s">
        <v>7302</v>
      </c>
      <c r="C2720" s="526" t="s">
        <v>114</v>
      </c>
      <c r="D2720" s="527" t="n">
        <v>51.85</v>
      </c>
    </row>
    <row r="2721" customFormat="false" ht="15" hidden="false" customHeight="false" outlineLevel="0" collapsed="false">
      <c r="A2721" s="526" t="n">
        <v>98573</v>
      </c>
      <c r="B2721" s="526" t="s">
        <v>7303</v>
      </c>
      <c r="C2721" s="526" t="s">
        <v>114</v>
      </c>
      <c r="D2721" s="527" t="n">
        <v>64.08</v>
      </c>
    </row>
    <row r="2722" customFormat="false" ht="15" hidden="false" customHeight="false" outlineLevel="0" collapsed="false">
      <c r="A2722" s="526" t="n">
        <v>91831</v>
      </c>
      <c r="B2722" s="526" t="s">
        <v>7304</v>
      </c>
      <c r="C2722" s="526" t="s">
        <v>120</v>
      </c>
      <c r="D2722" s="527" t="n">
        <v>16.43</v>
      </c>
    </row>
    <row r="2723" customFormat="false" ht="15" hidden="false" customHeight="false" outlineLevel="0" collapsed="false">
      <c r="A2723" s="526" t="n">
        <v>91833</v>
      </c>
      <c r="B2723" s="526" t="s">
        <v>7305</v>
      </c>
      <c r="C2723" s="526" t="s">
        <v>120</v>
      </c>
      <c r="D2723" s="527" t="n">
        <v>17.12</v>
      </c>
    </row>
    <row r="2724" customFormat="false" ht="15" hidden="false" customHeight="false" outlineLevel="0" collapsed="false">
      <c r="A2724" s="526" t="n">
        <v>91834</v>
      </c>
      <c r="B2724" s="526" t="s">
        <v>7306</v>
      </c>
      <c r="C2724" s="526" t="s">
        <v>120</v>
      </c>
      <c r="D2724" s="527" t="n">
        <v>17.21</v>
      </c>
    </row>
    <row r="2725" customFormat="false" ht="15" hidden="false" customHeight="false" outlineLevel="0" collapsed="false">
      <c r="A2725" s="526" t="n">
        <v>91835</v>
      </c>
      <c r="B2725" s="526" t="s">
        <v>7307</v>
      </c>
      <c r="C2725" s="526" t="s">
        <v>120</v>
      </c>
      <c r="D2725" s="527" t="n">
        <v>18.96</v>
      </c>
    </row>
    <row r="2726" customFormat="false" ht="15" hidden="false" customHeight="false" outlineLevel="0" collapsed="false">
      <c r="A2726" s="526" t="n">
        <v>91836</v>
      </c>
      <c r="B2726" s="526" t="s">
        <v>7308</v>
      </c>
      <c r="C2726" s="526" t="s">
        <v>120</v>
      </c>
      <c r="D2726" s="527" t="n">
        <v>20.25</v>
      </c>
    </row>
    <row r="2727" customFormat="false" ht="15" hidden="false" customHeight="false" outlineLevel="0" collapsed="false">
      <c r="A2727" s="526" t="n">
        <v>91837</v>
      </c>
      <c r="B2727" s="526" t="s">
        <v>7309</v>
      </c>
      <c r="C2727" s="526" t="s">
        <v>120</v>
      </c>
      <c r="D2727" s="527" t="n">
        <v>24.32</v>
      </c>
    </row>
    <row r="2728" customFormat="false" ht="15" hidden="false" customHeight="false" outlineLevel="0" collapsed="false">
      <c r="A2728" s="526" t="n">
        <v>91839</v>
      </c>
      <c r="B2728" s="526" t="s">
        <v>7310</v>
      </c>
      <c r="C2728" s="526" t="s">
        <v>120</v>
      </c>
      <c r="D2728" s="527" t="n">
        <v>17.57</v>
      </c>
    </row>
    <row r="2729" customFormat="false" ht="15" hidden="false" customHeight="false" outlineLevel="0" collapsed="false">
      <c r="A2729" s="526" t="n">
        <v>91840</v>
      </c>
      <c r="B2729" s="526" t="s">
        <v>7311</v>
      </c>
      <c r="C2729" s="526" t="s">
        <v>120</v>
      </c>
      <c r="D2729" s="527" t="n">
        <v>19.97</v>
      </c>
    </row>
    <row r="2730" customFormat="false" ht="15" hidden="false" customHeight="false" outlineLevel="0" collapsed="false">
      <c r="A2730" s="526" t="n">
        <v>91841</v>
      </c>
      <c r="B2730" s="526" t="s">
        <v>7312</v>
      </c>
      <c r="C2730" s="526" t="s">
        <v>120</v>
      </c>
      <c r="D2730" s="527" t="n">
        <v>19.28</v>
      </c>
    </row>
    <row r="2731" customFormat="false" ht="15" hidden="false" customHeight="false" outlineLevel="0" collapsed="false">
      <c r="A2731" s="526" t="n">
        <v>91842</v>
      </c>
      <c r="B2731" s="526" t="s">
        <v>7313</v>
      </c>
      <c r="C2731" s="526" t="s">
        <v>120</v>
      </c>
      <c r="D2731" s="527" t="n">
        <v>6</v>
      </c>
    </row>
    <row r="2732" customFormat="false" ht="15" hidden="false" customHeight="false" outlineLevel="0" collapsed="false">
      <c r="A2732" s="526" t="n">
        <v>91843</v>
      </c>
      <c r="B2732" s="526" t="s">
        <v>7314</v>
      </c>
      <c r="C2732" s="526" t="s">
        <v>120</v>
      </c>
      <c r="D2732" s="527" t="n">
        <v>6.69</v>
      </c>
    </row>
    <row r="2733" customFormat="false" ht="15" hidden="false" customHeight="false" outlineLevel="0" collapsed="false">
      <c r="A2733" s="526" t="n">
        <v>91844</v>
      </c>
      <c r="B2733" s="526" t="s">
        <v>7315</v>
      </c>
      <c r="C2733" s="526" t="s">
        <v>120</v>
      </c>
      <c r="D2733" s="527" t="n">
        <v>6.75</v>
      </c>
    </row>
    <row r="2734" customFormat="false" ht="15" hidden="false" customHeight="false" outlineLevel="0" collapsed="false">
      <c r="A2734" s="526" t="n">
        <v>91845</v>
      </c>
      <c r="B2734" s="526" t="s">
        <v>7316</v>
      </c>
      <c r="C2734" s="526" t="s">
        <v>120</v>
      </c>
      <c r="D2734" s="527" t="n">
        <v>8.5</v>
      </c>
    </row>
    <row r="2735" customFormat="false" ht="15" hidden="false" customHeight="false" outlineLevel="0" collapsed="false">
      <c r="A2735" s="526" t="n">
        <v>91846</v>
      </c>
      <c r="B2735" s="526" t="s">
        <v>7317</v>
      </c>
      <c r="C2735" s="526" t="s">
        <v>120</v>
      </c>
      <c r="D2735" s="527" t="n">
        <v>9.83</v>
      </c>
    </row>
    <row r="2736" customFormat="false" ht="15" hidden="false" customHeight="false" outlineLevel="0" collapsed="false">
      <c r="A2736" s="526" t="n">
        <v>91847</v>
      </c>
      <c r="B2736" s="526" t="s">
        <v>7318</v>
      </c>
      <c r="C2736" s="526" t="s">
        <v>120</v>
      </c>
      <c r="D2736" s="527" t="n">
        <v>13.9</v>
      </c>
    </row>
    <row r="2737" customFormat="false" ht="15" hidden="false" customHeight="false" outlineLevel="0" collapsed="false">
      <c r="A2737" s="526" t="n">
        <v>91849</v>
      </c>
      <c r="B2737" s="526" t="s">
        <v>7319</v>
      </c>
      <c r="C2737" s="526" t="s">
        <v>120</v>
      </c>
      <c r="D2737" s="527" t="n">
        <v>7.15</v>
      </c>
    </row>
    <row r="2738" customFormat="false" ht="15" hidden="false" customHeight="false" outlineLevel="0" collapsed="false">
      <c r="A2738" s="526" t="n">
        <v>91850</v>
      </c>
      <c r="B2738" s="526" t="s">
        <v>7320</v>
      </c>
      <c r="C2738" s="526" t="s">
        <v>120</v>
      </c>
      <c r="D2738" s="527" t="n">
        <v>9.51</v>
      </c>
    </row>
    <row r="2739" customFormat="false" ht="15" hidden="false" customHeight="false" outlineLevel="0" collapsed="false">
      <c r="A2739" s="526" t="n">
        <v>91851</v>
      </c>
      <c r="B2739" s="526" t="s">
        <v>7321</v>
      </c>
      <c r="C2739" s="526" t="s">
        <v>120</v>
      </c>
      <c r="D2739" s="527" t="n">
        <v>8.82</v>
      </c>
    </row>
    <row r="2740" customFormat="false" ht="15" hidden="false" customHeight="false" outlineLevel="0" collapsed="false">
      <c r="A2740" s="526" t="n">
        <v>91852</v>
      </c>
      <c r="B2740" s="526" t="s">
        <v>7322</v>
      </c>
      <c r="C2740" s="526" t="s">
        <v>120</v>
      </c>
      <c r="D2740" s="527" t="n">
        <v>8.77</v>
      </c>
    </row>
    <row r="2741" customFormat="false" ht="15" hidden="false" customHeight="false" outlineLevel="0" collapsed="false">
      <c r="A2741" s="526" t="n">
        <v>91853</v>
      </c>
      <c r="B2741" s="526" t="s">
        <v>7323</v>
      </c>
      <c r="C2741" s="526" t="s">
        <v>120</v>
      </c>
      <c r="D2741" s="527" t="n">
        <v>9.4</v>
      </c>
    </row>
    <row r="2742" customFormat="false" ht="15" hidden="false" customHeight="false" outlineLevel="0" collapsed="false">
      <c r="A2742" s="526" t="n">
        <v>91854</v>
      </c>
      <c r="B2742" s="526" t="s">
        <v>7324</v>
      </c>
      <c r="C2742" s="526" t="s">
        <v>120</v>
      </c>
      <c r="D2742" s="527" t="n">
        <v>9.49</v>
      </c>
    </row>
    <row r="2743" customFormat="false" ht="15" hidden="false" customHeight="false" outlineLevel="0" collapsed="false">
      <c r="A2743" s="526" t="n">
        <v>91855</v>
      </c>
      <c r="B2743" s="526" t="s">
        <v>7325</v>
      </c>
      <c r="C2743" s="526" t="s">
        <v>120</v>
      </c>
      <c r="D2743" s="527" t="n">
        <v>11.1</v>
      </c>
    </row>
    <row r="2744" customFormat="false" ht="15" hidden="false" customHeight="false" outlineLevel="0" collapsed="false">
      <c r="A2744" s="526" t="n">
        <v>91856</v>
      </c>
      <c r="B2744" s="526" t="s">
        <v>7326</v>
      </c>
      <c r="C2744" s="526" t="s">
        <v>120</v>
      </c>
      <c r="D2744" s="527" t="n">
        <v>12.39</v>
      </c>
    </row>
    <row r="2745" customFormat="false" ht="15" hidden="false" customHeight="false" outlineLevel="0" collapsed="false">
      <c r="A2745" s="526" t="n">
        <v>91857</v>
      </c>
      <c r="B2745" s="526" t="s">
        <v>7327</v>
      </c>
      <c r="C2745" s="526" t="s">
        <v>120</v>
      </c>
      <c r="D2745" s="527" t="n">
        <v>16.16</v>
      </c>
    </row>
    <row r="2746" customFormat="false" ht="15" hidden="false" customHeight="false" outlineLevel="0" collapsed="false">
      <c r="A2746" s="526" t="n">
        <v>91859</v>
      </c>
      <c r="B2746" s="526" t="s">
        <v>7328</v>
      </c>
      <c r="C2746" s="526" t="s">
        <v>120</v>
      </c>
      <c r="D2746" s="527" t="n">
        <v>9.91</v>
      </c>
    </row>
    <row r="2747" customFormat="false" ht="15" hidden="false" customHeight="false" outlineLevel="0" collapsed="false">
      <c r="A2747" s="526" t="n">
        <v>91860</v>
      </c>
      <c r="B2747" s="526" t="s">
        <v>7329</v>
      </c>
      <c r="C2747" s="526" t="s">
        <v>120</v>
      </c>
      <c r="D2747" s="527" t="n">
        <v>12.15</v>
      </c>
    </row>
    <row r="2748" customFormat="false" ht="15" hidden="false" customHeight="false" outlineLevel="0" collapsed="false">
      <c r="A2748" s="526" t="n">
        <v>91861</v>
      </c>
      <c r="B2748" s="526" t="s">
        <v>7330</v>
      </c>
      <c r="C2748" s="526" t="s">
        <v>120</v>
      </c>
      <c r="D2748" s="527" t="n">
        <v>11.5</v>
      </c>
    </row>
    <row r="2749" customFormat="false" ht="15" hidden="false" customHeight="false" outlineLevel="0" collapsed="false">
      <c r="A2749" s="526" t="n">
        <v>91862</v>
      </c>
      <c r="B2749" s="526" t="s">
        <v>7331</v>
      </c>
      <c r="C2749" s="526" t="s">
        <v>120</v>
      </c>
      <c r="D2749" s="527" t="n">
        <v>9.72</v>
      </c>
    </row>
    <row r="2750" customFormat="false" ht="15" hidden="false" customHeight="false" outlineLevel="0" collapsed="false">
      <c r="A2750" s="526" t="n">
        <v>91863</v>
      </c>
      <c r="B2750" s="526" t="s">
        <v>7332</v>
      </c>
      <c r="C2750" s="526" t="s">
        <v>120</v>
      </c>
      <c r="D2750" s="527" t="n">
        <v>11.54</v>
      </c>
    </row>
    <row r="2751" customFormat="false" ht="15" hidden="false" customHeight="false" outlineLevel="0" collapsed="false">
      <c r="A2751" s="526" t="n">
        <v>91864</v>
      </c>
      <c r="B2751" s="526" t="s">
        <v>7333</v>
      </c>
      <c r="C2751" s="526" t="s">
        <v>120</v>
      </c>
      <c r="D2751" s="527" t="n">
        <v>15.81</v>
      </c>
    </row>
    <row r="2752" customFormat="false" ht="15" hidden="false" customHeight="false" outlineLevel="0" collapsed="false">
      <c r="A2752" s="526" t="n">
        <v>91865</v>
      </c>
      <c r="B2752" s="526" t="s">
        <v>7334</v>
      </c>
      <c r="C2752" s="526" t="s">
        <v>120</v>
      </c>
      <c r="D2752" s="527" t="n">
        <v>19.93</v>
      </c>
    </row>
    <row r="2753" customFormat="false" ht="15" hidden="false" customHeight="false" outlineLevel="0" collapsed="false">
      <c r="A2753" s="526" t="n">
        <v>91866</v>
      </c>
      <c r="B2753" s="526" t="s">
        <v>7335</v>
      </c>
      <c r="C2753" s="526" t="s">
        <v>120</v>
      </c>
      <c r="D2753" s="527" t="n">
        <v>8.54</v>
      </c>
    </row>
    <row r="2754" customFormat="false" ht="15" hidden="false" customHeight="false" outlineLevel="0" collapsed="false">
      <c r="A2754" s="526" t="n">
        <v>91867</v>
      </c>
      <c r="B2754" s="526" t="s">
        <v>7336</v>
      </c>
      <c r="C2754" s="526" t="s">
        <v>120</v>
      </c>
      <c r="D2754" s="527" t="n">
        <v>10.37</v>
      </c>
    </row>
    <row r="2755" customFormat="false" ht="15" hidden="false" customHeight="false" outlineLevel="0" collapsed="false">
      <c r="A2755" s="526" t="n">
        <v>91868</v>
      </c>
      <c r="B2755" s="526" t="s">
        <v>7337</v>
      </c>
      <c r="C2755" s="526" t="s">
        <v>120</v>
      </c>
      <c r="D2755" s="527" t="n">
        <v>14.63</v>
      </c>
    </row>
    <row r="2756" customFormat="false" ht="15" hidden="false" customHeight="false" outlineLevel="0" collapsed="false">
      <c r="A2756" s="526" t="n">
        <v>91869</v>
      </c>
      <c r="B2756" s="526" t="s">
        <v>7338</v>
      </c>
      <c r="C2756" s="526" t="s">
        <v>120</v>
      </c>
      <c r="D2756" s="527" t="n">
        <v>18.71</v>
      </c>
    </row>
    <row r="2757" customFormat="false" ht="15" hidden="false" customHeight="false" outlineLevel="0" collapsed="false">
      <c r="A2757" s="526" t="n">
        <v>91870</v>
      </c>
      <c r="B2757" s="526" t="s">
        <v>7339</v>
      </c>
      <c r="C2757" s="526" t="s">
        <v>120</v>
      </c>
      <c r="D2757" s="527" t="n">
        <v>12.5</v>
      </c>
    </row>
    <row r="2758" customFormat="false" ht="15" hidden="false" customHeight="false" outlineLevel="0" collapsed="false">
      <c r="A2758" s="526" t="n">
        <v>91871</v>
      </c>
      <c r="B2758" s="526" t="s">
        <v>7340</v>
      </c>
      <c r="C2758" s="526" t="s">
        <v>120</v>
      </c>
      <c r="D2758" s="527" t="n">
        <v>14.33</v>
      </c>
    </row>
    <row r="2759" customFormat="false" ht="15" hidden="false" customHeight="false" outlineLevel="0" collapsed="false">
      <c r="A2759" s="526" t="n">
        <v>91872</v>
      </c>
      <c r="B2759" s="526" t="s">
        <v>7341</v>
      </c>
      <c r="C2759" s="526" t="s">
        <v>120</v>
      </c>
      <c r="D2759" s="527" t="n">
        <v>18.59</v>
      </c>
    </row>
    <row r="2760" customFormat="false" ht="15" hidden="false" customHeight="false" outlineLevel="0" collapsed="false">
      <c r="A2760" s="526" t="n">
        <v>91873</v>
      </c>
      <c r="B2760" s="526" t="s">
        <v>7342</v>
      </c>
      <c r="C2760" s="526" t="s">
        <v>120</v>
      </c>
      <c r="D2760" s="527" t="n">
        <v>22.67</v>
      </c>
    </row>
    <row r="2761" customFormat="false" ht="15" hidden="false" customHeight="false" outlineLevel="0" collapsed="false">
      <c r="A2761" s="526" t="n">
        <v>93008</v>
      </c>
      <c r="B2761" s="526" t="s">
        <v>7343</v>
      </c>
      <c r="C2761" s="526" t="s">
        <v>120</v>
      </c>
      <c r="D2761" s="527" t="n">
        <v>19.83</v>
      </c>
    </row>
    <row r="2762" customFormat="false" ht="15" hidden="false" customHeight="false" outlineLevel="0" collapsed="false">
      <c r="A2762" s="526" t="n">
        <v>93009</v>
      </c>
      <c r="B2762" s="526" t="s">
        <v>7344</v>
      </c>
      <c r="C2762" s="526" t="s">
        <v>120</v>
      </c>
      <c r="D2762" s="527" t="n">
        <v>29.83</v>
      </c>
    </row>
    <row r="2763" customFormat="false" ht="15" hidden="false" customHeight="false" outlineLevel="0" collapsed="false">
      <c r="A2763" s="526" t="n">
        <v>93010</v>
      </c>
      <c r="B2763" s="526" t="s">
        <v>7345</v>
      </c>
      <c r="C2763" s="526" t="s">
        <v>120</v>
      </c>
      <c r="D2763" s="527" t="n">
        <v>41.88</v>
      </c>
    </row>
    <row r="2764" customFormat="false" ht="15" hidden="false" customHeight="false" outlineLevel="0" collapsed="false">
      <c r="A2764" s="526" t="n">
        <v>93011</v>
      </c>
      <c r="B2764" s="526" t="s">
        <v>7346</v>
      </c>
      <c r="C2764" s="526" t="s">
        <v>120</v>
      </c>
      <c r="D2764" s="527" t="n">
        <v>51.46</v>
      </c>
    </row>
    <row r="2765" customFormat="false" ht="15" hidden="false" customHeight="false" outlineLevel="0" collapsed="false">
      <c r="A2765" s="526" t="n">
        <v>93012</v>
      </c>
      <c r="B2765" s="526" t="s">
        <v>7347</v>
      </c>
      <c r="C2765" s="526" t="s">
        <v>120</v>
      </c>
      <c r="D2765" s="527" t="n">
        <v>78.39</v>
      </c>
    </row>
    <row r="2766" customFormat="false" ht="15" hidden="false" customHeight="false" outlineLevel="0" collapsed="false">
      <c r="A2766" s="526" t="n">
        <v>95726</v>
      </c>
      <c r="B2766" s="526" t="s">
        <v>7348</v>
      </c>
      <c r="C2766" s="526" t="s">
        <v>120</v>
      </c>
      <c r="D2766" s="527" t="n">
        <v>15.42</v>
      </c>
    </row>
    <row r="2767" customFormat="false" ht="15" hidden="false" customHeight="false" outlineLevel="0" collapsed="false">
      <c r="A2767" s="526" t="n">
        <v>95727</v>
      </c>
      <c r="B2767" s="526" t="s">
        <v>7349</v>
      </c>
      <c r="C2767" s="526" t="s">
        <v>120</v>
      </c>
      <c r="D2767" s="527" t="n">
        <v>18.93</v>
      </c>
    </row>
    <row r="2768" customFormat="false" ht="15" hidden="false" customHeight="false" outlineLevel="0" collapsed="false">
      <c r="A2768" s="526" t="n">
        <v>95728</v>
      </c>
      <c r="B2768" s="526" t="s">
        <v>7350</v>
      </c>
      <c r="C2768" s="526" t="s">
        <v>120</v>
      </c>
      <c r="D2768" s="527" t="n">
        <v>24.73</v>
      </c>
    </row>
    <row r="2769" customFormat="false" ht="15" hidden="false" customHeight="false" outlineLevel="0" collapsed="false">
      <c r="A2769" s="526" t="n">
        <v>97667</v>
      </c>
      <c r="B2769" s="526" t="s">
        <v>565</v>
      </c>
      <c r="C2769" s="526" t="s">
        <v>120</v>
      </c>
      <c r="D2769" s="527" t="n">
        <v>8.42</v>
      </c>
    </row>
    <row r="2770" customFormat="false" ht="15" hidden="false" customHeight="false" outlineLevel="0" collapsed="false">
      <c r="A2770" s="526" t="n">
        <v>97668</v>
      </c>
      <c r="B2770" s="526" t="s">
        <v>604</v>
      </c>
      <c r="C2770" s="526" t="s">
        <v>120</v>
      </c>
      <c r="D2770" s="527" t="n">
        <v>12.02</v>
      </c>
    </row>
    <row r="2771" customFormat="false" ht="15" hidden="false" customHeight="false" outlineLevel="0" collapsed="false">
      <c r="A2771" s="526" t="n">
        <v>97669</v>
      </c>
      <c r="B2771" s="526" t="s">
        <v>520</v>
      </c>
      <c r="C2771" s="526" t="s">
        <v>120</v>
      </c>
      <c r="D2771" s="527" t="n">
        <v>17.73</v>
      </c>
    </row>
    <row r="2772" customFormat="false" ht="15" hidden="false" customHeight="false" outlineLevel="0" collapsed="false">
      <c r="A2772" s="526" t="n">
        <v>97670</v>
      </c>
      <c r="B2772" s="526" t="s">
        <v>603</v>
      </c>
      <c r="C2772" s="526" t="s">
        <v>120</v>
      </c>
      <c r="D2772" s="527" t="n">
        <v>22.86</v>
      </c>
    </row>
    <row r="2773" customFormat="false" ht="15" hidden="false" customHeight="false" outlineLevel="0" collapsed="false">
      <c r="A2773" s="526" t="n">
        <v>91874</v>
      </c>
      <c r="B2773" s="526" t="s">
        <v>7351</v>
      </c>
      <c r="C2773" s="526" t="s">
        <v>134</v>
      </c>
      <c r="D2773" s="527" t="n">
        <v>6.68</v>
      </c>
    </row>
    <row r="2774" customFormat="false" ht="15" hidden="false" customHeight="false" outlineLevel="0" collapsed="false">
      <c r="A2774" s="526" t="n">
        <v>91875</v>
      </c>
      <c r="B2774" s="526" t="s">
        <v>7352</v>
      </c>
      <c r="C2774" s="526" t="s">
        <v>134</v>
      </c>
      <c r="D2774" s="527" t="n">
        <v>7.85</v>
      </c>
    </row>
    <row r="2775" customFormat="false" ht="15" hidden="false" customHeight="false" outlineLevel="0" collapsed="false">
      <c r="A2775" s="526" t="n">
        <v>91876</v>
      </c>
      <c r="B2775" s="526" t="s">
        <v>7353</v>
      </c>
      <c r="C2775" s="526" t="s">
        <v>134</v>
      </c>
      <c r="D2775" s="527" t="n">
        <v>9.48</v>
      </c>
    </row>
    <row r="2776" customFormat="false" ht="15" hidden="false" customHeight="false" outlineLevel="0" collapsed="false">
      <c r="A2776" s="526" t="n">
        <v>91877</v>
      </c>
      <c r="B2776" s="526" t="s">
        <v>7354</v>
      </c>
      <c r="C2776" s="526" t="s">
        <v>134</v>
      </c>
      <c r="D2776" s="527" t="n">
        <v>11.73</v>
      </c>
    </row>
    <row r="2777" customFormat="false" ht="15" hidden="false" customHeight="false" outlineLevel="0" collapsed="false">
      <c r="A2777" s="526" t="n">
        <v>91878</v>
      </c>
      <c r="B2777" s="526" t="s">
        <v>7355</v>
      </c>
      <c r="C2777" s="526" t="s">
        <v>134</v>
      </c>
      <c r="D2777" s="527" t="n">
        <v>5.28</v>
      </c>
    </row>
    <row r="2778" customFormat="false" ht="15" hidden="false" customHeight="false" outlineLevel="0" collapsed="false">
      <c r="A2778" s="526" t="n">
        <v>91879</v>
      </c>
      <c r="B2778" s="526" t="s">
        <v>7356</v>
      </c>
      <c r="C2778" s="526" t="s">
        <v>134</v>
      </c>
      <c r="D2778" s="527" t="n">
        <v>6.46</v>
      </c>
    </row>
    <row r="2779" customFormat="false" ht="15" hidden="false" customHeight="false" outlineLevel="0" collapsed="false">
      <c r="A2779" s="526" t="n">
        <v>91880</v>
      </c>
      <c r="B2779" s="526" t="s">
        <v>7357</v>
      </c>
      <c r="C2779" s="526" t="s">
        <v>134</v>
      </c>
      <c r="D2779" s="527" t="n">
        <v>8.09</v>
      </c>
    </row>
    <row r="2780" customFormat="false" ht="15" hidden="false" customHeight="false" outlineLevel="0" collapsed="false">
      <c r="A2780" s="526" t="n">
        <v>91881</v>
      </c>
      <c r="B2780" s="526" t="s">
        <v>7358</v>
      </c>
      <c r="C2780" s="526" t="s">
        <v>134</v>
      </c>
      <c r="D2780" s="527" t="n">
        <v>10.33</v>
      </c>
    </row>
    <row r="2781" customFormat="false" ht="15" hidden="false" customHeight="false" outlineLevel="0" collapsed="false">
      <c r="A2781" s="526" t="n">
        <v>91882</v>
      </c>
      <c r="B2781" s="526" t="s">
        <v>7359</v>
      </c>
      <c r="C2781" s="526" t="s">
        <v>134</v>
      </c>
      <c r="D2781" s="527" t="n">
        <v>9.56</v>
      </c>
    </row>
    <row r="2782" customFormat="false" ht="15" hidden="false" customHeight="false" outlineLevel="0" collapsed="false">
      <c r="A2782" s="526" t="n">
        <v>91884</v>
      </c>
      <c r="B2782" s="526" t="s">
        <v>7360</v>
      </c>
      <c r="C2782" s="526" t="s">
        <v>134</v>
      </c>
      <c r="D2782" s="527" t="n">
        <v>10.74</v>
      </c>
    </row>
    <row r="2783" customFormat="false" ht="15" hidden="false" customHeight="false" outlineLevel="0" collapsed="false">
      <c r="A2783" s="526" t="n">
        <v>91885</v>
      </c>
      <c r="B2783" s="526" t="s">
        <v>7361</v>
      </c>
      <c r="C2783" s="526" t="s">
        <v>134</v>
      </c>
      <c r="D2783" s="527" t="n">
        <v>12.31</v>
      </c>
    </row>
    <row r="2784" customFormat="false" ht="15" hidden="false" customHeight="false" outlineLevel="0" collapsed="false">
      <c r="A2784" s="526" t="n">
        <v>91886</v>
      </c>
      <c r="B2784" s="526" t="s">
        <v>7362</v>
      </c>
      <c r="C2784" s="526" t="s">
        <v>134</v>
      </c>
      <c r="D2784" s="527" t="n">
        <v>14.51</v>
      </c>
    </row>
    <row r="2785" customFormat="false" ht="15" hidden="false" customHeight="false" outlineLevel="0" collapsed="false">
      <c r="A2785" s="526" t="n">
        <v>91887</v>
      </c>
      <c r="B2785" s="526" t="s">
        <v>7363</v>
      </c>
      <c r="C2785" s="526" t="s">
        <v>134</v>
      </c>
      <c r="D2785" s="527" t="n">
        <v>11.67</v>
      </c>
    </row>
    <row r="2786" customFormat="false" ht="15" hidden="false" customHeight="false" outlineLevel="0" collapsed="false">
      <c r="A2786" s="526" t="n">
        <v>91889</v>
      </c>
      <c r="B2786" s="526" t="s">
        <v>7364</v>
      </c>
      <c r="C2786" s="526" t="s">
        <v>134</v>
      </c>
      <c r="D2786" s="527" t="n">
        <v>11.35</v>
      </c>
    </row>
    <row r="2787" customFormat="false" ht="15" hidden="false" customHeight="false" outlineLevel="0" collapsed="false">
      <c r="A2787" s="526" t="n">
        <v>91890</v>
      </c>
      <c r="B2787" s="526" t="s">
        <v>7365</v>
      </c>
      <c r="C2787" s="526" t="s">
        <v>134</v>
      </c>
      <c r="D2787" s="527" t="n">
        <v>12.87</v>
      </c>
    </row>
    <row r="2788" customFormat="false" ht="15" hidden="false" customHeight="false" outlineLevel="0" collapsed="false">
      <c r="A2788" s="526" t="n">
        <v>91892</v>
      </c>
      <c r="B2788" s="526" t="s">
        <v>7366</v>
      </c>
      <c r="C2788" s="526" t="s">
        <v>134</v>
      </c>
      <c r="D2788" s="527" t="n">
        <v>15.01</v>
      </c>
    </row>
    <row r="2789" customFormat="false" ht="15" hidden="false" customHeight="false" outlineLevel="0" collapsed="false">
      <c r="A2789" s="526" t="n">
        <v>91893</v>
      </c>
      <c r="B2789" s="526" t="s">
        <v>7367</v>
      </c>
      <c r="C2789" s="526" t="s">
        <v>134</v>
      </c>
      <c r="D2789" s="527" t="n">
        <v>16.03</v>
      </c>
    </row>
    <row r="2790" customFormat="false" ht="15" hidden="false" customHeight="false" outlineLevel="0" collapsed="false">
      <c r="A2790" s="526" t="n">
        <v>91895</v>
      </c>
      <c r="B2790" s="526" t="s">
        <v>7368</v>
      </c>
      <c r="C2790" s="526" t="s">
        <v>134</v>
      </c>
      <c r="D2790" s="527" t="n">
        <v>18.2</v>
      </c>
    </row>
    <row r="2791" customFormat="false" ht="15" hidden="false" customHeight="false" outlineLevel="0" collapsed="false">
      <c r="A2791" s="526" t="n">
        <v>91896</v>
      </c>
      <c r="B2791" s="526" t="s">
        <v>7369</v>
      </c>
      <c r="C2791" s="526" t="s">
        <v>134</v>
      </c>
      <c r="D2791" s="527" t="n">
        <v>18.45</v>
      </c>
    </row>
    <row r="2792" customFormat="false" ht="15" hidden="false" customHeight="false" outlineLevel="0" collapsed="false">
      <c r="A2792" s="526" t="n">
        <v>91898</v>
      </c>
      <c r="B2792" s="526" t="s">
        <v>7370</v>
      </c>
      <c r="C2792" s="526" t="s">
        <v>134</v>
      </c>
      <c r="D2792" s="527" t="n">
        <v>20.77</v>
      </c>
    </row>
    <row r="2793" customFormat="false" ht="15" hidden="false" customHeight="false" outlineLevel="0" collapsed="false">
      <c r="A2793" s="526" t="n">
        <v>91899</v>
      </c>
      <c r="B2793" s="526" t="s">
        <v>7371</v>
      </c>
      <c r="C2793" s="526" t="s">
        <v>134</v>
      </c>
      <c r="D2793" s="527" t="n">
        <v>9.56</v>
      </c>
    </row>
    <row r="2794" customFormat="false" ht="15" hidden="false" customHeight="false" outlineLevel="0" collapsed="false">
      <c r="A2794" s="526" t="n">
        <v>91901</v>
      </c>
      <c r="B2794" s="526" t="s">
        <v>7372</v>
      </c>
      <c r="C2794" s="526" t="s">
        <v>134</v>
      </c>
      <c r="D2794" s="527" t="n">
        <v>9.24</v>
      </c>
    </row>
    <row r="2795" customFormat="false" ht="15" hidden="false" customHeight="false" outlineLevel="0" collapsed="false">
      <c r="A2795" s="526" t="n">
        <v>91902</v>
      </c>
      <c r="B2795" s="526" t="s">
        <v>7373</v>
      </c>
      <c r="C2795" s="526" t="s">
        <v>134</v>
      </c>
      <c r="D2795" s="527" t="n">
        <v>10.75</v>
      </c>
    </row>
    <row r="2796" customFormat="false" ht="15" hidden="false" customHeight="false" outlineLevel="0" collapsed="false">
      <c r="A2796" s="526" t="n">
        <v>91904</v>
      </c>
      <c r="B2796" s="526" t="s">
        <v>7374</v>
      </c>
      <c r="C2796" s="526" t="s">
        <v>134</v>
      </c>
      <c r="D2796" s="527" t="n">
        <v>12.89</v>
      </c>
    </row>
    <row r="2797" customFormat="false" ht="15" hidden="false" customHeight="false" outlineLevel="0" collapsed="false">
      <c r="A2797" s="526" t="n">
        <v>91905</v>
      </c>
      <c r="B2797" s="526" t="s">
        <v>7375</v>
      </c>
      <c r="C2797" s="526" t="s">
        <v>134</v>
      </c>
      <c r="D2797" s="527" t="n">
        <v>13.93</v>
      </c>
    </row>
    <row r="2798" customFormat="false" ht="15" hidden="false" customHeight="false" outlineLevel="0" collapsed="false">
      <c r="A2798" s="526" t="n">
        <v>91907</v>
      </c>
      <c r="B2798" s="526" t="s">
        <v>7376</v>
      </c>
      <c r="C2798" s="526" t="s">
        <v>134</v>
      </c>
      <c r="D2798" s="527" t="n">
        <v>16.1</v>
      </c>
    </row>
    <row r="2799" customFormat="false" ht="15" hidden="false" customHeight="false" outlineLevel="0" collapsed="false">
      <c r="A2799" s="526" t="n">
        <v>91908</v>
      </c>
      <c r="B2799" s="526" t="s">
        <v>7377</v>
      </c>
      <c r="C2799" s="526" t="s">
        <v>134</v>
      </c>
      <c r="D2799" s="527" t="n">
        <v>16.38</v>
      </c>
    </row>
    <row r="2800" customFormat="false" ht="15" hidden="false" customHeight="false" outlineLevel="0" collapsed="false">
      <c r="A2800" s="526" t="n">
        <v>91910</v>
      </c>
      <c r="B2800" s="526" t="s">
        <v>7378</v>
      </c>
      <c r="C2800" s="526" t="s">
        <v>134</v>
      </c>
      <c r="D2800" s="527" t="n">
        <v>18.7</v>
      </c>
    </row>
    <row r="2801" customFormat="false" ht="15" hidden="false" customHeight="false" outlineLevel="0" collapsed="false">
      <c r="A2801" s="526" t="n">
        <v>91911</v>
      </c>
      <c r="B2801" s="526" t="s">
        <v>7379</v>
      </c>
      <c r="C2801" s="526" t="s">
        <v>134</v>
      </c>
      <c r="D2801" s="527" t="n">
        <v>15.99</v>
      </c>
    </row>
    <row r="2802" customFormat="false" ht="15" hidden="false" customHeight="false" outlineLevel="0" collapsed="false">
      <c r="A2802" s="526" t="n">
        <v>91913</v>
      </c>
      <c r="B2802" s="526" t="s">
        <v>7380</v>
      </c>
      <c r="C2802" s="526" t="s">
        <v>134</v>
      </c>
      <c r="D2802" s="527" t="n">
        <v>15.67</v>
      </c>
    </row>
    <row r="2803" customFormat="false" ht="15" hidden="false" customHeight="false" outlineLevel="0" collapsed="false">
      <c r="A2803" s="526" t="n">
        <v>91914</v>
      </c>
      <c r="B2803" s="526" t="s">
        <v>7381</v>
      </c>
      <c r="C2803" s="526" t="s">
        <v>134</v>
      </c>
      <c r="D2803" s="527" t="n">
        <v>17.13</v>
      </c>
    </row>
    <row r="2804" customFormat="false" ht="15" hidden="false" customHeight="false" outlineLevel="0" collapsed="false">
      <c r="A2804" s="526" t="n">
        <v>91916</v>
      </c>
      <c r="B2804" s="526" t="s">
        <v>7382</v>
      </c>
      <c r="C2804" s="526" t="s">
        <v>134</v>
      </c>
      <c r="D2804" s="527" t="n">
        <v>19.27</v>
      </c>
    </row>
    <row r="2805" customFormat="false" ht="15" hidden="false" customHeight="false" outlineLevel="0" collapsed="false">
      <c r="A2805" s="526" t="n">
        <v>91917</v>
      </c>
      <c r="B2805" s="526" t="s">
        <v>7383</v>
      </c>
      <c r="C2805" s="526" t="s">
        <v>134</v>
      </c>
      <c r="D2805" s="527" t="n">
        <v>20.26</v>
      </c>
    </row>
    <row r="2806" customFormat="false" ht="15" hidden="false" customHeight="false" outlineLevel="0" collapsed="false">
      <c r="A2806" s="526" t="n">
        <v>91919</v>
      </c>
      <c r="B2806" s="526" t="s">
        <v>7384</v>
      </c>
      <c r="C2806" s="526" t="s">
        <v>134</v>
      </c>
      <c r="D2806" s="527" t="n">
        <v>22.43</v>
      </c>
    </row>
    <row r="2807" customFormat="false" ht="15" hidden="false" customHeight="false" outlineLevel="0" collapsed="false">
      <c r="A2807" s="526" t="n">
        <v>91920</v>
      </c>
      <c r="B2807" s="526" t="s">
        <v>7385</v>
      </c>
      <c r="C2807" s="526" t="s">
        <v>134</v>
      </c>
      <c r="D2807" s="527" t="n">
        <v>22.62</v>
      </c>
    </row>
    <row r="2808" customFormat="false" ht="15" hidden="false" customHeight="false" outlineLevel="0" collapsed="false">
      <c r="A2808" s="526" t="n">
        <v>91922</v>
      </c>
      <c r="B2808" s="526" t="s">
        <v>7386</v>
      </c>
      <c r="C2808" s="526" t="s">
        <v>134</v>
      </c>
      <c r="D2808" s="527" t="n">
        <v>24.94</v>
      </c>
    </row>
    <row r="2809" customFormat="false" ht="15" hidden="false" customHeight="false" outlineLevel="0" collapsed="false">
      <c r="A2809" s="526" t="n">
        <v>93013</v>
      </c>
      <c r="B2809" s="526" t="s">
        <v>7387</v>
      </c>
      <c r="C2809" s="526" t="s">
        <v>134</v>
      </c>
      <c r="D2809" s="527" t="n">
        <v>14.61</v>
      </c>
    </row>
    <row r="2810" customFormat="false" ht="15" hidden="false" customHeight="false" outlineLevel="0" collapsed="false">
      <c r="A2810" s="526" t="n">
        <v>93014</v>
      </c>
      <c r="B2810" s="526" t="s">
        <v>7388</v>
      </c>
      <c r="C2810" s="526" t="s">
        <v>134</v>
      </c>
      <c r="D2810" s="527" t="n">
        <v>17.96</v>
      </c>
    </row>
    <row r="2811" customFormat="false" ht="15" hidden="false" customHeight="false" outlineLevel="0" collapsed="false">
      <c r="A2811" s="526" t="n">
        <v>93015</v>
      </c>
      <c r="B2811" s="526" t="s">
        <v>7389</v>
      </c>
      <c r="C2811" s="526" t="s">
        <v>134</v>
      </c>
      <c r="D2811" s="527" t="n">
        <v>27.22</v>
      </c>
    </row>
    <row r="2812" customFormat="false" ht="15" hidden="false" customHeight="false" outlineLevel="0" collapsed="false">
      <c r="A2812" s="526" t="n">
        <v>93016</v>
      </c>
      <c r="B2812" s="526" t="s">
        <v>7390</v>
      </c>
      <c r="C2812" s="526" t="s">
        <v>134</v>
      </c>
      <c r="D2812" s="527" t="n">
        <v>33.09</v>
      </c>
    </row>
    <row r="2813" customFormat="false" ht="15" hidden="false" customHeight="false" outlineLevel="0" collapsed="false">
      <c r="A2813" s="526" t="n">
        <v>93017</v>
      </c>
      <c r="B2813" s="526" t="s">
        <v>7391</v>
      </c>
      <c r="C2813" s="526" t="s">
        <v>134</v>
      </c>
      <c r="D2813" s="527" t="n">
        <v>49.76</v>
      </c>
    </row>
    <row r="2814" customFormat="false" ht="15" hidden="false" customHeight="false" outlineLevel="0" collapsed="false">
      <c r="A2814" s="526" t="n">
        <v>93018</v>
      </c>
      <c r="B2814" s="526" t="s">
        <v>7392</v>
      </c>
      <c r="C2814" s="526" t="s">
        <v>134</v>
      </c>
      <c r="D2814" s="527" t="n">
        <v>22.33</v>
      </c>
    </row>
    <row r="2815" customFormat="false" ht="15" hidden="false" customHeight="false" outlineLevel="0" collapsed="false">
      <c r="A2815" s="526" t="n">
        <v>93020</v>
      </c>
      <c r="B2815" s="526" t="s">
        <v>7393</v>
      </c>
      <c r="C2815" s="526" t="s">
        <v>134</v>
      </c>
      <c r="D2815" s="527" t="n">
        <v>28.61</v>
      </c>
    </row>
    <row r="2816" customFormat="false" ht="15" hidden="false" customHeight="false" outlineLevel="0" collapsed="false">
      <c r="A2816" s="526" t="n">
        <v>93022</v>
      </c>
      <c r="B2816" s="526" t="s">
        <v>7394</v>
      </c>
      <c r="C2816" s="526" t="s">
        <v>134</v>
      </c>
      <c r="D2816" s="527" t="n">
        <v>47.83</v>
      </c>
    </row>
    <row r="2817" customFormat="false" ht="15" hidden="false" customHeight="false" outlineLevel="0" collapsed="false">
      <c r="A2817" s="526" t="n">
        <v>93024</v>
      </c>
      <c r="B2817" s="526" t="s">
        <v>7395</v>
      </c>
      <c r="C2817" s="526" t="s">
        <v>134</v>
      </c>
      <c r="D2817" s="527" t="n">
        <v>50.29</v>
      </c>
    </row>
    <row r="2818" customFormat="false" ht="15" hidden="false" customHeight="false" outlineLevel="0" collapsed="false">
      <c r="A2818" s="526" t="n">
        <v>93026</v>
      </c>
      <c r="B2818" s="526" t="s">
        <v>7396</v>
      </c>
      <c r="C2818" s="526" t="s">
        <v>134</v>
      </c>
      <c r="D2818" s="527" t="n">
        <v>82.26</v>
      </c>
    </row>
    <row r="2819" customFormat="false" ht="15" hidden="false" customHeight="false" outlineLevel="0" collapsed="false">
      <c r="A2819" s="526" t="n">
        <v>97559</v>
      </c>
      <c r="B2819" s="526" t="s">
        <v>7397</v>
      </c>
      <c r="C2819" s="526" t="s">
        <v>134</v>
      </c>
      <c r="D2819" s="527" t="n">
        <v>12.63</v>
      </c>
    </row>
    <row r="2820" customFormat="false" ht="15" hidden="false" customHeight="false" outlineLevel="0" collapsed="false">
      <c r="A2820" s="526" t="n">
        <v>97562</v>
      </c>
      <c r="B2820" s="526" t="s">
        <v>7398</v>
      </c>
      <c r="C2820" s="526" t="s">
        <v>134</v>
      </c>
      <c r="D2820" s="527" t="n">
        <v>10.51</v>
      </c>
    </row>
    <row r="2821" customFormat="false" ht="15" hidden="false" customHeight="false" outlineLevel="0" collapsed="false">
      <c r="A2821" s="526" t="n">
        <v>97564</v>
      </c>
      <c r="B2821" s="526" t="s">
        <v>7399</v>
      </c>
      <c r="C2821" s="526" t="s">
        <v>134</v>
      </c>
      <c r="D2821" s="527" t="n">
        <v>16.89</v>
      </c>
    </row>
    <row r="2822" customFormat="false" ht="15" hidden="false" customHeight="false" outlineLevel="0" collapsed="false">
      <c r="A2822" s="526" t="n">
        <v>104395</v>
      </c>
      <c r="B2822" s="526" t="s">
        <v>7400</v>
      </c>
      <c r="C2822" s="526" t="s">
        <v>134</v>
      </c>
      <c r="D2822" s="527" t="n">
        <v>21.42</v>
      </c>
    </row>
    <row r="2823" customFormat="false" ht="15" hidden="false" customHeight="false" outlineLevel="0" collapsed="false">
      <c r="A2823" s="526" t="n">
        <v>91924</v>
      </c>
      <c r="B2823" s="526" t="s">
        <v>7401</v>
      </c>
      <c r="C2823" s="526" t="s">
        <v>120</v>
      </c>
      <c r="D2823" s="527" t="n">
        <v>3.03</v>
      </c>
    </row>
    <row r="2824" customFormat="false" ht="15" hidden="false" customHeight="false" outlineLevel="0" collapsed="false">
      <c r="A2824" s="526" t="n">
        <v>91925</v>
      </c>
      <c r="B2824" s="526" t="s">
        <v>7402</v>
      </c>
      <c r="C2824" s="526" t="s">
        <v>120</v>
      </c>
      <c r="D2824" s="527" t="n">
        <v>3.69</v>
      </c>
    </row>
    <row r="2825" customFormat="false" ht="15" hidden="false" customHeight="false" outlineLevel="0" collapsed="false">
      <c r="A2825" s="526" t="n">
        <v>91926</v>
      </c>
      <c r="B2825" s="526" t="s">
        <v>7403</v>
      </c>
      <c r="C2825" s="526" t="s">
        <v>120</v>
      </c>
      <c r="D2825" s="527" t="n">
        <v>4.43</v>
      </c>
    </row>
    <row r="2826" customFormat="false" ht="15" hidden="false" customHeight="false" outlineLevel="0" collapsed="false">
      <c r="A2826" s="526" t="n">
        <v>91927</v>
      </c>
      <c r="B2826" s="526" t="s">
        <v>7404</v>
      </c>
      <c r="C2826" s="526" t="s">
        <v>120</v>
      </c>
      <c r="D2826" s="527" t="n">
        <v>4.99</v>
      </c>
    </row>
    <row r="2827" customFormat="false" ht="15" hidden="false" customHeight="false" outlineLevel="0" collapsed="false">
      <c r="A2827" s="526" t="n">
        <v>91928</v>
      </c>
      <c r="B2827" s="526" t="s">
        <v>7405</v>
      </c>
      <c r="C2827" s="526" t="s">
        <v>120</v>
      </c>
      <c r="D2827" s="527" t="n">
        <v>6.88</v>
      </c>
    </row>
    <row r="2828" customFormat="false" ht="15" hidden="false" customHeight="false" outlineLevel="0" collapsed="false">
      <c r="A2828" s="526" t="n">
        <v>91929</v>
      </c>
      <c r="B2828" s="526" t="s">
        <v>7406</v>
      </c>
      <c r="C2828" s="526" t="s">
        <v>120</v>
      </c>
      <c r="D2828" s="527" t="n">
        <v>7.38</v>
      </c>
    </row>
    <row r="2829" customFormat="false" ht="15" hidden="false" customHeight="false" outlineLevel="0" collapsed="false">
      <c r="A2829" s="526" t="n">
        <v>91930</v>
      </c>
      <c r="B2829" s="526" t="s">
        <v>7407</v>
      </c>
      <c r="C2829" s="526" t="s">
        <v>120</v>
      </c>
      <c r="D2829" s="527" t="n">
        <v>9.64</v>
      </c>
    </row>
    <row r="2830" customFormat="false" ht="15" hidden="false" customHeight="false" outlineLevel="0" collapsed="false">
      <c r="A2830" s="526" t="n">
        <v>91931</v>
      </c>
      <c r="B2830" s="526" t="s">
        <v>7408</v>
      </c>
      <c r="C2830" s="526" t="s">
        <v>120</v>
      </c>
      <c r="D2830" s="527" t="n">
        <v>10.45</v>
      </c>
    </row>
    <row r="2831" customFormat="false" ht="15" hidden="false" customHeight="false" outlineLevel="0" collapsed="false">
      <c r="A2831" s="526" t="n">
        <v>91932</v>
      </c>
      <c r="B2831" s="526" t="s">
        <v>7409</v>
      </c>
      <c r="C2831" s="526" t="s">
        <v>120</v>
      </c>
      <c r="D2831" s="527" t="n">
        <v>17.38</v>
      </c>
    </row>
    <row r="2832" customFormat="false" ht="15" hidden="false" customHeight="false" outlineLevel="0" collapsed="false">
      <c r="A2832" s="526" t="n">
        <v>91933</v>
      </c>
      <c r="B2832" s="526" t="s">
        <v>7410</v>
      </c>
      <c r="C2832" s="526" t="s">
        <v>120</v>
      </c>
      <c r="D2832" s="527" t="n">
        <v>16.73</v>
      </c>
    </row>
    <row r="2833" customFormat="false" ht="15" hidden="false" customHeight="false" outlineLevel="0" collapsed="false">
      <c r="A2833" s="526" t="n">
        <v>91934</v>
      </c>
      <c r="B2833" s="526" t="s">
        <v>7411</v>
      </c>
      <c r="C2833" s="526" t="s">
        <v>120</v>
      </c>
      <c r="D2833" s="527" t="n">
        <v>25.07</v>
      </c>
    </row>
    <row r="2834" customFormat="false" ht="15" hidden="false" customHeight="false" outlineLevel="0" collapsed="false">
      <c r="A2834" s="526" t="n">
        <v>91935</v>
      </c>
      <c r="B2834" s="526" t="s">
        <v>201</v>
      </c>
      <c r="C2834" s="526" t="s">
        <v>120</v>
      </c>
      <c r="D2834" s="527" t="n">
        <v>26.3</v>
      </c>
    </row>
    <row r="2835" customFormat="false" ht="15" hidden="false" customHeight="false" outlineLevel="0" collapsed="false">
      <c r="A2835" s="526" t="n">
        <v>92979</v>
      </c>
      <c r="B2835" s="526" t="s">
        <v>7412</v>
      </c>
      <c r="C2835" s="526" t="s">
        <v>120</v>
      </c>
      <c r="D2835" s="527" t="n">
        <v>11.77</v>
      </c>
    </row>
    <row r="2836" customFormat="false" ht="15" hidden="false" customHeight="false" outlineLevel="0" collapsed="false">
      <c r="A2836" s="526" t="n">
        <v>92980</v>
      </c>
      <c r="B2836" s="526" t="s">
        <v>7413</v>
      </c>
      <c r="C2836" s="526" t="s">
        <v>120</v>
      </c>
      <c r="D2836" s="527" t="n">
        <v>11.24</v>
      </c>
    </row>
    <row r="2837" customFormat="false" ht="15" hidden="false" customHeight="false" outlineLevel="0" collapsed="false">
      <c r="A2837" s="526" t="n">
        <v>92981</v>
      </c>
      <c r="B2837" s="526" t="s">
        <v>7414</v>
      </c>
      <c r="C2837" s="526" t="s">
        <v>120</v>
      </c>
      <c r="D2837" s="527" t="n">
        <v>16.81</v>
      </c>
    </row>
    <row r="2838" customFormat="false" ht="15" hidden="false" customHeight="false" outlineLevel="0" collapsed="false">
      <c r="A2838" s="526" t="n">
        <v>92982</v>
      </c>
      <c r="B2838" s="526" t="s">
        <v>7415</v>
      </c>
      <c r="C2838" s="526" t="s">
        <v>120</v>
      </c>
      <c r="D2838" s="527" t="n">
        <v>17.83</v>
      </c>
    </row>
    <row r="2839" customFormat="false" ht="15" hidden="false" customHeight="false" outlineLevel="0" collapsed="false">
      <c r="A2839" s="526" t="n">
        <v>92984</v>
      </c>
      <c r="B2839" s="526" t="s">
        <v>7416</v>
      </c>
      <c r="C2839" s="526" t="s">
        <v>120</v>
      </c>
      <c r="D2839" s="527" t="n">
        <v>29.27</v>
      </c>
    </row>
    <row r="2840" customFormat="false" ht="15" hidden="false" customHeight="false" outlineLevel="0" collapsed="false">
      <c r="A2840" s="526" t="n">
        <v>92986</v>
      </c>
      <c r="B2840" s="526" t="s">
        <v>399</v>
      </c>
      <c r="C2840" s="526" t="s">
        <v>120</v>
      </c>
      <c r="D2840" s="527" t="n">
        <v>40.56</v>
      </c>
    </row>
    <row r="2841" customFormat="false" ht="15" hidden="false" customHeight="false" outlineLevel="0" collapsed="false">
      <c r="A2841" s="526" t="n">
        <v>92988</v>
      </c>
      <c r="B2841" s="526" t="s">
        <v>7417</v>
      </c>
      <c r="C2841" s="526" t="s">
        <v>120</v>
      </c>
      <c r="D2841" s="527" t="n">
        <v>59.02</v>
      </c>
    </row>
    <row r="2842" customFormat="false" ht="15" hidden="false" customHeight="false" outlineLevel="0" collapsed="false">
      <c r="A2842" s="526" t="n">
        <v>92990</v>
      </c>
      <c r="B2842" s="526" t="s">
        <v>214</v>
      </c>
      <c r="C2842" s="526" t="s">
        <v>120</v>
      </c>
      <c r="D2842" s="527" t="n">
        <v>81.81</v>
      </c>
    </row>
    <row r="2843" customFormat="false" ht="15" hidden="false" customHeight="false" outlineLevel="0" collapsed="false">
      <c r="A2843" s="526" t="n">
        <v>92992</v>
      </c>
      <c r="B2843" s="526" t="s">
        <v>7418</v>
      </c>
      <c r="C2843" s="526" t="s">
        <v>120</v>
      </c>
      <c r="D2843" s="527" t="n">
        <v>105.83</v>
      </c>
    </row>
    <row r="2844" customFormat="false" ht="15" hidden="false" customHeight="false" outlineLevel="0" collapsed="false">
      <c r="A2844" s="526" t="n">
        <v>92994</v>
      </c>
      <c r="B2844" s="526" t="s">
        <v>7419</v>
      </c>
      <c r="C2844" s="526" t="s">
        <v>120</v>
      </c>
      <c r="D2844" s="527" t="n">
        <v>137.65</v>
      </c>
    </row>
    <row r="2845" customFormat="false" ht="15" hidden="false" customHeight="false" outlineLevel="0" collapsed="false">
      <c r="A2845" s="526" t="n">
        <v>92996</v>
      </c>
      <c r="B2845" s="526" t="s">
        <v>7420</v>
      </c>
      <c r="C2845" s="526" t="s">
        <v>120</v>
      </c>
      <c r="D2845" s="527" t="n">
        <v>166.55</v>
      </c>
    </row>
    <row r="2846" customFormat="false" ht="15" hidden="false" customHeight="false" outlineLevel="0" collapsed="false">
      <c r="A2846" s="526" t="n">
        <v>92998</v>
      </c>
      <c r="B2846" s="526" t="s">
        <v>7421</v>
      </c>
      <c r="C2846" s="526" t="s">
        <v>120</v>
      </c>
      <c r="D2846" s="527" t="n">
        <v>204.18</v>
      </c>
    </row>
    <row r="2847" customFormat="false" ht="15" hidden="false" customHeight="false" outlineLevel="0" collapsed="false">
      <c r="A2847" s="526" t="n">
        <v>93000</v>
      </c>
      <c r="B2847" s="526" t="s">
        <v>7422</v>
      </c>
      <c r="C2847" s="526" t="s">
        <v>120</v>
      </c>
      <c r="D2847" s="527" t="n">
        <v>270.46</v>
      </c>
    </row>
    <row r="2848" customFormat="false" ht="15" hidden="false" customHeight="false" outlineLevel="0" collapsed="false">
      <c r="A2848" s="526" t="n">
        <v>93002</v>
      </c>
      <c r="B2848" s="526" t="s">
        <v>7423</v>
      </c>
      <c r="C2848" s="526" t="s">
        <v>120</v>
      </c>
      <c r="D2848" s="527" t="n">
        <v>349.89</v>
      </c>
    </row>
    <row r="2849" customFormat="false" ht="15" hidden="false" customHeight="false" outlineLevel="0" collapsed="false">
      <c r="A2849" s="526" t="n">
        <v>101884</v>
      </c>
      <c r="B2849" s="526" t="s">
        <v>7424</v>
      </c>
      <c r="C2849" s="526" t="s">
        <v>120</v>
      </c>
      <c r="D2849" s="527" t="n">
        <v>11.53</v>
      </c>
    </row>
    <row r="2850" customFormat="false" ht="15" hidden="false" customHeight="false" outlineLevel="0" collapsed="false">
      <c r="A2850" s="526" t="n">
        <v>101885</v>
      </c>
      <c r="B2850" s="526" t="s">
        <v>7425</v>
      </c>
      <c r="C2850" s="526" t="s">
        <v>120</v>
      </c>
      <c r="D2850" s="527" t="n">
        <v>11</v>
      </c>
    </row>
    <row r="2851" customFormat="false" ht="15" hidden="false" customHeight="false" outlineLevel="0" collapsed="false">
      <c r="A2851" s="526" t="n">
        <v>101886</v>
      </c>
      <c r="B2851" s="526" t="s">
        <v>7426</v>
      </c>
      <c r="C2851" s="526" t="s">
        <v>120</v>
      </c>
      <c r="D2851" s="527" t="n">
        <v>16.53</v>
      </c>
    </row>
    <row r="2852" customFormat="false" ht="15" hidden="false" customHeight="false" outlineLevel="0" collapsed="false">
      <c r="A2852" s="526" t="n">
        <v>101887</v>
      </c>
      <c r="B2852" s="526" t="s">
        <v>7427</v>
      </c>
      <c r="C2852" s="526" t="s">
        <v>120</v>
      </c>
      <c r="D2852" s="527" t="n">
        <v>17.55</v>
      </c>
    </row>
    <row r="2853" customFormat="false" ht="15" hidden="false" customHeight="false" outlineLevel="0" collapsed="false">
      <c r="A2853" s="526" t="n">
        <v>101888</v>
      </c>
      <c r="B2853" s="526" t="s">
        <v>7428</v>
      </c>
      <c r="C2853" s="526" t="s">
        <v>120</v>
      </c>
      <c r="D2853" s="527" t="n">
        <v>25.92</v>
      </c>
    </row>
    <row r="2854" customFormat="false" ht="15" hidden="false" customHeight="false" outlineLevel="0" collapsed="false">
      <c r="A2854" s="526" t="n">
        <v>101889</v>
      </c>
      <c r="B2854" s="526" t="s">
        <v>7429</v>
      </c>
      <c r="C2854" s="526" t="s">
        <v>120</v>
      </c>
      <c r="D2854" s="527" t="n">
        <v>27.25</v>
      </c>
    </row>
    <row r="2855" customFormat="false" ht="15" hidden="false" customHeight="false" outlineLevel="0" collapsed="false">
      <c r="A2855" s="526" t="n">
        <v>91936</v>
      </c>
      <c r="B2855" s="526" t="s">
        <v>7430</v>
      </c>
      <c r="C2855" s="526" t="s">
        <v>134</v>
      </c>
      <c r="D2855" s="527" t="n">
        <v>17.3</v>
      </c>
    </row>
    <row r="2856" customFormat="false" ht="15" hidden="false" customHeight="false" outlineLevel="0" collapsed="false">
      <c r="A2856" s="526" t="n">
        <v>91937</v>
      </c>
      <c r="B2856" s="526" t="s">
        <v>7431</v>
      </c>
      <c r="C2856" s="526" t="s">
        <v>134</v>
      </c>
      <c r="D2856" s="527" t="n">
        <v>15.25</v>
      </c>
    </row>
    <row r="2857" customFormat="false" ht="15" hidden="false" customHeight="false" outlineLevel="0" collapsed="false">
      <c r="A2857" s="526" t="n">
        <v>91939</v>
      </c>
      <c r="B2857" s="526" t="s">
        <v>7432</v>
      </c>
      <c r="C2857" s="526" t="s">
        <v>134</v>
      </c>
      <c r="D2857" s="527" t="n">
        <v>29.59</v>
      </c>
    </row>
    <row r="2858" customFormat="false" ht="15" hidden="false" customHeight="false" outlineLevel="0" collapsed="false">
      <c r="A2858" s="526" t="n">
        <v>91940</v>
      </c>
      <c r="B2858" s="526" t="s">
        <v>7433</v>
      </c>
      <c r="C2858" s="526" t="s">
        <v>134</v>
      </c>
      <c r="D2858" s="527" t="n">
        <v>17.16</v>
      </c>
    </row>
    <row r="2859" customFormat="false" ht="15" hidden="false" customHeight="false" outlineLevel="0" collapsed="false">
      <c r="A2859" s="526" t="n">
        <v>91941</v>
      </c>
      <c r="B2859" s="526" t="s">
        <v>7434</v>
      </c>
      <c r="C2859" s="526" t="s">
        <v>134</v>
      </c>
      <c r="D2859" s="527" t="n">
        <v>11.06</v>
      </c>
    </row>
    <row r="2860" customFormat="false" ht="15" hidden="false" customHeight="false" outlineLevel="0" collapsed="false">
      <c r="A2860" s="526" t="n">
        <v>91942</v>
      </c>
      <c r="B2860" s="526" t="s">
        <v>7435</v>
      </c>
      <c r="C2860" s="526" t="s">
        <v>134</v>
      </c>
      <c r="D2860" s="527" t="n">
        <v>33.26</v>
      </c>
    </row>
    <row r="2861" customFormat="false" ht="15" hidden="false" customHeight="false" outlineLevel="0" collapsed="false">
      <c r="A2861" s="526" t="n">
        <v>91943</v>
      </c>
      <c r="B2861" s="526" t="s">
        <v>7436</v>
      </c>
      <c r="C2861" s="526" t="s">
        <v>134</v>
      </c>
      <c r="D2861" s="527" t="n">
        <v>20.39</v>
      </c>
    </row>
    <row r="2862" customFormat="false" ht="15" hidden="false" customHeight="false" outlineLevel="0" collapsed="false">
      <c r="A2862" s="526" t="n">
        <v>91944</v>
      </c>
      <c r="B2862" s="526" t="s">
        <v>7437</v>
      </c>
      <c r="C2862" s="526" t="s">
        <v>134</v>
      </c>
      <c r="D2862" s="527" t="n">
        <v>14.06</v>
      </c>
    </row>
    <row r="2863" customFormat="false" ht="15" hidden="false" customHeight="false" outlineLevel="0" collapsed="false">
      <c r="A2863" s="526" t="n">
        <v>92865</v>
      </c>
      <c r="B2863" s="526" t="s">
        <v>7438</v>
      </c>
      <c r="C2863" s="526" t="s">
        <v>134</v>
      </c>
      <c r="D2863" s="527" t="n">
        <v>13.34</v>
      </c>
    </row>
    <row r="2864" customFormat="false" ht="15" hidden="false" customHeight="false" outlineLevel="0" collapsed="false">
      <c r="A2864" s="526" t="n">
        <v>92866</v>
      </c>
      <c r="B2864" s="526" t="s">
        <v>7439</v>
      </c>
      <c r="C2864" s="526" t="s">
        <v>134</v>
      </c>
      <c r="D2864" s="527" t="n">
        <v>11.87</v>
      </c>
    </row>
    <row r="2865" customFormat="false" ht="15" hidden="false" customHeight="false" outlineLevel="0" collapsed="false">
      <c r="A2865" s="526" t="n">
        <v>92867</v>
      </c>
      <c r="B2865" s="526" t="s">
        <v>7440</v>
      </c>
      <c r="C2865" s="526" t="s">
        <v>134</v>
      </c>
      <c r="D2865" s="527" t="n">
        <v>28.28</v>
      </c>
    </row>
    <row r="2866" customFormat="false" ht="15" hidden="false" customHeight="false" outlineLevel="0" collapsed="false">
      <c r="A2866" s="526" t="n">
        <v>92868</v>
      </c>
      <c r="B2866" s="526" t="s">
        <v>7441</v>
      </c>
      <c r="C2866" s="526" t="s">
        <v>134</v>
      </c>
      <c r="D2866" s="527" t="n">
        <v>15.85</v>
      </c>
    </row>
    <row r="2867" customFormat="false" ht="15" hidden="false" customHeight="false" outlineLevel="0" collapsed="false">
      <c r="A2867" s="526" t="n">
        <v>92869</v>
      </c>
      <c r="B2867" s="526" t="s">
        <v>7442</v>
      </c>
      <c r="C2867" s="526" t="s">
        <v>134</v>
      </c>
      <c r="D2867" s="527" t="n">
        <v>9.75</v>
      </c>
    </row>
    <row r="2868" customFormat="false" ht="15" hidden="false" customHeight="false" outlineLevel="0" collapsed="false">
      <c r="A2868" s="526" t="n">
        <v>92870</v>
      </c>
      <c r="B2868" s="526" t="s">
        <v>7443</v>
      </c>
      <c r="C2868" s="526" t="s">
        <v>134</v>
      </c>
      <c r="D2868" s="527" t="n">
        <v>30.83</v>
      </c>
    </row>
    <row r="2869" customFormat="false" ht="15" hidden="false" customHeight="false" outlineLevel="0" collapsed="false">
      <c r="A2869" s="526" t="n">
        <v>92871</v>
      </c>
      <c r="B2869" s="526" t="s">
        <v>7444</v>
      </c>
      <c r="C2869" s="526" t="s">
        <v>134</v>
      </c>
      <c r="D2869" s="527" t="n">
        <v>17.96</v>
      </c>
    </row>
    <row r="2870" customFormat="false" ht="15" hidden="false" customHeight="false" outlineLevel="0" collapsed="false">
      <c r="A2870" s="526" t="n">
        <v>92872</v>
      </c>
      <c r="B2870" s="526" t="s">
        <v>7445</v>
      </c>
      <c r="C2870" s="526" t="s">
        <v>134</v>
      </c>
      <c r="D2870" s="527" t="n">
        <v>11.63</v>
      </c>
    </row>
    <row r="2871" customFormat="false" ht="15" hidden="false" customHeight="false" outlineLevel="0" collapsed="false">
      <c r="A2871" s="526" t="n">
        <v>95777</v>
      </c>
      <c r="B2871" s="526" t="s">
        <v>7446</v>
      </c>
      <c r="C2871" s="526" t="s">
        <v>134</v>
      </c>
      <c r="D2871" s="527" t="n">
        <v>22.38</v>
      </c>
    </row>
    <row r="2872" customFormat="false" ht="15" hidden="false" customHeight="false" outlineLevel="0" collapsed="false">
      <c r="A2872" s="526" t="n">
        <v>95778</v>
      </c>
      <c r="B2872" s="526" t="s">
        <v>7447</v>
      </c>
      <c r="C2872" s="526" t="s">
        <v>134</v>
      </c>
      <c r="D2872" s="527" t="n">
        <v>25.04</v>
      </c>
    </row>
    <row r="2873" customFormat="false" ht="15" hidden="false" customHeight="false" outlineLevel="0" collapsed="false">
      <c r="A2873" s="526" t="n">
        <v>95779</v>
      </c>
      <c r="B2873" s="526" t="s">
        <v>7448</v>
      </c>
      <c r="C2873" s="526" t="s">
        <v>134</v>
      </c>
      <c r="D2873" s="527" t="n">
        <v>20.88</v>
      </c>
    </row>
    <row r="2874" customFormat="false" ht="15" hidden="false" customHeight="false" outlineLevel="0" collapsed="false">
      <c r="A2874" s="526" t="n">
        <v>95780</v>
      </c>
      <c r="B2874" s="526" t="s">
        <v>7449</v>
      </c>
      <c r="C2874" s="526" t="s">
        <v>134</v>
      </c>
      <c r="D2874" s="527" t="n">
        <v>26.53</v>
      </c>
    </row>
    <row r="2875" customFormat="false" ht="15" hidden="false" customHeight="false" outlineLevel="0" collapsed="false">
      <c r="A2875" s="526" t="n">
        <v>95781</v>
      </c>
      <c r="B2875" s="526" t="s">
        <v>7450</v>
      </c>
      <c r="C2875" s="526" t="s">
        <v>134</v>
      </c>
      <c r="D2875" s="527" t="n">
        <v>30.25</v>
      </c>
    </row>
    <row r="2876" customFormat="false" ht="15" hidden="false" customHeight="false" outlineLevel="0" collapsed="false">
      <c r="A2876" s="526" t="n">
        <v>95782</v>
      </c>
      <c r="B2876" s="526" t="s">
        <v>7451</v>
      </c>
      <c r="C2876" s="526" t="s">
        <v>134</v>
      </c>
      <c r="D2876" s="527" t="n">
        <v>28.23</v>
      </c>
    </row>
    <row r="2877" customFormat="false" ht="15" hidden="false" customHeight="false" outlineLevel="0" collapsed="false">
      <c r="A2877" s="526" t="n">
        <v>95785</v>
      </c>
      <c r="B2877" s="526" t="s">
        <v>7452</v>
      </c>
      <c r="C2877" s="526" t="s">
        <v>134</v>
      </c>
      <c r="D2877" s="527" t="n">
        <v>33.34</v>
      </c>
    </row>
    <row r="2878" customFormat="false" ht="15" hidden="false" customHeight="false" outlineLevel="0" collapsed="false">
      <c r="A2878" s="526" t="n">
        <v>95787</v>
      </c>
      <c r="B2878" s="526" t="s">
        <v>278</v>
      </c>
      <c r="C2878" s="526" t="s">
        <v>134</v>
      </c>
      <c r="D2878" s="527" t="n">
        <v>25.26</v>
      </c>
    </row>
    <row r="2879" customFormat="false" ht="15" hidden="false" customHeight="false" outlineLevel="0" collapsed="false">
      <c r="A2879" s="526" t="n">
        <v>95789</v>
      </c>
      <c r="B2879" s="526" t="s">
        <v>489</v>
      </c>
      <c r="C2879" s="526" t="s">
        <v>134</v>
      </c>
      <c r="D2879" s="527" t="n">
        <v>34.22</v>
      </c>
    </row>
    <row r="2880" customFormat="false" ht="15" hidden="false" customHeight="false" outlineLevel="0" collapsed="false">
      <c r="A2880" s="526" t="n">
        <v>95791</v>
      </c>
      <c r="B2880" s="526" t="s">
        <v>7453</v>
      </c>
      <c r="C2880" s="526" t="s">
        <v>134</v>
      </c>
      <c r="D2880" s="527" t="n">
        <v>47.31</v>
      </c>
    </row>
    <row r="2881" customFormat="false" ht="15" hidden="false" customHeight="false" outlineLevel="0" collapsed="false">
      <c r="A2881" s="526" t="n">
        <v>95795</v>
      </c>
      <c r="B2881" s="526" t="s">
        <v>315</v>
      </c>
      <c r="C2881" s="526" t="s">
        <v>134</v>
      </c>
      <c r="D2881" s="527" t="n">
        <v>28.75</v>
      </c>
    </row>
    <row r="2882" customFormat="false" ht="15" hidden="false" customHeight="false" outlineLevel="0" collapsed="false">
      <c r="A2882" s="526" t="n">
        <v>95796</v>
      </c>
      <c r="B2882" s="526" t="s">
        <v>630</v>
      </c>
      <c r="C2882" s="526" t="s">
        <v>134</v>
      </c>
      <c r="D2882" s="527" t="n">
        <v>40.13</v>
      </c>
    </row>
    <row r="2883" customFormat="false" ht="15" hidden="false" customHeight="false" outlineLevel="0" collapsed="false">
      <c r="A2883" s="526" t="n">
        <v>95797</v>
      </c>
      <c r="B2883" s="526" t="s">
        <v>7454</v>
      </c>
      <c r="C2883" s="526" t="s">
        <v>134</v>
      </c>
      <c r="D2883" s="527" t="n">
        <v>55.28</v>
      </c>
    </row>
    <row r="2884" customFormat="false" ht="15" hidden="false" customHeight="false" outlineLevel="0" collapsed="false">
      <c r="A2884" s="526" t="n">
        <v>95801</v>
      </c>
      <c r="B2884" s="526" t="s">
        <v>535</v>
      </c>
      <c r="C2884" s="526" t="s">
        <v>134</v>
      </c>
      <c r="D2884" s="527" t="n">
        <v>34.26</v>
      </c>
    </row>
    <row r="2885" customFormat="false" ht="15" hidden="false" customHeight="false" outlineLevel="0" collapsed="false">
      <c r="A2885" s="526" t="n">
        <v>95802</v>
      </c>
      <c r="B2885" s="526" t="s">
        <v>7455</v>
      </c>
      <c r="C2885" s="526" t="s">
        <v>134</v>
      </c>
      <c r="D2885" s="527" t="n">
        <v>42.63</v>
      </c>
    </row>
    <row r="2886" customFormat="false" ht="15" hidden="false" customHeight="false" outlineLevel="0" collapsed="false">
      <c r="A2886" s="526" t="n">
        <v>95803</v>
      </c>
      <c r="B2886" s="526" t="s">
        <v>7456</v>
      </c>
      <c r="C2886" s="526" t="s">
        <v>134</v>
      </c>
      <c r="D2886" s="527" t="n">
        <v>61.69</v>
      </c>
    </row>
    <row r="2887" customFormat="false" ht="15" hidden="false" customHeight="false" outlineLevel="0" collapsed="false">
      <c r="A2887" s="526" t="n">
        <v>95804</v>
      </c>
      <c r="B2887" s="526" t="s">
        <v>7457</v>
      </c>
      <c r="C2887" s="526" t="s">
        <v>134</v>
      </c>
      <c r="D2887" s="527" t="n">
        <v>21.92</v>
      </c>
    </row>
    <row r="2888" customFormat="false" ht="15" hidden="false" customHeight="false" outlineLevel="0" collapsed="false">
      <c r="A2888" s="526" t="n">
        <v>95805</v>
      </c>
      <c r="B2888" s="526" t="s">
        <v>7458</v>
      </c>
      <c r="C2888" s="526" t="s">
        <v>134</v>
      </c>
      <c r="D2888" s="527" t="n">
        <v>23.12</v>
      </c>
    </row>
    <row r="2889" customFormat="false" ht="15" hidden="false" customHeight="false" outlineLevel="0" collapsed="false">
      <c r="A2889" s="526" t="n">
        <v>95806</v>
      </c>
      <c r="B2889" s="526" t="s">
        <v>7459</v>
      </c>
      <c r="C2889" s="526" t="s">
        <v>134</v>
      </c>
      <c r="D2889" s="527" t="n">
        <v>25.27</v>
      </c>
    </row>
    <row r="2890" customFormat="false" ht="15" hidden="false" customHeight="false" outlineLevel="0" collapsed="false">
      <c r="A2890" s="526" t="n">
        <v>95807</v>
      </c>
      <c r="B2890" s="526" t="s">
        <v>7460</v>
      </c>
      <c r="C2890" s="526" t="s">
        <v>134</v>
      </c>
      <c r="D2890" s="527" t="n">
        <v>25.65</v>
      </c>
    </row>
    <row r="2891" customFormat="false" ht="15" hidden="false" customHeight="false" outlineLevel="0" collapsed="false">
      <c r="A2891" s="526" t="n">
        <v>95808</v>
      </c>
      <c r="B2891" s="526" t="s">
        <v>7461</v>
      </c>
      <c r="C2891" s="526" t="s">
        <v>134</v>
      </c>
      <c r="D2891" s="527" t="n">
        <v>29.23</v>
      </c>
    </row>
    <row r="2892" customFormat="false" ht="15" hidden="false" customHeight="false" outlineLevel="0" collapsed="false">
      <c r="A2892" s="526" t="n">
        <v>95809</v>
      </c>
      <c r="B2892" s="526" t="s">
        <v>7462</v>
      </c>
      <c r="C2892" s="526" t="s">
        <v>134</v>
      </c>
      <c r="D2892" s="527" t="n">
        <v>36.22</v>
      </c>
    </row>
    <row r="2893" customFormat="false" ht="15" hidden="false" customHeight="false" outlineLevel="0" collapsed="false">
      <c r="A2893" s="526" t="n">
        <v>95810</v>
      </c>
      <c r="B2893" s="526" t="s">
        <v>7463</v>
      </c>
      <c r="C2893" s="526" t="s">
        <v>134</v>
      </c>
      <c r="D2893" s="527" t="n">
        <v>15.88</v>
      </c>
    </row>
    <row r="2894" customFormat="false" ht="15" hidden="false" customHeight="false" outlineLevel="0" collapsed="false">
      <c r="A2894" s="526" t="n">
        <v>95811</v>
      </c>
      <c r="B2894" s="526" t="s">
        <v>7464</v>
      </c>
      <c r="C2894" s="526" t="s">
        <v>134</v>
      </c>
      <c r="D2894" s="527" t="n">
        <v>19.46</v>
      </c>
    </row>
    <row r="2895" customFormat="false" ht="15" hidden="false" customHeight="false" outlineLevel="0" collapsed="false">
      <c r="A2895" s="526" t="n">
        <v>95812</v>
      </c>
      <c r="B2895" s="526" t="s">
        <v>7465</v>
      </c>
      <c r="C2895" s="526" t="s">
        <v>134</v>
      </c>
      <c r="D2895" s="527" t="n">
        <v>26.44</v>
      </c>
    </row>
    <row r="2896" customFormat="false" ht="15" hidden="false" customHeight="false" outlineLevel="0" collapsed="false">
      <c r="A2896" s="526" t="n">
        <v>95813</v>
      </c>
      <c r="B2896" s="526" t="s">
        <v>7466</v>
      </c>
      <c r="C2896" s="526" t="s">
        <v>134</v>
      </c>
      <c r="D2896" s="527" t="n">
        <v>18.42</v>
      </c>
    </row>
    <row r="2897" customFormat="false" ht="15" hidden="false" customHeight="false" outlineLevel="0" collapsed="false">
      <c r="A2897" s="526" t="n">
        <v>95814</v>
      </c>
      <c r="B2897" s="526" t="s">
        <v>7467</v>
      </c>
      <c r="C2897" s="526" t="s">
        <v>134</v>
      </c>
      <c r="D2897" s="527" t="n">
        <v>23.21</v>
      </c>
    </row>
    <row r="2898" customFormat="false" ht="15" hidden="false" customHeight="false" outlineLevel="0" collapsed="false">
      <c r="A2898" s="526" t="n">
        <v>95815</v>
      </c>
      <c r="B2898" s="526" t="s">
        <v>7468</v>
      </c>
      <c r="C2898" s="526" t="s">
        <v>134</v>
      </c>
      <c r="D2898" s="527" t="n">
        <v>34.1</v>
      </c>
    </row>
    <row r="2899" customFormat="false" ht="15" hidden="false" customHeight="false" outlineLevel="0" collapsed="false">
      <c r="A2899" s="526" t="n">
        <v>95816</v>
      </c>
      <c r="B2899" s="526" t="s">
        <v>7469</v>
      </c>
      <c r="C2899" s="526" t="s">
        <v>134</v>
      </c>
      <c r="D2899" s="527" t="n">
        <v>31</v>
      </c>
    </row>
    <row r="2900" customFormat="false" ht="15" hidden="false" customHeight="false" outlineLevel="0" collapsed="false">
      <c r="A2900" s="526" t="n">
        <v>95817</v>
      </c>
      <c r="B2900" s="526" t="s">
        <v>7470</v>
      </c>
      <c r="C2900" s="526" t="s">
        <v>134</v>
      </c>
      <c r="D2900" s="527" t="n">
        <v>36.5</v>
      </c>
    </row>
    <row r="2901" customFormat="false" ht="15" hidden="false" customHeight="false" outlineLevel="0" collapsed="false">
      <c r="A2901" s="526" t="n">
        <v>95818</v>
      </c>
      <c r="B2901" s="526" t="s">
        <v>7471</v>
      </c>
      <c r="C2901" s="526" t="s">
        <v>134</v>
      </c>
      <c r="D2901" s="527" t="n">
        <v>50.54</v>
      </c>
    </row>
    <row r="2902" customFormat="false" ht="15" hidden="false" customHeight="false" outlineLevel="0" collapsed="false">
      <c r="A2902" s="526" t="n">
        <v>97881</v>
      </c>
      <c r="B2902" s="526" t="s">
        <v>7472</v>
      </c>
      <c r="C2902" s="526" t="s">
        <v>134</v>
      </c>
      <c r="D2902" s="527" t="n">
        <v>135.35</v>
      </c>
    </row>
    <row r="2903" customFormat="false" ht="15" hidden="false" customHeight="false" outlineLevel="0" collapsed="false">
      <c r="A2903" s="526" t="n">
        <v>97882</v>
      </c>
      <c r="B2903" s="526" t="s">
        <v>7473</v>
      </c>
      <c r="C2903" s="526" t="s">
        <v>134</v>
      </c>
      <c r="D2903" s="527" t="n">
        <v>213.17</v>
      </c>
    </row>
    <row r="2904" customFormat="false" ht="15" hidden="false" customHeight="false" outlineLevel="0" collapsed="false">
      <c r="A2904" s="526" t="n">
        <v>97883</v>
      </c>
      <c r="B2904" s="526" t="s">
        <v>7474</v>
      </c>
      <c r="C2904" s="526" t="s">
        <v>134</v>
      </c>
      <c r="D2904" s="527" t="n">
        <v>411.29</v>
      </c>
    </row>
    <row r="2905" customFormat="false" ht="15" hidden="false" customHeight="false" outlineLevel="0" collapsed="false">
      <c r="A2905" s="526" t="n">
        <v>97884</v>
      </c>
      <c r="B2905" s="526" t="s">
        <v>7475</v>
      </c>
      <c r="C2905" s="526" t="s">
        <v>134</v>
      </c>
      <c r="D2905" s="527" t="n">
        <v>803.6</v>
      </c>
    </row>
    <row r="2906" customFormat="false" ht="15" hidden="false" customHeight="false" outlineLevel="0" collapsed="false">
      <c r="A2906" s="526" t="n">
        <v>97885</v>
      </c>
      <c r="B2906" s="526" t="s">
        <v>7476</v>
      </c>
      <c r="C2906" s="526" t="s">
        <v>134</v>
      </c>
      <c r="D2906" s="528" t="n">
        <v>1236.03</v>
      </c>
    </row>
    <row r="2907" customFormat="false" ht="15" hidden="false" customHeight="false" outlineLevel="0" collapsed="false">
      <c r="A2907" s="526" t="n">
        <v>97886</v>
      </c>
      <c r="B2907" s="526" t="s">
        <v>271</v>
      </c>
      <c r="C2907" s="526" t="s">
        <v>134</v>
      </c>
      <c r="D2907" s="527" t="n">
        <v>166.95</v>
      </c>
    </row>
    <row r="2908" customFormat="false" ht="15" hidden="false" customHeight="false" outlineLevel="0" collapsed="false">
      <c r="A2908" s="526" t="n">
        <v>97887</v>
      </c>
      <c r="B2908" s="526" t="s">
        <v>313</v>
      </c>
      <c r="C2908" s="526" t="s">
        <v>134</v>
      </c>
      <c r="D2908" s="527" t="n">
        <v>262.27</v>
      </c>
    </row>
    <row r="2909" customFormat="false" ht="15" hidden="false" customHeight="false" outlineLevel="0" collapsed="false">
      <c r="A2909" s="526" t="n">
        <v>97888</v>
      </c>
      <c r="B2909" s="526" t="s">
        <v>7477</v>
      </c>
      <c r="C2909" s="526" t="s">
        <v>134</v>
      </c>
      <c r="D2909" s="527" t="n">
        <v>506.14</v>
      </c>
    </row>
    <row r="2910" customFormat="false" ht="15" hidden="false" customHeight="false" outlineLevel="0" collapsed="false">
      <c r="A2910" s="526" t="n">
        <v>97889</v>
      </c>
      <c r="B2910" s="526" t="s">
        <v>7478</v>
      </c>
      <c r="C2910" s="526" t="s">
        <v>134</v>
      </c>
      <c r="D2910" s="527" t="n">
        <v>687.81</v>
      </c>
    </row>
    <row r="2911" customFormat="false" ht="15" hidden="false" customHeight="false" outlineLevel="0" collapsed="false">
      <c r="A2911" s="526" t="n">
        <v>97890</v>
      </c>
      <c r="B2911" s="526" t="s">
        <v>7479</v>
      </c>
      <c r="C2911" s="526" t="s">
        <v>134</v>
      </c>
      <c r="D2911" s="527" t="n">
        <v>793.3</v>
      </c>
    </row>
    <row r="2912" customFormat="false" ht="15" hidden="false" customHeight="false" outlineLevel="0" collapsed="false">
      <c r="A2912" s="526" t="n">
        <v>97891</v>
      </c>
      <c r="B2912" s="526" t="s">
        <v>7480</v>
      </c>
      <c r="C2912" s="526" t="s">
        <v>134</v>
      </c>
      <c r="D2912" s="527" t="n">
        <v>206.71</v>
      </c>
    </row>
    <row r="2913" customFormat="false" ht="15" hidden="false" customHeight="false" outlineLevel="0" collapsed="false">
      <c r="A2913" s="526" t="n">
        <v>97892</v>
      </c>
      <c r="B2913" s="526" t="s">
        <v>7481</v>
      </c>
      <c r="C2913" s="526" t="s">
        <v>134</v>
      </c>
      <c r="D2913" s="527" t="n">
        <v>388.74</v>
      </c>
    </row>
    <row r="2914" customFormat="false" ht="15" hidden="false" customHeight="false" outlineLevel="0" collapsed="false">
      <c r="A2914" s="526" t="n">
        <v>97893</v>
      </c>
      <c r="B2914" s="526" t="s">
        <v>7482</v>
      </c>
      <c r="C2914" s="526" t="s">
        <v>134</v>
      </c>
      <c r="D2914" s="527" t="n">
        <v>538.04</v>
      </c>
    </row>
    <row r="2915" customFormat="false" ht="15" hidden="false" customHeight="false" outlineLevel="0" collapsed="false">
      <c r="A2915" s="526" t="n">
        <v>97894</v>
      </c>
      <c r="B2915" s="526" t="s">
        <v>7483</v>
      </c>
      <c r="C2915" s="526" t="s">
        <v>134</v>
      </c>
      <c r="D2915" s="527" t="n">
        <v>611.81</v>
      </c>
    </row>
    <row r="2916" customFormat="false" ht="15" hidden="false" customHeight="false" outlineLevel="0" collapsed="false">
      <c r="A2916" s="526" t="n">
        <v>104396</v>
      </c>
      <c r="B2916" s="526" t="s">
        <v>7484</v>
      </c>
      <c r="C2916" s="526" t="s">
        <v>134</v>
      </c>
      <c r="D2916" s="527" t="n">
        <v>21.79</v>
      </c>
    </row>
    <row r="2917" customFormat="false" ht="15" hidden="false" customHeight="false" outlineLevel="0" collapsed="false">
      <c r="A2917" s="526" t="n">
        <v>104397</v>
      </c>
      <c r="B2917" s="526" t="s">
        <v>7485</v>
      </c>
      <c r="C2917" s="526" t="s">
        <v>134</v>
      </c>
      <c r="D2917" s="527" t="n">
        <v>25.91</v>
      </c>
    </row>
    <row r="2918" customFormat="false" ht="15" hidden="false" customHeight="false" outlineLevel="0" collapsed="false">
      <c r="A2918" s="526" t="n">
        <v>104398</v>
      </c>
      <c r="B2918" s="526" t="s">
        <v>7486</v>
      </c>
      <c r="C2918" s="526" t="s">
        <v>134</v>
      </c>
      <c r="D2918" s="527" t="n">
        <v>25.63</v>
      </c>
    </row>
    <row r="2919" customFormat="false" ht="15" hidden="false" customHeight="false" outlineLevel="0" collapsed="false">
      <c r="A2919" s="526" t="n">
        <v>104399</v>
      </c>
      <c r="B2919" s="526" t="s">
        <v>7487</v>
      </c>
      <c r="C2919" s="526" t="s">
        <v>134</v>
      </c>
      <c r="D2919" s="527" t="n">
        <v>27.9</v>
      </c>
    </row>
    <row r="2920" customFormat="false" ht="15" hidden="false" customHeight="false" outlineLevel="0" collapsed="false">
      <c r="A2920" s="526" t="n">
        <v>104400</v>
      </c>
      <c r="B2920" s="526" t="s">
        <v>7488</v>
      </c>
      <c r="C2920" s="526" t="s">
        <v>134</v>
      </c>
      <c r="D2920" s="527" t="n">
        <v>35.65</v>
      </c>
    </row>
    <row r="2921" customFormat="false" ht="15" hidden="false" customHeight="false" outlineLevel="0" collapsed="false">
      <c r="A2921" s="526" t="n">
        <v>104401</v>
      </c>
      <c r="B2921" s="526" t="s">
        <v>7489</v>
      </c>
      <c r="C2921" s="526" t="s">
        <v>134</v>
      </c>
      <c r="D2921" s="527" t="n">
        <v>24.31</v>
      </c>
    </row>
    <row r="2922" customFormat="false" ht="15" hidden="false" customHeight="false" outlineLevel="0" collapsed="false">
      <c r="A2922" s="526" t="n">
        <v>104402</v>
      </c>
      <c r="B2922" s="526" t="s">
        <v>7490</v>
      </c>
      <c r="C2922" s="526" t="s">
        <v>134</v>
      </c>
      <c r="D2922" s="527" t="n">
        <v>25.39</v>
      </c>
    </row>
    <row r="2923" customFormat="false" ht="15" hidden="false" customHeight="false" outlineLevel="0" collapsed="false">
      <c r="A2923" s="526" t="n">
        <v>104403</v>
      </c>
      <c r="B2923" s="526" t="s">
        <v>7491</v>
      </c>
      <c r="C2923" s="526" t="s">
        <v>134</v>
      </c>
      <c r="D2923" s="527" t="n">
        <v>31.46</v>
      </c>
    </row>
    <row r="2924" customFormat="false" ht="15" hidden="false" customHeight="false" outlineLevel="0" collapsed="false">
      <c r="A2924" s="526" t="n">
        <v>104404</v>
      </c>
      <c r="B2924" s="526" t="s">
        <v>7492</v>
      </c>
      <c r="C2924" s="526" t="s">
        <v>134</v>
      </c>
      <c r="D2924" s="527" t="n">
        <v>32.56</v>
      </c>
    </row>
    <row r="2925" customFormat="false" ht="15" hidden="false" customHeight="false" outlineLevel="0" collapsed="false">
      <c r="A2925" s="526" t="n">
        <v>104405</v>
      </c>
      <c r="B2925" s="526" t="s">
        <v>7493</v>
      </c>
      <c r="C2925" s="526" t="s">
        <v>134</v>
      </c>
      <c r="D2925" s="527" t="n">
        <v>43.87</v>
      </c>
    </row>
    <row r="2926" customFormat="false" ht="15" hidden="false" customHeight="false" outlineLevel="0" collapsed="false">
      <c r="A2926" s="526" t="n">
        <v>93653</v>
      </c>
      <c r="B2926" s="526" t="s">
        <v>7494</v>
      </c>
      <c r="C2926" s="526" t="s">
        <v>134</v>
      </c>
      <c r="D2926" s="527" t="n">
        <v>15.85</v>
      </c>
    </row>
    <row r="2927" customFormat="false" ht="15" hidden="false" customHeight="false" outlineLevel="0" collapsed="false">
      <c r="A2927" s="526" t="n">
        <v>93654</v>
      </c>
      <c r="B2927" s="526" t="s">
        <v>7495</v>
      </c>
      <c r="C2927" s="526" t="s">
        <v>134</v>
      </c>
      <c r="D2927" s="527" t="n">
        <v>16.45</v>
      </c>
    </row>
    <row r="2928" customFormat="false" ht="15" hidden="false" customHeight="false" outlineLevel="0" collapsed="false">
      <c r="A2928" s="526" t="n">
        <v>93655</v>
      </c>
      <c r="B2928" s="526" t="s">
        <v>7496</v>
      </c>
      <c r="C2928" s="526" t="s">
        <v>134</v>
      </c>
      <c r="D2928" s="527" t="n">
        <v>17.65</v>
      </c>
    </row>
    <row r="2929" customFormat="false" ht="15" hidden="false" customHeight="false" outlineLevel="0" collapsed="false">
      <c r="A2929" s="526" t="n">
        <v>93656</v>
      </c>
      <c r="B2929" s="526" t="s">
        <v>7497</v>
      </c>
      <c r="C2929" s="526" t="s">
        <v>134</v>
      </c>
      <c r="D2929" s="527" t="n">
        <v>17.65</v>
      </c>
    </row>
    <row r="2930" customFormat="false" ht="15" hidden="false" customHeight="false" outlineLevel="0" collapsed="false">
      <c r="A2930" s="526" t="n">
        <v>93657</v>
      </c>
      <c r="B2930" s="526" t="s">
        <v>7498</v>
      </c>
      <c r="C2930" s="526" t="s">
        <v>134</v>
      </c>
      <c r="D2930" s="527" t="n">
        <v>19.11</v>
      </c>
    </row>
    <row r="2931" customFormat="false" ht="15" hidden="false" customHeight="false" outlineLevel="0" collapsed="false">
      <c r="A2931" s="526" t="n">
        <v>93658</v>
      </c>
      <c r="B2931" s="526" t="s">
        <v>7499</v>
      </c>
      <c r="C2931" s="526" t="s">
        <v>134</v>
      </c>
      <c r="D2931" s="527" t="n">
        <v>27.69</v>
      </c>
    </row>
    <row r="2932" customFormat="false" ht="15" hidden="false" customHeight="false" outlineLevel="0" collapsed="false">
      <c r="A2932" s="526" t="n">
        <v>93659</v>
      </c>
      <c r="B2932" s="526" t="s">
        <v>7500</v>
      </c>
      <c r="C2932" s="526" t="s">
        <v>134</v>
      </c>
      <c r="D2932" s="527" t="n">
        <v>30.61</v>
      </c>
    </row>
    <row r="2933" customFormat="false" ht="15" hidden="false" customHeight="false" outlineLevel="0" collapsed="false">
      <c r="A2933" s="526" t="n">
        <v>93660</v>
      </c>
      <c r="B2933" s="526" t="s">
        <v>7501</v>
      </c>
      <c r="C2933" s="526" t="s">
        <v>134</v>
      </c>
      <c r="D2933" s="527" t="n">
        <v>80.71</v>
      </c>
    </row>
    <row r="2934" customFormat="false" ht="15" hidden="false" customHeight="false" outlineLevel="0" collapsed="false">
      <c r="A2934" s="526" t="n">
        <v>93661</v>
      </c>
      <c r="B2934" s="526" t="s">
        <v>7502</v>
      </c>
      <c r="C2934" s="526" t="s">
        <v>134</v>
      </c>
      <c r="D2934" s="527" t="n">
        <v>81.9</v>
      </c>
    </row>
    <row r="2935" customFormat="false" ht="15" hidden="false" customHeight="false" outlineLevel="0" collapsed="false">
      <c r="A2935" s="526" t="n">
        <v>93662</v>
      </c>
      <c r="B2935" s="526" t="s">
        <v>7503</v>
      </c>
      <c r="C2935" s="526" t="s">
        <v>134</v>
      </c>
      <c r="D2935" s="527" t="n">
        <v>84.31</v>
      </c>
    </row>
    <row r="2936" customFormat="false" ht="15" hidden="false" customHeight="false" outlineLevel="0" collapsed="false">
      <c r="A2936" s="526" t="n">
        <v>93663</v>
      </c>
      <c r="B2936" s="526" t="s">
        <v>7504</v>
      </c>
      <c r="C2936" s="526" t="s">
        <v>134</v>
      </c>
      <c r="D2936" s="527" t="n">
        <v>84.31</v>
      </c>
    </row>
    <row r="2937" customFormat="false" ht="15" hidden="false" customHeight="false" outlineLevel="0" collapsed="false">
      <c r="A2937" s="526" t="n">
        <v>93664</v>
      </c>
      <c r="B2937" s="526" t="s">
        <v>7505</v>
      </c>
      <c r="C2937" s="526" t="s">
        <v>134</v>
      </c>
      <c r="D2937" s="527" t="n">
        <v>87.22</v>
      </c>
    </row>
    <row r="2938" customFormat="false" ht="15" hidden="false" customHeight="false" outlineLevel="0" collapsed="false">
      <c r="A2938" s="526" t="n">
        <v>93665</v>
      </c>
      <c r="B2938" s="526" t="s">
        <v>7506</v>
      </c>
      <c r="C2938" s="526" t="s">
        <v>134</v>
      </c>
      <c r="D2938" s="527" t="n">
        <v>90.55</v>
      </c>
    </row>
    <row r="2939" customFormat="false" ht="15" hidden="false" customHeight="false" outlineLevel="0" collapsed="false">
      <c r="A2939" s="526" t="n">
        <v>93666</v>
      </c>
      <c r="B2939" s="526" t="s">
        <v>7507</v>
      </c>
      <c r="C2939" s="526" t="s">
        <v>134</v>
      </c>
      <c r="D2939" s="527" t="n">
        <v>96.39</v>
      </c>
    </row>
    <row r="2940" customFormat="false" ht="15" hidden="false" customHeight="false" outlineLevel="0" collapsed="false">
      <c r="A2940" s="526" t="n">
        <v>93667</v>
      </c>
      <c r="B2940" s="526" t="s">
        <v>7508</v>
      </c>
      <c r="C2940" s="526" t="s">
        <v>134</v>
      </c>
      <c r="D2940" s="527" t="n">
        <v>100.38</v>
      </c>
    </row>
    <row r="2941" customFormat="false" ht="15" hidden="false" customHeight="false" outlineLevel="0" collapsed="false">
      <c r="A2941" s="526" t="n">
        <v>93668</v>
      </c>
      <c r="B2941" s="526" t="s">
        <v>7509</v>
      </c>
      <c r="C2941" s="526" t="s">
        <v>134</v>
      </c>
      <c r="D2941" s="527" t="n">
        <v>102.18</v>
      </c>
    </row>
    <row r="2942" customFormat="false" ht="15" hidden="false" customHeight="false" outlineLevel="0" collapsed="false">
      <c r="A2942" s="526" t="n">
        <v>93669</v>
      </c>
      <c r="B2942" s="526" t="s">
        <v>7510</v>
      </c>
      <c r="C2942" s="526" t="s">
        <v>134</v>
      </c>
      <c r="D2942" s="527" t="n">
        <v>105.79</v>
      </c>
    </row>
    <row r="2943" customFormat="false" ht="15" hidden="false" customHeight="false" outlineLevel="0" collapsed="false">
      <c r="A2943" s="526" t="n">
        <v>93670</v>
      </c>
      <c r="B2943" s="526" t="s">
        <v>7511</v>
      </c>
      <c r="C2943" s="526" t="s">
        <v>134</v>
      </c>
      <c r="D2943" s="527" t="n">
        <v>105.79</v>
      </c>
    </row>
    <row r="2944" customFormat="false" ht="15" hidden="false" customHeight="false" outlineLevel="0" collapsed="false">
      <c r="A2944" s="526" t="n">
        <v>93671</v>
      </c>
      <c r="B2944" s="526" t="s">
        <v>7512</v>
      </c>
      <c r="C2944" s="526" t="s">
        <v>134</v>
      </c>
      <c r="D2944" s="527" t="n">
        <v>110.15</v>
      </c>
    </row>
    <row r="2945" customFormat="false" ht="15" hidden="false" customHeight="false" outlineLevel="0" collapsed="false">
      <c r="A2945" s="526" t="n">
        <v>93672</v>
      </c>
      <c r="B2945" s="526" t="s">
        <v>7513</v>
      </c>
      <c r="C2945" s="526" t="s">
        <v>134</v>
      </c>
      <c r="D2945" s="527" t="n">
        <v>116.89</v>
      </c>
    </row>
    <row r="2946" customFormat="false" ht="15" hidden="false" customHeight="false" outlineLevel="0" collapsed="false">
      <c r="A2946" s="526" t="n">
        <v>93673</v>
      </c>
      <c r="B2946" s="526" t="s">
        <v>7514</v>
      </c>
      <c r="C2946" s="526" t="s">
        <v>134</v>
      </c>
      <c r="D2946" s="527" t="n">
        <v>125.65</v>
      </c>
    </row>
    <row r="2947" customFormat="false" ht="15" hidden="false" customHeight="false" outlineLevel="0" collapsed="false">
      <c r="A2947" s="526" t="n">
        <v>97359</v>
      </c>
      <c r="B2947" s="526" t="s">
        <v>7515</v>
      </c>
      <c r="C2947" s="526" t="s">
        <v>134</v>
      </c>
      <c r="D2947" s="528" t="n">
        <v>5603.81</v>
      </c>
    </row>
    <row r="2948" customFormat="false" ht="15" hidden="false" customHeight="false" outlineLevel="0" collapsed="false">
      <c r="A2948" s="526" t="n">
        <v>97360</v>
      </c>
      <c r="B2948" s="526" t="s">
        <v>7516</v>
      </c>
      <c r="C2948" s="526" t="s">
        <v>134</v>
      </c>
      <c r="D2948" s="528" t="n">
        <v>10848.4</v>
      </c>
    </row>
    <row r="2949" customFormat="false" ht="15" hidden="false" customHeight="false" outlineLevel="0" collapsed="false">
      <c r="A2949" s="526" t="n">
        <v>97361</v>
      </c>
      <c r="B2949" s="526" t="s">
        <v>7517</v>
      </c>
      <c r="C2949" s="526" t="s">
        <v>134</v>
      </c>
      <c r="D2949" s="528" t="n">
        <v>14464.54</v>
      </c>
    </row>
    <row r="2950" customFormat="false" ht="15" hidden="false" customHeight="false" outlineLevel="0" collapsed="false">
      <c r="A2950" s="526" t="n">
        <v>97362</v>
      </c>
      <c r="B2950" s="526" t="s">
        <v>7518</v>
      </c>
      <c r="C2950" s="526" t="s">
        <v>134</v>
      </c>
      <c r="D2950" s="528" t="n">
        <v>1467.5</v>
      </c>
    </row>
    <row r="2951" customFormat="false" ht="15" hidden="false" customHeight="false" outlineLevel="0" collapsed="false">
      <c r="A2951" s="526" t="n">
        <v>101875</v>
      </c>
      <c r="B2951" s="526" t="s">
        <v>7519</v>
      </c>
      <c r="C2951" s="526" t="s">
        <v>134</v>
      </c>
      <c r="D2951" s="527" t="n">
        <v>321.4</v>
      </c>
    </row>
    <row r="2952" customFormat="false" ht="15" hidden="false" customHeight="false" outlineLevel="0" collapsed="false">
      <c r="A2952" s="526" t="n">
        <v>101876</v>
      </c>
      <c r="B2952" s="526" t="s">
        <v>7520</v>
      </c>
      <c r="C2952" s="526" t="s">
        <v>134</v>
      </c>
      <c r="D2952" s="527" t="n">
        <v>117.3</v>
      </c>
    </row>
    <row r="2953" customFormat="false" ht="15" hidden="false" customHeight="false" outlineLevel="0" collapsed="false">
      <c r="A2953" s="526" t="n">
        <v>101877</v>
      </c>
      <c r="B2953" s="526" t="s">
        <v>7521</v>
      </c>
      <c r="C2953" s="526" t="s">
        <v>134</v>
      </c>
      <c r="D2953" s="527" t="n">
        <v>78.82</v>
      </c>
    </row>
    <row r="2954" customFormat="false" ht="15" hidden="false" customHeight="false" outlineLevel="0" collapsed="false">
      <c r="A2954" s="526" t="n">
        <v>101878</v>
      </c>
      <c r="B2954" s="526" t="s">
        <v>7522</v>
      </c>
      <c r="C2954" s="526" t="s">
        <v>134</v>
      </c>
      <c r="D2954" s="527" t="n">
        <v>448.03</v>
      </c>
    </row>
    <row r="2955" customFormat="false" ht="15" hidden="false" customHeight="false" outlineLevel="0" collapsed="false">
      <c r="A2955" s="526" t="n">
        <v>101879</v>
      </c>
      <c r="B2955" s="526" t="s">
        <v>7523</v>
      </c>
      <c r="C2955" s="526" t="s">
        <v>134</v>
      </c>
      <c r="D2955" s="527" t="n">
        <v>462.74</v>
      </c>
    </row>
    <row r="2956" customFormat="false" ht="15" hidden="false" customHeight="false" outlineLevel="0" collapsed="false">
      <c r="A2956" s="526" t="n">
        <v>101880</v>
      </c>
      <c r="B2956" s="526" t="s">
        <v>7524</v>
      </c>
      <c r="C2956" s="526" t="s">
        <v>134</v>
      </c>
      <c r="D2956" s="527" t="n">
        <v>533.79</v>
      </c>
    </row>
    <row r="2957" customFormat="false" ht="15" hidden="false" customHeight="false" outlineLevel="0" collapsed="false">
      <c r="A2957" s="526" t="n">
        <v>101881</v>
      </c>
      <c r="B2957" s="526" t="s">
        <v>7525</v>
      </c>
      <c r="C2957" s="526" t="s">
        <v>134</v>
      </c>
      <c r="D2957" s="527" t="n">
        <v>761.95</v>
      </c>
    </row>
    <row r="2958" customFormat="false" ht="15" hidden="false" customHeight="false" outlineLevel="0" collapsed="false">
      <c r="A2958" s="526" t="n">
        <v>101882</v>
      </c>
      <c r="B2958" s="526" t="s">
        <v>7526</v>
      </c>
      <c r="C2958" s="526" t="s">
        <v>134</v>
      </c>
      <c r="D2958" s="528" t="n">
        <v>1076.55</v>
      </c>
    </row>
    <row r="2959" customFormat="false" ht="15" hidden="false" customHeight="false" outlineLevel="0" collapsed="false">
      <c r="A2959" s="526" t="n">
        <v>101883</v>
      </c>
      <c r="B2959" s="526" t="s">
        <v>7527</v>
      </c>
      <c r="C2959" s="526" t="s">
        <v>134</v>
      </c>
      <c r="D2959" s="527" t="n">
        <v>441.28</v>
      </c>
    </row>
    <row r="2960" customFormat="false" ht="15" hidden="false" customHeight="false" outlineLevel="0" collapsed="false">
      <c r="A2960" s="526" t="n">
        <v>101890</v>
      </c>
      <c r="B2960" s="526" t="s">
        <v>7528</v>
      </c>
      <c r="C2960" s="526" t="s">
        <v>134</v>
      </c>
      <c r="D2960" s="527" t="n">
        <v>21.53</v>
      </c>
    </row>
    <row r="2961" customFormat="false" ht="15" hidden="false" customHeight="false" outlineLevel="0" collapsed="false">
      <c r="A2961" s="526" t="n">
        <v>101891</v>
      </c>
      <c r="B2961" s="526" t="s">
        <v>7529</v>
      </c>
      <c r="C2961" s="526" t="s">
        <v>134</v>
      </c>
      <c r="D2961" s="527" t="n">
        <v>36.75</v>
      </c>
    </row>
    <row r="2962" customFormat="false" ht="15" hidden="false" customHeight="false" outlineLevel="0" collapsed="false">
      <c r="A2962" s="526" t="n">
        <v>101892</v>
      </c>
      <c r="B2962" s="526" t="s">
        <v>7530</v>
      </c>
      <c r="C2962" s="526" t="s">
        <v>134</v>
      </c>
      <c r="D2962" s="527" t="n">
        <v>100.56</v>
      </c>
    </row>
    <row r="2963" customFormat="false" ht="15" hidden="false" customHeight="false" outlineLevel="0" collapsed="false">
      <c r="A2963" s="526" t="n">
        <v>101893</v>
      </c>
      <c r="B2963" s="526" t="s">
        <v>7531</v>
      </c>
      <c r="C2963" s="526" t="s">
        <v>134</v>
      </c>
      <c r="D2963" s="527" t="n">
        <v>127.73</v>
      </c>
    </row>
    <row r="2964" customFormat="false" ht="15" hidden="false" customHeight="false" outlineLevel="0" collapsed="false">
      <c r="A2964" s="526" t="n">
        <v>101894</v>
      </c>
      <c r="B2964" s="526" t="s">
        <v>7532</v>
      </c>
      <c r="C2964" s="526" t="s">
        <v>134</v>
      </c>
      <c r="D2964" s="527" t="n">
        <v>206.99</v>
      </c>
    </row>
    <row r="2965" customFormat="false" ht="15" hidden="false" customHeight="false" outlineLevel="0" collapsed="false">
      <c r="A2965" s="526" t="n">
        <v>101895</v>
      </c>
      <c r="B2965" s="526" t="s">
        <v>7533</v>
      </c>
      <c r="C2965" s="526" t="s">
        <v>134</v>
      </c>
      <c r="D2965" s="527" t="n">
        <v>583.23</v>
      </c>
    </row>
    <row r="2966" customFormat="false" ht="15" hidden="false" customHeight="false" outlineLevel="0" collapsed="false">
      <c r="A2966" s="526" t="n">
        <v>101896</v>
      </c>
      <c r="B2966" s="526" t="s">
        <v>7534</v>
      </c>
      <c r="C2966" s="526" t="s">
        <v>134</v>
      </c>
      <c r="D2966" s="527" t="n">
        <v>890.02</v>
      </c>
    </row>
    <row r="2967" customFormat="false" ht="15" hidden="false" customHeight="false" outlineLevel="0" collapsed="false">
      <c r="A2967" s="526" t="n">
        <v>101897</v>
      </c>
      <c r="B2967" s="526" t="s">
        <v>7535</v>
      </c>
      <c r="C2967" s="526" t="s">
        <v>134</v>
      </c>
      <c r="D2967" s="528" t="n">
        <v>1440.65</v>
      </c>
    </row>
    <row r="2968" customFormat="false" ht="15" hidden="false" customHeight="false" outlineLevel="0" collapsed="false">
      <c r="A2968" s="526" t="n">
        <v>101898</v>
      </c>
      <c r="B2968" s="526" t="s">
        <v>7536</v>
      </c>
      <c r="C2968" s="526" t="s">
        <v>134</v>
      </c>
      <c r="D2968" s="528" t="n">
        <v>1941.55</v>
      </c>
    </row>
    <row r="2969" customFormat="false" ht="15" hidden="false" customHeight="false" outlineLevel="0" collapsed="false">
      <c r="A2969" s="526" t="n">
        <v>101899</v>
      </c>
      <c r="B2969" s="526" t="s">
        <v>7537</v>
      </c>
      <c r="C2969" s="526" t="s">
        <v>134</v>
      </c>
      <c r="D2969" s="528" t="n">
        <v>3133</v>
      </c>
    </row>
    <row r="2970" customFormat="false" ht="15" hidden="false" customHeight="false" outlineLevel="0" collapsed="false">
      <c r="A2970" s="526" t="n">
        <v>101900</v>
      </c>
      <c r="B2970" s="526" t="s">
        <v>7538</v>
      </c>
      <c r="C2970" s="526" t="s">
        <v>134</v>
      </c>
      <c r="D2970" s="528" t="n">
        <v>6583.96</v>
      </c>
    </row>
    <row r="2971" customFormat="false" ht="15" hidden="false" customHeight="false" outlineLevel="0" collapsed="false">
      <c r="A2971" s="526" t="n">
        <v>101901</v>
      </c>
      <c r="B2971" s="526" t="s">
        <v>7539</v>
      </c>
      <c r="C2971" s="526" t="s">
        <v>134</v>
      </c>
      <c r="D2971" s="527" t="n">
        <v>174.59</v>
      </c>
    </row>
    <row r="2972" customFormat="false" ht="15" hidden="false" customHeight="false" outlineLevel="0" collapsed="false">
      <c r="A2972" s="526" t="n">
        <v>101902</v>
      </c>
      <c r="B2972" s="526" t="s">
        <v>7540</v>
      </c>
      <c r="C2972" s="526" t="s">
        <v>134</v>
      </c>
      <c r="D2972" s="527" t="n">
        <v>215.43</v>
      </c>
    </row>
    <row r="2973" customFormat="false" ht="15" hidden="false" customHeight="false" outlineLevel="0" collapsed="false">
      <c r="A2973" s="526" t="n">
        <v>101903</v>
      </c>
      <c r="B2973" s="526" t="s">
        <v>7541</v>
      </c>
      <c r="C2973" s="526" t="s">
        <v>134</v>
      </c>
      <c r="D2973" s="527" t="n">
        <v>449.85</v>
      </c>
    </row>
    <row r="2974" customFormat="false" ht="15" hidden="false" customHeight="false" outlineLevel="0" collapsed="false">
      <c r="A2974" s="526" t="n">
        <v>101904</v>
      </c>
      <c r="B2974" s="526" t="s">
        <v>7542</v>
      </c>
      <c r="C2974" s="526" t="s">
        <v>134</v>
      </c>
      <c r="D2974" s="528" t="n">
        <v>1663.35</v>
      </c>
    </row>
    <row r="2975" customFormat="false" ht="15" hidden="false" customHeight="false" outlineLevel="0" collapsed="false">
      <c r="A2975" s="526" t="n">
        <v>101938</v>
      </c>
      <c r="B2975" s="526" t="s">
        <v>7543</v>
      </c>
      <c r="C2975" s="526" t="s">
        <v>134</v>
      </c>
      <c r="D2975" s="527" t="n">
        <v>158.04</v>
      </c>
    </row>
    <row r="2976" customFormat="false" ht="15" hidden="false" customHeight="false" outlineLevel="0" collapsed="false">
      <c r="A2976" s="526" t="n">
        <v>101946</v>
      </c>
      <c r="B2976" s="526" t="s">
        <v>7544</v>
      </c>
      <c r="C2976" s="526" t="s">
        <v>134</v>
      </c>
      <c r="D2976" s="527" t="n">
        <v>206.97</v>
      </c>
    </row>
    <row r="2977" customFormat="false" ht="15" hidden="false" customHeight="false" outlineLevel="0" collapsed="false">
      <c r="A2977" s="526" t="n">
        <v>91945</v>
      </c>
      <c r="B2977" s="526" t="s">
        <v>7545</v>
      </c>
      <c r="C2977" s="526" t="s">
        <v>134</v>
      </c>
      <c r="D2977" s="527" t="n">
        <v>14.21</v>
      </c>
    </row>
    <row r="2978" customFormat="false" ht="15" hidden="false" customHeight="false" outlineLevel="0" collapsed="false">
      <c r="A2978" s="526" t="n">
        <v>91946</v>
      </c>
      <c r="B2978" s="526" t="s">
        <v>7546</v>
      </c>
      <c r="C2978" s="526" t="s">
        <v>134</v>
      </c>
      <c r="D2978" s="527" t="n">
        <v>11.37</v>
      </c>
    </row>
    <row r="2979" customFormat="false" ht="15" hidden="false" customHeight="false" outlineLevel="0" collapsed="false">
      <c r="A2979" s="526" t="n">
        <v>91947</v>
      </c>
      <c r="B2979" s="526" t="s">
        <v>7547</v>
      </c>
      <c r="C2979" s="526" t="s">
        <v>134</v>
      </c>
      <c r="D2979" s="527" t="n">
        <v>9.59</v>
      </c>
    </row>
    <row r="2980" customFormat="false" ht="15" hidden="false" customHeight="false" outlineLevel="0" collapsed="false">
      <c r="A2980" s="526" t="n">
        <v>91949</v>
      </c>
      <c r="B2980" s="526" t="s">
        <v>7548</v>
      </c>
      <c r="C2980" s="526" t="s">
        <v>134</v>
      </c>
      <c r="D2980" s="527" t="n">
        <v>20.58</v>
      </c>
    </row>
    <row r="2981" customFormat="false" ht="15" hidden="false" customHeight="false" outlineLevel="0" collapsed="false">
      <c r="A2981" s="526" t="n">
        <v>91950</v>
      </c>
      <c r="B2981" s="526" t="s">
        <v>7549</v>
      </c>
      <c r="C2981" s="526" t="s">
        <v>134</v>
      </c>
      <c r="D2981" s="527" t="n">
        <v>17.13</v>
      </c>
    </row>
    <row r="2982" customFormat="false" ht="15" hidden="false" customHeight="false" outlineLevel="0" collapsed="false">
      <c r="A2982" s="526" t="n">
        <v>91951</v>
      </c>
      <c r="B2982" s="526" t="s">
        <v>7550</v>
      </c>
      <c r="C2982" s="526" t="s">
        <v>134</v>
      </c>
      <c r="D2982" s="527" t="n">
        <v>15.06</v>
      </c>
    </row>
    <row r="2983" customFormat="false" ht="15" hidden="false" customHeight="false" outlineLevel="0" collapsed="false">
      <c r="A2983" s="526" t="n">
        <v>91952</v>
      </c>
      <c r="B2983" s="526" t="s">
        <v>7551</v>
      </c>
      <c r="C2983" s="526" t="s">
        <v>134</v>
      </c>
      <c r="D2983" s="527" t="n">
        <v>19.28</v>
      </c>
    </row>
    <row r="2984" customFormat="false" ht="15" hidden="false" customHeight="false" outlineLevel="0" collapsed="false">
      <c r="A2984" s="526" t="n">
        <v>91953</v>
      </c>
      <c r="B2984" s="526" t="s">
        <v>7552</v>
      </c>
      <c r="C2984" s="526" t="s">
        <v>134</v>
      </c>
      <c r="D2984" s="527" t="n">
        <v>30.65</v>
      </c>
    </row>
    <row r="2985" customFormat="false" ht="15" hidden="false" customHeight="false" outlineLevel="0" collapsed="false">
      <c r="A2985" s="526" t="n">
        <v>91954</v>
      </c>
      <c r="B2985" s="526" t="s">
        <v>7553</v>
      </c>
      <c r="C2985" s="526" t="s">
        <v>134</v>
      </c>
      <c r="D2985" s="527" t="n">
        <v>25.83</v>
      </c>
    </row>
    <row r="2986" customFormat="false" ht="15" hidden="false" customHeight="false" outlineLevel="0" collapsed="false">
      <c r="A2986" s="526" t="n">
        <v>91955</v>
      </c>
      <c r="B2986" s="526" t="s">
        <v>7554</v>
      </c>
      <c r="C2986" s="526" t="s">
        <v>134</v>
      </c>
      <c r="D2986" s="527" t="n">
        <v>37.2</v>
      </c>
    </row>
    <row r="2987" customFormat="false" ht="15" hidden="false" customHeight="false" outlineLevel="0" collapsed="false">
      <c r="A2987" s="526" t="n">
        <v>91956</v>
      </c>
      <c r="B2987" s="526" t="s">
        <v>7555</v>
      </c>
      <c r="C2987" s="526" t="s">
        <v>134</v>
      </c>
      <c r="D2987" s="527" t="n">
        <v>42.08</v>
      </c>
    </row>
    <row r="2988" customFormat="false" ht="15" hidden="false" customHeight="false" outlineLevel="0" collapsed="false">
      <c r="A2988" s="526" t="n">
        <v>91957</v>
      </c>
      <c r="B2988" s="526" t="s">
        <v>7556</v>
      </c>
      <c r="C2988" s="526" t="s">
        <v>134</v>
      </c>
      <c r="D2988" s="527" t="n">
        <v>53.45</v>
      </c>
    </row>
    <row r="2989" customFormat="false" ht="15" hidden="false" customHeight="false" outlineLevel="0" collapsed="false">
      <c r="A2989" s="526" t="n">
        <v>91958</v>
      </c>
      <c r="B2989" s="526" t="s">
        <v>7557</v>
      </c>
      <c r="C2989" s="526" t="s">
        <v>134</v>
      </c>
      <c r="D2989" s="527" t="n">
        <v>35.58</v>
      </c>
    </row>
    <row r="2990" customFormat="false" ht="15" hidden="false" customHeight="false" outlineLevel="0" collapsed="false">
      <c r="A2990" s="526" t="n">
        <v>91959</v>
      </c>
      <c r="B2990" s="526" t="s">
        <v>7558</v>
      </c>
      <c r="C2990" s="526" t="s">
        <v>134</v>
      </c>
      <c r="D2990" s="527" t="n">
        <v>46.95</v>
      </c>
    </row>
    <row r="2991" customFormat="false" ht="15" hidden="false" customHeight="false" outlineLevel="0" collapsed="false">
      <c r="A2991" s="526" t="n">
        <v>91960</v>
      </c>
      <c r="B2991" s="526" t="s">
        <v>7559</v>
      </c>
      <c r="C2991" s="526" t="s">
        <v>134</v>
      </c>
      <c r="D2991" s="527" t="n">
        <v>48.68</v>
      </c>
    </row>
    <row r="2992" customFormat="false" ht="15" hidden="false" customHeight="false" outlineLevel="0" collapsed="false">
      <c r="A2992" s="526" t="n">
        <v>91961</v>
      </c>
      <c r="B2992" s="526" t="s">
        <v>7560</v>
      </c>
      <c r="C2992" s="526" t="s">
        <v>134</v>
      </c>
      <c r="D2992" s="527" t="n">
        <v>60.05</v>
      </c>
    </row>
    <row r="2993" customFormat="false" ht="15" hidden="false" customHeight="false" outlineLevel="0" collapsed="false">
      <c r="A2993" s="526" t="n">
        <v>91962</v>
      </c>
      <c r="B2993" s="526" t="s">
        <v>7561</v>
      </c>
      <c r="C2993" s="526" t="s">
        <v>134</v>
      </c>
      <c r="D2993" s="527" t="n">
        <v>64.95</v>
      </c>
    </row>
    <row r="2994" customFormat="false" ht="15" hidden="false" customHeight="false" outlineLevel="0" collapsed="false">
      <c r="A2994" s="526" t="n">
        <v>91963</v>
      </c>
      <c r="B2994" s="526" t="s">
        <v>7562</v>
      </c>
      <c r="C2994" s="526" t="s">
        <v>134</v>
      </c>
      <c r="D2994" s="527" t="n">
        <v>76.32</v>
      </c>
    </row>
    <row r="2995" customFormat="false" ht="15" hidden="false" customHeight="false" outlineLevel="0" collapsed="false">
      <c r="A2995" s="526" t="n">
        <v>91964</v>
      </c>
      <c r="B2995" s="526" t="s">
        <v>7563</v>
      </c>
      <c r="C2995" s="526" t="s">
        <v>134</v>
      </c>
      <c r="D2995" s="527" t="n">
        <v>58.39</v>
      </c>
    </row>
    <row r="2996" customFormat="false" ht="15" hidden="false" customHeight="false" outlineLevel="0" collapsed="false">
      <c r="A2996" s="526" t="n">
        <v>91965</v>
      </c>
      <c r="B2996" s="526" t="s">
        <v>7564</v>
      </c>
      <c r="C2996" s="526" t="s">
        <v>134</v>
      </c>
      <c r="D2996" s="527" t="n">
        <v>69.76</v>
      </c>
    </row>
    <row r="2997" customFormat="false" ht="15" hidden="false" customHeight="false" outlineLevel="0" collapsed="false">
      <c r="A2997" s="526" t="n">
        <v>91966</v>
      </c>
      <c r="B2997" s="526" t="s">
        <v>7565</v>
      </c>
      <c r="C2997" s="526" t="s">
        <v>134</v>
      </c>
      <c r="D2997" s="527" t="n">
        <v>51.89</v>
      </c>
    </row>
    <row r="2998" customFormat="false" ht="15" hidden="false" customHeight="false" outlineLevel="0" collapsed="false">
      <c r="A2998" s="526" t="n">
        <v>91967</v>
      </c>
      <c r="B2998" s="526" t="s">
        <v>7566</v>
      </c>
      <c r="C2998" s="526" t="s">
        <v>134</v>
      </c>
      <c r="D2998" s="527" t="n">
        <v>63.26</v>
      </c>
    </row>
    <row r="2999" customFormat="false" ht="15" hidden="false" customHeight="false" outlineLevel="0" collapsed="false">
      <c r="A2999" s="526" t="n">
        <v>91968</v>
      </c>
      <c r="B2999" s="526" t="s">
        <v>7567</v>
      </c>
      <c r="C2999" s="526" t="s">
        <v>134</v>
      </c>
      <c r="D2999" s="527" t="n">
        <v>71.49</v>
      </c>
    </row>
    <row r="3000" customFormat="false" ht="15" hidden="false" customHeight="false" outlineLevel="0" collapsed="false">
      <c r="A3000" s="526" t="n">
        <v>91969</v>
      </c>
      <c r="B3000" s="526" t="s">
        <v>7568</v>
      </c>
      <c r="C3000" s="526" t="s">
        <v>134</v>
      </c>
      <c r="D3000" s="527" t="n">
        <v>82.86</v>
      </c>
    </row>
    <row r="3001" customFormat="false" ht="15" hidden="false" customHeight="false" outlineLevel="0" collapsed="false">
      <c r="A3001" s="526" t="n">
        <v>91970</v>
      </c>
      <c r="B3001" s="526" t="s">
        <v>7569</v>
      </c>
      <c r="C3001" s="526" t="s">
        <v>134</v>
      </c>
      <c r="D3001" s="527" t="n">
        <v>75.03</v>
      </c>
    </row>
    <row r="3002" customFormat="false" ht="15" hidden="false" customHeight="false" outlineLevel="0" collapsed="false">
      <c r="A3002" s="526" t="n">
        <v>91971</v>
      </c>
      <c r="B3002" s="526" t="s">
        <v>7570</v>
      </c>
      <c r="C3002" s="526" t="s">
        <v>134</v>
      </c>
      <c r="D3002" s="527" t="n">
        <v>92.16</v>
      </c>
    </row>
    <row r="3003" customFormat="false" ht="15" hidden="false" customHeight="false" outlineLevel="0" collapsed="false">
      <c r="A3003" s="526" t="n">
        <v>91972</v>
      </c>
      <c r="B3003" s="526" t="s">
        <v>7571</v>
      </c>
      <c r="C3003" s="526" t="s">
        <v>134</v>
      </c>
      <c r="D3003" s="527" t="n">
        <v>81.64</v>
      </c>
    </row>
    <row r="3004" customFormat="false" ht="15" hidden="false" customHeight="false" outlineLevel="0" collapsed="false">
      <c r="A3004" s="526" t="n">
        <v>91973</v>
      </c>
      <c r="B3004" s="526" t="s">
        <v>7572</v>
      </c>
      <c r="C3004" s="526" t="s">
        <v>134</v>
      </c>
      <c r="D3004" s="527" t="n">
        <v>98.77</v>
      </c>
    </row>
    <row r="3005" customFormat="false" ht="15" hidden="false" customHeight="false" outlineLevel="0" collapsed="false">
      <c r="A3005" s="526" t="n">
        <v>91974</v>
      </c>
      <c r="B3005" s="526" t="s">
        <v>7573</v>
      </c>
      <c r="C3005" s="526" t="s">
        <v>134</v>
      </c>
      <c r="D3005" s="527" t="n">
        <v>68.48</v>
      </c>
    </row>
    <row r="3006" customFormat="false" ht="15" hidden="false" customHeight="false" outlineLevel="0" collapsed="false">
      <c r="A3006" s="526" t="n">
        <v>91975</v>
      </c>
      <c r="B3006" s="526" t="s">
        <v>7574</v>
      </c>
      <c r="C3006" s="526" t="s">
        <v>134</v>
      </c>
      <c r="D3006" s="527" t="n">
        <v>85.61</v>
      </c>
    </row>
    <row r="3007" customFormat="false" ht="15" hidden="false" customHeight="false" outlineLevel="0" collapsed="false">
      <c r="A3007" s="526" t="n">
        <v>91976</v>
      </c>
      <c r="B3007" s="526" t="s">
        <v>7575</v>
      </c>
      <c r="C3007" s="526" t="s">
        <v>134</v>
      </c>
      <c r="D3007" s="527" t="n">
        <v>101.15</v>
      </c>
    </row>
    <row r="3008" customFormat="false" ht="15" hidden="false" customHeight="false" outlineLevel="0" collapsed="false">
      <c r="A3008" s="526" t="n">
        <v>91977</v>
      </c>
      <c r="B3008" s="526" t="s">
        <v>7576</v>
      </c>
      <c r="C3008" s="526" t="s">
        <v>134</v>
      </c>
      <c r="D3008" s="527" t="n">
        <v>118.28</v>
      </c>
    </row>
    <row r="3009" customFormat="false" ht="15" hidden="false" customHeight="false" outlineLevel="0" collapsed="false">
      <c r="A3009" s="526" t="n">
        <v>91978</v>
      </c>
      <c r="B3009" s="526" t="s">
        <v>7577</v>
      </c>
      <c r="C3009" s="526" t="s">
        <v>134</v>
      </c>
      <c r="D3009" s="527" t="n">
        <v>41.83</v>
      </c>
    </row>
    <row r="3010" customFormat="false" ht="15" hidden="false" customHeight="false" outlineLevel="0" collapsed="false">
      <c r="A3010" s="526" t="n">
        <v>91979</v>
      </c>
      <c r="B3010" s="526" t="s">
        <v>7578</v>
      </c>
      <c r="C3010" s="526" t="s">
        <v>134</v>
      </c>
      <c r="D3010" s="527" t="n">
        <v>53.2</v>
      </c>
    </row>
    <row r="3011" customFormat="false" ht="15" hidden="false" customHeight="false" outlineLevel="0" collapsed="false">
      <c r="A3011" s="526" t="n">
        <v>91980</v>
      </c>
      <c r="B3011" s="526" t="s">
        <v>7579</v>
      </c>
      <c r="C3011" s="526" t="s">
        <v>134</v>
      </c>
      <c r="D3011" s="527" t="n">
        <v>40.4</v>
      </c>
    </row>
    <row r="3012" customFormat="false" ht="15" hidden="false" customHeight="false" outlineLevel="0" collapsed="false">
      <c r="A3012" s="526" t="n">
        <v>91981</v>
      </c>
      <c r="B3012" s="526" t="s">
        <v>7580</v>
      </c>
      <c r="C3012" s="526" t="s">
        <v>134</v>
      </c>
      <c r="D3012" s="527" t="n">
        <v>51.77</v>
      </c>
    </row>
    <row r="3013" customFormat="false" ht="15" hidden="false" customHeight="false" outlineLevel="0" collapsed="false">
      <c r="A3013" s="526" t="n">
        <v>91982</v>
      </c>
      <c r="B3013" s="526" t="s">
        <v>7581</v>
      </c>
      <c r="C3013" s="526" t="s">
        <v>134</v>
      </c>
      <c r="D3013" s="527" t="n">
        <v>101.86</v>
      </c>
    </row>
    <row r="3014" customFormat="false" ht="15" hidden="false" customHeight="false" outlineLevel="0" collapsed="false">
      <c r="A3014" s="526" t="n">
        <v>91983</v>
      </c>
      <c r="B3014" s="526" t="s">
        <v>7582</v>
      </c>
      <c r="C3014" s="526" t="s">
        <v>134</v>
      </c>
      <c r="D3014" s="527" t="n">
        <v>113.23</v>
      </c>
    </row>
    <row r="3015" customFormat="false" ht="15" hidden="false" customHeight="false" outlineLevel="0" collapsed="false">
      <c r="A3015" s="526" t="n">
        <v>91984</v>
      </c>
      <c r="B3015" s="526" t="s">
        <v>7583</v>
      </c>
      <c r="C3015" s="526" t="s">
        <v>134</v>
      </c>
      <c r="D3015" s="527" t="n">
        <v>17.96</v>
      </c>
    </row>
    <row r="3016" customFormat="false" ht="15" hidden="false" customHeight="false" outlineLevel="0" collapsed="false">
      <c r="A3016" s="526" t="n">
        <v>91985</v>
      </c>
      <c r="B3016" s="526" t="s">
        <v>7584</v>
      </c>
      <c r="C3016" s="526" t="s">
        <v>134</v>
      </c>
      <c r="D3016" s="527" t="n">
        <v>29.33</v>
      </c>
    </row>
    <row r="3017" customFormat="false" ht="15" hidden="false" customHeight="false" outlineLevel="0" collapsed="false">
      <c r="A3017" s="526" t="n">
        <v>91986</v>
      </c>
      <c r="B3017" s="526" t="s">
        <v>7585</v>
      </c>
      <c r="C3017" s="526" t="s">
        <v>134</v>
      </c>
      <c r="D3017" s="527" t="n">
        <v>39.15</v>
      </c>
    </row>
    <row r="3018" customFormat="false" ht="15" hidden="false" customHeight="false" outlineLevel="0" collapsed="false">
      <c r="A3018" s="526" t="n">
        <v>91987</v>
      </c>
      <c r="B3018" s="526" t="s">
        <v>7586</v>
      </c>
      <c r="C3018" s="526" t="s">
        <v>134</v>
      </c>
      <c r="D3018" s="527" t="n">
        <v>50.52</v>
      </c>
    </row>
    <row r="3019" customFormat="false" ht="15" hidden="false" customHeight="false" outlineLevel="0" collapsed="false">
      <c r="A3019" s="526" t="n">
        <v>91988</v>
      </c>
      <c r="B3019" s="526" t="s">
        <v>7587</v>
      </c>
      <c r="C3019" s="526" t="s">
        <v>134</v>
      </c>
      <c r="D3019" s="527" t="n">
        <v>22.76</v>
      </c>
    </row>
    <row r="3020" customFormat="false" ht="15" hidden="false" customHeight="false" outlineLevel="0" collapsed="false">
      <c r="A3020" s="526" t="n">
        <v>91989</v>
      </c>
      <c r="B3020" s="526" t="s">
        <v>7588</v>
      </c>
      <c r="C3020" s="526" t="s">
        <v>134</v>
      </c>
      <c r="D3020" s="527" t="n">
        <v>34.13</v>
      </c>
    </row>
    <row r="3021" customFormat="false" ht="15" hidden="false" customHeight="false" outlineLevel="0" collapsed="false">
      <c r="A3021" s="526" t="n">
        <v>91990</v>
      </c>
      <c r="B3021" s="526" t="s">
        <v>7589</v>
      </c>
      <c r="C3021" s="526" t="s">
        <v>134</v>
      </c>
      <c r="D3021" s="527" t="n">
        <v>33.79</v>
      </c>
    </row>
    <row r="3022" customFormat="false" ht="15" hidden="false" customHeight="false" outlineLevel="0" collapsed="false">
      <c r="A3022" s="526" t="n">
        <v>91991</v>
      </c>
      <c r="B3022" s="526" t="s">
        <v>7590</v>
      </c>
      <c r="C3022" s="526" t="s">
        <v>134</v>
      </c>
      <c r="D3022" s="527" t="n">
        <v>36.39</v>
      </c>
    </row>
    <row r="3023" customFormat="false" ht="15" hidden="false" customHeight="false" outlineLevel="0" collapsed="false">
      <c r="A3023" s="526" t="n">
        <v>91992</v>
      </c>
      <c r="B3023" s="526" t="s">
        <v>7591</v>
      </c>
      <c r="C3023" s="526" t="s">
        <v>134</v>
      </c>
      <c r="D3023" s="527" t="n">
        <v>45.16</v>
      </c>
    </row>
    <row r="3024" customFormat="false" ht="15" hidden="false" customHeight="false" outlineLevel="0" collapsed="false">
      <c r="A3024" s="526" t="n">
        <v>91993</v>
      </c>
      <c r="B3024" s="526" t="s">
        <v>7592</v>
      </c>
      <c r="C3024" s="526" t="s">
        <v>134</v>
      </c>
      <c r="D3024" s="527" t="n">
        <v>47.76</v>
      </c>
    </row>
    <row r="3025" customFormat="false" ht="15" hidden="false" customHeight="false" outlineLevel="0" collapsed="false">
      <c r="A3025" s="526" t="n">
        <v>91994</v>
      </c>
      <c r="B3025" s="526" t="s">
        <v>7593</v>
      </c>
      <c r="C3025" s="526" t="s">
        <v>134</v>
      </c>
      <c r="D3025" s="527" t="n">
        <v>24.48</v>
      </c>
    </row>
    <row r="3026" customFormat="false" ht="15" hidden="false" customHeight="false" outlineLevel="0" collapsed="false">
      <c r="A3026" s="526" t="n">
        <v>91995</v>
      </c>
      <c r="B3026" s="526" t="s">
        <v>7594</v>
      </c>
      <c r="C3026" s="526" t="s">
        <v>134</v>
      </c>
      <c r="D3026" s="527" t="n">
        <v>27.08</v>
      </c>
    </row>
    <row r="3027" customFormat="false" ht="15" hidden="false" customHeight="false" outlineLevel="0" collapsed="false">
      <c r="A3027" s="526" t="n">
        <v>91996</v>
      </c>
      <c r="B3027" s="526" t="s">
        <v>7595</v>
      </c>
      <c r="C3027" s="526" t="s">
        <v>134</v>
      </c>
      <c r="D3027" s="527" t="n">
        <v>35.85</v>
      </c>
    </row>
    <row r="3028" customFormat="false" ht="15" hidden="false" customHeight="false" outlineLevel="0" collapsed="false">
      <c r="A3028" s="526" t="n">
        <v>91997</v>
      </c>
      <c r="B3028" s="526" t="s">
        <v>7596</v>
      </c>
      <c r="C3028" s="526" t="s">
        <v>134</v>
      </c>
      <c r="D3028" s="527" t="n">
        <v>38.45</v>
      </c>
    </row>
    <row r="3029" customFormat="false" ht="15" hidden="false" customHeight="false" outlineLevel="0" collapsed="false">
      <c r="A3029" s="526" t="n">
        <v>91998</v>
      </c>
      <c r="B3029" s="526" t="s">
        <v>7597</v>
      </c>
      <c r="C3029" s="526" t="s">
        <v>134</v>
      </c>
      <c r="D3029" s="527" t="n">
        <v>20.88</v>
      </c>
    </row>
    <row r="3030" customFormat="false" ht="15" hidden="false" customHeight="false" outlineLevel="0" collapsed="false">
      <c r="A3030" s="526" t="n">
        <v>91999</v>
      </c>
      <c r="B3030" s="526" t="s">
        <v>7598</v>
      </c>
      <c r="C3030" s="526" t="s">
        <v>134</v>
      </c>
      <c r="D3030" s="527" t="n">
        <v>23.48</v>
      </c>
    </row>
    <row r="3031" customFormat="false" ht="15" hidden="false" customHeight="false" outlineLevel="0" collapsed="false">
      <c r="A3031" s="526" t="n">
        <v>92000</v>
      </c>
      <c r="B3031" s="526" t="s">
        <v>7599</v>
      </c>
      <c r="C3031" s="526" t="s">
        <v>134</v>
      </c>
      <c r="D3031" s="527" t="n">
        <v>32.25</v>
      </c>
    </row>
    <row r="3032" customFormat="false" ht="15" hidden="false" customHeight="false" outlineLevel="0" collapsed="false">
      <c r="A3032" s="526" t="n">
        <v>92001</v>
      </c>
      <c r="B3032" s="526" t="s">
        <v>7600</v>
      </c>
      <c r="C3032" s="526" t="s">
        <v>134</v>
      </c>
      <c r="D3032" s="527" t="n">
        <v>34.85</v>
      </c>
    </row>
    <row r="3033" customFormat="false" ht="15" hidden="false" customHeight="false" outlineLevel="0" collapsed="false">
      <c r="A3033" s="526" t="n">
        <v>92002</v>
      </c>
      <c r="B3033" s="526" t="s">
        <v>7601</v>
      </c>
      <c r="C3033" s="526" t="s">
        <v>134</v>
      </c>
      <c r="D3033" s="527" t="n">
        <v>45.98</v>
      </c>
    </row>
    <row r="3034" customFormat="false" ht="15" hidden="false" customHeight="false" outlineLevel="0" collapsed="false">
      <c r="A3034" s="526" t="n">
        <v>92003</v>
      </c>
      <c r="B3034" s="526" t="s">
        <v>7602</v>
      </c>
      <c r="C3034" s="526" t="s">
        <v>134</v>
      </c>
      <c r="D3034" s="527" t="n">
        <v>51.18</v>
      </c>
    </row>
    <row r="3035" customFormat="false" ht="15" hidden="false" customHeight="false" outlineLevel="0" collapsed="false">
      <c r="A3035" s="526" t="n">
        <v>92004</v>
      </c>
      <c r="B3035" s="526" t="s">
        <v>7603</v>
      </c>
      <c r="C3035" s="526" t="s">
        <v>134</v>
      </c>
      <c r="D3035" s="527" t="n">
        <v>57.35</v>
      </c>
    </row>
    <row r="3036" customFormat="false" ht="15" hidden="false" customHeight="false" outlineLevel="0" collapsed="false">
      <c r="A3036" s="526" t="n">
        <v>92005</v>
      </c>
      <c r="B3036" s="526" t="s">
        <v>7604</v>
      </c>
      <c r="C3036" s="526" t="s">
        <v>134</v>
      </c>
      <c r="D3036" s="527" t="n">
        <v>62.55</v>
      </c>
    </row>
    <row r="3037" customFormat="false" ht="15" hidden="false" customHeight="false" outlineLevel="0" collapsed="false">
      <c r="A3037" s="526" t="n">
        <v>92006</v>
      </c>
      <c r="B3037" s="526" t="s">
        <v>7605</v>
      </c>
      <c r="C3037" s="526" t="s">
        <v>134</v>
      </c>
      <c r="D3037" s="527" t="n">
        <v>38.73</v>
      </c>
    </row>
    <row r="3038" customFormat="false" ht="15" hidden="false" customHeight="false" outlineLevel="0" collapsed="false">
      <c r="A3038" s="526" t="n">
        <v>92007</v>
      </c>
      <c r="B3038" s="526" t="s">
        <v>7606</v>
      </c>
      <c r="C3038" s="526" t="s">
        <v>134</v>
      </c>
      <c r="D3038" s="527" t="n">
        <v>43.93</v>
      </c>
    </row>
    <row r="3039" customFormat="false" ht="15" hidden="false" customHeight="false" outlineLevel="0" collapsed="false">
      <c r="A3039" s="526" t="n">
        <v>92008</v>
      </c>
      <c r="B3039" s="526" t="s">
        <v>7607</v>
      </c>
      <c r="C3039" s="526" t="s">
        <v>134</v>
      </c>
      <c r="D3039" s="527" t="n">
        <v>50.1</v>
      </c>
    </row>
    <row r="3040" customFormat="false" ht="15" hidden="false" customHeight="false" outlineLevel="0" collapsed="false">
      <c r="A3040" s="526" t="n">
        <v>92009</v>
      </c>
      <c r="B3040" s="526" t="s">
        <v>7608</v>
      </c>
      <c r="C3040" s="526" t="s">
        <v>134</v>
      </c>
      <c r="D3040" s="527" t="n">
        <v>55.3</v>
      </c>
    </row>
    <row r="3041" customFormat="false" ht="15" hidden="false" customHeight="false" outlineLevel="0" collapsed="false">
      <c r="A3041" s="526" t="n">
        <v>92010</v>
      </c>
      <c r="B3041" s="526" t="s">
        <v>7609</v>
      </c>
      <c r="C3041" s="526" t="s">
        <v>134</v>
      </c>
      <c r="D3041" s="527" t="n">
        <v>67.44</v>
      </c>
    </row>
    <row r="3042" customFormat="false" ht="15" hidden="false" customHeight="false" outlineLevel="0" collapsed="false">
      <c r="A3042" s="526" t="n">
        <v>92011</v>
      </c>
      <c r="B3042" s="526" t="s">
        <v>7610</v>
      </c>
      <c r="C3042" s="526" t="s">
        <v>134</v>
      </c>
      <c r="D3042" s="527" t="n">
        <v>75.24</v>
      </c>
    </row>
    <row r="3043" customFormat="false" ht="15" hidden="false" customHeight="false" outlineLevel="0" collapsed="false">
      <c r="A3043" s="526" t="n">
        <v>92012</v>
      </c>
      <c r="B3043" s="526" t="s">
        <v>7611</v>
      </c>
      <c r="C3043" s="526" t="s">
        <v>134</v>
      </c>
      <c r="D3043" s="527" t="n">
        <v>78.81</v>
      </c>
    </row>
    <row r="3044" customFormat="false" ht="15" hidden="false" customHeight="false" outlineLevel="0" collapsed="false">
      <c r="A3044" s="526" t="n">
        <v>92013</v>
      </c>
      <c r="B3044" s="526" t="s">
        <v>7612</v>
      </c>
      <c r="C3044" s="526" t="s">
        <v>134</v>
      </c>
      <c r="D3044" s="527" t="n">
        <v>86.61</v>
      </c>
    </row>
    <row r="3045" customFormat="false" ht="15" hidden="false" customHeight="false" outlineLevel="0" collapsed="false">
      <c r="A3045" s="526" t="n">
        <v>92014</v>
      </c>
      <c r="B3045" s="526" t="s">
        <v>7613</v>
      </c>
      <c r="C3045" s="526" t="s">
        <v>134</v>
      </c>
      <c r="D3045" s="527" t="n">
        <v>56.59</v>
      </c>
    </row>
    <row r="3046" customFormat="false" ht="15" hidden="false" customHeight="false" outlineLevel="0" collapsed="false">
      <c r="A3046" s="526" t="n">
        <v>92015</v>
      </c>
      <c r="B3046" s="526" t="s">
        <v>7614</v>
      </c>
      <c r="C3046" s="526" t="s">
        <v>134</v>
      </c>
      <c r="D3046" s="527" t="n">
        <v>64.39</v>
      </c>
    </row>
    <row r="3047" customFormat="false" ht="15" hidden="false" customHeight="false" outlineLevel="0" collapsed="false">
      <c r="A3047" s="526" t="n">
        <v>92016</v>
      </c>
      <c r="B3047" s="526" t="s">
        <v>7615</v>
      </c>
      <c r="C3047" s="526" t="s">
        <v>134</v>
      </c>
      <c r="D3047" s="527" t="n">
        <v>67.96</v>
      </c>
    </row>
    <row r="3048" customFormat="false" ht="15" hidden="false" customHeight="false" outlineLevel="0" collapsed="false">
      <c r="A3048" s="526" t="n">
        <v>92017</v>
      </c>
      <c r="B3048" s="526" t="s">
        <v>7616</v>
      </c>
      <c r="C3048" s="526" t="s">
        <v>134</v>
      </c>
      <c r="D3048" s="527" t="n">
        <v>75.76</v>
      </c>
    </row>
    <row r="3049" customFormat="false" ht="15" hidden="false" customHeight="false" outlineLevel="0" collapsed="false">
      <c r="A3049" s="526" t="n">
        <v>92018</v>
      </c>
      <c r="B3049" s="526" t="s">
        <v>7617</v>
      </c>
      <c r="C3049" s="526" t="s">
        <v>134</v>
      </c>
      <c r="D3049" s="527" t="n">
        <v>74.98</v>
      </c>
    </row>
    <row r="3050" customFormat="false" ht="15" hidden="false" customHeight="false" outlineLevel="0" collapsed="false">
      <c r="A3050" s="526" t="n">
        <v>92019</v>
      </c>
      <c r="B3050" s="526" t="s">
        <v>7618</v>
      </c>
      <c r="C3050" s="526" t="s">
        <v>134</v>
      </c>
      <c r="D3050" s="527" t="n">
        <v>92.11</v>
      </c>
    </row>
    <row r="3051" customFormat="false" ht="15" hidden="false" customHeight="false" outlineLevel="0" collapsed="false">
      <c r="A3051" s="526" t="n">
        <v>92020</v>
      </c>
      <c r="B3051" s="526" t="s">
        <v>7619</v>
      </c>
      <c r="C3051" s="526" t="s">
        <v>134</v>
      </c>
      <c r="D3051" s="527" t="n">
        <v>110.94</v>
      </c>
    </row>
    <row r="3052" customFormat="false" ht="15" hidden="false" customHeight="false" outlineLevel="0" collapsed="false">
      <c r="A3052" s="526" t="n">
        <v>92021</v>
      </c>
      <c r="B3052" s="526" t="s">
        <v>7620</v>
      </c>
      <c r="C3052" s="526" t="s">
        <v>134</v>
      </c>
      <c r="D3052" s="527" t="n">
        <v>128.07</v>
      </c>
    </row>
    <row r="3053" customFormat="false" ht="15" hidden="false" customHeight="false" outlineLevel="0" collapsed="false">
      <c r="A3053" s="526" t="n">
        <v>92022</v>
      </c>
      <c r="B3053" s="526" t="s">
        <v>7621</v>
      </c>
      <c r="C3053" s="526" t="s">
        <v>134</v>
      </c>
      <c r="D3053" s="527" t="n">
        <v>40.73</v>
      </c>
    </row>
    <row r="3054" customFormat="false" ht="15" hidden="false" customHeight="false" outlineLevel="0" collapsed="false">
      <c r="A3054" s="526" t="n">
        <v>92023</v>
      </c>
      <c r="B3054" s="526" t="s">
        <v>7622</v>
      </c>
      <c r="C3054" s="526" t="s">
        <v>134</v>
      </c>
      <c r="D3054" s="527" t="n">
        <v>52.1</v>
      </c>
    </row>
    <row r="3055" customFormat="false" ht="15" hidden="false" customHeight="false" outlineLevel="0" collapsed="false">
      <c r="A3055" s="526" t="n">
        <v>92024</v>
      </c>
      <c r="B3055" s="526" t="s">
        <v>7623</v>
      </c>
      <c r="C3055" s="526" t="s">
        <v>134</v>
      </c>
      <c r="D3055" s="527" t="n">
        <v>62.25</v>
      </c>
    </row>
    <row r="3056" customFormat="false" ht="15" hidden="false" customHeight="false" outlineLevel="0" collapsed="false">
      <c r="A3056" s="526" t="n">
        <v>92025</v>
      </c>
      <c r="B3056" s="526" t="s">
        <v>7624</v>
      </c>
      <c r="C3056" s="526" t="s">
        <v>134</v>
      </c>
      <c r="D3056" s="527" t="n">
        <v>73.62</v>
      </c>
    </row>
    <row r="3057" customFormat="false" ht="15" hidden="false" customHeight="false" outlineLevel="0" collapsed="false">
      <c r="A3057" s="526" t="n">
        <v>92026</v>
      </c>
      <c r="B3057" s="526" t="s">
        <v>7625</v>
      </c>
      <c r="C3057" s="526" t="s">
        <v>134</v>
      </c>
      <c r="D3057" s="527" t="n">
        <v>57.04</v>
      </c>
    </row>
    <row r="3058" customFormat="false" ht="15" hidden="false" customHeight="false" outlineLevel="0" collapsed="false">
      <c r="A3058" s="526" t="n">
        <v>92027</v>
      </c>
      <c r="B3058" s="526" t="s">
        <v>7626</v>
      </c>
      <c r="C3058" s="526" t="s">
        <v>134</v>
      </c>
      <c r="D3058" s="527" t="n">
        <v>68.41</v>
      </c>
    </row>
    <row r="3059" customFormat="false" ht="15" hidden="false" customHeight="false" outlineLevel="0" collapsed="false">
      <c r="A3059" s="526" t="n">
        <v>92028</v>
      </c>
      <c r="B3059" s="526" t="s">
        <v>7627</v>
      </c>
      <c r="C3059" s="526" t="s">
        <v>134</v>
      </c>
      <c r="D3059" s="527" t="n">
        <v>47.33</v>
      </c>
    </row>
    <row r="3060" customFormat="false" ht="15" hidden="false" customHeight="false" outlineLevel="0" collapsed="false">
      <c r="A3060" s="526" t="n">
        <v>92029</v>
      </c>
      <c r="B3060" s="526" t="s">
        <v>7628</v>
      </c>
      <c r="C3060" s="526" t="s">
        <v>134</v>
      </c>
      <c r="D3060" s="527" t="n">
        <v>58.7</v>
      </c>
    </row>
    <row r="3061" customFormat="false" ht="15" hidden="false" customHeight="false" outlineLevel="0" collapsed="false">
      <c r="A3061" s="526" t="n">
        <v>92030</v>
      </c>
      <c r="B3061" s="526" t="s">
        <v>7629</v>
      </c>
      <c r="C3061" s="526" t="s">
        <v>134</v>
      </c>
      <c r="D3061" s="527" t="n">
        <v>68.79</v>
      </c>
    </row>
    <row r="3062" customFormat="false" ht="15" hidden="false" customHeight="false" outlineLevel="0" collapsed="false">
      <c r="A3062" s="526" t="n">
        <v>92031</v>
      </c>
      <c r="B3062" s="526" t="s">
        <v>7630</v>
      </c>
      <c r="C3062" s="526" t="s">
        <v>134</v>
      </c>
      <c r="D3062" s="527" t="n">
        <v>80.16</v>
      </c>
    </row>
    <row r="3063" customFormat="false" ht="15" hidden="false" customHeight="false" outlineLevel="0" collapsed="false">
      <c r="A3063" s="526" t="n">
        <v>92032</v>
      </c>
      <c r="B3063" s="526" t="s">
        <v>7631</v>
      </c>
      <c r="C3063" s="526" t="s">
        <v>134</v>
      </c>
      <c r="D3063" s="527" t="n">
        <v>70.14</v>
      </c>
    </row>
    <row r="3064" customFormat="false" ht="15" hidden="false" customHeight="false" outlineLevel="0" collapsed="false">
      <c r="A3064" s="526" t="n">
        <v>92033</v>
      </c>
      <c r="B3064" s="526" t="s">
        <v>7632</v>
      </c>
      <c r="C3064" s="526" t="s">
        <v>134</v>
      </c>
      <c r="D3064" s="527" t="n">
        <v>81.51</v>
      </c>
    </row>
    <row r="3065" customFormat="false" ht="15" hidden="false" customHeight="false" outlineLevel="0" collapsed="false">
      <c r="A3065" s="526" t="n">
        <v>92034</v>
      </c>
      <c r="B3065" s="526" t="s">
        <v>7633</v>
      </c>
      <c r="C3065" s="526" t="s">
        <v>134</v>
      </c>
      <c r="D3065" s="527" t="n">
        <v>63.6</v>
      </c>
    </row>
    <row r="3066" customFormat="false" ht="15" hidden="false" customHeight="false" outlineLevel="0" collapsed="false">
      <c r="A3066" s="526" t="n">
        <v>92035</v>
      </c>
      <c r="B3066" s="526" t="s">
        <v>7634</v>
      </c>
      <c r="C3066" s="526" t="s">
        <v>134</v>
      </c>
      <c r="D3066" s="527" t="n">
        <v>74.97</v>
      </c>
    </row>
    <row r="3067" customFormat="false" ht="15" hidden="false" customHeight="false" outlineLevel="0" collapsed="false">
      <c r="A3067" s="526" t="n">
        <v>97583</v>
      </c>
      <c r="B3067" s="526" t="s">
        <v>7635</v>
      </c>
      <c r="C3067" s="526" t="s">
        <v>134</v>
      </c>
      <c r="D3067" s="527" t="n">
        <v>73.52</v>
      </c>
    </row>
    <row r="3068" customFormat="false" ht="15" hidden="false" customHeight="false" outlineLevel="0" collapsed="false">
      <c r="A3068" s="526" t="n">
        <v>97584</v>
      </c>
      <c r="B3068" s="526" t="s">
        <v>7636</v>
      </c>
      <c r="C3068" s="526" t="s">
        <v>134</v>
      </c>
      <c r="D3068" s="527" t="n">
        <v>102.3</v>
      </c>
    </row>
    <row r="3069" customFormat="false" ht="15" hidden="false" customHeight="false" outlineLevel="0" collapsed="false">
      <c r="A3069" s="526" t="n">
        <v>97585</v>
      </c>
      <c r="B3069" s="526" t="s">
        <v>7637</v>
      </c>
      <c r="C3069" s="526" t="s">
        <v>134</v>
      </c>
      <c r="D3069" s="527" t="n">
        <v>98.67</v>
      </c>
    </row>
    <row r="3070" customFormat="false" ht="15" hidden="false" customHeight="false" outlineLevel="0" collapsed="false">
      <c r="A3070" s="526" t="n">
        <v>97586</v>
      </c>
      <c r="B3070" s="526" t="s">
        <v>7638</v>
      </c>
      <c r="C3070" s="526" t="s">
        <v>134</v>
      </c>
      <c r="D3070" s="527" t="n">
        <v>133.42</v>
      </c>
    </row>
    <row r="3071" customFormat="false" ht="15" hidden="false" customHeight="false" outlineLevel="0" collapsed="false">
      <c r="A3071" s="526" t="n">
        <v>97587</v>
      </c>
      <c r="B3071" s="526" t="s">
        <v>7639</v>
      </c>
      <c r="C3071" s="526" t="s">
        <v>134</v>
      </c>
      <c r="D3071" s="527" t="n">
        <v>241.89</v>
      </c>
    </row>
    <row r="3072" customFormat="false" ht="15" hidden="false" customHeight="false" outlineLevel="0" collapsed="false">
      <c r="A3072" s="526" t="n">
        <v>97589</v>
      </c>
      <c r="B3072" s="526" t="s">
        <v>7640</v>
      </c>
      <c r="C3072" s="526" t="s">
        <v>134</v>
      </c>
      <c r="D3072" s="527" t="n">
        <v>40.78</v>
      </c>
    </row>
    <row r="3073" customFormat="false" ht="15" hidden="false" customHeight="false" outlineLevel="0" collapsed="false">
      <c r="A3073" s="526" t="n">
        <v>97590</v>
      </c>
      <c r="B3073" s="526" t="s">
        <v>7641</v>
      </c>
      <c r="C3073" s="526" t="s">
        <v>134</v>
      </c>
      <c r="D3073" s="527" t="n">
        <v>88.8</v>
      </c>
    </row>
    <row r="3074" customFormat="false" ht="15" hidden="false" customHeight="false" outlineLevel="0" collapsed="false">
      <c r="A3074" s="526" t="n">
        <v>97591</v>
      </c>
      <c r="B3074" s="526" t="s">
        <v>7642</v>
      </c>
      <c r="C3074" s="526" t="s">
        <v>134</v>
      </c>
      <c r="D3074" s="527" t="n">
        <v>118.84</v>
      </c>
    </row>
    <row r="3075" customFormat="false" ht="15" hidden="false" customHeight="false" outlineLevel="0" collapsed="false">
      <c r="A3075" s="526" t="n">
        <v>97593</v>
      </c>
      <c r="B3075" s="526" t="s">
        <v>7643</v>
      </c>
      <c r="C3075" s="526" t="s">
        <v>134</v>
      </c>
      <c r="D3075" s="527" t="n">
        <v>125.26</v>
      </c>
    </row>
    <row r="3076" customFormat="false" ht="15" hidden="false" customHeight="false" outlineLevel="0" collapsed="false">
      <c r="A3076" s="526" t="n">
        <v>97594</v>
      </c>
      <c r="B3076" s="526" t="s">
        <v>7644</v>
      </c>
      <c r="C3076" s="526" t="s">
        <v>134</v>
      </c>
      <c r="D3076" s="527" t="n">
        <v>118.92</v>
      </c>
    </row>
    <row r="3077" customFormat="false" ht="15" hidden="false" customHeight="false" outlineLevel="0" collapsed="false">
      <c r="A3077" s="526" t="n">
        <v>97595</v>
      </c>
      <c r="B3077" s="526" t="s">
        <v>7645</v>
      </c>
      <c r="C3077" s="526" t="s">
        <v>134</v>
      </c>
      <c r="D3077" s="527" t="n">
        <v>88.11</v>
      </c>
    </row>
    <row r="3078" customFormat="false" ht="15" hidden="false" customHeight="false" outlineLevel="0" collapsed="false">
      <c r="A3078" s="526" t="n">
        <v>97596</v>
      </c>
      <c r="B3078" s="526" t="s">
        <v>7646</v>
      </c>
      <c r="C3078" s="526" t="s">
        <v>134</v>
      </c>
      <c r="D3078" s="527" t="n">
        <v>62.17</v>
      </c>
    </row>
    <row r="3079" customFormat="false" ht="15" hidden="false" customHeight="false" outlineLevel="0" collapsed="false">
      <c r="A3079" s="526" t="n">
        <v>97597</v>
      </c>
      <c r="B3079" s="526" t="s">
        <v>7647</v>
      </c>
      <c r="C3079" s="526" t="s">
        <v>134</v>
      </c>
      <c r="D3079" s="527" t="n">
        <v>60.73</v>
      </c>
    </row>
    <row r="3080" customFormat="false" ht="15" hidden="false" customHeight="false" outlineLevel="0" collapsed="false">
      <c r="A3080" s="526" t="n">
        <v>97598</v>
      </c>
      <c r="B3080" s="526" t="s">
        <v>7648</v>
      </c>
      <c r="C3080" s="526" t="s">
        <v>134</v>
      </c>
      <c r="D3080" s="527" t="n">
        <v>57.41</v>
      </c>
    </row>
    <row r="3081" customFormat="false" ht="15" hidden="false" customHeight="false" outlineLevel="0" collapsed="false">
      <c r="A3081" s="526" t="n">
        <v>97599</v>
      </c>
      <c r="B3081" s="526" t="s">
        <v>7649</v>
      </c>
      <c r="C3081" s="526" t="s">
        <v>134</v>
      </c>
      <c r="D3081" s="527" t="n">
        <v>23.96</v>
      </c>
    </row>
    <row r="3082" customFormat="false" ht="15" hidden="false" customHeight="false" outlineLevel="0" collapsed="false">
      <c r="A3082" s="526" t="n">
        <v>97609</v>
      </c>
      <c r="B3082" s="526" t="s">
        <v>7650</v>
      </c>
      <c r="C3082" s="526" t="s">
        <v>134</v>
      </c>
      <c r="D3082" s="527" t="n">
        <v>14.91</v>
      </c>
    </row>
    <row r="3083" customFormat="false" ht="15" hidden="false" customHeight="false" outlineLevel="0" collapsed="false">
      <c r="A3083" s="526" t="n">
        <v>97610</v>
      </c>
      <c r="B3083" s="526" t="s">
        <v>7651</v>
      </c>
      <c r="C3083" s="526" t="s">
        <v>134</v>
      </c>
      <c r="D3083" s="527" t="n">
        <v>15.83</v>
      </c>
    </row>
    <row r="3084" customFormat="false" ht="15" hidden="false" customHeight="false" outlineLevel="0" collapsed="false">
      <c r="A3084" s="526" t="n">
        <v>97611</v>
      </c>
      <c r="B3084" s="526" t="s">
        <v>7652</v>
      </c>
      <c r="C3084" s="526" t="s">
        <v>134</v>
      </c>
      <c r="D3084" s="527" t="n">
        <v>24.82</v>
      </c>
    </row>
    <row r="3085" customFormat="false" ht="15" hidden="false" customHeight="false" outlineLevel="0" collapsed="false">
      <c r="A3085" s="526" t="n">
        <v>97612</v>
      </c>
      <c r="B3085" s="526" t="s">
        <v>7653</v>
      </c>
      <c r="C3085" s="526" t="s">
        <v>134</v>
      </c>
      <c r="D3085" s="527" t="n">
        <v>27.08</v>
      </c>
    </row>
    <row r="3086" customFormat="false" ht="15" hidden="false" customHeight="false" outlineLevel="0" collapsed="false">
      <c r="A3086" s="526" t="n">
        <v>97613</v>
      </c>
      <c r="B3086" s="526" t="s">
        <v>7654</v>
      </c>
      <c r="C3086" s="526" t="s">
        <v>134</v>
      </c>
      <c r="D3086" s="527" t="n">
        <v>34.56</v>
      </c>
    </row>
    <row r="3087" customFormat="false" ht="15" hidden="false" customHeight="false" outlineLevel="0" collapsed="false">
      <c r="A3087" s="526" t="n">
        <v>97614</v>
      </c>
      <c r="B3087" s="526" t="s">
        <v>7655</v>
      </c>
      <c r="C3087" s="526" t="s">
        <v>134</v>
      </c>
      <c r="D3087" s="527" t="n">
        <v>61.58</v>
      </c>
    </row>
    <row r="3088" customFormat="false" ht="15" hidden="false" customHeight="false" outlineLevel="0" collapsed="false">
      <c r="A3088" s="526" t="n">
        <v>97615</v>
      </c>
      <c r="B3088" s="526" t="s">
        <v>7656</v>
      </c>
      <c r="C3088" s="526" t="s">
        <v>134</v>
      </c>
      <c r="D3088" s="527" t="n">
        <v>49.14</v>
      </c>
    </row>
    <row r="3089" customFormat="false" ht="15" hidden="false" customHeight="false" outlineLevel="0" collapsed="false">
      <c r="A3089" s="526" t="n">
        <v>97616</v>
      </c>
      <c r="B3089" s="526" t="s">
        <v>7657</v>
      </c>
      <c r="C3089" s="526" t="s">
        <v>134</v>
      </c>
      <c r="D3089" s="527" t="n">
        <v>55.91</v>
      </c>
    </row>
    <row r="3090" customFormat="false" ht="15" hidden="false" customHeight="false" outlineLevel="0" collapsed="false">
      <c r="A3090" s="526" t="n">
        <v>97617</v>
      </c>
      <c r="B3090" s="526" t="s">
        <v>7658</v>
      </c>
      <c r="C3090" s="526" t="s">
        <v>134</v>
      </c>
      <c r="D3090" s="527" t="n">
        <v>55.56</v>
      </c>
    </row>
    <row r="3091" customFormat="false" ht="15" hidden="false" customHeight="false" outlineLevel="0" collapsed="false">
      <c r="A3091" s="526" t="n">
        <v>97618</v>
      </c>
      <c r="B3091" s="526" t="s">
        <v>7659</v>
      </c>
      <c r="C3091" s="526" t="s">
        <v>134</v>
      </c>
      <c r="D3091" s="527" t="n">
        <v>52.31</v>
      </c>
    </row>
    <row r="3092" customFormat="false" ht="15" hidden="false" customHeight="false" outlineLevel="0" collapsed="false">
      <c r="A3092" s="526" t="n">
        <v>100902</v>
      </c>
      <c r="B3092" s="526" t="s">
        <v>7660</v>
      </c>
      <c r="C3092" s="526" t="s">
        <v>134</v>
      </c>
      <c r="D3092" s="527" t="n">
        <v>24.05</v>
      </c>
    </row>
    <row r="3093" customFormat="false" ht="15" hidden="false" customHeight="false" outlineLevel="0" collapsed="false">
      <c r="A3093" s="526" t="n">
        <v>100903</v>
      </c>
      <c r="B3093" s="526" t="s">
        <v>7661</v>
      </c>
      <c r="C3093" s="526" t="s">
        <v>134</v>
      </c>
      <c r="D3093" s="527" t="n">
        <v>28.11</v>
      </c>
    </row>
    <row r="3094" customFormat="false" ht="15" hidden="false" customHeight="false" outlineLevel="0" collapsed="false">
      <c r="A3094" s="526" t="n">
        <v>100904</v>
      </c>
      <c r="B3094" s="526" t="s">
        <v>7662</v>
      </c>
      <c r="C3094" s="526" t="s">
        <v>134</v>
      </c>
      <c r="D3094" s="527" t="n">
        <v>73.52</v>
      </c>
    </row>
    <row r="3095" customFormat="false" ht="15" hidden="false" customHeight="false" outlineLevel="0" collapsed="false">
      <c r="A3095" s="526" t="n">
        <v>100905</v>
      </c>
      <c r="B3095" s="526" t="s">
        <v>7663</v>
      </c>
      <c r="C3095" s="526" t="s">
        <v>134</v>
      </c>
      <c r="D3095" s="527" t="n">
        <v>197.33</v>
      </c>
    </row>
    <row r="3096" customFormat="false" ht="15" hidden="false" customHeight="false" outlineLevel="0" collapsed="false">
      <c r="A3096" s="526" t="n">
        <v>100906</v>
      </c>
      <c r="B3096" s="526" t="s">
        <v>7664</v>
      </c>
      <c r="C3096" s="526" t="s">
        <v>134</v>
      </c>
      <c r="D3096" s="527" t="n">
        <v>266.83</v>
      </c>
    </row>
    <row r="3097" customFormat="false" ht="15" hidden="false" customHeight="false" outlineLevel="0" collapsed="false">
      <c r="A3097" s="526" t="n">
        <v>100919</v>
      </c>
      <c r="B3097" s="526" t="s">
        <v>7665</v>
      </c>
      <c r="C3097" s="526" t="s">
        <v>134</v>
      </c>
      <c r="D3097" s="527" t="n">
        <v>70.4</v>
      </c>
    </row>
    <row r="3098" customFormat="false" ht="15" hidden="false" customHeight="false" outlineLevel="0" collapsed="false">
      <c r="A3098" s="526" t="n">
        <v>100920</v>
      </c>
      <c r="B3098" s="526" t="s">
        <v>7666</v>
      </c>
      <c r="C3098" s="526" t="s">
        <v>134</v>
      </c>
      <c r="D3098" s="527" t="n">
        <v>120.24</v>
      </c>
    </row>
    <row r="3099" customFormat="false" ht="15" hidden="false" customHeight="false" outlineLevel="0" collapsed="false">
      <c r="A3099" s="526" t="n">
        <v>100921</v>
      </c>
      <c r="B3099" s="526" t="s">
        <v>7667</v>
      </c>
      <c r="C3099" s="526" t="s">
        <v>134</v>
      </c>
      <c r="D3099" s="527" t="n">
        <v>58.38</v>
      </c>
    </row>
    <row r="3100" customFormat="false" ht="15" hidden="false" customHeight="false" outlineLevel="0" collapsed="false">
      <c r="A3100" s="526" t="n">
        <v>100922</v>
      </c>
      <c r="B3100" s="526" t="s">
        <v>7668</v>
      </c>
      <c r="C3100" s="526" t="s">
        <v>134</v>
      </c>
      <c r="D3100" s="527" t="n">
        <v>41.82</v>
      </c>
    </row>
    <row r="3101" customFormat="false" ht="15" hidden="false" customHeight="false" outlineLevel="0" collapsed="false">
      <c r="A3101" s="526" t="n">
        <v>100923</v>
      </c>
      <c r="B3101" s="526" t="s">
        <v>7669</v>
      </c>
      <c r="C3101" s="526" t="s">
        <v>134</v>
      </c>
      <c r="D3101" s="527" t="n">
        <v>48.02</v>
      </c>
    </row>
    <row r="3102" customFormat="false" ht="15" hidden="false" customHeight="false" outlineLevel="0" collapsed="false">
      <c r="A3102" s="526" t="n">
        <v>103782</v>
      </c>
      <c r="B3102" s="526" t="s">
        <v>7670</v>
      </c>
      <c r="C3102" s="526" t="s">
        <v>134</v>
      </c>
      <c r="D3102" s="527" t="n">
        <v>33.8</v>
      </c>
    </row>
    <row r="3103" customFormat="false" ht="15" hidden="false" customHeight="false" outlineLevel="0" collapsed="false">
      <c r="A3103" s="526" t="n">
        <v>101489</v>
      </c>
      <c r="B3103" s="526" t="s">
        <v>7671</v>
      </c>
      <c r="C3103" s="526" t="s">
        <v>134</v>
      </c>
      <c r="D3103" s="528" t="n">
        <v>1526.36</v>
      </c>
    </row>
    <row r="3104" customFormat="false" ht="15" hidden="false" customHeight="false" outlineLevel="0" collapsed="false">
      <c r="A3104" s="526" t="n">
        <v>101490</v>
      </c>
      <c r="B3104" s="526" t="s">
        <v>7672</v>
      </c>
      <c r="C3104" s="526" t="s">
        <v>134</v>
      </c>
      <c r="D3104" s="528" t="n">
        <v>1631.63</v>
      </c>
    </row>
    <row r="3105" customFormat="false" ht="15" hidden="false" customHeight="false" outlineLevel="0" collapsed="false">
      <c r="A3105" s="526" t="n">
        <v>101491</v>
      </c>
      <c r="B3105" s="526" t="s">
        <v>7673</v>
      </c>
      <c r="C3105" s="526" t="s">
        <v>134</v>
      </c>
      <c r="D3105" s="528" t="n">
        <v>1664.3</v>
      </c>
    </row>
    <row r="3106" customFormat="false" ht="15" hidden="false" customHeight="false" outlineLevel="0" collapsed="false">
      <c r="A3106" s="526" t="n">
        <v>101492</v>
      </c>
      <c r="B3106" s="526" t="s">
        <v>7674</v>
      </c>
      <c r="C3106" s="526" t="s">
        <v>134</v>
      </c>
      <c r="D3106" s="528" t="n">
        <v>1820.25</v>
      </c>
    </row>
    <row r="3107" customFormat="false" ht="15" hidden="false" customHeight="false" outlineLevel="0" collapsed="false">
      <c r="A3107" s="526" t="n">
        <v>101493</v>
      </c>
      <c r="B3107" s="526" t="s">
        <v>7675</v>
      </c>
      <c r="C3107" s="526" t="s">
        <v>134</v>
      </c>
      <c r="D3107" s="528" t="n">
        <v>1511.77</v>
      </c>
    </row>
    <row r="3108" customFormat="false" ht="15" hidden="false" customHeight="false" outlineLevel="0" collapsed="false">
      <c r="A3108" s="526" t="n">
        <v>101494</v>
      </c>
      <c r="B3108" s="526" t="s">
        <v>7676</v>
      </c>
      <c r="C3108" s="526" t="s">
        <v>134</v>
      </c>
      <c r="D3108" s="528" t="n">
        <v>1617.04</v>
      </c>
    </row>
    <row r="3109" customFormat="false" ht="15" hidden="false" customHeight="false" outlineLevel="0" collapsed="false">
      <c r="A3109" s="526" t="n">
        <v>101495</v>
      </c>
      <c r="B3109" s="526" t="s">
        <v>7677</v>
      </c>
      <c r="C3109" s="526" t="s">
        <v>134</v>
      </c>
      <c r="D3109" s="528" t="n">
        <v>1649.71</v>
      </c>
    </row>
    <row r="3110" customFormat="false" ht="15" hidden="false" customHeight="false" outlineLevel="0" collapsed="false">
      <c r="A3110" s="526" t="n">
        <v>101496</v>
      </c>
      <c r="B3110" s="526" t="s">
        <v>7678</v>
      </c>
      <c r="C3110" s="526" t="s">
        <v>134</v>
      </c>
      <c r="D3110" s="528" t="n">
        <v>1805.66</v>
      </c>
    </row>
    <row r="3111" customFormat="false" ht="15" hidden="false" customHeight="false" outlineLevel="0" collapsed="false">
      <c r="A3111" s="526" t="n">
        <v>101497</v>
      </c>
      <c r="B3111" s="526" t="s">
        <v>7679</v>
      </c>
      <c r="C3111" s="526" t="s">
        <v>134</v>
      </c>
      <c r="D3111" s="528" t="n">
        <v>1868.16</v>
      </c>
    </row>
    <row r="3112" customFormat="false" ht="15" hidden="false" customHeight="false" outlineLevel="0" collapsed="false">
      <c r="A3112" s="526" t="n">
        <v>101498</v>
      </c>
      <c r="B3112" s="526" t="s">
        <v>7680</v>
      </c>
      <c r="C3112" s="526" t="s">
        <v>134</v>
      </c>
      <c r="D3112" s="528" t="n">
        <v>2027.5</v>
      </c>
    </row>
    <row r="3113" customFormat="false" ht="15" hidden="false" customHeight="false" outlineLevel="0" collapsed="false">
      <c r="A3113" s="526" t="n">
        <v>101499</v>
      </c>
      <c r="B3113" s="526" t="s">
        <v>7681</v>
      </c>
      <c r="C3113" s="526" t="s">
        <v>134</v>
      </c>
      <c r="D3113" s="528" t="n">
        <v>2076.95</v>
      </c>
    </row>
    <row r="3114" customFormat="false" ht="15" hidden="false" customHeight="false" outlineLevel="0" collapsed="false">
      <c r="A3114" s="526" t="n">
        <v>101500</v>
      </c>
      <c r="B3114" s="526" t="s">
        <v>7682</v>
      </c>
      <c r="C3114" s="526" t="s">
        <v>134</v>
      </c>
      <c r="D3114" s="528" t="n">
        <v>2296.69</v>
      </c>
    </row>
    <row r="3115" customFormat="false" ht="15" hidden="false" customHeight="false" outlineLevel="0" collapsed="false">
      <c r="A3115" s="526" t="n">
        <v>101501</v>
      </c>
      <c r="B3115" s="526" t="s">
        <v>7683</v>
      </c>
      <c r="C3115" s="526" t="s">
        <v>134</v>
      </c>
      <c r="D3115" s="528" t="n">
        <v>1862.24</v>
      </c>
    </row>
    <row r="3116" customFormat="false" ht="15" hidden="false" customHeight="false" outlineLevel="0" collapsed="false">
      <c r="A3116" s="526" t="n">
        <v>101502</v>
      </c>
      <c r="B3116" s="526" t="s">
        <v>7684</v>
      </c>
      <c r="C3116" s="526" t="s">
        <v>134</v>
      </c>
      <c r="D3116" s="528" t="n">
        <v>2021.58</v>
      </c>
    </row>
    <row r="3117" customFormat="false" ht="15" hidden="false" customHeight="false" outlineLevel="0" collapsed="false">
      <c r="A3117" s="526" t="n">
        <v>101503</v>
      </c>
      <c r="B3117" s="526" t="s">
        <v>7685</v>
      </c>
      <c r="C3117" s="526" t="s">
        <v>134</v>
      </c>
      <c r="D3117" s="528" t="n">
        <v>2071.03</v>
      </c>
    </row>
    <row r="3118" customFormat="false" ht="15" hidden="false" customHeight="false" outlineLevel="0" collapsed="false">
      <c r="A3118" s="526" t="n">
        <v>101504</v>
      </c>
      <c r="B3118" s="526" t="s">
        <v>7686</v>
      </c>
      <c r="C3118" s="526" t="s">
        <v>134</v>
      </c>
      <c r="D3118" s="528" t="n">
        <v>2290.77</v>
      </c>
    </row>
    <row r="3119" customFormat="false" ht="15" hidden="false" customHeight="false" outlineLevel="0" collapsed="false">
      <c r="A3119" s="526" t="n">
        <v>101505</v>
      </c>
      <c r="B3119" s="526" t="s">
        <v>7687</v>
      </c>
      <c r="C3119" s="526" t="s">
        <v>134</v>
      </c>
      <c r="D3119" s="528" t="n">
        <v>1990.27</v>
      </c>
    </row>
    <row r="3120" customFormat="false" ht="15" hidden="false" customHeight="false" outlineLevel="0" collapsed="false">
      <c r="A3120" s="526" t="n">
        <v>101506</v>
      </c>
      <c r="B3120" s="526" t="s">
        <v>7688</v>
      </c>
      <c r="C3120" s="526" t="s">
        <v>134</v>
      </c>
      <c r="D3120" s="528" t="n">
        <v>2202.73</v>
      </c>
    </row>
    <row r="3121" customFormat="false" ht="15" hidden="false" customHeight="false" outlineLevel="0" collapsed="false">
      <c r="A3121" s="526" t="n">
        <v>101507</v>
      </c>
      <c r="B3121" s="526" t="s">
        <v>7689</v>
      </c>
      <c r="C3121" s="526" t="s">
        <v>134</v>
      </c>
      <c r="D3121" s="528" t="n">
        <v>2268.66</v>
      </c>
    </row>
    <row r="3122" customFormat="false" ht="15" hidden="false" customHeight="false" outlineLevel="0" collapsed="false">
      <c r="A3122" s="526" t="n">
        <v>101508</v>
      </c>
      <c r="B3122" s="526" t="s">
        <v>7690</v>
      </c>
      <c r="C3122" s="526" t="s">
        <v>134</v>
      </c>
      <c r="D3122" s="528" t="n">
        <v>2551.06</v>
      </c>
    </row>
    <row r="3123" customFormat="false" ht="15" hidden="false" customHeight="false" outlineLevel="0" collapsed="false">
      <c r="A3123" s="526" t="n">
        <v>101509</v>
      </c>
      <c r="B3123" s="526" t="s">
        <v>7691</v>
      </c>
      <c r="C3123" s="526" t="s">
        <v>134</v>
      </c>
      <c r="D3123" s="528" t="n">
        <v>1889.06</v>
      </c>
    </row>
    <row r="3124" customFormat="false" ht="15" hidden="false" customHeight="false" outlineLevel="0" collapsed="false">
      <c r="A3124" s="526" t="n">
        <v>101510</v>
      </c>
      <c r="B3124" s="526" t="s">
        <v>7692</v>
      </c>
      <c r="C3124" s="526" t="s">
        <v>134</v>
      </c>
      <c r="D3124" s="528" t="n">
        <v>2101.52</v>
      </c>
    </row>
    <row r="3125" customFormat="false" ht="15" hidden="false" customHeight="false" outlineLevel="0" collapsed="false">
      <c r="A3125" s="526" t="n">
        <v>101511</v>
      </c>
      <c r="B3125" s="526" t="s">
        <v>7693</v>
      </c>
      <c r="C3125" s="526" t="s">
        <v>134</v>
      </c>
      <c r="D3125" s="528" t="n">
        <v>2167.45</v>
      </c>
    </row>
    <row r="3126" customFormat="false" ht="15" hidden="false" customHeight="false" outlineLevel="0" collapsed="false">
      <c r="A3126" s="526" t="n">
        <v>101512</v>
      </c>
      <c r="B3126" s="526" t="s">
        <v>2122</v>
      </c>
      <c r="C3126" s="526" t="s">
        <v>134</v>
      </c>
      <c r="D3126" s="528" t="n">
        <v>2449.85</v>
      </c>
    </row>
    <row r="3127" customFormat="false" ht="15" hidden="false" customHeight="false" outlineLevel="0" collapsed="false">
      <c r="A3127" s="526" t="n">
        <v>101513</v>
      </c>
      <c r="B3127" s="526" t="s">
        <v>7694</v>
      </c>
      <c r="C3127" s="526" t="s">
        <v>134</v>
      </c>
      <c r="D3127" s="527" t="n">
        <v>862.19</v>
      </c>
    </row>
    <row r="3128" customFormat="false" ht="15" hidden="false" customHeight="false" outlineLevel="0" collapsed="false">
      <c r="A3128" s="526" t="n">
        <v>101514</v>
      </c>
      <c r="B3128" s="526" t="s">
        <v>7695</v>
      </c>
      <c r="C3128" s="526" t="s">
        <v>134</v>
      </c>
      <c r="D3128" s="527" t="n">
        <v>988.52</v>
      </c>
    </row>
    <row r="3129" customFormat="false" ht="15" hidden="false" customHeight="false" outlineLevel="0" collapsed="false">
      <c r="A3129" s="526" t="n">
        <v>101515</v>
      </c>
      <c r="B3129" s="526" t="s">
        <v>7696</v>
      </c>
      <c r="C3129" s="526" t="s">
        <v>134</v>
      </c>
      <c r="D3129" s="528" t="n">
        <v>1027.72</v>
      </c>
    </row>
    <row r="3130" customFormat="false" ht="15" hidden="false" customHeight="false" outlineLevel="0" collapsed="false">
      <c r="A3130" s="526" t="n">
        <v>101516</v>
      </c>
      <c r="B3130" s="526" t="s">
        <v>7697</v>
      </c>
      <c r="C3130" s="526" t="s">
        <v>134</v>
      </c>
      <c r="D3130" s="528" t="n">
        <v>1176.75</v>
      </c>
    </row>
    <row r="3131" customFormat="false" ht="15" hidden="false" customHeight="false" outlineLevel="0" collapsed="false">
      <c r="A3131" s="526" t="n">
        <v>101517</v>
      </c>
      <c r="B3131" s="526" t="s">
        <v>7698</v>
      </c>
      <c r="C3131" s="526" t="s">
        <v>134</v>
      </c>
      <c r="D3131" s="527" t="n">
        <v>847.6</v>
      </c>
    </row>
    <row r="3132" customFormat="false" ht="15" hidden="false" customHeight="false" outlineLevel="0" collapsed="false">
      <c r="A3132" s="526" t="n">
        <v>101518</v>
      </c>
      <c r="B3132" s="526" t="s">
        <v>7699</v>
      </c>
      <c r="C3132" s="526" t="s">
        <v>134</v>
      </c>
      <c r="D3132" s="527" t="n">
        <v>973.93</v>
      </c>
    </row>
    <row r="3133" customFormat="false" ht="15" hidden="false" customHeight="false" outlineLevel="0" collapsed="false">
      <c r="A3133" s="526" t="n">
        <v>101519</v>
      </c>
      <c r="B3133" s="526" t="s">
        <v>7700</v>
      </c>
      <c r="C3133" s="526" t="s">
        <v>134</v>
      </c>
      <c r="D3133" s="528" t="n">
        <v>1013.13</v>
      </c>
    </row>
    <row r="3134" customFormat="false" ht="15" hidden="false" customHeight="false" outlineLevel="0" collapsed="false">
      <c r="A3134" s="526" t="n">
        <v>101520</v>
      </c>
      <c r="B3134" s="526" t="s">
        <v>7701</v>
      </c>
      <c r="C3134" s="526" t="s">
        <v>134</v>
      </c>
      <c r="D3134" s="528" t="n">
        <v>1162.16</v>
      </c>
    </row>
    <row r="3135" customFormat="false" ht="15" hidden="false" customHeight="false" outlineLevel="0" collapsed="false">
      <c r="A3135" s="526" t="n">
        <v>101521</v>
      </c>
      <c r="B3135" s="526" t="s">
        <v>7702</v>
      </c>
      <c r="C3135" s="526" t="s">
        <v>134</v>
      </c>
      <c r="D3135" s="528" t="n">
        <v>1219.89</v>
      </c>
    </row>
    <row r="3136" customFormat="false" ht="15" hidden="false" customHeight="false" outlineLevel="0" collapsed="false">
      <c r="A3136" s="526" t="n">
        <v>101522</v>
      </c>
      <c r="B3136" s="526" t="s">
        <v>7703</v>
      </c>
      <c r="C3136" s="526" t="s">
        <v>134</v>
      </c>
      <c r="D3136" s="528" t="n">
        <v>1409.38</v>
      </c>
    </row>
    <row r="3137" customFormat="false" ht="15" hidden="false" customHeight="false" outlineLevel="0" collapsed="false">
      <c r="A3137" s="526" t="n">
        <v>101523</v>
      </c>
      <c r="B3137" s="526" t="s">
        <v>7704</v>
      </c>
      <c r="C3137" s="526" t="s">
        <v>134</v>
      </c>
      <c r="D3137" s="528" t="n">
        <v>1468.18</v>
      </c>
    </row>
    <row r="3138" customFormat="false" ht="15" hidden="false" customHeight="false" outlineLevel="0" collapsed="false">
      <c r="A3138" s="526" t="n">
        <v>101524</v>
      </c>
      <c r="B3138" s="526" t="s">
        <v>7705</v>
      </c>
      <c r="C3138" s="526" t="s">
        <v>134</v>
      </c>
      <c r="D3138" s="528" t="n">
        <v>1691.72</v>
      </c>
    </row>
    <row r="3139" customFormat="false" ht="15" hidden="false" customHeight="false" outlineLevel="0" collapsed="false">
      <c r="A3139" s="526" t="n">
        <v>101525</v>
      </c>
      <c r="B3139" s="526" t="s">
        <v>7706</v>
      </c>
      <c r="C3139" s="526" t="s">
        <v>134</v>
      </c>
      <c r="D3139" s="528" t="n">
        <v>1213.97</v>
      </c>
    </row>
    <row r="3140" customFormat="false" ht="15" hidden="false" customHeight="false" outlineLevel="0" collapsed="false">
      <c r="A3140" s="526" t="n">
        <v>101526</v>
      </c>
      <c r="B3140" s="526" t="s">
        <v>7707</v>
      </c>
      <c r="C3140" s="526" t="s">
        <v>134</v>
      </c>
      <c r="D3140" s="528" t="n">
        <v>1403.46</v>
      </c>
    </row>
    <row r="3141" customFormat="false" ht="15" hidden="false" customHeight="false" outlineLevel="0" collapsed="false">
      <c r="A3141" s="526" t="n">
        <v>101527</v>
      </c>
      <c r="B3141" s="526" t="s">
        <v>7708</v>
      </c>
      <c r="C3141" s="526" t="s">
        <v>134</v>
      </c>
      <c r="D3141" s="528" t="n">
        <v>1462.26</v>
      </c>
    </row>
    <row r="3142" customFormat="false" ht="15" hidden="false" customHeight="false" outlineLevel="0" collapsed="false">
      <c r="A3142" s="526" t="n">
        <v>101528</v>
      </c>
      <c r="B3142" s="526" t="s">
        <v>7709</v>
      </c>
      <c r="C3142" s="526" t="s">
        <v>134</v>
      </c>
      <c r="D3142" s="528" t="n">
        <v>1685.8</v>
      </c>
    </row>
    <row r="3143" customFormat="false" ht="15" hidden="false" customHeight="false" outlineLevel="0" collapsed="false">
      <c r="A3143" s="526" t="n">
        <v>101529</v>
      </c>
      <c r="B3143" s="526" t="s">
        <v>7710</v>
      </c>
      <c r="C3143" s="526" t="s">
        <v>134</v>
      </c>
      <c r="D3143" s="528" t="n">
        <v>1359.57</v>
      </c>
    </row>
    <row r="3144" customFormat="false" ht="15" hidden="false" customHeight="false" outlineLevel="0" collapsed="false">
      <c r="A3144" s="526" t="n">
        <v>101530</v>
      </c>
      <c r="B3144" s="526" t="s">
        <v>7711</v>
      </c>
      <c r="C3144" s="526" t="s">
        <v>134</v>
      </c>
      <c r="D3144" s="528" t="n">
        <v>1612.22</v>
      </c>
    </row>
    <row r="3145" customFormat="false" ht="15" hidden="false" customHeight="false" outlineLevel="0" collapsed="false">
      <c r="A3145" s="526" t="n">
        <v>101531</v>
      </c>
      <c r="B3145" s="526" t="s">
        <v>7712</v>
      </c>
      <c r="C3145" s="526" t="s">
        <v>134</v>
      </c>
      <c r="D3145" s="528" t="n">
        <v>1690.62</v>
      </c>
    </row>
    <row r="3146" customFormat="false" ht="15" hidden="false" customHeight="false" outlineLevel="0" collapsed="false">
      <c r="A3146" s="526" t="n">
        <v>101532</v>
      </c>
      <c r="B3146" s="526" t="s">
        <v>7713</v>
      </c>
      <c r="C3146" s="526" t="s">
        <v>134</v>
      </c>
      <c r="D3146" s="528" t="n">
        <v>1988.68</v>
      </c>
    </row>
    <row r="3147" customFormat="false" ht="15" hidden="false" customHeight="false" outlineLevel="0" collapsed="false">
      <c r="A3147" s="526" t="n">
        <v>101533</v>
      </c>
      <c r="B3147" s="526" t="s">
        <v>7714</v>
      </c>
      <c r="C3147" s="526" t="s">
        <v>134</v>
      </c>
      <c r="D3147" s="528" t="n">
        <v>1258.36</v>
      </c>
    </row>
    <row r="3148" customFormat="false" ht="15" hidden="false" customHeight="false" outlineLevel="0" collapsed="false">
      <c r="A3148" s="526" t="n">
        <v>101534</v>
      </c>
      <c r="B3148" s="526" t="s">
        <v>7715</v>
      </c>
      <c r="C3148" s="526" t="s">
        <v>134</v>
      </c>
      <c r="D3148" s="528" t="n">
        <v>1511.01</v>
      </c>
    </row>
    <row r="3149" customFormat="false" ht="15" hidden="false" customHeight="false" outlineLevel="0" collapsed="false">
      <c r="A3149" s="526" t="n">
        <v>101535</v>
      </c>
      <c r="B3149" s="526" t="s">
        <v>7716</v>
      </c>
      <c r="C3149" s="526" t="s">
        <v>134</v>
      </c>
      <c r="D3149" s="528" t="n">
        <v>1589.41</v>
      </c>
    </row>
    <row r="3150" customFormat="false" ht="15" hidden="false" customHeight="false" outlineLevel="0" collapsed="false">
      <c r="A3150" s="526" t="n">
        <v>101536</v>
      </c>
      <c r="B3150" s="526" t="s">
        <v>7717</v>
      </c>
      <c r="C3150" s="526" t="s">
        <v>134</v>
      </c>
      <c r="D3150" s="528" t="n">
        <v>1887.47</v>
      </c>
    </row>
    <row r="3151" customFormat="false" ht="15" hidden="false" customHeight="false" outlineLevel="0" collapsed="false">
      <c r="A3151" s="526" t="n">
        <v>101537</v>
      </c>
      <c r="B3151" s="526" t="s">
        <v>7718</v>
      </c>
      <c r="C3151" s="526" t="s">
        <v>134</v>
      </c>
      <c r="D3151" s="527" t="n">
        <v>116.22</v>
      </c>
    </row>
    <row r="3152" customFormat="false" ht="15" hidden="false" customHeight="false" outlineLevel="0" collapsed="false">
      <c r="A3152" s="526" t="n">
        <v>101538</v>
      </c>
      <c r="B3152" s="526" t="s">
        <v>7719</v>
      </c>
      <c r="C3152" s="526" t="s">
        <v>134</v>
      </c>
      <c r="D3152" s="527" t="n">
        <v>52.14</v>
      </c>
    </row>
    <row r="3153" customFormat="false" ht="15" hidden="false" customHeight="false" outlineLevel="0" collapsed="false">
      <c r="A3153" s="526" t="n">
        <v>101539</v>
      </c>
      <c r="B3153" s="526" t="s">
        <v>7720</v>
      </c>
      <c r="C3153" s="526" t="s">
        <v>134</v>
      </c>
      <c r="D3153" s="527" t="n">
        <v>85.33</v>
      </c>
    </row>
    <row r="3154" customFormat="false" ht="15" hidden="false" customHeight="false" outlineLevel="0" collapsed="false">
      <c r="A3154" s="526" t="n">
        <v>101540</v>
      </c>
      <c r="B3154" s="526" t="s">
        <v>7721</v>
      </c>
      <c r="C3154" s="526" t="s">
        <v>134</v>
      </c>
      <c r="D3154" s="527" t="n">
        <v>144.85</v>
      </c>
    </row>
    <row r="3155" customFormat="false" ht="15" hidden="false" customHeight="false" outlineLevel="0" collapsed="false">
      <c r="A3155" s="526" t="n">
        <v>101541</v>
      </c>
      <c r="B3155" s="526" t="s">
        <v>7722</v>
      </c>
      <c r="C3155" s="526" t="s">
        <v>134</v>
      </c>
      <c r="D3155" s="527" t="n">
        <v>188.69</v>
      </c>
    </row>
    <row r="3156" customFormat="false" ht="15" hidden="false" customHeight="false" outlineLevel="0" collapsed="false">
      <c r="A3156" s="526" t="n">
        <v>101542</v>
      </c>
      <c r="B3156" s="526" t="s">
        <v>7723</v>
      </c>
      <c r="C3156" s="526" t="s">
        <v>134</v>
      </c>
      <c r="D3156" s="527" t="n">
        <v>39.23</v>
      </c>
    </row>
    <row r="3157" customFormat="false" ht="15" hidden="false" customHeight="false" outlineLevel="0" collapsed="false">
      <c r="A3157" s="526" t="n">
        <v>101543</v>
      </c>
      <c r="B3157" s="526" t="s">
        <v>7724</v>
      </c>
      <c r="C3157" s="526" t="s">
        <v>134</v>
      </c>
      <c r="D3157" s="527" t="n">
        <v>69.3</v>
      </c>
    </row>
    <row r="3158" customFormat="false" ht="15" hidden="false" customHeight="false" outlineLevel="0" collapsed="false">
      <c r="A3158" s="526" t="n">
        <v>101544</v>
      </c>
      <c r="B3158" s="526" t="s">
        <v>7725</v>
      </c>
      <c r="C3158" s="526" t="s">
        <v>134</v>
      </c>
      <c r="D3158" s="527" t="n">
        <v>111.26</v>
      </c>
    </row>
    <row r="3159" customFormat="false" ht="15" hidden="false" customHeight="false" outlineLevel="0" collapsed="false">
      <c r="A3159" s="526" t="n">
        <v>101545</v>
      </c>
      <c r="B3159" s="526" t="s">
        <v>7726</v>
      </c>
      <c r="C3159" s="526" t="s">
        <v>134</v>
      </c>
      <c r="D3159" s="527" t="n">
        <v>162.15</v>
      </c>
    </row>
    <row r="3160" customFormat="false" ht="15" hidden="false" customHeight="false" outlineLevel="0" collapsed="false">
      <c r="A3160" s="526" t="n">
        <v>101546</v>
      </c>
      <c r="B3160" s="526" t="s">
        <v>7727</v>
      </c>
      <c r="C3160" s="526" t="s">
        <v>134</v>
      </c>
      <c r="D3160" s="527" t="n">
        <v>26.47</v>
      </c>
    </row>
    <row r="3161" customFormat="false" ht="15" hidden="false" customHeight="false" outlineLevel="0" collapsed="false">
      <c r="A3161" s="526" t="n">
        <v>101547</v>
      </c>
      <c r="B3161" s="526" t="s">
        <v>7728</v>
      </c>
      <c r="C3161" s="526" t="s">
        <v>134</v>
      </c>
      <c r="D3161" s="527" t="n">
        <v>82.39</v>
      </c>
    </row>
    <row r="3162" customFormat="false" ht="15" hidden="false" customHeight="false" outlineLevel="0" collapsed="false">
      <c r="A3162" s="526" t="n">
        <v>101548</v>
      </c>
      <c r="B3162" s="526" t="s">
        <v>7729</v>
      </c>
      <c r="C3162" s="526" t="s">
        <v>134</v>
      </c>
      <c r="D3162" s="527" t="n">
        <v>6.74</v>
      </c>
    </row>
    <row r="3163" customFormat="false" ht="15" hidden="false" customHeight="false" outlineLevel="0" collapsed="false">
      <c r="A3163" s="526" t="n">
        <v>101549</v>
      </c>
      <c r="B3163" s="526" t="s">
        <v>7730</v>
      </c>
      <c r="C3163" s="526" t="s">
        <v>134</v>
      </c>
      <c r="D3163" s="527" t="n">
        <v>17.83</v>
      </c>
    </row>
    <row r="3164" customFormat="false" ht="15" hidden="false" customHeight="false" outlineLevel="0" collapsed="false">
      <c r="A3164" s="526" t="n">
        <v>101553</v>
      </c>
      <c r="B3164" s="526" t="s">
        <v>7731</v>
      </c>
      <c r="C3164" s="526" t="s">
        <v>134</v>
      </c>
      <c r="D3164" s="527" t="n">
        <v>18.13</v>
      </c>
    </row>
    <row r="3165" customFormat="false" ht="15" hidden="false" customHeight="false" outlineLevel="0" collapsed="false">
      <c r="A3165" s="526" t="n">
        <v>101554</v>
      </c>
      <c r="B3165" s="526" t="s">
        <v>7732</v>
      </c>
      <c r="C3165" s="526" t="s">
        <v>134</v>
      </c>
      <c r="D3165" s="527" t="n">
        <v>12.76</v>
      </c>
    </row>
    <row r="3166" customFormat="false" ht="15" hidden="false" customHeight="false" outlineLevel="0" collapsed="false">
      <c r="A3166" s="526" t="n">
        <v>101555</v>
      </c>
      <c r="B3166" s="526" t="s">
        <v>7733</v>
      </c>
      <c r="C3166" s="526" t="s">
        <v>134</v>
      </c>
      <c r="D3166" s="527" t="n">
        <v>7.86</v>
      </c>
    </row>
    <row r="3167" customFormat="false" ht="15" hidden="false" customHeight="false" outlineLevel="0" collapsed="false">
      <c r="A3167" s="526" t="n">
        <v>101556</v>
      </c>
      <c r="B3167" s="526" t="s">
        <v>7734</v>
      </c>
      <c r="C3167" s="526" t="s">
        <v>134</v>
      </c>
      <c r="D3167" s="527" t="n">
        <v>7.08</v>
      </c>
    </row>
    <row r="3168" customFormat="false" ht="15" hidden="false" customHeight="false" outlineLevel="0" collapsed="false">
      <c r="A3168" s="526" t="n">
        <v>101560</v>
      </c>
      <c r="B3168" s="526" t="s">
        <v>7735</v>
      </c>
      <c r="C3168" s="526" t="s">
        <v>120</v>
      </c>
      <c r="D3168" s="527" t="n">
        <v>10.99</v>
      </c>
    </row>
    <row r="3169" customFormat="false" ht="15" hidden="false" customHeight="false" outlineLevel="0" collapsed="false">
      <c r="A3169" s="526" t="n">
        <v>101561</v>
      </c>
      <c r="B3169" s="526" t="s">
        <v>7736</v>
      </c>
      <c r="C3169" s="526" t="s">
        <v>120</v>
      </c>
      <c r="D3169" s="527" t="n">
        <v>17.47</v>
      </c>
    </row>
    <row r="3170" customFormat="false" ht="15" hidden="false" customHeight="false" outlineLevel="0" collapsed="false">
      <c r="A3170" s="526" t="n">
        <v>101562</v>
      </c>
      <c r="B3170" s="526" t="s">
        <v>7737</v>
      </c>
      <c r="C3170" s="526" t="s">
        <v>120</v>
      </c>
      <c r="D3170" s="527" t="n">
        <v>27.05</v>
      </c>
    </row>
    <row r="3171" customFormat="false" ht="15" hidden="false" customHeight="false" outlineLevel="0" collapsed="false">
      <c r="A3171" s="526" t="n">
        <v>101563</v>
      </c>
      <c r="B3171" s="526" t="s">
        <v>7738</v>
      </c>
      <c r="C3171" s="526" t="s">
        <v>120</v>
      </c>
      <c r="D3171" s="527" t="n">
        <v>38.19</v>
      </c>
    </row>
    <row r="3172" customFormat="false" ht="15" hidden="false" customHeight="false" outlineLevel="0" collapsed="false">
      <c r="A3172" s="526" t="n">
        <v>101564</v>
      </c>
      <c r="B3172" s="526" t="s">
        <v>7739</v>
      </c>
      <c r="C3172" s="526" t="s">
        <v>120</v>
      </c>
      <c r="D3172" s="527" t="n">
        <v>56.45</v>
      </c>
    </row>
    <row r="3173" customFormat="false" ht="15" hidden="false" customHeight="false" outlineLevel="0" collapsed="false">
      <c r="A3173" s="526" t="n">
        <v>101565</v>
      </c>
      <c r="B3173" s="526" t="s">
        <v>7740</v>
      </c>
      <c r="C3173" s="526" t="s">
        <v>120</v>
      </c>
      <c r="D3173" s="527" t="n">
        <v>78.94</v>
      </c>
    </row>
    <row r="3174" customFormat="false" ht="15" hidden="false" customHeight="false" outlineLevel="0" collapsed="false">
      <c r="A3174" s="526" t="n">
        <v>101567</v>
      </c>
      <c r="B3174" s="526" t="s">
        <v>7741</v>
      </c>
      <c r="C3174" s="526" t="s">
        <v>120</v>
      </c>
      <c r="D3174" s="527" t="n">
        <v>102.46</v>
      </c>
    </row>
    <row r="3175" customFormat="false" ht="15" hidden="false" customHeight="false" outlineLevel="0" collapsed="false">
      <c r="A3175" s="526" t="n">
        <v>101568</v>
      </c>
      <c r="B3175" s="526" t="s">
        <v>7742</v>
      </c>
      <c r="C3175" s="526" t="s">
        <v>120</v>
      </c>
      <c r="D3175" s="527" t="n">
        <v>133.97</v>
      </c>
    </row>
    <row r="3176" customFormat="false" ht="15" hidden="false" customHeight="false" outlineLevel="0" collapsed="false">
      <c r="A3176" s="526" t="n">
        <v>101626</v>
      </c>
      <c r="B3176" s="526" t="s">
        <v>7743</v>
      </c>
      <c r="C3176" s="526" t="s">
        <v>134</v>
      </c>
      <c r="D3176" s="527" t="n">
        <v>143.21</v>
      </c>
    </row>
    <row r="3177" customFormat="false" ht="15" hidden="false" customHeight="false" outlineLevel="0" collapsed="false">
      <c r="A3177" s="526" t="n">
        <v>101627</v>
      </c>
      <c r="B3177" s="526" t="s">
        <v>7744</v>
      </c>
      <c r="C3177" s="526" t="s">
        <v>134</v>
      </c>
      <c r="D3177" s="527" t="n">
        <v>221.89</v>
      </c>
    </row>
    <row r="3178" customFormat="false" ht="15" hidden="false" customHeight="false" outlineLevel="0" collapsed="false">
      <c r="A3178" s="526" t="n">
        <v>101628</v>
      </c>
      <c r="B3178" s="526" t="s">
        <v>7745</v>
      </c>
      <c r="C3178" s="526" t="s">
        <v>134</v>
      </c>
      <c r="D3178" s="527" t="n">
        <v>106.82</v>
      </c>
    </row>
    <row r="3179" customFormat="false" ht="15" hidden="false" customHeight="false" outlineLevel="0" collapsed="false">
      <c r="A3179" s="526" t="n">
        <v>101629</v>
      </c>
      <c r="B3179" s="526" t="s">
        <v>7746</v>
      </c>
      <c r="C3179" s="526" t="s">
        <v>134</v>
      </c>
      <c r="D3179" s="527" t="n">
        <v>125.56</v>
      </c>
    </row>
    <row r="3180" customFormat="false" ht="15" hidden="false" customHeight="false" outlineLevel="0" collapsed="false">
      <c r="A3180" s="526" t="n">
        <v>101630</v>
      </c>
      <c r="B3180" s="526" t="s">
        <v>7747</v>
      </c>
      <c r="C3180" s="526" t="s">
        <v>134</v>
      </c>
      <c r="D3180" s="527" t="n">
        <v>78.97</v>
      </c>
    </row>
    <row r="3181" customFormat="false" ht="15" hidden="false" customHeight="false" outlineLevel="0" collapsed="false">
      <c r="A3181" s="526" t="n">
        <v>101631</v>
      </c>
      <c r="B3181" s="526" t="s">
        <v>7748</v>
      </c>
      <c r="C3181" s="526" t="s">
        <v>134</v>
      </c>
      <c r="D3181" s="527" t="n">
        <v>36.91</v>
      </c>
    </row>
    <row r="3182" customFormat="false" ht="15" hidden="false" customHeight="false" outlineLevel="0" collapsed="false">
      <c r="A3182" s="526" t="n">
        <v>101632</v>
      </c>
      <c r="B3182" s="526" t="s">
        <v>7749</v>
      </c>
      <c r="C3182" s="526" t="s">
        <v>134</v>
      </c>
      <c r="D3182" s="527" t="n">
        <v>31.66</v>
      </c>
    </row>
    <row r="3183" customFormat="false" ht="15" hidden="false" customHeight="false" outlineLevel="0" collapsed="false">
      <c r="A3183" s="526" t="n">
        <v>101633</v>
      </c>
      <c r="B3183" s="526" t="s">
        <v>7750</v>
      </c>
      <c r="C3183" s="526" t="s">
        <v>134</v>
      </c>
      <c r="D3183" s="527" t="n">
        <v>98.11</v>
      </c>
    </row>
    <row r="3184" customFormat="false" ht="15" hidden="false" customHeight="false" outlineLevel="0" collapsed="false">
      <c r="A3184" s="526" t="n">
        <v>101636</v>
      </c>
      <c r="B3184" s="526" t="s">
        <v>7751</v>
      </c>
      <c r="C3184" s="526" t="s">
        <v>134</v>
      </c>
      <c r="D3184" s="527" t="n">
        <v>146.13</v>
      </c>
    </row>
    <row r="3185" customFormat="false" ht="15" hidden="false" customHeight="false" outlineLevel="0" collapsed="false">
      <c r="A3185" s="526" t="n">
        <v>101637</v>
      </c>
      <c r="B3185" s="526" t="s">
        <v>7752</v>
      </c>
      <c r="C3185" s="526" t="s">
        <v>134</v>
      </c>
      <c r="D3185" s="527" t="n">
        <v>140.39</v>
      </c>
    </row>
    <row r="3186" customFormat="false" ht="15" hidden="false" customHeight="false" outlineLevel="0" collapsed="false">
      <c r="A3186" s="526" t="n">
        <v>101640</v>
      </c>
      <c r="B3186" s="526" t="s">
        <v>7753</v>
      </c>
      <c r="C3186" s="526" t="s">
        <v>134</v>
      </c>
      <c r="D3186" s="527" t="n">
        <v>104.5</v>
      </c>
    </row>
    <row r="3187" customFormat="false" ht="15" hidden="false" customHeight="false" outlineLevel="0" collapsed="false">
      <c r="A3187" s="526" t="n">
        <v>101641</v>
      </c>
      <c r="B3187" s="526" t="s">
        <v>7754</v>
      </c>
      <c r="C3187" s="526" t="s">
        <v>134</v>
      </c>
      <c r="D3187" s="527" t="n">
        <v>54.04</v>
      </c>
    </row>
    <row r="3188" customFormat="false" ht="15" hidden="false" customHeight="false" outlineLevel="0" collapsed="false">
      <c r="A3188" s="526" t="n">
        <v>101642</v>
      </c>
      <c r="B3188" s="526" t="s">
        <v>7755</v>
      </c>
      <c r="C3188" s="526" t="s">
        <v>134</v>
      </c>
      <c r="D3188" s="527" t="n">
        <v>27.02</v>
      </c>
    </row>
    <row r="3189" customFormat="false" ht="15" hidden="false" customHeight="false" outlineLevel="0" collapsed="false">
      <c r="A3189" s="526" t="n">
        <v>101643</v>
      </c>
      <c r="B3189" s="526" t="s">
        <v>7756</v>
      </c>
      <c r="C3189" s="526" t="s">
        <v>134</v>
      </c>
      <c r="D3189" s="527" t="n">
        <v>47.14</v>
      </c>
    </row>
    <row r="3190" customFormat="false" ht="15" hidden="false" customHeight="false" outlineLevel="0" collapsed="false">
      <c r="A3190" s="526" t="n">
        <v>101644</v>
      </c>
      <c r="B3190" s="526" t="s">
        <v>7757</v>
      </c>
      <c r="C3190" s="526" t="s">
        <v>134</v>
      </c>
      <c r="D3190" s="527" t="n">
        <v>63.86</v>
      </c>
    </row>
    <row r="3191" customFormat="false" ht="15" hidden="false" customHeight="false" outlineLevel="0" collapsed="false">
      <c r="A3191" s="526" t="n">
        <v>101648</v>
      </c>
      <c r="B3191" s="526" t="s">
        <v>7758</v>
      </c>
      <c r="C3191" s="526" t="s">
        <v>134</v>
      </c>
      <c r="D3191" s="527" t="n">
        <v>57.01</v>
      </c>
    </row>
    <row r="3192" customFormat="false" ht="15" hidden="false" customHeight="false" outlineLevel="0" collapsed="false">
      <c r="A3192" s="526" t="n">
        <v>101649</v>
      </c>
      <c r="B3192" s="526" t="s">
        <v>7759</v>
      </c>
      <c r="C3192" s="526" t="s">
        <v>134</v>
      </c>
      <c r="D3192" s="527" t="n">
        <v>65.72</v>
      </c>
    </row>
    <row r="3193" customFormat="false" ht="15" hidden="false" customHeight="false" outlineLevel="0" collapsed="false">
      <c r="A3193" s="526" t="n">
        <v>101650</v>
      </c>
      <c r="B3193" s="526" t="s">
        <v>7760</v>
      </c>
      <c r="C3193" s="526" t="s">
        <v>134</v>
      </c>
      <c r="D3193" s="527" t="n">
        <v>76.41</v>
      </c>
    </row>
    <row r="3194" customFormat="false" ht="15" hidden="false" customHeight="false" outlineLevel="0" collapsed="false">
      <c r="A3194" s="526" t="n">
        <v>101651</v>
      </c>
      <c r="B3194" s="526" t="s">
        <v>7761</v>
      </c>
      <c r="C3194" s="526" t="s">
        <v>134</v>
      </c>
      <c r="D3194" s="527" t="n">
        <v>68.45</v>
      </c>
    </row>
    <row r="3195" customFormat="false" ht="15" hidden="false" customHeight="false" outlineLevel="0" collapsed="false">
      <c r="A3195" s="526" t="n">
        <v>101652</v>
      </c>
      <c r="B3195" s="526" t="s">
        <v>7762</v>
      </c>
      <c r="C3195" s="526" t="s">
        <v>134</v>
      </c>
      <c r="D3195" s="527" t="n">
        <v>443.05</v>
      </c>
    </row>
    <row r="3196" customFormat="false" ht="15" hidden="false" customHeight="false" outlineLevel="0" collapsed="false">
      <c r="A3196" s="526" t="n">
        <v>101653</v>
      </c>
      <c r="B3196" s="526" t="s">
        <v>7763</v>
      </c>
      <c r="C3196" s="526" t="s">
        <v>134</v>
      </c>
      <c r="D3196" s="527" t="n">
        <v>257.62</v>
      </c>
    </row>
    <row r="3197" customFormat="false" ht="15" hidden="false" customHeight="false" outlineLevel="0" collapsed="false">
      <c r="A3197" s="526" t="n">
        <v>101654</v>
      </c>
      <c r="B3197" s="526" t="s">
        <v>7764</v>
      </c>
      <c r="C3197" s="526" t="s">
        <v>134</v>
      </c>
      <c r="D3197" s="527" t="n">
        <v>257.25</v>
      </c>
    </row>
    <row r="3198" customFormat="false" ht="15" hidden="false" customHeight="false" outlineLevel="0" collapsed="false">
      <c r="A3198" s="526" t="n">
        <v>101655</v>
      </c>
      <c r="B3198" s="526" t="s">
        <v>7765</v>
      </c>
      <c r="C3198" s="526" t="s">
        <v>134</v>
      </c>
      <c r="D3198" s="527" t="n">
        <v>409.51</v>
      </c>
    </row>
    <row r="3199" customFormat="false" ht="15" hidden="false" customHeight="false" outlineLevel="0" collapsed="false">
      <c r="A3199" s="526" t="n">
        <v>101656</v>
      </c>
      <c r="B3199" s="526" t="s">
        <v>7766</v>
      </c>
      <c r="C3199" s="526" t="s">
        <v>134</v>
      </c>
      <c r="D3199" s="527" t="n">
        <v>445.06</v>
      </c>
    </row>
    <row r="3200" customFormat="false" ht="15" hidden="false" customHeight="false" outlineLevel="0" collapsed="false">
      <c r="A3200" s="526" t="n">
        <v>101657</v>
      </c>
      <c r="B3200" s="526" t="s">
        <v>7767</v>
      </c>
      <c r="C3200" s="526" t="s">
        <v>134</v>
      </c>
      <c r="D3200" s="527" t="n">
        <v>520.79</v>
      </c>
    </row>
    <row r="3201" customFormat="false" ht="15" hidden="false" customHeight="false" outlineLevel="0" collapsed="false">
      <c r="A3201" s="526" t="n">
        <v>101658</v>
      </c>
      <c r="B3201" s="526" t="s">
        <v>7768</v>
      </c>
      <c r="C3201" s="526" t="s">
        <v>134</v>
      </c>
      <c r="D3201" s="527" t="n">
        <v>676.5</v>
      </c>
    </row>
    <row r="3202" customFormat="false" ht="15" hidden="false" customHeight="false" outlineLevel="0" collapsed="false">
      <c r="A3202" s="526" t="n">
        <v>101659</v>
      </c>
      <c r="B3202" s="526" t="s">
        <v>7769</v>
      </c>
      <c r="C3202" s="526" t="s">
        <v>134</v>
      </c>
      <c r="D3202" s="527" t="n">
        <v>773.35</v>
      </c>
    </row>
    <row r="3203" customFormat="false" ht="15" hidden="false" customHeight="false" outlineLevel="0" collapsed="false">
      <c r="A3203" s="526" t="n">
        <v>101660</v>
      </c>
      <c r="B3203" s="526" t="s">
        <v>7770</v>
      </c>
      <c r="C3203" s="526" t="s">
        <v>134</v>
      </c>
      <c r="D3203" s="528" t="n">
        <v>1230.52</v>
      </c>
    </row>
    <row r="3204" customFormat="false" ht="15" hidden="false" customHeight="false" outlineLevel="0" collapsed="false">
      <c r="A3204" s="526" t="n">
        <v>101661</v>
      </c>
      <c r="B3204" s="526" t="s">
        <v>7771</v>
      </c>
      <c r="C3204" s="526" t="s">
        <v>134</v>
      </c>
      <c r="D3204" s="527" t="n">
        <v>115.97</v>
      </c>
    </row>
    <row r="3205" customFormat="false" ht="15" hidden="false" customHeight="false" outlineLevel="0" collapsed="false">
      <c r="A3205" s="526" t="n">
        <v>101662</v>
      </c>
      <c r="B3205" s="526" t="s">
        <v>7772</v>
      </c>
      <c r="C3205" s="526" t="s">
        <v>134</v>
      </c>
      <c r="D3205" s="527" t="n">
        <v>615.78</v>
      </c>
    </row>
    <row r="3206" customFormat="false" ht="15" hidden="false" customHeight="false" outlineLevel="0" collapsed="false">
      <c r="A3206" s="526" t="n">
        <v>101663</v>
      </c>
      <c r="B3206" s="526" t="s">
        <v>7773</v>
      </c>
      <c r="C3206" s="526" t="s">
        <v>134</v>
      </c>
      <c r="D3206" s="527" t="n">
        <v>26.32</v>
      </c>
    </row>
    <row r="3207" customFormat="false" ht="15" hidden="false" customHeight="false" outlineLevel="0" collapsed="false">
      <c r="A3207" s="526" t="n">
        <v>101664</v>
      </c>
      <c r="B3207" s="526" t="s">
        <v>7774</v>
      </c>
      <c r="C3207" s="526" t="s">
        <v>134</v>
      </c>
      <c r="D3207" s="527" t="n">
        <v>27.59</v>
      </c>
    </row>
    <row r="3208" customFormat="false" ht="15" hidden="false" customHeight="false" outlineLevel="0" collapsed="false">
      <c r="A3208" s="526" t="n">
        <v>101665</v>
      </c>
      <c r="B3208" s="526" t="s">
        <v>7775</v>
      </c>
      <c r="C3208" s="526" t="s">
        <v>134</v>
      </c>
      <c r="D3208" s="527" t="n">
        <v>33.04</v>
      </c>
    </row>
    <row r="3209" customFormat="false" ht="15" hidden="false" customHeight="false" outlineLevel="0" collapsed="false">
      <c r="A3209" s="526" t="n">
        <v>101666</v>
      </c>
      <c r="B3209" s="526" t="s">
        <v>7776</v>
      </c>
      <c r="C3209" s="526" t="s">
        <v>134</v>
      </c>
      <c r="D3209" s="527" t="n">
        <v>359.12</v>
      </c>
    </row>
    <row r="3210" customFormat="false" ht="15" hidden="false" customHeight="false" outlineLevel="0" collapsed="false">
      <c r="A3210" s="526" t="n">
        <v>102085</v>
      </c>
      <c r="B3210" s="526" t="s">
        <v>7777</v>
      </c>
      <c r="C3210" s="526" t="s">
        <v>134</v>
      </c>
      <c r="D3210" s="527" t="n">
        <v>169.93</v>
      </c>
    </row>
    <row r="3211" customFormat="false" ht="15" hidden="false" customHeight="false" outlineLevel="0" collapsed="false">
      <c r="A3211" s="526" t="n">
        <v>100578</v>
      </c>
      <c r="B3211" s="526" t="s">
        <v>7778</v>
      </c>
      <c r="C3211" s="526" t="s">
        <v>134</v>
      </c>
      <c r="D3211" s="527" t="n">
        <v>515</v>
      </c>
    </row>
    <row r="3212" customFormat="false" ht="15" hidden="false" customHeight="false" outlineLevel="0" collapsed="false">
      <c r="A3212" s="526" t="n">
        <v>100579</v>
      </c>
      <c r="B3212" s="526" t="s">
        <v>7779</v>
      </c>
      <c r="C3212" s="526" t="s">
        <v>134</v>
      </c>
      <c r="D3212" s="527" t="n">
        <v>565.44</v>
      </c>
    </row>
    <row r="3213" customFormat="false" ht="15" hidden="false" customHeight="false" outlineLevel="0" collapsed="false">
      <c r="A3213" s="526" t="n">
        <v>100580</v>
      </c>
      <c r="B3213" s="526" t="s">
        <v>7780</v>
      </c>
      <c r="C3213" s="526" t="s">
        <v>134</v>
      </c>
      <c r="D3213" s="527" t="n">
        <v>612.25</v>
      </c>
    </row>
    <row r="3214" customFormat="false" ht="15" hidden="false" customHeight="false" outlineLevel="0" collapsed="false">
      <c r="A3214" s="526" t="n">
        <v>100581</v>
      </c>
      <c r="B3214" s="526" t="s">
        <v>7781</v>
      </c>
      <c r="C3214" s="526" t="s">
        <v>134</v>
      </c>
      <c r="D3214" s="527" t="n">
        <v>590.45</v>
      </c>
    </row>
    <row r="3215" customFormat="false" ht="15" hidden="false" customHeight="false" outlineLevel="0" collapsed="false">
      <c r="A3215" s="526" t="n">
        <v>100582</v>
      </c>
      <c r="B3215" s="526" t="s">
        <v>7782</v>
      </c>
      <c r="C3215" s="526" t="s">
        <v>134</v>
      </c>
      <c r="D3215" s="527" t="n">
        <v>674.73</v>
      </c>
    </row>
    <row r="3216" customFormat="false" ht="15" hidden="false" customHeight="false" outlineLevel="0" collapsed="false">
      <c r="A3216" s="526" t="n">
        <v>100583</v>
      </c>
      <c r="B3216" s="526" t="s">
        <v>7783</v>
      </c>
      <c r="C3216" s="526" t="s">
        <v>134</v>
      </c>
      <c r="D3216" s="527" t="n">
        <v>617</v>
      </c>
    </row>
    <row r="3217" customFormat="false" ht="15" hidden="false" customHeight="false" outlineLevel="0" collapsed="false">
      <c r="A3217" s="526" t="n">
        <v>100584</v>
      </c>
      <c r="B3217" s="526" t="s">
        <v>7784</v>
      </c>
      <c r="C3217" s="526" t="s">
        <v>134</v>
      </c>
      <c r="D3217" s="527" t="n">
        <v>667.73</v>
      </c>
    </row>
    <row r="3218" customFormat="false" ht="15" hidden="false" customHeight="false" outlineLevel="0" collapsed="false">
      <c r="A3218" s="526" t="n">
        <v>100585</v>
      </c>
      <c r="B3218" s="526" t="s">
        <v>7785</v>
      </c>
      <c r="C3218" s="526" t="s">
        <v>134</v>
      </c>
      <c r="D3218" s="527" t="n">
        <v>668.79</v>
      </c>
    </row>
    <row r="3219" customFormat="false" ht="15" hidden="false" customHeight="false" outlineLevel="0" collapsed="false">
      <c r="A3219" s="526" t="n">
        <v>100586</v>
      </c>
      <c r="B3219" s="526" t="s">
        <v>7786</v>
      </c>
      <c r="C3219" s="526" t="s">
        <v>134</v>
      </c>
      <c r="D3219" s="527" t="n">
        <v>749.69</v>
      </c>
    </row>
    <row r="3220" customFormat="false" ht="15" hidden="false" customHeight="false" outlineLevel="0" collapsed="false">
      <c r="A3220" s="526" t="n">
        <v>100587</v>
      </c>
      <c r="B3220" s="526" t="s">
        <v>7787</v>
      </c>
      <c r="C3220" s="526" t="s">
        <v>134</v>
      </c>
      <c r="D3220" s="527" t="n">
        <v>722.17</v>
      </c>
    </row>
    <row r="3221" customFormat="false" ht="15" hidden="false" customHeight="false" outlineLevel="0" collapsed="false">
      <c r="A3221" s="526" t="n">
        <v>100588</v>
      </c>
      <c r="B3221" s="526" t="s">
        <v>7788</v>
      </c>
      <c r="C3221" s="526" t="s">
        <v>134</v>
      </c>
      <c r="D3221" s="527" t="n">
        <v>785.06</v>
      </c>
    </row>
    <row r="3222" customFormat="false" ht="15" hidden="false" customHeight="false" outlineLevel="0" collapsed="false">
      <c r="A3222" s="526" t="n">
        <v>100589</v>
      </c>
      <c r="B3222" s="526" t="s">
        <v>7789</v>
      </c>
      <c r="C3222" s="526" t="s">
        <v>134</v>
      </c>
      <c r="D3222" s="527" t="n">
        <v>792.29</v>
      </c>
    </row>
    <row r="3223" customFormat="false" ht="15" hidden="false" customHeight="false" outlineLevel="0" collapsed="false">
      <c r="A3223" s="526" t="n">
        <v>100590</v>
      </c>
      <c r="B3223" s="526" t="s">
        <v>7790</v>
      </c>
      <c r="C3223" s="526" t="s">
        <v>134</v>
      </c>
      <c r="D3223" s="527" t="n">
        <v>854.31</v>
      </c>
    </row>
    <row r="3224" customFormat="false" ht="15" hidden="false" customHeight="false" outlineLevel="0" collapsed="false">
      <c r="A3224" s="526" t="n">
        <v>100591</v>
      </c>
      <c r="B3224" s="526" t="s">
        <v>7791</v>
      </c>
      <c r="C3224" s="526" t="s">
        <v>134</v>
      </c>
      <c r="D3224" s="527" t="n">
        <v>792.11</v>
      </c>
    </row>
    <row r="3225" customFormat="false" ht="15" hidden="false" customHeight="false" outlineLevel="0" collapsed="false">
      <c r="A3225" s="526" t="n">
        <v>100592</v>
      </c>
      <c r="B3225" s="526" t="s">
        <v>7792</v>
      </c>
      <c r="C3225" s="526" t="s">
        <v>134</v>
      </c>
      <c r="D3225" s="527" t="n">
        <v>843.54</v>
      </c>
    </row>
    <row r="3226" customFormat="false" ht="15" hidden="false" customHeight="false" outlineLevel="0" collapsed="false">
      <c r="A3226" s="526" t="n">
        <v>100593</v>
      </c>
      <c r="B3226" s="526" t="s">
        <v>7793</v>
      </c>
      <c r="C3226" s="526" t="s">
        <v>134</v>
      </c>
      <c r="D3226" s="527" t="n">
        <v>848.32</v>
      </c>
    </row>
    <row r="3227" customFormat="false" ht="15" hidden="false" customHeight="false" outlineLevel="0" collapsed="false">
      <c r="A3227" s="526" t="n">
        <v>100594</v>
      </c>
      <c r="B3227" s="526" t="s">
        <v>7794</v>
      </c>
      <c r="C3227" s="526" t="s">
        <v>134</v>
      </c>
      <c r="D3227" s="527" t="n">
        <v>935.61</v>
      </c>
    </row>
    <row r="3228" customFormat="false" ht="15" hidden="false" customHeight="false" outlineLevel="0" collapsed="false">
      <c r="A3228" s="526" t="n">
        <v>100595</v>
      </c>
      <c r="B3228" s="526" t="s">
        <v>7795</v>
      </c>
      <c r="C3228" s="526" t="s">
        <v>134</v>
      </c>
      <c r="D3228" s="528" t="n">
        <v>1016.87</v>
      </c>
    </row>
    <row r="3229" customFormat="false" ht="15" hidden="false" customHeight="false" outlineLevel="0" collapsed="false">
      <c r="A3229" s="526" t="n">
        <v>100596</v>
      </c>
      <c r="B3229" s="526" t="s">
        <v>7796</v>
      </c>
      <c r="C3229" s="526" t="s">
        <v>134</v>
      </c>
      <c r="D3229" s="528" t="n">
        <v>1134.75</v>
      </c>
    </row>
    <row r="3230" customFormat="false" ht="15" hidden="false" customHeight="false" outlineLevel="0" collapsed="false">
      <c r="A3230" s="526" t="n">
        <v>100597</v>
      </c>
      <c r="B3230" s="526" t="s">
        <v>7797</v>
      </c>
      <c r="C3230" s="526" t="s">
        <v>134</v>
      </c>
      <c r="D3230" s="528" t="n">
        <v>1169.3</v>
      </c>
    </row>
    <row r="3231" customFormat="false" ht="15" hidden="false" customHeight="false" outlineLevel="0" collapsed="false">
      <c r="A3231" s="526" t="n">
        <v>100598</v>
      </c>
      <c r="B3231" s="526" t="s">
        <v>7798</v>
      </c>
      <c r="C3231" s="526" t="s">
        <v>134</v>
      </c>
      <c r="D3231" s="528" t="n">
        <v>1266.5</v>
      </c>
    </row>
    <row r="3232" customFormat="false" ht="15" hidden="false" customHeight="false" outlineLevel="0" collapsed="false">
      <c r="A3232" s="526" t="n">
        <v>100599</v>
      </c>
      <c r="B3232" s="526" t="s">
        <v>7799</v>
      </c>
      <c r="C3232" s="526" t="s">
        <v>134</v>
      </c>
      <c r="D3232" s="527" t="n">
        <v>552.15</v>
      </c>
    </row>
    <row r="3233" customFormat="false" ht="15" hidden="false" customHeight="false" outlineLevel="0" collapsed="false">
      <c r="A3233" s="526" t="n">
        <v>100600</v>
      </c>
      <c r="B3233" s="526" t="s">
        <v>7800</v>
      </c>
      <c r="C3233" s="526" t="s">
        <v>134</v>
      </c>
      <c r="D3233" s="527" t="n">
        <v>656.75</v>
      </c>
    </row>
    <row r="3234" customFormat="false" ht="15" hidden="false" customHeight="false" outlineLevel="0" collapsed="false">
      <c r="A3234" s="526" t="n">
        <v>100601</v>
      </c>
      <c r="B3234" s="526" t="s">
        <v>7801</v>
      </c>
      <c r="C3234" s="526" t="s">
        <v>134</v>
      </c>
      <c r="D3234" s="527" t="n">
        <v>839.63</v>
      </c>
    </row>
    <row r="3235" customFormat="false" ht="15" hidden="false" customHeight="false" outlineLevel="0" collapsed="false">
      <c r="A3235" s="526" t="n">
        <v>100602</v>
      </c>
      <c r="B3235" s="526" t="s">
        <v>7802</v>
      </c>
      <c r="C3235" s="526" t="s">
        <v>134</v>
      </c>
      <c r="D3235" s="528" t="n">
        <v>1067.73</v>
      </c>
    </row>
    <row r="3236" customFormat="false" ht="15" hidden="false" customHeight="false" outlineLevel="0" collapsed="false">
      <c r="A3236" s="526" t="n">
        <v>100603</v>
      </c>
      <c r="B3236" s="526" t="s">
        <v>7803</v>
      </c>
      <c r="C3236" s="526" t="s">
        <v>134</v>
      </c>
      <c r="D3236" s="528" t="n">
        <v>1652.22</v>
      </c>
    </row>
    <row r="3237" customFormat="false" ht="15" hidden="false" customHeight="false" outlineLevel="0" collapsed="false">
      <c r="A3237" s="526" t="n">
        <v>100604</v>
      </c>
      <c r="B3237" s="526" t="s">
        <v>7804</v>
      </c>
      <c r="C3237" s="526" t="s">
        <v>134</v>
      </c>
      <c r="D3237" s="527" t="n">
        <v>696.22</v>
      </c>
    </row>
    <row r="3238" customFormat="false" ht="15" hidden="false" customHeight="false" outlineLevel="0" collapsed="false">
      <c r="A3238" s="526" t="n">
        <v>100605</v>
      </c>
      <c r="B3238" s="526" t="s">
        <v>7805</v>
      </c>
      <c r="C3238" s="526" t="s">
        <v>134</v>
      </c>
      <c r="D3238" s="528" t="n">
        <v>1115.53</v>
      </c>
    </row>
    <row r="3239" customFormat="false" ht="15" hidden="false" customHeight="false" outlineLevel="0" collapsed="false">
      <c r="A3239" s="526" t="n">
        <v>100606</v>
      </c>
      <c r="B3239" s="526" t="s">
        <v>7806</v>
      </c>
      <c r="C3239" s="526" t="s">
        <v>134</v>
      </c>
      <c r="D3239" s="528" t="n">
        <v>1710.64</v>
      </c>
    </row>
    <row r="3240" customFormat="false" ht="15" hidden="false" customHeight="false" outlineLevel="0" collapsed="false">
      <c r="A3240" s="526" t="n">
        <v>100607</v>
      </c>
      <c r="B3240" s="526" t="s">
        <v>7807</v>
      </c>
      <c r="C3240" s="526" t="s">
        <v>134</v>
      </c>
      <c r="D3240" s="527" t="n">
        <v>714.88</v>
      </c>
    </row>
    <row r="3241" customFormat="false" ht="15" hidden="false" customHeight="false" outlineLevel="0" collapsed="false">
      <c r="A3241" s="526" t="n">
        <v>100608</v>
      </c>
      <c r="B3241" s="526" t="s">
        <v>7808</v>
      </c>
      <c r="C3241" s="526" t="s">
        <v>134</v>
      </c>
      <c r="D3241" s="528" t="n">
        <v>1139.11</v>
      </c>
    </row>
    <row r="3242" customFormat="false" ht="15" hidden="false" customHeight="false" outlineLevel="0" collapsed="false">
      <c r="A3242" s="526" t="n">
        <v>100609</v>
      </c>
      <c r="B3242" s="526" t="s">
        <v>7809</v>
      </c>
      <c r="C3242" s="526" t="s">
        <v>134</v>
      </c>
      <c r="D3242" s="528" t="n">
        <v>1741.75</v>
      </c>
    </row>
    <row r="3243" customFormat="false" ht="15" hidden="false" customHeight="false" outlineLevel="0" collapsed="false">
      <c r="A3243" s="526" t="n">
        <v>100610</v>
      </c>
      <c r="B3243" s="526" t="s">
        <v>7810</v>
      </c>
      <c r="C3243" s="526" t="s">
        <v>134</v>
      </c>
      <c r="D3243" s="527" t="n">
        <v>733.52</v>
      </c>
    </row>
    <row r="3244" customFormat="false" ht="15" hidden="false" customHeight="false" outlineLevel="0" collapsed="false">
      <c r="A3244" s="526" t="n">
        <v>100611</v>
      </c>
      <c r="B3244" s="526" t="s">
        <v>7811</v>
      </c>
      <c r="C3244" s="526" t="s">
        <v>134</v>
      </c>
      <c r="D3244" s="527" t="n">
        <v>923.74</v>
      </c>
    </row>
    <row r="3245" customFormat="false" ht="15" hidden="false" customHeight="false" outlineLevel="0" collapsed="false">
      <c r="A3245" s="526" t="n">
        <v>100612</v>
      </c>
      <c r="B3245" s="526" t="s">
        <v>7812</v>
      </c>
      <c r="C3245" s="526" t="s">
        <v>134</v>
      </c>
      <c r="D3245" s="528" t="n">
        <v>1162.18</v>
      </c>
    </row>
    <row r="3246" customFormat="false" ht="15" hidden="false" customHeight="false" outlineLevel="0" collapsed="false">
      <c r="A3246" s="526" t="n">
        <v>100613</v>
      </c>
      <c r="B3246" s="526" t="s">
        <v>7813</v>
      </c>
      <c r="C3246" s="526" t="s">
        <v>134</v>
      </c>
      <c r="D3246" s="528" t="n">
        <v>1772.02</v>
      </c>
    </row>
    <row r="3247" customFormat="false" ht="15" hidden="false" customHeight="false" outlineLevel="0" collapsed="false">
      <c r="A3247" s="526" t="n">
        <v>100614</v>
      </c>
      <c r="B3247" s="526" t="s">
        <v>7814</v>
      </c>
      <c r="C3247" s="526" t="s">
        <v>134</v>
      </c>
      <c r="D3247" s="527" t="n">
        <v>965.03</v>
      </c>
    </row>
    <row r="3248" customFormat="false" ht="15" hidden="false" customHeight="false" outlineLevel="0" collapsed="false">
      <c r="A3248" s="526" t="n">
        <v>100615</v>
      </c>
      <c r="B3248" s="526" t="s">
        <v>7815</v>
      </c>
      <c r="C3248" s="526" t="s">
        <v>134</v>
      </c>
      <c r="D3248" s="528" t="n">
        <v>1207.86</v>
      </c>
    </row>
    <row r="3249" customFormat="false" ht="15" hidden="false" customHeight="false" outlineLevel="0" collapsed="false">
      <c r="A3249" s="526" t="n">
        <v>100616</v>
      </c>
      <c r="B3249" s="526" t="s">
        <v>7816</v>
      </c>
      <c r="C3249" s="526" t="s">
        <v>134</v>
      </c>
      <c r="D3249" s="528" t="n">
        <v>1835.38</v>
      </c>
    </row>
    <row r="3250" customFormat="false" ht="15" hidden="false" customHeight="false" outlineLevel="0" collapsed="false">
      <c r="A3250" s="526" t="n">
        <v>100617</v>
      </c>
      <c r="B3250" s="526" t="s">
        <v>7817</v>
      </c>
      <c r="C3250" s="526" t="s">
        <v>134</v>
      </c>
      <c r="D3250" s="528" t="n">
        <v>1253.23</v>
      </c>
    </row>
    <row r="3251" customFormat="false" ht="15" hidden="false" customHeight="false" outlineLevel="0" collapsed="false">
      <c r="A3251" s="526" t="n">
        <v>100618</v>
      </c>
      <c r="B3251" s="526" t="s">
        <v>7818</v>
      </c>
      <c r="C3251" s="526" t="s">
        <v>134</v>
      </c>
      <c r="D3251" s="528" t="n">
        <v>1907.53</v>
      </c>
    </row>
    <row r="3252" customFormat="false" ht="15" hidden="false" customHeight="false" outlineLevel="0" collapsed="false">
      <c r="A3252" s="526" t="n">
        <v>100619</v>
      </c>
      <c r="B3252" s="526" t="s">
        <v>7819</v>
      </c>
      <c r="C3252" s="526" t="s">
        <v>134</v>
      </c>
      <c r="D3252" s="527" t="n">
        <v>585.46</v>
      </c>
    </row>
    <row r="3253" customFormat="false" ht="15" hidden="false" customHeight="false" outlineLevel="0" collapsed="false">
      <c r="A3253" s="526" t="n">
        <v>100620</v>
      </c>
      <c r="B3253" s="526" t="s">
        <v>7820</v>
      </c>
      <c r="C3253" s="526" t="s">
        <v>134</v>
      </c>
      <c r="D3253" s="528" t="n">
        <v>2788.38</v>
      </c>
    </row>
    <row r="3254" customFormat="false" ht="15" hidden="false" customHeight="false" outlineLevel="0" collapsed="false">
      <c r="A3254" s="526" t="n">
        <v>100621</v>
      </c>
      <c r="B3254" s="526" t="s">
        <v>7821</v>
      </c>
      <c r="C3254" s="526" t="s">
        <v>134</v>
      </c>
      <c r="D3254" s="528" t="n">
        <v>3224.21</v>
      </c>
    </row>
    <row r="3255" customFormat="false" ht="15" hidden="false" customHeight="false" outlineLevel="0" collapsed="false">
      <c r="A3255" s="526" t="n">
        <v>100622</v>
      </c>
      <c r="B3255" s="526" t="s">
        <v>138</v>
      </c>
      <c r="C3255" s="526" t="s">
        <v>134</v>
      </c>
      <c r="D3255" s="528" t="n">
        <v>2457.37</v>
      </c>
    </row>
    <row r="3256" customFormat="false" ht="15" hidden="false" customHeight="false" outlineLevel="0" collapsed="false">
      <c r="A3256" s="526" t="n">
        <v>100623</v>
      </c>
      <c r="B3256" s="526" t="s">
        <v>7822</v>
      </c>
      <c r="C3256" s="526" t="s">
        <v>134</v>
      </c>
      <c r="D3256" s="528" t="n">
        <v>2625.91</v>
      </c>
    </row>
    <row r="3257" customFormat="false" ht="15" hidden="false" customHeight="false" outlineLevel="0" collapsed="false">
      <c r="A3257" s="526" t="n">
        <v>97600</v>
      </c>
      <c r="B3257" s="526" t="s">
        <v>7823</v>
      </c>
      <c r="C3257" s="526" t="s">
        <v>134</v>
      </c>
      <c r="D3257" s="527" t="n">
        <v>432.07</v>
      </c>
    </row>
    <row r="3258" customFormat="false" ht="15" hidden="false" customHeight="false" outlineLevel="0" collapsed="false">
      <c r="A3258" s="526" t="n">
        <v>97601</v>
      </c>
      <c r="B3258" s="526" t="s">
        <v>7824</v>
      </c>
      <c r="C3258" s="526" t="s">
        <v>134</v>
      </c>
      <c r="D3258" s="527" t="n">
        <v>452.19</v>
      </c>
    </row>
    <row r="3259" customFormat="false" ht="15" hidden="false" customHeight="false" outlineLevel="0" collapsed="false">
      <c r="A3259" s="526" t="n">
        <v>97605</v>
      </c>
      <c r="B3259" s="526" t="s">
        <v>7825</v>
      </c>
      <c r="C3259" s="526" t="s">
        <v>134</v>
      </c>
      <c r="D3259" s="527" t="n">
        <v>79.59</v>
      </c>
    </row>
    <row r="3260" customFormat="false" ht="15" hidden="false" customHeight="false" outlineLevel="0" collapsed="false">
      <c r="A3260" s="526" t="n">
        <v>97606</v>
      </c>
      <c r="B3260" s="526" t="s">
        <v>7826</v>
      </c>
      <c r="C3260" s="526" t="s">
        <v>134</v>
      </c>
      <c r="D3260" s="527" t="n">
        <v>89.5</v>
      </c>
    </row>
    <row r="3261" customFormat="false" ht="15" hidden="false" customHeight="false" outlineLevel="0" collapsed="false">
      <c r="A3261" s="526" t="n">
        <v>97607</v>
      </c>
      <c r="B3261" s="526" t="s">
        <v>7827</v>
      </c>
      <c r="C3261" s="526" t="s">
        <v>134</v>
      </c>
      <c r="D3261" s="527" t="n">
        <v>95.86</v>
      </c>
    </row>
    <row r="3262" customFormat="false" ht="15" hidden="false" customHeight="false" outlineLevel="0" collapsed="false">
      <c r="A3262" s="526" t="n">
        <v>97608</v>
      </c>
      <c r="B3262" s="526" t="s">
        <v>7828</v>
      </c>
      <c r="C3262" s="526" t="s">
        <v>134</v>
      </c>
      <c r="D3262" s="527" t="n">
        <v>105.77</v>
      </c>
    </row>
    <row r="3263" customFormat="false" ht="15" hidden="false" customHeight="false" outlineLevel="0" collapsed="false">
      <c r="A3263" s="526" t="n">
        <v>102102</v>
      </c>
      <c r="B3263" s="526" t="s">
        <v>7829</v>
      </c>
      <c r="C3263" s="526" t="s">
        <v>134</v>
      </c>
      <c r="D3263" s="528" t="n">
        <v>10810.73</v>
      </c>
    </row>
    <row r="3264" customFormat="false" ht="15" hidden="false" customHeight="false" outlineLevel="0" collapsed="false">
      <c r="A3264" s="526" t="n">
        <v>102103</v>
      </c>
      <c r="B3264" s="526" t="s">
        <v>7830</v>
      </c>
      <c r="C3264" s="526" t="s">
        <v>134</v>
      </c>
      <c r="D3264" s="528" t="n">
        <v>12034.08</v>
      </c>
    </row>
    <row r="3265" customFormat="false" ht="15" hidden="false" customHeight="false" outlineLevel="0" collapsed="false">
      <c r="A3265" s="526" t="n">
        <v>102104</v>
      </c>
      <c r="B3265" s="526" t="s">
        <v>7831</v>
      </c>
      <c r="C3265" s="526" t="s">
        <v>134</v>
      </c>
      <c r="D3265" s="528" t="n">
        <v>15445.53</v>
      </c>
    </row>
    <row r="3266" customFormat="false" ht="15" hidden="false" customHeight="false" outlineLevel="0" collapsed="false">
      <c r="A3266" s="526" t="n">
        <v>102105</v>
      </c>
      <c r="B3266" s="526" t="s">
        <v>7832</v>
      </c>
      <c r="C3266" s="526" t="s">
        <v>134</v>
      </c>
      <c r="D3266" s="528" t="n">
        <v>18990.18</v>
      </c>
    </row>
    <row r="3267" customFormat="false" ht="15" hidden="false" customHeight="false" outlineLevel="0" collapsed="false">
      <c r="A3267" s="526" t="n">
        <v>102106</v>
      </c>
      <c r="B3267" s="526" t="s">
        <v>7833</v>
      </c>
      <c r="C3267" s="526" t="s">
        <v>134</v>
      </c>
      <c r="D3267" s="528" t="n">
        <v>23828.77</v>
      </c>
    </row>
    <row r="3268" customFormat="false" ht="15" hidden="false" customHeight="false" outlineLevel="0" collapsed="false">
      <c r="A3268" s="526" t="n">
        <v>102107</v>
      </c>
      <c r="B3268" s="526" t="s">
        <v>7834</v>
      </c>
      <c r="C3268" s="526" t="s">
        <v>134</v>
      </c>
      <c r="D3268" s="528" t="n">
        <v>33262.23</v>
      </c>
    </row>
    <row r="3269" customFormat="false" ht="15" hidden="false" customHeight="false" outlineLevel="0" collapsed="false">
      <c r="A3269" s="526" t="n">
        <v>102108</v>
      </c>
      <c r="B3269" s="526" t="s">
        <v>7835</v>
      </c>
      <c r="C3269" s="526" t="s">
        <v>134</v>
      </c>
      <c r="D3269" s="528" t="n">
        <v>38738.92</v>
      </c>
    </row>
    <row r="3270" customFormat="false" ht="15" hidden="false" customHeight="false" outlineLevel="0" collapsed="false">
      <c r="A3270" s="526" t="n">
        <v>102109</v>
      </c>
      <c r="B3270" s="526" t="s">
        <v>7836</v>
      </c>
      <c r="C3270" s="526" t="s">
        <v>134</v>
      </c>
      <c r="D3270" s="527" t="n">
        <v>67.13</v>
      </c>
    </row>
    <row r="3271" customFormat="false" ht="15" hidden="false" customHeight="false" outlineLevel="0" collapsed="false">
      <c r="A3271" s="526" t="n">
        <v>102110</v>
      </c>
      <c r="B3271" s="526" t="s">
        <v>7837</v>
      </c>
      <c r="C3271" s="526" t="s">
        <v>134</v>
      </c>
      <c r="D3271" s="527" t="n">
        <v>221.22</v>
      </c>
    </row>
    <row r="3272" customFormat="false" ht="15" hidden="false" customHeight="false" outlineLevel="0" collapsed="false">
      <c r="A3272" s="526" t="n">
        <v>103654</v>
      </c>
      <c r="B3272" s="526" t="s">
        <v>7838</v>
      </c>
      <c r="C3272" s="526" t="s">
        <v>134</v>
      </c>
      <c r="D3272" s="528" t="n">
        <v>62772.78</v>
      </c>
    </row>
    <row r="3273" customFormat="false" ht="15" hidden="false" customHeight="false" outlineLevel="0" collapsed="false">
      <c r="A3273" s="526" t="n">
        <v>103655</v>
      </c>
      <c r="B3273" s="526" t="s">
        <v>7839</v>
      </c>
      <c r="C3273" s="526" t="s">
        <v>134</v>
      </c>
      <c r="D3273" s="528" t="n">
        <v>85996.26</v>
      </c>
    </row>
    <row r="3274" customFormat="false" ht="15" hidden="false" customHeight="false" outlineLevel="0" collapsed="false">
      <c r="A3274" s="526" t="n">
        <v>103656</v>
      </c>
      <c r="B3274" s="526" t="s">
        <v>7840</v>
      </c>
      <c r="C3274" s="526" t="s">
        <v>134</v>
      </c>
      <c r="D3274" s="528" t="n">
        <v>120243.36</v>
      </c>
    </row>
    <row r="3275" customFormat="false" ht="15" hidden="false" customHeight="false" outlineLevel="0" collapsed="false">
      <c r="A3275" s="526" t="n">
        <v>104473</v>
      </c>
      <c r="B3275" s="526" t="s">
        <v>7841</v>
      </c>
      <c r="C3275" s="526" t="s">
        <v>134</v>
      </c>
      <c r="D3275" s="527" t="n">
        <v>167.58</v>
      </c>
    </row>
    <row r="3276" customFormat="false" ht="15" hidden="false" customHeight="false" outlineLevel="0" collapsed="false">
      <c r="A3276" s="526" t="n">
        <v>104474</v>
      </c>
      <c r="B3276" s="526" t="s">
        <v>7842</v>
      </c>
      <c r="C3276" s="526" t="s">
        <v>134</v>
      </c>
      <c r="D3276" s="527" t="n">
        <v>359.8</v>
      </c>
    </row>
    <row r="3277" customFormat="false" ht="15" hidden="false" customHeight="false" outlineLevel="0" collapsed="false">
      <c r="A3277" s="526" t="n">
        <v>104475</v>
      </c>
      <c r="B3277" s="526" t="s">
        <v>7843</v>
      </c>
      <c r="C3277" s="526" t="s">
        <v>134</v>
      </c>
      <c r="D3277" s="527" t="n">
        <v>144.47</v>
      </c>
    </row>
    <row r="3278" customFormat="false" ht="15" hidden="false" customHeight="false" outlineLevel="0" collapsed="false">
      <c r="A3278" s="526" t="n">
        <v>104476</v>
      </c>
      <c r="B3278" s="526" t="s">
        <v>7844</v>
      </c>
      <c r="C3278" s="526" t="s">
        <v>134</v>
      </c>
      <c r="D3278" s="527" t="n">
        <v>184.3</v>
      </c>
    </row>
    <row r="3279" customFormat="false" ht="15" hidden="false" customHeight="false" outlineLevel="0" collapsed="false">
      <c r="A3279" s="526" t="n">
        <v>104477</v>
      </c>
      <c r="B3279" s="526" t="s">
        <v>7845</v>
      </c>
      <c r="C3279" s="526" t="s">
        <v>134</v>
      </c>
      <c r="D3279" s="527" t="n">
        <v>139.79</v>
      </c>
    </row>
    <row r="3280" customFormat="false" ht="15" hidden="false" customHeight="false" outlineLevel="0" collapsed="false">
      <c r="A3280" s="526" t="n">
        <v>104478</v>
      </c>
      <c r="B3280" s="526" t="s">
        <v>7846</v>
      </c>
      <c r="C3280" s="526" t="s">
        <v>134</v>
      </c>
      <c r="D3280" s="527" t="n">
        <v>310.61</v>
      </c>
    </row>
    <row r="3281" customFormat="false" ht="15" hidden="false" customHeight="false" outlineLevel="0" collapsed="false">
      <c r="A3281" s="526" t="n">
        <v>104479</v>
      </c>
      <c r="B3281" s="526" t="s">
        <v>7847</v>
      </c>
      <c r="C3281" s="526" t="s">
        <v>134</v>
      </c>
      <c r="D3281" s="527" t="n">
        <v>124.69</v>
      </c>
    </row>
    <row r="3282" customFormat="false" ht="15" hidden="false" customHeight="false" outlineLevel="0" collapsed="false">
      <c r="A3282" s="526" t="n">
        <v>104480</v>
      </c>
      <c r="B3282" s="526" t="s">
        <v>7848</v>
      </c>
      <c r="C3282" s="526" t="s">
        <v>134</v>
      </c>
      <c r="D3282" s="527" t="n">
        <v>141.03</v>
      </c>
    </row>
    <row r="3283" customFormat="false" ht="15" hidden="false" customHeight="false" outlineLevel="0" collapsed="false">
      <c r="A3283" s="526" t="n">
        <v>104481</v>
      </c>
      <c r="B3283" s="526" t="s">
        <v>7849</v>
      </c>
      <c r="C3283" s="526" t="s">
        <v>134</v>
      </c>
      <c r="D3283" s="527" t="n">
        <v>337.69</v>
      </c>
    </row>
    <row r="3284" customFormat="false" ht="15" hidden="false" customHeight="false" outlineLevel="0" collapsed="false">
      <c r="A3284" s="526" t="n">
        <v>96973</v>
      </c>
      <c r="B3284" s="526" t="s">
        <v>7850</v>
      </c>
      <c r="C3284" s="526" t="s">
        <v>120</v>
      </c>
      <c r="D3284" s="527" t="n">
        <v>70.08</v>
      </c>
    </row>
    <row r="3285" customFormat="false" ht="15" hidden="false" customHeight="false" outlineLevel="0" collapsed="false">
      <c r="A3285" s="526" t="n">
        <v>96974</v>
      </c>
      <c r="B3285" s="526" t="s">
        <v>7851</v>
      </c>
      <c r="C3285" s="526" t="s">
        <v>120</v>
      </c>
      <c r="D3285" s="527" t="n">
        <v>91.29</v>
      </c>
    </row>
    <row r="3286" customFormat="false" ht="15" hidden="false" customHeight="false" outlineLevel="0" collapsed="false">
      <c r="A3286" s="526" t="n">
        <v>96975</v>
      </c>
      <c r="B3286" s="526" t="s">
        <v>7852</v>
      </c>
      <c r="C3286" s="526" t="s">
        <v>120</v>
      </c>
      <c r="D3286" s="527" t="n">
        <v>113.68</v>
      </c>
    </row>
    <row r="3287" customFormat="false" ht="15" hidden="false" customHeight="false" outlineLevel="0" collapsed="false">
      <c r="A3287" s="526" t="n">
        <v>96976</v>
      </c>
      <c r="B3287" s="526" t="s">
        <v>7853</v>
      </c>
      <c r="C3287" s="526" t="s">
        <v>120</v>
      </c>
      <c r="D3287" s="527" t="n">
        <v>151.23</v>
      </c>
    </row>
    <row r="3288" customFormat="false" ht="15" hidden="false" customHeight="false" outlineLevel="0" collapsed="false">
      <c r="A3288" s="526" t="n">
        <v>96977</v>
      </c>
      <c r="B3288" s="526" t="s">
        <v>7854</v>
      </c>
      <c r="C3288" s="526" t="s">
        <v>120</v>
      </c>
      <c r="D3288" s="527" t="n">
        <v>61.4</v>
      </c>
    </row>
    <row r="3289" customFormat="false" ht="15" hidden="false" customHeight="false" outlineLevel="0" collapsed="false">
      <c r="A3289" s="526" t="n">
        <v>96978</v>
      </c>
      <c r="B3289" s="526" t="s">
        <v>7855</v>
      </c>
      <c r="C3289" s="526" t="s">
        <v>120</v>
      </c>
      <c r="D3289" s="527" t="n">
        <v>80.94</v>
      </c>
    </row>
    <row r="3290" customFormat="false" ht="15" hidden="false" customHeight="false" outlineLevel="0" collapsed="false">
      <c r="A3290" s="526" t="n">
        <v>96979</v>
      </c>
      <c r="B3290" s="526" t="s">
        <v>7856</v>
      </c>
      <c r="C3290" s="526" t="s">
        <v>120</v>
      </c>
      <c r="D3290" s="527" t="n">
        <v>115.89</v>
      </c>
    </row>
    <row r="3291" customFormat="false" ht="15" hidden="false" customHeight="false" outlineLevel="0" collapsed="false">
      <c r="A3291" s="526" t="n">
        <v>96984</v>
      </c>
      <c r="B3291" s="526" t="s">
        <v>7857</v>
      </c>
      <c r="C3291" s="526" t="s">
        <v>134</v>
      </c>
      <c r="D3291" s="527" t="n">
        <v>57.42</v>
      </c>
    </row>
    <row r="3292" customFormat="false" ht="15" hidden="false" customHeight="false" outlineLevel="0" collapsed="false">
      <c r="A3292" s="526" t="n">
        <v>96985</v>
      </c>
      <c r="B3292" s="526" t="s">
        <v>7858</v>
      </c>
      <c r="C3292" s="526" t="s">
        <v>134</v>
      </c>
      <c r="D3292" s="527" t="n">
        <v>73.46</v>
      </c>
    </row>
    <row r="3293" customFormat="false" ht="15" hidden="false" customHeight="false" outlineLevel="0" collapsed="false">
      <c r="A3293" s="526" t="n">
        <v>96986</v>
      </c>
      <c r="B3293" s="526" t="s">
        <v>7859</v>
      </c>
      <c r="C3293" s="526" t="s">
        <v>134</v>
      </c>
      <c r="D3293" s="527" t="n">
        <v>109.69</v>
      </c>
    </row>
    <row r="3294" customFormat="false" ht="15" hidden="false" customHeight="false" outlineLevel="0" collapsed="false">
      <c r="A3294" s="526" t="n">
        <v>96987</v>
      </c>
      <c r="B3294" s="526" t="s">
        <v>7860</v>
      </c>
      <c r="C3294" s="526" t="s">
        <v>134</v>
      </c>
      <c r="D3294" s="527" t="n">
        <v>113.6</v>
      </c>
    </row>
    <row r="3295" customFormat="false" ht="15" hidden="false" customHeight="false" outlineLevel="0" collapsed="false">
      <c r="A3295" s="526" t="n">
        <v>96988</v>
      </c>
      <c r="B3295" s="526" t="s">
        <v>7861</v>
      </c>
      <c r="C3295" s="526" t="s">
        <v>134</v>
      </c>
      <c r="D3295" s="527" t="n">
        <v>144.07</v>
      </c>
    </row>
    <row r="3296" customFormat="false" ht="15" hidden="false" customHeight="false" outlineLevel="0" collapsed="false">
      <c r="A3296" s="526" t="n">
        <v>96989</v>
      </c>
      <c r="B3296" s="526" t="s">
        <v>7862</v>
      </c>
      <c r="C3296" s="526" t="s">
        <v>134</v>
      </c>
      <c r="D3296" s="527" t="n">
        <v>120.58</v>
      </c>
    </row>
    <row r="3297" customFormat="false" ht="15" hidden="false" customHeight="false" outlineLevel="0" collapsed="false">
      <c r="A3297" s="526" t="n">
        <v>98463</v>
      </c>
      <c r="B3297" s="526" t="s">
        <v>7863</v>
      </c>
      <c r="C3297" s="526" t="s">
        <v>134</v>
      </c>
      <c r="D3297" s="527" t="n">
        <v>24.26</v>
      </c>
    </row>
    <row r="3298" customFormat="false" ht="15" hidden="false" customHeight="false" outlineLevel="0" collapsed="false">
      <c r="A3298" s="526" t="n">
        <v>104746</v>
      </c>
      <c r="B3298" s="526" t="s">
        <v>7864</v>
      </c>
      <c r="C3298" s="526" t="s">
        <v>134</v>
      </c>
      <c r="D3298" s="527" t="n">
        <v>25.46</v>
      </c>
    </row>
    <row r="3299" customFormat="false" ht="15" hidden="false" customHeight="false" outlineLevel="0" collapsed="false">
      <c r="A3299" s="526" t="n">
        <v>104749</v>
      </c>
      <c r="B3299" s="526" t="s">
        <v>7865</v>
      </c>
      <c r="C3299" s="526" t="s">
        <v>134</v>
      </c>
      <c r="D3299" s="527" t="n">
        <v>18.35</v>
      </c>
    </row>
    <row r="3300" customFormat="false" ht="15" hidden="false" customHeight="false" outlineLevel="0" collapsed="false">
      <c r="A3300" s="526" t="n">
        <v>104750</v>
      </c>
      <c r="B3300" s="526" t="s">
        <v>7866</v>
      </c>
      <c r="C3300" s="526" t="s">
        <v>134</v>
      </c>
      <c r="D3300" s="527" t="n">
        <v>14.77</v>
      </c>
    </row>
    <row r="3301" customFormat="false" ht="15" hidden="false" customHeight="false" outlineLevel="0" collapsed="false">
      <c r="A3301" s="526" t="n">
        <v>104751</v>
      </c>
      <c r="B3301" s="526" t="s">
        <v>7867</v>
      </c>
      <c r="C3301" s="526" t="s">
        <v>134</v>
      </c>
      <c r="D3301" s="527" t="n">
        <v>20.91</v>
      </c>
    </row>
    <row r="3302" customFormat="false" ht="15" hidden="false" customHeight="false" outlineLevel="0" collapsed="false">
      <c r="A3302" s="526" t="n">
        <v>104752</v>
      </c>
      <c r="B3302" s="526" t="s">
        <v>7868</v>
      </c>
      <c r="C3302" s="526" t="s">
        <v>134</v>
      </c>
      <c r="D3302" s="527" t="n">
        <v>19.59</v>
      </c>
    </row>
    <row r="3303" customFormat="false" ht="15" hidden="false" customHeight="false" outlineLevel="0" collapsed="false">
      <c r="A3303" s="526" t="n">
        <v>104753</v>
      </c>
      <c r="B3303" s="526" t="s">
        <v>7869</v>
      </c>
      <c r="C3303" s="526" t="s">
        <v>134</v>
      </c>
      <c r="D3303" s="527" t="n">
        <v>23.88</v>
      </c>
    </row>
    <row r="3304" customFormat="false" ht="15" hidden="false" customHeight="false" outlineLevel="0" collapsed="false">
      <c r="A3304" s="526" t="n">
        <v>104754</v>
      </c>
      <c r="B3304" s="526" t="s">
        <v>7870</v>
      </c>
      <c r="C3304" s="526" t="s">
        <v>134</v>
      </c>
      <c r="D3304" s="527" t="n">
        <v>31.25</v>
      </c>
    </row>
    <row r="3305" customFormat="false" ht="15" hidden="false" customHeight="false" outlineLevel="0" collapsed="false">
      <c r="A3305" s="526" t="n">
        <v>104755</v>
      </c>
      <c r="B3305" s="526" t="s">
        <v>7871</v>
      </c>
      <c r="C3305" s="526" t="s">
        <v>134</v>
      </c>
      <c r="D3305" s="527" t="n">
        <v>42.67</v>
      </c>
    </row>
    <row r="3306" customFormat="false" ht="15" hidden="false" customHeight="false" outlineLevel="0" collapsed="false">
      <c r="A3306" s="526" t="n">
        <v>103490</v>
      </c>
      <c r="B3306" s="526" t="s">
        <v>7872</v>
      </c>
      <c r="C3306" s="526" t="s">
        <v>128</v>
      </c>
      <c r="D3306" s="528" t="n">
        <v>3078.13</v>
      </c>
    </row>
    <row r="3307" customFormat="false" ht="15" hidden="false" customHeight="false" outlineLevel="0" collapsed="false">
      <c r="A3307" s="526" t="n">
        <v>103491</v>
      </c>
      <c r="B3307" s="526" t="s">
        <v>7873</v>
      </c>
      <c r="C3307" s="526" t="s">
        <v>128</v>
      </c>
      <c r="D3307" s="527" t="n">
        <v>883.61</v>
      </c>
    </row>
    <row r="3308" customFormat="false" ht="15" hidden="false" customHeight="false" outlineLevel="0" collapsed="false">
      <c r="A3308" s="526" t="n">
        <v>104758</v>
      </c>
      <c r="B3308" s="526" t="s">
        <v>7874</v>
      </c>
      <c r="C3308" s="526" t="s">
        <v>134</v>
      </c>
      <c r="D3308" s="527" t="n">
        <v>14.34</v>
      </c>
    </row>
    <row r="3309" customFormat="false" ht="15" hidden="false" customHeight="false" outlineLevel="0" collapsed="false">
      <c r="A3309" s="526" t="n">
        <v>104759</v>
      </c>
      <c r="B3309" s="526" t="s">
        <v>7875</v>
      </c>
      <c r="C3309" s="526" t="s">
        <v>134</v>
      </c>
      <c r="D3309" s="527" t="n">
        <v>38.23</v>
      </c>
    </row>
    <row r="3310" customFormat="false" ht="15" hidden="false" customHeight="false" outlineLevel="0" collapsed="false">
      <c r="A3310" s="526" t="n">
        <v>104760</v>
      </c>
      <c r="B3310" s="526" t="s">
        <v>7876</v>
      </c>
      <c r="C3310" s="526" t="s">
        <v>134</v>
      </c>
      <c r="D3310" s="527" t="n">
        <v>55.84</v>
      </c>
    </row>
    <row r="3311" customFormat="false" ht="15" hidden="false" customHeight="false" outlineLevel="0" collapsed="false">
      <c r="A3311" s="526" t="n">
        <v>104761</v>
      </c>
      <c r="B3311" s="526" t="s">
        <v>7877</v>
      </c>
      <c r="C3311" s="526" t="s">
        <v>134</v>
      </c>
      <c r="D3311" s="527" t="n">
        <v>8.58</v>
      </c>
    </row>
    <row r="3312" customFormat="false" ht="15" hidden="false" customHeight="false" outlineLevel="0" collapsed="false">
      <c r="A3312" s="526" t="n">
        <v>104762</v>
      </c>
      <c r="B3312" s="526" t="s">
        <v>7878</v>
      </c>
      <c r="C3312" s="526" t="s">
        <v>134</v>
      </c>
      <c r="D3312" s="527" t="n">
        <v>22.87</v>
      </c>
    </row>
    <row r="3313" customFormat="false" ht="15" hidden="false" customHeight="false" outlineLevel="0" collapsed="false">
      <c r="A3313" s="526" t="n">
        <v>104763</v>
      </c>
      <c r="B3313" s="526" t="s">
        <v>7879</v>
      </c>
      <c r="C3313" s="526" t="s">
        <v>134</v>
      </c>
      <c r="D3313" s="527" t="n">
        <v>33.4</v>
      </c>
    </row>
    <row r="3314" customFormat="false" ht="15" hidden="false" customHeight="false" outlineLevel="0" collapsed="false">
      <c r="A3314" s="526" t="n">
        <v>104764</v>
      </c>
      <c r="B3314" s="526" t="s">
        <v>7880</v>
      </c>
      <c r="C3314" s="526" t="s">
        <v>120</v>
      </c>
      <c r="D3314" s="527" t="n">
        <v>20.66</v>
      </c>
    </row>
    <row r="3315" customFormat="false" ht="15" hidden="false" customHeight="false" outlineLevel="0" collapsed="false">
      <c r="A3315" s="526" t="n">
        <v>104765</v>
      </c>
      <c r="B3315" s="526" t="s">
        <v>7881</v>
      </c>
      <c r="C3315" s="526" t="s">
        <v>120</v>
      </c>
      <c r="D3315" s="527" t="n">
        <v>16.21</v>
      </c>
    </row>
    <row r="3316" customFormat="false" ht="15" hidden="false" customHeight="false" outlineLevel="0" collapsed="false">
      <c r="A3316" s="526" t="n">
        <v>104766</v>
      </c>
      <c r="B3316" s="526" t="s">
        <v>7882</v>
      </c>
      <c r="C3316" s="526" t="s">
        <v>120</v>
      </c>
      <c r="D3316" s="527" t="n">
        <v>15.11</v>
      </c>
    </row>
    <row r="3317" customFormat="false" ht="15" hidden="false" customHeight="false" outlineLevel="0" collapsed="false">
      <c r="A3317" s="526" t="n">
        <v>104768</v>
      </c>
      <c r="B3317" s="526" t="s">
        <v>7883</v>
      </c>
      <c r="C3317" s="526" t="s">
        <v>134</v>
      </c>
      <c r="D3317" s="527" t="n">
        <v>0.6</v>
      </c>
    </row>
    <row r="3318" customFormat="false" ht="15" hidden="false" customHeight="false" outlineLevel="0" collapsed="false">
      <c r="A3318" s="526" t="n">
        <v>104770</v>
      </c>
      <c r="B3318" s="526" t="s">
        <v>7884</v>
      </c>
      <c r="C3318" s="526" t="s">
        <v>134</v>
      </c>
      <c r="D3318" s="527" t="n">
        <v>1.62</v>
      </c>
    </row>
    <row r="3319" customFormat="false" ht="15" hidden="false" customHeight="false" outlineLevel="0" collapsed="false">
      <c r="A3319" s="526" t="n">
        <v>104772</v>
      </c>
      <c r="B3319" s="526" t="s">
        <v>7885</v>
      </c>
      <c r="C3319" s="526" t="s">
        <v>134</v>
      </c>
      <c r="D3319" s="527" t="n">
        <v>2.36</v>
      </c>
    </row>
    <row r="3320" customFormat="false" ht="15" hidden="false" customHeight="false" outlineLevel="0" collapsed="false">
      <c r="A3320" s="526" t="n">
        <v>104774</v>
      </c>
      <c r="B3320" s="526" t="s">
        <v>7886</v>
      </c>
      <c r="C3320" s="526" t="s">
        <v>134</v>
      </c>
      <c r="D3320" s="527" t="n">
        <v>2.08</v>
      </c>
    </row>
    <row r="3321" customFormat="false" ht="15" hidden="false" customHeight="false" outlineLevel="0" collapsed="false">
      <c r="A3321" s="526" t="n">
        <v>104776</v>
      </c>
      <c r="B3321" s="526" t="s">
        <v>7887</v>
      </c>
      <c r="C3321" s="526" t="s">
        <v>134</v>
      </c>
      <c r="D3321" s="527" t="n">
        <v>5.59</v>
      </c>
    </row>
    <row r="3322" customFormat="false" ht="15" hidden="false" customHeight="false" outlineLevel="0" collapsed="false">
      <c r="A3322" s="526" t="n">
        <v>104778</v>
      </c>
      <c r="B3322" s="526" t="s">
        <v>7888</v>
      </c>
      <c r="C3322" s="526" t="s">
        <v>134</v>
      </c>
      <c r="D3322" s="527" t="n">
        <v>8.17</v>
      </c>
    </row>
    <row r="3323" customFormat="false" ht="15" hidden="false" customHeight="false" outlineLevel="0" collapsed="false">
      <c r="A3323" s="526" t="n">
        <v>104780</v>
      </c>
      <c r="B3323" s="526" t="s">
        <v>7889</v>
      </c>
      <c r="C3323" s="526" t="s">
        <v>120</v>
      </c>
      <c r="D3323" s="527" t="n">
        <v>4.78</v>
      </c>
    </row>
    <row r="3324" customFormat="false" ht="15" hidden="false" customHeight="false" outlineLevel="0" collapsed="false">
      <c r="A3324" s="526" t="n">
        <v>104785</v>
      </c>
      <c r="B3324" s="526" t="s">
        <v>7890</v>
      </c>
      <c r="C3324" s="526" t="s">
        <v>120</v>
      </c>
      <c r="D3324" s="527" t="n">
        <v>11.41</v>
      </c>
    </row>
    <row r="3325" customFormat="false" ht="15" hidden="false" customHeight="false" outlineLevel="0" collapsed="false">
      <c r="A3325" s="526" t="n">
        <v>96765</v>
      </c>
      <c r="B3325" s="526" t="s">
        <v>7891</v>
      </c>
      <c r="C3325" s="526" t="s">
        <v>134</v>
      </c>
      <c r="D3325" s="528" t="n">
        <v>1398.37</v>
      </c>
    </row>
    <row r="3326" customFormat="false" ht="15" hidden="false" customHeight="false" outlineLevel="0" collapsed="false">
      <c r="A3326" s="526" t="n">
        <v>101905</v>
      </c>
      <c r="B3326" s="526" t="s">
        <v>7892</v>
      </c>
      <c r="C3326" s="526" t="s">
        <v>134</v>
      </c>
      <c r="D3326" s="527" t="n">
        <v>214.96</v>
      </c>
    </row>
    <row r="3327" customFormat="false" ht="15" hidden="false" customHeight="false" outlineLevel="0" collapsed="false">
      <c r="A3327" s="526" t="n">
        <v>101906</v>
      </c>
      <c r="B3327" s="526" t="s">
        <v>7893</v>
      </c>
      <c r="C3327" s="526" t="s">
        <v>134</v>
      </c>
      <c r="D3327" s="527" t="n">
        <v>631.69</v>
      </c>
    </row>
    <row r="3328" customFormat="false" ht="15" hidden="false" customHeight="false" outlineLevel="0" collapsed="false">
      <c r="A3328" s="526" t="n">
        <v>101907</v>
      </c>
      <c r="B3328" s="526" t="s">
        <v>7894</v>
      </c>
      <c r="C3328" s="526" t="s">
        <v>134</v>
      </c>
      <c r="D3328" s="527" t="n">
        <v>682.46</v>
      </c>
    </row>
    <row r="3329" customFormat="false" ht="15" hidden="false" customHeight="false" outlineLevel="0" collapsed="false">
      <c r="A3329" s="526" t="n">
        <v>101908</v>
      </c>
      <c r="B3329" s="526" t="s">
        <v>7895</v>
      </c>
      <c r="C3329" s="526" t="s">
        <v>134</v>
      </c>
      <c r="D3329" s="527" t="n">
        <v>208.61</v>
      </c>
    </row>
    <row r="3330" customFormat="false" ht="15" hidden="false" customHeight="false" outlineLevel="0" collapsed="false">
      <c r="A3330" s="526" t="n">
        <v>101909</v>
      </c>
      <c r="B3330" s="526" t="s">
        <v>7896</v>
      </c>
      <c r="C3330" s="526" t="s">
        <v>134</v>
      </c>
      <c r="D3330" s="527" t="n">
        <v>242.46</v>
      </c>
    </row>
    <row r="3331" customFormat="false" ht="15" hidden="false" customHeight="false" outlineLevel="0" collapsed="false">
      <c r="A3331" s="526" t="n">
        <v>101910</v>
      </c>
      <c r="B3331" s="526" t="s">
        <v>7897</v>
      </c>
      <c r="C3331" s="526" t="s">
        <v>134</v>
      </c>
      <c r="D3331" s="527" t="n">
        <v>284.76</v>
      </c>
    </row>
    <row r="3332" customFormat="false" ht="15" hidden="false" customHeight="false" outlineLevel="0" collapsed="false">
      <c r="A3332" s="526" t="n">
        <v>101911</v>
      </c>
      <c r="B3332" s="526" t="s">
        <v>7898</v>
      </c>
      <c r="C3332" s="526" t="s">
        <v>134</v>
      </c>
      <c r="D3332" s="527" t="n">
        <v>327.07</v>
      </c>
    </row>
    <row r="3333" customFormat="false" ht="15" hidden="false" customHeight="false" outlineLevel="0" collapsed="false">
      <c r="A3333" s="526" t="n">
        <v>101912</v>
      </c>
      <c r="B3333" s="526" t="s">
        <v>7899</v>
      </c>
      <c r="C3333" s="526" t="s">
        <v>134</v>
      </c>
      <c r="D3333" s="528" t="n">
        <v>1799.71</v>
      </c>
    </row>
    <row r="3334" customFormat="false" ht="15" hidden="false" customHeight="false" outlineLevel="0" collapsed="false">
      <c r="A3334" s="526" t="n">
        <v>101913</v>
      </c>
      <c r="B3334" s="526" t="s">
        <v>7900</v>
      </c>
      <c r="C3334" s="526" t="s">
        <v>134</v>
      </c>
      <c r="D3334" s="527" t="n">
        <v>343.71</v>
      </c>
    </row>
    <row r="3335" customFormat="false" ht="15" hidden="false" customHeight="false" outlineLevel="0" collapsed="false">
      <c r="A3335" s="526" t="n">
        <v>101914</v>
      </c>
      <c r="B3335" s="526" t="s">
        <v>7901</v>
      </c>
      <c r="C3335" s="526" t="s">
        <v>134</v>
      </c>
      <c r="D3335" s="527" t="n">
        <v>438.53</v>
      </c>
    </row>
    <row r="3336" customFormat="false" ht="15" hidden="false" customHeight="false" outlineLevel="0" collapsed="false">
      <c r="A3336" s="526" t="n">
        <v>101915</v>
      </c>
      <c r="B3336" s="526" t="s">
        <v>7902</v>
      </c>
      <c r="C3336" s="526" t="s">
        <v>134</v>
      </c>
      <c r="D3336" s="527" t="n">
        <v>314.01</v>
      </c>
    </row>
    <row r="3337" customFormat="false" ht="15" hidden="false" customHeight="false" outlineLevel="0" collapsed="false">
      <c r="A3337" s="526" t="n">
        <v>101916</v>
      </c>
      <c r="B3337" s="526" t="s">
        <v>7903</v>
      </c>
      <c r="C3337" s="526" t="s">
        <v>134</v>
      </c>
      <c r="D3337" s="528" t="n">
        <v>3546.19</v>
      </c>
    </row>
    <row r="3338" customFormat="false" ht="15" hidden="false" customHeight="false" outlineLevel="0" collapsed="false">
      <c r="A3338" s="526" t="n">
        <v>101917</v>
      </c>
      <c r="B3338" s="526" t="s">
        <v>7904</v>
      </c>
      <c r="C3338" s="526" t="s">
        <v>134</v>
      </c>
      <c r="D3338" s="527" t="n">
        <v>153.37</v>
      </c>
    </row>
    <row r="3339" customFormat="false" ht="15" hidden="false" customHeight="false" outlineLevel="0" collapsed="false">
      <c r="A3339" s="526" t="n">
        <v>98261</v>
      </c>
      <c r="B3339" s="526" t="s">
        <v>7905</v>
      </c>
      <c r="C3339" s="526" t="s">
        <v>120</v>
      </c>
      <c r="D3339" s="527" t="n">
        <v>3.59</v>
      </c>
    </row>
    <row r="3340" customFormat="false" ht="15" hidden="false" customHeight="false" outlineLevel="0" collapsed="false">
      <c r="A3340" s="526" t="n">
        <v>98262</v>
      </c>
      <c r="B3340" s="526" t="s">
        <v>597</v>
      </c>
      <c r="C3340" s="526" t="s">
        <v>120</v>
      </c>
      <c r="D3340" s="527" t="n">
        <v>4.33</v>
      </c>
    </row>
    <row r="3341" customFormat="false" ht="15" hidden="false" customHeight="false" outlineLevel="0" collapsed="false">
      <c r="A3341" s="526" t="n">
        <v>98263</v>
      </c>
      <c r="B3341" s="526" t="s">
        <v>7906</v>
      </c>
      <c r="C3341" s="526" t="s">
        <v>120</v>
      </c>
      <c r="D3341" s="527" t="n">
        <v>4.52</v>
      </c>
    </row>
    <row r="3342" customFormat="false" ht="15" hidden="false" customHeight="false" outlineLevel="0" collapsed="false">
      <c r="A3342" s="526" t="n">
        <v>98264</v>
      </c>
      <c r="B3342" s="526" t="s">
        <v>7907</v>
      </c>
      <c r="C3342" s="526" t="s">
        <v>120</v>
      </c>
      <c r="D3342" s="527" t="n">
        <v>5.3</v>
      </c>
    </row>
    <row r="3343" customFormat="false" ht="15" hidden="false" customHeight="false" outlineLevel="0" collapsed="false">
      <c r="A3343" s="526" t="n">
        <v>98265</v>
      </c>
      <c r="B3343" s="526" t="s">
        <v>7908</v>
      </c>
      <c r="C3343" s="526" t="s">
        <v>120</v>
      </c>
      <c r="D3343" s="527" t="n">
        <v>5.84</v>
      </c>
    </row>
    <row r="3344" customFormat="false" ht="15" hidden="false" customHeight="false" outlineLevel="0" collapsed="false">
      <c r="A3344" s="526" t="n">
        <v>98266</v>
      </c>
      <c r="B3344" s="526" t="s">
        <v>7909</v>
      </c>
      <c r="C3344" s="526" t="s">
        <v>120</v>
      </c>
      <c r="D3344" s="527" t="n">
        <v>6.55</v>
      </c>
    </row>
    <row r="3345" customFormat="false" ht="15" hidden="false" customHeight="false" outlineLevel="0" collapsed="false">
      <c r="A3345" s="526" t="n">
        <v>98267</v>
      </c>
      <c r="B3345" s="526" t="s">
        <v>7910</v>
      </c>
      <c r="C3345" s="526" t="s">
        <v>120</v>
      </c>
      <c r="D3345" s="527" t="n">
        <v>10.16</v>
      </c>
    </row>
    <row r="3346" customFormat="false" ht="15" hidden="false" customHeight="false" outlineLevel="0" collapsed="false">
      <c r="A3346" s="526" t="n">
        <v>98268</v>
      </c>
      <c r="B3346" s="526" t="s">
        <v>7911</v>
      </c>
      <c r="C3346" s="526" t="s">
        <v>120</v>
      </c>
      <c r="D3346" s="527" t="n">
        <v>15.95</v>
      </c>
    </row>
    <row r="3347" customFormat="false" ht="15" hidden="false" customHeight="false" outlineLevel="0" collapsed="false">
      <c r="A3347" s="526" t="n">
        <v>98269</v>
      </c>
      <c r="B3347" s="526" t="s">
        <v>7912</v>
      </c>
      <c r="C3347" s="526" t="s">
        <v>120</v>
      </c>
      <c r="D3347" s="527" t="n">
        <v>21.51</v>
      </c>
    </row>
    <row r="3348" customFormat="false" ht="15" hidden="false" customHeight="false" outlineLevel="0" collapsed="false">
      <c r="A3348" s="526" t="n">
        <v>98270</v>
      </c>
      <c r="B3348" s="526" t="s">
        <v>7913</v>
      </c>
      <c r="C3348" s="526" t="s">
        <v>120</v>
      </c>
      <c r="D3348" s="527" t="n">
        <v>31.99</v>
      </c>
    </row>
    <row r="3349" customFormat="false" ht="15" hidden="false" customHeight="false" outlineLevel="0" collapsed="false">
      <c r="A3349" s="526" t="n">
        <v>98271</v>
      </c>
      <c r="B3349" s="526" t="s">
        <v>7914</v>
      </c>
      <c r="C3349" s="526" t="s">
        <v>120</v>
      </c>
      <c r="D3349" s="527" t="n">
        <v>44.61</v>
      </c>
    </row>
    <row r="3350" customFormat="false" ht="15" hidden="false" customHeight="false" outlineLevel="0" collapsed="false">
      <c r="A3350" s="526" t="n">
        <v>98272</v>
      </c>
      <c r="B3350" s="526" t="s">
        <v>7915</v>
      </c>
      <c r="C3350" s="526" t="s">
        <v>120</v>
      </c>
      <c r="D3350" s="527" t="n">
        <v>101.13</v>
      </c>
    </row>
    <row r="3351" customFormat="false" ht="15" hidden="false" customHeight="false" outlineLevel="0" collapsed="false">
      <c r="A3351" s="526" t="n">
        <v>98273</v>
      </c>
      <c r="B3351" s="526" t="s">
        <v>7916</v>
      </c>
      <c r="C3351" s="526" t="s">
        <v>120</v>
      </c>
      <c r="D3351" s="527" t="n">
        <v>2.41</v>
      </c>
    </row>
    <row r="3352" customFormat="false" ht="15" hidden="false" customHeight="false" outlineLevel="0" collapsed="false">
      <c r="A3352" s="526" t="n">
        <v>98274</v>
      </c>
      <c r="B3352" s="526" t="s">
        <v>7917</v>
      </c>
      <c r="C3352" s="526" t="s">
        <v>120</v>
      </c>
      <c r="D3352" s="527" t="n">
        <v>2.94</v>
      </c>
    </row>
    <row r="3353" customFormat="false" ht="15" hidden="false" customHeight="false" outlineLevel="0" collapsed="false">
      <c r="A3353" s="526" t="n">
        <v>98275</v>
      </c>
      <c r="B3353" s="526" t="s">
        <v>7918</v>
      </c>
      <c r="C3353" s="526" t="s">
        <v>120</v>
      </c>
      <c r="D3353" s="527" t="n">
        <v>3.66</v>
      </c>
    </row>
    <row r="3354" customFormat="false" ht="15" hidden="false" customHeight="false" outlineLevel="0" collapsed="false">
      <c r="A3354" s="526" t="n">
        <v>98276</v>
      </c>
      <c r="B3354" s="526" t="s">
        <v>7919</v>
      </c>
      <c r="C3354" s="526" t="s">
        <v>120</v>
      </c>
      <c r="D3354" s="527" t="n">
        <v>7.27</v>
      </c>
    </row>
    <row r="3355" customFormat="false" ht="15" hidden="false" customHeight="false" outlineLevel="0" collapsed="false">
      <c r="A3355" s="526" t="n">
        <v>98277</v>
      </c>
      <c r="B3355" s="526" t="s">
        <v>7920</v>
      </c>
      <c r="C3355" s="526" t="s">
        <v>120</v>
      </c>
      <c r="D3355" s="527" t="n">
        <v>13.06</v>
      </c>
    </row>
    <row r="3356" customFormat="false" ht="15" hidden="false" customHeight="false" outlineLevel="0" collapsed="false">
      <c r="A3356" s="526" t="n">
        <v>98278</v>
      </c>
      <c r="B3356" s="526" t="s">
        <v>7921</v>
      </c>
      <c r="C3356" s="526" t="s">
        <v>120</v>
      </c>
      <c r="D3356" s="527" t="n">
        <v>18.63</v>
      </c>
    </row>
    <row r="3357" customFormat="false" ht="15" hidden="false" customHeight="false" outlineLevel="0" collapsed="false">
      <c r="A3357" s="526" t="n">
        <v>98279</v>
      </c>
      <c r="B3357" s="526" t="s">
        <v>7922</v>
      </c>
      <c r="C3357" s="526" t="s">
        <v>120</v>
      </c>
      <c r="D3357" s="527" t="n">
        <v>29.1</v>
      </c>
    </row>
    <row r="3358" customFormat="false" ht="15" hidden="false" customHeight="false" outlineLevel="0" collapsed="false">
      <c r="A3358" s="526" t="n">
        <v>98280</v>
      </c>
      <c r="B3358" s="526" t="s">
        <v>7923</v>
      </c>
      <c r="C3358" s="526" t="s">
        <v>120</v>
      </c>
      <c r="D3358" s="527" t="n">
        <v>7.31</v>
      </c>
    </row>
    <row r="3359" customFormat="false" ht="15" hidden="false" customHeight="false" outlineLevel="0" collapsed="false">
      <c r="A3359" s="526" t="n">
        <v>98281</v>
      </c>
      <c r="B3359" s="526" t="s">
        <v>450</v>
      </c>
      <c r="C3359" s="526" t="s">
        <v>120</v>
      </c>
      <c r="D3359" s="527" t="n">
        <v>8.05</v>
      </c>
    </row>
    <row r="3360" customFormat="false" ht="15" hidden="false" customHeight="false" outlineLevel="0" collapsed="false">
      <c r="A3360" s="526" t="n">
        <v>98282</v>
      </c>
      <c r="B3360" s="526" t="s">
        <v>7924</v>
      </c>
      <c r="C3360" s="526" t="s">
        <v>120</v>
      </c>
      <c r="D3360" s="527" t="n">
        <v>8.23</v>
      </c>
    </row>
    <row r="3361" customFormat="false" ht="15" hidden="false" customHeight="false" outlineLevel="0" collapsed="false">
      <c r="A3361" s="526" t="n">
        <v>98283</v>
      </c>
      <c r="B3361" s="526" t="s">
        <v>7925</v>
      </c>
      <c r="C3361" s="526" t="s">
        <v>120</v>
      </c>
      <c r="D3361" s="527" t="n">
        <v>9.02</v>
      </c>
    </row>
    <row r="3362" customFormat="false" ht="15" hidden="false" customHeight="false" outlineLevel="0" collapsed="false">
      <c r="A3362" s="526" t="n">
        <v>98284</v>
      </c>
      <c r="B3362" s="526" t="s">
        <v>7926</v>
      </c>
      <c r="C3362" s="526" t="s">
        <v>120</v>
      </c>
      <c r="D3362" s="527" t="n">
        <v>9.55</v>
      </c>
    </row>
    <row r="3363" customFormat="false" ht="15" hidden="false" customHeight="false" outlineLevel="0" collapsed="false">
      <c r="A3363" s="526" t="n">
        <v>98285</v>
      </c>
      <c r="B3363" s="526" t="s">
        <v>7927</v>
      </c>
      <c r="C3363" s="526" t="s">
        <v>120</v>
      </c>
      <c r="D3363" s="527" t="n">
        <v>10.27</v>
      </c>
    </row>
    <row r="3364" customFormat="false" ht="15" hidden="false" customHeight="false" outlineLevel="0" collapsed="false">
      <c r="A3364" s="526" t="n">
        <v>98286</v>
      </c>
      <c r="B3364" s="526" t="s">
        <v>7928</v>
      </c>
      <c r="C3364" s="526" t="s">
        <v>120</v>
      </c>
      <c r="D3364" s="527" t="n">
        <v>13.88</v>
      </c>
    </row>
    <row r="3365" customFormat="false" ht="15" hidden="false" customHeight="false" outlineLevel="0" collapsed="false">
      <c r="A3365" s="526" t="n">
        <v>98287</v>
      </c>
      <c r="B3365" s="526" t="s">
        <v>7929</v>
      </c>
      <c r="C3365" s="526" t="s">
        <v>120</v>
      </c>
      <c r="D3365" s="527" t="n">
        <v>1.36</v>
      </c>
    </row>
    <row r="3366" customFormat="false" ht="15" hidden="false" customHeight="false" outlineLevel="0" collapsed="false">
      <c r="A3366" s="526" t="n">
        <v>98288</v>
      </c>
      <c r="B3366" s="526" t="s">
        <v>7930</v>
      </c>
      <c r="C3366" s="526" t="s">
        <v>120</v>
      </c>
      <c r="D3366" s="527" t="n">
        <v>2.1</v>
      </c>
    </row>
    <row r="3367" customFormat="false" ht="15" hidden="false" customHeight="false" outlineLevel="0" collapsed="false">
      <c r="A3367" s="526" t="n">
        <v>98289</v>
      </c>
      <c r="B3367" s="526" t="s">
        <v>7931</v>
      </c>
      <c r="C3367" s="526" t="s">
        <v>120</v>
      </c>
      <c r="D3367" s="527" t="n">
        <v>2.29</v>
      </c>
    </row>
    <row r="3368" customFormat="false" ht="15" hidden="false" customHeight="false" outlineLevel="0" collapsed="false">
      <c r="A3368" s="526" t="n">
        <v>98290</v>
      </c>
      <c r="B3368" s="526" t="s">
        <v>7932</v>
      </c>
      <c r="C3368" s="526" t="s">
        <v>120</v>
      </c>
      <c r="D3368" s="527" t="n">
        <v>3.07</v>
      </c>
    </row>
    <row r="3369" customFormat="false" ht="15" hidden="false" customHeight="false" outlineLevel="0" collapsed="false">
      <c r="A3369" s="526" t="n">
        <v>98291</v>
      </c>
      <c r="B3369" s="526" t="s">
        <v>7933</v>
      </c>
      <c r="C3369" s="526" t="s">
        <v>120</v>
      </c>
      <c r="D3369" s="527" t="n">
        <v>3.61</v>
      </c>
    </row>
    <row r="3370" customFormat="false" ht="15" hidden="false" customHeight="false" outlineLevel="0" collapsed="false">
      <c r="A3370" s="526" t="n">
        <v>98292</v>
      </c>
      <c r="B3370" s="526" t="s">
        <v>7934</v>
      </c>
      <c r="C3370" s="526" t="s">
        <v>120</v>
      </c>
      <c r="D3370" s="527" t="n">
        <v>4.32</v>
      </c>
    </row>
    <row r="3371" customFormat="false" ht="15" hidden="false" customHeight="false" outlineLevel="0" collapsed="false">
      <c r="A3371" s="526" t="n">
        <v>98293</v>
      </c>
      <c r="B3371" s="526" t="s">
        <v>7935</v>
      </c>
      <c r="C3371" s="526" t="s">
        <v>120</v>
      </c>
      <c r="D3371" s="527" t="n">
        <v>7.93</v>
      </c>
    </row>
    <row r="3372" customFormat="false" ht="15" hidden="false" customHeight="false" outlineLevel="0" collapsed="false">
      <c r="A3372" s="526" t="n">
        <v>98400</v>
      </c>
      <c r="B3372" s="526" t="s">
        <v>532</v>
      </c>
      <c r="C3372" s="526" t="s">
        <v>120</v>
      </c>
      <c r="D3372" s="527" t="n">
        <v>12.29</v>
      </c>
    </row>
    <row r="3373" customFormat="false" ht="15" hidden="false" customHeight="false" outlineLevel="0" collapsed="false">
      <c r="A3373" s="526" t="n">
        <v>98401</v>
      </c>
      <c r="B3373" s="526" t="s">
        <v>7936</v>
      </c>
      <c r="C3373" s="526" t="s">
        <v>120</v>
      </c>
      <c r="D3373" s="527" t="n">
        <v>18.89</v>
      </c>
    </row>
    <row r="3374" customFormat="false" ht="15" hidden="false" customHeight="false" outlineLevel="0" collapsed="false">
      <c r="A3374" s="526" t="n">
        <v>98402</v>
      </c>
      <c r="B3374" s="526" t="s">
        <v>7937</v>
      </c>
      <c r="C3374" s="526" t="s">
        <v>120</v>
      </c>
      <c r="D3374" s="527" t="n">
        <v>21.96</v>
      </c>
    </row>
    <row r="3375" customFormat="false" ht="15" hidden="false" customHeight="false" outlineLevel="0" collapsed="false">
      <c r="A3375" s="526" t="n">
        <v>100556</v>
      </c>
      <c r="B3375" s="526" t="s">
        <v>7938</v>
      </c>
      <c r="C3375" s="526" t="s">
        <v>134</v>
      </c>
      <c r="D3375" s="527" t="n">
        <v>34.78</v>
      </c>
    </row>
    <row r="3376" customFormat="false" ht="15" hidden="false" customHeight="false" outlineLevel="0" collapsed="false">
      <c r="A3376" s="526" t="n">
        <v>100557</v>
      </c>
      <c r="B3376" s="526" t="s">
        <v>7939</v>
      </c>
      <c r="C3376" s="526" t="s">
        <v>134</v>
      </c>
      <c r="D3376" s="527" t="n">
        <v>389.25</v>
      </c>
    </row>
    <row r="3377" customFormat="false" ht="15" hidden="false" customHeight="false" outlineLevel="0" collapsed="false">
      <c r="A3377" s="526" t="n">
        <v>100560</v>
      </c>
      <c r="B3377" s="526" t="s">
        <v>7940</v>
      </c>
      <c r="C3377" s="526" t="s">
        <v>134</v>
      </c>
      <c r="D3377" s="527" t="n">
        <v>95.03</v>
      </c>
    </row>
    <row r="3378" customFormat="false" ht="15" hidden="false" customHeight="false" outlineLevel="0" collapsed="false">
      <c r="A3378" s="526" t="n">
        <v>100561</v>
      </c>
      <c r="B3378" s="526" t="s">
        <v>606</v>
      </c>
      <c r="C3378" s="526" t="s">
        <v>134</v>
      </c>
      <c r="D3378" s="527" t="n">
        <v>166.81</v>
      </c>
    </row>
    <row r="3379" customFormat="false" ht="15" hidden="false" customHeight="false" outlineLevel="0" collapsed="false">
      <c r="A3379" s="526" t="n">
        <v>100562</v>
      </c>
      <c r="B3379" s="526" t="s">
        <v>7941</v>
      </c>
      <c r="C3379" s="526" t="s">
        <v>134</v>
      </c>
      <c r="D3379" s="527" t="n">
        <v>254.41</v>
      </c>
    </row>
    <row r="3380" customFormat="false" ht="15" hidden="false" customHeight="false" outlineLevel="0" collapsed="false">
      <c r="A3380" s="526" t="n">
        <v>100563</v>
      </c>
      <c r="B3380" s="526" t="s">
        <v>7942</v>
      </c>
      <c r="C3380" s="526" t="s">
        <v>134</v>
      </c>
      <c r="D3380" s="527" t="n">
        <v>363.83</v>
      </c>
    </row>
    <row r="3381" customFormat="false" ht="15" hidden="false" customHeight="false" outlineLevel="0" collapsed="false">
      <c r="A3381" s="526" t="n">
        <v>101795</v>
      </c>
      <c r="B3381" s="526" t="s">
        <v>7943</v>
      </c>
      <c r="C3381" s="526" t="s">
        <v>134</v>
      </c>
      <c r="D3381" s="527" t="n">
        <v>595.54</v>
      </c>
    </row>
    <row r="3382" customFormat="false" ht="15" hidden="false" customHeight="false" outlineLevel="0" collapsed="false">
      <c r="A3382" s="526" t="n">
        <v>101798</v>
      </c>
      <c r="B3382" s="526" t="s">
        <v>7944</v>
      </c>
      <c r="C3382" s="526" t="s">
        <v>134</v>
      </c>
      <c r="D3382" s="527" t="n">
        <v>366.97</v>
      </c>
    </row>
    <row r="3383" customFormat="false" ht="15" hidden="false" customHeight="false" outlineLevel="0" collapsed="false">
      <c r="A3383" s="526" t="n">
        <v>101799</v>
      </c>
      <c r="B3383" s="526" t="s">
        <v>7945</v>
      </c>
      <c r="C3383" s="526" t="s">
        <v>134</v>
      </c>
      <c r="D3383" s="527" t="n">
        <v>890.84</v>
      </c>
    </row>
    <row r="3384" customFormat="false" ht="15" hidden="false" customHeight="false" outlineLevel="0" collapsed="false">
      <c r="A3384" s="526" t="n">
        <v>98397</v>
      </c>
      <c r="B3384" s="526" t="s">
        <v>7946</v>
      </c>
      <c r="C3384" s="526" t="s">
        <v>114</v>
      </c>
      <c r="D3384" s="527" t="n">
        <v>12.66</v>
      </c>
    </row>
    <row r="3385" customFormat="false" ht="15" hidden="false" customHeight="false" outlineLevel="0" collapsed="false">
      <c r="A3385" s="526" t="n">
        <v>103244</v>
      </c>
      <c r="B3385" s="526" t="s">
        <v>7947</v>
      </c>
      <c r="C3385" s="526" t="s">
        <v>134</v>
      </c>
      <c r="D3385" s="528" t="n">
        <v>2232.07</v>
      </c>
    </row>
    <row r="3386" customFormat="false" ht="15" hidden="false" customHeight="false" outlineLevel="0" collapsed="false">
      <c r="A3386" s="526" t="n">
        <v>103245</v>
      </c>
      <c r="B3386" s="526" t="s">
        <v>7948</v>
      </c>
      <c r="C3386" s="526" t="s">
        <v>134</v>
      </c>
      <c r="D3386" s="528" t="n">
        <v>1761.43</v>
      </c>
    </row>
    <row r="3387" customFormat="false" ht="15" hidden="false" customHeight="false" outlineLevel="0" collapsed="false">
      <c r="A3387" s="526" t="n">
        <v>103246</v>
      </c>
      <c r="B3387" s="526" t="s">
        <v>7949</v>
      </c>
      <c r="C3387" s="526" t="s">
        <v>134</v>
      </c>
      <c r="D3387" s="528" t="n">
        <v>1920.59</v>
      </c>
    </row>
    <row r="3388" customFormat="false" ht="15" hidden="false" customHeight="false" outlineLevel="0" collapsed="false">
      <c r="A3388" s="526" t="n">
        <v>103247</v>
      </c>
      <c r="B3388" s="526" t="s">
        <v>7950</v>
      </c>
      <c r="C3388" s="526" t="s">
        <v>134</v>
      </c>
      <c r="D3388" s="528" t="n">
        <v>2476.86</v>
      </c>
    </row>
    <row r="3389" customFormat="false" ht="15" hidden="false" customHeight="false" outlineLevel="0" collapsed="false">
      <c r="A3389" s="526" t="n">
        <v>103248</v>
      </c>
      <c r="B3389" s="526" t="s">
        <v>7951</v>
      </c>
      <c r="C3389" s="526" t="s">
        <v>134</v>
      </c>
      <c r="D3389" s="528" t="n">
        <v>2024.81</v>
      </c>
    </row>
    <row r="3390" customFormat="false" ht="15" hidden="false" customHeight="false" outlineLevel="0" collapsed="false">
      <c r="A3390" s="526" t="n">
        <v>103249</v>
      </c>
      <c r="B3390" s="526" t="s">
        <v>7952</v>
      </c>
      <c r="C3390" s="526" t="s">
        <v>134</v>
      </c>
      <c r="D3390" s="528" t="n">
        <v>2175.02</v>
      </c>
    </row>
    <row r="3391" customFormat="false" ht="15" hidden="false" customHeight="false" outlineLevel="0" collapsed="false">
      <c r="A3391" s="526" t="n">
        <v>103250</v>
      </c>
      <c r="B3391" s="526" t="s">
        <v>7953</v>
      </c>
      <c r="C3391" s="526" t="s">
        <v>134</v>
      </c>
      <c r="D3391" s="528" t="n">
        <v>3595.45</v>
      </c>
    </row>
    <row r="3392" customFormat="false" ht="15" hidden="false" customHeight="false" outlineLevel="0" collapsed="false">
      <c r="A3392" s="526" t="n">
        <v>103251</v>
      </c>
      <c r="B3392" s="526" t="s">
        <v>7954</v>
      </c>
      <c r="C3392" s="526" t="s">
        <v>134</v>
      </c>
      <c r="D3392" s="528" t="n">
        <v>2840.45</v>
      </c>
    </row>
    <row r="3393" customFormat="false" ht="15" hidden="false" customHeight="false" outlineLevel="0" collapsed="false">
      <c r="A3393" s="526" t="n">
        <v>103252</v>
      </c>
      <c r="B3393" s="526" t="s">
        <v>7955</v>
      </c>
      <c r="C3393" s="526" t="s">
        <v>134</v>
      </c>
      <c r="D3393" s="528" t="n">
        <v>3144.92</v>
      </c>
    </row>
    <row r="3394" customFormat="false" ht="15" hidden="false" customHeight="false" outlineLevel="0" collapsed="false">
      <c r="A3394" s="526" t="n">
        <v>103253</v>
      </c>
      <c r="B3394" s="526" t="s">
        <v>7956</v>
      </c>
      <c r="C3394" s="526" t="s">
        <v>134</v>
      </c>
      <c r="D3394" s="528" t="n">
        <v>4899.56</v>
      </c>
    </row>
    <row r="3395" customFormat="false" ht="15" hidden="false" customHeight="false" outlineLevel="0" collapsed="false">
      <c r="A3395" s="526" t="n">
        <v>103254</v>
      </c>
      <c r="B3395" s="526" t="s">
        <v>7957</v>
      </c>
      <c r="C3395" s="526" t="s">
        <v>134</v>
      </c>
      <c r="D3395" s="528" t="n">
        <v>3665.23</v>
      </c>
    </row>
    <row r="3396" customFormat="false" ht="15" hidden="false" customHeight="false" outlineLevel="0" collapsed="false">
      <c r="A3396" s="526" t="n">
        <v>103255</v>
      </c>
      <c r="B3396" s="526" t="s">
        <v>7958</v>
      </c>
      <c r="C3396" s="526" t="s">
        <v>134</v>
      </c>
      <c r="D3396" s="528" t="n">
        <v>4100.73</v>
      </c>
    </row>
    <row r="3397" customFormat="false" ht="15" hidden="false" customHeight="false" outlineLevel="0" collapsed="false">
      <c r="A3397" s="526" t="n">
        <v>103256</v>
      </c>
      <c r="B3397" s="526" t="s">
        <v>7959</v>
      </c>
      <c r="C3397" s="526" t="s">
        <v>134</v>
      </c>
      <c r="D3397" s="528" t="n">
        <v>9093.46</v>
      </c>
    </row>
    <row r="3398" customFormat="false" ht="15" hidden="false" customHeight="false" outlineLevel="0" collapsed="false">
      <c r="A3398" s="526" t="n">
        <v>103257</v>
      </c>
      <c r="B3398" s="526" t="s">
        <v>7960</v>
      </c>
      <c r="C3398" s="526" t="s">
        <v>134</v>
      </c>
      <c r="D3398" s="528" t="n">
        <v>5195.88</v>
      </c>
    </row>
    <row r="3399" customFormat="false" ht="15" hidden="false" customHeight="false" outlineLevel="0" collapsed="false">
      <c r="A3399" s="526" t="n">
        <v>103258</v>
      </c>
      <c r="B3399" s="526" t="s">
        <v>7961</v>
      </c>
      <c r="C3399" s="526" t="s">
        <v>134</v>
      </c>
      <c r="D3399" s="528" t="n">
        <v>10165.78</v>
      </c>
    </row>
    <row r="3400" customFormat="false" ht="15" hidden="false" customHeight="false" outlineLevel="0" collapsed="false">
      <c r="A3400" s="526" t="n">
        <v>103259</v>
      </c>
      <c r="B3400" s="526" t="s">
        <v>7962</v>
      </c>
      <c r="C3400" s="526" t="s">
        <v>134</v>
      </c>
      <c r="D3400" s="528" t="n">
        <v>5479.25</v>
      </c>
    </row>
    <row r="3401" customFormat="false" ht="15" hidden="false" customHeight="false" outlineLevel="0" collapsed="false">
      <c r="A3401" s="526" t="n">
        <v>103260</v>
      </c>
      <c r="B3401" s="526" t="s">
        <v>7963</v>
      </c>
      <c r="C3401" s="526" t="s">
        <v>134</v>
      </c>
      <c r="D3401" s="528" t="n">
        <v>5628.39</v>
      </c>
    </row>
    <row r="3402" customFormat="false" ht="15" hidden="false" customHeight="false" outlineLevel="0" collapsed="false">
      <c r="A3402" s="526" t="n">
        <v>103261</v>
      </c>
      <c r="B3402" s="526" t="s">
        <v>7964</v>
      </c>
      <c r="C3402" s="526" t="s">
        <v>134</v>
      </c>
      <c r="D3402" s="528" t="n">
        <v>11467.27</v>
      </c>
    </row>
    <row r="3403" customFormat="false" ht="15" hidden="false" customHeight="false" outlineLevel="0" collapsed="false">
      <c r="A3403" s="526" t="n">
        <v>103262</v>
      </c>
      <c r="B3403" s="526" t="s">
        <v>7965</v>
      </c>
      <c r="C3403" s="526" t="s">
        <v>134</v>
      </c>
      <c r="D3403" s="528" t="n">
        <v>7197.2</v>
      </c>
    </row>
    <row r="3404" customFormat="false" ht="15" hidden="false" customHeight="false" outlineLevel="0" collapsed="false">
      <c r="A3404" s="526" t="n">
        <v>103263</v>
      </c>
      <c r="B3404" s="526" t="s">
        <v>7966</v>
      </c>
      <c r="C3404" s="526" t="s">
        <v>134</v>
      </c>
      <c r="D3404" s="528" t="n">
        <v>15926.03</v>
      </c>
    </row>
    <row r="3405" customFormat="false" ht="15" hidden="false" customHeight="false" outlineLevel="0" collapsed="false">
      <c r="A3405" s="526" t="n">
        <v>103264</v>
      </c>
      <c r="B3405" s="526" t="s">
        <v>7967</v>
      </c>
      <c r="C3405" s="526" t="s">
        <v>134</v>
      </c>
      <c r="D3405" s="528" t="n">
        <v>8934.71</v>
      </c>
    </row>
    <row r="3406" customFormat="false" ht="15" hidden="false" customHeight="false" outlineLevel="0" collapsed="false">
      <c r="A3406" s="526" t="n">
        <v>103265</v>
      </c>
      <c r="B3406" s="526" t="s">
        <v>7968</v>
      </c>
      <c r="C3406" s="526" t="s">
        <v>134</v>
      </c>
      <c r="D3406" s="528" t="n">
        <v>19198.54</v>
      </c>
    </row>
    <row r="3407" customFormat="false" ht="15" hidden="false" customHeight="false" outlineLevel="0" collapsed="false">
      <c r="A3407" s="526" t="n">
        <v>103266</v>
      </c>
      <c r="B3407" s="526" t="s">
        <v>7969</v>
      </c>
      <c r="C3407" s="526" t="s">
        <v>134</v>
      </c>
      <c r="D3407" s="528" t="n">
        <v>9977.57</v>
      </c>
    </row>
    <row r="3408" customFormat="false" ht="15" hidden="false" customHeight="false" outlineLevel="0" collapsed="false">
      <c r="A3408" s="526" t="n">
        <v>103267</v>
      </c>
      <c r="B3408" s="526" t="s">
        <v>7970</v>
      </c>
      <c r="C3408" s="526" t="s">
        <v>134</v>
      </c>
      <c r="D3408" s="528" t="n">
        <v>5678.92</v>
      </c>
    </row>
    <row r="3409" customFormat="false" ht="15" hidden="false" customHeight="false" outlineLevel="0" collapsed="false">
      <c r="A3409" s="526" t="n">
        <v>103268</v>
      </c>
      <c r="B3409" s="526" t="s">
        <v>7971</v>
      </c>
      <c r="C3409" s="526" t="s">
        <v>134</v>
      </c>
      <c r="D3409" s="528" t="n">
        <v>6741.16</v>
      </c>
    </row>
    <row r="3410" customFormat="false" ht="15" hidden="false" customHeight="false" outlineLevel="0" collapsed="false">
      <c r="A3410" s="526" t="n">
        <v>103269</v>
      </c>
      <c r="B3410" s="526" t="s">
        <v>7972</v>
      </c>
      <c r="C3410" s="526" t="s">
        <v>134</v>
      </c>
      <c r="D3410" s="528" t="n">
        <v>6979.88</v>
      </c>
    </row>
    <row r="3411" customFormat="false" ht="15" hidden="false" customHeight="false" outlineLevel="0" collapsed="false">
      <c r="A3411" s="526" t="n">
        <v>103270</v>
      </c>
      <c r="B3411" s="526" t="s">
        <v>7973</v>
      </c>
      <c r="C3411" s="526" t="s">
        <v>134</v>
      </c>
      <c r="D3411" s="528" t="n">
        <v>7245.25</v>
      </c>
    </row>
    <row r="3412" customFormat="false" ht="15" hidden="false" customHeight="false" outlineLevel="0" collapsed="false">
      <c r="A3412" s="526" t="n">
        <v>103271</v>
      </c>
      <c r="B3412" s="526" t="s">
        <v>7974</v>
      </c>
      <c r="C3412" s="526" t="s">
        <v>134</v>
      </c>
      <c r="D3412" s="528" t="n">
        <v>10264.58</v>
      </c>
    </row>
    <row r="3413" customFormat="false" ht="15" hidden="false" customHeight="false" outlineLevel="0" collapsed="false">
      <c r="A3413" s="526" t="n">
        <v>103272</v>
      </c>
      <c r="B3413" s="526" t="s">
        <v>7975</v>
      </c>
      <c r="C3413" s="526" t="s">
        <v>134</v>
      </c>
      <c r="D3413" s="528" t="n">
        <v>10602.04</v>
      </c>
    </row>
    <row r="3414" customFormat="false" ht="15" hidden="false" customHeight="false" outlineLevel="0" collapsed="false">
      <c r="A3414" s="526" t="n">
        <v>103273</v>
      </c>
      <c r="B3414" s="526" t="s">
        <v>7976</v>
      </c>
      <c r="C3414" s="526" t="s">
        <v>134</v>
      </c>
      <c r="D3414" s="528" t="n">
        <v>10909.64</v>
      </c>
    </row>
    <row r="3415" customFormat="false" ht="15" hidden="false" customHeight="false" outlineLevel="0" collapsed="false">
      <c r="A3415" s="526" t="n">
        <v>103274</v>
      </c>
      <c r="B3415" s="526" t="s">
        <v>7977</v>
      </c>
      <c r="C3415" s="526" t="s">
        <v>134</v>
      </c>
      <c r="D3415" s="528" t="n">
        <v>12496.75</v>
      </c>
    </row>
    <row r="3416" customFormat="false" ht="15" hidden="false" customHeight="false" outlineLevel="0" collapsed="false">
      <c r="A3416" s="526" t="n">
        <v>103275</v>
      </c>
      <c r="B3416" s="526" t="s">
        <v>7978</v>
      </c>
      <c r="C3416" s="526" t="s">
        <v>134</v>
      </c>
      <c r="D3416" s="528" t="n">
        <v>12431.95</v>
      </c>
    </row>
    <row r="3417" customFormat="false" ht="15" hidden="false" customHeight="false" outlineLevel="0" collapsed="false">
      <c r="A3417" s="526" t="n">
        <v>103276</v>
      </c>
      <c r="B3417" s="526" t="s">
        <v>7979</v>
      </c>
      <c r="C3417" s="526" t="s">
        <v>134</v>
      </c>
      <c r="D3417" s="528" t="n">
        <v>13045.8</v>
      </c>
    </row>
    <row r="3418" customFormat="false" ht="15" hidden="false" customHeight="false" outlineLevel="0" collapsed="false">
      <c r="A3418" s="526" t="n">
        <v>103277</v>
      </c>
      <c r="B3418" s="526" t="s">
        <v>7980</v>
      </c>
      <c r="C3418" s="526" t="s">
        <v>134</v>
      </c>
      <c r="D3418" s="528" t="n">
        <v>24090.66</v>
      </c>
    </row>
    <row r="3419" customFormat="false" ht="15" hidden="false" customHeight="false" outlineLevel="0" collapsed="false">
      <c r="A3419" s="526" t="n">
        <v>103278</v>
      </c>
      <c r="B3419" s="526" t="s">
        <v>7981</v>
      </c>
      <c r="C3419" s="526" t="s">
        <v>134</v>
      </c>
      <c r="D3419" s="528" t="n">
        <v>30834.28</v>
      </c>
    </row>
    <row r="3420" customFormat="false" ht="15" hidden="false" customHeight="false" outlineLevel="0" collapsed="false">
      <c r="A3420" s="526" t="n">
        <v>103288</v>
      </c>
      <c r="B3420" s="526" t="s">
        <v>7982</v>
      </c>
      <c r="C3420" s="526" t="s">
        <v>134</v>
      </c>
      <c r="D3420" s="527" t="n">
        <v>14.32</v>
      </c>
    </row>
    <row r="3421" customFormat="false" ht="15" hidden="false" customHeight="false" outlineLevel="0" collapsed="false">
      <c r="A3421" s="526" t="n">
        <v>103289</v>
      </c>
      <c r="B3421" s="526" t="s">
        <v>7983</v>
      </c>
      <c r="C3421" s="526" t="s">
        <v>120</v>
      </c>
      <c r="D3421" s="527" t="n">
        <v>33.58</v>
      </c>
    </row>
    <row r="3422" customFormat="false" ht="15" hidden="false" customHeight="false" outlineLevel="0" collapsed="false">
      <c r="A3422" s="526" t="n">
        <v>103290</v>
      </c>
      <c r="B3422" s="526" t="s">
        <v>7984</v>
      </c>
      <c r="C3422" s="526" t="s">
        <v>120</v>
      </c>
      <c r="D3422" s="527" t="n">
        <v>53.36</v>
      </c>
    </row>
    <row r="3423" customFormat="false" ht="15" hidden="false" customHeight="false" outlineLevel="0" collapsed="false">
      <c r="A3423" s="526" t="n">
        <v>103291</v>
      </c>
      <c r="B3423" s="526" t="s">
        <v>7985</v>
      </c>
      <c r="C3423" s="526" t="s">
        <v>120</v>
      </c>
      <c r="D3423" s="527" t="n">
        <v>66.8</v>
      </c>
    </row>
    <row r="3424" customFormat="false" ht="15" hidden="false" customHeight="false" outlineLevel="0" collapsed="false">
      <c r="A3424" s="526" t="n">
        <v>103292</v>
      </c>
      <c r="B3424" s="526" t="s">
        <v>7986</v>
      </c>
      <c r="C3424" s="526" t="s">
        <v>120</v>
      </c>
      <c r="D3424" s="527" t="n">
        <v>80.79</v>
      </c>
    </row>
    <row r="3425" customFormat="false" ht="15" hidden="false" customHeight="false" outlineLevel="0" collapsed="false">
      <c r="A3425" s="526" t="n">
        <v>101936</v>
      </c>
      <c r="B3425" s="526" t="s">
        <v>7987</v>
      </c>
      <c r="C3425" s="526" t="s">
        <v>134</v>
      </c>
      <c r="D3425" s="528" t="n">
        <v>8898.61</v>
      </c>
    </row>
    <row r="3426" customFormat="false" ht="15" hidden="false" customHeight="false" outlineLevel="0" collapsed="false">
      <c r="A3426" s="526" t="n">
        <v>101937</v>
      </c>
      <c r="B3426" s="526" t="s">
        <v>7988</v>
      </c>
      <c r="C3426" s="526" t="s">
        <v>134</v>
      </c>
      <c r="D3426" s="528" t="n">
        <v>15779.16</v>
      </c>
    </row>
    <row r="3427" customFormat="false" ht="15" hidden="false" customHeight="false" outlineLevel="0" collapsed="false">
      <c r="A3427" s="526" t="n">
        <v>98294</v>
      </c>
      <c r="B3427" s="526" t="s">
        <v>7989</v>
      </c>
      <c r="C3427" s="526" t="s">
        <v>120</v>
      </c>
      <c r="D3427" s="527" t="n">
        <v>5.9</v>
      </c>
    </row>
    <row r="3428" customFormat="false" ht="15" hidden="false" customHeight="false" outlineLevel="0" collapsed="false">
      <c r="A3428" s="526" t="n">
        <v>98295</v>
      </c>
      <c r="B3428" s="526" t="s">
        <v>7990</v>
      </c>
      <c r="C3428" s="526" t="s">
        <v>120</v>
      </c>
      <c r="D3428" s="527" t="n">
        <v>5.22</v>
      </c>
    </row>
    <row r="3429" customFormat="false" ht="15" hidden="false" customHeight="false" outlineLevel="0" collapsed="false">
      <c r="A3429" s="526" t="n">
        <v>98296</v>
      </c>
      <c r="B3429" s="526" t="s">
        <v>7991</v>
      </c>
      <c r="C3429" s="526" t="s">
        <v>120</v>
      </c>
      <c r="D3429" s="527" t="n">
        <v>8.61</v>
      </c>
    </row>
    <row r="3430" customFormat="false" ht="15" hidden="false" customHeight="false" outlineLevel="0" collapsed="false">
      <c r="A3430" s="526" t="n">
        <v>98297</v>
      </c>
      <c r="B3430" s="526" t="s">
        <v>249</v>
      </c>
      <c r="C3430" s="526" t="s">
        <v>120</v>
      </c>
      <c r="D3430" s="527" t="n">
        <v>7.54</v>
      </c>
    </row>
    <row r="3431" customFormat="false" ht="15" hidden="false" customHeight="false" outlineLevel="0" collapsed="false">
      <c r="A3431" s="526" t="n">
        <v>98298</v>
      </c>
      <c r="B3431" s="526" t="s">
        <v>7992</v>
      </c>
      <c r="C3431" s="526" t="s">
        <v>120</v>
      </c>
      <c r="D3431" s="527" t="n">
        <v>20.91</v>
      </c>
    </row>
    <row r="3432" customFormat="false" ht="15" hidden="false" customHeight="false" outlineLevel="0" collapsed="false">
      <c r="A3432" s="526" t="n">
        <v>98299</v>
      </c>
      <c r="B3432" s="526" t="s">
        <v>7993</v>
      </c>
      <c r="C3432" s="526" t="s">
        <v>120</v>
      </c>
      <c r="D3432" s="527" t="n">
        <v>19.58</v>
      </c>
    </row>
    <row r="3433" customFormat="false" ht="15" hidden="false" customHeight="false" outlineLevel="0" collapsed="false">
      <c r="A3433" s="526" t="n">
        <v>98300</v>
      </c>
      <c r="B3433" s="526" t="s">
        <v>7994</v>
      </c>
      <c r="C3433" s="526" t="s">
        <v>120</v>
      </c>
      <c r="D3433" s="527" t="n">
        <v>5.33</v>
      </c>
    </row>
    <row r="3434" customFormat="false" ht="15" hidden="false" customHeight="false" outlineLevel="0" collapsed="false">
      <c r="A3434" s="526" t="n">
        <v>98301</v>
      </c>
      <c r="B3434" s="526" t="s">
        <v>7995</v>
      </c>
      <c r="C3434" s="526" t="s">
        <v>134</v>
      </c>
      <c r="D3434" s="527" t="n">
        <v>566.3</v>
      </c>
    </row>
    <row r="3435" customFormat="false" ht="15" hidden="false" customHeight="false" outlineLevel="0" collapsed="false">
      <c r="A3435" s="526" t="n">
        <v>98302</v>
      </c>
      <c r="B3435" s="526" t="s">
        <v>424</v>
      </c>
      <c r="C3435" s="526" t="s">
        <v>134</v>
      </c>
      <c r="D3435" s="528" t="n">
        <v>1017.25</v>
      </c>
    </row>
    <row r="3436" customFormat="false" ht="15" hidden="false" customHeight="false" outlineLevel="0" collapsed="false">
      <c r="A3436" s="526" t="n">
        <v>98304</v>
      </c>
      <c r="B3436" s="526" t="s">
        <v>7996</v>
      </c>
      <c r="C3436" s="526" t="s">
        <v>134</v>
      </c>
      <c r="D3436" s="528" t="n">
        <v>3127.92</v>
      </c>
    </row>
    <row r="3437" customFormat="false" ht="15" hidden="false" customHeight="false" outlineLevel="0" collapsed="false">
      <c r="A3437" s="526" t="n">
        <v>98305</v>
      </c>
      <c r="B3437" s="526" t="s">
        <v>7997</v>
      </c>
      <c r="C3437" s="526" t="s">
        <v>134</v>
      </c>
      <c r="D3437" s="528" t="n">
        <v>2236.09</v>
      </c>
    </row>
    <row r="3438" customFormat="false" ht="15" hidden="false" customHeight="false" outlineLevel="0" collapsed="false">
      <c r="A3438" s="526" t="n">
        <v>98306</v>
      </c>
      <c r="B3438" s="526" t="s">
        <v>7998</v>
      </c>
      <c r="C3438" s="526" t="s">
        <v>134</v>
      </c>
      <c r="D3438" s="527" t="n">
        <v>56.5</v>
      </c>
    </row>
    <row r="3439" customFormat="false" ht="15" hidden="false" customHeight="false" outlineLevel="0" collapsed="false">
      <c r="A3439" s="526" t="n">
        <v>98307</v>
      </c>
      <c r="B3439" s="526" t="s">
        <v>7999</v>
      </c>
      <c r="C3439" s="526" t="s">
        <v>134</v>
      </c>
      <c r="D3439" s="527" t="n">
        <v>52.28</v>
      </c>
    </row>
    <row r="3440" customFormat="false" ht="15" hidden="false" customHeight="false" outlineLevel="0" collapsed="false">
      <c r="A3440" s="526" t="n">
        <v>98308</v>
      </c>
      <c r="B3440" s="526" t="s">
        <v>718</v>
      </c>
      <c r="C3440" s="526" t="s">
        <v>134</v>
      </c>
      <c r="D3440" s="527" t="n">
        <v>33.9</v>
      </c>
    </row>
    <row r="3441" customFormat="false" ht="15" hidden="false" customHeight="false" outlineLevel="0" collapsed="false">
      <c r="A3441" s="526" t="n">
        <v>98593</v>
      </c>
      <c r="B3441" s="526" t="s">
        <v>8000</v>
      </c>
      <c r="C3441" s="526" t="s">
        <v>134</v>
      </c>
      <c r="D3441" s="528" t="n">
        <v>2208.42</v>
      </c>
    </row>
    <row r="3442" customFormat="false" ht="15" hidden="false" customHeight="false" outlineLevel="0" collapsed="false">
      <c r="A3442" s="526" t="n">
        <v>100553</v>
      </c>
      <c r="B3442" s="526" t="s">
        <v>8001</v>
      </c>
      <c r="C3442" s="526" t="s">
        <v>120</v>
      </c>
      <c r="D3442" s="527" t="n">
        <v>22.5</v>
      </c>
    </row>
    <row r="3443" customFormat="false" ht="15" hidden="false" customHeight="false" outlineLevel="0" collapsed="false">
      <c r="A3443" s="526" t="n">
        <v>100554</v>
      </c>
      <c r="B3443" s="526" t="s">
        <v>8002</v>
      </c>
      <c r="C3443" s="526" t="s">
        <v>120</v>
      </c>
      <c r="D3443" s="527" t="n">
        <v>5.09</v>
      </c>
    </row>
    <row r="3444" customFormat="false" ht="15" hidden="false" customHeight="false" outlineLevel="0" collapsed="false">
      <c r="A3444" s="526" t="n">
        <v>100555</v>
      </c>
      <c r="B3444" s="526" t="s">
        <v>8003</v>
      </c>
      <c r="C3444" s="526" t="s">
        <v>134</v>
      </c>
      <c r="D3444" s="528" t="n">
        <v>1123.94</v>
      </c>
    </row>
    <row r="3445" customFormat="false" ht="15" hidden="false" customHeight="false" outlineLevel="0" collapsed="false">
      <c r="A3445" s="526" t="n">
        <v>89355</v>
      </c>
      <c r="B3445" s="526" t="s">
        <v>8004</v>
      </c>
      <c r="C3445" s="526" t="s">
        <v>120</v>
      </c>
      <c r="D3445" s="527" t="n">
        <v>19.15</v>
      </c>
    </row>
    <row r="3446" customFormat="false" ht="15" hidden="false" customHeight="false" outlineLevel="0" collapsed="false">
      <c r="A3446" s="526" t="n">
        <v>89356</v>
      </c>
      <c r="B3446" s="526" t="s">
        <v>198</v>
      </c>
      <c r="C3446" s="526" t="s">
        <v>120</v>
      </c>
      <c r="D3446" s="527" t="n">
        <v>22.08</v>
      </c>
    </row>
    <row r="3447" customFormat="false" ht="15" hidden="false" customHeight="false" outlineLevel="0" collapsed="false">
      <c r="A3447" s="526" t="n">
        <v>89357</v>
      </c>
      <c r="B3447" s="526" t="s">
        <v>213</v>
      </c>
      <c r="C3447" s="526" t="s">
        <v>120</v>
      </c>
      <c r="D3447" s="527" t="n">
        <v>30.56</v>
      </c>
    </row>
    <row r="3448" customFormat="false" ht="15" hidden="false" customHeight="false" outlineLevel="0" collapsed="false">
      <c r="A3448" s="526" t="n">
        <v>89401</v>
      </c>
      <c r="B3448" s="526" t="s">
        <v>8005</v>
      </c>
      <c r="C3448" s="526" t="s">
        <v>120</v>
      </c>
      <c r="D3448" s="527" t="n">
        <v>10.25</v>
      </c>
    </row>
    <row r="3449" customFormat="false" ht="15" hidden="false" customHeight="false" outlineLevel="0" collapsed="false">
      <c r="A3449" s="526" t="n">
        <v>89402</v>
      </c>
      <c r="B3449" s="526" t="s">
        <v>8006</v>
      </c>
      <c r="C3449" s="526" t="s">
        <v>120</v>
      </c>
      <c r="D3449" s="527" t="n">
        <v>11.77</v>
      </c>
    </row>
    <row r="3450" customFormat="false" ht="15" hidden="false" customHeight="false" outlineLevel="0" collapsed="false">
      <c r="A3450" s="526" t="n">
        <v>89403</v>
      </c>
      <c r="B3450" s="526" t="s">
        <v>8007</v>
      </c>
      <c r="C3450" s="526" t="s">
        <v>120</v>
      </c>
      <c r="D3450" s="527" t="n">
        <v>18.3</v>
      </c>
    </row>
    <row r="3451" customFormat="false" ht="15" hidden="false" customHeight="false" outlineLevel="0" collapsed="false">
      <c r="A3451" s="526" t="n">
        <v>89446</v>
      </c>
      <c r="B3451" s="526" t="s">
        <v>8008</v>
      </c>
      <c r="C3451" s="526" t="s">
        <v>120</v>
      </c>
      <c r="D3451" s="527" t="n">
        <v>5.3</v>
      </c>
    </row>
    <row r="3452" customFormat="false" ht="15" hidden="false" customHeight="false" outlineLevel="0" collapsed="false">
      <c r="A3452" s="526" t="n">
        <v>89447</v>
      </c>
      <c r="B3452" s="526" t="s">
        <v>8009</v>
      </c>
      <c r="C3452" s="526" t="s">
        <v>120</v>
      </c>
      <c r="D3452" s="527" t="n">
        <v>10.58</v>
      </c>
    </row>
    <row r="3453" customFormat="false" ht="15" hidden="false" customHeight="false" outlineLevel="0" collapsed="false">
      <c r="A3453" s="526" t="n">
        <v>89448</v>
      </c>
      <c r="B3453" s="526" t="s">
        <v>564</v>
      </c>
      <c r="C3453" s="526" t="s">
        <v>120</v>
      </c>
      <c r="D3453" s="527" t="n">
        <v>16.22</v>
      </c>
    </row>
    <row r="3454" customFormat="false" ht="15" hidden="false" customHeight="false" outlineLevel="0" collapsed="false">
      <c r="A3454" s="526" t="n">
        <v>89449</v>
      </c>
      <c r="B3454" s="526" t="s">
        <v>311</v>
      </c>
      <c r="C3454" s="526" t="s">
        <v>120</v>
      </c>
      <c r="D3454" s="527" t="n">
        <v>17.94</v>
      </c>
    </row>
    <row r="3455" customFormat="false" ht="15" hidden="false" customHeight="false" outlineLevel="0" collapsed="false">
      <c r="A3455" s="526" t="n">
        <v>89450</v>
      </c>
      <c r="B3455" s="526" t="s">
        <v>359</v>
      </c>
      <c r="C3455" s="526" t="s">
        <v>120</v>
      </c>
      <c r="D3455" s="527" t="n">
        <v>28.79</v>
      </c>
    </row>
    <row r="3456" customFormat="false" ht="15" hidden="false" customHeight="false" outlineLevel="0" collapsed="false">
      <c r="A3456" s="526" t="n">
        <v>89451</v>
      </c>
      <c r="B3456" s="526" t="s">
        <v>324</v>
      </c>
      <c r="C3456" s="526" t="s">
        <v>120</v>
      </c>
      <c r="D3456" s="527" t="n">
        <v>46.93</v>
      </c>
    </row>
    <row r="3457" customFormat="false" ht="15" hidden="false" customHeight="false" outlineLevel="0" collapsed="false">
      <c r="A3457" s="526" t="n">
        <v>89452</v>
      </c>
      <c r="B3457" s="526" t="s">
        <v>449</v>
      </c>
      <c r="C3457" s="526" t="s">
        <v>120</v>
      </c>
      <c r="D3457" s="527" t="n">
        <v>64.68</v>
      </c>
    </row>
    <row r="3458" customFormat="false" ht="15" hidden="false" customHeight="false" outlineLevel="0" collapsed="false">
      <c r="A3458" s="526" t="n">
        <v>89508</v>
      </c>
      <c r="B3458" s="526" t="s">
        <v>8010</v>
      </c>
      <c r="C3458" s="526" t="s">
        <v>120</v>
      </c>
      <c r="D3458" s="527" t="n">
        <v>15.19</v>
      </c>
    </row>
    <row r="3459" customFormat="false" ht="15" hidden="false" customHeight="false" outlineLevel="0" collapsed="false">
      <c r="A3459" s="526" t="n">
        <v>89509</v>
      </c>
      <c r="B3459" s="526" t="s">
        <v>8011</v>
      </c>
      <c r="C3459" s="526" t="s">
        <v>120</v>
      </c>
      <c r="D3459" s="527" t="n">
        <v>20.53</v>
      </c>
    </row>
    <row r="3460" customFormat="false" ht="15" hidden="false" customHeight="false" outlineLevel="0" collapsed="false">
      <c r="A3460" s="526" t="n">
        <v>89511</v>
      </c>
      <c r="B3460" s="526" t="s">
        <v>8012</v>
      </c>
      <c r="C3460" s="526" t="s">
        <v>120</v>
      </c>
      <c r="D3460" s="527" t="n">
        <v>34.94</v>
      </c>
    </row>
    <row r="3461" customFormat="false" ht="15" hidden="false" customHeight="false" outlineLevel="0" collapsed="false">
      <c r="A3461" s="526" t="n">
        <v>89512</v>
      </c>
      <c r="B3461" s="526" t="s">
        <v>8013</v>
      </c>
      <c r="C3461" s="526" t="s">
        <v>120</v>
      </c>
      <c r="D3461" s="527" t="n">
        <v>44.39</v>
      </c>
    </row>
    <row r="3462" customFormat="false" ht="15" hidden="false" customHeight="false" outlineLevel="0" collapsed="false">
      <c r="A3462" s="526" t="n">
        <v>89576</v>
      </c>
      <c r="B3462" s="526" t="s">
        <v>8014</v>
      </c>
      <c r="C3462" s="526" t="s">
        <v>120</v>
      </c>
      <c r="D3462" s="527" t="n">
        <v>23.66</v>
      </c>
    </row>
    <row r="3463" customFormat="false" ht="15" hidden="false" customHeight="false" outlineLevel="0" collapsed="false">
      <c r="A3463" s="526" t="n">
        <v>89578</v>
      </c>
      <c r="B3463" s="526" t="s">
        <v>247</v>
      </c>
      <c r="C3463" s="526" t="s">
        <v>120</v>
      </c>
      <c r="D3463" s="527" t="n">
        <v>29.4</v>
      </c>
    </row>
    <row r="3464" customFormat="false" ht="15" hidden="false" customHeight="false" outlineLevel="0" collapsed="false">
      <c r="A3464" s="526" t="n">
        <v>89580</v>
      </c>
      <c r="B3464" s="526" t="s">
        <v>312</v>
      </c>
      <c r="C3464" s="526" t="s">
        <v>120</v>
      </c>
      <c r="D3464" s="527" t="n">
        <v>60.74</v>
      </c>
    </row>
    <row r="3465" customFormat="false" ht="15" hidden="false" customHeight="false" outlineLevel="0" collapsed="false">
      <c r="A3465" s="526" t="n">
        <v>89633</v>
      </c>
      <c r="B3465" s="526" t="s">
        <v>8015</v>
      </c>
      <c r="C3465" s="526" t="s">
        <v>120</v>
      </c>
      <c r="D3465" s="527" t="n">
        <v>22.49</v>
      </c>
    </row>
    <row r="3466" customFormat="false" ht="15" hidden="false" customHeight="false" outlineLevel="0" collapsed="false">
      <c r="A3466" s="526" t="n">
        <v>89634</v>
      </c>
      <c r="B3466" s="526" t="s">
        <v>8016</v>
      </c>
      <c r="C3466" s="526" t="s">
        <v>120</v>
      </c>
      <c r="D3466" s="527" t="n">
        <v>31.7</v>
      </c>
    </row>
    <row r="3467" customFormat="false" ht="15" hidden="false" customHeight="false" outlineLevel="0" collapsed="false">
      <c r="A3467" s="526" t="n">
        <v>89635</v>
      </c>
      <c r="B3467" s="526" t="s">
        <v>8017</v>
      </c>
      <c r="C3467" s="526" t="s">
        <v>120</v>
      </c>
      <c r="D3467" s="527" t="n">
        <v>45.9</v>
      </c>
    </row>
    <row r="3468" customFormat="false" ht="15" hidden="false" customHeight="false" outlineLevel="0" collapsed="false">
      <c r="A3468" s="526" t="n">
        <v>89636</v>
      </c>
      <c r="B3468" s="526" t="s">
        <v>8018</v>
      </c>
      <c r="C3468" s="526" t="s">
        <v>120</v>
      </c>
      <c r="D3468" s="527" t="n">
        <v>57.52</v>
      </c>
    </row>
    <row r="3469" customFormat="false" ht="15" hidden="false" customHeight="false" outlineLevel="0" collapsed="false">
      <c r="A3469" s="526" t="n">
        <v>89711</v>
      </c>
      <c r="B3469" s="526" t="s">
        <v>341</v>
      </c>
      <c r="C3469" s="526" t="s">
        <v>120</v>
      </c>
      <c r="D3469" s="527" t="n">
        <v>19.6</v>
      </c>
    </row>
    <row r="3470" customFormat="false" ht="15" hidden="false" customHeight="false" outlineLevel="0" collapsed="false">
      <c r="A3470" s="526" t="n">
        <v>89712</v>
      </c>
      <c r="B3470" s="526" t="s">
        <v>259</v>
      </c>
      <c r="C3470" s="526" t="s">
        <v>120</v>
      </c>
      <c r="D3470" s="527" t="n">
        <v>24.76</v>
      </c>
    </row>
    <row r="3471" customFormat="false" ht="15" hidden="false" customHeight="false" outlineLevel="0" collapsed="false">
      <c r="A3471" s="526" t="n">
        <v>89713</v>
      </c>
      <c r="B3471" s="526" t="s">
        <v>555</v>
      </c>
      <c r="C3471" s="526" t="s">
        <v>120</v>
      </c>
      <c r="D3471" s="527" t="n">
        <v>30.8</v>
      </c>
    </row>
    <row r="3472" customFormat="false" ht="15" hidden="false" customHeight="false" outlineLevel="0" collapsed="false">
      <c r="A3472" s="526" t="n">
        <v>89714</v>
      </c>
      <c r="B3472" s="526" t="s">
        <v>195</v>
      </c>
      <c r="C3472" s="526" t="s">
        <v>120</v>
      </c>
      <c r="D3472" s="527" t="n">
        <v>34.46</v>
      </c>
    </row>
    <row r="3473" customFormat="false" ht="15" hidden="false" customHeight="false" outlineLevel="0" collapsed="false">
      <c r="A3473" s="526" t="n">
        <v>89716</v>
      </c>
      <c r="B3473" s="526" t="s">
        <v>8019</v>
      </c>
      <c r="C3473" s="526" t="s">
        <v>120</v>
      </c>
      <c r="D3473" s="527" t="n">
        <v>22.35</v>
      </c>
    </row>
    <row r="3474" customFormat="false" ht="15" hidden="false" customHeight="false" outlineLevel="0" collapsed="false">
      <c r="A3474" s="526" t="n">
        <v>89717</v>
      </c>
      <c r="B3474" s="526" t="s">
        <v>8020</v>
      </c>
      <c r="C3474" s="526" t="s">
        <v>120</v>
      </c>
      <c r="D3474" s="527" t="n">
        <v>34.86</v>
      </c>
    </row>
    <row r="3475" customFormat="false" ht="15" hidden="false" customHeight="false" outlineLevel="0" collapsed="false">
      <c r="A3475" s="526" t="n">
        <v>89770</v>
      </c>
      <c r="B3475" s="526" t="s">
        <v>8021</v>
      </c>
      <c r="C3475" s="526" t="s">
        <v>120</v>
      </c>
      <c r="D3475" s="527" t="n">
        <v>36.37</v>
      </c>
    </row>
    <row r="3476" customFormat="false" ht="15" hidden="false" customHeight="false" outlineLevel="0" collapsed="false">
      <c r="A3476" s="526" t="n">
        <v>89771</v>
      </c>
      <c r="B3476" s="526" t="s">
        <v>8022</v>
      </c>
      <c r="C3476" s="526" t="s">
        <v>120</v>
      </c>
      <c r="D3476" s="527" t="n">
        <v>48.54</v>
      </c>
    </row>
    <row r="3477" customFormat="false" ht="15" hidden="false" customHeight="false" outlineLevel="0" collapsed="false">
      <c r="A3477" s="526" t="n">
        <v>89773</v>
      </c>
      <c r="B3477" s="526" t="s">
        <v>8023</v>
      </c>
      <c r="C3477" s="526" t="s">
        <v>120</v>
      </c>
      <c r="D3477" s="527" t="n">
        <v>113.9</v>
      </c>
    </row>
    <row r="3478" customFormat="false" ht="15" hidden="false" customHeight="false" outlineLevel="0" collapsed="false">
      <c r="A3478" s="526" t="n">
        <v>89775</v>
      </c>
      <c r="B3478" s="526" t="s">
        <v>8024</v>
      </c>
      <c r="C3478" s="526" t="s">
        <v>120</v>
      </c>
      <c r="D3478" s="527" t="n">
        <v>177.97</v>
      </c>
    </row>
    <row r="3479" customFormat="false" ht="15" hidden="false" customHeight="false" outlineLevel="0" collapsed="false">
      <c r="A3479" s="526" t="n">
        <v>89798</v>
      </c>
      <c r="B3479" s="526" t="s">
        <v>347</v>
      </c>
      <c r="C3479" s="526" t="s">
        <v>120</v>
      </c>
      <c r="D3479" s="527" t="n">
        <v>12.03</v>
      </c>
    </row>
    <row r="3480" customFormat="false" ht="15" hidden="false" customHeight="false" outlineLevel="0" collapsed="false">
      <c r="A3480" s="526" t="n">
        <v>89799</v>
      </c>
      <c r="B3480" s="526" t="s">
        <v>512</v>
      </c>
      <c r="C3480" s="526" t="s">
        <v>120</v>
      </c>
      <c r="D3480" s="527" t="n">
        <v>20.24</v>
      </c>
    </row>
    <row r="3481" customFormat="false" ht="15" hidden="false" customHeight="false" outlineLevel="0" collapsed="false">
      <c r="A3481" s="526" t="n">
        <v>89800</v>
      </c>
      <c r="B3481" s="526" t="s">
        <v>8025</v>
      </c>
      <c r="C3481" s="526" t="s">
        <v>120</v>
      </c>
      <c r="D3481" s="527" t="n">
        <v>26.1</v>
      </c>
    </row>
    <row r="3482" customFormat="false" ht="15" hidden="false" customHeight="false" outlineLevel="0" collapsed="false">
      <c r="A3482" s="526" t="n">
        <v>89848</v>
      </c>
      <c r="B3482" s="526" t="s">
        <v>8026</v>
      </c>
      <c r="C3482" s="526" t="s">
        <v>120</v>
      </c>
      <c r="D3482" s="527" t="n">
        <v>25.01</v>
      </c>
    </row>
    <row r="3483" customFormat="false" ht="15" hidden="false" customHeight="false" outlineLevel="0" collapsed="false">
      <c r="A3483" s="526" t="n">
        <v>89849</v>
      </c>
      <c r="B3483" s="526" t="s">
        <v>8027</v>
      </c>
      <c r="C3483" s="526" t="s">
        <v>120</v>
      </c>
      <c r="D3483" s="527" t="n">
        <v>50.88</v>
      </c>
    </row>
    <row r="3484" customFormat="false" ht="15" hidden="false" customHeight="false" outlineLevel="0" collapsed="false">
      <c r="A3484" s="526" t="n">
        <v>89865</v>
      </c>
      <c r="B3484" s="526" t="s">
        <v>8028</v>
      </c>
      <c r="C3484" s="526" t="s">
        <v>120</v>
      </c>
      <c r="D3484" s="527" t="n">
        <v>16.2</v>
      </c>
    </row>
    <row r="3485" customFormat="false" ht="15" hidden="false" customHeight="false" outlineLevel="0" collapsed="false">
      <c r="A3485" s="526" t="n">
        <v>92275</v>
      </c>
      <c r="B3485" s="526" t="s">
        <v>8029</v>
      </c>
      <c r="C3485" s="526" t="s">
        <v>120</v>
      </c>
      <c r="D3485" s="527" t="n">
        <v>61.03</v>
      </c>
    </row>
    <row r="3486" customFormat="false" ht="15" hidden="false" customHeight="false" outlineLevel="0" collapsed="false">
      <c r="A3486" s="526" t="n">
        <v>92276</v>
      </c>
      <c r="B3486" s="526" t="s">
        <v>8030</v>
      </c>
      <c r="C3486" s="526" t="s">
        <v>120</v>
      </c>
      <c r="D3486" s="527" t="n">
        <v>77.51</v>
      </c>
    </row>
    <row r="3487" customFormat="false" ht="15" hidden="false" customHeight="false" outlineLevel="0" collapsed="false">
      <c r="A3487" s="526" t="n">
        <v>92277</v>
      </c>
      <c r="B3487" s="526" t="s">
        <v>8031</v>
      </c>
      <c r="C3487" s="526" t="s">
        <v>120</v>
      </c>
      <c r="D3487" s="527" t="n">
        <v>112.07</v>
      </c>
    </row>
    <row r="3488" customFormat="false" ht="15" hidden="false" customHeight="false" outlineLevel="0" collapsed="false">
      <c r="A3488" s="526" t="n">
        <v>92278</v>
      </c>
      <c r="B3488" s="526" t="s">
        <v>8032</v>
      </c>
      <c r="C3488" s="526" t="s">
        <v>120</v>
      </c>
      <c r="D3488" s="527" t="n">
        <v>150.88</v>
      </c>
    </row>
    <row r="3489" customFormat="false" ht="15" hidden="false" customHeight="false" outlineLevel="0" collapsed="false">
      <c r="A3489" s="526" t="n">
        <v>92279</v>
      </c>
      <c r="B3489" s="526" t="s">
        <v>8033</v>
      </c>
      <c r="C3489" s="526" t="s">
        <v>120</v>
      </c>
      <c r="D3489" s="527" t="n">
        <v>218.19</v>
      </c>
    </row>
    <row r="3490" customFormat="false" ht="15" hidden="false" customHeight="false" outlineLevel="0" collapsed="false">
      <c r="A3490" s="526" t="n">
        <v>92280</v>
      </c>
      <c r="B3490" s="526" t="s">
        <v>8034</v>
      </c>
      <c r="C3490" s="526" t="s">
        <v>120</v>
      </c>
      <c r="D3490" s="527" t="n">
        <v>306.46</v>
      </c>
    </row>
    <row r="3491" customFormat="false" ht="15" hidden="false" customHeight="false" outlineLevel="0" collapsed="false">
      <c r="A3491" s="526" t="n">
        <v>92281</v>
      </c>
      <c r="B3491" s="526" t="s">
        <v>8035</v>
      </c>
      <c r="C3491" s="526" t="s">
        <v>120</v>
      </c>
      <c r="D3491" s="527" t="n">
        <v>132.71</v>
      </c>
    </row>
    <row r="3492" customFormat="false" ht="15" hidden="false" customHeight="false" outlineLevel="0" collapsed="false">
      <c r="A3492" s="526" t="n">
        <v>92282</v>
      </c>
      <c r="B3492" s="526" t="s">
        <v>8036</v>
      </c>
      <c r="C3492" s="526" t="s">
        <v>120</v>
      </c>
      <c r="D3492" s="527" t="n">
        <v>152.11</v>
      </c>
    </row>
    <row r="3493" customFormat="false" ht="15" hidden="false" customHeight="false" outlineLevel="0" collapsed="false">
      <c r="A3493" s="526" t="n">
        <v>92283</v>
      </c>
      <c r="B3493" s="526" t="s">
        <v>8037</v>
      </c>
      <c r="C3493" s="526" t="s">
        <v>120</v>
      </c>
      <c r="D3493" s="527" t="n">
        <v>206.34</v>
      </c>
    </row>
    <row r="3494" customFormat="false" ht="15" hidden="false" customHeight="false" outlineLevel="0" collapsed="false">
      <c r="A3494" s="526" t="n">
        <v>92284</v>
      </c>
      <c r="B3494" s="526" t="s">
        <v>8038</v>
      </c>
      <c r="C3494" s="526" t="s">
        <v>120</v>
      </c>
      <c r="D3494" s="527" t="n">
        <v>258.34</v>
      </c>
    </row>
    <row r="3495" customFormat="false" ht="15" hidden="false" customHeight="false" outlineLevel="0" collapsed="false">
      <c r="A3495" s="526" t="n">
        <v>92285</v>
      </c>
      <c r="B3495" s="526" t="s">
        <v>8039</v>
      </c>
      <c r="C3495" s="526" t="s">
        <v>120</v>
      </c>
      <c r="D3495" s="527" t="n">
        <v>346.61</v>
      </c>
    </row>
    <row r="3496" customFormat="false" ht="15" hidden="false" customHeight="false" outlineLevel="0" collapsed="false">
      <c r="A3496" s="526" t="n">
        <v>92286</v>
      </c>
      <c r="B3496" s="526" t="s">
        <v>8040</v>
      </c>
      <c r="C3496" s="526" t="s">
        <v>120</v>
      </c>
      <c r="D3496" s="527" t="n">
        <v>436.67</v>
      </c>
    </row>
    <row r="3497" customFormat="false" ht="15" hidden="false" customHeight="false" outlineLevel="0" collapsed="false">
      <c r="A3497" s="526" t="n">
        <v>92305</v>
      </c>
      <c r="B3497" s="526" t="s">
        <v>8041</v>
      </c>
      <c r="C3497" s="526" t="s">
        <v>120</v>
      </c>
      <c r="D3497" s="527" t="n">
        <v>40.55</v>
      </c>
    </row>
    <row r="3498" customFormat="false" ht="15" hidden="false" customHeight="false" outlineLevel="0" collapsed="false">
      <c r="A3498" s="526" t="n">
        <v>92306</v>
      </c>
      <c r="B3498" s="526" t="s">
        <v>8042</v>
      </c>
      <c r="C3498" s="526" t="s">
        <v>120</v>
      </c>
      <c r="D3498" s="527" t="n">
        <v>66.22</v>
      </c>
    </row>
    <row r="3499" customFormat="false" ht="15" hidden="false" customHeight="false" outlineLevel="0" collapsed="false">
      <c r="A3499" s="526" t="n">
        <v>92307</v>
      </c>
      <c r="B3499" s="526" t="s">
        <v>8043</v>
      </c>
      <c r="C3499" s="526" t="s">
        <v>120</v>
      </c>
      <c r="D3499" s="527" t="n">
        <v>82.93</v>
      </c>
    </row>
    <row r="3500" customFormat="false" ht="15" hidden="false" customHeight="false" outlineLevel="0" collapsed="false">
      <c r="A3500" s="526" t="n">
        <v>92308</v>
      </c>
      <c r="B3500" s="526" t="s">
        <v>8044</v>
      </c>
      <c r="C3500" s="526" t="s">
        <v>120</v>
      </c>
      <c r="D3500" s="527" t="n">
        <v>58.41</v>
      </c>
    </row>
    <row r="3501" customFormat="false" ht="15" hidden="false" customHeight="false" outlineLevel="0" collapsed="false">
      <c r="A3501" s="526" t="n">
        <v>92309</v>
      </c>
      <c r="B3501" s="526" t="s">
        <v>8045</v>
      </c>
      <c r="C3501" s="526" t="s">
        <v>120</v>
      </c>
      <c r="D3501" s="527" t="n">
        <v>140.48</v>
      </c>
    </row>
    <row r="3502" customFormat="false" ht="15" hidden="false" customHeight="false" outlineLevel="0" collapsed="false">
      <c r="A3502" s="526" t="n">
        <v>92310</v>
      </c>
      <c r="B3502" s="526" t="s">
        <v>8046</v>
      </c>
      <c r="C3502" s="526" t="s">
        <v>120</v>
      </c>
      <c r="D3502" s="527" t="n">
        <v>160.12</v>
      </c>
    </row>
    <row r="3503" customFormat="false" ht="15" hidden="false" customHeight="false" outlineLevel="0" collapsed="false">
      <c r="A3503" s="526" t="n">
        <v>92320</v>
      </c>
      <c r="B3503" s="526" t="s">
        <v>8047</v>
      </c>
      <c r="C3503" s="526" t="s">
        <v>120</v>
      </c>
      <c r="D3503" s="527" t="n">
        <v>51.21</v>
      </c>
    </row>
    <row r="3504" customFormat="false" ht="15" hidden="false" customHeight="false" outlineLevel="0" collapsed="false">
      <c r="A3504" s="526" t="n">
        <v>92321</v>
      </c>
      <c r="B3504" s="526" t="s">
        <v>8048</v>
      </c>
      <c r="C3504" s="526" t="s">
        <v>120</v>
      </c>
      <c r="D3504" s="527" t="n">
        <v>84.6</v>
      </c>
    </row>
    <row r="3505" customFormat="false" ht="15" hidden="false" customHeight="false" outlineLevel="0" collapsed="false">
      <c r="A3505" s="526" t="n">
        <v>92322</v>
      </c>
      <c r="B3505" s="526" t="s">
        <v>8049</v>
      </c>
      <c r="C3505" s="526" t="s">
        <v>120</v>
      </c>
      <c r="D3505" s="527" t="n">
        <v>107.91</v>
      </c>
    </row>
    <row r="3506" customFormat="false" ht="15" hidden="false" customHeight="false" outlineLevel="0" collapsed="false">
      <c r="A3506" s="526" t="n">
        <v>92323</v>
      </c>
      <c r="B3506" s="526" t="s">
        <v>8050</v>
      </c>
      <c r="C3506" s="526" t="s">
        <v>120</v>
      </c>
      <c r="D3506" s="527" t="n">
        <v>66.52</v>
      </c>
    </row>
    <row r="3507" customFormat="false" ht="15" hidden="false" customHeight="false" outlineLevel="0" collapsed="false">
      <c r="A3507" s="526" t="n">
        <v>92324</v>
      </c>
      <c r="B3507" s="526" t="s">
        <v>8051</v>
      </c>
      <c r="C3507" s="526" t="s">
        <v>120</v>
      </c>
      <c r="D3507" s="527" t="n">
        <v>156.3</v>
      </c>
    </row>
    <row r="3508" customFormat="false" ht="15" hidden="false" customHeight="false" outlineLevel="0" collapsed="false">
      <c r="A3508" s="526" t="n">
        <v>92325</v>
      </c>
      <c r="B3508" s="526" t="s">
        <v>8052</v>
      </c>
      <c r="C3508" s="526" t="s">
        <v>120</v>
      </c>
      <c r="D3508" s="527" t="n">
        <v>182.54</v>
      </c>
    </row>
    <row r="3509" customFormat="false" ht="15" hidden="false" customHeight="false" outlineLevel="0" collapsed="false">
      <c r="A3509" s="526" t="n">
        <v>92335</v>
      </c>
      <c r="B3509" s="526" t="s">
        <v>8053</v>
      </c>
      <c r="C3509" s="526" t="s">
        <v>120</v>
      </c>
      <c r="D3509" s="527" t="n">
        <v>87.9</v>
      </c>
    </row>
    <row r="3510" customFormat="false" ht="15" hidden="false" customHeight="false" outlineLevel="0" collapsed="false">
      <c r="A3510" s="526" t="n">
        <v>92336</v>
      </c>
      <c r="B3510" s="526" t="s">
        <v>232</v>
      </c>
      <c r="C3510" s="526" t="s">
        <v>120</v>
      </c>
      <c r="D3510" s="527" t="n">
        <v>108.01</v>
      </c>
    </row>
    <row r="3511" customFormat="false" ht="15" hidden="false" customHeight="false" outlineLevel="0" collapsed="false">
      <c r="A3511" s="526" t="n">
        <v>92337</v>
      </c>
      <c r="B3511" s="526" t="s">
        <v>379</v>
      </c>
      <c r="C3511" s="526" t="s">
        <v>120</v>
      </c>
      <c r="D3511" s="527" t="n">
        <v>142.34</v>
      </c>
    </row>
    <row r="3512" customFormat="false" ht="15" hidden="false" customHeight="false" outlineLevel="0" collapsed="false">
      <c r="A3512" s="526" t="n">
        <v>92338</v>
      </c>
      <c r="B3512" s="526" t="s">
        <v>8054</v>
      </c>
      <c r="C3512" s="526" t="s">
        <v>120</v>
      </c>
      <c r="D3512" s="527" t="n">
        <v>149.2</v>
      </c>
    </row>
    <row r="3513" customFormat="false" ht="15" hidden="false" customHeight="false" outlineLevel="0" collapsed="false">
      <c r="A3513" s="526" t="n">
        <v>92339</v>
      </c>
      <c r="B3513" s="526" t="s">
        <v>8055</v>
      </c>
      <c r="C3513" s="526" t="s">
        <v>120</v>
      </c>
      <c r="D3513" s="527" t="n">
        <v>227.58</v>
      </c>
    </row>
    <row r="3514" customFormat="false" ht="15" hidden="false" customHeight="false" outlineLevel="0" collapsed="false">
      <c r="A3514" s="526" t="n">
        <v>92341</v>
      </c>
      <c r="B3514" s="526" t="s">
        <v>383</v>
      </c>
      <c r="C3514" s="526" t="s">
        <v>120</v>
      </c>
      <c r="D3514" s="527" t="n">
        <v>97.69</v>
      </c>
    </row>
    <row r="3515" customFormat="false" ht="15" hidden="false" customHeight="false" outlineLevel="0" collapsed="false">
      <c r="A3515" s="526" t="n">
        <v>92342</v>
      </c>
      <c r="B3515" s="526" t="s">
        <v>8056</v>
      </c>
      <c r="C3515" s="526" t="s">
        <v>120</v>
      </c>
      <c r="D3515" s="527" t="n">
        <v>117.86</v>
      </c>
    </row>
    <row r="3516" customFormat="false" ht="15" hidden="false" customHeight="false" outlineLevel="0" collapsed="false">
      <c r="A3516" s="526" t="n">
        <v>92343</v>
      </c>
      <c r="B3516" s="526" t="s">
        <v>8057</v>
      </c>
      <c r="C3516" s="526" t="s">
        <v>120</v>
      </c>
      <c r="D3516" s="527" t="n">
        <v>152.27</v>
      </c>
    </row>
    <row r="3517" customFormat="false" ht="15" hidden="false" customHeight="false" outlineLevel="0" collapsed="false">
      <c r="A3517" s="526" t="n">
        <v>92359</v>
      </c>
      <c r="B3517" s="526" t="s">
        <v>8058</v>
      </c>
      <c r="C3517" s="526" t="s">
        <v>120</v>
      </c>
      <c r="D3517" s="527" t="n">
        <v>71.46</v>
      </c>
    </row>
    <row r="3518" customFormat="false" ht="15" hidden="false" customHeight="false" outlineLevel="0" collapsed="false">
      <c r="A3518" s="526" t="n">
        <v>92360</v>
      </c>
      <c r="B3518" s="526" t="s">
        <v>8059</v>
      </c>
      <c r="C3518" s="526" t="s">
        <v>120</v>
      </c>
      <c r="D3518" s="527" t="n">
        <v>95.54</v>
      </c>
    </row>
    <row r="3519" customFormat="false" ht="15" hidden="false" customHeight="false" outlineLevel="0" collapsed="false">
      <c r="A3519" s="526" t="n">
        <v>92361</v>
      </c>
      <c r="B3519" s="526" t="s">
        <v>8060</v>
      </c>
      <c r="C3519" s="526" t="s">
        <v>120</v>
      </c>
      <c r="D3519" s="527" t="n">
        <v>128.83</v>
      </c>
    </row>
    <row r="3520" customFormat="false" ht="15" hidden="false" customHeight="false" outlineLevel="0" collapsed="false">
      <c r="A3520" s="526" t="n">
        <v>92362</v>
      </c>
      <c r="B3520" s="526" t="s">
        <v>8061</v>
      </c>
      <c r="C3520" s="526" t="s">
        <v>120</v>
      </c>
      <c r="D3520" s="527" t="n">
        <v>206.4</v>
      </c>
    </row>
    <row r="3521" customFormat="false" ht="15" hidden="false" customHeight="false" outlineLevel="0" collapsed="false">
      <c r="A3521" s="526" t="n">
        <v>92364</v>
      </c>
      <c r="B3521" s="526" t="s">
        <v>733</v>
      </c>
      <c r="C3521" s="526" t="s">
        <v>120</v>
      </c>
      <c r="D3521" s="527" t="n">
        <v>53.36</v>
      </c>
    </row>
    <row r="3522" customFormat="false" ht="15" hidden="false" customHeight="false" outlineLevel="0" collapsed="false">
      <c r="A3522" s="526" t="n">
        <v>92365</v>
      </c>
      <c r="B3522" s="526" t="s">
        <v>684</v>
      </c>
      <c r="C3522" s="526" t="s">
        <v>120</v>
      </c>
      <c r="D3522" s="527" t="n">
        <v>61.41</v>
      </c>
    </row>
    <row r="3523" customFormat="false" ht="15" hidden="false" customHeight="false" outlineLevel="0" collapsed="false">
      <c r="A3523" s="526" t="n">
        <v>92366</v>
      </c>
      <c r="B3523" s="526" t="s">
        <v>8062</v>
      </c>
      <c r="C3523" s="526" t="s">
        <v>120</v>
      </c>
      <c r="D3523" s="527" t="n">
        <v>85.59</v>
      </c>
    </row>
    <row r="3524" customFormat="false" ht="15" hidden="false" customHeight="false" outlineLevel="0" collapsed="false">
      <c r="A3524" s="526" t="n">
        <v>92367</v>
      </c>
      <c r="B3524" s="526" t="s">
        <v>8063</v>
      </c>
      <c r="C3524" s="526" t="s">
        <v>120</v>
      </c>
      <c r="D3524" s="527" t="n">
        <v>105.2</v>
      </c>
    </row>
    <row r="3525" customFormat="false" ht="15" hidden="false" customHeight="false" outlineLevel="0" collapsed="false">
      <c r="A3525" s="526" t="n">
        <v>92368</v>
      </c>
      <c r="B3525" s="526" t="s">
        <v>8064</v>
      </c>
      <c r="C3525" s="526" t="s">
        <v>120</v>
      </c>
      <c r="D3525" s="527" t="n">
        <v>139.12</v>
      </c>
    </row>
    <row r="3526" customFormat="false" ht="15" hidden="false" customHeight="false" outlineLevel="0" collapsed="false">
      <c r="A3526" s="526" t="n">
        <v>92645</v>
      </c>
      <c r="B3526" s="526" t="s">
        <v>8065</v>
      </c>
      <c r="C3526" s="526" t="s">
        <v>120</v>
      </c>
      <c r="D3526" s="527" t="n">
        <v>75.12</v>
      </c>
    </row>
    <row r="3527" customFormat="false" ht="15" hidden="false" customHeight="false" outlineLevel="0" collapsed="false">
      <c r="A3527" s="526" t="n">
        <v>92646</v>
      </c>
      <c r="B3527" s="526" t="s">
        <v>8066</v>
      </c>
      <c r="C3527" s="526" t="s">
        <v>120</v>
      </c>
      <c r="D3527" s="527" t="n">
        <v>99.2</v>
      </c>
    </row>
    <row r="3528" customFormat="false" ht="15" hidden="false" customHeight="false" outlineLevel="0" collapsed="false">
      <c r="A3528" s="526" t="n">
        <v>92648</v>
      </c>
      <c r="B3528" s="526" t="s">
        <v>8067</v>
      </c>
      <c r="C3528" s="526" t="s">
        <v>120</v>
      </c>
      <c r="D3528" s="527" t="n">
        <v>108.53</v>
      </c>
    </row>
    <row r="3529" customFormat="false" ht="15" hidden="false" customHeight="false" outlineLevel="0" collapsed="false">
      <c r="A3529" s="526" t="n">
        <v>92649</v>
      </c>
      <c r="B3529" s="526" t="s">
        <v>8068</v>
      </c>
      <c r="C3529" s="526" t="s">
        <v>120</v>
      </c>
      <c r="D3529" s="527" t="n">
        <v>132.51</v>
      </c>
    </row>
    <row r="3530" customFormat="false" ht="15" hidden="false" customHeight="false" outlineLevel="0" collapsed="false">
      <c r="A3530" s="526" t="n">
        <v>92650</v>
      </c>
      <c r="B3530" s="526" t="s">
        <v>8069</v>
      </c>
      <c r="C3530" s="526" t="s">
        <v>120</v>
      </c>
      <c r="D3530" s="527" t="n">
        <v>210.06</v>
      </c>
    </row>
    <row r="3531" customFormat="false" ht="15" hidden="false" customHeight="false" outlineLevel="0" collapsed="false">
      <c r="A3531" s="526" t="n">
        <v>92652</v>
      </c>
      <c r="B3531" s="526" t="s">
        <v>8070</v>
      </c>
      <c r="C3531" s="526" t="s">
        <v>120</v>
      </c>
      <c r="D3531" s="527" t="n">
        <v>57.83</v>
      </c>
    </row>
    <row r="3532" customFormat="false" ht="15" hidden="false" customHeight="false" outlineLevel="0" collapsed="false">
      <c r="A3532" s="526" t="n">
        <v>92653</v>
      </c>
      <c r="B3532" s="526" t="s">
        <v>8071</v>
      </c>
      <c r="C3532" s="526" t="s">
        <v>120</v>
      </c>
      <c r="D3532" s="527" t="n">
        <v>65.93</v>
      </c>
    </row>
    <row r="3533" customFormat="false" ht="15" hidden="false" customHeight="false" outlineLevel="0" collapsed="false">
      <c r="A3533" s="526" t="n">
        <v>92654</v>
      </c>
      <c r="B3533" s="526" t="s">
        <v>8072</v>
      </c>
      <c r="C3533" s="526" t="s">
        <v>120</v>
      </c>
      <c r="D3533" s="527" t="n">
        <v>90.09</v>
      </c>
    </row>
    <row r="3534" customFormat="false" ht="15" hidden="false" customHeight="false" outlineLevel="0" collapsed="false">
      <c r="A3534" s="526" t="n">
        <v>92655</v>
      </c>
      <c r="B3534" s="526" t="s">
        <v>8073</v>
      </c>
      <c r="C3534" s="526" t="s">
        <v>120</v>
      </c>
      <c r="D3534" s="527" t="n">
        <v>109.81</v>
      </c>
    </row>
    <row r="3535" customFormat="false" ht="15" hidden="false" customHeight="false" outlineLevel="0" collapsed="false">
      <c r="A3535" s="526" t="n">
        <v>92656</v>
      </c>
      <c r="B3535" s="526" t="s">
        <v>8074</v>
      </c>
      <c r="C3535" s="526" t="s">
        <v>120</v>
      </c>
      <c r="D3535" s="527" t="n">
        <v>143.71</v>
      </c>
    </row>
    <row r="3536" customFormat="false" ht="15" hidden="false" customHeight="false" outlineLevel="0" collapsed="false">
      <c r="A3536" s="526" t="n">
        <v>92687</v>
      </c>
      <c r="B3536" s="526" t="s">
        <v>8075</v>
      </c>
      <c r="C3536" s="526" t="s">
        <v>120</v>
      </c>
      <c r="D3536" s="527" t="n">
        <v>27.04</v>
      </c>
    </row>
    <row r="3537" customFormat="false" ht="15" hidden="false" customHeight="false" outlineLevel="0" collapsed="false">
      <c r="A3537" s="526" t="n">
        <v>92688</v>
      </c>
      <c r="B3537" s="526" t="s">
        <v>337</v>
      </c>
      <c r="C3537" s="526" t="s">
        <v>120</v>
      </c>
      <c r="D3537" s="527" t="n">
        <v>37.8</v>
      </c>
    </row>
    <row r="3538" customFormat="false" ht="15" hidden="false" customHeight="false" outlineLevel="0" collapsed="false">
      <c r="A3538" s="526" t="n">
        <v>92689</v>
      </c>
      <c r="B3538" s="526" t="s">
        <v>8076</v>
      </c>
      <c r="C3538" s="526" t="s">
        <v>120</v>
      </c>
      <c r="D3538" s="527" t="n">
        <v>52.49</v>
      </c>
    </row>
    <row r="3539" customFormat="false" ht="15" hidden="false" customHeight="false" outlineLevel="0" collapsed="false">
      <c r="A3539" s="526" t="n">
        <v>92690</v>
      </c>
      <c r="B3539" s="526" t="s">
        <v>8077</v>
      </c>
      <c r="C3539" s="526" t="s">
        <v>120</v>
      </c>
      <c r="D3539" s="527" t="n">
        <v>74.6</v>
      </c>
    </row>
    <row r="3540" customFormat="false" ht="15" hidden="false" customHeight="false" outlineLevel="0" collapsed="false">
      <c r="A3540" s="526" t="n">
        <v>92691</v>
      </c>
      <c r="B3540" s="526" t="s">
        <v>8078</v>
      </c>
      <c r="C3540" s="526" t="s">
        <v>120</v>
      </c>
      <c r="D3540" s="527" t="n">
        <v>95.79</v>
      </c>
    </row>
    <row r="3541" customFormat="false" ht="15" hidden="false" customHeight="false" outlineLevel="0" collapsed="false">
      <c r="A3541" s="526" t="n">
        <v>94462</v>
      </c>
      <c r="B3541" s="526" t="s">
        <v>8079</v>
      </c>
      <c r="C3541" s="526" t="s">
        <v>120</v>
      </c>
      <c r="D3541" s="527" t="n">
        <v>96.47</v>
      </c>
    </row>
    <row r="3542" customFormat="false" ht="15" hidden="false" customHeight="false" outlineLevel="0" collapsed="false">
      <c r="A3542" s="526" t="n">
        <v>94463</v>
      </c>
      <c r="B3542" s="526" t="s">
        <v>8080</v>
      </c>
      <c r="C3542" s="526" t="s">
        <v>120</v>
      </c>
      <c r="D3542" s="527" t="n">
        <v>113.3</v>
      </c>
    </row>
    <row r="3543" customFormat="false" ht="15" hidden="false" customHeight="false" outlineLevel="0" collapsed="false">
      <c r="A3543" s="526" t="n">
        <v>94464</v>
      </c>
      <c r="B3543" s="526" t="s">
        <v>8081</v>
      </c>
      <c r="C3543" s="526" t="s">
        <v>120</v>
      </c>
      <c r="D3543" s="527" t="n">
        <v>159.77</v>
      </c>
    </row>
    <row r="3544" customFormat="false" ht="15" hidden="false" customHeight="false" outlineLevel="0" collapsed="false">
      <c r="A3544" s="526" t="n">
        <v>94602</v>
      </c>
      <c r="B3544" s="526" t="s">
        <v>8082</v>
      </c>
      <c r="C3544" s="526" t="s">
        <v>120</v>
      </c>
      <c r="D3544" s="527" t="n">
        <v>229.74</v>
      </c>
    </row>
    <row r="3545" customFormat="false" ht="15" hidden="false" customHeight="false" outlineLevel="0" collapsed="false">
      <c r="A3545" s="526" t="n">
        <v>94603</v>
      </c>
      <c r="B3545" s="526" t="s">
        <v>8083</v>
      </c>
      <c r="C3545" s="526" t="s">
        <v>120</v>
      </c>
      <c r="D3545" s="527" t="n">
        <v>310.83</v>
      </c>
    </row>
    <row r="3546" customFormat="false" ht="15" hidden="false" customHeight="false" outlineLevel="0" collapsed="false">
      <c r="A3546" s="526" t="n">
        <v>94604</v>
      </c>
      <c r="B3546" s="526" t="s">
        <v>8084</v>
      </c>
      <c r="C3546" s="526" t="s">
        <v>120</v>
      </c>
      <c r="D3546" s="527" t="n">
        <v>426.41</v>
      </c>
    </row>
    <row r="3547" customFormat="false" ht="15" hidden="false" customHeight="false" outlineLevel="0" collapsed="false">
      <c r="A3547" s="526" t="n">
        <v>94605</v>
      </c>
      <c r="B3547" s="526" t="s">
        <v>8085</v>
      </c>
      <c r="C3547" s="526" t="s">
        <v>120</v>
      </c>
      <c r="D3547" s="527" t="n">
        <v>612.54</v>
      </c>
    </row>
    <row r="3548" customFormat="false" ht="15" hidden="false" customHeight="false" outlineLevel="0" collapsed="false">
      <c r="A3548" s="526" t="n">
        <v>94648</v>
      </c>
      <c r="B3548" s="526" t="s">
        <v>8086</v>
      </c>
      <c r="C3548" s="526" t="s">
        <v>120</v>
      </c>
      <c r="D3548" s="527" t="n">
        <v>10.49</v>
      </c>
    </row>
    <row r="3549" customFormat="false" ht="15" hidden="false" customHeight="false" outlineLevel="0" collapsed="false">
      <c r="A3549" s="526" t="n">
        <v>94649</v>
      </c>
      <c r="B3549" s="526" t="s">
        <v>8087</v>
      </c>
      <c r="C3549" s="526" t="s">
        <v>120</v>
      </c>
      <c r="D3549" s="527" t="n">
        <v>15.55</v>
      </c>
    </row>
    <row r="3550" customFormat="false" ht="15" hidden="false" customHeight="false" outlineLevel="0" collapsed="false">
      <c r="A3550" s="526" t="n">
        <v>94650</v>
      </c>
      <c r="B3550" s="526" t="s">
        <v>8088</v>
      </c>
      <c r="C3550" s="526" t="s">
        <v>120</v>
      </c>
      <c r="D3550" s="527" t="n">
        <v>23.31</v>
      </c>
    </row>
    <row r="3551" customFormat="false" ht="15" hidden="false" customHeight="false" outlineLevel="0" collapsed="false">
      <c r="A3551" s="526" t="n">
        <v>94651</v>
      </c>
      <c r="B3551" s="526" t="s">
        <v>8089</v>
      </c>
      <c r="C3551" s="526" t="s">
        <v>120</v>
      </c>
      <c r="D3551" s="527" t="n">
        <v>24.73</v>
      </c>
    </row>
    <row r="3552" customFormat="false" ht="15" hidden="false" customHeight="false" outlineLevel="0" collapsed="false">
      <c r="A3552" s="526" t="n">
        <v>94652</v>
      </c>
      <c r="B3552" s="526" t="s">
        <v>8090</v>
      </c>
      <c r="C3552" s="526" t="s">
        <v>120</v>
      </c>
      <c r="D3552" s="527" t="n">
        <v>39.59</v>
      </c>
    </row>
    <row r="3553" customFormat="false" ht="15" hidden="false" customHeight="false" outlineLevel="0" collapsed="false">
      <c r="A3553" s="526" t="n">
        <v>94653</v>
      </c>
      <c r="B3553" s="526" t="s">
        <v>8091</v>
      </c>
      <c r="C3553" s="526" t="s">
        <v>120</v>
      </c>
      <c r="D3553" s="527" t="n">
        <v>56.32</v>
      </c>
    </row>
    <row r="3554" customFormat="false" ht="15" hidden="false" customHeight="false" outlineLevel="0" collapsed="false">
      <c r="A3554" s="526" t="n">
        <v>94654</v>
      </c>
      <c r="B3554" s="526" t="s">
        <v>8092</v>
      </c>
      <c r="C3554" s="526" t="s">
        <v>120</v>
      </c>
      <c r="D3554" s="527" t="n">
        <v>80.58</v>
      </c>
    </row>
    <row r="3555" customFormat="false" ht="15" hidden="false" customHeight="false" outlineLevel="0" collapsed="false">
      <c r="A3555" s="526" t="n">
        <v>94655</v>
      </c>
      <c r="B3555" s="526" t="s">
        <v>8093</v>
      </c>
      <c r="C3555" s="526" t="s">
        <v>120</v>
      </c>
      <c r="D3555" s="527" t="n">
        <v>112.08</v>
      </c>
    </row>
    <row r="3556" customFormat="false" ht="15" hidden="false" customHeight="false" outlineLevel="0" collapsed="false">
      <c r="A3556" s="526" t="n">
        <v>94716</v>
      </c>
      <c r="B3556" s="526" t="s">
        <v>8094</v>
      </c>
      <c r="C3556" s="526" t="s">
        <v>120</v>
      </c>
      <c r="D3556" s="527" t="n">
        <v>21.02</v>
      </c>
    </row>
    <row r="3557" customFormat="false" ht="15" hidden="false" customHeight="false" outlineLevel="0" collapsed="false">
      <c r="A3557" s="526" t="n">
        <v>94717</v>
      </c>
      <c r="B3557" s="526" t="s">
        <v>8095</v>
      </c>
      <c r="C3557" s="526" t="s">
        <v>120</v>
      </c>
      <c r="D3557" s="527" t="n">
        <v>32.1</v>
      </c>
    </row>
    <row r="3558" customFormat="false" ht="15" hidden="false" customHeight="false" outlineLevel="0" collapsed="false">
      <c r="A3558" s="526" t="n">
        <v>94718</v>
      </c>
      <c r="B3558" s="526" t="s">
        <v>8096</v>
      </c>
      <c r="C3558" s="526" t="s">
        <v>120</v>
      </c>
      <c r="D3558" s="527" t="n">
        <v>41.57</v>
      </c>
    </row>
    <row r="3559" customFormat="false" ht="15" hidden="false" customHeight="false" outlineLevel="0" collapsed="false">
      <c r="A3559" s="526" t="n">
        <v>94719</v>
      </c>
      <c r="B3559" s="526" t="s">
        <v>8097</v>
      </c>
      <c r="C3559" s="526" t="s">
        <v>120</v>
      </c>
      <c r="D3559" s="527" t="n">
        <v>53.1</v>
      </c>
    </row>
    <row r="3560" customFormat="false" ht="15" hidden="false" customHeight="false" outlineLevel="0" collapsed="false">
      <c r="A3560" s="526" t="n">
        <v>94720</v>
      </c>
      <c r="B3560" s="526" t="s">
        <v>8098</v>
      </c>
      <c r="C3560" s="526" t="s">
        <v>120</v>
      </c>
      <c r="D3560" s="527" t="n">
        <v>77.7</v>
      </c>
    </row>
    <row r="3561" customFormat="false" ht="15" hidden="false" customHeight="false" outlineLevel="0" collapsed="false">
      <c r="A3561" s="526" t="n">
        <v>94721</v>
      </c>
      <c r="B3561" s="526" t="s">
        <v>8099</v>
      </c>
      <c r="C3561" s="526" t="s">
        <v>120</v>
      </c>
      <c r="D3561" s="527" t="n">
        <v>117.59</v>
      </c>
    </row>
    <row r="3562" customFormat="false" ht="15" hidden="false" customHeight="false" outlineLevel="0" collapsed="false">
      <c r="A3562" s="526" t="n">
        <v>94722</v>
      </c>
      <c r="B3562" s="526" t="s">
        <v>8100</v>
      </c>
      <c r="C3562" s="526" t="s">
        <v>120</v>
      </c>
      <c r="D3562" s="527" t="n">
        <v>203.73</v>
      </c>
    </row>
    <row r="3563" customFormat="false" ht="15" hidden="false" customHeight="false" outlineLevel="0" collapsed="false">
      <c r="A3563" s="526" t="n">
        <v>94723</v>
      </c>
      <c r="B3563" s="526" t="s">
        <v>8101</v>
      </c>
      <c r="C3563" s="526" t="s">
        <v>120</v>
      </c>
      <c r="D3563" s="527" t="n">
        <v>363.84</v>
      </c>
    </row>
    <row r="3564" customFormat="false" ht="15" hidden="false" customHeight="false" outlineLevel="0" collapsed="false">
      <c r="A3564" s="526" t="n">
        <v>95697</v>
      </c>
      <c r="B3564" s="526" t="s">
        <v>8102</v>
      </c>
      <c r="C3564" s="526" t="s">
        <v>120</v>
      </c>
      <c r="D3564" s="527" t="n">
        <v>104.87</v>
      </c>
    </row>
    <row r="3565" customFormat="false" ht="15" hidden="false" customHeight="false" outlineLevel="0" collapsed="false">
      <c r="A3565" s="526" t="n">
        <v>96635</v>
      </c>
      <c r="B3565" s="526" t="s">
        <v>8103</v>
      </c>
      <c r="C3565" s="526" t="s">
        <v>120</v>
      </c>
      <c r="D3565" s="527" t="n">
        <v>39.62</v>
      </c>
    </row>
    <row r="3566" customFormat="false" ht="15" hidden="false" customHeight="false" outlineLevel="0" collapsed="false">
      <c r="A3566" s="526" t="n">
        <v>96636</v>
      </c>
      <c r="B3566" s="526" t="s">
        <v>8104</v>
      </c>
      <c r="C3566" s="526" t="s">
        <v>120</v>
      </c>
      <c r="D3566" s="527" t="n">
        <v>42.11</v>
      </c>
    </row>
    <row r="3567" customFormat="false" ht="15" hidden="false" customHeight="false" outlineLevel="0" collapsed="false">
      <c r="A3567" s="526" t="n">
        <v>96644</v>
      </c>
      <c r="B3567" s="526" t="s">
        <v>8105</v>
      </c>
      <c r="C3567" s="526" t="s">
        <v>120</v>
      </c>
      <c r="D3567" s="527" t="n">
        <v>22.56</v>
      </c>
    </row>
    <row r="3568" customFormat="false" ht="15" hidden="false" customHeight="false" outlineLevel="0" collapsed="false">
      <c r="A3568" s="526" t="n">
        <v>96645</v>
      </c>
      <c r="B3568" s="526" t="s">
        <v>8106</v>
      </c>
      <c r="C3568" s="526" t="s">
        <v>120</v>
      </c>
      <c r="D3568" s="527" t="n">
        <v>19.86</v>
      </c>
    </row>
    <row r="3569" customFormat="false" ht="15" hidden="false" customHeight="false" outlineLevel="0" collapsed="false">
      <c r="A3569" s="526" t="n">
        <v>96646</v>
      </c>
      <c r="B3569" s="526" t="s">
        <v>8107</v>
      </c>
      <c r="C3569" s="526" t="s">
        <v>120</v>
      </c>
      <c r="D3569" s="527" t="n">
        <v>24.49</v>
      </c>
    </row>
    <row r="3570" customFormat="false" ht="15" hidden="false" customHeight="false" outlineLevel="0" collapsed="false">
      <c r="A3570" s="526" t="n">
        <v>96647</v>
      </c>
      <c r="B3570" s="526" t="s">
        <v>8108</v>
      </c>
      <c r="C3570" s="526" t="s">
        <v>120</v>
      </c>
      <c r="D3570" s="527" t="n">
        <v>24.56</v>
      </c>
    </row>
    <row r="3571" customFormat="false" ht="15" hidden="false" customHeight="false" outlineLevel="0" collapsed="false">
      <c r="A3571" s="526" t="n">
        <v>96648</v>
      </c>
      <c r="B3571" s="526" t="s">
        <v>8109</v>
      </c>
      <c r="C3571" s="526" t="s">
        <v>120</v>
      </c>
      <c r="D3571" s="527" t="n">
        <v>30.55</v>
      </c>
    </row>
    <row r="3572" customFormat="false" ht="15" hidden="false" customHeight="false" outlineLevel="0" collapsed="false">
      <c r="A3572" s="526" t="n">
        <v>96649</v>
      </c>
      <c r="B3572" s="526" t="s">
        <v>8110</v>
      </c>
      <c r="C3572" s="526" t="s">
        <v>120</v>
      </c>
      <c r="D3572" s="527" t="n">
        <v>40.77</v>
      </c>
    </row>
    <row r="3573" customFormat="false" ht="15" hidden="false" customHeight="false" outlineLevel="0" collapsed="false">
      <c r="A3573" s="526" t="n">
        <v>96668</v>
      </c>
      <c r="B3573" s="526" t="s">
        <v>8111</v>
      </c>
      <c r="C3573" s="526" t="s">
        <v>120</v>
      </c>
      <c r="D3573" s="527" t="n">
        <v>18.02</v>
      </c>
    </row>
    <row r="3574" customFormat="false" ht="15" hidden="false" customHeight="false" outlineLevel="0" collapsed="false">
      <c r="A3574" s="526" t="n">
        <v>96669</v>
      </c>
      <c r="B3574" s="526" t="s">
        <v>8112</v>
      </c>
      <c r="C3574" s="526" t="s">
        <v>120</v>
      </c>
      <c r="D3574" s="527" t="n">
        <v>17.44</v>
      </c>
    </row>
    <row r="3575" customFormat="false" ht="15" hidden="false" customHeight="false" outlineLevel="0" collapsed="false">
      <c r="A3575" s="526" t="n">
        <v>96670</v>
      </c>
      <c r="B3575" s="526" t="s">
        <v>8113</v>
      </c>
      <c r="C3575" s="526" t="s">
        <v>120</v>
      </c>
      <c r="D3575" s="527" t="n">
        <v>22.74</v>
      </c>
    </row>
    <row r="3576" customFormat="false" ht="15" hidden="false" customHeight="false" outlineLevel="0" collapsed="false">
      <c r="A3576" s="526" t="n">
        <v>96671</v>
      </c>
      <c r="B3576" s="526" t="s">
        <v>8114</v>
      </c>
      <c r="C3576" s="526" t="s">
        <v>120</v>
      </c>
      <c r="D3576" s="527" t="n">
        <v>34.72</v>
      </c>
    </row>
    <row r="3577" customFormat="false" ht="15" hidden="false" customHeight="false" outlineLevel="0" collapsed="false">
      <c r="A3577" s="526" t="n">
        <v>96672</v>
      </c>
      <c r="B3577" s="526" t="s">
        <v>8115</v>
      </c>
      <c r="C3577" s="526" t="s">
        <v>120</v>
      </c>
      <c r="D3577" s="527" t="n">
        <v>53.24</v>
      </c>
    </row>
    <row r="3578" customFormat="false" ht="15" hidden="false" customHeight="false" outlineLevel="0" collapsed="false">
      <c r="A3578" s="526" t="n">
        <v>96673</v>
      </c>
      <c r="B3578" s="526" t="s">
        <v>8116</v>
      </c>
      <c r="C3578" s="526" t="s">
        <v>120</v>
      </c>
      <c r="D3578" s="527" t="n">
        <v>67.24</v>
      </c>
    </row>
    <row r="3579" customFormat="false" ht="15" hidden="false" customHeight="false" outlineLevel="0" collapsed="false">
      <c r="A3579" s="526" t="n">
        <v>96674</v>
      </c>
      <c r="B3579" s="526" t="s">
        <v>8117</v>
      </c>
      <c r="C3579" s="526" t="s">
        <v>120</v>
      </c>
      <c r="D3579" s="527" t="n">
        <v>109.45</v>
      </c>
    </row>
    <row r="3580" customFormat="false" ht="15" hidden="false" customHeight="false" outlineLevel="0" collapsed="false">
      <c r="A3580" s="526" t="n">
        <v>96675</v>
      </c>
      <c r="B3580" s="526" t="s">
        <v>8118</v>
      </c>
      <c r="C3580" s="526" t="s">
        <v>120</v>
      </c>
      <c r="D3580" s="527" t="n">
        <v>159.63</v>
      </c>
    </row>
    <row r="3581" customFormat="false" ht="15" hidden="false" customHeight="false" outlineLevel="0" collapsed="false">
      <c r="A3581" s="526" t="n">
        <v>96676</v>
      </c>
      <c r="B3581" s="526" t="s">
        <v>8119</v>
      </c>
      <c r="C3581" s="526" t="s">
        <v>120</v>
      </c>
      <c r="D3581" s="527" t="n">
        <v>22.48</v>
      </c>
    </row>
    <row r="3582" customFormat="false" ht="15" hidden="false" customHeight="false" outlineLevel="0" collapsed="false">
      <c r="A3582" s="526" t="n">
        <v>96677</v>
      </c>
      <c r="B3582" s="526" t="s">
        <v>8120</v>
      </c>
      <c r="C3582" s="526" t="s">
        <v>120</v>
      </c>
      <c r="D3582" s="527" t="n">
        <v>29.38</v>
      </c>
    </row>
    <row r="3583" customFormat="false" ht="15" hidden="false" customHeight="false" outlineLevel="0" collapsed="false">
      <c r="A3583" s="526" t="n">
        <v>96678</v>
      </c>
      <c r="B3583" s="526" t="s">
        <v>8121</v>
      </c>
      <c r="C3583" s="526" t="s">
        <v>120</v>
      </c>
      <c r="D3583" s="527" t="n">
        <v>40.63</v>
      </c>
    </row>
    <row r="3584" customFormat="false" ht="15" hidden="false" customHeight="false" outlineLevel="0" collapsed="false">
      <c r="A3584" s="526" t="n">
        <v>96679</v>
      </c>
      <c r="B3584" s="526" t="s">
        <v>8122</v>
      </c>
      <c r="C3584" s="526" t="s">
        <v>120</v>
      </c>
      <c r="D3584" s="527" t="n">
        <v>60.92</v>
      </c>
    </row>
    <row r="3585" customFormat="false" ht="15" hidden="false" customHeight="false" outlineLevel="0" collapsed="false">
      <c r="A3585" s="526" t="n">
        <v>96680</v>
      </c>
      <c r="B3585" s="526" t="s">
        <v>8123</v>
      </c>
      <c r="C3585" s="526" t="s">
        <v>120</v>
      </c>
      <c r="D3585" s="527" t="n">
        <v>101.43</v>
      </c>
    </row>
    <row r="3586" customFormat="false" ht="15" hidden="false" customHeight="false" outlineLevel="0" collapsed="false">
      <c r="A3586" s="526" t="n">
        <v>96681</v>
      </c>
      <c r="B3586" s="526" t="s">
        <v>8124</v>
      </c>
      <c r="C3586" s="526" t="s">
        <v>120</v>
      </c>
      <c r="D3586" s="527" t="n">
        <v>136.8</v>
      </c>
    </row>
    <row r="3587" customFormat="false" ht="15" hidden="false" customHeight="false" outlineLevel="0" collapsed="false">
      <c r="A3587" s="526" t="n">
        <v>96682</v>
      </c>
      <c r="B3587" s="526" t="s">
        <v>8125</v>
      </c>
      <c r="C3587" s="526" t="s">
        <v>120</v>
      </c>
      <c r="D3587" s="527" t="n">
        <v>226.78</v>
      </c>
    </row>
    <row r="3588" customFormat="false" ht="15" hidden="false" customHeight="false" outlineLevel="0" collapsed="false">
      <c r="A3588" s="526" t="n">
        <v>96683</v>
      </c>
      <c r="B3588" s="526" t="s">
        <v>8126</v>
      </c>
      <c r="C3588" s="526" t="s">
        <v>120</v>
      </c>
      <c r="D3588" s="527" t="n">
        <v>311.75</v>
      </c>
    </row>
    <row r="3589" customFormat="false" ht="15" hidden="false" customHeight="false" outlineLevel="0" collapsed="false">
      <c r="A3589" s="526" t="n">
        <v>96718</v>
      </c>
      <c r="B3589" s="526" t="s">
        <v>8127</v>
      </c>
      <c r="C3589" s="526" t="s">
        <v>120</v>
      </c>
      <c r="D3589" s="527" t="n">
        <v>10.72</v>
      </c>
    </row>
    <row r="3590" customFormat="false" ht="15" hidden="false" customHeight="false" outlineLevel="0" collapsed="false">
      <c r="A3590" s="526" t="n">
        <v>96719</v>
      </c>
      <c r="B3590" s="526" t="s">
        <v>8128</v>
      </c>
      <c r="C3590" s="526" t="s">
        <v>120</v>
      </c>
      <c r="D3590" s="527" t="n">
        <v>20.11</v>
      </c>
    </row>
    <row r="3591" customFormat="false" ht="15" hidden="false" customHeight="false" outlineLevel="0" collapsed="false">
      <c r="A3591" s="526" t="n">
        <v>96720</v>
      </c>
      <c r="B3591" s="526" t="s">
        <v>8129</v>
      </c>
      <c r="C3591" s="526" t="s">
        <v>120</v>
      </c>
      <c r="D3591" s="527" t="n">
        <v>18.49</v>
      </c>
    </row>
    <row r="3592" customFormat="false" ht="15" hidden="false" customHeight="false" outlineLevel="0" collapsed="false">
      <c r="A3592" s="526" t="n">
        <v>96721</v>
      </c>
      <c r="B3592" s="526" t="s">
        <v>8130</v>
      </c>
      <c r="C3592" s="526" t="s">
        <v>120</v>
      </c>
      <c r="D3592" s="527" t="n">
        <v>22.49</v>
      </c>
    </row>
    <row r="3593" customFormat="false" ht="15" hidden="false" customHeight="false" outlineLevel="0" collapsed="false">
      <c r="A3593" s="526" t="n">
        <v>96722</v>
      </c>
      <c r="B3593" s="526" t="s">
        <v>8131</v>
      </c>
      <c r="C3593" s="526" t="s">
        <v>120</v>
      </c>
      <c r="D3593" s="527" t="n">
        <v>36.03</v>
      </c>
    </row>
    <row r="3594" customFormat="false" ht="15" hidden="false" customHeight="false" outlineLevel="0" collapsed="false">
      <c r="A3594" s="526" t="n">
        <v>96723</v>
      </c>
      <c r="B3594" s="526" t="s">
        <v>8132</v>
      </c>
      <c r="C3594" s="526" t="s">
        <v>120</v>
      </c>
      <c r="D3594" s="527" t="n">
        <v>51.83</v>
      </c>
    </row>
    <row r="3595" customFormat="false" ht="15" hidden="false" customHeight="false" outlineLevel="0" collapsed="false">
      <c r="A3595" s="526" t="n">
        <v>96724</v>
      </c>
      <c r="B3595" s="526" t="s">
        <v>8133</v>
      </c>
      <c r="C3595" s="526" t="s">
        <v>120</v>
      </c>
      <c r="D3595" s="527" t="n">
        <v>69.19</v>
      </c>
    </row>
    <row r="3596" customFormat="false" ht="15" hidden="false" customHeight="false" outlineLevel="0" collapsed="false">
      <c r="A3596" s="526" t="n">
        <v>96725</v>
      </c>
      <c r="B3596" s="526" t="s">
        <v>8134</v>
      </c>
      <c r="C3596" s="526" t="s">
        <v>120</v>
      </c>
      <c r="D3596" s="527" t="n">
        <v>106.26</v>
      </c>
    </row>
    <row r="3597" customFormat="false" ht="15" hidden="false" customHeight="false" outlineLevel="0" collapsed="false">
      <c r="A3597" s="526" t="n">
        <v>96726</v>
      </c>
      <c r="B3597" s="526" t="s">
        <v>8135</v>
      </c>
      <c r="C3597" s="526" t="s">
        <v>120</v>
      </c>
      <c r="D3597" s="527" t="n">
        <v>150.72</v>
      </c>
    </row>
    <row r="3598" customFormat="false" ht="15" hidden="false" customHeight="false" outlineLevel="0" collapsed="false">
      <c r="A3598" s="526" t="n">
        <v>96727</v>
      </c>
      <c r="B3598" s="526" t="s">
        <v>8136</v>
      </c>
      <c r="C3598" s="526" t="s">
        <v>120</v>
      </c>
      <c r="D3598" s="527" t="n">
        <v>18.01</v>
      </c>
    </row>
    <row r="3599" customFormat="false" ht="15" hidden="false" customHeight="false" outlineLevel="0" collapsed="false">
      <c r="A3599" s="526" t="n">
        <v>96728</v>
      </c>
      <c r="B3599" s="526" t="s">
        <v>8137</v>
      </c>
      <c r="C3599" s="526" t="s">
        <v>120</v>
      </c>
      <c r="D3599" s="527" t="n">
        <v>22.38</v>
      </c>
    </row>
    <row r="3600" customFormat="false" ht="15" hidden="false" customHeight="false" outlineLevel="0" collapsed="false">
      <c r="A3600" s="526" t="n">
        <v>96729</v>
      </c>
      <c r="B3600" s="526" t="s">
        <v>8138</v>
      </c>
      <c r="C3600" s="526" t="s">
        <v>120</v>
      </c>
      <c r="D3600" s="527" t="n">
        <v>29.37</v>
      </c>
    </row>
    <row r="3601" customFormat="false" ht="15" hidden="false" customHeight="false" outlineLevel="0" collapsed="false">
      <c r="A3601" s="526" t="n">
        <v>96730</v>
      </c>
      <c r="B3601" s="526" t="s">
        <v>8139</v>
      </c>
      <c r="C3601" s="526" t="s">
        <v>120</v>
      </c>
      <c r="D3601" s="527" t="n">
        <v>38.65</v>
      </c>
    </row>
    <row r="3602" customFormat="false" ht="15" hidden="false" customHeight="false" outlineLevel="0" collapsed="false">
      <c r="A3602" s="526" t="n">
        <v>96731</v>
      </c>
      <c r="B3602" s="526" t="s">
        <v>8140</v>
      </c>
      <c r="C3602" s="526" t="s">
        <v>120</v>
      </c>
      <c r="D3602" s="527" t="n">
        <v>60.19</v>
      </c>
    </row>
    <row r="3603" customFormat="false" ht="15" hidden="false" customHeight="false" outlineLevel="0" collapsed="false">
      <c r="A3603" s="526" t="n">
        <v>96732</v>
      </c>
      <c r="B3603" s="526" t="s">
        <v>8141</v>
      </c>
      <c r="C3603" s="526" t="s">
        <v>120</v>
      </c>
      <c r="D3603" s="527" t="n">
        <v>96.16</v>
      </c>
    </row>
    <row r="3604" customFormat="false" ht="15" hidden="false" customHeight="false" outlineLevel="0" collapsed="false">
      <c r="A3604" s="526" t="n">
        <v>96733</v>
      </c>
      <c r="B3604" s="526" t="s">
        <v>8142</v>
      </c>
      <c r="C3604" s="526" t="s">
        <v>120</v>
      </c>
      <c r="D3604" s="527" t="n">
        <v>133.15</v>
      </c>
    </row>
    <row r="3605" customFormat="false" ht="15" hidden="false" customHeight="false" outlineLevel="0" collapsed="false">
      <c r="A3605" s="526" t="n">
        <v>96734</v>
      </c>
      <c r="B3605" s="526" t="s">
        <v>8143</v>
      </c>
      <c r="C3605" s="526" t="s">
        <v>120</v>
      </c>
      <c r="D3605" s="527" t="n">
        <v>213.66</v>
      </c>
    </row>
    <row r="3606" customFormat="false" ht="15" hidden="false" customHeight="false" outlineLevel="0" collapsed="false">
      <c r="A3606" s="526" t="n">
        <v>96735</v>
      </c>
      <c r="B3606" s="526" t="s">
        <v>8144</v>
      </c>
      <c r="C3606" s="526" t="s">
        <v>120</v>
      </c>
      <c r="D3606" s="527" t="n">
        <v>281.72</v>
      </c>
    </row>
    <row r="3607" customFormat="false" ht="15" hidden="false" customHeight="false" outlineLevel="0" collapsed="false">
      <c r="A3607" s="526" t="n">
        <v>96798</v>
      </c>
      <c r="B3607" s="526" t="s">
        <v>8145</v>
      </c>
      <c r="C3607" s="526" t="s">
        <v>120</v>
      </c>
      <c r="D3607" s="527" t="n">
        <v>7.96</v>
      </c>
    </row>
    <row r="3608" customFormat="false" ht="15" hidden="false" customHeight="false" outlineLevel="0" collapsed="false">
      <c r="A3608" s="526" t="n">
        <v>96799</v>
      </c>
      <c r="B3608" s="526" t="s">
        <v>8146</v>
      </c>
      <c r="C3608" s="526" t="s">
        <v>120</v>
      </c>
      <c r="D3608" s="527" t="n">
        <v>10.2</v>
      </c>
    </row>
    <row r="3609" customFormat="false" ht="15" hidden="false" customHeight="false" outlineLevel="0" collapsed="false">
      <c r="A3609" s="526" t="n">
        <v>96800</v>
      </c>
      <c r="B3609" s="526" t="s">
        <v>8147</v>
      </c>
      <c r="C3609" s="526" t="s">
        <v>120</v>
      </c>
      <c r="D3609" s="527" t="n">
        <v>13.96</v>
      </c>
    </row>
    <row r="3610" customFormat="false" ht="15" hidden="false" customHeight="false" outlineLevel="0" collapsed="false">
      <c r="A3610" s="526" t="n">
        <v>96801</v>
      </c>
      <c r="B3610" s="526" t="s">
        <v>8148</v>
      </c>
      <c r="C3610" s="526" t="s">
        <v>120</v>
      </c>
      <c r="D3610" s="527" t="n">
        <v>21.32</v>
      </c>
    </row>
    <row r="3611" customFormat="false" ht="15" hidden="false" customHeight="false" outlineLevel="0" collapsed="false">
      <c r="A3611" s="526" t="n">
        <v>97327</v>
      </c>
      <c r="B3611" s="526" t="s">
        <v>8149</v>
      </c>
      <c r="C3611" s="526" t="s">
        <v>120</v>
      </c>
      <c r="D3611" s="527" t="n">
        <v>29.17</v>
      </c>
    </row>
    <row r="3612" customFormat="false" ht="15" hidden="false" customHeight="false" outlineLevel="0" collapsed="false">
      <c r="A3612" s="526" t="n">
        <v>97328</v>
      </c>
      <c r="B3612" s="526" t="s">
        <v>8150</v>
      </c>
      <c r="C3612" s="526" t="s">
        <v>120</v>
      </c>
      <c r="D3612" s="527" t="n">
        <v>48.9</v>
      </c>
    </row>
    <row r="3613" customFormat="false" ht="15" hidden="false" customHeight="false" outlineLevel="0" collapsed="false">
      <c r="A3613" s="526" t="n">
        <v>97329</v>
      </c>
      <c r="B3613" s="526" t="s">
        <v>8151</v>
      </c>
      <c r="C3613" s="526" t="s">
        <v>120</v>
      </c>
      <c r="D3613" s="527" t="n">
        <v>62.24</v>
      </c>
    </row>
    <row r="3614" customFormat="false" ht="15" hidden="false" customHeight="false" outlineLevel="0" collapsed="false">
      <c r="A3614" s="526" t="n">
        <v>97330</v>
      </c>
      <c r="B3614" s="526" t="s">
        <v>8152</v>
      </c>
      <c r="C3614" s="526" t="s">
        <v>120</v>
      </c>
      <c r="D3614" s="527" t="n">
        <v>76.18</v>
      </c>
    </row>
    <row r="3615" customFormat="false" ht="15" hidden="false" customHeight="false" outlineLevel="0" collapsed="false">
      <c r="A3615" s="526" t="n">
        <v>97331</v>
      </c>
      <c r="B3615" s="526" t="s">
        <v>8153</v>
      </c>
      <c r="C3615" s="526" t="s">
        <v>120</v>
      </c>
      <c r="D3615" s="527" t="n">
        <v>29.49</v>
      </c>
    </row>
    <row r="3616" customFormat="false" ht="15" hidden="false" customHeight="false" outlineLevel="0" collapsed="false">
      <c r="A3616" s="526" t="n">
        <v>97332</v>
      </c>
      <c r="B3616" s="526" t="s">
        <v>8154</v>
      </c>
      <c r="C3616" s="526" t="s">
        <v>120</v>
      </c>
      <c r="D3616" s="527" t="n">
        <v>49.27</v>
      </c>
    </row>
    <row r="3617" customFormat="false" ht="15" hidden="false" customHeight="false" outlineLevel="0" collapsed="false">
      <c r="A3617" s="526" t="n">
        <v>97333</v>
      </c>
      <c r="B3617" s="526" t="s">
        <v>8155</v>
      </c>
      <c r="C3617" s="526" t="s">
        <v>120</v>
      </c>
      <c r="D3617" s="527" t="n">
        <v>62.71</v>
      </c>
    </row>
    <row r="3618" customFormat="false" ht="15" hidden="false" customHeight="false" outlineLevel="0" collapsed="false">
      <c r="A3618" s="526" t="n">
        <v>97334</v>
      </c>
      <c r="B3618" s="526" t="s">
        <v>8156</v>
      </c>
      <c r="C3618" s="526" t="s">
        <v>120</v>
      </c>
      <c r="D3618" s="527" t="n">
        <v>76.7</v>
      </c>
    </row>
    <row r="3619" customFormat="false" ht="15" hidden="false" customHeight="false" outlineLevel="0" collapsed="false">
      <c r="A3619" s="526" t="n">
        <v>97335</v>
      </c>
      <c r="B3619" s="526" t="s">
        <v>8157</v>
      </c>
      <c r="C3619" s="526" t="s">
        <v>120</v>
      </c>
      <c r="D3619" s="527" t="n">
        <v>87.97</v>
      </c>
    </row>
    <row r="3620" customFormat="false" ht="15" hidden="false" customHeight="false" outlineLevel="0" collapsed="false">
      <c r="A3620" s="526" t="n">
        <v>97336</v>
      </c>
      <c r="B3620" s="526" t="s">
        <v>8158</v>
      </c>
      <c r="C3620" s="526" t="s">
        <v>120</v>
      </c>
      <c r="D3620" s="527" t="n">
        <v>111.95</v>
      </c>
    </row>
    <row r="3621" customFormat="false" ht="15" hidden="false" customHeight="false" outlineLevel="0" collapsed="false">
      <c r="A3621" s="526" t="n">
        <v>97337</v>
      </c>
      <c r="B3621" s="526" t="s">
        <v>8159</v>
      </c>
      <c r="C3621" s="526" t="s">
        <v>120</v>
      </c>
      <c r="D3621" s="527" t="n">
        <v>168.44</v>
      </c>
    </row>
    <row r="3622" customFormat="false" ht="15" hidden="false" customHeight="false" outlineLevel="0" collapsed="false">
      <c r="A3622" s="526" t="n">
        <v>97338</v>
      </c>
      <c r="B3622" s="526" t="s">
        <v>8160</v>
      </c>
      <c r="C3622" s="526" t="s">
        <v>120</v>
      </c>
      <c r="D3622" s="527" t="n">
        <v>202.69</v>
      </c>
    </row>
    <row r="3623" customFormat="false" ht="15" hidden="false" customHeight="false" outlineLevel="0" collapsed="false">
      <c r="A3623" s="526" t="n">
        <v>97339</v>
      </c>
      <c r="B3623" s="526" t="s">
        <v>8161</v>
      </c>
      <c r="C3623" s="526" t="s">
        <v>120</v>
      </c>
      <c r="D3623" s="527" t="n">
        <v>218.19</v>
      </c>
    </row>
    <row r="3624" customFormat="false" ht="15" hidden="false" customHeight="false" outlineLevel="0" collapsed="false">
      <c r="A3624" s="526" t="n">
        <v>97340</v>
      </c>
      <c r="B3624" s="526" t="s">
        <v>8162</v>
      </c>
      <c r="C3624" s="526" t="s">
        <v>120</v>
      </c>
      <c r="D3624" s="527" t="n">
        <v>219.36</v>
      </c>
    </row>
    <row r="3625" customFormat="false" ht="15" hidden="false" customHeight="false" outlineLevel="0" collapsed="false">
      <c r="A3625" s="526" t="n">
        <v>97347</v>
      </c>
      <c r="B3625" s="526" t="s">
        <v>8163</v>
      </c>
      <c r="C3625" s="526" t="s">
        <v>120</v>
      </c>
      <c r="D3625" s="527" t="n">
        <v>106.02</v>
      </c>
    </row>
    <row r="3626" customFormat="false" ht="15" hidden="false" customHeight="false" outlineLevel="0" collapsed="false">
      <c r="A3626" s="526" t="n">
        <v>97348</v>
      </c>
      <c r="B3626" s="526" t="s">
        <v>8164</v>
      </c>
      <c r="C3626" s="526" t="s">
        <v>120</v>
      </c>
      <c r="D3626" s="527" t="n">
        <v>146.48</v>
      </c>
    </row>
    <row r="3627" customFormat="false" ht="15" hidden="false" customHeight="false" outlineLevel="0" collapsed="false">
      <c r="A3627" s="526" t="n">
        <v>97349</v>
      </c>
      <c r="B3627" s="526" t="s">
        <v>8165</v>
      </c>
      <c r="C3627" s="526" t="s">
        <v>120</v>
      </c>
      <c r="D3627" s="527" t="n">
        <v>211.18</v>
      </c>
    </row>
    <row r="3628" customFormat="false" ht="15" hidden="false" customHeight="false" outlineLevel="0" collapsed="false">
      <c r="A3628" s="526" t="n">
        <v>97350</v>
      </c>
      <c r="B3628" s="526" t="s">
        <v>8166</v>
      </c>
      <c r="C3628" s="526" t="s">
        <v>120</v>
      </c>
      <c r="D3628" s="527" t="n">
        <v>256.43</v>
      </c>
    </row>
    <row r="3629" customFormat="false" ht="15" hidden="false" customHeight="false" outlineLevel="0" collapsed="false">
      <c r="A3629" s="526" t="n">
        <v>97351</v>
      </c>
      <c r="B3629" s="526" t="s">
        <v>8167</v>
      </c>
      <c r="C3629" s="526" t="s">
        <v>120</v>
      </c>
      <c r="D3629" s="527" t="n">
        <v>354.6</v>
      </c>
    </row>
    <row r="3630" customFormat="false" ht="15" hidden="false" customHeight="false" outlineLevel="0" collapsed="false">
      <c r="A3630" s="526" t="n">
        <v>97352</v>
      </c>
      <c r="B3630" s="526" t="s">
        <v>8168</v>
      </c>
      <c r="C3630" s="526" t="s">
        <v>120</v>
      </c>
      <c r="D3630" s="527" t="n">
        <v>459.59</v>
      </c>
    </row>
    <row r="3631" customFormat="false" ht="15" hidden="false" customHeight="false" outlineLevel="0" collapsed="false">
      <c r="A3631" s="526" t="n">
        <v>97353</v>
      </c>
      <c r="B3631" s="526" t="s">
        <v>8169</v>
      </c>
      <c r="C3631" s="526" t="s">
        <v>120</v>
      </c>
      <c r="D3631" s="527" t="n">
        <v>69.47</v>
      </c>
    </row>
    <row r="3632" customFormat="false" ht="15" hidden="false" customHeight="false" outlineLevel="0" collapsed="false">
      <c r="A3632" s="526" t="n">
        <v>97354</v>
      </c>
      <c r="B3632" s="526" t="s">
        <v>8170</v>
      </c>
      <c r="C3632" s="526" t="s">
        <v>120</v>
      </c>
      <c r="D3632" s="527" t="n">
        <v>110.49</v>
      </c>
    </row>
    <row r="3633" customFormat="false" ht="15" hidden="false" customHeight="false" outlineLevel="0" collapsed="false">
      <c r="A3633" s="526" t="n">
        <v>97355</v>
      </c>
      <c r="B3633" s="526" t="s">
        <v>8171</v>
      </c>
      <c r="C3633" s="526" t="s">
        <v>120</v>
      </c>
      <c r="D3633" s="527" t="n">
        <v>151.27</v>
      </c>
    </row>
    <row r="3634" customFormat="false" ht="15" hidden="false" customHeight="false" outlineLevel="0" collapsed="false">
      <c r="A3634" s="526" t="n">
        <v>97356</v>
      </c>
      <c r="B3634" s="526" t="s">
        <v>8172</v>
      </c>
      <c r="C3634" s="526" t="s">
        <v>120</v>
      </c>
      <c r="D3634" s="527" t="n">
        <v>79.28</v>
      </c>
    </row>
    <row r="3635" customFormat="false" ht="15" hidden="false" customHeight="false" outlineLevel="0" collapsed="false">
      <c r="A3635" s="526" t="n">
        <v>97357</v>
      </c>
      <c r="B3635" s="526" t="s">
        <v>8173</v>
      </c>
      <c r="C3635" s="526" t="s">
        <v>120</v>
      </c>
      <c r="D3635" s="527" t="n">
        <v>127.33</v>
      </c>
    </row>
    <row r="3636" customFormat="false" ht="15" hidden="false" customHeight="false" outlineLevel="0" collapsed="false">
      <c r="A3636" s="526" t="n">
        <v>97358</v>
      </c>
      <c r="B3636" s="526" t="s">
        <v>8174</v>
      </c>
      <c r="C3636" s="526" t="s">
        <v>120</v>
      </c>
      <c r="D3636" s="527" t="n">
        <v>174.23</v>
      </c>
    </row>
    <row r="3637" customFormat="false" ht="15" hidden="false" customHeight="false" outlineLevel="0" collapsed="false">
      <c r="A3637" s="526" t="n">
        <v>97498</v>
      </c>
      <c r="B3637" s="526" t="s">
        <v>618</v>
      </c>
      <c r="C3637" s="526" t="s">
        <v>120</v>
      </c>
      <c r="D3637" s="527" t="n">
        <v>43.32</v>
      </c>
    </row>
    <row r="3638" customFormat="false" ht="15" hidden="false" customHeight="false" outlineLevel="0" collapsed="false">
      <c r="A3638" s="526" t="n">
        <v>97535</v>
      </c>
      <c r="B3638" s="526" t="s">
        <v>8175</v>
      </c>
      <c r="C3638" s="526" t="s">
        <v>120</v>
      </c>
      <c r="D3638" s="527" t="n">
        <v>47.78</v>
      </c>
    </row>
    <row r="3639" customFormat="false" ht="15" hidden="false" customHeight="false" outlineLevel="0" collapsed="false">
      <c r="A3639" s="526" t="n">
        <v>97536</v>
      </c>
      <c r="B3639" s="526" t="s">
        <v>8176</v>
      </c>
      <c r="C3639" s="526" t="s">
        <v>120</v>
      </c>
      <c r="D3639" s="527" t="n">
        <v>58.05</v>
      </c>
    </row>
    <row r="3640" customFormat="false" ht="15" hidden="false" customHeight="false" outlineLevel="0" collapsed="false">
      <c r="A3640" s="526" t="n">
        <v>100788</v>
      </c>
      <c r="B3640" s="526" t="s">
        <v>8177</v>
      </c>
      <c r="C3640" s="526" t="s">
        <v>134</v>
      </c>
      <c r="D3640" s="527" t="n">
        <v>834.3</v>
      </c>
    </row>
    <row r="3641" customFormat="false" ht="15" hidden="false" customHeight="false" outlineLevel="0" collapsed="false">
      <c r="A3641" s="526" t="n">
        <v>100791</v>
      </c>
      <c r="B3641" s="526" t="s">
        <v>8178</v>
      </c>
      <c r="C3641" s="526" t="s">
        <v>120</v>
      </c>
      <c r="D3641" s="527" t="n">
        <v>17.14</v>
      </c>
    </row>
    <row r="3642" customFormat="false" ht="15" hidden="false" customHeight="false" outlineLevel="0" collapsed="false">
      <c r="A3642" s="526" t="n">
        <v>100792</v>
      </c>
      <c r="B3642" s="526" t="s">
        <v>8179</v>
      </c>
      <c r="C3642" s="526" t="s">
        <v>120</v>
      </c>
      <c r="D3642" s="527" t="n">
        <v>24.79</v>
      </c>
    </row>
    <row r="3643" customFormat="false" ht="15" hidden="false" customHeight="false" outlineLevel="0" collapsed="false">
      <c r="A3643" s="526" t="n">
        <v>100793</v>
      </c>
      <c r="B3643" s="526" t="s">
        <v>8180</v>
      </c>
      <c r="C3643" s="526" t="s">
        <v>120</v>
      </c>
      <c r="D3643" s="527" t="n">
        <v>32.72</v>
      </c>
    </row>
    <row r="3644" customFormat="false" ht="15" hidden="false" customHeight="false" outlineLevel="0" collapsed="false">
      <c r="A3644" s="526" t="n">
        <v>100794</v>
      </c>
      <c r="B3644" s="526" t="s">
        <v>8181</v>
      </c>
      <c r="C3644" s="526" t="s">
        <v>120</v>
      </c>
      <c r="D3644" s="527" t="n">
        <v>43.93</v>
      </c>
    </row>
    <row r="3645" customFormat="false" ht="15" hidden="false" customHeight="false" outlineLevel="0" collapsed="false">
      <c r="A3645" s="526" t="n">
        <v>100799</v>
      </c>
      <c r="B3645" s="526" t="s">
        <v>8182</v>
      </c>
      <c r="C3645" s="526" t="s">
        <v>120</v>
      </c>
      <c r="D3645" s="527" t="n">
        <v>17.6</v>
      </c>
    </row>
    <row r="3646" customFormat="false" ht="15" hidden="false" customHeight="false" outlineLevel="0" collapsed="false">
      <c r="A3646" s="526" t="n">
        <v>100800</v>
      </c>
      <c r="B3646" s="526" t="s">
        <v>8183</v>
      </c>
      <c r="C3646" s="526" t="s">
        <v>120</v>
      </c>
      <c r="D3646" s="527" t="n">
        <v>25.25</v>
      </c>
    </row>
    <row r="3647" customFormat="false" ht="15" hidden="false" customHeight="false" outlineLevel="0" collapsed="false">
      <c r="A3647" s="526" t="n">
        <v>100801</v>
      </c>
      <c r="B3647" s="526" t="s">
        <v>8184</v>
      </c>
      <c r="C3647" s="526" t="s">
        <v>120</v>
      </c>
      <c r="D3647" s="527" t="n">
        <v>33.18</v>
      </c>
    </row>
    <row r="3648" customFormat="false" ht="15" hidden="false" customHeight="false" outlineLevel="0" collapsed="false">
      <c r="A3648" s="526" t="n">
        <v>100802</v>
      </c>
      <c r="B3648" s="526" t="s">
        <v>8185</v>
      </c>
      <c r="C3648" s="526" t="s">
        <v>120</v>
      </c>
      <c r="D3648" s="527" t="n">
        <v>44.39</v>
      </c>
    </row>
    <row r="3649" customFormat="false" ht="15" hidden="false" customHeight="false" outlineLevel="0" collapsed="false">
      <c r="A3649" s="526" t="n">
        <v>100803</v>
      </c>
      <c r="B3649" s="526" t="s">
        <v>8186</v>
      </c>
      <c r="C3649" s="526" t="s">
        <v>120</v>
      </c>
      <c r="D3649" s="527" t="n">
        <v>16.19</v>
      </c>
    </row>
    <row r="3650" customFormat="false" ht="15" hidden="false" customHeight="false" outlineLevel="0" collapsed="false">
      <c r="A3650" s="526" t="n">
        <v>100804</v>
      </c>
      <c r="B3650" s="526" t="s">
        <v>8187</v>
      </c>
      <c r="C3650" s="526" t="s">
        <v>120</v>
      </c>
      <c r="D3650" s="527" t="n">
        <v>23.67</v>
      </c>
    </row>
    <row r="3651" customFormat="false" ht="15" hidden="false" customHeight="false" outlineLevel="0" collapsed="false">
      <c r="A3651" s="526" t="n">
        <v>100805</v>
      </c>
      <c r="B3651" s="526" t="s">
        <v>8188</v>
      </c>
      <c r="C3651" s="526" t="s">
        <v>120</v>
      </c>
      <c r="D3651" s="527" t="n">
        <v>31.37</v>
      </c>
    </row>
    <row r="3652" customFormat="false" ht="15" hidden="false" customHeight="false" outlineLevel="0" collapsed="false">
      <c r="A3652" s="526" t="n">
        <v>100806</v>
      </c>
      <c r="B3652" s="526" t="s">
        <v>8189</v>
      </c>
      <c r="C3652" s="526" t="s">
        <v>120</v>
      </c>
      <c r="D3652" s="527" t="n">
        <v>42.27</v>
      </c>
    </row>
    <row r="3653" customFormat="false" ht="15" hidden="false" customHeight="false" outlineLevel="0" collapsed="false">
      <c r="A3653" s="526" t="n">
        <v>100807</v>
      </c>
      <c r="B3653" s="526" t="s">
        <v>8190</v>
      </c>
      <c r="C3653" s="526" t="s">
        <v>120</v>
      </c>
      <c r="D3653" s="527" t="n">
        <v>22.98</v>
      </c>
    </row>
    <row r="3654" customFormat="false" ht="15" hidden="false" customHeight="false" outlineLevel="0" collapsed="false">
      <c r="A3654" s="526" t="n">
        <v>100808</v>
      </c>
      <c r="B3654" s="526" t="s">
        <v>8191</v>
      </c>
      <c r="C3654" s="526" t="s">
        <v>120</v>
      </c>
      <c r="D3654" s="527" t="n">
        <v>31.64</v>
      </c>
    </row>
    <row r="3655" customFormat="false" ht="15" hidden="false" customHeight="false" outlineLevel="0" collapsed="false">
      <c r="A3655" s="526" t="n">
        <v>100809</v>
      </c>
      <c r="B3655" s="526" t="s">
        <v>8192</v>
      </c>
      <c r="C3655" s="526" t="s">
        <v>120</v>
      </c>
      <c r="D3655" s="527" t="n">
        <v>40.83</v>
      </c>
    </row>
    <row r="3656" customFormat="false" ht="15" hidden="false" customHeight="false" outlineLevel="0" collapsed="false">
      <c r="A3656" s="526" t="n">
        <v>100810</v>
      </c>
      <c r="B3656" s="526" t="s">
        <v>8193</v>
      </c>
      <c r="C3656" s="526" t="s">
        <v>120</v>
      </c>
      <c r="D3656" s="527" t="n">
        <v>53.78</v>
      </c>
    </row>
    <row r="3657" customFormat="false" ht="15" hidden="false" customHeight="false" outlineLevel="0" collapsed="false">
      <c r="A3657" s="526" t="n">
        <v>101918</v>
      </c>
      <c r="B3657" s="526" t="s">
        <v>8194</v>
      </c>
      <c r="C3657" s="526" t="s">
        <v>120</v>
      </c>
      <c r="D3657" s="527" t="n">
        <v>202.7</v>
      </c>
    </row>
    <row r="3658" customFormat="false" ht="15" hidden="false" customHeight="false" outlineLevel="0" collapsed="false">
      <c r="A3658" s="526" t="n">
        <v>101919</v>
      </c>
      <c r="B3658" s="526" t="s">
        <v>8195</v>
      </c>
      <c r="C3658" s="526" t="s">
        <v>134</v>
      </c>
      <c r="D3658" s="527" t="n">
        <v>448.81</v>
      </c>
    </row>
    <row r="3659" customFormat="false" ht="15" hidden="false" customHeight="false" outlineLevel="0" collapsed="false">
      <c r="A3659" s="526" t="n">
        <v>101920</v>
      </c>
      <c r="B3659" s="526" t="s">
        <v>8196</v>
      </c>
      <c r="C3659" s="526" t="s">
        <v>134</v>
      </c>
      <c r="D3659" s="527" t="n">
        <v>209.84</v>
      </c>
    </row>
    <row r="3660" customFormat="false" ht="15" hidden="false" customHeight="false" outlineLevel="0" collapsed="false">
      <c r="A3660" s="526" t="n">
        <v>101921</v>
      </c>
      <c r="B3660" s="526" t="s">
        <v>8197</v>
      </c>
      <c r="C3660" s="526" t="s">
        <v>134</v>
      </c>
      <c r="D3660" s="527" t="n">
        <v>240.61</v>
      </c>
    </row>
    <row r="3661" customFormat="false" ht="15" hidden="false" customHeight="false" outlineLevel="0" collapsed="false">
      <c r="A3661" s="526" t="n">
        <v>101922</v>
      </c>
      <c r="B3661" s="526" t="s">
        <v>8198</v>
      </c>
      <c r="C3661" s="526" t="s">
        <v>134</v>
      </c>
      <c r="D3661" s="527" t="n">
        <v>240.61</v>
      </c>
    </row>
    <row r="3662" customFormat="false" ht="15" hidden="false" customHeight="false" outlineLevel="0" collapsed="false">
      <c r="A3662" s="526" t="n">
        <v>101923</v>
      </c>
      <c r="B3662" s="526" t="s">
        <v>8199</v>
      </c>
      <c r="C3662" s="526" t="s">
        <v>134</v>
      </c>
      <c r="D3662" s="527" t="n">
        <v>240.61</v>
      </c>
    </row>
    <row r="3663" customFormat="false" ht="15" hidden="false" customHeight="false" outlineLevel="0" collapsed="false">
      <c r="A3663" s="526" t="n">
        <v>101924</v>
      </c>
      <c r="B3663" s="526" t="s">
        <v>8200</v>
      </c>
      <c r="C3663" s="526" t="s">
        <v>134</v>
      </c>
      <c r="D3663" s="527" t="n">
        <v>196.96</v>
      </c>
    </row>
    <row r="3664" customFormat="false" ht="15" hidden="false" customHeight="false" outlineLevel="0" collapsed="false">
      <c r="A3664" s="526" t="n">
        <v>101925</v>
      </c>
      <c r="B3664" s="526" t="s">
        <v>8201</v>
      </c>
      <c r="C3664" s="526" t="s">
        <v>134</v>
      </c>
      <c r="D3664" s="527" t="n">
        <v>330.89</v>
      </c>
    </row>
    <row r="3665" customFormat="false" ht="15" hidden="false" customHeight="false" outlineLevel="0" collapsed="false">
      <c r="A3665" s="526" t="n">
        <v>101926</v>
      </c>
      <c r="B3665" s="526" t="s">
        <v>8202</v>
      </c>
      <c r="C3665" s="526" t="s">
        <v>134</v>
      </c>
      <c r="D3665" s="527" t="n">
        <v>426.05</v>
      </c>
    </row>
    <row r="3666" customFormat="false" ht="15" hidden="false" customHeight="false" outlineLevel="0" collapsed="false">
      <c r="A3666" s="526" t="n">
        <v>101927</v>
      </c>
      <c r="B3666" s="526" t="s">
        <v>8203</v>
      </c>
      <c r="C3666" s="526" t="s">
        <v>120</v>
      </c>
      <c r="D3666" s="527" t="n">
        <v>188.78</v>
      </c>
    </row>
    <row r="3667" customFormat="false" ht="15" hidden="false" customHeight="false" outlineLevel="0" collapsed="false">
      <c r="A3667" s="526" t="n">
        <v>101928</v>
      </c>
      <c r="B3667" s="526" t="s">
        <v>8204</v>
      </c>
      <c r="C3667" s="526" t="s">
        <v>134</v>
      </c>
      <c r="D3667" s="527" t="n">
        <v>454.15</v>
      </c>
    </row>
    <row r="3668" customFormat="false" ht="15" hidden="false" customHeight="false" outlineLevel="0" collapsed="false">
      <c r="A3668" s="526" t="n">
        <v>101929</v>
      </c>
      <c r="B3668" s="526" t="s">
        <v>8205</v>
      </c>
      <c r="C3668" s="526" t="s">
        <v>134</v>
      </c>
      <c r="D3668" s="527" t="n">
        <v>215.18</v>
      </c>
    </row>
    <row r="3669" customFormat="false" ht="15" hidden="false" customHeight="false" outlineLevel="0" collapsed="false">
      <c r="A3669" s="526" t="n">
        <v>101930</v>
      </c>
      <c r="B3669" s="526" t="s">
        <v>8206</v>
      </c>
      <c r="C3669" s="526" t="s">
        <v>134</v>
      </c>
      <c r="D3669" s="527" t="n">
        <v>245.95</v>
      </c>
    </row>
    <row r="3670" customFormat="false" ht="15" hidden="false" customHeight="false" outlineLevel="0" collapsed="false">
      <c r="A3670" s="526" t="n">
        <v>101931</v>
      </c>
      <c r="B3670" s="526" t="s">
        <v>8207</v>
      </c>
      <c r="C3670" s="526" t="s">
        <v>134</v>
      </c>
      <c r="D3670" s="527" t="n">
        <v>245.95</v>
      </c>
    </row>
    <row r="3671" customFormat="false" ht="15" hidden="false" customHeight="false" outlineLevel="0" collapsed="false">
      <c r="A3671" s="526" t="n">
        <v>101932</v>
      </c>
      <c r="B3671" s="526" t="s">
        <v>8208</v>
      </c>
      <c r="C3671" s="526" t="s">
        <v>134</v>
      </c>
      <c r="D3671" s="527" t="n">
        <v>245.95</v>
      </c>
    </row>
    <row r="3672" customFormat="false" ht="15" hidden="false" customHeight="false" outlineLevel="0" collapsed="false">
      <c r="A3672" s="526" t="n">
        <v>101933</v>
      </c>
      <c r="B3672" s="526" t="s">
        <v>8209</v>
      </c>
      <c r="C3672" s="526" t="s">
        <v>134</v>
      </c>
      <c r="D3672" s="527" t="n">
        <v>202.3</v>
      </c>
    </row>
    <row r="3673" customFormat="false" ht="15" hidden="false" customHeight="false" outlineLevel="0" collapsed="false">
      <c r="A3673" s="526" t="n">
        <v>101934</v>
      </c>
      <c r="B3673" s="526" t="s">
        <v>8210</v>
      </c>
      <c r="C3673" s="526" t="s">
        <v>134</v>
      </c>
      <c r="D3673" s="527" t="n">
        <v>338.9</v>
      </c>
    </row>
    <row r="3674" customFormat="false" ht="15" hidden="false" customHeight="false" outlineLevel="0" collapsed="false">
      <c r="A3674" s="526" t="n">
        <v>101935</v>
      </c>
      <c r="B3674" s="526" t="s">
        <v>8211</v>
      </c>
      <c r="C3674" s="526" t="s">
        <v>134</v>
      </c>
      <c r="D3674" s="527" t="n">
        <v>436.71</v>
      </c>
    </row>
    <row r="3675" customFormat="false" ht="15" hidden="false" customHeight="false" outlineLevel="0" collapsed="false">
      <c r="A3675" s="526" t="n">
        <v>103802</v>
      </c>
      <c r="B3675" s="526" t="s">
        <v>8212</v>
      </c>
      <c r="C3675" s="526" t="s">
        <v>120</v>
      </c>
      <c r="D3675" s="527" t="n">
        <v>42.6</v>
      </c>
    </row>
    <row r="3676" customFormat="false" ht="15" hidden="false" customHeight="false" outlineLevel="0" collapsed="false">
      <c r="A3676" s="526" t="n">
        <v>103803</v>
      </c>
      <c r="B3676" s="526" t="s">
        <v>8213</v>
      </c>
      <c r="C3676" s="526" t="s">
        <v>120</v>
      </c>
      <c r="D3676" s="527" t="n">
        <v>73.23</v>
      </c>
    </row>
    <row r="3677" customFormat="false" ht="15" hidden="false" customHeight="false" outlineLevel="0" collapsed="false">
      <c r="A3677" s="526" t="n">
        <v>103804</v>
      </c>
      <c r="B3677" s="526" t="s">
        <v>8214</v>
      </c>
      <c r="C3677" s="526" t="s">
        <v>120</v>
      </c>
      <c r="D3677" s="527" t="n">
        <v>89.12</v>
      </c>
    </row>
    <row r="3678" customFormat="false" ht="15" hidden="false" customHeight="false" outlineLevel="0" collapsed="false">
      <c r="A3678" s="526" t="n">
        <v>103835</v>
      </c>
      <c r="B3678" s="526" t="s">
        <v>8215</v>
      </c>
      <c r="C3678" s="526" t="s">
        <v>120</v>
      </c>
      <c r="D3678" s="527" t="n">
        <v>66.5</v>
      </c>
    </row>
    <row r="3679" customFormat="false" ht="15" hidden="false" customHeight="false" outlineLevel="0" collapsed="false">
      <c r="A3679" s="526" t="n">
        <v>103836</v>
      </c>
      <c r="B3679" s="526" t="s">
        <v>8216</v>
      </c>
      <c r="C3679" s="526" t="s">
        <v>120</v>
      </c>
      <c r="D3679" s="527" t="n">
        <v>103.79</v>
      </c>
    </row>
    <row r="3680" customFormat="false" ht="15" hidden="false" customHeight="false" outlineLevel="0" collapsed="false">
      <c r="A3680" s="526" t="n">
        <v>103837</v>
      </c>
      <c r="B3680" s="526" t="s">
        <v>8217</v>
      </c>
      <c r="C3680" s="526" t="s">
        <v>120</v>
      </c>
      <c r="D3680" s="527" t="n">
        <v>131</v>
      </c>
    </row>
    <row r="3681" customFormat="false" ht="15" hidden="false" customHeight="false" outlineLevel="0" collapsed="false">
      <c r="A3681" s="526" t="n">
        <v>103868</v>
      </c>
      <c r="B3681" s="526" t="s">
        <v>8218</v>
      </c>
      <c r="C3681" s="526" t="s">
        <v>120</v>
      </c>
      <c r="D3681" s="527" t="n">
        <v>51.8</v>
      </c>
    </row>
    <row r="3682" customFormat="false" ht="15" hidden="false" customHeight="false" outlineLevel="0" collapsed="false">
      <c r="A3682" s="526" t="n">
        <v>103869</v>
      </c>
      <c r="B3682" s="526" t="s">
        <v>8219</v>
      </c>
      <c r="C3682" s="526" t="s">
        <v>120</v>
      </c>
      <c r="D3682" s="527" t="n">
        <v>79.67</v>
      </c>
    </row>
    <row r="3683" customFormat="false" ht="15" hidden="false" customHeight="false" outlineLevel="0" collapsed="false">
      <c r="A3683" s="526" t="n">
        <v>103870</v>
      </c>
      <c r="B3683" s="526" t="s">
        <v>8220</v>
      </c>
      <c r="C3683" s="526" t="s">
        <v>120</v>
      </c>
      <c r="D3683" s="527" t="n">
        <v>98.28</v>
      </c>
    </row>
    <row r="3684" customFormat="false" ht="15" hidden="false" customHeight="false" outlineLevel="0" collapsed="false">
      <c r="A3684" s="526" t="n">
        <v>103871</v>
      </c>
      <c r="B3684" s="526" t="s">
        <v>8221</v>
      </c>
      <c r="C3684" s="526" t="s">
        <v>120</v>
      </c>
      <c r="D3684" s="527" t="n">
        <v>66.99</v>
      </c>
    </row>
    <row r="3685" customFormat="false" ht="15" hidden="false" customHeight="false" outlineLevel="0" collapsed="false">
      <c r="A3685" s="526" t="n">
        <v>103872</v>
      </c>
      <c r="B3685" s="526" t="s">
        <v>8222</v>
      </c>
      <c r="C3685" s="526" t="s">
        <v>120</v>
      </c>
      <c r="D3685" s="527" t="n">
        <v>151.27</v>
      </c>
    </row>
    <row r="3686" customFormat="false" ht="15" hidden="false" customHeight="false" outlineLevel="0" collapsed="false">
      <c r="A3686" s="526" t="n">
        <v>103873</v>
      </c>
      <c r="B3686" s="526" t="s">
        <v>8223</v>
      </c>
      <c r="C3686" s="526" t="s">
        <v>120</v>
      </c>
      <c r="D3686" s="527" t="n">
        <v>172.8</v>
      </c>
    </row>
    <row r="3687" customFormat="false" ht="15" hidden="false" customHeight="false" outlineLevel="0" collapsed="false">
      <c r="A3687" s="526" t="n">
        <v>103978</v>
      </c>
      <c r="B3687" s="526" t="s">
        <v>8224</v>
      </c>
      <c r="C3687" s="526" t="s">
        <v>120</v>
      </c>
      <c r="D3687" s="527" t="n">
        <v>25.28</v>
      </c>
    </row>
    <row r="3688" customFormat="false" ht="15" hidden="false" customHeight="false" outlineLevel="0" collapsed="false">
      <c r="A3688" s="526" t="n">
        <v>103979</v>
      </c>
      <c r="B3688" s="526" t="s">
        <v>8225</v>
      </c>
      <c r="C3688" s="526" t="s">
        <v>120</v>
      </c>
      <c r="D3688" s="527" t="n">
        <v>28.75</v>
      </c>
    </row>
    <row r="3689" customFormat="false" ht="15" hidden="false" customHeight="false" outlineLevel="0" collapsed="false">
      <c r="A3689" s="526" t="n">
        <v>104021</v>
      </c>
      <c r="B3689" s="526" t="s">
        <v>8226</v>
      </c>
      <c r="C3689" s="526" t="s">
        <v>120</v>
      </c>
      <c r="D3689" s="527" t="n">
        <v>57.9</v>
      </c>
    </row>
    <row r="3690" customFormat="false" ht="15" hidden="false" customHeight="false" outlineLevel="0" collapsed="false">
      <c r="A3690" s="526" t="n">
        <v>104166</v>
      </c>
      <c r="B3690" s="526" t="s">
        <v>8227</v>
      </c>
      <c r="C3690" s="526" t="s">
        <v>120</v>
      </c>
      <c r="D3690" s="527" t="n">
        <v>66.25</v>
      </c>
    </row>
    <row r="3691" customFormat="false" ht="15" hidden="false" customHeight="false" outlineLevel="0" collapsed="false">
      <c r="A3691" s="526" t="n">
        <v>104194</v>
      </c>
      <c r="B3691" s="526" t="s">
        <v>8228</v>
      </c>
      <c r="C3691" s="526" t="s">
        <v>120</v>
      </c>
      <c r="D3691" s="527" t="n">
        <v>21.27</v>
      </c>
    </row>
    <row r="3692" customFormat="false" ht="15" hidden="false" customHeight="false" outlineLevel="0" collapsed="false">
      <c r="A3692" s="526" t="n">
        <v>104195</v>
      </c>
      <c r="B3692" s="526" t="s">
        <v>8229</v>
      </c>
      <c r="C3692" s="526" t="s">
        <v>120</v>
      </c>
      <c r="D3692" s="527" t="n">
        <v>22.65</v>
      </c>
    </row>
    <row r="3693" customFormat="false" ht="15" hidden="false" customHeight="false" outlineLevel="0" collapsed="false">
      <c r="A3693" s="526" t="n">
        <v>104315</v>
      </c>
      <c r="B3693" s="526" t="s">
        <v>8230</v>
      </c>
      <c r="C3693" s="526" t="s">
        <v>120</v>
      </c>
      <c r="D3693" s="527" t="n">
        <v>15.1</v>
      </c>
    </row>
    <row r="3694" customFormat="false" ht="15" hidden="false" customHeight="false" outlineLevel="0" collapsed="false">
      <c r="A3694" s="526" t="n">
        <v>104316</v>
      </c>
      <c r="B3694" s="526" t="s">
        <v>8231</v>
      </c>
      <c r="C3694" s="526" t="s">
        <v>120</v>
      </c>
      <c r="D3694" s="527" t="n">
        <v>22.12</v>
      </c>
    </row>
    <row r="3695" customFormat="false" ht="15" hidden="false" customHeight="false" outlineLevel="0" collapsed="false">
      <c r="A3695" s="526" t="n">
        <v>89358</v>
      </c>
      <c r="B3695" s="526" t="s">
        <v>8232</v>
      </c>
      <c r="C3695" s="526" t="s">
        <v>134</v>
      </c>
      <c r="D3695" s="527" t="n">
        <v>7.45</v>
      </c>
    </row>
    <row r="3696" customFormat="false" ht="15" hidden="false" customHeight="false" outlineLevel="0" collapsed="false">
      <c r="A3696" s="526" t="n">
        <v>89359</v>
      </c>
      <c r="B3696" s="526" t="s">
        <v>8233</v>
      </c>
      <c r="C3696" s="526" t="s">
        <v>134</v>
      </c>
      <c r="D3696" s="527" t="n">
        <v>7.99</v>
      </c>
    </row>
    <row r="3697" customFormat="false" ht="15" hidden="false" customHeight="false" outlineLevel="0" collapsed="false">
      <c r="A3697" s="526" t="n">
        <v>89360</v>
      </c>
      <c r="B3697" s="526" t="s">
        <v>8234</v>
      </c>
      <c r="C3697" s="526" t="s">
        <v>134</v>
      </c>
      <c r="D3697" s="527" t="n">
        <v>8.98</v>
      </c>
    </row>
    <row r="3698" customFormat="false" ht="15" hidden="false" customHeight="false" outlineLevel="0" collapsed="false">
      <c r="A3698" s="526" t="n">
        <v>89361</v>
      </c>
      <c r="B3698" s="526" t="s">
        <v>8235</v>
      </c>
      <c r="C3698" s="526" t="s">
        <v>134</v>
      </c>
      <c r="D3698" s="527" t="n">
        <v>9.06</v>
      </c>
    </row>
    <row r="3699" customFormat="false" ht="15" hidden="false" customHeight="false" outlineLevel="0" collapsed="false">
      <c r="A3699" s="526" t="n">
        <v>89362</v>
      </c>
      <c r="B3699" s="526" t="s">
        <v>330</v>
      </c>
      <c r="C3699" s="526" t="s">
        <v>134</v>
      </c>
      <c r="D3699" s="527" t="n">
        <v>8.86</v>
      </c>
    </row>
    <row r="3700" customFormat="false" ht="15" hidden="false" customHeight="false" outlineLevel="0" collapsed="false">
      <c r="A3700" s="526" t="n">
        <v>89363</v>
      </c>
      <c r="B3700" s="526" t="s">
        <v>687</v>
      </c>
      <c r="C3700" s="526" t="s">
        <v>134</v>
      </c>
      <c r="D3700" s="527" t="n">
        <v>9.65</v>
      </c>
    </row>
    <row r="3701" customFormat="false" ht="15" hidden="false" customHeight="false" outlineLevel="0" collapsed="false">
      <c r="A3701" s="526" t="n">
        <v>89364</v>
      </c>
      <c r="B3701" s="526" t="s">
        <v>8236</v>
      </c>
      <c r="C3701" s="526" t="s">
        <v>134</v>
      </c>
      <c r="D3701" s="527" t="n">
        <v>11.15</v>
      </c>
    </row>
    <row r="3702" customFormat="false" ht="15" hidden="false" customHeight="false" outlineLevel="0" collapsed="false">
      <c r="A3702" s="526" t="n">
        <v>89365</v>
      </c>
      <c r="B3702" s="526" t="s">
        <v>8237</v>
      </c>
      <c r="C3702" s="526" t="s">
        <v>134</v>
      </c>
      <c r="D3702" s="527" t="n">
        <v>10.61</v>
      </c>
    </row>
    <row r="3703" customFormat="false" ht="15" hidden="false" customHeight="false" outlineLevel="0" collapsed="false">
      <c r="A3703" s="526" t="n">
        <v>89366</v>
      </c>
      <c r="B3703" s="526" t="s">
        <v>384</v>
      </c>
      <c r="C3703" s="526" t="s">
        <v>134</v>
      </c>
      <c r="D3703" s="527" t="n">
        <v>15.65</v>
      </c>
    </row>
    <row r="3704" customFormat="false" ht="15" hidden="false" customHeight="false" outlineLevel="0" collapsed="false">
      <c r="A3704" s="526" t="n">
        <v>89367</v>
      </c>
      <c r="B3704" s="526" t="s">
        <v>517</v>
      </c>
      <c r="C3704" s="526" t="s">
        <v>134</v>
      </c>
      <c r="D3704" s="527" t="n">
        <v>12.32</v>
      </c>
    </row>
    <row r="3705" customFormat="false" ht="15" hidden="false" customHeight="false" outlineLevel="0" collapsed="false">
      <c r="A3705" s="526" t="n">
        <v>89368</v>
      </c>
      <c r="B3705" s="526" t="s">
        <v>702</v>
      </c>
      <c r="C3705" s="526" t="s">
        <v>134</v>
      </c>
      <c r="D3705" s="527" t="n">
        <v>14.06</v>
      </c>
    </row>
    <row r="3706" customFormat="false" ht="15" hidden="false" customHeight="false" outlineLevel="0" collapsed="false">
      <c r="A3706" s="526" t="n">
        <v>89369</v>
      </c>
      <c r="B3706" s="526" t="s">
        <v>8238</v>
      </c>
      <c r="C3706" s="526" t="s">
        <v>134</v>
      </c>
      <c r="D3706" s="527" t="n">
        <v>16.4</v>
      </c>
    </row>
    <row r="3707" customFormat="false" ht="15" hidden="false" customHeight="false" outlineLevel="0" collapsed="false">
      <c r="A3707" s="526" t="n">
        <v>89370</v>
      </c>
      <c r="B3707" s="526" t="s">
        <v>8239</v>
      </c>
      <c r="C3707" s="526" t="s">
        <v>134</v>
      </c>
      <c r="D3707" s="527" t="n">
        <v>14.39</v>
      </c>
    </row>
    <row r="3708" customFormat="false" ht="15" hidden="false" customHeight="false" outlineLevel="0" collapsed="false">
      <c r="A3708" s="526" t="n">
        <v>89371</v>
      </c>
      <c r="B3708" s="526" t="s">
        <v>8240</v>
      </c>
      <c r="C3708" s="526" t="s">
        <v>134</v>
      </c>
      <c r="D3708" s="527" t="n">
        <v>5.62</v>
      </c>
    </row>
    <row r="3709" customFormat="false" ht="15" hidden="false" customHeight="false" outlineLevel="0" collapsed="false">
      <c r="A3709" s="526" t="n">
        <v>89372</v>
      </c>
      <c r="B3709" s="526" t="s">
        <v>8241</v>
      </c>
      <c r="C3709" s="526" t="s">
        <v>134</v>
      </c>
      <c r="D3709" s="527" t="n">
        <v>15.56</v>
      </c>
    </row>
    <row r="3710" customFormat="false" ht="15" hidden="false" customHeight="false" outlineLevel="0" collapsed="false">
      <c r="A3710" s="526" t="n">
        <v>89373</v>
      </c>
      <c r="B3710" s="526" t="s">
        <v>8242</v>
      </c>
      <c r="C3710" s="526" t="s">
        <v>134</v>
      </c>
      <c r="D3710" s="527" t="n">
        <v>6.75</v>
      </c>
    </row>
    <row r="3711" customFormat="false" ht="15" hidden="false" customHeight="false" outlineLevel="0" collapsed="false">
      <c r="A3711" s="526" t="n">
        <v>89374</v>
      </c>
      <c r="B3711" s="526" t="s">
        <v>8243</v>
      </c>
      <c r="C3711" s="526" t="s">
        <v>134</v>
      </c>
      <c r="D3711" s="527" t="n">
        <v>9.74</v>
      </c>
    </row>
    <row r="3712" customFormat="false" ht="15" hidden="false" customHeight="false" outlineLevel="0" collapsed="false">
      <c r="A3712" s="526" t="n">
        <v>89375</v>
      </c>
      <c r="B3712" s="526" t="s">
        <v>8244</v>
      </c>
      <c r="C3712" s="526" t="s">
        <v>134</v>
      </c>
      <c r="D3712" s="527" t="n">
        <v>11.54</v>
      </c>
    </row>
    <row r="3713" customFormat="false" ht="15" hidden="false" customHeight="false" outlineLevel="0" collapsed="false">
      <c r="A3713" s="526" t="n">
        <v>89376</v>
      </c>
      <c r="B3713" s="526" t="s">
        <v>8245</v>
      </c>
      <c r="C3713" s="526" t="s">
        <v>134</v>
      </c>
      <c r="D3713" s="527" t="n">
        <v>5.34</v>
      </c>
    </row>
    <row r="3714" customFormat="false" ht="15" hidden="false" customHeight="false" outlineLevel="0" collapsed="false">
      <c r="A3714" s="526" t="n">
        <v>89377</v>
      </c>
      <c r="B3714" s="526" t="s">
        <v>8246</v>
      </c>
      <c r="C3714" s="526" t="s">
        <v>134</v>
      </c>
      <c r="D3714" s="527" t="n">
        <v>9.82</v>
      </c>
    </row>
    <row r="3715" customFormat="false" ht="15" hidden="false" customHeight="false" outlineLevel="0" collapsed="false">
      <c r="A3715" s="526" t="n">
        <v>89378</v>
      </c>
      <c r="B3715" s="526" t="s">
        <v>8247</v>
      </c>
      <c r="C3715" s="526" t="s">
        <v>134</v>
      </c>
      <c r="D3715" s="527" t="n">
        <v>6.63</v>
      </c>
    </row>
    <row r="3716" customFormat="false" ht="15" hidden="false" customHeight="false" outlineLevel="0" collapsed="false">
      <c r="A3716" s="526" t="n">
        <v>89379</v>
      </c>
      <c r="B3716" s="526" t="s">
        <v>8248</v>
      </c>
      <c r="C3716" s="526" t="s">
        <v>134</v>
      </c>
      <c r="D3716" s="527" t="n">
        <v>18.28</v>
      </c>
    </row>
    <row r="3717" customFormat="false" ht="15" hidden="false" customHeight="false" outlineLevel="0" collapsed="false">
      <c r="A3717" s="526" t="n">
        <v>89380</v>
      </c>
      <c r="B3717" s="526" t="s">
        <v>655</v>
      </c>
      <c r="C3717" s="526" t="s">
        <v>134</v>
      </c>
      <c r="D3717" s="527" t="n">
        <v>9.57</v>
      </c>
    </row>
    <row r="3718" customFormat="false" ht="15" hidden="false" customHeight="false" outlineLevel="0" collapsed="false">
      <c r="A3718" s="526" t="n">
        <v>89381</v>
      </c>
      <c r="B3718" s="526" t="s">
        <v>8249</v>
      </c>
      <c r="C3718" s="526" t="s">
        <v>134</v>
      </c>
      <c r="D3718" s="527" t="n">
        <v>11.97</v>
      </c>
    </row>
    <row r="3719" customFormat="false" ht="15" hidden="false" customHeight="false" outlineLevel="0" collapsed="false">
      <c r="A3719" s="526" t="n">
        <v>89382</v>
      </c>
      <c r="B3719" s="526" t="s">
        <v>8250</v>
      </c>
      <c r="C3719" s="526" t="s">
        <v>134</v>
      </c>
      <c r="D3719" s="527" t="n">
        <v>13.88</v>
      </c>
    </row>
    <row r="3720" customFormat="false" ht="15" hidden="false" customHeight="false" outlineLevel="0" collapsed="false">
      <c r="A3720" s="526" t="n">
        <v>89383</v>
      </c>
      <c r="B3720" s="526" t="s">
        <v>472</v>
      </c>
      <c r="C3720" s="526" t="s">
        <v>134</v>
      </c>
      <c r="D3720" s="527" t="n">
        <v>6.23</v>
      </c>
    </row>
    <row r="3721" customFormat="false" ht="15" hidden="false" customHeight="false" outlineLevel="0" collapsed="false">
      <c r="A3721" s="526" t="n">
        <v>89384</v>
      </c>
      <c r="B3721" s="526" t="s">
        <v>8251</v>
      </c>
      <c r="C3721" s="526" t="s">
        <v>134</v>
      </c>
      <c r="D3721" s="527" t="n">
        <v>12.56</v>
      </c>
    </row>
    <row r="3722" customFormat="false" ht="15" hidden="false" customHeight="false" outlineLevel="0" collapsed="false">
      <c r="A3722" s="526" t="n">
        <v>89385</v>
      </c>
      <c r="B3722" s="526" t="s">
        <v>8252</v>
      </c>
      <c r="C3722" s="526" t="s">
        <v>134</v>
      </c>
      <c r="D3722" s="527" t="n">
        <v>6.86</v>
      </c>
    </row>
    <row r="3723" customFormat="false" ht="15" hidden="false" customHeight="false" outlineLevel="0" collapsed="false">
      <c r="A3723" s="526" t="n">
        <v>89386</v>
      </c>
      <c r="B3723" s="526" t="s">
        <v>8253</v>
      </c>
      <c r="C3723" s="526" t="s">
        <v>134</v>
      </c>
      <c r="D3723" s="527" t="n">
        <v>9.11</v>
      </c>
    </row>
    <row r="3724" customFormat="false" ht="15" hidden="false" customHeight="false" outlineLevel="0" collapsed="false">
      <c r="A3724" s="526" t="n">
        <v>89387</v>
      </c>
      <c r="B3724" s="526" t="s">
        <v>8254</v>
      </c>
      <c r="C3724" s="526" t="s">
        <v>134</v>
      </c>
      <c r="D3724" s="527" t="n">
        <v>29.25</v>
      </c>
    </row>
    <row r="3725" customFormat="false" ht="15" hidden="false" customHeight="false" outlineLevel="0" collapsed="false">
      <c r="A3725" s="526" t="n">
        <v>89389</v>
      </c>
      <c r="B3725" s="526" t="s">
        <v>8255</v>
      </c>
      <c r="C3725" s="526" t="s">
        <v>134</v>
      </c>
      <c r="D3725" s="527" t="n">
        <v>10.98</v>
      </c>
    </row>
    <row r="3726" customFormat="false" ht="15" hidden="false" customHeight="false" outlineLevel="0" collapsed="false">
      <c r="A3726" s="526" t="n">
        <v>89390</v>
      </c>
      <c r="B3726" s="526" t="s">
        <v>8256</v>
      </c>
      <c r="C3726" s="526" t="s">
        <v>134</v>
      </c>
      <c r="D3726" s="527" t="n">
        <v>20.7</v>
      </c>
    </row>
    <row r="3727" customFormat="false" ht="15" hidden="false" customHeight="false" outlineLevel="0" collapsed="false">
      <c r="A3727" s="526" t="n">
        <v>89391</v>
      </c>
      <c r="B3727" s="526" t="s">
        <v>703</v>
      </c>
      <c r="C3727" s="526" t="s">
        <v>134</v>
      </c>
      <c r="D3727" s="527" t="n">
        <v>8.24</v>
      </c>
    </row>
    <row r="3728" customFormat="false" ht="15" hidden="false" customHeight="false" outlineLevel="0" collapsed="false">
      <c r="A3728" s="526" t="n">
        <v>89392</v>
      </c>
      <c r="B3728" s="526" t="s">
        <v>8257</v>
      </c>
      <c r="C3728" s="526" t="s">
        <v>134</v>
      </c>
      <c r="D3728" s="527" t="n">
        <v>23.77</v>
      </c>
    </row>
    <row r="3729" customFormat="false" ht="15" hidden="false" customHeight="false" outlineLevel="0" collapsed="false">
      <c r="A3729" s="526" t="n">
        <v>89393</v>
      </c>
      <c r="B3729" s="526" t="s">
        <v>8258</v>
      </c>
      <c r="C3729" s="526" t="s">
        <v>134</v>
      </c>
      <c r="D3729" s="527" t="n">
        <v>10.35</v>
      </c>
    </row>
    <row r="3730" customFormat="false" ht="15" hidden="false" customHeight="false" outlineLevel="0" collapsed="false">
      <c r="A3730" s="526" t="n">
        <v>89394</v>
      </c>
      <c r="B3730" s="526" t="s">
        <v>8259</v>
      </c>
      <c r="C3730" s="526" t="s">
        <v>134</v>
      </c>
      <c r="D3730" s="527" t="n">
        <v>17.9</v>
      </c>
    </row>
    <row r="3731" customFormat="false" ht="15" hidden="false" customHeight="false" outlineLevel="0" collapsed="false">
      <c r="A3731" s="526" t="n">
        <v>89395</v>
      </c>
      <c r="B3731" s="526" t="s">
        <v>455</v>
      </c>
      <c r="C3731" s="526" t="s">
        <v>134</v>
      </c>
      <c r="D3731" s="527" t="n">
        <v>12.25</v>
      </c>
    </row>
    <row r="3732" customFormat="false" ht="15" hidden="false" customHeight="false" outlineLevel="0" collapsed="false">
      <c r="A3732" s="526" t="n">
        <v>89396</v>
      </c>
      <c r="B3732" s="526" t="s">
        <v>8260</v>
      </c>
      <c r="C3732" s="526" t="s">
        <v>134</v>
      </c>
      <c r="D3732" s="527" t="n">
        <v>19.63</v>
      </c>
    </row>
    <row r="3733" customFormat="false" ht="15" hidden="false" customHeight="false" outlineLevel="0" collapsed="false">
      <c r="A3733" s="526" t="n">
        <v>89397</v>
      </c>
      <c r="B3733" s="526" t="s">
        <v>8261</v>
      </c>
      <c r="C3733" s="526" t="s">
        <v>134</v>
      </c>
      <c r="D3733" s="527" t="n">
        <v>14.03</v>
      </c>
    </row>
    <row r="3734" customFormat="false" ht="15" hidden="false" customHeight="false" outlineLevel="0" collapsed="false">
      <c r="A3734" s="526" t="n">
        <v>89398</v>
      </c>
      <c r="B3734" s="526" t="s">
        <v>648</v>
      </c>
      <c r="C3734" s="526" t="s">
        <v>134</v>
      </c>
      <c r="D3734" s="527" t="n">
        <v>17.23</v>
      </c>
    </row>
    <row r="3735" customFormat="false" ht="15" hidden="false" customHeight="false" outlineLevel="0" collapsed="false">
      <c r="A3735" s="526" t="n">
        <v>89399</v>
      </c>
      <c r="B3735" s="526" t="s">
        <v>8262</v>
      </c>
      <c r="C3735" s="526" t="s">
        <v>134</v>
      </c>
      <c r="D3735" s="527" t="n">
        <v>23.85</v>
      </c>
    </row>
    <row r="3736" customFormat="false" ht="15" hidden="false" customHeight="false" outlineLevel="0" collapsed="false">
      <c r="A3736" s="526" t="n">
        <v>89400</v>
      </c>
      <c r="B3736" s="526" t="s">
        <v>659</v>
      </c>
      <c r="C3736" s="526" t="s">
        <v>134</v>
      </c>
      <c r="D3736" s="527" t="n">
        <v>18.99</v>
      </c>
    </row>
    <row r="3737" customFormat="false" ht="15" hidden="false" customHeight="false" outlineLevel="0" collapsed="false">
      <c r="A3737" s="526" t="n">
        <v>89404</v>
      </c>
      <c r="B3737" s="526" t="s">
        <v>8263</v>
      </c>
      <c r="C3737" s="526" t="s">
        <v>134</v>
      </c>
      <c r="D3737" s="527" t="n">
        <v>6.8</v>
      </c>
    </row>
    <row r="3738" customFormat="false" ht="15" hidden="false" customHeight="false" outlineLevel="0" collapsed="false">
      <c r="A3738" s="526" t="n">
        <v>89405</v>
      </c>
      <c r="B3738" s="526" t="s">
        <v>8264</v>
      </c>
      <c r="C3738" s="526" t="s">
        <v>134</v>
      </c>
      <c r="D3738" s="527" t="n">
        <v>7.34</v>
      </c>
    </row>
    <row r="3739" customFormat="false" ht="15" hidden="false" customHeight="false" outlineLevel="0" collapsed="false">
      <c r="A3739" s="526" t="n">
        <v>89406</v>
      </c>
      <c r="B3739" s="526" t="s">
        <v>8265</v>
      </c>
      <c r="C3739" s="526" t="s">
        <v>134</v>
      </c>
      <c r="D3739" s="527" t="n">
        <v>8.33</v>
      </c>
    </row>
    <row r="3740" customFormat="false" ht="15" hidden="false" customHeight="false" outlineLevel="0" collapsed="false">
      <c r="A3740" s="526" t="n">
        <v>89407</v>
      </c>
      <c r="B3740" s="526" t="s">
        <v>8266</v>
      </c>
      <c r="C3740" s="526" t="s">
        <v>134</v>
      </c>
      <c r="D3740" s="527" t="n">
        <v>8.41</v>
      </c>
    </row>
    <row r="3741" customFormat="false" ht="15" hidden="false" customHeight="false" outlineLevel="0" collapsed="false">
      <c r="A3741" s="526" t="n">
        <v>89408</v>
      </c>
      <c r="B3741" s="526" t="s">
        <v>8267</v>
      </c>
      <c r="C3741" s="526" t="s">
        <v>134</v>
      </c>
      <c r="D3741" s="527" t="n">
        <v>8.1</v>
      </c>
    </row>
    <row r="3742" customFormat="false" ht="15" hidden="false" customHeight="false" outlineLevel="0" collapsed="false">
      <c r="A3742" s="526" t="n">
        <v>89409</v>
      </c>
      <c r="B3742" s="526" t="s">
        <v>8268</v>
      </c>
      <c r="C3742" s="526" t="s">
        <v>134</v>
      </c>
      <c r="D3742" s="527" t="n">
        <v>8.89</v>
      </c>
    </row>
    <row r="3743" customFormat="false" ht="15" hidden="false" customHeight="false" outlineLevel="0" collapsed="false">
      <c r="A3743" s="526" t="n">
        <v>89410</v>
      </c>
      <c r="B3743" s="526" t="s">
        <v>8269</v>
      </c>
      <c r="C3743" s="526" t="s">
        <v>134</v>
      </c>
      <c r="D3743" s="527" t="n">
        <v>10.39</v>
      </c>
    </row>
    <row r="3744" customFormat="false" ht="15" hidden="false" customHeight="false" outlineLevel="0" collapsed="false">
      <c r="A3744" s="526" t="n">
        <v>89411</v>
      </c>
      <c r="B3744" s="526" t="s">
        <v>8270</v>
      </c>
      <c r="C3744" s="526" t="s">
        <v>134</v>
      </c>
      <c r="D3744" s="527" t="n">
        <v>9.85</v>
      </c>
    </row>
    <row r="3745" customFormat="false" ht="15" hidden="false" customHeight="false" outlineLevel="0" collapsed="false">
      <c r="A3745" s="526" t="n">
        <v>89412</v>
      </c>
      <c r="B3745" s="526" t="s">
        <v>8271</v>
      </c>
      <c r="C3745" s="526" t="s">
        <v>134</v>
      </c>
      <c r="D3745" s="527" t="n">
        <v>9.25</v>
      </c>
    </row>
    <row r="3746" customFormat="false" ht="15" hidden="false" customHeight="false" outlineLevel="0" collapsed="false">
      <c r="A3746" s="526" t="n">
        <v>89413</v>
      </c>
      <c r="B3746" s="526" t="s">
        <v>8272</v>
      </c>
      <c r="C3746" s="526" t="s">
        <v>134</v>
      </c>
      <c r="D3746" s="527" t="n">
        <v>11.43</v>
      </c>
    </row>
    <row r="3747" customFormat="false" ht="15" hidden="false" customHeight="false" outlineLevel="0" collapsed="false">
      <c r="A3747" s="526" t="n">
        <v>89414</v>
      </c>
      <c r="B3747" s="526" t="s">
        <v>8273</v>
      </c>
      <c r="C3747" s="526" t="s">
        <v>134</v>
      </c>
      <c r="D3747" s="527" t="n">
        <v>13.17</v>
      </c>
    </row>
    <row r="3748" customFormat="false" ht="15" hidden="false" customHeight="false" outlineLevel="0" collapsed="false">
      <c r="A3748" s="526" t="n">
        <v>89415</v>
      </c>
      <c r="B3748" s="526" t="s">
        <v>8274</v>
      </c>
      <c r="C3748" s="526" t="s">
        <v>134</v>
      </c>
      <c r="D3748" s="527" t="n">
        <v>15.51</v>
      </c>
    </row>
    <row r="3749" customFormat="false" ht="15" hidden="false" customHeight="false" outlineLevel="0" collapsed="false">
      <c r="A3749" s="526" t="n">
        <v>89416</v>
      </c>
      <c r="B3749" s="526" t="s">
        <v>8275</v>
      </c>
      <c r="C3749" s="526" t="s">
        <v>134</v>
      </c>
      <c r="D3749" s="527" t="n">
        <v>13.5</v>
      </c>
    </row>
    <row r="3750" customFormat="false" ht="15" hidden="false" customHeight="false" outlineLevel="0" collapsed="false">
      <c r="A3750" s="526" t="n">
        <v>89417</v>
      </c>
      <c r="B3750" s="526" t="s">
        <v>8276</v>
      </c>
      <c r="C3750" s="526" t="s">
        <v>134</v>
      </c>
      <c r="D3750" s="527" t="n">
        <v>5.18</v>
      </c>
    </row>
    <row r="3751" customFormat="false" ht="15" hidden="false" customHeight="false" outlineLevel="0" collapsed="false">
      <c r="A3751" s="526" t="n">
        <v>89418</v>
      </c>
      <c r="B3751" s="526" t="s">
        <v>8277</v>
      </c>
      <c r="C3751" s="526" t="s">
        <v>134</v>
      </c>
      <c r="D3751" s="527" t="n">
        <v>15.12</v>
      </c>
    </row>
    <row r="3752" customFormat="false" ht="15" hidden="false" customHeight="false" outlineLevel="0" collapsed="false">
      <c r="A3752" s="526" t="n">
        <v>89419</v>
      </c>
      <c r="B3752" s="526" t="s">
        <v>8278</v>
      </c>
      <c r="C3752" s="526" t="s">
        <v>134</v>
      </c>
      <c r="D3752" s="527" t="n">
        <v>6.28</v>
      </c>
    </row>
    <row r="3753" customFormat="false" ht="15" hidden="false" customHeight="false" outlineLevel="0" collapsed="false">
      <c r="A3753" s="526" t="n">
        <v>89421</v>
      </c>
      <c r="B3753" s="526" t="s">
        <v>8279</v>
      </c>
      <c r="C3753" s="526" t="s">
        <v>134</v>
      </c>
      <c r="D3753" s="527" t="n">
        <v>11.1</v>
      </c>
    </row>
    <row r="3754" customFormat="false" ht="15" hidden="false" customHeight="false" outlineLevel="0" collapsed="false">
      <c r="A3754" s="526" t="n">
        <v>89423</v>
      </c>
      <c r="B3754" s="526" t="s">
        <v>8280</v>
      </c>
      <c r="C3754" s="526" t="s">
        <v>134</v>
      </c>
      <c r="D3754" s="527" t="n">
        <v>9.38</v>
      </c>
    </row>
    <row r="3755" customFormat="false" ht="15" hidden="false" customHeight="false" outlineLevel="0" collapsed="false">
      <c r="A3755" s="526" t="n">
        <v>89424</v>
      </c>
      <c r="B3755" s="526" t="s">
        <v>8281</v>
      </c>
      <c r="C3755" s="526" t="s">
        <v>134</v>
      </c>
      <c r="D3755" s="527" t="n">
        <v>6.12</v>
      </c>
    </row>
    <row r="3756" customFormat="false" ht="15" hidden="false" customHeight="false" outlineLevel="0" collapsed="false">
      <c r="A3756" s="526" t="n">
        <v>89425</v>
      </c>
      <c r="B3756" s="526" t="s">
        <v>8282</v>
      </c>
      <c r="C3756" s="526" t="s">
        <v>134</v>
      </c>
      <c r="D3756" s="527" t="n">
        <v>17.77</v>
      </c>
    </row>
    <row r="3757" customFormat="false" ht="15" hidden="false" customHeight="false" outlineLevel="0" collapsed="false">
      <c r="A3757" s="526" t="n">
        <v>89426</v>
      </c>
      <c r="B3757" s="526" t="s">
        <v>8283</v>
      </c>
      <c r="C3757" s="526" t="s">
        <v>134</v>
      </c>
      <c r="D3757" s="527" t="n">
        <v>9.03</v>
      </c>
    </row>
    <row r="3758" customFormat="false" ht="15" hidden="false" customHeight="false" outlineLevel="0" collapsed="false">
      <c r="A3758" s="526" t="n">
        <v>89427</v>
      </c>
      <c r="B3758" s="526" t="s">
        <v>8284</v>
      </c>
      <c r="C3758" s="526" t="s">
        <v>134</v>
      </c>
      <c r="D3758" s="527" t="n">
        <v>11.5</v>
      </c>
    </row>
    <row r="3759" customFormat="false" ht="15" hidden="false" customHeight="false" outlineLevel="0" collapsed="false">
      <c r="A3759" s="526" t="n">
        <v>89428</v>
      </c>
      <c r="B3759" s="526" t="s">
        <v>8285</v>
      </c>
      <c r="C3759" s="526" t="s">
        <v>134</v>
      </c>
      <c r="D3759" s="527" t="n">
        <v>13.37</v>
      </c>
    </row>
    <row r="3760" customFormat="false" ht="15" hidden="false" customHeight="false" outlineLevel="0" collapsed="false">
      <c r="A3760" s="526" t="n">
        <v>89429</v>
      </c>
      <c r="B3760" s="526" t="s">
        <v>8286</v>
      </c>
      <c r="C3760" s="526" t="s">
        <v>134</v>
      </c>
      <c r="D3760" s="527" t="n">
        <v>5.76</v>
      </c>
    </row>
    <row r="3761" customFormat="false" ht="15" hidden="false" customHeight="false" outlineLevel="0" collapsed="false">
      <c r="A3761" s="526" t="n">
        <v>89430</v>
      </c>
      <c r="B3761" s="526" t="s">
        <v>8287</v>
      </c>
      <c r="C3761" s="526" t="s">
        <v>134</v>
      </c>
      <c r="D3761" s="527" t="n">
        <v>12.05</v>
      </c>
    </row>
    <row r="3762" customFormat="false" ht="15" hidden="false" customHeight="false" outlineLevel="0" collapsed="false">
      <c r="A3762" s="526" t="n">
        <v>89431</v>
      </c>
      <c r="B3762" s="526" t="s">
        <v>8288</v>
      </c>
      <c r="C3762" s="526" t="s">
        <v>134</v>
      </c>
      <c r="D3762" s="527" t="n">
        <v>8.51</v>
      </c>
    </row>
    <row r="3763" customFormat="false" ht="15" hidden="false" customHeight="false" outlineLevel="0" collapsed="false">
      <c r="A3763" s="526" t="n">
        <v>89432</v>
      </c>
      <c r="B3763" s="526" t="s">
        <v>8289</v>
      </c>
      <c r="C3763" s="526" t="s">
        <v>134</v>
      </c>
      <c r="D3763" s="527" t="n">
        <v>28.65</v>
      </c>
    </row>
    <row r="3764" customFormat="false" ht="15" hidden="false" customHeight="false" outlineLevel="0" collapsed="false">
      <c r="A3764" s="526" t="n">
        <v>89433</v>
      </c>
      <c r="B3764" s="526" t="s">
        <v>8290</v>
      </c>
      <c r="C3764" s="526" t="s">
        <v>134</v>
      </c>
      <c r="D3764" s="527" t="n">
        <v>12.5</v>
      </c>
    </row>
    <row r="3765" customFormat="false" ht="15" hidden="false" customHeight="false" outlineLevel="0" collapsed="false">
      <c r="A3765" s="526" t="n">
        <v>89434</v>
      </c>
      <c r="B3765" s="526" t="s">
        <v>8291</v>
      </c>
      <c r="C3765" s="526" t="s">
        <v>134</v>
      </c>
      <c r="D3765" s="527" t="n">
        <v>10.44</v>
      </c>
    </row>
    <row r="3766" customFormat="false" ht="15" hidden="false" customHeight="false" outlineLevel="0" collapsed="false">
      <c r="A3766" s="526" t="n">
        <v>89435</v>
      </c>
      <c r="B3766" s="526" t="s">
        <v>8292</v>
      </c>
      <c r="C3766" s="526" t="s">
        <v>134</v>
      </c>
      <c r="D3766" s="527" t="n">
        <v>20.1</v>
      </c>
    </row>
    <row r="3767" customFormat="false" ht="15" hidden="false" customHeight="false" outlineLevel="0" collapsed="false">
      <c r="A3767" s="526" t="n">
        <v>89436</v>
      </c>
      <c r="B3767" s="526" t="s">
        <v>8293</v>
      </c>
      <c r="C3767" s="526" t="s">
        <v>134</v>
      </c>
      <c r="D3767" s="527" t="n">
        <v>7.7</v>
      </c>
    </row>
    <row r="3768" customFormat="false" ht="15" hidden="false" customHeight="false" outlineLevel="0" collapsed="false">
      <c r="A3768" s="526" t="n">
        <v>89437</v>
      </c>
      <c r="B3768" s="526" t="s">
        <v>8294</v>
      </c>
      <c r="C3768" s="526" t="s">
        <v>134</v>
      </c>
      <c r="D3768" s="527" t="n">
        <v>23.17</v>
      </c>
    </row>
    <row r="3769" customFormat="false" ht="15" hidden="false" customHeight="false" outlineLevel="0" collapsed="false">
      <c r="A3769" s="526" t="n">
        <v>89438</v>
      </c>
      <c r="B3769" s="526" t="s">
        <v>8295</v>
      </c>
      <c r="C3769" s="526" t="s">
        <v>134</v>
      </c>
      <c r="D3769" s="527" t="n">
        <v>9.48</v>
      </c>
    </row>
    <row r="3770" customFormat="false" ht="15" hidden="false" customHeight="false" outlineLevel="0" collapsed="false">
      <c r="A3770" s="526" t="n">
        <v>89439</v>
      </c>
      <c r="B3770" s="526" t="s">
        <v>8296</v>
      </c>
      <c r="C3770" s="526" t="s">
        <v>134</v>
      </c>
      <c r="D3770" s="527" t="n">
        <v>10.98</v>
      </c>
    </row>
    <row r="3771" customFormat="false" ht="15" hidden="false" customHeight="false" outlineLevel="0" collapsed="false">
      <c r="A3771" s="526" t="n">
        <v>89440</v>
      </c>
      <c r="B3771" s="526" t="s">
        <v>8297</v>
      </c>
      <c r="C3771" s="526" t="s">
        <v>134</v>
      </c>
      <c r="D3771" s="527" t="n">
        <v>11.25</v>
      </c>
    </row>
    <row r="3772" customFormat="false" ht="15" hidden="false" customHeight="false" outlineLevel="0" collapsed="false">
      <c r="A3772" s="526" t="n">
        <v>89442</v>
      </c>
      <c r="B3772" s="526" t="s">
        <v>8298</v>
      </c>
      <c r="C3772" s="526" t="s">
        <v>134</v>
      </c>
      <c r="D3772" s="527" t="n">
        <v>13.1</v>
      </c>
    </row>
    <row r="3773" customFormat="false" ht="15" hidden="false" customHeight="false" outlineLevel="0" collapsed="false">
      <c r="A3773" s="526" t="n">
        <v>89443</v>
      </c>
      <c r="B3773" s="526" t="s">
        <v>8299</v>
      </c>
      <c r="C3773" s="526" t="s">
        <v>134</v>
      </c>
      <c r="D3773" s="527" t="n">
        <v>16.05</v>
      </c>
    </row>
    <row r="3774" customFormat="false" ht="15" hidden="false" customHeight="false" outlineLevel="0" collapsed="false">
      <c r="A3774" s="526" t="n">
        <v>89444</v>
      </c>
      <c r="B3774" s="526" t="s">
        <v>8300</v>
      </c>
      <c r="C3774" s="526" t="s">
        <v>134</v>
      </c>
      <c r="D3774" s="527" t="n">
        <v>23.28</v>
      </c>
    </row>
    <row r="3775" customFormat="false" ht="15" hidden="false" customHeight="false" outlineLevel="0" collapsed="false">
      <c r="A3775" s="526" t="n">
        <v>89445</v>
      </c>
      <c r="B3775" s="526" t="s">
        <v>8301</v>
      </c>
      <c r="C3775" s="526" t="s">
        <v>134</v>
      </c>
      <c r="D3775" s="527" t="n">
        <v>17.91</v>
      </c>
    </row>
    <row r="3776" customFormat="false" ht="15" hidden="false" customHeight="false" outlineLevel="0" collapsed="false">
      <c r="A3776" s="526" t="n">
        <v>89481</v>
      </c>
      <c r="B3776" s="526" t="s">
        <v>8302</v>
      </c>
      <c r="C3776" s="526" t="s">
        <v>134</v>
      </c>
      <c r="D3776" s="527" t="n">
        <v>5.06</v>
      </c>
    </row>
    <row r="3777" customFormat="false" ht="15" hidden="false" customHeight="false" outlineLevel="0" collapsed="false">
      <c r="A3777" s="526" t="n">
        <v>89485</v>
      </c>
      <c r="B3777" s="526" t="s">
        <v>8303</v>
      </c>
      <c r="C3777" s="526" t="s">
        <v>134</v>
      </c>
      <c r="D3777" s="527" t="n">
        <v>5.85</v>
      </c>
    </row>
    <row r="3778" customFormat="false" ht="15" hidden="false" customHeight="false" outlineLevel="0" collapsed="false">
      <c r="A3778" s="526" t="n">
        <v>89489</v>
      </c>
      <c r="B3778" s="526" t="s">
        <v>8304</v>
      </c>
      <c r="C3778" s="526" t="s">
        <v>134</v>
      </c>
      <c r="D3778" s="527" t="n">
        <v>7.35</v>
      </c>
    </row>
    <row r="3779" customFormat="false" ht="15" hidden="false" customHeight="false" outlineLevel="0" collapsed="false">
      <c r="A3779" s="526" t="n">
        <v>89490</v>
      </c>
      <c r="B3779" s="526" t="s">
        <v>8305</v>
      </c>
      <c r="C3779" s="526" t="s">
        <v>134</v>
      </c>
      <c r="D3779" s="527" t="n">
        <v>6.81</v>
      </c>
    </row>
    <row r="3780" customFormat="false" ht="15" hidden="false" customHeight="false" outlineLevel="0" collapsed="false">
      <c r="A3780" s="526" t="n">
        <v>89492</v>
      </c>
      <c r="B3780" s="526" t="s">
        <v>8306</v>
      </c>
      <c r="C3780" s="526" t="s">
        <v>134</v>
      </c>
      <c r="D3780" s="527" t="n">
        <v>7.87</v>
      </c>
    </row>
    <row r="3781" customFormat="false" ht="15" hidden="false" customHeight="false" outlineLevel="0" collapsed="false">
      <c r="A3781" s="526" t="n">
        <v>89493</v>
      </c>
      <c r="B3781" s="526" t="s">
        <v>8307</v>
      </c>
      <c r="C3781" s="526" t="s">
        <v>134</v>
      </c>
      <c r="D3781" s="527" t="n">
        <v>9.61</v>
      </c>
    </row>
    <row r="3782" customFormat="false" ht="15" hidden="false" customHeight="false" outlineLevel="0" collapsed="false">
      <c r="A3782" s="526" t="n">
        <v>89494</v>
      </c>
      <c r="B3782" s="526" t="s">
        <v>8308</v>
      </c>
      <c r="C3782" s="526" t="s">
        <v>134</v>
      </c>
      <c r="D3782" s="527" t="n">
        <v>11.95</v>
      </c>
    </row>
    <row r="3783" customFormat="false" ht="15" hidden="false" customHeight="false" outlineLevel="0" collapsed="false">
      <c r="A3783" s="526" t="n">
        <v>89496</v>
      </c>
      <c r="B3783" s="526" t="s">
        <v>8309</v>
      </c>
      <c r="C3783" s="526" t="s">
        <v>134</v>
      </c>
      <c r="D3783" s="527" t="n">
        <v>9.94</v>
      </c>
    </row>
    <row r="3784" customFormat="false" ht="15" hidden="false" customHeight="false" outlineLevel="0" collapsed="false">
      <c r="A3784" s="526" t="n">
        <v>89497</v>
      </c>
      <c r="B3784" s="526" t="s">
        <v>640</v>
      </c>
      <c r="C3784" s="526" t="s">
        <v>134</v>
      </c>
      <c r="D3784" s="527" t="n">
        <v>12.64</v>
      </c>
    </row>
    <row r="3785" customFormat="false" ht="15" hidden="false" customHeight="false" outlineLevel="0" collapsed="false">
      <c r="A3785" s="526" t="n">
        <v>89498</v>
      </c>
      <c r="B3785" s="526" t="s">
        <v>8310</v>
      </c>
      <c r="C3785" s="526" t="s">
        <v>134</v>
      </c>
      <c r="D3785" s="527" t="n">
        <v>12.7</v>
      </c>
    </row>
    <row r="3786" customFormat="false" ht="15" hidden="false" customHeight="false" outlineLevel="0" collapsed="false">
      <c r="A3786" s="526" t="n">
        <v>89499</v>
      </c>
      <c r="B3786" s="526" t="s">
        <v>8311</v>
      </c>
      <c r="C3786" s="526" t="s">
        <v>134</v>
      </c>
      <c r="D3786" s="527" t="n">
        <v>18.83</v>
      </c>
    </row>
    <row r="3787" customFormat="false" ht="15" hidden="false" customHeight="false" outlineLevel="0" collapsed="false">
      <c r="A3787" s="526" t="n">
        <v>89500</v>
      </c>
      <c r="B3787" s="526" t="s">
        <v>8312</v>
      </c>
      <c r="C3787" s="526" t="s">
        <v>134</v>
      </c>
      <c r="D3787" s="527" t="n">
        <v>12.15</v>
      </c>
    </row>
    <row r="3788" customFormat="false" ht="15" hidden="false" customHeight="false" outlineLevel="0" collapsed="false">
      <c r="A3788" s="526" t="n">
        <v>89501</v>
      </c>
      <c r="B3788" s="526" t="s">
        <v>426</v>
      </c>
      <c r="C3788" s="526" t="s">
        <v>134</v>
      </c>
      <c r="D3788" s="527" t="n">
        <v>13.69</v>
      </c>
    </row>
    <row r="3789" customFormat="false" ht="15" hidden="false" customHeight="false" outlineLevel="0" collapsed="false">
      <c r="A3789" s="526" t="n">
        <v>89502</v>
      </c>
      <c r="B3789" s="526" t="s">
        <v>658</v>
      </c>
      <c r="C3789" s="526" t="s">
        <v>134</v>
      </c>
      <c r="D3789" s="527" t="n">
        <v>16.21</v>
      </c>
    </row>
    <row r="3790" customFormat="false" ht="15" hidden="false" customHeight="false" outlineLevel="0" collapsed="false">
      <c r="A3790" s="526" t="n">
        <v>89503</v>
      </c>
      <c r="B3790" s="526" t="s">
        <v>8313</v>
      </c>
      <c r="C3790" s="526" t="s">
        <v>134</v>
      </c>
      <c r="D3790" s="527" t="n">
        <v>21.83</v>
      </c>
    </row>
    <row r="3791" customFormat="false" ht="15" hidden="false" customHeight="false" outlineLevel="0" collapsed="false">
      <c r="A3791" s="526" t="n">
        <v>89504</v>
      </c>
      <c r="B3791" s="526" t="s">
        <v>8314</v>
      </c>
      <c r="C3791" s="526" t="s">
        <v>134</v>
      </c>
      <c r="D3791" s="527" t="n">
        <v>18.02</v>
      </c>
    </row>
    <row r="3792" customFormat="false" ht="15" hidden="false" customHeight="false" outlineLevel="0" collapsed="false">
      <c r="A3792" s="526" t="n">
        <v>89505</v>
      </c>
      <c r="B3792" s="526" t="s">
        <v>613</v>
      </c>
      <c r="C3792" s="526" t="s">
        <v>134</v>
      </c>
      <c r="D3792" s="527" t="n">
        <v>39.92</v>
      </c>
    </row>
    <row r="3793" customFormat="false" ht="15" hidden="false" customHeight="false" outlineLevel="0" collapsed="false">
      <c r="A3793" s="526" t="n">
        <v>89506</v>
      </c>
      <c r="B3793" s="526" t="s">
        <v>8315</v>
      </c>
      <c r="C3793" s="526" t="s">
        <v>134</v>
      </c>
      <c r="D3793" s="527" t="n">
        <v>38.16</v>
      </c>
    </row>
    <row r="3794" customFormat="false" ht="15" hidden="false" customHeight="false" outlineLevel="0" collapsed="false">
      <c r="A3794" s="526" t="n">
        <v>89507</v>
      </c>
      <c r="B3794" s="526" t="s">
        <v>8316</v>
      </c>
      <c r="C3794" s="526" t="s">
        <v>134</v>
      </c>
      <c r="D3794" s="527" t="n">
        <v>45.13</v>
      </c>
    </row>
    <row r="3795" customFormat="false" ht="15" hidden="false" customHeight="false" outlineLevel="0" collapsed="false">
      <c r="A3795" s="526" t="n">
        <v>89510</v>
      </c>
      <c r="B3795" s="526" t="s">
        <v>8317</v>
      </c>
      <c r="C3795" s="526" t="s">
        <v>134</v>
      </c>
      <c r="D3795" s="527" t="n">
        <v>25.79</v>
      </c>
    </row>
    <row r="3796" customFormat="false" ht="15" hidden="false" customHeight="false" outlineLevel="0" collapsed="false">
      <c r="A3796" s="526" t="n">
        <v>89513</v>
      </c>
      <c r="B3796" s="526" t="s">
        <v>502</v>
      </c>
      <c r="C3796" s="526" t="s">
        <v>134</v>
      </c>
      <c r="D3796" s="527" t="n">
        <v>100.4</v>
      </c>
    </row>
    <row r="3797" customFormat="false" ht="15" hidden="false" customHeight="false" outlineLevel="0" collapsed="false">
      <c r="A3797" s="526" t="n">
        <v>89514</v>
      </c>
      <c r="B3797" s="526" t="s">
        <v>8318</v>
      </c>
      <c r="C3797" s="526" t="s">
        <v>134</v>
      </c>
      <c r="D3797" s="527" t="n">
        <v>7.5</v>
      </c>
    </row>
    <row r="3798" customFormat="false" ht="15" hidden="false" customHeight="false" outlineLevel="0" collapsed="false">
      <c r="A3798" s="526" t="n">
        <v>89515</v>
      </c>
      <c r="B3798" s="526" t="s">
        <v>8319</v>
      </c>
      <c r="C3798" s="526" t="s">
        <v>134</v>
      </c>
      <c r="D3798" s="527" t="n">
        <v>80.01</v>
      </c>
    </row>
    <row r="3799" customFormat="false" ht="15" hidden="false" customHeight="false" outlineLevel="0" collapsed="false">
      <c r="A3799" s="526" t="n">
        <v>89516</v>
      </c>
      <c r="B3799" s="526" t="s">
        <v>8320</v>
      </c>
      <c r="C3799" s="526" t="s">
        <v>134</v>
      </c>
      <c r="D3799" s="527" t="n">
        <v>7.58</v>
      </c>
    </row>
    <row r="3800" customFormat="false" ht="15" hidden="false" customHeight="false" outlineLevel="0" collapsed="false">
      <c r="A3800" s="526" t="n">
        <v>89517</v>
      </c>
      <c r="B3800" s="526" t="s">
        <v>8321</v>
      </c>
      <c r="C3800" s="526" t="s">
        <v>134</v>
      </c>
      <c r="D3800" s="527" t="n">
        <v>67</v>
      </c>
    </row>
    <row r="3801" customFormat="false" ht="15" hidden="false" customHeight="false" outlineLevel="0" collapsed="false">
      <c r="A3801" s="526" t="n">
        <v>89518</v>
      </c>
      <c r="B3801" s="526" t="s">
        <v>8322</v>
      </c>
      <c r="C3801" s="526" t="s">
        <v>134</v>
      </c>
      <c r="D3801" s="527" t="n">
        <v>13.9</v>
      </c>
    </row>
    <row r="3802" customFormat="false" ht="15" hidden="false" customHeight="false" outlineLevel="0" collapsed="false">
      <c r="A3802" s="526" t="n">
        <v>89519</v>
      </c>
      <c r="B3802" s="526" t="s">
        <v>8323</v>
      </c>
      <c r="C3802" s="526" t="s">
        <v>134</v>
      </c>
      <c r="D3802" s="527" t="n">
        <v>45.36</v>
      </c>
    </row>
    <row r="3803" customFormat="false" ht="15" hidden="false" customHeight="false" outlineLevel="0" collapsed="false">
      <c r="A3803" s="526" t="n">
        <v>89520</v>
      </c>
      <c r="B3803" s="526" t="s">
        <v>8324</v>
      </c>
      <c r="C3803" s="526" t="s">
        <v>134</v>
      </c>
      <c r="D3803" s="527" t="n">
        <v>14.54</v>
      </c>
    </row>
    <row r="3804" customFormat="false" ht="15" hidden="false" customHeight="false" outlineLevel="0" collapsed="false">
      <c r="A3804" s="526" t="n">
        <v>89521</v>
      </c>
      <c r="B3804" s="526" t="s">
        <v>536</v>
      </c>
      <c r="C3804" s="526" t="s">
        <v>134</v>
      </c>
      <c r="D3804" s="527" t="n">
        <v>119.7</v>
      </c>
    </row>
    <row r="3805" customFormat="false" ht="15" hidden="false" customHeight="false" outlineLevel="0" collapsed="false">
      <c r="A3805" s="526" t="n">
        <v>89522</v>
      </c>
      <c r="B3805" s="526" t="s">
        <v>8325</v>
      </c>
      <c r="C3805" s="526" t="s">
        <v>134</v>
      </c>
      <c r="D3805" s="527" t="n">
        <v>26.72</v>
      </c>
    </row>
    <row r="3806" customFormat="false" ht="15" hidden="false" customHeight="false" outlineLevel="0" collapsed="false">
      <c r="A3806" s="526" t="n">
        <v>89523</v>
      </c>
      <c r="B3806" s="526" t="s">
        <v>660</v>
      </c>
      <c r="C3806" s="526" t="s">
        <v>134</v>
      </c>
      <c r="D3806" s="527" t="n">
        <v>97.88</v>
      </c>
    </row>
    <row r="3807" customFormat="false" ht="15" hidden="false" customHeight="false" outlineLevel="0" collapsed="false">
      <c r="A3807" s="526" t="n">
        <v>89524</v>
      </c>
      <c r="B3807" s="526" t="s">
        <v>8326</v>
      </c>
      <c r="C3807" s="526" t="s">
        <v>134</v>
      </c>
      <c r="D3807" s="527" t="n">
        <v>27.13</v>
      </c>
    </row>
    <row r="3808" customFormat="false" ht="15" hidden="false" customHeight="false" outlineLevel="0" collapsed="false">
      <c r="A3808" s="526" t="n">
        <v>89525</v>
      </c>
      <c r="B3808" s="526" t="s">
        <v>8327</v>
      </c>
      <c r="C3808" s="526" t="s">
        <v>134</v>
      </c>
      <c r="D3808" s="527" t="n">
        <v>84.31</v>
      </c>
    </row>
    <row r="3809" customFormat="false" ht="15" hidden="false" customHeight="false" outlineLevel="0" collapsed="false">
      <c r="A3809" s="526" t="n">
        <v>89526</v>
      </c>
      <c r="B3809" s="526" t="s">
        <v>8328</v>
      </c>
      <c r="C3809" s="526" t="s">
        <v>134</v>
      </c>
      <c r="D3809" s="527" t="n">
        <v>34.61</v>
      </c>
    </row>
    <row r="3810" customFormat="false" ht="15" hidden="false" customHeight="false" outlineLevel="0" collapsed="false">
      <c r="A3810" s="526" t="n">
        <v>89527</v>
      </c>
      <c r="B3810" s="526" t="s">
        <v>8329</v>
      </c>
      <c r="C3810" s="526" t="s">
        <v>134</v>
      </c>
      <c r="D3810" s="527" t="n">
        <v>54.7</v>
      </c>
    </row>
    <row r="3811" customFormat="false" ht="15" hidden="false" customHeight="false" outlineLevel="0" collapsed="false">
      <c r="A3811" s="526" t="n">
        <v>89528</v>
      </c>
      <c r="B3811" s="526" t="s">
        <v>8330</v>
      </c>
      <c r="C3811" s="526" t="s">
        <v>134</v>
      </c>
      <c r="D3811" s="527" t="n">
        <v>4.07</v>
      </c>
    </row>
    <row r="3812" customFormat="false" ht="15" hidden="false" customHeight="false" outlineLevel="0" collapsed="false">
      <c r="A3812" s="526" t="n">
        <v>89529</v>
      </c>
      <c r="B3812" s="526" t="s">
        <v>302</v>
      </c>
      <c r="C3812" s="526" t="s">
        <v>134</v>
      </c>
      <c r="D3812" s="527" t="n">
        <v>33.32</v>
      </c>
    </row>
    <row r="3813" customFormat="false" ht="15" hidden="false" customHeight="false" outlineLevel="0" collapsed="false">
      <c r="A3813" s="526" t="n">
        <v>89530</v>
      </c>
      <c r="B3813" s="526" t="s">
        <v>8331</v>
      </c>
      <c r="C3813" s="526" t="s">
        <v>134</v>
      </c>
      <c r="D3813" s="527" t="n">
        <v>15.72</v>
      </c>
    </row>
    <row r="3814" customFormat="false" ht="15" hidden="false" customHeight="false" outlineLevel="0" collapsed="false">
      <c r="A3814" s="526" t="n">
        <v>89531</v>
      </c>
      <c r="B3814" s="526" t="s">
        <v>8332</v>
      </c>
      <c r="C3814" s="526" t="s">
        <v>134</v>
      </c>
      <c r="D3814" s="527" t="n">
        <v>34.23</v>
      </c>
    </row>
    <row r="3815" customFormat="false" ht="15" hidden="false" customHeight="false" outlineLevel="0" collapsed="false">
      <c r="A3815" s="526" t="n">
        <v>89532</v>
      </c>
      <c r="B3815" s="526" t="s">
        <v>8333</v>
      </c>
      <c r="C3815" s="526" t="s">
        <v>134</v>
      </c>
      <c r="D3815" s="527" t="n">
        <v>6.81</v>
      </c>
    </row>
    <row r="3816" customFormat="false" ht="15" hidden="false" customHeight="false" outlineLevel="0" collapsed="false">
      <c r="A3816" s="526" t="n">
        <v>89535</v>
      </c>
      <c r="B3816" s="526" t="s">
        <v>8334</v>
      </c>
      <c r="C3816" s="526" t="s">
        <v>134</v>
      </c>
      <c r="D3816" s="527" t="n">
        <v>38.15</v>
      </c>
    </row>
    <row r="3817" customFormat="false" ht="15" hidden="false" customHeight="false" outlineLevel="0" collapsed="false">
      <c r="A3817" s="526" t="n">
        <v>89536</v>
      </c>
      <c r="B3817" s="526" t="s">
        <v>8335</v>
      </c>
      <c r="C3817" s="526" t="s">
        <v>134</v>
      </c>
      <c r="D3817" s="527" t="n">
        <v>11.32</v>
      </c>
    </row>
    <row r="3818" customFormat="false" ht="15" hidden="false" customHeight="false" outlineLevel="0" collapsed="false">
      <c r="A3818" s="526" t="n">
        <v>89540</v>
      </c>
      <c r="B3818" s="526" t="s">
        <v>8336</v>
      </c>
      <c r="C3818" s="526" t="s">
        <v>134</v>
      </c>
      <c r="D3818" s="527" t="n">
        <v>10</v>
      </c>
    </row>
    <row r="3819" customFormat="false" ht="15" hidden="false" customHeight="false" outlineLevel="0" collapsed="false">
      <c r="A3819" s="526" t="n">
        <v>89541</v>
      </c>
      <c r="B3819" s="526" t="s">
        <v>8337</v>
      </c>
      <c r="C3819" s="526" t="s">
        <v>134</v>
      </c>
      <c r="D3819" s="527" t="n">
        <v>6.14</v>
      </c>
    </row>
    <row r="3820" customFormat="false" ht="15" hidden="false" customHeight="false" outlineLevel="0" collapsed="false">
      <c r="A3820" s="526" t="n">
        <v>89542</v>
      </c>
      <c r="B3820" s="526" t="s">
        <v>8338</v>
      </c>
      <c r="C3820" s="526" t="s">
        <v>134</v>
      </c>
      <c r="D3820" s="527" t="n">
        <v>26.28</v>
      </c>
    </row>
    <row r="3821" customFormat="false" ht="15" hidden="false" customHeight="false" outlineLevel="0" collapsed="false">
      <c r="A3821" s="526" t="n">
        <v>89544</v>
      </c>
      <c r="B3821" s="526" t="s">
        <v>8339</v>
      </c>
      <c r="C3821" s="526" t="s">
        <v>134</v>
      </c>
      <c r="D3821" s="527" t="n">
        <v>7.66</v>
      </c>
    </row>
    <row r="3822" customFormat="false" ht="15" hidden="false" customHeight="false" outlineLevel="0" collapsed="false">
      <c r="A3822" s="526" t="n">
        <v>89545</v>
      </c>
      <c r="B3822" s="526" t="s">
        <v>8340</v>
      </c>
      <c r="C3822" s="526" t="s">
        <v>134</v>
      </c>
      <c r="D3822" s="527" t="n">
        <v>15.08</v>
      </c>
    </row>
    <row r="3823" customFormat="false" ht="15" hidden="false" customHeight="false" outlineLevel="0" collapsed="false">
      <c r="A3823" s="526" t="n">
        <v>89546</v>
      </c>
      <c r="B3823" s="526" t="s">
        <v>8341</v>
      </c>
      <c r="C3823" s="526" t="s">
        <v>134</v>
      </c>
      <c r="D3823" s="527" t="n">
        <v>10.15</v>
      </c>
    </row>
    <row r="3824" customFormat="false" ht="15" hidden="false" customHeight="false" outlineLevel="0" collapsed="false">
      <c r="A3824" s="526" t="n">
        <v>89547</v>
      </c>
      <c r="B3824" s="526" t="s">
        <v>8342</v>
      </c>
      <c r="C3824" s="526" t="s">
        <v>134</v>
      </c>
      <c r="D3824" s="527" t="n">
        <v>20.23</v>
      </c>
    </row>
    <row r="3825" customFormat="false" ht="15" hidden="false" customHeight="false" outlineLevel="0" collapsed="false">
      <c r="A3825" s="526" t="n">
        <v>89548</v>
      </c>
      <c r="B3825" s="526" t="s">
        <v>8343</v>
      </c>
      <c r="C3825" s="526" t="s">
        <v>134</v>
      </c>
      <c r="D3825" s="527" t="n">
        <v>20.78</v>
      </c>
    </row>
    <row r="3826" customFormat="false" ht="15" hidden="false" customHeight="false" outlineLevel="0" collapsed="false">
      <c r="A3826" s="526" t="n">
        <v>89549</v>
      </c>
      <c r="B3826" s="526" t="s">
        <v>8344</v>
      </c>
      <c r="C3826" s="526" t="s">
        <v>134</v>
      </c>
      <c r="D3826" s="527" t="n">
        <v>17.27</v>
      </c>
    </row>
    <row r="3827" customFormat="false" ht="15" hidden="false" customHeight="false" outlineLevel="0" collapsed="false">
      <c r="A3827" s="526" t="n">
        <v>89550</v>
      </c>
      <c r="B3827" s="526" t="s">
        <v>8345</v>
      </c>
      <c r="C3827" s="526" t="s">
        <v>134</v>
      </c>
      <c r="D3827" s="527" t="n">
        <v>36.45</v>
      </c>
    </row>
    <row r="3828" customFormat="false" ht="15" hidden="false" customHeight="false" outlineLevel="0" collapsed="false">
      <c r="A3828" s="526" t="n">
        <v>89551</v>
      </c>
      <c r="B3828" s="526" t="s">
        <v>8346</v>
      </c>
      <c r="C3828" s="526" t="s">
        <v>134</v>
      </c>
      <c r="D3828" s="527" t="n">
        <v>8.22</v>
      </c>
    </row>
    <row r="3829" customFormat="false" ht="15" hidden="false" customHeight="false" outlineLevel="0" collapsed="false">
      <c r="A3829" s="526" t="n">
        <v>89552</v>
      </c>
      <c r="B3829" s="526" t="s">
        <v>717</v>
      </c>
      <c r="C3829" s="526" t="s">
        <v>134</v>
      </c>
      <c r="D3829" s="527" t="n">
        <v>17.73</v>
      </c>
    </row>
    <row r="3830" customFormat="false" ht="15" hidden="false" customHeight="false" outlineLevel="0" collapsed="false">
      <c r="A3830" s="526" t="n">
        <v>89553</v>
      </c>
      <c r="B3830" s="526" t="s">
        <v>8347</v>
      </c>
      <c r="C3830" s="526" t="s">
        <v>134</v>
      </c>
      <c r="D3830" s="527" t="n">
        <v>5.48</v>
      </c>
    </row>
    <row r="3831" customFormat="false" ht="15" hidden="false" customHeight="false" outlineLevel="0" collapsed="false">
      <c r="A3831" s="526" t="n">
        <v>89554</v>
      </c>
      <c r="B3831" s="526" t="s">
        <v>8348</v>
      </c>
      <c r="C3831" s="526" t="s">
        <v>134</v>
      </c>
      <c r="D3831" s="527" t="n">
        <v>25.81</v>
      </c>
    </row>
    <row r="3832" customFormat="false" ht="15" hidden="false" customHeight="false" outlineLevel="0" collapsed="false">
      <c r="A3832" s="526" t="n">
        <v>89555</v>
      </c>
      <c r="B3832" s="526" t="s">
        <v>8349</v>
      </c>
      <c r="C3832" s="526" t="s">
        <v>134</v>
      </c>
      <c r="D3832" s="527" t="n">
        <v>20.8</v>
      </c>
    </row>
    <row r="3833" customFormat="false" ht="15" hidden="false" customHeight="false" outlineLevel="0" collapsed="false">
      <c r="A3833" s="526" t="n">
        <v>89556</v>
      </c>
      <c r="B3833" s="526" t="s">
        <v>8350</v>
      </c>
      <c r="C3833" s="526" t="s">
        <v>134</v>
      </c>
      <c r="D3833" s="527" t="n">
        <v>35.86</v>
      </c>
    </row>
    <row r="3834" customFormat="false" ht="15" hidden="false" customHeight="false" outlineLevel="0" collapsed="false">
      <c r="A3834" s="526" t="n">
        <v>89557</v>
      </c>
      <c r="B3834" s="526" t="s">
        <v>8351</v>
      </c>
      <c r="C3834" s="526" t="s">
        <v>134</v>
      </c>
      <c r="D3834" s="527" t="n">
        <v>28.59</v>
      </c>
    </row>
    <row r="3835" customFormat="false" ht="15" hidden="false" customHeight="false" outlineLevel="0" collapsed="false">
      <c r="A3835" s="526" t="n">
        <v>89558</v>
      </c>
      <c r="B3835" s="526" t="s">
        <v>8352</v>
      </c>
      <c r="C3835" s="526" t="s">
        <v>134</v>
      </c>
      <c r="D3835" s="527" t="n">
        <v>9.35</v>
      </c>
    </row>
    <row r="3836" customFormat="false" ht="15" hidden="false" customHeight="false" outlineLevel="0" collapsed="false">
      <c r="A3836" s="526" t="n">
        <v>89559</v>
      </c>
      <c r="B3836" s="526" t="s">
        <v>8353</v>
      </c>
      <c r="C3836" s="526" t="s">
        <v>134</v>
      </c>
      <c r="D3836" s="527" t="n">
        <v>59.03</v>
      </c>
    </row>
    <row r="3837" customFormat="false" ht="15" hidden="false" customHeight="false" outlineLevel="0" collapsed="false">
      <c r="A3837" s="526" t="n">
        <v>89560</v>
      </c>
      <c r="B3837" s="526" t="s">
        <v>8354</v>
      </c>
      <c r="C3837" s="526" t="s">
        <v>134</v>
      </c>
      <c r="D3837" s="527" t="n">
        <v>33.69</v>
      </c>
    </row>
    <row r="3838" customFormat="false" ht="15" hidden="false" customHeight="false" outlineLevel="0" collapsed="false">
      <c r="A3838" s="526" t="n">
        <v>89561</v>
      </c>
      <c r="B3838" s="526" t="s">
        <v>8355</v>
      </c>
      <c r="C3838" s="526" t="s">
        <v>134</v>
      </c>
      <c r="D3838" s="527" t="n">
        <v>13.28</v>
      </c>
    </row>
    <row r="3839" customFormat="false" ht="15" hidden="false" customHeight="false" outlineLevel="0" collapsed="false">
      <c r="A3839" s="526" t="n">
        <v>89562</v>
      </c>
      <c r="B3839" s="526" t="s">
        <v>8356</v>
      </c>
      <c r="C3839" s="526" t="s">
        <v>134</v>
      </c>
      <c r="D3839" s="527" t="n">
        <v>9.94</v>
      </c>
    </row>
    <row r="3840" customFormat="false" ht="15" hidden="false" customHeight="false" outlineLevel="0" collapsed="false">
      <c r="A3840" s="526" t="n">
        <v>89563</v>
      </c>
      <c r="B3840" s="526" t="s">
        <v>8357</v>
      </c>
      <c r="C3840" s="526" t="s">
        <v>134</v>
      </c>
      <c r="D3840" s="527" t="n">
        <v>31.08</v>
      </c>
    </row>
    <row r="3841" customFormat="false" ht="15" hidden="false" customHeight="false" outlineLevel="0" collapsed="false">
      <c r="A3841" s="526" t="n">
        <v>89564</v>
      </c>
      <c r="B3841" s="526" t="s">
        <v>8358</v>
      </c>
      <c r="C3841" s="526" t="s">
        <v>134</v>
      </c>
      <c r="D3841" s="527" t="n">
        <v>15.02</v>
      </c>
    </row>
    <row r="3842" customFormat="false" ht="15" hidden="false" customHeight="false" outlineLevel="0" collapsed="false">
      <c r="A3842" s="526" t="n">
        <v>89565</v>
      </c>
      <c r="B3842" s="526" t="s">
        <v>8359</v>
      </c>
      <c r="C3842" s="526" t="s">
        <v>134</v>
      </c>
      <c r="D3842" s="527" t="n">
        <v>49.77</v>
      </c>
    </row>
    <row r="3843" customFormat="false" ht="15" hidden="false" customHeight="false" outlineLevel="0" collapsed="false">
      <c r="A3843" s="526" t="n">
        <v>89566</v>
      </c>
      <c r="B3843" s="526" t="s">
        <v>8360</v>
      </c>
      <c r="C3843" s="526" t="s">
        <v>134</v>
      </c>
      <c r="D3843" s="527" t="n">
        <v>42.42</v>
      </c>
    </row>
    <row r="3844" customFormat="false" ht="15" hidden="false" customHeight="false" outlineLevel="0" collapsed="false">
      <c r="A3844" s="526" t="n">
        <v>89567</v>
      </c>
      <c r="B3844" s="526" t="s">
        <v>8361</v>
      </c>
      <c r="C3844" s="526" t="s">
        <v>134</v>
      </c>
      <c r="D3844" s="527" t="n">
        <v>71.27</v>
      </c>
    </row>
    <row r="3845" customFormat="false" ht="15" hidden="false" customHeight="false" outlineLevel="0" collapsed="false">
      <c r="A3845" s="526" t="n">
        <v>89568</v>
      </c>
      <c r="B3845" s="526" t="s">
        <v>631</v>
      </c>
      <c r="C3845" s="526" t="s">
        <v>134</v>
      </c>
      <c r="D3845" s="527" t="n">
        <v>31.22</v>
      </c>
    </row>
    <row r="3846" customFormat="false" ht="15" hidden="false" customHeight="false" outlineLevel="0" collapsed="false">
      <c r="A3846" s="526" t="n">
        <v>89569</v>
      </c>
      <c r="B3846" s="526" t="s">
        <v>8362</v>
      </c>
      <c r="C3846" s="526" t="s">
        <v>134</v>
      </c>
      <c r="D3846" s="527" t="n">
        <v>82.67</v>
      </c>
    </row>
    <row r="3847" customFormat="false" ht="15" hidden="false" customHeight="false" outlineLevel="0" collapsed="false">
      <c r="A3847" s="526" t="n">
        <v>89570</v>
      </c>
      <c r="B3847" s="526" t="s">
        <v>8363</v>
      </c>
      <c r="C3847" s="526" t="s">
        <v>134</v>
      </c>
      <c r="D3847" s="527" t="n">
        <v>10.98</v>
      </c>
    </row>
    <row r="3848" customFormat="false" ht="15" hidden="false" customHeight="false" outlineLevel="0" collapsed="false">
      <c r="A3848" s="526" t="n">
        <v>89571</v>
      </c>
      <c r="B3848" s="526" t="s">
        <v>8364</v>
      </c>
      <c r="C3848" s="526" t="s">
        <v>134</v>
      </c>
      <c r="D3848" s="527" t="n">
        <v>62.02</v>
      </c>
    </row>
    <row r="3849" customFormat="false" ht="15" hidden="false" customHeight="false" outlineLevel="0" collapsed="false">
      <c r="A3849" s="526" t="n">
        <v>89572</v>
      </c>
      <c r="B3849" s="526" t="s">
        <v>694</v>
      </c>
      <c r="C3849" s="526" t="s">
        <v>134</v>
      </c>
      <c r="D3849" s="527" t="n">
        <v>8.33</v>
      </c>
    </row>
    <row r="3850" customFormat="false" ht="15" hidden="false" customHeight="false" outlineLevel="0" collapsed="false">
      <c r="A3850" s="526" t="n">
        <v>89573</v>
      </c>
      <c r="B3850" s="526" t="s">
        <v>8365</v>
      </c>
      <c r="C3850" s="526" t="s">
        <v>134</v>
      </c>
      <c r="D3850" s="527" t="n">
        <v>67.69</v>
      </c>
    </row>
    <row r="3851" customFormat="false" ht="15" hidden="false" customHeight="false" outlineLevel="0" collapsed="false">
      <c r="A3851" s="526" t="n">
        <v>89574</v>
      </c>
      <c r="B3851" s="526" t="s">
        <v>8366</v>
      </c>
      <c r="C3851" s="526" t="s">
        <v>134</v>
      </c>
      <c r="D3851" s="527" t="n">
        <v>136.38</v>
      </c>
    </row>
    <row r="3852" customFormat="false" ht="15" hidden="false" customHeight="false" outlineLevel="0" collapsed="false">
      <c r="A3852" s="526" t="n">
        <v>89575</v>
      </c>
      <c r="B3852" s="526" t="s">
        <v>8367</v>
      </c>
      <c r="C3852" s="526" t="s">
        <v>134</v>
      </c>
      <c r="D3852" s="527" t="n">
        <v>11.1</v>
      </c>
    </row>
    <row r="3853" customFormat="false" ht="15" hidden="false" customHeight="false" outlineLevel="0" collapsed="false">
      <c r="A3853" s="526" t="n">
        <v>89577</v>
      </c>
      <c r="B3853" s="526" t="s">
        <v>8368</v>
      </c>
      <c r="C3853" s="526" t="s">
        <v>134</v>
      </c>
      <c r="D3853" s="527" t="n">
        <v>35.57</v>
      </c>
    </row>
    <row r="3854" customFormat="false" ht="15" hidden="false" customHeight="false" outlineLevel="0" collapsed="false">
      <c r="A3854" s="526" t="n">
        <v>89579</v>
      </c>
      <c r="B3854" s="526" t="s">
        <v>8369</v>
      </c>
      <c r="C3854" s="526" t="s">
        <v>134</v>
      </c>
      <c r="D3854" s="527" t="n">
        <v>11.25</v>
      </c>
    </row>
    <row r="3855" customFormat="false" ht="15" hidden="false" customHeight="false" outlineLevel="0" collapsed="false">
      <c r="A3855" s="526" t="n">
        <v>89581</v>
      </c>
      <c r="B3855" s="526" t="s">
        <v>8370</v>
      </c>
      <c r="C3855" s="526" t="s">
        <v>134</v>
      </c>
      <c r="D3855" s="527" t="n">
        <v>30.39</v>
      </c>
    </row>
    <row r="3856" customFormat="false" ht="15" hidden="false" customHeight="false" outlineLevel="0" collapsed="false">
      <c r="A3856" s="526" t="n">
        <v>89582</v>
      </c>
      <c r="B3856" s="526" t="s">
        <v>8371</v>
      </c>
      <c r="C3856" s="526" t="s">
        <v>134</v>
      </c>
      <c r="D3856" s="527" t="n">
        <v>30.8</v>
      </c>
    </row>
    <row r="3857" customFormat="false" ht="15" hidden="false" customHeight="false" outlineLevel="0" collapsed="false">
      <c r="A3857" s="526" t="n">
        <v>89583</v>
      </c>
      <c r="B3857" s="526" t="s">
        <v>8372</v>
      </c>
      <c r="C3857" s="526" t="s">
        <v>134</v>
      </c>
      <c r="D3857" s="527" t="n">
        <v>38.28</v>
      </c>
    </row>
    <row r="3858" customFormat="false" ht="15" hidden="false" customHeight="false" outlineLevel="0" collapsed="false">
      <c r="A3858" s="526" t="n">
        <v>89584</v>
      </c>
      <c r="B3858" s="526" t="s">
        <v>8373</v>
      </c>
      <c r="C3858" s="526" t="s">
        <v>134</v>
      </c>
      <c r="D3858" s="527" t="n">
        <v>39.94</v>
      </c>
    </row>
    <row r="3859" customFormat="false" ht="15" hidden="false" customHeight="false" outlineLevel="0" collapsed="false">
      <c r="A3859" s="526" t="n">
        <v>89585</v>
      </c>
      <c r="B3859" s="526" t="s">
        <v>8374</v>
      </c>
      <c r="C3859" s="526" t="s">
        <v>134</v>
      </c>
      <c r="D3859" s="527" t="n">
        <v>40.85</v>
      </c>
    </row>
    <row r="3860" customFormat="false" ht="15" hidden="false" customHeight="false" outlineLevel="0" collapsed="false">
      <c r="A3860" s="526" t="n">
        <v>89587</v>
      </c>
      <c r="B3860" s="526" t="s">
        <v>8375</v>
      </c>
      <c r="C3860" s="526" t="s">
        <v>134</v>
      </c>
      <c r="D3860" s="527" t="n">
        <v>44.77</v>
      </c>
    </row>
    <row r="3861" customFormat="false" ht="15" hidden="false" customHeight="false" outlineLevel="0" collapsed="false">
      <c r="A3861" s="526" t="n">
        <v>89590</v>
      </c>
      <c r="B3861" s="526" t="s">
        <v>8376</v>
      </c>
      <c r="C3861" s="526" t="s">
        <v>134</v>
      </c>
      <c r="D3861" s="527" t="n">
        <v>119.2</v>
      </c>
    </row>
    <row r="3862" customFormat="false" ht="15" hidden="false" customHeight="false" outlineLevel="0" collapsed="false">
      <c r="A3862" s="526" t="n">
        <v>89591</v>
      </c>
      <c r="B3862" s="526" t="s">
        <v>8377</v>
      </c>
      <c r="C3862" s="526" t="s">
        <v>134</v>
      </c>
      <c r="D3862" s="527" t="n">
        <v>116.41</v>
      </c>
    </row>
    <row r="3863" customFormat="false" ht="15" hidden="false" customHeight="false" outlineLevel="0" collapsed="false">
      <c r="A3863" s="526" t="n">
        <v>89592</v>
      </c>
      <c r="B3863" s="526" t="s">
        <v>8378</v>
      </c>
      <c r="C3863" s="526" t="s">
        <v>134</v>
      </c>
      <c r="D3863" s="527" t="n">
        <v>140.91</v>
      </c>
    </row>
    <row r="3864" customFormat="false" ht="15" hidden="false" customHeight="false" outlineLevel="0" collapsed="false">
      <c r="A3864" s="526" t="n">
        <v>89593</v>
      </c>
      <c r="B3864" s="526" t="s">
        <v>8379</v>
      </c>
      <c r="C3864" s="526" t="s">
        <v>134</v>
      </c>
      <c r="D3864" s="527" t="n">
        <v>23.99</v>
      </c>
    </row>
    <row r="3865" customFormat="false" ht="15" hidden="false" customHeight="false" outlineLevel="0" collapsed="false">
      <c r="A3865" s="526" t="n">
        <v>89594</v>
      </c>
      <c r="B3865" s="526" t="s">
        <v>531</v>
      </c>
      <c r="C3865" s="526" t="s">
        <v>134</v>
      </c>
      <c r="D3865" s="527" t="n">
        <v>34.63</v>
      </c>
    </row>
    <row r="3866" customFormat="false" ht="15" hidden="false" customHeight="false" outlineLevel="0" collapsed="false">
      <c r="A3866" s="526" t="n">
        <v>89595</v>
      </c>
      <c r="B3866" s="526" t="s">
        <v>541</v>
      </c>
      <c r="C3866" s="526" t="s">
        <v>134</v>
      </c>
      <c r="D3866" s="527" t="n">
        <v>13.91</v>
      </c>
    </row>
    <row r="3867" customFormat="false" ht="15" hidden="false" customHeight="false" outlineLevel="0" collapsed="false">
      <c r="A3867" s="526" t="n">
        <v>89596</v>
      </c>
      <c r="B3867" s="526" t="s">
        <v>501</v>
      </c>
      <c r="C3867" s="526" t="s">
        <v>134</v>
      </c>
      <c r="D3867" s="527" t="n">
        <v>10.02</v>
      </c>
    </row>
    <row r="3868" customFormat="false" ht="15" hidden="false" customHeight="false" outlineLevel="0" collapsed="false">
      <c r="A3868" s="526" t="n">
        <v>89597</v>
      </c>
      <c r="B3868" s="526" t="s">
        <v>8380</v>
      </c>
      <c r="C3868" s="526" t="s">
        <v>134</v>
      </c>
      <c r="D3868" s="527" t="n">
        <v>21.83</v>
      </c>
    </row>
    <row r="3869" customFormat="false" ht="15" hidden="false" customHeight="false" outlineLevel="0" collapsed="false">
      <c r="A3869" s="526" t="n">
        <v>89598</v>
      </c>
      <c r="B3869" s="526" t="s">
        <v>8381</v>
      </c>
      <c r="C3869" s="526" t="s">
        <v>134</v>
      </c>
      <c r="D3869" s="527" t="n">
        <v>48.02</v>
      </c>
    </row>
    <row r="3870" customFormat="false" ht="15" hidden="false" customHeight="false" outlineLevel="0" collapsed="false">
      <c r="A3870" s="526" t="n">
        <v>89599</v>
      </c>
      <c r="B3870" s="526" t="s">
        <v>8382</v>
      </c>
      <c r="C3870" s="526" t="s">
        <v>134</v>
      </c>
      <c r="D3870" s="527" t="n">
        <v>22.69</v>
      </c>
    </row>
    <row r="3871" customFormat="false" ht="15" hidden="false" customHeight="false" outlineLevel="0" collapsed="false">
      <c r="A3871" s="526" t="n">
        <v>89600</v>
      </c>
      <c r="B3871" s="526" t="s">
        <v>8383</v>
      </c>
      <c r="C3871" s="526" t="s">
        <v>134</v>
      </c>
      <c r="D3871" s="527" t="n">
        <v>23.22</v>
      </c>
    </row>
    <row r="3872" customFormat="false" ht="15" hidden="false" customHeight="false" outlineLevel="0" collapsed="false">
      <c r="A3872" s="526" t="n">
        <v>89605</v>
      </c>
      <c r="B3872" s="526" t="s">
        <v>8384</v>
      </c>
      <c r="C3872" s="526" t="s">
        <v>134</v>
      </c>
      <c r="D3872" s="527" t="n">
        <v>19.87</v>
      </c>
    </row>
    <row r="3873" customFormat="false" ht="15" hidden="false" customHeight="false" outlineLevel="0" collapsed="false">
      <c r="A3873" s="526" t="n">
        <v>89609</v>
      </c>
      <c r="B3873" s="526" t="s">
        <v>8385</v>
      </c>
      <c r="C3873" s="526" t="s">
        <v>134</v>
      </c>
      <c r="D3873" s="527" t="n">
        <v>81.03</v>
      </c>
    </row>
    <row r="3874" customFormat="false" ht="15" hidden="false" customHeight="false" outlineLevel="0" collapsed="false">
      <c r="A3874" s="526" t="n">
        <v>89610</v>
      </c>
      <c r="B3874" s="526" t="s">
        <v>8386</v>
      </c>
      <c r="C3874" s="526" t="s">
        <v>134</v>
      </c>
      <c r="D3874" s="527" t="n">
        <v>18.8</v>
      </c>
    </row>
    <row r="3875" customFormat="false" ht="15" hidden="false" customHeight="false" outlineLevel="0" collapsed="false">
      <c r="A3875" s="526" t="n">
        <v>89611</v>
      </c>
      <c r="B3875" s="526" t="s">
        <v>8387</v>
      </c>
      <c r="C3875" s="526" t="s">
        <v>134</v>
      </c>
      <c r="D3875" s="527" t="n">
        <v>30.94</v>
      </c>
    </row>
    <row r="3876" customFormat="false" ht="15" hidden="false" customHeight="false" outlineLevel="0" collapsed="false">
      <c r="A3876" s="526" t="n">
        <v>89612</v>
      </c>
      <c r="B3876" s="526" t="s">
        <v>8388</v>
      </c>
      <c r="C3876" s="526" t="s">
        <v>134</v>
      </c>
      <c r="D3876" s="527" t="n">
        <v>159.27</v>
      </c>
    </row>
    <row r="3877" customFormat="false" ht="15" hidden="false" customHeight="false" outlineLevel="0" collapsed="false">
      <c r="A3877" s="526" t="n">
        <v>89613</v>
      </c>
      <c r="B3877" s="526" t="s">
        <v>8389</v>
      </c>
      <c r="C3877" s="526" t="s">
        <v>134</v>
      </c>
      <c r="D3877" s="527" t="n">
        <v>29.42</v>
      </c>
    </row>
    <row r="3878" customFormat="false" ht="15" hidden="false" customHeight="false" outlineLevel="0" collapsed="false">
      <c r="A3878" s="526" t="n">
        <v>89614</v>
      </c>
      <c r="B3878" s="526" t="s">
        <v>8390</v>
      </c>
      <c r="C3878" s="526" t="s">
        <v>134</v>
      </c>
      <c r="D3878" s="527" t="n">
        <v>57.64</v>
      </c>
    </row>
    <row r="3879" customFormat="false" ht="15" hidden="false" customHeight="false" outlineLevel="0" collapsed="false">
      <c r="A3879" s="526" t="n">
        <v>89615</v>
      </c>
      <c r="B3879" s="526" t="s">
        <v>8391</v>
      </c>
      <c r="C3879" s="526" t="s">
        <v>134</v>
      </c>
      <c r="D3879" s="527" t="n">
        <v>188.13</v>
      </c>
    </row>
    <row r="3880" customFormat="false" ht="15" hidden="false" customHeight="false" outlineLevel="0" collapsed="false">
      <c r="A3880" s="526" t="n">
        <v>89616</v>
      </c>
      <c r="B3880" s="526" t="s">
        <v>8392</v>
      </c>
      <c r="C3880" s="526" t="s">
        <v>134</v>
      </c>
      <c r="D3880" s="527" t="n">
        <v>39.33</v>
      </c>
    </row>
    <row r="3881" customFormat="false" ht="15" hidden="false" customHeight="false" outlineLevel="0" collapsed="false">
      <c r="A3881" s="526" t="n">
        <v>89617</v>
      </c>
      <c r="B3881" s="526" t="s">
        <v>8393</v>
      </c>
      <c r="C3881" s="526" t="s">
        <v>134</v>
      </c>
      <c r="D3881" s="527" t="n">
        <v>7.17</v>
      </c>
    </row>
    <row r="3882" customFormat="false" ht="15" hidden="false" customHeight="false" outlineLevel="0" collapsed="false">
      <c r="A3882" s="526" t="n">
        <v>89620</v>
      </c>
      <c r="B3882" s="526" t="s">
        <v>8394</v>
      </c>
      <c r="C3882" s="526" t="s">
        <v>134</v>
      </c>
      <c r="D3882" s="527" t="n">
        <v>11.33</v>
      </c>
    </row>
    <row r="3883" customFormat="false" ht="15" hidden="false" customHeight="false" outlineLevel="0" collapsed="false">
      <c r="A3883" s="526" t="n">
        <v>89622</v>
      </c>
      <c r="B3883" s="526" t="s">
        <v>8395</v>
      </c>
      <c r="C3883" s="526" t="s">
        <v>134</v>
      </c>
      <c r="D3883" s="527" t="n">
        <v>13.5</v>
      </c>
    </row>
    <row r="3884" customFormat="false" ht="15" hidden="false" customHeight="false" outlineLevel="0" collapsed="false">
      <c r="A3884" s="526" t="n">
        <v>89623</v>
      </c>
      <c r="B3884" s="526" t="s">
        <v>713</v>
      </c>
      <c r="C3884" s="526" t="s">
        <v>134</v>
      </c>
      <c r="D3884" s="527" t="n">
        <v>18.58</v>
      </c>
    </row>
    <row r="3885" customFormat="false" ht="15" hidden="false" customHeight="false" outlineLevel="0" collapsed="false">
      <c r="A3885" s="526" t="n">
        <v>89624</v>
      </c>
      <c r="B3885" s="526" t="s">
        <v>8396</v>
      </c>
      <c r="C3885" s="526" t="s">
        <v>134</v>
      </c>
      <c r="D3885" s="527" t="n">
        <v>17.17</v>
      </c>
    </row>
    <row r="3886" customFormat="false" ht="15" hidden="false" customHeight="false" outlineLevel="0" collapsed="false">
      <c r="A3886" s="526" t="n">
        <v>89625</v>
      </c>
      <c r="B3886" s="526" t="s">
        <v>484</v>
      </c>
      <c r="C3886" s="526" t="s">
        <v>134</v>
      </c>
      <c r="D3886" s="527" t="n">
        <v>21.74</v>
      </c>
    </row>
    <row r="3887" customFormat="false" ht="15" hidden="false" customHeight="false" outlineLevel="0" collapsed="false">
      <c r="A3887" s="526" t="n">
        <v>89626</v>
      </c>
      <c r="B3887" s="526" t="s">
        <v>8397</v>
      </c>
      <c r="C3887" s="526" t="s">
        <v>134</v>
      </c>
      <c r="D3887" s="527" t="n">
        <v>28.91</v>
      </c>
    </row>
    <row r="3888" customFormat="false" ht="15" hidden="false" customHeight="false" outlineLevel="0" collapsed="false">
      <c r="A3888" s="526" t="n">
        <v>89627</v>
      </c>
      <c r="B3888" s="526" t="s">
        <v>711</v>
      </c>
      <c r="C3888" s="526" t="s">
        <v>134</v>
      </c>
      <c r="D3888" s="527" t="n">
        <v>19.26</v>
      </c>
    </row>
    <row r="3889" customFormat="false" ht="15" hidden="false" customHeight="false" outlineLevel="0" collapsed="false">
      <c r="A3889" s="526" t="n">
        <v>89628</v>
      </c>
      <c r="B3889" s="526" t="s">
        <v>558</v>
      </c>
      <c r="C3889" s="526" t="s">
        <v>134</v>
      </c>
      <c r="D3889" s="527" t="n">
        <v>46.09</v>
      </c>
    </row>
    <row r="3890" customFormat="false" ht="15" hidden="false" customHeight="false" outlineLevel="0" collapsed="false">
      <c r="A3890" s="526" t="n">
        <v>89629</v>
      </c>
      <c r="B3890" s="526" t="s">
        <v>8398</v>
      </c>
      <c r="C3890" s="526" t="s">
        <v>134</v>
      </c>
      <c r="D3890" s="527" t="n">
        <v>77.75</v>
      </c>
    </row>
    <row r="3891" customFormat="false" ht="15" hidden="false" customHeight="false" outlineLevel="0" collapsed="false">
      <c r="A3891" s="526" t="n">
        <v>89630</v>
      </c>
      <c r="B3891" s="526" t="s">
        <v>577</v>
      </c>
      <c r="C3891" s="526" t="s">
        <v>134</v>
      </c>
      <c r="D3891" s="527" t="n">
        <v>58.91</v>
      </c>
    </row>
    <row r="3892" customFormat="false" ht="15" hidden="false" customHeight="false" outlineLevel="0" collapsed="false">
      <c r="A3892" s="526" t="n">
        <v>89631</v>
      </c>
      <c r="B3892" s="526" t="s">
        <v>8399</v>
      </c>
      <c r="C3892" s="526" t="s">
        <v>134</v>
      </c>
      <c r="D3892" s="527" t="n">
        <v>102.13</v>
      </c>
    </row>
    <row r="3893" customFormat="false" ht="15" hidden="false" customHeight="false" outlineLevel="0" collapsed="false">
      <c r="A3893" s="526" t="n">
        <v>89632</v>
      </c>
      <c r="B3893" s="526" t="s">
        <v>8400</v>
      </c>
      <c r="C3893" s="526" t="s">
        <v>134</v>
      </c>
      <c r="D3893" s="527" t="n">
        <v>118.52</v>
      </c>
    </row>
    <row r="3894" customFormat="false" ht="15" hidden="false" customHeight="false" outlineLevel="0" collapsed="false">
      <c r="A3894" s="526" t="n">
        <v>89637</v>
      </c>
      <c r="B3894" s="526" t="s">
        <v>8401</v>
      </c>
      <c r="C3894" s="526" t="s">
        <v>134</v>
      </c>
      <c r="D3894" s="527" t="n">
        <v>9.67</v>
      </c>
    </row>
    <row r="3895" customFormat="false" ht="15" hidden="false" customHeight="false" outlineLevel="0" collapsed="false">
      <c r="A3895" s="526" t="n">
        <v>89638</v>
      </c>
      <c r="B3895" s="526" t="s">
        <v>8402</v>
      </c>
      <c r="C3895" s="526" t="s">
        <v>134</v>
      </c>
      <c r="D3895" s="527" t="n">
        <v>10.39</v>
      </c>
    </row>
    <row r="3896" customFormat="false" ht="15" hidden="false" customHeight="false" outlineLevel="0" collapsed="false">
      <c r="A3896" s="526" t="n">
        <v>89639</v>
      </c>
      <c r="B3896" s="526" t="s">
        <v>8403</v>
      </c>
      <c r="C3896" s="526" t="s">
        <v>134</v>
      </c>
      <c r="D3896" s="527" t="n">
        <v>10.9</v>
      </c>
    </row>
    <row r="3897" customFormat="false" ht="15" hidden="false" customHeight="false" outlineLevel="0" collapsed="false">
      <c r="A3897" s="526" t="n">
        <v>89640</v>
      </c>
      <c r="B3897" s="526" t="s">
        <v>8404</v>
      </c>
      <c r="C3897" s="526" t="s">
        <v>134</v>
      </c>
      <c r="D3897" s="527" t="n">
        <v>16.35</v>
      </c>
    </row>
    <row r="3898" customFormat="false" ht="15" hidden="false" customHeight="false" outlineLevel="0" collapsed="false">
      <c r="A3898" s="526" t="n">
        <v>89641</v>
      </c>
      <c r="B3898" s="526" t="s">
        <v>8405</v>
      </c>
      <c r="C3898" s="526" t="s">
        <v>134</v>
      </c>
      <c r="D3898" s="527" t="n">
        <v>12.57</v>
      </c>
    </row>
    <row r="3899" customFormat="false" ht="15" hidden="false" customHeight="false" outlineLevel="0" collapsed="false">
      <c r="A3899" s="526" t="n">
        <v>89642</v>
      </c>
      <c r="B3899" s="526" t="s">
        <v>8406</v>
      </c>
      <c r="C3899" s="526" t="s">
        <v>134</v>
      </c>
      <c r="D3899" s="527" t="n">
        <v>13.83</v>
      </c>
    </row>
    <row r="3900" customFormat="false" ht="15" hidden="false" customHeight="false" outlineLevel="0" collapsed="false">
      <c r="A3900" s="526" t="n">
        <v>89643</v>
      </c>
      <c r="B3900" s="526" t="s">
        <v>8407</v>
      </c>
      <c r="C3900" s="526" t="s">
        <v>134</v>
      </c>
      <c r="D3900" s="527" t="n">
        <v>14.84</v>
      </c>
    </row>
    <row r="3901" customFormat="false" ht="15" hidden="false" customHeight="false" outlineLevel="0" collapsed="false">
      <c r="A3901" s="526" t="n">
        <v>89644</v>
      </c>
      <c r="B3901" s="526" t="s">
        <v>8408</v>
      </c>
      <c r="C3901" s="526" t="s">
        <v>134</v>
      </c>
      <c r="D3901" s="527" t="n">
        <v>19.89</v>
      </c>
    </row>
    <row r="3902" customFormat="false" ht="15" hidden="false" customHeight="false" outlineLevel="0" collapsed="false">
      <c r="A3902" s="526" t="n">
        <v>89645</v>
      </c>
      <c r="B3902" s="526" t="s">
        <v>8409</v>
      </c>
      <c r="C3902" s="526" t="s">
        <v>134</v>
      </c>
      <c r="D3902" s="527" t="n">
        <v>27.37</v>
      </c>
    </row>
    <row r="3903" customFormat="false" ht="15" hidden="false" customHeight="false" outlineLevel="0" collapsed="false">
      <c r="A3903" s="526" t="n">
        <v>89646</v>
      </c>
      <c r="B3903" s="526" t="s">
        <v>8410</v>
      </c>
      <c r="C3903" s="526" t="s">
        <v>134</v>
      </c>
      <c r="D3903" s="527" t="n">
        <v>18.48</v>
      </c>
    </row>
    <row r="3904" customFormat="false" ht="15" hidden="false" customHeight="false" outlineLevel="0" collapsed="false">
      <c r="A3904" s="526" t="n">
        <v>89647</v>
      </c>
      <c r="B3904" s="526" t="s">
        <v>8411</v>
      </c>
      <c r="C3904" s="526" t="s">
        <v>134</v>
      </c>
      <c r="D3904" s="527" t="n">
        <v>17.96</v>
      </c>
    </row>
    <row r="3905" customFormat="false" ht="15" hidden="false" customHeight="false" outlineLevel="0" collapsed="false">
      <c r="A3905" s="526" t="n">
        <v>89648</v>
      </c>
      <c r="B3905" s="526" t="s">
        <v>8412</v>
      </c>
      <c r="C3905" s="526" t="s">
        <v>134</v>
      </c>
      <c r="D3905" s="527" t="n">
        <v>21.9</v>
      </c>
    </row>
    <row r="3906" customFormat="false" ht="15" hidden="false" customHeight="false" outlineLevel="0" collapsed="false">
      <c r="A3906" s="526" t="n">
        <v>89649</v>
      </c>
      <c r="B3906" s="526" t="s">
        <v>8413</v>
      </c>
      <c r="C3906" s="526" t="s">
        <v>134</v>
      </c>
      <c r="D3906" s="527" t="n">
        <v>26.62</v>
      </c>
    </row>
    <row r="3907" customFormat="false" ht="15" hidden="false" customHeight="false" outlineLevel="0" collapsed="false">
      <c r="A3907" s="526" t="n">
        <v>89650</v>
      </c>
      <c r="B3907" s="526" t="s">
        <v>8414</v>
      </c>
      <c r="C3907" s="526" t="s">
        <v>134</v>
      </c>
      <c r="D3907" s="527" t="n">
        <v>25.33</v>
      </c>
    </row>
    <row r="3908" customFormat="false" ht="15" hidden="false" customHeight="false" outlineLevel="0" collapsed="false">
      <c r="A3908" s="526" t="n">
        <v>89651</v>
      </c>
      <c r="B3908" s="526" t="s">
        <v>8415</v>
      </c>
      <c r="C3908" s="526" t="s">
        <v>134</v>
      </c>
      <c r="D3908" s="527" t="n">
        <v>6.67</v>
      </c>
    </row>
    <row r="3909" customFormat="false" ht="15" hidden="false" customHeight="false" outlineLevel="0" collapsed="false">
      <c r="A3909" s="526" t="n">
        <v>89652</v>
      </c>
      <c r="B3909" s="526" t="s">
        <v>8416</v>
      </c>
      <c r="C3909" s="526" t="s">
        <v>134</v>
      </c>
      <c r="D3909" s="527" t="n">
        <v>10.67</v>
      </c>
    </row>
    <row r="3910" customFormat="false" ht="15" hidden="false" customHeight="false" outlineLevel="0" collapsed="false">
      <c r="A3910" s="526" t="n">
        <v>89653</v>
      </c>
      <c r="B3910" s="526" t="s">
        <v>8417</v>
      </c>
      <c r="C3910" s="526" t="s">
        <v>134</v>
      </c>
      <c r="D3910" s="527" t="n">
        <v>14.74</v>
      </c>
    </row>
    <row r="3911" customFormat="false" ht="15" hidden="false" customHeight="false" outlineLevel="0" collapsed="false">
      <c r="A3911" s="526" t="n">
        <v>89654</v>
      </c>
      <c r="B3911" s="526" t="s">
        <v>8418</v>
      </c>
      <c r="C3911" s="526" t="s">
        <v>134</v>
      </c>
      <c r="D3911" s="527" t="n">
        <v>16.91</v>
      </c>
    </row>
    <row r="3912" customFormat="false" ht="15" hidden="false" customHeight="false" outlineLevel="0" collapsed="false">
      <c r="A3912" s="526" t="n">
        <v>89655</v>
      </c>
      <c r="B3912" s="526" t="s">
        <v>8419</v>
      </c>
      <c r="C3912" s="526" t="s">
        <v>134</v>
      </c>
      <c r="D3912" s="527" t="n">
        <v>19.95</v>
      </c>
    </row>
    <row r="3913" customFormat="false" ht="15" hidden="false" customHeight="false" outlineLevel="0" collapsed="false">
      <c r="A3913" s="526" t="n">
        <v>89656</v>
      </c>
      <c r="B3913" s="526" t="s">
        <v>8420</v>
      </c>
      <c r="C3913" s="526" t="s">
        <v>134</v>
      </c>
      <c r="D3913" s="527" t="n">
        <v>18.66</v>
      </c>
    </row>
    <row r="3914" customFormat="false" ht="15" hidden="false" customHeight="false" outlineLevel="0" collapsed="false">
      <c r="A3914" s="526" t="n">
        <v>89657</v>
      </c>
      <c r="B3914" s="526" t="s">
        <v>8421</v>
      </c>
      <c r="C3914" s="526" t="s">
        <v>134</v>
      </c>
      <c r="D3914" s="527" t="n">
        <v>11.96</v>
      </c>
    </row>
    <row r="3915" customFormat="false" ht="15" hidden="false" customHeight="false" outlineLevel="0" collapsed="false">
      <c r="A3915" s="526" t="n">
        <v>89658</v>
      </c>
      <c r="B3915" s="526" t="s">
        <v>8422</v>
      </c>
      <c r="C3915" s="526" t="s">
        <v>134</v>
      </c>
      <c r="D3915" s="527" t="n">
        <v>8.91</v>
      </c>
    </row>
    <row r="3916" customFormat="false" ht="15" hidden="false" customHeight="false" outlineLevel="0" collapsed="false">
      <c r="A3916" s="526" t="n">
        <v>89659</v>
      </c>
      <c r="B3916" s="526" t="s">
        <v>8423</v>
      </c>
      <c r="C3916" s="526" t="s">
        <v>134</v>
      </c>
      <c r="D3916" s="527" t="n">
        <v>14.96</v>
      </c>
    </row>
    <row r="3917" customFormat="false" ht="15" hidden="false" customHeight="false" outlineLevel="0" collapsed="false">
      <c r="A3917" s="526" t="n">
        <v>89660</v>
      </c>
      <c r="B3917" s="526" t="s">
        <v>8424</v>
      </c>
      <c r="C3917" s="526" t="s">
        <v>134</v>
      </c>
      <c r="D3917" s="527" t="n">
        <v>9.07</v>
      </c>
    </row>
    <row r="3918" customFormat="false" ht="15" hidden="false" customHeight="false" outlineLevel="0" collapsed="false">
      <c r="A3918" s="526" t="n">
        <v>89661</v>
      </c>
      <c r="B3918" s="526" t="s">
        <v>8425</v>
      </c>
      <c r="C3918" s="526" t="s">
        <v>134</v>
      </c>
      <c r="D3918" s="527" t="n">
        <v>19.92</v>
      </c>
    </row>
    <row r="3919" customFormat="false" ht="15" hidden="false" customHeight="false" outlineLevel="0" collapsed="false">
      <c r="A3919" s="526" t="n">
        <v>89662</v>
      </c>
      <c r="B3919" s="526" t="s">
        <v>8426</v>
      </c>
      <c r="C3919" s="526" t="s">
        <v>134</v>
      </c>
      <c r="D3919" s="527" t="n">
        <v>25.71</v>
      </c>
    </row>
    <row r="3920" customFormat="false" ht="15" hidden="false" customHeight="false" outlineLevel="0" collapsed="false">
      <c r="A3920" s="526" t="n">
        <v>89663</v>
      </c>
      <c r="B3920" s="526" t="s">
        <v>8427</v>
      </c>
      <c r="C3920" s="526" t="s">
        <v>134</v>
      </c>
      <c r="D3920" s="527" t="n">
        <v>25.03</v>
      </c>
    </row>
    <row r="3921" customFormat="false" ht="15" hidden="false" customHeight="false" outlineLevel="0" collapsed="false">
      <c r="A3921" s="526" t="n">
        <v>89664</v>
      </c>
      <c r="B3921" s="526" t="s">
        <v>8428</v>
      </c>
      <c r="C3921" s="526" t="s">
        <v>134</v>
      </c>
      <c r="D3921" s="527" t="n">
        <v>14.9</v>
      </c>
    </row>
    <row r="3922" customFormat="false" ht="15" hidden="false" customHeight="false" outlineLevel="0" collapsed="false">
      <c r="A3922" s="526" t="n">
        <v>89666</v>
      </c>
      <c r="B3922" s="526" t="s">
        <v>8429</v>
      </c>
      <c r="C3922" s="526" t="s">
        <v>134</v>
      </c>
      <c r="D3922" s="527" t="n">
        <v>7.02</v>
      </c>
    </row>
    <row r="3923" customFormat="false" ht="15" hidden="false" customHeight="false" outlineLevel="0" collapsed="false">
      <c r="A3923" s="526" t="n">
        <v>89667</v>
      </c>
      <c r="B3923" s="526" t="s">
        <v>8430</v>
      </c>
      <c r="C3923" s="526" t="s">
        <v>134</v>
      </c>
      <c r="D3923" s="527" t="n">
        <v>38.89</v>
      </c>
    </row>
    <row r="3924" customFormat="false" ht="15" hidden="false" customHeight="false" outlineLevel="0" collapsed="false">
      <c r="A3924" s="526" t="n">
        <v>89668</v>
      </c>
      <c r="B3924" s="526" t="s">
        <v>8431</v>
      </c>
      <c r="C3924" s="526" t="s">
        <v>134</v>
      </c>
      <c r="D3924" s="527" t="n">
        <v>24.44</v>
      </c>
    </row>
    <row r="3925" customFormat="false" ht="15" hidden="false" customHeight="false" outlineLevel="0" collapsed="false">
      <c r="A3925" s="526" t="n">
        <v>89669</v>
      </c>
      <c r="B3925" s="526" t="s">
        <v>8432</v>
      </c>
      <c r="C3925" s="526" t="s">
        <v>134</v>
      </c>
      <c r="D3925" s="527" t="n">
        <v>30.27</v>
      </c>
    </row>
    <row r="3926" customFormat="false" ht="15" hidden="false" customHeight="false" outlineLevel="0" collapsed="false">
      <c r="A3926" s="526" t="n">
        <v>89670</v>
      </c>
      <c r="B3926" s="526" t="s">
        <v>8433</v>
      </c>
      <c r="C3926" s="526" t="s">
        <v>134</v>
      </c>
      <c r="D3926" s="527" t="n">
        <v>12.91</v>
      </c>
    </row>
    <row r="3927" customFormat="false" ht="15" hidden="false" customHeight="false" outlineLevel="0" collapsed="false">
      <c r="A3927" s="526" t="n">
        <v>89671</v>
      </c>
      <c r="B3927" s="526" t="s">
        <v>8434</v>
      </c>
      <c r="C3927" s="526" t="s">
        <v>134</v>
      </c>
      <c r="D3927" s="527" t="n">
        <v>40.29</v>
      </c>
    </row>
    <row r="3928" customFormat="false" ht="15" hidden="false" customHeight="false" outlineLevel="0" collapsed="false">
      <c r="A3928" s="526" t="n">
        <v>89672</v>
      </c>
      <c r="B3928" s="526" t="s">
        <v>8435</v>
      </c>
      <c r="C3928" s="526" t="s">
        <v>134</v>
      </c>
      <c r="D3928" s="527" t="n">
        <v>20.44</v>
      </c>
    </row>
    <row r="3929" customFormat="false" ht="15" hidden="false" customHeight="false" outlineLevel="0" collapsed="false">
      <c r="A3929" s="526" t="n">
        <v>89673</v>
      </c>
      <c r="B3929" s="526" t="s">
        <v>8436</v>
      </c>
      <c r="C3929" s="526" t="s">
        <v>134</v>
      </c>
      <c r="D3929" s="527" t="n">
        <v>32.03</v>
      </c>
    </row>
    <row r="3930" customFormat="false" ht="15" hidden="false" customHeight="false" outlineLevel="0" collapsed="false">
      <c r="A3930" s="526" t="n">
        <v>89674</v>
      </c>
      <c r="B3930" s="526" t="s">
        <v>8437</v>
      </c>
      <c r="C3930" s="526" t="s">
        <v>134</v>
      </c>
      <c r="D3930" s="527" t="n">
        <v>25.88</v>
      </c>
    </row>
    <row r="3931" customFormat="false" ht="15" hidden="false" customHeight="false" outlineLevel="0" collapsed="false">
      <c r="A3931" s="526" t="n">
        <v>89675</v>
      </c>
      <c r="B3931" s="526" t="s">
        <v>8438</v>
      </c>
      <c r="C3931" s="526" t="s">
        <v>134</v>
      </c>
      <c r="D3931" s="527" t="n">
        <v>63.46</v>
      </c>
    </row>
    <row r="3932" customFormat="false" ht="15" hidden="false" customHeight="false" outlineLevel="0" collapsed="false">
      <c r="A3932" s="526" t="n">
        <v>89676</v>
      </c>
      <c r="B3932" s="526" t="s">
        <v>8439</v>
      </c>
      <c r="C3932" s="526" t="s">
        <v>134</v>
      </c>
      <c r="D3932" s="527" t="n">
        <v>30.65</v>
      </c>
    </row>
    <row r="3933" customFormat="false" ht="15" hidden="false" customHeight="false" outlineLevel="0" collapsed="false">
      <c r="A3933" s="526" t="n">
        <v>89677</v>
      </c>
      <c r="B3933" s="526" t="s">
        <v>8440</v>
      </c>
      <c r="C3933" s="526" t="s">
        <v>134</v>
      </c>
      <c r="D3933" s="527" t="n">
        <v>69.76</v>
      </c>
    </row>
    <row r="3934" customFormat="false" ht="15" hidden="false" customHeight="false" outlineLevel="0" collapsed="false">
      <c r="A3934" s="526" t="n">
        <v>89678</v>
      </c>
      <c r="B3934" s="526" t="s">
        <v>8441</v>
      </c>
      <c r="C3934" s="526" t="s">
        <v>134</v>
      </c>
      <c r="D3934" s="527" t="n">
        <v>11.07</v>
      </c>
    </row>
    <row r="3935" customFormat="false" ht="15" hidden="false" customHeight="false" outlineLevel="0" collapsed="false">
      <c r="A3935" s="526" t="n">
        <v>89679</v>
      </c>
      <c r="B3935" s="526" t="s">
        <v>8442</v>
      </c>
      <c r="C3935" s="526" t="s">
        <v>134</v>
      </c>
      <c r="D3935" s="527" t="n">
        <v>109.98</v>
      </c>
    </row>
    <row r="3936" customFormat="false" ht="15" hidden="false" customHeight="false" outlineLevel="0" collapsed="false">
      <c r="A3936" s="526" t="n">
        <v>89680</v>
      </c>
      <c r="B3936" s="526" t="s">
        <v>8443</v>
      </c>
      <c r="C3936" s="526" t="s">
        <v>134</v>
      </c>
      <c r="D3936" s="527" t="n">
        <v>19.89</v>
      </c>
    </row>
    <row r="3937" customFormat="false" ht="15" hidden="false" customHeight="false" outlineLevel="0" collapsed="false">
      <c r="A3937" s="526" t="n">
        <v>89681</v>
      </c>
      <c r="B3937" s="526" t="s">
        <v>8444</v>
      </c>
      <c r="C3937" s="526" t="s">
        <v>134</v>
      </c>
      <c r="D3937" s="527" t="n">
        <v>80.1</v>
      </c>
    </row>
    <row r="3938" customFormat="false" ht="15" hidden="false" customHeight="false" outlineLevel="0" collapsed="false">
      <c r="A3938" s="526" t="n">
        <v>89682</v>
      </c>
      <c r="B3938" s="526" t="s">
        <v>8445</v>
      </c>
      <c r="C3938" s="526" t="s">
        <v>134</v>
      </c>
      <c r="D3938" s="527" t="n">
        <v>26.99</v>
      </c>
    </row>
    <row r="3939" customFormat="false" ht="15" hidden="false" customHeight="false" outlineLevel="0" collapsed="false">
      <c r="A3939" s="526" t="n">
        <v>89683</v>
      </c>
      <c r="B3939" s="526" t="s">
        <v>8446</v>
      </c>
      <c r="C3939" s="526" t="s">
        <v>134</v>
      </c>
      <c r="D3939" s="527" t="n">
        <v>247.43</v>
      </c>
    </row>
    <row r="3940" customFormat="false" ht="15" hidden="false" customHeight="false" outlineLevel="0" collapsed="false">
      <c r="A3940" s="526" t="n">
        <v>89684</v>
      </c>
      <c r="B3940" s="526" t="s">
        <v>8447</v>
      </c>
      <c r="C3940" s="526" t="s">
        <v>134</v>
      </c>
      <c r="D3940" s="527" t="n">
        <v>37.16</v>
      </c>
    </row>
    <row r="3941" customFormat="false" ht="15" hidden="false" customHeight="false" outlineLevel="0" collapsed="false">
      <c r="A3941" s="526" t="n">
        <v>89685</v>
      </c>
      <c r="B3941" s="526" t="s">
        <v>8448</v>
      </c>
      <c r="C3941" s="526" t="s">
        <v>134</v>
      </c>
      <c r="D3941" s="527" t="n">
        <v>54.66</v>
      </c>
    </row>
    <row r="3942" customFormat="false" ht="15" hidden="false" customHeight="false" outlineLevel="0" collapsed="false">
      <c r="A3942" s="526" t="n">
        <v>89686</v>
      </c>
      <c r="B3942" s="526" t="s">
        <v>8449</v>
      </c>
      <c r="C3942" s="526" t="s">
        <v>134</v>
      </c>
      <c r="D3942" s="527" t="n">
        <v>46.5</v>
      </c>
    </row>
    <row r="3943" customFormat="false" ht="15" hidden="false" customHeight="false" outlineLevel="0" collapsed="false">
      <c r="A3943" s="526" t="n">
        <v>89687</v>
      </c>
      <c r="B3943" s="526" t="s">
        <v>8450</v>
      </c>
      <c r="C3943" s="526" t="s">
        <v>134</v>
      </c>
      <c r="D3943" s="527" t="n">
        <v>47.31</v>
      </c>
    </row>
    <row r="3944" customFormat="false" ht="15" hidden="false" customHeight="false" outlineLevel="0" collapsed="false">
      <c r="A3944" s="526" t="n">
        <v>89689</v>
      </c>
      <c r="B3944" s="526" t="s">
        <v>8451</v>
      </c>
      <c r="C3944" s="526" t="s">
        <v>134</v>
      </c>
      <c r="D3944" s="527" t="n">
        <v>31.59</v>
      </c>
    </row>
    <row r="3945" customFormat="false" ht="15" hidden="false" customHeight="false" outlineLevel="0" collapsed="false">
      <c r="A3945" s="526" t="n">
        <v>89690</v>
      </c>
      <c r="B3945" s="526" t="s">
        <v>8452</v>
      </c>
      <c r="C3945" s="526" t="s">
        <v>134</v>
      </c>
      <c r="D3945" s="527" t="n">
        <v>80.12</v>
      </c>
    </row>
    <row r="3946" customFormat="false" ht="15" hidden="false" customHeight="false" outlineLevel="0" collapsed="false">
      <c r="A3946" s="526" t="n">
        <v>89691</v>
      </c>
      <c r="B3946" s="526" t="s">
        <v>8453</v>
      </c>
      <c r="C3946" s="526" t="s">
        <v>134</v>
      </c>
      <c r="D3946" s="527" t="n">
        <v>12.59</v>
      </c>
    </row>
    <row r="3947" customFormat="false" ht="15" hidden="false" customHeight="false" outlineLevel="0" collapsed="false">
      <c r="A3947" s="526" t="n">
        <v>89692</v>
      </c>
      <c r="B3947" s="526" t="s">
        <v>8454</v>
      </c>
      <c r="C3947" s="526" t="s">
        <v>134</v>
      </c>
      <c r="D3947" s="527" t="n">
        <v>90.2</v>
      </c>
    </row>
    <row r="3948" customFormat="false" ht="15" hidden="false" customHeight="false" outlineLevel="0" collapsed="false">
      <c r="A3948" s="526" t="n">
        <v>89693</v>
      </c>
      <c r="B3948" s="526" t="s">
        <v>8455</v>
      </c>
      <c r="C3948" s="526" t="s">
        <v>134</v>
      </c>
      <c r="D3948" s="527" t="n">
        <v>70.87</v>
      </c>
    </row>
    <row r="3949" customFormat="false" ht="15" hidden="false" customHeight="false" outlineLevel="0" collapsed="false">
      <c r="A3949" s="526" t="n">
        <v>89694</v>
      </c>
      <c r="B3949" s="526" t="s">
        <v>8456</v>
      </c>
      <c r="C3949" s="526" t="s">
        <v>134</v>
      </c>
      <c r="D3949" s="527" t="n">
        <v>17.74</v>
      </c>
    </row>
    <row r="3950" customFormat="false" ht="15" hidden="false" customHeight="false" outlineLevel="0" collapsed="false">
      <c r="A3950" s="526" t="n">
        <v>89695</v>
      </c>
      <c r="B3950" s="526" t="s">
        <v>8457</v>
      </c>
      <c r="C3950" s="526" t="s">
        <v>134</v>
      </c>
      <c r="D3950" s="527" t="n">
        <v>15.37</v>
      </c>
    </row>
    <row r="3951" customFormat="false" ht="15" hidden="false" customHeight="false" outlineLevel="0" collapsed="false">
      <c r="A3951" s="526" t="n">
        <v>89696</v>
      </c>
      <c r="B3951" s="526" t="s">
        <v>8458</v>
      </c>
      <c r="C3951" s="526" t="s">
        <v>134</v>
      </c>
      <c r="D3951" s="527" t="n">
        <v>75.22</v>
      </c>
    </row>
    <row r="3952" customFormat="false" ht="15" hidden="false" customHeight="false" outlineLevel="0" collapsed="false">
      <c r="A3952" s="526" t="n">
        <v>89697</v>
      </c>
      <c r="B3952" s="526" t="s">
        <v>8459</v>
      </c>
      <c r="C3952" s="526" t="s">
        <v>134</v>
      </c>
      <c r="D3952" s="527" t="n">
        <v>16.52</v>
      </c>
    </row>
    <row r="3953" customFormat="false" ht="15" hidden="false" customHeight="false" outlineLevel="0" collapsed="false">
      <c r="A3953" s="526" t="n">
        <v>89698</v>
      </c>
      <c r="B3953" s="526" t="s">
        <v>8460</v>
      </c>
      <c r="C3953" s="526" t="s">
        <v>134</v>
      </c>
      <c r="D3953" s="527" t="n">
        <v>234.91</v>
      </c>
    </row>
    <row r="3954" customFormat="false" ht="15" hidden="false" customHeight="false" outlineLevel="0" collapsed="false">
      <c r="A3954" s="526" t="n">
        <v>89699</v>
      </c>
      <c r="B3954" s="526" t="s">
        <v>8461</v>
      </c>
      <c r="C3954" s="526" t="s">
        <v>134</v>
      </c>
      <c r="D3954" s="527" t="n">
        <v>177.79</v>
      </c>
    </row>
    <row r="3955" customFormat="false" ht="15" hidden="false" customHeight="false" outlineLevel="0" collapsed="false">
      <c r="A3955" s="526" t="n">
        <v>89700</v>
      </c>
      <c r="B3955" s="526" t="s">
        <v>8462</v>
      </c>
      <c r="C3955" s="526" t="s">
        <v>134</v>
      </c>
      <c r="D3955" s="527" t="n">
        <v>20.34</v>
      </c>
    </row>
    <row r="3956" customFormat="false" ht="15" hidden="false" customHeight="false" outlineLevel="0" collapsed="false">
      <c r="A3956" s="526" t="n">
        <v>89701</v>
      </c>
      <c r="B3956" s="526" t="s">
        <v>8463</v>
      </c>
      <c r="C3956" s="526" t="s">
        <v>134</v>
      </c>
      <c r="D3956" s="527" t="n">
        <v>175.49</v>
      </c>
    </row>
    <row r="3957" customFormat="false" ht="15" hidden="false" customHeight="false" outlineLevel="0" collapsed="false">
      <c r="A3957" s="526" t="n">
        <v>89702</v>
      </c>
      <c r="B3957" s="526" t="s">
        <v>8464</v>
      </c>
      <c r="C3957" s="526" t="s">
        <v>134</v>
      </c>
      <c r="D3957" s="527" t="n">
        <v>19.89</v>
      </c>
    </row>
    <row r="3958" customFormat="false" ht="15" hidden="false" customHeight="false" outlineLevel="0" collapsed="false">
      <c r="A3958" s="526" t="n">
        <v>89703</v>
      </c>
      <c r="B3958" s="526" t="s">
        <v>8465</v>
      </c>
      <c r="C3958" s="526" t="s">
        <v>134</v>
      </c>
      <c r="D3958" s="527" t="n">
        <v>40.14</v>
      </c>
    </row>
    <row r="3959" customFormat="false" ht="15" hidden="false" customHeight="false" outlineLevel="0" collapsed="false">
      <c r="A3959" s="526" t="n">
        <v>89704</v>
      </c>
      <c r="B3959" s="526" t="s">
        <v>8466</v>
      </c>
      <c r="C3959" s="526" t="s">
        <v>134</v>
      </c>
      <c r="D3959" s="527" t="n">
        <v>135.91</v>
      </c>
    </row>
    <row r="3960" customFormat="false" ht="15" hidden="false" customHeight="false" outlineLevel="0" collapsed="false">
      <c r="A3960" s="526" t="n">
        <v>89705</v>
      </c>
      <c r="B3960" s="526" t="s">
        <v>8467</v>
      </c>
      <c r="C3960" s="526" t="s">
        <v>134</v>
      </c>
      <c r="D3960" s="527" t="n">
        <v>23.29</v>
      </c>
    </row>
    <row r="3961" customFormat="false" ht="15" hidden="false" customHeight="false" outlineLevel="0" collapsed="false">
      <c r="A3961" s="526" t="n">
        <v>89706</v>
      </c>
      <c r="B3961" s="526" t="s">
        <v>8468</v>
      </c>
      <c r="C3961" s="526" t="s">
        <v>134</v>
      </c>
      <c r="D3961" s="527" t="n">
        <v>48.21</v>
      </c>
    </row>
    <row r="3962" customFormat="false" ht="15" hidden="false" customHeight="false" outlineLevel="0" collapsed="false">
      <c r="A3962" s="526" t="n">
        <v>89718</v>
      </c>
      <c r="B3962" s="526" t="s">
        <v>8469</v>
      </c>
      <c r="C3962" s="526" t="s">
        <v>120</v>
      </c>
      <c r="D3962" s="527" t="n">
        <v>44.55</v>
      </c>
    </row>
    <row r="3963" customFormat="false" ht="15" hidden="false" customHeight="false" outlineLevel="0" collapsed="false">
      <c r="A3963" s="526" t="n">
        <v>89719</v>
      </c>
      <c r="B3963" s="526" t="s">
        <v>8470</v>
      </c>
      <c r="C3963" s="526" t="s">
        <v>134</v>
      </c>
      <c r="D3963" s="527" t="n">
        <v>11.89</v>
      </c>
    </row>
    <row r="3964" customFormat="false" ht="15" hidden="false" customHeight="false" outlineLevel="0" collapsed="false">
      <c r="A3964" s="526" t="n">
        <v>89720</v>
      </c>
      <c r="B3964" s="526" t="s">
        <v>8471</v>
      </c>
      <c r="C3964" s="526" t="s">
        <v>134</v>
      </c>
      <c r="D3964" s="527" t="n">
        <v>13.15</v>
      </c>
    </row>
    <row r="3965" customFormat="false" ht="15" hidden="false" customHeight="false" outlineLevel="0" collapsed="false">
      <c r="A3965" s="526" t="n">
        <v>89721</v>
      </c>
      <c r="B3965" s="526" t="s">
        <v>8472</v>
      </c>
      <c r="C3965" s="526" t="s">
        <v>134</v>
      </c>
      <c r="D3965" s="527" t="n">
        <v>14.16</v>
      </c>
    </row>
    <row r="3966" customFormat="false" ht="15" hidden="false" customHeight="false" outlineLevel="0" collapsed="false">
      <c r="A3966" s="526" t="n">
        <v>89723</v>
      </c>
      <c r="B3966" s="526" t="s">
        <v>8473</v>
      </c>
      <c r="C3966" s="526" t="s">
        <v>134</v>
      </c>
      <c r="D3966" s="527" t="n">
        <v>17.68</v>
      </c>
    </row>
    <row r="3967" customFormat="false" ht="15" hidden="false" customHeight="false" outlineLevel="0" collapsed="false">
      <c r="A3967" s="526" t="n">
        <v>89724</v>
      </c>
      <c r="B3967" s="526" t="s">
        <v>8474</v>
      </c>
      <c r="C3967" s="526" t="s">
        <v>134</v>
      </c>
      <c r="D3967" s="527" t="n">
        <v>9.51</v>
      </c>
    </row>
    <row r="3968" customFormat="false" ht="15" hidden="false" customHeight="false" outlineLevel="0" collapsed="false">
      <c r="A3968" s="526" t="n">
        <v>89725</v>
      </c>
      <c r="B3968" s="526" t="s">
        <v>8475</v>
      </c>
      <c r="C3968" s="526" t="s">
        <v>134</v>
      </c>
      <c r="D3968" s="527" t="n">
        <v>17.16</v>
      </c>
    </row>
    <row r="3969" customFormat="false" ht="15" hidden="false" customHeight="false" outlineLevel="0" collapsed="false">
      <c r="A3969" s="526" t="n">
        <v>89726</v>
      </c>
      <c r="B3969" s="526" t="s">
        <v>560</v>
      </c>
      <c r="C3969" s="526" t="s">
        <v>134</v>
      </c>
      <c r="D3969" s="527" t="n">
        <v>9.71</v>
      </c>
    </row>
    <row r="3970" customFormat="false" ht="15" hidden="false" customHeight="false" outlineLevel="0" collapsed="false">
      <c r="A3970" s="526" t="n">
        <v>89727</v>
      </c>
      <c r="B3970" s="526" t="s">
        <v>8476</v>
      </c>
      <c r="C3970" s="526" t="s">
        <v>134</v>
      </c>
      <c r="D3970" s="527" t="n">
        <v>21.1</v>
      </c>
    </row>
    <row r="3971" customFormat="false" ht="15" hidden="false" customHeight="false" outlineLevel="0" collapsed="false">
      <c r="A3971" s="526" t="n">
        <v>89728</v>
      </c>
      <c r="B3971" s="526" t="s">
        <v>473</v>
      </c>
      <c r="C3971" s="526" t="s">
        <v>134</v>
      </c>
      <c r="D3971" s="527" t="n">
        <v>12.1</v>
      </c>
    </row>
    <row r="3972" customFormat="false" ht="15" hidden="false" customHeight="false" outlineLevel="0" collapsed="false">
      <c r="A3972" s="526" t="n">
        <v>89729</v>
      </c>
      <c r="B3972" s="526" t="s">
        <v>8477</v>
      </c>
      <c r="C3972" s="526" t="s">
        <v>134</v>
      </c>
      <c r="D3972" s="527" t="n">
        <v>25.68</v>
      </c>
    </row>
    <row r="3973" customFormat="false" ht="15" hidden="false" customHeight="false" outlineLevel="0" collapsed="false">
      <c r="A3973" s="526" t="n">
        <v>89730</v>
      </c>
      <c r="B3973" s="526" t="s">
        <v>8478</v>
      </c>
      <c r="C3973" s="526" t="s">
        <v>134</v>
      </c>
      <c r="D3973" s="527" t="n">
        <v>13.78</v>
      </c>
    </row>
    <row r="3974" customFormat="false" ht="15" hidden="false" customHeight="false" outlineLevel="0" collapsed="false">
      <c r="A3974" s="526" t="n">
        <v>89731</v>
      </c>
      <c r="B3974" s="526" t="s">
        <v>479</v>
      </c>
      <c r="C3974" s="526" t="s">
        <v>134</v>
      </c>
      <c r="D3974" s="527" t="n">
        <v>13.78</v>
      </c>
    </row>
    <row r="3975" customFormat="false" ht="15" hidden="false" customHeight="false" outlineLevel="0" collapsed="false">
      <c r="A3975" s="526" t="n">
        <v>89732</v>
      </c>
      <c r="B3975" s="526" t="s">
        <v>729</v>
      </c>
      <c r="C3975" s="526" t="s">
        <v>134</v>
      </c>
      <c r="D3975" s="527" t="n">
        <v>14.43</v>
      </c>
    </row>
    <row r="3976" customFormat="false" ht="15" hidden="false" customHeight="false" outlineLevel="0" collapsed="false">
      <c r="A3976" s="526" t="n">
        <v>89733</v>
      </c>
      <c r="B3976" s="526" t="s">
        <v>8479</v>
      </c>
      <c r="C3976" s="526" t="s">
        <v>134</v>
      </c>
      <c r="D3976" s="527" t="n">
        <v>21.28</v>
      </c>
    </row>
    <row r="3977" customFormat="false" ht="15" hidden="false" customHeight="false" outlineLevel="0" collapsed="false">
      <c r="A3977" s="526" t="n">
        <v>89734</v>
      </c>
      <c r="B3977" s="526" t="s">
        <v>8480</v>
      </c>
      <c r="C3977" s="526" t="s">
        <v>134</v>
      </c>
      <c r="D3977" s="527" t="n">
        <v>24.39</v>
      </c>
    </row>
    <row r="3978" customFormat="false" ht="15" hidden="false" customHeight="false" outlineLevel="0" collapsed="false">
      <c r="A3978" s="526" t="n">
        <v>89735</v>
      </c>
      <c r="B3978" s="526" t="s">
        <v>8481</v>
      </c>
      <c r="C3978" s="526" t="s">
        <v>134</v>
      </c>
      <c r="D3978" s="527" t="n">
        <v>23.22</v>
      </c>
    </row>
    <row r="3979" customFormat="false" ht="15" hidden="false" customHeight="false" outlineLevel="0" collapsed="false">
      <c r="A3979" s="526" t="n">
        <v>89736</v>
      </c>
      <c r="B3979" s="526" t="s">
        <v>8482</v>
      </c>
      <c r="C3979" s="526" t="s">
        <v>134</v>
      </c>
      <c r="D3979" s="527" t="n">
        <v>8.45</v>
      </c>
    </row>
    <row r="3980" customFormat="false" ht="15" hidden="false" customHeight="false" outlineLevel="0" collapsed="false">
      <c r="A3980" s="526" t="n">
        <v>89737</v>
      </c>
      <c r="B3980" s="526" t="s">
        <v>666</v>
      </c>
      <c r="C3980" s="526" t="s">
        <v>134</v>
      </c>
      <c r="D3980" s="527" t="n">
        <v>20.77</v>
      </c>
    </row>
    <row r="3981" customFormat="false" ht="15" hidden="false" customHeight="false" outlineLevel="0" collapsed="false">
      <c r="A3981" s="526" t="n">
        <v>89738</v>
      </c>
      <c r="B3981" s="526" t="s">
        <v>8483</v>
      </c>
      <c r="C3981" s="526" t="s">
        <v>134</v>
      </c>
      <c r="D3981" s="527" t="n">
        <v>14.5</v>
      </c>
    </row>
    <row r="3982" customFormat="false" ht="15" hidden="false" customHeight="false" outlineLevel="0" collapsed="false">
      <c r="A3982" s="526" t="n">
        <v>89739</v>
      </c>
      <c r="B3982" s="526" t="s">
        <v>8484</v>
      </c>
      <c r="C3982" s="526" t="s">
        <v>134</v>
      </c>
      <c r="D3982" s="527" t="n">
        <v>21.64</v>
      </c>
    </row>
    <row r="3983" customFormat="false" ht="15" hidden="false" customHeight="false" outlineLevel="0" collapsed="false">
      <c r="A3983" s="526" t="n">
        <v>89740</v>
      </c>
      <c r="B3983" s="526" t="s">
        <v>8485</v>
      </c>
      <c r="C3983" s="526" t="s">
        <v>134</v>
      </c>
      <c r="D3983" s="527" t="n">
        <v>8.6</v>
      </c>
    </row>
    <row r="3984" customFormat="false" ht="15" hidden="false" customHeight="false" outlineLevel="0" collapsed="false">
      <c r="A3984" s="526" t="n">
        <v>89741</v>
      </c>
      <c r="B3984" s="526" t="s">
        <v>8486</v>
      </c>
      <c r="C3984" s="526" t="s">
        <v>134</v>
      </c>
      <c r="D3984" s="527" t="n">
        <v>19.46</v>
      </c>
    </row>
    <row r="3985" customFormat="false" ht="15" hidden="false" customHeight="false" outlineLevel="0" collapsed="false">
      <c r="A3985" s="526" t="n">
        <v>89742</v>
      </c>
      <c r="B3985" s="526" t="s">
        <v>8487</v>
      </c>
      <c r="C3985" s="526" t="s">
        <v>134</v>
      </c>
      <c r="D3985" s="527" t="n">
        <v>35.92</v>
      </c>
    </row>
    <row r="3986" customFormat="false" ht="15" hidden="false" customHeight="false" outlineLevel="0" collapsed="false">
      <c r="A3986" s="526" t="n">
        <v>89743</v>
      </c>
      <c r="B3986" s="526" t="s">
        <v>8488</v>
      </c>
      <c r="C3986" s="526" t="s">
        <v>134</v>
      </c>
      <c r="D3986" s="527" t="n">
        <v>54.18</v>
      </c>
    </row>
    <row r="3987" customFormat="false" ht="15" hidden="false" customHeight="false" outlineLevel="0" collapsed="false">
      <c r="A3987" s="526" t="n">
        <v>89744</v>
      </c>
      <c r="B3987" s="526" t="s">
        <v>8489</v>
      </c>
      <c r="C3987" s="526" t="s">
        <v>134</v>
      </c>
      <c r="D3987" s="527" t="n">
        <v>25.38</v>
      </c>
    </row>
    <row r="3988" customFormat="false" ht="15" hidden="false" customHeight="false" outlineLevel="0" collapsed="false">
      <c r="A3988" s="526" t="n">
        <v>89746</v>
      </c>
      <c r="B3988" s="526" t="s">
        <v>8490</v>
      </c>
      <c r="C3988" s="526" t="s">
        <v>134</v>
      </c>
      <c r="D3988" s="527" t="n">
        <v>26.12</v>
      </c>
    </row>
    <row r="3989" customFormat="false" ht="15" hidden="false" customHeight="false" outlineLevel="0" collapsed="false">
      <c r="A3989" s="526" t="n">
        <v>89747</v>
      </c>
      <c r="B3989" s="526" t="s">
        <v>8491</v>
      </c>
      <c r="C3989" s="526" t="s">
        <v>134</v>
      </c>
      <c r="D3989" s="527" t="n">
        <v>24.57</v>
      </c>
    </row>
    <row r="3990" customFormat="false" ht="15" hidden="false" customHeight="false" outlineLevel="0" collapsed="false">
      <c r="A3990" s="526" t="n">
        <v>89748</v>
      </c>
      <c r="B3990" s="526" t="s">
        <v>443</v>
      </c>
      <c r="C3990" s="526" t="s">
        <v>134</v>
      </c>
      <c r="D3990" s="527" t="n">
        <v>38.72</v>
      </c>
    </row>
    <row r="3991" customFormat="false" ht="15" hidden="false" customHeight="false" outlineLevel="0" collapsed="false">
      <c r="A3991" s="526" t="n">
        <v>89749</v>
      </c>
      <c r="B3991" s="526" t="s">
        <v>8492</v>
      </c>
      <c r="C3991" s="526" t="s">
        <v>134</v>
      </c>
      <c r="D3991" s="527" t="n">
        <v>14.44</v>
      </c>
    </row>
    <row r="3992" customFormat="false" ht="15" hidden="false" customHeight="false" outlineLevel="0" collapsed="false">
      <c r="A3992" s="526" t="n">
        <v>89750</v>
      </c>
      <c r="B3992" s="526" t="s">
        <v>8493</v>
      </c>
      <c r="C3992" s="526" t="s">
        <v>134</v>
      </c>
      <c r="D3992" s="527" t="n">
        <v>69.81</v>
      </c>
    </row>
    <row r="3993" customFormat="false" ht="15" hidden="false" customHeight="false" outlineLevel="0" collapsed="false">
      <c r="A3993" s="526" t="n">
        <v>89752</v>
      </c>
      <c r="B3993" s="526" t="s">
        <v>8494</v>
      </c>
      <c r="C3993" s="526" t="s">
        <v>134</v>
      </c>
      <c r="D3993" s="527" t="n">
        <v>7.1</v>
      </c>
    </row>
    <row r="3994" customFormat="false" ht="15" hidden="false" customHeight="false" outlineLevel="0" collapsed="false">
      <c r="A3994" s="526" t="n">
        <v>89753</v>
      </c>
      <c r="B3994" s="526" t="s">
        <v>8495</v>
      </c>
      <c r="C3994" s="526" t="s">
        <v>134</v>
      </c>
      <c r="D3994" s="527" t="n">
        <v>8.55</v>
      </c>
    </row>
    <row r="3995" customFormat="false" ht="15" hidden="false" customHeight="false" outlineLevel="0" collapsed="false">
      <c r="A3995" s="526" t="n">
        <v>89754</v>
      </c>
      <c r="B3995" s="526" t="s">
        <v>8496</v>
      </c>
      <c r="C3995" s="526" t="s">
        <v>134</v>
      </c>
      <c r="D3995" s="527" t="n">
        <v>18.95</v>
      </c>
    </row>
    <row r="3996" customFormat="false" ht="15" hidden="false" customHeight="false" outlineLevel="0" collapsed="false">
      <c r="A3996" s="526" t="n">
        <v>89755</v>
      </c>
      <c r="B3996" s="526" t="s">
        <v>8497</v>
      </c>
      <c r="C3996" s="526" t="s">
        <v>134</v>
      </c>
      <c r="D3996" s="527" t="n">
        <v>12.37</v>
      </c>
    </row>
    <row r="3997" customFormat="false" ht="15" hidden="false" customHeight="false" outlineLevel="0" collapsed="false">
      <c r="A3997" s="526" t="n">
        <v>89756</v>
      </c>
      <c r="B3997" s="526" t="s">
        <v>8498</v>
      </c>
      <c r="C3997" s="526" t="s">
        <v>134</v>
      </c>
      <c r="D3997" s="527" t="n">
        <v>19.9</v>
      </c>
    </row>
    <row r="3998" customFormat="false" ht="15" hidden="false" customHeight="false" outlineLevel="0" collapsed="false">
      <c r="A3998" s="526" t="n">
        <v>89757</v>
      </c>
      <c r="B3998" s="526" t="s">
        <v>8499</v>
      </c>
      <c r="C3998" s="526" t="s">
        <v>134</v>
      </c>
      <c r="D3998" s="527" t="n">
        <v>25.34</v>
      </c>
    </row>
    <row r="3999" customFormat="false" ht="15" hidden="false" customHeight="false" outlineLevel="0" collapsed="false">
      <c r="A3999" s="526" t="n">
        <v>89758</v>
      </c>
      <c r="B3999" s="526" t="s">
        <v>8500</v>
      </c>
      <c r="C3999" s="526" t="s">
        <v>134</v>
      </c>
      <c r="D3999" s="527" t="n">
        <v>30.61</v>
      </c>
    </row>
    <row r="4000" customFormat="false" ht="15" hidden="false" customHeight="false" outlineLevel="0" collapsed="false">
      <c r="A4000" s="526" t="n">
        <v>89759</v>
      </c>
      <c r="B4000" s="526" t="s">
        <v>8501</v>
      </c>
      <c r="C4000" s="526" t="s">
        <v>134</v>
      </c>
      <c r="D4000" s="527" t="n">
        <v>10.57</v>
      </c>
    </row>
    <row r="4001" customFormat="false" ht="15" hidden="false" customHeight="false" outlineLevel="0" collapsed="false">
      <c r="A4001" s="526" t="n">
        <v>89760</v>
      </c>
      <c r="B4001" s="526" t="s">
        <v>8502</v>
      </c>
      <c r="C4001" s="526" t="s">
        <v>134</v>
      </c>
      <c r="D4001" s="527" t="n">
        <v>19.26</v>
      </c>
    </row>
    <row r="4002" customFormat="false" ht="15" hidden="false" customHeight="false" outlineLevel="0" collapsed="false">
      <c r="A4002" s="526" t="n">
        <v>89761</v>
      </c>
      <c r="B4002" s="526" t="s">
        <v>8503</v>
      </c>
      <c r="C4002" s="526" t="s">
        <v>134</v>
      </c>
      <c r="D4002" s="527" t="n">
        <v>26.36</v>
      </c>
    </row>
    <row r="4003" customFormat="false" ht="15" hidden="false" customHeight="false" outlineLevel="0" collapsed="false">
      <c r="A4003" s="526" t="n">
        <v>89762</v>
      </c>
      <c r="B4003" s="526" t="s">
        <v>8504</v>
      </c>
      <c r="C4003" s="526" t="s">
        <v>134</v>
      </c>
      <c r="D4003" s="527" t="n">
        <v>36.53</v>
      </c>
    </row>
    <row r="4004" customFormat="false" ht="15" hidden="false" customHeight="false" outlineLevel="0" collapsed="false">
      <c r="A4004" s="526" t="n">
        <v>89763</v>
      </c>
      <c r="B4004" s="526" t="s">
        <v>8505</v>
      </c>
      <c r="C4004" s="526" t="s">
        <v>134</v>
      </c>
      <c r="D4004" s="527" t="n">
        <v>45.9</v>
      </c>
    </row>
    <row r="4005" customFormat="false" ht="15" hidden="false" customHeight="false" outlineLevel="0" collapsed="false">
      <c r="A4005" s="526" t="n">
        <v>89764</v>
      </c>
      <c r="B4005" s="526" t="s">
        <v>8506</v>
      </c>
      <c r="C4005" s="526" t="s">
        <v>134</v>
      </c>
      <c r="D4005" s="527" t="n">
        <v>31.02</v>
      </c>
    </row>
    <row r="4006" customFormat="false" ht="15" hidden="false" customHeight="false" outlineLevel="0" collapsed="false">
      <c r="A4006" s="526" t="n">
        <v>89765</v>
      </c>
      <c r="B4006" s="526" t="s">
        <v>8507</v>
      </c>
      <c r="C4006" s="526" t="s">
        <v>134</v>
      </c>
      <c r="D4006" s="527" t="n">
        <v>15.6</v>
      </c>
    </row>
    <row r="4007" customFormat="false" ht="15" hidden="false" customHeight="false" outlineLevel="0" collapsed="false">
      <c r="A4007" s="526" t="n">
        <v>89767</v>
      </c>
      <c r="B4007" s="526" t="s">
        <v>8508</v>
      </c>
      <c r="C4007" s="526" t="s">
        <v>134</v>
      </c>
      <c r="D4007" s="527" t="n">
        <v>18.97</v>
      </c>
    </row>
    <row r="4008" customFormat="false" ht="15" hidden="false" customHeight="false" outlineLevel="0" collapsed="false">
      <c r="A4008" s="526" t="n">
        <v>89768</v>
      </c>
      <c r="B4008" s="526" t="s">
        <v>8509</v>
      </c>
      <c r="C4008" s="526" t="s">
        <v>134</v>
      </c>
      <c r="D4008" s="527" t="n">
        <v>22.23</v>
      </c>
    </row>
    <row r="4009" customFormat="false" ht="15" hidden="false" customHeight="false" outlineLevel="0" collapsed="false">
      <c r="A4009" s="526" t="n">
        <v>89769</v>
      </c>
      <c r="B4009" s="526" t="s">
        <v>8510</v>
      </c>
      <c r="C4009" s="526" t="s">
        <v>134</v>
      </c>
      <c r="D4009" s="527" t="n">
        <v>46.95</v>
      </c>
    </row>
    <row r="4010" customFormat="false" ht="15" hidden="false" customHeight="false" outlineLevel="0" collapsed="false">
      <c r="A4010" s="526" t="n">
        <v>89772</v>
      </c>
      <c r="B4010" s="526" t="s">
        <v>8511</v>
      </c>
      <c r="C4010" s="526" t="s">
        <v>120</v>
      </c>
      <c r="D4010" s="527" t="n">
        <v>70.74</v>
      </c>
    </row>
    <row r="4011" customFormat="false" ht="15" hidden="false" customHeight="false" outlineLevel="0" collapsed="false">
      <c r="A4011" s="526" t="n">
        <v>89774</v>
      </c>
      <c r="B4011" s="526" t="s">
        <v>8512</v>
      </c>
      <c r="C4011" s="526" t="s">
        <v>134</v>
      </c>
      <c r="D4011" s="527" t="n">
        <v>14.2</v>
      </c>
    </row>
    <row r="4012" customFormat="false" ht="15" hidden="false" customHeight="false" outlineLevel="0" collapsed="false">
      <c r="A4012" s="526" t="n">
        <v>89776</v>
      </c>
      <c r="B4012" s="526" t="s">
        <v>8513</v>
      </c>
      <c r="C4012" s="526" t="s">
        <v>134</v>
      </c>
      <c r="D4012" s="527" t="n">
        <v>23.18</v>
      </c>
    </row>
    <row r="4013" customFormat="false" ht="15" hidden="false" customHeight="false" outlineLevel="0" collapsed="false">
      <c r="A4013" s="526" t="n">
        <v>89777</v>
      </c>
      <c r="B4013" s="526" t="s">
        <v>8514</v>
      </c>
      <c r="C4013" s="526" t="s">
        <v>134</v>
      </c>
      <c r="D4013" s="527" t="n">
        <v>21.98</v>
      </c>
    </row>
    <row r="4014" customFormat="false" ht="15" hidden="false" customHeight="false" outlineLevel="0" collapsed="false">
      <c r="A4014" s="526" t="n">
        <v>89778</v>
      </c>
      <c r="B4014" s="526" t="s">
        <v>8515</v>
      </c>
      <c r="C4014" s="526" t="s">
        <v>134</v>
      </c>
      <c r="D4014" s="527" t="n">
        <v>16.4</v>
      </c>
    </row>
    <row r="4015" customFormat="false" ht="15" hidden="false" customHeight="false" outlineLevel="0" collapsed="false">
      <c r="A4015" s="526" t="n">
        <v>89779</v>
      </c>
      <c r="B4015" s="526" t="s">
        <v>8516</v>
      </c>
      <c r="C4015" s="526" t="s">
        <v>134</v>
      </c>
      <c r="D4015" s="527" t="n">
        <v>31.43</v>
      </c>
    </row>
    <row r="4016" customFormat="false" ht="15" hidden="false" customHeight="false" outlineLevel="0" collapsed="false">
      <c r="A4016" s="526" t="n">
        <v>89780</v>
      </c>
      <c r="B4016" s="526" t="s">
        <v>8517</v>
      </c>
      <c r="C4016" s="526" t="s">
        <v>134</v>
      </c>
      <c r="D4016" s="527" t="n">
        <v>20.69</v>
      </c>
    </row>
    <row r="4017" customFormat="false" ht="15" hidden="false" customHeight="false" outlineLevel="0" collapsed="false">
      <c r="A4017" s="526" t="n">
        <v>89781</v>
      </c>
      <c r="B4017" s="526" t="s">
        <v>8518</v>
      </c>
      <c r="C4017" s="526" t="s">
        <v>134</v>
      </c>
      <c r="D4017" s="527" t="n">
        <v>30.75</v>
      </c>
    </row>
    <row r="4018" customFormat="false" ht="15" hidden="false" customHeight="false" outlineLevel="0" collapsed="false">
      <c r="A4018" s="526" t="n">
        <v>89782</v>
      </c>
      <c r="B4018" s="526" t="s">
        <v>8519</v>
      </c>
      <c r="C4018" s="526" t="s">
        <v>134</v>
      </c>
      <c r="D4018" s="527" t="n">
        <v>13.75</v>
      </c>
    </row>
    <row r="4019" customFormat="false" ht="15" hidden="false" customHeight="false" outlineLevel="0" collapsed="false">
      <c r="A4019" s="526" t="n">
        <v>89783</v>
      </c>
      <c r="B4019" s="526" t="s">
        <v>745</v>
      </c>
      <c r="C4019" s="526" t="s">
        <v>134</v>
      </c>
      <c r="D4019" s="527" t="n">
        <v>13.84</v>
      </c>
    </row>
    <row r="4020" customFormat="false" ht="15" hidden="false" customHeight="false" outlineLevel="0" collapsed="false">
      <c r="A4020" s="526" t="n">
        <v>89784</v>
      </c>
      <c r="B4020" s="526" t="s">
        <v>8520</v>
      </c>
      <c r="C4020" s="526" t="s">
        <v>134</v>
      </c>
      <c r="D4020" s="527" t="n">
        <v>22.23</v>
      </c>
    </row>
    <row r="4021" customFormat="false" ht="15" hidden="false" customHeight="false" outlineLevel="0" collapsed="false">
      <c r="A4021" s="526" t="n">
        <v>89785</v>
      </c>
      <c r="B4021" s="526" t="s">
        <v>736</v>
      </c>
      <c r="C4021" s="526" t="s">
        <v>134</v>
      </c>
      <c r="D4021" s="527" t="n">
        <v>24.31</v>
      </c>
    </row>
    <row r="4022" customFormat="false" ht="15" hidden="false" customHeight="false" outlineLevel="0" collapsed="false">
      <c r="A4022" s="526" t="n">
        <v>89786</v>
      </c>
      <c r="B4022" s="526" t="s">
        <v>8521</v>
      </c>
      <c r="C4022" s="526" t="s">
        <v>134</v>
      </c>
      <c r="D4022" s="527" t="n">
        <v>35.39</v>
      </c>
    </row>
    <row r="4023" customFormat="false" ht="15" hidden="false" customHeight="false" outlineLevel="0" collapsed="false">
      <c r="A4023" s="526" t="n">
        <v>89787</v>
      </c>
      <c r="B4023" s="526" t="s">
        <v>8522</v>
      </c>
      <c r="C4023" s="526" t="s">
        <v>134</v>
      </c>
      <c r="D4023" s="527" t="n">
        <v>30.43</v>
      </c>
    </row>
    <row r="4024" customFormat="false" ht="15" hidden="false" customHeight="false" outlineLevel="0" collapsed="false">
      <c r="A4024" s="526" t="n">
        <v>89788</v>
      </c>
      <c r="B4024" s="526" t="s">
        <v>8523</v>
      </c>
      <c r="C4024" s="526" t="s">
        <v>134</v>
      </c>
      <c r="D4024" s="527" t="n">
        <v>64.85</v>
      </c>
    </row>
    <row r="4025" customFormat="false" ht="15" hidden="false" customHeight="false" outlineLevel="0" collapsed="false">
      <c r="A4025" s="526" t="n">
        <v>89789</v>
      </c>
      <c r="B4025" s="526" t="s">
        <v>8524</v>
      </c>
      <c r="C4025" s="526" t="s">
        <v>134</v>
      </c>
      <c r="D4025" s="527" t="n">
        <v>55.44</v>
      </c>
    </row>
    <row r="4026" customFormat="false" ht="15" hidden="false" customHeight="false" outlineLevel="0" collapsed="false">
      <c r="A4026" s="526" t="n">
        <v>89790</v>
      </c>
      <c r="B4026" s="526" t="s">
        <v>8525</v>
      </c>
      <c r="C4026" s="526" t="s">
        <v>134</v>
      </c>
      <c r="D4026" s="527" t="n">
        <v>127.65</v>
      </c>
    </row>
    <row r="4027" customFormat="false" ht="15" hidden="false" customHeight="false" outlineLevel="0" collapsed="false">
      <c r="A4027" s="526" t="n">
        <v>89791</v>
      </c>
      <c r="B4027" s="526" t="s">
        <v>8526</v>
      </c>
      <c r="C4027" s="526" t="s">
        <v>134</v>
      </c>
      <c r="D4027" s="527" t="n">
        <v>123.39</v>
      </c>
    </row>
    <row r="4028" customFormat="false" ht="15" hidden="false" customHeight="false" outlineLevel="0" collapsed="false">
      <c r="A4028" s="526" t="n">
        <v>89792</v>
      </c>
      <c r="B4028" s="526" t="s">
        <v>8527</v>
      </c>
      <c r="C4028" s="526" t="s">
        <v>134</v>
      </c>
      <c r="D4028" s="527" t="n">
        <v>151.82</v>
      </c>
    </row>
    <row r="4029" customFormat="false" ht="15" hidden="false" customHeight="false" outlineLevel="0" collapsed="false">
      <c r="A4029" s="526" t="n">
        <v>89793</v>
      </c>
      <c r="B4029" s="526" t="s">
        <v>8528</v>
      </c>
      <c r="C4029" s="526" t="s">
        <v>134</v>
      </c>
      <c r="D4029" s="527" t="n">
        <v>178.33</v>
      </c>
    </row>
    <row r="4030" customFormat="false" ht="15" hidden="false" customHeight="false" outlineLevel="0" collapsed="false">
      <c r="A4030" s="526" t="n">
        <v>89794</v>
      </c>
      <c r="B4030" s="526" t="s">
        <v>8529</v>
      </c>
      <c r="C4030" s="526" t="s">
        <v>134</v>
      </c>
      <c r="D4030" s="527" t="n">
        <v>16.82</v>
      </c>
    </row>
    <row r="4031" customFormat="false" ht="15" hidden="false" customHeight="false" outlineLevel="0" collapsed="false">
      <c r="A4031" s="526" t="n">
        <v>89795</v>
      </c>
      <c r="B4031" s="526" t="s">
        <v>8530</v>
      </c>
      <c r="C4031" s="526" t="s">
        <v>134</v>
      </c>
      <c r="D4031" s="527" t="n">
        <v>37.23</v>
      </c>
    </row>
    <row r="4032" customFormat="false" ht="15" hidden="false" customHeight="false" outlineLevel="0" collapsed="false">
      <c r="A4032" s="526" t="n">
        <v>89796</v>
      </c>
      <c r="B4032" s="526" t="s">
        <v>8531</v>
      </c>
      <c r="C4032" s="526" t="s">
        <v>134</v>
      </c>
      <c r="D4032" s="527" t="n">
        <v>39.72</v>
      </c>
    </row>
    <row r="4033" customFormat="false" ht="15" hidden="false" customHeight="false" outlineLevel="0" collapsed="false">
      <c r="A4033" s="526" t="n">
        <v>89797</v>
      </c>
      <c r="B4033" s="526" t="s">
        <v>8532</v>
      </c>
      <c r="C4033" s="526" t="s">
        <v>134</v>
      </c>
      <c r="D4033" s="527" t="n">
        <v>46.85</v>
      </c>
    </row>
    <row r="4034" customFormat="false" ht="15" hidden="false" customHeight="false" outlineLevel="0" collapsed="false">
      <c r="A4034" s="526" t="n">
        <v>89801</v>
      </c>
      <c r="B4034" s="526" t="s">
        <v>506</v>
      </c>
      <c r="C4034" s="526" t="s">
        <v>134</v>
      </c>
      <c r="D4034" s="527" t="n">
        <v>9.02</v>
      </c>
    </row>
    <row r="4035" customFormat="false" ht="15" hidden="false" customHeight="false" outlineLevel="0" collapsed="false">
      <c r="A4035" s="526" t="n">
        <v>89802</v>
      </c>
      <c r="B4035" s="526" t="s">
        <v>740</v>
      </c>
      <c r="C4035" s="526" t="s">
        <v>134</v>
      </c>
      <c r="D4035" s="527" t="n">
        <v>9.67</v>
      </c>
    </row>
    <row r="4036" customFormat="false" ht="15" hidden="false" customHeight="false" outlineLevel="0" collapsed="false">
      <c r="A4036" s="526" t="n">
        <v>89803</v>
      </c>
      <c r="B4036" s="526" t="s">
        <v>528</v>
      </c>
      <c r="C4036" s="526" t="s">
        <v>134</v>
      </c>
      <c r="D4036" s="527" t="n">
        <v>16.52</v>
      </c>
    </row>
    <row r="4037" customFormat="false" ht="15" hidden="false" customHeight="false" outlineLevel="0" collapsed="false">
      <c r="A4037" s="526" t="n">
        <v>89804</v>
      </c>
      <c r="B4037" s="526" t="s">
        <v>8533</v>
      </c>
      <c r="C4037" s="526" t="s">
        <v>134</v>
      </c>
      <c r="D4037" s="527" t="n">
        <v>18.46</v>
      </c>
    </row>
    <row r="4038" customFormat="false" ht="15" hidden="false" customHeight="false" outlineLevel="0" collapsed="false">
      <c r="A4038" s="526" t="n">
        <v>89805</v>
      </c>
      <c r="B4038" s="526" t="s">
        <v>672</v>
      </c>
      <c r="C4038" s="526" t="s">
        <v>134</v>
      </c>
      <c r="D4038" s="527" t="n">
        <v>18.96</v>
      </c>
    </row>
    <row r="4039" customFormat="false" ht="15" hidden="false" customHeight="false" outlineLevel="0" collapsed="false">
      <c r="A4039" s="526" t="n">
        <v>89806</v>
      </c>
      <c r="B4039" s="526" t="s">
        <v>8534</v>
      </c>
      <c r="C4039" s="526" t="s">
        <v>134</v>
      </c>
      <c r="D4039" s="527" t="n">
        <v>19.83</v>
      </c>
    </row>
    <row r="4040" customFormat="false" ht="15" hidden="false" customHeight="false" outlineLevel="0" collapsed="false">
      <c r="A4040" s="526" t="n">
        <v>89807</v>
      </c>
      <c r="B4040" s="526" t="s">
        <v>8535</v>
      </c>
      <c r="C4040" s="526" t="s">
        <v>134</v>
      </c>
      <c r="D4040" s="527" t="n">
        <v>34.11</v>
      </c>
    </row>
    <row r="4041" customFormat="false" ht="15" hidden="false" customHeight="false" outlineLevel="0" collapsed="false">
      <c r="A4041" s="526" t="n">
        <v>89808</v>
      </c>
      <c r="B4041" s="526" t="s">
        <v>8536</v>
      </c>
      <c r="C4041" s="526" t="s">
        <v>134</v>
      </c>
      <c r="D4041" s="527" t="n">
        <v>52.37</v>
      </c>
    </row>
    <row r="4042" customFormat="false" ht="15" hidden="false" customHeight="false" outlineLevel="0" collapsed="false">
      <c r="A4042" s="526" t="n">
        <v>89809</v>
      </c>
      <c r="B4042" s="526" t="s">
        <v>8537</v>
      </c>
      <c r="C4042" s="526" t="s">
        <v>134</v>
      </c>
      <c r="D4042" s="527" t="n">
        <v>26.5</v>
      </c>
    </row>
    <row r="4043" customFormat="false" ht="15" hidden="false" customHeight="false" outlineLevel="0" collapsed="false">
      <c r="A4043" s="526" t="n">
        <v>89810</v>
      </c>
      <c r="B4043" s="526" t="s">
        <v>8538</v>
      </c>
      <c r="C4043" s="526" t="s">
        <v>134</v>
      </c>
      <c r="D4043" s="527" t="n">
        <v>27.24</v>
      </c>
    </row>
    <row r="4044" customFormat="false" ht="15" hidden="false" customHeight="false" outlineLevel="0" collapsed="false">
      <c r="A4044" s="526" t="n">
        <v>89811</v>
      </c>
      <c r="B4044" s="526" t="s">
        <v>8539</v>
      </c>
      <c r="C4044" s="526" t="s">
        <v>134</v>
      </c>
      <c r="D4044" s="527" t="n">
        <v>39.84</v>
      </c>
    </row>
    <row r="4045" customFormat="false" ht="15" hidden="false" customHeight="false" outlineLevel="0" collapsed="false">
      <c r="A4045" s="526" t="n">
        <v>89812</v>
      </c>
      <c r="B4045" s="526" t="s">
        <v>8540</v>
      </c>
      <c r="C4045" s="526" t="s">
        <v>134</v>
      </c>
      <c r="D4045" s="527" t="n">
        <v>70.93</v>
      </c>
    </row>
    <row r="4046" customFormat="false" ht="15" hidden="false" customHeight="false" outlineLevel="0" collapsed="false">
      <c r="A4046" s="526" t="n">
        <v>89813</v>
      </c>
      <c r="B4046" s="526" t="s">
        <v>8541</v>
      </c>
      <c r="C4046" s="526" t="s">
        <v>134</v>
      </c>
      <c r="D4046" s="527" t="n">
        <v>5.29</v>
      </c>
    </row>
    <row r="4047" customFormat="false" ht="15" hidden="false" customHeight="false" outlineLevel="0" collapsed="false">
      <c r="A4047" s="526" t="n">
        <v>89814</v>
      </c>
      <c r="B4047" s="526" t="s">
        <v>8542</v>
      </c>
      <c r="C4047" s="526" t="s">
        <v>134</v>
      </c>
      <c r="D4047" s="527" t="n">
        <v>15.76</v>
      </c>
    </row>
    <row r="4048" customFormat="false" ht="15" hidden="false" customHeight="false" outlineLevel="0" collapsed="false">
      <c r="A4048" s="526" t="n">
        <v>89815</v>
      </c>
      <c r="B4048" s="526" t="s">
        <v>8543</v>
      </c>
      <c r="C4048" s="526" t="s">
        <v>134</v>
      </c>
      <c r="D4048" s="527" t="n">
        <v>23.92</v>
      </c>
    </row>
    <row r="4049" customFormat="false" ht="15" hidden="false" customHeight="false" outlineLevel="0" collapsed="false">
      <c r="A4049" s="526" t="n">
        <v>89816</v>
      </c>
      <c r="B4049" s="526" t="s">
        <v>8544</v>
      </c>
      <c r="C4049" s="526" t="s">
        <v>134</v>
      </c>
      <c r="D4049" s="527" t="n">
        <v>34.09</v>
      </c>
    </row>
    <row r="4050" customFormat="false" ht="15" hidden="false" customHeight="false" outlineLevel="0" collapsed="false">
      <c r="A4050" s="526" t="n">
        <v>89817</v>
      </c>
      <c r="B4050" s="526" t="s">
        <v>8545</v>
      </c>
      <c r="C4050" s="526" t="s">
        <v>134</v>
      </c>
      <c r="D4050" s="527" t="n">
        <v>12.94</v>
      </c>
    </row>
    <row r="4051" customFormat="false" ht="15" hidden="false" customHeight="false" outlineLevel="0" collapsed="false">
      <c r="A4051" s="526" t="n">
        <v>89818</v>
      </c>
      <c r="B4051" s="526" t="s">
        <v>8546</v>
      </c>
      <c r="C4051" s="526" t="s">
        <v>134</v>
      </c>
      <c r="D4051" s="527" t="n">
        <v>43.51</v>
      </c>
    </row>
    <row r="4052" customFormat="false" ht="15" hidden="false" customHeight="false" outlineLevel="0" collapsed="false">
      <c r="A4052" s="526" t="n">
        <v>89819</v>
      </c>
      <c r="B4052" s="526" t="s">
        <v>8547</v>
      </c>
      <c r="C4052" s="526" t="s">
        <v>134</v>
      </c>
      <c r="D4052" s="527" t="n">
        <v>21.95</v>
      </c>
    </row>
    <row r="4053" customFormat="false" ht="15" hidden="false" customHeight="false" outlineLevel="0" collapsed="false">
      <c r="A4053" s="526" t="n">
        <v>89821</v>
      </c>
      <c r="B4053" s="526" t="s">
        <v>8548</v>
      </c>
      <c r="C4053" s="526" t="s">
        <v>134</v>
      </c>
      <c r="D4053" s="527" t="n">
        <v>17.15</v>
      </c>
    </row>
    <row r="4054" customFormat="false" ht="15" hidden="false" customHeight="false" outlineLevel="0" collapsed="false">
      <c r="A4054" s="526" t="n">
        <v>89822</v>
      </c>
      <c r="B4054" s="526" t="s">
        <v>8549</v>
      </c>
      <c r="C4054" s="526" t="s">
        <v>134</v>
      </c>
      <c r="D4054" s="527" t="n">
        <v>21.83</v>
      </c>
    </row>
    <row r="4055" customFormat="false" ht="15" hidden="false" customHeight="false" outlineLevel="0" collapsed="false">
      <c r="A4055" s="526" t="n">
        <v>89823</v>
      </c>
      <c r="B4055" s="526" t="s">
        <v>8550</v>
      </c>
      <c r="C4055" s="526" t="s">
        <v>134</v>
      </c>
      <c r="D4055" s="527" t="n">
        <v>32.18</v>
      </c>
    </row>
    <row r="4056" customFormat="false" ht="15" hidden="false" customHeight="false" outlineLevel="0" collapsed="false">
      <c r="A4056" s="526" t="n">
        <v>89824</v>
      </c>
      <c r="B4056" s="526" t="s">
        <v>8551</v>
      </c>
      <c r="C4056" s="526" t="s">
        <v>134</v>
      </c>
      <c r="D4056" s="527" t="n">
        <v>32.27</v>
      </c>
    </row>
    <row r="4057" customFormat="false" ht="15" hidden="false" customHeight="false" outlineLevel="0" collapsed="false">
      <c r="A4057" s="526" t="n">
        <v>89825</v>
      </c>
      <c r="B4057" s="526" t="s">
        <v>8552</v>
      </c>
      <c r="C4057" s="526" t="s">
        <v>134</v>
      </c>
      <c r="D4057" s="527" t="n">
        <v>15.88</v>
      </c>
    </row>
    <row r="4058" customFormat="false" ht="15" hidden="false" customHeight="false" outlineLevel="0" collapsed="false">
      <c r="A4058" s="526" t="n">
        <v>89826</v>
      </c>
      <c r="B4058" s="526" t="s">
        <v>8553</v>
      </c>
      <c r="C4058" s="526" t="s">
        <v>134</v>
      </c>
      <c r="D4058" s="527" t="n">
        <v>101.4</v>
      </c>
    </row>
    <row r="4059" customFormat="false" ht="15" hidden="false" customHeight="false" outlineLevel="0" collapsed="false">
      <c r="A4059" s="526" t="n">
        <v>89827</v>
      </c>
      <c r="B4059" s="526" t="s">
        <v>663</v>
      </c>
      <c r="C4059" s="526" t="s">
        <v>134</v>
      </c>
      <c r="D4059" s="527" t="n">
        <v>17.96</v>
      </c>
    </row>
    <row r="4060" customFormat="false" ht="15" hidden="false" customHeight="false" outlineLevel="0" collapsed="false">
      <c r="A4060" s="526" t="n">
        <v>89828</v>
      </c>
      <c r="B4060" s="526" t="s">
        <v>8554</v>
      </c>
      <c r="C4060" s="526" t="s">
        <v>134</v>
      </c>
      <c r="D4060" s="527" t="n">
        <v>49.29</v>
      </c>
    </row>
    <row r="4061" customFormat="false" ht="15" hidden="false" customHeight="false" outlineLevel="0" collapsed="false">
      <c r="A4061" s="526" t="n">
        <v>89829</v>
      </c>
      <c r="B4061" s="526" t="s">
        <v>8555</v>
      </c>
      <c r="C4061" s="526" t="s">
        <v>134</v>
      </c>
      <c r="D4061" s="527" t="n">
        <v>32.97</v>
      </c>
    </row>
    <row r="4062" customFormat="false" ht="15" hidden="false" customHeight="false" outlineLevel="0" collapsed="false">
      <c r="A4062" s="526" t="n">
        <v>89830</v>
      </c>
      <c r="B4062" s="526" t="s">
        <v>8556</v>
      </c>
      <c r="C4062" s="526" t="s">
        <v>134</v>
      </c>
      <c r="D4062" s="527" t="n">
        <v>34.81</v>
      </c>
    </row>
    <row r="4063" customFormat="false" ht="15" hidden="false" customHeight="false" outlineLevel="0" collapsed="false">
      <c r="A4063" s="526" t="n">
        <v>89831</v>
      </c>
      <c r="B4063" s="526" t="s">
        <v>8557</v>
      </c>
      <c r="C4063" s="526" t="s">
        <v>134</v>
      </c>
      <c r="D4063" s="527" t="n">
        <v>52.45</v>
      </c>
    </row>
    <row r="4064" customFormat="false" ht="15" hidden="false" customHeight="false" outlineLevel="0" collapsed="false">
      <c r="A4064" s="526" t="n">
        <v>89832</v>
      </c>
      <c r="B4064" s="526" t="s">
        <v>8558</v>
      </c>
      <c r="C4064" s="526" t="s">
        <v>134</v>
      </c>
      <c r="D4064" s="527" t="n">
        <v>34.37</v>
      </c>
    </row>
    <row r="4065" customFormat="false" ht="15" hidden="false" customHeight="false" outlineLevel="0" collapsed="false">
      <c r="A4065" s="526" t="n">
        <v>89833</v>
      </c>
      <c r="B4065" s="526" t="s">
        <v>8559</v>
      </c>
      <c r="C4065" s="526" t="s">
        <v>134</v>
      </c>
      <c r="D4065" s="527" t="n">
        <v>41.23</v>
      </c>
    </row>
    <row r="4066" customFormat="false" ht="15" hidden="false" customHeight="false" outlineLevel="0" collapsed="false">
      <c r="A4066" s="526" t="n">
        <v>89834</v>
      </c>
      <c r="B4066" s="526" t="s">
        <v>8560</v>
      </c>
      <c r="C4066" s="526" t="s">
        <v>134</v>
      </c>
      <c r="D4066" s="527" t="n">
        <v>48.36</v>
      </c>
    </row>
    <row r="4067" customFormat="false" ht="15" hidden="false" customHeight="false" outlineLevel="0" collapsed="false">
      <c r="A4067" s="526" t="n">
        <v>89835</v>
      </c>
      <c r="B4067" s="526" t="s">
        <v>8561</v>
      </c>
      <c r="C4067" s="526" t="s">
        <v>134</v>
      </c>
      <c r="D4067" s="527" t="n">
        <v>36.8</v>
      </c>
    </row>
    <row r="4068" customFormat="false" ht="15" hidden="false" customHeight="false" outlineLevel="0" collapsed="false">
      <c r="A4068" s="526" t="n">
        <v>89836</v>
      </c>
      <c r="B4068" s="526" t="s">
        <v>8562</v>
      </c>
      <c r="C4068" s="526" t="s">
        <v>134</v>
      </c>
      <c r="D4068" s="527" t="n">
        <v>159.08</v>
      </c>
    </row>
    <row r="4069" customFormat="false" ht="15" hidden="false" customHeight="false" outlineLevel="0" collapsed="false">
      <c r="A4069" s="526" t="n">
        <v>89837</v>
      </c>
      <c r="B4069" s="526" t="s">
        <v>8563</v>
      </c>
      <c r="C4069" s="526" t="s">
        <v>134</v>
      </c>
      <c r="D4069" s="527" t="n">
        <v>107.38</v>
      </c>
    </row>
    <row r="4070" customFormat="false" ht="15" hidden="false" customHeight="false" outlineLevel="0" collapsed="false">
      <c r="A4070" s="526" t="n">
        <v>89838</v>
      </c>
      <c r="B4070" s="526" t="s">
        <v>8564</v>
      </c>
      <c r="C4070" s="526" t="s">
        <v>134</v>
      </c>
      <c r="D4070" s="527" t="n">
        <v>123.19</v>
      </c>
    </row>
    <row r="4071" customFormat="false" ht="15" hidden="false" customHeight="false" outlineLevel="0" collapsed="false">
      <c r="A4071" s="526" t="n">
        <v>89839</v>
      </c>
      <c r="B4071" s="526" t="s">
        <v>8565</v>
      </c>
      <c r="C4071" s="526" t="s">
        <v>134</v>
      </c>
      <c r="D4071" s="527" t="n">
        <v>139.34</v>
      </c>
    </row>
    <row r="4072" customFormat="false" ht="15" hidden="false" customHeight="false" outlineLevel="0" collapsed="false">
      <c r="A4072" s="526" t="n">
        <v>89840</v>
      </c>
      <c r="B4072" s="526" t="s">
        <v>8566</v>
      </c>
      <c r="C4072" s="526" t="s">
        <v>134</v>
      </c>
      <c r="D4072" s="527" t="n">
        <v>146.09</v>
      </c>
    </row>
    <row r="4073" customFormat="false" ht="15" hidden="false" customHeight="false" outlineLevel="0" collapsed="false">
      <c r="A4073" s="526" t="n">
        <v>89841</v>
      </c>
      <c r="B4073" s="526" t="s">
        <v>8567</v>
      </c>
      <c r="C4073" s="526" t="s">
        <v>134</v>
      </c>
      <c r="D4073" s="527" t="n">
        <v>211.63</v>
      </c>
    </row>
    <row r="4074" customFormat="false" ht="15" hidden="false" customHeight="false" outlineLevel="0" collapsed="false">
      <c r="A4074" s="526" t="n">
        <v>89842</v>
      </c>
      <c r="B4074" s="526" t="s">
        <v>8568</v>
      </c>
      <c r="C4074" s="526" t="s">
        <v>134</v>
      </c>
      <c r="D4074" s="527" t="n">
        <v>42.06</v>
      </c>
    </row>
    <row r="4075" customFormat="false" ht="15" hidden="false" customHeight="false" outlineLevel="0" collapsed="false">
      <c r="A4075" s="526" t="n">
        <v>89844</v>
      </c>
      <c r="B4075" s="526" t="s">
        <v>8569</v>
      </c>
      <c r="C4075" s="526" t="s">
        <v>134</v>
      </c>
      <c r="D4075" s="527" t="n">
        <v>52.79</v>
      </c>
    </row>
    <row r="4076" customFormat="false" ht="15" hidden="false" customHeight="false" outlineLevel="0" collapsed="false">
      <c r="A4076" s="526" t="n">
        <v>89845</v>
      </c>
      <c r="B4076" s="526" t="s">
        <v>8570</v>
      </c>
      <c r="C4076" s="526" t="s">
        <v>134</v>
      </c>
      <c r="D4076" s="527" t="n">
        <v>81.91</v>
      </c>
    </row>
    <row r="4077" customFormat="false" ht="15" hidden="false" customHeight="false" outlineLevel="0" collapsed="false">
      <c r="A4077" s="526" t="n">
        <v>89846</v>
      </c>
      <c r="B4077" s="526" t="s">
        <v>8571</v>
      </c>
      <c r="C4077" s="526" t="s">
        <v>134</v>
      </c>
      <c r="D4077" s="527" t="n">
        <v>172.07</v>
      </c>
    </row>
    <row r="4078" customFormat="false" ht="15" hidden="false" customHeight="false" outlineLevel="0" collapsed="false">
      <c r="A4078" s="526" t="n">
        <v>89847</v>
      </c>
      <c r="B4078" s="526" t="s">
        <v>8572</v>
      </c>
      <c r="C4078" s="526" t="s">
        <v>134</v>
      </c>
      <c r="D4078" s="527" t="n">
        <v>206.73</v>
      </c>
    </row>
    <row r="4079" customFormat="false" ht="15" hidden="false" customHeight="false" outlineLevel="0" collapsed="false">
      <c r="A4079" s="526" t="n">
        <v>89850</v>
      </c>
      <c r="B4079" s="526" t="s">
        <v>8573</v>
      </c>
      <c r="C4079" s="526" t="s">
        <v>134</v>
      </c>
      <c r="D4079" s="527" t="n">
        <v>29.27</v>
      </c>
    </row>
    <row r="4080" customFormat="false" ht="15" hidden="false" customHeight="false" outlineLevel="0" collapsed="false">
      <c r="A4080" s="526" t="n">
        <v>89851</v>
      </c>
      <c r="B4080" s="526" t="s">
        <v>8574</v>
      </c>
      <c r="C4080" s="526" t="s">
        <v>134</v>
      </c>
      <c r="D4080" s="527" t="n">
        <v>30.01</v>
      </c>
    </row>
    <row r="4081" customFormat="false" ht="15" hidden="false" customHeight="false" outlineLevel="0" collapsed="false">
      <c r="A4081" s="526" t="n">
        <v>89852</v>
      </c>
      <c r="B4081" s="526" t="s">
        <v>8575</v>
      </c>
      <c r="C4081" s="526" t="s">
        <v>134</v>
      </c>
      <c r="D4081" s="527" t="n">
        <v>42.61</v>
      </c>
    </row>
    <row r="4082" customFormat="false" ht="15" hidden="false" customHeight="false" outlineLevel="0" collapsed="false">
      <c r="A4082" s="526" t="n">
        <v>89853</v>
      </c>
      <c r="B4082" s="526" t="s">
        <v>8576</v>
      </c>
      <c r="C4082" s="526" t="s">
        <v>134</v>
      </c>
      <c r="D4082" s="527" t="n">
        <v>73.7</v>
      </c>
    </row>
    <row r="4083" customFormat="false" ht="15" hidden="false" customHeight="false" outlineLevel="0" collapsed="false">
      <c r="A4083" s="526" t="n">
        <v>89854</v>
      </c>
      <c r="B4083" s="526" t="s">
        <v>8577</v>
      </c>
      <c r="C4083" s="526" t="s">
        <v>134</v>
      </c>
      <c r="D4083" s="527" t="n">
        <v>95.78</v>
      </c>
    </row>
    <row r="4084" customFormat="false" ht="15" hidden="false" customHeight="false" outlineLevel="0" collapsed="false">
      <c r="A4084" s="526" t="n">
        <v>89855</v>
      </c>
      <c r="B4084" s="526" t="s">
        <v>8578</v>
      </c>
      <c r="C4084" s="526" t="s">
        <v>134</v>
      </c>
      <c r="D4084" s="527" t="n">
        <v>100.41</v>
      </c>
    </row>
    <row r="4085" customFormat="false" ht="15" hidden="false" customHeight="false" outlineLevel="0" collapsed="false">
      <c r="A4085" s="526" t="n">
        <v>89856</v>
      </c>
      <c r="B4085" s="526" t="s">
        <v>8579</v>
      </c>
      <c r="C4085" s="526" t="s">
        <v>134</v>
      </c>
      <c r="D4085" s="527" t="n">
        <v>19</v>
      </c>
    </row>
    <row r="4086" customFormat="false" ht="15" hidden="false" customHeight="false" outlineLevel="0" collapsed="false">
      <c r="A4086" s="526" t="n">
        <v>89857</v>
      </c>
      <c r="B4086" s="526" t="s">
        <v>8580</v>
      </c>
      <c r="C4086" s="526" t="s">
        <v>134</v>
      </c>
      <c r="D4086" s="527" t="n">
        <v>34.03</v>
      </c>
    </row>
    <row r="4087" customFormat="false" ht="15" hidden="false" customHeight="false" outlineLevel="0" collapsed="false">
      <c r="A4087" s="526" t="n">
        <v>89860</v>
      </c>
      <c r="B4087" s="526" t="s">
        <v>8581</v>
      </c>
      <c r="C4087" s="526" t="s">
        <v>134</v>
      </c>
      <c r="D4087" s="527" t="n">
        <v>44.92</v>
      </c>
    </row>
    <row r="4088" customFormat="false" ht="15" hidden="false" customHeight="false" outlineLevel="0" collapsed="false">
      <c r="A4088" s="526" t="n">
        <v>89861</v>
      </c>
      <c r="B4088" s="526" t="s">
        <v>8582</v>
      </c>
      <c r="C4088" s="526" t="s">
        <v>134</v>
      </c>
      <c r="D4088" s="527" t="n">
        <v>52.05</v>
      </c>
    </row>
    <row r="4089" customFormat="false" ht="15" hidden="false" customHeight="false" outlineLevel="0" collapsed="false">
      <c r="A4089" s="526" t="n">
        <v>89866</v>
      </c>
      <c r="B4089" s="526" t="s">
        <v>8583</v>
      </c>
      <c r="C4089" s="526" t="s">
        <v>134</v>
      </c>
      <c r="D4089" s="527" t="n">
        <v>6.89</v>
      </c>
    </row>
    <row r="4090" customFormat="false" ht="15" hidden="false" customHeight="false" outlineLevel="0" collapsed="false">
      <c r="A4090" s="526" t="n">
        <v>89867</v>
      </c>
      <c r="B4090" s="526" t="s">
        <v>8584</v>
      </c>
      <c r="C4090" s="526" t="s">
        <v>134</v>
      </c>
      <c r="D4090" s="527" t="n">
        <v>7.68</v>
      </c>
    </row>
    <row r="4091" customFormat="false" ht="15" hidden="false" customHeight="false" outlineLevel="0" collapsed="false">
      <c r="A4091" s="526" t="n">
        <v>89868</v>
      </c>
      <c r="B4091" s="526" t="s">
        <v>8585</v>
      </c>
      <c r="C4091" s="526" t="s">
        <v>134</v>
      </c>
      <c r="D4091" s="527" t="n">
        <v>5.29</v>
      </c>
    </row>
    <row r="4092" customFormat="false" ht="15" hidden="false" customHeight="false" outlineLevel="0" collapsed="false">
      <c r="A4092" s="526" t="n">
        <v>89869</v>
      </c>
      <c r="B4092" s="526" t="s">
        <v>8586</v>
      </c>
      <c r="C4092" s="526" t="s">
        <v>134</v>
      </c>
      <c r="D4092" s="527" t="n">
        <v>9.62</v>
      </c>
    </row>
    <row r="4093" customFormat="false" ht="15" hidden="false" customHeight="false" outlineLevel="0" collapsed="false">
      <c r="A4093" s="526" t="n">
        <v>89979</v>
      </c>
      <c r="B4093" s="526" t="s">
        <v>8587</v>
      </c>
      <c r="C4093" s="526" t="s">
        <v>134</v>
      </c>
      <c r="D4093" s="527" t="n">
        <v>24</v>
      </c>
    </row>
    <row r="4094" customFormat="false" ht="15" hidden="false" customHeight="false" outlineLevel="0" collapsed="false">
      <c r="A4094" s="526" t="n">
        <v>89981</v>
      </c>
      <c r="B4094" s="526" t="s">
        <v>8588</v>
      </c>
      <c r="C4094" s="526" t="s">
        <v>134</v>
      </c>
      <c r="D4094" s="527" t="n">
        <v>21.24</v>
      </c>
    </row>
    <row r="4095" customFormat="false" ht="15" hidden="false" customHeight="false" outlineLevel="0" collapsed="false">
      <c r="A4095" s="526" t="n">
        <v>90373</v>
      </c>
      <c r="B4095" s="526" t="s">
        <v>8589</v>
      </c>
      <c r="C4095" s="526" t="s">
        <v>134</v>
      </c>
      <c r="D4095" s="527" t="n">
        <v>12.44</v>
      </c>
    </row>
    <row r="4096" customFormat="false" ht="15" hidden="false" customHeight="false" outlineLevel="0" collapsed="false">
      <c r="A4096" s="526" t="n">
        <v>90374</v>
      </c>
      <c r="B4096" s="526" t="s">
        <v>8590</v>
      </c>
      <c r="C4096" s="526" t="s">
        <v>134</v>
      </c>
      <c r="D4096" s="527" t="n">
        <v>21.29</v>
      </c>
    </row>
    <row r="4097" customFormat="false" ht="15" hidden="false" customHeight="false" outlineLevel="0" collapsed="false">
      <c r="A4097" s="526" t="n">
        <v>92287</v>
      </c>
      <c r="B4097" s="526" t="s">
        <v>8591</v>
      </c>
      <c r="C4097" s="526" t="s">
        <v>134</v>
      </c>
      <c r="D4097" s="527" t="n">
        <v>18.47</v>
      </c>
    </row>
    <row r="4098" customFormat="false" ht="15" hidden="false" customHeight="false" outlineLevel="0" collapsed="false">
      <c r="A4098" s="526" t="n">
        <v>92288</v>
      </c>
      <c r="B4098" s="526" t="s">
        <v>8592</v>
      </c>
      <c r="C4098" s="526" t="s">
        <v>134</v>
      </c>
      <c r="D4098" s="527" t="n">
        <v>29.35</v>
      </c>
    </row>
    <row r="4099" customFormat="false" ht="15" hidden="false" customHeight="false" outlineLevel="0" collapsed="false">
      <c r="A4099" s="526" t="n">
        <v>92289</v>
      </c>
      <c r="B4099" s="526" t="s">
        <v>8593</v>
      </c>
      <c r="C4099" s="526" t="s">
        <v>134</v>
      </c>
      <c r="D4099" s="527" t="n">
        <v>52.52</v>
      </c>
    </row>
    <row r="4100" customFormat="false" ht="15" hidden="false" customHeight="false" outlineLevel="0" collapsed="false">
      <c r="A4100" s="526" t="n">
        <v>92290</v>
      </c>
      <c r="B4100" s="526" t="s">
        <v>8594</v>
      </c>
      <c r="C4100" s="526" t="s">
        <v>134</v>
      </c>
      <c r="D4100" s="527" t="n">
        <v>79.96</v>
      </c>
    </row>
    <row r="4101" customFormat="false" ht="15" hidden="false" customHeight="false" outlineLevel="0" collapsed="false">
      <c r="A4101" s="526" t="n">
        <v>92291</v>
      </c>
      <c r="B4101" s="526" t="s">
        <v>8595</v>
      </c>
      <c r="C4101" s="526" t="s">
        <v>134</v>
      </c>
      <c r="D4101" s="527" t="n">
        <v>124.28</v>
      </c>
    </row>
    <row r="4102" customFormat="false" ht="15" hidden="false" customHeight="false" outlineLevel="0" collapsed="false">
      <c r="A4102" s="526" t="n">
        <v>92292</v>
      </c>
      <c r="B4102" s="526" t="s">
        <v>8596</v>
      </c>
      <c r="C4102" s="526" t="s">
        <v>134</v>
      </c>
      <c r="D4102" s="527" t="n">
        <v>388.72</v>
      </c>
    </row>
    <row r="4103" customFormat="false" ht="15" hidden="false" customHeight="false" outlineLevel="0" collapsed="false">
      <c r="A4103" s="526" t="n">
        <v>92293</v>
      </c>
      <c r="B4103" s="526" t="s">
        <v>8597</v>
      </c>
      <c r="C4103" s="526" t="s">
        <v>134</v>
      </c>
      <c r="D4103" s="527" t="n">
        <v>10.4</v>
      </c>
    </row>
    <row r="4104" customFormat="false" ht="15" hidden="false" customHeight="false" outlineLevel="0" collapsed="false">
      <c r="A4104" s="526" t="n">
        <v>92294</v>
      </c>
      <c r="B4104" s="526" t="s">
        <v>8598</v>
      </c>
      <c r="C4104" s="526" t="s">
        <v>134</v>
      </c>
      <c r="D4104" s="527" t="n">
        <v>17.83</v>
      </c>
    </row>
    <row r="4105" customFormat="false" ht="15" hidden="false" customHeight="false" outlineLevel="0" collapsed="false">
      <c r="A4105" s="526" t="n">
        <v>92295</v>
      </c>
      <c r="B4105" s="526" t="s">
        <v>8599</v>
      </c>
      <c r="C4105" s="526" t="s">
        <v>134</v>
      </c>
      <c r="D4105" s="527" t="n">
        <v>34.03</v>
      </c>
    </row>
    <row r="4106" customFormat="false" ht="15" hidden="false" customHeight="false" outlineLevel="0" collapsed="false">
      <c r="A4106" s="526" t="n">
        <v>92296</v>
      </c>
      <c r="B4106" s="526" t="s">
        <v>8600</v>
      </c>
      <c r="C4106" s="526" t="s">
        <v>134</v>
      </c>
      <c r="D4106" s="527" t="n">
        <v>45.19</v>
      </c>
    </row>
    <row r="4107" customFormat="false" ht="15" hidden="false" customHeight="false" outlineLevel="0" collapsed="false">
      <c r="A4107" s="526" t="n">
        <v>92297</v>
      </c>
      <c r="B4107" s="526" t="s">
        <v>8601</v>
      </c>
      <c r="C4107" s="526" t="s">
        <v>134</v>
      </c>
      <c r="D4107" s="527" t="n">
        <v>70.39</v>
      </c>
    </row>
    <row r="4108" customFormat="false" ht="15" hidden="false" customHeight="false" outlineLevel="0" collapsed="false">
      <c r="A4108" s="526" t="n">
        <v>92298</v>
      </c>
      <c r="B4108" s="526" t="s">
        <v>8602</v>
      </c>
      <c r="C4108" s="526" t="s">
        <v>134</v>
      </c>
      <c r="D4108" s="527" t="n">
        <v>199.87</v>
      </c>
    </row>
    <row r="4109" customFormat="false" ht="15" hidden="false" customHeight="false" outlineLevel="0" collapsed="false">
      <c r="A4109" s="526" t="n">
        <v>92299</v>
      </c>
      <c r="B4109" s="526" t="s">
        <v>8603</v>
      </c>
      <c r="C4109" s="526" t="s">
        <v>134</v>
      </c>
      <c r="D4109" s="527" t="n">
        <v>24.29</v>
      </c>
    </row>
    <row r="4110" customFormat="false" ht="15" hidden="false" customHeight="false" outlineLevel="0" collapsed="false">
      <c r="A4110" s="526" t="n">
        <v>92300</v>
      </c>
      <c r="B4110" s="526" t="s">
        <v>8604</v>
      </c>
      <c r="C4110" s="526" t="s">
        <v>134</v>
      </c>
      <c r="D4110" s="527" t="n">
        <v>37.25</v>
      </c>
    </row>
    <row r="4111" customFormat="false" ht="15" hidden="false" customHeight="false" outlineLevel="0" collapsed="false">
      <c r="A4111" s="526" t="n">
        <v>92301</v>
      </c>
      <c r="B4111" s="526" t="s">
        <v>8605</v>
      </c>
      <c r="C4111" s="526" t="s">
        <v>134</v>
      </c>
      <c r="D4111" s="527" t="n">
        <v>74.71</v>
      </c>
    </row>
    <row r="4112" customFormat="false" ht="15" hidden="false" customHeight="false" outlineLevel="0" collapsed="false">
      <c r="A4112" s="526" t="n">
        <v>92302</v>
      </c>
      <c r="B4112" s="526" t="s">
        <v>8606</v>
      </c>
      <c r="C4112" s="526" t="s">
        <v>134</v>
      </c>
      <c r="D4112" s="527" t="n">
        <v>98.89</v>
      </c>
    </row>
    <row r="4113" customFormat="false" ht="15" hidden="false" customHeight="false" outlineLevel="0" collapsed="false">
      <c r="A4113" s="526" t="n">
        <v>92303</v>
      </c>
      <c r="B4113" s="526" t="s">
        <v>8607</v>
      </c>
      <c r="C4113" s="526" t="s">
        <v>134</v>
      </c>
      <c r="D4113" s="527" t="n">
        <v>182.63</v>
      </c>
    </row>
    <row r="4114" customFormat="false" ht="15" hidden="false" customHeight="false" outlineLevel="0" collapsed="false">
      <c r="A4114" s="526" t="n">
        <v>92304</v>
      </c>
      <c r="B4114" s="526" t="s">
        <v>8608</v>
      </c>
      <c r="C4114" s="526" t="s">
        <v>134</v>
      </c>
      <c r="D4114" s="527" t="n">
        <v>477.72</v>
      </c>
    </row>
    <row r="4115" customFormat="false" ht="15" hidden="false" customHeight="false" outlineLevel="0" collapsed="false">
      <c r="A4115" s="526" t="n">
        <v>92311</v>
      </c>
      <c r="B4115" s="526" t="s">
        <v>8609</v>
      </c>
      <c r="C4115" s="526" t="s">
        <v>134</v>
      </c>
      <c r="D4115" s="527" t="n">
        <v>13.14</v>
      </c>
    </row>
    <row r="4116" customFormat="false" ht="15" hidden="false" customHeight="false" outlineLevel="0" collapsed="false">
      <c r="A4116" s="526" t="n">
        <v>92312</v>
      </c>
      <c r="B4116" s="526" t="s">
        <v>8610</v>
      </c>
      <c r="C4116" s="526" t="s">
        <v>134</v>
      </c>
      <c r="D4116" s="527" t="n">
        <v>22.35</v>
      </c>
    </row>
    <row r="4117" customFormat="false" ht="15" hidden="false" customHeight="false" outlineLevel="0" collapsed="false">
      <c r="A4117" s="526" t="n">
        <v>92313</v>
      </c>
      <c r="B4117" s="526" t="s">
        <v>8611</v>
      </c>
      <c r="C4117" s="526" t="s">
        <v>134</v>
      </c>
      <c r="D4117" s="527" t="n">
        <v>32.94</v>
      </c>
    </row>
    <row r="4118" customFormat="false" ht="15" hidden="false" customHeight="false" outlineLevel="0" collapsed="false">
      <c r="A4118" s="526" t="n">
        <v>92314</v>
      </c>
      <c r="B4118" s="526" t="s">
        <v>8612</v>
      </c>
      <c r="C4118" s="526" t="s">
        <v>134</v>
      </c>
      <c r="D4118" s="527" t="n">
        <v>8.73</v>
      </c>
    </row>
    <row r="4119" customFormat="false" ht="15" hidden="false" customHeight="false" outlineLevel="0" collapsed="false">
      <c r="A4119" s="526" t="n">
        <v>92315</v>
      </c>
      <c r="B4119" s="526" t="s">
        <v>8613</v>
      </c>
      <c r="C4119" s="526" t="s">
        <v>134</v>
      </c>
      <c r="D4119" s="527" t="n">
        <v>13.01</v>
      </c>
    </row>
    <row r="4120" customFormat="false" ht="15" hidden="false" customHeight="false" outlineLevel="0" collapsed="false">
      <c r="A4120" s="526" t="n">
        <v>92316</v>
      </c>
      <c r="B4120" s="526" t="s">
        <v>8614</v>
      </c>
      <c r="C4120" s="526" t="s">
        <v>134</v>
      </c>
      <c r="D4120" s="527" t="n">
        <v>20.24</v>
      </c>
    </row>
    <row r="4121" customFormat="false" ht="15" hidden="false" customHeight="false" outlineLevel="0" collapsed="false">
      <c r="A4121" s="526" t="n">
        <v>92317</v>
      </c>
      <c r="B4121" s="526" t="s">
        <v>8615</v>
      </c>
      <c r="C4121" s="526" t="s">
        <v>134</v>
      </c>
      <c r="D4121" s="527" t="n">
        <v>18.37</v>
      </c>
    </row>
    <row r="4122" customFormat="false" ht="15" hidden="false" customHeight="false" outlineLevel="0" collapsed="false">
      <c r="A4122" s="526" t="n">
        <v>92318</v>
      </c>
      <c r="B4122" s="526" t="s">
        <v>8616</v>
      </c>
      <c r="C4122" s="526" t="s">
        <v>134</v>
      </c>
      <c r="D4122" s="527" t="n">
        <v>29.48</v>
      </c>
    </row>
    <row r="4123" customFormat="false" ht="15" hidden="false" customHeight="false" outlineLevel="0" collapsed="false">
      <c r="A4123" s="526" t="n">
        <v>92319</v>
      </c>
      <c r="B4123" s="526" t="s">
        <v>8617</v>
      </c>
      <c r="C4123" s="526" t="s">
        <v>134</v>
      </c>
      <c r="D4123" s="527" t="n">
        <v>42.04</v>
      </c>
    </row>
    <row r="4124" customFormat="false" ht="15" hidden="false" customHeight="false" outlineLevel="0" collapsed="false">
      <c r="A4124" s="526" t="n">
        <v>92326</v>
      </c>
      <c r="B4124" s="526" t="s">
        <v>8618</v>
      </c>
      <c r="C4124" s="526" t="s">
        <v>134</v>
      </c>
      <c r="D4124" s="527" t="n">
        <v>13.75</v>
      </c>
    </row>
    <row r="4125" customFormat="false" ht="15" hidden="false" customHeight="false" outlineLevel="0" collapsed="false">
      <c r="A4125" s="526" t="n">
        <v>92327</v>
      </c>
      <c r="B4125" s="526" t="s">
        <v>8619</v>
      </c>
      <c r="C4125" s="526" t="s">
        <v>134</v>
      </c>
      <c r="D4125" s="527" t="n">
        <v>25.23</v>
      </c>
    </row>
    <row r="4126" customFormat="false" ht="15" hidden="false" customHeight="false" outlineLevel="0" collapsed="false">
      <c r="A4126" s="526" t="n">
        <v>92328</v>
      </c>
      <c r="B4126" s="526" t="s">
        <v>8620</v>
      </c>
      <c r="C4126" s="526" t="s">
        <v>134</v>
      </c>
      <c r="D4126" s="527" t="n">
        <v>38.07</v>
      </c>
    </row>
    <row r="4127" customFormat="false" ht="15" hidden="false" customHeight="false" outlineLevel="0" collapsed="false">
      <c r="A4127" s="526" t="n">
        <v>92329</v>
      </c>
      <c r="B4127" s="526" t="s">
        <v>8621</v>
      </c>
      <c r="C4127" s="526" t="s">
        <v>134</v>
      </c>
      <c r="D4127" s="527" t="n">
        <v>8.89</v>
      </c>
    </row>
    <row r="4128" customFormat="false" ht="15" hidden="false" customHeight="false" outlineLevel="0" collapsed="false">
      <c r="A4128" s="526" t="n">
        <v>92330</v>
      </c>
      <c r="B4128" s="526" t="s">
        <v>8622</v>
      </c>
      <c r="C4128" s="526" t="s">
        <v>134</v>
      </c>
      <c r="D4128" s="527" t="n">
        <v>14.94</v>
      </c>
    </row>
    <row r="4129" customFormat="false" ht="15" hidden="false" customHeight="false" outlineLevel="0" collapsed="false">
      <c r="A4129" s="526" t="n">
        <v>92331</v>
      </c>
      <c r="B4129" s="526" t="s">
        <v>8623</v>
      </c>
      <c r="C4129" s="526" t="s">
        <v>134</v>
      </c>
      <c r="D4129" s="527" t="n">
        <v>23.68</v>
      </c>
    </row>
    <row r="4130" customFormat="false" ht="15" hidden="false" customHeight="false" outlineLevel="0" collapsed="false">
      <c r="A4130" s="526" t="n">
        <v>92332</v>
      </c>
      <c r="B4130" s="526" t="s">
        <v>8624</v>
      </c>
      <c r="C4130" s="526" t="s">
        <v>134</v>
      </c>
      <c r="D4130" s="527" t="n">
        <v>18.7</v>
      </c>
    </row>
    <row r="4131" customFormat="false" ht="15" hidden="false" customHeight="false" outlineLevel="0" collapsed="false">
      <c r="A4131" s="526" t="n">
        <v>92333</v>
      </c>
      <c r="B4131" s="526" t="s">
        <v>8625</v>
      </c>
      <c r="C4131" s="526" t="s">
        <v>134</v>
      </c>
      <c r="D4131" s="527" t="n">
        <v>33.32</v>
      </c>
    </row>
    <row r="4132" customFormat="false" ht="15" hidden="false" customHeight="false" outlineLevel="0" collapsed="false">
      <c r="A4132" s="526" t="n">
        <v>92334</v>
      </c>
      <c r="B4132" s="526" t="s">
        <v>8626</v>
      </c>
      <c r="C4132" s="526" t="s">
        <v>134</v>
      </c>
      <c r="D4132" s="527" t="n">
        <v>48.89</v>
      </c>
    </row>
    <row r="4133" customFormat="false" ht="15" hidden="false" customHeight="false" outlineLevel="0" collapsed="false">
      <c r="A4133" s="526" t="n">
        <v>92344</v>
      </c>
      <c r="B4133" s="526" t="s">
        <v>8627</v>
      </c>
      <c r="C4133" s="526" t="s">
        <v>134</v>
      </c>
      <c r="D4133" s="527" t="n">
        <v>69.51</v>
      </c>
    </row>
    <row r="4134" customFormat="false" ht="15" hidden="false" customHeight="false" outlineLevel="0" collapsed="false">
      <c r="A4134" s="526" t="n">
        <v>92345</v>
      </c>
      <c r="B4134" s="526" t="s">
        <v>8628</v>
      </c>
      <c r="C4134" s="526" t="s">
        <v>134</v>
      </c>
      <c r="D4134" s="527" t="n">
        <v>69.48</v>
      </c>
    </row>
    <row r="4135" customFormat="false" ht="15" hidden="false" customHeight="false" outlineLevel="0" collapsed="false">
      <c r="A4135" s="526" t="n">
        <v>92346</v>
      </c>
      <c r="B4135" s="526" t="s">
        <v>488</v>
      </c>
      <c r="C4135" s="526" t="s">
        <v>134</v>
      </c>
      <c r="D4135" s="527" t="n">
        <v>93.08</v>
      </c>
    </row>
    <row r="4136" customFormat="false" ht="15" hidden="false" customHeight="false" outlineLevel="0" collapsed="false">
      <c r="A4136" s="526" t="n">
        <v>92347</v>
      </c>
      <c r="B4136" s="526" t="s">
        <v>8629</v>
      </c>
      <c r="C4136" s="526" t="s">
        <v>134</v>
      </c>
      <c r="D4136" s="527" t="n">
        <v>104.55</v>
      </c>
    </row>
    <row r="4137" customFormat="false" ht="15" hidden="false" customHeight="false" outlineLevel="0" collapsed="false">
      <c r="A4137" s="526" t="n">
        <v>92348</v>
      </c>
      <c r="B4137" s="526" t="s">
        <v>419</v>
      </c>
      <c r="C4137" s="526" t="s">
        <v>134</v>
      </c>
      <c r="D4137" s="527" t="n">
        <v>133.41</v>
      </c>
    </row>
    <row r="4138" customFormat="false" ht="15" hidden="false" customHeight="false" outlineLevel="0" collapsed="false">
      <c r="A4138" s="526" t="n">
        <v>92349</v>
      </c>
      <c r="B4138" s="526" t="s">
        <v>8630</v>
      </c>
      <c r="C4138" s="526" t="s">
        <v>134</v>
      </c>
      <c r="D4138" s="527" t="n">
        <v>143.62</v>
      </c>
    </row>
    <row r="4139" customFormat="false" ht="15" hidden="false" customHeight="false" outlineLevel="0" collapsed="false">
      <c r="A4139" s="526" t="n">
        <v>92350</v>
      </c>
      <c r="B4139" s="526" t="s">
        <v>8631</v>
      </c>
      <c r="C4139" s="526" t="s">
        <v>134</v>
      </c>
      <c r="D4139" s="527" t="n">
        <v>103.34</v>
      </c>
    </row>
    <row r="4140" customFormat="false" ht="15" hidden="false" customHeight="false" outlineLevel="0" collapsed="false">
      <c r="A4140" s="526" t="n">
        <v>92351</v>
      </c>
      <c r="B4140" s="526" t="s">
        <v>8632</v>
      </c>
      <c r="C4140" s="526" t="s">
        <v>134</v>
      </c>
      <c r="D4140" s="527" t="n">
        <v>100.79</v>
      </c>
    </row>
    <row r="4141" customFormat="false" ht="15" hidden="false" customHeight="false" outlineLevel="0" collapsed="false">
      <c r="A4141" s="526" t="n">
        <v>92352</v>
      </c>
      <c r="B4141" s="526" t="s">
        <v>8633</v>
      </c>
      <c r="C4141" s="526" t="s">
        <v>134</v>
      </c>
      <c r="D4141" s="527" t="n">
        <v>161.72</v>
      </c>
    </row>
    <row r="4142" customFormat="false" ht="15" hidden="false" customHeight="false" outlineLevel="0" collapsed="false">
      <c r="A4142" s="526" t="n">
        <v>92353</v>
      </c>
      <c r="B4142" s="526" t="s">
        <v>511</v>
      </c>
      <c r="C4142" s="526" t="s">
        <v>134</v>
      </c>
      <c r="D4142" s="527" t="n">
        <v>150.49</v>
      </c>
    </row>
    <row r="4143" customFormat="false" ht="15" hidden="false" customHeight="false" outlineLevel="0" collapsed="false">
      <c r="A4143" s="526" t="n">
        <v>92354</v>
      </c>
      <c r="B4143" s="526" t="s">
        <v>8634</v>
      </c>
      <c r="C4143" s="526" t="s">
        <v>134</v>
      </c>
      <c r="D4143" s="527" t="n">
        <v>217.78</v>
      </c>
    </row>
    <row r="4144" customFormat="false" ht="15" hidden="false" customHeight="false" outlineLevel="0" collapsed="false">
      <c r="A4144" s="526" t="n">
        <v>92355</v>
      </c>
      <c r="B4144" s="526" t="s">
        <v>404</v>
      </c>
      <c r="C4144" s="526" t="s">
        <v>134</v>
      </c>
      <c r="D4144" s="527" t="n">
        <v>196.14</v>
      </c>
    </row>
    <row r="4145" customFormat="false" ht="15" hidden="false" customHeight="false" outlineLevel="0" collapsed="false">
      <c r="A4145" s="526" t="n">
        <v>92356</v>
      </c>
      <c r="B4145" s="526" t="s">
        <v>8635</v>
      </c>
      <c r="C4145" s="526" t="s">
        <v>134</v>
      </c>
      <c r="D4145" s="527" t="n">
        <v>134.31</v>
      </c>
    </row>
    <row r="4146" customFormat="false" ht="15" hidden="false" customHeight="false" outlineLevel="0" collapsed="false">
      <c r="A4146" s="526" t="n">
        <v>92357</v>
      </c>
      <c r="B4146" s="526" t="s">
        <v>521</v>
      </c>
      <c r="C4146" s="526" t="s">
        <v>134</v>
      </c>
      <c r="D4146" s="527" t="n">
        <v>206.29</v>
      </c>
    </row>
    <row r="4147" customFormat="false" ht="15" hidden="false" customHeight="false" outlineLevel="0" collapsed="false">
      <c r="A4147" s="526" t="n">
        <v>92358</v>
      </c>
      <c r="B4147" s="526" t="s">
        <v>456</v>
      </c>
      <c r="C4147" s="526" t="s">
        <v>134</v>
      </c>
      <c r="D4147" s="527" t="n">
        <v>259.4</v>
      </c>
    </row>
    <row r="4148" customFormat="false" ht="15" hidden="false" customHeight="false" outlineLevel="0" collapsed="false">
      <c r="A4148" s="526" t="n">
        <v>92369</v>
      </c>
      <c r="B4148" s="526" t="s">
        <v>645</v>
      </c>
      <c r="C4148" s="526" t="s">
        <v>134</v>
      </c>
      <c r="D4148" s="527" t="n">
        <v>35.74</v>
      </c>
    </row>
    <row r="4149" customFormat="false" ht="15" hidden="false" customHeight="false" outlineLevel="0" collapsed="false">
      <c r="A4149" s="526" t="n">
        <v>92370</v>
      </c>
      <c r="B4149" s="526" t="s">
        <v>8636</v>
      </c>
      <c r="C4149" s="526" t="s">
        <v>134</v>
      </c>
      <c r="D4149" s="527" t="n">
        <v>37.8</v>
      </c>
    </row>
    <row r="4150" customFormat="false" ht="15" hidden="false" customHeight="false" outlineLevel="0" collapsed="false">
      <c r="A4150" s="526" t="n">
        <v>92371</v>
      </c>
      <c r="B4150" s="526" t="s">
        <v>662</v>
      </c>
      <c r="C4150" s="526" t="s">
        <v>134</v>
      </c>
      <c r="D4150" s="527" t="n">
        <v>43.9</v>
      </c>
    </row>
    <row r="4151" customFormat="false" ht="15" hidden="false" customHeight="false" outlineLevel="0" collapsed="false">
      <c r="A4151" s="526" t="n">
        <v>92372</v>
      </c>
      <c r="B4151" s="526" t="s">
        <v>8637</v>
      </c>
      <c r="C4151" s="526" t="s">
        <v>134</v>
      </c>
      <c r="D4151" s="527" t="n">
        <v>45.83</v>
      </c>
    </row>
    <row r="4152" customFormat="false" ht="15" hidden="false" customHeight="false" outlineLevel="0" collapsed="false">
      <c r="A4152" s="526" t="n">
        <v>92373</v>
      </c>
      <c r="B4152" s="526" t="s">
        <v>647</v>
      </c>
      <c r="C4152" s="526" t="s">
        <v>134</v>
      </c>
      <c r="D4152" s="527" t="n">
        <v>52.47</v>
      </c>
    </row>
    <row r="4153" customFormat="false" ht="15" hidden="false" customHeight="false" outlineLevel="0" collapsed="false">
      <c r="A4153" s="526" t="n">
        <v>92374</v>
      </c>
      <c r="B4153" s="526" t="s">
        <v>8638</v>
      </c>
      <c r="C4153" s="526" t="s">
        <v>134</v>
      </c>
      <c r="D4153" s="527" t="n">
        <v>52.84</v>
      </c>
    </row>
    <row r="4154" customFormat="false" ht="15" hidden="false" customHeight="false" outlineLevel="0" collapsed="false">
      <c r="A4154" s="526" t="n">
        <v>92375</v>
      </c>
      <c r="B4154" s="526" t="s">
        <v>622</v>
      </c>
      <c r="C4154" s="526" t="s">
        <v>134</v>
      </c>
      <c r="D4154" s="527" t="n">
        <v>69.47</v>
      </c>
    </row>
    <row r="4155" customFormat="false" ht="15" hidden="false" customHeight="false" outlineLevel="0" collapsed="false">
      <c r="A4155" s="526" t="n">
        <v>92376</v>
      </c>
      <c r="B4155" s="526" t="s">
        <v>8639</v>
      </c>
      <c r="C4155" s="526" t="s">
        <v>134</v>
      </c>
      <c r="D4155" s="527" t="n">
        <v>69.44</v>
      </c>
    </row>
    <row r="4156" customFormat="false" ht="15" hidden="false" customHeight="false" outlineLevel="0" collapsed="false">
      <c r="A4156" s="526" t="n">
        <v>92377</v>
      </c>
      <c r="B4156" s="526" t="s">
        <v>661</v>
      </c>
      <c r="C4156" s="526" t="s">
        <v>134</v>
      </c>
      <c r="D4156" s="527" t="n">
        <v>94.65</v>
      </c>
    </row>
    <row r="4157" customFormat="false" ht="15" hidden="false" customHeight="false" outlineLevel="0" collapsed="false">
      <c r="A4157" s="526" t="n">
        <v>92378</v>
      </c>
      <c r="B4157" s="526" t="s">
        <v>8640</v>
      </c>
      <c r="C4157" s="526" t="s">
        <v>134</v>
      </c>
      <c r="D4157" s="527" t="n">
        <v>106.12</v>
      </c>
    </row>
    <row r="4158" customFormat="false" ht="15" hidden="false" customHeight="false" outlineLevel="0" collapsed="false">
      <c r="A4158" s="526" t="n">
        <v>92379</v>
      </c>
      <c r="B4158" s="526" t="s">
        <v>8641</v>
      </c>
      <c r="C4158" s="526" t="s">
        <v>134</v>
      </c>
      <c r="D4158" s="527" t="n">
        <v>136.64</v>
      </c>
    </row>
    <row r="4159" customFormat="false" ht="15" hidden="false" customHeight="false" outlineLevel="0" collapsed="false">
      <c r="A4159" s="526" t="n">
        <v>92380</v>
      </c>
      <c r="B4159" s="526" t="s">
        <v>8642</v>
      </c>
      <c r="C4159" s="526" t="s">
        <v>134</v>
      </c>
      <c r="D4159" s="527" t="n">
        <v>146.85</v>
      </c>
    </row>
    <row r="4160" customFormat="false" ht="15" hidden="false" customHeight="false" outlineLevel="0" collapsed="false">
      <c r="A4160" s="526" t="n">
        <v>92381</v>
      </c>
      <c r="B4160" s="526" t="s">
        <v>8643</v>
      </c>
      <c r="C4160" s="526" t="s">
        <v>134</v>
      </c>
      <c r="D4160" s="527" t="n">
        <v>54.25</v>
      </c>
    </row>
    <row r="4161" customFormat="false" ht="15" hidden="false" customHeight="false" outlineLevel="0" collapsed="false">
      <c r="A4161" s="526" t="n">
        <v>92382</v>
      </c>
      <c r="B4161" s="526" t="s">
        <v>651</v>
      </c>
      <c r="C4161" s="526" t="s">
        <v>134</v>
      </c>
      <c r="D4161" s="527" t="n">
        <v>51.51</v>
      </c>
    </row>
    <row r="4162" customFormat="false" ht="15" hidden="false" customHeight="false" outlineLevel="0" collapsed="false">
      <c r="A4162" s="526" t="n">
        <v>92383</v>
      </c>
      <c r="B4162" s="526" t="s">
        <v>8644</v>
      </c>
      <c r="C4162" s="526" t="s">
        <v>134</v>
      </c>
      <c r="D4162" s="527" t="n">
        <v>69.86</v>
      </c>
    </row>
    <row r="4163" customFormat="false" ht="15" hidden="false" customHeight="false" outlineLevel="0" collapsed="false">
      <c r="A4163" s="526" t="n">
        <v>92384</v>
      </c>
      <c r="B4163" s="526" t="s">
        <v>8645</v>
      </c>
      <c r="C4163" s="526" t="s">
        <v>134</v>
      </c>
      <c r="D4163" s="527" t="n">
        <v>64.41</v>
      </c>
    </row>
    <row r="4164" customFormat="false" ht="15" hidden="false" customHeight="false" outlineLevel="0" collapsed="false">
      <c r="A4164" s="526" t="n">
        <v>92385</v>
      </c>
      <c r="B4164" s="526" t="s">
        <v>8646</v>
      </c>
      <c r="C4164" s="526" t="s">
        <v>134</v>
      </c>
      <c r="D4164" s="527" t="n">
        <v>80.63</v>
      </c>
    </row>
    <row r="4165" customFormat="false" ht="15" hidden="false" customHeight="false" outlineLevel="0" collapsed="false">
      <c r="A4165" s="526" t="n">
        <v>92386</v>
      </c>
      <c r="B4165" s="526" t="s">
        <v>667</v>
      </c>
      <c r="C4165" s="526" t="s">
        <v>134</v>
      </c>
      <c r="D4165" s="527" t="n">
        <v>76.87</v>
      </c>
    </row>
    <row r="4166" customFormat="false" ht="15" hidden="false" customHeight="false" outlineLevel="0" collapsed="false">
      <c r="A4166" s="526" t="n">
        <v>92387</v>
      </c>
      <c r="B4166" s="526" t="s">
        <v>8647</v>
      </c>
      <c r="C4166" s="526" t="s">
        <v>134</v>
      </c>
      <c r="D4166" s="527" t="n">
        <v>103.25</v>
      </c>
    </row>
    <row r="4167" customFormat="false" ht="15" hidden="false" customHeight="false" outlineLevel="0" collapsed="false">
      <c r="A4167" s="526" t="n">
        <v>92388</v>
      </c>
      <c r="B4167" s="526" t="s">
        <v>8648</v>
      </c>
      <c r="C4167" s="526" t="s">
        <v>134</v>
      </c>
      <c r="D4167" s="527" t="n">
        <v>100.7</v>
      </c>
    </row>
    <row r="4168" customFormat="false" ht="15" hidden="false" customHeight="false" outlineLevel="0" collapsed="false">
      <c r="A4168" s="526" t="n">
        <v>92389</v>
      </c>
      <c r="B4168" s="526" t="s">
        <v>8649</v>
      </c>
      <c r="C4168" s="526" t="s">
        <v>134</v>
      </c>
      <c r="D4168" s="527" t="n">
        <v>164.12</v>
      </c>
    </row>
    <row r="4169" customFormat="false" ht="15" hidden="false" customHeight="false" outlineLevel="0" collapsed="false">
      <c r="A4169" s="526" t="n">
        <v>92390</v>
      </c>
      <c r="B4169" s="526" t="s">
        <v>8650</v>
      </c>
      <c r="C4169" s="526" t="s">
        <v>134</v>
      </c>
      <c r="D4169" s="527" t="n">
        <v>152.89</v>
      </c>
    </row>
    <row r="4170" customFormat="false" ht="15" hidden="false" customHeight="false" outlineLevel="0" collapsed="false">
      <c r="A4170" s="526" t="n">
        <v>92635</v>
      </c>
      <c r="B4170" s="526" t="s">
        <v>8651</v>
      </c>
      <c r="C4170" s="526" t="s">
        <v>134</v>
      </c>
      <c r="D4170" s="527" t="n">
        <v>222.61</v>
      </c>
    </row>
    <row r="4171" customFormat="false" ht="15" hidden="false" customHeight="false" outlineLevel="0" collapsed="false">
      <c r="A4171" s="526" t="n">
        <v>92636</v>
      </c>
      <c r="B4171" s="526" t="s">
        <v>8652</v>
      </c>
      <c r="C4171" s="526" t="s">
        <v>134</v>
      </c>
      <c r="D4171" s="527" t="n">
        <v>200.97</v>
      </c>
    </row>
    <row r="4172" customFormat="false" ht="15" hidden="false" customHeight="false" outlineLevel="0" collapsed="false">
      <c r="A4172" s="526" t="n">
        <v>92637</v>
      </c>
      <c r="B4172" s="526" t="s">
        <v>8653</v>
      </c>
      <c r="C4172" s="526" t="s">
        <v>134</v>
      </c>
      <c r="D4172" s="527" t="n">
        <v>69.69</v>
      </c>
    </row>
    <row r="4173" customFormat="false" ht="15" hidden="false" customHeight="false" outlineLevel="0" collapsed="false">
      <c r="A4173" s="526" t="n">
        <v>92638</v>
      </c>
      <c r="B4173" s="526" t="s">
        <v>8654</v>
      </c>
      <c r="C4173" s="526" t="s">
        <v>134</v>
      </c>
      <c r="D4173" s="527" t="n">
        <v>86.55</v>
      </c>
    </row>
    <row r="4174" customFormat="false" ht="15" hidden="false" customHeight="false" outlineLevel="0" collapsed="false">
      <c r="A4174" s="526" t="n">
        <v>92639</v>
      </c>
      <c r="B4174" s="526" t="s">
        <v>8655</v>
      </c>
      <c r="C4174" s="526" t="s">
        <v>134</v>
      </c>
      <c r="D4174" s="527" t="n">
        <v>101.02</v>
      </c>
    </row>
    <row r="4175" customFormat="false" ht="15" hidden="false" customHeight="false" outlineLevel="0" collapsed="false">
      <c r="A4175" s="526" t="n">
        <v>92640</v>
      </c>
      <c r="B4175" s="526" t="s">
        <v>8656</v>
      </c>
      <c r="C4175" s="526" t="s">
        <v>134</v>
      </c>
      <c r="D4175" s="527" t="n">
        <v>134.17</v>
      </c>
    </row>
    <row r="4176" customFormat="false" ht="15" hidden="false" customHeight="false" outlineLevel="0" collapsed="false">
      <c r="A4176" s="526" t="n">
        <v>92642</v>
      </c>
      <c r="B4176" s="526" t="s">
        <v>447</v>
      </c>
      <c r="C4176" s="526" t="s">
        <v>134</v>
      </c>
      <c r="D4176" s="527" t="n">
        <v>209.42</v>
      </c>
    </row>
    <row r="4177" customFormat="false" ht="15" hidden="false" customHeight="false" outlineLevel="0" collapsed="false">
      <c r="A4177" s="526" t="n">
        <v>92644</v>
      </c>
      <c r="B4177" s="526" t="s">
        <v>8657</v>
      </c>
      <c r="C4177" s="526" t="s">
        <v>134</v>
      </c>
      <c r="D4177" s="527" t="n">
        <v>265.85</v>
      </c>
    </row>
    <row r="4178" customFormat="false" ht="15" hidden="false" customHeight="false" outlineLevel="0" collapsed="false">
      <c r="A4178" s="526" t="n">
        <v>92657</v>
      </c>
      <c r="B4178" s="526" t="s">
        <v>8658</v>
      </c>
      <c r="C4178" s="526" t="s">
        <v>134</v>
      </c>
      <c r="D4178" s="527" t="n">
        <v>27.04</v>
      </c>
    </row>
    <row r="4179" customFormat="false" ht="15" hidden="false" customHeight="false" outlineLevel="0" collapsed="false">
      <c r="A4179" s="526" t="n">
        <v>92658</v>
      </c>
      <c r="B4179" s="526" t="s">
        <v>8659</v>
      </c>
      <c r="C4179" s="526" t="s">
        <v>134</v>
      </c>
      <c r="D4179" s="527" t="n">
        <v>29.1</v>
      </c>
    </row>
    <row r="4180" customFormat="false" ht="15" hidden="false" customHeight="false" outlineLevel="0" collapsed="false">
      <c r="A4180" s="526" t="n">
        <v>92659</v>
      </c>
      <c r="B4180" s="526" t="s">
        <v>8660</v>
      </c>
      <c r="C4180" s="526" t="s">
        <v>134</v>
      </c>
      <c r="D4180" s="527" t="n">
        <v>34.01</v>
      </c>
    </row>
    <row r="4181" customFormat="false" ht="15" hidden="false" customHeight="false" outlineLevel="0" collapsed="false">
      <c r="A4181" s="526" t="n">
        <v>92660</v>
      </c>
      <c r="B4181" s="526" t="s">
        <v>8661</v>
      </c>
      <c r="C4181" s="526" t="s">
        <v>134</v>
      </c>
      <c r="D4181" s="527" t="n">
        <v>35.94</v>
      </c>
    </row>
    <row r="4182" customFormat="false" ht="15" hidden="false" customHeight="false" outlineLevel="0" collapsed="false">
      <c r="A4182" s="526" t="n">
        <v>92661</v>
      </c>
      <c r="B4182" s="526" t="s">
        <v>8662</v>
      </c>
      <c r="C4182" s="526" t="s">
        <v>134</v>
      </c>
      <c r="D4182" s="527" t="n">
        <v>41.2</v>
      </c>
    </row>
    <row r="4183" customFormat="false" ht="15" hidden="false" customHeight="false" outlineLevel="0" collapsed="false">
      <c r="A4183" s="526" t="n">
        <v>92662</v>
      </c>
      <c r="B4183" s="526" t="s">
        <v>8663</v>
      </c>
      <c r="C4183" s="526" t="s">
        <v>134</v>
      </c>
      <c r="D4183" s="527" t="n">
        <v>41.57</v>
      </c>
    </row>
    <row r="4184" customFormat="false" ht="15" hidden="false" customHeight="false" outlineLevel="0" collapsed="false">
      <c r="A4184" s="526" t="n">
        <v>92663</v>
      </c>
      <c r="B4184" s="526" t="s">
        <v>8664</v>
      </c>
      <c r="C4184" s="526" t="s">
        <v>134</v>
      </c>
      <c r="D4184" s="527" t="n">
        <v>56.49</v>
      </c>
    </row>
    <row r="4185" customFormat="false" ht="15" hidden="false" customHeight="false" outlineLevel="0" collapsed="false">
      <c r="A4185" s="526" t="n">
        <v>92664</v>
      </c>
      <c r="B4185" s="526" t="s">
        <v>8665</v>
      </c>
      <c r="C4185" s="526" t="s">
        <v>134</v>
      </c>
      <c r="D4185" s="527" t="n">
        <v>56.46</v>
      </c>
    </row>
    <row r="4186" customFormat="false" ht="15" hidden="false" customHeight="false" outlineLevel="0" collapsed="false">
      <c r="A4186" s="526" t="n">
        <v>92665</v>
      </c>
      <c r="B4186" s="526" t="s">
        <v>8666</v>
      </c>
      <c r="C4186" s="526" t="s">
        <v>134</v>
      </c>
      <c r="D4186" s="527" t="n">
        <v>79.08</v>
      </c>
    </row>
    <row r="4187" customFormat="false" ht="15" hidden="false" customHeight="false" outlineLevel="0" collapsed="false">
      <c r="A4187" s="526" t="n">
        <v>92666</v>
      </c>
      <c r="B4187" s="526" t="s">
        <v>8667</v>
      </c>
      <c r="C4187" s="526" t="s">
        <v>134</v>
      </c>
      <c r="D4187" s="527" t="n">
        <v>90.55</v>
      </c>
    </row>
    <row r="4188" customFormat="false" ht="15" hidden="false" customHeight="false" outlineLevel="0" collapsed="false">
      <c r="A4188" s="526" t="n">
        <v>92667</v>
      </c>
      <c r="B4188" s="526" t="s">
        <v>8668</v>
      </c>
      <c r="C4188" s="526" t="s">
        <v>134</v>
      </c>
      <c r="D4188" s="527" t="n">
        <v>118.55</v>
      </c>
    </row>
    <row r="4189" customFormat="false" ht="15" hidden="false" customHeight="false" outlineLevel="0" collapsed="false">
      <c r="A4189" s="526" t="n">
        <v>92668</v>
      </c>
      <c r="B4189" s="526" t="s">
        <v>8669</v>
      </c>
      <c r="C4189" s="526" t="s">
        <v>134</v>
      </c>
      <c r="D4189" s="527" t="n">
        <v>128.76</v>
      </c>
    </row>
    <row r="4190" customFormat="false" ht="15" hidden="false" customHeight="false" outlineLevel="0" collapsed="false">
      <c r="A4190" s="526" t="n">
        <v>92669</v>
      </c>
      <c r="B4190" s="526" t="s">
        <v>8670</v>
      </c>
      <c r="C4190" s="526" t="s">
        <v>134</v>
      </c>
      <c r="D4190" s="527" t="n">
        <v>41.17</v>
      </c>
    </row>
    <row r="4191" customFormat="false" ht="15" hidden="false" customHeight="false" outlineLevel="0" collapsed="false">
      <c r="A4191" s="526" t="n">
        <v>92670</v>
      </c>
      <c r="B4191" s="526" t="s">
        <v>8671</v>
      </c>
      <c r="C4191" s="526" t="s">
        <v>134</v>
      </c>
      <c r="D4191" s="527" t="n">
        <v>38.43</v>
      </c>
    </row>
    <row r="4192" customFormat="false" ht="15" hidden="false" customHeight="false" outlineLevel="0" collapsed="false">
      <c r="A4192" s="526" t="n">
        <v>92671</v>
      </c>
      <c r="B4192" s="526" t="s">
        <v>8672</v>
      </c>
      <c r="C4192" s="526" t="s">
        <v>134</v>
      </c>
      <c r="D4192" s="527" t="n">
        <v>55.04</v>
      </c>
    </row>
    <row r="4193" customFormat="false" ht="15" hidden="false" customHeight="false" outlineLevel="0" collapsed="false">
      <c r="A4193" s="526" t="n">
        <v>92672</v>
      </c>
      <c r="B4193" s="526" t="s">
        <v>8673</v>
      </c>
      <c r="C4193" s="526" t="s">
        <v>134</v>
      </c>
      <c r="D4193" s="527" t="n">
        <v>49.59</v>
      </c>
    </row>
    <row r="4194" customFormat="false" ht="15" hidden="false" customHeight="false" outlineLevel="0" collapsed="false">
      <c r="A4194" s="526" t="n">
        <v>92673</v>
      </c>
      <c r="B4194" s="526" t="s">
        <v>8674</v>
      </c>
      <c r="C4194" s="526" t="s">
        <v>134</v>
      </c>
      <c r="D4194" s="527" t="n">
        <v>63.74</v>
      </c>
    </row>
    <row r="4195" customFormat="false" ht="15" hidden="false" customHeight="false" outlineLevel="0" collapsed="false">
      <c r="A4195" s="526" t="n">
        <v>92674</v>
      </c>
      <c r="B4195" s="526" t="s">
        <v>8675</v>
      </c>
      <c r="C4195" s="526" t="s">
        <v>134</v>
      </c>
      <c r="D4195" s="527" t="n">
        <v>59.98</v>
      </c>
    </row>
    <row r="4196" customFormat="false" ht="15" hidden="false" customHeight="false" outlineLevel="0" collapsed="false">
      <c r="A4196" s="526" t="n">
        <v>92675</v>
      </c>
      <c r="B4196" s="526" t="s">
        <v>8676</v>
      </c>
      <c r="C4196" s="526" t="s">
        <v>134</v>
      </c>
      <c r="D4196" s="527" t="n">
        <v>83.83</v>
      </c>
    </row>
    <row r="4197" customFormat="false" ht="15" hidden="false" customHeight="false" outlineLevel="0" collapsed="false">
      <c r="A4197" s="526" t="n">
        <v>92676</v>
      </c>
      <c r="B4197" s="526" t="s">
        <v>8677</v>
      </c>
      <c r="C4197" s="526" t="s">
        <v>134</v>
      </c>
      <c r="D4197" s="527" t="n">
        <v>81.28</v>
      </c>
    </row>
    <row r="4198" customFormat="false" ht="15" hidden="false" customHeight="false" outlineLevel="0" collapsed="false">
      <c r="A4198" s="526" t="n">
        <v>92677</v>
      </c>
      <c r="B4198" s="526" t="s">
        <v>8678</v>
      </c>
      <c r="C4198" s="526" t="s">
        <v>134</v>
      </c>
      <c r="D4198" s="527" t="n">
        <v>140.83</v>
      </c>
    </row>
    <row r="4199" customFormat="false" ht="15" hidden="false" customHeight="false" outlineLevel="0" collapsed="false">
      <c r="A4199" s="526" t="n">
        <v>92678</v>
      </c>
      <c r="B4199" s="526" t="s">
        <v>8679</v>
      </c>
      <c r="C4199" s="526" t="s">
        <v>134</v>
      </c>
      <c r="D4199" s="527" t="n">
        <v>129.6</v>
      </c>
    </row>
    <row r="4200" customFormat="false" ht="15" hidden="false" customHeight="false" outlineLevel="0" collapsed="false">
      <c r="A4200" s="526" t="n">
        <v>92679</v>
      </c>
      <c r="B4200" s="526" t="s">
        <v>8680</v>
      </c>
      <c r="C4200" s="526" t="s">
        <v>134</v>
      </c>
      <c r="D4200" s="527" t="n">
        <v>195.5</v>
      </c>
    </row>
    <row r="4201" customFormat="false" ht="15" hidden="false" customHeight="false" outlineLevel="0" collapsed="false">
      <c r="A4201" s="526" t="n">
        <v>92680</v>
      </c>
      <c r="B4201" s="526" t="s">
        <v>8681</v>
      </c>
      <c r="C4201" s="526" t="s">
        <v>134</v>
      </c>
      <c r="D4201" s="527" t="n">
        <v>173.86</v>
      </c>
    </row>
    <row r="4202" customFormat="false" ht="15" hidden="false" customHeight="false" outlineLevel="0" collapsed="false">
      <c r="A4202" s="526" t="n">
        <v>92681</v>
      </c>
      <c r="B4202" s="526" t="s">
        <v>8682</v>
      </c>
      <c r="C4202" s="526" t="s">
        <v>134</v>
      </c>
      <c r="D4202" s="527" t="n">
        <v>52.25</v>
      </c>
    </row>
    <row r="4203" customFormat="false" ht="15" hidden="false" customHeight="false" outlineLevel="0" collapsed="false">
      <c r="A4203" s="526" t="n">
        <v>92682</v>
      </c>
      <c r="B4203" s="526" t="s">
        <v>8683</v>
      </c>
      <c r="C4203" s="526" t="s">
        <v>134</v>
      </c>
      <c r="D4203" s="527" t="n">
        <v>66.72</v>
      </c>
    </row>
    <row r="4204" customFormat="false" ht="15" hidden="false" customHeight="false" outlineLevel="0" collapsed="false">
      <c r="A4204" s="526" t="n">
        <v>92683</v>
      </c>
      <c r="B4204" s="526" t="s">
        <v>8684</v>
      </c>
      <c r="C4204" s="526" t="s">
        <v>134</v>
      </c>
      <c r="D4204" s="527" t="n">
        <v>78.52</v>
      </c>
    </row>
    <row r="4205" customFormat="false" ht="15" hidden="false" customHeight="false" outlineLevel="0" collapsed="false">
      <c r="A4205" s="526" t="n">
        <v>92684</v>
      </c>
      <c r="B4205" s="526" t="s">
        <v>8685</v>
      </c>
      <c r="C4205" s="526" t="s">
        <v>134</v>
      </c>
      <c r="D4205" s="527" t="n">
        <v>108.25</v>
      </c>
    </row>
    <row r="4206" customFormat="false" ht="15" hidden="false" customHeight="false" outlineLevel="0" collapsed="false">
      <c r="A4206" s="526" t="n">
        <v>92685</v>
      </c>
      <c r="B4206" s="526" t="s">
        <v>8686</v>
      </c>
      <c r="C4206" s="526" t="s">
        <v>134</v>
      </c>
      <c r="D4206" s="527" t="n">
        <v>178.39</v>
      </c>
    </row>
    <row r="4207" customFormat="false" ht="15" hidden="false" customHeight="false" outlineLevel="0" collapsed="false">
      <c r="A4207" s="526" t="n">
        <v>92686</v>
      </c>
      <c r="B4207" s="526" t="s">
        <v>8687</v>
      </c>
      <c r="C4207" s="526" t="s">
        <v>134</v>
      </c>
      <c r="D4207" s="527" t="n">
        <v>229.68</v>
      </c>
    </row>
    <row r="4208" customFormat="false" ht="15" hidden="false" customHeight="false" outlineLevel="0" collapsed="false">
      <c r="A4208" s="526" t="n">
        <v>92692</v>
      </c>
      <c r="B4208" s="526" t="s">
        <v>636</v>
      </c>
      <c r="C4208" s="526" t="s">
        <v>134</v>
      </c>
      <c r="D4208" s="527" t="n">
        <v>14.44</v>
      </c>
    </row>
    <row r="4209" customFormat="false" ht="15" hidden="false" customHeight="false" outlineLevel="0" collapsed="false">
      <c r="A4209" s="526" t="n">
        <v>92693</v>
      </c>
      <c r="B4209" s="526" t="s">
        <v>8688</v>
      </c>
      <c r="C4209" s="526" t="s">
        <v>134</v>
      </c>
      <c r="D4209" s="527" t="n">
        <v>14.9</v>
      </c>
    </row>
    <row r="4210" customFormat="false" ht="15" hidden="false" customHeight="false" outlineLevel="0" collapsed="false">
      <c r="A4210" s="526" t="n">
        <v>92694</v>
      </c>
      <c r="B4210" s="526" t="s">
        <v>563</v>
      </c>
      <c r="C4210" s="526" t="s">
        <v>134</v>
      </c>
      <c r="D4210" s="527" t="n">
        <v>22.68</v>
      </c>
    </row>
    <row r="4211" customFormat="false" ht="15" hidden="false" customHeight="false" outlineLevel="0" collapsed="false">
      <c r="A4211" s="526" t="n">
        <v>92695</v>
      </c>
      <c r="B4211" s="526" t="s">
        <v>8689</v>
      </c>
      <c r="C4211" s="526" t="s">
        <v>134</v>
      </c>
      <c r="D4211" s="527" t="n">
        <v>23.14</v>
      </c>
    </row>
    <row r="4212" customFormat="false" ht="15" hidden="false" customHeight="false" outlineLevel="0" collapsed="false">
      <c r="A4212" s="526" t="n">
        <v>92696</v>
      </c>
      <c r="B4212" s="526" t="s">
        <v>8690</v>
      </c>
      <c r="C4212" s="526" t="s">
        <v>134</v>
      </c>
      <c r="D4212" s="527" t="n">
        <v>35.37</v>
      </c>
    </row>
    <row r="4213" customFormat="false" ht="15" hidden="false" customHeight="false" outlineLevel="0" collapsed="false">
      <c r="A4213" s="526" t="n">
        <v>92697</v>
      </c>
      <c r="B4213" s="526" t="s">
        <v>8691</v>
      </c>
      <c r="C4213" s="526" t="s">
        <v>134</v>
      </c>
      <c r="D4213" s="527" t="n">
        <v>37.43</v>
      </c>
    </row>
    <row r="4214" customFormat="false" ht="15" hidden="false" customHeight="false" outlineLevel="0" collapsed="false">
      <c r="A4214" s="526" t="n">
        <v>92698</v>
      </c>
      <c r="B4214" s="526" t="s">
        <v>8692</v>
      </c>
      <c r="C4214" s="526" t="s">
        <v>134</v>
      </c>
      <c r="D4214" s="527" t="n">
        <v>21.33</v>
      </c>
    </row>
    <row r="4215" customFormat="false" ht="15" hidden="false" customHeight="false" outlineLevel="0" collapsed="false">
      <c r="A4215" s="526" t="n">
        <v>92699</v>
      </c>
      <c r="B4215" s="526" t="s">
        <v>707</v>
      </c>
      <c r="C4215" s="526" t="s">
        <v>134</v>
      </c>
      <c r="D4215" s="527" t="n">
        <v>19.84</v>
      </c>
    </row>
    <row r="4216" customFormat="false" ht="15" hidden="false" customHeight="false" outlineLevel="0" collapsed="false">
      <c r="A4216" s="526" t="n">
        <v>92700</v>
      </c>
      <c r="B4216" s="526" t="s">
        <v>716</v>
      </c>
      <c r="C4216" s="526" t="s">
        <v>134</v>
      </c>
      <c r="D4216" s="527" t="n">
        <v>34.55</v>
      </c>
    </row>
    <row r="4217" customFormat="false" ht="15" hidden="false" customHeight="false" outlineLevel="0" collapsed="false">
      <c r="A4217" s="526" t="n">
        <v>92701</v>
      </c>
      <c r="B4217" s="526" t="s">
        <v>533</v>
      </c>
      <c r="C4217" s="526" t="s">
        <v>134</v>
      </c>
      <c r="D4217" s="527" t="n">
        <v>32.33</v>
      </c>
    </row>
    <row r="4218" customFormat="false" ht="15" hidden="false" customHeight="false" outlineLevel="0" collapsed="false">
      <c r="A4218" s="526" t="n">
        <v>92702</v>
      </c>
      <c r="B4218" s="526" t="s">
        <v>8693</v>
      </c>
      <c r="C4218" s="526" t="s">
        <v>134</v>
      </c>
      <c r="D4218" s="527" t="n">
        <v>53.73</v>
      </c>
    </row>
    <row r="4219" customFormat="false" ht="15" hidden="false" customHeight="false" outlineLevel="0" collapsed="false">
      <c r="A4219" s="526" t="n">
        <v>92703</v>
      </c>
      <c r="B4219" s="526" t="s">
        <v>8694</v>
      </c>
      <c r="C4219" s="526" t="s">
        <v>134</v>
      </c>
      <c r="D4219" s="527" t="n">
        <v>50.99</v>
      </c>
    </row>
    <row r="4220" customFormat="false" ht="15" hidden="false" customHeight="false" outlineLevel="0" collapsed="false">
      <c r="A4220" s="526" t="n">
        <v>92704</v>
      </c>
      <c r="B4220" s="526" t="s">
        <v>8695</v>
      </c>
      <c r="C4220" s="526" t="s">
        <v>134</v>
      </c>
      <c r="D4220" s="527" t="n">
        <v>26.74</v>
      </c>
    </row>
    <row r="4221" customFormat="false" ht="15" hidden="false" customHeight="false" outlineLevel="0" collapsed="false">
      <c r="A4221" s="526" t="n">
        <v>92705</v>
      </c>
      <c r="B4221" s="526" t="s">
        <v>701</v>
      </c>
      <c r="C4221" s="526" t="s">
        <v>134</v>
      </c>
      <c r="D4221" s="527" t="n">
        <v>42.65</v>
      </c>
    </row>
    <row r="4222" customFormat="false" ht="15" hidden="false" customHeight="false" outlineLevel="0" collapsed="false">
      <c r="A4222" s="526" t="n">
        <v>92706</v>
      </c>
      <c r="B4222" s="526" t="s">
        <v>8696</v>
      </c>
      <c r="C4222" s="526" t="s">
        <v>134</v>
      </c>
      <c r="D4222" s="527" t="n">
        <v>69</v>
      </c>
    </row>
    <row r="4223" customFormat="false" ht="15" hidden="false" customHeight="false" outlineLevel="0" collapsed="false">
      <c r="A4223" s="526" t="n">
        <v>92889</v>
      </c>
      <c r="B4223" s="526" t="s">
        <v>8697</v>
      </c>
      <c r="C4223" s="526" t="s">
        <v>134</v>
      </c>
      <c r="D4223" s="527" t="n">
        <v>143.97</v>
      </c>
    </row>
    <row r="4224" customFormat="false" ht="15" hidden="false" customHeight="false" outlineLevel="0" collapsed="false">
      <c r="A4224" s="526" t="n">
        <v>92890</v>
      </c>
      <c r="B4224" s="526" t="s">
        <v>514</v>
      </c>
      <c r="C4224" s="526" t="s">
        <v>134</v>
      </c>
      <c r="D4224" s="527" t="n">
        <v>221.14</v>
      </c>
    </row>
    <row r="4225" customFormat="false" ht="15" hidden="false" customHeight="false" outlineLevel="0" collapsed="false">
      <c r="A4225" s="526" t="n">
        <v>92891</v>
      </c>
      <c r="B4225" s="526" t="s">
        <v>369</v>
      </c>
      <c r="C4225" s="526" t="s">
        <v>134</v>
      </c>
      <c r="D4225" s="527" t="n">
        <v>327.16</v>
      </c>
    </row>
    <row r="4226" customFormat="false" ht="15" hidden="false" customHeight="false" outlineLevel="0" collapsed="false">
      <c r="A4226" s="526" t="n">
        <v>92892</v>
      </c>
      <c r="B4226" s="526" t="s">
        <v>683</v>
      </c>
      <c r="C4226" s="526" t="s">
        <v>134</v>
      </c>
      <c r="D4226" s="527" t="n">
        <v>59.97</v>
      </c>
    </row>
    <row r="4227" customFormat="false" ht="15" hidden="false" customHeight="false" outlineLevel="0" collapsed="false">
      <c r="A4227" s="526" t="n">
        <v>92893</v>
      </c>
      <c r="B4227" s="526" t="s">
        <v>664</v>
      </c>
      <c r="C4227" s="526" t="s">
        <v>134</v>
      </c>
      <c r="D4227" s="527" t="n">
        <v>87.04</v>
      </c>
    </row>
    <row r="4228" customFormat="false" ht="15" hidden="false" customHeight="false" outlineLevel="0" collapsed="false">
      <c r="A4228" s="526" t="n">
        <v>92894</v>
      </c>
      <c r="B4228" s="526" t="s">
        <v>8698</v>
      </c>
      <c r="C4228" s="526" t="s">
        <v>134</v>
      </c>
      <c r="D4228" s="527" t="n">
        <v>104.56</v>
      </c>
    </row>
    <row r="4229" customFormat="false" ht="15" hidden="false" customHeight="false" outlineLevel="0" collapsed="false">
      <c r="A4229" s="526" t="n">
        <v>92895</v>
      </c>
      <c r="B4229" s="526" t="s">
        <v>8699</v>
      </c>
      <c r="C4229" s="526" t="s">
        <v>134</v>
      </c>
      <c r="D4229" s="527" t="n">
        <v>143.93</v>
      </c>
    </row>
    <row r="4230" customFormat="false" ht="15" hidden="false" customHeight="false" outlineLevel="0" collapsed="false">
      <c r="A4230" s="526" t="n">
        <v>92896</v>
      </c>
      <c r="B4230" s="526" t="s">
        <v>8700</v>
      </c>
      <c r="C4230" s="526" t="s">
        <v>134</v>
      </c>
      <c r="D4230" s="527" t="n">
        <v>222.71</v>
      </c>
    </row>
    <row r="4231" customFormat="false" ht="15" hidden="false" customHeight="false" outlineLevel="0" collapsed="false">
      <c r="A4231" s="526" t="n">
        <v>92897</v>
      </c>
      <c r="B4231" s="526" t="s">
        <v>8701</v>
      </c>
      <c r="C4231" s="526" t="s">
        <v>134</v>
      </c>
      <c r="D4231" s="527" t="n">
        <v>330.39</v>
      </c>
    </row>
    <row r="4232" customFormat="false" ht="15" hidden="false" customHeight="false" outlineLevel="0" collapsed="false">
      <c r="A4232" s="526" t="n">
        <v>92898</v>
      </c>
      <c r="B4232" s="526" t="s">
        <v>8702</v>
      </c>
      <c r="C4232" s="526" t="s">
        <v>134</v>
      </c>
      <c r="D4232" s="527" t="n">
        <v>51.27</v>
      </c>
    </row>
    <row r="4233" customFormat="false" ht="15" hidden="false" customHeight="false" outlineLevel="0" collapsed="false">
      <c r="A4233" s="526" t="n">
        <v>92899</v>
      </c>
      <c r="B4233" s="526" t="s">
        <v>8703</v>
      </c>
      <c r="C4233" s="526" t="s">
        <v>134</v>
      </c>
      <c r="D4233" s="527" t="n">
        <v>77.15</v>
      </c>
    </row>
    <row r="4234" customFormat="false" ht="15" hidden="false" customHeight="false" outlineLevel="0" collapsed="false">
      <c r="A4234" s="526" t="n">
        <v>92900</v>
      </c>
      <c r="B4234" s="526" t="s">
        <v>8704</v>
      </c>
      <c r="C4234" s="526" t="s">
        <v>134</v>
      </c>
      <c r="D4234" s="527" t="n">
        <v>93.29</v>
      </c>
    </row>
    <row r="4235" customFormat="false" ht="15" hidden="false" customHeight="false" outlineLevel="0" collapsed="false">
      <c r="A4235" s="526" t="n">
        <v>92901</v>
      </c>
      <c r="B4235" s="526" t="s">
        <v>8705</v>
      </c>
      <c r="C4235" s="526" t="s">
        <v>134</v>
      </c>
      <c r="D4235" s="527" t="n">
        <v>130.95</v>
      </c>
    </row>
    <row r="4236" customFormat="false" ht="15" hidden="false" customHeight="false" outlineLevel="0" collapsed="false">
      <c r="A4236" s="526" t="n">
        <v>92902</v>
      </c>
      <c r="B4236" s="526" t="s">
        <v>8706</v>
      </c>
      <c r="C4236" s="526" t="s">
        <v>134</v>
      </c>
      <c r="D4236" s="527" t="n">
        <v>207.14</v>
      </c>
    </row>
    <row r="4237" customFormat="false" ht="15" hidden="false" customHeight="false" outlineLevel="0" collapsed="false">
      <c r="A4237" s="526" t="n">
        <v>92903</v>
      </c>
      <c r="B4237" s="526" t="s">
        <v>8707</v>
      </c>
      <c r="C4237" s="526" t="s">
        <v>134</v>
      </c>
      <c r="D4237" s="527" t="n">
        <v>312.3</v>
      </c>
    </row>
    <row r="4238" customFormat="false" ht="15" hidden="false" customHeight="false" outlineLevel="0" collapsed="false">
      <c r="A4238" s="526" t="n">
        <v>92904</v>
      </c>
      <c r="B4238" s="526" t="s">
        <v>8708</v>
      </c>
      <c r="C4238" s="526" t="s">
        <v>134</v>
      </c>
      <c r="D4238" s="527" t="n">
        <v>35.25</v>
      </c>
    </row>
    <row r="4239" customFormat="false" ht="15" hidden="false" customHeight="false" outlineLevel="0" collapsed="false">
      <c r="A4239" s="526" t="n">
        <v>92905</v>
      </c>
      <c r="B4239" s="526" t="s">
        <v>654</v>
      </c>
      <c r="C4239" s="526" t="s">
        <v>134</v>
      </c>
      <c r="D4239" s="527" t="n">
        <v>49.84</v>
      </c>
    </row>
    <row r="4240" customFormat="false" ht="15" hidden="false" customHeight="false" outlineLevel="0" collapsed="false">
      <c r="A4240" s="526" t="n">
        <v>92906</v>
      </c>
      <c r="B4240" s="526" t="s">
        <v>8709</v>
      </c>
      <c r="C4240" s="526" t="s">
        <v>134</v>
      </c>
      <c r="D4240" s="527" t="n">
        <v>59.6</v>
      </c>
    </row>
    <row r="4241" customFormat="false" ht="15" hidden="false" customHeight="false" outlineLevel="0" collapsed="false">
      <c r="A4241" s="526" t="n">
        <v>92907</v>
      </c>
      <c r="B4241" s="526" t="s">
        <v>8710</v>
      </c>
      <c r="C4241" s="526" t="s">
        <v>134</v>
      </c>
      <c r="D4241" s="527" t="n">
        <v>73.81</v>
      </c>
    </row>
    <row r="4242" customFormat="false" ht="15" hidden="false" customHeight="false" outlineLevel="0" collapsed="false">
      <c r="A4242" s="526" t="n">
        <v>92908</v>
      </c>
      <c r="B4242" s="526" t="s">
        <v>8711</v>
      </c>
      <c r="C4242" s="526" t="s">
        <v>134</v>
      </c>
      <c r="D4242" s="527" t="n">
        <v>73.81</v>
      </c>
    </row>
    <row r="4243" customFormat="false" ht="15" hidden="false" customHeight="false" outlineLevel="0" collapsed="false">
      <c r="A4243" s="526" t="n">
        <v>92909</v>
      </c>
      <c r="B4243" s="526" t="s">
        <v>8712</v>
      </c>
      <c r="C4243" s="526" t="s">
        <v>134</v>
      </c>
      <c r="D4243" s="527" t="n">
        <v>73.81</v>
      </c>
    </row>
    <row r="4244" customFormat="false" ht="15" hidden="false" customHeight="false" outlineLevel="0" collapsed="false">
      <c r="A4244" s="526" t="n">
        <v>92910</v>
      </c>
      <c r="B4244" s="526" t="s">
        <v>582</v>
      </c>
      <c r="C4244" s="526" t="s">
        <v>134</v>
      </c>
      <c r="D4244" s="527" t="n">
        <v>109.4</v>
      </c>
    </row>
    <row r="4245" customFormat="false" ht="15" hidden="false" customHeight="false" outlineLevel="0" collapsed="false">
      <c r="A4245" s="526" t="n">
        <v>92911</v>
      </c>
      <c r="B4245" s="526" t="s">
        <v>8713</v>
      </c>
      <c r="C4245" s="526" t="s">
        <v>134</v>
      </c>
      <c r="D4245" s="527" t="n">
        <v>109.4</v>
      </c>
    </row>
    <row r="4246" customFormat="false" ht="15" hidden="false" customHeight="false" outlineLevel="0" collapsed="false">
      <c r="A4246" s="526" t="n">
        <v>92912</v>
      </c>
      <c r="B4246" s="526" t="s">
        <v>8714</v>
      </c>
      <c r="C4246" s="526" t="s">
        <v>134</v>
      </c>
      <c r="D4246" s="527" t="n">
        <v>149.39</v>
      </c>
    </row>
    <row r="4247" customFormat="false" ht="15" hidden="false" customHeight="false" outlineLevel="0" collapsed="false">
      <c r="A4247" s="526" t="n">
        <v>92913</v>
      </c>
      <c r="B4247" s="526" t="s">
        <v>510</v>
      </c>
      <c r="C4247" s="526" t="s">
        <v>134</v>
      </c>
      <c r="D4247" s="527" t="n">
        <v>152.08</v>
      </c>
    </row>
    <row r="4248" customFormat="false" ht="15" hidden="false" customHeight="false" outlineLevel="0" collapsed="false">
      <c r="A4248" s="526" t="n">
        <v>92914</v>
      </c>
      <c r="B4248" s="526" t="s">
        <v>551</v>
      </c>
      <c r="C4248" s="526" t="s">
        <v>134</v>
      </c>
      <c r="D4248" s="527" t="n">
        <v>152.08</v>
      </c>
    </row>
    <row r="4249" customFormat="false" ht="15" hidden="false" customHeight="false" outlineLevel="0" collapsed="false">
      <c r="A4249" s="526" t="n">
        <v>92918</v>
      </c>
      <c r="B4249" s="526" t="s">
        <v>8715</v>
      </c>
      <c r="C4249" s="526" t="s">
        <v>134</v>
      </c>
      <c r="D4249" s="527" t="n">
        <v>37.63</v>
      </c>
    </row>
    <row r="4250" customFormat="false" ht="15" hidden="false" customHeight="false" outlineLevel="0" collapsed="false">
      <c r="A4250" s="526" t="n">
        <v>92920</v>
      </c>
      <c r="B4250" s="526" t="s">
        <v>669</v>
      </c>
      <c r="C4250" s="526" t="s">
        <v>134</v>
      </c>
      <c r="D4250" s="527" t="n">
        <v>37.92</v>
      </c>
    </row>
    <row r="4251" customFormat="false" ht="15" hidden="false" customHeight="false" outlineLevel="0" collapsed="false">
      <c r="A4251" s="526" t="n">
        <v>92925</v>
      </c>
      <c r="B4251" s="526" t="s">
        <v>8716</v>
      </c>
      <c r="C4251" s="526" t="s">
        <v>134</v>
      </c>
      <c r="D4251" s="527" t="n">
        <v>47.36</v>
      </c>
    </row>
    <row r="4252" customFormat="false" ht="15" hidden="false" customHeight="false" outlineLevel="0" collapsed="false">
      <c r="A4252" s="526" t="n">
        <v>92926</v>
      </c>
      <c r="B4252" s="526" t="s">
        <v>8717</v>
      </c>
      <c r="C4252" s="526" t="s">
        <v>134</v>
      </c>
      <c r="D4252" s="527" t="n">
        <v>47.35</v>
      </c>
    </row>
    <row r="4253" customFormat="false" ht="15" hidden="false" customHeight="false" outlineLevel="0" collapsed="false">
      <c r="A4253" s="526" t="n">
        <v>92927</v>
      </c>
      <c r="B4253" s="526" t="s">
        <v>697</v>
      </c>
      <c r="C4253" s="526" t="s">
        <v>134</v>
      </c>
      <c r="D4253" s="527" t="n">
        <v>47.35</v>
      </c>
    </row>
    <row r="4254" customFormat="false" ht="15" hidden="false" customHeight="false" outlineLevel="0" collapsed="false">
      <c r="A4254" s="526" t="n">
        <v>92928</v>
      </c>
      <c r="B4254" s="526" t="s">
        <v>8718</v>
      </c>
      <c r="C4254" s="526" t="s">
        <v>134</v>
      </c>
      <c r="D4254" s="527" t="n">
        <v>54.44</v>
      </c>
    </row>
    <row r="4255" customFormat="false" ht="15" hidden="false" customHeight="false" outlineLevel="0" collapsed="false">
      <c r="A4255" s="526" t="n">
        <v>92929</v>
      </c>
      <c r="B4255" s="526" t="s">
        <v>8719</v>
      </c>
      <c r="C4255" s="526" t="s">
        <v>134</v>
      </c>
      <c r="D4255" s="527" t="n">
        <v>54.44</v>
      </c>
    </row>
    <row r="4256" customFormat="false" ht="15" hidden="false" customHeight="false" outlineLevel="0" collapsed="false">
      <c r="A4256" s="526" t="n">
        <v>92930</v>
      </c>
      <c r="B4256" s="526" t="s">
        <v>8720</v>
      </c>
      <c r="C4256" s="526" t="s">
        <v>134</v>
      </c>
      <c r="D4256" s="527" t="n">
        <v>54.44</v>
      </c>
    </row>
    <row r="4257" customFormat="false" ht="15" hidden="false" customHeight="false" outlineLevel="0" collapsed="false">
      <c r="A4257" s="526" t="n">
        <v>92931</v>
      </c>
      <c r="B4257" s="526" t="s">
        <v>8721</v>
      </c>
      <c r="C4257" s="526" t="s">
        <v>134</v>
      </c>
      <c r="D4257" s="527" t="n">
        <v>73.77</v>
      </c>
    </row>
    <row r="4258" customFormat="false" ht="15" hidden="false" customHeight="false" outlineLevel="0" collapsed="false">
      <c r="A4258" s="526" t="n">
        <v>92932</v>
      </c>
      <c r="B4258" s="526" t="s">
        <v>8722</v>
      </c>
      <c r="C4258" s="526" t="s">
        <v>134</v>
      </c>
      <c r="D4258" s="527" t="n">
        <v>73.77</v>
      </c>
    </row>
    <row r="4259" customFormat="false" ht="15" hidden="false" customHeight="false" outlineLevel="0" collapsed="false">
      <c r="A4259" s="526" t="n">
        <v>92933</v>
      </c>
      <c r="B4259" s="526" t="s">
        <v>8723</v>
      </c>
      <c r="C4259" s="526" t="s">
        <v>134</v>
      </c>
      <c r="D4259" s="527" t="n">
        <v>73.77</v>
      </c>
    </row>
    <row r="4260" customFormat="false" ht="15" hidden="false" customHeight="false" outlineLevel="0" collapsed="false">
      <c r="A4260" s="526" t="n">
        <v>92934</v>
      </c>
      <c r="B4260" s="526" t="s">
        <v>8724</v>
      </c>
      <c r="C4260" s="526" t="s">
        <v>134</v>
      </c>
      <c r="D4260" s="527" t="n">
        <v>110.97</v>
      </c>
    </row>
    <row r="4261" customFormat="false" ht="15" hidden="false" customHeight="false" outlineLevel="0" collapsed="false">
      <c r="A4261" s="526" t="n">
        <v>92935</v>
      </c>
      <c r="B4261" s="526" t="s">
        <v>8725</v>
      </c>
      <c r="C4261" s="526" t="s">
        <v>134</v>
      </c>
      <c r="D4261" s="527" t="n">
        <v>110.97</v>
      </c>
    </row>
    <row r="4262" customFormat="false" ht="15" hidden="false" customHeight="false" outlineLevel="0" collapsed="false">
      <c r="A4262" s="526" t="n">
        <v>92936</v>
      </c>
      <c r="B4262" s="526" t="s">
        <v>8726</v>
      </c>
      <c r="C4262" s="526" t="s">
        <v>134</v>
      </c>
      <c r="D4262" s="527" t="n">
        <v>155.31</v>
      </c>
    </row>
    <row r="4263" customFormat="false" ht="15" hidden="false" customHeight="false" outlineLevel="0" collapsed="false">
      <c r="A4263" s="526" t="n">
        <v>92937</v>
      </c>
      <c r="B4263" s="526" t="s">
        <v>8727</v>
      </c>
      <c r="C4263" s="526" t="s">
        <v>134</v>
      </c>
      <c r="D4263" s="527" t="n">
        <v>155.31</v>
      </c>
    </row>
    <row r="4264" customFormat="false" ht="15" hidden="false" customHeight="false" outlineLevel="0" collapsed="false">
      <c r="A4264" s="526" t="n">
        <v>92938</v>
      </c>
      <c r="B4264" s="526" t="s">
        <v>8728</v>
      </c>
      <c r="C4264" s="526" t="s">
        <v>134</v>
      </c>
      <c r="D4264" s="527" t="n">
        <v>28.93</v>
      </c>
    </row>
    <row r="4265" customFormat="false" ht="15" hidden="false" customHeight="false" outlineLevel="0" collapsed="false">
      <c r="A4265" s="526" t="n">
        <v>92939</v>
      </c>
      <c r="B4265" s="526" t="s">
        <v>8729</v>
      </c>
      <c r="C4265" s="526" t="s">
        <v>134</v>
      </c>
      <c r="D4265" s="527" t="n">
        <v>29.22</v>
      </c>
    </row>
    <row r="4266" customFormat="false" ht="15" hidden="false" customHeight="false" outlineLevel="0" collapsed="false">
      <c r="A4266" s="526" t="n">
        <v>92940</v>
      </c>
      <c r="B4266" s="526" t="s">
        <v>8730</v>
      </c>
      <c r="C4266" s="526" t="s">
        <v>134</v>
      </c>
      <c r="D4266" s="527" t="n">
        <v>37.47</v>
      </c>
    </row>
    <row r="4267" customFormat="false" ht="15" hidden="false" customHeight="false" outlineLevel="0" collapsed="false">
      <c r="A4267" s="526" t="n">
        <v>92941</v>
      </c>
      <c r="B4267" s="526" t="s">
        <v>8731</v>
      </c>
      <c r="C4267" s="526" t="s">
        <v>134</v>
      </c>
      <c r="D4267" s="527" t="n">
        <v>37.46</v>
      </c>
    </row>
    <row r="4268" customFormat="false" ht="15" hidden="false" customHeight="false" outlineLevel="0" collapsed="false">
      <c r="A4268" s="526" t="n">
        <v>92942</v>
      </c>
      <c r="B4268" s="526" t="s">
        <v>8732</v>
      </c>
      <c r="C4268" s="526" t="s">
        <v>134</v>
      </c>
      <c r="D4268" s="527" t="n">
        <v>37.46</v>
      </c>
    </row>
    <row r="4269" customFormat="false" ht="15" hidden="false" customHeight="false" outlineLevel="0" collapsed="false">
      <c r="A4269" s="526" t="n">
        <v>92943</v>
      </c>
      <c r="B4269" s="526" t="s">
        <v>8733</v>
      </c>
      <c r="C4269" s="526" t="s">
        <v>134</v>
      </c>
      <c r="D4269" s="527" t="n">
        <v>43.17</v>
      </c>
    </row>
    <row r="4270" customFormat="false" ht="15" hidden="false" customHeight="false" outlineLevel="0" collapsed="false">
      <c r="A4270" s="526" t="n">
        <v>92944</v>
      </c>
      <c r="B4270" s="526" t="s">
        <v>8734</v>
      </c>
      <c r="C4270" s="526" t="s">
        <v>134</v>
      </c>
      <c r="D4270" s="527" t="n">
        <v>43.17</v>
      </c>
    </row>
    <row r="4271" customFormat="false" ht="15" hidden="false" customHeight="false" outlineLevel="0" collapsed="false">
      <c r="A4271" s="526" t="n">
        <v>92945</v>
      </c>
      <c r="B4271" s="526" t="s">
        <v>8735</v>
      </c>
      <c r="C4271" s="526" t="s">
        <v>134</v>
      </c>
      <c r="D4271" s="527" t="n">
        <v>43.17</v>
      </c>
    </row>
    <row r="4272" customFormat="false" ht="15" hidden="false" customHeight="false" outlineLevel="0" collapsed="false">
      <c r="A4272" s="526" t="n">
        <v>92946</v>
      </c>
      <c r="B4272" s="526" t="s">
        <v>8736</v>
      </c>
      <c r="C4272" s="526" t="s">
        <v>134</v>
      </c>
      <c r="D4272" s="527" t="n">
        <v>60.79</v>
      </c>
    </row>
    <row r="4273" customFormat="false" ht="15" hidden="false" customHeight="false" outlineLevel="0" collapsed="false">
      <c r="A4273" s="526" t="n">
        <v>92947</v>
      </c>
      <c r="B4273" s="526" t="s">
        <v>8737</v>
      </c>
      <c r="C4273" s="526" t="s">
        <v>134</v>
      </c>
      <c r="D4273" s="527" t="n">
        <v>60.79</v>
      </c>
    </row>
    <row r="4274" customFormat="false" ht="15" hidden="false" customHeight="false" outlineLevel="0" collapsed="false">
      <c r="A4274" s="526" t="n">
        <v>92948</v>
      </c>
      <c r="B4274" s="526" t="s">
        <v>8738</v>
      </c>
      <c r="C4274" s="526" t="s">
        <v>134</v>
      </c>
      <c r="D4274" s="527" t="n">
        <v>60.79</v>
      </c>
    </row>
    <row r="4275" customFormat="false" ht="15" hidden="false" customHeight="false" outlineLevel="0" collapsed="false">
      <c r="A4275" s="526" t="n">
        <v>92949</v>
      </c>
      <c r="B4275" s="526" t="s">
        <v>8739</v>
      </c>
      <c r="C4275" s="526" t="s">
        <v>134</v>
      </c>
      <c r="D4275" s="527" t="n">
        <v>95.4</v>
      </c>
    </row>
    <row r="4276" customFormat="false" ht="15" hidden="false" customHeight="false" outlineLevel="0" collapsed="false">
      <c r="A4276" s="526" t="n">
        <v>92950</v>
      </c>
      <c r="B4276" s="526" t="s">
        <v>8740</v>
      </c>
      <c r="C4276" s="526" t="s">
        <v>134</v>
      </c>
      <c r="D4276" s="527" t="n">
        <v>95.4</v>
      </c>
    </row>
    <row r="4277" customFormat="false" ht="15" hidden="false" customHeight="false" outlineLevel="0" collapsed="false">
      <c r="A4277" s="526" t="n">
        <v>92951</v>
      </c>
      <c r="B4277" s="526" t="s">
        <v>8741</v>
      </c>
      <c r="C4277" s="526" t="s">
        <v>134</v>
      </c>
      <c r="D4277" s="527" t="n">
        <v>137.22</v>
      </c>
    </row>
    <row r="4278" customFormat="false" ht="15" hidden="false" customHeight="false" outlineLevel="0" collapsed="false">
      <c r="A4278" s="526" t="n">
        <v>92952</v>
      </c>
      <c r="B4278" s="526" t="s">
        <v>8742</v>
      </c>
      <c r="C4278" s="526" t="s">
        <v>134</v>
      </c>
      <c r="D4278" s="527" t="n">
        <v>137.22</v>
      </c>
    </row>
    <row r="4279" customFormat="false" ht="15" hidden="false" customHeight="false" outlineLevel="0" collapsed="false">
      <c r="A4279" s="526" t="n">
        <v>92953</v>
      </c>
      <c r="B4279" s="526" t="s">
        <v>693</v>
      </c>
      <c r="C4279" s="526" t="s">
        <v>134</v>
      </c>
      <c r="D4279" s="527" t="n">
        <v>24.63</v>
      </c>
    </row>
    <row r="4280" customFormat="false" ht="15" hidden="false" customHeight="false" outlineLevel="0" collapsed="false">
      <c r="A4280" s="526" t="n">
        <v>93050</v>
      </c>
      <c r="B4280" s="526" t="s">
        <v>8743</v>
      </c>
      <c r="C4280" s="526" t="s">
        <v>134</v>
      </c>
      <c r="D4280" s="527" t="n">
        <v>11.85</v>
      </c>
    </row>
    <row r="4281" customFormat="false" ht="15" hidden="false" customHeight="false" outlineLevel="0" collapsed="false">
      <c r="A4281" s="526" t="n">
        <v>93052</v>
      </c>
      <c r="B4281" s="526" t="s">
        <v>8744</v>
      </c>
      <c r="C4281" s="526" t="s">
        <v>134</v>
      </c>
      <c r="D4281" s="527" t="n">
        <v>568.17</v>
      </c>
    </row>
    <row r="4282" customFormat="false" ht="15" hidden="false" customHeight="false" outlineLevel="0" collapsed="false">
      <c r="A4282" s="526" t="n">
        <v>93054</v>
      </c>
      <c r="B4282" s="526" t="s">
        <v>8745</v>
      </c>
      <c r="C4282" s="526" t="s">
        <v>134</v>
      </c>
      <c r="D4282" s="527" t="n">
        <v>23.86</v>
      </c>
    </row>
    <row r="4283" customFormat="false" ht="15" hidden="false" customHeight="false" outlineLevel="0" collapsed="false">
      <c r="A4283" s="526" t="n">
        <v>93055</v>
      </c>
      <c r="B4283" s="526" t="s">
        <v>8746</v>
      </c>
      <c r="C4283" s="526" t="s">
        <v>134</v>
      </c>
      <c r="D4283" s="527" t="n">
        <v>48.69</v>
      </c>
    </row>
    <row r="4284" customFormat="false" ht="15" hidden="false" customHeight="false" outlineLevel="0" collapsed="false">
      <c r="A4284" s="526" t="n">
        <v>93056</v>
      </c>
      <c r="B4284" s="526" t="s">
        <v>8747</v>
      </c>
      <c r="C4284" s="526" t="s">
        <v>134</v>
      </c>
      <c r="D4284" s="527" t="n">
        <v>17.83</v>
      </c>
    </row>
    <row r="4285" customFormat="false" ht="15" hidden="false" customHeight="false" outlineLevel="0" collapsed="false">
      <c r="A4285" s="526" t="n">
        <v>93057</v>
      </c>
      <c r="B4285" s="526" t="s">
        <v>8748</v>
      </c>
      <c r="C4285" s="526" t="s">
        <v>134</v>
      </c>
      <c r="D4285" s="527" t="n">
        <v>14.79</v>
      </c>
    </row>
    <row r="4286" customFormat="false" ht="15" hidden="false" customHeight="false" outlineLevel="0" collapsed="false">
      <c r="A4286" s="526" t="n">
        <v>93058</v>
      </c>
      <c r="B4286" s="526" t="s">
        <v>8749</v>
      </c>
      <c r="C4286" s="526" t="s">
        <v>134</v>
      </c>
      <c r="D4286" s="527" t="n">
        <v>624.99</v>
      </c>
    </row>
    <row r="4287" customFormat="false" ht="15" hidden="false" customHeight="false" outlineLevel="0" collapsed="false">
      <c r="A4287" s="526" t="n">
        <v>93059</v>
      </c>
      <c r="B4287" s="526" t="s">
        <v>8750</v>
      </c>
      <c r="C4287" s="526" t="s">
        <v>134</v>
      </c>
      <c r="D4287" s="527" t="n">
        <v>31.44</v>
      </c>
    </row>
    <row r="4288" customFormat="false" ht="15" hidden="false" customHeight="false" outlineLevel="0" collapsed="false">
      <c r="A4288" s="526" t="n">
        <v>93060</v>
      </c>
      <c r="B4288" s="526" t="s">
        <v>8751</v>
      </c>
      <c r="C4288" s="526" t="s">
        <v>134</v>
      </c>
      <c r="D4288" s="527" t="n">
        <v>85.57</v>
      </c>
    </row>
    <row r="4289" customFormat="false" ht="15" hidden="false" customHeight="false" outlineLevel="0" collapsed="false">
      <c r="A4289" s="526" t="n">
        <v>93061</v>
      </c>
      <c r="B4289" s="526" t="s">
        <v>8752</v>
      </c>
      <c r="C4289" s="526" t="s">
        <v>134</v>
      </c>
      <c r="D4289" s="527" t="n">
        <v>34.17</v>
      </c>
    </row>
    <row r="4290" customFormat="false" ht="15" hidden="false" customHeight="false" outlineLevel="0" collapsed="false">
      <c r="A4290" s="526" t="n">
        <v>93062</v>
      </c>
      <c r="B4290" s="526" t="s">
        <v>8753</v>
      </c>
      <c r="C4290" s="526" t="s">
        <v>134</v>
      </c>
      <c r="D4290" s="527" t="n">
        <v>28.78</v>
      </c>
    </row>
    <row r="4291" customFormat="false" ht="15" hidden="false" customHeight="false" outlineLevel="0" collapsed="false">
      <c r="A4291" s="526" t="n">
        <v>93063</v>
      </c>
      <c r="B4291" s="526" t="s">
        <v>8754</v>
      </c>
      <c r="C4291" s="526" t="s">
        <v>134</v>
      </c>
      <c r="D4291" s="527" t="n">
        <v>716.11</v>
      </c>
    </row>
    <row r="4292" customFormat="false" ht="15" hidden="false" customHeight="false" outlineLevel="0" collapsed="false">
      <c r="A4292" s="526" t="n">
        <v>93064</v>
      </c>
      <c r="B4292" s="526" t="s">
        <v>8755</v>
      </c>
      <c r="C4292" s="526" t="s">
        <v>134</v>
      </c>
      <c r="D4292" s="527" t="n">
        <v>52.7</v>
      </c>
    </row>
    <row r="4293" customFormat="false" ht="15" hidden="false" customHeight="false" outlineLevel="0" collapsed="false">
      <c r="A4293" s="526" t="n">
        <v>93065</v>
      </c>
      <c r="B4293" s="526" t="s">
        <v>8756</v>
      </c>
      <c r="C4293" s="526" t="s">
        <v>134</v>
      </c>
      <c r="D4293" s="527" t="n">
        <v>47.32</v>
      </c>
    </row>
    <row r="4294" customFormat="false" ht="15" hidden="false" customHeight="false" outlineLevel="0" collapsed="false">
      <c r="A4294" s="526" t="n">
        <v>93066</v>
      </c>
      <c r="B4294" s="526" t="s">
        <v>8757</v>
      </c>
      <c r="C4294" s="526" t="s">
        <v>134</v>
      </c>
      <c r="D4294" s="527" t="n">
        <v>898.72</v>
      </c>
    </row>
    <row r="4295" customFormat="false" ht="15" hidden="false" customHeight="false" outlineLevel="0" collapsed="false">
      <c r="A4295" s="526" t="n">
        <v>93067</v>
      </c>
      <c r="B4295" s="526" t="s">
        <v>8758</v>
      </c>
      <c r="C4295" s="526" t="s">
        <v>134</v>
      </c>
      <c r="D4295" s="527" t="n">
        <v>78.57</v>
      </c>
    </row>
    <row r="4296" customFormat="false" ht="15" hidden="false" customHeight="false" outlineLevel="0" collapsed="false">
      <c r="A4296" s="526" t="n">
        <v>93068</v>
      </c>
      <c r="B4296" s="526" t="s">
        <v>8759</v>
      </c>
      <c r="C4296" s="526" t="s">
        <v>134</v>
      </c>
      <c r="D4296" s="527" t="n">
        <v>66.77</v>
      </c>
    </row>
    <row r="4297" customFormat="false" ht="15" hidden="false" customHeight="false" outlineLevel="0" collapsed="false">
      <c r="A4297" s="526" t="n">
        <v>93069</v>
      </c>
      <c r="B4297" s="526" t="s">
        <v>8760</v>
      </c>
      <c r="C4297" s="526" t="s">
        <v>134</v>
      </c>
      <c r="D4297" s="528" t="n">
        <v>1245.85</v>
      </c>
    </row>
    <row r="4298" customFormat="false" ht="15" hidden="false" customHeight="false" outlineLevel="0" collapsed="false">
      <c r="A4298" s="526" t="n">
        <v>93070</v>
      </c>
      <c r="B4298" s="526" t="s">
        <v>8761</v>
      </c>
      <c r="C4298" s="526" t="s">
        <v>134</v>
      </c>
      <c r="D4298" s="527" t="n">
        <v>199.87</v>
      </c>
    </row>
    <row r="4299" customFormat="false" ht="15" hidden="false" customHeight="false" outlineLevel="0" collapsed="false">
      <c r="A4299" s="526" t="n">
        <v>93071</v>
      </c>
      <c r="B4299" s="526" t="s">
        <v>8762</v>
      </c>
      <c r="C4299" s="526" t="s">
        <v>134</v>
      </c>
      <c r="D4299" s="527" t="n">
        <v>183.77</v>
      </c>
    </row>
    <row r="4300" customFormat="false" ht="15" hidden="false" customHeight="false" outlineLevel="0" collapsed="false">
      <c r="A4300" s="526" t="n">
        <v>93072</v>
      </c>
      <c r="B4300" s="526" t="s">
        <v>8763</v>
      </c>
      <c r="C4300" s="526" t="s">
        <v>134</v>
      </c>
      <c r="D4300" s="528" t="n">
        <v>1644.3</v>
      </c>
    </row>
    <row r="4301" customFormat="false" ht="15" hidden="false" customHeight="false" outlineLevel="0" collapsed="false">
      <c r="A4301" s="526" t="n">
        <v>93074</v>
      </c>
      <c r="B4301" s="526" t="s">
        <v>8764</v>
      </c>
      <c r="C4301" s="526" t="s">
        <v>134</v>
      </c>
      <c r="D4301" s="527" t="n">
        <v>13.5</v>
      </c>
    </row>
    <row r="4302" customFormat="false" ht="15" hidden="false" customHeight="false" outlineLevel="0" collapsed="false">
      <c r="A4302" s="526" t="n">
        <v>93075</v>
      </c>
      <c r="B4302" s="526" t="s">
        <v>8765</v>
      </c>
      <c r="C4302" s="526" t="s">
        <v>134</v>
      </c>
      <c r="D4302" s="527" t="n">
        <v>20.71</v>
      </c>
    </row>
    <row r="4303" customFormat="false" ht="15" hidden="false" customHeight="false" outlineLevel="0" collapsed="false">
      <c r="A4303" s="526" t="n">
        <v>93076</v>
      </c>
      <c r="B4303" s="526" t="s">
        <v>8766</v>
      </c>
      <c r="C4303" s="526" t="s">
        <v>134</v>
      </c>
      <c r="D4303" s="527" t="n">
        <v>22.04</v>
      </c>
    </row>
    <row r="4304" customFormat="false" ht="15" hidden="false" customHeight="false" outlineLevel="0" collapsed="false">
      <c r="A4304" s="526" t="n">
        <v>93077</v>
      </c>
      <c r="B4304" s="526" t="s">
        <v>8767</v>
      </c>
      <c r="C4304" s="526" t="s">
        <v>134</v>
      </c>
      <c r="D4304" s="527" t="n">
        <v>29.55</v>
      </c>
    </row>
    <row r="4305" customFormat="false" ht="15" hidden="false" customHeight="false" outlineLevel="0" collapsed="false">
      <c r="A4305" s="526" t="n">
        <v>93078</v>
      </c>
      <c r="B4305" s="526" t="s">
        <v>8768</v>
      </c>
      <c r="C4305" s="526" t="s">
        <v>134</v>
      </c>
      <c r="D4305" s="527" t="n">
        <v>33.21</v>
      </c>
    </row>
    <row r="4306" customFormat="false" ht="15" hidden="false" customHeight="false" outlineLevel="0" collapsed="false">
      <c r="A4306" s="526" t="n">
        <v>93079</v>
      </c>
      <c r="B4306" s="526" t="s">
        <v>8769</v>
      </c>
      <c r="C4306" s="526" t="s">
        <v>134</v>
      </c>
      <c r="D4306" s="527" t="n">
        <v>31</v>
      </c>
    </row>
    <row r="4307" customFormat="false" ht="15" hidden="false" customHeight="false" outlineLevel="0" collapsed="false">
      <c r="A4307" s="526" t="n">
        <v>93080</v>
      </c>
      <c r="B4307" s="526" t="s">
        <v>8770</v>
      </c>
      <c r="C4307" s="526" t="s">
        <v>134</v>
      </c>
      <c r="D4307" s="527" t="n">
        <v>8.77</v>
      </c>
    </row>
    <row r="4308" customFormat="false" ht="15" hidden="false" customHeight="false" outlineLevel="0" collapsed="false">
      <c r="A4308" s="526" t="n">
        <v>93081</v>
      </c>
      <c r="B4308" s="526" t="s">
        <v>8771</v>
      </c>
      <c r="C4308" s="526" t="s">
        <v>134</v>
      </c>
      <c r="D4308" s="527" t="n">
        <v>19.65</v>
      </c>
    </row>
    <row r="4309" customFormat="false" ht="15" hidden="false" customHeight="false" outlineLevel="0" collapsed="false">
      <c r="A4309" s="526" t="n">
        <v>93082</v>
      </c>
      <c r="B4309" s="526" t="s">
        <v>8772</v>
      </c>
      <c r="C4309" s="526" t="s">
        <v>134</v>
      </c>
      <c r="D4309" s="527" t="n">
        <v>25.53</v>
      </c>
    </row>
    <row r="4310" customFormat="false" ht="15" hidden="false" customHeight="false" outlineLevel="0" collapsed="false">
      <c r="A4310" s="526" t="n">
        <v>93083</v>
      </c>
      <c r="B4310" s="526" t="s">
        <v>8773</v>
      </c>
      <c r="C4310" s="526" t="s">
        <v>134</v>
      </c>
      <c r="D4310" s="527" t="n">
        <v>491.65</v>
      </c>
    </row>
    <row r="4311" customFormat="false" ht="15" hidden="false" customHeight="false" outlineLevel="0" collapsed="false">
      <c r="A4311" s="526" t="n">
        <v>93084</v>
      </c>
      <c r="B4311" s="526" t="s">
        <v>8774</v>
      </c>
      <c r="C4311" s="526" t="s">
        <v>134</v>
      </c>
      <c r="D4311" s="527" t="n">
        <v>14.46</v>
      </c>
    </row>
    <row r="4312" customFormat="false" ht="15" hidden="false" customHeight="false" outlineLevel="0" collapsed="false">
      <c r="A4312" s="526" t="n">
        <v>93085</v>
      </c>
      <c r="B4312" s="526" t="s">
        <v>8775</v>
      </c>
      <c r="C4312" s="526" t="s">
        <v>134</v>
      </c>
      <c r="D4312" s="527" t="n">
        <v>15.25</v>
      </c>
    </row>
    <row r="4313" customFormat="false" ht="15" hidden="false" customHeight="false" outlineLevel="0" collapsed="false">
      <c r="A4313" s="526" t="n">
        <v>93086</v>
      </c>
      <c r="B4313" s="526" t="s">
        <v>8776</v>
      </c>
      <c r="C4313" s="526" t="s">
        <v>134</v>
      </c>
      <c r="D4313" s="527" t="n">
        <v>570.78</v>
      </c>
    </row>
    <row r="4314" customFormat="false" ht="15" hidden="false" customHeight="false" outlineLevel="0" collapsed="false">
      <c r="A4314" s="526" t="n">
        <v>93087</v>
      </c>
      <c r="B4314" s="526" t="s">
        <v>8777</v>
      </c>
      <c r="C4314" s="526" t="s">
        <v>134</v>
      </c>
      <c r="D4314" s="527" t="n">
        <v>20.57</v>
      </c>
    </row>
    <row r="4315" customFormat="false" ht="15" hidden="false" customHeight="false" outlineLevel="0" collapsed="false">
      <c r="A4315" s="526" t="n">
        <v>93088</v>
      </c>
      <c r="B4315" s="526" t="s">
        <v>8778</v>
      </c>
      <c r="C4315" s="526" t="s">
        <v>134</v>
      </c>
      <c r="D4315" s="527" t="n">
        <v>25.5</v>
      </c>
    </row>
    <row r="4316" customFormat="false" ht="15" hidden="false" customHeight="false" outlineLevel="0" collapsed="false">
      <c r="A4316" s="526" t="n">
        <v>93089</v>
      </c>
      <c r="B4316" s="526" t="s">
        <v>8779</v>
      </c>
      <c r="C4316" s="526" t="s">
        <v>134</v>
      </c>
      <c r="D4316" s="527" t="n">
        <v>51.3</v>
      </c>
    </row>
    <row r="4317" customFormat="false" ht="15" hidden="false" customHeight="false" outlineLevel="0" collapsed="false">
      <c r="A4317" s="526" t="n">
        <v>93090</v>
      </c>
      <c r="B4317" s="526" t="s">
        <v>8780</v>
      </c>
      <c r="C4317" s="526" t="s">
        <v>134</v>
      </c>
      <c r="D4317" s="527" t="n">
        <v>20.24</v>
      </c>
    </row>
    <row r="4318" customFormat="false" ht="15" hidden="false" customHeight="false" outlineLevel="0" collapsed="false">
      <c r="A4318" s="526" t="n">
        <v>93091</v>
      </c>
      <c r="B4318" s="526" t="s">
        <v>8781</v>
      </c>
      <c r="C4318" s="526" t="s">
        <v>134</v>
      </c>
      <c r="D4318" s="527" t="n">
        <v>17.29</v>
      </c>
    </row>
    <row r="4319" customFormat="false" ht="15" hidden="false" customHeight="false" outlineLevel="0" collapsed="false">
      <c r="A4319" s="526" t="n">
        <v>93092</v>
      </c>
      <c r="B4319" s="526" t="s">
        <v>8782</v>
      </c>
      <c r="C4319" s="526" t="s">
        <v>134</v>
      </c>
      <c r="D4319" s="527" t="n">
        <v>627.4</v>
      </c>
    </row>
    <row r="4320" customFormat="false" ht="15" hidden="false" customHeight="false" outlineLevel="0" collapsed="false">
      <c r="A4320" s="526" t="n">
        <v>93093</v>
      </c>
      <c r="B4320" s="526" t="s">
        <v>8783</v>
      </c>
      <c r="C4320" s="526" t="s">
        <v>134</v>
      </c>
      <c r="D4320" s="527" t="n">
        <v>32.65</v>
      </c>
    </row>
    <row r="4321" customFormat="false" ht="15" hidden="false" customHeight="false" outlineLevel="0" collapsed="false">
      <c r="A4321" s="526" t="n">
        <v>93094</v>
      </c>
      <c r="B4321" s="526" t="s">
        <v>8784</v>
      </c>
      <c r="C4321" s="526" t="s">
        <v>134</v>
      </c>
      <c r="D4321" s="527" t="n">
        <v>87.98</v>
      </c>
    </row>
    <row r="4322" customFormat="false" ht="15" hidden="false" customHeight="false" outlineLevel="0" collapsed="false">
      <c r="A4322" s="526" t="n">
        <v>93097</v>
      </c>
      <c r="B4322" s="526" t="s">
        <v>8785</v>
      </c>
      <c r="C4322" s="526" t="s">
        <v>134</v>
      </c>
      <c r="D4322" s="527" t="n">
        <v>13.74</v>
      </c>
    </row>
    <row r="4323" customFormat="false" ht="15" hidden="false" customHeight="false" outlineLevel="0" collapsed="false">
      <c r="A4323" s="526" t="n">
        <v>93098</v>
      </c>
      <c r="B4323" s="526" t="s">
        <v>8786</v>
      </c>
      <c r="C4323" s="526" t="s">
        <v>134</v>
      </c>
      <c r="D4323" s="527" t="n">
        <v>20.83</v>
      </c>
    </row>
    <row r="4324" customFormat="false" ht="15" hidden="false" customHeight="false" outlineLevel="0" collapsed="false">
      <c r="A4324" s="526" t="n">
        <v>93099</v>
      </c>
      <c r="B4324" s="526" t="s">
        <v>8787</v>
      </c>
      <c r="C4324" s="526" t="s">
        <v>134</v>
      </c>
      <c r="D4324" s="527" t="n">
        <v>24.92</v>
      </c>
    </row>
    <row r="4325" customFormat="false" ht="15" hidden="false" customHeight="false" outlineLevel="0" collapsed="false">
      <c r="A4325" s="526" t="n">
        <v>93100</v>
      </c>
      <c r="B4325" s="526" t="s">
        <v>8788</v>
      </c>
      <c r="C4325" s="526" t="s">
        <v>134</v>
      </c>
      <c r="D4325" s="527" t="n">
        <v>30.98</v>
      </c>
    </row>
    <row r="4326" customFormat="false" ht="15" hidden="false" customHeight="false" outlineLevel="0" collapsed="false">
      <c r="A4326" s="526" t="n">
        <v>93101</v>
      </c>
      <c r="B4326" s="526" t="s">
        <v>8789</v>
      </c>
      <c r="C4326" s="526" t="s">
        <v>134</v>
      </c>
      <c r="D4326" s="527" t="n">
        <v>34.65</v>
      </c>
    </row>
    <row r="4327" customFormat="false" ht="15" hidden="false" customHeight="false" outlineLevel="0" collapsed="false">
      <c r="A4327" s="526" t="n">
        <v>93102</v>
      </c>
      <c r="B4327" s="526" t="s">
        <v>8790</v>
      </c>
      <c r="C4327" s="526" t="s">
        <v>134</v>
      </c>
      <c r="D4327" s="527" t="n">
        <v>36.13</v>
      </c>
    </row>
    <row r="4328" customFormat="false" ht="15" hidden="false" customHeight="false" outlineLevel="0" collapsed="false">
      <c r="A4328" s="526" t="n">
        <v>93103</v>
      </c>
      <c r="B4328" s="526" t="s">
        <v>8791</v>
      </c>
      <c r="C4328" s="526" t="s">
        <v>134</v>
      </c>
      <c r="D4328" s="527" t="n">
        <v>8.93</v>
      </c>
    </row>
    <row r="4329" customFormat="false" ht="15" hidden="false" customHeight="false" outlineLevel="0" collapsed="false">
      <c r="A4329" s="526" t="n">
        <v>93104</v>
      </c>
      <c r="B4329" s="526" t="s">
        <v>8792</v>
      </c>
      <c r="C4329" s="526" t="s">
        <v>134</v>
      </c>
      <c r="D4329" s="527" t="n">
        <v>19.74</v>
      </c>
    </row>
    <row r="4330" customFormat="false" ht="15" hidden="false" customHeight="false" outlineLevel="0" collapsed="false">
      <c r="A4330" s="526" t="n">
        <v>93105</v>
      </c>
      <c r="B4330" s="526" t="s">
        <v>8793</v>
      </c>
      <c r="C4330" s="526" t="s">
        <v>134</v>
      </c>
      <c r="D4330" s="527" t="n">
        <v>25.69</v>
      </c>
    </row>
    <row r="4331" customFormat="false" ht="15" hidden="false" customHeight="false" outlineLevel="0" collapsed="false">
      <c r="A4331" s="526" t="n">
        <v>93106</v>
      </c>
      <c r="B4331" s="526" t="s">
        <v>8794</v>
      </c>
      <c r="C4331" s="526" t="s">
        <v>134</v>
      </c>
      <c r="D4331" s="527" t="n">
        <v>491.81</v>
      </c>
    </row>
    <row r="4332" customFormat="false" ht="15" hidden="false" customHeight="false" outlineLevel="0" collapsed="false">
      <c r="A4332" s="526" t="n">
        <v>93107</v>
      </c>
      <c r="B4332" s="526" t="s">
        <v>8795</v>
      </c>
      <c r="C4332" s="526" t="s">
        <v>134</v>
      </c>
      <c r="D4332" s="527" t="n">
        <v>16.39</v>
      </c>
    </row>
    <row r="4333" customFormat="false" ht="15" hidden="false" customHeight="false" outlineLevel="0" collapsed="false">
      <c r="A4333" s="526" t="n">
        <v>93108</v>
      </c>
      <c r="B4333" s="526" t="s">
        <v>8796</v>
      </c>
      <c r="C4333" s="526" t="s">
        <v>134</v>
      </c>
      <c r="D4333" s="527" t="n">
        <v>13.82</v>
      </c>
    </row>
    <row r="4334" customFormat="false" ht="15" hidden="false" customHeight="false" outlineLevel="0" collapsed="false">
      <c r="A4334" s="526" t="n">
        <v>93109</v>
      </c>
      <c r="B4334" s="526" t="s">
        <v>8797</v>
      </c>
      <c r="C4334" s="526" t="s">
        <v>134</v>
      </c>
      <c r="D4334" s="527" t="n">
        <v>572.71</v>
      </c>
    </row>
    <row r="4335" customFormat="false" ht="15" hidden="false" customHeight="false" outlineLevel="0" collapsed="false">
      <c r="A4335" s="526" t="n">
        <v>93110</v>
      </c>
      <c r="B4335" s="526" t="s">
        <v>8798</v>
      </c>
      <c r="C4335" s="526" t="s">
        <v>134</v>
      </c>
      <c r="D4335" s="527" t="n">
        <v>21.53</v>
      </c>
    </row>
    <row r="4336" customFormat="false" ht="15" hidden="false" customHeight="false" outlineLevel="0" collapsed="false">
      <c r="A4336" s="526" t="n">
        <v>93111</v>
      </c>
      <c r="B4336" s="526" t="s">
        <v>8799</v>
      </c>
      <c r="C4336" s="526" t="s">
        <v>134</v>
      </c>
      <c r="D4336" s="527" t="n">
        <v>26.13</v>
      </c>
    </row>
    <row r="4337" customFormat="false" ht="15" hidden="false" customHeight="false" outlineLevel="0" collapsed="false">
      <c r="A4337" s="526" t="n">
        <v>93112</v>
      </c>
      <c r="B4337" s="526" t="s">
        <v>8800</v>
      </c>
      <c r="C4337" s="526" t="s">
        <v>134</v>
      </c>
      <c r="D4337" s="527" t="n">
        <v>53.23</v>
      </c>
    </row>
    <row r="4338" customFormat="false" ht="15" hidden="false" customHeight="false" outlineLevel="0" collapsed="false">
      <c r="A4338" s="526" t="n">
        <v>93113</v>
      </c>
      <c r="B4338" s="526" t="s">
        <v>8801</v>
      </c>
      <c r="C4338" s="526" t="s">
        <v>134</v>
      </c>
      <c r="D4338" s="527" t="n">
        <v>23.68</v>
      </c>
    </row>
    <row r="4339" customFormat="false" ht="15" hidden="false" customHeight="false" outlineLevel="0" collapsed="false">
      <c r="A4339" s="526" t="n">
        <v>93114</v>
      </c>
      <c r="B4339" s="526" t="s">
        <v>8802</v>
      </c>
      <c r="C4339" s="526" t="s">
        <v>134</v>
      </c>
      <c r="D4339" s="527" t="n">
        <v>34.38</v>
      </c>
    </row>
    <row r="4340" customFormat="false" ht="15" hidden="false" customHeight="false" outlineLevel="0" collapsed="false">
      <c r="A4340" s="526" t="n">
        <v>93115</v>
      </c>
      <c r="B4340" s="526" t="s">
        <v>8803</v>
      </c>
      <c r="C4340" s="526" t="s">
        <v>134</v>
      </c>
      <c r="D4340" s="527" t="n">
        <v>91.42</v>
      </c>
    </row>
    <row r="4341" customFormat="false" ht="15" hidden="false" customHeight="false" outlineLevel="0" collapsed="false">
      <c r="A4341" s="526" t="n">
        <v>93116</v>
      </c>
      <c r="B4341" s="526" t="s">
        <v>8804</v>
      </c>
      <c r="C4341" s="526" t="s">
        <v>134</v>
      </c>
      <c r="D4341" s="527" t="n">
        <v>630.84</v>
      </c>
    </row>
    <row r="4342" customFormat="false" ht="15" hidden="false" customHeight="false" outlineLevel="0" collapsed="false">
      <c r="A4342" s="526" t="n">
        <v>93117</v>
      </c>
      <c r="B4342" s="526" t="s">
        <v>8805</v>
      </c>
      <c r="C4342" s="526" t="s">
        <v>134</v>
      </c>
      <c r="D4342" s="527" t="n">
        <v>62.44</v>
      </c>
    </row>
    <row r="4343" customFormat="false" ht="15" hidden="false" customHeight="false" outlineLevel="0" collapsed="false">
      <c r="A4343" s="526" t="n">
        <v>93118</v>
      </c>
      <c r="B4343" s="526" t="s">
        <v>8806</v>
      </c>
      <c r="C4343" s="526" t="s">
        <v>134</v>
      </c>
      <c r="D4343" s="527" t="n">
        <v>91.98</v>
      </c>
    </row>
    <row r="4344" customFormat="false" ht="15" hidden="false" customHeight="false" outlineLevel="0" collapsed="false">
      <c r="A4344" s="526" t="n">
        <v>93119</v>
      </c>
      <c r="B4344" s="526" t="s">
        <v>8807</v>
      </c>
      <c r="C4344" s="526" t="s">
        <v>134</v>
      </c>
      <c r="D4344" s="527" t="n">
        <v>18.16</v>
      </c>
    </row>
    <row r="4345" customFormat="false" ht="15" hidden="false" customHeight="false" outlineLevel="0" collapsed="false">
      <c r="A4345" s="526" t="n">
        <v>93120</v>
      </c>
      <c r="B4345" s="526" t="s">
        <v>8808</v>
      </c>
      <c r="C4345" s="526" t="s">
        <v>134</v>
      </c>
      <c r="D4345" s="527" t="n">
        <v>27.61</v>
      </c>
    </row>
    <row r="4346" customFormat="false" ht="15" hidden="false" customHeight="false" outlineLevel="0" collapsed="false">
      <c r="A4346" s="526" t="n">
        <v>93121</v>
      </c>
      <c r="B4346" s="526" t="s">
        <v>8809</v>
      </c>
      <c r="C4346" s="526" t="s">
        <v>134</v>
      </c>
      <c r="D4346" s="527" t="n">
        <v>31.27</v>
      </c>
    </row>
    <row r="4347" customFormat="false" ht="15" hidden="false" customHeight="false" outlineLevel="0" collapsed="false">
      <c r="A4347" s="526" t="n">
        <v>93122</v>
      </c>
      <c r="B4347" s="526" t="s">
        <v>8810</v>
      </c>
      <c r="C4347" s="526" t="s">
        <v>134</v>
      </c>
      <c r="D4347" s="527" t="n">
        <v>27.41</v>
      </c>
    </row>
    <row r="4348" customFormat="false" ht="15" hidden="false" customHeight="false" outlineLevel="0" collapsed="false">
      <c r="A4348" s="526" t="n">
        <v>93123</v>
      </c>
      <c r="B4348" s="526" t="s">
        <v>8811</v>
      </c>
      <c r="C4348" s="526" t="s">
        <v>134</v>
      </c>
      <c r="D4348" s="527" t="n">
        <v>62.03</v>
      </c>
    </row>
    <row r="4349" customFormat="false" ht="15" hidden="false" customHeight="false" outlineLevel="0" collapsed="false">
      <c r="A4349" s="526" t="n">
        <v>93124</v>
      </c>
      <c r="B4349" s="526" t="s">
        <v>8812</v>
      </c>
      <c r="C4349" s="526" t="s">
        <v>134</v>
      </c>
      <c r="D4349" s="527" t="n">
        <v>97.8</v>
      </c>
    </row>
    <row r="4350" customFormat="false" ht="15" hidden="false" customHeight="false" outlineLevel="0" collapsed="false">
      <c r="A4350" s="526" t="n">
        <v>93125</v>
      </c>
      <c r="B4350" s="526" t="s">
        <v>8813</v>
      </c>
      <c r="C4350" s="526" t="s">
        <v>134</v>
      </c>
      <c r="D4350" s="527" t="n">
        <v>144.04</v>
      </c>
    </row>
    <row r="4351" customFormat="false" ht="15" hidden="false" customHeight="false" outlineLevel="0" collapsed="false">
      <c r="A4351" s="526" t="n">
        <v>93126</v>
      </c>
      <c r="B4351" s="526" t="s">
        <v>8814</v>
      </c>
      <c r="C4351" s="526" t="s">
        <v>134</v>
      </c>
      <c r="D4351" s="527" t="n">
        <v>320.01</v>
      </c>
    </row>
    <row r="4352" customFormat="false" ht="15" hidden="false" customHeight="false" outlineLevel="0" collapsed="false">
      <c r="A4352" s="526" t="n">
        <v>93133</v>
      </c>
      <c r="B4352" s="526" t="s">
        <v>8815</v>
      </c>
      <c r="C4352" s="526" t="s">
        <v>134</v>
      </c>
      <c r="D4352" s="527" t="n">
        <v>19.98</v>
      </c>
    </row>
    <row r="4353" customFormat="false" ht="15" hidden="false" customHeight="false" outlineLevel="0" collapsed="false">
      <c r="A4353" s="526" t="n">
        <v>94465</v>
      </c>
      <c r="B4353" s="526" t="s">
        <v>8816</v>
      </c>
      <c r="C4353" s="526" t="s">
        <v>134</v>
      </c>
      <c r="D4353" s="527" t="n">
        <v>55.73</v>
      </c>
    </row>
    <row r="4354" customFormat="false" ht="15" hidden="false" customHeight="false" outlineLevel="0" collapsed="false">
      <c r="A4354" s="526" t="n">
        <v>94466</v>
      </c>
      <c r="B4354" s="526" t="s">
        <v>8817</v>
      </c>
      <c r="C4354" s="526" t="s">
        <v>134</v>
      </c>
      <c r="D4354" s="527" t="n">
        <v>55.76</v>
      </c>
    </row>
    <row r="4355" customFormat="false" ht="15" hidden="false" customHeight="false" outlineLevel="0" collapsed="false">
      <c r="A4355" s="526" t="n">
        <v>94467</v>
      </c>
      <c r="B4355" s="526" t="s">
        <v>8818</v>
      </c>
      <c r="C4355" s="526" t="s">
        <v>134</v>
      </c>
      <c r="D4355" s="527" t="n">
        <v>88.05</v>
      </c>
    </row>
    <row r="4356" customFormat="false" ht="15" hidden="false" customHeight="false" outlineLevel="0" collapsed="false">
      <c r="A4356" s="526" t="n">
        <v>94468</v>
      </c>
      <c r="B4356" s="526" t="s">
        <v>8819</v>
      </c>
      <c r="C4356" s="526" t="s">
        <v>134</v>
      </c>
      <c r="D4356" s="527" t="n">
        <v>76.58</v>
      </c>
    </row>
    <row r="4357" customFormat="false" ht="15" hidden="false" customHeight="false" outlineLevel="0" collapsed="false">
      <c r="A4357" s="526" t="n">
        <v>94469</v>
      </c>
      <c r="B4357" s="526" t="s">
        <v>8820</v>
      </c>
      <c r="C4357" s="526" t="s">
        <v>134</v>
      </c>
      <c r="D4357" s="527" t="n">
        <v>128.59</v>
      </c>
    </row>
    <row r="4358" customFormat="false" ht="15" hidden="false" customHeight="false" outlineLevel="0" collapsed="false">
      <c r="A4358" s="526" t="n">
        <v>94470</v>
      </c>
      <c r="B4358" s="526" t="s">
        <v>8821</v>
      </c>
      <c r="C4358" s="526" t="s">
        <v>134</v>
      </c>
      <c r="D4358" s="527" t="n">
        <v>118.38</v>
      </c>
    </row>
    <row r="4359" customFormat="false" ht="15" hidden="false" customHeight="false" outlineLevel="0" collapsed="false">
      <c r="A4359" s="526" t="n">
        <v>94471</v>
      </c>
      <c r="B4359" s="526" t="s">
        <v>8822</v>
      </c>
      <c r="C4359" s="526" t="s">
        <v>134</v>
      </c>
      <c r="D4359" s="527" t="n">
        <v>80.22</v>
      </c>
    </row>
    <row r="4360" customFormat="false" ht="15" hidden="false" customHeight="false" outlineLevel="0" collapsed="false">
      <c r="A4360" s="526" t="n">
        <v>94472</v>
      </c>
      <c r="B4360" s="526" t="s">
        <v>8823</v>
      </c>
      <c r="C4360" s="526" t="s">
        <v>134</v>
      </c>
      <c r="D4360" s="527" t="n">
        <v>82.77</v>
      </c>
    </row>
    <row r="4361" customFormat="false" ht="15" hidden="false" customHeight="false" outlineLevel="0" collapsed="false">
      <c r="A4361" s="526" t="n">
        <v>94473</v>
      </c>
      <c r="B4361" s="526" t="s">
        <v>8824</v>
      </c>
      <c r="C4361" s="526" t="s">
        <v>134</v>
      </c>
      <c r="D4361" s="527" t="n">
        <v>125.89</v>
      </c>
    </row>
    <row r="4362" customFormat="false" ht="15" hidden="false" customHeight="false" outlineLevel="0" collapsed="false">
      <c r="A4362" s="526" t="n">
        <v>94474</v>
      </c>
      <c r="B4362" s="526" t="s">
        <v>8825</v>
      </c>
      <c r="C4362" s="526" t="s">
        <v>134</v>
      </c>
      <c r="D4362" s="527" t="n">
        <v>137.12</v>
      </c>
    </row>
    <row r="4363" customFormat="false" ht="15" hidden="false" customHeight="false" outlineLevel="0" collapsed="false">
      <c r="A4363" s="526" t="n">
        <v>94475</v>
      </c>
      <c r="B4363" s="526" t="s">
        <v>8826</v>
      </c>
      <c r="C4363" s="526" t="s">
        <v>134</v>
      </c>
      <c r="D4363" s="527" t="n">
        <v>173.64</v>
      </c>
    </row>
    <row r="4364" customFormat="false" ht="15" hidden="false" customHeight="false" outlineLevel="0" collapsed="false">
      <c r="A4364" s="526" t="n">
        <v>94476</v>
      </c>
      <c r="B4364" s="526" t="s">
        <v>8827</v>
      </c>
      <c r="C4364" s="526" t="s">
        <v>134</v>
      </c>
      <c r="D4364" s="527" t="n">
        <v>195.28</v>
      </c>
    </row>
    <row r="4365" customFormat="false" ht="15" hidden="false" customHeight="false" outlineLevel="0" collapsed="false">
      <c r="A4365" s="526" t="n">
        <v>94477</v>
      </c>
      <c r="B4365" s="526" t="s">
        <v>8828</v>
      </c>
      <c r="C4365" s="526" t="s">
        <v>134</v>
      </c>
      <c r="D4365" s="527" t="n">
        <v>106.74</v>
      </c>
    </row>
    <row r="4366" customFormat="false" ht="15" hidden="false" customHeight="false" outlineLevel="0" collapsed="false">
      <c r="A4366" s="526" t="n">
        <v>94478</v>
      </c>
      <c r="B4366" s="526" t="s">
        <v>8829</v>
      </c>
      <c r="C4366" s="526" t="s">
        <v>134</v>
      </c>
      <c r="D4366" s="527" t="n">
        <v>173.3</v>
      </c>
    </row>
    <row r="4367" customFormat="false" ht="15" hidden="false" customHeight="false" outlineLevel="0" collapsed="false">
      <c r="A4367" s="526" t="n">
        <v>94479</v>
      </c>
      <c r="B4367" s="526" t="s">
        <v>8830</v>
      </c>
      <c r="C4367" s="526" t="s">
        <v>134</v>
      </c>
      <c r="D4367" s="527" t="n">
        <v>229.26</v>
      </c>
    </row>
    <row r="4368" customFormat="false" ht="15" hidden="false" customHeight="false" outlineLevel="0" collapsed="false">
      <c r="A4368" s="526" t="n">
        <v>94606</v>
      </c>
      <c r="B4368" s="526" t="s">
        <v>8831</v>
      </c>
      <c r="C4368" s="526" t="s">
        <v>134</v>
      </c>
      <c r="D4368" s="527" t="n">
        <v>84.66</v>
      </c>
    </row>
    <row r="4369" customFormat="false" ht="15" hidden="false" customHeight="false" outlineLevel="0" collapsed="false">
      <c r="A4369" s="526" t="n">
        <v>94608</v>
      </c>
      <c r="B4369" s="526" t="s">
        <v>8832</v>
      </c>
      <c r="C4369" s="526" t="s">
        <v>134</v>
      </c>
      <c r="D4369" s="527" t="n">
        <v>210.55</v>
      </c>
    </row>
    <row r="4370" customFormat="false" ht="15" hidden="false" customHeight="false" outlineLevel="0" collapsed="false">
      <c r="A4370" s="526" t="n">
        <v>94610</v>
      </c>
      <c r="B4370" s="526" t="s">
        <v>8833</v>
      </c>
      <c r="C4370" s="526" t="s">
        <v>134</v>
      </c>
      <c r="D4370" s="527" t="n">
        <v>313.44</v>
      </c>
    </row>
    <row r="4371" customFormat="false" ht="15" hidden="false" customHeight="false" outlineLevel="0" collapsed="false">
      <c r="A4371" s="526" t="n">
        <v>94612</v>
      </c>
      <c r="B4371" s="526" t="s">
        <v>8834</v>
      </c>
      <c r="C4371" s="526" t="s">
        <v>134</v>
      </c>
      <c r="D4371" s="527" t="n">
        <v>440.53</v>
      </c>
    </row>
    <row r="4372" customFormat="false" ht="15" hidden="false" customHeight="false" outlineLevel="0" collapsed="false">
      <c r="A4372" s="526" t="n">
        <v>94614</v>
      </c>
      <c r="B4372" s="526" t="s">
        <v>8835</v>
      </c>
      <c r="C4372" s="526" t="s">
        <v>134</v>
      </c>
      <c r="D4372" s="527" t="n">
        <v>143.5</v>
      </c>
    </row>
    <row r="4373" customFormat="false" ht="15" hidden="false" customHeight="false" outlineLevel="0" collapsed="false">
      <c r="A4373" s="526" t="n">
        <v>94615</v>
      </c>
      <c r="B4373" s="526" t="s">
        <v>8836</v>
      </c>
      <c r="C4373" s="526" t="s">
        <v>134</v>
      </c>
      <c r="D4373" s="527" t="n">
        <v>163.26</v>
      </c>
    </row>
    <row r="4374" customFormat="false" ht="15" hidden="false" customHeight="false" outlineLevel="0" collapsed="false">
      <c r="A4374" s="526" t="n">
        <v>94616</v>
      </c>
      <c r="B4374" s="526" t="s">
        <v>8837</v>
      </c>
      <c r="C4374" s="526" t="s">
        <v>134</v>
      </c>
      <c r="D4374" s="527" t="n">
        <v>403.25</v>
      </c>
    </row>
    <row r="4375" customFormat="false" ht="15" hidden="false" customHeight="false" outlineLevel="0" collapsed="false">
      <c r="A4375" s="526" t="n">
        <v>94617</v>
      </c>
      <c r="B4375" s="526" t="s">
        <v>8838</v>
      </c>
      <c r="C4375" s="526" t="s">
        <v>134</v>
      </c>
      <c r="D4375" s="527" t="n">
        <v>334.54</v>
      </c>
    </row>
    <row r="4376" customFormat="false" ht="15" hidden="false" customHeight="false" outlineLevel="0" collapsed="false">
      <c r="A4376" s="526" t="n">
        <v>94618</v>
      </c>
      <c r="B4376" s="526" t="s">
        <v>8839</v>
      </c>
      <c r="C4376" s="526" t="s">
        <v>134</v>
      </c>
      <c r="D4376" s="527" t="n">
        <v>395.76</v>
      </c>
    </row>
    <row r="4377" customFormat="false" ht="15" hidden="false" customHeight="false" outlineLevel="0" collapsed="false">
      <c r="A4377" s="526" t="n">
        <v>94620</v>
      </c>
      <c r="B4377" s="526" t="s">
        <v>8840</v>
      </c>
      <c r="C4377" s="526" t="s">
        <v>134</v>
      </c>
      <c r="D4377" s="527" t="n">
        <v>909.77</v>
      </c>
    </row>
    <row r="4378" customFormat="false" ht="15" hidden="false" customHeight="false" outlineLevel="0" collapsed="false">
      <c r="A4378" s="526" t="n">
        <v>94622</v>
      </c>
      <c r="B4378" s="526" t="s">
        <v>8841</v>
      </c>
      <c r="C4378" s="526" t="s">
        <v>134</v>
      </c>
      <c r="D4378" s="527" t="n">
        <v>210.27</v>
      </c>
    </row>
    <row r="4379" customFormat="false" ht="15" hidden="false" customHeight="false" outlineLevel="0" collapsed="false">
      <c r="A4379" s="526" t="n">
        <v>94623</v>
      </c>
      <c r="B4379" s="526" t="s">
        <v>8842</v>
      </c>
      <c r="C4379" s="526" t="s">
        <v>134</v>
      </c>
      <c r="D4379" s="527" t="n">
        <v>499.19</v>
      </c>
    </row>
    <row r="4380" customFormat="false" ht="15" hidden="false" customHeight="false" outlineLevel="0" collapsed="false">
      <c r="A4380" s="526" t="n">
        <v>94624</v>
      </c>
      <c r="B4380" s="526" t="s">
        <v>8843</v>
      </c>
      <c r="C4380" s="526" t="s">
        <v>134</v>
      </c>
      <c r="D4380" s="527" t="n">
        <v>761.14</v>
      </c>
    </row>
    <row r="4381" customFormat="false" ht="15" hidden="false" customHeight="false" outlineLevel="0" collapsed="false">
      <c r="A4381" s="526" t="n">
        <v>94625</v>
      </c>
      <c r="B4381" s="526" t="s">
        <v>8844</v>
      </c>
      <c r="C4381" s="526" t="s">
        <v>134</v>
      </c>
      <c r="D4381" s="528" t="n">
        <v>1587.88</v>
      </c>
    </row>
    <row r="4382" customFormat="false" ht="15" hidden="false" customHeight="false" outlineLevel="0" collapsed="false">
      <c r="A4382" s="526" t="n">
        <v>94656</v>
      </c>
      <c r="B4382" s="526" t="s">
        <v>8845</v>
      </c>
      <c r="C4382" s="526" t="s">
        <v>134</v>
      </c>
      <c r="D4382" s="527" t="n">
        <v>6.2</v>
      </c>
    </row>
    <row r="4383" customFormat="false" ht="15" hidden="false" customHeight="false" outlineLevel="0" collapsed="false">
      <c r="A4383" s="526" t="n">
        <v>94657</v>
      </c>
      <c r="B4383" s="526" t="s">
        <v>8846</v>
      </c>
      <c r="C4383" s="526" t="s">
        <v>134</v>
      </c>
      <c r="D4383" s="527" t="n">
        <v>6.13</v>
      </c>
    </row>
    <row r="4384" customFormat="false" ht="15" hidden="false" customHeight="false" outlineLevel="0" collapsed="false">
      <c r="A4384" s="526" t="n">
        <v>94658</v>
      </c>
      <c r="B4384" s="526" t="s">
        <v>8847</v>
      </c>
      <c r="C4384" s="526" t="s">
        <v>134</v>
      </c>
      <c r="D4384" s="527" t="n">
        <v>7.11</v>
      </c>
    </row>
    <row r="4385" customFormat="false" ht="15" hidden="false" customHeight="false" outlineLevel="0" collapsed="false">
      <c r="A4385" s="526" t="n">
        <v>94659</v>
      </c>
      <c r="B4385" s="526" t="s">
        <v>8848</v>
      </c>
      <c r="C4385" s="526" t="s">
        <v>134</v>
      </c>
      <c r="D4385" s="527" t="n">
        <v>7.32</v>
      </c>
    </row>
    <row r="4386" customFormat="false" ht="15" hidden="false" customHeight="false" outlineLevel="0" collapsed="false">
      <c r="A4386" s="526" t="n">
        <v>94660</v>
      </c>
      <c r="B4386" s="526" t="s">
        <v>8849</v>
      </c>
      <c r="C4386" s="526" t="s">
        <v>134</v>
      </c>
      <c r="D4386" s="527" t="n">
        <v>11.9</v>
      </c>
    </row>
    <row r="4387" customFormat="false" ht="15" hidden="false" customHeight="false" outlineLevel="0" collapsed="false">
      <c r="A4387" s="526" t="n">
        <v>94661</v>
      </c>
      <c r="B4387" s="526" t="s">
        <v>8850</v>
      </c>
      <c r="C4387" s="526" t="s">
        <v>134</v>
      </c>
      <c r="D4387" s="527" t="n">
        <v>12.45</v>
      </c>
    </row>
    <row r="4388" customFormat="false" ht="15" hidden="false" customHeight="false" outlineLevel="0" collapsed="false">
      <c r="A4388" s="526" t="n">
        <v>94662</v>
      </c>
      <c r="B4388" s="526" t="s">
        <v>8851</v>
      </c>
      <c r="C4388" s="526" t="s">
        <v>134</v>
      </c>
      <c r="D4388" s="527" t="n">
        <v>12.66</v>
      </c>
    </row>
    <row r="4389" customFormat="false" ht="15" hidden="false" customHeight="false" outlineLevel="0" collapsed="false">
      <c r="A4389" s="526" t="n">
        <v>94663</v>
      </c>
      <c r="B4389" s="526" t="s">
        <v>8852</v>
      </c>
      <c r="C4389" s="526" t="s">
        <v>134</v>
      </c>
      <c r="D4389" s="527" t="n">
        <v>12.56</v>
      </c>
    </row>
    <row r="4390" customFormat="false" ht="15" hidden="false" customHeight="false" outlineLevel="0" collapsed="false">
      <c r="A4390" s="526" t="n">
        <v>94664</v>
      </c>
      <c r="B4390" s="526" t="s">
        <v>8853</v>
      </c>
      <c r="C4390" s="526" t="s">
        <v>134</v>
      </c>
      <c r="D4390" s="527" t="n">
        <v>26.26</v>
      </c>
    </row>
    <row r="4391" customFormat="false" ht="15" hidden="false" customHeight="false" outlineLevel="0" collapsed="false">
      <c r="A4391" s="526" t="n">
        <v>94665</v>
      </c>
      <c r="B4391" s="526" t="s">
        <v>8854</v>
      </c>
      <c r="C4391" s="526" t="s">
        <v>134</v>
      </c>
      <c r="D4391" s="527" t="n">
        <v>28.47</v>
      </c>
    </row>
    <row r="4392" customFormat="false" ht="15" hidden="false" customHeight="false" outlineLevel="0" collapsed="false">
      <c r="A4392" s="526" t="n">
        <v>94666</v>
      </c>
      <c r="B4392" s="526" t="s">
        <v>8855</v>
      </c>
      <c r="C4392" s="526" t="s">
        <v>134</v>
      </c>
      <c r="D4392" s="527" t="n">
        <v>34.62</v>
      </c>
    </row>
    <row r="4393" customFormat="false" ht="15" hidden="false" customHeight="false" outlineLevel="0" collapsed="false">
      <c r="A4393" s="526" t="n">
        <v>94667</v>
      </c>
      <c r="B4393" s="526" t="s">
        <v>8856</v>
      </c>
      <c r="C4393" s="526" t="s">
        <v>134</v>
      </c>
      <c r="D4393" s="527" t="n">
        <v>34.71</v>
      </c>
    </row>
    <row r="4394" customFormat="false" ht="15" hidden="false" customHeight="false" outlineLevel="0" collapsed="false">
      <c r="A4394" s="526" t="n">
        <v>94668</v>
      </c>
      <c r="B4394" s="526" t="s">
        <v>8857</v>
      </c>
      <c r="C4394" s="526" t="s">
        <v>134</v>
      </c>
      <c r="D4394" s="527" t="n">
        <v>54.07</v>
      </c>
    </row>
    <row r="4395" customFormat="false" ht="15" hidden="false" customHeight="false" outlineLevel="0" collapsed="false">
      <c r="A4395" s="526" t="n">
        <v>94669</v>
      </c>
      <c r="B4395" s="526" t="s">
        <v>8858</v>
      </c>
      <c r="C4395" s="526" t="s">
        <v>134</v>
      </c>
      <c r="D4395" s="527" t="n">
        <v>71.32</v>
      </c>
    </row>
    <row r="4396" customFormat="false" ht="15" hidden="false" customHeight="false" outlineLevel="0" collapsed="false">
      <c r="A4396" s="526" t="n">
        <v>94670</v>
      </c>
      <c r="B4396" s="526" t="s">
        <v>8859</v>
      </c>
      <c r="C4396" s="526" t="s">
        <v>134</v>
      </c>
      <c r="D4396" s="527" t="n">
        <v>70.71</v>
      </c>
    </row>
    <row r="4397" customFormat="false" ht="15" hidden="false" customHeight="false" outlineLevel="0" collapsed="false">
      <c r="A4397" s="526" t="n">
        <v>94671</v>
      </c>
      <c r="B4397" s="526" t="s">
        <v>8860</v>
      </c>
      <c r="C4397" s="526" t="s">
        <v>134</v>
      </c>
      <c r="D4397" s="527" t="n">
        <v>102.28</v>
      </c>
    </row>
    <row r="4398" customFormat="false" ht="15" hidden="false" customHeight="false" outlineLevel="0" collapsed="false">
      <c r="A4398" s="526" t="n">
        <v>94672</v>
      </c>
      <c r="B4398" s="526" t="s">
        <v>8861</v>
      </c>
      <c r="C4398" s="526" t="s">
        <v>134</v>
      </c>
      <c r="D4398" s="527" t="n">
        <v>9.6</v>
      </c>
    </row>
    <row r="4399" customFormat="false" ht="15" hidden="false" customHeight="false" outlineLevel="0" collapsed="false">
      <c r="A4399" s="526" t="n">
        <v>94673</v>
      </c>
      <c r="B4399" s="526" t="s">
        <v>8862</v>
      </c>
      <c r="C4399" s="526" t="s">
        <v>134</v>
      </c>
      <c r="D4399" s="527" t="n">
        <v>10.17</v>
      </c>
    </row>
    <row r="4400" customFormat="false" ht="15" hidden="false" customHeight="false" outlineLevel="0" collapsed="false">
      <c r="A4400" s="526" t="n">
        <v>94674</v>
      </c>
      <c r="B4400" s="526" t="s">
        <v>8863</v>
      </c>
      <c r="C4400" s="526" t="s">
        <v>134</v>
      </c>
      <c r="D4400" s="527" t="n">
        <v>9.6</v>
      </c>
    </row>
    <row r="4401" customFormat="false" ht="15" hidden="false" customHeight="false" outlineLevel="0" collapsed="false">
      <c r="A4401" s="526" t="n">
        <v>94675</v>
      </c>
      <c r="B4401" s="526" t="s">
        <v>8864</v>
      </c>
      <c r="C4401" s="526" t="s">
        <v>134</v>
      </c>
      <c r="D4401" s="527" t="n">
        <v>13.68</v>
      </c>
    </row>
    <row r="4402" customFormat="false" ht="15" hidden="false" customHeight="false" outlineLevel="0" collapsed="false">
      <c r="A4402" s="526" t="n">
        <v>94676</v>
      </c>
      <c r="B4402" s="526" t="s">
        <v>8865</v>
      </c>
      <c r="C4402" s="526" t="s">
        <v>134</v>
      </c>
      <c r="D4402" s="527" t="n">
        <v>16.76</v>
      </c>
    </row>
    <row r="4403" customFormat="false" ht="15" hidden="false" customHeight="false" outlineLevel="0" collapsed="false">
      <c r="A4403" s="526" t="n">
        <v>94677</v>
      </c>
      <c r="B4403" s="526" t="s">
        <v>8866</v>
      </c>
      <c r="C4403" s="526" t="s">
        <v>134</v>
      </c>
      <c r="D4403" s="527" t="n">
        <v>22.95</v>
      </c>
    </row>
    <row r="4404" customFormat="false" ht="15" hidden="false" customHeight="false" outlineLevel="0" collapsed="false">
      <c r="A4404" s="526" t="n">
        <v>94678</v>
      </c>
      <c r="B4404" s="526" t="s">
        <v>8867</v>
      </c>
      <c r="C4404" s="526" t="s">
        <v>134</v>
      </c>
      <c r="D4404" s="527" t="n">
        <v>15.84</v>
      </c>
    </row>
    <row r="4405" customFormat="false" ht="15" hidden="false" customHeight="false" outlineLevel="0" collapsed="false">
      <c r="A4405" s="526" t="n">
        <v>94679</v>
      </c>
      <c r="B4405" s="526" t="s">
        <v>8868</v>
      </c>
      <c r="C4405" s="526" t="s">
        <v>134</v>
      </c>
      <c r="D4405" s="527" t="n">
        <v>23.98</v>
      </c>
    </row>
    <row r="4406" customFormat="false" ht="15" hidden="false" customHeight="false" outlineLevel="0" collapsed="false">
      <c r="A4406" s="526" t="n">
        <v>94680</v>
      </c>
      <c r="B4406" s="526" t="s">
        <v>8869</v>
      </c>
      <c r="C4406" s="526" t="s">
        <v>134</v>
      </c>
      <c r="D4406" s="527" t="n">
        <v>48.49</v>
      </c>
    </row>
    <row r="4407" customFormat="false" ht="15" hidden="false" customHeight="false" outlineLevel="0" collapsed="false">
      <c r="A4407" s="526" t="n">
        <v>94681</v>
      </c>
      <c r="B4407" s="526" t="s">
        <v>8870</v>
      </c>
      <c r="C4407" s="526" t="s">
        <v>134</v>
      </c>
      <c r="D4407" s="527" t="n">
        <v>53.7</v>
      </c>
    </row>
    <row r="4408" customFormat="false" ht="15" hidden="false" customHeight="false" outlineLevel="0" collapsed="false">
      <c r="A4408" s="526" t="n">
        <v>94682</v>
      </c>
      <c r="B4408" s="526" t="s">
        <v>8871</v>
      </c>
      <c r="C4408" s="526" t="s">
        <v>134</v>
      </c>
      <c r="D4408" s="527" t="n">
        <v>105.56</v>
      </c>
    </row>
    <row r="4409" customFormat="false" ht="15" hidden="false" customHeight="false" outlineLevel="0" collapsed="false">
      <c r="A4409" s="526" t="n">
        <v>94683</v>
      </c>
      <c r="B4409" s="526" t="s">
        <v>8872</v>
      </c>
      <c r="C4409" s="526" t="s">
        <v>134</v>
      </c>
      <c r="D4409" s="527" t="n">
        <v>72.16</v>
      </c>
    </row>
    <row r="4410" customFormat="false" ht="15" hidden="false" customHeight="false" outlineLevel="0" collapsed="false">
      <c r="A4410" s="526" t="n">
        <v>94684</v>
      </c>
      <c r="B4410" s="526" t="s">
        <v>8873</v>
      </c>
      <c r="C4410" s="526" t="s">
        <v>134</v>
      </c>
      <c r="D4410" s="527" t="n">
        <v>137.68</v>
      </c>
    </row>
    <row r="4411" customFormat="false" ht="15" hidden="false" customHeight="false" outlineLevel="0" collapsed="false">
      <c r="A4411" s="526" t="n">
        <v>94685</v>
      </c>
      <c r="B4411" s="526" t="s">
        <v>8874</v>
      </c>
      <c r="C4411" s="526" t="s">
        <v>134</v>
      </c>
      <c r="D4411" s="527" t="n">
        <v>102.29</v>
      </c>
    </row>
    <row r="4412" customFormat="false" ht="15" hidden="false" customHeight="false" outlineLevel="0" collapsed="false">
      <c r="A4412" s="526" t="n">
        <v>94686</v>
      </c>
      <c r="B4412" s="526" t="s">
        <v>8875</v>
      </c>
      <c r="C4412" s="526" t="s">
        <v>134</v>
      </c>
      <c r="D4412" s="527" t="n">
        <v>243.62</v>
      </c>
    </row>
    <row r="4413" customFormat="false" ht="15" hidden="false" customHeight="false" outlineLevel="0" collapsed="false">
      <c r="A4413" s="526" t="n">
        <v>94687</v>
      </c>
      <c r="B4413" s="526" t="s">
        <v>8876</v>
      </c>
      <c r="C4413" s="526" t="s">
        <v>134</v>
      </c>
      <c r="D4413" s="527" t="n">
        <v>220.12</v>
      </c>
    </row>
    <row r="4414" customFormat="false" ht="15" hidden="false" customHeight="false" outlineLevel="0" collapsed="false">
      <c r="A4414" s="526" t="n">
        <v>94688</v>
      </c>
      <c r="B4414" s="526" t="s">
        <v>8877</v>
      </c>
      <c r="C4414" s="526" t="s">
        <v>134</v>
      </c>
      <c r="D4414" s="527" t="n">
        <v>10.94</v>
      </c>
    </row>
    <row r="4415" customFormat="false" ht="15" hidden="false" customHeight="false" outlineLevel="0" collapsed="false">
      <c r="A4415" s="526" t="n">
        <v>94689</v>
      </c>
      <c r="B4415" s="526" t="s">
        <v>8878</v>
      </c>
      <c r="C4415" s="526" t="s">
        <v>134</v>
      </c>
      <c r="D4415" s="527" t="n">
        <v>13.99</v>
      </c>
    </row>
    <row r="4416" customFormat="false" ht="15" hidden="false" customHeight="false" outlineLevel="0" collapsed="false">
      <c r="A4416" s="526" t="n">
        <v>94690</v>
      </c>
      <c r="B4416" s="526" t="s">
        <v>8879</v>
      </c>
      <c r="C4416" s="526" t="s">
        <v>134</v>
      </c>
      <c r="D4416" s="527" t="n">
        <v>13.53</v>
      </c>
    </row>
    <row r="4417" customFormat="false" ht="15" hidden="false" customHeight="false" outlineLevel="0" collapsed="false">
      <c r="A4417" s="526" t="n">
        <v>94691</v>
      </c>
      <c r="B4417" s="526" t="s">
        <v>8880</v>
      </c>
      <c r="C4417" s="526" t="s">
        <v>134</v>
      </c>
      <c r="D4417" s="527" t="n">
        <v>16.48</v>
      </c>
    </row>
    <row r="4418" customFormat="false" ht="15" hidden="false" customHeight="false" outlineLevel="0" collapsed="false">
      <c r="A4418" s="526" t="n">
        <v>94692</v>
      </c>
      <c r="B4418" s="526" t="s">
        <v>8881</v>
      </c>
      <c r="C4418" s="526" t="s">
        <v>134</v>
      </c>
      <c r="D4418" s="527" t="n">
        <v>24.21</v>
      </c>
    </row>
    <row r="4419" customFormat="false" ht="15" hidden="false" customHeight="false" outlineLevel="0" collapsed="false">
      <c r="A4419" s="526" t="n">
        <v>94693</v>
      </c>
      <c r="B4419" s="526" t="s">
        <v>8882</v>
      </c>
      <c r="C4419" s="526" t="s">
        <v>134</v>
      </c>
      <c r="D4419" s="527" t="n">
        <v>23.65</v>
      </c>
    </row>
    <row r="4420" customFormat="false" ht="15" hidden="false" customHeight="false" outlineLevel="0" collapsed="false">
      <c r="A4420" s="526" t="n">
        <v>94694</v>
      </c>
      <c r="B4420" s="526" t="s">
        <v>8883</v>
      </c>
      <c r="C4420" s="526" t="s">
        <v>134</v>
      </c>
      <c r="D4420" s="527" t="n">
        <v>24.63</v>
      </c>
    </row>
    <row r="4421" customFormat="false" ht="15" hidden="false" customHeight="false" outlineLevel="0" collapsed="false">
      <c r="A4421" s="526" t="n">
        <v>94695</v>
      </c>
      <c r="B4421" s="526" t="s">
        <v>8884</v>
      </c>
      <c r="C4421" s="526" t="s">
        <v>134</v>
      </c>
      <c r="D4421" s="527" t="n">
        <v>33.17</v>
      </c>
    </row>
    <row r="4422" customFormat="false" ht="15" hidden="false" customHeight="false" outlineLevel="0" collapsed="false">
      <c r="A4422" s="526" t="n">
        <v>94696</v>
      </c>
      <c r="B4422" s="526" t="s">
        <v>8885</v>
      </c>
      <c r="C4422" s="526" t="s">
        <v>134</v>
      </c>
      <c r="D4422" s="527" t="n">
        <v>58.08</v>
      </c>
    </row>
    <row r="4423" customFormat="false" ht="15" hidden="false" customHeight="false" outlineLevel="0" collapsed="false">
      <c r="A4423" s="526" t="n">
        <v>94697</v>
      </c>
      <c r="B4423" s="526" t="s">
        <v>8886</v>
      </c>
      <c r="C4423" s="526" t="s">
        <v>134</v>
      </c>
      <c r="D4423" s="527" t="n">
        <v>84.86</v>
      </c>
    </row>
    <row r="4424" customFormat="false" ht="15" hidden="false" customHeight="false" outlineLevel="0" collapsed="false">
      <c r="A4424" s="526" t="n">
        <v>94698</v>
      </c>
      <c r="B4424" s="526" t="s">
        <v>8887</v>
      </c>
      <c r="C4424" s="526" t="s">
        <v>134</v>
      </c>
      <c r="D4424" s="527" t="n">
        <v>69.85</v>
      </c>
    </row>
    <row r="4425" customFormat="false" ht="15" hidden="false" customHeight="false" outlineLevel="0" collapsed="false">
      <c r="A4425" s="526" t="n">
        <v>94699</v>
      </c>
      <c r="B4425" s="526" t="s">
        <v>8888</v>
      </c>
      <c r="C4425" s="526" t="s">
        <v>134</v>
      </c>
      <c r="D4425" s="527" t="n">
        <v>126.98</v>
      </c>
    </row>
    <row r="4426" customFormat="false" ht="15" hidden="false" customHeight="false" outlineLevel="0" collapsed="false">
      <c r="A4426" s="526" t="n">
        <v>94700</v>
      </c>
      <c r="B4426" s="526" t="s">
        <v>8889</v>
      </c>
      <c r="C4426" s="526" t="s">
        <v>134</v>
      </c>
      <c r="D4426" s="527" t="n">
        <v>147.54</v>
      </c>
    </row>
    <row r="4427" customFormat="false" ht="15" hidden="false" customHeight="false" outlineLevel="0" collapsed="false">
      <c r="A4427" s="526" t="n">
        <v>94701</v>
      </c>
      <c r="B4427" s="526" t="s">
        <v>8890</v>
      </c>
      <c r="C4427" s="526" t="s">
        <v>134</v>
      </c>
      <c r="D4427" s="527" t="n">
        <v>217.58</v>
      </c>
    </row>
    <row r="4428" customFormat="false" ht="15" hidden="false" customHeight="false" outlineLevel="0" collapsed="false">
      <c r="A4428" s="526" t="n">
        <v>94702</v>
      </c>
      <c r="B4428" s="526" t="s">
        <v>8891</v>
      </c>
      <c r="C4428" s="526" t="s">
        <v>134</v>
      </c>
      <c r="D4428" s="527" t="n">
        <v>192.01</v>
      </c>
    </row>
    <row r="4429" customFormat="false" ht="15" hidden="false" customHeight="false" outlineLevel="0" collapsed="false">
      <c r="A4429" s="526" t="n">
        <v>94703</v>
      </c>
      <c r="B4429" s="526" t="s">
        <v>8892</v>
      </c>
      <c r="C4429" s="526" t="s">
        <v>134</v>
      </c>
      <c r="D4429" s="527" t="n">
        <v>20.57</v>
      </c>
    </row>
    <row r="4430" customFormat="false" ht="15" hidden="false" customHeight="false" outlineLevel="0" collapsed="false">
      <c r="A4430" s="526" t="n">
        <v>94704</v>
      </c>
      <c r="B4430" s="526" t="s">
        <v>8893</v>
      </c>
      <c r="C4430" s="526" t="s">
        <v>134</v>
      </c>
      <c r="D4430" s="527" t="n">
        <v>26.85</v>
      </c>
    </row>
    <row r="4431" customFormat="false" ht="15" hidden="false" customHeight="false" outlineLevel="0" collapsed="false">
      <c r="A4431" s="526" t="n">
        <v>94705</v>
      </c>
      <c r="B4431" s="526" t="s">
        <v>8894</v>
      </c>
      <c r="C4431" s="526" t="s">
        <v>134</v>
      </c>
      <c r="D4431" s="527" t="n">
        <v>36.17</v>
      </c>
    </row>
    <row r="4432" customFormat="false" ht="15" hidden="false" customHeight="false" outlineLevel="0" collapsed="false">
      <c r="A4432" s="526" t="n">
        <v>94706</v>
      </c>
      <c r="B4432" s="526" t="s">
        <v>8895</v>
      </c>
      <c r="C4432" s="526" t="s">
        <v>134</v>
      </c>
      <c r="D4432" s="527" t="n">
        <v>43.04</v>
      </c>
    </row>
    <row r="4433" customFormat="false" ht="15" hidden="false" customHeight="false" outlineLevel="0" collapsed="false">
      <c r="A4433" s="526" t="n">
        <v>94707</v>
      </c>
      <c r="B4433" s="526" t="s">
        <v>8896</v>
      </c>
      <c r="C4433" s="526" t="s">
        <v>134</v>
      </c>
      <c r="D4433" s="527" t="n">
        <v>62.85</v>
      </c>
    </row>
    <row r="4434" customFormat="false" ht="15" hidden="false" customHeight="false" outlineLevel="0" collapsed="false">
      <c r="A4434" s="526" t="n">
        <v>94713</v>
      </c>
      <c r="B4434" s="526" t="s">
        <v>8897</v>
      </c>
      <c r="C4434" s="526" t="s">
        <v>134</v>
      </c>
      <c r="D4434" s="527" t="n">
        <v>238.36</v>
      </c>
    </row>
    <row r="4435" customFormat="false" ht="15" hidden="false" customHeight="false" outlineLevel="0" collapsed="false">
      <c r="A4435" s="526" t="n">
        <v>94714</v>
      </c>
      <c r="B4435" s="526" t="s">
        <v>8898</v>
      </c>
      <c r="C4435" s="526" t="s">
        <v>134</v>
      </c>
      <c r="D4435" s="527" t="n">
        <v>331.17</v>
      </c>
    </row>
    <row r="4436" customFormat="false" ht="15" hidden="false" customHeight="false" outlineLevel="0" collapsed="false">
      <c r="A4436" s="526" t="n">
        <v>94715</v>
      </c>
      <c r="B4436" s="526" t="s">
        <v>8899</v>
      </c>
      <c r="C4436" s="526" t="s">
        <v>134</v>
      </c>
      <c r="D4436" s="527" t="n">
        <v>292.53</v>
      </c>
    </row>
    <row r="4437" customFormat="false" ht="15" hidden="false" customHeight="false" outlineLevel="0" collapsed="false">
      <c r="A4437" s="526" t="n">
        <v>94724</v>
      </c>
      <c r="B4437" s="526" t="s">
        <v>8900</v>
      </c>
      <c r="C4437" s="526" t="s">
        <v>134</v>
      </c>
      <c r="D4437" s="527" t="n">
        <v>21.54</v>
      </c>
    </row>
    <row r="4438" customFormat="false" ht="15" hidden="false" customHeight="false" outlineLevel="0" collapsed="false">
      <c r="A4438" s="526" t="n">
        <v>94725</v>
      </c>
      <c r="B4438" s="526" t="s">
        <v>8901</v>
      </c>
      <c r="C4438" s="526" t="s">
        <v>134</v>
      </c>
      <c r="D4438" s="527" t="n">
        <v>5.88</v>
      </c>
    </row>
    <row r="4439" customFormat="false" ht="15" hidden="false" customHeight="false" outlineLevel="0" collapsed="false">
      <c r="A4439" s="526" t="n">
        <v>94726</v>
      </c>
      <c r="B4439" s="526" t="s">
        <v>8902</v>
      </c>
      <c r="C4439" s="526" t="s">
        <v>134</v>
      </c>
      <c r="D4439" s="527" t="n">
        <v>26.6</v>
      </c>
    </row>
    <row r="4440" customFormat="false" ht="15" hidden="false" customHeight="false" outlineLevel="0" collapsed="false">
      <c r="A4440" s="526" t="n">
        <v>94727</v>
      </c>
      <c r="B4440" s="526" t="s">
        <v>8903</v>
      </c>
      <c r="C4440" s="526" t="s">
        <v>134</v>
      </c>
      <c r="D4440" s="527" t="n">
        <v>8.2</v>
      </c>
    </row>
    <row r="4441" customFormat="false" ht="15" hidden="false" customHeight="false" outlineLevel="0" collapsed="false">
      <c r="A4441" s="526" t="n">
        <v>94728</v>
      </c>
      <c r="B4441" s="526" t="s">
        <v>8904</v>
      </c>
      <c r="C4441" s="526" t="s">
        <v>134</v>
      </c>
      <c r="D4441" s="527" t="n">
        <v>41.61</v>
      </c>
    </row>
    <row r="4442" customFormat="false" ht="15" hidden="false" customHeight="false" outlineLevel="0" collapsed="false">
      <c r="A4442" s="526" t="n">
        <v>94729</v>
      </c>
      <c r="B4442" s="526" t="s">
        <v>8905</v>
      </c>
      <c r="C4442" s="526" t="s">
        <v>134</v>
      </c>
      <c r="D4442" s="527" t="n">
        <v>14.81</v>
      </c>
    </row>
    <row r="4443" customFormat="false" ht="15" hidden="false" customHeight="false" outlineLevel="0" collapsed="false">
      <c r="A4443" s="526" t="n">
        <v>94730</v>
      </c>
      <c r="B4443" s="526" t="s">
        <v>8906</v>
      </c>
      <c r="C4443" s="526" t="s">
        <v>134</v>
      </c>
      <c r="D4443" s="527" t="n">
        <v>49.73</v>
      </c>
    </row>
    <row r="4444" customFormat="false" ht="15" hidden="false" customHeight="false" outlineLevel="0" collapsed="false">
      <c r="A4444" s="526" t="n">
        <v>94731</v>
      </c>
      <c r="B4444" s="526" t="s">
        <v>8907</v>
      </c>
      <c r="C4444" s="526" t="s">
        <v>134</v>
      </c>
      <c r="D4444" s="527" t="n">
        <v>18.42</v>
      </c>
    </row>
    <row r="4445" customFormat="false" ht="15" hidden="false" customHeight="false" outlineLevel="0" collapsed="false">
      <c r="A4445" s="526" t="n">
        <v>94732</v>
      </c>
      <c r="B4445" s="526" t="s">
        <v>8908</v>
      </c>
      <c r="C4445" s="526" t="s">
        <v>134</v>
      </c>
      <c r="D4445" s="527" t="n">
        <v>81.37</v>
      </c>
    </row>
    <row r="4446" customFormat="false" ht="15" hidden="false" customHeight="false" outlineLevel="0" collapsed="false">
      <c r="A4446" s="526" t="n">
        <v>94733</v>
      </c>
      <c r="B4446" s="526" t="s">
        <v>8909</v>
      </c>
      <c r="C4446" s="526" t="s">
        <v>134</v>
      </c>
      <c r="D4446" s="527" t="n">
        <v>34.92</v>
      </c>
    </row>
    <row r="4447" customFormat="false" ht="15" hidden="false" customHeight="false" outlineLevel="0" collapsed="false">
      <c r="A4447" s="526" t="n">
        <v>94734</v>
      </c>
      <c r="B4447" s="526" t="s">
        <v>8910</v>
      </c>
      <c r="C4447" s="526" t="s">
        <v>134</v>
      </c>
      <c r="D4447" s="527" t="n">
        <v>287.84</v>
      </c>
    </row>
    <row r="4448" customFormat="false" ht="15" hidden="false" customHeight="false" outlineLevel="0" collapsed="false">
      <c r="A4448" s="526" t="n">
        <v>94736</v>
      </c>
      <c r="B4448" s="526" t="s">
        <v>8911</v>
      </c>
      <c r="C4448" s="526" t="s">
        <v>134</v>
      </c>
      <c r="D4448" s="527" t="n">
        <v>422.35</v>
      </c>
    </row>
    <row r="4449" customFormat="false" ht="15" hidden="false" customHeight="false" outlineLevel="0" collapsed="false">
      <c r="A4449" s="526" t="n">
        <v>94737</v>
      </c>
      <c r="B4449" s="526" t="s">
        <v>8912</v>
      </c>
      <c r="C4449" s="526" t="s">
        <v>134</v>
      </c>
      <c r="D4449" s="527" t="n">
        <v>143.33</v>
      </c>
    </row>
    <row r="4450" customFormat="false" ht="15" hidden="false" customHeight="false" outlineLevel="0" collapsed="false">
      <c r="A4450" s="526" t="n">
        <v>94738</v>
      </c>
      <c r="B4450" s="526" t="s">
        <v>8913</v>
      </c>
      <c r="C4450" s="526" t="s">
        <v>134</v>
      </c>
      <c r="D4450" s="528" t="n">
        <v>1258.59</v>
      </c>
    </row>
    <row r="4451" customFormat="false" ht="15" hidden="false" customHeight="false" outlineLevel="0" collapsed="false">
      <c r="A4451" s="526" t="n">
        <v>94739</v>
      </c>
      <c r="B4451" s="526" t="s">
        <v>8914</v>
      </c>
      <c r="C4451" s="526" t="s">
        <v>134</v>
      </c>
      <c r="D4451" s="527" t="n">
        <v>163.81</v>
      </c>
    </row>
    <row r="4452" customFormat="false" ht="15" hidden="false" customHeight="false" outlineLevel="0" collapsed="false">
      <c r="A4452" s="526" t="n">
        <v>94740</v>
      </c>
      <c r="B4452" s="526" t="s">
        <v>8915</v>
      </c>
      <c r="C4452" s="526" t="s">
        <v>134</v>
      </c>
      <c r="D4452" s="527" t="n">
        <v>9.09</v>
      </c>
    </row>
    <row r="4453" customFormat="false" ht="15" hidden="false" customHeight="false" outlineLevel="0" collapsed="false">
      <c r="A4453" s="526" t="n">
        <v>94741</v>
      </c>
      <c r="B4453" s="526" t="s">
        <v>8916</v>
      </c>
      <c r="C4453" s="526" t="s">
        <v>134</v>
      </c>
      <c r="D4453" s="527" t="n">
        <v>11.36</v>
      </c>
    </row>
    <row r="4454" customFormat="false" ht="15" hidden="false" customHeight="false" outlineLevel="0" collapsed="false">
      <c r="A4454" s="526" t="n">
        <v>94742</v>
      </c>
      <c r="B4454" s="526" t="s">
        <v>8917</v>
      </c>
      <c r="C4454" s="526" t="s">
        <v>134</v>
      </c>
      <c r="D4454" s="527" t="n">
        <v>12.94</v>
      </c>
    </row>
    <row r="4455" customFormat="false" ht="15" hidden="false" customHeight="false" outlineLevel="0" collapsed="false">
      <c r="A4455" s="526" t="n">
        <v>94743</v>
      </c>
      <c r="B4455" s="526" t="s">
        <v>8918</v>
      </c>
      <c r="C4455" s="526" t="s">
        <v>134</v>
      </c>
      <c r="D4455" s="527" t="n">
        <v>16.36</v>
      </c>
    </row>
    <row r="4456" customFormat="false" ht="15" hidden="false" customHeight="false" outlineLevel="0" collapsed="false">
      <c r="A4456" s="526" t="n">
        <v>94744</v>
      </c>
      <c r="B4456" s="526" t="s">
        <v>8919</v>
      </c>
      <c r="C4456" s="526" t="s">
        <v>134</v>
      </c>
      <c r="D4456" s="527" t="n">
        <v>20.77</v>
      </c>
    </row>
    <row r="4457" customFormat="false" ht="15" hidden="false" customHeight="false" outlineLevel="0" collapsed="false">
      <c r="A4457" s="526" t="n">
        <v>94746</v>
      </c>
      <c r="B4457" s="526" t="s">
        <v>8920</v>
      </c>
      <c r="C4457" s="526" t="s">
        <v>134</v>
      </c>
      <c r="D4457" s="527" t="n">
        <v>27.86</v>
      </c>
    </row>
    <row r="4458" customFormat="false" ht="15" hidden="false" customHeight="false" outlineLevel="0" collapsed="false">
      <c r="A4458" s="526" t="n">
        <v>94748</v>
      </c>
      <c r="B4458" s="526" t="s">
        <v>8921</v>
      </c>
      <c r="C4458" s="526" t="s">
        <v>134</v>
      </c>
      <c r="D4458" s="527" t="n">
        <v>64.76</v>
      </c>
    </row>
    <row r="4459" customFormat="false" ht="15" hidden="false" customHeight="false" outlineLevel="0" collapsed="false">
      <c r="A4459" s="526" t="n">
        <v>94750</v>
      </c>
      <c r="B4459" s="526" t="s">
        <v>8922</v>
      </c>
      <c r="C4459" s="526" t="s">
        <v>134</v>
      </c>
      <c r="D4459" s="527" t="n">
        <v>124.2</v>
      </c>
    </row>
    <row r="4460" customFormat="false" ht="15" hidden="false" customHeight="false" outlineLevel="0" collapsed="false">
      <c r="A4460" s="526" t="n">
        <v>94752</v>
      </c>
      <c r="B4460" s="526" t="s">
        <v>8923</v>
      </c>
      <c r="C4460" s="526" t="s">
        <v>134</v>
      </c>
      <c r="D4460" s="527" t="n">
        <v>153.71</v>
      </c>
    </row>
    <row r="4461" customFormat="false" ht="15" hidden="false" customHeight="false" outlineLevel="0" collapsed="false">
      <c r="A4461" s="526" t="n">
        <v>94754</v>
      </c>
      <c r="B4461" s="526" t="s">
        <v>8924</v>
      </c>
      <c r="C4461" s="526" t="s">
        <v>134</v>
      </c>
      <c r="D4461" s="527" t="n">
        <v>204.21</v>
      </c>
    </row>
    <row r="4462" customFormat="false" ht="15" hidden="false" customHeight="false" outlineLevel="0" collapsed="false">
      <c r="A4462" s="526" t="n">
        <v>94756</v>
      </c>
      <c r="B4462" s="526" t="s">
        <v>8925</v>
      </c>
      <c r="C4462" s="526" t="s">
        <v>134</v>
      </c>
      <c r="D4462" s="527" t="n">
        <v>11.51</v>
      </c>
    </row>
    <row r="4463" customFormat="false" ht="15" hidden="false" customHeight="false" outlineLevel="0" collapsed="false">
      <c r="A4463" s="526" t="n">
        <v>94757</v>
      </c>
      <c r="B4463" s="526" t="s">
        <v>8926</v>
      </c>
      <c r="C4463" s="526" t="s">
        <v>134</v>
      </c>
      <c r="D4463" s="527" t="n">
        <v>15.38</v>
      </c>
    </row>
    <row r="4464" customFormat="false" ht="15" hidden="false" customHeight="false" outlineLevel="0" collapsed="false">
      <c r="A4464" s="526" t="n">
        <v>94758</v>
      </c>
      <c r="B4464" s="526" t="s">
        <v>8927</v>
      </c>
      <c r="C4464" s="526" t="s">
        <v>134</v>
      </c>
      <c r="D4464" s="527" t="n">
        <v>39.76</v>
      </c>
    </row>
    <row r="4465" customFormat="false" ht="15" hidden="false" customHeight="false" outlineLevel="0" collapsed="false">
      <c r="A4465" s="526" t="n">
        <v>94759</v>
      </c>
      <c r="B4465" s="526" t="s">
        <v>8928</v>
      </c>
      <c r="C4465" s="526" t="s">
        <v>134</v>
      </c>
      <c r="D4465" s="527" t="n">
        <v>48.15</v>
      </c>
    </row>
    <row r="4466" customFormat="false" ht="15" hidden="false" customHeight="false" outlineLevel="0" collapsed="false">
      <c r="A4466" s="526" t="n">
        <v>94760</v>
      </c>
      <c r="B4466" s="526" t="s">
        <v>8929</v>
      </c>
      <c r="C4466" s="526" t="s">
        <v>134</v>
      </c>
      <c r="D4466" s="527" t="n">
        <v>80.87</v>
      </c>
    </row>
    <row r="4467" customFormat="false" ht="15" hidden="false" customHeight="false" outlineLevel="0" collapsed="false">
      <c r="A4467" s="526" t="n">
        <v>94761</v>
      </c>
      <c r="B4467" s="526" t="s">
        <v>8930</v>
      </c>
      <c r="C4467" s="526" t="s">
        <v>134</v>
      </c>
      <c r="D4467" s="527" t="n">
        <v>166.32</v>
      </c>
    </row>
    <row r="4468" customFormat="false" ht="15" hidden="false" customHeight="false" outlineLevel="0" collapsed="false">
      <c r="A4468" s="526" t="n">
        <v>94762</v>
      </c>
      <c r="B4468" s="526" t="s">
        <v>8931</v>
      </c>
      <c r="C4468" s="526" t="s">
        <v>134</v>
      </c>
      <c r="D4468" s="527" t="n">
        <v>207.34</v>
      </c>
    </row>
    <row r="4469" customFormat="false" ht="15" hidden="false" customHeight="false" outlineLevel="0" collapsed="false">
      <c r="A4469" s="526" t="n">
        <v>94763</v>
      </c>
      <c r="B4469" s="526" t="s">
        <v>8932</v>
      </c>
      <c r="C4469" s="526" t="s">
        <v>134</v>
      </c>
      <c r="D4469" s="527" t="n">
        <v>250.4</v>
      </c>
    </row>
    <row r="4470" customFormat="false" ht="15" hidden="false" customHeight="false" outlineLevel="0" collapsed="false">
      <c r="A4470" s="526" t="n">
        <v>94764</v>
      </c>
      <c r="B4470" s="526" t="s">
        <v>8933</v>
      </c>
      <c r="C4470" s="526" t="s">
        <v>134</v>
      </c>
      <c r="D4470" s="527" t="n">
        <v>29.92</v>
      </c>
    </row>
    <row r="4471" customFormat="false" ht="15" hidden="false" customHeight="false" outlineLevel="0" collapsed="false">
      <c r="A4471" s="526" t="n">
        <v>94765</v>
      </c>
      <c r="B4471" s="526" t="s">
        <v>8934</v>
      </c>
      <c r="C4471" s="526" t="s">
        <v>134</v>
      </c>
      <c r="D4471" s="527" t="n">
        <v>32.37</v>
      </c>
    </row>
    <row r="4472" customFormat="false" ht="15" hidden="false" customHeight="false" outlineLevel="0" collapsed="false">
      <c r="A4472" s="526" t="n">
        <v>94766</v>
      </c>
      <c r="B4472" s="526" t="s">
        <v>8935</v>
      </c>
      <c r="C4472" s="526" t="s">
        <v>134</v>
      </c>
      <c r="D4472" s="527" t="n">
        <v>35.62</v>
      </c>
    </row>
    <row r="4473" customFormat="false" ht="15" hidden="false" customHeight="false" outlineLevel="0" collapsed="false">
      <c r="A4473" s="526" t="n">
        <v>94767</v>
      </c>
      <c r="B4473" s="526" t="s">
        <v>8936</v>
      </c>
      <c r="C4473" s="526" t="s">
        <v>134</v>
      </c>
      <c r="D4473" s="527" t="n">
        <v>52.08</v>
      </c>
    </row>
    <row r="4474" customFormat="false" ht="15" hidden="false" customHeight="false" outlineLevel="0" collapsed="false">
      <c r="A4474" s="526" t="n">
        <v>94768</v>
      </c>
      <c r="B4474" s="526" t="s">
        <v>8937</v>
      </c>
      <c r="C4474" s="526" t="s">
        <v>134</v>
      </c>
      <c r="D4474" s="527" t="n">
        <v>58.47</v>
      </c>
    </row>
    <row r="4475" customFormat="false" ht="15" hidden="false" customHeight="false" outlineLevel="0" collapsed="false">
      <c r="A4475" s="526" t="n">
        <v>94769</v>
      </c>
      <c r="B4475" s="526" t="s">
        <v>8938</v>
      </c>
      <c r="C4475" s="526" t="s">
        <v>134</v>
      </c>
      <c r="D4475" s="527" t="n">
        <v>80.29</v>
      </c>
    </row>
    <row r="4476" customFormat="false" ht="15" hidden="false" customHeight="false" outlineLevel="0" collapsed="false">
      <c r="A4476" s="526" t="n">
        <v>94770</v>
      </c>
      <c r="B4476" s="526" t="s">
        <v>8939</v>
      </c>
      <c r="C4476" s="526" t="s">
        <v>134</v>
      </c>
      <c r="D4476" s="527" t="n">
        <v>34.84</v>
      </c>
    </row>
    <row r="4477" customFormat="false" ht="15" hidden="false" customHeight="false" outlineLevel="0" collapsed="false">
      <c r="A4477" s="526" t="n">
        <v>94771</v>
      </c>
      <c r="B4477" s="526" t="s">
        <v>8940</v>
      </c>
      <c r="C4477" s="526" t="s">
        <v>134</v>
      </c>
      <c r="D4477" s="527" t="n">
        <v>37.29</v>
      </c>
    </row>
    <row r="4478" customFormat="false" ht="15" hidden="false" customHeight="false" outlineLevel="0" collapsed="false">
      <c r="A4478" s="526" t="n">
        <v>94772</v>
      </c>
      <c r="B4478" s="526" t="s">
        <v>8941</v>
      </c>
      <c r="C4478" s="526" t="s">
        <v>134</v>
      </c>
      <c r="D4478" s="527" t="n">
        <v>40.54</v>
      </c>
    </row>
    <row r="4479" customFormat="false" ht="15" hidden="false" customHeight="false" outlineLevel="0" collapsed="false">
      <c r="A4479" s="526" t="n">
        <v>94773</v>
      </c>
      <c r="B4479" s="526" t="s">
        <v>8942</v>
      </c>
      <c r="C4479" s="526" t="s">
        <v>134</v>
      </c>
      <c r="D4479" s="527" t="n">
        <v>57</v>
      </c>
    </row>
    <row r="4480" customFormat="false" ht="15" hidden="false" customHeight="false" outlineLevel="0" collapsed="false">
      <c r="A4480" s="526" t="n">
        <v>94774</v>
      </c>
      <c r="B4480" s="526" t="s">
        <v>8943</v>
      </c>
      <c r="C4480" s="526" t="s">
        <v>134</v>
      </c>
      <c r="D4480" s="527" t="n">
        <v>63.39</v>
      </c>
    </row>
    <row r="4481" customFormat="false" ht="15" hidden="false" customHeight="false" outlineLevel="0" collapsed="false">
      <c r="A4481" s="526" t="n">
        <v>94775</v>
      </c>
      <c r="B4481" s="526" t="s">
        <v>8944</v>
      </c>
      <c r="C4481" s="526" t="s">
        <v>134</v>
      </c>
      <c r="D4481" s="527" t="n">
        <v>86.83</v>
      </c>
    </row>
    <row r="4482" customFormat="false" ht="15" hidden="false" customHeight="false" outlineLevel="0" collapsed="false">
      <c r="A4482" s="526" t="n">
        <v>94783</v>
      </c>
      <c r="B4482" s="526" t="s">
        <v>8945</v>
      </c>
      <c r="C4482" s="526" t="s">
        <v>134</v>
      </c>
      <c r="D4482" s="527" t="n">
        <v>19.56</v>
      </c>
    </row>
    <row r="4483" customFormat="false" ht="15" hidden="false" customHeight="false" outlineLevel="0" collapsed="false">
      <c r="A4483" s="526" t="n">
        <v>94785</v>
      </c>
      <c r="B4483" s="526" t="s">
        <v>8946</v>
      </c>
      <c r="C4483" s="526" t="s">
        <v>134</v>
      </c>
      <c r="D4483" s="527" t="n">
        <v>23.47</v>
      </c>
    </row>
    <row r="4484" customFormat="false" ht="15" hidden="false" customHeight="false" outlineLevel="0" collapsed="false">
      <c r="A4484" s="526" t="n">
        <v>94789</v>
      </c>
      <c r="B4484" s="526" t="s">
        <v>8947</v>
      </c>
      <c r="C4484" s="526" t="s">
        <v>134</v>
      </c>
      <c r="D4484" s="527" t="n">
        <v>227.87</v>
      </c>
    </row>
    <row r="4485" customFormat="false" ht="15" hidden="false" customHeight="false" outlineLevel="0" collapsed="false">
      <c r="A4485" s="526" t="n">
        <v>94790</v>
      </c>
      <c r="B4485" s="526" t="s">
        <v>8948</v>
      </c>
      <c r="C4485" s="526" t="s">
        <v>134</v>
      </c>
      <c r="D4485" s="527" t="n">
        <v>313.55</v>
      </c>
    </row>
    <row r="4486" customFormat="false" ht="15" hidden="false" customHeight="false" outlineLevel="0" collapsed="false">
      <c r="A4486" s="526" t="n">
        <v>94791</v>
      </c>
      <c r="B4486" s="526" t="s">
        <v>8949</v>
      </c>
      <c r="C4486" s="526" t="s">
        <v>134</v>
      </c>
      <c r="D4486" s="527" t="n">
        <v>412.86</v>
      </c>
    </row>
    <row r="4487" customFormat="false" ht="15" hidden="false" customHeight="false" outlineLevel="0" collapsed="false">
      <c r="A4487" s="526" t="n">
        <v>94863</v>
      </c>
      <c r="B4487" s="526" t="s">
        <v>8950</v>
      </c>
      <c r="C4487" s="526" t="s">
        <v>134</v>
      </c>
      <c r="D4487" s="527" t="n">
        <v>118.59</v>
      </c>
    </row>
    <row r="4488" customFormat="false" ht="15" hidden="false" customHeight="false" outlineLevel="0" collapsed="false">
      <c r="A4488" s="526" t="n">
        <v>95237</v>
      </c>
      <c r="B4488" s="526" t="s">
        <v>8951</v>
      </c>
      <c r="C4488" s="526" t="s">
        <v>134</v>
      </c>
      <c r="D4488" s="527" t="n">
        <v>23.46</v>
      </c>
    </row>
    <row r="4489" customFormat="false" ht="15" hidden="false" customHeight="false" outlineLevel="0" collapsed="false">
      <c r="A4489" s="526" t="n">
        <v>95693</v>
      </c>
      <c r="B4489" s="526" t="s">
        <v>8952</v>
      </c>
      <c r="C4489" s="526" t="s">
        <v>134</v>
      </c>
      <c r="D4489" s="527" t="n">
        <v>46.05</v>
      </c>
    </row>
    <row r="4490" customFormat="false" ht="15" hidden="false" customHeight="false" outlineLevel="0" collapsed="false">
      <c r="A4490" s="526" t="n">
        <v>95694</v>
      </c>
      <c r="B4490" s="526" t="s">
        <v>8953</v>
      </c>
      <c r="C4490" s="526" t="s">
        <v>134</v>
      </c>
      <c r="D4490" s="527" t="n">
        <v>47.6</v>
      </c>
    </row>
    <row r="4491" customFormat="false" ht="15" hidden="false" customHeight="false" outlineLevel="0" collapsed="false">
      <c r="A4491" s="526" t="n">
        <v>95695</v>
      </c>
      <c r="B4491" s="526" t="s">
        <v>8954</v>
      </c>
      <c r="C4491" s="526" t="s">
        <v>134</v>
      </c>
      <c r="D4491" s="527" t="n">
        <v>54.22</v>
      </c>
    </row>
    <row r="4492" customFormat="false" ht="15" hidden="false" customHeight="false" outlineLevel="0" collapsed="false">
      <c r="A4492" s="526" t="n">
        <v>95696</v>
      </c>
      <c r="B4492" s="526" t="s">
        <v>8955</v>
      </c>
      <c r="C4492" s="526" t="s">
        <v>134</v>
      </c>
      <c r="D4492" s="527" t="n">
        <v>43.99</v>
      </c>
    </row>
    <row r="4493" customFormat="false" ht="15" hidden="false" customHeight="false" outlineLevel="0" collapsed="false">
      <c r="A4493" s="526" t="n">
        <v>96637</v>
      </c>
      <c r="B4493" s="526" t="s">
        <v>8956</v>
      </c>
      <c r="C4493" s="526" t="s">
        <v>134</v>
      </c>
      <c r="D4493" s="527" t="n">
        <v>14.72</v>
      </c>
    </row>
    <row r="4494" customFormat="false" ht="15" hidden="false" customHeight="false" outlineLevel="0" collapsed="false">
      <c r="A4494" s="526" t="n">
        <v>96638</v>
      </c>
      <c r="B4494" s="526" t="s">
        <v>8957</v>
      </c>
      <c r="C4494" s="526" t="s">
        <v>134</v>
      </c>
      <c r="D4494" s="527" t="n">
        <v>15.13</v>
      </c>
    </row>
    <row r="4495" customFormat="false" ht="15" hidden="false" customHeight="false" outlineLevel="0" collapsed="false">
      <c r="A4495" s="526" t="n">
        <v>96639</v>
      </c>
      <c r="B4495" s="526" t="s">
        <v>8958</v>
      </c>
      <c r="C4495" s="526" t="s">
        <v>134</v>
      </c>
      <c r="D4495" s="527" t="n">
        <v>10.3</v>
      </c>
    </row>
    <row r="4496" customFormat="false" ht="15" hidden="false" customHeight="false" outlineLevel="0" collapsed="false">
      <c r="A4496" s="526" t="n">
        <v>96640</v>
      </c>
      <c r="B4496" s="526" t="s">
        <v>8959</v>
      </c>
      <c r="C4496" s="526" t="s">
        <v>134</v>
      </c>
      <c r="D4496" s="527" t="n">
        <v>25.88</v>
      </c>
    </row>
    <row r="4497" customFormat="false" ht="15" hidden="false" customHeight="false" outlineLevel="0" collapsed="false">
      <c r="A4497" s="526" t="n">
        <v>96641</v>
      </c>
      <c r="B4497" s="526" t="s">
        <v>8960</v>
      </c>
      <c r="C4497" s="526" t="s">
        <v>134</v>
      </c>
      <c r="D4497" s="527" t="n">
        <v>16.99</v>
      </c>
    </row>
    <row r="4498" customFormat="false" ht="15" hidden="false" customHeight="false" outlineLevel="0" collapsed="false">
      <c r="A4498" s="526" t="n">
        <v>96642</v>
      </c>
      <c r="B4498" s="526" t="s">
        <v>8961</v>
      </c>
      <c r="C4498" s="526" t="s">
        <v>134</v>
      </c>
      <c r="D4498" s="527" t="n">
        <v>19.34</v>
      </c>
    </row>
    <row r="4499" customFormat="false" ht="15" hidden="false" customHeight="false" outlineLevel="0" collapsed="false">
      <c r="A4499" s="526" t="n">
        <v>96643</v>
      </c>
      <c r="B4499" s="526" t="s">
        <v>8962</v>
      </c>
      <c r="C4499" s="526" t="s">
        <v>134</v>
      </c>
      <c r="D4499" s="527" t="n">
        <v>45.15</v>
      </c>
    </row>
    <row r="4500" customFormat="false" ht="15" hidden="false" customHeight="false" outlineLevel="0" collapsed="false">
      <c r="A4500" s="526" t="n">
        <v>96650</v>
      </c>
      <c r="B4500" s="526" t="s">
        <v>8963</v>
      </c>
      <c r="C4500" s="526" t="s">
        <v>134</v>
      </c>
      <c r="D4500" s="527" t="n">
        <v>8.41</v>
      </c>
    </row>
    <row r="4501" customFormat="false" ht="15" hidden="false" customHeight="false" outlineLevel="0" collapsed="false">
      <c r="A4501" s="526" t="n">
        <v>96651</v>
      </c>
      <c r="B4501" s="526" t="s">
        <v>8964</v>
      </c>
      <c r="C4501" s="526" t="s">
        <v>134</v>
      </c>
      <c r="D4501" s="527" t="n">
        <v>8.82</v>
      </c>
    </row>
    <row r="4502" customFormat="false" ht="15" hidden="false" customHeight="false" outlineLevel="0" collapsed="false">
      <c r="A4502" s="526" t="n">
        <v>96652</v>
      </c>
      <c r="B4502" s="526" t="s">
        <v>8965</v>
      </c>
      <c r="C4502" s="526" t="s">
        <v>134</v>
      </c>
      <c r="D4502" s="527" t="n">
        <v>10.07</v>
      </c>
    </row>
    <row r="4503" customFormat="false" ht="15" hidden="false" customHeight="false" outlineLevel="0" collapsed="false">
      <c r="A4503" s="526" t="n">
        <v>96653</v>
      </c>
      <c r="B4503" s="526" t="s">
        <v>8966</v>
      </c>
      <c r="C4503" s="526" t="s">
        <v>134</v>
      </c>
      <c r="D4503" s="527" t="n">
        <v>13.53</v>
      </c>
    </row>
    <row r="4504" customFormat="false" ht="15" hidden="false" customHeight="false" outlineLevel="0" collapsed="false">
      <c r="A4504" s="526" t="n">
        <v>96654</v>
      </c>
      <c r="B4504" s="526" t="s">
        <v>8967</v>
      </c>
      <c r="C4504" s="526" t="s">
        <v>134</v>
      </c>
      <c r="D4504" s="527" t="n">
        <v>15.46</v>
      </c>
    </row>
    <row r="4505" customFormat="false" ht="15" hidden="false" customHeight="false" outlineLevel="0" collapsed="false">
      <c r="A4505" s="526" t="n">
        <v>96655</v>
      </c>
      <c r="B4505" s="526" t="s">
        <v>8968</v>
      </c>
      <c r="C4505" s="526" t="s">
        <v>134</v>
      </c>
      <c r="D4505" s="527" t="n">
        <v>21.07</v>
      </c>
    </row>
    <row r="4506" customFormat="false" ht="15" hidden="false" customHeight="false" outlineLevel="0" collapsed="false">
      <c r="A4506" s="526" t="n">
        <v>96656</v>
      </c>
      <c r="B4506" s="526" t="s">
        <v>8969</v>
      </c>
      <c r="C4506" s="526" t="s">
        <v>134</v>
      </c>
      <c r="D4506" s="527" t="n">
        <v>6.08</v>
      </c>
    </row>
    <row r="4507" customFormat="false" ht="15" hidden="false" customHeight="false" outlineLevel="0" collapsed="false">
      <c r="A4507" s="526" t="n">
        <v>96657</v>
      </c>
      <c r="B4507" s="526" t="s">
        <v>8970</v>
      </c>
      <c r="C4507" s="526" t="s">
        <v>134</v>
      </c>
      <c r="D4507" s="527" t="n">
        <v>23.99</v>
      </c>
    </row>
    <row r="4508" customFormat="false" ht="15" hidden="false" customHeight="false" outlineLevel="0" collapsed="false">
      <c r="A4508" s="526" t="n">
        <v>96658</v>
      </c>
      <c r="B4508" s="526" t="s">
        <v>8971</v>
      </c>
      <c r="C4508" s="526" t="s">
        <v>134</v>
      </c>
      <c r="D4508" s="527" t="n">
        <v>15.1</v>
      </c>
    </row>
    <row r="4509" customFormat="false" ht="15" hidden="false" customHeight="false" outlineLevel="0" collapsed="false">
      <c r="A4509" s="526" t="n">
        <v>96659</v>
      </c>
      <c r="B4509" s="526" t="s">
        <v>8972</v>
      </c>
      <c r="C4509" s="526" t="s">
        <v>134</v>
      </c>
      <c r="D4509" s="527" t="n">
        <v>8.09</v>
      </c>
    </row>
    <row r="4510" customFormat="false" ht="15" hidden="false" customHeight="false" outlineLevel="0" collapsed="false">
      <c r="A4510" s="526" t="n">
        <v>96660</v>
      </c>
      <c r="B4510" s="526" t="s">
        <v>8973</v>
      </c>
      <c r="C4510" s="526" t="s">
        <v>134</v>
      </c>
      <c r="D4510" s="527" t="n">
        <v>32.78</v>
      </c>
    </row>
    <row r="4511" customFormat="false" ht="15" hidden="false" customHeight="false" outlineLevel="0" collapsed="false">
      <c r="A4511" s="526" t="n">
        <v>96661</v>
      </c>
      <c r="B4511" s="526" t="s">
        <v>8974</v>
      </c>
      <c r="C4511" s="526" t="s">
        <v>134</v>
      </c>
      <c r="D4511" s="527" t="n">
        <v>32.46</v>
      </c>
    </row>
    <row r="4512" customFormat="false" ht="15" hidden="false" customHeight="false" outlineLevel="0" collapsed="false">
      <c r="A4512" s="526" t="n">
        <v>96662</v>
      </c>
      <c r="B4512" s="526" t="s">
        <v>8975</v>
      </c>
      <c r="C4512" s="526" t="s">
        <v>134</v>
      </c>
      <c r="D4512" s="527" t="n">
        <v>9.09</v>
      </c>
    </row>
    <row r="4513" customFormat="false" ht="15" hidden="false" customHeight="false" outlineLevel="0" collapsed="false">
      <c r="A4513" s="526" t="n">
        <v>96663</v>
      </c>
      <c r="B4513" s="526" t="s">
        <v>8976</v>
      </c>
      <c r="C4513" s="526" t="s">
        <v>134</v>
      </c>
      <c r="D4513" s="527" t="n">
        <v>15.8</v>
      </c>
    </row>
    <row r="4514" customFormat="false" ht="15" hidden="false" customHeight="false" outlineLevel="0" collapsed="false">
      <c r="A4514" s="526" t="n">
        <v>96664</v>
      </c>
      <c r="B4514" s="526" t="s">
        <v>8977</v>
      </c>
      <c r="C4514" s="526" t="s">
        <v>134</v>
      </c>
      <c r="D4514" s="527" t="n">
        <v>17.45</v>
      </c>
    </row>
    <row r="4515" customFormat="false" ht="15" hidden="false" customHeight="false" outlineLevel="0" collapsed="false">
      <c r="A4515" s="526" t="n">
        <v>96665</v>
      </c>
      <c r="B4515" s="526" t="s">
        <v>8978</v>
      </c>
      <c r="C4515" s="526" t="s">
        <v>134</v>
      </c>
      <c r="D4515" s="527" t="n">
        <v>10.9</v>
      </c>
    </row>
    <row r="4516" customFormat="false" ht="15" hidden="false" customHeight="false" outlineLevel="0" collapsed="false">
      <c r="A4516" s="526" t="n">
        <v>96666</v>
      </c>
      <c r="B4516" s="526" t="s">
        <v>8979</v>
      </c>
      <c r="C4516" s="526" t="s">
        <v>134</v>
      </c>
      <c r="D4516" s="527" t="n">
        <v>16.14</v>
      </c>
    </row>
    <row r="4517" customFormat="false" ht="15" hidden="false" customHeight="false" outlineLevel="0" collapsed="false">
      <c r="A4517" s="526" t="n">
        <v>96667</v>
      </c>
      <c r="B4517" s="526" t="s">
        <v>8980</v>
      </c>
      <c r="C4517" s="526" t="s">
        <v>134</v>
      </c>
      <c r="D4517" s="527" t="n">
        <v>23.22</v>
      </c>
    </row>
    <row r="4518" customFormat="false" ht="15" hidden="false" customHeight="false" outlineLevel="0" collapsed="false">
      <c r="A4518" s="526" t="n">
        <v>96684</v>
      </c>
      <c r="B4518" s="526" t="s">
        <v>8981</v>
      </c>
      <c r="C4518" s="526" t="s">
        <v>134</v>
      </c>
      <c r="D4518" s="527" t="n">
        <v>10.68</v>
      </c>
    </row>
    <row r="4519" customFormat="false" ht="15" hidden="false" customHeight="false" outlineLevel="0" collapsed="false">
      <c r="A4519" s="526" t="n">
        <v>96685</v>
      </c>
      <c r="B4519" s="526" t="s">
        <v>8982</v>
      </c>
      <c r="C4519" s="526" t="s">
        <v>134</v>
      </c>
      <c r="D4519" s="527" t="n">
        <v>11.09</v>
      </c>
    </row>
    <row r="4520" customFormat="false" ht="15" hidden="false" customHeight="false" outlineLevel="0" collapsed="false">
      <c r="A4520" s="526" t="n">
        <v>96686</v>
      </c>
      <c r="B4520" s="526" t="s">
        <v>8983</v>
      </c>
      <c r="C4520" s="526" t="s">
        <v>134</v>
      </c>
      <c r="D4520" s="527" t="n">
        <v>13.82</v>
      </c>
    </row>
    <row r="4521" customFormat="false" ht="15" hidden="false" customHeight="false" outlineLevel="0" collapsed="false">
      <c r="A4521" s="526" t="n">
        <v>96687</v>
      </c>
      <c r="B4521" s="526" t="s">
        <v>8984</v>
      </c>
      <c r="C4521" s="526" t="s">
        <v>134</v>
      </c>
      <c r="D4521" s="527" t="n">
        <v>17.28</v>
      </c>
    </row>
    <row r="4522" customFormat="false" ht="15" hidden="false" customHeight="false" outlineLevel="0" collapsed="false">
      <c r="A4522" s="526" t="n">
        <v>96688</v>
      </c>
      <c r="B4522" s="526" t="s">
        <v>8985</v>
      </c>
      <c r="C4522" s="526" t="s">
        <v>134</v>
      </c>
      <c r="D4522" s="527" t="n">
        <v>20.89</v>
      </c>
    </row>
    <row r="4523" customFormat="false" ht="15" hidden="false" customHeight="false" outlineLevel="0" collapsed="false">
      <c r="A4523" s="526" t="n">
        <v>96689</v>
      </c>
      <c r="B4523" s="526" t="s">
        <v>8986</v>
      </c>
      <c r="C4523" s="526" t="s">
        <v>134</v>
      </c>
      <c r="D4523" s="527" t="n">
        <v>26.5</v>
      </c>
    </row>
    <row r="4524" customFormat="false" ht="15" hidden="false" customHeight="false" outlineLevel="0" collapsed="false">
      <c r="A4524" s="526" t="n">
        <v>96690</v>
      </c>
      <c r="B4524" s="526" t="s">
        <v>8987</v>
      </c>
      <c r="C4524" s="526" t="s">
        <v>134</v>
      </c>
      <c r="D4524" s="527" t="n">
        <v>29.38</v>
      </c>
    </row>
    <row r="4525" customFormat="false" ht="15" hidden="false" customHeight="false" outlineLevel="0" collapsed="false">
      <c r="A4525" s="526" t="n">
        <v>96691</v>
      </c>
      <c r="B4525" s="526" t="s">
        <v>8988</v>
      </c>
      <c r="C4525" s="526" t="s">
        <v>134</v>
      </c>
      <c r="D4525" s="527" t="n">
        <v>38.27</v>
      </c>
    </row>
    <row r="4526" customFormat="false" ht="15" hidden="false" customHeight="false" outlineLevel="0" collapsed="false">
      <c r="A4526" s="526" t="n">
        <v>96692</v>
      </c>
      <c r="B4526" s="526" t="s">
        <v>8989</v>
      </c>
      <c r="C4526" s="526" t="s">
        <v>134</v>
      </c>
      <c r="D4526" s="527" t="n">
        <v>42.02</v>
      </c>
    </row>
    <row r="4527" customFormat="false" ht="15" hidden="false" customHeight="false" outlineLevel="0" collapsed="false">
      <c r="A4527" s="526" t="n">
        <v>96693</v>
      </c>
      <c r="B4527" s="526" t="s">
        <v>8990</v>
      </c>
      <c r="C4527" s="526" t="s">
        <v>134</v>
      </c>
      <c r="D4527" s="527" t="n">
        <v>57.89</v>
      </c>
    </row>
    <row r="4528" customFormat="false" ht="15" hidden="false" customHeight="false" outlineLevel="0" collapsed="false">
      <c r="A4528" s="526" t="n">
        <v>96694</v>
      </c>
      <c r="B4528" s="526" t="s">
        <v>8991</v>
      </c>
      <c r="C4528" s="526" t="s">
        <v>134</v>
      </c>
      <c r="D4528" s="527" t="n">
        <v>91.53</v>
      </c>
    </row>
    <row r="4529" customFormat="false" ht="15" hidden="false" customHeight="false" outlineLevel="0" collapsed="false">
      <c r="A4529" s="526" t="n">
        <v>96695</v>
      </c>
      <c r="B4529" s="526" t="s">
        <v>8992</v>
      </c>
      <c r="C4529" s="526" t="s">
        <v>134</v>
      </c>
      <c r="D4529" s="527" t="n">
        <v>101.2</v>
      </c>
    </row>
    <row r="4530" customFormat="false" ht="15" hidden="false" customHeight="false" outlineLevel="0" collapsed="false">
      <c r="A4530" s="526" t="n">
        <v>96696</v>
      </c>
      <c r="B4530" s="526" t="s">
        <v>8993</v>
      </c>
      <c r="C4530" s="526" t="s">
        <v>134</v>
      </c>
      <c r="D4530" s="527" t="n">
        <v>114.5</v>
      </c>
    </row>
    <row r="4531" customFormat="false" ht="15" hidden="false" customHeight="false" outlineLevel="0" collapsed="false">
      <c r="A4531" s="526" t="n">
        <v>96697</v>
      </c>
      <c r="B4531" s="526" t="s">
        <v>8994</v>
      </c>
      <c r="C4531" s="526" t="s">
        <v>134</v>
      </c>
      <c r="D4531" s="527" t="n">
        <v>345.29</v>
      </c>
    </row>
    <row r="4532" customFormat="false" ht="15" hidden="false" customHeight="false" outlineLevel="0" collapsed="false">
      <c r="A4532" s="526" t="n">
        <v>96698</v>
      </c>
      <c r="B4532" s="526" t="s">
        <v>8995</v>
      </c>
      <c r="C4532" s="526" t="s">
        <v>134</v>
      </c>
      <c r="D4532" s="527" t="n">
        <v>7.6</v>
      </c>
    </row>
    <row r="4533" customFormat="false" ht="15" hidden="false" customHeight="false" outlineLevel="0" collapsed="false">
      <c r="A4533" s="526" t="n">
        <v>96699</v>
      </c>
      <c r="B4533" s="526" t="s">
        <v>8996</v>
      </c>
      <c r="C4533" s="526" t="s">
        <v>134</v>
      </c>
      <c r="D4533" s="527" t="n">
        <v>25.51</v>
      </c>
    </row>
    <row r="4534" customFormat="false" ht="15" hidden="false" customHeight="false" outlineLevel="0" collapsed="false">
      <c r="A4534" s="526" t="n">
        <v>96700</v>
      </c>
      <c r="B4534" s="526" t="s">
        <v>8997</v>
      </c>
      <c r="C4534" s="526" t="s">
        <v>134</v>
      </c>
      <c r="D4534" s="527" t="n">
        <v>16.62</v>
      </c>
    </row>
    <row r="4535" customFormat="false" ht="15" hidden="false" customHeight="false" outlineLevel="0" collapsed="false">
      <c r="A4535" s="526" t="n">
        <v>96701</v>
      </c>
      <c r="B4535" s="526" t="s">
        <v>8998</v>
      </c>
      <c r="C4535" s="526" t="s">
        <v>134</v>
      </c>
      <c r="D4535" s="527" t="n">
        <v>10.58</v>
      </c>
    </row>
    <row r="4536" customFormat="false" ht="15" hidden="false" customHeight="false" outlineLevel="0" collapsed="false">
      <c r="A4536" s="526" t="n">
        <v>96702</v>
      </c>
      <c r="B4536" s="526" t="s">
        <v>8999</v>
      </c>
      <c r="C4536" s="526" t="s">
        <v>134</v>
      </c>
      <c r="D4536" s="527" t="n">
        <v>11.1</v>
      </c>
    </row>
    <row r="4537" customFormat="false" ht="15" hidden="false" customHeight="false" outlineLevel="0" collapsed="false">
      <c r="A4537" s="526" t="n">
        <v>96703</v>
      </c>
      <c r="B4537" s="526" t="s">
        <v>9000</v>
      </c>
      <c r="C4537" s="526" t="s">
        <v>134</v>
      </c>
      <c r="D4537" s="527" t="n">
        <v>19.41</v>
      </c>
    </row>
    <row r="4538" customFormat="false" ht="15" hidden="false" customHeight="false" outlineLevel="0" collapsed="false">
      <c r="A4538" s="526" t="n">
        <v>96704</v>
      </c>
      <c r="B4538" s="526" t="s">
        <v>9001</v>
      </c>
      <c r="C4538" s="526" t="s">
        <v>134</v>
      </c>
      <c r="D4538" s="527" t="n">
        <v>20.02</v>
      </c>
    </row>
    <row r="4539" customFormat="false" ht="15" hidden="false" customHeight="false" outlineLevel="0" collapsed="false">
      <c r="A4539" s="526" t="n">
        <v>96705</v>
      </c>
      <c r="B4539" s="526" t="s">
        <v>9002</v>
      </c>
      <c r="C4539" s="526" t="s">
        <v>134</v>
      </c>
      <c r="D4539" s="527" t="n">
        <v>23.55</v>
      </c>
    </row>
    <row r="4540" customFormat="false" ht="15" hidden="false" customHeight="false" outlineLevel="0" collapsed="false">
      <c r="A4540" s="526" t="n">
        <v>96706</v>
      </c>
      <c r="B4540" s="526" t="s">
        <v>9003</v>
      </c>
      <c r="C4540" s="526" t="s">
        <v>134</v>
      </c>
      <c r="D4540" s="527" t="n">
        <v>35.26</v>
      </c>
    </row>
    <row r="4541" customFormat="false" ht="15" hidden="false" customHeight="false" outlineLevel="0" collapsed="false">
      <c r="A4541" s="526" t="n">
        <v>96707</v>
      </c>
      <c r="B4541" s="526" t="s">
        <v>9004</v>
      </c>
      <c r="C4541" s="526" t="s">
        <v>134</v>
      </c>
      <c r="D4541" s="527" t="n">
        <v>57.44</v>
      </c>
    </row>
    <row r="4542" customFormat="false" ht="15" hidden="false" customHeight="false" outlineLevel="0" collapsed="false">
      <c r="A4542" s="526" t="n">
        <v>96708</v>
      </c>
      <c r="B4542" s="526" t="s">
        <v>9005</v>
      </c>
      <c r="C4542" s="526" t="s">
        <v>134</v>
      </c>
      <c r="D4542" s="527" t="n">
        <v>87.75</v>
      </c>
    </row>
    <row r="4543" customFormat="false" ht="15" hidden="false" customHeight="false" outlineLevel="0" collapsed="false">
      <c r="A4543" s="526" t="n">
        <v>96709</v>
      </c>
      <c r="B4543" s="526" t="s">
        <v>9006</v>
      </c>
      <c r="C4543" s="526" t="s">
        <v>134</v>
      </c>
      <c r="D4543" s="527" t="n">
        <v>112.13</v>
      </c>
    </row>
    <row r="4544" customFormat="false" ht="15" hidden="false" customHeight="false" outlineLevel="0" collapsed="false">
      <c r="A4544" s="526" t="n">
        <v>96710</v>
      </c>
      <c r="B4544" s="526" t="s">
        <v>9007</v>
      </c>
      <c r="C4544" s="526" t="s">
        <v>134</v>
      </c>
      <c r="D4544" s="527" t="n">
        <v>13.95</v>
      </c>
    </row>
    <row r="4545" customFormat="false" ht="15" hidden="false" customHeight="false" outlineLevel="0" collapsed="false">
      <c r="A4545" s="526" t="n">
        <v>96711</v>
      </c>
      <c r="B4545" s="526" t="s">
        <v>9008</v>
      </c>
      <c r="C4545" s="526" t="s">
        <v>134</v>
      </c>
      <c r="D4545" s="527" t="n">
        <v>21.13</v>
      </c>
    </row>
    <row r="4546" customFormat="false" ht="15" hidden="false" customHeight="false" outlineLevel="0" collapsed="false">
      <c r="A4546" s="526" t="n">
        <v>96712</v>
      </c>
      <c r="B4546" s="526" t="s">
        <v>9009</v>
      </c>
      <c r="C4546" s="526" t="s">
        <v>134</v>
      </c>
      <c r="D4546" s="527" t="n">
        <v>30.44</v>
      </c>
    </row>
    <row r="4547" customFormat="false" ht="15" hidden="false" customHeight="false" outlineLevel="0" collapsed="false">
      <c r="A4547" s="526" t="n">
        <v>96713</v>
      </c>
      <c r="B4547" s="526" t="s">
        <v>9010</v>
      </c>
      <c r="C4547" s="526" t="s">
        <v>134</v>
      </c>
      <c r="D4547" s="527" t="n">
        <v>47.43</v>
      </c>
    </row>
    <row r="4548" customFormat="false" ht="15" hidden="false" customHeight="false" outlineLevel="0" collapsed="false">
      <c r="A4548" s="526" t="n">
        <v>96714</v>
      </c>
      <c r="B4548" s="526" t="s">
        <v>9011</v>
      </c>
      <c r="C4548" s="526" t="s">
        <v>134</v>
      </c>
      <c r="D4548" s="527" t="n">
        <v>68.01</v>
      </c>
    </row>
    <row r="4549" customFormat="false" ht="15" hidden="false" customHeight="false" outlineLevel="0" collapsed="false">
      <c r="A4549" s="526" t="n">
        <v>96715</v>
      </c>
      <c r="B4549" s="526" t="s">
        <v>9012</v>
      </c>
      <c r="C4549" s="526" t="s">
        <v>134</v>
      </c>
      <c r="D4549" s="527" t="n">
        <v>123.16</v>
      </c>
    </row>
    <row r="4550" customFormat="false" ht="15" hidden="false" customHeight="false" outlineLevel="0" collapsed="false">
      <c r="A4550" s="526" t="n">
        <v>96716</v>
      </c>
      <c r="B4550" s="526" t="s">
        <v>9013</v>
      </c>
      <c r="C4550" s="526" t="s">
        <v>134</v>
      </c>
      <c r="D4550" s="527" t="n">
        <v>160.87</v>
      </c>
    </row>
    <row r="4551" customFormat="false" ht="15" hidden="false" customHeight="false" outlineLevel="0" collapsed="false">
      <c r="A4551" s="526" t="n">
        <v>96717</v>
      </c>
      <c r="B4551" s="526" t="s">
        <v>9014</v>
      </c>
      <c r="C4551" s="526" t="s">
        <v>134</v>
      </c>
      <c r="D4551" s="527" t="n">
        <v>312.32</v>
      </c>
    </row>
    <row r="4552" customFormat="false" ht="15" hidden="false" customHeight="false" outlineLevel="0" collapsed="false">
      <c r="A4552" s="526" t="n">
        <v>96736</v>
      </c>
      <c r="B4552" s="526" t="s">
        <v>9015</v>
      </c>
      <c r="C4552" s="526" t="s">
        <v>134</v>
      </c>
      <c r="D4552" s="527" t="n">
        <v>6.43</v>
      </c>
    </row>
    <row r="4553" customFormat="false" ht="15" hidden="false" customHeight="false" outlineLevel="0" collapsed="false">
      <c r="A4553" s="526" t="n">
        <v>96737</v>
      </c>
      <c r="B4553" s="526" t="s">
        <v>9016</v>
      </c>
      <c r="C4553" s="526" t="s">
        <v>134</v>
      </c>
      <c r="D4553" s="527" t="n">
        <v>6.21</v>
      </c>
    </row>
    <row r="4554" customFormat="false" ht="15" hidden="false" customHeight="false" outlineLevel="0" collapsed="false">
      <c r="A4554" s="526" t="n">
        <v>96738</v>
      </c>
      <c r="B4554" s="526" t="s">
        <v>9017</v>
      </c>
      <c r="C4554" s="526" t="s">
        <v>134</v>
      </c>
      <c r="D4554" s="527" t="n">
        <v>24.12</v>
      </c>
    </row>
    <row r="4555" customFormat="false" ht="15" hidden="false" customHeight="false" outlineLevel="0" collapsed="false">
      <c r="A4555" s="526" t="n">
        <v>96739</v>
      </c>
      <c r="B4555" s="526" t="s">
        <v>9018</v>
      </c>
      <c r="C4555" s="526" t="s">
        <v>134</v>
      </c>
      <c r="D4555" s="527" t="n">
        <v>9.11</v>
      </c>
    </row>
    <row r="4556" customFormat="false" ht="15" hidden="false" customHeight="false" outlineLevel="0" collapsed="false">
      <c r="A4556" s="526" t="n">
        <v>96740</v>
      </c>
      <c r="B4556" s="526" t="s">
        <v>9019</v>
      </c>
      <c r="C4556" s="526" t="s">
        <v>134</v>
      </c>
      <c r="D4556" s="527" t="n">
        <v>33.9</v>
      </c>
    </row>
    <row r="4557" customFormat="false" ht="15" hidden="false" customHeight="false" outlineLevel="0" collapsed="false">
      <c r="A4557" s="526" t="n">
        <v>96741</v>
      </c>
      <c r="B4557" s="526" t="s">
        <v>9020</v>
      </c>
      <c r="C4557" s="526" t="s">
        <v>134</v>
      </c>
      <c r="D4557" s="527" t="n">
        <v>16.6</v>
      </c>
    </row>
    <row r="4558" customFormat="false" ht="15" hidden="false" customHeight="false" outlineLevel="0" collapsed="false">
      <c r="A4558" s="526" t="n">
        <v>96742</v>
      </c>
      <c r="B4558" s="526" t="s">
        <v>9021</v>
      </c>
      <c r="C4558" s="526" t="s">
        <v>134</v>
      </c>
      <c r="D4558" s="527" t="n">
        <v>21.73</v>
      </c>
    </row>
    <row r="4559" customFormat="false" ht="15" hidden="false" customHeight="false" outlineLevel="0" collapsed="false">
      <c r="A4559" s="526" t="n">
        <v>96743</v>
      </c>
      <c r="B4559" s="526" t="s">
        <v>9022</v>
      </c>
      <c r="C4559" s="526" t="s">
        <v>134</v>
      </c>
      <c r="D4559" s="527" t="n">
        <v>31.25</v>
      </c>
    </row>
    <row r="4560" customFormat="false" ht="15" hidden="false" customHeight="false" outlineLevel="0" collapsed="false">
      <c r="A4560" s="526" t="n">
        <v>96744</v>
      </c>
      <c r="B4560" s="526" t="s">
        <v>9023</v>
      </c>
      <c r="C4560" s="526" t="s">
        <v>134</v>
      </c>
      <c r="D4560" s="527" t="n">
        <v>56.37</v>
      </c>
    </row>
    <row r="4561" customFormat="false" ht="15" hidden="false" customHeight="false" outlineLevel="0" collapsed="false">
      <c r="A4561" s="526" t="n">
        <v>96745</v>
      </c>
      <c r="B4561" s="526" t="s">
        <v>9024</v>
      </c>
      <c r="C4561" s="526" t="s">
        <v>134</v>
      </c>
      <c r="D4561" s="527" t="n">
        <v>84.15</v>
      </c>
    </row>
    <row r="4562" customFormat="false" ht="15" hidden="false" customHeight="false" outlineLevel="0" collapsed="false">
      <c r="A4562" s="526" t="n">
        <v>96746</v>
      </c>
      <c r="B4562" s="526" t="s">
        <v>9025</v>
      </c>
      <c r="C4562" s="526" t="s">
        <v>134</v>
      </c>
      <c r="D4562" s="527" t="n">
        <v>112.38</v>
      </c>
    </row>
    <row r="4563" customFormat="false" ht="15" hidden="false" customHeight="false" outlineLevel="0" collapsed="false">
      <c r="A4563" s="526" t="n">
        <v>96747</v>
      </c>
      <c r="B4563" s="526" t="s">
        <v>9026</v>
      </c>
      <c r="C4563" s="526" t="s">
        <v>134</v>
      </c>
      <c r="D4563" s="527" t="n">
        <v>7.89</v>
      </c>
    </row>
    <row r="4564" customFormat="false" ht="15" hidden="false" customHeight="false" outlineLevel="0" collapsed="false">
      <c r="A4564" s="526" t="n">
        <v>96748</v>
      </c>
      <c r="B4564" s="526" t="s">
        <v>9027</v>
      </c>
      <c r="C4564" s="526" t="s">
        <v>134</v>
      </c>
      <c r="D4564" s="527" t="n">
        <v>8.57</v>
      </c>
    </row>
    <row r="4565" customFormat="false" ht="15" hidden="false" customHeight="false" outlineLevel="0" collapsed="false">
      <c r="A4565" s="526" t="n">
        <v>96749</v>
      </c>
      <c r="B4565" s="526" t="s">
        <v>9028</v>
      </c>
      <c r="C4565" s="526" t="s">
        <v>134</v>
      </c>
      <c r="D4565" s="527" t="n">
        <v>11.61</v>
      </c>
    </row>
    <row r="4566" customFormat="false" ht="15" hidden="false" customHeight="false" outlineLevel="0" collapsed="false">
      <c r="A4566" s="526" t="n">
        <v>96750</v>
      </c>
      <c r="B4566" s="526" t="s">
        <v>9029</v>
      </c>
      <c r="C4566" s="526" t="s">
        <v>134</v>
      </c>
      <c r="D4566" s="527" t="n">
        <v>16.66</v>
      </c>
    </row>
    <row r="4567" customFormat="false" ht="15" hidden="false" customHeight="false" outlineLevel="0" collapsed="false">
      <c r="A4567" s="526" t="n">
        <v>96751</v>
      </c>
      <c r="B4567" s="526" t="s">
        <v>9030</v>
      </c>
      <c r="C4567" s="526" t="s">
        <v>134</v>
      </c>
      <c r="D4567" s="527" t="n">
        <v>26.59</v>
      </c>
    </row>
    <row r="4568" customFormat="false" ht="15" hidden="false" customHeight="false" outlineLevel="0" collapsed="false">
      <c r="A4568" s="526" t="n">
        <v>96752</v>
      </c>
      <c r="B4568" s="526" t="s">
        <v>9031</v>
      </c>
      <c r="C4568" s="526" t="s">
        <v>134</v>
      </c>
      <c r="D4568" s="527" t="n">
        <v>35.96</v>
      </c>
    </row>
    <row r="4569" customFormat="false" ht="15" hidden="false" customHeight="false" outlineLevel="0" collapsed="false">
      <c r="A4569" s="526" t="n">
        <v>96753</v>
      </c>
      <c r="B4569" s="526" t="s">
        <v>9032</v>
      </c>
      <c r="C4569" s="526" t="s">
        <v>134</v>
      </c>
      <c r="D4569" s="527" t="n">
        <v>89.92</v>
      </c>
    </row>
    <row r="4570" customFormat="false" ht="15" hidden="false" customHeight="false" outlineLevel="0" collapsed="false">
      <c r="A4570" s="526" t="n">
        <v>96754</v>
      </c>
      <c r="B4570" s="526" t="s">
        <v>9033</v>
      </c>
      <c r="C4570" s="526" t="s">
        <v>134</v>
      </c>
      <c r="D4570" s="527" t="n">
        <v>109.09</v>
      </c>
    </row>
    <row r="4571" customFormat="false" ht="15" hidden="false" customHeight="false" outlineLevel="0" collapsed="false">
      <c r="A4571" s="526" t="n">
        <v>96755</v>
      </c>
      <c r="B4571" s="526" t="s">
        <v>9034</v>
      </c>
      <c r="C4571" s="526" t="s">
        <v>134</v>
      </c>
      <c r="D4571" s="527" t="n">
        <v>345.67</v>
      </c>
    </row>
    <row r="4572" customFormat="false" ht="15" hidden="false" customHeight="false" outlineLevel="0" collapsed="false">
      <c r="A4572" s="526" t="n">
        <v>96756</v>
      </c>
      <c r="B4572" s="526" t="s">
        <v>9035</v>
      </c>
      <c r="C4572" s="526" t="s">
        <v>134</v>
      </c>
      <c r="D4572" s="527" t="n">
        <v>20.54</v>
      </c>
    </row>
    <row r="4573" customFormat="false" ht="15" hidden="false" customHeight="false" outlineLevel="0" collapsed="false">
      <c r="A4573" s="526" t="n">
        <v>96757</v>
      </c>
      <c r="B4573" s="526" t="s">
        <v>9036</v>
      </c>
      <c r="C4573" s="526" t="s">
        <v>134</v>
      </c>
      <c r="D4573" s="527" t="n">
        <v>24.82</v>
      </c>
    </row>
    <row r="4574" customFormat="false" ht="15" hidden="false" customHeight="false" outlineLevel="0" collapsed="false">
      <c r="A4574" s="526" t="n">
        <v>96758</v>
      </c>
      <c r="B4574" s="526" t="s">
        <v>9037</v>
      </c>
      <c r="C4574" s="526" t="s">
        <v>134</v>
      </c>
      <c r="D4574" s="527" t="n">
        <v>18.19</v>
      </c>
    </row>
    <row r="4575" customFormat="false" ht="15" hidden="false" customHeight="false" outlineLevel="0" collapsed="false">
      <c r="A4575" s="526" t="n">
        <v>96759</v>
      </c>
      <c r="B4575" s="526" t="s">
        <v>9038</v>
      </c>
      <c r="C4575" s="526" t="s">
        <v>134</v>
      </c>
      <c r="D4575" s="527" t="n">
        <v>24.82</v>
      </c>
    </row>
    <row r="4576" customFormat="false" ht="15" hidden="false" customHeight="false" outlineLevel="0" collapsed="false">
      <c r="A4576" s="526" t="n">
        <v>96760</v>
      </c>
      <c r="B4576" s="526" t="s">
        <v>9039</v>
      </c>
      <c r="C4576" s="526" t="s">
        <v>134</v>
      </c>
      <c r="D4576" s="527" t="n">
        <v>43.74</v>
      </c>
    </row>
    <row r="4577" customFormat="false" ht="15" hidden="false" customHeight="false" outlineLevel="0" collapsed="false">
      <c r="A4577" s="526" t="n">
        <v>96761</v>
      </c>
      <c r="B4577" s="526" t="s">
        <v>9040</v>
      </c>
      <c r="C4577" s="526" t="s">
        <v>134</v>
      </c>
      <c r="D4577" s="527" t="n">
        <v>59.94</v>
      </c>
    </row>
    <row r="4578" customFormat="false" ht="15" hidden="false" customHeight="false" outlineLevel="0" collapsed="false">
      <c r="A4578" s="526" t="n">
        <v>96762</v>
      </c>
      <c r="B4578" s="526" t="s">
        <v>9041</v>
      </c>
      <c r="C4578" s="526" t="s">
        <v>134</v>
      </c>
      <c r="D4578" s="527" t="n">
        <v>120.97</v>
      </c>
    </row>
    <row r="4579" customFormat="false" ht="15" hidden="false" customHeight="false" outlineLevel="0" collapsed="false">
      <c r="A4579" s="526" t="n">
        <v>96763</v>
      </c>
      <c r="B4579" s="526" t="s">
        <v>9042</v>
      </c>
      <c r="C4579" s="526" t="s">
        <v>134</v>
      </c>
      <c r="D4579" s="527" t="n">
        <v>153.63</v>
      </c>
    </row>
    <row r="4580" customFormat="false" ht="15" hidden="false" customHeight="false" outlineLevel="0" collapsed="false">
      <c r="A4580" s="526" t="n">
        <v>96764</v>
      </c>
      <c r="B4580" s="526" t="s">
        <v>9043</v>
      </c>
      <c r="C4580" s="526" t="s">
        <v>134</v>
      </c>
      <c r="D4580" s="527" t="n">
        <v>312.84</v>
      </c>
    </row>
    <row r="4581" customFormat="false" ht="15" hidden="false" customHeight="false" outlineLevel="0" collapsed="false">
      <c r="A4581" s="526" t="n">
        <v>96802</v>
      </c>
      <c r="B4581" s="526" t="s">
        <v>9044</v>
      </c>
      <c r="C4581" s="526" t="s">
        <v>134</v>
      </c>
      <c r="D4581" s="527" t="n">
        <v>369.64</v>
      </c>
    </row>
    <row r="4582" customFormat="false" ht="15" hidden="false" customHeight="false" outlineLevel="0" collapsed="false">
      <c r="A4582" s="526" t="n">
        <v>96803</v>
      </c>
      <c r="B4582" s="526" t="s">
        <v>9045</v>
      </c>
      <c r="C4582" s="526" t="s">
        <v>134</v>
      </c>
      <c r="D4582" s="527" t="n">
        <v>67.12</v>
      </c>
    </row>
    <row r="4583" customFormat="false" ht="15" hidden="false" customHeight="false" outlineLevel="0" collapsed="false">
      <c r="A4583" s="526" t="n">
        <v>96804</v>
      </c>
      <c r="B4583" s="526" t="s">
        <v>9046</v>
      </c>
      <c r="C4583" s="526" t="s">
        <v>134</v>
      </c>
      <c r="D4583" s="527" t="n">
        <v>107.87</v>
      </c>
    </row>
    <row r="4584" customFormat="false" ht="15" hidden="false" customHeight="false" outlineLevel="0" collapsed="false">
      <c r="A4584" s="526" t="n">
        <v>96805</v>
      </c>
      <c r="B4584" s="526" t="s">
        <v>9047</v>
      </c>
      <c r="C4584" s="526" t="s">
        <v>134</v>
      </c>
      <c r="D4584" s="527" t="n">
        <v>190.78</v>
      </c>
    </row>
    <row r="4585" customFormat="false" ht="15" hidden="false" customHeight="false" outlineLevel="0" collapsed="false">
      <c r="A4585" s="526" t="n">
        <v>96806</v>
      </c>
      <c r="B4585" s="526" t="s">
        <v>9048</v>
      </c>
      <c r="C4585" s="526" t="s">
        <v>134</v>
      </c>
      <c r="D4585" s="527" t="n">
        <v>73.23</v>
      </c>
    </row>
    <row r="4586" customFormat="false" ht="15" hidden="false" customHeight="false" outlineLevel="0" collapsed="false">
      <c r="A4586" s="526" t="n">
        <v>96807</v>
      </c>
      <c r="B4586" s="526" t="s">
        <v>9049</v>
      </c>
      <c r="C4586" s="526" t="s">
        <v>134</v>
      </c>
      <c r="D4586" s="527" t="n">
        <v>117.45</v>
      </c>
    </row>
    <row r="4587" customFormat="false" ht="15" hidden="false" customHeight="false" outlineLevel="0" collapsed="false">
      <c r="A4587" s="526" t="n">
        <v>96808</v>
      </c>
      <c r="B4587" s="526" t="s">
        <v>9050</v>
      </c>
      <c r="C4587" s="526" t="s">
        <v>134</v>
      </c>
      <c r="D4587" s="527" t="n">
        <v>14.94</v>
      </c>
    </row>
    <row r="4588" customFormat="false" ht="15" hidden="false" customHeight="false" outlineLevel="0" collapsed="false">
      <c r="A4588" s="526" t="n">
        <v>96809</v>
      </c>
      <c r="B4588" s="526" t="s">
        <v>9051</v>
      </c>
      <c r="C4588" s="526" t="s">
        <v>134</v>
      </c>
      <c r="D4588" s="527" t="n">
        <v>16.5</v>
      </c>
    </row>
    <row r="4589" customFormat="false" ht="15" hidden="false" customHeight="false" outlineLevel="0" collapsed="false">
      <c r="A4589" s="526" t="n">
        <v>96810</v>
      </c>
      <c r="B4589" s="526" t="s">
        <v>9052</v>
      </c>
      <c r="C4589" s="526" t="s">
        <v>134</v>
      </c>
      <c r="D4589" s="527" t="n">
        <v>17.91</v>
      </c>
    </row>
    <row r="4590" customFormat="false" ht="15" hidden="false" customHeight="false" outlineLevel="0" collapsed="false">
      <c r="A4590" s="526" t="n">
        <v>96811</v>
      </c>
      <c r="B4590" s="526" t="s">
        <v>9053</v>
      </c>
      <c r="C4590" s="526" t="s">
        <v>134</v>
      </c>
      <c r="D4590" s="527" t="n">
        <v>18.88</v>
      </c>
    </row>
    <row r="4591" customFormat="false" ht="15" hidden="false" customHeight="false" outlineLevel="0" collapsed="false">
      <c r="A4591" s="526" t="n">
        <v>96812</v>
      </c>
      <c r="B4591" s="526" t="s">
        <v>9054</v>
      </c>
      <c r="C4591" s="526" t="s">
        <v>134</v>
      </c>
      <c r="D4591" s="527" t="n">
        <v>17.2</v>
      </c>
    </row>
    <row r="4592" customFormat="false" ht="15" hidden="false" customHeight="false" outlineLevel="0" collapsed="false">
      <c r="A4592" s="526" t="n">
        <v>96813</v>
      </c>
      <c r="B4592" s="526" t="s">
        <v>9055</v>
      </c>
      <c r="C4592" s="526" t="s">
        <v>134</v>
      </c>
      <c r="D4592" s="527" t="n">
        <v>19.6</v>
      </c>
    </row>
    <row r="4593" customFormat="false" ht="15" hidden="false" customHeight="false" outlineLevel="0" collapsed="false">
      <c r="A4593" s="526" t="n">
        <v>96814</v>
      </c>
      <c r="B4593" s="526" t="s">
        <v>9056</v>
      </c>
      <c r="C4593" s="526" t="s">
        <v>134</v>
      </c>
      <c r="D4593" s="527" t="n">
        <v>14.11</v>
      </c>
    </row>
    <row r="4594" customFormat="false" ht="15" hidden="false" customHeight="false" outlineLevel="0" collapsed="false">
      <c r="A4594" s="526" t="n">
        <v>96815</v>
      </c>
      <c r="B4594" s="526" t="s">
        <v>9057</v>
      </c>
      <c r="C4594" s="526" t="s">
        <v>134</v>
      </c>
      <c r="D4594" s="527" t="n">
        <v>29.36</v>
      </c>
    </row>
    <row r="4595" customFormat="false" ht="15" hidden="false" customHeight="false" outlineLevel="0" collapsed="false">
      <c r="A4595" s="526" t="n">
        <v>96816</v>
      </c>
      <c r="B4595" s="526" t="s">
        <v>9058</v>
      </c>
      <c r="C4595" s="526" t="s">
        <v>134</v>
      </c>
      <c r="D4595" s="527" t="n">
        <v>22.15</v>
      </c>
    </row>
    <row r="4596" customFormat="false" ht="15" hidden="false" customHeight="false" outlineLevel="0" collapsed="false">
      <c r="A4596" s="526" t="n">
        <v>96817</v>
      </c>
      <c r="B4596" s="526" t="s">
        <v>9059</v>
      </c>
      <c r="C4596" s="526" t="s">
        <v>134</v>
      </c>
      <c r="D4596" s="527" t="n">
        <v>29.6</v>
      </c>
    </row>
    <row r="4597" customFormat="false" ht="15" hidden="false" customHeight="false" outlineLevel="0" collapsed="false">
      <c r="A4597" s="526" t="n">
        <v>96818</v>
      </c>
      <c r="B4597" s="526" t="s">
        <v>9060</v>
      </c>
      <c r="C4597" s="526" t="s">
        <v>134</v>
      </c>
      <c r="D4597" s="527" t="n">
        <v>19</v>
      </c>
    </row>
    <row r="4598" customFormat="false" ht="15" hidden="false" customHeight="false" outlineLevel="0" collapsed="false">
      <c r="A4598" s="526" t="n">
        <v>96819</v>
      </c>
      <c r="B4598" s="526" t="s">
        <v>9061</v>
      </c>
      <c r="C4598" s="526" t="s">
        <v>134</v>
      </c>
      <c r="D4598" s="527" t="n">
        <v>20.36</v>
      </c>
    </row>
    <row r="4599" customFormat="false" ht="15" hidden="false" customHeight="false" outlineLevel="0" collapsed="false">
      <c r="A4599" s="526" t="n">
        <v>96820</v>
      </c>
      <c r="B4599" s="526" t="s">
        <v>9062</v>
      </c>
      <c r="C4599" s="526" t="s">
        <v>134</v>
      </c>
      <c r="D4599" s="527" t="n">
        <v>35.31</v>
      </c>
    </row>
    <row r="4600" customFormat="false" ht="15" hidden="false" customHeight="false" outlineLevel="0" collapsed="false">
      <c r="A4600" s="526" t="n">
        <v>96821</v>
      </c>
      <c r="B4600" s="526" t="s">
        <v>9063</v>
      </c>
      <c r="C4600" s="526" t="s">
        <v>134</v>
      </c>
      <c r="D4600" s="527" t="n">
        <v>32.95</v>
      </c>
    </row>
    <row r="4601" customFormat="false" ht="15" hidden="false" customHeight="false" outlineLevel="0" collapsed="false">
      <c r="A4601" s="526" t="n">
        <v>96822</v>
      </c>
      <c r="B4601" s="526" t="s">
        <v>9064</v>
      </c>
      <c r="C4601" s="526" t="s">
        <v>134</v>
      </c>
      <c r="D4601" s="527" t="n">
        <v>26.75</v>
      </c>
    </row>
    <row r="4602" customFormat="false" ht="15" hidden="false" customHeight="false" outlineLevel="0" collapsed="false">
      <c r="A4602" s="526" t="n">
        <v>96823</v>
      </c>
      <c r="B4602" s="526" t="s">
        <v>9065</v>
      </c>
      <c r="C4602" s="526" t="s">
        <v>134</v>
      </c>
      <c r="D4602" s="527" t="n">
        <v>9.92</v>
      </c>
    </row>
    <row r="4603" customFormat="false" ht="15" hidden="false" customHeight="false" outlineLevel="0" collapsed="false">
      <c r="A4603" s="526" t="n">
        <v>96824</v>
      </c>
      <c r="B4603" s="526" t="s">
        <v>9066</v>
      </c>
      <c r="C4603" s="526" t="s">
        <v>134</v>
      </c>
      <c r="D4603" s="527" t="n">
        <v>15.47</v>
      </c>
    </row>
    <row r="4604" customFormat="false" ht="15" hidden="false" customHeight="false" outlineLevel="0" collapsed="false">
      <c r="A4604" s="526" t="n">
        <v>96826</v>
      </c>
      <c r="B4604" s="526" t="s">
        <v>9067</v>
      </c>
      <c r="C4604" s="526" t="s">
        <v>134</v>
      </c>
      <c r="D4604" s="527" t="n">
        <v>11.51</v>
      </c>
    </row>
    <row r="4605" customFormat="false" ht="15" hidden="false" customHeight="false" outlineLevel="0" collapsed="false">
      <c r="A4605" s="526" t="n">
        <v>96827</v>
      </c>
      <c r="B4605" s="526" t="s">
        <v>9068</v>
      </c>
      <c r="C4605" s="526" t="s">
        <v>134</v>
      </c>
      <c r="D4605" s="527" t="n">
        <v>16.88</v>
      </c>
    </row>
    <row r="4606" customFormat="false" ht="15" hidden="false" customHeight="false" outlineLevel="0" collapsed="false">
      <c r="A4606" s="526" t="n">
        <v>96828</v>
      </c>
      <c r="B4606" s="526" t="s">
        <v>9069</v>
      </c>
      <c r="C4606" s="526" t="s">
        <v>134</v>
      </c>
      <c r="D4606" s="527" t="n">
        <v>20.81</v>
      </c>
    </row>
    <row r="4607" customFormat="false" ht="15" hidden="false" customHeight="false" outlineLevel="0" collapsed="false">
      <c r="A4607" s="526" t="n">
        <v>96829</v>
      </c>
      <c r="B4607" s="526" t="s">
        <v>9070</v>
      </c>
      <c r="C4607" s="526" t="s">
        <v>134</v>
      </c>
      <c r="D4607" s="527" t="n">
        <v>16.17</v>
      </c>
    </row>
    <row r="4608" customFormat="false" ht="15" hidden="false" customHeight="false" outlineLevel="0" collapsed="false">
      <c r="A4608" s="526" t="n">
        <v>96830</v>
      </c>
      <c r="B4608" s="526" t="s">
        <v>9071</v>
      </c>
      <c r="C4608" s="526" t="s">
        <v>134</v>
      </c>
      <c r="D4608" s="527" t="n">
        <v>18.18</v>
      </c>
    </row>
    <row r="4609" customFormat="false" ht="15" hidden="false" customHeight="false" outlineLevel="0" collapsed="false">
      <c r="A4609" s="526" t="n">
        <v>96832</v>
      </c>
      <c r="B4609" s="526" t="s">
        <v>9072</v>
      </c>
      <c r="C4609" s="526" t="s">
        <v>134</v>
      </c>
      <c r="D4609" s="527" t="n">
        <v>26.19</v>
      </c>
    </row>
    <row r="4610" customFormat="false" ht="15" hidden="false" customHeight="false" outlineLevel="0" collapsed="false">
      <c r="A4610" s="526" t="n">
        <v>96833</v>
      </c>
      <c r="B4610" s="526" t="s">
        <v>9073</v>
      </c>
      <c r="C4610" s="526" t="s">
        <v>134</v>
      </c>
      <c r="D4610" s="527" t="n">
        <v>20.65</v>
      </c>
    </row>
    <row r="4611" customFormat="false" ht="15" hidden="false" customHeight="false" outlineLevel="0" collapsed="false">
      <c r="A4611" s="526" t="n">
        <v>96834</v>
      </c>
      <c r="B4611" s="526" t="s">
        <v>9074</v>
      </c>
      <c r="C4611" s="526" t="s">
        <v>134</v>
      </c>
      <c r="D4611" s="527" t="n">
        <v>24.63</v>
      </c>
    </row>
    <row r="4612" customFormat="false" ht="15" hidden="false" customHeight="false" outlineLevel="0" collapsed="false">
      <c r="A4612" s="526" t="n">
        <v>96836</v>
      </c>
      <c r="B4612" s="526" t="s">
        <v>9075</v>
      </c>
      <c r="C4612" s="526" t="s">
        <v>134</v>
      </c>
      <c r="D4612" s="527" t="n">
        <v>29.56</v>
      </c>
    </row>
    <row r="4613" customFormat="false" ht="15" hidden="false" customHeight="false" outlineLevel="0" collapsed="false">
      <c r="A4613" s="526" t="n">
        <v>96837</v>
      </c>
      <c r="B4613" s="526" t="s">
        <v>9076</v>
      </c>
      <c r="C4613" s="526" t="s">
        <v>134</v>
      </c>
      <c r="D4613" s="527" t="n">
        <v>18.38</v>
      </c>
    </row>
    <row r="4614" customFormat="false" ht="15" hidden="false" customHeight="false" outlineLevel="0" collapsed="false">
      <c r="A4614" s="526" t="n">
        <v>96838</v>
      </c>
      <c r="B4614" s="526" t="s">
        <v>9077</v>
      </c>
      <c r="C4614" s="526" t="s">
        <v>134</v>
      </c>
      <c r="D4614" s="527" t="n">
        <v>22.11</v>
      </c>
    </row>
    <row r="4615" customFormat="false" ht="15" hidden="false" customHeight="false" outlineLevel="0" collapsed="false">
      <c r="A4615" s="526" t="n">
        <v>96839</v>
      </c>
      <c r="B4615" s="526" t="s">
        <v>9078</v>
      </c>
      <c r="C4615" s="526" t="s">
        <v>134</v>
      </c>
      <c r="D4615" s="527" t="n">
        <v>22.87</v>
      </c>
    </row>
    <row r="4616" customFormat="false" ht="15" hidden="false" customHeight="false" outlineLevel="0" collapsed="false">
      <c r="A4616" s="526" t="n">
        <v>96840</v>
      </c>
      <c r="B4616" s="526" t="s">
        <v>9079</v>
      </c>
      <c r="C4616" s="526" t="s">
        <v>134</v>
      </c>
      <c r="D4616" s="527" t="n">
        <v>22.2</v>
      </c>
    </row>
    <row r="4617" customFormat="false" ht="15" hidden="false" customHeight="false" outlineLevel="0" collapsed="false">
      <c r="A4617" s="526" t="n">
        <v>96841</v>
      </c>
      <c r="B4617" s="526" t="s">
        <v>9080</v>
      </c>
      <c r="C4617" s="526" t="s">
        <v>134</v>
      </c>
      <c r="D4617" s="527" t="n">
        <v>24.57</v>
      </c>
    </row>
    <row r="4618" customFormat="false" ht="15" hidden="false" customHeight="false" outlineLevel="0" collapsed="false">
      <c r="A4618" s="526" t="n">
        <v>96842</v>
      </c>
      <c r="B4618" s="526" t="s">
        <v>9081</v>
      </c>
      <c r="C4618" s="526" t="s">
        <v>134</v>
      </c>
      <c r="D4618" s="527" t="n">
        <v>28.13</v>
      </c>
    </row>
    <row r="4619" customFormat="false" ht="15" hidden="false" customHeight="false" outlineLevel="0" collapsed="false">
      <c r="A4619" s="526" t="n">
        <v>96843</v>
      </c>
      <c r="B4619" s="526" t="s">
        <v>9082</v>
      </c>
      <c r="C4619" s="526" t="s">
        <v>134</v>
      </c>
      <c r="D4619" s="527" t="n">
        <v>25.59</v>
      </c>
    </row>
    <row r="4620" customFormat="false" ht="15" hidden="false" customHeight="false" outlineLevel="0" collapsed="false">
      <c r="A4620" s="526" t="n">
        <v>96844</v>
      </c>
      <c r="B4620" s="526" t="s">
        <v>9083</v>
      </c>
      <c r="C4620" s="526" t="s">
        <v>134</v>
      </c>
      <c r="D4620" s="527" t="n">
        <v>29.46</v>
      </c>
    </row>
    <row r="4621" customFormat="false" ht="15" hidden="false" customHeight="false" outlineLevel="0" collapsed="false">
      <c r="A4621" s="526" t="n">
        <v>96845</v>
      </c>
      <c r="B4621" s="526" t="s">
        <v>9084</v>
      </c>
      <c r="C4621" s="526" t="s">
        <v>134</v>
      </c>
      <c r="D4621" s="527" t="n">
        <v>34.99</v>
      </c>
    </row>
    <row r="4622" customFormat="false" ht="15" hidden="false" customHeight="false" outlineLevel="0" collapsed="false">
      <c r="A4622" s="526" t="n">
        <v>96846</v>
      </c>
      <c r="B4622" s="526" t="s">
        <v>9085</v>
      </c>
      <c r="C4622" s="526" t="s">
        <v>134</v>
      </c>
      <c r="D4622" s="527" t="n">
        <v>32.82</v>
      </c>
    </row>
    <row r="4623" customFormat="false" ht="15" hidden="false" customHeight="false" outlineLevel="0" collapsed="false">
      <c r="A4623" s="526" t="n">
        <v>96847</v>
      </c>
      <c r="B4623" s="526" t="s">
        <v>9086</v>
      </c>
      <c r="C4623" s="526" t="s">
        <v>134</v>
      </c>
      <c r="D4623" s="527" t="n">
        <v>32.37</v>
      </c>
    </row>
    <row r="4624" customFormat="false" ht="15" hidden="false" customHeight="false" outlineLevel="0" collapsed="false">
      <c r="A4624" s="526" t="n">
        <v>96848</v>
      </c>
      <c r="B4624" s="526" t="s">
        <v>9087</v>
      </c>
      <c r="C4624" s="526" t="s">
        <v>134</v>
      </c>
      <c r="D4624" s="527" t="n">
        <v>46.46</v>
      </c>
    </row>
    <row r="4625" customFormat="false" ht="15" hidden="false" customHeight="false" outlineLevel="0" collapsed="false">
      <c r="A4625" s="526" t="n">
        <v>96849</v>
      </c>
      <c r="B4625" s="526" t="s">
        <v>9088</v>
      </c>
      <c r="C4625" s="526" t="s">
        <v>134</v>
      </c>
      <c r="D4625" s="527" t="n">
        <v>14.67</v>
      </c>
    </row>
    <row r="4626" customFormat="false" ht="15" hidden="false" customHeight="false" outlineLevel="0" collapsed="false">
      <c r="A4626" s="526" t="n">
        <v>96850</v>
      </c>
      <c r="B4626" s="526" t="s">
        <v>9089</v>
      </c>
      <c r="C4626" s="526" t="s">
        <v>134</v>
      </c>
      <c r="D4626" s="527" t="n">
        <v>20.63</v>
      </c>
    </row>
    <row r="4627" customFormat="false" ht="15" hidden="false" customHeight="false" outlineLevel="0" collapsed="false">
      <c r="A4627" s="526" t="n">
        <v>96852</v>
      </c>
      <c r="B4627" s="526" t="s">
        <v>9090</v>
      </c>
      <c r="C4627" s="526" t="s">
        <v>134</v>
      </c>
      <c r="D4627" s="527" t="n">
        <v>18.67</v>
      </c>
    </row>
    <row r="4628" customFormat="false" ht="15" hidden="false" customHeight="false" outlineLevel="0" collapsed="false">
      <c r="A4628" s="526" t="n">
        <v>96853</v>
      </c>
      <c r="B4628" s="526" t="s">
        <v>9091</v>
      </c>
      <c r="C4628" s="526" t="s">
        <v>134</v>
      </c>
      <c r="D4628" s="527" t="n">
        <v>22.17</v>
      </c>
    </row>
    <row r="4629" customFormat="false" ht="15" hidden="false" customHeight="false" outlineLevel="0" collapsed="false">
      <c r="A4629" s="526" t="n">
        <v>96854</v>
      </c>
      <c r="B4629" s="526" t="s">
        <v>9092</v>
      </c>
      <c r="C4629" s="526" t="s">
        <v>134</v>
      </c>
      <c r="D4629" s="527" t="n">
        <v>27.32</v>
      </c>
    </row>
    <row r="4630" customFormat="false" ht="15" hidden="false" customHeight="false" outlineLevel="0" collapsed="false">
      <c r="A4630" s="526" t="n">
        <v>96855</v>
      </c>
      <c r="B4630" s="526" t="s">
        <v>9093</v>
      </c>
      <c r="C4630" s="526" t="s">
        <v>134</v>
      </c>
      <c r="D4630" s="527" t="n">
        <v>29.34</v>
      </c>
    </row>
    <row r="4631" customFormat="false" ht="15" hidden="false" customHeight="false" outlineLevel="0" collapsed="false">
      <c r="A4631" s="526" t="n">
        <v>96856</v>
      </c>
      <c r="B4631" s="526" t="s">
        <v>9094</v>
      </c>
      <c r="C4631" s="526" t="s">
        <v>134</v>
      </c>
      <c r="D4631" s="527" t="n">
        <v>31.37</v>
      </c>
    </row>
    <row r="4632" customFormat="false" ht="15" hidden="false" customHeight="false" outlineLevel="0" collapsed="false">
      <c r="A4632" s="526" t="n">
        <v>96860</v>
      </c>
      <c r="B4632" s="526" t="s">
        <v>9095</v>
      </c>
      <c r="C4632" s="526" t="s">
        <v>134</v>
      </c>
      <c r="D4632" s="527" t="n">
        <v>26.3</v>
      </c>
    </row>
    <row r="4633" customFormat="false" ht="15" hidden="false" customHeight="false" outlineLevel="0" collapsed="false">
      <c r="A4633" s="526" t="n">
        <v>96861</v>
      </c>
      <c r="B4633" s="526" t="s">
        <v>9096</v>
      </c>
      <c r="C4633" s="526" t="s">
        <v>134</v>
      </c>
      <c r="D4633" s="527" t="n">
        <v>33.26</v>
      </c>
    </row>
    <row r="4634" customFormat="false" ht="15" hidden="false" customHeight="false" outlineLevel="0" collapsed="false">
      <c r="A4634" s="526" t="n">
        <v>96862</v>
      </c>
      <c r="B4634" s="526" t="s">
        <v>9097</v>
      </c>
      <c r="C4634" s="526" t="s">
        <v>134</v>
      </c>
      <c r="D4634" s="527" t="n">
        <v>32.34</v>
      </c>
    </row>
    <row r="4635" customFormat="false" ht="15" hidden="false" customHeight="false" outlineLevel="0" collapsed="false">
      <c r="A4635" s="526" t="n">
        <v>96863</v>
      </c>
      <c r="B4635" s="526" t="s">
        <v>9098</v>
      </c>
      <c r="C4635" s="526" t="s">
        <v>134</v>
      </c>
      <c r="D4635" s="527" t="n">
        <v>34.06</v>
      </c>
    </row>
    <row r="4636" customFormat="false" ht="15" hidden="false" customHeight="false" outlineLevel="0" collapsed="false">
      <c r="A4636" s="526" t="n">
        <v>96864</v>
      </c>
      <c r="B4636" s="526" t="s">
        <v>9099</v>
      </c>
      <c r="C4636" s="526" t="s">
        <v>134</v>
      </c>
      <c r="D4636" s="527" t="n">
        <v>45.74</v>
      </c>
    </row>
    <row r="4637" customFormat="false" ht="15" hidden="false" customHeight="false" outlineLevel="0" collapsed="false">
      <c r="A4637" s="526" t="n">
        <v>96865</v>
      </c>
      <c r="B4637" s="526" t="s">
        <v>9100</v>
      </c>
      <c r="C4637" s="526" t="s">
        <v>134</v>
      </c>
      <c r="D4637" s="527" t="n">
        <v>40.19</v>
      </c>
    </row>
    <row r="4638" customFormat="false" ht="15" hidden="false" customHeight="false" outlineLevel="0" collapsed="false">
      <c r="A4638" s="526" t="n">
        <v>96866</v>
      </c>
      <c r="B4638" s="526" t="s">
        <v>9101</v>
      </c>
      <c r="C4638" s="526" t="s">
        <v>134</v>
      </c>
      <c r="D4638" s="527" t="n">
        <v>59.52</v>
      </c>
    </row>
    <row r="4639" customFormat="false" ht="15" hidden="false" customHeight="false" outlineLevel="0" collapsed="false">
      <c r="A4639" s="526" t="n">
        <v>96868</v>
      </c>
      <c r="B4639" s="526" t="s">
        <v>9102</v>
      </c>
      <c r="C4639" s="526" t="s">
        <v>134</v>
      </c>
      <c r="D4639" s="527" t="n">
        <v>17.17</v>
      </c>
    </row>
    <row r="4640" customFormat="false" ht="15" hidden="false" customHeight="false" outlineLevel="0" collapsed="false">
      <c r="A4640" s="526" t="n">
        <v>96869</v>
      </c>
      <c r="B4640" s="526" t="s">
        <v>9103</v>
      </c>
      <c r="C4640" s="526" t="s">
        <v>134</v>
      </c>
      <c r="D4640" s="527" t="n">
        <v>26.35</v>
      </c>
    </row>
    <row r="4641" customFormat="false" ht="15" hidden="false" customHeight="false" outlineLevel="0" collapsed="false">
      <c r="A4641" s="526" t="n">
        <v>96870</v>
      </c>
      <c r="B4641" s="526" t="s">
        <v>9104</v>
      </c>
      <c r="C4641" s="526" t="s">
        <v>134</v>
      </c>
      <c r="D4641" s="527" t="n">
        <v>39.62</v>
      </c>
    </row>
    <row r="4642" customFormat="false" ht="15" hidden="false" customHeight="false" outlineLevel="0" collapsed="false">
      <c r="A4642" s="526" t="n">
        <v>96871</v>
      </c>
      <c r="B4642" s="526" t="s">
        <v>9105</v>
      </c>
      <c r="C4642" s="526" t="s">
        <v>134</v>
      </c>
      <c r="D4642" s="527" t="n">
        <v>45.28</v>
      </c>
    </row>
    <row r="4643" customFormat="false" ht="15" hidden="false" customHeight="false" outlineLevel="0" collapsed="false">
      <c r="A4643" s="526" t="n">
        <v>96872</v>
      </c>
      <c r="B4643" s="526" t="s">
        <v>9106</v>
      </c>
      <c r="C4643" s="526" t="s">
        <v>134</v>
      </c>
      <c r="D4643" s="527" t="n">
        <v>41.91</v>
      </c>
    </row>
    <row r="4644" customFormat="false" ht="15" hidden="false" customHeight="false" outlineLevel="0" collapsed="false">
      <c r="A4644" s="526" t="n">
        <v>96873</v>
      </c>
      <c r="B4644" s="526" t="s">
        <v>9107</v>
      </c>
      <c r="C4644" s="526" t="s">
        <v>134</v>
      </c>
      <c r="D4644" s="527" t="n">
        <v>55.89</v>
      </c>
    </row>
    <row r="4645" customFormat="false" ht="15" hidden="false" customHeight="false" outlineLevel="0" collapsed="false">
      <c r="A4645" s="526" t="n">
        <v>96874</v>
      </c>
      <c r="B4645" s="526" t="s">
        <v>9108</v>
      </c>
      <c r="C4645" s="526" t="s">
        <v>134</v>
      </c>
      <c r="D4645" s="527" t="n">
        <v>50.99</v>
      </c>
    </row>
    <row r="4646" customFormat="false" ht="15" hidden="false" customHeight="false" outlineLevel="0" collapsed="false">
      <c r="A4646" s="526" t="n">
        <v>96875</v>
      </c>
      <c r="B4646" s="526" t="s">
        <v>9109</v>
      </c>
      <c r="C4646" s="526" t="s">
        <v>134</v>
      </c>
      <c r="D4646" s="527" t="n">
        <v>66.97</v>
      </c>
    </row>
    <row r="4647" customFormat="false" ht="15" hidden="false" customHeight="false" outlineLevel="0" collapsed="false">
      <c r="A4647" s="526" t="n">
        <v>96876</v>
      </c>
      <c r="B4647" s="526" t="s">
        <v>9110</v>
      </c>
      <c r="C4647" s="526" t="s">
        <v>134</v>
      </c>
      <c r="D4647" s="527" t="n">
        <v>159.12</v>
      </c>
    </row>
    <row r="4648" customFormat="false" ht="15" hidden="false" customHeight="false" outlineLevel="0" collapsed="false">
      <c r="A4648" s="526" t="n">
        <v>96878</v>
      </c>
      <c r="B4648" s="526" t="s">
        <v>9111</v>
      </c>
      <c r="C4648" s="526" t="s">
        <v>134</v>
      </c>
      <c r="D4648" s="527" t="n">
        <v>178.26</v>
      </c>
    </row>
    <row r="4649" customFormat="false" ht="15" hidden="false" customHeight="false" outlineLevel="0" collapsed="false">
      <c r="A4649" s="526" t="n">
        <v>96879</v>
      </c>
      <c r="B4649" s="526" t="s">
        <v>9112</v>
      </c>
      <c r="C4649" s="526" t="s">
        <v>134</v>
      </c>
      <c r="D4649" s="527" t="n">
        <v>172.82</v>
      </c>
    </row>
    <row r="4650" customFormat="false" ht="15" hidden="false" customHeight="false" outlineLevel="0" collapsed="false">
      <c r="A4650" s="526" t="n">
        <v>96881</v>
      </c>
      <c r="B4650" s="526" t="s">
        <v>9113</v>
      </c>
      <c r="C4650" s="526" t="s">
        <v>134</v>
      </c>
      <c r="D4650" s="527" t="n">
        <v>204.4</v>
      </c>
    </row>
    <row r="4651" customFormat="false" ht="15" hidden="false" customHeight="false" outlineLevel="0" collapsed="false">
      <c r="A4651" s="526" t="n">
        <v>97425</v>
      </c>
      <c r="B4651" s="526" t="s">
        <v>9114</v>
      </c>
      <c r="C4651" s="526" t="s">
        <v>134</v>
      </c>
      <c r="D4651" s="527" t="n">
        <v>32.83</v>
      </c>
    </row>
    <row r="4652" customFormat="false" ht="15" hidden="false" customHeight="false" outlineLevel="0" collapsed="false">
      <c r="A4652" s="526" t="n">
        <v>97426</v>
      </c>
      <c r="B4652" s="526" t="s">
        <v>9115</v>
      </c>
      <c r="C4652" s="526" t="s">
        <v>134</v>
      </c>
      <c r="D4652" s="527" t="n">
        <v>40.34</v>
      </c>
    </row>
    <row r="4653" customFormat="false" ht="15" hidden="false" customHeight="false" outlineLevel="0" collapsed="false">
      <c r="A4653" s="526" t="n">
        <v>97427</v>
      </c>
      <c r="B4653" s="526" t="s">
        <v>9116</v>
      </c>
      <c r="C4653" s="526" t="s">
        <v>134</v>
      </c>
      <c r="D4653" s="527" t="n">
        <v>46.02</v>
      </c>
    </row>
    <row r="4654" customFormat="false" ht="15" hidden="false" customHeight="false" outlineLevel="0" collapsed="false">
      <c r="A4654" s="526" t="n">
        <v>97428</v>
      </c>
      <c r="B4654" s="526" t="s">
        <v>9117</v>
      </c>
      <c r="C4654" s="526" t="s">
        <v>134</v>
      </c>
      <c r="D4654" s="527" t="n">
        <v>59.2</v>
      </c>
    </row>
    <row r="4655" customFormat="false" ht="15" hidden="false" customHeight="false" outlineLevel="0" collapsed="false">
      <c r="A4655" s="526" t="n">
        <v>97429</v>
      </c>
      <c r="B4655" s="526" t="s">
        <v>9118</v>
      </c>
      <c r="C4655" s="526" t="s">
        <v>134</v>
      </c>
      <c r="D4655" s="527" t="n">
        <v>71.33</v>
      </c>
    </row>
    <row r="4656" customFormat="false" ht="15" hidden="false" customHeight="false" outlineLevel="0" collapsed="false">
      <c r="A4656" s="526" t="n">
        <v>97430</v>
      </c>
      <c r="B4656" s="526" t="s">
        <v>9119</v>
      </c>
      <c r="C4656" s="526" t="s">
        <v>134</v>
      </c>
      <c r="D4656" s="527" t="n">
        <v>40.37</v>
      </c>
    </row>
    <row r="4657" customFormat="false" ht="15" hidden="false" customHeight="false" outlineLevel="0" collapsed="false">
      <c r="A4657" s="526" t="n">
        <v>97431</v>
      </c>
      <c r="B4657" s="526" t="s">
        <v>9120</v>
      </c>
      <c r="C4657" s="526" t="s">
        <v>134</v>
      </c>
      <c r="D4657" s="527" t="n">
        <v>44.98</v>
      </c>
    </row>
    <row r="4658" customFormat="false" ht="15" hidden="false" customHeight="false" outlineLevel="0" collapsed="false">
      <c r="A4658" s="526" t="n">
        <v>97432</v>
      </c>
      <c r="B4658" s="526" t="s">
        <v>9121</v>
      </c>
      <c r="C4658" s="526" t="s">
        <v>134</v>
      </c>
      <c r="D4658" s="527" t="n">
        <v>50.75</v>
      </c>
    </row>
    <row r="4659" customFormat="false" ht="15" hidden="false" customHeight="false" outlineLevel="0" collapsed="false">
      <c r="A4659" s="526" t="n">
        <v>97433</v>
      </c>
      <c r="B4659" s="526" t="s">
        <v>9122</v>
      </c>
      <c r="C4659" s="526" t="s">
        <v>134</v>
      </c>
      <c r="D4659" s="527" t="n">
        <v>93.28</v>
      </c>
    </row>
    <row r="4660" customFormat="false" ht="15" hidden="false" customHeight="false" outlineLevel="0" collapsed="false">
      <c r="A4660" s="526" t="n">
        <v>97434</v>
      </c>
      <c r="B4660" s="526" t="s">
        <v>9123</v>
      </c>
      <c r="C4660" s="526" t="s">
        <v>134</v>
      </c>
      <c r="D4660" s="527" t="n">
        <v>95.08</v>
      </c>
    </row>
    <row r="4661" customFormat="false" ht="15" hidden="false" customHeight="false" outlineLevel="0" collapsed="false">
      <c r="A4661" s="526" t="n">
        <v>97435</v>
      </c>
      <c r="B4661" s="526" t="s">
        <v>9124</v>
      </c>
      <c r="C4661" s="526" t="s">
        <v>134</v>
      </c>
      <c r="D4661" s="527" t="n">
        <v>109.15</v>
      </c>
    </row>
    <row r="4662" customFormat="false" ht="15" hidden="false" customHeight="false" outlineLevel="0" collapsed="false">
      <c r="A4662" s="526" t="n">
        <v>97436</v>
      </c>
      <c r="B4662" s="526" t="s">
        <v>9125</v>
      </c>
      <c r="C4662" s="526" t="s">
        <v>134</v>
      </c>
      <c r="D4662" s="527" t="n">
        <v>112.59</v>
      </c>
    </row>
    <row r="4663" customFormat="false" ht="15" hidden="false" customHeight="false" outlineLevel="0" collapsed="false">
      <c r="A4663" s="526" t="n">
        <v>97437</v>
      </c>
      <c r="B4663" s="526" t="s">
        <v>9126</v>
      </c>
      <c r="C4663" s="526" t="s">
        <v>134</v>
      </c>
      <c r="D4663" s="527" t="n">
        <v>124.95</v>
      </c>
    </row>
    <row r="4664" customFormat="false" ht="15" hidden="false" customHeight="false" outlineLevel="0" collapsed="false">
      <c r="A4664" s="526" t="n">
        <v>97438</v>
      </c>
      <c r="B4664" s="526" t="s">
        <v>9127</v>
      </c>
      <c r="C4664" s="526" t="s">
        <v>134</v>
      </c>
      <c r="D4664" s="527" t="n">
        <v>128.63</v>
      </c>
    </row>
    <row r="4665" customFormat="false" ht="15" hidden="false" customHeight="false" outlineLevel="0" collapsed="false">
      <c r="A4665" s="526" t="n">
        <v>97439</v>
      </c>
      <c r="B4665" s="526" t="s">
        <v>9128</v>
      </c>
      <c r="C4665" s="526" t="s">
        <v>134</v>
      </c>
      <c r="D4665" s="527" t="n">
        <v>141.54</v>
      </c>
    </row>
    <row r="4666" customFormat="false" ht="15" hidden="false" customHeight="false" outlineLevel="0" collapsed="false">
      <c r="A4666" s="526" t="n">
        <v>97440</v>
      </c>
      <c r="B4666" s="526" t="s">
        <v>9129</v>
      </c>
      <c r="C4666" s="526" t="s">
        <v>134</v>
      </c>
      <c r="D4666" s="527" t="n">
        <v>169.83</v>
      </c>
    </row>
    <row r="4667" customFormat="false" ht="15" hidden="false" customHeight="false" outlineLevel="0" collapsed="false">
      <c r="A4667" s="526" t="n">
        <v>97442</v>
      </c>
      <c r="B4667" s="526" t="s">
        <v>9130</v>
      </c>
      <c r="C4667" s="526" t="s">
        <v>134</v>
      </c>
      <c r="D4667" s="527" t="n">
        <v>187.5</v>
      </c>
    </row>
    <row r="4668" customFormat="false" ht="15" hidden="false" customHeight="false" outlineLevel="0" collapsed="false">
      <c r="A4668" s="526" t="n">
        <v>97443</v>
      </c>
      <c r="B4668" s="526" t="s">
        <v>9131</v>
      </c>
      <c r="C4668" s="526" t="s">
        <v>134</v>
      </c>
      <c r="D4668" s="527" t="n">
        <v>120.84</v>
      </c>
    </row>
    <row r="4669" customFormat="false" ht="15" hidden="false" customHeight="false" outlineLevel="0" collapsed="false">
      <c r="A4669" s="526" t="n">
        <v>97444</v>
      </c>
      <c r="B4669" s="526" t="s">
        <v>9132</v>
      </c>
      <c r="C4669" s="526" t="s">
        <v>134</v>
      </c>
      <c r="D4669" s="527" t="n">
        <v>144.01</v>
      </c>
    </row>
    <row r="4670" customFormat="false" ht="15" hidden="false" customHeight="false" outlineLevel="0" collapsed="false">
      <c r="A4670" s="526" t="n">
        <v>97446</v>
      </c>
      <c r="B4670" s="526" t="s">
        <v>9133</v>
      </c>
      <c r="C4670" s="526" t="s">
        <v>134</v>
      </c>
      <c r="D4670" s="527" t="n">
        <v>255.4</v>
      </c>
    </row>
    <row r="4671" customFormat="false" ht="15" hidden="false" customHeight="false" outlineLevel="0" collapsed="false">
      <c r="A4671" s="526" t="n">
        <v>97447</v>
      </c>
      <c r="B4671" s="526" t="s">
        <v>9134</v>
      </c>
      <c r="C4671" s="526" t="s">
        <v>134</v>
      </c>
      <c r="D4671" s="527" t="n">
        <v>255.4</v>
      </c>
    </row>
    <row r="4672" customFormat="false" ht="15" hidden="false" customHeight="false" outlineLevel="0" collapsed="false">
      <c r="A4672" s="526" t="n">
        <v>97449</v>
      </c>
      <c r="B4672" s="526" t="s">
        <v>9135</v>
      </c>
      <c r="C4672" s="526" t="s">
        <v>134</v>
      </c>
      <c r="D4672" s="527" t="n">
        <v>271.65</v>
      </c>
    </row>
    <row r="4673" customFormat="false" ht="15" hidden="false" customHeight="false" outlineLevel="0" collapsed="false">
      <c r="A4673" s="526" t="n">
        <v>97450</v>
      </c>
      <c r="B4673" s="526" t="s">
        <v>9136</v>
      </c>
      <c r="C4673" s="526" t="s">
        <v>134</v>
      </c>
      <c r="D4673" s="527" t="n">
        <v>334.76</v>
      </c>
    </row>
    <row r="4674" customFormat="false" ht="15" hidden="false" customHeight="false" outlineLevel="0" collapsed="false">
      <c r="A4674" s="526" t="n">
        <v>97452</v>
      </c>
      <c r="B4674" s="526" t="s">
        <v>9137</v>
      </c>
      <c r="C4674" s="526" t="s">
        <v>134</v>
      </c>
      <c r="D4674" s="527" t="n">
        <v>200.26</v>
      </c>
    </row>
    <row r="4675" customFormat="false" ht="15" hidden="false" customHeight="false" outlineLevel="0" collapsed="false">
      <c r="A4675" s="526" t="n">
        <v>97453</v>
      </c>
      <c r="B4675" s="526" t="s">
        <v>9138</v>
      </c>
      <c r="C4675" s="526" t="s">
        <v>134</v>
      </c>
      <c r="D4675" s="527" t="n">
        <v>213.49</v>
      </c>
    </row>
    <row r="4676" customFormat="false" ht="15" hidden="false" customHeight="false" outlineLevel="0" collapsed="false">
      <c r="A4676" s="526" t="n">
        <v>97454</v>
      </c>
      <c r="B4676" s="526" t="s">
        <v>9139</v>
      </c>
      <c r="C4676" s="526" t="s">
        <v>134</v>
      </c>
      <c r="D4676" s="527" t="n">
        <v>349.69</v>
      </c>
    </row>
    <row r="4677" customFormat="false" ht="15" hidden="false" customHeight="false" outlineLevel="0" collapsed="false">
      <c r="A4677" s="526" t="n">
        <v>97455</v>
      </c>
      <c r="B4677" s="526" t="s">
        <v>9140</v>
      </c>
      <c r="C4677" s="526" t="s">
        <v>134</v>
      </c>
      <c r="D4677" s="527" t="n">
        <v>370.84</v>
      </c>
    </row>
    <row r="4678" customFormat="false" ht="15" hidden="false" customHeight="false" outlineLevel="0" collapsed="false">
      <c r="A4678" s="526" t="n">
        <v>97456</v>
      </c>
      <c r="B4678" s="526" t="s">
        <v>9141</v>
      </c>
      <c r="C4678" s="526" t="s">
        <v>134</v>
      </c>
      <c r="D4678" s="527" t="n">
        <v>811.24</v>
      </c>
    </row>
    <row r="4679" customFormat="false" ht="15" hidden="false" customHeight="false" outlineLevel="0" collapsed="false">
      <c r="A4679" s="526" t="n">
        <v>97457</v>
      </c>
      <c r="B4679" s="526" t="s">
        <v>9142</v>
      </c>
      <c r="C4679" s="526" t="s">
        <v>134</v>
      </c>
      <c r="D4679" s="527" t="n">
        <v>716.32</v>
      </c>
    </row>
    <row r="4680" customFormat="false" ht="15" hidden="false" customHeight="false" outlineLevel="0" collapsed="false">
      <c r="A4680" s="526" t="n">
        <v>97458</v>
      </c>
      <c r="B4680" s="526" t="s">
        <v>9143</v>
      </c>
      <c r="C4680" s="526" t="s">
        <v>134</v>
      </c>
      <c r="D4680" s="527" t="n">
        <v>320.15</v>
      </c>
    </row>
    <row r="4681" customFormat="false" ht="15" hidden="false" customHeight="false" outlineLevel="0" collapsed="false">
      <c r="A4681" s="526" t="n">
        <v>97459</v>
      </c>
      <c r="B4681" s="526" t="s">
        <v>9144</v>
      </c>
      <c r="C4681" s="526" t="s">
        <v>134</v>
      </c>
      <c r="D4681" s="527" t="n">
        <v>561.27</v>
      </c>
    </row>
    <row r="4682" customFormat="false" ht="15" hidden="false" customHeight="false" outlineLevel="0" collapsed="false">
      <c r="A4682" s="526" t="n">
        <v>97460</v>
      </c>
      <c r="B4682" s="526" t="s">
        <v>9145</v>
      </c>
      <c r="C4682" s="526" t="s">
        <v>134</v>
      </c>
      <c r="D4682" s="527" t="n">
        <v>872.27</v>
      </c>
    </row>
    <row r="4683" customFormat="false" ht="15" hidden="false" customHeight="false" outlineLevel="0" collapsed="false">
      <c r="A4683" s="526" t="n">
        <v>97461</v>
      </c>
      <c r="B4683" s="526" t="s">
        <v>9146</v>
      </c>
      <c r="C4683" s="526" t="s">
        <v>134</v>
      </c>
      <c r="D4683" s="527" t="n">
        <v>38.33</v>
      </c>
    </row>
    <row r="4684" customFormat="false" ht="15" hidden="false" customHeight="false" outlineLevel="0" collapsed="false">
      <c r="A4684" s="526" t="n">
        <v>97462</v>
      </c>
      <c r="B4684" s="526" t="s">
        <v>9147</v>
      </c>
      <c r="C4684" s="526" t="s">
        <v>134</v>
      </c>
      <c r="D4684" s="527" t="n">
        <v>31.54</v>
      </c>
    </row>
    <row r="4685" customFormat="false" ht="15" hidden="false" customHeight="false" outlineLevel="0" collapsed="false">
      <c r="A4685" s="526" t="n">
        <v>97464</v>
      </c>
      <c r="B4685" s="526" t="s">
        <v>9148</v>
      </c>
      <c r="C4685" s="526" t="s">
        <v>134</v>
      </c>
      <c r="D4685" s="527" t="n">
        <v>55.63</v>
      </c>
    </row>
    <row r="4686" customFormat="false" ht="15" hidden="false" customHeight="false" outlineLevel="0" collapsed="false">
      <c r="A4686" s="526" t="n">
        <v>97465</v>
      </c>
      <c r="B4686" s="526" t="s">
        <v>9149</v>
      </c>
      <c r="C4686" s="526" t="s">
        <v>134</v>
      </c>
      <c r="D4686" s="527" t="n">
        <v>67.08</v>
      </c>
    </row>
    <row r="4687" customFormat="false" ht="15" hidden="false" customHeight="false" outlineLevel="0" collapsed="false">
      <c r="A4687" s="526" t="n">
        <v>97467</v>
      </c>
      <c r="B4687" s="526" t="s">
        <v>9150</v>
      </c>
      <c r="C4687" s="526" t="s">
        <v>134</v>
      </c>
      <c r="D4687" s="527" t="n">
        <v>70.66</v>
      </c>
    </row>
    <row r="4688" customFormat="false" ht="15" hidden="false" customHeight="false" outlineLevel="0" collapsed="false">
      <c r="A4688" s="526" t="n">
        <v>97468</v>
      </c>
      <c r="B4688" s="526" t="s">
        <v>9151</v>
      </c>
      <c r="C4688" s="526" t="s">
        <v>134</v>
      </c>
      <c r="D4688" s="527" t="n">
        <v>85.32</v>
      </c>
    </row>
    <row r="4689" customFormat="false" ht="15" hidden="false" customHeight="false" outlineLevel="0" collapsed="false">
      <c r="A4689" s="526" t="n">
        <v>97470</v>
      </c>
      <c r="B4689" s="526" t="s">
        <v>9152</v>
      </c>
      <c r="C4689" s="526" t="s">
        <v>134</v>
      </c>
      <c r="D4689" s="527" t="n">
        <v>105.39</v>
      </c>
    </row>
    <row r="4690" customFormat="false" ht="15" hidden="false" customHeight="false" outlineLevel="0" collapsed="false">
      <c r="A4690" s="526" t="n">
        <v>97471</v>
      </c>
      <c r="B4690" s="526" t="s">
        <v>9153</v>
      </c>
      <c r="C4690" s="526" t="s">
        <v>134</v>
      </c>
      <c r="D4690" s="527" t="n">
        <v>128.56</v>
      </c>
    </row>
    <row r="4691" customFormat="false" ht="15" hidden="false" customHeight="false" outlineLevel="0" collapsed="false">
      <c r="A4691" s="526" t="n">
        <v>97474</v>
      </c>
      <c r="B4691" s="526" t="s">
        <v>9154</v>
      </c>
      <c r="C4691" s="526" t="s">
        <v>134</v>
      </c>
      <c r="D4691" s="527" t="n">
        <v>195.72</v>
      </c>
    </row>
    <row r="4692" customFormat="false" ht="15" hidden="false" customHeight="false" outlineLevel="0" collapsed="false">
      <c r="A4692" s="526" t="n">
        <v>97475</v>
      </c>
      <c r="B4692" s="526" t="s">
        <v>9155</v>
      </c>
      <c r="C4692" s="526" t="s">
        <v>134</v>
      </c>
      <c r="D4692" s="527" t="n">
        <v>242.57</v>
      </c>
    </row>
    <row r="4693" customFormat="false" ht="15" hidden="false" customHeight="false" outlineLevel="0" collapsed="false">
      <c r="A4693" s="526" t="n">
        <v>97477</v>
      </c>
      <c r="B4693" s="526" t="s">
        <v>9156</v>
      </c>
      <c r="C4693" s="526" t="s">
        <v>134</v>
      </c>
      <c r="D4693" s="527" t="n">
        <v>261.47</v>
      </c>
    </row>
    <row r="4694" customFormat="false" ht="15" hidden="false" customHeight="false" outlineLevel="0" collapsed="false">
      <c r="A4694" s="526" t="n">
        <v>97478</v>
      </c>
      <c r="B4694" s="526" t="s">
        <v>9157</v>
      </c>
      <c r="C4694" s="526" t="s">
        <v>134</v>
      </c>
      <c r="D4694" s="527" t="n">
        <v>324.58</v>
      </c>
    </row>
    <row r="4695" customFormat="false" ht="15" hidden="false" customHeight="false" outlineLevel="0" collapsed="false">
      <c r="A4695" s="526" t="n">
        <v>97479</v>
      </c>
      <c r="B4695" s="526" t="s">
        <v>9158</v>
      </c>
      <c r="C4695" s="526" t="s">
        <v>134</v>
      </c>
      <c r="D4695" s="527" t="n">
        <v>62.11</v>
      </c>
    </row>
    <row r="4696" customFormat="false" ht="15" hidden="false" customHeight="false" outlineLevel="0" collapsed="false">
      <c r="A4696" s="526" t="n">
        <v>97480</v>
      </c>
      <c r="B4696" s="526" t="s">
        <v>9159</v>
      </c>
      <c r="C4696" s="526" t="s">
        <v>134</v>
      </c>
      <c r="D4696" s="527" t="n">
        <v>62.11</v>
      </c>
    </row>
    <row r="4697" customFormat="false" ht="15" hidden="false" customHeight="false" outlineLevel="0" collapsed="false">
      <c r="A4697" s="526" t="n">
        <v>97481</v>
      </c>
      <c r="B4697" s="526" t="s">
        <v>9160</v>
      </c>
      <c r="C4697" s="526" t="s">
        <v>134</v>
      </c>
      <c r="D4697" s="527" t="n">
        <v>90.71</v>
      </c>
    </row>
    <row r="4698" customFormat="false" ht="15" hidden="false" customHeight="false" outlineLevel="0" collapsed="false">
      <c r="A4698" s="526" t="n">
        <v>97482</v>
      </c>
      <c r="B4698" s="526" t="s">
        <v>9161</v>
      </c>
      <c r="C4698" s="526" t="s">
        <v>134</v>
      </c>
      <c r="D4698" s="527" t="n">
        <v>90.71</v>
      </c>
    </row>
    <row r="4699" customFormat="false" ht="15" hidden="false" customHeight="false" outlineLevel="0" collapsed="false">
      <c r="A4699" s="526" t="n">
        <v>97483</v>
      </c>
      <c r="B4699" s="526" t="s">
        <v>9162</v>
      </c>
      <c r="C4699" s="526" t="s">
        <v>134</v>
      </c>
      <c r="D4699" s="527" t="n">
        <v>127.81</v>
      </c>
    </row>
    <row r="4700" customFormat="false" ht="15" hidden="false" customHeight="false" outlineLevel="0" collapsed="false">
      <c r="A4700" s="526" t="n">
        <v>97484</v>
      </c>
      <c r="B4700" s="526" t="s">
        <v>9163</v>
      </c>
      <c r="C4700" s="526" t="s">
        <v>134</v>
      </c>
      <c r="D4700" s="527" t="n">
        <v>127.81</v>
      </c>
    </row>
    <row r="4701" customFormat="false" ht="15" hidden="false" customHeight="false" outlineLevel="0" collapsed="false">
      <c r="A4701" s="526" t="n">
        <v>97485</v>
      </c>
      <c r="B4701" s="526" t="s">
        <v>9164</v>
      </c>
      <c r="C4701" s="526" t="s">
        <v>134</v>
      </c>
      <c r="D4701" s="527" t="n">
        <v>177.11</v>
      </c>
    </row>
    <row r="4702" customFormat="false" ht="15" hidden="false" customHeight="false" outlineLevel="0" collapsed="false">
      <c r="A4702" s="526" t="n">
        <v>97486</v>
      </c>
      <c r="B4702" s="526" t="s">
        <v>9165</v>
      </c>
      <c r="C4702" s="526" t="s">
        <v>134</v>
      </c>
      <c r="D4702" s="527" t="n">
        <v>190.34</v>
      </c>
    </row>
    <row r="4703" customFormat="false" ht="15" hidden="false" customHeight="false" outlineLevel="0" collapsed="false">
      <c r="A4703" s="526" t="n">
        <v>97487</v>
      </c>
      <c r="B4703" s="526" t="s">
        <v>9166</v>
      </c>
      <c r="C4703" s="526" t="s">
        <v>134</v>
      </c>
      <c r="D4703" s="527" t="n">
        <v>330.49</v>
      </c>
    </row>
    <row r="4704" customFormat="false" ht="15" hidden="false" customHeight="false" outlineLevel="0" collapsed="false">
      <c r="A4704" s="526" t="n">
        <v>97488</v>
      </c>
      <c r="B4704" s="526" t="s">
        <v>538</v>
      </c>
      <c r="C4704" s="526" t="s">
        <v>134</v>
      </c>
      <c r="D4704" s="527" t="n">
        <v>351.64</v>
      </c>
    </row>
    <row r="4705" customFormat="false" ht="15" hidden="false" customHeight="false" outlineLevel="0" collapsed="false">
      <c r="A4705" s="526" t="n">
        <v>97489</v>
      </c>
      <c r="B4705" s="526" t="s">
        <v>9167</v>
      </c>
      <c r="C4705" s="526" t="s">
        <v>134</v>
      </c>
      <c r="D4705" s="527" t="n">
        <v>795.93</v>
      </c>
    </row>
    <row r="4706" customFormat="false" ht="15" hidden="false" customHeight="false" outlineLevel="0" collapsed="false">
      <c r="A4706" s="526" t="n">
        <v>97490</v>
      </c>
      <c r="B4706" s="526" t="s">
        <v>9168</v>
      </c>
      <c r="C4706" s="526" t="s">
        <v>134</v>
      </c>
      <c r="D4706" s="527" t="n">
        <v>701.01</v>
      </c>
    </row>
    <row r="4707" customFormat="false" ht="15" hidden="false" customHeight="false" outlineLevel="0" collapsed="false">
      <c r="A4707" s="526" t="n">
        <v>97491</v>
      </c>
      <c r="B4707" s="526" t="s">
        <v>9169</v>
      </c>
      <c r="C4707" s="526" t="s">
        <v>134</v>
      </c>
      <c r="D4707" s="527" t="n">
        <v>96.83</v>
      </c>
    </row>
    <row r="4708" customFormat="false" ht="15" hidden="false" customHeight="false" outlineLevel="0" collapsed="false">
      <c r="A4708" s="526" t="n">
        <v>97492</v>
      </c>
      <c r="B4708" s="526" t="s">
        <v>9170</v>
      </c>
      <c r="C4708" s="526" t="s">
        <v>134</v>
      </c>
      <c r="D4708" s="527" t="n">
        <v>143.06</v>
      </c>
    </row>
    <row r="4709" customFormat="false" ht="15" hidden="false" customHeight="false" outlineLevel="0" collapsed="false">
      <c r="A4709" s="526" t="n">
        <v>97493</v>
      </c>
      <c r="B4709" s="526" t="s">
        <v>9171</v>
      </c>
      <c r="C4709" s="526" t="s">
        <v>134</v>
      </c>
      <c r="D4709" s="527" t="n">
        <v>184.76</v>
      </c>
    </row>
    <row r="4710" customFormat="false" ht="15" hidden="false" customHeight="false" outlineLevel="0" collapsed="false">
      <c r="A4710" s="526" t="n">
        <v>97494</v>
      </c>
      <c r="B4710" s="526" t="s">
        <v>9172</v>
      </c>
      <c r="C4710" s="526" t="s">
        <v>134</v>
      </c>
      <c r="D4710" s="527" t="n">
        <v>289.24</v>
      </c>
    </row>
    <row r="4711" customFormat="false" ht="15" hidden="false" customHeight="false" outlineLevel="0" collapsed="false">
      <c r="A4711" s="526" t="n">
        <v>97495</v>
      </c>
      <c r="B4711" s="526" t="s">
        <v>9173</v>
      </c>
      <c r="C4711" s="526" t="s">
        <v>134</v>
      </c>
      <c r="D4711" s="527" t="n">
        <v>535.62</v>
      </c>
    </row>
    <row r="4712" customFormat="false" ht="15" hidden="false" customHeight="false" outlineLevel="0" collapsed="false">
      <c r="A4712" s="526" t="n">
        <v>97496</v>
      </c>
      <c r="B4712" s="526" t="s">
        <v>9174</v>
      </c>
      <c r="C4712" s="526" t="s">
        <v>134</v>
      </c>
      <c r="D4712" s="527" t="n">
        <v>851.9</v>
      </c>
    </row>
    <row r="4713" customFormat="false" ht="15" hidden="false" customHeight="false" outlineLevel="0" collapsed="false">
      <c r="A4713" s="526" t="n">
        <v>97499</v>
      </c>
      <c r="B4713" s="526" t="s">
        <v>9175</v>
      </c>
      <c r="C4713" s="526" t="s">
        <v>134</v>
      </c>
      <c r="D4713" s="527" t="n">
        <v>35.83</v>
      </c>
    </row>
    <row r="4714" customFormat="false" ht="15" hidden="false" customHeight="false" outlineLevel="0" collapsed="false">
      <c r="A4714" s="526" t="n">
        <v>97500</v>
      </c>
      <c r="B4714" s="526" t="s">
        <v>9176</v>
      </c>
      <c r="C4714" s="526" t="s">
        <v>134</v>
      </c>
      <c r="D4714" s="527" t="n">
        <v>29.04</v>
      </c>
    </row>
    <row r="4715" customFormat="false" ht="15" hidden="false" customHeight="false" outlineLevel="0" collapsed="false">
      <c r="A4715" s="526" t="n">
        <v>97502</v>
      </c>
      <c r="B4715" s="526" t="s">
        <v>9177</v>
      </c>
      <c r="C4715" s="526" t="s">
        <v>134</v>
      </c>
      <c r="D4715" s="527" t="n">
        <v>51</v>
      </c>
    </row>
    <row r="4716" customFormat="false" ht="15" hidden="false" customHeight="false" outlineLevel="0" collapsed="false">
      <c r="A4716" s="526" t="n">
        <v>97503</v>
      </c>
      <c r="B4716" s="526" t="s">
        <v>9178</v>
      </c>
      <c r="C4716" s="526" t="s">
        <v>134</v>
      </c>
      <c r="D4716" s="527" t="n">
        <v>62.68</v>
      </c>
    </row>
    <row r="4717" customFormat="false" ht="15" hidden="false" customHeight="false" outlineLevel="0" collapsed="false">
      <c r="A4717" s="526" t="n">
        <v>97505</v>
      </c>
      <c r="B4717" s="526" t="s">
        <v>9179</v>
      </c>
      <c r="C4717" s="526" t="s">
        <v>134</v>
      </c>
      <c r="D4717" s="527" t="n">
        <v>64.14</v>
      </c>
    </row>
    <row r="4718" customFormat="false" ht="15" hidden="false" customHeight="false" outlineLevel="0" collapsed="false">
      <c r="A4718" s="526" t="n">
        <v>97506</v>
      </c>
      <c r="B4718" s="526" t="s">
        <v>9180</v>
      </c>
      <c r="C4718" s="526" t="s">
        <v>134</v>
      </c>
      <c r="D4718" s="527" t="n">
        <v>78.8</v>
      </c>
    </row>
    <row r="4719" customFormat="false" ht="15" hidden="false" customHeight="false" outlineLevel="0" collapsed="false">
      <c r="A4719" s="526" t="n">
        <v>97508</v>
      </c>
      <c r="B4719" s="526" t="s">
        <v>9181</v>
      </c>
      <c r="C4719" s="526" t="s">
        <v>134</v>
      </c>
      <c r="D4719" s="527" t="n">
        <v>96.15</v>
      </c>
    </row>
    <row r="4720" customFormat="false" ht="15" hidden="false" customHeight="false" outlineLevel="0" collapsed="false">
      <c r="A4720" s="526" t="n">
        <v>97509</v>
      </c>
      <c r="B4720" s="526" t="s">
        <v>9182</v>
      </c>
      <c r="C4720" s="526" t="s">
        <v>134</v>
      </c>
      <c r="D4720" s="527" t="n">
        <v>119.32</v>
      </c>
    </row>
    <row r="4721" customFormat="false" ht="15" hidden="false" customHeight="false" outlineLevel="0" collapsed="false">
      <c r="A4721" s="526" t="n">
        <v>97511</v>
      </c>
      <c r="B4721" s="526" t="s">
        <v>9183</v>
      </c>
      <c r="C4721" s="526" t="s">
        <v>134</v>
      </c>
      <c r="D4721" s="527" t="n">
        <v>182.46</v>
      </c>
    </row>
    <row r="4722" customFormat="false" ht="15" hidden="false" customHeight="false" outlineLevel="0" collapsed="false">
      <c r="A4722" s="526" t="n">
        <v>97512</v>
      </c>
      <c r="B4722" s="526" t="s">
        <v>9184</v>
      </c>
      <c r="C4722" s="526" t="s">
        <v>134</v>
      </c>
      <c r="D4722" s="527" t="n">
        <v>229.31</v>
      </c>
    </row>
    <row r="4723" customFormat="false" ht="15" hidden="false" customHeight="false" outlineLevel="0" collapsed="false">
      <c r="A4723" s="526" t="n">
        <v>97514</v>
      </c>
      <c r="B4723" s="526" t="s">
        <v>9185</v>
      </c>
      <c r="C4723" s="526" t="s">
        <v>134</v>
      </c>
      <c r="D4723" s="527" t="n">
        <v>244.02</v>
      </c>
    </row>
    <row r="4724" customFormat="false" ht="15" hidden="false" customHeight="false" outlineLevel="0" collapsed="false">
      <c r="A4724" s="526" t="n">
        <v>97515</v>
      </c>
      <c r="B4724" s="526" t="s">
        <v>9186</v>
      </c>
      <c r="C4724" s="526" t="s">
        <v>134</v>
      </c>
      <c r="D4724" s="527" t="n">
        <v>307.13</v>
      </c>
    </row>
    <row r="4725" customFormat="false" ht="15" hidden="false" customHeight="false" outlineLevel="0" collapsed="false">
      <c r="A4725" s="526" t="n">
        <v>97517</v>
      </c>
      <c r="B4725" s="526" t="s">
        <v>9187</v>
      </c>
      <c r="C4725" s="526" t="s">
        <v>134</v>
      </c>
      <c r="D4725" s="527" t="n">
        <v>58.37</v>
      </c>
    </row>
    <row r="4726" customFormat="false" ht="15" hidden="false" customHeight="false" outlineLevel="0" collapsed="false">
      <c r="A4726" s="526" t="n">
        <v>97518</v>
      </c>
      <c r="B4726" s="526" t="s">
        <v>9188</v>
      </c>
      <c r="C4726" s="526" t="s">
        <v>134</v>
      </c>
      <c r="D4726" s="527" t="n">
        <v>58.37</v>
      </c>
    </row>
    <row r="4727" customFormat="false" ht="15" hidden="false" customHeight="false" outlineLevel="0" collapsed="false">
      <c r="A4727" s="526" t="n">
        <v>97519</v>
      </c>
      <c r="B4727" s="526" t="s">
        <v>9189</v>
      </c>
      <c r="C4727" s="526" t="s">
        <v>134</v>
      </c>
      <c r="D4727" s="527" t="n">
        <v>84.1</v>
      </c>
    </row>
    <row r="4728" customFormat="false" ht="15" hidden="false" customHeight="false" outlineLevel="0" collapsed="false">
      <c r="A4728" s="526" t="n">
        <v>97520</v>
      </c>
      <c r="B4728" s="526" t="s">
        <v>9190</v>
      </c>
      <c r="C4728" s="526" t="s">
        <v>134</v>
      </c>
      <c r="D4728" s="527" t="n">
        <v>84.1</v>
      </c>
    </row>
    <row r="4729" customFormat="false" ht="15" hidden="false" customHeight="false" outlineLevel="0" collapsed="false">
      <c r="A4729" s="526" t="n">
        <v>97521</v>
      </c>
      <c r="B4729" s="526" t="s">
        <v>9191</v>
      </c>
      <c r="C4729" s="526" t="s">
        <v>134</v>
      </c>
      <c r="D4729" s="527" t="n">
        <v>117.99</v>
      </c>
    </row>
    <row r="4730" customFormat="false" ht="15" hidden="false" customHeight="false" outlineLevel="0" collapsed="false">
      <c r="A4730" s="526" t="n">
        <v>97522</v>
      </c>
      <c r="B4730" s="526" t="s">
        <v>9192</v>
      </c>
      <c r="C4730" s="526" t="s">
        <v>134</v>
      </c>
      <c r="D4730" s="527" t="n">
        <v>117.99</v>
      </c>
    </row>
    <row r="4731" customFormat="false" ht="15" hidden="false" customHeight="false" outlineLevel="0" collapsed="false">
      <c r="A4731" s="526" t="n">
        <v>97523</v>
      </c>
      <c r="B4731" s="526" t="s">
        <v>9193</v>
      </c>
      <c r="C4731" s="526" t="s">
        <v>134</v>
      </c>
      <c r="D4731" s="527" t="n">
        <v>163.25</v>
      </c>
    </row>
    <row r="4732" customFormat="false" ht="15" hidden="false" customHeight="false" outlineLevel="0" collapsed="false">
      <c r="A4732" s="526" t="n">
        <v>97524</v>
      </c>
      <c r="B4732" s="526" t="s">
        <v>9194</v>
      </c>
      <c r="C4732" s="526" t="s">
        <v>134</v>
      </c>
      <c r="D4732" s="527" t="n">
        <v>176.48</v>
      </c>
    </row>
    <row r="4733" customFormat="false" ht="15" hidden="false" customHeight="false" outlineLevel="0" collapsed="false">
      <c r="A4733" s="526" t="n">
        <v>97525</v>
      </c>
      <c r="B4733" s="526" t="s">
        <v>9195</v>
      </c>
      <c r="C4733" s="526" t="s">
        <v>134</v>
      </c>
      <c r="D4733" s="527" t="n">
        <v>310.48</v>
      </c>
    </row>
    <row r="4734" customFormat="false" ht="15" hidden="false" customHeight="false" outlineLevel="0" collapsed="false">
      <c r="A4734" s="526" t="n">
        <v>97526</v>
      </c>
      <c r="B4734" s="526" t="s">
        <v>9196</v>
      </c>
      <c r="C4734" s="526" t="s">
        <v>134</v>
      </c>
      <c r="D4734" s="527" t="n">
        <v>331.63</v>
      </c>
    </row>
    <row r="4735" customFormat="false" ht="15" hidden="false" customHeight="false" outlineLevel="0" collapsed="false">
      <c r="A4735" s="526" t="n">
        <v>97527</v>
      </c>
      <c r="B4735" s="526" t="s">
        <v>9197</v>
      </c>
      <c r="C4735" s="526" t="s">
        <v>134</v>
      </c>
      <c r="D4735" s="527" t="n">
        <v>769.84</v>
      </c>
    </row>
    <row r="4736" customFormat="false" ht="15" hidden="false" customHeight="false" outlineLevel="0" collapsed="false">
      <c r="A4736" s="526" t="n">
        <v>97528</v>
      </c>
      <c r="B4736" s="526" t="s">
        <v>9198</v>
      </c>
      <c r="C4736" s="526" t="s">
        <v>134</v>
      </c>
      <c r="D4736" s="527" t="n">
        <v>674.92</v>
      </c>
    </row>
    <row r="4737" customFormat="false" ht="15" hidden="false" customHeight="false" outlineLevel="0" collapsed="false">
      <c r="A4737" s="526" t="n">
        <v>97529</v>
      </c>
      <c r="B4737" s="526" t="s">
        <v>9199</v>
      </c>
      <c r="C4737" s="526" t="s">
        <v>134</v>
      </c>
      <c r="D4737" s="527" t="n">
        <v>91.92</v>
      </c>
    </row>
    <row r="4738" customFormat="false" ht="15" hidden="false" customHeight="false" outlineLevel="0" collapsed="false">
      <c r="A4738" s="526" t="n">
        <v>97530</v>
      </c>
      <c r="B4738" s="526" t="s">
        <v>9200</v>
      </c>
      <c r="C4738" s="526" t="s">
        <v>134</v>
      </c>
      <c r="D4738" s="527" t="n">
        <v>134.25</v>
      </c>
    </row>
    <row r="4739" customFormat="false" ht="15" hidden="false" customHeight="false" outlineLevel="0" collapsed="false">
      <c r="A4739" s="526" t="n">
        <v>97531</v>
      </c>
      <c r="B4739" s="526" t="s">
        <v>9201</v>
      </c>
      <c r="C4739" s="526" t="s">
        <v>134</v>
      </c>
      <c r="D4739" s="527" t="n">
        <v>171.64</v>
      </c>
    </row>
    <row r="4740" customFormat="false" ht="15" hidden="false" customHeight="false" outlineLevel="0" collapsed="false">
      <c r="A4740" s="526" t="n">
        <v>97532</v>
      </c>
      <c r="B4740" s="526" t="s">
        <v>9202</v>
      </c>
      <c r="C4740" s="526" t="s">
        <v>134</v>
      </c>
      <c r="D4740" s="527" t="n">
        <v>270.76</v>
      </c>
    </row>
    <row r="4741" customFormat="false" ht="15" hidden="false" customHeight="false" outlineLevel="0" collapsed="false">
      <c r="A4741" s="526" t="n">
        <v>97533</v>
      </c>
      <c r="B4741" s="526" t="s">
        <v>9203</v>
      </c>
      <c r="C4741" s="526" t="s">
        <v>134</v>
      </c>
      <c r="D4741" s="527" t="n">
        <v>512.91</v>
      </c>
    </row>
    <row r="4742" customFormat="false" ht="15" hidden="false" customHeight="false" outlineLevel="0" collapsed="false">
      <c r="A4742" s="526" t="n">
        <v>97534</v>
      </c>
      <c r="B4742" s="526" t="s">
        <v>9204</v>
      </c>
      <c r="C4742" s="526" t="s">
        <v>134</v>
      </c>
      <c r="D4742" s="527" t="n">
        <v>817.09</v>
      </c>
    </row>
    <row r="4743" customFormat="false" ht="15" hidden="false" customHeight="false" outlineLevel="0" collapsed="false">
      <c r="A4743" s="526" t="n">
        <v>97537</v>
      </c>
      <c r="B4743" s="526" t="s">
        <v>9205</v>
      </c>
      <c r="C4743" s="526" t="s">
        <v>134</v>
      </c>
      <c r="D4743" s="527" t="n">
        <v>26.37</v>
      </c>
    </row>
    <row r="4744" customFormat="false" ht="15" hidden="false" customHeight="false" outlineLevel="0" collapsed="false">
      <c r="A4744" s="526" t="n">
        <v>97540</v>
      </c>
      <c r="B4744" s="526" t="s">
        <v>9206</v>
      </c>
      <c r="C4744" s="526" t="s">
        <v>134</v>
      </c>
      <c r="D4744" s="527" t="n">
        <v>34.67</v>
      </c>
    </row>
    <row r="4745" customFormat="false" ht="15" hidden="false" customHeight="false" outlineLevel="0" collapsed="false">
      <c r="A4745" s="526" t="n">
        <v>97541</v>
      </c>
      <c r="B4745" s="526" t="s">
        <v>9207</v>
      </c>
      <c r="C4745" s="526" t="s">
        <v>134</v>
      </c>
      <c r="D4745" s="527" t="n">
        <v>29.04</v>
      </c>
    </row>
    <row r="4746" customFormat="false" ht="15" hidden="false" customHeight="false" outlineLevel="0" collapsed="false">
      <c r="A4746" s="526" t="n">
        <v>97543</v>
      </c>
      <c r="B4746" s="526" t="s">
        <v>9208</v>
      </c>
      <c r="C4746" s="526" t="s">
        <v>134</v>
      </c>
      <c r="D4746" s="527" t="n">
        <v>55.24</v>
      </c>
    </row>
    <row r="4747" customFormat="false" ht="15" hidden="false" customHeight="false" outlineLevel="0" collapsed="false">
      <c r="A4747" s="526" t="n">
        <v>97544</v>
      </c>
      <c r="B4747" s="526" t="s">
        <v>9209</v>
      </c>
      <c r="C4747" s="526" t="s">
        <v>134</v>
      </c>
      <c r="D4747" s="527" t="n">
        <v>48.45</v>
      </c>
    </row>
    <row r="4748" customFormat="false" ht="15" hidden="false" customHeight="false" outlineLevel="0" collapsed="false">
      <c r="A4748" s="526" t="n">
        <v>97546</v>
      </c>
      <c r="B4748" s="526" t="s">
        <v>9210</v>
      </c>
      <c r="C4748" s="526" t="s">
        <v>134</v>
      </c>
      <c r="D4748" s="527" t="n">
        <v>36.68</v>
      </c>
    </row>
    <row r="4749" customFormat="false" ht="15" hidden="false" customHeight="false" outlineLevel="0" collapsed="false">
      <c r="A4749" s="526" t="n">
        <v>97547</v>
      </c>
      <c r="B4749" s="526" t="s">
        <v>9211</v>
      </c>
      <c r="C4749" s="526" t="s">
        <v>134</v>
      </c>
      <c r="D4749" s="527" t="n">
        <v>36.68</v>
      </c>
    </row>
    <row r="4750" customFormat="false" ht="15" hidden="false" customHeight="false" outlineLevel="0" collapsed="false">
      <c r="A4750" s="526" t="n">
        <v>97548</v>
      </c>
      <c r="B4750" s="526" t="s">
        <v>9212</v>
      </c>
      <c r="C4750" s="526" t="s">
        <v>134</v>
      </c>
      <c r="D4750" s="527" t="n">
        <v>53.65</v>
      </c>
    </row>
    <row r="4751" customFormat="false" ht="15" hidden="false" customHeight="false" outlineLevel="0" collapsed="false">
      <c r="A4751" s="526" t="n">
        <v>97549</v>
      </c>
      <c r="B4751" s="526" t="s">
        <v>9213</v>
      </c>
      <c r="C4751" s="526" t="s">
        <v>134</v>
      </c>
      <c r="D4751" s="527" t="n">
        <v>53.65</v>
      </c>
    </row>
    <row r="4752" customFormat="false" ht="15" hidden="false" customHeight="false" outlineLevel="0" collapsed="false">
      <c r="A4752" s="526" t="n">
        <v>97550</v>
      </c>
      <c r="B4752" s="526" t="s">
        <v>9214</v>
      </c>
      <c r="C4752" s="526" t="s">
        <v>134</v>
      </c>
      <c r="D4752" s="527" t="n">
        <v>87.53</v>
      </c>
    </row>
    <row r="4753" customFormat="false" ht="15" hidden="false" customHeight="false" outlineLevel="0" collapsed="false">
      <c r="A4753" s="526" t="n">
        <v>97551</v>
      </c>
      <c r="B4753" s="526" t="s">
        <v>9215</v>
      </c>
      <c r="C4753" s="526" t="s">
        <v>134</v>
      </c>
      <c r="D4753" s="527" t="n">
        <v>87.53</v>
      </c>
    </row>
    <row r="4754" customFormat="false" ht="15" hidden="false" customHeight="false" outlineLevel="0" collapsed="false">
      <c r="A4754" s="526" t="n">
        <v>97552</v>
      </c>
      <c r="B4754" s="526" t="s">
        <v>9216</v>
      </c>
      <c r="C4754" s="526" t="s">
        <v>134</v>
      </c>
      <c r="D4754" s="527" t="n">
        <v>53.82</v>
      </c>
    </row>
    <row r="4755" customFormat="false" ht="15" hidden="false" customHeight="false" outlineLevel="0" collapsed="false">
      <c r="A4755" s="526" t="n">
        <v>97553</v>
      </c>
      <c r="B4755" s="526" t="s">
        <v>9217</v>
      </c>
      <c r="C4755" s="526" t="s">
        <v>134</v>
      </c>
      <c r="D4755" s="527" t="n">
        <v>76.44</v>
      </c>
    </row>
    <row r="4756" customFormat="false" ht="15" hidden="false" customHeight="false" outlineLevel="0" collapsed="false">
      <c r="A4756" s="526" t="n">
        <v>97554</v>
      </c>
      <c r="B4756" s="526" t="s">
        <v>9218</v>
      </c>
      <c r="C4756" s="526" t="s">
        <v>134</v>
      </c>
      <c r="D4756" s="527" t="n">
        <v>130.83</v>
      </c>
    </row>
    <row r="4757" customFormat="false" ht="15" hidden="false" customHeight="false" outlineLevel="0" collapsed="false">
      <c r="A4757" s="526" t="n">
        <v>98602</v>
      </c>
      <c r="B4757" s="526" t="s">
        <v>9219</v>
      </c>
      <c r="C4757" s="526" t="s">
        <v>134</v>
      </c>
      <c r="D4757" s="527" t="n">
        <v>19.27</v>
      </c>
    </row>
    <row r="4758" customFormat="false" ht="15" hidden="false" customHeight="false" outlineLevel="0" collapsed="false">
      <c r="A4758" s="526" t="n">
        <v>103805</v>
      </c>
      <c r="B4758" s="526" t="s">
        <v>9220</v>
      </c>
      <c r="C4758" s="526" t="s">
        <v>134</v>
      </c>
      <c r="D4758" s="527" t="n">
        <v>17.91</v>
      </c>
    </row>
    <row r="4759" customFormat="false" ht="15" hidden="false" customHeight="false" outlineLevel="0" collapsed="false">
      <c r="A4759" s="526" t="n">
        <v>103806</v>
      </c>
      <c r="B4759" s="526" t="s">
        <v>9221</v>
      </c>
      <c r="C4759" s="526" t="s">
        <v>134</v>
      </c>
      <c r="D4759" s="527" t="n">
        <v>17.87</v>
      </c>
    </row>
    <row r="4760" customFormat="false" ht="15" hidden="false" customHeight="false" outlineLevel="0" collapsed="false">
      <c r="A4760" s="526" t="n">
        <v>103807</v>
      </c>
      <c r="B4760" s="526" t="s">
        <v>9222</v>
      </c>
      <c r="C4760" s="526" t="s">
        <v>134</v>
      </c>
      <c r="D4760" s="527" t="n">
        <v>22.9</v>
      </c>
    </row>
    <row r="4761" customFormat="false" ht="15" hidden="false" customHeight="false" outlineLevel="0" collapsed="false">
      <c r="A4761" s="526" t="n">
        <v>103808</v>
      </c>
      <c r="B4761" s="526" t="s">
        <v>9223</v>
      </c>
      <c r="C4761" s="526" t="s">
        <v>134</v>
      </c>
      <c r="D4761" s="527" t="n">
        <v>33.75</v>
      </c>
    </row>
    <row r="4762" customFormat="false" ht="15" hidden="false" customHeight="false" outlineLevel="0" collapsed="false">
      <c r="A4762" s="526" t="n">
        <v>103809</v>
      </c>
      <c r="B4762" s="526" t="s">
        <v>9224</v>
      </c>
      <c r="C4762" s="526" t="s">
        <v>134</v>
      </c>
      <c r="D4762" s="527" t="n">
        <v>33.44</v>
      </c>
    </row>
    <row r="4763" customFormat="false" ht="15" hidden="false" customHeight="false" outlineLevel="0" collapsed="false">
      <c r="A4763" s="526" t="n">
        <v>103810</v>
      </c>
      <c r="B4763" s="526" t="s">
        <v>9225</v>
      </c>
      <c r="C4763" s="526" t="s">
        <v>134</v>
      </c>
      <c r="D4763" s="527" t="n">
        <v>35.24</v>
      </c>
    </row>
    <row r="4764" customFormat="false" ht="15" hidden="false" customHeight="false" outlineLevel="0" collapsed="false">
      <c r="A4764" s="526" t="n">
        <v>103811</v>
      </c>
      <c r="B4764" s="526" t="s">
        <v>9226</v>
      </c>
      <c r="C4764" s="526" t="s">
        <v>134</v>
      </c>
      <c r="D4764" s="527" t="n">
        <v>38.92</v>
      </c>
    </row>
    <row r="4765" customFormat="false" ht="15" hidden="false" customHeight="false" outlineLevel="0" collapsed="false">
      <c r="A4765" s="526" t="n">
        <v>103812</v>
      </c>
      <c r="B4765" s="526" t="s">
        <v>9227</v>
      </c>
      <c r="C4765" s="526" t="s">
        <v>134</v>
      </c>
      <c r="D4765" s="527" t="n">
        <v>50.38</v>
      </c>
    </row>
    <row r="4766" customFormat="false" ht="15" hidden="false" customHeight="false" outlineLevel="0" collapsed="false">
      <c r="A4766" s="526" t="n">
        <v>103813</v>
      </c>
      <c r="B4766" s="526" t="s">
        <v>9228</v>
      </c>
      <c r="C4766" s="526" t="s">
        <v>134</v>
      </c>
      <c r="D4766" s="527" t="n">
        <v>48.44</v>
      </c>
    </row>
    <row r="4767" customFormat="false" ht="15" hidden="false" customHeight="false" outlineLevel="0" collapsed="false">
      <c r="A4767" s="526" t="n">
        <v>103814</v>
      </c>
      <c r="B4767" s="526" t="s">
        <v>9229</v>
      </c>
      <c r="C4767" s="526" t="s">
        <v>134</v>
      </c>
      <c r="D4767" s="527" t="n">
        <v>11.67</v>
      </c>
    </row>
    <row r="4768" customFormat="false" ht="15" hidden="false" customHeight="false" outlineLevel="0" collapsed="false">
      <c r="A4768" s="526" t="n">
        <v>103815</v>
      </c>
      <c r="B4768" s="526" t="s">
        <v>9230</v>
      </c>
      <c r="C4768" s="526" t="s">
        <v>134</v>
      </c>
      <c r="D4768" s="527" t="n">
        <v>11.71</v>
      </c>
    </row>
    <row r="4769" customFormat="false" ht="15" hidden="false" customHeight="false" outlineLevel="0" collapsed="false">
      <c r="A4769" s="526" t="n">
        <v>103816</v>
      </c>
      <c r="B4769" s="526" t="s">
        <v>9231</v>
      </c>
      <c r="C4769" s="526" t="s">
        <v>134</v>
      </c>
      <c r="D4769" s="527" t="n">
        <v>28.47</v>
      </c>
    </row>
    <row r="4770" customFormat="false" ht="15" hidden="false" customHeight="false" outlineLevel="0" collapsed="false">
      <c r="A4770" s="526" t="n">
        <v>103817</v>
      </c>
      <c r="B4770" s="526" t="s">
        <v>9232</v>
      </c>
      <c r="C4770" s="526" t="s">
        <v>134</v>
      </c>
      <c r="D4770" s="527" t="n">
        <v>494.59</v>
      </c>
    </row>
    <row r="4771" customFormat="false" ht="15" hidden="false" customHeight="false" outlineLevel="0" collapsed="false">
      <c r="A4771" s="526" t="n">
        <v>103818</v>
      </c>
      <c r="B4771" s="526" t="s">
        <v>9233</v>
      </c>
      <c r="C4771" s="526" t="s">
        <v>134</v>
      </c>
      <c r="D4771" s="527" t="n">
        <v>21.13</v>
      </c>
    </row>
    <row r="4772" customFormat="false" ht="15" hidden="false" customHeight="false" outlineLevel="0" collapsed="false">
      <c r="A4772" s="526" t="n">
        <v>103819</v>
      </c>
      <c r="B4772" s="526" t="s">
        <v>9234</v>
      </c>
      <c r="C4772" s="526" t="s">
        <v>134</v>
      </c>
      <c r="D4772" s="527" t="n">
        <v>20.67</v>
      </c>
    </row>
    <row r="4773" customFormat="false" ht="15" hidden="false" customHeight="false" outlineLevel="0" collapsed="false">
      <c r="A4773" s="526" t="n">
        <v>103820</v>
      </c>
      <c r="B4773" s="526" t="s">
        <v>9235</v>
      </c>
      <c r="C4773" s="526" t="s">
        <v>134</v>
      </c>
      <c r="D4773" s="527" t="n">
        <v>22.12</v>
      </c>
    </row>
    <row r="4774" customFormat="false" ht="15" hidden="false" customHeight="false" outlineLevel="0" collapsed="false">
      <c r="A4774" s="526" t="n">
        <v>103821</v>
      </c>
      <c r="B4774" s="526" t="s">
        <v>9236</v>
      </c>
      <c r="C4774" s="526" t="s">
        <v>134</v>
      </c>
      <c r="D4774" s="527" t="n">
        <v>578.44</v>
      </c>
    </row>
    <row r="4775" customFormat="false" ht="15" hidden="false" customHeight="false" outlineLevel="0" collapsed="false">
      <c r="A4775" s="526" t="n">
        <v>103822</v>
      </c>
      <c r="B4775" s="526" t="s">
        <v>9237</v>
      </c>
      <c r="C4775" s="526" t="s">
        <v>134</v>
      </c>
      <c r="D4775" s="527" t="n">
        <v>58.96</v>
      </c>
    </row>
    <row r="4776" customFormat="false" ht="15" hidden="false" customHeight="false" outlineLevel="0" collapsed="false">
      <c r="A4776" s="526" t="n">
        <v>103823</v>
      </c>
      <c r="B4776" s="526" t="s">
        <v>9238</v>
      </c>
      <c r="C4776" s="526" t="s">
        <v>134</v>
      </c>
      <c r="D4776" s="527" t="n">
        <v>18.07</v>
      </c>
    </row>
    <row r="4777" customFormat="false" ht="15" hidden="false" customHeight="false" outlineLevel="0" collapsed="false">
      <c r="A4777" s="526" t="n">
        <v>103824</v>
      </c>
      <c r="B4777" s="526" t="s">
        <v>9239</v>
      </c>
      <c r="C4777" s="526" t="s">
        <v>134</v>
      </c>
      <c r="D4777" s="527" t="n">
        <v>24.4</v>
      </c>
    </row>
    <row r="4778" customFormat="false" ht="15" hidden="false" customHeight="false" outlineLevel="0" collapsed="false">
      <c r="A4778" s="526" t="n">
        <v>103825</v>
      </c>
      <c r="B4778" s="526" t="s">
        <v>9240</v>
      </c>
      <c r="C4778" s="526" t="s">
        <v>134</v>
      </c>
      <c r="D4778" s="527" t="n">
        <v>28.99</v>
      </c>
    </row>
    <row r="4779" customFormat="false" ht="15" hidden="false" customHeight="false" outlineLevel="0" collapsed="false">
      <c r="A4779" s="526" t="n">
        <v>103826</v>
      </c>
      <c r="B4779" s="526" t="s">
        <v>9241</v>
      </c>
      <c r="C4779" s="526" t="s">
        <v>134</v>
      </c>
      <c r="D4779" s="527" t="n">
        <v>31.41</v>
      </c>
    </row>
    <row r="4780" customFormat="false" ht="15" hidden="false" customHeight="false" outlineLevel="0" collapsed="false">
      <c r="A4780" s="526" t="n">
        <v>103827</v>
      </c>
      <c r="B4780" s="526" t="s">
        <v>9242</v>
      </c>
      <c r="C4780" s="526" t="s">
        <v>134</v>
      </c>
      <c r="D4780" s="527" t="n">
        <v>31.41</v>
      </c>
    </row>
    <row r="4781" customFormat="false" ht="15" hidden="false" customHeight="false" outlineLevel="0" collapsed="false">
      <c r="A4781" s="526" t="n">
        <v>103828</v>
      </c>
      <c r="B4781" s="526" t="s">
        <v>9243</v>
      </c>
      <c r="C4781" s="526" t="s">
        <v>134</v>
      </c>
      <c r="D4781" s="527" t="n">
        <v>99.15</v>
      </c>
    </row>
    <row r="4782" customFormat="false" ht="15" hidden="false" customHeight="false" outlineLevel="0" collapsed="false">
      <c r="A4782" s="526" t="n">
        <v>103829</v>
      </c>
      <c r="B4782" s="526" t="s">
        <v>9244</v>
      </c>
      <c r="C4782" s="526" t="s">
        <v>134</v>
      </c>
      <c r="D4782" s="527" t="n">
        <v>638.57</v>
      </c>
    </row>
    <row r="4783" customFormat="false" ht="15" hidden="false" customHeight="false" outlineLevel="0" collapsed="false">
      <c r="A4783" s="526" t="n">
        <v>103830</v>
      </c>
      <c r="B4783" s="526" t="s">
        <v>9245</v>
      </c>
      <c r="C4783" s="526" t="s">
        <v>134</v>
      </c>
      <c r="D4783" s="527" t="n">
        <v>38.25</v>
      </c>
    </row>
    <row r="4784" customFormat="false" ht="15" hidden="false" customHeight="false" outlineLevel="0" collapsed="false">
      <c r="A4784" s="526" t="n">
        <v>103831</v>
      </c>
      <c r="B4784" s="526" t="s">
        <v>9246</v>
      </c>
      <c r="C4784" s="526" t="s">
        <v>134</v>
      </c>
      <c r="D4784" s="527" t="n">
        <v>27</v>
      </c>
    </row>
    <row r="4785" customFormat="false" ht="15" hidden="false" customHeight="false" outlineLevel="0" collapsed="false">
      <c r="A4785" s="526" t="n">
        <v>103832</v>
      </c>
      <c r="B4785" s="526" t="s">
        <v>9247</v>
      </c>
      <c r="C4785" s="526" t="s">
        <v>134</v>
      </c>
      <c r="D4785" s="527" t="n">
        <v>24.21</v>
      </c>
    </row>
    <row r="4786" customFormat="false" ht="15" hidden="false" customHeight="false" outlineLevel="0" collapsed="false">
      <c r="A4786" s="526" t="n">
        <v>103833</v>
      </c>
      <c r="B4786" s="526" t="s">
        <v>9248</v>
      </c>
      <c r="C4786" s="526" t="s">
        <v>134</v>
      </c>
      <c r="D4786" s="527" t="n">
        <v>44.72</v>
      </c>
    </row>
    <row r="4787" customFormat="false" ht="15" hidden="false" customHeight="false" outlineLevel="0" collapsed="false">
      <c r="A4787" s="526" t="n">
        <v>103834</v>
      </c>
      <c r="B4787" s="526" t="s">
        <v>9249</v>
      </c>
      <c r="C4787" s="526" t="s">
        <v>134</v>
      </c>
      <c r="D4787" s="527" t="n">
        <v>65.34</v>
      </c>
    </row>
    <row r="4788" customFormat="false" ht="15" hidden="false" customHeight="false" outlineLevel="0" collapsed="false">
      <c r="A4788" s="526" t="n">
        <v>103838</v>
      </c>
      <c r="B4788" s="526" t="s">
        <v>9250</v>
      </c>
      <c r="C4788" s="526" t="s">
        <v>134</v>
      </c>
      <c r="D4788" s="527" t="n">
        <v>17.24</v>
      </c>
    </row>
    <row r="4789" customFormat="false" ht="15" hidden="false" customHeight="false" outlineLevel="0" collapsed="false">
      <c r="A4789" s="526" t="n">
        <v>103839</v>
      </c>
      <c r="B4789" s="526" t="s">
        <v>9251</v>
      </c>
      <c r="C4789" s="526" t="s">
        <v>134</v>
      </c>
      <c r="D4789" s="527" t="n">
        <v>17.2</v>
      </c>
    </row>
    <row r="4790" customFormat="false" ht="15" hidden="false" customHeight="false" outlineLevel="0" collapsed="false">
      <c r="A4790" s="526" t="n">
        <v>103840</v>
      </c>
      <c r="B4790" s="526" t="s">
        <v>9252</v>
      </c>
      <c r="C4790" s="526" t="s">
        <v>134</v>
      </c>
      <c r="D4790" s="527" t="n">
        <v>22.55</v>
      </c>
    </row>
    <row r="4791" customFormat="false" ht="15" hidden="false" customHeight="false" outlineLevel="0" collapsed="false">
      <c r="A4791" s="526" t="n">
        <v>103841</v>
      </c>
      <c r="B4791" s="526" t="s">
        <v>9253</v>
      </c>
      <c r="C4791" s="526" t="s">
        <v>134</v>
      </c>
      <c r="D4791" s="527" t="n">
        <v>28.54</v>
      </c>
    </row>
    <row r="4792" customFormat="false" ht="15" hidden="false" customHeight="false" outlineLevel="0" collapsed="false">
      <c r="A4792" s="526" t="n">
        <v>103842</v>
      </c>
      <c r="B4792" s="526" t="s">
        <v>9254</v>
      </c>
      <c r="C4792" s="526" t="s">
        <v>134</v>
      </c>
      <c r="D4792" s="527" t="n">
        <v>28.23</v>
      </c>
    </row>
    <row r="4793" customFormat="false" ht="15" hidden="false" customHeight="false" outlineLevel="0" collapsed="false">
      <c r="A4793" s="526" t="n">
        <v>103843</v>
      </c>
      <c r="B4793" s="526" t="s">
        <v>9255</v>
      </c>
      <c r="C4793" s="526" t="s">
        <v>134</v>
      </c>
      <c r="D4793" s="527" t="n">
        <v>32.64</v>
      </c>
    </row>
    <row r="4794" customFormat="false" ht="15" hidden="false" customHeight="false" outlineLevel="0" collapsed="false">
      <c r="A4794" s="526" t="n">
        <v>103844</v>
      </c>
      <c r="B4794" s="526" t="s">
        <v>9256</v>
      </c>
      <c r="C4794" s="526" t="s">
        <v>134</v>
      </c>
      <c r="D4794" s="527" t="n">
        <v>36.3</v>
      </c>
    </row>
    <row r="4795" customFormat="false" ht="15" hidden="false" customHeight="false" outlineLevel="0" collapsed="false">
      <c r="A4795" s="526" t="n">
        <v>103845</v>
      </c>
      <c r="B4795" s="526" t="s">
        <v>9257</v>
      </c>
      <c r="C4795" s="526" t="s">
        <v>134</v>
      </c>
      <c r="D4795" s="527" t="n">
        <v>41.24</v>
      </c>
    </row>
    <row r="4796" customFormat="false" ht="15" hidden="false" customHeight="false" outlineLevel="0" collapsed="false">
      <c r="A4796" s="526" t="n">
        <v>103846</v>
      </c>
      <c r="B4796" s="526" t="s">
        <v>9258</v>
      </c>
      <c r="C4796" s="526" t="s">
        <v>134</v>
      </c>
      <c r="D4796" s="527" t="n">
        <v>39.3</v>
      </c>
    </row>
    <row r="4797" customFormat="false" ht="15" hidden="false" customHeight="false" outlineLevel="0" collapsed="false">
      <c r="A4797" s="526" t="n">
        <v>103847</v>
      </c>
      <c r="B4797" s="526" t="s">
        <v>9259</v>
      </c>
      <c r="C4797" s="526" t="s">
        <v>134</v>
      </c>
      <c r="D4797" s="527" t="n">
        <v>11.23</v>
      </c>
    </row>
    <row r="4798" customFormat="false" ht="15" hidden="false" customHeight="false" outlineLevel="0" collapsed="false">
      <c r="A4798" s="526" t="n">
        <v>103848</v>
      </c>
      <c r="B4798" s="526" t="s">
        <v>9260</v>
      </c>
      <c r="C4798" s="526" t="s">
        <v>134</v>
      </c>
      <c r="D4798" s="527" t="n">
        <v>11.27</v>
      </c>
    </row>
    <row r="4799" customFormat="false" ht="15" hidden="false" customHeight="false" outlineLevel="0" collapsed="false">
      <c r="A4799" s="526" t="n">
        <v>103849</v>
      </c>
      <c r="B4799" s="526" t="s">
        <v>9261</v>
      </c>
      <c r="C4799" s="526" t="s">
        <v>134</v>
      </c>
      <c r="D4799" s="527" t="n">
        <v>28.03</v>
      </c>
    </row>
    <row r="4800" customFormat="false" ht="15" hidden="false" customHeight="false" outlineLevel="0" collapsed="false">
      <c r="A4800" s="526" t="n">
        <v>103850</v>
      </c>
      <c r="B4800" s="526" t="s">
        <v>9262</v>
      </c>
      <c r="C4800" s="526" t="s">
        <v>134</v>
      </c>
      <c r="D4800" s="527" t="n">
        <v>494.15</v>
      </c>
    </row>
    <row r="4801" customFormat="false" ht="15" hidden="false" customHeight="false" outlineLevel="0" collapsed="false">
      <c r="A4801" s="526" t="n">
        <v>103851</v>
      </c>
      <c r="B4801" s="526" t="s">
        <v>9263</v>
      </c>
      <c r="C4801" s="526" t="s">
        <v>134</v>
      </c>
      <c r="D4801" s="527" t="n">
        <v>20.91</v>
      </c>
    </row>
    <row r="4802" customFormat="false" ht="15" hidden="false" customHeight="false" outlineLevel="0" collapsed="false">
      <c r="A4802" s="526" t="n">
        <v>103852</v>
      </c>
      <c r="B4802" s="526" t="s">
        <v>9264</v>
      </c>
      <c r="C4802" s="526" t="s">
        <v>134</v>
      </c>
      <c r="D4802" s="527" t="n">
        <v>17.17</v>
      </c>
    </row>
    <row r="4803" customFormat="false" ht="15" hidden="false" customHeight="false" outlineLevel="0" collapsed="false">
      <c r="A4803" s="526" t="n">
        <v>103853</v>
      </c>
      <c r="B4803" s="526" t="s">
        <v>9265</v>
      </c>
      <c r="C4803" s="526" t="s">
        <v>134</v>
      </c>
      <c r="D4803" s="527" t="n">
        <v>18.62</v>
      </c>
    </row>
    <row r="4804" customFormat="false" ht="15" hidden="false" customHeight="false" outlineLevel="0" collapsed="false">
      <c r="A4804" s="526" t="n">
        <v>103854</v>
      </c>
      <c r="B4804" s="526" t="s">
        <v>9266</v>
      </c>
      <c r="C4804" s="526" t="s">
        <v>134</v>
      </c>
      <c r="D4804" s="527" t="n">
        <v>574.94</v>
      </c>
    </row>
    <row r="4805" customFormat="false" ht="15" hidden="false" customHeight="false" outlineLevel="0" collapsed="false">
      <c r="A4805" s="526" t="n">
        <v>103855</v>
      </c>
      <c r="B4805" s="526" t="s">
        <v>9267</v>
      </c>
      <c r="C4805" s="526" t="s">
        <v>134</v>
      </c>
      <c r="D4805" s="527" t="n">
        <v>55.46</v>
      </c>
    </row>
    <row r="4806" customFormat="false" ht="15" hidden="false" customHeight="false" outlineLevel="0" collapsed="false">
      <c r="A4806" s="526" t="n">
        <v>103856</v>
      </c>
      <c r="B4806" s="526" t="s">
        <v>9268</v>
      </c>
      <c r="C4806" s="526" t="s">
        <v>134</v>
      </c>
      <c r="D4806" s="527" t="n">
        <v>16.2</v>
      </c>
    </row>
    <row r="4807" customFormat="false" ht="15" hidden="false" customHeight="false" outlineLevel="0" collapsed="false">
      <c r="A4807" s="526" t="n">
        <v>103857</v>
      </c>
      <c r="B4807" s="526" t="s">
        <v>9269</v>
      </c>
      <c r="C4807" s="526" t="s">
        <v>134</v>
      </c>
      <c r="D4807" s="527" t="n">
        <v>22.65</v>
      </c>
    </row>
    <row r="4808" customFormat="false" ht="15" hidden="false" customHeight="false" outlineLevel="0" collapsed="false">
      <c r="A4808" s="526" t="n">
        <v>103858</v>
      </c>
      <c r="B4808" s="526" t="s">
        <v>9270</v>
      </c>
      <c r="C4808" s="526" t="s">
        <v>134</v>
      </c>
      <c r="D4808" s="527" t="n">
        <v>27.24</v>
      </c>
    </row>
    <row r="4809" customFormat="false" ht="15" hidden="false" customHeight="false" outlineLevel="0" collapsed="false">
      <c r="A4809" s="526" t="n">
        <v>103859</v>
      </c>
      <c r="B4809" s="526" t="s">
        <v>9271</v>
      </c>
      <c r="C4809" s="526" t="s">
        <v>134</v>
      </c>
      <c r="D4809" s="527" t="n">
        <v>25.81</v>
      </c>
    </row>
    <row r="4810" customFormat="false" ht="15" hidden="false" customHeight="false" outlineLevel="0" collapsed="false">
      <c r="A4810" s="526" t="n">
        <v>103860</v>
      </c>
      <c r="B4810" s="526" t="s">
        <v>9272</v>
      </c>
      <c r="C4810" s="526" t="s">
        <v>134</v>
      </c>
      <c r="D4810" s="527" t="n">
        <v>25.81</v>
      </c>
    </row>
    <row r="4811" customFormat="false" ht="15" hidden="false" customHeight="false" outlineLevel="0" collapsed="false">
      <c r="A4811" s="526" t="n">
        <v>103861</v>
      </c>
      <c r="B4811" s="526" t="s">
        <v>9273</v>
      </c>
      <c r="C4811" s="526" t="s">
        <v>134</v>
      </c>
      <c r="D4811" s="527" t="n">
        <v>93.55</v>
      </c>
    </row>
    <row r="4812" customFormat="false" ht="15" hidden="false" customHeight="false" outlineLevel="0" collapsed="false">
      <c r="A4812" s="526" t="n">
        <v>103862</v>
      </c>
      <c r="B4812" s="526" t="s">
        <v>9274</v>
      </c>
      <c r="C4812" s="526" t="s">
        <v>134</v>
      </c>
      <c r="D4812" s="527" t="n">
        <v>632.97</v>
      </c>
    </row>
    <row r="4813" customFormat="false" ht="15" hidden="false" customHeight="false" outlineLevel="0" collapsed="false">
      <c r="A4813" s="526" t="n">
        <v>103863</v>
      </c>
      <c r="B4813" s="526" t="s">
        <v>9275</v>
      </c>
      <c r="C4813" s="526" t="s">
        <v>134</v>
      </c>
      <c r="D4813" s="527" t="n">
        <v>35.43</v>
      </c>
    </row>
    <row r="4814" customFormat="false" ht="15" hidden="false" customHeight="false" outlineLevel="0" collapsed="false">
      <c r="A4814" s="526" t="n">
        <v>103864</v>
      </c>
      <c r="B4814" s="526" t="s">
        <v>9276</v>
      </c>
      <c r="C4814" s="526" t="s">
        <v>134</v>
      </c>
      <c r="D4814" s="527" t="n">
        <v>22.29</v>
      </c>
    </row>
    <row r="4815" customFormat="false" ht="15" hidden="false" customHeight="false" outlineLevel="0" collapsed="false">
      <c r="A4815" s="526" t="n">
        <v>103865</v>
      </c>
      <c r="B4815" s="526" t="s">
        <v>9277</v>
      </c>
      <c r="C4815" s="526" t="s">
        <v>134</v>
      </c>
      <c r="D4815" s="527" t="n">
        <v>23.31</v>
      </c>
    </row>
    <row r="4816" customFormat="false" ht="15" hidden="false" customHeight="false" outlineLevel="0" collapsed="false">
      <c r="A4816" s="526" t="n">
        <v>103866</v>
      </c>
      <c r="B4816" s="526" t="s">
        <v>9278</v>
      </c>
      <c r="C4816" s="526" t="s">
        <v>134</v>
      </c>
      <c r="D4816" s="527" t="n">
        <v>37.74</v>
      </c>
    </row>
    <row r="4817" customFormat="false" ht="15" hidden="false" customHeight="false" outlineLevel="0" collapsed="false">
      <c r="A4817" s="526" t="n">
        <v>103867</v>
      </c>
      <c r="B4817" s="526" t="s">
        <v>9279</v>
      </c>
      <c r="C4817" s="526" t="s">
        <v>134</v>
      </c>
      <c r="D4817" s="527" t="n">
        <v>53.14</v>
      </c>
    </row>
    <row r="4818" customFormat="false" ht="15" hidden="false" customHeight="false" outlineLevel="0" collapsed="false">
      <c r="A4818" s="526" t="n">
        <v>103874</v>
      </c>
      <c r="B4818" s="526" t="s">
        <v>9280</v>
      </c>
      <c r="C4818" s="526" t="s">
        <v>134</v>
      </c>
      <c r="D4818" s="527" t="n">
        <v>17.96</v>
      </c>
    </row>
    <row r="4819" customFormat="false" ht="15" hidden="false" customHeight="false" outlineLevel="0" collapsed="false">
      <c r="A4819" s="526" t="n">
        <v>103875</v>
      </c>
      <c r="B4819" s="526" t="s">
        <v>9281</v>
      </c>
      <c r="C4819" s="526" t="s">
        <v>134</v>
      </c>
      <c r="D4819" s="527" t="n">
        <v>17.92</v>
      </c>
    </row>
    <row r="4820" customFormat="false" ht="15" hidden="false" customHeight="false" outlineLevel="0" collapsed="false">
      <c r="A4820" s="526" t="n">
        <v>103876</v>
      </c>
      <c r="B4820" s="526" t="s">
        <v>9282</v>
      </c>
      <c r="C4820" s="526" t="s">
        <v>134</v>
      </c>
      <c r="D4820" s="527" t="n">
        <v>22.92</v>
      </c>
    </row>
    <row r="4821" customFormat="false" ht="15" hidden="false" customHeight="false" outlineLevel="0" collapsed="false">
      <c r="A4821" s="526" t="n">
        <v>103877</v>
      </c>
      <c r="B4821" s="526" t="s">
        <v>9283</v>
      </c>
      <c r="C4821" s="526" t="s">
        <v>134</v>
      </c>
      <c r="D4821" s="527" t="n">
        <v>27.76</v>
      </c>
    </row>
    <row r="4822" customFormat="false" ht="15" hidden="false" customHeight="false" outlineLevel="0" collapsed="false">
      <c r="A4822" s="526" t="n">
        <v>103878</v>
      </c>
      <c r="B4822" s="526" t="s">
        <v>9284</v>
      </c>
      <c r="C4822" s="526" t="s">
        <v>134</v>
      </c>
      <c r="D4822" s="527" t="n">
        <v>27.45</v>
      </c>
    </row>
    <row r="4823" customFormat="false" ht="15" hidden="false" customHeight="false" outlineLevel="0" collapsed="false">
      <c r="A4823" s="526" t="n">
        <v>103879</v>
      </c>
      <c r="B4823" s="526" t="s">
        <v>9285</v>
      </c>
      <c r="C4823" s="526" t="s">
        <v>134</v>
      </c>
      <c r="D4823" s="527" t="n">
        <v>32.25</v>
      </c>
    </row>
    <row r="4824" customFormat="false" ht="15" hidden="false" customHeight="false" outlineLevel="0" collapsed="false">
      <c r="A4824" s="526" t="n">
        <v>103880</v>
      </c>
      <c r="B4824" s="526" t="s">
        <v>9286</v>
      </c>
      <c r="C4824" s="526" t="s">
        <v>134</v>
      </c>
      <c r="D4824" s="527" t="n">
        <v>35.92</v>
      </c>
    </row>
    <row r="4825" customFormat="false" ht="15" hidden="false" customHeight="false" outlineLevel="0" collapsed="false">
      <c r="A4825" s="526" t="n">
        <v>103881</v>
      </c>
      <c r="B4825" s="526" t="s">
        <v>9287</v>
      </c>
      <c r="C4825" s="526" t="s">
        <v>134</v>
      </c>
      <c r="D4825" s="527" t="n">
        <v>39.2</v>
      </c>
    </row>
    <row r="4826" customFormat="false" ht="15" hidden="false" customHeight="false" outlineLevel="0" collapsed="false">
      <c r="A4826" s="526" t="n">
        <v>103882</v>
      </c>
      <c r="B4826" s="526" t="s">
        <v>9288</v>
      </c>
      <c r="C4826" s="526" t="s">
        <v>134</v>
      </c>
      <c r="D4826" s="527" t="n">
        <v>37.26</v>
      </c>
    </row>
    <row r="4827" customFormat="false" ht="15" hidden="false" customHeight="false" outlineLevel="0" collapsed="false">
      <c r="A4827" s="526" t="n">
        <v>103883</v>
      </c>
      <c r="B4827" s="526" t="s">
        <v>9289</v>
      </c>
      <c r="C4827" s="526" t="s">
        <v>134</v>
      </c>
      <c r="D4827" s="527" t="n">
        <v>11.68</v>
      </c>
    </row>
    <row r="4828" customFormat="false" ht="15" hidden="false" customHeight="false" outlineLevel="0" collapsed="false">
      <c r="A4828" s="526" t="n">
        <v>103884</v>
      </c>
      <c r="B4828" s="526" t="s">
        <v>9290</v>
      </c>
      <c r="C4828" s="526" t="s">
        <v>134</v>
      </c>
      <c r="D4828" s="527" t="n">
        <v>11.72</v>
      </c>
    </row>
    <row r="4829" customFormat="false" ht="15" hidden="false" customHeight="false" outlineLevel="0" collapsed="false">
      <c r="A4829" s="526" t="n">
        <v>103885</v>
      </c>
      <c r="B4829" s="526" t="s">
        <v>9291</v>
      </c>
      <c r="C4829" s="526" t="s">
        <v>134</v>
      </c>
      <c r="D4829" s="527" t="n">
        <v>28.48</v>
      </c>
    </row>
    <row r="4830" customFormat="false" ht="15" hidden="false" customHeight="false" outlineLevel="0" collapsed="false">
      <c r="A4830" s="526" t="n">
        <v>103886</v>
      </c>
      <c r="B4830" s="526" t="s">
        <v>9292</v>
      </c>
      <c r="C4830" s="526" t="s">
        <v>134</v>
      </c>
      <c r="D4830" s="527" t="n">
        <v>494.6</v>
      </c>
    </row>
    <row r="4831" customFormat="false" ht="15" hidden="false" customHeight="false" outlineLevel="0" collapsed="false">
      <c r="A4831" s="526" t="n">
        <v>103887</v>
      </c>
      <c r="B4831" s="526" t="s">
        <v>9293</v>
      </c>
      <c r="C4831" s="526" t="s">
        <v>134</v>
      </c>
      <c r="D4831" s="527" t="n">
        <v>21.14</v>
      </c>
    </row>
    <row r="4832" customFormat="false" ht="15" hidden="false" customHeight="false" outlineLevel="0" collapsed="false">
      <c r="A4832" s="526" t="n">
        <v>103888</v>
      </c>
      <c r="B4832" s="526" t="s">
        <v>9294</v>
      </c>
      <c r="C4832" s="526" t="s">
        <v>134</v>
      </c>
      <c r="D4832" s="527" t="n">
        <v>16.62</v>
      </c>
    </row>
    <row r="4833" customFormat="false" ht="15" hidden="false" customHeight="false" outlineLevel="0" collapsed="false">
      <c r="A4833" s="526" t="n">
        <v>103889</v>
      </c>
      <c r="B4833" s="526" t="s">
        <v>9295</v>
      </c>
      <c r="C4833" s="526" t="s">
        <v>134</v>
      </c>
      <c r="D4833" s="527" t="n">
        <v>18.07</v>
      </c>
    </row>
    <row r="4834" customFormat="false" ht="15" hidden="false" customHeight="false" outlineLevel="0" collapsed="false">
      <c r="A4834" s="526" t="n">
        <v>103890</v>
      </c>
      <c r="B4834" s="526" t="s">
        <v>9296</v>
      </c>
      <c r="C4834" s="526" t="s">
        <v>134</v>
      </c>
      <c r="D4834" s="527" t="n">
        <v>574.39</v>
      </c>
    </row>
    <row r="4835" customFormat="false" ht="15" hidden="false" customHeight="false" outlineLevel="0" collapsed="false">
      <c r="A4835" s="526" t="n">
        <v>103891</v>
      </c>
      <c r="B4835" s="526" t="s">
        <v>9297</v>
      </c>
      <c r="C4835" s="526" t="s">
        <v>134</v>
      </c>
      <c r="D4835" s="527" t="n">
        <v>54.91</v>
      </c>
    </row>
    <row r="4836" customFormat="false" ht="15" hidden="false" customHeight="false" outlineLevel="0" collapsed="false">
      <c r="A4836" s="526" t="n">
        <v>103892</v>
      </c>
      <c r="B4836" s="526" t="s">
        <v>9298</v>
      </c>
      <c r="C4836" s="526" t="s">
        <v>134</v>
      </c>
      <c r="D4836" s="527" t="n">
        <v>16.23</v>
      </c>
    </row>
    <row r="4837" customFormat="false" ht="15" hidden="false" customHeight="false" outlineLevel="0" collapsed="false">
      <c r="A4837" s="526" t="n">
        <v>103893</v>
      </c>
      <c r="B4837" s="526" t="s">
        <v>9299</v>
      </c>
      <c r="C4837" s="526" t="s">
        <v>134</v>
      </c>
      <c r="D4837" s="527" t="n">
        <v>22.37</v>
      </c>
    </row>
    <row r="4838" customFormat="false" ht="15" hidden="false" customHeight="false" outlineLevel="0" collapsed="false">
      <c r="A4838" s="526" t="n">
        <v>103894</v>
      </c>
      <c r="B4838" s="526" t="s">
        <v>9300</v>
      </c>
      <c r="C4838" s="526" t="s">
        <v>134</v>
      </c>
      <c r="D4838" s="527" t="n">
        <v>26.97</v>
      </c>
    </row>
    <row r="4839" customFormat="false" ht="15" hidden="false" customHeight="false" outlineLevel="0" collapsed="false">
      <c r="A4839" s="526" t="n">
        <v>103895</v>
      </c>
      <c r="B4839" s="526" t="s">
        <v>9301</v>
      </c>
      <c r="C4839" s="526" t="s">
        <v>134</v>
      </c>
      <c r="D4839" s="527" t="n">
        <v>24.42</v>
      </c>
    </row>
    <row r="4840" customFormat="false" ht="15" hidden="false" customHeight="false" outlineLevel="0" collapsed="false">
      <c r="A4840" s="526" t="n">
        <v>103896</v>
      </c>
      <c r="B4840" s="526" t="s">
        <v>9302</v>
      </c>
      <c r="C4840" s="526" t="s">
        <v>134</v>
      </c>
      <c r="D4840" s="527" t="n">
        <v>24.42</v>
      </c>
    </row>
    <row r="4841" customFormat="false" ht="15" hidden="false" customHeight="false" outlineLevel="0" collapsed="false">
      <c r="A4841" s="526" t="n">
        <v>103897</v>
      </c>
      <c r="B4841" s="526" t="s">
        <v>9303</v>
      </c>
      <c r="C4841" s="526" t="s">
        <v>134</v>
      </c>
      <c r="D4841" s="527" t="n">
        <v>92.16</v>
      </c>
    </row>
    <row r="4842" customFormat="false" ht="15" hidden="false" customHeight="false" outlineLevel="0" collapsed="false">
      <c r="A4842" s="526" t="n">
        <v>103898</v>
      </c>
      <c r="B4842" s="526" t="s">
        <v>9304</v>
      </c>
      <c r="C4842" s="526" t="s">
        <v>134</v>
      </c>
      <c r="D4842" s="527" t="n">
        <v>631.58</v>
      </c>
    </row>
    <row r="4843" customFormat="false" ht="15" hidden="false" customHeight="false" outlineLevel="0" collapsed="false">
      <c r="A4843" s="526" t="n">
        <v>103899</v>
      </c>
      <c r="B4843" s="526" t="s">
        <v>9305</v>
      </c>
      <c r="C4843" s="526" t="s">
        <v>134</v>
      </c>
      <c r="D4843" s="527" t="n">
        <v>34.74</v>
      </c>
    </row>
    <row r="4844" customFormat="false" ht="15" hidden="false" customHeight="false" outlineLevel="0" collapsed="false">
      <c r="A4844" s="526" t="n">
        <v>103900</v>
      </c>
      <c r="B4844" s="526" t="s">
        <v>9306</v>
      </c>
      <c r="C4844" s="526" t="s">
        <v>134</v>
      </c>
      <c r="D4844" s="527" t="n">
        <v>21.19</v>
      </c>
    </row>
    <row r="4845" customFormat="false" ht="15" hidden="false" customHeight="false" outlineLevel="0" collapsed="false">
      <c r="A4845" s="526" t="n">
        <v>103901</v>
      </c>
      <c r="B4845" s="526" t="s">
        <v>9307</v>
      </c>
      <c r="C4845" s="526" t="s">
        <v>134</v>
      </c>
      <c r="D4845" s="527" t="n">
        <v>24.26</v>
      </c>
    </row>
    <row r="4846" customFormat="false" ht="15" hidden="false" customHeight="false" outlineLevel="0" collapsed="false">
      <c r="A4846" s="526" t="n">
        <v>103902</v>
      </c>
      <c r="B4846" s="526" t="s">
        <v>9308</v>
      </c>
      <c r="C4846" s="526" t="s">
        <v>134</v>
      </c>
      <c r="D4846" s="527" t="n">
        <v>36.68</v>
      </c>
    </row>
    <row r="4847" customFormat="false" ht="15" hidden="false" customHeight="false" outlineLevel="0" collapsed="false">
      <c r="A4847" s="526" t="n">
        <v>103903</v>
      </c>
      <c r="B4847" s="526" t="s">
        <v>9309</v>
      </c>
      <c r="C4847" s="526" t="s">
        <v>134</v>
      </c>
      <c r="D4847" s="527" t="n">
        <v>50.39</v>
      </c>
    </row>
    <row r="4848" customFormat="false" ht="15" hidden="false" customHeight="false" outlineLevel="0" collapsed="false">
      <c r="A4848" s="526" t="n">
        <v>103947</v>
      </c>
      <c r="B4848" s="526" t="s">
        <v>9310</v>
      </c>
      <c r="C4848" s="526" t="s">
        <v>134</v>
      </c>
      <c r="D4848" s="527" t="n">
        <v>5.93</v>
      </c>
    </row>
    <row r="4849" customFormat="false" ht="15" hidden="false" customHeight="false" outlineLevel="0" collapsed="false">
      <c r="A4849" s="526" t="n">
        <v>103948</v>
      </c>
      <c r="B4849" s="526" t="s">
        <v>9311</v>
      </c>
      <c r="C4849" s="526" t="s">
        <v>134</v>
      </c>
      <c r="D4849" s="527" t="n">
        <v>7.39</v>
      </c>
    </row>
    <row r="4850" customFormat="false" ht="15" hidden="false" customHeight="false" outlineLevel="0" collapsed="false">
      <c r="A4850" s="526" t="n">
        <v>103949</v>
      </c>
      <c r="B4850" s="526" t="s">
        <v>9312</v>
      </c>
      <c r="C4850" s="526" t="s">
        <v>134</v>
      </c>
      <c r="D4850" s="527" t="n">
        <v>8.81</v>
      </c>
    </row>
    <row r="4851" customFormat="false" ht="15" hidden="false" customHeight="false" outlineLevel="0" collapsed="false">
      <c r="A4851" s="526" t="n">
        <v>103950</v>
      </c>
      <c r="B4851" s="526" t="s">
        <v>9313</v>
      </c>
      <c r="C4851" s="526" t="s">
        <v>134</v>
      </c>
      <c r="D4851" s="527" t="n">
        <v>10.27</v>
      </c>
    </row>
    <row r="4852" customFormat="false" ht="15" hidden="false" customHeight="false" outlineLevel="0" collapsed="false">
      <c r="A4852" s="526" t="n">
        <v>103951</v>
      </c>
      <c r="B4852" s="526" t="s">
        <v>9314</v>
      </c>
      <c r="C4852" s="526" t="s">
        <v>134</v>
      </c>
      <c r="D4852" s="527" t="n">
        <v>14.22</v>
      </c>
    </row>
    <row r="4853" customFormat="false" ht="15" hidden="false" customHeight="false" outlineLevel="0" collapsed="false">
      <c r="A4853" s="526" t="n">
        <v>103952</v>
      </c>
      <c r="B4853" s="526" t="s">
        <v>9315</v>
      </c>
      <c r="C4853" s="526" t="s">
        <v>134</v>
      </c>
      <c r="D4853" s="527" t="n">
        <v>5.46</v>
      </c>
    </row>
    <row r="4854" customFormat="false" ht="15" hidden="false" customHeight="false" outlineLevel="0" collapsed="false">
      <c r="A4854" s="526" t="n">
        <v>103953</v>
      </c>
      <c r="B4854" s="526" t="s">
        <v>9316</v>
      </c>
      <c r="C4854" s="526" t="s">
        <v>134</v>
      </c>
      <c r="D4854" s="527" t="n">
        <v>6.85</v>
      </c>
    </row>
    <row r="4855" customFormat="false" ht="15" hidden="false" customHeight="false" outlineLevel="0" collapsed="false">
      <c r="A4855" s="526" t="n">
        <v>103954</v>
      </c>
      <c r="B4855" s="526" t="s">
        <v>9317</v>
      </c>
      <c r="C4855" s="526" t="s">
        <v>134</v>
      </c>
      <c r="D4855" s="527" t="n">
        <v>8.29</v>
      </c>
    </row>
    <row r="4856" customFormat="false" ht="15" hidden="false" customHeight="false" outlineLevel="0" collapsed="false">
      <c r="A4856" s="526" t="n">
        <v>103955</v>
      </c>
      <c r="B4856" s="526" t="s">
        <v>9318</v>
      </c>
      <c r="C4856" s="526" t="s">
        <v>134</v>
      </c>
      <c r="D4856" s="527" t="n">
        <v>9.57</v>
      </c>
    </row>
    <row r="4857" customFormat="false" ht="15" hidden="false" customHeight="false" outlineLevel="0" collapsed="false">
      <c r="A4857" s="526" t="n">
        <v>103956</v>
      </c>
      <c r="B4857" s="526" t="s">
        <v>9319</v>
      </c>
      <c r="C4857" s="526" t="s">
        <v>134</v>
      </c>
      <c r="D4857" s="527" t="n">
        <v>13.41</v>
      </c>
    </row>
    <row r="4858" customFormat="false" ht="15" hidden="false" customHeight="false" outlineLevel="0" collapsed="false">
      <c r="A4858" s="526" t="n">
        <v>103957</v>
      </c>
      <c r="B4858" s="526" t="s">
        <v>9320</v>
      </c>
      <c r="C4858" s="526" t="s">
        <v>134</v>
      </c>
      <c r="D4858" s="527" t="n">
        <v>4.63</v>
      </c>
    </row>
    <row r="4859" customFormat="false" ht="15" hidden="false" customHeight="false" outlineLevel="0" collapsed="false">
      <c r="A4859" s="526" t="n">
        <v>103958</v>
      </c>
      <c r="B4859" s="526" t="s">
        <v>9321</v>
      </c>
      <c r="C4859" s="526" t="s">
        <v>134</v>
      </c>
      <c r="D4859" s="527" t="n">
        <v>9.56</v>
      </c>
    </row>
    <row r="4860" customFormat="false" ht="15" hidden="false" customHeight="false" outlineLevel="0" collapsed="false">
      <c r="A4860" s="526" t="n">
        <v>103959</v>
      </c>
      <c r="B4860" s="526" t="s">
        <v>9322</v>
      </c>
      <c r="C4860" s="526" t="s">
        <v>134</v>
      </c>
      <c r="D4860" s="527" t="n">
        <v>14.39</v>
      </c>
    </row>
    <row r="4861" customFormat="false" ht="15" hidden="false" customHeight="false" outlineLevel="0" collapsed="false">
      <c r="A4861" s="526" t="n">
        <v>103962</v>
      </c>
      <c r="B4861" s="526" t="s">
        <v>9323</v>
      </c>
      <c r="C4861" s="526" t="s">
        <v>134</v>
      </c>
      <c r="D4861" s="527" t="n">
        <v>6.16</v>
      </c>
    </row>
    <row r="4862" customFormat="false" ht="15" hidden="false" customHeight="false" outlineLevel="0" collapsed="false">
      <c r="A4862" s="526" t="n">
        <v>103964</v>
      </c>
      <c r="B4862" s="526" t="s">
        <v>9324</v>
      </c>
      <c r="C4862" s="526" t="s">
        <v>134</v>
      </c>
      <c r="D4862" s="527" t="n">
        <v>7.84</v>
      </c>
    </row>
    <row r="4863" customFormat="false" ht="15" hidden="false" customHeight="false" outlineLevel="0" collapsed="false">
      <c r="A4863" s="526" t="n">
        <v>103966</v>
      </c>
      <c r="B4863" s="526" t="s">
        <v>9325</v>
      </c>
      <c r="C4863" s="526" t="s">
        <v>134</v>
      </c>
      <c r="D4863" s="527" t="n">
        <v>9.25</v>
      </c>
    </row>
    <row r="4864" customFormat="false" ht="15" hidden="false" customHeight="false" outlineLevel="0" collapsed="false">
      <c r="A4864" s="526" t="n">
        <v>103967</v>
      </c>
      <c r="B4864" s="526" t="s">
        <v>9326</v>
      </c>
      <c r="C4864" s="526" t="s">
        <v>134</v>
      </c>
      <c r="D4864" s="527" t="n">
        <v>11.17</v>
      </c>
    </row>
    <row r="4865" customFormat="false" ht="15" hidden="false" customHeight="false" outlineLevel="0" collapsed="false">
      <c r="A4865" s="526" t="n">
        <v>103968</v>
      </c>
      <c r="B4865" s="526" t="s">
        <v>9327</v>
      </c>
      <c r="C4865" s="526" t="s">
        <v>134</v>
      </c>
      <c r="D4865" s="527" t="n">
        <v>16.07</v>
      </c>
    </row>
    <row r="4866" customFormat="false" ht="15" hidden="false" customHeight="false" outlineLevel="0" collapsed="false">
      <c r="A4866" s="526" t="n">
        <v>103969</v>
      </c>
      <c r="B4866" s="526" t="s">
        <v>9328</v>
      </c>
      <c r="C4866" s="526" t="s">
        <v>134</v>
      </c>
      <c r="D4866" s="527" t="n">
        <v>19</v>
      </c>
    </row>
    <row r="4867" customFormat="false" ht="15" hidden="false" customHeight="false" outlineLevel="0" collapsed="false">
      <c r="A4867" s="526" t="n">
        <v>103971</v>
      </c>
      <c r="B4867" s="526" t="s">
        <v>9329</v>
      </c>
      <c r="C4867" s="526" t="s">
        <v>134</v>
      </c>
      <c r="D4867" s="527" t="n">
        <v>24.19</v>
      </c>
    </row>
    <row r="4868" customFormat="false" ht="15" hidden="false" customHeight="false" outlineLevel="0" collapsed="false">
      <c r="A4868" s="526" t="n">
        <v>103972</v>
      </c>
      <c r="B4868" s="526" t="s">
        <v>9330</v>
      </c>
      <c r="C4868" s="526" t="s">
        <v>134</v>
      </c>
      <c r="D4868" s="527" t="n">
        <v>28.02</v>
      </c>
    </row>
    <row r="4869" customFormat="false" ht="15" hidden="false" customHeight="false" outlineLevel="0" collapsed="false">
      <c r="A4869" s="526" t="n">
        <v>103974</v>
      </c>
      <c r="B4869" s="526" t="s">
        <v>9331</v>
      </c>
      <c r="C4869" s="526" t="s">
        <v>134</v>
      </c>
      <c r="D4869" s="527" t="n">
        <v>10.1</v>
      </c>
    </row>
    <row r="4870" customFormat="false" ht="15" hidden="false" customHeight="false" outlineLevel="0" collapsed="false">
      <c r="A4870" s="526" t="n">
        <v>103975</v>
      </c>
      <c r="B4870" s="526" t="s">
        <v>9332</v>
      </c>
      <c r="C4870" s="526" t="s">
        <v>134</v>
      </c>
      <c r="D4870" s="527" t="n">
        <v>17.05</v>
      </c>
    </row>
    <row r="4871" customFormat="false" ht="15" hidden="false" customHeight="false" outlineLevel="0" collapsed="false">
      <c r="A4871" s="526" t="n">
        <v>103976</v>
      </c>
      <c r="B4871" s="526" t="s">
        <v>9333</v>
      </c>
      <c r="C4871" s="526" t="s">
        <v>134</v>
      </c>
      <c r="D4871" s="527" t="n">
        <v>24.71</v>
      </c>
    </row>
    <row r="4872" customFormat="false" ht="15" hidden="false" customHeight="false" outlineLevel="0" collapsed="false">
      <c r="A4872" s="526" t="n">
        <v>103977</v>
      </c>
      <c r="B4872" s="526" t="s">
        <v>9334</v>
      </c>
      <c r="C4872" s="526" t="s">
        <v>134</v>
      </c>
      <c r="D4872" s="527" t="n">
        <v>6.71</v>
      </c>
    </row>
    <row r="4873" customFormat="false" ht="15" hidden="false" customHeight="false" outlineLevel="0" collapsed="false">
      <c r="A4873" s="526" t="n">
        <v>103980</v>
      </c>
      <c r="B4873" s="526" t="s">
        <v>9335</v>
      </c>
      <c r="C4873" s="526" t="s">
        <v>134</v>
      </c>
      <c r="D4873" s="527" t="n">
        <v>16.72</v>
      </c>
    </row>
    <row r="4874" customFormat="false" ht="15" hidden="false" customHeight="false" outlineLevel="0" collapsed="false">
      <c r="A4874" s="526" t="n">
        <v>103981</v>
      </c>
      <c r="B4874" s="526" t="s">
        <v>9336</v>
      </c>
      <c r="C4874" s="526" t="s">
        <v>134</v>
      </c>
      <c r="D4874" s="527" t="n">
        <v>16.78</v>
      </c>
    </row>
    <row r="4875" customFormat="false" ht="15" hidden="false" customHeight="false" outlineLevel="0" collapsed="false">
      <c r="A4875" s="526" t="n">
        <v>103982</v>
      </c>
      <c r="B4875" s="526" t="s">
        <v>9337</v>
      </c>
      <c r="C4875" s="526" t="s">
        <v>134</v>
      </c>
      <c r="D4875" s="527" t="n">
        <v>22.91</v>
      </c>
    </row>
    <row r="4876" customFormat="false" ht="15" hidden="false" customHeight="false" outlineLevel="0" collapsed="false">
      <c r="A4876" s="526" t="n">
        <v>103983</v>
      </c>
      <c r="B4876" s="526" t="s">
        <v>9338</v>
      </c>
      <c r="C4876" s="526" t="s">
        <v>134</v>
      </c>
      <c r="D4876" s="527" t="n">
        <v>16.23</v>
      </c>
    </row>
    <row r="4877" customFormat="false" ht="15" hidden="false" customHeight="false" outlineLevel="0" collapsed="false">
      <c r="A4877" s="526" t="n">
        <v>103984</v>
      </c>
      <c r="B4877" s="526" t="s">
        <v>9339</v>
      </c>
      <c r="C4877" s="526" t="s">
        <v>134</v>
      </c>
      <c r="D4877" s="527" t="n">
        <v>18.47</v>
      </c>
    </row>
    <row r="4878" customFormat="false" ht="15" hidden="false" customHeight="false" outlineLevel="0" collapsed="false">
      <c r="A4878" s="526" t="n">
        <v>103985</v>
      </c>
      <c r="B4878" s="526" t="s">
        <v>9340</v>
      </c>
      <c r="C4878" s="526" t="s">
        <v>134</v>
      </c>
      <c r="D4878" s="527" t="n">
        <v>20.99</v>
      </c>
    </row>
    <row r="4879" customFormat="false" ht="15" hidden="false" customHeight="false" outlineLevel="0" collapsed="false">
      <c r="A4879" s="526" t="n">
        <v>103986</v>
      </c>
      <c r="B4879" s="526" t="s">
        <v>9341</v>
      </c>
      <c r="C4879" s="526" t="s">
        <v>134</v>
      </c>
      <c r="D4879" s="527" t="n">
        <v>26.61</v>
      </c>
    </row>
    <row r="4880" customFormat="false" ht="15" hidden="false" customHeight="false" outlineLevel="0" collapsed="false">
      <c r="A4880" s="526" t="n">
        <v>103987</v>
      </c>
      <c r="B4880" s="526" t="s">
        <v>9342</v>
      </c>
      <c r="C4880" s="526" t="s">
        <v>134</v>
      </c>
      <c r="D4880" s="527" t="n">
        <v>22.8</v>
      </c>
    </row>
    <row r="4881" customFormat="false" ht="15" hidden="false" customHeight="false" outlineLevel="0" collapsed="false">
      <c r="A4881" s="526" t="n">
        <v>103988</v>
      </c>
      <c r="B4881" s="526" t="s">
        <v>9343</v>
      </c>
      <c r="C4881" s="526" t="s">
        <v>134</v>
      </c>
      <c r="D4881" s="527" t="n">
        <v>12.11</v>
      </c>
    </row>
    <row r="4882" customFormat="false" ht="15" hidden="false" customHeight="false" outlineLevel="0" collapsed="false">
      <c r="A4882" s="526" t="n">
        <v>103990</v>
      </c>
      <c r="B4882" s="526" t="s">
        <v>9344</v>
      </c>
      <c r="C4882" s="526" t="s">
        <v>134</v>
      </c>
      <c r="D4882" s="527" t="n">
        <v>33.98</v>
      </c>
    </row>
    <row r="4883" customFormat="false" ht="15" hidden="false" customHeight="false" outlineLevel="0" collapsed="false">
      <c r="A4883" s="526" t="n">
        <v>103991</v>
      </c>
      <c r="B4883" s="526" t="s">
        <v>9345</v>
      </c>
      <c r="C4883" s="526" t="s">
        <v>134</v>
      </c>
      <c r="D4883" s="527" t="n">
        <v>17.58</v>
      </c>
    </row>
    <row r="4884" customFormat="false" ht="15" hidden="false" customHeight="false" outlineLevel="0" collapsed="false">
      <c r="A4884" s="526" t="n">
        <v>103992</v>
      </c>
      <c r="B4884" s="526" t="s">
        <v>9346</v>
      </c>
      <c r="C4884" s="526" t="s">
        <v>134</v>
      </c>
      <c r="D4884" s="527" t="n">
        <v>10.89</v>
      </c>
    </row>
    <row r="4885" customFormat="false" ht="15" hidden="false" customHeight="false" outlineLevel="0" collapsed="false">
      <c r="A4885" s="526" t="n">
        <v>103993</v>
      </c>
      <c r="B4885" s="526" t="s">
        <v>9347</v>
      </c>
      <c r="C4885" s="526" t="s">
        <v>134</v>
      </c>
      <c r="D4885" s="527" t="n">
        <v>9.27</v>
      </c>
    </row>
    <row r="4886" customFormat="false" ht="15" hidden="false" customHeight="false" outlineLevel="0" collapsed="false">
      <c r="A4886" s="526" t="n">
        <v>103994</v>
      </c>
      <c r="B4886" s="526" t="s">
        <v>9348</v>
      </c>
      <c r="C4886" s="526" t="s">
        <v>134</v>
      </c>
      <c r="D4886" s="527" t="n">
        <v>13.52</v>
      </c>
    </row>
    <row r="4887" customFormat="false" ht="15" hidden="false" customHeight="false" outlineLevel="0" collapsed="false">
      <c r="A4887" s="526" t="n">
        <v>103995</v>
      </c>
      <c r="B4887" s="526" t="s">
        <v>9349</v>
      </c>
      <c r="C4887" s="526" t="s">
        <v>134</v>
      </c>
      <c r="D4887" s="527" t="n">
        <v>14.31</v>
      </c>
    </row>
    <row r="4888" customFormat="false" ht="15" hidden="false" customHeight="false" outlineLevel="0" collapsed="false">
      <c r="A4888" s="526" t="n">
        <v>103996</v>
      </c>
      <c r="B4888" s="526" t="s">
        <v>9350</v>
      </c>
      <c r="C4888" s="526" t="s">
        <v>134</v>
      </c>
      <c r="D4888" s="527" t="n">
        <v>38.78</v>
      </c>
    </row>
    <row r="4889" customFormat="false" ht="15" hidden="false" customHeight="false" outlineLevel="0" collapsed="false">
      <c r="A4889" s="526" t="n">
        <v>103997</v>
      </c>
      <c r="B4889" s="526" t="s">
        <v>9351</v>
      </c>
      <c r="C4889" s="526" t="s">
        <v>134</v>
      </c>
      <c r="D4889" s="527" t="n">
        <v>37.84</v>
      </c>
    </row>
    <row r="4890" customFormat="false" ht="15" hidden="false" customHeight="false" outlineLevel="0" collapsed="false">
      <c r="A4890" s="526" t="n">
        <v>103998</v>
      </c>
      <c r="B4890" s="526" t="s">
        <v>9352</v>
      </c>
      <c r="C4890" s="526" t="s">
        <v>134</v>
      </c>
      <c r="D4890" s="527" t="n">
        <v>13.89</v>
      </c>
    </row>
    <row r="4891" customFormat="false" ht="15" hidden="false" customHeight="false" outlineLevel="0" collapsed="false">
      <c r="A4891" s="526" t="n">
        <v>103999</v>
      </c>
      <c r="B4891" s="526" t="s">
        <v>9353</v>
      </c>
      <c r="C4891" s="526" t="s">
        <v>134</v>
      </c>
      <c r="D4891" s="527" t="n">
        <v>11.89</v>
      </c>
    </row>
    <row r="4892" customFormat="false" ht="15" hidden="false" customHeight="false" outlineLevel="0" collapsed="false">
      <c r="A4892" s="526" t="n">
        <v>104000</v>
      </c>
      <c r="B4892" s="526" t="s">
        <v>9354</v>
      </c>
      <c r="C4892" s="526" t="s">
        <v>134</v>
      </c>
      <c r="D4892" s="527" t="n">
        <v>27.05</v>
      </c>
    </row>
    <row r="4893" customFormat="false" ht="15" hidden="false" customHeight="false" outlineLevel="0" collapsed="false">
      <c r="A4893" s="526" t="n">
        <v>104001</v>
      </c>
      <c r="B4893" s="526" t="s">
        <v>9355</v>
      </c>
      <c r="C4893" s="526" t="s">
        <v>134</v>
      </c>
      <c r="D4893" s="527" t="n">
        <v>13.08</v>
      </c>
    </row>
    <row r="4894" customFormat="false" ht="15" hidden="false" customHeight="false" outlineLevel="0" collapsed="false">
      <c r="A4894" s="526" t="n">
        <v>104002</v>
      </c>
      <c r="B4894" s="526" t="s">
        <v>9356</v>
      </c>
      <c r="C4894" s="526" t="s">
        <v>134</v>
      </c>
      <c r="D4894" s="527" t="n">
        <v>16.7</v>
      </c>
    </row>
    <row r="4895" customFormat="false" ht="15" hidden="false" customHeight="false" outlineLevel="0" collapsed="false">
      <c r="A4895" s="526" t="n">
        <v>104003</v>
      </c>
      <c r="B4895" s="526" t="s">
        <v>9357</v>
      </c>
      <c r="C4895" s="526" t="s">
        <v>134</v>
      </c>
      <c r="D4895" s="527" t="n">
        <v>13.96</v>
      </c>
    </row>
    <row r="4896" customFormat="false" ht="15" hidden="false" customHeight="false" outlineLevel="0" collapsed="false">
      <c r="A4896" s="526" t="n">
        <v>104004</v>
      </c>
      <c r="B4896" s="526" t="s">
        <v>9358</v>
      </c>
      <c r="C4896" s="526" t="s">
        <v>134</v>
      </c>
      <c r="D4896" s="527" t="n">
        <v>28.13</v>
      </c>
    </row>
    <row r="4897" customFormat="false" ht="15" hidden="false" customHeight="false" outlineLevel="0" collapsed="false">
      <c r="A4897" s="526" t="n">
        <v>104005</v>
      </c>
      <c r="B4897" s="526" t="s">
        <v>9359</v>
      </c>
      <c r="C4897" s="526" t="s">
        <v>134</v>
      </c>
      <c r="D4897" s="527" t="n">
        <v>34.82</v>
      </c>
    </row>
    <row r="4898" customFormat="false" ht="15" hidden="false" customHeight="false" outlineLevel="0" collapsed="false">
      <c r="A4898" s="526" t="n">
        <v>104006</v>
      </c>
      <c r="B4898" s="526" t="s">
        <v>9360</v>
      </c>
      <c r="C4898" s="526" t="s">
        <v>134</v>
      </c>
      <c r="D4898" s="527" t="n">
        <v>23.93</v>
      </c>
    </row>
    <row r="4899" customFormat="false" ht="15" hidden="false" customHeight="false" outlineLevel="0" collapsed="false">
      <c r="A4899" s="526" t="n">
        <v>104007</v>
      </c>
      <c r="B4899" s="526" t="s">
        <v>9361</v>
      </c>
      <c r="C4899" s="526" t="s">
        <v>134</v>
      </c>
      <c r="D4899" s="527" t="n">
        <v>20.95</v>
      </c>
    </row>
    <row r="4900" customFormat="false" ht="15" hidden="false" customHeight="false" outlineLevel="0" collapsed="false">
      <c r="A4900" s="526" t="n">
        <v>104008</v>
      </c>
      <c r="B4900" s="526" t="s">
        <v>9362</v>
      </c>
      <c r="C4900" s="526" t="s">
        <v>134</v>
      </c>
      <c r="D4900" s="527" t="n">
        <v>30.27</v>
      </c>
    </row>
    <row r="4901" customFormat="false" ht="15" hidden="false" customHeight="false" outlineLevel="0" collapsed="false">
      <c r="A4901" s="526" t="n">
        <v>104009</v>
      </c>
      <c r="B4901" s="526" t="s">
        <v>9363</v>
      </c>
      <c r="C4901" s="526" t="s">
        <v>134</v>
      </c>
      <c r="D4901" s="527" t="n">
        <v>12.55</v>
      </c>
    </row>
    <row r="4902" customFormat="false" ht="15" hidden="false" customHeight="false" outlineLevel="0" collapsed="false">
      <c r="A4902" s="526" t="n">
        <v>104011</v>
      </c>
      <c r="B4902" s="526" t="s">
        <v>9364</v>
      </c>
      <c r="C4902" s="526" t="s">
        <v>134</v>
      </c>
      <c r="D4902" s="527" t="n">
        <v>24</v>
      </c>
    </row>
    <row r="4903" customFormat="false" ht="15" hidden="false" customHeight="false" outlineLevel="0" collapsed="false">
      <c r="A4903" s="526" t="n">
        <v>104012</v>
      </c>
      <c r="B4903" s="526" t="s">
        <v>9365</v>
      </c>
      <c r="C4903" s="526" t="s">
        <v>134</v>
      </c>
      <c r="D4903" s="527" t="n">
        <v>22.23</v>
      </c>
    </row>
    <row r="4904" customFormat="false" ht="15" hidden="false" customHeight="false" outlineLevel="0" collapsed="false">
      <c r="A4904" s="526" t="n">
        <v>104014</v>
      </c>
      <c r="B4904" s="526" t="s">
        <v>9366</v>
      </c>
      <c r="C4904" s="526" t="s">
        <v>134</v>
      </c>
      <c r="D4904" s="527" t="n">
        <v>10.24</v>
      </c>
    </row>
    <row r="4905" customFormat="false" ht="15" hidden="false" customHeight="false" outlineLevel="0" collapsed="false">
      <c r="A4905" s="526" t="n">
        <v>104015</v>
      </c>
      <c r="B4905" s="526" t="s">
        <v>9367</v>
      </c>
      <c r="C4905" s="526" t="s">
        <v>134</v>
      </c>
      <c r="D4905" s="527" t="n">
        <v>15.1</v>
      </c>
    </row>
    <row r="4906" customFormat="false" ht="15" hidden="false" customHeight="false" outlineLevel="0" collapsed="false">
      <c r="A4906" s="526" t="n">
        <v>104016</v>
      </c>
      <c r="B4906" s="526" t="s">
        <v>9368</v>
      </c>
      <c r="C4906" s="526" t="s">
        <v>134</v>
      </c>
      <c r="D4906" s="527" t="n">
        <v>20.18</v>
      </c>
    </row>
    <row r="4907" customFormat="false" ht="15" hidden="false" customHeight="false" outlineLevel="0" collapsed="false">
      <c r="A4907" s="526" t="n">
        <v>104017</v>
      </c>
      <c r="B4907" s="526" t="s">
        <v>9369</v>
      </c>
      <c r="C4907" s="526" t="s">
        <v>134</v>
      </c>
      <c r="D4907" s="527" t="n">
        <v>38.95</v>
      </c>
    </row>
    <row r="4908" customFormat="false" ht="15" hidden="false" customHeight="false" outlineLevel="0" collapsed="false">
      <c r="A4908" s="526" t="n">
        <v>104018</v>
      </c>
      <c r="B4908" s="526" t="s">
        <v>9370</v>
      </c>
      <c r="C4908" s="526" t="s">
        <v>134</v>
      </c>
      <c r="D4908" s="527" t="n">
        <v>19.19</v>
      </c>
    </row>
    <row r="4909" customFormat="false" ht="15" hidden="false" customHeight="false" outlineLevel="0" collapsed="false">
      <c r="A4909" s="526" t="n">
        <v>104019</v>
      </c>
      <c r="B4909" s="526" t="s">
        <v>9371</v>
      </c>
      <c r="C4909" s="526" t="s">
        <v>134</v>
      </c>
      <c r="D4909" s="527" t="n">
        <v>37.79</v>
      </c>
    </row>
    <row r="4910" customFormat="false" ht="15" hidden="false" customHeight="false" outlineLevel="0" collapsed="false">
      <c r="A4910" s="526" t="n">
        <v>104020</v>
      </c>
      <c r="B4910" s="526" t="s">
        <v>9372</v>
      </c>
      <c r="C4910" s="526" t="s">
        <v>134</v>
      </c>
      <c r="D4910" s="527" t="n">
        <v>46.65</v>
      </c>
    </row>
    <row r="4911" customFormat="false" ht="15" hidden="false" customHeight="false" outlineLevel="0" collapsed="false">
      <c r="A4911" s="526" t="n">
        <v>104022</v>
      </c>
      <c r="B4911" s="526" t="s">
        <v>9373</v>
      </c>
      <c r="C4911" s="526" t="s">
        <v>134</v>
      </c>
      <c r="D4911" s="527" t="n">
        <v>58.32</v>
      </c>
    </row>
    <row r="4912" customFormat="false" ht="15" hidden="false" customHeight="false" outlineLevel="0" collapsed="false">
      <c r="A4912" s="526" t="n">
        <v>104023</v>
      </c>
      <c r="B4912" s="526" t="s">
        <v>9374</v>
      </c>
      <c r="C4912" s="526" t="s">
        <v>134</v>
      </c>
      <c r="D4912" s="527" t="n">
        <v>34.89</v>
      </c>
    </row>
    <row r="4913" customFormat="false" ht="15" hidden="false" customHeight="false" outlineLevel="0" collapsed="false">
      <c r="A4913" s="526" t="n">
        <v>104024</v>
      </c>
      <c r="B4913" s="526" t="s">
        <v>9375</v>
      </c>
      <c r="C4913" s="526" t="s">
        <v>134</v>
      </c>
      <c r="D4913" s="527" t="n">
        <v>34.57</v>
      </c>
    </row>
    <row r="4914" customFormat="false" ht="15" hidden="false" customHeight="false" outlineLevel="0" collapsed="false">
      <c r="A4914" s="526" t="n">
        <v>104025</v>
      </c>
      <c r="B4914" s="526" t="s">
        <v>9376</v>
      </c>
      <c r="C4914" s="526" t="s">
        <v>134</v>
      </c>
      <c r="D4914" s="527" t="n">
        <v>24.6</v>
      </c>
    </row>
    <row r="4915" customFormat="false" ht="15" hidden="false" customHeight="false" outlineLevel="0" collapsed="false">
      <c r="A4915" s="526" t="n">
        <v>104026</v>
      </c>
      <c r="B4915" s="526" t="s">
        <v>9377</v>
      </c>
      <c r="C4915" s="526" t="s">
        <v>134</v>
      </c>
      <c r="D4915" s="527" t="n">
        <v>35.04</v>
      </c>
    </row>
    <row r="4916" customFormat="false" ht="15" hidden="false" customHeight="false" outlineLevel="0" collapsed="false">
      <c r="A4916" s="526" t="n">
        <v>104027</v>
      </c>
      <c r="B4916" s="526" t="s">
        <v>9378</v>
      </c>
      <c r="C4916" s="526" t="s">
        <v>134</v>
      </c>
      <c r="D4916" s="527" t="n">
        <v>52.06</v>
      </c>
    </row>
    <row r="4917" customFormat="false" ht="15" hidden="false" customHeight="false" outlineLevel="0" collapsed="false">
      <c r="A4917" s="526" t="n">
        <v>104028</v>
      </c>
      <c r="B4917" s="526" t="s">
        <v>9379</v>
      </c>
      <c r="C4917" s="526" t="s">
        <v>134</v>
      </c>
      <c r="D4917" s="527" t="n">
        <v>104</v>
      </c>
    </row>
    <row r="4918" customFormat="false" ht="15" hidden="false" customHeight="false" outlineLevel="0" collapsed="false">
      <c r="A4918" s="526" t="n">
        <v>104029</v>
      </c>
      <c r="B4918" s="526" t="s">
        <v>9380</v>
      </c>
      <c r="C4918" s="526" t="s">
        <v>134</v>
      </c>
      <c r="D4918" s="527" t="n">
        <v>55.05</v>
      </c>
    </row>
    <row r="4919" customFormat="false" ht="15" hidden="false" customHeight="false" outlineLevel="0" collapsed="false">
      <c r="A4919" s="526" t="n">
        <v>104030</v>
      </c>
      <c r="B4919" s="526" t="s">
        <v>9381</v>
      </c>
      <c r="C4919" s="526" t="s">
        <v>134</v>
      </c>
      <c r="D4919" s="527" t="n">
        <v>51.86</v>
      </c>
    </row>
    <row r="4920" customFormat="false" ht="15" hidden="false" customHeight="false" outlineLevel="0" collapsed="false">
      <c r="A4920" s="526" t="n">
        <v>104159</v>
      </c>
      <c r="B4920" s="526" t="s">
        <v>9382</v>
      </c>
      <c r="C4920" s="526" t="s">
        <v>134</v>
      </c>
      <c r="D4920" s="527" t="n">
        <v>36.45</v>
      </c>
    </row>
    <row r="4921" customFormat="false" ht="15" hidden="false" customHeight="false" outlineLevel="0" collapsed="false">
      <c r="A4921" s="526" t="n">
        <v>104167</v>
      </c>
      <c r="B4921" s="526" t="s">
        <v>9383</v>
      </c>
      <c r="C4921" s="526" t="s">
        <v>134</v>
      </c>
      <c r="D4921" s="527" t="n">
        <v>109.48</v>
      </c>
    </row>
    <row r="4922" customFormat="false" ht="15" hidden="false" customHeight="false" outlineLevel="0" collapsed="false">
      <c r="A4922" s="526" t="n">
        <v>104168</v>
      </c>
      <c r="B4922" s="526" t="s">
        <v>9384</v>
      </c>
      <c r="C4922" s="526" t="s">
        <v>134</v>
      </c>
      <c r="D4922" s="527" t="n">
        <v>106.69</v>
      </c>
    </row>
    <row r="4923" customFormat="false" ht="15" hidden="false" customHeight="false" outlineLevel="0" collapsed="false">
      <c r="A4923" s="526" t="n">
        <v>104169</v>
      </c>
      <c r="B4923" s="526" t="s">
        <v>9385</v>
      </c>
      <c r="C4923" s="526" t="s">
        <v>134</v>
      </c>
      <c r="D4923" s="527" t="n">
        <v>131.19</v>
      </c>
    </row>
    <row r="4924" customFormat="false" ht="15" hidden="false" customHeight="false" outlineLevel="0" collapsed="false">
      <c r="A4924" s="526" t="n">
        <v>104170</v>
      </c>
      <c r="B4924" s="526" t="s">
        <v>9386</v>
      </c>
      <c r="C4924" s="526" t="s">
        <v>134</v>
      </c>
      <c r="D4924" s="527" t="n">
        <v>63.09</v>
      </c>
    </row>
    <row r="4925" customFormat="false" ht="15" hidden="false" customHeight="false" outlineLevel="0" collapsed="false">
      <c r="A4925" s="526" t="n">
        <v>104171</v>
      </c>
      <c r="B4925" s="526" t="s">
        <v>9387</v>
      </c>
      <c r="C4925" s="526" t="s">
        <v>134</v>
      </c>
      <c r="D4925" s="527" t="n">
        <v>84.65</v>
      </c>
    </row>
    <row r="4926" customFormat="false" ht="15" hidden="false" customHeight="false" outlineLevel="0" collapsed="false">
      <c r="A4926" s="526" t="n">
        <v>104172</v>
      </c>
      <c r="B4926" s="526" t="s">
        <v>9388</v>
      </c>
      <c r="C4926" s="526" t="s">
        <v>134</v>
      </c>
      <c r="D4926" s="527" t="n">
        <v>240.95</v>
      </c>
    </row>
    <row r="4927" customFormat="false" ht="15" hidden="false" customHeight="false" outlineLevel="0" collapsed="false">
      <c r="A4927" s="526" t="n">
        <v>104173</v>
      </c>
      <c r="B4927" s="526" t="s">
        <v>9389</v>
      </c>
      <c r="C4927" s="526" t="s">
        <v>134</v>
      </c>
      <c r="D4927" s="527" t="n">
        <v>75.67</v>
      </c>
    </row>
    <row r="4928" customFormat="false" ht="15" hidden="false" customHeight="false" outlineLevel="0" collapsed="false">
      <c r="A4928" s="526" t="n">
        <v>104174</v>
      </c>
      <c r="B4928" s="526" t="s">
        <v>9390</v>
      </c>
      <c r="C4928" s="526" t="s">
        <v>134</v>
      </c>
      <c r="D4928" s="527" t="n">
        <v>167.56</v>
      </c>
    </row>
    <row r="4929" customFormat="false" ht="15" hidden="false" customHeight="false" outlineLevel="0" collapsed="false">
      <c r="A4929" s="526" t="n">
        <v>104175</v>
      </c>
      <c r="B4929" s="526" t="s">
        <v>9391</v>
      </c>
      <c r="C4929" s="526" t="s">
        <v>134</v>
      </c>
      <c r="D4929" s="527" t="n">
        <v>125.68</v>
      </c>
    </row>
    <row r="4930" customFormat="false" ht="15" hidden="false" customHeight="false" outlineLevel="0" collapsed="false">
      <c r="A4930" s="526" t="n">
        <v>104176</v>
      </c>
      <c r="B4930" s="526" t="s">
        <v>9392</v>
      </c>
      <c r="C4930" s="526" t="s">
        <v>134</v>
      </c>
      <c r="D4930" s="527" t="n">
        <v>221.95</v>
      </c>
    </row>
    <row r="4931" customFormat="false" ht="15" hidden="false" customHeight="false" outlineLevel="0" collapsed="false">
      <c r="A4931" s="526" t="n">
        <v>104177</v>
      </c>
      <c r="B4931" s="526" t="s">
        <v>9393</v>
      </c>
      <c r="C4931" s="526" t="s">
        <v>134</v>
      </c>
      <c r="D4931" s="527" t="n">
        <v>162.53</v>
      </c>
    </row>
    <row r="4932" customFormat="false" ht="15" hidden="false" customHeight="false" outlineLevel="0" collapsed="false">
      <c r="A4932" s="526" t="n">
        <v>104178</v>
      </c>
      <c r="B4932" s="526" t="s">
        <v>9394</v>
      </c>
      <c r="C4932" s="526" t="s">
        <v>134</v>
      </c>
      <c r="D4932" s="527" t="n">
        <v>19.47</v>
      </c>
    </row>
    <row r="4933" customFormat="false" ht="15" hidden="false" customHeight="false" outlineLevel="0" collapsed="false">
      <c r="A4933" s="526" t="n">
        <v>104179</v>
      </c>
      <c r="B4933" s="526" t="s">
        <v>9395</v>
      </c>
      <c r="C4933" s="526" t="s">
        <v>134</v>
      </c>
      <c r="D4933" s="527" t="n">
        <v>73.64</v>
      </c>
    </row>
    <row r="4934" customFormat="false" ht="15" hidden="false" customHeight="false" outlineLevel="0" collapsed="false">
      <c r="A4934" s="526" t="n">
        <v>104191</v>
      </c>
      <c r="B4934" s="526" t="s">
        <v>9396</v>
      </c>
      <c r="C4934" s="526" t="s">
        <v>134</v>
      </c>
      <c r="D4934" s="527" t="n">
        <v>9.96</v>
      </c>
    </row>
    <row r="4935" customFormat="false" ht="15" hidden="false" customHeight="false" outlineLevel="0" collapsed="false">
      <c r="A4935" s="526" t="n">
        <v>104192</v>
      </c>
      <c r="B4935" s="526" t="s">
        <v>9397</v>
      </c>
      <c r="C4935" s="526" t="s">
        <v>134</v>
      </c>
      <c r="D4935" s="527" t="n">
        <v>28.35</v>
      </c>
    </row>
    <row r="4936" customFormat="false" ht="15" hidden="false" customHeight="false" outlineLevel="0" collapsed="false">
      <c r="A4936" s="526" t="n">
        <v>104193</v>
      </c>
      <c r="B4936" s="526" t="s">
        <v>9398</v>
      </c>
      <c r="C4936" s="526" t="s">
        <v>134</v>
      </c>
      <c r="D4936" s="527" t="n">
        <v>169.37</v>
      </c>
    </row>
    <row r="4937" customFormat="false" ht="15" hidden="false" customHeight="false" outlineLevel="0" collapsed="false">
      <c r="A4937" s="526" t="n">
        <v>104196</v>
      </c>
      <c r="B4937" s="526" t="s">
        <v>9399</v>
      </c>
      <c r="C4937" s="526" t="s">
        <v>134</v>
      </c>
      <c r="D4937" s="527" t="n">
        <v>15.77</v>
      </c>
    </row>
    <row r="4938" customFormat="false" ht="15" hidden="false" customHeight="false" outlineLevel="0" collapsed="false">
      <c r="A4938" s="526" t="n">
        <v>104197</v>
      </c>
      <c r="B4938" s="526" t="s">
        <v>9400</v>
      </c>
      <c r="C4938" s="526" t="s">
        <v>134</v>
      </c>
      <c r="D4938" s="527" t="n">
        <v>29.3</v>
      </c>
    </row>
    <row r="4939" customFormat="false" ht="15" hidden="false" customHeight="false" outlineLevel="0" collapsed="false">
      <c r="A4939" s="526" t="n">
        <v>104198</v>
      </c>
      <c r="B4939" s="526" t="s">
        <v>9401</v>
      </c>
      <c r="C4939" s="526" t="s">
        <v>134</v>
      </c>
      <c r="D4939" s="527" t="n">
        <v>7.28</v>
      </c>
    </row>
    <row r="4940" customFormat="false" ht="15" hidden="false" customHeight="false" outlineLevel="0" collapsed="false">
      <c r="A4940" s="526" t="n">
        <v>104199</v>
      </c>
      <c r="B4940" s="526" t="s">
        <v>9402</v>
      </c>
      <c r="C4940" s="526" t="s">
        <v>134</v>
      </c>
      <c r="D4940" s="527" t="n">
        <v>7.03</v>
      </c>
    </row>
    <row r="4941" customFormat="false" ht="15" hidden="false" customHeight="false" outlineLevel="0" collapsed="false">
      <c r="A4941" s="526" t="n">
        <v>104200</v>
      </c>
      <c r="B4941" s="526" t="s">
        <v>9403</v>
      </c>
      <c r="C4941" s="526" t="s">
        <v>134</v>
      </c>
      <c r="D4941" s="527" t="n">
        <v>5.84</v>
      </c>
    </row>
    <row r="4942" customFormat="false" ht="15" hidden="false" customHeight="false" outlineLevel="0" collapsed="false">
      <c r="A4942" s="526" t="n">
        <v>104201</v>
      </c>
      <c r="B4942" s="526" t="s">
        <v>9404</v>
      </c>
      <c r="C4942" s="526" t="s">
        <v>134</v>
      </c>
      <c r="D4942" s="527" t="n">
        <v>19.39</v>
      </c>
    </row>
    <row r="4943" customFormat="false" ht="15" hidden="false" customHeight="false" outlineLevel="0" collapsed="false">
      <c r="A4943" s="526" t="n">
        <v>104202</v>
      </c>
      <c r="B4943" s="526" t="s">
        <v>9405</v>
      </c>
      <c r="C4943" s="526" t="s">
        <v>134</v>
      </c>
      <c r="D4943" s="527" t="n">
        <v>10.52</v>
      </c>
    </row>
    <row r="4944" customFormat="false" ht="15" hidden="false" customHeight="false" outlineLevel="0" collapsed="false">
      <c r="A4944" s="526" t="n">
        <v>104317</v>
      </c>
      <c r="B4944" s="526" t="s">
        <v>9406</v>
      </c>
      <c r="C4944" s="526" t="s">
        <v>134</v>
      </c>
      <c r="D4944" s="527" t="n">
        <v>6.27</v>
      </c>
    </row>
    <row r="4945" customFormat="false" ht="15" hidden="false" customHeight="false" outlineLevel="0" collapsed="false">
      <c r="A4945" s="526" t="n">
        <v>104318</v>
      </c>
      <c r="B4945" s="526" t="s">
        <v>9407</v>
      </c>
      <c r="C4945" s="526" t="s">
        <v>134</v>
      </c>
      <c r="D4945" s="527" t="n">
        <v>6.81</v>
      </c>
    </row>
    <row r="4946" customFormat="false" ht="15" hidden="false" customHeight="false" outlineLevel="0" collapsed="false">
      <c r="A4946" s="526" t="n">
        <v>104319</v>
      </c>
      <c r="B4946" s="526" t="s">
        <v>9408</v>
      </c>
      <c r="C4946" s="526" t="s">
        <v>134</v>
      </c>
      <c r="D4946" s="527" t="n">
        <v>9.34</v>
      </c>
    </row>
    <row r="4947" customFormat="false" ht="15" hidden="false" customHeight="false" outlineLevel="0" collapsed="false">
      <c r="A4947" s="526" t="n">
        <v>104320</v>
      </c>
      <c r="B4947" s="526" t="s">
        <v>9409</v>
      </c>
      <c r="C4947" s="526" t="s">
        <v>134</v>
      </c>
      <c r="D4947" s="527" t="n">
        <v>11.08</v>
      </c>
    </row>
    <row r="4948" customFormat="false" ht="15" hidden="false" customHeight="false" outlineLevel="0" collapsed="false">
      <c r="A4948" s="526" t="n">
        <v>104321</v>
      </c>
      <c r="B4948" s="526" t="s">
        <v>9410</v>
      </c>
      <c r="C4948" s="526" t="s">
        <v>134</v>
      </c>
      <c r="D4948" s="527" t="n">
        <v>4.85</v>
      </c>
    </row>
    <row r="4949" customFormat="false" ht="15" hidden="false" customHeight="false" outlineLevel="0" collapsed="false">
      <c r="A4949" s="526" t="n">
        <v>104322</v>
      </c>
      <c r="B4949" s="526" t="s">
        <v>9411</v>
      </c>
      <c r="C4949" s="526" t="s">
        <v>134</v>
      </c>
      <c r="D4949" s="527" t="n">
        <v>7.09</v>
      </c>
    </row>
    <row r="4950" customFormat="false" ht="15" hidden="false" customHeight="false" outlineLevel="0" collapsed="false">
      <c r="A4950" s="526" t="n">
        <v>104323</v>
      </c>
      <c r="B4950" s="526" t="s">
        <v>9412</v>
      </c>
      <c r="C4950" s="526" t="s">
        <v>134</v>
      </c>
      <c r="D4950" s="527" t="n">
        <v>8.78</v>
      </c>
    </row>
    <row r="4951" customFormat="false" ht="15" hidden="false" customHeight="false" outlineLevel="0" collapsed="false">
      <c r="A4951" s="526" t="n">
        <v>104324</v>
      </c>
      <c r="B4951" s="526" t="s">
        <v>9413</v>
      </c>
      <c r="C4951" s="526" t="s">
        <v>134</v>
      </c>
      <c r="D4951" s="527" t="n">
        <v>13.25</v>
      </c>
    </row>
    <row r="4952" customFormat="false" ht="15" hidden="false" customHeight="false" outlineLevel="0" collapsed="false">
      <c r="A4952" s="526" t="n">
        <v>104341</v>
      </c>
      <c r="B4952" s="526" t="s">
        <v>9414</v>
      </c>
      <c r="C4952" s="526" t="s">
        <v>134</v>
      </c>
      <c r="D4952" s="527" t="n">
        <v>10.04</v>
      </c>
    </row>
    <row r="4953" customFormat="false" ht="15" hidden="false" customHeight="false" outlineLevel="0" collapsed="false">
      <c r="A4953" s="526" t="n">
        <v>104343</v>
      </c>
      <c r="B4953" s="526" t="s">
        <v>9415</v>
      </c>
      <c r="C4953" s="526" t="s">
        <v>134</v>
      </c>
      <c r="D4953" s="527" t="n">
        <v>31.06</v>
      </c>
    </row>
    <row r="4954" customFormat="false" ht="15" hidden="false" customHeight="false" outlineLevel="0" collapsed="false">
      <c r="A4954" s="526" t="n">
        <v>104344</v>
      </c>
      <c r="B4954" s="526" t="s">
        <v>9416</v>
      </c>
      <c r="C4954" s="526" t="s">
        <v>134</v>
      </c>
      <c r="D4954" s="527" t="n">
        <v>37.31</v>
      </c>
    </row>
    <row r="4955" customFormat="false" ht="15" hidden="false" customHeight="false" outlineLevel="0" collapsed="false">
      <c r="A4955" s="526" t="n">
        <v>104345</v>
      </c>
      <c r="B4955" s="526" t="s">
        <v>9417</v>
      </c>
      <c r="C4955" s="526" t="s">
        <v>134</v>
      </c>
      <c r="D4955" s="527" t="n">
        <v>39.15</v>
      </c>
    </row>
    <row r="4956" customFormat="false" ht="15" hidden="false" customHeight="false" outlineLevel="0" collapsed="false">
      <c r="A4956" s="526" t="n">
        <v>104346</v>
      </c>
      <c r="B4956" s="526" t="s">
        <v>9418</v>
      </c>
      <c r="C4956" s="526" t="s">
        <v>134</v>
      </c>
      <c r="D4956" s="527" t="n">
        <v>41.23</v>
      </c>
    </row>
    <row r="4957" customFormat="false" ht="15" hidden="false" customHeight="false" outlineLevel="0" collapsed="false">
      <c r="A4957" s="526" t="n">
        <v>104347</v>
      </c>
      <c r="B4957" s="526" t="s">
        <v>9419</v>
      </c>
      <c r="C4957" s="526" t="s">
        <v>134</v>
      </c>
      <c r="D4957" s="527" t="n">
        <v>43.6</v>
      </c>
    </row>
    <row r="4958" customFormat="false" ht="15" hidden="false" customHeight="false" outlineLevel="0" collapsed="false">
      <c r="A4958" s="526" t="n">
        <v>104348</v>
      </c>
      <c r="B4958" s="526" t="s">
        <v>9420</v>
      </c>
      <c r="C4958" s="526" t="s">
        <v>134</v>
      </c>
      <c r="D4958" s="527" t="n">
        <v>9.94</v>
      </c>
    </row>
    <row r="4959" customFormat="false" ht="15" hidden="false" customHeight="false" outlineLevel="0" collapsed="false">
      <c r="A4959" s="526" t="n">
        <v>104350</v>
      </c>
      <c r="B4959" s="526" t="s">
        <v>9421</v>
      </c>
      <c r="C4959" s="526" t="s">
        <v>134</v>
      </c>
      <c r="D4959" s="527" t="n">
        <v>27.32</v>
      </c>
    </row>
    <row r="4960" customFormat="false" ht="15" hidden="false" customHeight="false" outlineLevel="0" collapsed="false">
      <c r="A4960" s="526" t="n">
        <v>104351</v>
      </c>
      <c r="B4960" s="526" t="s">
        <v>9422</v>
      </c>
      <c r="C4960" s="526" t="s">
        <v>134</v>
      </c>
      <c r="D4960" s="527" t="n">
        <v>20.66</v>
      </c>
    </row>
    <row r="4961" customFormat="false" ht="15" hidden="false" customHeight="false" outlineLevel="0" collapsed="false">
      <c r="A4961" s="526" t="n">
        <v>104352</v>
      </c>
      <c r="B4961" s="526" t="s">
        <v>9423</v>
      </c>
      <c r="C4961" s="526" t="s">
        <v>134</v>
      </c>
      <c r="D4961" s="527" t="n">
        <v>36.19</v>
      </c>
    </row>
    <row r="4962" customFormat="false" ht="15" hidden="false" customHeight="false" outlineLevel="0" collapsed="false">
      <c r="A4962" s="526" t="n">
        <v>104353</v>
      </c>
      <c r="B4962" s="526" t="s">
        <v>9424</v>
      </c>
      <c r="C4962" s="526" t="s">
        <v>134</v>
      </c>
      <c r="D4962" s="527" t="n">
        <v>38.03</v>
      </c>
    </row>
    <row r="4963" customFormat="false" ht="15" hidden="false" customHeight="false" outlineLevel="0" collapsed="false">
      <c r="A4963" s="526" t="n">
        <v>104354</v>
      </c>
      <c r="B4963" s="526" t="s">
        <v>9425</v>
      </c>
      <c r="C4963" s="526" t="s">
        <v>134</v>
      </c>
      <c r="D4963" s="527" t="n">
        <v>41.43</v>
      </c>
    </row>
    <row r="4964" customFormat="false" ht="15" hidden="false" customHeight="false" outlineLevel="0" collapsed="false">
      <c r="A4964" s="526" t="n">
        <v>104355</v>
      </c>
      <c r="B4964" s="526" t="s">
        <v>9426</v>
      </c>
      <c r="C4964" s="526" t="s">
        <v>134</v>
      </c>
      <c r="D4964" s="527" t="n">
        <v>43.8</v>
      </c>
    </row>
    <row r="4965" customFormat="false" ht="15" hidden="false" customHeight="false" outlineLevel="0" collapsed="false">
      <c r="A4965" s="526" t="n">
        <v>104356</v>
      </c>
      <c r="B4965" s="526" t="s">
        <v>9427</v>
      </c>
      <c r="C4965" s="526" t="s">
        <v>134</v>
      </c>
      <c r="D4965" s="527" t="n">
        <v>27.49</v>
      </c>
    </row>
    <row r="4966" customFormat="false" ht="15" hidden="false" customHeight="false" outlineLevel="0" collapsed="false">
      <c r="A4966" s="526" t="n">
        <v>104357</v>
      </c>
      <c r="B4966" s="526" t="s">
        <v>9428</v>
      </c>
      <c r="C4966" s="526" t="s">
        <v>134</v>
      </c>
      <c r="D4966" s="527" t="n">
        <v>17.39</v>
      </c>
    </row>
    <row r="4967" customFormat="false" ht="15" hidden="false" customHeight="false" outlineLevel="0" collapsed="false">
      <c r="A4967" s="526" t="n">
        <v>104576</v>
      </c>
      <c r="B4967" s="526" t="s">
        <v>9429</v>
      </c>
      <c r="C4967" s="526" t="s">
        <v>134</v>
      </c>
      <c r="D4967" s="527" t="n">
        <v>14.11</v>
      </c>
    </row>
    <row r="4968" customFormat="false" ht="15" hidden="false" customHeight="false" outlineLevel="0" collapsed="false">
      <c r="A4968" s="526" t="n">
        <v>104577</v>
      </c>
      <c r="B4968" s="526" t="s">
        <v>9430</v>
      </c>
      <c r="C4968" s="526" t="s">
        <v>134</v>
      </c>
      <c r="D4968" s="527" t="n">
        <v>19</v>
      </c>
    </row>
    <row r="4969" customFormat="false" ht="15" hidden="false" customHeight="false" outlineLevel="0" collapsed="false">
      <c r="A4969" s="526" t="n">
        <v>104578</v>
      </c>
      <c r="B4969" s="526" t="s">
        <v>9431</v>
      </c>
      <c r="C4969" s="526" t="s">
        <v>134</v>
      </c>
      <c r="D4969" s="527" t="n">
        <v>20.36</v>
      </c>
    </row>
    <row r="4970" customFormat="false" ht="15" hidden="false" customHeight="false" outlineLevel="0" collapsed="false">
      <c r="A4970" s="526" t="n">
        <v>104579</v>
      </c>
      <c r="B4970" s="526" t="s">
        <v>9432</v>
      </c>
      <c r="C4970" s="526" t="s">
        <v>134</v>
      </c>
      <c r="D4970" s="527" t="n">
        <v>26.75</v>
      </c>
    </row>
    <row r="4971" customFormat="false" ht="15" hidden="false" customHeight="false" outlineLevel="0" collapsed="false">
      <c r="A4971" s="526" t="n">
        <v>104581</v>
      </c>
      <c r="B4971" s="526" t="s">
        <v>9433</v>
      </c>
      <c r="C4971" s="526" t="s">
        <v>134</v>
      </c>
      <c r="D4971" s="527" t="n">
        <v>12.88</v>
      </c>
    </row>
    <row r="4972" customFormat="false" ht="15" hidden="false" customHeight="false" outlineLevel="0" collapsed="false">
      <c r="A4972" s="526" t="n">
        <v>104582</v>
      </c>
      <c r="B4972" s="526" t="s">
        <v>9434</v>
      </c>
      <c r="C4972" s="526" t="s">
        <v>134</v>
      </c>
      <c r="D4972" s="527" t="n">
        <v>16.45</v>
      </c>
    </row>
    <row r="4973" customFormat="false" ht="15" hidden="false" customHeight="false" outlineLevel="0" collapsed="false">
      <c r="A4973" s="526" t="n">
        <v>104583</v>
      </c>
      <c r="B4973" s="526" t="s">
        <v>9435</v>
      </c>
      <c r="C4973" s="526" t="s">
        <v>134</v>
      </c>
      <c r="D4973" s="527" t="n">
        <v>26.45</v>
      </c>
    </row>
    <row r="4974" customFormat="false" ht="15" hidden="false" customHeight="false" outlineLevel="0" collapsed="false">
      <c r="A4974" s="526" t="n">
        <v>104584</v>
      </c>
      <c r="B4974" s="526" t="s">
        <v>9436</v>
      </c>
      <c r="C4974" s="526" t="s">
        <v>134</v>
      </c>
      <c r="D4974" s="527" t="n">
        <v>31.73</v>
      </c>
    </row>
    <row r="4975" customFormat="false" ht="15" hidden="false" customHeight="false" outlineLevel="0" collapsed="false">
      <c r="A4975" s="526" t="n">
        <v>97895</v>
      </c>
      <c r="B4975" s="526" t="s">
        <v>9437</v>
      </c>
      <c r="C4975" s="526" t="s">
        <v>134</v>
      </c>
      <c r="D4975" s="527" t="n">
        <v>181.6</v>
      </c>
    </row>
    <row r="4976" customFormat="false" ht="15" hidden="false" customHeight="false" outlineLevel="0" collapsed="false">
      <c r="A4976" s="526" t="n">
        <v>97896</v>
      </c>
      <c r="B4976" s="526" t="s">
        <v>9438</v>
      </c>
      <c r="C4976" s="526" t="s">
        <v>134</v>
      </c>
      <c r="D4976" s="527" t="n">
        <v>335.45</v>
      </c>
    </row>
    <row r="4977" customFormat="false" ht="15" hidden="false" customHeight="false" outlineLevel="0" collapsed="false">
      <c r="A4977" s="526" t="n">
        <v>97897</v>
      </c>
      <c r="B4977" s="526" t="s">
        <v>9439</v>
      </c>
      <c r="C4977" s="526" t="s">
        <v>134</v>
      </c>
      <c r="D4977" s="527" t="n">
        <v>435.61</v>
      </c>
    </row>
    <row r="4978" customFormat="false" ht="15" hidden="false" customHeight="false" outlineLevel="0" collapsed="false">
      <c r="A4978" s="526" t="n">
        <v>97898</v>
      </c>
      <c r="B4978" s="526" t="s">
        <v>9440</v>
      </c>
      <c r="C4978" s="526" t="s">
        <v>134</v>
      </c>
      <c r="D4978" s="527" t="n">
        <v>841.81</v>
      </c>
    </row>
    <row r="4979" customFormat="false" ht="15" hidden="false" customHeight="false" outlineLevel="0" collapsed="false">
      <c r="A4979" s="526" t="n">
        <v>97900</v>
      </c>
      <c r="B4979" s="526" t="s">
        <v>9441</v>
      </c>
      <c r="C4979" s="526" t="s">
        <v>134</v>
      </c>
      <c r="D4979" s="527" t="n">
        <v>185.63</v>
      </c>
    </row>
    <row r="4980" customFormat="false" ht="15" hidden="false" customHeight="false" outlineLevel="0" collapsed="false">
      <c r="A4980" s="526" t="n">
        <v>97901</v>
      </c>
      <c r="B4980" s="526" t="s">
        <v>9442</v>
      </c>
      <c r="C4980" s="526" t="s">
        <v>134</v>
      </c>
      <c r="D4980" s="527" t="n">
        <v>290.93</v>
      </c>
    </row>
    <row r="4981" customFormat="false" ht="15" hidden="false" customHeight="false" outlineLevel="0" collapsed="false">
      <c r="A4981" s="526" t="n">
        <v>97902</v>
      </c>
      <c r="B4981" s="526" t="s">
        <v>210</v>
      </c>
      <c r="C4981" s="526" t="s">
        <v>134</v>
      </c>
      <c r="D4981" s="527" t="n">
        <v>565.26</v>
      </c>
    </row>
    <row r="4982" customFormat="false" ht="15" hidden="false" customHeight="false" outlineLevel="0" collapsed="false">
      <c r="A4982" s="526" t="n">
        <v>97903</v>
      </c>
      <c r="B4982" s="526" t="s">
        <v>237</v>
      </c>
      <c r="C4982" s="526" t="s">
        <v>134</v>
      </c>
      <c r="D4982" s="527" t="n">
        <v>787.82</v>
      </c>
    </row>
    <row r="4983" customFormat="false" ht="15" hidden="false" customHeight="false" outlineLevel="0" collapsed="false">
      <c r="A4983" s="526" t="n">
        <v>97904</v>
      </c>
      <c r="B4983" s="526" t="s">
        <v>9443</v>
      </c>
      <c r="C4983" s="526" t="s">
        <v>134</v>
      </c>
      <c r="D4983" s="527" t="n">
        <v>940.2</v>
      </c>
    </row>
    <row r="4984" customFormat="false" ht="15" hidden="false" customHeight="false" outlineLevel="0" collapsed="false">
      <c r="A4984" s="526" t="n">
        <v>97905</v>
      </c>
      <c r="B4984" s="526" t="s">
        <v>9444</v>
      </c>
      <c r="C4984" s="526" t="s">
        <v>134</v>
      </c>
      <c r="D4984" s="527" t="n">
        <v>241.81</v>
      </c>
    </row>
    <row r="4985" customFormat="false" ht="15" hidden="false" customHeight="false" outlineLevel="0" collapsed="false">
      <c r="A4985" s="526" t="n">
        <v>97906</v>
      </c>
      <c r="B4985" s="526" t="s">
        <v>9445</v>
      </c>
      <c r="C4985" s="526" t="s">
        <v>134</v>
      </c>
      <c r="D4985" s="527" t="n">
        <v>450.35</v>
      </c>
    </row>
    <row r="4986" customFormat="false" ht="15" hidden="false" customHeight="false" outlineLevel="0" collapsed="false">
      <c r="A4986" s="526" t="n">
        <v>97907</v>
      </c>
      <c r="B4986" s="526" t="s">
        <v>9446</v>
      </c>
      <c r="C4986" s="526" t="s">
        <v>134</v>
      </c>
      <c r="D4986" s="527" t="n">
        <v>641.21</v>
      </c>
    </row>
    <row r="4987" customFormat="false" ht="15" hidden="false" customHeight="false" outlineLevel="0" collapsed="false">
      <c r="A4987" s="526" t="n">
        <v>97908</v>
      </c>
      <c r="B4987" s="526" t="s">
        <v>9447</v>
      </c>
      <c r="C4987" s="526" t="s">
        <v>134</v>
      </c>
      <c r="D4987" s="527" t="n">
        <v>766.72</v>
      </c>
    </row>
    <row r="4988" customFormat="false" ht="15" hidden="false" customHeight="false" outlineLevel="0" collapsed="false">
      <c r="A4988" s="526" t="n">
        <v>98102</v>
      </c>
      <c r="B4988" s="526" t="s">
        <v>9448</v>
      </c>
      <c r="C4988" s="526" t="s">
        <v>134</v>
      </c>
      <c r="D4988" s="527" t="n">
        <v>172.43</v>
      </c>
    </row>
    <row r="4989" customFormat="false" ht="15" hidden="false" customHeight="false" outlineLevel="0" collapsed="false">
      <c r="A4989" s="526" t="n">
        <v>98104</v>
      </c>
      <c r="B4989" s="526" t="s">
        <v>9449</v>
      </c>
      <c r="C4989" s="526" t="s">
        <v>134</v>
      </c>
      <c r="D4989" s="527" t="n">
        <v>362.51</v>
      </c>
    </row>
    <row r="4990" customFormat="false" ht="15" hidden="false" customHeight="false" outlineLevel="0" collapsed="false">
      <c r="A4990" s="526" t="n">
        <v>98105</v>
      </c>
      <c r="B4990" s="526" t="s">
        <v>9450</v>
      </c>
      <c r="C4990" s="526" t="s">
        <v>134</v>
      </c>
      <c r="D4990" s="527" t="n">
        <v>632.35</v>
      </c>
    </row>
    <row r="4991" customFormat="false" ht="15" hidden="false" customHeight="false" outlineLevel="0" collapsed="false">
      <c r="A4991" s="526" t="n">
        <v>98106</v>
      </c>
      <c r="B4991" s="526" t="s">
        <v>9451</v>
      </c>
      <c r="C4991" s="526" t="s">
        <v>134</v>
      </c>
      <c r="D4991" s="528" t="n">
        <v>1042.81</v>
      </c>
    </row>
    <row r="4992" customFormat="false" ht="15" hidden="false" customHeight="false" outlineLevel="0" collapsed="false">
      <c r="A4992" s="526" t="n">
        <v>98107</v>
      </c>
      <c r="B4992" s="526" t="s">
        <v>9452</v>
      </c>
      <c r="C4992" s="526" t="s">
        <v>134</v>
      </c>
      <c r="D4992" s="527" t="n">
        <v>273.72</v>
      </c>
    </row>
    <row r="4993" customFormat="false" ht="15" hidden="false" customHeight="false" outlineLevel="0" collapsed="false">
      <c r="A4993" s="526" t="n">
        <v>98108</v>
      </c>
      <c r="B4993" s="526" t="s">
        <v>9453</v>
      </c>
      <c r="C4993" s="526" t="s">
        <v>134</v>
      </c>
      <c r="D4993" s="527" t="n">
        <v>488.92</v>
      </c>
    </row>
    <row r="4994" customFormat="false" ht="15" hidden="false" customHeight="false" outlineLevel="0" collapsed="false">
      <c r="A4994" s="526" t="n">
        <v>99250</v>
      </c>
      <c r="B4994" s="526" t="s">
        <v>9454</v>
      </c>
      <c r="C4994" s="526" t="s">
        <v>134</v>
      </c>
      <c r="D4994" s="527" t="n">
        <v>180.62</v>
      </c>
    </row>
    <row r="4995" customFormat="false" ht="15" hidden="false" customHeight="false" outlineLevel="0" collapsed="false">
      <c r="A4995" s="526" t="n">
        <v>99251</v>
      </c>
      <c r="B4995" s="526" t="s">
        <v>9455</v>
      </c>
      <c r="C4995" s="526" t="s">
        <v>134</v>
      </c>
      <c r="D4995" s="527" t="n">
        <v>282.33</v>
      </c>
    </row>
    <row r="4996" customFormat="false" ht="15" hidden="false" customHeight="false" outlineLevel="0" collapsed="false">
      <c r="A4996" s="526" t="n">
        <v>99253</v>
      </c>
      <c r="B4996" s="526" t="s">
        <v>9456</v>
      </c>
      <c r="C4996" s="526" t="s">
        <v>134</v>
      </c>
      <c r="D4996" s="527" t="n">
        <v>545.97</v>
      </c>
    </row>
    <row r="4997" customFormat="false" ht="15" hidden="false" customHeight="false" outlineLevel="0" collapsed="false">
      <c r="A4997" s="526" t="n">
        <v>99255</v>
      </c>
      <c r="B4997" s="526" t="s">
        <v>9457</v>
      </c>
      <c r="C4997" s="526" t="s">
        <v>134</v>
      </c>
      <c r="D4997" s="527" t="n">
        <v>761.37</v>
      </c>
    </row>
    <row r="4998" customFormat="false" ht="15" hidden="false" customHeight="false" outlineLevel="0" collapsed="false">
      <c r="A4998" s="526" t="n">
        <v>99257</v>
      </c>
      <c r="B4998" s="526" t="s">
        <v>9458</v>
      </c>
      <c r="C4998" s="526" t="s">
        <v>134</v>
      </c>
      <c r="D4998" s="527" t="n">
        <v>905.99</v>
      </c>
    </row>
    <row r="4999" customFormat="false" ht="15" hidden="false" customHeight="false" outlineLevel="0" collapsed="false">
      <c r="A4999" s="526" t="n">
        <v>99258</v>
      </c>
      <c r="B4999" s="526" t="s">
        <v>9459</v>
      </c>
      <c r="C4999" s="526" t="s">
        <v>134</v>
      </c>
      <c r="D4999" s="527" t="n">
        <v>236.35</v>
      </c>
    </row>
    <row r="5000" customFormat="false" ht="15" hidden="false" customHeight="false" outlineLevel="0" collapsed="false">
      <c r="A5000" s="526" t="n">
        <v>99260</v>
      </c>
      <c r="B5000" s="526" t="s">
        <v>9460</v>
      </c>
      <c r="C5000" s="526" t="s">
        <v>134</v>
      </c>
      <c r="D5000" s="527" t="n">
        <v>438.2</v>
      </c>
    </row>
    <row r="5001" customFormat="false" ht="15" hidden="false" customHeight="false" outlineLevel="0" collapsed="false">
      <c r="A5001" s="526" t="n">
        <v>99262</v>
      </c>
      <c r="B5001" s="526" t="s">
        <v>9461</v>
      </c>
      <c r="C5001" s="526" t="s">
        <v>134</v>
      </c>
      <c r="D5001" s="527" t="n">
        <v>623.87</v>
      </c>
    </row>
    <row r="5002" customFormat="false" ht="15" hidden="false" customHeight="false" outlineLevel="0" collapsed="false">
      <c r="A5002" s="526" t="n">
        <v>99264</v>
      </c>
      <c r="B5002" s="526" t="s">
        <v>9462</v>
      </c>
      <c r="C5002" s="526" t="s">
        <v>134</v>
      </c>
      <c r="D5002" s="527" t="n">
        <v>743.29</v>
      </c>
    </row>
    <row r="5003" customFormat="false" ht="15" hidden="false" customHeight="false" outlineLevel="0" collapsed="false">
      <c r="A5003" s="526" t="n">
        <v>102587</v>
      </c>
      <c r="B5003" s="526" t="s">
        <v>9463</v>
      </c>
      <c r="C5003" s="526" t="s">
        <v>134</v>
      </c>
      <c r="D5003" s="527" t="n">
        <v>3.22</v>
      </c>
    </row>
    <row r="5004" customFormat="false" ht="15" hidden="false" customHeight="false" outlineLevel="0" collapsed="false">
      <c r="A5004" s="526" t="n">
        <v>102588</v>
      </c>
      <c r="B5004" s="526" t="s">
        <v>9464</v>
      </c>
      <c r="C5004" s="526" t="s">
        <v>134</v>
      </c>
      <c r="D5004" s="527" t="n">
        <v>4.64</v>
      </c>
    </row>
    <row r="5005" customFormat="false" ht="15" hidden="false" customHeight="false" outlineLevel="0" collapsed="false">
      <c r="A5005" s="526" t="n">
        <v>102589</v>
      </c>
      <c r="B5005" s="526" t="s">
        <v>9465</v>
      </c>
      <c r="C5005" s="526" t="s">
        <v>134</v>
      </c>
      <c r="D5005" s="527" t="n">
        <v>3.57</v>
      </c>
    </row>
    <row r="5006" customFormat="false" ht="15" hidden="false" customHeight="false" outlineLevel="0" collapsed="false">
      <c r="A5006" s="526" t="n">
        <v>102590</v>
      </c>
      <c r="B5006" s="526" t="s">
        <v>9466</v>
      </c>
      <c r="C5006" s="526" t="s">
        <v>134</v>
      </c>
      <c r="D5006" s="527" t="n">
        <v>5.01</v>
      </c>
    </row>
    <row r="5007" customFormat="false" ht="15" hidden="false" customHeight="false" outlineLevel="0" collapsed="false">
      <c r="A5007" s="526" t="n">
        <v>102591</v>
      </c>
      <c r="B5007" s="526" t="s">
        <v>9467</v>
      </c>
      <c r="C5007" s="526" t="s">
        <v>134</v>
      </c>
      <c r="D5007" s="527" t="n">
        <v>3.93</v>
      </c>
    </row>
    <row r="5008" customFormat="false" ht="15" hidden="false" customHeight="false" outlineLevel="0" collapsed="false">
      <c r="A5008" s="526" t="n">
        <v>102592</v>
      </c>
      <c r="B5008" s="526" t="s">
        <v>9468</v>
      </c>
      <c r="C5008" s="526" t="s">
        <v>134</v>
      </c>
      <c r="D5008" s="527" t="n">
        <v>5.37</v>
      </c>
    </row>
    <row r="5009" customFormat="false" ht="15" hidden="false" customHeight="false" outlineLevel="0" collapsed="false">
      <c r="A5009" s="526" t="n">
        <v>102593</v>
      </c>
      <c r="B5009" s="526" t="s">
        <v>9469</v>
      </c>
      <c r="C5009" s="526" t="s">
        <v>134</v>
      </c>
      <c r="D5009" s="527" t="n">
        <v>4.44</v>
      </c>
    </row>
    <row r="5010" customFormat="false" ht="15" hidden="false" customHeight="false" outlineLevel="0" collapsed="false">
      <c r="A5010" s="526" t="n">
        <v>102594</v>
      </c>
      <c r="B5010" s="526" t="s">
        <v>9470</v>
      </c>
      <c r="C5010" s="526" t="s">
        <v>134</v>
      </c>
      <c r="D5010" s="527" t="n">
        <v>5.88</v>
      </c>
    </row>
    <row r="5011" customFormat="false" ht="15" hidden="false" customHeight="false" outlineLevel="0" collapsed="false">
      <c r="A5011" s="526" t="n">
        <v>102595</v>
      </c>
      <c r="B5011" s="526" t="s">
        <v>9471</v>
      </c>
      <c r="C5011" s="526" t="s">
        <v>134</v>
      </c>
      <c r="D5011" s="527" t="n">
        <v>5.02</v>
      </c>
    </row>
    <row r="5012" customFormat="false" ht="15" hidden="false" customHeight="false" outlineLevel="0" collapsed="false">
      <c r="A5012" s="526" t="n">
        <v>102596</v>
      </c>
      <c r="B5012" s="526" t="s">
        <v>9472</v>
      </c>
      <c r="C5012" s="526" t="s">
        <v>134</v>
      </c>
      <c r="D5012" s="527" t="n">
        <v>6.46</v>
      </c>
    </row>
    <row r="5013" customFormat="false" ht="15" hidden="false" customHeight="false" outlineLevel="0" collapsed="false">
      <c r="A5013" s="526" t="n">
        <v>102597</v>
      </c>
      <c r="B5013" s="526" t="s">
        <v>9473</v>
      </c>
      <c r="C5013" s="526" t="s">
        <v>134</v>
      </c>
      <c r="D5013" s="527" t="n">
        <v>5.75</v>
      </c>
    </row>
    <row r="5014" customFormat="false" ht="15" hidden="false" customHeight="false" outlineLevel="0" collapsed="false">
      <c r="A5014" s="526" t="n">
        <v>102598</v>
      </c>
      <c r="B5014" s="526" t="s">
        <v>9474</v>
      </c>
      <c r="C5014" s="526" t="s">
        <v>134</v>
      </c>
      <c r="D5014" s="527" t="n">
        <v>7.18</v>
      </c>
    </row>
    <row r="5015" customFormat="false" ht="15" hidden="false" customHeight="false" outlineLevel="0" collapsed="false">
      <c r="A5015" s="526" t="n">
        <v>102599</v>
      </c>
      <c r="B5015" s="526" t="s">
        <v>9475</v>
      </c>
      <c r="C5015" s="526" t="s">
        <v>134</v>
      </c>
      <c r="D5015" s="527" t="n">
        <v>6.47</v>
      </c>
    </row>
    <row r="5016" customFormat="false" ht="15" hidden="false" customHeight="false" outlineLevel="0" collapsed="false">
      <c r="A5016" s="526" t="n">
        <v>102600</v>
      </c>
      <c r="B5016" s="526" t="s">
        <v>9476</v>
      </c>
      <c r="C5016" s="526" t="s">
        <v>134</v>
      </c>
      <c r="D5016" s="527" t="n">
        <v>7.91</v>
      </c>
    </row>
    <row r="5017" customFormat="false" ht="15" hidden="false" customHeight="false" outlineLevel="0" collapsed="false">
      <c r="A5017" s="526" t="n">
        <v>102601</v>
      </c>
      <c r="B5017" s="526" t="s">
        <v>9477</v>
      </c>
      <c r="C5017" s="526" t="s">
        <v>134</v>
      </c>
      <c r="D5017" s="527" t="n">
        <v>7.56</v>
      </c>
    </row>
    <row r="5018" customFormat="false" ht="15" hidden="false" customHeight="false" outlineLevel="0" collapsed="false">
      <c r="A5018" s="526" t="n">
        <v>102602</v>
      </c>
      <c r="B5018" s="526" t="s">
        <v>9478</v>
      </c>
      <c r="C5018" s="526" t="s">
        <v>134</v>
      </c>
      <c r="D5018" s="527" t="n">
        <v>9</v>
      </c>
    </row>
    <row r="5019" customFormat="false" ht="15" hidden="false" customHeight="false" outlineLevel="0" collapsed="false">
      <c r="A5019" s="526" t="n">
        <v>102603</v>
      </c>
      <c r="B5019" s="526" t="s">
        <v>9479</v>
      </c>
      <c r="C5019" s="526" t="s">
        <v>134</v>
      </c>
      <c r="D5019" s="527" t="n">
        <v>9.37</v>
      </c>
    </row>
    <row r="5020" customFormat="false" ht="15" hidden="false" customHeight="false" outlineLevel="0" collapsed="false">
      <c r="A5020" s="526" t="n">
        <v>102604</v>
      </c>
      <c r="B5020" s="526" t="s">
        <v>9480</v>
      </c>
      <c r="C5020" s="526" t="s">
        <v>134</v>
      </c>
      <c r="D5020" s="527" t="n">
        <v>10.81</v>
      </c>
    </row>
    <row r="5021" customFormat="false" ht="15" hidden="false" customHeight="false" outlineLevel="0" collapsed="false">
      <c r="A5021" s="526" t="n">
        <v>102605</v>
      </c>
      <c r="B5021" s="526" t="s">
        <v>9481</v>
      </c>
      <c r="C5021" s="526" t="s">
        <v>134</v>
      </c>
      <c r="D5021" s="527" t="n">
        <v>306.6</v>
      </c>
    </row>
    <row r="5022" customFormat="false" ht="15" hidden="false" customHeight="false" outlineLevel="0" collapsed="false">
      <c r="A5022" s="526" t="n">
        <v>102606</v>
      </c>
      <c r="B5022" s="526" t="s">
        <v>9482</v>
      </c>
      <c r="C5022" s="526" t="s">
        <v>134</v>
      </c>
      <c r="D5022" s="527" t="n">
        <v>472.74</v>
      </c>
    </row>
    <row r="5023" customFormat="false" ht="15" hidden="false" customHeight="false" outlineLevel="0" collapsed="false">
      <c r="A5023" s="526" t="n">
        <v>102607</v>
      </c>
      <c r="B5023" s="526" t="s">
        <v>9483</v>
      </c>
      <c r="C5023" s="526" t="s">
        <v>134</v>
      </c>
      <c r="D5023" s="527" t="n">
        <v>505.94</v>
      </c>
    </row>
    <row r="5024" customFormat="false" ht="15" hidden="false" customHeight="false" outlineLevel="0" collapsed="false">
      <c r="A5024" s="526" t="n">
        <v>102608</v>
      </c>
      <c r="B5024" s="526" t="s">
        <v>9484</v>
      </c>
      <c r="C5024" s="526" t="s">
        <v>134</v>
      </c>
      <c r="D5024" s="528" t="n">
        <v>1161.01</v>
      </c>
    </row>
    <row r="5025" customFormat="false" ht="15" hidden="false" customHeight="false" outlineLevel="0" collapsed="false">
      <c r="A5025" s="526" t="n">
        <v>102609</v>
      </c>
      <c r="B5025" s="526" t="s">
        <v>9485</v>
      </c>
      <c r="C5025" s="526" t="s">
        <v>134</v>
      </c>
      <c r="D5025" s="528" t="n">
        <v>1318.86</v>
      </c>
    </row>
    <row r="5026" customFormat="false" ht="15" hidden="false" customHeight="false" outlineLevel="0" collapsed="false">
      <c r="A5026" s="526" t="n">
        <v>102610</v>
      </c>
      <c r="B5026" s="526" t="s">
        <v>9486</v>
      </c>
      <c r="C5026" s="526" t="s">
        <v>134</v>
      </c>
      <c r="D5026" s="528" t="n">
        <v>2267.85</v>
      </c>
    </row>
    <row r="5027" customFormat="false" ht="15" hidden="false" customHeight="false" outlineLevel="0" collapsed="false">
      <c r="A5027" s="526" t="n">
        <v>102611</v>
      </c>
      <c r="B5027" s="526" t="s">
        <v>9487</v>
      </c>
      <c r="C5027" s="526" t="s">
        <v>134</v>
      </c>
      <c r="D5027" s="527" t="n">
        <v>509.94</v>
      </c>
    </row>
    <row r="5028" customFormat="false" ht="15" hidden="false" customHeight="false" outlineLevel="0" collapsed="false">
      <c r="A5028" s="526" t="n">
        <v>102612</v>
      </c>
      <c r="B5028" s="526" t="s">
        <v>9488</v>
      </c>
      <c r="C5028" s="526" t="s">
        <v>134</v>
      </c>
      <c r="D5028" s="527" t="n">
        <v>732.46</v>
      </c>
    </row>
    <row r="5029" customFormat="false" ht="15" hidden="false" customHeight="false" outlineLevel="0" collapsed="false">
      <c r="A5029" s="526" t="n">
        <v>102613</v>
      </c>
      <c r="B5029" s="526" t="s">
        <v>9489</v>
      </c>
      <c r="C5029" s="526" t="s">
        <v>134</v>
      </c>
      <c r="D5029" s="527" t="n">
        <v>709.75</v>
      </c>
    </row>
    <row r="5030" customFormat="false" ht="15" hidden="false" customHeight="false" outlineLevel="0" collapsed="false">
      <c r="A5030" s="526" t="n">
        <v>102614</v>
      </c>
      <c r="B5030" s="526" t="s">
        <v>9490</v>
      </c>
      <c r="C5030" s="526" t="s">
        <v>134</v>
      </c>
      <c r="D5030" s="528" t="n">
        <v>1091.67</v>
      </c>
    </row>
    <row r="5031" customFormat="false" ht="15" hidden="false" customHeight="false" outlineLevel="0" collapsed="false">
      <c r="A5031" s="526" t="n">
        <v>102615</v>
      </c>
      <c r="B5031" s="526" t="s">
        <v>9491</v>
      </c>
      <c r="C5031" s="526" t="s">
        <v>134</v>
      </c>
      <c r="D5031" s="528" t="n">
        <v>1370.06</v>
      </c>
    </row>
    <row r="5032" customFormat="false" ht="15" hidden="false" customHeight="false" outlineLevel="0" collapsed="false">
      <c r="A5032" s="526" t="n">
        <v>102616</v>
      </c>
      <c r="B5032" s="526" t="s">
        <v>9492</v>
      </c>
      <c r="C5032" s="526" t="s">
        <v>134</v>
      </c>
      <c r="D5032" s="528" t="n">
        <v>2028.49</v>
      </c>
    </row>
    <row r="5033" customFormat="false" ht="15" hidden="false" customHeight="false" outlineLevel="0" collapsed="false">
      <c r="A5033" s="526" t="n">
        <v>102617</v>
      </c>
      <c r="B5033" s="526" t="s">
        <v>9493</v>
      </c>
      <c r="C5033" s="526" t="s">
        <v>134</v>
      </c>
      <c r="D5033" s="528" t="n">
        <v>3654.23</v>
      </c>
    </row>
    <row r="5034" customFormat="false" ht="15" hidden="false" customHeight="false" outlineLevel="0" collapsed="false">
      <c r="A5034" s="526" t="n">
        <v>102618</v>
      </c>
      <c r="B5034" s="526" t="s">
        <v>9494</v>
      </c>
      <c r="C5034" s="526" t="s">
        <v>134</v>
      </c>
      <c r="D5034" s="528" t="n">
        <v>4416.21</v>
      </c>
    </row>
    <row r="5035" customFormat="false" ht="15" hidden="false" customHeight="false" outlineLevel="0" collapsed="false">
      <c r="A5035" s="526" t="n">
        <v>102619</v>
      </c>
      <c r="B5035" s="526" t="s">
        <v>9495</v>
      </c>
      <c r="C5035" s="526" t="s">
        <v>134</v>
      </c>
      <c r="D5035" s="528" t="n">
        <v>5962.14</v>
      </c>
    </row>
    <row r="5036" customFormat="false" ht="15" hidden="false" customHeight="false" outlineLevel="0" collapsed="false">
      <c r="A5036" s="526" t="n">
        <v>102620</v>
      </c>
      <c r="B5036" s="526" t="s">
        <v>9496</v>
      </c>
      <c r="C5036" s="526" t="s">
        <v>134</v>
      </c>
      <c r="D5036" s="528" t="n">
        <v>8706.49</v>
      </c>
    </row>
    <row r="5037" customFormat="false" ht="15" hidden="false" customHeight="false" outlineLevel="0" collapsed="false">
      <c r="A5037" s="526" t="n">
        <v>102621</v>
      </c>
      <c r="B5037" s="526" t="s">
        <v>9497</v>
      </c>
      <c r="C5037" s="526" t="s">
        <v>134</v>
      </c>
      <c r="D5037" s="528" t="n">
        <v>13435.73</v>
      </c>
    </row>
    <row r="5038" customFormat="false" ht="15" hidden="false" customHeight="false" outlineLevel="0" collapsed="false">
      <c r="A5038" s="526" t="n">
        <v>102622</v>
      </c>
      <c r="B5038" s="526" t="s">
        <v>9498</v>
      </c>
      <c r="C5038" s="526" t="s">
        <v>134</v>
      </c>
      <c r="D5038" s="527" t="n">
        <v>725.63</v>
      </c>
    </row>
    <row r="5039" customFormat="false" ht="15" hidden="false" customHeight="false" outlineLevel="0" collapsed="false">
      <c r="A5039" s="526" t="n">
        <v>102623</v>
      </c>
      <c r="B5039" s="526" t="s">
        <v>9499</v>
      </c>
      <c r="C5039" s="526" t="s">
        <v>134</v>
      </c>
      <c r="D5039" s="527" t="n">
        <v>986.5</v>
      </c>
    </row>
    <row r="5040" customFormat="false" ht="15" hidden="false" customHeight="false" outlineLevel="0" collapsed="false">
      <c r="A5040" s="526" t="n">
        <v>89482</v>
      </c>
      <c r="B5040" s="526" t="s">
        <v>9500</v>
      </c>
      <c r="C5040" s="526" t="s">
        <v>134</v>
      </c>
      <c r="D5040" s="527" t="n">
        <v>46.75</v>
      </c>
    </row>
    <row r="5041" customFormat="false" ht="15" hidden="false" customHeight="false" outlineLevel="0" collapsed="false">
      <c r="A5041" s="526" t="n">
        <v>89491</v>
      </c>
      <c r="B5041" s="526" t="s">
        <v>9501</v>
      </c>
      <c r="C5041" s="526" t="s">
        <v>134</v>
      </c>
      <c r="D5041" s="527" t="n">
        <v>121.5</v>
      </c>
    </row>
    <row r="5042" customFormat="false" ht="15" hidden="false" customHeight="false" outlineLevel="0" collapsed="false">
      <c r="A5042" s="526" t="n">
        <v>89495</v>
      </c>
      <c r="B5042" s="526" t="s">
        <v>9502</v>
      </c>
      <c r="C5042" s="526" t="s">
        <v>134</v>
      </c>
      <c r="D5042" s="527" t="n">
        <v>21.82</v>
      </c>
    </row>
    <row r="5043" customFormat="false" ht="15" hidden="false" customHeight="false" outlineLevel="0" collapsed="false">
      <c r="A5043" s="526" t="n">
        <v>89707</v>
      </c>
      <c r="B5043" s="526" t="s">
        <v>9503</v>
      </c>
      <c r="C5043" s="526" t="s">
        <v>134</v>
      </c>
      <c r="D5043" s="527" t="n">
        <v>55.11</v>
      </c>
    </row>
    <row r="5044" customFormat="false" ht="15" hidden="false" customHeight="false" outlineLevel="0" collapsed="false">
      <c r="A5044" s="526" t="n">
        <v>89708</v>
      </c>
      <c r="B5044" s="526" t="s">
        <v>9504</v>
      </c>
      <c r="C5044" s="526" t="s">
        <v>134</v>
      </c>
      <c r="D5044" s="527" t="n">
        <v>124.48</v>
      </c>
    </row>
    <row r="5045" customFormat="false" ht="15" hidden="false" customHeight="false" outlineLevel="0" collapsed="false">
      <c r="A5045" s="526" t="n">
        <v>89709</v>
      </c>
      <c r="B5045" s="526" t="s">
        <v>534</v>
      </c>
      <c r="C5045" s="526" t="s">
        <v>134</v>
      </c>
      <c r="D5045" s="527" t="n">
        <v>24.33</v>
      </c>
    </row>
    <row r="5046" customFormat="false" ht="15" hidden="false" customHeight="false" outlineLevel="0" collapsed="false">
      <c r="A5046" s="526" t="n">
        <v>89710</v>
      </c>
      <c r="B5046" s="526" t="s">
        <v>9505</v>
      </c>
      <c r="C5046" s="526" t="s">
        <v>134</v>
      </c>
      <c r="D5046" s="527" t="n">
        <v>20.94</v>
      </c>
    </row>
    <row r="5047" customFormat="false" ht="15" hidden="false" customHeight="false" outlineLevel="0" collapsed="false">
      <c r="A5047" s="526" t="n">
        <v>104326</v>
      </c>
      <c r="B5047" s="526" t="s">
        <v>9506</v>
      </c>
      <c r="C5047" s="526" t="s">
        <v>134</v>
      </c>
      <c r="D5047" s="527" t="n">
        <v>23.04</v>
      </c>
    </row>
    <row r="5048" customFormat="false" ht="15" hidden="false" customHeight="false" outlineLevel="0" collapsed="false">
      <c r="A5048" s="526" t="n">
        <v>104327</v>
      </c>
      <c r="B5048" s="526" t="s">
        <v>9507</v>
      </c>
      <c r="C5048" s="526" t="s">
        <v>134</v>
      </c>
      <c r="D5048" s="527" t="n">
        <v>21.8</v>
      </c>
    </row>
    <row r="5049" customFormat="false" ht="15" hidden="false" customHeight="false" outlineLevel="0" collapsed="false">
      <c r="A5049" s="526" t="n">
        <v>104328</v>
      </c>
      <c r="B5049" s="526" t="s">
        <v>9508</v>
      </c>
      <c r="C5049" s="526" t="s">
        <v>134</v>
      </c>
      <c r="D5049" s="527" t="n">
        <v>83.63</v>
      </c>
    </row>
    <row r="5050" customFormat="false" ht="15" hidden="false" customHeight="false" outlineLevel="0" collapsed="false">
      <c r="A5050" s="526" t="n">
        <v>104329</v>
      </c>
      <c r="B5050" s="526" t="s">
        <v>9509</v>
      </c>
      <c r="C5050" s="526" t="s">
        <v>134</v>
      </c>
      <c r="D5050" s="527" t="n">
        <v>95.72</v>
      </c>
    </row>
    <row r="5051" customFormat="false" ht="15" hidden="false" customHeight="false" outlineLevel="0" collapsed="false">
      <c r="A5051" s="526" t="n">
        <v>86872</v>
      </c>
      <c r="B5051" s="526" t="s">
        <v>9510</v>
      </c>
      <c r="C5051" s="526" t="s">
        <v>134</v>
      </c>
      <c r="D5051" s="527" t="n">
        <v>727.57</v>
      </c>
    </row>
    <row r="5052" customFormat="false" ht="15" hidden="false" customHeight="false" outlineLevel="0" collapsed="false">
      <c r="A5052" s="526" t="n">
        <v>86874</v>
      </c>
      <c r="B5052" s="526" t="s">
        <v>9511</v>
      </c>
      <c r="C5052" s="526" t="s">
        <v>134</v>
      </c>
      <c r="D5052" s="527" t="n">
        <v>509.74</v>
      </c>
    </row>
    <row r="5053" customFormat="false" ht="15" hidden="false" customHeight="false" outlineLevel="0" collapsed="false">
      <c r="A5053" s="526" t="n">
        <v>86875</v>
      </c>
      <c r="B5053" s="526" t="s">
        <v>9512</v>
      </c>
      <c r="C5053" s="526" t="s">
        <v>134</v>
      </c>
      <c r="D5053" s="527" t="n">
        <v>571.55</v>
      </c>
    </row>
    <row r="5054" customFormat="false" ht="15" hidden="false" customHeight="false" outlineLevel="0" collapsed="false">
      <c r="A5054" s="526" t="n">
        <v>86876</v>
      </c>
      <c r="B5054" s="526" t="s">
        <v>9513</v>
      </c>
      <c r="C5054" s="526" t="s">
        <v>134</v>
      </c>
      <c r="D5054" s="527" t="n">
        <v>325.94</v>
      </c>
    </row>
    <row r="5055" customFormat="false" ht="15" hidden="false" customHeight="false" outlineLevel="0" collapsed="false">
      <c r="A5055" s="526" t="n">
        <v>86877</v>
      </c>
      <c r="B5055" s="526" t="s">
        <v>9514</v>
      </c>
      <c r="C5055" s="526" t="s">
        <v>134</v>
      </c>
      <c r="D5055" s="527" t="n">
        <v>56.9</v>
      </c>
    </row>
    <row r="5056" customFormat="false" ht="15" hidden="false" customHeight="false" outlineLevel="0" collapsed="false">
      <c r="A5056" s="526" t="n">
        <v>86878</v>
      </c>
      <c r="B5056" s="526" t="s">
        <v>9515</v>
      </c>
      <c r="C5056" s="526" t="s">
        <v>134</v>
      </c>
      <c r="D5056" s="527" t="n">
        <v>61.27</v>
      </c>
    </row>
    <row r="5057" customFormat="false" ht="15" hidden="false" customHeight="false" outlineLevel="0" collapsed="false">
      <c r="A5057" s="526" t="n">
        <v>86879</v>
      </c>
      <c r="B5057" s="526" t="s">
        <v>9516</v>
      </c>
      <c r="C5057" s="526" t="s">
        <v>134</v>
      </c>
      <c r="D5057" s="527" t="n">
        <v>9.31</v>
      </c>
    </row>
    <row r="5058" customFormat="false" ht="15" hidden="false" customHeight="false" outlineLevel="0" collapsed="false">
      <c r="A5058" s="526" t="n">
        <v>86880</v>
      </c>
      <c r="B5058" s="526" t="s">
        <v>9517</v>
      </c>
      <c r="C5058" s="526" t="s">
        <v>134</v>
      </c>
      <c r="D5058" s="527" t="n">
        <v>25.55</v>
      </c>
    </row>
    <row r="5059" customFormat="false" ht="15" hidden="false" customHeight="false" outlineLevel="0" collapsed="false">
      <c r="A5059" s="526" t="n">
        <v>86881</v>
      </c>
      <c r="B5059" s="526" t="s">
        <v>9518</v>
      </c>
      <c r="C5059" s="526" t="s">
        <v>134</v>
      </c>
      <c r="D5059" s="527" t="n">
        <v>171.42</v>
      </c>
    </row>
    <row r="5060" customFormat="false" ht="15" hidden="false" customHeight="false" outlineLevel="0" collapsed="false">
      <c r="A5060" s="526" t="n">
        <v>86882</v>
      </c>
      <c r="B5060" s="526" t="s">
        <v>9519</v>
      </c>
      <c r="C5060" s="526" t="s">
        <v>134</v>
      </c>
      <c r="D5060" s="527" t="n">
        <v>21.62</v>
      </c>
    </row>
    <row r="5061" customFormat="false" ht="15" hidden="false" customHeight="false" outlineLevel="0" collapsed="false">
      <c r="A5061" s="526" t="n">
        <v>86883</v>
      </c>
      <c r="B5061" s="526" t="s">
        <v>9520</v>
      </c>
      <c r="C5061" s="526" t="s">
        <v>134</v>
      </c>
      <c r="D5061" s="527" t="n">
        <v>11.74</v>
      </c>
    </row>
    <row r="5062" customFormat="false" ht="15" hidden="false" customHeight="false" outlineLevel="0" collapsed="false">
      <c r="A5062" s="526" t="n">
        <v>86884</v>
      </c>
      <c r="B5062" s="526" t="s">
        <v>9521</v>
      </c>
      <c r="C5062" s="526" t="s">
        <v>134</v>
      </c>
      <c r="D5062" s="527" t="n">
        <v>10.36</v>
      </c>
    </row>
    <row r="5063" customFormat="false" ht="15" hidden="false" customHeight="false" outlineLevel="0" collapsed="false">
      <c r="A5063" s="526" t="n">
        <v>86885</v>
      </c>
      <c r="B5063" s="526" t="s">
        <v>9522</v>
      </c>
      <c r="C5063" s="526" t="s">
        <v>134</v>
      </c>
      <c r="D5063" s="527" t="n">
        <v>11.77</v>
      </c>
    </row>
    <row r="5064" customFormat="false" ht="15" hidden="false" customHeight="false" outlineLevel="0" collapsed="false">
      <c r="A5064" s="526" t="n">
        <v>86886</v>
      </c>
      <c r="B5064" s="526" t="s">
        <v>9523</v>
      </c>
      <c r="C5064" s="526" t="s">
        <v>134</v>
      </c>
      <c r="D5064" s="527" t="n">
        <v>42.24</v>
      </c>
    </row>
    <row r="5065" customFormat="false" ht="15" hidden="false" customHeight="false" outlineLevel="0" collapsed="false">
      <c r="A5065" s="526" t="n">
        <v>86887</v>
      </c>
      <c r="B5065" s="526" t="s">
        <v>9524</v>
      </c>
      <c r="C5065" s="526" t="s">
        <v>134</v>
      </c>
      <c r="D5065" s="527" t="n">
        <v>45.77</v>
      </c>
    </row>
    <row r="5066" customFormat="false" ht="15" hidden="false" customHeight="false" outlineLevel="0" collapsed="false">
      <c r="A5066" s="526" t="n">
        <v>86888</v>
      </c>
      <c r="B5066" s="526" t="s">
        <v>9525</v>
      </c>
      <c r="C5066" s="526" t="s">
        <v>134</v>
      </c>
      <c r="D5066" s="527" t="n">
        <v>495.47</v>
      </c>
    </row>
    <row r="5067" customFormat="false" ht="15" hidden="false" customHeight="false" outlineLevel="0" collapsed="false">
      <c r="A5067" s="526" t="n">
        <v>86889</v>
      </c>
      <c r="B5067" s="526" t="s">
        <v>481</v>
      </c>
      <c r="C5067" s="526" t="s">
        <v>134</v>
      </c>
      <c r="D5067" s="527" t="n">
        <v>651.33</v>
      </c>
    </row>
    <row r="5068" customFormat="false" ht="15" hidden="false" customHeight="false" outlineLevel="0" collapsed="false">
      <c r="A5068" s="526" t="n">
        <v>86893</v>
      </c>
      <c r="B5068" s="526" t="s">
        <v>9526</v>
      </c>
      <c r="C5068" s="526" t="s">
        <v>134</v>
      </c>
      <c r="D5068" s="527" t="n">
        <v>493.46</v>
      </c>
    </row>
    <row r="5069" customFormat="false" ht="15" hidden="false" customHeight="false" outlineLevel="0" collapsed="false">
      <c r="A5069" s="526" t="n">
        <v>86894</v>
      </c>
      <c r="B5069" s="526" t="s">
        <v>9527</v>
      </c>
      <c r="C5069" s="526" t="s">
        <v>134</v>
      </c>
      <c r="D5069" s="527" t="n">
        <v>318.98</v>
      </c>
    </row>
    <row r="5070" customFormat="false" ht="15" hidden="false" customHeight="false" outlineLevel="0" collapsed="false">
      <c r="A5070" s="526" t="n">
        <v>86895</v>
      </c>
      <c r="B5070" s="526" t="s">
        <v>9528</v>
      </c>
      <c r="C5070" s="526" t="s">
        <v>134</v>
      </c>
      <c r="D5070" s="527" t="n">
        <v>324.36</v>
      </c>
    </row>
    <row r="5071" customFormat="false" ht="15" hidden="false" customHeight="false" outlineLevel="0" collapsed="false">
      <c r="A5071" s="526" t="n">
        <v>86899</v>
      </c>
      <c r="B5071" s="526" t="s">
        <v>9529</v>
      </c>
      <c r="C5071" s="526" t="s">
        <v>134</v>
      </c>
      <c r="D5071" s="527" t="n">
        <v>265.14</v>
      </c>
    </row>
    <row r="5072" customFormat="false" ht="15" hidden="false" customHeight="false" outlineLevel="0" collapsed="false">
      <c r="A5072" s="526" t="n">
        <v>86900</v>
      </c>
      <c r="B5072" s="526" t="s">
        <v>9530</v>
      </c>
      <c r="C5072" s="526" t="s">
        <v>134</v>
      </c>
      <c r="D5072" s="527" t="n">
        <v>217.07</v>
      </c>
    </row>
    <row r="5073" customFormat="false" ht="15" hidden="false" customHeight="false" outlineLevel="0" collapsed="false">
      <c r="A5073" s="526" t="n">
        <v>86901</v>
      </c>
      <c r="B5073" s="526" t="s">
        <v>292</v>
      </c>
      <c r="C5073" s="526" t="s">
        <v>134</v>
      </c>
      <c r="D5073" s="527" t="n">
        <v>146.97</v>
      </c>
    </row>
    <row r="5074" customFormat="false" ht="15" hidden="false" customHeight="false" outlineLevel="0" collapsed="false">
      <c r="A5074" s="526" t="n">
        <v>86902</v>
      </c>
      <c r="B5074" s="526" t="s">
        <v>9531</v>
      </c>
      <c r="C5074" s="526" t="s">
        <v>134</v>
      </c>
      <c r="D5074" s="527" t="n">
        <v>317.99</v>
      </c>
    </row>
    <row r="5075" customFormat="false" ht="15" hidden="false" customHeight="false" outlineLevel="0" collapsed="false">
      <c r="A5075" s="526" t="n">
        <v>86903</v>
      </c>
      <c r="B5075" s="526" t="s">
        <v>9532</v>
      </c>
      <c r="C5075" s="526" t="s">
        <v>134</v>
      </c>
      <c r="D5075" s="527" t="n">
        <v>358.28</v>
      </c>
    </row>
    <row r="5076" customFormat="false" ht="15" hidden="false" customHeight="false" outlineLevel="0" collapsed="false">
      <c r="A5076" s="526" t="n">
        <v>86904</v>
      </c>
      <c r="B5076" s="526" t="s">
        <v>9533</v>
      </c>
      <c r="C5076" s="526" t="s">
        <v>134</v>
      </c>
      <c r="D5076" s="527" t="n">
        <v>149.05</v>
      </c>
    </row>
    <row r="5077" customFormat="false" ht="15" hidden="false" customHeight="false" outlineLevel="0" collapsed="false">
      <c r="A5077" s="526" t="n">
        <v>86905</v>
      </c>
      <c r="B5077" s="526" t="s">
        <v>9534</v>
      </c>
      <c r="C5077" s="526" t="s">
        <v>134</v>
      </c>
      <c r="D5077" s="527" t="n">
        <v>373.14</v>
      </c>
    </row>
    <row r="5078" customFormat="false" ht="15" hidden="false" customHeight="false" outlineLevel="0" collapsed="false">
      <c r="A5078" s="526" t="n">
        <v>86906</v>
      </c>
      <c r="B5078" s="526" t="s">
        <v>9535</v>
      </c>
      <c r="C5078" s="526" t="s">
        <v>134</v>
      </c>
      <c r="D5078" s="527" t="n">
        <v>69.06</v>
      </c>
    </row>
    <row r="5079" customFormat="false" ht="15" hidden="false" customHeight="false" outlineLevel="0" collapsed="false">
      <c r="A5079" s="526" t="n">
        <v>86908</v>
      </c>
      <c r="B5079" s="526" t="s">
        <v>9536</v>
      </c>
      <c r="C5079" s="526" t="s">
        <v>134</v>
      </c>
      <c r="D5079" s="527" t="n">
        <v>446.04</v>
      </c>
    </row>
    <row r="5080" customFormat="false" ht="15" hidden="false" customHeight="false" outlineLevel="0" collapsed="false">
      <c r="A5080" s="526" t="n">
        <v>86909</v>
      </c>
      <c r="B5080" s="526" t="s">
        <v>9537</v>
      </c>
      <c r="C5080" s="526" t="s">
        <v>134</v>
      </c>
      <c r="D5080" s="527" t="n">
        <v>119.93</v>
      </c>
    </row>
    <row r="5081" customFormat="false" ht="15" hidden="false" customHeight="false" outlineLevel="0" collapsed="false">
      <c r="A5081" s="526" t="n">
        <v>86910</v>
      </c>
      <c r="B5081" s="526" t="s">
        <v>9538</v>
      </c>
      <c r="C5081" s="526" t="s">
        <v>134</v>
      </c>
      <c r="D5081" s="527" t="n">
        <v>117.95</v>
      </c>
    </row>
    <row r="5082" customFormat="false" ht="15" hidden="false" customHeight="false" outlineLevel="0" collapsed="false">
      <c r="A5082" s="526" t="n">
        <v>86911</v>
      </c>
      <c r="B5082" s="526" t="s">
        <v>9539</v>
      </c>
      <c r="C5082" s="526" t="s">
        <v>134</v>
      </c>
      <c r="D5082" s="527" t="n">
        <v>80.83</v>
      </c>
    </row>
    <row r="5083" customFormat="false" ht="15" hidden="false" customHeight="false" outlineLevel="0" collapsed="false">
      <c r="A5083" s="526" t="n">
        <v>86913</v>
      </c>
      <c r="B5083" s="526" t="s">
        <v>9540</v>
      </c>
      <c r="C5083" s="526" t="s">
        <v>134</v>
      </c>
      <c r="D5083" s="527" t="n">
        <v>50.81</v>
      </c>
    </row>
    <row r="5084" customFormat="false" ht="15" hidden="false" customHeight="false" outlineLevel="0" collapsed="false">
      <c r="A5084" s="526" t="n">
        <v>86914</v>
      </c>
      <c r="B5084" s="526" t="s">
        <v>9541</v>
      </c>
      <c r="C5084" s="526" t="s">
        <v>134</v>
      </c>
      <c r="D5084" s="527" t="n">
        <v>90.81</v>
      </c>
    </row>
    <row r="5085" customFormat="false" ht="15" hidden="false" customHeight="false" outlineLevel="0" collapsed="false">
      <c r="A5085" s="526" t="n">
        <v>86915</v>
      </c>
      <c r="B5085" s="526" t="s">
        <v>9542</v>
      </c>
      <c r="C5085" s="526" t="s">
        <v>134</v>
      </c>
      <c r="D5085" s="527" t="n">
        <v>131.97</v>
      </c>
    </row>
    <row r="5086" customFormat="false" ht="15" hidden="false" customHeight="false" outlineLevel="0" collapsed="false">
      <c r="A5086" s="526" t="n">
        <v>86916</v>
      </c>
      <c r="B5086" s="526" t="s">
        <v>9543</v>
      </c>
      <c r="C5086" s="526" t="s">
        <v>134</v>
      </c>
      <c r="D5086" s="527" t="n">
        <v>22.07</v>
      </c>
    </row>
    <row r="5087" customFormat="false" ht="15" hidden="false" customHeight="false" outlineLevel="0" collapsed="false">
      <c r="A5087" s="526" t="n">
        <v>86919</v>
      </c>
      <c r="B5087" s="526" t="s">
        <v>9544</v>
      </c>
      <c r="C5087" s="526" t="s">
        <v>134</v>
      </c>
      <c r="D5087" s="527" t="n">
        <v>887.02</v>
      </c>
    </row>
    <row r="5088" customFormat="false" ht="15" hidden="false" customHeight="false" outlineLevel="0" collapsed="false">
      <c r="A5088" s="526" t="n">
        <v>86920</v>
      </c>
      <c r="B5088" s="526" t="s">
        <v>275</v>
      </c>
      <c r="C5088" s="526" t="s">
        <v>134</v>
      </c>
      <c r="D5088" s="527" t="n">
        <v>799.43</v>
      </c>
    </row>
    <row r="5089" customFormat="false" ht="15" hidden="false" customHeight="false" outlineLevel="0" collapsed="false">
      <c r="A5089" s="526" t="n">
        <v>86921</v>
      </c>
      <c r="B5089" s="526" t="s">
        <v>9545</v>
      </c>
      <c r="C5089" s="526" t="s">
        <v>134</v>
      </c>
      <c r="D5089" s="527" t="n">
        <v>770.69</v>
      </c>
    </row>
    <row r="5090" customFormat="false" ht="15" hidden="false" customHeight="false" outlineLevel="0" collapsed="false">
      <c r="A5090" s="526" t="n">
        <v>86922</v>
      </c>
      <c r="B5090" s="526" t="s">
        <v>9546</v>
      </c>
      <c r="C5090" s="526" t="s">
        <v>134</v>
      </c>
      <c r="D5090" s="527" t="n">
        <v>828.87</v>
      </c>
    </row>
    <row r="5091" customFormat="false" ht="15" hidden="false" customHeight="false" outlineLevel="0" collapsed="false">
      <c r="A5091" s="526" t="n">
        <v>86923</v>
      </c>
      <c r="B5091" s="526" t="s">
        <v>9547</v>
      </c>
      <c r="C5091" s="526" t="s">
        <v>134</v>
      </c>
      <c r="D5091" s="527" t="n">
        <v>591.48</v>
      </c>
    </row>
    <row r="5092" customFormat="false" ht="15" hidden="false" customHeight="false" outlineLevel="0" collapsed="false">
      <c r="A5092" s="526" t="n">
        <v>86924</v>
      </c>
      <c r="B5092" s="526" t="s">
        <v>9548</v>
      </c>
      <c r="C5092" s="526" t="s">
        <v>134</v>
      </c>
      <c r="D5092" s="527" t="n">
        <v>562.74</v>
      </c>
    </row>
    <row r="5093" customFormat="false" ht="15" hidden="false" customHeight="false" outlineLevel="0" collapsed="false">
      <c r="A5093" s="526" t="n">
        <v>86925</v>
      </c>
      <c r="B5093" s="526" t="s">
        <v>9549</v>
      </c>
      <c r="C5093" s="526" t="s">
        <v>134</v>
      </c>
      <c r="D5093" s="527" t="n">
        <v>643.41</v>
      </c>
    </row>
    <row r="5094" customFormat="false" ht="15" hidden="false" customHeight="false" outlineLevel="0" collapsed="false">
      <c r="A5094" s="526" t="n">
        <v>86926</v>
      </c>
      <c r="B5094" s="526" t="s">
        <v>9550</v>
      </c>
      <c r="C5094" s="526" t="s">
        <v>134</v>
      </c>
      <c r="D5094" s="527" t="n">
        <v>614.67</v>
      </c>
    </row>
    <row r="5095" customFormat="false" ht="15" hidden="false" customHeight="false" outlineLevel="0" collapsed="false">
      <c r="A5095" s="526" t="n">
        <v>86927</v>
      </c>
      <c r="B5095" s="526" t="s">
        <v>9551</v>
      </c>
      <c r="C5095" s="526" t="s">
        <v>134</v>
      </c>
      <c r="D5095" s="527" t="n">
        <v>407.68</v>
      </c>
    </row>
    <row r="5096" customFormat="false" ht="15" hidden="false" customHeight="false" outlineLevel="0" collapsed="false">
      <c r="A5096" s="526" t="n">
        <v>86928</v>
      </c>
      <c r="B5096" s="526" t="s">
        <v>9552</v>
      </c>
      <c r="C5096" s="526" t="s">
        <v>134</v>
      </c>
      <c r="D5096" s="527" t="n">
        <v>378.94</v>
      </c>
    </row>
    <row r="5097" customFormat="false" ht="15" hidden="false" customHeight="false" outlineLevel="0" collapsed="false">
      <c r="A5097" s="526" t="n">
        <v>86929</v>
      </c>
      <c r="B5097" s="526" t="s">
        <v>9553</v>
      </c>
      <c r="C5097" s="526" t="s">
        <v>134</v>
      </c>
      <c r="D5097" s="527" t="n">
        <v>397.8</v>
      </c>
    </row>
    <row r="5098" customFormat="false" ht="15" hidden="false" customHeight="false" outlineLevel="0" collapsed="false">
      <c r="A5098" s="526" t="n">
        <v>86930</v>
      </c>
      <c r="B5098" s="526" t="s">
        <v>9554</v>
      </c>
      <c r="C5098" s="526" t="s">
        <v>134</v>
      </c>
      <c r="D5098" s="527" t="n">
        <v>369.06</v>
      </c>
    </row>
    <row r="5099" customFormat="false" ht="15" hidden="false" customHeight="false" outlineLevel="0" collapsed="false">
      <c r="A5099" s="526" t="n">
        <v>86931</v>
      </c>
      <c r="B5099" s="526" t="s">
        <v>9555</v>
      </c>
      <c r="C5099" s="526" t="s">
        <v>134</v>
      </c>
      <c r="D5099" s="527" t="n">
        <v>507.24</v>
      </c>
    </row>
    <row r="5100" customFormat="false" ht="15" hidden="false" customHeight="false" outlineLevel="0" collapsed="false">
      <c r="A5100" s="526" t="n">
        <v>86932</v>
      </c>
      <c r="B5100" s="526" t="s">
        <v>9556</v>
      </c>
      <c r="C5100" s="526" t="s">
        <v>134</v>
      </c>
      <c r="D5100" s="527" t="n">
        <v>541.24</v>
      </c>
    </row>
    <row r="5101" customFormat="false" ht="15" hidden="false" customHeight="false" outlineLevel="0" collapsed="false">
      <c r="A5101" s="526" t="n">
        <v>86933</v>
      </c>
      <c r="B5101" s="526" t="s">
        <v>9557</v>
      </c>
      <c r="C5101" s="526" t="s">
        <v>134</v>
      </c>
      <c r="D5101" s="527" t="n">
        <v>446.98</v>
      </c>
    </row>
    <row r="5102" customFormat="false" ht="15" hidden="false" customHeight="false" outlineLevel="0" collapsed="false">
      <c r="A5102" s="526" t="n">
        <v>86934</v>
      </c>
      <c r="B5102" s="526" t="s">
        <v>9558</v>
      </c>
      <c r="C5102" s="526" t="s">
        <v>134</v>
      </c>
      <c r="D5102" s="527" t="n">
        <v>437.1</v>
      </c>
    </row>
    <row r="5103" customFormat="false" ht="15" hidden="false" customHeight="false" outlineLevel="0" collapsed="false">
      <c r="A5103" s="526" t="n">
        <v>86935</v>
      </c>
      <c r="B5103" s="526" t="s">
        <v>9559</v>
      </c>
      <c r="C5103" s="526" t="s">
        <v>134</v>
      </c>
      <c r="D5103" s="527" t="n">
        <v>290.08</v>
      </c>
    </row>
    <row r="5104" customFormat="false" ht="15" hidden="false" customHeight="false" outlineLevel="0" collapsed="false">
      <c r="A5104" s="526" t="n">
        <v>86936</v>
      </c>
      <c r="B5104" s="526" t="s">
        <v>9560</v>
      </c>
      <c r="C5104" s="526" t="s">
        <v>134</v>
      </c>
      <c r="D5104" s="527" t="n">
        <v>449.76</v>
      </c>
    </row>
    <row r="5105" customFormat="false" ht="15" hidden="false" customHeight="false" outlineLevel="0" collapsed="false">
      <c r="A5105" s="526" t="n">
        <v>86937</v>
      </c>
      <c r="B5105" s="526" t="s">
        <v>585</v>
      </c>
      <c r="C5105" s="526" t="s">
        <v>134</v>
      </c>
      <c r="D5105" s="527" t="n">
        <v>215.61</v>
      </c>
    </row>
    <row r="5106" customFormat="false" ht="15" hidden="false" customHeight="false" outlineLevel="0" collapsed="false">
      <c r="A5106" s="526" t="n">
        <v>86938</v>
      </c>
      <c r="B5106" s="526" t="s">
        <v>9561</v>
      </c>
      <c r="C5106" s="526" t="s">
        <v>134</v>
      </c>
      <c r="D5106" s="527" t="n">
        <v>375.29</v>
      </c>
    </row>
    <row r="5107" customFormat="false" ht="15" hidden="false" customHeight="false" outlineLevel="0" collapsed="false">
      <c r="A5107" s="526" t="n">
        <v>86939</v>
      </c>
      <c r="B5107" s="526" t="s">
        <v>9562</v>
      </c>
      <c r="C5107" s="526" t="s">
        <v>134</v>
      </c>
      <c r="D5107" s="527" t="n">
        <v>418.46</v>
      </c>
    </row>
    <row r="5108" customFormat="false" ht="15" hidden="false" customHeight="false" outlineLevel="0" collapsed="false">
      <c r="A5108" s="526" t="n">
        <v>86940</v>
      </c>
      <c r="B5108" s="526" t="s">
        <v>9563</v>
      </c>
      <c r="C5108" s="526" t="s">
        <v>134</v>
      </c>
      <c r="D5108" s="528" t="n">
        <v>1051.28</v>
      </c>
    </row>
    <row r="5109" customFormat="false" ht="15" hidden="false" customHeight="false" outlineLevel="0" collapsed="false">
      <c r="A5109" s="526" t="n">
        <v>86941</v>
      </c>
      <c r="B5109" s="526" t="s">
        <v>9564</v>
      </c>
      <c r="C5109" s="526" t="s">
        <v>134</v>
      </c>
      <c r="D5109" s="527" t="n">
        <v>764.34</v>
      </c>
    </row>
    <row r="5110" customFormat="false" ht="15" hidden="false" customHeight="false" outlineLevel="0" collapsed="false">
      <c r="A5110" s="526" t="n">
        <v>86942</v>
      </c>
      <c r="B5110" s="526" t="s">
        <v>380</v>
      </c>
      <c r="C5110" s="526" t="s">
        <v>134</v>
      </c>
      <c r="D5110" s="527" t="n">
        <v>259.4</v>
      </c>
    </row>
    <row r="5111" customFormat="false" ht="15" hidden="false" customHeight="false" outlineLevel="0" collapsed="false">
      <c r="A5111" s="526" t="n">
        <v>86943</v>
      </c>
      <c r="B5111" s="526" t="s">
        <v>9565</v>
      </c>
      <c r="C5111" s="526" t="s">
        <v>134</v>
      </c>
      <c r="D5111" s="527" t="n">
        <v>249.52</v>
      </c>
    </row>
    <row r="5112" customFormat="false" ht="15" hidden="false" customHeight="false" outlineLevel="0" collapsed="false">
      <c r="A5112" s="526" t="n">
        <v>86947</v>
      </c>
      <c r="B5112" s="526" t="s">
        <v>9566</v>
      </c>
      <c r="C5112" s="526" t="s">
        <v>134</v>
      </c>
      <c r="D5112" s="528" t="n">
        <v>1105.11</v>
      </c>
    </row>
    <row r="5113" customFormat="false" ht="15" hidden="false" customHeight="false" outlineLevel="0" collapsed="false">
      <c r="A5113" s="526" t="n">
        <v>93396</v>
      </c>
      <c r="B5113" s="526" t="s">
        <v>9567</v>
      </c>
      <c r="C5113" s="526" t="s">
        <v>134</v>
      </c>
      <c r="D5113" s="527" t="n">
        <v>619.39</v>
      </c>
    </row>
    <row r="5114" customFormat="false" ht="15" hidden="false" customHeight="false" outlineLevel="0" collapsed="false">
      <c r="A5114" s="526" t="n">
        <v>93441</v>
      </c>
      <c r="B5114" s="526" t="s">
        <v>9568</v>
      </c>
      <c r="C5114" s="526" t="s">
        <v>134</v>
      </c>
      <c r="D5114" s="528" t="n">
        <v>1032.6</v>
      </c>
    </row>
    <row r="5115" customFormat="false" ht="15" hidden="false" customHeight="false" outlineLevel="0" collapsed="false">
      <c r="A5115" s="526" t="n">
        <v>93442</v>
      </c>
      <c r="B5115" s="526" t="s">
        <v>9569</v>
      </c>
      <c r="C5115" s="526" t="s">
        <v>134</v>
      </c>
      <c r="D5115" s="528" t="n">
        <v>1073.51</v>
      </c>
    </row>
    <row r="5116" customFormat="false" ht="15" hidden="false" customHeight="false" outlineLevel="0" collapsed="false">
      <c r="A5116" s="526" t="n">
        <v>95469</v>
      </c>
      <c r="B5116" s="526" t="s">
        <v>9570</v>
      </c>
      <c r="C5116" s="526" t="s">
        <v>134</v>
      </c>
      <c r="D5116" s="527" t="n">
        <v>303.26</v>
      </c>
    </row>
    <row r="5117" customFormat="false" ht="15" hidden="false" customHeight="false" outlineLevel="0" collapsed="false">
      <c r="A5117" s="526" t="n">
        <v>95470</v>
      </c>
      <c r="B5117" s="526" t="s">
        <v>353</v>
      </c>
      <c r="C5117" s="526" t="s">
        <v>134</v>
      </c>
      <c r="D5117" s="527" t="n">
        <v>312.79</v>
      </c>
    </row>
    <row r="5118" customFormat="false" ht="15" hidden="false" customHeight="false" outlineLevel="0" collapsed="false">
      <c r="A5118" s="526" t="n">
        <v>95471</v>
      </c>
      <c r="B5118" s="526" t="s">
        <v>9571</v>
      </c>
      <c r="C5118" s="526" t="s">
        <v>134</v>
      </c>
      <c r="D5118" s="527" t="n">
        <v>776.57</v>
      </c>
    </row>
    <row r="5119" customFormat="false" ht="15" hidden="false" customHeight="false" outlineLevel="0" collapsed="false">
      <c r="A5119" s="526" t="n">
        <v>95472</v>
      </c>
      <c r="B5119" s="526" t="s">
        <v>306</v>
      </c>
      <c r="C5119" s="526" t="s">
        <v>134</v>
      </c>
      <c r="D5119" s="527" t="n">
        <v>786.1</v>
      </c>
    </row>
    <row r="5120" customFormat="false" ht="15" hidden="false" customHeight="false" outlineLevel="0" collapsed="false">
      <c r="A5120" s="526" t="n">
        <v>95542</v>
      </c>
      <c r="B5120" s="526" t="s">
        <v>9572</v>
      </c>
      <c r="C5120" s="526" t="s">
        <v>134</v>
      </c>
      <c r="D5120" s="527" t="n">
        <v>53.69</v>
      </c>
    </row>
    <row r="5121" customFormat="false" ht="15" hidden="false" customHeight="false" outlineLevel="0" collapsed="false">
      <c r="A5121" s="526" t="n">
        <v>95543</v>
      </c>
      <c r="B5121" s="526" t="s">
        <v>9573</v>
      </c>
      <c r="C5121" s="526" t="s">
        <v>134</v>
      </c>
      <c r="D5121" s="527" t="n">
        <v>88.11</v>
      </c>
    </row>
    <row r="5122" customFormat="false" ht="15" hidden="false" customHeight="false" outlineLevel="0" collapsed="false">
      <c r="A5122" s="526" t="n">
        <v>95544</v>
      </c>
      <c r="B5122" s="526" t="s">
        <v>9574</v>
      </c>
      <c r="C5122" s="526" t="s">
        <v>134</v>
      </c>
      <c r="D5122" s="527" t="n">
        <v>67.14</v>
      </c>
    </row>
    <row r="5123" customFormat="false" ht="15" hidden="false" customHeight="false" outlineLevel="0" collapsed="false">
      <c r="A5123" s="526" t="n">
        <v>95545</v>
      </c>
      <c r="B5123" s="526" t="s">
        <v>9575</v>
      </c>
      <c r="C5123" s="526" t="s">
        <v>134</v>
      </c>
      <c r="D5123" s="527" t="n">
        <v>65.71</v>
      </c>
    </row>
    <row r="5124" customFormat="false" ht="15" hidden="false" customHeight="false" outlineLevel="0" collapsed="false">
      <c r="A5124" s="526" t="n">
        <v>95546</v>
      </c>
      <c r="B5124" s="526" t="s">
        <v>9576</v>
      </c>
      <c r="C5124" s="526" t="s">
        <v>134</v>
      </c>
      <c r="D5124" s="527" t="n">
        <v>207.44</v>
      </c>
    </row>
    <row r="5125" customFormat="false" ht="15" hidden="false" customHeight="false" outlineLevel="0" collapsed="false">
      <c r="A5125" s="526" t="n">
        <v>95547</v>
      </c>
      <c r="B5125" s="526" t="s">
        <v>698</v>
      </c>
      <c r="C5125" s="526" t="s">
        <v>134</v>
      </c>
      <c r="D5125" s="527" t="n">
        <v>46.57</v>
      </c>
    </row>
    <row r="5126" customFormat="false" ht="15" hidden="false" customHeight="false" outlineLevel="0" collapsed="false">
      <c r="A5126" s="526" t="n">
        <v>100848</v>
      </c>
      <c r="B5126" s="526" t="s">
        <v>243</v>
      </c>
      <c r="C5126" s="526" t="s">
        <v>134</v>
      </c>
      <c r="D5126" s="527" t="n">
        <v>559.42</v>
      </c>
    </row>
    <row r="5127" customFormat="false" ht="15" hidden="false" customHeight="false" outlineLevel="0" collapsed="false">
      <c r="A5127" s="526" t="n">
        <v>100849</v>
      </c>
      <c r="B5127" s="526" t="s">
        <v>505</v>
      </c>
      <c r="C5127" s="526" t="s">
        <v>134</v>
      </c>
      <c r="D5127" s="527" t="n">
        <v>54.88</v>
      </c>
    </row>
    <row r="5128" customFormat="false" ht="15" hidden="false" customHeight="false" outlineLevel="0" collapsed="false">
      <c r="A5128" s="526" t="n">
        <v>100851</v>
      </c>
      <c r="B5128" s="526" t="s">
        <v>387</v>
      </c>
      <c r="C5128" s="526" t="s">
        <v>134</v>
      </c>
      <c r="D5128" s="527" t="n">
        <v>111.23</v>
      </c>
    </row>
    <row r="5129" customFormat="false" ht="15" hidden="false" customHeight="false" outlineLevel="0" collapsed="false">
      <c r="A5129" s="526" t="n">
        <v>100852</v>
      </c>
      <c r="B5129" s="526" t="s">
        <v>9577</v>
      </c>
      <c r="C5129" s="526" t="s">
        <v>134</v>
      </c>
      <c r="D5129" s="527" t="n">
        <v>237.83</v>
      </c>
    </row>
    <row r="5130" customFormat="false" ht="15" hidden="false" customHeight="false" outlineLevel="0" collapsed="false">
      <c r="A5130" s="526" t="n">
        <v>100853</v>
      </c>
      <c r="B5130" s="526" t="s">
        <v>9578</v>
      </c>
      <c r="C5130" s="526" t="s">
        <v>134</v>
      </c>
      <c r="D5130" s="527" t="n">
        <v>317.27</v>
      </c>
    </row>
    <row r="5131" customFormat="false" ht="15" hidden="false" customHeight="false" outlineLevel="0" collapsed="false">
      <c r="A5131" s="526" t="n">
        <v>100854</v>
      </c>
      <c r="B5131" s="526" t="s">
        <v>9579</v>
      </c>
      <c r="C5131" s="526" t="s">
        <v>134</v>
      </c>
      <c r="D5131" s="528" t="n">
        <v>1649.54</v>
      </c>
    </row>
    <row r="5132" customFormat="false" ht="15" hidden="false" customHeight="false" outlineLevel="0" collapsed="false">
      <c r="A5132" s="526" t="n">
        <v>100856</v>
      </c>
      <c r="B5132" s="526" t="s">
        <v>9580</v>
      </c>
      <c r="C5132" s="526" t="s">
        <v>134</v>
      </c>
      <c r="D5132" s="527" t="n">
        <v>35.14</v>
      </c>
    </row>
    <row r="5133" customFormat="false" ht="15" hidden="false" customHeight="false" outlineLevel="0" collapsed="false">
      <c r="A5133" s="526" t="n">
        <v>100857</v>
      </c>
      <c r="B5133" s="526" t="s">
        <v>9581</v>
      </c>
      <c r="C5133" s="526" t="s">
        <v>134</v>
      </c>
      <c r="D5133" s="527" t="n">
        <v>483.8</v>
      </c>
    </row>
    <row r="5134" customFormat="false" ht="15" hidden="false" customHeight="false" outlineLevel="0" collapsed="false">
      <c r="A5134" s="526" t="n">
        <v>100858</v>
      </c>
      <c r="B5134" s="526" t="s">
        <v>9582</v>
      </c>
      <c r="C5134" s="526" t="s">
        <v>134</v>
      </c>
      <c r="D5134" s="527" t="n">
        <v>715.7</v>
      </c>
    </row>
    <row r="5135" customFormat="false" ht="15" hidden="false" customHeight="false" outlineLevel="0" collapsed="false">
      <c r="A5135" s="526" t="n">
        <v>100859</v>
      </c>
      <c r="B5135" s="526" t="s">
        <v>9583</v>
      </c>
      <c r="C5135" s="526" t="s">
        <v>134</v>
      </c>
      <c r="D5135" s="528" t="n">
        <v>1020.06</v>
      </c>
    </row>
    <row r="5136" customFormat="false" ht="15" hidden="false" customHeight="false" outlineLevel="0" collapsed="false">
      <c r="A5136" s="526" t="n">
        <v>100860</v>
      </c>
      <c r="B5136" s="526" t="s">
        <v>9584</v>
      </c>
      <c r="C5136" s="526" t="s">
        <v>134</v>
      </c>
      <c r="D5136" s="527" t="n">
        <v>108.87</v>
      </c>
    </row>
    <row r="5137" customFormat="false" ht="15" hidden="false" customHeight="false" outlineLevel="0" collapsed="false">
      <c r="A5137" s="526" t="n">
        <v>100861</v>
      </c>
      <c r="B5137" s="526" t="s">
        <v>9585</v>
      </c>
      <c r="C5137" s="526" t="s">
        <v>134</v>
      </c>
      <c r="D5137" s="527" t="n">
        <v>36.6</v>
      </c>
    </row>
    <row r="5138" customFormat="false" ht="15" hidden="false" customHeight="false" outlineLevel="0" collapsed="false">
      <c r="A5138" s="526" t="n">
        <v>100862</v>
      </c>
      <c r="B5138" s="526" t="s">
        <v>9586</v>
      </c>
      <c r="C5138" s="526" t="s">
        <v>134</v>
      </c>
      <c r="D5138" s="527" t="n">
        <v>40.21</v>
      </c>
    </row>
    <row r="5139" customFormat="false" ht="15" hidden="false" customHeight="false" outlineLevel="0" collapsed="false">
      <c r="A5139" s="526" t="n">
        <v>100863</v>
      </c>
      <c r="B5139" s="526" t="s">
        <v>9587</v>
      </c>
      <c r="C5139" s="526" t="s">
        <v>134</v>
      </c>
      <c r="D5139" s="527" t="n">
        <v>589.99</v>
      </c>
    </row>
    <row r="5140" customFormat="false" ht="15" hidden="false" customHeight="false" outlineLevel="0" collapsed="false">
      <c r="A5140" s="526" t="n">
        <v>100864</v>
      </c>
      <c r="B5140" s="526" t="s">
        <v>9588</v>
      </c>
      <c r="C5140" s="526" t="s">
        <v>134</v>
      </c>
      <c r="D5140" s="527" t="n">
        <v>645.47</v>
      </c>
    </row>
    <row r="5141" customFormat="false" ht="15" hidden="false" customHeight="false" outlineLevel="0" collapsed="false">
      <c r="A5141" s="526" t="n">
        <v>100865</v>
      </c>
      <c r="B5141" s="526" t="s">
        <v>9589</v>
      </c>
      <c r="C5141" s="526" t="s">
        <v>134</v>
      </c>
      <c r="D5141" s="527" t="n">
        <v>561.79</v>
      </c>
    </row>
    <row r="5142" customFormat="false" ht="15" hidden="false" customHeight="false" outlineLevel="0" collapsed="false">
      <c r="A5142" s="526" t="n">
        <v>100866</v>
      </c>
      <c r="B5142" s="526" t="s">
        <v>9590</v>
      </c>
      <c r="C5142" s="526" t="s">
        <v>134</v>
      </c>
      <c r="D5142" s="527" t="n">
        <v>308.25</v>
      </c>
    </row>
    <row r="5143" customFormat="false" ht="15" hidden="false" customHeight="false" outlineLevel="0" collapsed="false">
      <c r="A5143" s="526" t="n">
        <v>100867</v>
      </c>
      <c r="B5143" s="526" t="s">
        <v>540</v>
      </c>
      <c r="C5143" s="526" t="s">
        <v>134</v>
      </c>
      <c r="D5143" s="527" t="n">
        <v>326.55</v>
      </c>
    </row>
    <row r="5144" customFormat="false" ht="15" hidden="false" customHeight="false" outlineLevel="0" collapsed="false">
      <c r="A5144" s="526" t="n">
        <v>100868</v>
      </c>
      <c r="B5144" s="526" t="s">
        <v>474</v>
      </c>
      <c r="C5144" s="526" t="s">
        <v>134</v>
      </c>
      <c r="D5144" s="527" t="n">
        <v>338.72</v>
      </c>
    </row>
    <row r="5145" customFormat="false" ht="15" hidden="false" customHeight="false" outlineLevel="0" collapsed="false">
      <c r="A5145" s="526" t="n">
        <v>100869</v>
      </c>
      <c r="B5145" s="526" t="s">
        <v>9591</v>
      </c>
      <c r="C5145" s="526" t="s">
        <v>134</v>
      </c>
      <c r="D5145" s="527" t="n">
        <v>348.06</v>
      </c>
    </row>
    <row r="5146" customFormat="false" ht="15" hidden="false" customHeight="false" outlineLevel="0" collapsed="false">
      <c r="A5146" s="526" t="n">
        <v>100870</v>
      </c>
      <c r="B5146" s="526" t="s">
        <v>9592</v>
      </c>
      <c r="C5146" s="526" t="s">
        <v>134</v>
      </c>
      <c r="D5146" s="527" t="n">
        <v>316.16</v>
      </c>
    </row>
    <row r="5147" customFormat="false" ht="15" hidden="false" customHeight="false" outlineLevel="0" collapsed="false">
      <c r="A5147" s="526" t="n">
        <v>100871</v>
      </c>
      <c r="B5147" s="526" t="s">
        <v>9593</v>
      </c>
      <c r="C5147" s="526" t="s">
        <v>134</v>
      </c>
      <c r="D5147" s="527" t="n">
        <v>341.58</v>
      </c>
    </row>
    <row r="5148" customFormat="false" ht="15" hidden="false" customHeight="false" outlineLevel="0" collapsed="false">
      <c r="A5148" s="526" t="n">
        <v>100872</v>
      </c>
      <c r="B5148" s="526" t="s">
        <v>9594</v>
      </c>
      <c r="C5148" s="526" t="s">
        <v>134</v>
      </c>
      <c r="D5148" s="527" t="n">
        <v>357.81</v>
      </c>
    </row>
    <row r="5149" customFormat="false" ht="15" hidden="false" customHeight="false" outlineLevel="0" collapsed="false">
      <c r="A5149" s="526" t="n">
        <v>100873</v>
      </c>
      <c r="B5149" s="526" t="s">
        <v>9595</v>
      </c>
      <c r="C5149" s="526" t="s">
        <v>134</v>
      </c>
      <c r="D5149" s="527" t="n">
        <v>367.95</v>
      </c>
    </row>
    <row r="5150" customFormat="false" ht="15" hidden="false" customHeight="false" outlineLevel="0" collapsed="false">
      <c r="A5150" s="526" t="n">
        <v>100874</v>
      </c>
      <c r="B5150" s="526" t="s">
        <v>270</v>
      </c>
      <c r="C5150" s="526" t="s">
        <v>134</v>
      </c>
      <c r="D5150" s="527" t="n">
        <v>308.25</v>
      </c>
    </row>
    <row r="5151" customFormat="false" ht="15" hidden="false" customHeight="false" outlineLevel="0" collapsed="false">
      <c r="A5151" s="526" t="n">
        <v>100875</v>
      </c>
      <c r="B5151" s="526" t="s">
        <v>425</v>
      </c>
      <c r="C5151" s="526" t="s">
        <v>134</v>
      </c>
      <c r="D5151" s="528" t="n">
        <v>1038.77</v>
      </c>
    </row>
    <row r="5152" customFormat="false" ht="15" hidden="false" customHeight="false" outlineLevel="0" collapsed="false">
      <c r="A5152" s="526" t="n">
        <v>100878</v>
      </c>
      <c r="B5152" s="526" t="s">
        <v>9596</v>
      </c>
      <c r="C5152" s="526" t="s">
        <v>134</v>
      </c>
      <c r="D5152" s="527" t="n">
        <v>663.95</v>
      </c>
    </row>
    <row r="5153" customFormat="false" ht="15" hidden="false" customHeight="false" outlineLevel="0" collapsed="false">
      <c r="A5153" s="526" t="n">
        <v>98052</v>
      </c>
      <c r="B5153" s="526" t="s">
        <v>9597</v>
      </c>
      <c r="C5153" s="526" t="s">
        <v>134</v>
      </c>
      <c r="D5153" s="528" t="n">
        <v>1996.77</v>
      </c>
    </row>
    <row r="5154" customFormat="false" ht="15" hidden="false" customHeight="false" outlineLevel="0" collapsed="false">
      <c r="A5154" s="526" t="n">
        <v>98053</v>
      </c>
      <c r="B5154" s="526" t="s">
        <v>9598</v>
      </c>
      <c r="C5154" s="526" t="s">
        <v>134</v>
      </c>
      <c r="D5154" s="528" t="n">
        <v>2748.38</v>
      </c>
    </row>
    <row r="5155" customFormat="false" ht="15" hidden="false" customHeight="false" outlineLevel="0" collapsed="false">
      <c r="A5155" s="526" t="n">
        <v>98054</v>
      </c>
      <c r="B5155" s="526" t="s">
        <v>9599</v>
      </c>
      <c r="C5155" s="526" t="s">
        <v>134</v>
      </c>
      <c r="D5155" s="528" t="n">
        <v>4485.93</v>
      </c>
    </row>
    <row r="5156" customFormat="false" ht="15" hidden="false" customHeight="false" outlineLevel="0" collapsed="false">
      <c r="A5156" s="526" t="n">
        <v>98055</v>
      </c>
      <c r="B5156" s="526" t="s">
        <v>9600</v>
      </c>
      <c r="C5156" s="526" t="s">
        <v>134</v>
      </c>
      <c r="D5156" s="528" t="n">
        <v>6107.82</v>
      </c>
    </row>
    <row r="5157" customFormat="false" ht="15" hidden="false" customHeight="false" outlineLevel="0" collapsed="false">
      <c r="A5157" s="526" t="n">
        <v>98056</v>
      </c>
      <c r="B5157" s="526" t="s">
        <v>9601</v>
      </c>
      <c r="C5157" s="526" t="s">
        <v>134</v>
      </c>
      <c r="D5157" s="528" t="n">
        <v>7116.62</v>
      </c>
    </row>
    <row r="5158" customFormat="false" ht="15" hidden="false" customHeight="false" outlineLevel="0" collapsed="false">
      <c r="A5158" s="526" t="n">
        <v>98057</v>
      </c>
      <c r="B5158" s="526" t="s">
        <v>9602</v>
      </c>
      <c r="C5158" s="526" t="s">
        <v>134</v>
      </c>
      <c r="D5158" s="528" t="n">
        <v>8491.59</v>
      </c>
    </row>
    <row r="5159" customFormat="false" ht="15" hidden="false" customHeight="false" outlineLevel="0" collapsed="false">
      <c r="A5159" s="526" t="n">
        <v>98058</v>
      </c>
      <c r="B5159" s="526" t="s">
        <v>9603</v>
      </c>
      <c r="C5159" s="526" t="s">
        <v>134</v>
      </c>
      <c r="D5159" s="528" t="n">
        <v>1786.99</v>
      </c>
    </row>
    <row r="5160" customFormat="false" ht="15" hidden="false" customHeight="false" outlineLevel="0" collapsed="false">
      <c r="A5160" s="526" t="n">
        <v>98059</v>
      </c>
      <c r="B5160" s="526" t="s">
        <v>9604</v>
      </c>
      <c r="C5160" s="526" t="s">
        <v>134</v>
      </c>
      <c r="D5160" s="528" t="n">
        <v>3932.03</v>
      </c>
    </row>
    <row r="5161" customFormat="false" ht="15" hidden="false" customHeight="false" outlineLevel="0" collapsed="false">
      <c r="A5161" s="526" t="n">
        <v>98060</v>
      </c>
      <c r="B5161" s="526" t="s">
        <v>9605</v>
      </c>
      <c r="C5161" s="526" t="s">
        <v>134</v>
      </c>
      <c r="D5161" s="528" t="n">
        <v>5542.36</v>
      </c>
    </row>
    <row r="5162" customFormat="false" ht="15" hidden="false" customHeight="false" outlineLevel="0" collapsed="false">
      <c r="A5162" s="526" t="n">
        <v>98061</v>
      </c>
      <c r="B5162" s="526" t="s">
        <v>9606</v>
      </c>
      <c r="C5162" s="526" t="s">
        <v>134</v>
      </c>
      <c r="D5162" s="528" t="n">
        <v>7756.63</v>
      </c>
    </row>
    <row r="5163" customFormat="false" ht="15" hidden="false" customHeight="false" outlineLevel="0" collapsed="false">
      <c r="A5163" s="526" t="n">
        <v>98062</v>
      </c>
      <c r="B5163" s="526" t="s">
        <v>9607</v>
      </c>
      <c r="C5163" s="526" t="s">
        <v>134</v>
      </c>
      <c r="D5163" s="528" t="n">
        <v>2993.53</v>
      </c>
    </row>
    <row r="5164" customFormat="false" ht="15" hidden="false" customHeight="false" outlineLevel="0" collapsed="false">
      <c r="A5164" s="526" t="n">
        <v>98063</v>
      </c>
      <c r="B5164" s="526" t="s">
        <v>9608</v>
      </c>
      <c r="C5164" s="526" t="s">
        <v>134</v>
      </c>
      <c r="D5164" s="528" t="n">
        <v>4568.88</v>
      </c>
    </row>
    <row r="5165" customFormat="false" ht="15" hidden="false" customHeight="false" outlineLevel="0" collapsed="false">
      <c r="A5165" s="526" t="n">
        <v>98064</v>
      </c>
      <c r="B5165" s="526" t="s">
        <v>9609</v>
      </c>
      <c r="C5165" s="526" t="s">
        <v>134</v>
      </c>
      <c r="D5165" s="528" t="n">
        <v>5270.8</v>
      </c>
    </row>
    <row r="5166" customFormat="false" ht="15" hidden="false" customHeight="false" outlineLevel="0" collapsed="false">
      <c r="A5166" s="526" t="n">
        <v>98065</v>
      </c>
      <c r="B5166" s="526" t="s">
        <v>9610</v>
      </c>
      <c r="C5166" s="526" t="s">
        <v>134</v>
      </c>
      <c r="D5166" s="528" t="n">
        <v>7328.52</v>
      </c>
    </row>
    <row r="5167" customFormat="false" ht="15" hidden="false" customHeight="false" outlineLevel="0" collapsed="false">
      <c r="A5167" s="526" t="n">
        <v>98066</v>
      </c>
      <c r="B5167" s="526" t="s">
        <v>9611</v>
      </c>
      <c r="C5167" s="526" t="s">
        <v>134</v>
      </c>
      <c r="D5167" s="528" t="n">
        <v>4697.07</v>
      </c>
    </row>
    <row r="5168" customFormat="false" ht="15" hidden="false" customHeight="false" outlineLevel="0" collapsed="false">
      <c r="A5168" s="526" t="n">
        <v>98067</v>
      </c>
      <c r="B5168" s="526" t="s">
        <v>9612</v>
      </c>
      <c r="C5168" s="526" t="s">
        <v>134</v>
      </c>
      <c r="D5168" s="528" t="n">
        <v>6251.5</v>
      </c>
    </row>
    <row r="5169" customFormat="false" ht="15" hidden="false" customHeight="false" outlineLevel="0" collapsed="false">
      <c r="A5169" s="526" t="n">
        <v>98068</v>
      </c>
      <c r="B5169" s="526" t="s">
        <v>9613</v>
      </c>
      <c r="C5169" s="526" t="s">
        <v>134</v>
      </c>
      <c r="D5169" s="528" t="n">
        <v>8824.25</v>
      </c>
    </row>
    <row r="5170" customFormat="false" ht="15" hidden="false" customHeight="false" outlineLevel="0" collapsed="false">
      <c r="A5170" s="526" t="n">
        <v>98069</v>
      </c>
      <c r="B5170" s="526" t="s">
        <v>9614</v>
      </c>
      <c r="C5170" s="526" t="s">
        <v>134</v>
      </c>
      <c r="D5170" s="528" t="n">
        <v>11890.37</v>
      </c>
    </row>
    <row r="5171" customFormat="false" ht="15" hidden="false" customHeight="false" outlineLevel="0" collapsed="false">
      <c r="A5171" s="526" t="n">
        <v>98070</v>
      </c>
      <c r="B5171" s="526" t="s">
        <v>9615</v>
      </c>
      <c r="C5171" s="526" t="s">
        <v>134</v>
      </c>
      <c r="D5171" s="528" t="n">
        <v>13556.42</v>
      </c>
    </row>
    <row r="5172" customFormat="false" ht="15" hidden="false" customHeight="false" outlineLevel="0" collapsed="false">
      <c r="A5172" s="526" t="n">
        <v>98071</v>
      </c>
      <c r="B5172" s="526" t="s">
        <v>9616</v>
      </c>
      <c r="C5172" s="526" t="s">
        <v>134</v>
      </c>
      <c r="D5172" s="528" t="n">
        <v>14729.48</v>
      </c>
    </row>
    <row r="5173" customFormat="false" ht="15" hidden="false" customHeight="false" outlineLevel="0" collapsed="false">
      <c r="A5173" s="526" t="n">
        <v>98072</v>
      </c>
      <c r="B5173" s="526" t="s">
        <v>9617</v>
      </c>
      <c r="C5173" s="526" t="s">
        <v>134</v>
      </c>
      <c r="D5173" s="528" t="n">
        <v>3994.53</v>
      </c>
    </row>
    <row r="5174" customFormat="false" ht="15" hidden="false" customHeight="false" outlineLevel="0" collapsed="false">
      <c r="A5174" s="526" t="n">
        <v>98073</v>
      </c>
      <c r="B5174" s="526" t="s">
        <v>9618</v>
      </c>
      <c r="C5174" s="526" t="s">
        <v>134</v>
      </c>
      <c r="D5174" s="528" t="n">
        <v>6330.78</v>
      </c>
    </row>
    <row r="5175" customFormat="false" ht="15" hidden="false" customHeight="false" outlineLevel="0" collapsed="false">
      <c r="A5175" s="526" t="n">
        <v>98074</v>
      </c>
      <c r="B5175" s="526" t="s">
        <v>9619</v>
      </c>
      <c r="C5175" s="526" t="s">
        <v>134</v>
      </c>
      <c r="D5175" s="528" t="n">
        <v>9948.23</v>
      </c>
    </row>
    <row r="5176" customFormat="false" ht="15" hidden="false" customHeight="false" outlineLevel="0" collapsed="false">
      <c r="A5176" s="526" t="n">
        <v>98075</v>
      </c>
      <c r="B5176" s="526" t="s">
        <v>9620</v>
      </c>
      <c r="C5176" s="526" t="s">
        <v>134</v>
      </c>
      <c r="D5176" s="528" t="n">
        <v>13000.93</v>
      </c>
    </row>
    <row r="5177" customFormat="false" ht="15" hidden="false" customHeight="false" outlineLevel="0" collapsed="false">
      <c r="A5177" s="526" t="n">
        <v>98076</v>
      </c>
      <c r="B5177" s="526" t="s">
        <v>9621</v>
      </c>
      <c r="C5177" s="526" t="s">
        <v>134</v>
      </c>
      <c r="D5177" s="528" t="n">
        <v>15053.99</v>
      </c>
    </row>
    <row r="5178" customFormat="false" ht="15" hidden="false" customHeight="false" outlineLevel="0" collapsed="false">
      <c r="A5178" s="526" t="n">
        <v>98077</v>
      </c>
      <c r="B5178" s="526" t="s">
        <v>9622</v>
      </c>
      <c r="C5178" s="526" t="s">
        <v>134</v>
      </c>
      <c r="D5178" s="528" t="n">
        <v>17768.3</v>
      </c>
    </row>
    <row r="5179" customFormat="false" ht="15" hidden="false" customHeight="false" outlineLevel="0" collapsed="false">
      <c r="A5179" s="526" t="n">
        <v>98078</v>
      </c>
      <c r="B5179" s="526" t="s">
        <v>9623</v>
      </c>
      <c r="C5179" s="526" t="s">
        <v>134</v>
      </c>
      <c r="D5179" s="528" t="n">
        <v>4284.01</v>
      </c>
    </row>
    <row r="5180" customFormat="false" ht="15" hidden="false" customHeight="false" outlineLevel="0" collapsed="false">
      <c r="A5180" s="526" t="n">
        <v>98079</v>
      </c>
      <c r="B5180" s="526" t="s">
        <v>9624</v>
      </c>
      <c r="C5180" s="526" t="s">
        <v>134</v>
      </c>
      <c r="D5180" s="528" t="n">
        <v>7554.21</v>
      </c>
    </row>
    <row r="5181" customFormat="false" ht="15" hidden="false" customHeight="false" outlineLevel="0" collapsed="false">
      <c r="A5181" s="526" t="n">
        <v>98080</v>
      </c>
      <c r="B5181" s="526" t="s">
        <v>9625</v>
      </c>
      <c r="C5181" s="526" t="s">
        <v>134</v>
      </c>
      <c r="D5181" s="528" t="n">
        <v>9785.43</v>
      </c>
    </row>
    <row r="5182" customFormat="false" ht="15" hidden="false" customHeight="false" outlineLevel="0" collapsed="false">
      <c r="A5182" s="526" t="n">
        <v>98081</v>
      </c>
      <c r="B5182" s="526" t="s">
        <v>9626</v>
      </c>
      <c r="C5182" s="526" t="s">
        <v>134</v>
      </c>
      <c r="D5182" s="528" t="n">
        <v>14552.1</v>
      </c>
    </row>
    <row r="5183" customFormat="false" ht="15" hidden="false" customHeight="false" outlineLevel="0" collapsed="false">
      <c r="A5183" s="526" t="n">
        <v>98082</v>
      </c>
      <c r="B5183" s="526" t="s">
        <v>9627</v>
      </c>
      <c r="C5183" s="526" t="s">
        <v>134</v>
      </c>
      <c r="D5183" s="528" t="n">
        <v>3782.96</v>
      </c>
    </row>
    <row r="5184" customFormat="false" ht="15" hidden="false" customHeight="false" outlineLevel="0" collapsed="false">
      <c r="A5184" s="526" t="n">
        <v>98083</v>
      </c>
      <c r="B5184" s="526" t="s">
        <v>9628</v>
      </c>
      <c r="C5184" s="526" t="s">
        <v>134</v>
      </c>
      <c r="D5184" s="528" t="n">
        <v>4981.8</v>
      </c>
    </row>
    <row r="5185" customFormat="false" ht="15" hidden="false" customHeight="false" outlineLevel="0" collapsed="false">
      <c r="A5185" s="526" t="n">
        <v>98084</v>
      </c>
      <c r="B5185" s="526" t="s">
        <v>9629</v>
      </c>
      <c r="C5185" s="526" t="s">
        <v>134</v>
      </c>
      <c r="D5185" s="528" t="n">
        <v>6978.26</v>
      </c>
    </row>
    <row r="5186" customFormat="false" ht="15" hidden="false" customHeight="false" outlineLevel="0" collapsed="false">
      <c r="A5186" s="526" t="n">
        <v>98085</v>
      </c>
      <c r="B5186" s="526" t="s">
        <v>9630</v>
      </c>
      <c r="C5186" s="526" t="s">
        <v>134</v>
      </c>
      <c r="D5186" s="528" t="n">
        <v>9471.23</v>
      </c>
    </row>
    <row r="5187" customFormat="false" ht="15" hidden="false" customHeight="false" outlineLevel="0" collapsed="false">
      <c r="A5187" s="526" t="n">
        <v>98086</v>
      </c>
      <c r="B5187" s="526" t="s">
        <v>9631</v>
      </c>
      <c r="C5187" s="526" t="s">
        <v>134</v>
      </c>
      <c r="D5187" s="528" t="n">
        <v>10674.65</v>
      </c>
    </row>
    <row r="5188" customFormat="false" ht="15" hidden="false" customHeight="false" outlineLevel="0" collapsed="false">
      <c r="A5188" s="526" t="n">
        <v>98087</v>
      </c>
      <c r="B5188" s="526" t="s">
        <v>9632</v>
      </c>
      <c r="C5188" s="526" t="s">
        <v>134</v>
      </c>
      <c r="D5188" s="528" t="n">
        <v>11360.05</v>
      </c>
    </row>
    <row r="5189" customFormat="false" ht="15" hidden="false" customHeight="false" outlineLevel="0" collapsed="false">
      <c r="A5189" s="526" t="n">
        <v>98088</v>
      </c>
      <c r="B5189" s="526" t="s">
        <v>9633</v>
      </c>
      <c r="C5189" s="526" t="s">
        <v>134</v>
      </c>
      <c r="D5189" s="528" t="n">
        <v>3306.01</v>
      </c>
    </row>
    <row r="5190" customFormat="false" ht="15" hidden="false" customHeight="false" outlineLevel="0" collapsed="false">
      <c r="A5190" s="526" t="n">
        <v>98089</v>
      </c>
      <c r="B5190" s="526" t="s">
        <v>9634</v>
      </c>
      <c r="C5190" s="526" t="s">
        <v>134</v>
      </c>
      <c r="D5190" s="528" t="n">
        <v>5278.03</v>
      </c>
    </row>
    <row r="5191" customFormat="false" ht="15" hidden="false" customHeight="false" outlineLevel="0" collapsed="false">
      <c r="A5191" s="526" t="n">
        <v>98090</v>
      </c>
      <c r="B5191" s="526" t="s">
        <v>9635</v>
      </c>
      <c r="C5191" s="526" t="s">
        <v>134</v>
      </c>
      <c r="D5191" s="528" t="n">
        <v>8370.44</v>
      </c>
    </row>
    <row r="5192" customFormat="false" ht="15" hidden="false" customHeight="false" outlineLevel="0" collapsed="false">
      <c r="A5192" s="526" t="n">
        <v>98091</v>
      </c>
      <c r="B5192" s="526" t="s">
        <v>9636</v>
      </c>
      <c r="C5192" s="526" t="s">
        <v>134</v>
      </c>
      <c r="D5192" s="528" t="n">
        <v>10978.3</v>
      </c>
    </row>
    <row r="5193" customFormat="false" ht="15" hidden="false" customHeight="false" outlineLevel="0" collapsed="false">
      <c r="A5193" s="526" t="n">
        <v>98092</v>
      </c>
      <c r="B5193" s="526" t="s">
        <v>9637</v>
      </c>
      <c r="C5193" s="526" t="s">
        <v>134</v>
      </c>
      <c r="D5193" s="528" t="n">
        <v>12797.04</v>
      </c>
    </row>
    <row r="5194" customFormat="false" ht="15" hidden="false" customHeight="false" outlineLevel="0" collapsed="false">
      <c r="A5194" s="526" t="n">
        <v>98093</v>
      </c>
      <c r="B5194" s="526" t="s">
        <v>9638</v>
      </c>
      <c r="C5194" s="526" t="s">
        <v>134</v>
      </c>
      <c r="D5194" s="528" t="n">
        <v>15136.63</v>
      </c>
    </row>
    <row r="5195" customFormat="false" ht="15" hidden="false" customHeight="false" outlineLevel="0" collapsed="false">
      <c r="A5195" s="526" t="n">
        <v>98094</v>
      </c>
      <c r="B5195" s="526" t="s">
        <v>9639</v>
      </c>
      <c r="C5195" s="526" t="s">
        <v>134</v>
      </c>
      <c r="D5195" s="528" t="n">
        <v>2733.76</v>
      </c>
    </row>
    <row r="5196" customFormat="false" ht="15" hidden="false" customHeight="false" outlineLevel="0" collapsed="false">
      <c r="A5196" s="526" t="n">
        <v>98099</v>
      </c>
      <c r="B5196" s="526" t="s">
        <v>9640</v>
      </c>
      <c r="C5196" s="526" t="s">
        <v>134</v>
      </c>
      <c r="D5196" s="528" t="n">
        <v>4700.33</v>
      </c>
    </row>
    <row r="5197" customFormat="false" ht="15" hidden="false" customHeight="false" outlineLevel="0" collapsed="false">
      <c r="A5197" s="526" t="n">
        <v>98100</v>
      </c>
      <c r="B5197" s="526" t="s">
        <v>9641</v>
      </c>
      <c r="C5197" s="526" t="s">
        <v>134</v>
      </c>
      <c r="D5197" s="528" t="n">
        <v>6207.2</v>
      </c>
    </row>
    <row r="5198" customFormat="false" ht="15" hidden="false" customHeight="false" outlineLevel="0" collapsed="false">
      <c r="A5198" s="526" t="n">
        <v>98101</v>
      </c>
      <c r="B5198" s="526" t="s">
        <v>9642</v>
      </c>
      <c r="C5198" s="526" t="s">
        <v>134</v>
      </c>
      <c r="D5198" s="528" t="n">
        <v>9210.65</v>
      </c>
    </row>
    <row r="5199" customFormat="false" ht="15" hidden="false" customHeight="false" outlineLevel="0" collapsed="false">
      <c r="A5199" s="526" t="n">
        <v>98109</v>
      </c>
      <c r="B5199" s="526" t="s">
        <v>9643</v>
      </c>
      <c r="C5199" s="526" t="s">
        <v>134</v>
      </c>
      <c r="D5199" s="527" t="n">
        <v>794.05</v>
      </c>
    </row>
    <row r="5200" customFormat="false" ht="15" hidden="false" customHeight="false" outlineLevel="0" collapsed="false">
      <c r="A5200" s="526" t="n">
        <v>98110</v>
      </c>
      <c r="B5200" s="526" t="s">
        <v>427</v>
      </c>
      <c r="C5200" s="526" t="s">
        <v>134</v>
      </c>
      <c r="D5200" s="527" t="n">
        <v>513.73</v>
      </c>
    </row>
    <row r="5201" customFormat="false" ht="15" hidden="false" customHeight="false" outlineLevel="0" collapsed="false">
      <c r="A5201" s="526" t="n">
        <v>98111</v>
      </c>
      <c r="B5201" s="526" t="s">
        <v>9644</v>
      </c>
      <c r="C5201" s="526" t="s">
        <v>134</v>
      </c>
      <c r="D5201" s="527" t="n">
        <v>67.89</v>
      </c>
    </row>
    <row r="5202" customFormat="false" ht="15" hidden="false" customHeight="false" outlineLevel="0" collapsed="false">
      <c r="A5202" s="526" t="n">
        <v>98112</v>
      </c>
      <c r="B5202" s="526" t="s">
        <v>9645</v>
      </c>
      <c r="C5202" s="526" t="s">
        <v>134</v>
      </c>
      <c r="D5202" s="527" t="n">
        <v>88.38</v>
      </c>
    </row>
    <row r="5203" customFormat="false" ht="15" hidden="false" customHeight="false" outlineLevel="0" collapsed="false">
      <c r="A5203" s="526" t="n">
        <v>98114</v>
      </c>
      <c r="B5203" s="526" t="s">
        <v>9646</v>
      </c>
      <c r="C5203" s="526" t="s">
        <v>134</v>
      </c>
      <c r="D5203" s="527" t="n">
        <v>693</v>
      </c>
    </row>
    <row r="5204" customFormat="false" ht="15" hidden="false" customHeight="false" outlineLevel="0" collapsed="false">
      <c r="A5204" s="526" t="n">
        <v>98115</v>
      </c>
      <c r="B5204" s="526" t="s">
        <v>9647</v>
      </c>
      <c r="C5204" s="526" t="s">
        <v>134</v>
      </c>
      <c r="D5204" s="527" t="n">
        <v>98.34</v>
      </c>
    </row>
    <row r="5205" customFormat="false" ht="15" hidden="false" customHeight="false" outlineLevel="0" collapsed="false">
      <c r="A5205" s="526" t="n">
        <v>89957</v>
      </c>
      <c r="B5205" s="526" t="s">
        <v>9648</v>
      </c>
      <c r="C5205" s="526" t="s">
        <v>134</v>
      </c>
      <c r="D5205" s="527" t="n">
        <v>131.43</v>
      </c>
    </row>
    <row r="5206" customFormat="false" ht="15" hidden="false" customHeight="false" outlineLevel="0" collapsed="false">
      <c r="A5206" s="526" t="n">
        <v>89959</v>
      </c>
      <c r="B5206" s="526" t="s">
        <v>9649</v>
      </c>
      <c r="C5206" s="526" t="s">
        <v>134</v>
      </c>
      <c r="D5206" s="527" t="n">
        <v>208.78</v>
      </c>
    </row>
    <row r="5207" customFormat="false" ht="15" hidden="false" customHeight="false" outlineLevel="0" collapsed="false">
      <c r="A5207" s="526" t="n">
        <v>89349</v>
      </c>
      <c r="B5207" s="526" t="s">
        <v>9650</v>
      </c>
      <c r="C5207" s="526" t="s">
        <v>134</v>
      </c>
      <c r="D5207" s="527" t="n">
        <v>34.81</v>
      </c>
    </row>
    <row r="5208" customFormat="false" ht="15" hidden="false" customHeight="false" outlineLevel="0" collapsed="false">
      <c r="A5208" s="526" t="n">
        <v>89351</v>
      </c>
      <c r="B5208" s="526" t="s">
        <v>9651</v>
      </c>
      <c r="C5208" s="526" t="s">
        <v>134</v>
      </c>
      <c r="D5208" s="527" t="n">
        <v>42.7</v>
      </c>
    </row>
    <row r="5209" customFormat="false" ht="15" hidden="false" customHeight="false" outlineLevel="0" collapsed="false">
      <c r="A5209" s="526" t="n">
        <v>89352</v>
      </c>
      <c r="B5209" s="526" t="s">
        <v>9652</v>
      </c>
      <c r="C5209" s="526" t="s">
        <v>134</v>
      </c>
      <c r="D5209" s="527" t="n">
        <v>47.72</v>
      </c>
    </row>
    <row r="5210" customFormat="false" ht="15" hidden="false" customHeight="false" outlineLevel="0" collapsed="false">
      <c r="A5210" s="526" t="n">
        <v>89353</v>
      </c>
      <c r="B5210" s="526" t="s">
        <v>653</v>
      </c>
      <c r="C5210" s="526" t="s">
        <v>134</v>
      </c>
      <c r="D5210" s="527" t="n">
        <v>51.94</v>
      </c>
    </row>
    <row r="5211" customFormat="false" ht="15" hidden="false" customHeight="false" outlineLevel="0" collapsed="false">
      <c r="A5211" s="526" t="n">
        <v>89354</v>
      </c>
      <c r="B5211" s="526" t="s">
        <v>9653</v>
      </c>
      <c r="C5211" s="526" t="s">
        <v>134</v>
      </c>
      <c r="D5211" s="527" t="n">
        <v>501.48</v>
      </c>
    </row>
    <row r="5212" customFormat="false" ht="15" hidden="false" customHeight="false" outlineLevel="0" collapsed="false">
      <c r="A5212" s="526" t="n">
        <v>89969</v>
      </c>
      <c r="B5212" s="526" t="s">
        <v>9654</v>
      </c>
      <c r="C5212" s="526" t="s">
        <v>134</v>
      </c>
      <c r="D5212" s="527" t="n">
        <v>49.89</v>
      </c>
    </row>
    <row r="5213" customFormat="false" ht="15" hidden="false" customHeight="false" outlineLevel="0" collapsed="false">
      <c r="A5213" s="526" t="n">
        <v>89970</v>
      </c>
      <c r="B5213" s="526" t="s">
        <v>9655</v>
      </c>
      <c r="C5213" s="526" t="s">
        <v>134</v>
      </c>
      <c r="D5213" s="527" t="n">
        <v>55.79</v>
      </c>
    </row>
    <row r="5214" customFormat="false" ht="15" hidden="false" customHeight="false" outlineLevel="0" collapsed="false">
      <c r="A5214" s="526" t="n">
        <v>89971</v>
      </c>
      <c r="B5214" s="526" t="s">
        <v>9656</v>
      </c>
      <c r="C5214" s="526" t="s">
        <v>134</v>
      </c>
      <c r="D5214" s="527" t="n">
        <v>58.4</v>
      </c>
    </row>
    <row r="5215" customFormat="false" ht="15" hidden="false" customHeight="false" outlineLevel="0" collapsed="false">
      <c r="A5215" s="526" t="n">
        <v>89972</v>
      </c>
      <c r="B5215" s="526" t="s">
        <v>9657</v>
      </c>
      <c r="C5215" s="526" t="s">
        <v>134</v>
      </c>
      <c r="D5215" s="527" t="n">
        <v>64.4</v>
      </c>
    </row>
    <row r="5216" customFormat="false" ht="15" hidden="false" customHeight="false" outlineLevel="0" collapsed="false">
      <c r="A5216" s="526" t="n">
        <v>89973</v>
      </c>
      <c r="B5216" s="526" t="s">
        <v>9658</v>
      </c>
      <c r="C5216" s="526" t="s">
        <v>134</v>
      </c>
      <c r="D5216" s="527" t="n">
        <v>687.21</v>
      </c>
    </row>
    <row r="5217" customFormat="false" ht="15" hidden="false" customHeight="false" outlineLevel="0" collapsed="false">
      <c r="A5217" s="526" t="n">
        <v>89974</v>
      </c>
      <c r="B5217" s="526" t="s">
        <v>9659</v>
      </c>
      <c r="C5217" s="526" t="s">
        <v>134</v>
      </c>
      <c r="D5217" s="527" t="n">
        <v>286.83</v>
      </c>
    </row>
    <row r="5218" customFormat="false" ht="15" hidden="false" customHeight="false" outlineLevel="0" collapsed="false">
      <c r="A5218" s="526" t="n">
        <v>89984</v>
      </c>
      <c r="B5218" s="526" t="s">
        <v>9660</v>
      </c>
      <c r="C5218" s="526" t="s">
        <v>134</v>
      </c>
      <c r="D5218" s="527" t="n">
        <v>112.54</v>
      </c>
    </row>
    <row r="5219" customFormat="false" ht="15" hidden="false" customHeight="false" outlineLevel="0" collapsed="false">
      <c r="A5219" s="526" t="n">
        <v>89985</v>
      </c>
      <c r="B5219" s="526" t="s">
        <v>390</v>
      </c>
      <c r="C5219" s="526" t="s">
        <v>134</v>
      </c>
      <c r="D5219" s="527" t="n">
        <v>117.83</v>
      </c>
    </row>
    <row r="5220" customFormat="false" ht="15" hidden="false" customHeight="false" outlineLevel="0" collapsed="false">
      <c r="A5220" s="526" t="n">
        <v>89986</v>
      </c>
      <c r="B5220" s="526" t="s">
        <v>9661</v>
      </c>
      <c r="C5220" s="526" t="s">
        <v>134</v>
      </c>
      <c r="D5220" s="527" t="n">
        <v>109.58</v>
      </c>
    </row>
    <row r="5221" customFormat="false" ht="15" hidden="false" customHeight="false" outlineLevel="0" collapsed="false">
      <c r="A5221" s="526" t="n">
        <v>89987</v>
      </c>
      <c r="B5221" s="526" t="s">
        <v>9662</v>
      </c>
      <c r="C5221" s="526" t="s">
        <v>134</v>
      </c>
      <c r="D5221" s="527" t="n">
        <v>124.31</v>
      </c>
    </row>
    <row r="5222" customFormat="false" ht="15" hidden="false" customHeight="false" outlineLevel="0" collapsed="false">
      <c r="A5222" s="526" t="n">
        <v>90371</v>
      </c>
      <c r="B5222" s="526" t="s">
        <v>9663</v>
      </c>
      <c r="C5222" s="526" t="s">
        <v>134</v>
      </c>
      <c r="D5222" s="527" t="n">
        <v>37.91</v>
      </c>
    </row>
    <row r="5223" customFormat="false" ht="15" hidden="false" customHeight="false" outlineLevel="0" collapsed="false">
      <c r="A5223" s="526" t="n">
        <v>94489</v>
      </c>
      <c r="B5223" s="526" t="s">
        <v>712</v>
      </c>
      <c r="C5223" s="526" t="s">
        <v>134</v>
      </c>
      <c r="D5223" s="527" t="n">
        <v>38.39</v>
      </c>
    </row>
    <row r="5224" customFormat="false" ht="15" hidden="false" customHeight="false" outlineLevel="0" collapsed="false">
      <c r="A5224" s="526" t="n">
        <v>94490</v>
      </c>
      <c r="B5224" s="526" t="s">
        <v>9664</v>
      </c>
      <c r="C5224" s="526" t="s">
        <v>134</v>
      </c>
      <c r="D5224" s="527" t="n">
        <v>57.87</v>
      </c>
    </row>
    <row r="5225" customFormat="false" ht="15" hidden="false" customHeight="false" outlineLevel="0" collapsed="false">
      <c r="A5225" s="526" t="n">
        <v>94491</v>
      </c>
      <c r="B5225" s="526" t="s">
        <v>9665</v>
      </c>
      <c r="C5225" s="526" t="s">
        <v>134</v>
      </c>
      <c r="D5225" s="527" t="n">
        <v>78.53</v>
      </c>
    </row>
    <row r="5226" customFormat="false" ht="15" hidden="false" customHeight="false" outlineLevel="0" collapsed="false">
      <c r="A5226" s="526" t="n">
        <v>94492</v>
      </c>
      <c r="B5226" s="526" t="s">
        <v>9666</v>
      </c>
      <c r="C5226" s="526" t="s">
        <v>134</v>
      </c>
      <c r="D5226" s="527" t="n">
        <v>80.83</v>
      </c>
    </row>
    <row r="5227" customFormat="false" ht="15" hidden="false" customHeight="false" outlineLevel="0" collapsed="false">
      <c r="A5227" s="526" t="n">
        <v>94493</v>
      </c>
      <c r="B5227" s="526" t="s">
        <v>9667</v>
      </c>
      <c r="C5227" s="526" t="s">
        <v>134</v>
      </c>
      <c r="D5227" s="527" t="n">
        <v>148.08</v>
      </c>
    </row>
    <row r="5228" customFormat="false" ht="15" hidden="false" customHeight="false" outlineLevel="0" collapsed="false">
      <c r="A5228" s="526" t="n">
        <v>94495</v>
      </c>
      <c r="B5228" s="526" t="s">
        <v>544</v>
      </c>
      <c r="C5228" s="526" t="s">
        <v>134</v>
      </c>
      <c r="D5228" s="527" t="n">
        <v>80.77</v>
      </c>
    </row>
    <row r="5229" customFormat="false" ht="15" hidden="false" customHeight="false" outlineLevel="0" collapsed="false">
      <c r="A5229" s="526" t="n">
        <v>94496</v>
      </c>
      <c r="B5229" s="526" t="s">
        <v>539</v>
      </c>
      <c r="C5229" s="526" t="s">
        <v>134</v>
      </c>
      <c r="D5229" s="527" t="n">
        <v>110.05</v>
      </c>
    </row>
    <row r="5230" customFormat="false" ht="15" hidden="false" customHeight="false" outlineLevel="0" collapsed="false">
      <c r="A5230" s="526" t="n">
        <v>94497</v>
      </c>
      <c r="B5230" s="526" t="s">
        <v>343</v>
      </c>
      <c r="C5230" s="526" t="s">
        <v>134</v>
      </c>
      <c r="D5230" s="527" t="n">
        <v>139.29</v>
      </c>
    </row>
    <row r="5231" customFormat="false" ht="15" hidden="false" customHeight="false" outlineLevel="0" collapsed="false">
      <c r="A5231" s="526" t="n">
        <v>94498</v>
      </c>
      <c r="B5231" s="526" t="s">
        <v>9668</v>
      </c>
      <c r="C5231" s="526" t="s">
        <v>134</v>
      </c>
      <c r="D5231" s="527" t="n">
        <v>192.74</v>
      </c>
    </row>
    <row r="5232" customFormat="false" ht="15" hidden="false" customHeight="false" outlineLevel="0" collapsed="false">
      <c r="A5232" s="526" t="n">
        <v>94499</v>
      </c>
      <c r="B5232" s="526" t="s">
        <v>459</v>
      </c>
      <c r="C5232" s="526" t="s">
        <v>134</v>
      </c>
      <c r="D5232" s="527" t="n">
        <v>387.94</v>
      </c>
    </row>
    <row r="5233" customFormat="false" ht="15" hidden="false" customHeight="false" outlineLevel="0" collapsed="false">
      <c r="A5233" s="526" t="n">
        <v>94500</v>
      </c>
      <c r="B5233" s="526" t="s">
        <v>322</v>
      </c>
      <c r="C5233" s="526" t="s">
        <v>134</v>
      </c>
      <c r="D5233" s="527" t="n">
        <v>470.51</v>
      </c>
    </row>
    <row r="5234" customFormat="false" ht="15" hidden="false" customHeight="false" outlineLevel="0" collapsed="false">
      <c r="A5234" s="526" t="n">
        <v>94501</v>
      </c>
      <c r="B5234" s="526" t="s">
        <v>9669</v>
      </c>
      <c r="C5234" s="526" t="s">
        <v>134</v>
      </c>
      <c r="D5234" s="527" t="n">
        <v>958.62</v>
      </c>
    </row>
    <row r="5235" customFormat="false" ht="15" hidden="false" customHeight="false" outlineLevel="0" collapsed="false">
      <c r="A5235" s="526" t="n">
        <v>94792</v>
      </c>
      <c r="B5235" s="526" t="s">
        <v>9670</v>
      </c>
      <c r="C5235" s="526" t="s">
        <v>134</v>
      </c>
      <c r="D5235" s="527" t="n">
        <v>151.66</v>
      </c>
    </row>
    <row r="5236" customFormat="false" ht="15" hidden="false" customHeight="false" outlineLevel="0" collapsed="false">
      <c r="A5236" s="526" t="n">
        <v>94793</v>
      </c>
      <c r="B5236" s="526" t="s">
        <v>9671</v>
      </c>
      <c r="C5236" s="526" t="s">
        <v>134</v>
      </c>
      <c r="D5236" s="527" t="n">
        <v>208.64</v>
      </c>
    </row>
    <row r="5237" customFormat="false" ht="15" hidden="false" customHeight="false" outlineLevel="0" collapsed="false">
      <c r="A5237" s="526" t="n">
        <v>94794</v>
      </c>
      <c r="B5237" s="526" t="s">
        <v>9672</v>
      </c>
      <c r="C5237" s="526" t="s">
        <v>134</v>
      </c>
      <c r="D5237" s="527" t="n">
        <v>220.42</v>
      </c>
    </row>
    <row r="5238" customFormat="false" ht="15" hidden="false" customHeight="false" outlineLevel="0" collapsed="false">
      <c r="A5238" s="526" t="n">
        <v>94795</v>
      </c>
      <c r="B5238" s="526" t="s">
        <v>9673</v>
      </c>
      <c r="C5238" s="526" t="s">
        <v>134</v>
      </c>
      <c r="D5238" s="527" t="n">
        <v>88.76</v>
      </c>
    </row>
    <row r="5239" customFormat="false" ht="15" hidden="false" customHeight="false" outlineLevel="0" collapsed="false">
      <c r="A5239" s="526" t="n">
        <v>94796</v>
      </c>
      <c r="B5239" s="526" t="s">
        <v>9674</v>
      </c>
      <c r="C5239" s="526" t="s">
        <v>134</v>
      </c>
      <c r="D5239" s="527" t="n">
        <v>98.43</v>
      </c>
    </row>
    <row r="5240" customFormat="false" ht="15" hidden="false" customHeight="false" outlineLevel="0" collapsed="false">
      <c r="A5240" s="526" t="n">
        <v>94797</v>
      </c>
      <c r="B5240" s="526" t="s">
        <v>519</v>
      </c>
      <c r="C5240" s="526" t="s">
        <v>134</v>
      </c>
      <c r="D5240" s="527" t="n">
        <v>213.47</v>
      </c>
    </row>
    <row r="5241" customFormat="false" ht="15" hidden="false" customHeight="false" outlineLevel="0" collapsed="false">
      <c r="A5241" s="526" t="n">
        <v>94798</v>
      </c>
      <c r="B5241" s="526" t="s">
        <v>9675</v>
      </c>
      <c r="C5241" s="526" t="s">
        <v>134</v>
      </c>
      <c r="D5241" s="527" t="n">
        <v>359.51</v>
      </c>
    </row>
    <row r="5242" customFormat="false" ht="15" hidden="false" customHeight="false" outlineLevel="0" collapsed="false">
      <c r="A5242" s="526" t="n">
        <v>94799</v>
      </c>
      <c r="B5242" s="526" t="s">
        <v>9676</v>
      </c>
      <c r="C5242" s="526" t="s">
        <v>134</v>
      </c>
      <c r="D5242" s="527" t="n">
        <v>439.54</v>
      </c>
    </row>
    <row r="5243" customFormat="false" ht="15" hidden="false" customHeight="false" outlineLevel="0" collapsed="false">
      <c r="A5243" s="526" t="n">
        <v>94800</v>
      </c>
      <c r="B5243" s="526" t="s">
        <v>9677</v>
      </c>
      <c r="C5243" s="526" t="s">
        <v>134</v>
      </c>
      <c r="D5243" s="527" t="n">
        <v>564.1</v>
      </c>
    </row>
    <row r="5244" customFormat="false" ht="15" hidden="false" customHeight="false" outlineLevel="0" collapsed="false">
      <c r="A5244" s="526" t="n">
        <v>95248</v>
      </c>
      <c r="B5244" s="526" t="s">
        <v>525</v>
      </c>
      <c r="C5244" s="526" t="s">
        <v>134</v>
      </c>
      <c r="D5244" s="527" t="n">
        <v>69.82</v>
      </c>
    </row>
    <row r="5245" customFormat="false" ht="15" hidden="false" customHeight="false" outlineLevel="0" collapsed="false">
      <c r="A5245" s="526" t="n">
        <v>95249</v>
      </c>
      <c r="B5245" s="526" t="s">
        <v>612</v>
      </c>
      <c r="C5245" s="526" t="s">
        <v>134</v>
      </c>
      <c r="D5245" s="527" t="n">
        <v>81.87</v>
      </c>
    </row>
    <row r="5246" customFormat="false" ht="15" hidden="false" customHeight="false" outlineLevel="0" collapsed="false">
      <c r="A5246" s="526" t="n">
        <v>95250</v>
      </c>
      <c r="B5246" s="526" t="s">
        <v>646</v>
      </c>
      <c r="C5246" s="526" t="s">
        <v>134</v>
      </c>
      <c r="D5246" s="527" t="n">
        <v>110.5</v>
      </c>
    </row>
    <row r="5247" customFormat="false" ht="15" hidden="false" customHeight="false" outlineLevel="0" collapsed="false">
      <c r="A5247" s="526" t="n">
        <v>95251</v>
      </c>
      <c r="B5247" s="526" t="s">
        <v>507</v>
      </c>
      <c r="C5247" s="526" t="s">
        <v>134</v>
      </c>
      <c r="D5247" s="527" t="n">
        <v>163.76</v>
      </c>
    </row>
    <row r="5248" customFormat="false" ht="15" hidden="false" customHeight="false" outlineLevel="0" collapsed="false">
      <c r="A5248" s="526" t="n">
        <v>95252</v>
      </c>
      <c r="B5248" s="526" t="s">
        <v>9678</v>
      </c>
      <c r="C5248" s="526" t="s">
        <v>134</v>
      </c>
      <c r="D5248" s="527" t="n">
        <v>198.24</v>
      </c>
    </row>
    <row r="5249" customFormat="false" ht="15" hidden="false" customHeight="false" outlineLevel="0" collapsed="false">
      <c r="A5249" s="526" t="n">
        <v>95253</v>
      </c>
      <c r="B5249" s="526" t="s">
        <v>9679</v>
      </c>
      <c r="C5249" s="526" t="s">
        <v>134</v>
      </c>
      <c r="D5249" s="527" t="n">
        <v>302.56</v>
      </c>
    </row>
    <row r="5250" customFormat="false" ht="15" hidden="false" customHeight="false" outlineLevel="0" collapsed="false">
      <c r="A5250" s="526" t="n">
        <v>99619</v>
      </c>
      <c r="B5250" s="526" t="s">
        <v>9680</v>
      </c>
      <c r="C5250" s="526" t="s">
        <v>134</v>
      </c>
      <c r="D5250" s="527" t="n">
        <v>118.14</v>
      </c>
    </row>
    <row r="5251" customFormat="false" ht="15" hidden="false" customHeight="false" outlineLevel="0" collapsed="false">
      <c r="A5251" s="526" t="n">
        <v>99620</v>
      </c>
      <c r="B5251" s="526" t="s">
        <v>9681</v>
      </c>
      <c r="C5251" s="526" t="s">
        <v>134</v>
      </c>
      <c r="D5251" s="527" t="n">
        <v>160.5</v>
      </c>
    </row>
    <row r="5252" customFormat="false" ht="15" hidden="false" customHeight="false" outlineLevel="0" collapsed="false">
      <c r="A5252" s="526" t="n">
        <v>99621</v>
      </c>
      <c r="B5252" s="526" t="s">
        <v>9682</v>
      </c>
      <c r="C5252" s="526" t="s">
        <v>134</v>
      </c>
      <c r="D5252" s="527" t="n">
        <v>239.29</v>
      </c>
    </row>
    <row r="5253" customFormat="false" ht="15" hidden="false" customHeight="false" outlineLevel="0" collapsed="false">
      <c r="A5253" s="526" t="n">
        <v>99622</v>
      </c>
      <c r="B5253" s="526" t="s">
        <v>9683</v>
      </c>
      <c r="C5253" s="526" t="s">
        <v>134</v>
      </c>
      <c r="D5253" s="527" t="n">
        <v>269.16</v>
      </c>
    </row>
    <row r="5254" customFormat="false" ht="15" hidden="false" customHeight="false" outlineLevel="0" collapsed="false">
      <c r="A5254" s="526" t="n">
        <v>99623</v>
      </c>
      <c r="B5254" s="526" t="s">
        <v>9684</v>
      </c>
      <c r="C5254" s="526" t="s">
        <v>134</v>
      </c>
      <c r="D5254" s="527" t="n">
        <v>375.72</v>
      </c>
    </row>
    <row r="5255" customFormat="false" ht="15" hidden="false" customHeight="false" outlineLevel="0" collapsed="false">
      <c r="A5255" s="526" t="n">
        <v>99624</v>
      </c>
      <c r="B5255" s="526" t="s">
        <v>374</v>
      </c>
      <c r="C5255" s="526" t="s">
        <v>134</v>
      </c>
      <c r="D5255" s="527" t="n">
        <v>535.8</v>
      </c>
    </row>
    <row r="5256" customFormat="false" ht="15" hidden="false" customHeight="false" outlineLevel="0" collapsed="false">
      <c r="A5256" s="526" t="n">
        <v>99625</v>
      </c>
      <c r="B5256" s="526" t="s">
        <v>9685</v>
      </c>
      <c r="C5256" s="526" t="s">
        <v>134</v>
      </c>
      <c r="D5256" s="527" t="n">
        <v>737.26</v>
      </c>
    </row>
    <row r="5257" customFormat="false" ht="15" hidden="false" customHeight="false" outlineLevel="0" collapsed="false">
      <c r="A5257" s="526" t="n">
        <v>99626</v>
      </c>
      <c r="B5257" s="526" t="s">
        <v>9686</v>
      </c>
      <c r="C5257" s="526" t="s">
        <v>134</v>
      </c>
      <c r="D5257" s="528" t="n">
        <v>1135.96</v>
      </c>
    </row>
    <row r="5258" customFormat="false" ht="15" hidden="false" customHeight="false" outlineLevel="0" collapsed="false">
      <c r="A5258" s="526" t="n">
        <v>99627</v>
      </c>
      <c r="B5258" s="526" t="s">
        <v>9687</v>
      </c>
      <c r="C5258" s="526" t="s">
        <v>134</v>
      </c>
      <c r="D5258" s="527" t="n">
        <v>71.25</v>
      </c>
    </row>
    <row r="5259" customFormat="false" ht="15" hidden="false" customHeight="false" outlineLevel="0" collapsed="false">
      <c r="A5259" s="526" t="n">
        <v>99628</v>
      </c>
      <c r="B5259" s="526" t="s">
        <v>9688</v>
      </c>
      <c r="C5259" s="526" t="s">
        <v>134</v>
      </c>
      <c r="D5259" s="527" t="n">
        <v>77.61</v>
      </c>
    </row>
    <row r="5260" customFormat="false" ht="15" hidden="false" customHeight="false" outlineLevel="0" collapsed="false">
      <c r="A5260" s="526" t="n">
        <v>99629</v>
      </c>
      <c r="B5260" s="526" t="s">
        <v>665</v>
      </c>
      <c r="C5260" s="526" t="s">
        <v>134</v>
      </c>
      <c r="D5260" s="527" t="n">
        <v>86.11</v>
      </c>
    </row>
    <row r="5261" customFormat="false" ht="15" hidden="false" customHeight="false" outlineLevel="0" collapsed="false">
      <c r="A5261" s="526" t="n">
        <v>99630</v>
      </c>
      <c r="B5261" s="526" t="s">
        <v>570</v>
      </c>
      <c r="C5261" s="526" t="s">
        <v>134</v>
      </c>
      <c r="D5261" s="527" t="n">
        <v>128.18</v>
      </c>
    </row>
    <row r="5262" customFormat="false" ht="15" hidden="false" customHeight="false" outlineLevel="0" collapsed="false">
      <c r="A5262" s="526" t="n">
        <v>99631</v>
      </c>
      <c r="B5262" s="526" t="s">
        <v>9689</v>
      </c>
      <c r="C5262" s="526" t="s">
        <v>134</v>
      </c>
      <c r="D5262" s="527" t="n">
        <v>149.09</v>
      </c>
    </row>
    <row r="5263" customFormat="false" ht="15" hidden="false" customHeight="false" outlineLevel="0" collapsed="false">
      <c r="A5263" s="526" t="n">
        <v>99632</v>
      </c>
      <c r="B5263" s="526" t="s">
        <v>9690</v>
      </c>
      <c r="C5263" s="526" t="s">
        <v>134</v>
      </c>
      <c r="D5263" s="527" t="n">
        <v>215.15</v>
      </c>
    </row>
    <row r="5264" customFormat="false" ht="15" hidden="false" customHeight="false" outlineLevel="0" collapsed="false">
      <c r="A5264" s="526" t="n">
        <v>99633</v>
      </c>
      <c r="B5264" s="526" t="s">
        <v>9691</v>
      </c>
      <c r="C5264" s="526" t="s">
        <v>134</v>
      </c>
      <c r="D5264" s="527" t="n">
        <v>462.55</v>
      </c>
    </row>
    <row r="5265" customFormat="false" ht="15" hidden="false" customHeight="false" outlineLevel="0" collapsed="false">
      <c r="A5265" s="526" t="n">
        <v>99634</v>
      </c>
      <c r="B5265" s="526" t="s">
        <v>9692</v>
      </c>
      <c r="C5265" s="526" t="s">
        <v>134</v>
      </c>
      <c r="D5265" s="527" t="n">
        <v>790.31</v>
      </c>
    </row>
    <row r="5266" customFormat="false" ht="15" hidden="false" customHeight="false" outlineLevel="0" collapsed="false">
      <c r="A5266" s="526" t="n">
        <v>99635</v>
      </c>
      <c r="B5266" s="526" t="s">
        <v>248</v>
      </c>
      <c r="C5266" s="526" t="s">
        <v>134</v>
      </c>
      <c r="D5266" s="527" t="n">
        <v>355.68</v>
      </c>
    </row>
    <row r="5267" customFormat="false" ht="15" hidden="false" customHeight="false" outlineLevel="0" collapsed="false">
      <c r="A5267" s="526" t="n">
        <v>103008</v>
      </c>
      <c r="B5267" s="526" t="s">
        <v>9693</v>
      </c>
      <c r="C5267" s="526" t="s">
        <v>134</v>
      </c>
      <c r="D5267" s="527" t="n">
        <v>96.6</v>
      </c>
    </row>
    <row r="5268" customFormat="false" ht="15" hidden="false" customHeight="false" outlineLevel="0" collapsed="false">
      <c r="A5268" s="526" t="n">
        <v>103009</v>
      </c>
      <c r="B5268" s="526" t="s">
        <v>9694</v>
      </c>
      <c r="C5268" s="526" t="s">
        <v>134</v>
      </c>
      <c r="D5268" s="527" t="n">
        <v>340.52</v>
      </c>
    </row>
    <row r="5269" customFormat="false" ht="15" hidden="false" customHeight="false" outlineLevel="0" collapsed="false">
      <c r="A5269" s="526" t="n">
        <v>103010</v>
      </c>
      <c r="B5269" s="526" t="s">
        <v>9695</v>
      </c>
      <c r="C5269" s="526" t="s">
        <v>134</v>
      </c>
      <c r="D5269" s="527" t="n">
        <v>73.25</v>
      </c>
    </row>
    <row r="5270" customFormat="false" ht="15" hidden="false" customHeight="false" outlineLevel="0" collapsed="false">
      <c r="A5270" s="526" t="n">
        <v>103011</v>
      </c>
      <c r="B5270" s="526" t="s">
        <v>9696</v>
      </c>
      <c r="C5270" s="526" t="s">
        <v>134</v>
      </c>
      <c r="D5270" s="527" t="n">
        <v>81.61</v>
      </c>
    </row>
    <row r="5271" customFormat="false" ht="15" hidden="false" customHeight="false" outlineLevel="0" collapsed="false">
      <c r="A5271" s="526" t="n">
        <v>103012</v>
      </c>
      <c r="B5271" s="526" t="s">
        <v>9697</v>
      </c>
      <c r="C5271" s="526" t="s">
        <v>134</v>
      </c>
      <c r="D5271" s="527" t="n">
        <v>128.77</v>
      </c>
    </row>
    <row r="5272" customFormat="false" ht="15" hidden="false" customHeight="false" outlineLevel="0" collapsed="false">
      <c r="A5272" s="526" t="n">
        <v>103013</v>
      </c>
      <c r="B5272" s="526" t="s">
        <v>9698</v>
      </c>
      <c r="C5272" s="526" t="s">
        <v>134</v>
      </c>
      <c r="D5272" s="527" t="n">
        <v>138.53</v>
      </c>
    </row>
    <row r="5273" customFormat="false" ht="15" hidden="false" customHeight="false" outlineLevel="0" collapsed="false">
      <c r="A5273" s="526" t="n">
        <v>103014</v>
      </c>
      <c r="B5273" s="526" t="s">
        <v>9699</v>
      </c>
      <c r="C5273" s="526" t="s">
        <v>134</v>
      </c>
      <c r="D5273" s="527" t="n">
        <v>208.44</v>
      </c>
    </row>
    <row r="5274" customFormat="false" ht="15" hidden="false" customHeight="false" outlineLevel="0" collapsed="false">
      <c r="A5274" s="526" t="n">
        <v>103015</v>
      </c>
      <c r="B5274" s="526" t="s">
        <v>9700</v>
      </c>
      <c r="C5274" s="526" t="s">
        <v>134</v>
      </c>
      <c r="D5274" s="527" t="n">
        <v>368.92</v>
      </c>
    </row>
    <row r="5275" customFormat="false" ht="15" hidden="false" customHeight="false" outlineLevel="0" collapsed="false">
      <c r="A5275" s="526" t="n">
        <v>103016</v>
      </c>
      <c r="B5275" s="526" t="s">
        <v>9701</v>
      </c>
      <c r="C5275" s="526" t="s">
        <v>134</v>
      </c>
      <c r="D5275" s="527" t="n">
        <v>504.44</v>
      </c>
    </row>
    <row r="5276" customFormat="false" ht="15" hidden="false" customHeight="false" outlineLevel="0" collapsed="false">
      <c r="A5276" s="526" t="n">
        <v>103017</v>
      </c>
      <c r="B5276" s="526" t="s">
        <v>9702</v>
      </c>
      <c r="C5276" s="526" t="s">
        <v>134</v>
      </c>
      <c r="D5276" s="527" t="n">
        <v>881.23</v>
      </c>
    </row>
    <row r="5277" customFormat="false" ht="15" hidden="false" customHeight="false" outlineLevel="0" collapsed="false">
      <c r="A5277" s="526" t="n">
        <v>103018</v>
      </c>
      <c r="B5277" s="526" t="s">
        <v>9703</v>
      </c>
      <c r="C5277" s="526" t="s">
        <v>134</v>
      </c>
      <c r="D5277" s="527" t="n">
        <v>290.59</v>
      </c>
    </row>
    <row r="5278" customFormat="false" ht="15" hidden="false" customHeight="false" outlineLevel="0" collapsed="false">
      <c r="A5278" s="526" t="n">
        <v>103019</v>
      </c>
      <c r="B5278" s="526" t="s">
        <v>9704</v>
      </c>
      <c r="C5278" s="526" t="s">
        <v>134</v>
      </c>
      <c r="D5278" s="527" t="n">
        <v>221.36</v>
      </c>
    </row>
    <row r="5279" customFormat="false" ht="15" hidden="false" customHeight="false" outlineLevel="0" collapsed="false">
      <c r="A5279" s="526" t="n">
        <v>103029</v>
      </c>
      <c r="B5279" s="526" t="s">
        <v>9705</v>
      </c>
      <c r="C5279" s="526" t="s">
        <v>134</v>
      </c>
      <c r="D5279" s="527" t="n">
        <v>59.66</v>
      </c>
    </row>
    <row r="5280" customFormat="false" ht="15" hidden="false" customHeight="false" outlineLevel="0" collapsed="false">
      <c r="A5280" s="526" t="n">
        <v>103036</v>
      </c>
      <c r="B5280" s="526" t="s">
        <v>9706</v>
      </c>
      <c r="C5280" s="526" t="s">
        <v>134</v>
      </c>
      <c r="D5280" s="527" t="n">
        <v>30.7</v>
      </c>
    </row>
    <row r="5281" customFormat="false" ht="15" hidden="false" customHeight="false" outlineLevel="0" collapsed="false">
      <c r="A5281" s="526" t="n">
        <v>103037</v>
      </c>
      <c r="B5281" s="526" t="s">
        <v>9707</v>
      </c>
      <c r="C5281" s="526" t="s">
        <v>134</v>
      </c>
      <c r="D5281" s="527" t="n">
        <v>60.36</v>
      </c>
    </row>
    <row r="5282" customFormat="false" ht="15" hidden="false" customHeight="false" outlineLevel="0" collapsed="false">
      <c r="A5282" s="526" t="n">
        <v>103038</v>
      </c>
      <c r="B5282" s="526" t="s">
        <v>9708</v>
      </c>
      <c r="C5282" s="526" t="s">
        <v>134</v>
      </c>
      <c r="D5282" s="527" t="n">
        <v>80.75</v>
      </c>
    </row>
    <row r="5283" customFormat="false" ht="15" hidden="false" customHeight="false" outlineLevel="0" collapsed="false">
      <c r="A5283" s="526" t="n">
        <v>103039</v>
      </c>
      <c r="B5283" s="526" t="s">
        <v>9709</v>
      </c>
      <c r="C5283" s="526" t="s">
        <v>134</v>
      </c>
      <c r="D5283" s="527" t="n">
        <v>87.17</v>
      </c>
    </row>
    <row r="5284" customFormat="false" ht="15" hidden="false" customHeight="false" outlineLevel="0" collapsed="false">
      <c r="A5284" s="526" t="n">
        <v>103040</v>
      </c>
      <c r="B5284" s="526" t="s">
        <v>9710</v>
      </c>
      <c r="C5284" s="526" t="s">
        <v>134</v>
      </c>
      <c r="D5284" s="527" t="n">
        <v>130.43</v>
      </c>
    </row>
    <row r="5285" customFormat="false" ht="15" hidden="false" customHeight="false" outlineLevel="0" collapsed="false">
      <c r="A5285" s="526" t="n">
        <v>103041</v>
      </c>
      <c r="B5285" s="526" t="s">
        <v>9711</v>
      </c>
      <c r="C5285" s="526" t="s">
        <v>134</v>
      </c>
      <c r="D5285" s="527" t="n">
        <v>25.38</v>
      </c>
    </row>
    <row r="5286" customFormat="false" ht="15" hidden="false" customHeight="false" outlineLevel="0" collapsed="false">
      <c r="A5286" s="526" t="n">
        <v>103042</v>
      </c>
      <c r="B5286" s="526" t="s">
        <v>9712</v>
      </c>
      <c r="C5286" s="526" t="s">
        <v>134</v>
      </c>
      <c r="D5286" s="527" t="n">
        <v>31.03</v>
      </c>
    </row>
    <row r="5287" customFormat="false" ht="15" hidden="false" customHeight="false" outlineLevel="0" collapsed="false">
      <c r="A5287" s="526" t="n">
        <v>103043</v>
      </c>
      <c r="B5287" s="526" t="s">
        <v>9713</v>
      </c>
      <c r="C5287" s="526" t="s">
        <v>134</v>
      </c>
      <c r="D5287" s="527" t="n">
        <v>29.5</v>
      </c>
    </row>
    <row r="5288" customFormat="false" ht="15" hidden="false" customHeight="false" outlineLevel="0" collapsed="false">
      <c r="A5288" s="526" t="n">
        <v>103044</v>
      </c>
      <c r="B5288" s="526" t="s">
        <v>9714</v>
      </c>
      <c r="C5288" s="526" t="s">
        <v>134</v>
      </c>
      <c r="D5288" s="527" t="n">
        <v>39.6</v>
      </c>
    </row>
    <row r="5289" customFormat="false" ht="15" hidden="false" customHeight="false" outlineLevel="0" collapsed="false">
      <c r="A5289" s="526" t="n">
        <v>103045</v>
      </c>
      <c r="B5289" s="526" t="s">
        <v>9715</v>
      </c>
      <c r="C5289" s="526" t="s">
        <v>134</v>
      </c>
      <c r="D5289" s="527" t="n">
        <v>11.86</v>
      </c>
    </row>
    <row r="5290" customFormat="false" ht="15" hidden="false" customHeight="false" outlineLevel="0" collapsed="false">
      <c r="A5290" s="526" t="n">
        <v>103046</v>
      </c>
      <c r="B5290" s="526" t="s">
        <v>9716</v>
      </c>
      <c r="C5290" s="526" t="s">
        <v>134</v>
      </c>
      <c r="D5290" s="527" t="n">
        <v>29.3</v>
      </c>
    </row>
    <row r="5291" customFormat="false" ht="15" hidden="false" customHeight="false" outlineLevel="0" collapsed="false">
      <c r="A5291" s="526" t="n">
        <v>103047</v>
      </c>
      <c r="B5291" s="526" t="s">
        <v>9717</v>
      </c>
      <c r="C5291" s="526" t="s">
        <v>134</v>
      </c>
      <c r="D5291" s="527" t="n">
        <v>30.85</v>
      </c>
    </row>
    <row r="5292" customFormat="false" ht="15" hidden="false" customHeight="false" outlineLevel="0" collapsed="false">
      <c r="A5292" s="526" t="n">
        <v>103048</v>
      </c>
      <c r="B5292" s="526" t="s">
        <v>9718</v>
      </c>
      <c r="C5292" s="526" t="s">
        <v>134</v>
      </c>
      <c r="D5292" s="527" t="n">
        <v>22.68</v>
      </c>
    </row>
    <row r="5293" customFormat="false" ht="15" hidden="false" customHeight="false" outlineLevel="0" collapsed="false">
      <c r="A5293" s="526" t="n">
        <v>103049</v>
      </c>
      <c r="B5293" s="526" t="s">
        <v>9719</v>
      </c>
      <c r="C5293" s="526" t="s">
        <v>134</v>
      </c>
      <c r="D5293" s="527" t="n">
        <v>24.78</v>
      </c>
    </row>
    <row r="5294" customFormat="false" ht="15" hidden="false" customHeight="false" outlineLevel="0" collapsed="false">
      <c r="A5294" s="526" t="n">
        <v>103050</v>
      </c>
      <c r="B5294" s="526" t="s">
        <v>9720</v>
      </c>
      <c r="C5294" s="526" t="s">
        <v>134</v>
      </c>
      <c r="D5294" s="527" t="n">
        <v>23.43</v>
      </c>
    </row>
    <row r="5295" customFormat="false" ht="15" hidden="false" customHeight="false" outlineLevel="0" collapsed="false">
      <c r="A5295" s="526" t="n">
        <v>103051</v>
      </c>
      <c r="B5295" s="526" t="s">
        <v>9721</v>
      </c>
      <c r="C5295" s="526" t="s">
        <v>134</v>
      </c>
      <c r="D5295" s="527" t="n">
        <v>28.31</v>
      </c>
    </row>
    <row r="5296" customFormat="false" ht="15" hidden="false" customHeight="false" outlineLevel="0" collapsed="false">
      <c r="A5296" s="526" t="n">
        <v>103052</v>
      </c>
      <c r="B5296" s="526" t="s">
        <v>9722</v>
      </c>
      <c r="C5296" s="526" t="s">
        <v>134</v>
      </c>
      <c r="D5296" s="527" t="n">
        <v>38.17</v>
      </c>
    </row>
    <row r="5297" customFormat="false" ht="15" hidden="false" customHeight="false" outlineLevel="0" collapsed="false">
      <c r="A5297" s="526" t="n">
        <v>95634</v>
      </c>
      <c r="B5297" s="526" t="s">
        <v>9723</v>
      </c>
      <c r="C5297" s="526" t="s">
        <v>134</v>
      </c>
      <c r="D5297" s="527" t="n">
        <v>218.49</v>
      </c>
    </row>
    <row r="5298" customFormat="false" ht="15" hidden="false" customHeight="false" outlineLevel="0" collapsed="false">
      <c r="A5298" s="526" t="n">
        <v>95635</v>
      </c>
      <c r="B5298" s="526" t="s">
        <v>9724</v>
      </c>
      <c r="C5298" s="526" t="s">
        <v>134</v>
      </c>
      <c r="D5298" s="527" t="n">
        <v>231.59</v>
      </c>
    </row>
    <row r="5299" customFormat="false" ht="15" hidden="false" customHeight="false" outlineLevel="0" collapsed="false">
      <c r="A5299" s="526" t="n">
        <v>95636</v>
      </c>
      <c r="B5299" s="526" t="s">
        <v>9725</v>
      </c>
      <c r="C5299" s="526" t="s">
        <v>134</v>
      </c>
      <c r="D5299" s="527" t="n">
        <v>386.55</v>
      </c>
    </row>
    <row r="5300" customFormat="false" ht="15" hidden="false" customHeight="false" outlineLevel="0" collapsed="false">
      <c r="A5300" s="526" t="n">
        <v>95637</v>
      </c>
      <c r="B5300" s="526" t="s">
        <v>9726</v>
      </c>
      <c r="C5300" s="526" t="s">
        <v>134</v>
      </c>
      <c r="D5300" s="527" t="n">
        <v>596.28</v>
      </c>
    </row>
    <row r="5301" customFormat="false" ht="15" hidden="false" customHeight="false" outlineLevel="0" collapsed="false">
      <c r="A5301" s="526" t="n">
        <v>95638</v>
      </c>
      <c r="B5301" s="526" t="s">
        <v>9727</v>
      </c>
      <c r="C5301" s="526" t="s">
        <v>134</v>
      </c>
      <c r="D5301" s="527" t="n">
        <v>729.32</v>
      </c>
    </row>
    <row r="5302" customFormat="false" ht="15" hidden="false" customHeight="false" outlineLevel="0" collapsed="false">
      <c r="A5302" s="526" t="n">
        <v>95639</v>
      </c>
      <c r="B5302" s="526" t="s">
        <v>9728</v>
      </c>
      <c r="C5302" s="526" t="s">
        <v>134</v>
      </c>
      <c r="D5302" s="527" t="n">
        <v>947.47</v>
      </c>
    </row>
    <row r="5303" customFormat="false" ht="15" hidden="false" customHeight="false" outlineLevel="0" collapsed="false">
      <c r="A5303" s="526" t="n">
        <v>95641</v>
      </c>
      <c r="B5303" s="526" t="s">
        <v>9729</v>
      </c>
      <c r="C5303" s="526" t="s">
        <v>134</v>
      </c>
      <c r="D5303" s="527" t="n">
        <v>321.45</v>
      </c>
    </row>
    <row r="5304" customFormat="false" ht="15" hidden="false" customHeight="false" outlineLevel="0" collapsed="false">
      <c r="A5304" s="526" t="n">
        <v>95642</v>
      </c>
      <c r="B5304" s="526" t="s">
        <v>9730</v>
      </c>
      <c r="C5304" s="526" t="s">
        <v>134</v>
      </c>
      <c r="D5304" s="527" t="n">
        <v>476.11</v>
      </c>
    </row>
    <row r="5305" customFormat="false" ht="15" hidden="false" customHeight="false" outlineLevel="0" collapsed="false">
      <c r="A5305" s="526" t="n">
        <v>95643</v>
      </c>
      <c r="B5305" s="526" t="s">
        <v>9731</v>
      </c>
      <c r="C5305" s="526" t="s">
        <v>134</v>
      </c>
      <c r="D5305" s="527" t="n">
        <v>624.36</v>
      </c>
    </row>
    <row r="5306" customFormat="false" ht="15" hidden="false" customHeight="false" outlineLevel="0" collapsed="false">
      <c r="A5306" s="526" t="n">
        <v>95644</v>
      </c>
      <c r="B5306" s="526" t="s">
        <v>9732</v>
      </c>
      <c r="C5306" s="526" t="s">
        <v>134</v>
      </c>
      <c r="D5306" s="527" t="n">
        <v>236.45</v>
      </c>
    </row>
    <row r="5307" customFormat="false" ht="15" hidden="false" customHeight="false" outlineLevel="0" collapsed="false">
      <c r="A5307" s="526" t="n">
        <v>95645</v>
      </c>
      <c r="B5307" s="526" t="s">
        <v>9733</v>
      </c>
      <c r="C5307" s="526" t="s">
        <v>134</v>
      </c>
      <c r="D5307" s="527" t="n">
        <v>437.81</v>
      </c>
    </row>
    <row r="5308" customFormat="false" ht="15" hidden="false" customHeight="false" outlineLevel="0" collapsed="false">
      <c r="A5308" s="526" t="n">
        <v>95646</v>
      </c>
      <c r="B5308" s="526" t="s">
        <v>9734</v>
      </c>
      <c r="C5308" s="526" t="s">
        <v>134</v>
      </c>
      <c r="D5308" s="527" t="n">
        <v>653.11</v>
      </c>
    </row>
    <row r="5309" customFormat="false" ht="15" hidden="false" customHeight="false" outlineLevel="0" collapsed="false">
      <c r="A5309" s="526" t="n">
        <v>95647</v>
      </c>
      <c r="B5309" s="526" t="s">
        <v>9735</v>
      </c>
      <c r="C5309" s="526" t="s">
        <v>134</v>
      </c>
      <c r="D5309" s="527" t="n">
        <v>858.41</v>
      </c>
    </row>
    <row r="5310" customFormat="false" ht="15" hidden="false" customHeight="false" outlineLevel="0" collapsed="false">
      <c r="A5310" s="526" t="n">
        <v>95648</v>
      </c>
      <c r="B5310" s="526" t="s">
        <v>9736</v>
      </c>
      <c r="C5310" s="526" t="s">
        <v>134</v>
      </c>
      <c r="D5310" s="527" t="n">
        <v>481.05</v>
      </c>
    </row>
    <row r="5311" customFormat="false" ht="15" hidden="false" customHeight="false" outlineLevel="0" collapsed="false">
      <c r="A5311" s="526" t="n">
        <v>95649</v>
      </c>
      <c r="B5311" s="526" t="s">
        <v>9737</v>
      </c>
      <c r="C5311" s="526" t="s">
        <v>134</v>
      </c>
      <c r="D5311" s="527" t="n">
        <v>836.81</v>
      </c>
    </row>
    <row r="5312" customFormat="false" ht="15" hidden="false" customHeight="false" outlineLevel="0" collapsed="false">
      <c r="A5312" s="526" t="n">
        <v>95650</v>
      </c>
      <c r="B5312" s="526" t="s">
        <v>9738</v>
      </c>
      <c r="C5312" s="526" t="s">
        <v>134</v>
      </c>
      <c r="D5312" s="528" t="n">
        <v>1224.93</v>
      </c>
    </row>
    <row r="5313" customFormat="false" ht="15" hidden="false" customHeight="false" outlineLevel="0" collapsed="false">
      <c r="A5313" s="526" t="n">
        <v>95651</v>
      </c>
      <c r="B5313" s="526" t="s">
        <v>9739</v>
      </c>
      <c r="C5313" s="526" t="s">
        <v>134</v>
      </c>
      <c r="D5313" s="528" t="n">
        <v>1593.77</v>
      </c>
    </row>
    <row r="5314" customFormat="false" ht="15" hidden="false" customHeight="false" outlineLevel="0" collapsed="false">
      <c r="A5314" s="526" t="n">
        <v>95652</v>
      </c>
      <c r="B5314" s="526" t="s">
        <v>9740</v>
      </c>
      <c r="C5314" s="526" t="s">
        <v>134</v>
      </c>
      <c r="D5314" s="527" t="n">
        <v>600.05</v>
      </c>
    </row>
    <row r="5315" customFormat="false" ht="15" hidden="false" customHeight="false" outlineLevel="0" collapsed="false">
      <c r="A5315" s="526" t="n">
        <v>95653</v>
      </c>
      <c r="B5315" s="526" t="s">
        <v>9741</v>
      </c>
      <c r="C5315" s="526" t="s">
        <v>134</v>
      </c>
      <c r="D5315" s="528" t="n">
        <v>1073.34</v>
      </c>
    </row>
    <row r="5316" customFormat="false" ht="15" hidden="false" customHeight="false" outlineLevel="0" collapsed="false">
      <c r="A5316" s="526" t="n">
        <v>95654</v>
      </c>
      <c r="B5316" s="526" t="s">
        <v>9742</v>
      </c>
      <c r="C5316" s="526" t="s">
        <v>134</v>
      </c>
      <c r="D5316" s="528" t="n">
        <v>1583.42</v>
      </c>
    </row>
    <row r="5317" customFormat="false" ht="15" hidden="false" customHeight="false" outlineLevel="0" collapsed="false">
      <c r="A5317" s="526" t="n">
        <v>95655</v>
      </c>
      <c r="B5317" s="526" t="s">
        <v>9743</v>
      </c>
      <c r="C5317" s="526" t="s">
        <v>134</v>
      </c>
      <c r="D5317" s="528" t="n">
        <v>2068.81</v>
      </c>
    </row>
    <row r="5318" customFormat="false" ht="15" hidden="false" customHeight="false" outlineLevel="0" collapsed="false">
      <c r="A5318" s="526" t="n">
        <v>95657</v>
      </c>
      <c r="B5318" s="526" t="s">
        <v>9744</v>
      </c>
      <c r="C5318" s="526" t="s">
        <v>134</v>
      </c>
      <c r="D5318" s="527" t="n">
        <v>274.91</v>
      </c>
    </row>
    <row r="5319" customFormat="false" ht="15" hidden="false" customHeight="false" outlineLevel="0" collapsed="false">
      <c r="A5319" s="526" t="n">
        <v>95658</v>
      </c>
      <c r="B5319" s="526" t="s">
        <v>9745</v>
      </c>
      <c r="C5319" s="526" t="s">
        <v>134</v>
      </c>
      <c r="D5319" s="527" t="n">
        <v>517.55</v>
      </c>
    </row>
    <row r="5320" customFormat="false" ht="15" hidden="false" customHeight="false" outlineLevel="0" collapsed="false">
      <c r="A5320" s="526" t="n">
        <v>95659</v>
      </c>
      <c r="B5320" s="526" t="s">
        <v>9746</v>
      </c>
      <c r="C5320" s="526" t="s">
        <v>134</v>
      </c>
      <c r="D5320" s="527" t="n">
        <v>725.72</v>
      </c>
    </row>
    <row r="5321" customFormat="false" ht="15" hidden="false" customHeight="false" outlineLevel="0" collapsed="false">
      <c r="A5321" s="526" t="n">
        <v>95660</v>
      </c>
      <c r="B5321" s="526" t="s">
        <v>9747</v>
      </c>
      <c r="C5321" s="526" t="s">
        <v>134</v>
      </c>
      <c r="D5321" s="528" t="n">
        <v>1030.26</v>
      </c>
    </row>
    <row r="5322" customFormat="false" ht="15" hidden="false" customHeight="false" outlineLevel="0" collapsed="false">
      <c r="A5322" s="526" t="n">
        <v>95661</v>
      </c>
      <c r="B5322" s="526" t="s">
        <v>9748</v>
      </c>
      <c r="C5322" s="526" t="s">
        <v>134</v>
      </c>
      <c r="D5322" s="527" t="n">
        <v>357.19</v>
      </c>
    </row>
    <row r="5323" customFormat="false" ht="15" hidden="false" customHeight="false" outlineLevel="0" collapsed="false">
      <c r="A5323" s="526" t="n">
        <v>95662</v>
      </c>
      <c r="B5323" s="526" t="s">
        <v>9749</v>
      </c>
      <c r="C5323" s="526" t="s">
        <v>134</v>
      </c>
      <c r="D5323" s="527" t="n">
        <v>683.22</v>
      </c>
    </row>
    <row r="5324" customFormat="false" ht="15" hidden="false" customHeight="false" outlineLevel="0" collapsed="false">
      <c r="A5324" s="526" t="n">
        <v>95663</v>
      </c>
      <c r="B5324" s="526" t="s">
        <v>9750</v>
      </c>
      <c r="C5324" s="526" t="s">
        <v>134</v>
      </c>
      <c r="D5324" s="528" t="n">
        <v>1030.69</v>
      </c>
    </row>
    <row r="5325" customFormat="false" ht="15" hidden="false" customHeight="false" outlineLevel="0" collapsed="false">
      <c r="A5325" s="526" t="n">
        <v>95664</v>
      </c>
      <c r="B5325" s="526" t="s">
        <v>9751</v>
      </c>
      <c r="C5325" s="526" t="s">
        <v>134</v>
      </c>
      <c r="D5325" s="528" t="n">
        <v>1358.47</v>
      </c>
    </row>
    <row r="5326" customFormat="false" ht="15" hidden="false" customHeight="false" outlineLevel="0" collapsed="false">
      <c r="A5326" s="526" t="n">
        <v>95665</v>
      </c>
      <c r="B5326" s="526" t="s">
        <v>9752</v>
      </c>
      <c r="C5326" s="526" t="s">
        <v>134</v>
      </c>
      <c r="D5326" s="527" t="n">
        <v>287.34</v>
      </c>
    </row>
    <row r="5327" customFormat="false" ht="15" hidden="false" customHeight="false" outlineLevel="0" collapsed="false">
      <c r="A5327" s="526" t="n">
        <v>95666</v>
      </c>
      <c r="B5327" s="526" t="s">
        <v>9753</v>
      </c>
      <c r="C5327" s="526" t="s">
        <v>134</v>
      </c>
      <c r="D5327" s="527" t="n">
        <v>546.78</v>
      </c>
    </row>
    <row r="5328" customFormat="false" ht="15" hidden="false" customHeight="false" outlineLevel="0" collapsed="false">
      <c r="A5328" s="526" t="n">
        <v>95667</v>
      </c>
      <c r="B5328" s="526" t="s">
        <v>9754</v>
      </c>
      <c r="C5328" s="526" t="s">
        <v>134</v>
      </c>
      <c r="D5328" s="527" t="n">
        <v>817.01</v>
      </c>
    </row>
    <row r="5329" customFormat="false" ht="15" hidden="false" customHeight="false" outlineLevel="0" collapsed="false">
      <c r="A5329" s="526" t="n">
        <v>95668</v>
      </c>
      <c r="B5329" s="526" t="s">
        <v>9755</v>
      </c>
      <c r="C5329" s="526" t="s">
        <v>134</v>
      </c>
      <c r="D5329" s="528" t="n">
        <v>1072.26</v>
      </c>
    </row>
    <row r="5330" customFormat="false" ht="15" hidden="false" customHeight="false" outlineLevel="0" collapsed="false">
      <c r="A5330" s="526" t="n">
        <v>95669</v>
      </c>
      <c r="B5330" s="526" t="s">
        <v>9756</v>
      </c>
      <c r="C5330" s="526" t="s">
        <v>134</v>
      </c>
      <c r="D5330" s="527" t="n">
        <v>381.67</v>
      </c>
    </row>
    <row r="5331" customFormat="false" ht="15" hidden="false" customHeight="false" outlineLevel="0" collapsed="false">
      <c r="A5331" s="526" t="n">
        <v>95670</v>
      </c>
      <c r="B5331" s="526" t="s">
        <v>9757</v>
      </c>
      <c r="C5331" s="526" t="s">
        <v>134</v>
      </c>
      <c r="D5331" s="527" t="n">
        <v>711.04</v>
      </c>
    </row>
    <row r="5332" customFormat="false" ht="15" hidden="false" customHeight="false" outlineLevel="0" collapsed="false">
      <c r="A5332" s="526" t="n">
        <v>95671</v>
      </c>
      <c r="B5332" s="526" t="s">
        <v>9758</v>
      </c>
      <c r="C5332" s="526" t="s">
        <v>134</v>
      </c>
      <c r="D5332" s="528" t="n">
        <v>1067.06</v>
      </c>
    </row>
    <row r="5333" customFormat="false" ht="15" hidden="false" customHeight="false" outlineLevel="0" collapsed="false">
      <c r="A5333" s="526" t="n">
        <v>95672</v>
      </c>
      <c r="B5333" s="526" t="s">
        <v>9759</v>
      </c>
      <c r="C5333" s="526" t="s">
        <v>134</v>
      </c>
      <c r="D5333" s="528" t="n">
        <v>1426.4</v>
      </c>
    </row>
    <row r="5334" customFormat="false" ht="15" hidden="false" customHeight="false" outlineLevel="0" collapsed="false">
      <c r="A5334" s="526" t="n">
        <v>95673</v>
      </c>
      <c r="B5334" s="526" t="s">
        <v>9760</v>
      </c>
      <c r="C5334" s="526" t="s">
        <v>134</v>
      </c>
      <c r="D5334" s="527" t="n">
        <v>113.4</v>
      </c>
    </row>
    <row r="5335" customFormat="false" ht="15" hidden="false" customHeight="false" outlineLevel="0" collapsed="false">
      <c r="A5335" s="526" t="n">
        <v>95674</v>
      </c>
      <c r="B5335" s="526" t="s">
        <v>9761</v>
      </c>
      <c r="C5335" s="526" t="s">
        <v>134</v>
      </c>
      <c r="D5335" s="527" t="n">
        <v>120.18</v>
      </c>
    </row>
    <row r="5336" customFormat="false" ht="15" hidden="false" customHeight="false" outlineLevel="0" collapsed="false">
      <c r="A5336" s="526" t="n">
        <v>95675</v>
      </c>
      <c r="B5336" s="526" t="s">
        <v>9762</v>
      </c>
      <c r="C5336" s="526" t="s">
        <v>134</v>
      </c>
      <c r="D5336" s="527" t="n">
        <v>146.56</v>
      </c>
    </row>
    <row r="5337" customFormat="false" ht="15" hidden="false" customHeight="false" outlineLevel="0" collapsed="false">
      <c r="A5337" s="526" t="n">
        <v>95676</v>
      </c>
      <c r="B5337" s="526" t="s">
        <v>9763</v>
      </c>
      <c r="C5337" s="526" t="s">
        <v>134</v>
      </c>
      <c r="D5337" s="527" t="n">
        <v>124.97</v>
      </c>
    </row>
    <row r="5338" customFormat="false" ht="15" hidden="false" customHeight="false" outlineLevel="0" collapsed="false">
      <c r="A5338" s="526" t="n">
        <v>97741</v>
      </c>
      <c r="B5338" s="526" t="s">
        <v>9764</v>
      </c>
      <c r="C5338" s="526" t="s">
        <v>134</v>
      </c>
      <c r="D5338" s="527" t="n">
        <v>177.78</v>
      </c>
    </row>
    <row r="5339" customFormat="false" ht="15" hidden="false" customHeight="false" outlineLevel="0" collapsed="false">
      <c r="A5339" s="526" t="n">
        <v>90436</v>
      </c>
      <c r="B5339" s="526" t="s">
        <v>9765</v>
      </c>
      <c r="C5339" s="526" t="s">
        <v>134</v>
      </c>
      <c r="D5339" s="527" t="n">
        <v>13.77</v>
      </c>
    </row>
    <row r="5340" customFormat="false" ht="15" hidden="false" customHeight="false" outlineLevel="0" collapsed="false">
      <c r="A5340" s="526" t="n">
        <v>90437</v>
      </c>
      <c r="B5340" s="526" t="s">
        <v>9766</v>
      </c>
      <c r="C5340" s="526" t="s">
        <v>134</v>
      </c>
      <c r="D5340" s="527" t="n">
        <v>36.71</v>
      </c>
    </row>
    <row r="5341" customFormat="false" ht="15" hidden="false" customHeight="false" outlineLevel="0" collapsed="false">
      <c r="A5341" s="526" t="n">
        <v>90438</v>
      </c>
      <c r="B5341" s="526" t="s">
        <v>9767</v>
      </c>
      <c r="C5341" s="526" t="s">
        <v>134</v>
      </c>
      <c r="D5341" s="527" t="n">
        <v>53.62</v>
      </c>
    </row>
    <row r="5342" customFormat="false" ht="15" hidden="false" customHeight="false" outlineLevel="0" collapsed="false">
      <c r="A5342" s="526" t="n">
        <v>90439</v>
      </c>
      <c r="B5342" s="526" t="s">
        <v>9768</v>
      </c>
      <c r="C5342" s="526" t="s">
        <v>134</v>
      </c>
      <c r="D5342" s="527" t="n">
        <v>8.5</v>
      </c>
    </row>
    <row r="5343" customFormat="false" ht="15" hidden="false" customHeight="false" outlineLevel="0" collapsed="false">
      <c r="A5343" s="526" t="n">
        <v>90440</v>
      </c>
      <c r="B5343" s="526" t="s">
        <v>9769</v>
      </c>
      <c r="C5343" s="526" t="s">
        <v>134</v>
      </c>
      <c r="D5343" s="527" t="n">
        <v>22.67</v>
      </c>
    </row>
    <row r="5344" customFormat="false" ht="15" hidden="false" customHeight="false" outlineLevel="0" collapsed="false">
      <c r="A5344" s="526" t="n">
        <v>90441</v>
      </c>
      <c r="B5344" s="526" t="s">
        <v>9770</v>
      </c>
      <c r="C5344" s="526" t="s">
        <v>134</v>
      </c>
      <c r="D5344" s="527" t="n">
        <v>33.1</v>
      </c>
    </row>
    <row r="5345" customFormat="false" ht="15" hidden="false" customHeight="false" outlineLevel="0" collapsed="false">
      <c r="A5345" s="526" t="n">
        <v>90443</v>
      </c>
      <c r="B5345" s="526" t="s">
        <v>9771</v>
      </c>
      <c r="C5345" s="526" t="s">
        <v>120</v>
      </c>
      <c r="D5345" s="527" t="n">
        <v>7.39</v>
      </c>
    </row>
    <row r="5346" customFormat="false" ht="15" hidden="false" customHeight="false" outlineLevel="0" collapsed="false">
      <c r="A5346" s="526" t="n">
        <v>90444</v>
      </c>
      <c r="B5346" s="526" t="s">
        <v>9772</v>
      </c>
      <c r="C5346" s="526" t="s">
        <v>120</v>
      </c>
      <c r="D5346" s="527" t="n">
        <v>11.69</v>
      </c>
    </row>
    <row r="5347" customFormat="false" ht="15" hidden="false" customHeight="false" outlineLevel="0" collapsed="false">
      <c r="A5347" s="526" t="n">
        <v>90445</v>
      </c>
      <c r="B5347" s="526" t="s">
        <v>9773</v>
      </c>
      <c r="C5347" s="526" t="s">
        <v>120</v>
      </c>
      <c r="D5347" s="527" t="n">
        <v>15.5</v>
      </c>
    </row>
    <row r="5348" customFormat="false" ht="15" hidden="false" customHeight="false" outlineLevel="0" collapsed="false">
      <c r="A5348" s="526" t="n">
        <v>90446</v>
      </c>
      <c r="B5348" s="526" t="s">
        <v>9774</v>
      </c>
      <c r="C5348" s="526" t="s">
        <v>120</v>
      </c>
      <c r="D5348" s="527" t="n">
        <v>20.59</v>
      </c>
    </row>
    <row r="5349" customFormat="false" ht="15" hidden="false" customHeight="false" outlineLevel="0" collapsed="false">
      <c r="A5349" s="526" t="n">
        <v>90447</v>
      </c>
      <c r="B5349" s="526" t="s">
        <v>9775</v>
      </c>
      <c r="C5349" s="526" t="s">
        <v>120</v>
      </c>
      <c r="D5349" s="527" t="n">
        <v>7.7</v>
      </c>
    </row>
    <row r="5350" customFormat="false" ht="15" hidden="false" customHeight="false" outlineLevel="0" collapsed="false">
      <c r="A5350" s="526" t="n">
        <v>90451</v>
      </c>
      <c r="B5350" s="526" t="s">
        <v>9776</v>
      </c>
      <c r="C5350" s="526" t="s">
        <v>134</v>
      </c>
      <c r="D5350" s="527" t="n">
        <v>6.54</v>
      </c>
    </row>
    <row r="5351" customFormat="false" ht="15" hidden="false" customHeight="false" outlineLevel="0" collapsed="false">
      <c r="A5351" s="526" t="n">
        <v>90452</v>
      </c>
      <c r="B5351" s="526" t="s">
        <v>9777</v>
      </c>
      <c r="C5351" s="526" t="s">
        <v>134</v>
      </c>
      <c r="D5351" s="527" t="n">
        <v>27.69</v>
      </c>
    </row>
    <row r="5352" customFormat="false" ht="15" hidden="false" customHeight="false" outlineLevel="0" collapsed="false">
      <c r="A5352" s="526" t="n">
        <v>90453</v>
      </c>
      <c r="B5352" s="526" t="s">
        <v>9778</v>
      </c>
      <c r="C5352" s="526" t="s">
        <v>134</v>
      </c>
      <c r="D5352" s="527" t="n">
        <v>3.69</v>
      </c>
    </row>
    <row r="5353" customFormat="false" ht="15" hidden="false" customHeight="false" outlineLevel="0" collapsed="false">
      <c r="A5353" s="526" t="n">
        <v>90454</v>
      </c>
      <c r="B5353" s="526" t="s">
        <v>9779</v>
      </c>
      <c r="C5353" s="526" t="s">
        <v>134</v>
      </c>
      <c r="D5353" s="527" t="n">
        <v>5.85</v>
      </c>
    </row>
    <row r="5354" customFormat="false" ht="15" hidden="false" customHeight="false" outlineLevel="0" collapsed="false">
      <c r="A5354" s="526" t="n">
        <v>90455</v>
      </c>
      <c r="B5354" s="526" t="s">
        <v>9780</v>
      </c>
      <c r="C5354" s="526" t="s">
        <v>134</v>
      </c>
      <c r="D5354" s="527" t="n">
        <v>7.47</v>
      </c>
    </row>
    <row r="5355" customFormat="false" ht="15" hidden="false" customHeight="false" outlineLevel="0" collapsed="false">
      <c r="A5355" s="526" t="n">
        <v>90456</v>
      </c>
      <c r="B5355" s="526" t="s">
        <v>9781</v>
      </c>
      <c r="C5355" s="526" t="s">
        <v>134</v>
      </c>
      <c r="D5355" s="527" t="n">
        <v>5.1</v>
      </c>
    </row>
    <row r="5356" customFormat="false" ht="15" hidden="false" customHeight="false" outlineLevel="0" collapsed="false">
      <c r="A5356" s="526" t="n">
        <v>90457</v>
      </c>
      <c r="B5356" s="526" t="s">
        <v>9782</v>
      </c>
      <c r="C5356" s="526" t="s">
        <v>134</v>
      </c>
      <c r="D5356" s="527" t="n">
        <v>11.65</v>
      </c>
    </row>
    <row r="5357" customFormat="false" ht="15" hidden="false" customHeight="false" outlineLevel="0" collapsed="false">
      <c r="A5357" s="526" t="n">
        <v>90458</v>
      </c>
      <c r="B5357" s="526" t="s">
        <v>9783</v>
      </c>
      <c r="C5357" s="526" t="s">
        <v>134</v>
      </c>
      <c r="D5357" s="527" t="n">
        <v>33.23</v>
      </c>
    </row>
    <row r="5358" customFormat="false" ht="15" hidden="false" customHeight="false" outlineLevel="0" collapsed="false">
      <c r="A5358" s="526" t="n">
        <v>90459</v>
      </c>
      <c r="B5358" s="526" t="s">
        <v>9784</v>
      </c>
      <c r="C5358" s="526" t="s">
        <v>134</v>
      </c>
      <c r="D5358" s="527" t="n">
        <v>45.16</v>
      </c>
    </row>
    <row r="5359" customFormat="false" ht="15" hidden="false" customHeight="false" outlineLevel="0" collapsed="false">
      <c r="A5359" s="526" t="n">
        <v>90460</v>
      </c>
      <c r="B5359" s="526" t="s">
        <v>9785</v>
      </c>
      <c r="C5359" s="526" t="s">
        <v>120</v>
      </c>
      <c r="D5359" s="527" t="n">
        <v>25.65</v>
      </c>
    </row>
    <row r="5360" customFormat="false" ht="15" hidden="false" customHeight="false" outlineLevel="0" collapsed="false">
      <c r="A5360" s="526" t="n">
        <v>90461</v>
      </c>
      <c r="B5360" s="526" t="s">
        <v>9786</v>
      </c>
      <c r="C5360" s="526" t="s">
        <v>120</v>
      </c>
      <c r="D5360" s="527" t="n">
        <v>18.66</v>
      </c>
    </row>
    <row r="5361" customFormat="false" ht="15" hidden="false" customHeight="false" outlineLevel="0" collapsed="false">
      <c r="A5361" s="526" t="n">
        <v>90462</v>
      </c>
      <c r="B5361" s="526" t="s">
        <v>9787</v>
      </c>
      <c r="C5361" s="526" t="s">
        <v>120</v>
      </c>
      <c r="D5361" s="527" t="n">
        <v>4.58</v>
      </c>
    </row>
    <row r="5362" customFormat="false" ht="15" hidden="false" customHeight="false" outlineLevel="0" collapsed="false">
      <c r="A5362" s="526" t="n">
        <v>90463</v>
      </c>
      <c r="B5362" s="526" t="s">
        <v>9788</v>
      </c>
      <c r="C5362" s="526" t="s">
        <v>120</v>
      </c>
      <c r="D5362" s="527" t="n">
        <v>3.79</v>
      </c>
    </row>
    <row r="5363" customFormat="false" ht="15" hidden="false" customHeight="false" outlineLevel="0" collapsed="false">
      <c r="A5363" s="526" t="n">
        <v>90466</v>
      </c>
      <c r="B5363" s="526" t="s">
        <v>9789</v>
      </c>
      <c r="C5363" s="526" t="s">
        <v>120</v>
      </c>
      <c r="D5363" s="527" t="n">
        <v>14.66</v>
      </c>
    </row>
    <row r="5364" customFormat="false" ht="15" hidden="false" customHeight="false" outlineLevel="0" collapsed="false">
      <c r="A5364" s="526" t="n">
        <v>90467</v>
      </c>
      <c r="B5364" s="526" t="s">
        <v>9790</v>
      </c>
      <c r="C5364" s="526" t="s">
        <v>120</v>
      </c>
      <c r="D5364" s="527" t="n">
        <v>22.07</v>
      </c>
    </row>
    <row r="5365" customFormat="false" ht="15" hidden="false" customHeight="false" outlineLevel="0" collapsed="false">
      <c r="A5365" s="526" t="n">
        <v>90468</v>
      </c>
      <c r="B5365" s="526" t="s">
        <v>9791</v>
      </c>
      <c r="C5365" s="526" t="s">
        <v>120</v>
      </c>
      <c r="D5365" s="527" t="n">
        <v>7.43</v>
      </c>
    </row>
    <row r="5366" customFormat="false" ht="15" hidden="false" customHeight="false" outlineLevel="0" collapsed="false">
      <c r="A5366" s="526" t="n">
        <v>90469</v>
      </c>
      <c r="B5366" s="526" t="s">
        <v>9792</v>
      </c>
      <c r="C5366" s="526" t="s">
        <v>120</v>
      </c>
      <c r="D5366" s="527" t="n">
        <v>11.3</v>
      </c>
    </row>
    <row r="5367" customFormat="false" ht="15" hidden="false" customHeight="false" outlineLevel="0" collapsed="false">
      <c r="A5367" s="526" t="n">
        <v>90470</v>
      </c>
      <c r="B5367" s="526" t="s">
        <v>9793</v>
      </c>
      <c r="C5367" s="526" t="s">
        <v>120</v>
      </c>
      <c r="D5367" s="527" t="n">
        <v>15.07</v>
      </c>
    </row>
    <row r="5368" customFormat="false" ht="15" hidden="false" customHeight="false" outlineLevel="0" collapsed="false">
      <c r="A5368" s="526" t="n">
        <v>91166</v>
      </c>
      <c r="B5368" s="526" t="s">
        <v>9794</v>
      </c>
      <c r="C5368" s="526" t="s">
        <v>120</v>
      </c>
      <c r="D5368" s="527" t="n">
        <v>4.09</v>
      </c>
    </row>
    <row r="5369" customFormat="false" ht="15" hidden="false" customHeight="false" outlineLevel="0" collapsed="false">
      <c r="A5369" s="526" t="n">
        <v>91167</v>
      </c>
      <c r="B5369" s="526" t="s">
        <v>9795</v>
      </c>
      <c r="C5369" s="526" t="s">
        <v>120</v>
      </c>
      <c r="D5369" s="527" t="n">
        <v>9.54</v>
      </c>
    </row>
    <row r="5370" customFormat="false" ht="15" hidden="false" customHeight="false" outlineLevel="0" collapsed="false">
      <c r="A5370" s="526" t="n">
        <v>91170</v>
      </c>
      <c r="B5370" s="526" t="s">
        <v>9796</v>
      </c>
      <c r="C5370" s="526" t="s">
        <v>120</v>
      </c>
      <c r="D5370" s="527" t="n">
        <v>9.54</v>
      </c>
    </row>
    <row r="5371" customFormat="false" ht="15" hidden="false" customHeight="false" outlineLevel="0" collapsed="false">
      <c r="A5371" s="526" t="n">
        <v>91171</v>
      </c>
      <c r="B5371" s="526" t="s">
        <v>9797</v>
      </c>
      <c r="C5371" s="526" t="s">
        <v>120</v>
      </c>
      <c r="D5371" s="527" t="n">
        <v>15.55</v>
      </c>
    </row>
    <row r="5372" customFormat="false" ht="15" hidden="false" customHeight="false" outlineLevel="0" collapsed="false">
      <c r="A5372" s="526" t="n">
        <v>91172</v>
      </c>
      <c r="B5372" s="526" t="s">
        <v>9798</v>
      </c>
      <c r="C5372" s="526" t="s">
        <v>120</v>
      </c>
      <c r="D5372" s="527" t="n">
        <v>17.91</v>
      </c>
    </row>
    <row r="5373" customFormat="false" ht="15" hidden="false" customHeight="false" outlineLevel="0" collapsed="false">
      <c r="A5373" s="526" t="n">
        <v>91173</v>
      </c>
      <c r="B5373" s="526" t="s">
        <v>9799</v>
      </c>
      <c r="C5373" s="526" t="s">
        <v>120</v>
      </c>
      <c r="D5373" s="527" t="n">
        <v>3.56</v>
      </c>
    </row>
    <row r="5374" customFormat="false" ht="15" hidden="false" customHeight="false" outlineLevel="0" collapsed="false">
      <c r="A5374" s="526" t="n">
        <v>91174</v>
      </c>
      <c r="B5374" s="526" t="s">
        <v>9800</v>
      </c>
      <c r="C5374" s="526" t="s">
        <v>120</v>
      </c>
      <c r="D5374" s="527" t="n">
        <v>6.21</v>
      </c>
    </row>
    <row r="5375" customFormat="false" ht="15" hidden="false" customHeight="false" outlineLevel="0" collapsed="false">
      <c r="A5375" s="526" t="n">
        <v>91175</v>
      </c>
      <c r="B5375" s="526" t="s">
        <v>9801</v>
      </c>
      <c r="C5375" s="526" t="s">
        <v>120</v>
      </c>
      <c r="D5375" s="527" t="n">
        <v>9.67</v>
      </c>
    </row>
    <row r="5376" customFormat="false" ht="15" hidden="false" customHeight="false" outlineLevel="0" collapsed="false">
      <c r="A5376" s="526" t="n">
        <v>91176</v>
      </c>
      <c r="B5376" s="526" t="s">
        <v>9802</v>
      </c>
      <c r="C5376" s="526" t="s">
        <v>120</v>
      </c>
      <c r="D5376" s="527" t="n">
        <v>15.96</v>
      </c>
    </row>
    <row r="5377" customFormat="false" ht="15" hidden="false" customHeight="false" outlineLevel="0" collapsed="false">
      <c r="A5377" s="526" t="n">
        <v>91179</v>
      </c>
      <c r="B5377" s="526" t="s">
        <v>9803</v>
      </c>
      <c r="C5377" s="526" t="s">
        <v>120</v>
      </c>
      <c r="D5377" s="527" t="n">
        <v>15.96</v>
      </c>
    </row>
    <row r="5378" customFormat="false" ht="15" hidden="false" customHeight="false" outlineLevel="0" collapsed="false">
      <c r="A5378" s="526" t="n">
        <v>91180</v>
      </c>
      <c r="B5378" s="526" t="s">
        <v>9804</v>
      </c>
      <c r="C5378" s="526" t="s">
        <v>120</v>
      </c>
      <c r="D5378" s="527" t="n">
        <v>21.27</v>
      </c>
    </row>
    <row r="5379" customFormat="false" ht="15" hidden="false" customHeight="false" outlineLevel="0" collapsed="false">
      <c r="A5379" s="526" t="n">
        <v>91181</v>
      </c>
      <c r="B5379" s="526" t="s">
        <v>9805</v>
      </c>
      <c r="C5379" s="526" t="s">
        <v>120</v>
      </c>
      <c r="D5379" s="527" t="n">
        <v>22.3</v>
      </c>
    </row>
    <row r="5380" customFormat="false" ht="15" hidden="false" customHeight="false" outlineLevel="0" collapsed="false">
      <c r="A5380" s="526" t="n">
        <v>91182</v>
      </c>
      <c r="B5380" s="526" t="s">
        <v>9806</v>
      </c>
      <c r="C5380" s="526" t="s">
        <v>120</v>
      </c>
      <c r="D5380" s="527" t="n">
        <v>23.35</v>
      </c>
    </row>
    <row r="5381" customFormat="false" ht="15" hidden="false" customHeight="false" outlineLevel="0" collapsed="false">
      <c r="A5381" s="526" t="n">
        <v>91185</v>
      </c>
      <c r="B5381" s="526" t="s">
        <v>9807</v>
      </c>
      <c r="C5381" s="526" t="s">
        <v>120</v>
      </c>
      <c r="D5381" s="527" t="n">
        <v>23.35</v>
      </c>
    </row>
    <row r="5382" customFormat="false" ht="15" hidden="false" customHeight="false" outlineLevel="0" collapsed="false">
      <c r="A5382" s="526" t="n">
        <v>91186</v>
      </c>
      <c r="B5382" s="526" t="s">
        <v>9808</v>
      </c>
      <c r="C5382" s="526" t="s">
        <v>120</v>
      </c>
      <c r="D5382" s="527" t="n">
        <v>25.63</v>
      </c>
    </row>
    <row r="5383" customFormat="false" ht="15" hidden="false" customHeight="false" outlineLevel="0" collapsed="false">
      <c r="A5383" s="526" t="n">
        <v>91187</v>
      </c>
      <c r="B5383" s="526" t="s">
        <v>9809</v>
      </c>
      <c r="C5383" s="526" t="s">
        <v>120</v>
      </c>
      <c r="D5383" s="527" t="n">
        <v>22.98</v>
      </c>
    </row>
    <row r="5384" customFormat="false" ht="15" hidden="false" customHeight="false" outlineLevel="0" collapsed="false">
      <c r="A5384" s="526" t="n">
        <v>91188</v>
      </c>
      <c r="B5384" s="526" t="s">
        <v>9810</v>
      </c>
      <c r="C5384" s="526" t="s">
        <v>134</v>
      </c>
      <c r="D5384" s="527" t="n">
        <v>12.74</v>
      </c>
    </row>
    <row r="5385" customFormat="false" ht="15" hidden="false" customHeight="false" outlineLevel="0" collapsed="false">
      <c r="A5385" s="526" t="n">
        <v>91189</v>
      </c>
      <c r="B5385" s="526" t="s">
        <v>9811</v>
      </c>
      <c r="C5385" s="526" t="s">
        <v>134</v>
      </c>
      <c r="D5385" s="527" t="n">
        <v>72.48</v>
      </c>
    </row>
    <row r="5386" customFormat="false" ht="15" hidden="false" customHeight="false" outlineLevel="0" collapsed="false">
      <c r="A5386" s="526" t="n">
        <v>91190</v>
      </c>
      <c r="B5386" s="526" t="s">
        <v>9812</v>
      </c>
      <c r="C5386" s="526" t="s">
        <v>134</v>
      </c>
      <c r="D5386" s="527" t="n">
        <v>10.27</v>
      </c>
    </row>
    <row r="5387" customFormat="false" ht="15" hidden="false" customHeight="false" outlineLevel="0" collapsed="false">
      <c r="A5387" s="526" t="n">
        <v>91191</v>
      </c>
      <c r="B5387" s="526" t="s">
        <v>9813</v>
      </c>
      <c r="C5387" s="526" t="s">
        <v>134</v>
      </c>
      <c r="D5387" s="527" t="n">
        <v>14.47</v>
      </c>
    </row>
    <row r="5388" customFormat="false" ht="15" hidden="false" customHeight="false" outlineLevel="0" collapsed="false">
      <c r="A5388" s="526" t="n">
        <v>91192</v>
      </c>
      <c r="B5388" s="526" t="s">
        <v>9814</v>
      </c>
      <c r="C5388" s="526" t="s">
        <v>134</v>
      </c>
      <c r="D5388" s="527" t="n">
        <v>21.98</v>
      </c>
    </row>
    <row r="5389" customFormat="false" ht="15" hidden="false" customHeight="false" outlineLevel="0" collapsed="false">
      <c r="A5389" s="526" t="n">
        <v>91222</v>
      </c>
      <c r="B5389" s="526" t="s">
        <v>9815</v>
      </c>
      <c r="C5389" s="526" t="s">
        <v>120</v>
      </c>
      <c r="D5389" s="527" t="n">
        <v>8.21</v>
      </c>
    </row>
    <row r="5390" customFormat="false" ht="15" hidden="false" customHeight="false" outlineLevel="0" collapsed="false">
      <c r="A5390" s="526" t="n">
        <v>94480</v>
      </c>
      <c r="B5390" s="526" t="s">
        <v>9816</v>
      </c>
      <c r="C5390" s="526" t="s">
        <v>134</v>
      </c>
      <c r="D5390" s="528" t="n">
        <v>3017.8</v>
      </c>
    </row>
    <row r="5391" customFormat="false" ht="15" hidden="false" customHeight="false" outlineLevel="0" collapsed="false">
      <c r="A5391" s="526" t="n">
        <v>94481</v>
      </c>
      <c r="B5391" s="526" t="s">
        <v>9817</v>
      </c>
      <c r="C5391" s="526" t="s">
        <v>134</v>
      </c>
      <c r="D5391" s="528" t="n">
        <v>2078.96</v>
      </c>
    </row>
    <row r="5392" customFormat="false" ht="15" hidden="false" customHeight="false" outlineLevel="0" collapsed="false">
      <c r="A5392" s="526" t="n">
        <v>94482</v>
      </c>
      <c r="B5392" s="526" t="s">
        <v>9818</v>
      </c>
      <c r="C5392" s="526" t="s">
        <v>134</v>
      </c>
      <c r="D5392" s="528" t="n">
        <v>1626.51</v>
      </c>
    </row>
    <row r="5393" customFormat="false" ht="15" hidden="false" customHeight="false" outlineLevel="0" collapsed="false">
      <c r="A5393" s="526" t="n">
        <v>94483</v>
      </c>
      <c r="B5393" s="526" t="s">
        <v>9819</v>
      </c>
      <c r="C5393" s="526" t="s">
        <v>134</v>
      </c>
      <c r="D5393" s="528" t="n">
        <v>1357.6</v>
      </c>
    </row>
    <row r="5394" customFormat="false" ht="15" hidden="false" customHeight="false" outlineLevel="0" collapsed="false">
      <c r="A5394" s="526" t="n">
        <v>95541</v>
      </c>
      <c r="B5394" s="526" t="s">
        <v>9820</v>
      </c>
      <c r="C5394" s="526" t="s">
        <v>134</v>
      </c>
      <c r="D5394" s="527" t="n">
        <v>22.53</v>
      </c>
    </row>
    <row r="5395" customFormat="false" ht="15" hidden="false" customHeight="false" outlineLevel="0" collapsed="false">
      <c r="A5395" s="526" t="n">
        <v>96559</v>
      </c>
      <c r="B5395" s="526" t="s">
        <v>9821</v>
      </c>
      <c r="C5395" s="526" t="s">
        <v>114</v>
      </c>
      <c r="D5395" s="527" t="n">
        <v>35.84</v>
      </c>
    </row>
    <row r="5396" customFormat="false" ht="15" hidden="false" customHeight="false" outlineLevel="0" collapsed="false">
      <c r="A5396" s="526" t="n">
        <v>96560</v>
      </c>
      <c r="B5396" s="526" t="s">
        <v>9822</v>
      </c>
      <c r="C5396" s="526" t="s">
        <v>114</v>
      </c>
      <c r="D5396" s="527" t="n">
        <v>33.07</v>
      </c>
    </row>
    <row r="5397" customFormat="false" ht="15" hidden="false" customHeight="false" outlineLevel="0" collapsed="false">
      <c r="A5397" s="526" t="n">
        <v>96562</v>
      </c>
      <c r="B5397" s="526" t="s">
        <v>9823</v>
      </c>
      <c r="C5397" s="526" t="s">
        <v>120</v>
      </c>
      <c r="D5397" s="527" t="n">
        <v>50.65</v>
      </c>
    </row>
    <row r="5398" customFormat="false" ht="15" hidden="false" customHeight="false" outlineLevel="0" collapsed="false">
      <c r="A5398" s="526" t="n">
        <v>96563</v>
      </c>
      <c r="B5398" s="526" t="s">
        <v>9824</v>
      </c>
      <c r="C5398" s="526" t="s">
        <v>120</v>
      </c>
      <c r="D5398" s="527" t="n">
        <v>56.89</v>
      </c>
    </row>
    <row r="5399" customFormat="false" ht="15" hidden="false" customHeight="false" outlineLevel="0" collapsed="false">
      <c r="A5399" s="526" t="n">
        <v>100128</v>
      </c>
      <c r="B5399" s="526" t="s">
        <v>9825</v>
      </c>
      <c r="C5399" s="526" t="s">
        <v>134</v>
      </c>
      <c r="D5399" s="528" t="n">
        <v>1401.58</v>
      </c>
    </row>
    <row r="5400" customFormat="false" ht="15" hidden="false" customHeight="false" outlineLevel="0" collapsed="false">
      <c r="A5400" s="526" t="n">
        <v>101802</v>
      </c>
      <c r="B5400" s="526" t="s">
        <v>9826</v>
      </c>
      <c r="C5400" s="526" t="s">
        <v>134</v>
      </c>
      <c r="D5400" s="528" t="n">
        <v>1754.94</v>
      </c>
    </row>
    <row r="5401" customFormat="false" ht="15" hidden="false" customHeight="false" outlineLevel="0" collapsed="false">
      <c r="A5401" s="526" t="n">
        <v>101803</v>
      </c>
      <c r="B5401" s="526" t="s">
        <v>9827</v>
      </c>
      <c r="C5401" s="526" t="s">
        <v>134</v>
      </c>
      <c r="D5401" s="528" t="n">
        <v>1106.82</v>
      </c>
    </row>
    <row r="5402" customFormat="false" ht="15" hidden="false" customHeight="false" outlineLevel="0" collapsed="false">
      <c r="A5402" s="526" t="n">
        <v>101804</v>
      </c>
      <c r="B5402" s="526" t="s">
        <v>9828</v>
      </c>
      <c r="C5402" s="526" t="s">
        <v>134</v>
      </c>
      <c r="D5402" s="528" t="n">
        <v>1403.39</v>
      </c>
    </row>
    <row r="5403" customFormat="false" ht="15" hidden="false" customHeight="false" outlineLevel="0" collapsed="false">
      <c r="A5403" s="526" t="n">
        <v>101805</v>
      </c>
      <c r="B5403" s="526" t="s">
        <v>9829</v>
      </c>
      <c r="C5403" s="526" t="s">
        <v>134</v>
      </c>
      <c r="D5403" s="528" t="n">
        <v>1788.01</v>
      </c>
    </row>
    <row r="5404" customFormat="false" ht="15" hidden="false" customHeight="false" outlineLevel="0" collapsed="false">
      <c r="A5404" s="526" t="n">
        <v>102111</v>
      </c>
      <c r="B5404" s="526" t="s">
        <v>9830</v>
      </c>
      <c r="C5404" s="526" t="s">
        <v>134</v>
      </c>
      <c r="D5404" s="528" t="n">
        <v>1181.73</v>
      </c>
    </row>
    <row r="5405" customFormat="false" ht="15" hidden="false" customHeight="false" outlineLevel="0" collapsed="false">
      <c r="A5405" s="526" t="n">
        <v>102112</v>
      </c>
      <c r="B5405" s="526" t="s">
        <v>9831</v>
      </c>
      <c r="C5405" s="526" t="s">
        <v>134</v>
      </c>
      <c r="D5405" s="527" t="n">
        <v>132.57</v>
      </c>
    </row>
    <row r="5406" customFormat="false" ht="15" hidden="false" customHeight="false" outlineLevel="0" collapsed="false">
      <c r="A5406" s="526" t="n">
        <v>102113</v>
      </c>
      <c r="B5406" s="526" t="s">
        <v>9832</v>
      </c>
      <c r="C5406" s="526" t="s">
        <v>134</v>
      </c>
      <c r="D5406" s="528" t="n">
        <v>1904.42</v>
      </c>
    </row>
    <row r="5407" customFormat="false" ht="15" hidden="false" customHeight="false" outlineLevel="0" collapsed="false">
      <c r="A5407" s="526" t="n">
        <v>102114</v>
      </c>
      <c r="B5407" s="526" t="s">
        <v>9833</v>
      </c>
      <c r="C5407" s="526" t="s">
        <v>134</v>
      </c>
      <c r="D5407" s="527" t="n">
        <v>135.89</v>
      </c>
    </row>
    <row r="5408" customFormat="false" ht="15" hidden="false" customHeight="false" outlineLevel="0" collapsed="false">
      <c r="A5408" s="526" t="n">
        <v>102115</v>
      </c>
      <c r="B5408" s="526" t="s">
        <v>9834</v>
      </c>
      <c r="C5408" s="526" t="s">
        <v>134</v>
      </c>
      <c r="D5408" s="528" t="n">
        <v>3336.07</v>
      </c>
    </row>
    <row r="5409" customFormat="false" ht="15" hidden="false" customHeight="false" outlineLevel="0" collapsed="false">
      <c r="A5409" s="526" t="n">
        <v>102116</v>
      </c>
      <c r="B5409" s="526" t="s">
        <v>9835</v>
      </c>
      <c r="C5409" s="526" t="s">
        <v>134</v>
      </c>
      <c r="D5409" s="528" t="n">
        <v>2035.79</v>
      </c>
    </row>
    <row r="5410" customFormat="false" ht="15" hidden="false" customHeight="false" outlineLevel="0" collapsed="false">
      <c r="A5410" s="526" t="n">
        <v>102117</v>
      </c>
      <c r="B5410" s="526" t="s">
        <v>9836</v>
      </c>
      <c r="C5410" s="526" t="s">
        <v>134</v>
      </c>
      <c r="D5410" s="527" t="n">
        <v>139.92</v>
      </c>
    </row>
    <row r="5411" customFormat="false" ht="15" hidden="false" customHeight="false" outlineLevel="0" collapsed="false">
      <c r="A5411" s="526" t="n">
        <v>102118</v>
      </c>
      <c r="B5411" s="526" t="s">
        <v>9837</v>
      </c>
      <c r="C5411" s="526" t="s">
        <v>134</v>
      </c>
      <c r="D5411" s="528" t="n">
        <v>2788.71</v>
      </c>
    </row>
    <row r="5412" customFormat="false" ht="15" hidden="false" customHeight="false" outlineLevel="0" collapsed="false">
      <c r="A5412" s="526" t="n">
        <v>102119</v>
      </c>
      <c r="B5412" s="526" t="s">
        <v>9838</v>
      </c>
      <c r="C5412" s="526" t="s">
        <v>134</v>
      </c>
      <c r="D5412" s="527" t="n">
        <v>143.38</v>
      </c>
    </row>
    <row r="5413" customFormat="false" ht="15" hidden="false" customHeight="false" outlineLevel="0" collapsed="false">
      <c r="A5413" s="526" t="n">
        <v>102121</v>
      </c>
      <c r="B5413" s="526" t="s">
        <v>9839</v>
      </c>
      <c r="C5413" s="526" t="s">
        <v>134</v>
      </c>
      <c r="D5413" s="527" t="n">
        <v>179.62</v>
      </c>
    </row>
    <row r="5414" customFormat="false" ht="15" hidden="false" customHeight="false" outlineLevel="0" collapsed="false">
      <c r="A5414" s="526" t="n">
        <v>102122</v>
      </c>
      <c r="B5414" s="526" t="s">
        <v>9840</v>
      </c>
      <c r="C5414" s="526" t="s">
        <v>134</v>
      </c>
      <c r="D5414" s="528" t="n">
        <v>9519.62</v>
      </c>
    </row>
    <row r="5415" customFormat="false" ht="15" hidden="false" customHeight="false" outlineLevel="0" collapsed="false">
      <c r="A5415" s="526" t="n">
        <v>102123</v>
      </c>
      <c r="B5415" s="526" t="s">
        <v>9841</v>
      </c>
      <c r="C5415" s="526" t="s">
        <v>134</v>
      </c>
      <c r="D5415" s="527" t="n">
        <v>189.94</v>
      </c>
    </row>
    <row r="5416" customFormat="false" ht="15" hidden="false" customHeight="false" outlineLevel="0" collapsed="false">
      <c r="A5416" s="526" t="n">
        <v>102136</v>
      </c>
      <c r="B5416" s="526" t="s">
        <v>9842</v>
      </c>
      <c r="C5416" s="526" t="s">
        <v>134</v>
      </c>
      <c r="D5416" s="527" t="n">
        <v>68.91</v>
      </c>
    </row>
    <row r="5417" customFormat="false" ht="15" hidden="false" customHeight="false" outlineLevel="0" collapsed="false">
      <c r="A5417" s="526" t="n">
        <v>102137</v>
      </c>
      <c r="B5417" s="526" t="s">
        <v>9843</v>
      </c>
      <c r="C5417" s="526" t="s">
        <v>134</v>
      </c>
      <c r="D5417" s="527" t="n">
        <v>85.37</v>
      </c>
    </row>
    <row r="5418" customFormat="false" ht="15" hidden="false" customHeight="false" outlineLevel="0" collapsed="false">
      <c r="A5418" s="526" t="n">
        <v>102138</v>
      </c>
      <c r="B5418" s="526" t="s">
        <v>9844</v>
      </c>
      <c r="C5418" s="526" t="s">
        <v>134</v>
      </c>
      <c r="D5418" s="527" t="n">
        <v>206.75</v>
      </c>
    </row>
    <row r="5419" customFormat="false" ht="15" hidden="false" customHeight="false" outlineLevel="0" collapsed="false">
      <c r="A5419" s="526" t="n">
        <v>103517</v>
      </c>
      <c r="B5419" s="526" t="s">
        <v>9845</v>
      </c>
      <c r="C5419" s="526" t="s">
        <v>134</v>
      </c>
      <c r="D5419" s="528" t="n">
        <v>3295.08</v>
      </c>
    </row>
    <row r="5420" customFormat="false" ht="15" hidden="false" customHeight="false" outlineLevel="0" collapsed="false">
      <c r="A5420" s="526" t="n">
        <v>103519</v>
      </c>
      <c r="B5420" s="526" t="s">
        <v>9846</v>
      </c>
      <c r="C5420" s="526" t="s">
        <v>134</v>
      </c>
      <c r="D5420" s="527" t="n">
        <v>10.41</v>
      </c>
    </row>
    <row r="5421" customFormat="false" ht="15" hidden="false" customHeight="false" outlineLevel="0" collapsed="false">
      <c r="A5421" s="526" t="n">
        <v>103520</v>
      </c>
      <c r="B5421" s="526" t="s">
        <v>9847</v>
      </c>
      <c r="C5421" s="526" t="s">
        <v>134</v>
      </c>
      <c r="D5421" s="528" t="n">
        <v>5438.06</v>
      </c>
    </row>
    <row r="5422" customFormat="false" ht="15" hidden="false" customHeight="false" outlineLevel="0" collapsed="false">
      <c r="A5422" s="526" t="n">
        <v>103521</v>
      </c>
      <c r="B5422" s="526" t="s">
        <v>9848</v>
      </c>
      <c r="C5422" s="526" t="s">
        <v>134</v>
      </c>
      <c r="D5422" s="528" t="n">
        <v>7220.52</v>
      </c>
    </row>
    <row r="5423" customFormat="false" ht="15" hidden="false" customHeight="false" outlineLevel="0" collapsed="false">
      <c r="A5423" s="526" t="n">
        <v>103522</v>
      </c>
      <c r="B5423" s="526" t="s">
        <v>9849</v>
      </c>
      <c r="C5423" s="526" t="s">
        <v>134</v>
      </c>
      <c r="D5423" s="528" t="n">
        <v>7299.52</v>
      </c>
    </row>
    <row r="5424" customFormat="false" ht="15" hidden="false" customHeight="false" outlineLevel="0" collapsed="false">
      <c r="A5424" s="526" t="n">
        <v>103523</v>
      </c>
      <c r="B5424" s="526" t="s">
        <v>9850</v>
      </c>
      <c r="C5424" s="526" t="s">
        <v>134</v>
      </c>
      <c r="D5424" s="528" t="n">
        <v>10974.36</v>
      </c>
    </row>
    <row r="5425" customFormat="false" ht="15" hidden="false" customHeight="false" outlineLevel="0" collapsed="false">
      <c r="A5425" s="526" t="n">
        <v>104660</v>
      </c>
      <c r="B5425" s="526" t="s">
        <v>9851</v>
      </c>
      <c r="C5425" s="526" t="s">
        <v>134</v>
      </c>
      <c r="D5425" s="528" t="n">
        <v>1328.18</v>
      </c>
    </row>
    <row r="5426" customFormat="false" ht="15" hidden="false" customHeight="false" outlineLevel="0" collapsed="false">
      <c r="A5426" s="526" t="n">
        <v>104661</v>
      </c>
      <c r="B5426" s="526" t="s">
        <v>9852</v>
      </c>
      <c r="C5426" s="526" t="s">
        <v>134</v>
      </c>
      <c r="D5426" s="527" t="n">
        <v>581.42</v>
      </c>
    </row>
    <row r="5427" customFormat="false" ht="15" hidden="false" customHeight="false" outlineLevel="0" collapsed="false">
      <c r="A5427" s="526" t="n">
        <v>104662</v>
      </c>
      <c r="B5427" s="526" t="s">
        <v>9853</v>
      </c>
      <c r="C5427" s="526" t="s">
        <v>134</v>
      </c>
      <c r="D5427" s="527" t="n">
        <v>411.07</v>
      </c>
    </row>
    <row r="5428" customFormat="false" ht="15" hidden="false" customHeight="false" outlineLevel="0" collapsed="false">
      <c r="A5428" s="526" t="n">
        <v>104663</v>
      </c>
      <c r="B5428" s="526" t="s">
        <v>9854</v>
      </c>
      <c r="C5428" s="526" t="s">
        <v>134</v>
      </c>
      <c r="D5428" s="527" t="n">
        <v>547.91</v>
      </c>
    </row>
    <row r="5429" customFormat="false" ht="15" hidden="false" customHeight="false" outlineLevel="0" collapsed="false">
      <c r="A5429" s="526" t="n">
        <v>104664</v>
      </c>
      <c r="B5429" s="526" t="s">
        <v>9855</v>
      </c>
      <c r="C5429" s="526" t="s">
        <v>134</v>
      </c>
      <c r="D5429" s="527" t="n">
        <v>167.73</v>
      </c>
    </row>
    <row r="5430" customFormat="false" ht="15" hidden="false" customHeight="false" outlineLevel="0" collapsed="false">
      <c r="A5430" s="526" t="n">
        <v>104665</v>
      </c>
      <c r="B5430" s="526" t="s">
        <v>9856</v>
      </c>
      <c r="C5430" s="526" t="s">
        <v>134</v>
      </c>
      <c r="D5430" s="527" t="n">
        <v>688.1</v>
      </c>
    </row>
    <row r="5431" customFormat="false" ht="15" hidden="false" customHeight="false" outlineLevel="0" collapsed="false">
      <c r="A5431" s="526" t="n">
        <v>104666</v>
      </c>
      <c r="B5431" s="526" t="s">
        <v>9857</v>
      </c>
      <c r="C5431" s="526" t="s">
        <v>134</v>
      </c>
      <c r="D5431" s="527" t="n">
        <v>315.7</v>
      </c>
    </row>
    <row r="5432" customFormat="false" ht="15" hidden="false" customHeight="false" outlineLevel="0" collapsed="false">
      <c r="A5432" s="526" t="n">
        <v>104667</v>
      </c>
      <c r="B5432" s="526" t="s">
        <v>9858</v>
      </c>
      <c r="C5432" s="526" t="s">
        <v>134</v>
      </c>
      <c r="D5432" s="527" t="n">
        <v>116.18</v>
      </c>
    </row>
    <row r="5433" customFormat="false" ht="15" hidden="false" customHeight="false" outlineLevel="0" collapsed="false">
      <c r="A5433" s="526" t="n">
        <v>104668</v>
      </c>
      <c r="B5433" s="526" t="s">
        <v>9859</v>
      </c>
      <c r="C5433" s="526" t="s">
        <v>9860</v>
      </c>
      <c r="D5433" s="527" t="n">
        <v>132.83</v>
      </c>
    </row>
    <row r="5434" customFormat="false" ht="15" hidden="false" customHeight="false" outlineLevel="0" collapsed="false">
      <c r="A5434" s="526" t="n">
        <v>104669</v>
      </c>
      <c r="B5434" s="526" t="s">
        <v>9861</v>
      </c>
      <c r="C5434" s="526" t="s">
        <v>9860</v>
      </c>
      <c r="D5434" s="527" t="n">
        <v>155.12</v>
      </c>
    </row>
    <row r="5435" customFormat="false" ht="15" hidden="false" customHeight="false" outlineLevel="0" collapsed="false">
      <c r="A5435" s="526" t="n">
        <v>104670</v>
      </c>
      <c r="B5435" s="526" t="s">
        <v>9862</v>
      </c>
      <c r="C5435" s="526" t="s">
        <v>9860</v>
      </c>
      <c r="D5435" s="527" t="n">
        <v>226.27</v>
      </c>
    </row>
    <row r="5436" customFormat="false" ht="15" hidden="false" customHeight="false" outlineLevel="0" collapsed="false">
      <c r="A5436" s="526" t="n">
        <v>104671</v>
      </c>
      <c r="B5436" s="526" t="s">
        <v>9863</v>
      </c>
      <c r="C5436" s="526" t="s">
        <v>134</v>
      </c>
      <c r="D5436" s="528" t="n">
        <v>1191.48</v>
      </c>
    </row>
    <row r="5437" customFormat="false" ht="15" hidden="false" customHeight="false" outlineLevel="0" collapsed="false">
      <c r="A5437" s="526" t="n">
        <v>104672</v>
      </c>
      <c r="B5437" s="526" t="s">
        <v>9864</v>
      </c>
      <c r="C5437" s="526" t="s">
        <v>134</v>
      </c>
      <c r="D5437" s="527" t="n">
        <v>419.55</v>
      </c>
    </row>
    <row r="5438" customFormat="false" ht="15" hidden="false" customHeight="false" outlineLevel="0" collapsed="false">
      <c r="A5438" s="526" t="n">
        <v>104673</v>
      </c>
      <c r="B5438" s="526" t="s">
        <v>9865</v>
      </c>
      <c r="C5438" s="526" t="s">
        <v>134</v>
      </c>
      <c r="D5438" s="527" t="n">
        <v>745</v>
      </c>
    </row>
    <row r="5439" customFormat="false" ht="15" hidden="false" customHeight="false" outlineLevel="0" collapsed="false">
      <c r="A5439" s="526" t="n">
        <v>104674</v>
      </c>
      <c r="B5439" s="526" t="s">
        <v>9866</v>
      </c>
      <c r="C5439" s="526" t="s">
        <v>134</v>
      </c>
      <c r="D5439" s="527" t="n">
        <v>211.81</v>
      </c>
    </row>
    <row r="5440" customFormat="false" ht="15" hidden="false" customHeight="false" outlineLevel="0" collapsed="false">
      <c r="A5440" s="526" t="n">
        <v>104675</v>
      </c>
      <c r="B5440" s="526" t="s">
        <v>9867</v>
      </c>
      <c r="C5440" s="526" t="s">
        <v>9868</v>
      </c>
      <c r="D5440" s="527" t="n">
        <v>1.63</v>
      </c>
    </row>
    <row r="5441" customFormat="false" ht="15" hidden="false" customHeight="false" outlineLevel="0" collapsed="false">
      <c r="A5441" s="526" t="n">
        <v>104676</v>
      </c>
      <c r="B5441" s="526" t="s">
        <v>9869</v>
      </c>
      <c r="C5441" s="526" t="s">
        <v>134</v>
      </c>
      <c r="D5441" s="527" t="n">
        <v>398.4</v>
      </c>
    </row>
    <row r="5442" customFormat="false" ht="15" hidden="false" customHeight="false" outlineLevel="0" collapsed="false">
      <c r="A5442" s="526" t="n">
        <v>104677</v>
      </c>
      <c r="B5442" s="526" t="s">
        <v>9870</v>
      </c>
      <c r="C5442" s="526" t="s">
        <v>134</v>
      </c>
      <c r="D5442" s="527" t="n">
        <v>636.82</v>
      </c>
    </row>
    <row r="5443" customFormat="false" ht="15" hidden="false" customHeight="false" outlineLevel="0" collapsed="false">
      <c r="A5443" s="526" t="n">
        <v>104678</v>
      </c>
      <c r="B5443" s="526" t="s">
        <v>9871</v>
      </c>
      <c r="C5443" s="526" t="s">
        <v>134</v>
      </c>
      <c r="D5443" s="527" t="n">
        <v>142.94</v>
      </c>
    </row>
    <row r="5444" customFormat="false" ht="15" hidden="false" customHeight="false" outlineLevel="0" collapsed="false">
      <c r="A5444" s="526" t="n">
        <v>104679</v>
      </c>
      <c r="B5444" s="526" t="s">
        <v>9872</v>
      </c>
      <c r="C5444" s="526" t="s">
        <v>134</v>
      </c>
      <c r="D5444" s="527" t="n">
        <v>155.46</v>
      </c>
    </row>
    <row r="5445" customFormat="false" ht="15" hidden="false" customHeight="false" outlineLevel="0" collapsed="false">
      <c r="A5445" s="526" t="n">
        <v>104680</v>
      </c>
      <c r="B5445" s="526" t="s">
        <v>9873</v>
      </c>
      <c r="C5445" s="526" t="s">
        <v>134</v>
      </c>
      <c r="D5445" s="527" t="n">
        <v>142.43</v>
      </c>
    </row>
    <row r="5446" customFormat="false" ht="15" hidden="false" customHeight="false" outlineLevel="0" collapsed="false">
      <c r="A5446" s="526" t="n">
        <v>104681</v>
      </c>
      <c r="B5446" s="526" t="s">
        <v>9874</v>
      </c>
      <c r="C5446" s="526" t="s">
        <v>134</v>
      </c>
      <c r="D5446" s="527" t="n">
        <v>101.37</v>
      </c>
    </row>
    <row r="5447" customFormat="false" ht="15" hidden="false" customHeight="false" outlineLevel="0" collapsed="false">
      <c r="A5447" s="526" t="n">
        <v>104682</v>
      </c>
      <c r="B5447" s="526" t="s">
        <v>9875</v>
      </c>
      <c r="C5447" s="526" t="s">
        <v>134</v>
      </c>
      <c r="D5447" s="527" t="n">
        <v>543.61</v>
      </c>
    </row>
    <row r="5448" customFormat="false" ht="15" hidden="false" customHeight="false" outlineLevel="0" collapsed="false">
      <c r="A5448" s="526" t="n">
        <v>104683</v>
      </c>
      <c r="B5448" s="526" t="s">
        <v>9876</v>
      </c>
      <c r="C5448" s="526" t="s">
        <v>134</v>
      </c>
      <c r="D5448" s="527" t="n">
        <v>84.95</v>
      </c>
    </row>
    <row r="5449" customFormat="false" ht="15" hidden="false" customHeight="false" outlineLevel="0" collapsed="false">
      <c r="A5449" s="526" t="n">
        <v>104767</v>
      </c>
      <c r="B5449" s="526" t="s">
        <v>9877</v>
      </c>
      <c r="C5449" s="526" t="s">
        <v>134</v>
      </c>
      <c r="D5449" s="527" t="n">
        <v>0.58</v>
      </c>
    </row>
    <row r="5450" customFormat="false" ht="15" hidden="false" customHeight="false" outlineLevel="0" collapsed="false">
      <c r="A5450" s="526" t="n">
        <v>104769</v>
      </c>
      <c r="B5450" s="526" t="s">
        <v>9878</v>
      </c>
      <c r="C5450" s="526" t="s">
        <v>134</v>
      </c>
      <c r="D5450" s="527" t="n">
        <v>1.56</v>
      </c>
    </row>
    <row r="5451" customFormat="false" ht="15" hidden="false" customHeight="false" outlineLevel="0" collapsed="false">
      <c r="A5451" s="526" t="n">
        <v>104771</v>
      </c>
      <c r="B5451" s="526" t="s">
        <v>9879</v>
      </c>
      <c r="C5451" s="526" t="s">
        <v>134</v>
      </c>
      <c r="D5451" s="527" t="n">
        <v>2.27</v>
      </c>
    </row>
    <row r="5452" customFormat="false" ht="15" hidden="false" customHeight="false" outlineLevel="0" collapsed="false">
      <c r="A5452" s="526" t="n">
        <v>104773</v>
      </c>
      <c r="B5452" s="526" t="s">
        <v>9880</v>
      </c>
      <c r="C5452" s="526" t="s">
        <v>134</v>
      </c>
      <c r="D5452" s="527" t="n">
        <v>2</v>
      </c>
    </row>
    <row r="5453" customFormat="false" ht="15" hidden="false" customHeight="false" outlineLevel="0" collapsed="false">
      <c r="A5453" s="526" t="n">
        <v>104775</v>
      </c>
      <c r="B5453" s="526" t="s">
        <v>9881</v>
      </c>
      <c r="C5453" s="526" t="s">
        <v>134</v>
      </c>
      <c r="D5453" s="527" t="n">
        <v>5.39</v>
      </c>
    </row>
    <row r="5454" customFormat="false" ht="15" hidden="false" customHeight="false" outlineLevel="0" collapsed="false">
      <c r="A5454" s="526" t="n">
        <v>104777</v>
      </c>
      <c r="B5454" s="526" t="s">
        <v>9882</v>
      </c>
      <c r="C5454" s="526" t="s">
        <v>134</v>
      </c>
      <c r="D5454" s="527" t="n">
        <v>7.87</v>
      </c>
    </row>
    <row r="5455" customFormat="false" ht="15" hidden="false" customHeight="false" outlineLevel="0" collapsed="false">
      <c r="A5455" s="526" t="n">
        <v>104779</v>
      </c>
      <c r="B5455" s="526" t="s">
        <v>9883</v>
      </c>
      <c r="C5455" s="526" t="s">
        <v>120</v>
      </c>
      <c r="D5455" s="527" t="n">
        <v>4.73</v>
      </c>
    </row>
    <row r="5456" customFormat="false" ht="15" hidden="false" customHeight="false" outlineLevel="0" collapsed="false">
      <c r="A5456" s="526" t="n">
        <v>104781</v>
      </c>
      <c r="B5456" s="526" t="s">
        <v>9884</v>
      </c>
      <c r="C5456" s="526" t="s">
        <v>120</v>
      </c>
      <c r="D5456" s="527" t="n">
        <v>5.46</v>
      </c>
    </row>
    <row r="5457" customFormat="false" ht="15" hidden="false" customHeight="false" outlineLevel="0" collapsed="false">
      <c r="A5457" s="526" t="n">
        <v>104782</v>
      </c>
      <c r="B5457" s="526" t="s">
        <v>9885</v>
      </c>
      <c r="C5457" s="526" t="s">
        <v>134</v>
      </c>
      <c r="D5457" s="527" t="n">
        <v>56.01</v>
      </c>
    </row>
    <row r="5458" customFormat="false" ht="15" hidden="false" customHeight="false" outlineLevel="0" collapsed="false">
      <c r="A5458" s="526" t="n">
        <v>104783</v>
      </c>
      <c r="B5458" s="526" t="s">
        <v>9886</v>
      </c>
      <c r="C5458" s="526" t="s">
        <v>134</v>
      </c>
      <c r="D5458" s="527" t="n">
        <v>4.65</v>
      </c>
    </row>
    <row r="5459" customFormat="false" ht="15" hidden="false" customHeight="false" outlineLevel="0" collapsed="false">
      <c r="A5459" s="526" t="n">
        <v>104784</v>
      </c>
      <c r="B5459" s="526" t="s">
        <v>9887</v>
      </c>
      <c r="C5459" s="526" t="s">
        <v>134</v>
      </c>
      <c r="D5459" s="527" t="n">
        <v>12.59</v>
      </c>
    </row>
    <row r="5460" customFormat="false" ht="15" hidden="false" customHeight="false" outlineLevel="0" collapsed="false">
      <c r="A5460" s="526" t="n">
        <v>104786</v>
      </c>
      <c r="B5460" s="526" t="s">
        <v>9888</v>
      </c>
      <c r="C5460" s="526" t="s">
        <v>120</v>
      </c>
      <c r="D5460" s="527" t="n">
        <v>5.65</v>
      </c>
    </row>
    <row r="5461" customFormat="false" ht="15" hidden="false" customHeight="false" outlineLevel="0" collapsed="false">
      <c r="A5461" s="526" t="n">
        <v>104787</v>
      </c>
      <c r="B5461" s="526" t="s">
        <v>9889</v>
      </c>
      <c r="C5461" s="526" t="s">
        <v>120</v>
      </c>
      <c r="D5461" s="527" t="n">
        <v>7.49</v>
      </c>
    </row>
    <row r="5462" customFormat="false" ht="15" hidden="false" customHeight="false" outlineLevel="0" collapsed="false">
      <c r="A5462" s="526" t="n">
        <v>104788</v>
      </c>
      <c r="B5462" s="526" t="s">
        <v>9890</v>
      </c>
      <c r="C5462" s="526" t="s">
        <v>120</v>
      </c>
      <c r="D5462" s="527" t="n">
        <v>9.96</v>
      </c>
    </row>
    <row r="5463" customFormat="false" ht="15" hidden="false" customHeight="false" outlineLevel="0" collapsed="false">
      <c r="A5463" s="526" t="n">
        <v>104031</v>
      </c>
      <c r="B5463" s="526" t="s">
        <v>9891</v>
      </c>
      <c r="C5463" s="526" t="s">
        <v>134</v>
      </c>
      <c r="D5463" s="527" t="n">
        <v>16.71</v>
      </c>
    </row>
    <row r="5464" customFormat="false" ht="15" hidden="false" customHeight="false" outlineLevel="0" collapsed="false">
      <c r="A5464" s="526" t="n">
        <v>104032</v>
      </c>
      <c r="B5464" s="526" t="s">
        <v>9892</v>
      </c>
      <c r="C5464" s="526" t="s">
        <v>134</v>
      </c>
      <c r="D5464" s="527" t="n">
        <v>20.84</v>
      </c>
    </row>
    <row r="5465" customFormat="false" ht="15" hidden="false" customHeight="false" outlineLevel="0" collapsed="false">
      <c r="A5465" s="526" t="n">
        <v>104033</v>
      </c>
      <c r="B5465" s="526" t="s">
        <v>9893</v>
      </c>
      <c r="C5465" s="526" t="s">
        <v>134</v>
      </c>
      <c r="D5465" s="527" t="n">
        <v>19.09</v>
      </c>
    </row>
    <row r="5466" customFormat="false" ht="15" hidden="false" customHeight="false" outlineLevel="0" collapsed="false">
      <c r="A5466" s="526" t="n">
        <v>104034</v>
      </c>
      <c r="B5466" s="526" t="s">
        <v>9894</v>
      </c>
      <c r="C5466" s="526" t="s">
        <v>134</v>
      </c>
      <c r="D5466" s="527" t="n">
        <v>24.66</v>
      </c>
    </row>
    <row r="5467" customFormat="false" ht="15" hidden="false" customHeight="false" outlineLevel="0" collapsed="false">
      <c r="A5467" s="526" t="n">
        <v>104035</v>
      </c>
      <c r="B5467" s="526" t="s">
        <v>9895</v>
      </c>
      <c r="C5467" s="526" t="s">
        <v>134</v>
      </c>
      <c r="D5467" s="527" t="n">
        <v>35.53</v>
      </c>
    </row>
    <row r="5468" customFormat="false" ht="15" hidden="false" customHeight="false" outlineLevel="0" collapsed="false">
      <c r="A5468" s="526" t="n">
        <v>104036</v>
      </c>
      <c r="B5468" s="526" t="s">
        <v>9896</v>
      </c>
      <c r="C5468" s="526" t="s">
        <v>134</v>
      </c>
      <c r="D5468" s="527" t="n">
        <v>36.66</v>
      </c>
    </row>
    <row r="5469" customFormat="false" ht="15" hidden="false" customHeight="false" outlineLevel="0" collapsed="false">
      <c r="A5469" s="526" t="n">
        <v>104039</v>
      </c>
      <c r="B5469" s="526" t="s">
        <v>9897</v>
      </c>
      <c r="C5469" s="526" t="s">
        <v>134</v>
      </c>
      <c r="D5469" s="527" t="n">
        <v>70.21</v>
      </c>
    </row>
    <row r="5470" customFormat="false" ht="15" hidden="false" customHeight="false" outlineLevel="0" collapsed="false">
      <c r="A5470" s="526" t="n">
        <v>104043</v>
      </c>
      <c r="B5470" s="526" t="s">
        <v>9898</v>
      </c>
      <c r="C5470" s="526" t="s">
        <v>134</v>
      </c>
      <c r="D5470" s="527" t="n">
        <v>7.94</v>
      </c>
    </row>
    <row r="5471" customFormat="false" ht="15" hidden="false" customHeight="false" outlineLevel="0" collapsed="false">
      <c r="A5471" s="526" t="n">
        <v>104044</v>
      </c>
      <c r="B5471" s="526" t="s">
        <v>9899</v>
      </c>
      <c r="C5471" s="526" t="s">
        <v>134</v>
      </c>
      <c r="D5471" s="527" t="n">
        <v>8.4</v>
      </c>
    </row>
    <row r="5472" customFormat="false" ht="15" hidden="false" customHeight="false" outlineLevel="0" collapsed="false">
      <c r="A5472" s="526" t="n">
        <v>104045</v>
      </c>
      <c r="B5472" s="526" t="s">
        <v>9900</v>
      </c>
      <c r="C5472" s="526" t="s">
        <v>134</v>
      </c>
      <c r="D5472" s="527" t="n">
        <v>13.34</v>
      </c>
    </row>
    <row r="5473" customFormat="false" ht="15" hidden="false" customHeight="false" outlineLevel="0" collapsed="false">
      <c r="A5473" s="526" t="n">
        <v>104046</v>
      </c>
      <c r="B5473" s="526" t="s">
        <v>9901</v>
      </c>
      <c r="C5473" s="526" t="s">
        <v>134</v>
      </c>
      <c r="D5473" s="527" t="n">
        <v>7.57</v>
      </c>
    </row>
    <row r="5474" customFormat="false" ht="15" hidden="false" customHeight="false" outlineLevel="0" collapsed="false">
      <c r="A5474" s="526" t="n">
        <v>104047</v>
      </c>
      <c r="B5474" s="526" t="s">
        <v>9902</v>
      </c>
      <c r="C5474" s="526" t="s">
        <v>134</v>
      </c>
      <c r="D5474" s="527" t="n">
        <v>8.77</v>
      </c>
    </row>
    <row r="5475" customFormat="false" ht="15" hidden="false" customHeight="false" outlineLevel="0" collapsed="false">
      <c r="A5475" s="526" t="n">
        <v>104048</v>
      </c>
      <c r="B5475" s="526" t="s">
        <v>9903</v>
      </c>
      <c r="C5475" s="526" t="s">
        <v>134</v>
      </c>
      <c r="D5475" s="527" t="n">
        <v>13.01</v>
      </c>
    </row>
    <row r="5476" customFormat="false" ht="15" hidden="false" customHeight="false" outlineLevel="0" collapsed="false">
      <c r="A5476" s="526" t="n">
        <v>104049</v>
      </c>
      <c r="B5476" s="526" t="s">
        <v>9904</v>
      </c>
      <c r="C5476" s="526" t="s">
        <v>134</v>
      </c>
      <c r="D5476" s="527" t="n">
        <v>5.31</v>
      </c>
    </row>
    <row r="5477" customFormat="false" ht="15" hidden="false" customHeight="false" outlineLevel="0" collapsed="false">
      <c r="A5477" s="526" t="n">
        <v>104050</v>
      </c>
      <c r="B5477" s="526" t="s">
        <v>9905</v>
      </c>
      <c r="C5477" s="526" t="s">
        <v>134</v>
      </c>
      <c r="D5477" s="527" t="n">
        <v>8.03</v>
      </c>
    </row>
    <row r="5478" customFormat="false" ht="15" hidden="false" customHeight="false" outlineLevel="0" collapsed="false">
      <c r="A5478" s="526" t="n">
        <v>104051</v>
      </c>
      <c r="B5478" s="526" t="s">
        <v>9906</v>
      </c>
      <c r="C5478" s="526" t="s">
        <v>134</v>
      </c>
      <c r="D5478" s="527" t="n">
        <v>7.07</v>
      </c>
    </row>
    <row r="5479" customFormat="false" ht="15" hidden="false" customHeight="false" outlineLevel="0" collapsed="false">
      <c r="A5479" s="526" t="n">
        <v>104052</v>
      </c>
      <c r="B5479" s="526" t="s">
        <v>9907</v>
      </c>
      <c r="C5479" s="526" t="s">
        <v>134</v>
      </c>
      <c r="D5479" s="527" t="n">
        <v>9.91</v>
      </c>
    </row>
    <row r="5480" customFormat="false" ht="15" hidden="false" customHeight="false" outlineLevel="0" collapsed="false">
      <c r="A5480" s="526" t="n">
        <v>104053</v>
      </c>
      <c r="B5480" s="526" t="s">
        <v>9908</v>
      </c>
      <c r="C5480" s="526" t="s">
        <v>134</v>
      </c>
      <c r="D5480" s="527" t="n">
        <v>8.28</v>
      </c>
    </row>
    <row r="5481" customFormat="false" ht="15" hidden="false" customHeight="false" outlineLevel="0" collapsed="false">
      <c r="A5481" s="526" t="n">
        <v>104054</v>
      </c>
      <c r="B5481" s="526" t="s">
        <v>9909</v>
      </c>
      <c r="C5481" s="526" t="s">
        <v>134</v>
      </c>
      <c r="D5481" s="527" t="n">
        <v>16.6</v>
      </c>
    </row>
    <row r="5482" customFormat="false" ht="15" hidden="false" customHeight="false" outlineLevel="0" collapsed="false">
      <c r="A5482" s="526" t="n">
        <v>104055</v>
      </c>
      <c r="B5482" s="526" t="s">
        <v>9910</v>
      </c>
      <c r="C5482" s="526" t="s">
        <v>134</v>
      </c>
      <c r="D5482" s="527" t="n">
        <v>19.62</v>
      </c>
    </row>
    <row r="5483" customFormat="false" ht="15" hidden="false" customHeight="false" outlineLevel="0" collapsed="false">
      <c r="A5483" s="526" t="n">
        <v>104056</v>
      </c>
      <c r="B5483" s="526" t="s">
        <v>9911</v>
      </c>
      <c r="C5483" s="526" t="s">
        <v>134</v>
      </c>
      <c r="D5483" s="527" t="n">
        <v>30.09</v>
      </c>
    </row>
    <row r="5484" customFormat="false" ht="15" hidden="false" customHeight="false" outlineLevel="0" collapsed="false">
      <c r="A5484" s="526" t="n">
        <v>104058</v>
      </c>
      <c r="B5484" s="526" t="s">
        <v>9912</v>
      </c>
      <c r="C5484" s="526" t="s">
        <v>134</v>
      </c>
      <c r="D5484" s="527" t="n">
        <v>6.19</v>
      </c>
    </row>
    <row r="5485" customFormat="false" ht="15" hidden="false" customHeight="false" outlineLevel="0" collapsed="false">
      <c r="A5485" s="526" t="n">
        <v>104059</v>
      </c>
      <c r="B5485" s="526" t="s">
        <v>9913</v>
      </c>
      <c r="C5485" s="526" t="s">
        <v>134</v>
      </c>
      <c r="D5485" s="527" t="n">
        <v>10.1</v>
      </c>
    </row>
    <row r="5486" customFormat="false" ht="15" hidden="false" customHeight="false" outlineLevel="0" collapsed="false">
      <c r="A5486" s="526" t="n">
        <v>104060</v>
      </c>
      <c r="B5486" s="526" t="s">
        <v>9914</v>
      </c>
      <c r="C5486" s="526" t="s">
        <v>120</v>
      </c>
      <c r="D5486" s="527" t="n">
        <v>8.46</v>
      </c>
    </row>
    <row r="5487" customFormat="false" ht="15" hidden="false" customHeight="false" outlineLevel="0" collapsed="false">
      <c r="A5487" s="526" t="n">
        <v>104061</v>
      </c>
      <c r="B5487" s="526" t="s">
        <v>9915</v>
      </c>
      <c r="C5487" s="526" t="s">
        <v>120</v>
      </c>
      <c r="D5487" s="527" t="n">
        <v>15.26</v>
      </c>
    </row>
    <row r="5488" customFormat="false" ht="15" hidden="false" customHeight="false" outlineLevel="0" collapsed="false">
      <c r="A5488" s="526" t="n">
        <v>104112</v>
      </c>
      <c r="B5488" s="526" t="s">
        <v>9916</v>
      </c>
      <c r="C5488" s="526" t="s">
        <v>134</v>
      </c>
      <c r="D5488" s="527" t="n">
        <v>151.35</v>
      </c>
    </row>
    <row r="5489" customFormat="false" ht="15" hidden="false" customHeight="false" outlineLevel="0" collapsed="false">
      <c r="A5489" s="526" t="n">
        <v>104114</v>
      </c>
      <c r="B5489" s="526" t="s">
        <v>9917</v>
      </c>
      <c r="C5489" s="526" t="s">
        <v>134</v>
      </c>
      <c r="D5489" s="527" t="n">
        <v>225.03</v>
      </c>
    </row>
    <row r="5490" customFormat="false" ht="15" hidden="false" customHeight="false" outlineLevel="0" collapsed="false">
      <c r="A5490" s="526" t="n">
        <v>104116</v>
      </c>
      <c r="B5490" s="526" t="s">
        <v>9918</v>
      </c>
      <c r="C5490" s="526" t="s">
        <v>134</v>
      </c>
      <c r="D5490" s="527" t="n">
        <v>298.74</v>
      </c>
    </row>
    <row r="5491" customFormat="false" ht="15" hidden="false" customHeight="false" outlineLevel="0" collapsed="false">
      <c r="A5491" s="526" t="n">
        <v>104118</v>
      </c>
      <c r="B5491" s="526" t="s">
        <v>9919</v>
      </c>
      <c r="C5491" s="526" t="s">
        <v>134</v>
      </c>
      <c r="D5491" s="527" t="n">
        <v>246.8</v>
      </c>
    </row>
    <row r="5492" customFormat="false" ht="15" hidden="false" customHeight="false" outlineLevel="0" collapsed="false">
      <c r="A5492" s="526" t="n">
        <v>104120</v>
      </c>
      <c r="B5492" s="526" t="s">
        <v>9920</v>
      </c>
      <c r="C5492" s="526" t="s">
        <v>134</v>
      </c>
      <c r="D5492" s="527" t="n">
        <v>386.89</v>
      </c>
    </row>
    <row r="5493" customFormat="false" ht="15" hidden="false" customHeight="false" outlineLevel="0" collapsed="false">
      <c r="A5493" s="526" t="n">
        <v>104122</v>
      </c>
      <c r="B5493" s="526" t="s">
        <v>9921</v>
      </c>
      <c r="C5493" s="526" t="s">
        <v>134</v>
      </c>
      <c r="D5493" s="527" t="n">
        <v>526.99</v>
      </c>
    </row>
    <row r="5494" customFormat="false" ht="15" hidden="false" customHeight="false" outlineLevel="0" collapsed="false">
      <c r="A5494" s="526" t="n">
        <v>104062</v>
      </c>
      <c r="B5494" s="526" t="s">
        <v>9922</v>
      </c>
      <c r="C5494" s="526" t="s">
        <v>134</v>
      </c>
      <c r="D5494" s="527" t="n">
        <v>64.04</v>
      </c>
    </row>
    <row r="5495" customFormat="false" ht="15" hidden="false" customHeight="false" outlineLevel="0" collapsed="false">
      <c r="A5495" s="526" t="n">
        <v>104063</v>
      </c>
      <c r="B5495" s="526" t="s">
        <v>9923</v>
      </c>
      <c r="C5495" s="526" t="s">
        <v>134</v>
      </c>
      <c r="D5495" s="527" t="n">
        <v>60.9</v>
      </c>
    </row>
    <row r="5496" customFormat="false" ht="15" hidden="false" customHeight="false" outlineLevel="0" collapsed="false">
      <c r="A5496" s="526" t="n">
        <v>104064</v>
      </c>
      <c r="B5496" s="526" t="s">
        <v>9924</v>
      </c>
      <c r="C5496" s="526" t="s">
        <v>134</v>
      </c>
      <c r="D5496" s="527" t="n">
        <v>155.57</v>
      </c>
    </row>
    <row r="5497" customFormat="false" ht="15" hidden="false" customHeight="false" outlineLevel="0" collapsed="false">
      <c r="A5497" s="526" t="n">
        <v>104065</v>
      </c>
      <c r="B5497" s="526" t="s">
        <v>9925</v>
      </c>
      <c r="C5497" s="526" t="s">
        <v>134</v>
      </c>
      <c r="D5497" s="527" t="n">
        <v>132</v>
      </c>
    </row>
    <row r="5498" customFormat="false" ht="15" hidden="false" customHeight="false" outlineLevel="0" collapsed="false">
      <c r="A5498" s="526" t="n">
        <v>104072</v>
      </c>
      <c r="B5498" s="526" t="s">
        <v>9926</v>
      </c>
      <c r="C5498" s="526" t="s">
        <v>134</v>
      </c>
      <c r="D5498" s="527" t="n">
        <v>245.67</v>
      </c>
    </row>
    <row r="5499" customFormat="false" ht="15" hidden="false" customHeight="false" outlineLevel="0" collapsed="false">
      <c r="A5499" s="526" t="n">
        <v>104076</v>
      </c>
      <c r="B5499" s="526" t="s">
        <v>9927</v>
      </c>
      <c r="C5499" s="526" t="s">
        <v>134</v>
      </c>
      <c r="D5499" s="527" t="n">
        <v>40.56</v>
      </c>
    </row>
    <row r="5500" customFormat="false" ht="15" hidden="false" customHeight="false" outlineLevel="0" collapsed="false">
      <c r="A5500" s="526" t="n">
        <v>104082</v>
      </c>
      <c r="B5500" s="526" t="s">
        <v>9928</v>
      </c>
      <c r="C5500" s="526" t="s">
        <v>134</v>
      </c>
      <c r="D5500" s="527" t="n">
        <v>26.61</v>
      </c>
    </row>
    <row r="5501" customFormat="false" ht="15" hidden="false" customHeight="false" outlineLevel="0" collapsed="false">
      <c r="A5501" s="526" t="n">
        <v>104083</v>
      </c>
      <c r="B5501" s="526" t="s">
        <v>9929</v>
      </c>
      <c r="C5501" s="526" t="s">
        <v>134</v>
      </c>
      <c r="D5501" s="527" t="n">
        <v>64.39</v>
      </c>
    </row>
    <row r="5502" customFormat="false" ht="15" hidden="false" customHeight="false" outlineLevel="0" collapsed="false">
      <c r="A5502" s="526" t="n">
        <v>104084</v>
      </c>
      <c r="B5502" s="526" t="s">
        <v>9930</v>
      </c>
      <c r="C5502" s="526" t="s">
        <v>134</v>
      </c>
      <c r="D5502" s="527" t="n">
        <v>73.27</v>
      </c>
    </row>
    <row r="5503" customFormat="false" ht="15" hidden="false" customHeight="false" outlineLevel="0" collapsed="false">
      <c r="A5503" s="526" t="n">
        <v>104085</v>
      </c>
      <c r="B5503" s="526" t="s">
        <v>9931</v>
      </c>
      <c r="C5503" s="526" t="s">
        <v>120</v>
      </c>
      <c r="D5503" s="527" t="n">
        <v>47.8</v>
      </c>
    </row>
    <row r="5504" customFormat="false" ht="15" hidden="false" customHeight="false" outlineLevel="0" collapsed="false">
      <c r="A5504" s="526" t="n">
        <v>104086</v>
      </c>
      <c r="B5504" s="526" t="s">
        <v>9932</v>
      </c>
      <c r="C5504" s="526" t="s">
        <v>120</v>
      </c>
      <c r="D5504" s="527" t="n">
        <v>85.26</v>
      </c>
    </row>
    <row r="5505" customFormat="false" ht="15" hidden="false" customHeight="false" outlineLevel="0" collapsed="false">
      <c r="A5505" s="526" t="n">
        <v>104124</v>
      </c>
      <c r="B5505" s="526" t="s">
        <v>9933</v>
      </c>
      <c r="C5505" s="526" t="s">
        <v>134</v>
      </c>
      <c r="D5505" s="527" t="n">
        <v>309.22</v>
      </c>
    </row>
    <row r="5506" customFormat="false" ht="15" hidden="false" customHeight="false" outlineLevel="0" collapsed="false">
      <c r="A5506" s="526" t="n">
        <v>104130</v>
      </c>
      <c r="B5506" s="526" t="s">
        <v>9934</v>
      </c>
      <c r="C5506" s="526" t="s">
        <v>134</v>
      </c>
      <c r="D5506" s="527" t="n">
        <v>476.86</v>
      </c>
    </row>
    <row r="5507" customFormat="false" ht="15" hidden="false" customHeight="false" outlineLevel="0" collapsed="false">
      <c r="A5507" s="526" t="n">
        <v>104136</v>
      </c>
      <c r="B5507" s="526" t="s">
        <v>9935</v>
      </c>
      <c r="C5507" s="526" t="s">
        <v>134</v>
      </c>
      <c r="D5507" s="527" t="n">
        <v>645.49</v>
      </c>
    </row>
    <row r="5508" customFormat="false" ht="15" hidden="false" customHeight="false" outlineLevel="0" collapsed="false">
      <c r="A5508" s="526" t="n">
        <v>104142</v>
      </c>
      <c r="B5508" s="526" t="s">
        <v>9936</v>
      </c>
      <c r="C5508" s="526" t="s">
        <v>134</v>
      </c>
      <c r="D5508" s="527" t="n">
        <v>448.75</v>
      </c>
    </row>
    <row r="5509" customFormat="false" ht="15" hidden="false" customHeight="false" outlineLevel="0" collapsed="false">
      <c r="A5509" s="526" t="n">
        <v>104148</v>
      </c>
      <c r="B5509" s="526" t="s">
        <v>9937</v>
      </c>
      <c r="C5509" s="526" t="s">
        <v>134</v>
      </c>
      <c r="D5509" s="527" t="n">
        <v>709.3</v>
      </c>
    </row>
    <row r="5510" customFormat="false" ht="15" hidden="false" customHeight="false" outlineLevel="0" collapsed="false">
      <c r="A5510" s="526" t="n">
        <v>104154</v>
      </c>
      <c r="B5510" s="526" t="s">
        <v>9938</v>
      </c>
      <c r="C5510" s="526" t="s">
        <v>134</v>
      </c>
      <c r="D5510" s="527" t="n">
        <v>972.53</v>
      </c>
    </row>
    <row r="5511" customFormat="false" ht="15" hidden="false" customHeight="false" outlineLevel="0" collapsed="false">
      <c r="A5511" s="526" t="n">
        <v>96520</v>
      </c>
      <c r="B5511" s="526" t="s">
        <v>9939</v>
      </c>
      <c r="C5511" s="526" t="s">
        <v>128</v>
      </c>
      <c r="D5511" s="527" t="n">
        <v>98.08</v>
      </c>
    </row>
    <row r="5512" customFormat="false" ht="15" hidden="false" customHeight="false" outlineLevel="0" collapsed="false">
      <c r="A5512" s="526" t="n">
        <v>96521</v>
      </c>
      <c r="B5512" s="526" t="s">
        <v>9940</v>
      </c>
      <c r="C5512" s="526" t="s">
        <v>128</v>
      </c>
      <c r="D5512" s="527" t="n">
        <v>42.58</v>
      </c>
    </row>
    <row r="5513" customFormat="false" ht="15" hidden="false" customHeight="false" outlineLevel="0" collapsed="false">
      <c r="A5513" s="526" t="n">
        <v>96522</v>
      </c>
      <c r="B5513" s="526" t="s">
        <v>9941</v>
      </c>
      <c r="C5513" s="526" t="s">
        <v>128</v>
      </c>
      <c r="D5513" s="527" t="n">
        <v>145.76</v>
      </c>
    </row>
    <row r="5514" customFormat="false" ht="15" hidden="false" customHeight="false" outlineLevel="0" collapsed="false">
      <c r="A5514" s="526" t="n">
        <v>96523</v>
      </c>
      <c r="B5514" s="526" t="s">
        <v>9942</v>
      </c>
      <c r="C5514" s="526" t="s">
        <v>128</v>
      </c>
      <c r="D5514" s="527" t="n">
        <v>92.69</v>
      </c>
    </row>
    <row r="5515" customFormat="false" ht="15" hidden="false" customHeight="false" outlineLevel="0" collapsed="false">
      <c r="A5515" s="526" t="n">
        <v>96524</v>
      </c>
      <c r="B5515" s="526" t="s">
        <v>9943</v>
      </c>
      <c r="C5515" s="526" t="s">
        <v>128</v>
      </c>
      <c r="D5515" s="527" t="n">
        <v>185.42</v>
      </c>
    </row>
    <row r="5516" customFormat="false" ht="15" hidden="false" customHeight="false" outlineLevel="0" collapsed="false">
      <c r="A5516" s="526" t="n">
        <v>96525</v>
      </c>
      <c r="B5516" s="526" t="s">
        <v>9944</v>
      </c>
      <c r="C5516" s="526" t="s">
        <v>128</v>
      </c>
      <c r="D5516" s="527" t="n">
        <v>45.45</v>
      </c>
    </row>
    <row r="5517" customFormat="false" ht="15" hidden="false" customHeight="false" outlineLevel="0" collapsed="false">
      <c r="A5517" s="526" t="n">
        <v>96526</v>
      </c>
      <c r="B5517" s="526" t="s">
        <v>9945</v>
      </c>
      <c r="C5517" s="526" t="s">
        <v>128</v>
      </c>
      <c r="D5517" s="527" t="n">
        <v>294.69</v>
      </c>
    </row>
    <row r="5518" customFormat="false" ht="15" hidden="false" customHeight="false" outlineLevel="0" collapsed="false">
      <c r="A5518" s="526" t="n">
        <v>96527</v>
      </c>
      <c r="B5518" s="526" t="s">
        <v>9946</v>
      </c>
      <c r="C5518" s="526" t="s">
        <v>128</v>
      </c>
      <c r="D5518" s="527" t="n">
        <v>121.58</v>
      </c>
    </row>
    <row r="5519" customFormat="false" ht="15" hidden="false" customHeight="false" outlineLevel="0" collapsed="false">
      <c r="A5519" s="526" t="n">
        <v>96528</v>
      </c>
      <c r="B5519" s="526" t="s">
        <v>9947</v>
      </c>
      <c r="C5519" s="526" t="s">
        <v>114</v>
      </c>
      <c r="D5519" s="527" t="n">
        <v>220.24</v>
      </c>
    </row>
    <row r="5520" customFormat="false" ht="15" hidden="false" customHeight="false" outlineLevel="0" collapsed="false">
      <c r="A5520" s="526" t="n">
        <v>101114</v>
      </c>
      <c r="B5520" s="526" t="s">
        <v>9948</v>
      </c>
      <c r="C5520" s="526" t="s">
        <v>128</v>
      </c>
      <c r="D5520" s="527" t="n">
        <v>3.95</v>
      </c>
    </row>
    <row r="5521" customFormat="false" ht="15" hidden="false" customHeight="false" outlineLevel="0" collapsed="false">
      <c r="A5521" s="526" t="n">
        <v>101115</v>
      </c>
      <c r="B5521" s="526" t="s">
        <v>9949</v>
      </c>
      <c r="C5521" s="526" t="s">
        <v>128</v>
      </c>
      <c r="D5521" s="527" t="n">
        <v>3.34</v>
      </c>
    </row>
    <row r="5522" customFormat="false" ht="15" hidden="false" customHeight="false" outlineLevel="0" collapsed="false">
      <c r="A5522" s="526" t="n">
        <v>101116</v>
      </c>
      <c r="B5522" s="526" t="s">
        <v>9950</v>
      </c>
      <c r="C5522" s="526" t="s">
        <v>128</v>
      </c>
      <c r="D5522" s="527" t="n">
        <v>2.1</v>
      </c>
    </row>
    <row r="5523" customFormat="false" ht="15" hidden="false" customHeight="false" outlineLevel="0" collapsed="false">
      <c r="A5523" s="526" t="n">
        <v>101117</v>
      </c>
      <c r="B5523" s="526" t="s">
        <v>9951</v>
      </c>
      <c r="C5523" s="526" t="s">
        <v>128</v>
      </c>
      <c r="D5523" s="527" t="n">
        <v>3.01</v>
      </c>
    </row>
    <row r="5524" customFormat="false" ht="15" hidden="false" customHeight="false" outlineLevel="0" collapsed="false">
      <c r="A5524" s="526" t="n">
        <v>101118</v>
      </c>
      <c r="B5524" s="526" t="s">
        <v>9952</v>
      </c>
      <c r="C5524" s="526" t="s">
        <v>128</v>
      </c>
      <c r="D5524" s="527" t="n">
        <v>3.41</v>
      </c>
    </row>
    <row r="5525" customFormat="false" ht="15" hidden="false" customHeight="false" outlineLevel="0" collapsed="false">
      <c r="A5525" s="526" t="n">
        <v>101119</v>
      </c>
      <c r="B5525" s="526" t="s">
        <v>9953</v>
      </c>
      <c r="C5525" s="526" t="s">
        <v>128</v>
      </c>
      <c r="D5525" s="527" t="n">
        <v>7.54</v>
      </c>
    </row>
    <row r="5526" customFormat="false" ht="15" hidden="false" customHeight="false" outlineLevel="0" collapsed="false">
      <c r="A5526" s="526" t="n">
        <v>101120</v>
      </c>
      <c r="B5526" s="526" t="s">
        <v>9954</v>
      </c>
      <c r="C5526" s="526" t="s">
        <v>128</v>
      </c>
      <c r="D5526" s="527" t="n">
        <v>6.41</v>
      </c>
    </row>
    <row r="5527" customFormat="false" ht="15" hidden="false" customHeight="false" outlineLevel="0" collapsed="false">
      <c r="A5527" s="526" t="n">
        <v>101121</v>
      </c>
      <c r="B5527" s="526" t="s">
        <v>9955</v>
      </c>
      <c r="C5527" s="526" t="s">
        <v>128</v>
      </c>
      <c r="D5527" s="527" t="n">
        <v>4.01</v>
      </c>
    </row>
    <row r="5528" customFormat="false" ht="15" hidden="false" customHeight="false" outlineLevel="0" collapsed="false">
      <c r="A5528" s="526" t="n">
        <v>101122</v>
      </c>
      <c r="B5528" s="526" t="s">
        <v>9956</v>
      </c>
      <c r="C5528" s="526" t="s">
        <v>128</v>
      </c>
      <c r="D5528" s="527" t="n">
        <v>5.75</v>
      </c>
    </row>
    <row r="5529" customFormat="false" ht="15" hidden="false" customHeight="false" outlineLevel="0" collapsed="false">
      <c r="A5529" s="526" t="n">
        <v>101123</v>
      </c>
      <c r="B5529" s="526" t="s">
        <v>9957</v>
      </c>
      <c r="C5529" s="526" t="s">
        <v>128</v>
      </c>
      <c r="D5529" s="527" t="n">
        <v>6.51</v>
      </c>
    </row>
    <row r="5530" customFormat="false" ht="15" hidden="false" customHeight="false" outlineLevel="0" collapsed="false">
      <c r="A5530" s="526" t="n">
        <v>101124</v>
      </c>
      <c r="B5530" s="526" t="s">
        <v>9958</v>
      </c>
      <c r="C5530" s="526" t="s">
        <v>128</v>
      </c>
      <c r="D5530" s="527" t="n">
        <v>14.51</v>
      </c>
    </row>
    <row r="5531" customFormat="false" ht="15" hidden="false" customHeight="false" outlineLevel="0" collapsed="false">
      <c r="A5531" s="526" t="n">
        <v>101125</v>
      </c>
      <c r="B5531" s="526" t="s">
        <v>9959</v>
      </c>
      <c r="C5531" s="526" t="s">
        <v>128</v>
      </c>
      <c r="D5531" s="527" t="n">
        <v>13.9</v>
      </c>
    </row>
    <row r="5532" customFormat="false" ht="15" hidden="false" customHeight="false" outlineLevel="0" collapsed="false">
      <c r="A5532" s="526" t="n">
        <v>101126</v>
      </c>
      <c r="B5532" s="526" t="s">
        <v>9960</v>
      </c>
      <c r="C5532" s="526" t="s">
        <v>128</v>
      </c>
      <c r="D5532" s="527" t="n">
        <v>12.66</v>
      </c>
    </row>
    <row r="5533" customFormat="false" ht="15" hidden="false" customHeight="false" outlineLevel="0" collapsed="false">
      <c r="A5533" s="526" t="n">
        <v>101127</v>
      </c>
      <c r="B5533" s="526" t="s">
        <v>9961</v>
      </c>
      <c r="C5533" s="526" t="s">
        <v>128</v>
      </c>
      <c r="D5533" s="527" t="n">
        <v>13.57</v>
      </c>
    </row>
    <row r="5534" customFormat="false" ht="15" hidden="false" customHeight="false" outlineLevel="0" collapsed="false">
      <c r="A5534" s="526" t="n">
        <v>101128</v>
      </c>
      <c r="B5534" s="526" t="s">
        <v>9962</v>
      </c>
      <c r="C5534" s="526" t="s">
        <v>128</v>
      </c>
      <c r="D5534" s="527" t="n">
        <v>13.97</v>
      </c>
    </row>
    <row r="5535" customFormat="false" ht="15" hidden="false" customHeight="false" outlineLevel="0" collapsed="false">
      <c r="A5535" s="526" t="n">
        <v>101129</v>
      </c>
      <c r="B5535" s="526" t="s">
        <v>9963</v>
      </c>
      <c r="C5535" s="526" t="s">
        <v>128</v>
      </c>
      <c r="D5535" s="527" t="n">
        <v>18.52</v>
      </c>
    </row>
    <row r="5536" customFormat="false" ht="15" hidden="false" customHeight="false" outlineLevel="0" collapsed="false">
      <c r="A5536" s="526" t="n">
        <v>101130</v>
      </c>
      <c r="B5536" s="526" t="s">
        <v>9964</v>
      </c>
      <c r="C5536" s="526" t="s">
        <v>128</v>
      </c>
      <c r="D5536" s="527" t="n">
        <v>17.39</v>
      </c>
    </row>
    <row r="5537" customFormat="false" ht="15" hidden="false" customHeight="false" outlineLevel="0" collapsed="false">
      <c r="A5537" s="526" t="n">
        <v>101131</v>
      </c>
      <c r="B5537" s="526" t="s">
        <v>9965</v>
      </c>
      <c r="C5537" s="526" t="s">
        <v>128</v>
      </c>
      <c r="D5537" s="527" t="n">
        <v>14.99</v>
      </c>
    </row>
    <row r="5538" customFormat="false" ht="15" hidden="false" customHeight="false" outlineLevel="0" collapsed="false">
      <c r="A5538" s="526" t="n">
        <v>101132</v>
      </c>
      <c r="B5538" s="526" t="s">
        <v>9966</v>
      </c>
      <c r="C5538" s="526" t="s">
        <v>128</v>
      </c>
      <c r="D5538" s="527" t="n">
        <v>16.73</v>
      </c>
    </row>
    <row r="5539" customFormat="false" ht="15" hidden="false" customHeight="false" outlineLevel="0" collapsed="false">
      <c r="A5539" s="526" t="n">
        <v>101133</v>
      </c>
      <c r="B5539" s="526" t="s">
        <v>9967</v>
      </c>
      <c r="C5539" s="526" t="s">
        <v>128</v>
      </c>
      <c r="D5539" s="527" t="n">
        <v>17.49</v>
      </c>
    </row>
    <row r="5540" customFormat="false" ht="15" hidden="false" customHeight="false" outlineLevel="0" collapsed="false">
      <c r="A5540" s="526" t="n">
        <v>101134</v>
      </c>
      <c r="B5540" s="526" t="s">
        <v>9968</v>
      </c>
      <c r="C5540" s="526" t="s">
        <v>128</v>
      </c>
      <c r="D5540" s="527" t="n">
        <v>15.18</v>
      </c>
    </row>
    <row r="5541" customFormat="false" ht="15" hidden="false" customHeight="false" outlineLevel="0" collapsed="false">
      <c r="A5541" s="526" t="n">
        <v>101135</v>
      </c>
      <c r="B5541" s="526" t="s">
        <v>9969</v>
      </c>
      <c r="C5541" s="526" t="s">
        <v>128</v>
      </c>
      <c r="D5541" s="527" t="n">
        <v>14.57</v>
      </c>
    </row>
    <row r="5542" customFormat="false" ht="15" hidden="false" customHeight="false" outlineLevel="0" collapsed="false">
      <c r="A5542" s="526" t="n">
        <v>101136</v>
      </c>
      <c r="B5542" s="526" t="s">
        <v>9970</v>
      </c>
      <c r="C5542" s="526" t="s">
        <v>128</v>
      </c>
      <c r="D5542" s="527" t="n">
        <v>13.33</v>
      </c>
    </row>
    <row r="5543" customFormat="false" ht="15" hidden="false" customHeight="false" outlineLevel="0" collapsed="false">
      <c r="A5543" s="526" t="n">
        <v>101137</v>
      </c>
      <c r="B5543" s="526" t="s">
        <v>9971</v>
      </c>
      <c r="C5543" s="526" t="s">
        <v>128</v>
      </c>
      <c r="D5543" s="527" t="n">
        <v>14.24</v>
      </c>
    </row>
    <row r="5544" customFormat="false" ht="15" hidden="false" customHeight="false" outlineLevel="0" collapsed="false">
      <c r="A5544" s="526" t="n">
        <v>101138</v>
      </c>
      <c r="B5544" s="526" t="s">
        <v>9972</v>
      </c>
      <c r="C5544" s="526" t="s">
        <v>128</v>
      </c>
      <c r="D5544" s="527" t="n">
        <v>14.64</v>
      </c>
    </row>
    <row r="5545" customFormat="false" ht="15" hidden="false" customHeight="false" outlineLevel="0" collapsed="false">
      <c r="A5545" s="526" t="n">
        <v>101139</v>
      </c>
      <c r="B5545" s="526" t="s">
        <v>9973</v>
      </c>
      <c r="C5545" s="526" t="s">
        <v>128</v>
      </c>
      <c r="D5545" s="527" t="n">
        <v>19.21</v>
      </c>
    </row>
    <row r="5546" customFormat="false" ht="15" hidden="false" customHeight="false" outlineLevel="0" collapsed="false">
      <c r="A5546" s="526" t="n">
        <v>101140</v>
      </c>
      <c r="B5546" s="526" t="s">
        <v>9974</v>
      </c>
      <c r="C5546" s="526" t="s">
        <v>128</v>
      </c>
      <c r="D5546" s="527" t="n">
        <v>18.08</v>
      </c>
    </row>
    <row r="5547" customFormat="false" ht="15" hidden="false" customHeight="false" outlineLevel="0" collapsed="false">
      <c r="A5547" s="526" t="n">
        <v>101141</v>
      </c>
      <c r="B5547" s="526" t="s">
        <v>9975</v>
      </c>
      <c r="C5547" s="526" t="s">
        <v>128</v>
      </c>
      <c r="D5547" s="527" t="n">
        <v>15.68</v>
      </c>
    </row>
    <row r="5548" customFormat="false" ht="15" hidden="false" customHeight="false" outlineLevel="0" collapsed="false">
      <c r="A5548" s="526" t="n">
        <v>101142</v>
      </c>
      <c r="B5548" s="526" t="s">
        <v>9976</v>
      </c>
      <c r="C5548" s="526" t="s">
        <v>128</v>
      </c>
      <c r="D5548" s="527" t="n">
        <v>17.42</v>
      </c>
    </row>
    <row r="5549" customFormat="false" ht="15" hidden="false" customHeight="false" outlineLevel="0" collapsed="false">
      <c r="A5549" s="526" t="n">
        <v>101143</v>
      </c>
      <c r="B5549" s="526" t="s">
        <v>9977</v>
      </c>
      <c r="C5549" s="526" t="s">
        <v>128</v>
      </c>
      <c r="D5549" s="527" t="n">
        <v>18.18</v>
      </c>
    </row>
    <row r="5550" customFormat="false" ht="15" hidden="false" customHeight="false" outlineLevel="0" collapsed="false">
      <c r="A5550" s="526" t="n">
        <v>101144</v>
      </c>
      <c r="B5550" s="526" t="s">
        <v>9978</v>
      </c>
      <c r="C5550" s="526" t="s">
        <v>128</v>
      </c>
      <c r="D5550" s="527" t="n">
        <v>15.09</v>
      </c>
    </row>
    <row r="5551" customFormat="false" ht="15" hidden="false" customHeight="false" outlineLevel="0" collapsed="false">
      <c r="A5551" s="526" t="n">
        <v>101145</v>
      </c>
      <c r="B5551" s="526" t="s">
        <v>9979</v>
      </c>
      <c r="C5551" s="526" t="s">
        <v>128</v>
      </c>
      <c r="D5551" s="527" t="n">
        <v>14.48</v>
      </c>
    </row>
    <row r="5552" customFormat="false" ht="15" hidden="false" customHeight="false" outlineLevel="0" collapsed="false">
      <c r="A5552" s="526" t="n">
        <v>101146</v>
      </c>
      <c r="B5552" s="526" t="s">
        <v>9980</v>
      </c>
      <c r="C5552" s="526" t="s">
        <v>128</v>
      </c>
      <c r="D5552" s="527" t="n">
        <v>13.24</v>
      </c>
    </row>
    <row r="5553" customFormat="false" ht="15" hidden="false" customHeight="false" outlineLevel="0" collapsed="false">
      <c r="A5553" s="526" t="n">
        <v>101147</v>
      </c>
      <c r="B5553" s="526" t="s">
        <v>9981</v>
      </c>
      <c r="C5553" s="526" t="s">
        <v>128</v>
      </c>
      <c r="D5553" s="527" t="n">
        <v>14.15</v>
      </c>
    </row>
    <row r="5554" customFormat="false" ht="15" hidden="false" customHeight="false" outlineLevel="0" collapsed="false">
      <c r="A5554" s="526" t="n">
        <v>101148</v>
      </c>
      <c r="B5554" s="526" t="s">
        <v>9982</v>
      </c>
      <c r="C5554" s="526" t="s">
        <v>128</v>
      </c>
      <c r="D5554" s="527" t="n">
        <v>14.55</v>
      </c>
    </row>
    <row r="5555" customFormat="false" ht="15" hidden="false" customHeight="false" outlineLevel="0" collapsed="false">
      <c r="A5555" s="526" t="n">
        <v>101149</v>
      </c>
      <c r="B5555" s="526" t="s">
        <v>9983</v>
      </c>
      <c r="C5555" s="526" t="s">
        <v>128</v>
      </c>
      <c r="D5555" s="527" t="n">
        <v>19.12</v>
      </c>
    </row>
    <row r="5556" customFormat="false" ht="15" hidden="false" customHeight="false" outlineLevel="0" collapsed="false">
      <c r="A5556" s="526" t="n">
        <v>101150</v>
      </c>
      <c r="B5556" s="526" t="s">
        <v>9984</v>
      </c>
      <c r="C5556" s="526" t="s">
        <v>128</v>
      </c>
      <c r="D5556" s="527" t="n">
        <v>17.99</v>
      </c>
    </row>
    <row r="5557" customFormat="false" ht="15" hidden="false" customHeight="false" outlineLevel="0" collapsed="false">
      <c r="A5557" s="526" t="n">
        <v>101151</v>
      </c>
      <c r="B5557" s="526" t="s">
        <v>9985</v>
      </c>
      <c r="C5557" s="526" t="s">
        <v>128</v>
      </c>
      <c r="D5557" s="527" t="n">
        <v>15.59</v>
      </c>
    </row>
    <row r="5558" customFormat="false" ht="15" hidden="false" customHeight="false" outlineLevel="0" collapsed="false">
      <c r="A5558" s="526" t="n">
        <v>101152</v>
      </c>
      <c r="B5558" s="526" t="s">
        <v>9986</v>
      </c>
      <c r="C5558" s="526" t="s">
        <v>128</v>
      </c>
      <c r="D5558" s="527" t="n">
        <v>17.33</v>
      </c>
    </row>
    <row r="5559" customFormat="false" ht="15" hidden="false" customHeight="false" outlineLevel="0" collapsed="false">
      <c r="A5559" s="526" t="n">
        <v>101153</v>
      </c>
      <c r="B5559" s="526" t="s">
        <v>9987</v>
      </c>
      <c r="C5559" s="526" t="s">
        <v>128</v>
      </c>
      <c r="D5559" s="527" t="n">
        <v>18.09</v>
      </c>
    </row>
    <row r="5560" customFormat="false" ht="15" hidden="false" customHeight="false" outlineLevel="0" collapsed="false">
      <c r="A5560" s="526" t="n">
        <v>101206</v>
      </c>
      <c r="B5560" s="526" t="s">
        <v>9988</v>
      </c>
      <c r="C5560" s="526" t="s">
        <v>128</v>
      </c>
      <c r="D5560" s="527" t="n">
        <v>12.38</v>
      </c>
    </row>
    <row r="5561" customFormat="false" ht="15" hidden="false" customHeight="false" outlineLevel="0" collapsed="false">
      <c r="A5561" s="526" t="n">
        <v>101207</v>
      </c>
      <c r="B5561" s="526" t="s">
        <v>9989</v>
      </c>
      <c r="C5561" s="526" t="s">
        <v>128</v>
      </c>
      <c r="D5561" s="527" t="n">
        <v>10.7</v>
      </c>
    </row>
    <row r="5562" customFormat="false" ht="15" hidden="false" customHeight="false" outlineLevel="0" collapsed="false">
      <c r="A5562" s="526" t="n">
        <v>101208</v>
      </c>
      <c r="B5562" s="526" t="s">
        <v>9990</v>
      </c>
      <c r="C5562" s="526" t="s">
        <v>128</v>
      </c>
      <c r="D5562" s="527" t="n">
        <v>10.46</v>
      </c>
    </row>
    <row r="5563" customFormat="false" ht="15" hidden="false" customHeight="false" outlineLevel="0" collapsed="false">
      <c r="A5563" s="526" t="n">
        <v>101209</v>
      </c>
      <c r="B5563" s="526" t="s">
        <v>9991</v>
      </c>
      <c r="C5563" s="526" t="s">
        <v>128</v>
      </c>
      <c r="D5563" s="527" t="n">
        <v>9.71</v>
      </c>
    </row>
    <row r="5564" customFormat="false" ht="15" hidden="false" customHeight="false" outlineLevel="0" collapsed="false">
      <c r="A5564" s="526" t="n">
        <v>101210</v>
      </c>
      <c r="B5564" s="526" t="s">
        <v>9992</v>
      </c>
      <c r="C5564" s="526" t="s">
        <v>128</v>
      </c>
      <c r="D5564" s="527" t="n">
        <v>17.36</v>
      </c>
    </row>
    <row r="5565" customFormat="false" ht="15" hidden="false" customHeight="false" outlineLevel="0" collapsed="false">
      <c r="A5565" s="526" t="n">
        <v>101211</v>
      </c>
      <c r="B5565" s="526" t="s">
        <v>9993</v>
      </c>
      <c r="C5565" s="526" t="s">
        <v>128</v>
      </c>
      <c r="D5565" s="527" t="n">
        <v>18.64</v>
      </c>
    </row>
    <row r="5566" customFormat="false" ht="15" hidden="false" customHeight="false" outlineLevel="0" collapsed="false">
      <c r="A5566" s="526" t="n">
        <v>101212</v>
      </c>
      <c r="B5566" s="526" t="s">
        <v>9994</v>
      </c>
      <c r="C5566" s="526" t="s">
        <v>128</v>
      </c>
      <c r="D5566" s="527" t="n">
        <v>21.77</v>
      </c>
    </row>
    <row r="5567" customFormat="false" ht="15" hidden="false" customHeight="false" outlineLevel="0" collapsed="false">
      <c r="A5567" s="526" t="n">
        <v>101213</v>
      </c>
      <c r="B5567" s="526" t="s">
        <v>9995</v>
      </c>
      <c r="C5567" s="526" t="s">
        <v>128</v>
      </c>
      <c r="D5567" s="527" t="n">
        <v>24.35</v>
      </c>
    </row>
    <row r="5568" customFormat="false" ht="15" hidden="false" customHeight="false" outlineLevel="0" collapsed="false">
      <c r="A5568" s="526" t="n">
        <v>101214</v>
      </c>
      <c r="B5568" s="526" t="s">
        <v>9996</v>
      </c>
      <c r="C5568" s="526" t="s">
        <v>128</v>
      </c>
      <c r="D5568" s="527" t="n">
        <v>29.47</v>
      </c>
    </row>
    <row r="5569" customFormat="false" ht="15" hidden="false" customHeight="false" outlineLevel="0" collapsed="false">
      <c r="A5569" s="526" t="n">
        <v>101215</v>
      </c>
      <c r="B5569" s="526" t="s">
        <v>9997</v>
      </c>
      <c r="C5569" s="526" t="s">
        <v>128</v>
      </c>
      <c r="D5569" s="527" t="n">
        <v>16.67</v>
      </c>
    </row>
    <row r="5570" customFormat="false" ht="15" hidden="false" customHeight="false" outlineLevel="0" collapsed="false">
      <c r="A5570" s="526" t="n">
        <v>101216</v>
      </c>
      <c r="B5570" s="526" t="s">
        <v>9998</v>
      </c>
      <c r="C5570" s="526" t="s">
        <v>128</v>
      </c>
      <c r="D5570" s="527" t="n">
        <v>17.49</v>
      </c>
    </row>
    <row r="5571" customFormat="false" ht="15" hidden="false" customHeight="false" outlineLevel="0" collapsed="false">
      <c r="A5571" s="526" t="n">
        <v>101217</v>
      </c>
      <c r="B5571" s="526" t="s">
        <v>9999</v>
      </c>
      <c r="C5571" s="526" t="s">
        <v>128</v>
      </c>
      <c r="D5571" s="527" t="n">
        <v>20.38</v>
      </c>
    </row>
    <row r="5572" customFormat="false" ht="15" hidden="false" customHeight="false" outlineLevel="0" collapsed="false">
      <c r="A5572" s="526" t="n">
        <v>101218</v>
      </c>
      <c r="B5572" s="526" t="s">
        <v>10000</v>
      </c>
      <c r="C5572" s="526" t="s">
        <v>128</v>
      </c>
      <c r="D5572" s="527" t="n">
        <v>21.59</v>
      </c>
    </row>
    <row r="5573" customFormat="false" ht="15" hidden="false" customHeight="false" outlineLevel="0" collapsed="false">
      <c r="A5573" s="526" t="n">
        <v>101219</v>
      </c>
      <c r="B5573" s="526" t="s">
        <v>10001</v>
      </c>
      <c r="C5573" s="526" t="s">
        <v>128</v>
      </c>
      <c r="D5573" s="527" t="n">
        <v>26.2</v>
      </c>
    </row>
    <row r="5574" customFormat="false" ht="15" hidden="false" customHeight="false" outlineLevel="0" collapsed="false">
      <c r="A5574" s="526" t="n">
        <v>101220</v>
      </c>
      <c r="B5574" s="526" t="s">
        <v>10002</v>
      </c>
      <c r="C5574" s="526" t="s">
        <v>128</v>
      </c>
      <c r="D5574" s="527" t="n">
        <v>16.39</v>
      </c>
    </row>
    <row r="5575" customFormat="false" ht="15" hidden="false" customHeight="false" outlineLevel="0" collapsed="false">
      <c r="A5575" s="526" t="n">
        <v>101221</v>
      </c>
      <c r="B5575" s="526" t="s">
        <v>10003</v>
      </c>
      <c r="C5575" s="526" t="s">
        <v>128</v>
      </c>
      <c r="D5575" s="527" t="n">
        <v>17.33</v>
      </c>
    </row>
    <row r="5576" customFormat="false" ht="15" hidden="false" customHeight="false" outlineLevel="0" collapsed="false">
      <c r="A5576" s="526" t="n">
        <v>101222</v>
      </c>
      <c r="B5576" s="526" t="s">
        <v>10004</v>
      </c>
      <c r="C5576" s="526" t="s">
        <v>128</v>
      </c>
      <c r="D5576" s="527" t="n">
        <v>20.17</v>
      </c>
    </row>
    <row r="5577" customFormat="false" ht="15" hidden="false" customHeight="false" outlineLevel="0" collapsed="false">
      <c r="A5577" s="526" t="n">
        <v>101223</v>
      </c>
      <c r="B5577" s="526" t="s">
        <v>10005</v>
      </c>
      <c r="C5577" s="526" t="s">
        <v>128</v>
      </c>
      <c r="D5577" s="527" t="n">
        <v>22.45</v>
      </c>
    </row>
    <row r="5578" customFormat="false" ht="15" hidden="false" customHeight="false" outlineLevel="0" collapsed="false">
      <c r="A5578" s="526" t="n">
        <v>101224</v>
      </c>
      <c r="B5578" s="526" t="s">
        <v>10006</v>
      </c>
      <c r="C5578" s="526" t="s">
        <v>128</v>
      </c>
      <c r="D5578" s="527" t="n">
        <v>28.17</v>
      </c>
    </row>
    <row r="5579" customFormat="false" ht="15" hidden="false" customHeight="false" outlineLevel="0" collapsed="false">
      <c r="A5579" s="526" t="n">
        <v>101225</v>
      </c>
      <c r="B5579" s="526" t="s">
        <v>10007</v>
      </c>
      <c r="C5579" s="526" t="s">
        <v>128</v>
      </c>
      <c r="D5579" s="527" t="n">
        <v>15.04</v>
      </c>
    </row>
    <row r="5580" customFormat="false" ht="15" hidden="false" customHeight="false" outlineLevel="0" collapsed="false">
      <c r="A5580" s="526" t="n">
        <v>101226</v>
      </c>
      <c r="B5580" s="526" t="s">
        <v>10008</v>
      </c>
      <c r="C5580" s="526" t="s">
        <v>128</v>
      </c>
      <c r="D5580" s="527" t="n">
        <v>15.85</v>
      </c>
    </row>
    <row r="5581" customFormat="false" ht="15" hidden="false" customHeight="false" outlineLevel="0" collapsed="false">
      <c r="A5581" s="526" t="n">
        <v>101227</v>
      </c>
      <c r="B5581" s="526" t="s">
        <v>10009</v>
      </c>
      <c r="C5581" s="526" t="s">
        <v>128</v>
      </c>
      <c r="D5581" s="527" t="n">
        <v>18.39</v>
      </c>
    </row>
    <row r="5582" customFormat="false" ht="15" hidden="false" customHeight="false" outlineLevel="0" collapsed="false">
      <c r="A5582" s="526" t="n">
        <v>101228</v>
      </c>
      <c r="B5582" s="526" t="s">
        <v>10010</v>
      </c>
      <c r="C5582" s="526" t="s">
        <v>128</v>
      </c>
      <c r="D5582" s="527" t="n">
        <v>19.63</v>
      </c>
    </row>
    <row r="5583" customFormat="false" ht="15" hidden="false" customHeight="false" outlineLevel="0" collapsed="false">
      <c r="A5583" s="526" t="n">
        <v>101229</v>
      </c>
      <c r="B5583" s="526" t="s">
        <v>10011</v>
      </c>
      <c r="C5583" s="526" t="s">
        <v>128</v>
      </c>
      <c r="D5583" s="527" t="n">
        <v>24.77</v>
      </c>
    </row>
    <row r="5584" customFormat="false" ht="15" hidden="false" customHeight="false" outlineLevel="0" collapsed="false">
      <c r="A5584" s="526" t="n">
        <v>101230</v>
      </c>
      <c r="B5584" s="526" t="s">
        <v>10012</v>
      </c>
      <c r="C5584" s="526" t="s">
        <v>128</v>
      </c>
      <c r="D5584" s="527" t="n">
        <v>10.92</v>
      </c>
    </row>
    <row r="5585" customFormat="false" ht="15" hidden="false" customHeight="false" outlineLevel="0" collapsed="false">
      <c r="A5585" s="526" t="n">
        <v>101231</v>
      </c>
      <c r="B5585" s="526" t="s">
        <v>10013</v>
      </c>
      <c r="C5585" s="526" t="s">
        <v>128</v>
      </c>
      <c r="D5585" s="527" t="n">
        <v>10.39</v>
      </c>
    </row>
    <row r="5586" customFormat="false" ht="15" hidden="false" customHeight="false" outlineLevel="0" collapsed="false">
      <c r="A5586" s="526" t="n">
        <v>101232</v>
      </c>
      <c r="B5586" s="526" t="s">
        <v>10014</v>
      </c>
      <c r="C5586" s="526" t="s">
        <v>128</v>
      </c>
      <c r="D5586" s="527" t="n">
        <v>9.36</v>
      </c>
    </row>
    <row r="5587" customFormat="false" ht="15" hidden="false" customHeight="false" outlineLevel="0" collapsed="false">
      <c r="A5587" s="526" t="n">
        <v>101233</v>
      </c>
      <c r="B5587" s="526" t="s">
        <v>10015</v>
      </c>
      <c r="C5587" s="526" t="s">
        <v>128</v>
      </c>
      <c r="D5587" s="527" t="n">
        <v>8.62</v>
      </c>
    </row>
    <row r="5588" customFormat="false" ht="15" hidden="false" customHeight="false" outlineLevel="0" collapsed="false">
      <c r="A5588" s="526" t="n">
        <v>101234</v>
      </c>
      <c r="B5588" s="526" t="s">
        <v>10016</v>
      </c>
      <c r="C5588" s="526" t="s">
        <v>128</v>
      </c>
      <c r="D5588" s="527" t="n">
        <v>17.03</v>
      </c>
    </row>
    <row r="5589" customFormat="false" ht="15" hidden="false" customHeight="false" outlineLevel="0" collapsed="false">
      <c r="A5589" s="526" t="n">
        <v>101235</v>
      </c>
      <c r="B5589" s="526" t="s">
        <v>10017</v>
      </c>
      <c r="C5589" s="526" t="s">
        <v>128</v>
      </c>
      <c r="D5589" s="527" t="n">
        <v>17.96</v>
      </c>
    </row>
    <row r="5590" customFormat="false" ht="15" hidden="false" customHeight="false" outlineLevel="0" collapsed="false">
      <c r="A5590" s="526" t="n">
        <v>101236</v>
      </c>
      <c r="B5590" s="526" t="s">
        <v>10018</v>
      </c>
      <c r="C5590" s="526" t="s">
        <v>128</v>
      </c>
      <c r="D5590" s="527" t="n">
        <v>20.93</v>
      </c>
    </row>
    <row r="5591" customFormat="false" ht="15" hidden="false" customHeight="false" outlineLevel="0" collapsed="false">
      <c r="A5591" s="526" t="n">
        <v>101237</v>
      </c>
      <c r="B5591" s="526" t="s">
        <v>10019</v>
      </c>
      <c r="C5591" s="526" t="s">
        <v>128</v>
      </c>
      <c r="D5591" s="527" t="n">
        <v>22.31</v>
      </c>
    </row>
    <row r="5592" customFormat="false" ht="15" hidden="false" customHeight="false" outlineLevel="0" collapsed="false">
      <c r="A5592" s="526" t="n">
        <v>101238</v>
      </c>
      <c r="B5592" s="526" t="s">
        <v>10020</v>
      </c>
      <c r="C5592" s="526" t="s">
        <v>128</v>
      </c>
      <c r="D5592" s="527" t="n">
        <v>28.25</v>
      </c>
    </row>
    <row r="5593" customFormat="false" ht="15" hidden="false" customHeight="false" outlineLevel="0" collapsed="false">
      <c r="A5593" s="526" t="n">
        <v>101239</v>
      </c>
      <c r="B5593" s="526" t="s">
        <v>10021</v>
      </c>
      <c r="C5593" s="526" t="s">
        <v>128</v>
      </c>
      <c r="D5593" s="527" t="n">
        <v>14.96</v>
      </c>
    </row>
    <row r="5594" customFormat="false" ht="15" hidden="false" customHeight="false" outlineLevel="0" collapsed="false">
      <c r="A5594" s="526" t="n">
        <v>101240</v>
      </c>
      <c r="B5594" s="526" t="s">
        <v>10022</v>
      </c>
      <c r="C5594" s="526" t="s">
        <v>128</v>
      </c>
      <c r="D5594" s="527" t="n">
        <v>15.81</v>
      </c>
    </row>
    <row r="5595" customFormat="false" ht="15" hidden="false" customHeight="false" outlineLevel="0" collapsed="false">
      <c r="A5595" s="526" t="n">
        <v>101241</v>
      </c>
      <c r="B5595" s="526" t="s">
        <v>10023</v>
      </c>
      <c r="C5595" s="526" t="s">
        <v>128</v>
      </c>
      <c r="D5595" s="527" t="n">
        <v>18.48</v>
      </c>
    </row>
    <row r="5596" customFormat="false" ht="15" hidden="false" customHeight="false" outlineLevel="0" collapsed="false">
      <c r="A5596" s="526" t="n">
        <v>101242</v>
      </c>
      <c r="B5596" s="526" t="s">
        <v>10024</v>
      </c>
      <c r="C5596" s="526" t="s">
        <v>128</v>
      </c>
      <c r="D5596" s="527" t="n">
        <v>20.66</v>
      </c>
    </row>
    <row r="5597" customFormat="false" ht="15" hidden="false" customHeight="false" outlineLevel="0" collapsed="false">
      <c r="A5597" s="526" t="n">
        <v>101243</v>
      </c>
      <c r="B5597" s="526" t="s">
        <v>10025</v>
      </c>
      <c r="C5597" s="526" t="s">
        <v>128</v>
      </c>
      <c r="D5597" s="527" t="n">
        <v>25.07</v>
      </c>
    </row>
    <row r="5598" customFormat="false" ht="15" hidden="false" customHeight="false" outlineLevel="0" collapsed="false">
      <c r="A5598" s="526" t="n">
        <v>101244</v>
      </c>
      <c r="B5598" s="526" t="s">
        <v>10026</v>
      </c>
      <c r="C5598" s="526" t="s">
        <v>128</v>
      </c>
      <c r="D5598" s="527" t="n">
        <v>15.76</v>
      </c>
    </row>
    <row r="5599" customFormat="false" ht="15" hidden="false" customHeight="false" outlineLevel="0" collapsed="false">
      <c r="A5599" s="526" t="n">
        <v>101245</v>
      </c>
      <c r="B5599" s="526" t="s">
        <v>10027</v>
      </c>
      <c r="C5599" s="526" t="s">
        <v>128</v>
      </c>
      <c r="D5599" s="527" t="n">
        <v>16.7</v>
      </c>
    </row>
    <row r="5600" customFormat="false" ht="15" hidden="false" customHeight="false" outlineLevel="0" collapsed="false">
      <c r="A5600" s="526" t="n">
        <v>101246</v>
      </c>
      <c r="B5600" s="526" t="s">
        <v>10028</v>
      </c>
      <c r="C5600" s="526" t="s">
        <v>128</v>
      </c>
      <c r="D5600" s="527" t="n">
        <v>19.42</v>
      </c>
    </row>
    <row r="5601" customFormat="false" ht="15" hidden="false" customHeight="false" outlineLevel="0" collapsed="false">
      <c r="A5601" s="526" t="n">
        <v>101247</v>
      </c>
      <c r="B5601" s="526" t="s">
        <v>10029</v>
      </c>
      <c r="C5601" s="526" t="s">
        <v>128</v>
      </c>
      <c r="D5601" s="527" t="n">
        <v>21.55</v>
      </c>
    </row>
    <row r="5602" customFormat="false" ht="15" hidden="false" customHeight="false" outlineLevel="0" collapsed="false">
      <c r="A5602" s="526" t="n">
        <v>101248</v>
      </c>
      <c r="B5602" s="526" t="s">
        <v>10030</v>
      </c>
      <c r="C5602" s="526" t="s">
        <v>128</v>
      </c>
      <c r="D5602" s="527" t="n">
        <v>27.01</v>
      </c>
    </row>
    <row r="5603" customFormat="false" ht="15" hidden="false" customHeight="false" outlineLevel="0" collapsed="false">
      <c r="A5603" s="526" t="n">
        <v>101249</v>
      </c>
      <c r="B5603" s="526" t="s">
        <v>10031</v>
      </c>
      <c r="C5603" s="526" t="s">
        <v>128</v>
      </c>
      <c r="D5603" s="527" t="n">
        <v>13.7</v>
      </c>
    </row>
    <row r="5604" customFormat="false" ht="15" hidden="false" customHeight="false" outlineLevel="0" collapsed="false">
      <c r="A5604" s="526" t="n">
        <v>101250</v>
      </c>
      <c r="B5604" s="526" t="s">
        <v>10032</v>
      </c>
      <c r="C5604" s="526" t="s">
        <v>128</v>
      </c>
      <c r="D5604" s="527" t="n">
        <v>15.22</v>
      </c>
    </row>
    <row r="5605" customFormat="false" ht="15" hidden="false" customHeight="false" outlineLevel="0" collapsed="false">
      <c r="A5605" s="526" t="n">
        <v>101251</v>
      </c>
      <c r="B5605" s="526" t="s">
        <v>10033</v>
      </c>
      <c r="C5605" s="526" t="s">
        <v>128</v>
      </c>
      <c r="D5605" s="527" t="n">
        <v>17.32</v>
      </c>
    </row>
    <row r="5606" customFormat="false" ht="15" hidden="false" customHeight="false" outlineLevel="0" collapsed="false">
      <c r="A5606" s="526" t="n">
        <v>101252</v>
      </c>
      <c r="B5606" s="526" t="s">
        <v>10034</v>
      </c>
      <c r="C5606" s="526" t="s">
        <v>128</v>
      </c>
      <c r="D5606" s="527" t="n">
        <v>18.84</v>
      </c>
    </row>
    <row r="5607" customFormat="false" ht="15" hidden="false" customHeight="false" outlineLevel="0" collapsed="false">
      <c r="A5607" s="526" t="n">
        <v>101253</v>
      </c>
      <c r="B5607" s="526" t="s">
        <v>10035</v>
      </c>
      <c r="C5607" s="526" t="s">
        <v>128</v>
      </c>
      <c r="D5607" s="527" t="n">
        <v>23.75</v>
      </c>
    </row>
    <row r="5608" customFormat="false" ht="15" hidden="false" customHeight="false" outlineLevel="0" collapsed="false">
      <c r="A5608" s="526" t="n">
        <v>101254</v>
      </c>
      <c r="B5608" s="526" t="s">
        <v>10036</v>
      </c>
      <c r="C5608" s="526" t="s">
        <v>128</v>
      </c>
      <c r="D5608" s="527" t="n">
        <v>12.68</v>
      </c>
    </row>
    <row r="5609" customFormat="false" ht="15" hidden="false" customHeight="false" outlineLevel="0" collapsed="false">
      <c r="A5609" s="526" t="n">
        <v>101255</v>
      </c>
      <c r="B5609" s="526" t="s">
        <v>10037</v>
      </c>
      <c r="C5609" s="526" t="s">
        <v>128</v>
      </c>
      <c r="D5609" s="527" t="n">
        <v>11.23</v>
      </c>
    </row>
    <row r="5610" customFormat="false" ht="15" hidden="false" customHeight="false" outlineLevel="0" collapsed="false">
      <c r="A5610" s="526" t="n">
        <v>101256</v>
      </c>
      <c r="B5610" s="526" t="s">
        <v>10038</v>
      </c>
      <c r="C5610" s="526" t="s">
        <v>128</v>
      </c>
      <c r="D5610" s="527" t="n">
        <v>19.66</v>
      </c>
    </row>
    <row r="5611" customFormat="false" ht="15" hidden="false" customHeight="false" outlineLevel="0" collapsed="false">
      <c r="A5611" s="526" t="n">
        <v>101257</v>
      </c>
      <c r="B5611" s="526" t="s">
        <v>10039</v>
      </c>
      <c r="C5611" s="526" t="s">
        <v>128</v>
      </c>
      <c r="D5611" s="527" t="n">
        <v>20.75</v>
      </c>
    </row>
    <row r="5612" customFormat="false" ht="15" hidden="false" customHeight="false" outlineLevel="0" collapsed="false">
      <c r="A5612" s="526" t="n">
        <v>101258</v>
      </c>
      <c r="B5612" s="526" t="s">
        <v>10040</v>
      </c>
      <c r="C5612" s="526" t="s">
        <v>128</v>
      </c>
      <c r="D5612" s="527" t="n">
        <v>24.09</v>
      </c>
    </row>
    <row r="5613" customFormat="false" ht="15" hidden="false" customHeight="false" outlineLevel="0" collapsed="false">
      <c r="A5613" s="526" t="n">
        <v>101259</v>
      </c>
      <c r="B5613" s="526" t="s">
        <v>10041</v>
      </c>
      <c r="C5613" s="526" t="s">
        <v>128</v>
      </c>
      <c r="D5613" s="527" t="n">
        <v>26.77</v>
      </c>
    </row>
    <row r="5614" customFormat="false" ht="15" hidden="false" customHeight="false" outlineLevel="0" collapsed="false">
      <c r="A5614" s="526" t="n">
        <v>101260</v>
      </c>
      <c r="B5614" s="526" t="s">
        <v>10042</v>
      </c>
      <c r="C5614" s="526" t="s">
        <v>128</v>
      </c>
      <c r="D5614" s="527" t="n">
        <v>33.51</v>
      </c>
    </row>
    <row r="5615" customFormat="false" ht="15" hidden="false" customHeight="false" outlineLevel="0" collapsed="false">
      <c r="A5615" s="526" t="n">
        <v>101261</v>
      </c>
      <c r="B5615" s="526" t="s">
        <v>10043</v>
      </c>
      <c r="C5615" s="526" t="s">
        <v>128</v>
      </c>
      <c r="D5615" s="527" t="n">
        <v>18.65</v>
      </c>
    </row>
    <row r="5616" customFormat="false" ht="15" hidden="false" customHeight="false" outlineLevel="0" collapsed="false">
      <c r="A5616" s="526" t="n">
        <v>101262</v>
      </c>
      <c r="B5616" s="526" t="s">
        <v>10044</v>
      </c>
      <c r="C5616" s="526" t="s">
        <v>128</v>
      </c>
      <c r="D5616" s="527" t="n">
        <v>19.69</v>
      </c>
    </row>
    <row r="5617" customFormat="false" ht="15" hidden="false" customHeight="false" outlineLevel="0" collapsed="false">
      <c r="A5617" s="526" t="n">
        <v>101263</v>
      </c>
      <c r="B5617" s="526" t="s">
        <v>10045</v>
      </c>
      <c r="C5617" s="526" t="s">
        <v>128</v>
      </c>
      <c r="D5617" s="527" t="n">
        <v>22.8</v>
      </c>
    </row>
    <row r="5618" customFormat="false" ht="15" hidden="false" customHeight="false" outlineLevel="0" collapsed="false">
      <c r="A5618" s="526" t="n">
        <v>101264</v>
      </c>
      <c r="B5618" s="526" t="s">
        <v>10046</v>
      </c>
      <c r="C5618" s="526" t="s">
        <v>128</v>
      </c>
      <c r="D5618" s="527" t="n">
        <v>25.28</v>
      </c>
    </row>
    <row r="5619" customFormat="false" ht="15" hidden="false" customHeight="false" outlineLevel="0" collapsed="false">
      <c r="A5619" s="526" t="n">
        <v>101265</v>
      </c>
      <c r="B5619" s="526" t="s">
        <v>10047</v>
      </c>
      <c r="C5619" s="526" t="s">
        <v>128</v>
      </c>
      <c r="D5619" s="527" t="n">
        <v>31.54</v>
      </c>
    </row>
    <row r="5620" customFormat="false" ht="15" hidden="false" customHeight="false" outlineLevel="0" collapsed="false">
      <c r="A5620" s="526" t="n">
        <v>101266</v>
      </c>
      <c r="B5620" s="526" t="s">
        <v>10048</v>
      </c>
      <c r="C5620" s="526" t="s">
        <v>128</v>
      </c>
      <c r="D5620" s="527" t="n">
        <v>11.28</v>
      </c>
    </row>
    <row r="5621" customFormat="false" ht="15" hidden="false" customHeight="false" outlineLevel="0" collapsed="false">
      <c r="A5621" s="526" t="n">
        <v>101267</v>
      </c>
      <c r="B5621" s="526" t="s">
        <v>10049</v>
      </c>
      <c r="C5621" s="526" t="s">
        <v>128</v>
      </c>
      <c r="D5621" s="527" t="n">
        <v>10.86</v>
      </c>
    </row>
    <row r="5622" customFormat="false" ht="15" hidden="false" customHeight="false" outlineLevel="0" collapsed="false">
      <c r="A5622" s="526" t="n">
        <v>101268</v>
      </c>
      <c r="B5622" s="526" t="s">
        <v>10050</v>
      </c>
      <c r="C5622" s="526" t="s">
        <v>128</v>
      </c>
      <c r="D5622" s="527" t="n">
        <v>17.89</v>
      </c>
    </row>
    <row r="5623" customFormat="false" ht="15" hidden="false" customHeight="false" outlineLevel="0" collapsed="false">
      <c r="A5623" s="526" t="n">
        <v>101269</v>
      </c>
      <c r="B5623" s="526" t="s">
        <v>10051</v>
      </c>
      <c r="C5623" s="526" t="s">
        <v>128</v>
      </c>
      <c r="D5623" s="527" t="n">
        <v>19.92</v>
      </c>
    </row>
    <row r="5624" customFormat="false" ht="15" hidden="false" customHeight="false" outlineLevel="0" collapsed="false">
      <c r="A5624" s="526" t="n">
        <v>101270</v>
      </c>
      <c r="B5624" s="526" t="s">
        <v>10052</v>
      </c>
      <c r="C5624" s="526" t="s">
        <v>128</v>
      </c>
      <c r="D5624" s="527" t="n">
        <v>23.1</v>
      </c>
    </row>
    <row r="5625" customFormat="false" ht="15" hidden="false" customHeight="false" outlineLevel="0" collapsed="false">
      <c r="A5625" s="526" t="n">
        <v>101271</v>
      </c>
      <c r="B5625" s="526" t="s">
        <v>10053</v>
      </c>
      <c r="C5625" s="526" t="s">
        <v>128</v>
      </c>
      <c r="D5625" s="527" t="n">
        <v>25.63</v>
      </c>
    </row>
    <row r="5626" customFormat="false" ht="15" hidden="false" customHeight="false" outlineLevel="0" collapsed="false">
      <c r="A5626" s="526" t="n">
        <v>101272</v>
      </c>
      <c r="B5626" s="526" t="s">
        <v>10054</v>
      </c>
      <c r="C5626" s="526" t="s">
        <v>128</v>
      </c>
      <c r="D5626" s="527" t="n">
        <v>32.03</v>
      </c>
    </row>
    <row r="5627" customFormat="false" ht="15" hidden="false" customHeight="false" outlineLevel="0" collapsed="false">
      <c r="A5627" s="526" t="n">
        <v>101273</v>
      </c>
      <c r="B5627" s="526" t="s">
        <v>10055</v>
      </c>
      <c r="C5627" s="526" t="s">
        <v>128</v>
      </c>
      <c r="D5627" s="527" t="n">
        <v>17.1</v>
      </c>
    </row>
    <row r="5628" customFormat="false" ht="15" hidden="false" customHeight="false" outlineLevel="0" collapsed="false">
      <c r="A5628" s="526" t="n">
        <v>101274</v>
      </c>
      <c r="B5628" s="526" t="s">
        <v>10056</v>
      </c>
      <c r="C5628" s="526" t="s">
        <v>128</v>
      </c>
      <c r="D5628" s="527" t="n">
        <v>18.92</v>
      </c>
    </row>
    <row r="5629" customFormat="false" ht="15" hidden="false" customHeight="false" outlineLevel="0" collapsed="false">
      <c r="A5629" s="526" t="n">
        <v>101275</v>
      </c>
      <c r="B5629" s="526" t="s">
        <v>10057</v>
      </c>
      <c r="C5629" s="526" t="s">
        <v>128</v>
      </c>
      <c r="D5629" s="527" t="n">
        <v>21.93</v>
      </c>
    </row>
    <row r="5630" customFormat="false" ht="15" hidden="false" customHeight="false" outlineLevel="0" collapsed="false">
      <c r="A5630" s="526" t="n">
        <v>101276</v>
      </c>
      <c r="B5630" s="526" t="s">
        <v>10058</v>
      </c>
      <c r="C5630" s="526" t="s">
        <v>128</v>
      </c>
      <c r="D5630" s="527" t="n">
        <v>24.25</v>
      </c>
    </row>
    <row r="5631" customFormat="false" ht="15" hidden="false" customHeight="false" outlineLevel="0" collapsed="false">
      <c r="A5631" s="526" t="n">
        <v>101277</v>
      </c>
      <c r="B5631" s="526" t="s">
        <v>10059</v>
      </c>
      <c r="C5631" s="526" t="s">
        <v>128</v>
      </c>
      <c r="D5631" s="527" t="n">
        <v>31.03</v>
      </c>
    </row>
    <row r="5632" customFormat="false" ht="15" hidden="false" customHeight="false" outlineLevel="0" collapsed="false">
      <c r="A5632" s="526" t="n">
        <v>102354</v>
      </c>
      <c r="B5632" s="526" t="s">
        <v>10060</v>
      </c>
      <c r="C5632" s="526" t="s">
        <v>128</v>
      </c>
      <c r="D5632" s="527" t="n">
        <v>149.69</v>
      </c>
    </row>
    <row r="5633" customFormat="false" ht="15" hidden="false" customHeight="false" outlineLevel="0" collapsed="false">
      <c r="A5633" s="526" t="n">
        <v>102355</v>
      </c>
      <c r="B5633" s="526" t="s">
        <v>10061</v>
      </c>
      <c r="C5633" s="526" t="s">
        <v>128</v>
      </c>
      <c r="D5633" s="527" t="n">
        <v>174.98</v>
      </c>
    </row>
    <row r="5634" customFormat="false" ht="15" hidden="false" customHeight="false" outlineLevel="0" collapsed="false">
      <c r="A5634" s="526" t="n">
        <v>102360</v>
      </c>
      <c r="B5634" s="526" t="s">
        <v>10062</v>
      </c>
      <c r="C5634" s="526" t="s">
        <v>128</v>
      </c>
      <c r="D5634" s="527" t="n">
        <v>22.96</v>
      </c>
    </row>
    <row r="5635" customFormat="false" ht="15" hidden="false" customHeight="false" outlineLevel="0" collapsed="false">
      <c r="A5635" s="526" t="n">
        <v>102361</v>
      </c>
      <c r="B5635" s="526" t="s">
        <v>10063</v>
      </c>
      <c r="C5635" s="526" t="s">
        <v>128</v>
      </c>
      <c r="D5635" s="527" t="n">
        <v>32.93</v>
      </c>
    </row>
    <row r="5636" customFormat="false" ht="15" hidden="false" customHeight="false" outlineLevel="0" collapsed="false">
      <c r="A5636" s="526" t="n">
        <v>90082</v>
      </c>
      <c r="B5636" s="526" t="s">
        <v>10064</v>
      </c>
      <c r="C5636" s="526" t="s">
        <v>128</v>
      </c>
      <c r="D5636" s="527" t="n">
        <v>10.85</v>
      </c>
    </row>
    <row r="5637" customFormat="false" ht="15" hidden="false" customHeight="false" outlineLevel="0" collapsed="false">
      <c r="A5637" s="526" t="n">
        <v>90084</v>
      </c>
      <c r="B5637" s="526" t="s">
        <v>10065</v>
      </c>
      <c r="C5637" s="526" t="s">
        <v>128</v>
      </c>
      <c r="D5637" s="527" t="n">
        <v>10.51</v>
      </c>
    </row>
    <row r="5638" customFormat="false" ht="15" hidden="false" customHeight="false" outlineLevel="0" collapsed="false">
      <c r="A5638" s="526" t="n">
        <v>90086</v>
      </c>
      <c r="B5638" s="526" t="s">
        <v>10066</v>
      </c>
      <c r="C5638" s="526" t="s">
        <v>128</v>
      </c>
      <c r="D5638" s="527" t="n">
        <v>9.94</v>
      </c>
    </row>
    <row r="5639" customFormat="false" ht="15" hidden="false" customHeight="false" outlineLevel="0" collapsed="false">
      <c r="A5639" s="526" t="n">
        <v>90087</v>
      </c>
      <c r="B5639" s="526" t="s">
        <v>10067</v>
      </c>
      <c r="C5639" s="526" t="s">
        <v>128</v>
      </c>
      <c r="D5639" s="527" t="n">
        <v>9.1</v>
      </c>
    </row>
    <row r="5640" customFormat="false" ht="15" hidden="false" customHeight="false" outlineLevel="0" collapsed="false">
      <c r="A5640" s="526" t="n">
        <v>90090</v>
      </c>
      <c r="B5640" s="526" t="s">
        <v>10068</v>
      </c>
      <c r="C5640" s="526" t="s">
        <v>128</v>
      </c>
      <c r="D5640" s="527" t="n">
        <v>8.91</v>
      </c>
    </row>
    <row r="5641" customFormat="false" ht="15" hidden="false" customHeight="false" outlineLevel="0" collapsed="false">
      <c r="A5641" s="526" t="n">
        <v>90091</v>
      </c>
      <c r="B5641" s="526" t="s">
        <v>10069</v>
      </c>
      <c r="C5641" s="526" t="s">
        <v>128</v>
      </c>
      <c r="D5641" s="527" t="n">
        <v>5.86</v>
      </c>
    </row>
    <row r="5642" customFormat="false" ht="15" hidden="false" customHeight="false" outlineLevel="0" collapsed="false">
      <c r="A5642" s="526" t="n">
        <v>90092</v>
      </c>
      <c r="B5642" s="526" t="s">
        <v>10070</v>
      </c>
      <c r="C5642" s="526" t="s">
        <v>128</v>
      </c>
      <c r="D5642" s="527" t="n">
        <v>5.78</v>
      </c>
    </row>
    <row r="5643" customFormat="false" ht="15" hidden="false" customHeight="false" outlineLevel="0" collapsed="false">
      <c r="A5643" s="526" t="n">
        <v>90094</v>
      </c>
      <c r="B5643" s="526" t="s">
        <v>10071</v>
      </c>
      <c r="C5643" s="526" t="s">
        <v>128</v>
      </c>
      <c r="D5643" s="527" t="n">
        <v>5.49</v>
      </c>
    </row>
    <row r="5644" customFormat="false" ht="15" hidden="false" customHeight="false" outlineLevel="0" collapsed="false">
      <c r="A5644" s="526" t="n">
        <v>90095</v>
      </c>
      <c r="B5644" s="526" t="s">
        <v>10072</v>
      </c>
      <c r="C5644" s="526" t="s">
        <v>128</v>
      </c>
      <c r="D5644" s="527" t="n">
        <v>5.01</v>
      </c>
    </row>
    <row r="5645" customFormat="false" ht="15" hidden="false" customHeight="false" outlineLevel="0" collapsed="false">
      <c r="A5645" s="526" t="n">
        <v>90098</v>
      </c>
      <c r="B5645" s="526" t="s">
        <v>10073</v>
      </c>
      <c r="C5645" s="526" t="s">
        <v>128</v>
      </c>
      <c r="D5645" s="527" t="n">
        <v>4.92</v>
      </c>
    </row>
    <row r="5646" customFormat="false" ht="15" hidden="false" customHeight="false" outlineLevel="0" collapsed="false">
      <c r="A5646" s="526" t="n">
        <v>90099</v>
      </c>
      <c r="B5646" s="526" t="s">
        <v>10074</v>
      </c>
      <c r="C5646" s="526" t="s">
        <v>128</v>
      </c>
      <c r="D5646" s="527" t="n">
        <v>14.66</v>
      </c>
    </row>
    <row r="5647" customFormat="false" ht="15" hidden="false" customHeight="false" outlineLevel="0" collapsed="false">
      <c r="A5647" s="526" t="n">
        <v>90100</v>
      </c>
      <c r="B5647" s="526" t="s">
        <v>10075</v>
      </c>
      <c r="C5647" s="526" t="s">
        <v>128</v>
      </c>
      <c r="D5647" s="527" t="n">
        <v>12.44</v>
      </c>
    </row>
    <row r="5648" customFormat="false" ht="15" hidden="false" customHeight="false" outlineLevel="0" collapsed="false">
      <c r="A5648" s="526" t="n">
        <v>90101</v>
      </c>
      <c r="B5648" s="526" t="s">
        <v>10076</v>
      </c>
      <c r="C5648" s="526" t="s">
        <v>128</v>
      </c>
      <c r="D5648" s="527" t="n">
        <v>12.29</v>
      </c>
    </row>
    <row r="5649" customFormat="false" ht="15" hidden="false" customHeight="false" outlineLevel="0" collapsed="false">
      <c r="A5649" s="526" t="n">
        <v>90102</v>
      </c>
      <c r="B5649" s="526" t="s">
        <v>10077</v>
      </c>
      <c r="C5649" s="526" t="s">
        <v>128</v>
      </c>
      <c r="D5649" s="527" t="n">
        <v>11.18</v>
      </c>
    </row>
    <row r="5650" customFormat="false" ht="15" hidden="false" customHeight="false" outlineLevel="0" collapsed="false">
      <c r="A5650" s="526" t="n">
        <v>90105</v>
      </c>
      <c r="B5650" s="526" t="s">
        <v>10078</v>
      </c>
      <c r="C5650" s="526" t="s">
        <v>128</v>
      </c>
      <c r="D5650" s="527" t="n">
        <v>8.07</v>
      </c>
    </row>
    <row r="5651" customFormat="false" ht="15" hidden="false" customHeight="false" outlineLevel="0" collapsed="false">
      <c r="A5651" s="526" t="n">
        <v>90106</v>
      </c>
      <c r="B5651" s="526" t="s">
        <v>10079</v>
      </c>
      <c r="C5651" s="526" t="s">
        <v>128</v>
      </c>
      <c r="D5651" s="527" t="n">
        <v>6.86</v>
      </c>
    </row>
    <row r="5652" customFormat="false" ht="15" hidden="false" customHeight="false" outlineLevel="0" collapsed="false">
      <c r="A5652" s="526" t="n">
        <v>90107</v>
      </c>
      <c r="B5652" s="526" t="s">
        <v>10080</v>
      </c>
      <c r="C5652" s="526" t="s">
        <v>128</v>
      </c>
      <c r="D5652" s="527" t="n">
        <v>6.78</v>
      </c>
    </row>
    <row r="5653" customFormat="false" ht="15" hidden="false" customHeight="false" outlineLevel="0" collapsed="false">
      <c r="A5653" s="526" t="n">
        <v>90108</v>
      </c>
      <c r="B5653" s="526" t="s">
        <v>10081</v>
      </c>
      <c r="C5653" s="526" t="s">
        <v>128</v>
      </c>
      <c r="D5653" s="527" t="n">
        <v>6.17</v>
      </c>
    </row>
    <row r="5654" customFormat="false" ht="15" hidden="false" customHeight="false" outlineLevel="0" collapsed="false">
      <c r="A5654" s="526" t="n">
        <v>93358</v>
      </c>
      <c r="B5654" s="526" t="s">
        <v>153</v>
      </c>
      <c r="C5654" s="526" t="s">
        <v>128</v>
      </c>
      <c r="D5654" s="527" t="n">
        <v>79.12</v>
      </c>
    </row>
    <row r="5655" customFormat="false" ht="15" hidden="false" customHeight="false" outlineLevel="0" collapsed="false">
      <c r="A5655" s="526" t="n">
        <v>102276</v>
      </c>
      <c r="B5655" s="526" t="s">
        <v>10082</v>
      </c>
      <c r="C5655" s="526" t="s">
        <v>128</v>
      </c>
      <c r="D5655" s="527" t="n">
        <v>12.2</v>
      </c>
    </row>
    <row r="5656" customFormat="false" ht="15" hidden="false" customHeight="false" outlineLevel="0" collapsed="false">
      <c r="A5656" s="526" t="n">
        <v>102277</v>
      </c>
      <c r="B5656" s="526" t="s">
        <v>10083</v>
      </c>
      <c r="C5656" s="526" t="s">
        <v>128</v>
      </c>
      <c r="D5656" s="527" t="n">
        <v>9.63</v>
      </c>
    </row>
    <row r="5657" customFormat="false" ht="15" hidden="false" customHeight="false" outlineLevel="0" collapsed="false">
      <c r="A5657" s="526" t="n">
        <v>102278</v>
      </c>
      <c r="B5657" s="526" t="s">
        <v>10084</v>
      </c>
      <c r="C5657" s="526" t="s">
        <v>128</v>
      </c>
      <c r="D5657" s="527" t="n">
        <v>9.49</v>
      </c>
    </row>
    <row r="5658" customFormat="false" ht="15" hidden="false" customHeight="false" outlineLevel="0" collapsed="false">
      <c r="A5658" s="526" t="n">
        <v>102279</v>
      </c>
      <c r="B5658" s="526" t="s">
        <v>10085</v>
      </c>
      <c r="C5658" s="526" t="s">
        <v>128</v>
      </c>
      <c r="D5658" s="527" t="n">
        <v>6.73</v>
      </c>
    </row>
    <row r="5659" customFormat="false" ht="15" hidden="false" customHeight="false" outlineLevel="0" collapsed="false">
      <c r="A5659" s="526" t="n">
        <v>102280</v>
      </c>
      <c r="B5659" s="526" t="s">
        <v>10086</v>
      </c>
      <c r="C5659" s="526" t="s">
        <v>128</v>
      </c>
      <c r="D5659" s="527" t="n">
        <v>5.33</v>
      </c>
    </row>
    <row r="5660" customFormat="false" ht="15" hidden="false" customHeight="false" outlineLevel="0" collapsed="false">
      <c r="A5660" s="526" t="n">
        <v>102281</v>
      </c>
      <c r="B5660" s="526" t="s">
        <v>10087</v>
      </c>
      <c r="C5660" s="526" t="s">
        <v>128</v>
      </c>
      <c r="D5660" s="527" t="n">
        <v>5.23</v>
      </c>
    </row>
    <row r="5661" customFormat="false" ht="15" hidden="false" customHeight="false" outlineLevel="0" collapsed="false">
      <c r="A5661" s="526" t="n">
        <v>102282</v>
      </c>
      <c r="B5661" s="526" t="s">
        <v>10088</v>
      </c>
      <c r="C5661" s="526" t="s">
        <v>128</v>
      </c>
      <c r="D5661" s="527" t="n">
        <v>13.55</v>
      </c>
    </row>
    <row r="5662" customFormat="false" ht="15" hidden="false" customHeight="false" outlineLevel="0" collapsed="false">
      <c r="A5662" s="526" t="n">
        <v>102283</v>
      </c>
      <c r="B5662" s="526" t="s">
        <v>10089</v>
      </c>
      <c r="C5662" s="526" t="s">
        <v>128</v>
      </c>
      <c r="D5662" s="527" t="n">
        <v>12.04</v>
      </c>
    </row>
    <row r="5663" customFormat="false" ht="15" hidden="false" customHeight="false" outlineLevel="0" collapsed="false">
      <c r="A5663" s="526" t="n">
        <v>102284</v>
      </c>
      <c r="B5663" s="526" t="s">
        <v>10090</v>
      </c>
      <c r="C5663" s="526" t="s">
        <v>128</v>
      </c>
      <c r="D5663" s="527" t="n">
        <v>11.65</v>
      </c>
    </row>
    <row r="5664" customFormat="false" ht="15" hidden="false" customHeight="false" outlineLevel="0" collapsed="false">
      <c r="A5664" s="526" t="n">
        <v>102285</v>
      </c>
      <c r="B5664" s="526" t="s">
        <v>10091</v>
      </c>
      <c r="C5664" s="526" t="s">
        <v>128</v>
      </c>
      <c r="D5664" s="527" t="n">
        <v>11.02</v>
      </c>
    </row>
    <row r="5665" customFormat="false" ht="15" hidden="false" customHeight="false" outlineLevel="0" collapsed="false">
      <c r="A5665" s="526" t="n">
        <v>102286</v>
      </c>
      <c r="B5665" s="526" t="s">
        <v>10092</v>
      </c>
      <c r="C5665" s="526" t="s">
        <v>128</v>
      </c>
      <c r="D5665" s="527" t="n">
        <v>10.72</v>
      </c>
    </row>
    <row r="5666" customFormat="false" ht="15" hidden="false" customHeight="false" outlineLevel="0" collapsed="false">
      <c r="A5666" s="526" t="n">
        <v>102287</v>
      </c>
      <c r="B5666" s="526" t="s">
        <v>10093</v>
      </c>
      <c r="C5666" s="526" t="s">
        <v>128</v>
      </c>
      <c r="D5666" s="527" t="n">
        <v>10.56</v>
      </c>
    </row>
    <row r="5667" customFormat="false" ht="15" hidden="false" customHeight="false" outlineLevel="0" collapsed="false">
      <c r="A5667" s="526" t="n">
        <v>102288</v>
      </c>
      <c r="B5667" s="526" t="s">
        <v>10094</v>
      </c>
      <c r="C5667" s="526" t="s">
        <v>128</v>
      </c>
      <c r="D5667" s="527" t="n">
        <v>10.13</v>
      </c>
    </row>
    <row r="5668" customFormat="false" ht="15" hidden="false" customHeight="false" outlineLevel="0" collapsed="false">
      <c r="A5668" s="526" t="n">
        <v>102289</v>
      </c>
      <c r="B5668" s="526" t="s">
        <v>10095</v>
      </c>
      <c r="C5668" s="526" t="s">
        <v>128</v>
      </c>
      <c r="D5668" s="527" t="n">
        <v>9.9</v>
      </c>
    </row>
    <row r="5669" customFormat="false" ht="15" hidden="false" customHeight="false" outlineLevel="0" collapsed="false">
      <c r="A5669" s="526" t="n">
        <v>102290</v>
      </c>
      <c r="B5669" s="526" t="s">
        <v>10096</v>
      </c>
      <c r="C5669" s="526" t="s">
        <v>128</v>
      </c>
      <c r="D5669" s="527" t="n">
        <v>7.47</v>
      </c>
    </row>
    <row r="5670" customFormat="false" ht="15" hidden="false" customHeight="false" outlineLevel="0" collapsed="false">
      <c r="A5670" s="526" t="n">
        <v>102291</v>
      </c>
      <c r="B5670" s="526" t="s">
        <v>10097</v>
      </c>
      <c r="C5670" s="526" t="s">
        <v>128</v>
      </c>
      <c r="D5670" s="527" t="n">
        <v>6.64</v>
      </c>
    </row>
    <row r="5671" customFormat="false" ht="15" hidden="false" customHeight="false" outlineLevel="0" collapsed="false">
      <c r="A5671" s="526" t="n">
        <v>102292</v>
      </c>
      <c r="B5671" s="526" t="s">
        <v>10098</v>
      </c>
      <c r="C5671" s="526" t="s">
        <v>128</v>
      </c>
      <c r="D5671" s="527" t="n">
        <v>6.43</v>
      </c>
    </row>
    <row r="5672" customFormat="false" ht="15" hidden="false" customHeight="false" outlineLevel="0" collapsed="false">
      <c r="A5672" s="526" t="n">
        <v>102293</v>
      </c>
      <c r="B5672" s="526" t="s">
        <v>10099</v>
      </c>
      <c r="C5672" s="526" t="s">
        <v>128</v>
      </c>
      <c r="D5672" s="527" t="n">
        <v>6.09</v>
      </c>
    </row>
    <row r="5673" customFormat="false" ht="15" hidden="false" customHeight="false" outlineLevel="0" collapsed="false">
      <c r="A5673" s="526" t="n">
        <v>102294</v>
      </c>
      <c r="B5673" s="526" t="s">
        <v>10100</v>
      </c>
      <c r="C5673" s="526" t="s">
        <v>128</v>
      </c>
      <c r="D5673" s="527" t="n">
        <v>5.91</v>
      </c>
    </row>
    <row r="5674" customFormat="false" ht="15" hidden="false" customHeight="false" outlineLevel="0" collapsed="false">
      <c r="A5674" s="526" t="n">
        <v>102295</v>
      </c>
      <c r="B5674" s="526" t="s">
        <v>10101</v>
      </c>
      <c r="C5674" s="526" t="s">
        <v>128</v>
      </c>
      <c r="D5674" s="527" t="n">
        <v>5.82</v>
      </c>
    </row>
    <row r="5675" customFormat="false" ht="15" hidden="false" customHeight="false" outlineLevel="0" collapsed="false">
      <c r="A5675" s="526" t="n">
        <v>102296</v>
      </c>
      <c r="B5675" s="526" t="s">
        <v>10102</v>
      </c>
      <c r="C5675" s="526" t="s">
        <v>128</v>
      </c>
      <c r="D5675" s="527" t="n">
        <v>5.58</v>
      </c>
    </row>
    <row r="5676" customFormat="false" ht="15" hidden="false" customHeight="false" outlineLevel="0" collapsed="false">
      <c r="A5676" s="526" t="n">
        <v>102297</v>
      </c>
      <c r="B5676" s="526" t="s">
        <v>10103</v>
      </c>
      <c r="C5676" s="526" t="s">
        <v>128</v>
      </c>
      <c r="D5676" s="527" t="n">
        <v>5.46</v>
      </c>
    </row>
    <row r="5677" customFormat="false" ht="15" hidden="false" customHeight="false" outlineLevel="0" collapsed="false">
      <c r="A5677" s="526" t="n">
        <v>102298</v>
      </c>
      <c r="B5677" s="526" t="s">
        <v>10104</v>
      </c>
      <c r="C5677" s="526" t="s">
        <v>128</v>
      </c>
      <c r="D5677" s="527" t="n">
        <v>16.28</v>
      </c>
    </row>
    <row r="5678" customFormat="false" ht="15" hidden="false" customHeight="false" outlineLevel="0" collapsed="false">
      <c r="A5678" s="526" t="n">
        <v>102299</v>
      </c>
      <c r="B5678" s="526" t="s">
        <v>10105</v>
      </c>
      <c r="C5678" s="526" t="s">
        <v>128</v>
      </c>
      <c r="D5678" s="527" t="n">
        <v>13.83</v>
      </c>
    </row>
    <row r="5679" customFormat="false" ht="15" hidden="false" customHeight="false" outlineLevel="0" collapsed="false">
      <c r="A5679" s="526" t="n">
        <v>102300</v>
      </c>
      <c r="B5679" s="526" t="s">
        <v>10106</v>
      </c>
      <c r="C5679" s="526" t="s">
        <v>128</v>
      </c>
      <c r="D5679" s="527" t="n">
        <v>13.66</v>
      </c>
    </row>
    <row r="5680" customFormat="false" ht="15" hidden="false" customHeight="false" outlineLevel="0" collapsed="false">
      <c r="A5680" s="526" t="n">
        <v>102301</v>
      </c>
      <c r="B5680" s="526" t="s">
        <v>10107</v>
      </c>
      <c r="C5680" s="526" t="s">
        <v>128</v>
      </c>
      <c r="D5680" s="527" t="n">
        <v>12.42</v>
      </c>
    </row>
    <row r="5681" customFormat="false" ht="15" hidden="false" customHeight="false" outlineLevel="0" collapsed="false">
      <c r="A5681" s="526" t="n">
        <v>102302</v>
      </c>
      <c r="B5681" s="526" t="s">
        <v>10108</v>
      </c>
      <c r="C5681" s="526" t="s">
        <v>128</v>
      </c>
      <c r="D5681" s="527" t="n">
        <v>8.98</v>
      </c>
    </row>
    <row r="5682" customFormat="false" ht="15" hidden="false" customHeight="false" outlineLevel="0" collapsed="false">
      <c r="A5682" s="526" t="n">
        <v>102303</v>
      </c>
      <c r="B5682" s="526" t="s">
        <v>10109</v>
      </c>
      <c r="C5682" s="526" t="s">
        <v>128</v>
      </c>
      <c r="D5682" s="527" t="n">
        <v>7.63</v>
      </c>
    </row>
    <row r="5683" customFormat="false" ht="15" hidden="false" customHeight="false" outlineLevel="0" collapsed="false">
      <c r="A5683" s="526" t="n">
        <v>102304</v>
      </c>
      <c r="B5683" s="526" t="s">
        <v>10110</v>
      </c>
      <c r="C5683" s="526" t="s">
        <v>128</v>
      </c>
      <c r="D5683" s="527" t="n">
        <v>7.52</v>
      </c>
    </row>
    <row r="5684" customFormat="false" ht="15" hidden="false" customHeight="false" outlineLevel="0" collapsed="false">
      <c r="A5684" s="526" t="n">
        <v>102305</v>
      </c>
      <c r="B5684" s="526" t="s">
        <v>10111</v>
      </c>
      <c r="C5684" s="526" t="s">
        <v>128</v>
      </c>
      <c r="D5684" s="527" t="n">
        <v>6.85</v>
      </c>
    </row>
    <row r="5685" customFormat="false" ht="15" hidden="false" customHeight="false" outlineLevel="0" collapsed="false">
      <c r="A5685" s="526" t="n">
        <v>102306</v>
      </c>
      <c r="B5685" s="526" t="s">
        <v>10112</v>
      </c>
      <c r="C5685" s="526" t="s">
        <v>128</v>
      </c>
      <c r="D5685" s="527" t="n">
        <v>15.27</v>
      </c>
    </row>
    <row r="5686" customFormat="false" ht="15" hidden="false" customHeight="false" outlineLevel="0" collapsed="false">
      <c r="A5686" s="526" t="n">
        <v>102307</v>
      </c>
      <c r="B5686" s="526" t="s">
        <v>10113</v>
      </c>
      <c r="C5686" s="526" t="s">
        <v>128</v>
      </c>
      <c r="D5686" s="527" t="n">
        <v>13.54</v>
      </c>
    </row>
    <row r="5687" customFormat="false" ht="15" hidden="false" customHeight="false" outlineLevel="0" collapsed="false">
      <c r="A5687" s="526" t="n">
        <v>102308</v>
      </c>
      <c r="B5687" s="526" t="s">
        <v>10114</v>
      </c>
      <c r="C5687" s="526" t="s">
        <v>128</v>
      </c>
      <c r="D5687" s="527" t="n">
        <v>13.13</v>
      </c>
    </row>
    <row r="5688" customFormat="false" ht="15" hidden="false" customHeight="false" outlineLevel="0" collapsed="false">
      <c r="A5688" s="526" t="n">
        <v>102309</v>
      </c>
      <c r="B5688" s="526" t="s">
        <v>10115</v>
      </c>
      <c r="C5688" s="526" t="s">
        <v>128</v>
      </c>
      <c r="D5688" s="527" t="n">
        <v>12.42</v>
      </c>
    </row>
    <row r="5689" customFormat="false" ht="15" hidden="false" customHeight="false" outlineLevel="0" collapsed="false">
      <c r="A5689" s="526" t="n">
        <v>102310</v>
      </c>
      <c r="B5689" s="526" t="s">
        <v>10116</v>
      </c>
      <c r="C5689" s="526" t="s">
        <v>128</v>
      </c>
      <c r="D5689" s="527" t="n">
        <v>12.06</v>
      </c>
    </row>
    <row r="5690" customFormat="false" ht="15" hidden="false" customHeight="false" outlineLevel="0" collapsed="false">
      <c r="A5690" s="526" t="n">
        <v>102311</v>
      </c>
      <c r="B5690" s="526" t="s">
        <v>10117</v>
      </c>
      <c r="C5690" s="526" t="s">
        <v>128</v>
      </c>
      <c r="D5690" s="527" t="n">
        <v>11.86</v>
      </c>
    </row>
    <row r="5691" customFormat="false" ht="15" hidden="false" customHeight="false" outlineLevel="0" collapsed="false">
      <c r="A5691" s="526" t="n">
        <v>102312</v>
      </c>
      <c r="B5691" s="526" t="s">
        <v>10118</v>
      </c>
      <c r="C5691" s="526" t="s">
        <v>128</v>
      </c>
      <c r="D5691" s="527" t="n">
        <v>11.39</v>
      </c>
    </row>
    <row r="5692" customFormat="false" ht="15" hidden="false" customHeight="false" outlineLevel="0" collapsed="false">
      <c r="A5692" s="526" t="n">
        <v>102313</v>
      </c>
      <c r="B5692" s="526" t="s">
        <v>10119</v>
      </c>
      <c r="C5692" s="526" t="s">
        <v>128</v>
      </c>
      <c r="D5692" s="527" t="n">
        <v>11.13</v>
      </c>
    </row>
    <row r="5693" customFormat="false" ht="15" hidden="false" customHeight="false" outlineLevel="0" collapsed="false">
      <c r="A5693" s="526" t="n">
        <v>102314</v>
      </c>
      <c r="B5693" s="526" t="s">
        <v>10120</v>
      </c>
      <c r="C5693" s="526" t="s">
        <v>128</v>
      </c>
      <c r="D5693" s="527" t="n">
        <v>8.42</v>
      </c>
    </row>
    <row r="5694" customFormat="false" ht="15" hidden="false" customHeight="false" outlineLevel="0" collapsed="false">
      <c r="A5694" s="526" t="n">
        <v>102315</v>
      </c>
      <c r="B5694" s="526" t="s">
        <v>10121</v>
      </c>
      <c r="C5694" s="526" t="s">
        <v>128</v>
      </c>
      <c r="D5694" s="527" t="n">
        <v>7.47</v>
      </c>
    </row>
    <row r="5695" customFormat="false" ht="15" hidden="false" customHeight="false" outlineLevel="0" collapsed="false">
      <c r="A5695" s="526" t="n">
        <v>102316</v>
      </c>
      <c r="B5695" s="526" t="s">
        <v>10122</v>
      </c>
      <c r="C5695" s="526" t="s">
        <v>128</v>
      </c>
      <c r="D5695" s="527" t="n">
        <v>7.23</v>
      </c>
    </row>
    <row r="5696" customFormat="false" ht="15" hidden="false" customHeight="false" outlineLevel="0" collapsed="false">
      <c r="A5696" s="526" t="n">
        <v>102317</v>
      </c>
      <c r="B5696" s="526" t="s">
        <v>10123</v>
      </c>
      <c r="C5696" s="526" t="s">
        <v>128</v>
      </c>
      <c r="D5696" s="527" t="n">
        <v>6.84</v>
      </c>
    </row>
    <row r="5697" customFormat="false" ht="15" hidden="false" customHeight="false" outlineLevel="0" collapsed="false">
      <c r="A5697" s="526" t="n">
        <v>102318</v>
      </c>
      <c r="B5697" s="526" t="s">
        <v>10124</v>
      </c>
      <c r="C5697" s="526" t="s">
        <v>128</v>
      </c>
      <c r="D5697" s="527" t="n">
        <v>6.66</v>
      </c>
    </row>
    <row r="5698" customFormat="false" ht="15" hidden="false" customHeight="false" outlineLevel="0" collapsed="false">
      <c r="A5698" s="526" t="n">
        <v>102319</v>
      </c>
      <c r="B5698" s="526" t="s">
        <v>10125</v>
      </c>
      <c r="C5698" s="526" t="s">
        <v>128</v>
      </c>
      <c r="D5698" s="527" t="n">
        <v>6.53</v>
      </c>
    </row>
    <row r="5699" customFormat="false" ht="15" hidden="false" customHeight="false" outlineLevel="0" collapsed="false">
      <c r="A5699" s="526" t="n">
        <v>102320</v>
      </c>
      <c r="B5699" s="526" t="s">
        <v>10126</v>
      </c>
      <c r="C5699" s="526" t="s">
        <v>128</v>
      </c>
      <c r="D5699" s="527" t="n">
        <v>6.27</v>
      </c>
    </row>
    <row r="5700" customFormat="false" ht="15" hidden="false" customHeight="false" outlineLevel="0" collapsed="false">
      <c r="A5700" s="526" t="n">
        <v>102321</v>
      </c>
      <c r="B5700" s="526" t="s">
        <v>10127</v>
      </c>
      <c r="C5700" s="526" t="s">
        <v>128</v>
      </c>
      <c r="D5700" s="527" t="n">
        <v>6.16</v>
      </c>
    </row>
    <row r="5701" customFormat="false" ht="15" hidden="false" customHeight="false" outlineLevel="0" collapsed="false">
      <c r="A5701" s="526" t="n">
        <v>102322</v>
      </c>
      <c r="B5701" s="526" t="s">
        <v>10128</v>
      </c>
      <c r="C5701" s="526" t="s">
        <v>128</v>
      </c>
      <c r="D5701" s="527" t="n">
        <v>18.32</v>
      </c>
    </row>
    <row r="5702" customFormat="false" ht="15" hidden="false" customHeight="false" outlineLevel="0" collapsed="false">
      <c r="A5702" s="526" t="n">
        <v>102323</v>
      </c>
      <c r="B5702" s="526" t="s">
        <v>10129</v>
      </c>
      <c r="C5702" s="526" t="s">
        <v>128</v>
      </c>
      <c r="D5702" s="527" t="n">
        <v>15.55</v>
      </c>
    </row>
    <row r="5703" customFormat="false" ht="15" hidden="false" customHeight="false" outlineLevel="0" collapsed="false">
      <c r="A5703" s="526" t="n">
        <v>102324</v>
      </c>
      <c r="B5703" s="526" t="s">
        <v>10130</v>
      </c>
      <c r="C5703" s="526" t="s">
        <v>128</v>
      </c>
      <c r="D5703" s="527" t="n">
        <v>15.36</v>
      </c>
    </row>
    <row r="5704" customFormat="false" ht="15" hidden="false" customHeight="false" outlineLevel="0" collapsed="false">
      <c r="A5704" s="526" t="n">
        <v>102325</v>
      </c>
      <c r="B5704" s="526" t="s">
        <v>10131</v>
      </c>
      <c r="C5704" s="526" t="s">
        <v>128</v>
      </c>
      <c r="D5704" s="527" t="n">
        <v>13.99</v>
      </c>
    </row>
    <row r="5705" customFormat="false" ht="15" hidden="false" customHeight="false" outlineLevel="0" collapsed="false">
      <c r="A5705" s="526" t="n">
        <v>102326</v>
      </c>
      <c r="B5705" s="526" t="s">
        <v>10132</v>
      </c>
      <c r="C5705" s="526" t="s">
        <v>128</v>
      </c>
      <c r="D5705" s="527" t="n">
        <v>10.11</v>
      </c>
    </row>
    <row r="5706" customFormat="false" ht="15" hidden="false" customHeight="false" outlineLevel="0" collapsed="false">
      <c r="A5706" s="526" t="n">
        <v>102327</v>
      </c>
      <c r="B5706" s="526" t="s">
        <v>10133</v>
      </c>
      <c r="C5706" s="526" t="s">
        <v>128</v>
      </c>
      <c r="D5706" s="527" t="n">
        <v>8.59</v>
      </c>
    </row>
    <row r="5707" customFormat="false" ht="15" hidden="false" customHeight="false" outlineLevel="0" collapsed="false">
      <c r="A5707" s="526" t="n">
        <v>102328</v>
      </c>
      <c r="B5707" s="526" t="s">
        <v>10134</v>
      </c>
      <c r="C5707" s="526" t="s">
        <v>128</v>
      </c>
      <c r="D5707" s="527" t="n">
        <v>8.47</v>
      </c>
    </row>
    <row r="5708" customFormat="false" ht="15" hidden="false" customHeight="false" outlineLevel="0" collapsed="false">
      <c r="A5708" s="526" t="n">
        <v>102329</v>
      </c>
      <c r="B5708" s="526" t="s">
        <v>10135</v>
      </c>
      <c r="C5708" s="526" t="s">
        <v>128</v>
      </c>
      <c r="D5708" s="527" t="n">
        <v>7.71</v>
      </c>
    </row>
    <row r="5709" customFormat="false" ht="15" hidden="false" customHeight="false" outlineLevel="0" collapsed="false">
      <c r="A5709" s="526" t="n">
        <v>94304</v>
      </c>
      <c r="B5709" s="526" t="s">
        <v>10136</v>
      </c>
      <c r="C5709" s="526" t="s">
        <v>128</v>
      </c>
      <c r="D5709" s="527" t="n">
        <v>72.05</v>
      </c>
    </row>
    <row r="5710" customFormat="false" ht="15" hidden="false" customHeight="false" outlineLevel="0" collapsed="false">
      <c r="A5710" s="526" t="n">
        <v>94306</v>
      </c>
      <c r="B5710" s="526" t="s">
        <v>10137</v>
      </c>
      <c r="C5710" s="526" t="s">
        <v>128</v>
      </c>
      <c r="D5710" s="527" t="n">
        <v>65.94</v>
      </c>
    </row>
    <row r="5711" customFormat="false" ht="15" hidden="false" customHeight="false" outlineLevel="0" collapsed="false">
      <c r="A5711" s="526" t="n">
        <v>94310</v>
      </c>
      <c r="B5711" s="526" t="s">
        <v>10138</v>
      </c>
      <c r="C5711" s="526" t="s">
        <v>128</v>
      </c>
      <c r="D5711" s="527" t="n">
        <v>63.17</v>
      </c>
    </row>
    <row r="5712" customFormat="false" ht="15" hidden="false" customHeight="false" outlineLevel="0" collapsed="false">
      <c r="A5712" s="526" t="n">
        <v>94316</v>
      </c>
      <c r="B5712" s="526" t="s">
        <v>10139</v>
      </c>
      <c r="C5712" s="526" t="s">
        <v>128</v>
      </c>
      <c r="D5712" s="527" t="n">
        <v>66.65</v>
      </c>
    </row>
    <row r="5713" customFormat="false" ht="15" hidden="false" customHeight="false" outlineLevel="0" collapsed="false">
      <c r="A5713" s="526" t="n">
        <v>94318</v>
      </c>
      <c r="B5713" s="526" t="s">
        <v>10140</v>
      </c>
      <c r="C5713" s="526" t="s">
        <v>128</v>
      </c>
      <c r="D5713" s="527" t="n">
        <v>61.69</v>
      </c>
    </row>
    <row r="5714" customFormat="false" ht="15" hidden="false" customHeight="false" outlineLevel="0" collapsed="false">
      <c r="A5714" s="526" t="n">
        <v>94319</v>
      </c>
      <c r="B5714" s="526" t="s">
        <v>10141</v>
      </c>
      <c r="C5714" s="526" t="s">
        <v>128</v>
      </c>
      <c r="D5714" s="527" t="n">
        <v>73.99</v>
      </c>
    </row>
    <row r="5715" customFormat="false" ht="15" hidden="false" customHeight="false" outlineLevel="0" collapsed="false">
      <c r="A5715" s="526" t="n">
        <v>94327</v>
      </c>
      <c r="B5715" s="526" t="s">
        <v>10142</v>
      </c>
      <c r="C5715" s="526" t="s">
        <v>128</v>
      </c>
      <c r="D5715" s="527" t="n">
        <v>162.3</v>
      </c>
    </row>
    <row r="5716" customFormat="false" ht="15" hidden="false" customHeight="false" outlineLevel="0" collapsed="false">
      <c r="A5716" s="526" t="n">
        <v>94329</v>
      </c>
      <c r="B5716" s="526" t="s">
        <v>10143</v>
      </c>
      <c r="C5716" s="526" t="s">
        <v>128</v>
      </c>
      <c r="D5716" s="527" t="n">
        <v>156.19</v>
      </c>
    </row>
    <row r="5717" customFormat="false" ht="15" hidden="false" customHeight="false" outlineLevel="0" collapsed="false">
      <c r="A5717" s="526" t="n">
        <v>94333</v>
      </c>
      <c r="B5717" s="526" t="s">
        <v>10144</v>
      </c>
      <c r="C5717" s="526" t="s">
        <v>128</v>
      </c>
      <c r="D5717" s="527" t="n">
        <v>153.42</v>
      </c>
    </row>
    <row r="5718" customFormat="false" ht="15" hidden="false" customHeight="false" outlineLevel="0" collapsed="false">
      <c r="A5718" s="526" t="n">
        <v>94339</v>
      </c>
      <c r="B5718" s="526" t="s">
        <v>10145</v>
      </c>
      <c r="C5718" s="526" t="s">
        <v>128</v>
      </c>
      <c r="D5718" s="527" t="n">
        <v>156.9</v>
      </c>
    </row>
    <row r="5719" customFormat="false" ht="15" hidden="false" customHeight="false" outlineLevel="0" collapsed="false">
      <c r="A5719" s="526" t="n">
        <v>94341</v>
      </c>
      <c r="B5719" s="526" t="s">
        <v>10146</v>
      </c>
      <c r="C5719" s="526" t="s">
        <v>128</v>
      </c>
      <c r="D5719" s="527" t="n">
        <v>151.94</v>
      </c>
    </row>
    <row r="5720" customFormat="false" ht="15" hidden="false" customHeight="false" outlineLevel="0" collapsed="false">
      <c r="A5720" s="526" t="n">
        <v>94342</v>
      </c>
      <c r="B5720" s="526" t="s">
        <v>10147</v>
      </c>
      <c r="C5720" s="526" t="s">
        <v>128</v>
      </c>
      <c r="D5720" s="527" t="n">
        <v>164.24</v>
      </c>
    </row>
    <row r="5721" customFormat="false" ht="15" hidden="false" customHeight="false" outlineLevel="0" collapsed="false">
      <c r="A5721" s="526" t="n">
        <v>96385</v>
      </c>
      <c r="B5721" s="526" t="s">
        <v>10148</v>
      </c>
      <c r="C5721" s="526" t="s">
        <v>128</v>
      </c>
      <c r="D5721" s="527" t="n">
        <v>11.22</v>
      </c>
    </row>
    <row r="5722" customFormat="false" ht="15" hidden="false" customHeight="false" outlineLevel="0" collapsed="false">
      <c r="A5722" s="526" t="n">
        <v>96386</v>
      </c>
      <c r="B5722" s="526" t="s">
        <v>10149</v>
      </c>
      <c r="C5722" s="526" t="s">
        <v>128</v>
      </c>
      <c r="D5722" s="527" t="n">
        <v>8.44</v>
      </c>
    </row>
    <row r="5723" customFormat="false" ht="15" hidden="false" customHeight="false" outlineLevel="0" collapsed="false">
      <c r="A5723" s="526" t="n">
        <v>93367</v>
      </c>
      <c r="B5723" s="526" t="s">
        <v>10150</v>
      </c>
      <c r="C5723" s="526" t="s">
        <v>128</v>
      </c>
      <c r="D5723" s="527" t="n">
        <v>21.35</v>
      </c>
    </row>
    <row r="5724" customFormat="false" ht="15" hidden="false" customHeight="false" outlineLevel="0" collapsed="false">
      <c r="A5724" s="526" t="n">
        <v>93368</v>
      </c>
      <c r="B5724" s="526" t="s">
        <v>10151</v>
      </c>
      <c r="C5724" s="526" t="s">
        <v>128</v>
      </c>
      <c r="D5724" s="527" t="n">
        <v>18.64</v>
      </c>
    </row>
    <row r="5725" customFormat="false" ht="15" hidden="false" customHeight="false" outlineLevel="0" collapsed="false">
      <c r="A5725" s="526" t="n">
        <v>93369</v>
      </c>
      <c r="B5725" s="526" t="s">
        <v>10152</v>
      </c>
      <c r="C5725" s="526" t="s">
        <v>128</v>
      </c>
      <c r="D5725" s="527" t="n">
        <v>15.24</v>
      </c>
    </row>
    <row r="5726" customFormat="false" ht="15" hidden="false" customHeight="false" outlineLevel="0" collapsed="false">
      <c r="A5726" s="526" t="n">
        <v>93372</v>
      </c>
      <c r="B5726" s="526" t="s">
        <v>10153</v>
      </c>
      <c r="C5726" s="526" t="s">
        <v>128</v>
      </c>
      <c r="D5726" s="527" t="n">
        <v>14.63</v>
      </c>
    </row>
    <row r="5727" customFormat="false" ht="15" hidden="false" customHeight="false" outlineLevel="0" collapsed="false">
      <c r="A5727" s="526" t="n">
        <v>93373</v>
      </c>
      <c r="B5727" s="526" t="s">
        <v>10154</v>
      </c>
      <c r="C5727" s="526" t="s">
        <v>128</v>
      </c>
      <c r="D5727" s="527" t="n">
        <v>12.47</v>
      </c>
    </row>
    <row r="5728" customFormat="false" ht="15" hidden="false" customHeight="false" outlineLevel="0" collapsed="false">
      <c r="A5728" s="526" t="n">
        <v>93378</v>
      </c>
      <c r="B5728" s="526" t="s">
        <v>10155</v>
      </c>
      <c r="C5728" s="526" t="s">
        <v>128</v>
      </c>
      <c r="D5728" s="527" t="n">
        <v>20.77</v>
      </c>
    </row>
    <row r="5729" customFormat="false" ht="15" hidden="false" customHeight="false" outlineLevel="0" collapsed="false">
      <c r="A5729" s="526" t="n">
        <v>93379</v>
      </c>
      <c r="B5729" s="526" t="s">
        <v>10156</v>
      </c>
      <c r="C5729" s="526" t="s">
        <v>128</v>
      </c>
      <c r="D5729" s="527" t="n">
        <v>15.95</v>
      </c>
    </row>
    <row r="5730" customFormat="false" ht="15" hidden="false" customHeight="false" outlineLevel="0" collapsed="false">
      <c r="A5730" s="526" t="n">
        <v>93380</v>
      </c>
      <c r="B5730" s="526" t="s">
        <v>10157</v>
      </c>
      <c r="C5730" s="526" t="s">
        <v>128</v>
      </c>
      <c r="D5730" s="527" t="n">
        <v>13.6</v>
      </c>
    </row>
    <row r="5731" customFormat="false" ht="15" hidden="false" customHeight="false" outlineLevel="0" collapsed="false">
      <c r="A5731" s="526" t="n">
        <v>93381</v>
      </c>
      <c r="B5731" s="526" t="s">
        <v>10158</v>
      </c>
      <c r="C5731" s="526" t="s">
        <v>128</v>
      </c>
      <c r="D5731" s="527" t="n">
        <v>10.99</v>
      </c>
    </row>
    <row r="5732" customFormat="false" ht="15" hidden="false" customHeight="false" outlineLevel="0" collapsed="false">
      <c r="A5732" s="526" t="n">
        <v>93382</v>
      </c>
      <c r="B5732" s="526" t="s">
        <v>10159</v>
      </c>
      <c r="C5732" s="526" t="s">
        <v>128</v>
      </c>
      <c r="D5732" s="527" t="n">
        <v>23.29</v>
      </c>
    </row>
    <row r="5733" customFormat="false" ht="15" hidden="false" customHeight="false" outlineLevel="0" collapsed="false">
      <c r="A5733" s="526" t="n">
        <v>104728</v>
      </c>
      <c r="B5733" s="526" t="s">
        <v>10160</v>
      </c>
      <c r="C5733" s="526" t="s">
        <v>128</v>
      </c>
      <c r="D5733" s="527" t="n">
        <v>18.31</v>
      </c>
    </row>
    <row r="5734" customFormat="false" ht="15" hidden="false" customHeight="false" outlineLevel="0" collapsed="false">
      <c r="A5734" s="526" t="n">
        <v>104729</v>
      </c>
      <c r="B5734" s="526" t="s">
        <v>10161</v>
      </c>
      <c r="C5734" s="526" t="s">
        <v>128</v>
      </c>
      <c r="D5734" s="527" t="n">
        <v>15.61</v>
      </c>
    </row>
    <row r="5735" customFormat="false" ht="15" hidden="false" customHeight="false" outlineLevel="0" collapsed="false">
      <c r="A5735" s="526" t="n">
        <v>104730</v>
      </c>
      <c r="B5735" s="526" t="s">
        <v>10162</v>
      </c>
      <c r="C5735" s="526" t="s">
        <v>128</v>
      </c>
      <c r="D5735" s="527" t="n">
        <v>12.22</v>
      </c>
    </row>
    <row r="5736" customFormat="false" ht="15" hidden="false" customHeight="false" outlineLevel="0" collapsed="false">
      <c r="A5736" s="526" t="n">
        <v>104731</v>
      </c>
      <c r="B5736" s="526" t="s">
        <v>10163</v>
      </c>
      <c r="C5736" s="526" t="s">
        <v>128</v>
      </c>
      <c r="D5736" s="527" t="n">
        <v>11.61</v>
      </c>
    </row>
    <row r="5737" customFormat="false" ht="15" hidden="false" customHeight="false" outlineLevel="0" collapsed="false">
      <c r="A5737" s="526" t="n">
        <v>104732</v>
      </c>
      <c r="B5737" s="526" t="s">
        <v>10164</v>
      </c>
      <c r="C5737" s="526" t="s">
        <v>128</v>
      </c>
      <c r="D5737" s="527" t="n">
        <v>9.44</v>
      </c>
    </row>
    <row r="5738" customFormat="false" ht="15" hidden="false" customHeight="false" outlineLevel="0" collapsed="false">
      <c r="A5738" s="526" t="n">
        <v>104733</v>
      </c>
      <c r="B5738" s="526" t="s">
        <v>10165</v>
      </c>
      <c r="C5738" s="526" t="s">
        <v>128</v>
      </c>
      <c r="D5738" s="527" t="n">
        <v>17.73</v>
      </c>
    </row>
    <row r="5739" customFormat="false" ht="15" hidden="false" customHeight="false" outlineLevel="0" collapsed="false">
      <c r="A5739" s="526" t="n">
        <v>104734</v>
      </c>
      <c r="B5739" s="526" t="s">
        <v>10166</v>
      </c>
      <c r="C5739" s="526" t="s">
        <v>128</v>
      </c>
      <c r="D5739" s="527" t="n">
        <v>12.92</v>
      </c>
    </row>
    <row r="5740" customFormat="false" ht="15" hidden="false" customHeight="false" outlineLevel="0" collapsed="false">
      <c r="A5740" s="526" t="n">
        <v>104735</v>
      </c>
      <c r="B5740" s="526" t="s">
        <v>10167</v>
      </c>
      <c r="C5740" s="526" t="s">
        <v>128</v>
      </c>
      <c r="D5740" s="527" t="n">
        <v>10.57</v>
      </c>
    </row>
    <row r="5741" customFormat="false" ht="15" hidden="false" customHeight="false" outlineLevel="0" collapsed="false">
      <c r="A5741" s="526" t="n">
        <v>104736</v>
      </c>
      <c r="B5741" s="526" t="s">
        <v>10168</v>
      </c>
      <c r="C5741" s="526" t="s">
        <v>128</v>
      </c>
      <c r="D5741" s="527" t="n">
        <v>7.96</v>
      </c>
    </row>
    <row r="5742" customFormat="false" ht="15" hidden="false" customHeight="false" outlineLevel="0" collapsed="false">
      <c r="A5742" s="526" t="n">
        <v>104737</v>
      </c>
      <c r="B5742" s="526" t="s">
        <v>10169</v>
      </c>
      <c r="C5742" s="526" t="s">
        <v>128</v>
      </c>
      <c r="D5742" s="527" t="n">
        <v>20.24</v>
      </c>
    </row>
    <row r="5743" customFormat="false" ht="15" hidden="false" customHeight="false" outlineLevel="0" collapsed="false">
      <c r="A5743" s="526" t="n">
        <v>104738</v>
      </c>
      <c r="B5743" s="526" t="s">
        <v>10170</v>
      </c>
      <c r="C5743" s="526" t="s">
        <v>128</v>
      </c>
      <c r="D5743" s="527" t="n">
        <v>75.15</v>
      </c>
    </row>
    <row r="5744" customFormat="false" ht="15" hidden="false" customHeight="false" outlineLevel="0" collapsed="false">
      <c r="A5744" s="526" t="n">
        <v>104739</v>
      </c>
      <c r="B5744" s="526" t="s">
        <v>10171</v>
      </c>
      <c r="C5744" s="526" t="s">
        <v>128</v>
      </c>
      <c r="D5744" s="527" t="n">
        <v>165.4</v>
      </c>
    </row>
    <row r="5745" customFormat="false" ht="15" hidden="false" customHeight="false" outlineLevel="0" collapsed="false">
      <c r="A5745" s="526" t="n">
        <v>104740</v>
      </c>
      <c r="B5745" s="526" t="s">
        <v>10172</v>
      </c>
      <c r="C5745" s="526" t="s">
        <v>128</v>
      </c>
      <c r="D5745" s="527" t="n">
        <v>24.45</v>
      </c>
    </row>
    <row r="5746" customFormat="false" ht="15" hidden="false" customHeight="false" outlineLevel="0" collapsed="false">
      <c r="A5746" s="526" t="n">
        <v>104741</v>
      </c>
      <c r="B5746" s="526" t="s">
        <v>10173</v>
      </c>
      <c r="C5746" s="526" t="s">
        <v>128</v>
      </c>
      <c r="D5746" s="527" t="n">
        <v>21.41</v>
      </c>
    </row>
    <row r="5747" customFormat="false" ht="15" hidden="false" customHeight="false" outlineLevel="0" collapsed="false">
      <c r="A5747" s="526" t="n">
        <v>104742</v>
      </c>
      <c r="B5747" s="526" t="s">
        <v>10174</v>
      </c>
      <c r="C5747" s="526" t="s">
        <v>114</v>
      </c>
      <c r="D5747" s="527" t="n">
        <v>8.1</v>
      </c>
    </row>
    <row r="5748" customFormat="false" ht="15" hidden="false" customHeight="false" outlineLevel="0" collapsed="false">
      <c r="A5748" s="526" t="n">
        <v>97916</v>
      </c>
      <c r="B5748" s="526" t="s">
        <v>10175</v>
      </c>
      <c r="C5748" s="526" t="s">
        <v>395</v>
      </c>
      <c r="D5748" s="527" t="n">
        <v>2.49</v>
      </c>
    </row>
    <row r="5749" customFormat="false" ht="15" hidden="false" customHeight="false" outlineLevel="0" collapsed="false">
      <c r="A5749" s="526" t="n">
        <v>97917</v>
      </c>
      <c r="B5749" s="526" t="s">
        <v>10176</v>
      </c>
      <c r="C5749" s="526" t="s">
        <v>395</v>
      </c>
      <c r="D5749" s="527" t="n">
        <v>2.14</v>
      </c>
    </row>
    <row r="5750" customFormat="false" ht="15" hidden="false" customHeight="false" outlineLevel="0" collapsed="false">
      <c r="A5750" s="526" t="n">
        <v>97918</v>
      </c>
      <c r="B5750" s="526" t="s">
        <v>10177</v>
      </c>
      <c r="C5750" s="526" t="s">
        <v>395</v>
      </c>
      <c r="D5750" s="527" t="n">
        <v>1.97</v>
      </c>
    </row>
    <row r="5751" customFormat="false" ht="15" hidden="false" customHeight="false" outlineLevel="0" collapsed="false">
      <c r="A5751" s="526" t="n">
        <v>97919</v>
      </c>
      <c r="B5751" s="526" t="s">
        <v>10178</v>
      </c>
      <c r="C5751" s="526" t="s">
        <v>395</v>
      </c>
      <c r="D5751" s="527" t="n">
        <v>0.78</v>
      </c>
    </row>
    <row r="5752" customFormat="false" ht="15" hidden="false" customHeight="false" outlineLevel="0" collapsed="false">
      <c r="A5752" s="526" t="n">
        <v>101616</v>
      </c>
      <c r="B5752" s="526" t="s">
        <v>10179</v>
      </c>
      <c r="C5752" s="526" t="s">
        <v>114</v>
      </c>
      <c r="D5752" s="527" t="n">
        <v>5.95</v>
      </c>
    </row>
    <row r="5753" customFormat="false" ht="15" hidden="false" customHeight="false" outlineLevel="0" collapsed="false">
      <c r="A5753" s="526" t="n">
        <v>101617</v>
      </c>
      <c r="B5753" s="526" t="s">
        <v>10180</v>
      </c>
      <c r="C5753" s="526" t="s">
        <v>114</v>
      </c>
      <c r="D5753" s="527" t="n">
        <v>2.93</v>
      </c>
    </row>
    <row r="5754" customFormat="false" ht="15" hidden="false" customHeight="false" outlineLevel="0" collapsed="false">
      <c r="A5754" s="526" t="n">
        <v>101618</v>
      </c>
      <c r="B5754" s="526" t="s">
        <v>10181</v>
      </c>
      <c r="C5754" s="526" t="s">
        <v>128</v>
      </c>
      <c r="D5754" s="527" t="n">
        <v>341.36</v>
      </c>
    </row>
    <row r="5755" customFormat="false" ht="15" hidden="false" customHeight="false" outlineLevel="0" collapsed="false">
      <c r="A5755" s="526" t="n">
        <v>101619</v>
      </c>
      <c r="B5755" s="526" t="s">
        <v>10182</v>
      </c>
      <c r="C5755" s="526" t="s">
        <v>128</v>
      </c>
      <c r="D5755" s="527" t="n">
        <v>380.69</v>
      </c>
    </row>
    <row r="5756" customFormat="false" ht="15" hidden="false" customHeight="false" outlineLevel="0" collapsed="false">
      <c r="A5756" s="526" t="n">
        <v>101620</v>
      </c>
      <c r="B5756" s="526" t="s">
        <v>10183</v>
      </c>
      <c r="C5756" s="526" t="s">
        <v>128</v>
      </c>
      <c r="D5756" s="527" t="n">
        <v>317.6</v>
      </c>
    </row>
    <row r="5757" customFormat="false" ht="15" hidden="false" customHeight="false" outlineLevel="0" collapsed="false">
      <c r="A5757" s="526" t="n">
        <v>101621</v>
      </c>
      <c r="B5757" s="526" t="s">
        <v>10184</v>
      </c>
      <c r="C5757" s="526" t="s">
        <v>128</v>
      </c>
      <c r="D5757" s="527" t="n">
        <v>356.92</v>
      </c>
    </row>
    <row r="5758" customFormat="false" ht="15" hidden="false" customHeight="false" outlineLevel="0" collapsed="false">
      <c r="A5758" s="526" t="n">
        <v>101622</v>
      </c>
      <c r="B5758" s="526" t="s">
        <v>10185</v>
      </c>
      <c r="C5758" s="526" t="s">
        <v>128</v>
      </c>
      <c r="D5758" s="527" t="n">
        <v>312.53</v>
      </c>
    </row>
    <row r="5759" customFormat="false" ht="15" hidden="false" customHeight="false" outlineLevel="0" collapsed="false">
      <c r="A5759" s="526" t="n">
        <v>101623</v>
      </c>
      <c r="B5759" s="526" t="s">
        <v>10186</v>
      </c>
      <c r="C5759" s="526" t="s">
        <v>128</v>
      </c>
      <c r="D5759" s="527" t="n">
        <v>345.14</v>
      </c>
    </row>
    <row r="5760" customFormat="false" ht="15" hidden="false" customHeight="false" outlineLevel="0" collapsed="false">
      <c r="A5760" s="526" t="n">
        <v>101624</v>
      </c>
      <c r="B5760" s="526" t="s">
        <v>10187</v>
      </c>
      <c r="C5760" s="526" t="s">
        <v>128</v>
      </c>
      <c r="D5760" s="527" t="n">
        <v>303.09</v>
      </c>
    </row>
    <row r="5761" customFormat="false" ht="15" hidden="false" customHeight="false" outlineLevel="0" collapsed="false">
      <c r="A5761" s="526" t="n">
        <v>101625</v>
      </c>
      <c r="B5761" s="526" t="s">
        <v>10188</v>
      </c>
      <c r="C5761" s="526" t="s">
        <v>128</v>
      </c>
      <c r="D5761" s="527" t="n">
        <v>275.82</v>
      </c>
    </row>
    <row r="5762" customFormat="false" ht="15" hidden="false" customHeight="false" outlineLevel="0" collapsed="false">
      <c r="A5762" s="526" t="n">
        <v>101159</v>
      </c>
      <c r="B5762" s="526" t="s">
        <v>350</v>
      </c>
      <c r="C5762" s="526" t="s">
        <v>114</v>
      </c>
      <c r="D5762" s="527" t="n">
        <v>137.8</v>
      </c>
    </row>
    <row r="5763" customFormat="false" ht="15" hidden="false" customHeight="false" outlineLevel="0" collapsed="false">
      <c r="A5763" s="526" t="n">
        <v>103322</v>
      </c>
      <c r="B5763" s="526" t="s">
        <v>10189</v>
      </c>
      <c r="C5763" s="526" t="s">
        <v>114</v>
      </c>
      <c r="D5763" s="527" t="n">
        <v>56.37</v>
      </c>
    </row>
    <row r="5764" customFormat="false" ht="15" hidden="false" customHeight="false" outlineLevel="0" collapsed="false">
      <c r="A5764" s="526" t="n">
        <v>103323</v>
      </c>
      <c r="B5764" s="526" t="s">
        <v>10190</v>
      </c>
      <c r="C5764" s="526" t="s">
        <v>114</v>
      </c>
      <c r="D5764" s="527" t="n">
        <v>57.51</v>
      </c>
    </row>
    <row r="5765" customFormat="false" ht="15" hidden="false" customHeight="false" outlineLevel="0" collapsed="false">
      <c r="A5765" s="526" t="n">
        <v>103324</v>
      </c>
      <c r="B5765" s="526" t="s">
        <v>10191</v>
      </c>
      <c r="C5765" s="526" t="s">
        <v>114</v>
      </c>
      <c r="D5765" s="527" t="n">
        <v>75.03</v>
      </c>
    </row>
    <row r="5766" customFormat="false" ht="15" hidden="false" customHeight="false" outlineLevel="0" collapsed="false">
      <c r="A5766" s="526" t="n">
        <v>103325</v>
      </c>
      <c r="B5766" s="526" t="s">
        <v>10192</v>
      </c>
      <c r="C5766" s="526" t="s">
        <v>114</v>
      </c>
      <c r="D5766" s="527" t="n">
        <v>76.33</v>
      </c>
    </row>
    <row r="5767" customFormat="false" ht="15" hidden="false" customHeight="false" outlineLevel="0" collapsed="false">
      <c r="A5767" s="526" t="n">
        <v>103326</v>
      </c>
      <c r="B5767" s="526" t="s">
        <v>10193</v>
      </c>
      <c r="C5767" s="526" t="s">
        <v>114</v>
      </c>
      <c r="D5767" s="527" t="n">
        <v>90.26</v>
      </c>
    </row>
    <row r="5768" customFormat="false" ht="15" hidden="false" customHeight="false" outlineLevel="0" collapsed="false">
      <c r="A5768" s="526" t="n">
        <v>103327</v>
      </c>
      <c r="B5768" s="526" t="s">
        <v>10194</v>
      </c>
      <c r="C5768" s="526" t="s">
        <v>114</v>
      </c>
      <c r="D5768" s="527" t="n">
        <v>91.77</v>
      </c>
    </row>
    <row r="5769" customFormat="false" ht="15" hidden="false" customHeight="false" outlineLevel="0" collapsed="false">
      <c r="A5769" s="526" t="n">
        <v>103328</v>
      </c>
      <c r="B5769" s="526" t="s">
        <v>10195</v>
      </c>
      <c r="C5769" s="526" t="s">
        <v>114</v>
      </c>
      <c r="D5769" s="527" t="n">
        <v>87.65</v>
      </c>
    </row>
    <row r="5770" customFormat="false" ht="15" hidden="false" customHeight="false" outlineLevel="0" collapsed="false">
      <c r="A5770" s="526" t="n">
        <v>103329</v>
      </c>
      <c r="B5770" s="526" t="s">
        <v>10196</v>
      </c>
      <c r="C5770" s="526" t="s">
        <v>114</v>
      </c>
      <c r="D5770" s="527" t="n">
        <v>88.65</v>
      </c>
    </row>
    <row r="5771" customFormat="false" ht="15" hidden="false" customHeight="false" outlineLevel="0" collapsed="false">
      <c r="A5771" s="526" t="n">
        <v>103330</v>
      </c>
      <c r="B5771" s="526" t="s">
        <v>10197</v>
      </c>
      <c r="C5771" s="526" t="s">
        <v>114</v>
      </c>
      <c r="D5771" s="527" t="n">
        <v>80.66</v>
      </c>
    </row>
    <row r="5772" customFormat="false" ht="15" hidden="false" customHeight="false" outlineLevel="0" collapsed="false">
      <c r="A5772" s="526" t="n">
        <v>103331</v>
      </c>
      <c r="B5772" s="526" t="s">
        <v>10198</v>
      </c>
      <c r="C5772" s="526" t="s">
        <v>114</v>
      </c>
      <c r="D5772" s="527" t="n">
        <v>81.73</v>
      </c>
    </row>
    <row r="5773" customFormat="false" ht="15" hidden="false" customHeight="false" outlineLevel="0" collapsed="false">
      <c r="A5773" s="526" t="n">
        <v>103332</v>
      </c>
      <c r="B5773" s="526" t="s">
        <v>10199</v>
      </c>
      <c r="C5773" s="526" t="s">
        <v>114</v>
      </c>
      <c r="D5773" s="527" t="n">
        <v>115.08</v>
      </c>
    </row>
    <row r="5774" customFormat="false" ht="15" hidden="false" customHeight="false" outlineLevel="0" collapsed="false">
      <c r="A5774" s="526" t="n">
        <v>103333</v>
      </c>
      <c r="B5774" s="526" t="s">
        <v>10200</v>
      </c>
      <c r="C5774" s="526" t="s">
        <v>114</v>
      </c>
      <c r="D5774" s="527" t="n">
        <v>116.23</v>
      </c>
    </row>
    <row r="5775" customFormat="false" ht="15" hidden="false" customHeight="false" outlineLevel="0" collapsed="false">
      <c r="A5775" s="526" t="n">
        <v>103334</v>
      </c>
      <c r="B5775" s="526" t="s">
        <v>10201</v>
      </c>
      <c r="C5775" s="526" t="s">
        <v>114</v>
      </c>
      <c r="D5775" s="527" t="n">
        <v>139.75</v>
      </c>
    </row>
    <row r="5776" customFormat="false" ht="15" hidden="false" customHeight="false" outlineLevel="0" collapsed="false">
      <c r="A5776" s="526" t="n">
        <v>103335</v>
      </c>
      <c r="B5776" s="526" t="s">
        <v>10202</v>
      </c>
      <c r="C5776" s="526" t="s">
        <v>114</v>
      </c>
      <c r="D5776" s="527" t="n">
        <v>141.76</v>
      </c>
    </row>
    <row r="5777" customFormat="false" ht="15" hidden="false" customHeight="false" outlineLevel="0" collapsed="false">
      <c r="A5777" s="526" t="n">
        <v>103350</v>
      </c>
      <c r="B5777" s="526" t="s">
        <v>10203</v>
      </c>
      <c r="C5777" s="526" t="s">
        <v>114</v>
      </c>
      <c r="D5777" s="527" t="n">
        <v>171.68</v>
      </c>
    </row>
    <row r="5778" customFormat="false" ht="15" hidden="false" customHeight="false" outlineLevel="0" collapsed="false">
      <c r="A5778" s="526" t="n">
        <v>103351</v>
      </c>
      <c r="B5778" s="526" t="s">
        <v>10204</v>
      </c>
      <c r="C5778" s="526" t="s">
        <v>114</v>
      </c>
      <c r="D5778" s="527" t="n">
        <v>173.15</v>
      </c>
    </row>
    <row r="5779" customFormat="false" ht="15" hidden="false" customHeight="false" outlineLevel="0" collapsed="false">
      <c r="A5779" s="526" t="n">
        <v>103356</v>
      </c>
      <c r="B5779" s="526" t="s">
        <v>10205</v>
      </c>
      <c r="C5779" s="526" t="s">
        <v>114</v>
      </c>
      <c r="D5779" s="527" t="n">
        <v>54.3</v>
      </c>
    </row>
    <row r="5780" customFormat="false" ht="15" hidden="false" customHeight="false" outlineLevel="0" collapsed="false">
      <c r="A5780" s="526" t="n">
        <v>103357</v>
      </c>
      <c r="B5780" s="526" t="s">
        <v>10206</v>
      </c>
      <c r="C5780" s="526" t="s">
        <v>114</v>
      </c>
      <c r="D5780" s="527" t="n">
        <v>55.14</v>
      </c>
    </row>
    <row r="5781" customFormat="false" ht="15" hidden="false" customHeight="false" outlineLevel="0" collapsed="false">
      <c r="A5781" s="526" t="n">
        <v>89282</v>
      </c>
      <c r="B5781" s="526" t="s">
        <v>10207</v>
      </c>
      <c r="C5781" s="526" t="s">
        <v>114</v>
      </c>
      <c r="D5781" s="527" t="n">
        <v>69.48</v>
      </c>
    </row>
    <row r="5782" customFormat="false" ht="15" hidden="false" customHeight="false" outlineLevel="0" collapsed="false">
      <c r="A5782" s="526" t="n">
        <v>89283</v>
      </c>
      <c r="B5782" s="526" t="s">
        <v>10208</v>
      </c>
      <c r="C5782" s="526" t="s">
        <v>114</v>
      </c>
      <c r="D5782" s="527" t="n">
        <v>70.81</v>
      </c>
    </row>
    <row r="5783" customFormat="false" ht="15" hidden="false" customHeight="false" outlineLevel="0" collapsed="false">
      <c r="A5783" s="526" t="n">
        <v>89290</v>
      </c>
      <c r="B5783" s="526" t="s">
        <v>10209</v>
      </c>
      <c r="C5783" s="526" t="s">
        <v>114</v>
      </c>
      <c r="D5783" s="527" t="n">
        <v>78.64</v>
      </c>
    </row>
    <row r="5784" customFormat="false" ht="15" hidden="false" customHeight="false" outlineLevel="0" collapsed="false">
      <c r="A5784" s="526" t="n">
        <v>89291</v>
      </c>
      <c r="B5784" s="526" t="s">
        <v>10210</v>
      </c>
      <c r="C5784" s="526" t="s">
        <v>114</v>
      </c>
      <c r="D5784" s="527" t="n">
        <v>80.12</v>
      </c>
    </row>
    <row r="5785" customFormat="false" ht="15" hidden="false" customHeight="false" outlineLevel="0" collapsed="false">
      <c r="A5785" s="526" t="n">
        <v>89298</v>
      </c>
      <c r="B5785" s="526" t="s">
        <v>10211</v>
      </c>
      <c r="C5785" s="526" t="s">
        <v>114</v>
      </c>
      <c r="D5785" s="527" t="n">
        <v>80.76</v>
      </c>
    </row>
    <row r="5786" customFormat="false" ht="15" hidden="false" customHeight="false" outlineLevel="0" collapsed="false">
      <c r="A5786" s="526" t="n">
        <v>89299</v>
      </c>
      <c r="B5786" s="526" t="s">
        <v>10212</v>
      </c>
      <c r="C5786" s="526" t="s">
        <v>114</v>
      </c>
      <c r="D5786" s="527" t="n">
        <v>82.53</v>
      </c>
    </row>
    <row r="5787" customFormat="false" ht="15" hidden="false" customHeight="false" outlineLevel="0" collapsed="false">
      <c r="A5787" s="526" t="n">
        <v>89306</v>
      </c>
      <c r="B5787" s="526" t="s">
        <v>10213</v>
      </c>
      <c r="C5787" s="526" t="s">
        <v>114</v>
      </c>
      <c r="D5787" s="527" t="n">
        <v>94.46</v>
      </c>
    </row>
    <row r="5788" customFormat="false" ht="15" hidden="false" customHeight="false" outlineLevel="0" collapsed="false">
      <c r="A5788" s="526" t="n">
        <v>89307</v>
      </c>
      <c r="B5788" s="526" t="s">
        <v>10214</v>
      </c>
      <c r="C5788" s="526" t="s">
        <v>114</v>
      </c>
      <c r="D5788" s="527" t="n">
        <v>96.44</v>
      </c>
    </row>
    <row r="5789" customFormat="false" ht="15" hidden="false" customHeight="false" outlineLevel="0" collapsed="false">
      <c r="A5789" s="526" t="n">
        <v>101157</v>
      </c>
      <c r="B5789" s="526" t="s">
        <v>10215</v>
      </c>
      <c r="C5789" s="526" t="s">
        <v>114</v>
      </c>
      <c r="D5789" s="527" t="n">
        <v>57.25</v>
      </c>
    </row>
    <row r="5790" customFormat="false" ht="15" hidden="false" customHeight="false" outlineLevel="0" collapsed="false">
      <c r="A5790" s="526" t="n">
        <v>101158</v>
      </c>
      <c r="B5790" s="526" t="s">
        <v>10216</v>
      </c>
      <c r="C5790" s="526" t="s">
        <v>114</v>
      </c>
      <c r="D5790" s="527" t="n">
        <v>74.68</v>
      </c>
    </row>
    <row r="5791" customFormat="false" ht="15" hidden="false" customHeight="false" outlineLevel="0" collapsed="false">
      <c r="A5791" s="526" t="n">
        <v>101162</v>
      </c>
      <c r="B5791" s="526" t="s">
        <v>10217</v>
      </c>
      <c r="C5791" s="526" t="s">
        <v>114</v>
      </c>
      <c r="D5791" s="527" t="n">
        <v>150.06</v>
      </c>
    </row>
    <row r="5792" customFormat="false" ht="15" hidden="false" customHeight="false" outlineLevel="0" collapsed="false">
      <c r="A5792" s="526" t="n">
        <v>103316</v>
      </c>
      <c r="B5792" s="526" t="s">
        <v>10218</v>
      </c>
      <c r="C5792" s="526" t="s">
        <v>114</v>
      </c>
      <c r="D5792" s="527" t="n">
        <v>77.84</v>
      </c>
    </row>
    <row r="5793" customFormat="false" ht="15" hidden="false" customHeight="false" outlineLevel="0" collapsed="false">
      <c r="A5793" s="526" t="n">
        <v>103317</v>
      </c>
      <c r="B5793" s="526" t="s">
        <v>10219</v>
      </c>
      <c r="C5793" s="526" t="s">
        <v>114</v>
      </c>
      <c r="D5793" s="527" t="n">
        <v>78.8</v>
      </c>
    </row>
    <row r="5794" customFormat="false" ht="15" hidden="false" customHeight="false" outlineLevel="0" collapsed="false">
      <c r="A5794" s="526" t="n">
        <v>103318</v>
      </c>
      <c r="B5794" s="526" t="s">
        <v>10220</v>
      </c>
      <c r="C5794" s="526" t="s">
        <v>114</v>
      </c>
      <c r="D5794" s="527" t="n">
        <v>100.52</v>
      </c>
    </row>
    <row r="5795" customFormat="false" ht="15" hidden="false" customHeight="false" outlineLevel="0" collapsed="false">
      <c r="A5795" s="526" t="n">
        <v>103319</v>
      </c>
      <c r="B5795" s="526" t="s">
        <v>10221</v>
      </c>
      <c r="C5795" s="526" t="s">
        <v>114</v>
      </c>
      <c r="D5795" s="527" t="n">
        <v>101.64</v>
      </c>
    </row>
    <row r="5796" customFormat="false" ht="15" hidden="false" customHeight="false" outlineLevel="0" collapsed="false">
      <c r="A5796" s="526" t="n">
        <v>103320</v>
      </c>
      <c r="B5796" s="526" t="s">
        <v>10222</v>
      </c>
      <c r="C5796" s="526" t="s">
        <v>114</v>
      </c>
      <c r="D5796" s="527" t="n">
        <v>121.06</v>
      </c>
    </row>
    <row r="5797" customFormat="false" ht="15" hidden="false" customHeight="false" outlineLevel="0" collapsed="false">
      <c r="A5797" s="526" t="n">
        <v>103321</v>
      </c>
      <c r="B5797" s="526" t="s">
        <v>10223</v>
      </c>
      <c r="C5797" s="526" t="s">
        <v>114</v>
      </c>
      <c r="D5797" s="527" t="n">
        <v>122.46</v>
      </c>
    </row>
    <row r="5798" customFormat="false" ht="15" hidden="false" customHeight="false" outlineLevel="0" collapsed="false">
      <c r="A5798" s="526" t="n">
        <v>103336</v>
      </c>
      <c r="B5798" s="526" t="s">
        <v>10224</v>
      </c>
      <c r="C5798" s="526" t="s">
        <v>114</v>
      </c>
      <c r="D5798" s="527" t="n">
        <v>86.71</v>
      </c>
    </row>
    <row r="5799" customFormat="false" ht="15" hidden="false" customHeight="false" outlineLevel="0" collapsed="false">
      <c r="A5799" s="526" t="n">
        <v>103337</v>
      </c>
      <c r="B5799" s="526" t="s">
        <v>10225</v>
      </c>
      <c r="C5799" s="526" t="s">
        <v>114</v>
      </c>
      <c r="D5799" s="527" t="n">
        <v>87.67</v>
      </c>
    </row>
    <row r="5800" customFormat="false" ht="15" hidden="false" customHeight="false" outlineLevel="0" collapsed="false">
      <c r="A5800" s="526" t="n">
        <v>103338</v>
      </c>
      <c r="B5800" s="526" t="s">
        <v>10226</v>
      </c>
      <c r="C5800" s="526" t="s">
        <v>114</v>
      </c>
      <c r="D5800" s="527" t="n">
        <v>113.54</v>
      </c>
    </row>
    <row r="5801" customFormat="false" ht="15" hidden="false" customHeight="false" outlineLevel="0" collapsed="false">
      <c r="A5801" s="526" t="n">
        <v>103339</v>
      </c>
      <c r="B5801" s="526" t="s">
        <v>10227</v>
      </c>
      <c r="C5801" s="526" t="s">
        <v>114</v>
      </c>
      <c r="D5801" s="527" t="n">
        <v>114.66</v>
      </c>
    </row>
    <row r="5802" customFormat="false" ht="15" hidden="false" customHeight="false" outlineLevel="0" collapsed="false">
      <c r="A5802" s="526" t="n">
        <v>103340</v>
      </c>
      <c r="B5802" s="526" t="s">
        <v>10228</v>
      </c>
      <c r="C5802" s="526" t="s">
        <v>114</v>
      </c>
      <c r="D5802" s="527" t="n">
        <v>137.86</v>
      </c>
    </row>
    <row r="5803" customFormat="false" ht="15" hidden="false" customHeight="false" outlineLevel="0" collapsed="false">
      <c r="A5803" s="526" t="n">
        <v>103341</v>
      </c>
      <c r="B5803" s="526" t="s">
        <v>10229</v>
      </c>
      <c r="C5803" s="526" t="s">
        <v>114</v>
      </c>
      <c r="D5803" s="527" t="n">
        <v>139.26</v>
      </c>
    </row>
    <row r="5804" customFormat="false" ht="15" hidden="false" customHeight="false" outlineLevel="0" collapsed="false">
      <c r="A5804" s="526" t="n">
        <v>103342</v>
      </c>
      <c r="B5804" s="526" t="s">
        <v>10230</v>
      </c>
      <c r="C5804" s="526" t="s">
        <v>114</v>
      </c>
      <c r="D5804" s="527" t="n">
        <v>117.5</v>
      </c>
    </row>
    <row r="5805" customFormat="false" ht="15" hidden="false" customHeight="false" outlineLevel="0" collapsed="false">
      <c r="A5805" s="526" t="n">
        <v>103343</v>
      </c>
      <c r="B5805" s="526" t="s">
        <v>10231</v>
      </c>
      <c r="C5805" s="526" t="s">
        <v>114</v>
      </c>
      <c r="D5805" s="527" t="n">
        <v>118.74</v>
      </c>
    </row>
    <row r="5806" customFormat="false" ht="15" hidden="false" customHeight="false" outlineLevel="0" collapsed="false">
      <c r="A5806" s="526" t="n">
        <v>89453</v>
      </c>
      <c r="B5806" s="526" t="s">
        <v>10232</v>
      </c>
      <c r="C5806" s="526" t="s">
        <v>114</v>
      </c>
      <c r="D5806" s="527" t="n">
        <v>90.63</v>
      </c>
    </row>
    <row r="5807" customFormat="false" ht="15" hidden="false" customHeight="false" outlineLevel="0" collapsed="false">
      <c r="A5807" s="526" t="n">
        <v>89455</v>
      </c>
      <c r="B5807" s="526" t="s">
        <v>10233</v>
      </c>
      <c r="C5807" s="526" t="s">
        <v>114</v>
      </c>
      <c r="D5807" s="527" t="n">
        <v>109.87</v>
      </c>
    </row>
    <row r="5808" customFormat="false" ht="15" hidden="false" customHeight="false" outlineLevel="0" collapsed="false">
      <c r="A5808" s="526" t="n">
        <v>89462</v>
      </c>
      <c r="B5808" s="526" t="s">
        <v>10234</v>
      </c>
      <c r="C5808" s="526" t="s">
        <v>114</v>
      </c>
      <c r="D5808" s="527" t="n">
        <v>118.13</v>
      </c>
    </row>
    <row r="5809" customFormat="false" ht="15" hidden="false" customHeight="false" outlineLevel="0" collapsed="false">
      <c r="A5809" s="526" t="n">
        <v>89464</v>
      </c>
      <c r="B5809" s="526" t="s">
        <v>10235</v>
      </c>
      <c r="C5809" s="526" t="s">
        <v>114</v>
      </c>
      <c r="D5809" s="527" t="n">
        <v>138.89</v>
      </c>
    </row>
    <row r="5810" customFormat="false" ht="15" hidden="false" customHeight="false" outlineLevel="0" collapsed="false">
      <c r="A5810" s="526" t="n">
        <v>89470</v>
      </c>
      <c r="B5810" s="526" t="s">
        <v>10236</v>
      </c>
      <c r="C5810" s="526" t="s">
        <v>114</v>
      </c>
      <c r="D5810" s="527" t="n">
        <v>102.27</v>
      </c>
    </row>
    <row r="5811" customFormat="false" ht="15" hidden="false" customHeight="false" outlineLevel="0" collapsed="false">
      <c r="A5811" s="526" t="n">
        <v>89472</v>
      </c>
      <c r="B5811" s="526" t="s">
        <v>10237</v>
      </c>
      <c r="C5811" s="526" t="s">
        <v>114</v>
      </c>
      <c r="D5811" s="527" t="n">
        <v>122.24</v>
      </c>
    </row>
    <row r="5812" customFormat="false" ht="15" hidden="false" customHeight="false" outlineLevel="0" collapsed="false">
      <c r="A5812" s="526" t="n">
        <v>89478</v>
      </c>
      <c r="B5812" s="526" t="s">
        <v>10238</v>
      </c>
      <c r="C5812" s="526" t="s">
        <v>114</v>
      </c>
      <c r="D5812" s="527" t="n">
        <v>136.77</v>
      </c>
    </row>
    <row r="5813" customFormat="false" ht="15" hidden="false" customHeight="false" outlineLevel="0" collapsed="false">
      <c r="A5813" s="526" t="n">
        <v>89480</v>
      </c>
      <c r="B5813" s="526" t="s">
        <v>10239</v>
      </c>
      <c r="C5813" s="526" t="s">
        <v>114</v>
      </c>
      <c r="D5813" s="527" t="n">
        <v>158.24</v>
      </c>
    </row>
    <row r="5814" customFormat="false" ht="15" hidden="false" customHeight="false" outlineLevel="0" collapsed="false">
      <c r="A5814" s="526" t="n">
        <v>101161</v>
      </c>
      <c r="B5814" s="526" t="s">
        <v>386</v>
      </c>
      <c r="C5814" s="526" t="s">
        <v>114</v>
      </c>
      <c r="D5814" s="527" t="n">
        <v>230.95</v>
      </c>
    </row>
    <row r="5815" customFormat="false" ht="15" hidden="false" customHeight="false" outlineLevel="0" collapsed="false">
      <c r="A5815" s="526" t="n">
        <v>101163</v>
      </c>
      <c r="B5815" s="526" t="s">
        <v>10240</v>
      </c>
      <c r="C5815" s="526" t="s">
        <v>114</v>
      </c>
      <c r="D5815" s="527" t="n">
        <v>700.5</v>
      </c>
    </row>
    <row r="5816" customFormat="false" ht="15" hidden="false" customHeight="false" outlineLevel="0" collapsed="false">
      <c r="A5816" s="526" t="n">
        <v>101164</v>
      </c>
      <c r="B5816" s="526" t="s">
        <v>10241</v>
      </c>
      <c r="C5816" s="526" t="s">
        <v>114</v>
      </c>
      <c r="D5816" s="527" t="n">
        <v>711.87</v>
      </c>
    </row>
    <row r="5817" customFormat="false" ht="15" hidden="false" customHeight="false" outlineLevel="0" collapsed="false">
      <c r="A5817" s="526" t="n">
        <v>96358</v>
      </c>
      <c r="B5817" s="526" t="s">
        <v>10242</v>
      </c>
      <c r="C5817" s="526" t="s">
        <v>114</v>
      </c>
      <c r="D5817" s="527" t="n">
        <v>83.31</v>
      </c>
    </row>
    <row r="5818" customFormat="false" ht="15" hidden="false" customHeight="false" outlineLevel="0" collapsed="false">
      <c r="A5818" s="526" t="n">
        <v>96359</v>
      </c>
      <c r="B5818" s="526" t="s">
        <v>10243</v>
      </c>
      <c r="C5818" s="526" t="s">
        <v>114</v>
      </c>
      <c r="D5818" s="527" t="n">
        <v>93.71</v>
      </c>
    </row>
    <row r="5819" customFormat="false" ht="15" hidden="false" customHeight="false" outlineLevel="0" collapsed="false">
      <c r="A5819" s="526" t="n">
        <v>96360</v>
      </c>
      <c r="B5819" s="526" t="s">
        <v>10244</v>
      </c>
      <c r="C5819" s="526" t="s">
        <v>114</v>
      </c>
      <c r="D5819" s="527" t="n">
        <v>109.29</v>
      </c>
    </row>
    <row r="5820" customFormat="false" ht="15" hidden="false" customHeight="false" outlineLevel="0" collapsed="false">
      <c r="A5820" s="526" t="n">
        <v>96361</v>
      </c>
      <c r="B5820" s="526" t="s">
        <v>10245</v>
      </c>
      <c r="C5820" s="526" t="s">
        <v>114</v>
      </c>
      <c r="D5820" s="527" t="n">
        <v>129.09</v>
      </c>
    </row>
    <row r="5821" customFormat="false" ht="15" hidden="false" customHeight="false" outlineLevel="0" collapsed="false">
      <c r="A5821" s="526" t="n">
        <v>96362</v>
      </c>
      <c r="B5821" s="526" t="s">
        <v>10246</v>
      </c>
      <c r="C5821" s="526" t="s">
        <v>114</v>
      </c>
      <c r="D5821" s="527" t="n">
        <v>107.79</v>
      </c>
    </row>
    <row r="5822" customFormat="false" ht="15" hidden="false" customHeight="false" outlineLevel="0" collapsed="false">
      <c r="A5822" s="526" t="n">
        <v>96363</v>
      </c>
      <c r="B5822" s="526" t="s">
        <v>10247</v>
      </c>
      <c r="C5822" s="526" t="s">
        <v>114</v>
      </c>
      <c r="D5822" s="527" t="n">
        <v>118.7</v>
      </c>
    </row>
    <row r="5823" customFormat="false" ht="15" hidden="false" customHeight="false" outlineLevel="0" collapsed="false">
      <c r="A5823" s="526" t="n">
        <v>96364</v>
      </c>
      <c r="B5823" s="526" t="s">
        <v>10248</v>
      </c>
      <c r="C5823" s="526" t="s">
        <v>114</v>
      </c>
      <c r="D5823" s="527" t="n">
        <v>133.78</v>
      </c>
    </row>
    <row r="5824" customFormat="false" ht="15" hidden="false" customHeight="false" outlineLevel="0" collapsed="false">
      <c r="A5824" s="526" t="n">
        <v>96365</v>
      </c>
      <c r="B5824" s="526" t="s">
        <v>10249</v>
      </c>
      <c r="C5824" s="526" t="s">
        <v>114</v>
      </c>
      <c r="D5824" s="527" t="n">
        <v>154.1</v>
      </c>
    </row>
    <row r="5825" customFormat="false" ht="15" hidden="false" customHeight="false" outlineLevel="0" collapsed="false">
      <c r="A5825" s="526" t="n">
        <v>96366</v>
      </c>
      <c r="B5825" s="526" t="s">
        <v>10250</v>
      </c>
      <c r="C5825" s="526" t="s">
        <v>114</v>
      </c>
      <c r="D5825" s="527" t="n">
        <v>132.27</v>
      </c>
    </row>
    <row r="5826" customFormat="false" ht="15" hidden="false" customHeight="false" outlineLevel="0" collapsed="false">
      <c r="A5826" s="526" t="n">
        <v>96367</v>
      </c>
      <c r="B5826" s="526" t="s">
        <v>10251</v>
      </c>
      <c r="C5826" s="526" t="s">
        <v>114</v>
      </c>
      <c r="D5826" s="527" t="n">
        <v>143.69</v>
      </c>
    </row>
    <row r="5827" customFormat="false" ht="15" hidden="false" customHeight="false" outlineLevel="0" collapsed="false">
      <c r="A5827" s="526" t="n">
        <v>96368</v>
      </c>
      <c r="B5827" s="526" t="s">
        <v>10252</v>
      </c>
      <c r="C5827" s="526" t="s">
        <v>114</v>
      </c>
      <c r="D5827" s="527" t="n">
        <v>158.27</v>
      </c>
    </row>
    <row r="5828" customFormat="false" ht="15" hidden="false" customHeight="false" outlineLevel="0" collapsed="false">
      <c r="A5828" s="526" t="n">
        <v>96369</v>
      </c>
      <c r="B5828" s="526" t="s">
        <v>10253</v>
      </c>
      <c r="C5828" s="526" t="s">
        <v>114</v>
      </c>
      <c r="D5828" s="527" t="n">
        <v>179.09</v>
      </c>
    </row>
    <row r="5829" customFormat="false" ht="15" hidden="false" customHeight="false" outlineLevel="0" collapsed="false">
      <c r="A5829" s="526" t="n">
        <v>96370</v>
      </c>
      <c r="B5829" s="526" t="s">
        <v>10254</v>
      </c>
      <c r="C5829" s="526" t="s">
        <v>114</v>
      </c>
      <c r="D5829" s="527" t="n">
        <v>55.72</v>
      </c>
    </row>
    <row r="5830" customFormat="false" ht="15" hidden="false" customHeight="false" outlineLevel="0" collapsed="false">
      <c r="A5830" s="526" t="n">
        <v>96371</v>
      </c>
      <c r="B5830" s="526" t="s">
        <v>10255</v>
      </c>
      <c r="C5830" s="526" t="s">
        <v>114</v>
      </c>
      <c r="D5830" s="527" t="n">
        <v>65.59</v>
      </c>
    </row>
    <row r="5831" customFormat="false" ht="15" hidden="false" customHeight="false" outlineLevel="0" collapsed="false">
      <c r="A5831" s="526" t="n">
        <v>96373</v>
      </c>
      <c r="B5831" s="526" t="s">
        <v>10256</v>
      </c>
      <c r="C5831" s="526" t="s">
        <v>120</v>
      </c>
      <c r="D5831" s="527" t="n">
        <v>10.84</v>
      </c>
    </row>
    <row r="5832" customFormat="false" ht="15" hidden="false" customHeight="false" outlineLevel="0" collapsed="false">
      <c r="A5832" s="526" t="n">
        <v>96374</v>
      </c>
      <c r="B5832" s="526" t="s">
        <v>10257</v>
      </c>
      <c r="C5832" s="526" t="s">
        <v>120</v>
      </c>
      <c r="D5832" s="527" t="n">
        <v>33.55</v>
      </c>
    </row>
    <row r="5833" customFormat="false" ht="15" hidden="false" customHeight="false" outlineLevel="0" collapsed="false">
      <c r="A5833" s="526" t="n">
        <v>102235</v>
      </c>
      <c r="B5833" s="526" t="s">
        <v>10258</v>
      </c>
      <c r="C5833" s="526" t="s">
        <v>114</v>
      </c>
      <c r="D5833" s="527" t="n">
        <v>285.7</v>
      </c>
    </row>
    <row r="5834" customFormat="false" ht="15" hidden="false" customHeight="false" outlineLevel="0" collapsed="false">
      <c r="A5834" s="526" t="n">
        <v>102253</v>
      </c>
      <c r="B5834" s="526" t="s">
        <v>10259</v>
      </c>
      <c r="C5834" s="526" t="s">
        <v>114</v>
      </c>
      <c r="D5834" s="527" t="n">
        <v>714.29</v>
      </c>
    </row>
    <row r="5835" customFormat="false" ht="15" hidden="false" customHeight="false" outlineLevel="0" collapsed="false">
      <c r="A5835" s="526" t="n">
        <v>102254</v>
      </c>
      <c r="B5835" s="526" t="s">
        <v>10260</v>
      </c>
      <c r="C5835" s="526" t="s">
        <v>114</v>
      </c>
      <c r="D5835" s="527" t="n">
        <v>591.69</v>
      </c>
    </row>
    <row r="5836" customFormat="false" ht="15" hidden="false" customHeight="false" outlineLevel="0" collapsed="false">
      <c r="A5836" s="526" t="n">
        <v>102255</v>
      </c>
      <c r="B5836" s="526" t="s">
        <v>10261</v>
      </c>
      <c r="C5836" s="526" t="s">
        <v>114</v>
      </c>
      <c r="D5836" s="527" t="n">
        <v>735.44</v>
      </c>
    </row>
    <row r="5837" customFormat="false" ht="15" hidden="false" customHeight="false" outlineLevel="0" collapsed="false">
      <c r="A5837" s="526" t="n">
        <v>102256</v>
      </c>
      <c r="B5837" s="526" t="s">
        <v>10262</v>
      </c>
      <c r="C5837" s="526" t="s">
        <v>114</v>
      </c>
      <c r="D5837" s="527" t="n">
        <v>618.68</v>
      </c>
    </row>
    <row r="5838" customFormat="false" ht="15" hidden="false" customHeight="false" outlineLevel="0" collapsed="false">
      <c r="A5838" s="526" t="n">
        <v>102257</v>
      </c>
      <c r="B5838" s="526" t="s">
        <v>10263</v>
      </c>
      <c r="C5838" s="526" t="s">
        <v>114</v>
      </c>
      <c r="D5838" s="527" t="n">
        <v>344.34</v>
      </c>
    </row>
    <row r="5839" customFormat="false" ht="15" hidden="false" customHeight="false" outlineLevel="0" collapsed="false">
      <c r="A5839" s="526" t="n">
        <v>102258</v>
      </c>
      <c r="B5839" s="526" t="s">
        <v>10264</v>
      </c>
      <c r="C5839" s="526" t="s">
        <v>114</v>
      </c>
      <c r="D5839" s="527" t="n">
        <v>376.31</v>
      </c>
    </row>
    <row r="5840" customFormat="false" ht="15" hidden="false" customHeight="false" outlineLevel="0" collapsed="false">
      <c r="A5840" s="526" t="n">
        <v>104718</v>
      </c>
      <c r="B5840" s="526" t="s">
        <v>10265</v>
      </c>
      <c r="C5840" s="526" t="s">
        <v>114</v>
      </c>
      <c r="D5840" s="527" t="n">
        <v>112.33</v>
      </c>
    </row>
    <row r="5841" customFormat="false" ht="15" hidden="false" customHeight="false" outlineLevel="0" collapsed="false">
      <c r="A5841" s="526" t="n">
        <v>104719</v>
      </c>
      <c r="B5841" s="526" t="s">
        <v>10266</v>
      </c>
      <c r="C5841" s="526" t="s">
        <v>114</v>
      </c>
      <c r="D5841" s="527" t="n">
        <v>163.71</v>
      </c>
    </row>
    <row r="5842" customFormat="false" ht="15" hidden="false" customHeight="false" outlineLevel="0" collapsed="false">
      <c r="A5842" s="526" t="n">
        <v>104720</v>
      </c>
      <c r="B5842" s="526" t="s">
        <v>10267</v>
      </c>
      <c r="C5842" s="526" t="s">
        <v>114</v>
      </c>
      <c r="D5842" s="527" t="n">
        <v>138.35</v>
      </c>
    </row>
    <row r="5843" customFormat="false" ht="15" hidden="false" customHeight="false" outlineLevel="0" collapsed="false">
      <c r="A5843" s="526" t="n">
        <v>104721</v>
      </c>
      <c r="B5843" s="526" t="s">
        <v>10268</v>
      </c>
      <c r="C5843" s="526" t="s">
        <v>114</v>
      </c>
      <c r="D5843" s="527" t="n">
        <v>189.73</v>
      </c>
    </row>
    <row r="5844" customFormat="false" ht="15" hidden="false" customHeight="false" outlineLevel="0" collapsed="false">
      <c r="A5844" s="526" t="n">
        <v>104722</v>
      </c>
      <c r="B5844" s="526" t="s">
        <v>10269</v>
      </c>
      <c r="C5844" s="526" t="s">
        <v>114</v>
      </c>
      <c r="D5844" s="527" t="n">
        <v>164.36</v>
      </c>
    </row>
    <row r="5845" customFormat="false" ht="15" hidden="false" customHeight="false" outlineLevel="0" collapsed="false">
      <c r="A5845" s="526" t="n">
        <v>104723</v>
      </c>
      <c r="B5845" s="526" t="s">
        <v>10270</v>
      </c>
      <c r="C5845" s="526" t="s">
        <v>114</v>
      </c>
      <c r="D5845" s="527" t="n">
        <v>215.74</v>
      </c>
    </row>
    <row r="5846" customFormat="false" ht="15" hidden="false" customHeight="false" outlineLevel="0" collapsed="false">
      <c r="A5846" s="526" t="n">
        <v>104724</v>
      </c>
      <c r="B5846" s="526" t="s">
        <v>10271</v>
      </c>
      <c r="C5846" s="526" t="s">
        <v>114</v>
      </c>
      <c r="D5846" s="527" t="n">
        <v>83.2</v>
      </c>
    </row>
    <row r="5847" customFormat="false" ht="15" hidden="false" customHeight="false" outlineLevel="0" collapsed="false">
      <c r="A5847" s="526" t="n">
        <v>101154</v>
      </c>
      <c r="B5847" s="526" t="s">
        <v>10272</v>
      </c>
      <c r="C5847" s="526" t="s">
        <v>114</v>
      </c>
      <c r="D5847" s="527" t="n">
        <v>128.95</v>
      </c>
    </row>
    <row r="5848" customFormat="false" ht="15" hidden="false" customHeight="false" outlineLevel="0" collapsed="false">
      <c r="A5848" s="526" t="n">
        <v>101155</v>
      </c>
      <c r="B5848" s="526" t="s">
        <v>10273</v>
      </c>
      <c r="C5848" s="526" t="s">
        <v>114</v>
      </c>
      <c r="D5848" s="527" t="n">
        <v>180.4</v>
      </c>
    </row>
    <row r="5849" customFormat="false" ht="15" hidden="false" customHeight="false" outlineLevel="0" collapsed="false">
      <c r="A5849" s="526" t="n">
        <v>101156</v>
      </c>
      <c r="B5849" s="526" t="s">
        <v>10274</v>
      </c>
      <c r="C5849" s="526" t="s">
        <v>114</v>
      </c>
      <c r="D5849" s="527" t="n">
        <v>264.25</v>
      </c>
    </row>
    <row r="5850" customFormat="false" ht="15" hidden="false" customHeight="false" outlineLevel="0" collapsed="false">
      <c r="A5850" s="526" t="n">
        <v>101814</v>
      </c>
      <c r="B5850" s="526" t="s">
        <v>10275</v>
      </c>
      <c r="C5850" s="526" t="s">
        <v>114</v>
      </c>
      <c r="D5850" s="527" t="n">
        <v>59.35</v>
      </c>
    </row>
    <row r="5851" customFormat="false" ht="15" hidden="false" customHeight="false" outlineLevel="0" collapsed="false">
      <c r="A5851" s="526" t="n">
        <v>101816</v>
      </c>
      <c r="B5851" s="526" t="s">
        <v>10276</v>
      </c>
      <c r="C5851" s="526" t="s">
        <v>114</v>
      </c>
      <c r="D5851" s="527" t="n">
        <v>82.32</v>
      </c>
    </row>
    <row r="5852" customFormat="false" ht="15" hidden="false" customHeight="false" outlineLevel="0" collapsed="false">
      <c r="A5852" s="526" t="n">
        <v>101817</v>
      </c>
      <c r="B5852" s="526" t="s">
        <v>10277</v>
      </c>
      <c r="C5852" s="526" t="s">
        <v>114</v>
      </c>
      <c r="D5852" s="527" t="n">
        <v>61.31</v>
      </c>
    </row>
    <row r="5853" customFormat="false" ht="15" hidden="false" customHeight="false" outlineLevel="0" collapsed="false">
      <c r="A5853" s="526" t="n">
        <v>101819</v>
      </c>
      <c r="B5853" s="526" t="s">
        <v>10278</v>
      </c>
      <c r="C5853" s="526" t="s">
        <v>114</v>
      </c>
      <c r="D5853" s="527" t="n">
        <v>74.16</v>
      </c>
    </row>
    <row r="5854" customFormat="false" ht="15" hidden="false" customHeight="false" outlineLevel="0" collapsed="false">
      <c r="A5854" s="526" t="n">
        <v>101820</v>
      </c>
      <c r="B5854" s="526" t="s">
        <v>10279</v>
      </c>
      <c r="C5854" s="526" t="s">
        <v>114</v>
      </c>
      <c r="D5854" s="527" t="n">
        <v>47.05</v>
      </c>
    </row>
    <row r="5855" customFormat="false" ht="15" hidden="false" customHeight="false" outlineLevel="0" collapsed="false">
      <c r="A5855" s="526" t="n">
        <v>101822</v>
      </c>
      <c r="B5855" s="526" t="s">
        <v>10280</v>
      </c>
      <c r="C5855" s="526" t="s">
        <v>128</v>
      </c>
      <c r="D5855" s="527" t="n">
        <v>109.42</v>
      </c>
    </row>
    <row r="5856" customFormat="false" ht="15" hidden="false" customHeight="false" outlineLevel="0" collapsed="false">
      <c r="A5856" s="526" t="n">
        <v>101823</v>
      </c>
      <c r="B5856" s="526" t="s">
        <v>10281</v>
      </c>
      <c r="C5856" s="526" t="s">
        <v>128</v>
      </c>
      <c r="D5856" s="527" t="n">
        <v>140.25</v>
      </c>
    </row>
    <row r="5857" customFormat="false" ht="15" hidden="false" customHeight="false" outlineLevel="0" collapsed="false">
      <c r="A5857" s="526" t="n">
        <v>101824</v>
      </c>
      <c r="B5857" s="526" t="s">
        <v>10282</v>
      </c>
      <c r="C5857" s="526" t="s">
        <v>128</v>
      </c>
      <c r="D5857" s="527" t="n">
        <v>168.95</v>
      </c>
    </row>
    <row r="5858" customFormat="false" ht="15" hidden="false" customHeight="false" outlineLevel="0" collapsed="false">
      <c r="A5858" s="526" t="n">
        <v>101825</v>
      </c>
      <c r="B5858" s="526" t="s">
        <v>10283</v>
      </c>
      <c r="C5858" s="526" t="s">
        <v>128</v>
      </c>
      <c r="D5858" s="527" t="n">
        <v>196.88</v>
      </c>
    </row>
    <row r="5859" customFormat="false" ht="15" hidden="false" customHeight="false" outlineLevel="0" collapsed="false">
      <c r="A5859" s="526" t="n">
        <v>101826</v>
      </c>
      <c r="B5859" s="526" t="s">
        <v>10284</v>
      </c>
      <c r="C5859" s="526" t="s">
        <v>128</v>
      </c>
      <c r="D5859" s="527" t="n">
        <v>224.44</v>
      </c>
    </row>
    <row r="5860" customFormat="false" ht="15" hidden="false" customHeight="false" outlineLevel="0" collapsed="false">
      <c r="A5860" s="526" t="n">
        <v>101827</v>
      </c>
      <c r="B5860" s="526" t="s">
        <v>10285</v>
      </c>
      <c r="C5860" s="526" t="s">
        <v>128</v>
      </c>
      <c r="D5860" s="527" t="n">
        <v>262.69</v>
      </c>
    </row>
    <row r="5861" customFormat="false" ht="15" hidden="false" customHeight="false" outlineLevel="0" collapsed="false">
      <c r="A5861" s="526" t="n">
        <v>101828</v>
      </c>
      <c r="B5861" s="526" t="s">
        <v>10286</v>
      </c>
      <c r="C5861" s="526" t="s">
        <v>128</v>
      </c>
      <c r="D5861" s="527" t="n">
        <v>237.15</v>
      </c>
    </row>
    <row r="5862" customFormat="false" ht="15" hidden="false" customHeight="false" outlineLevel="0" collapsed="false">
      <c r="A5862" s="526" t="n">
        <v>101829</v>
      </c>
      <c r="B5862" s="526" t="s">
        <v>10287</v>
      </c>
      <c r="C5862" s="526" t="s">
        <v>128</v>
      </c>
      <c r="D5862" s="527" t="n">
        <v>316.09</v>
      </c>
    </row>
    <row r="5863" customFormat="false" ht="15" hidden="false" customHeight="false" outlineLevel="0" collapsed="false">
      <c r="A5863" s="526" t="n">
        <v>101830</v>
      </c>
      <c r="B5863" s="526" t="s">
        <v>10288</v>
      </c>
      <c r="C5863" s="526" t="s">
        <v>128</v>
      </c>
      <c r="D5863" s="527" t="n">
        <v>340.95</v>
      </c>
    </row>
    <row r="5864" customFormat="false" ht="15" hidden="false" customHeight="false" outlineLevel="0" collapsed="false">
      <c r="A5864" s="526" t="n">
        <v>101831</v>
      </c>
      <c r="B5864" s="526" t="s">
        <v>10289</v>
      </c>
      <c r="C5864" s="526" t="s">
        <v>128</v>
      </c>
      <c r="D5864" s="527" t="n">
        <v>365.45</v>
      </c>
    </row>
    <row r="5865" customFormat="false" ht="15" hidden="false" customHeight="false" outlineLevel="0" collapsed="false">
      <c r="A5865" s="526" t="n">
        <v>101832</v>
      </c>
      <c r="B5865" s="526" t="s">
        <v>10290</v>
      </c>
      <c r="C5865" s="526" t="s">
        <v>128</v>
      </c>
      <c r="D5865" s="527" t="n">
        <v>291.57</v>
      </c>
    </row>
    <row r="5866" customFormat="false" ht="15" hidden="false" customHeight="false" outlineLevel="0" collapsed="false">
      <c r="A5866" s="526" t="n">
        <v>101833</v>
      </c>
      <c r="B5866" s="526" t="s">
        <v>10291</v>
      </c>
      <c r="C5866" s="526" t="s">
        <v>128</v>
      </c>
      <c r="D5866" s="527" t="n">
        <v>316.94</v>
      </c>
    </row>
    <row r="5867" customFormat="false" ht="15" hidden="false" customHeight="false" outlineLevel="0" collapsed="false">
      <c r="A5867" s="526" t="n">
        <v>101834</v>
      </c>
      <c r="B5867" s="526" t="s">
        <v>10292</v>
      </c>
      <c r="C5867" s="526" t="s">
        <v>128</v>
      </c>
      <c r="D5867" s="527" t="n">
        <v>341.95</v>
      </c>
    </row>
    <row r="5868" customFormat="false" ht="15" hidden="false" customHeight="false" outlineLevel="0" collapsed="false">
      <c r="A5868" s="526" t="n">
        <v>101835</v>
      </c>
      <c r="B5868" s="526" t="s">
        <v>10293</v>
      </c>
      <c r="C5868" s="526" t="s">
        <v>128</v>
      </c>
      <c r="D5868" s="527" t="n">
        <v>397.98</v>
      </c>
    </row>
    <row r="5869" customFormat="false" ht="15" hidden="false" customHeight="false" outlineLevel="0" collapsed="false">
      <c r="A5869" s="526" t="n">
        <v>101836</v>
      </c>
      <c r="B5869" s="526" t="s">
        <v>10294</v>
      </c>
      <c r="C5869" s="526" t="s">
        <v>128</v>
      </c>
      <c r="D5869" s="527" t="n">
        <v>25</v>
      </c>
    </row>
    <row r="5870" customFormat="false" ht="15" hidden="false" customHeight="false" outlineLevel="0" collapsed="false">
      <c r="A5870" s="526" t="n">
        <v>101837</v>
      </c>
      <c r="B5870" s="526" t="s">
        <v>10295</v>
      </c>
      <c r="C5870" s="526" t="s">
        <v>128</v>
      </c>
      <c r="D5870" s="527" t="n">
        <v>55.83</v>
      </c>
    </row>
    <row r="5871" customFormat="false" ht="15" hidden="false" customHeight="false" outlineLevel="0" collapsed="false">
      <c r="A5871" s="526" t="n">
        <v>101838</v>
      </c>
      <c r="B5871" s="526" t="s">
        <v>10296</v>
      </c>
      <c r="C5871" s="526" t="s">
        <v>128</v>
      </c>
      <c r="D5871" s="527" t="n">
        <v>84.53</v>
      </c>
    </row>
    <row r="5872" customFormat="false" ht="15" hidden="false" customHeight="false" outlineLevel="0" collapsed="false">
      <c r="A5872" s="526" t="n">
        <v>101839</v>
      </c>
      <c r="B5872" s="526" t="s">
        <v>10297</v>
      </c>
      <c r="C5872" s="526" t="s">
        <v>128</v>
      </c>
      <c r="D5872" s="527" t="n">
        <v>112.46</v>
      </c>
    </row>
    <row r="5873" customFormat="false" ht="15" hidden="false" customHeight="false" outlineLevel="0" collapsed="false">
      <c r="A5873" s="526" t="n">
        <v>101840</v>
      </c>
      <c r="B5873" s="526" t="s">
        <v>10298</v>
      </c>
      <c r="C5873" s="526" t="s">
        <v>128</v>
      </c>
      <c r="D5873" s="527" t="n">
        <v>183.06</v>
      </c>
    </row>
    <row r="5874" customFormat="false" ht="15" hidden="false" customHeight="false" outlineLevel="0" collapsed="false">
      <c r="A5874" s="526" t="n">
        <v>101841</v>
      </c>
      <c r="B5874" s="526" t="s">
        <v>10299</v>
      </c>
      <c r="C5874" s="526" t="s">
        <v>128</v>
      </c>
      <c r="D5874" s="527" t="n">
        <v>178.27</v>
      </c>
    </row>
    <row r="5875" customFormat="false" ht="15" hidden="false" customHeight="false" outlineLevel="0" collapsed="false">
      <c r="A5875" s="526" t="n">
        <v>101842</v>
      </c>
      <c r="B5875" s="526" t="s">
        <v>10300</v>
      </c>
      <c r="C5875" s="526" t="s">
        <v>128</v>
      </c>
      <c r="D5875" s="527" t="n">
        <v>152.73</v>
      </c>
    </row>
    <row r="5876" customFormat="false" ht="15" hidden="false" customHeight="false" outlineLevel="0" collapsed="false">
      <c r="A5876" s="526" t="n">
        <v>101843</v>
      </c>
      <c r="B5876" s="526" t="s">
        <v>10301</v>
      </c>
      <c r="C5876" s="526" t="s">
        <v>128</v>
      </c>
      <c r="D5876" s="527" t="n">
        <v>231.67</v>
      </c>
    </row>
    <row r="5877" customFormat="false" ht="15" hidden="false" customHeight="false" outlineLevel="0" collapsed="false">
      <c r="A5877" s="526" t="n">
        <v>101844</v>
      </c>
      <c r="B5877" s="526" t="s">
        <v>10302</v>
      </c>
      <c r="C5877" s="526" t="s">
        <v>128</v>
      </c>
      <c r="D5877" s="527" t="n">
        <v>256.53</v>
      </c>
    </row>
    <row r="5878" customFormat="false" ht="15" hidden="false" customHeight="false" outlineLevel="0" collapsed="false">
      <c r="A5878" s="526" t="n">
        <v>101845</v>
      </c>
      <c r="B5878" s="526" t="s">
        <v>10303</v>
      </c>
      <c r="C5878" s="526" t="s">
        <v>128</v>
      </c>
      <c r="D5878" s="527" t="n">
        <v>281.03</v>
      </c>
    </row>
    <row r="5879" customFormat="false" ht="15" hidden="false" customHeight="false" outlineLevel="0" collapsed="false">
      <c r="A5879" s="526" t="n">
        <v>101846</v>
      </c>
      <c r="B5879" s="526" t="s">
        <v>10304</v>
      </c>
      <c r="C5879" s="526" t="s">
        <v>128</v>
      </c>
      <c r="D5879" s="527" t="n">
        <v>207.15</v>
      </c>
    </row>
    <row r="5880" customFormat="false" ht="15" hidden="false" customHeight="false" outlineLevel="0" collapsed="false">
      <c r="A5880" s="526" t="n">
        <v>101847</v>
      </c>
      <c r="B5880" s="526" t="s">
        <v>10305</v>
      </c>
      <c r="C5880" s="526" t="s">
        <v>128</v>
      </c>
      <c r="D5880" s="527" t="n">
        <v>232.52</v>
      </c>
    </row>
    <row r="5881" customFormat="false" ht="15" hidden="false" customHeight="false" outlineLevel="0" collapsed="false">
      <c r="A5881" s="526" t="n">
        <v>101848</v>
      </c>
      <c r="B5881" s="526" t="s">
        <v>10306</v>
      </c>
      <c r="C5881" s="526" t="s">
        <v>128</v>
      </c>
      <c r="D5881" s="527" t="n">
        <v>257.53</v>
      </c>
    </row>
    <row r="5882" customFormat="false" ht="15" hidden="false" customHeight="false" outlineLevel="0" collapsed="false">
      <c r="A5882" s="526" t="n">
        <v>101849</v>
      </c>
      <c r="B5882" s="526" t="s">
        <v>10307</v>
      </c>
      <c r="C5882" s="526" t="s">
        <v>128</v>
      </c>
      <c r="D5882" s="527" t="n">
        <v>313.56</v>
      </c>
    </row>
    <row r="5883" customFormat="false" ht="15" hidden="false" customHeight="false" outlineLevel="0" collapsed="false">
      <c r="A5883" s="526" t="n">
        <v>101850</v>
      </c>
      <c r="B5883" s="526" t="s">
        <v>10308</v>
      </c>
      <c r="C5883" s="526" t="s">
        <v>114</v>
      </c>
      <c r="D5883" s="527" t="n">
        <v>71.47</v>
      </c>
    </row>
    <row r="5884" customFormat="false" ht="15" hidden="false" customHeight="false" outlineLevel="0" collapsed="false">
      <c r="A5884" s="526" t="n">
        <v>101852</v>
      </c>
      <c r="B5884" s="526" t="s">
        <v>10309</v>
      </c>
      <c r="C5884" s="526" t="s">
        <v>114</v>
      </c>
      <c r="D5884" s="527" t="n">
        <v>84.85</v>
      </c>
    </row>
    <row r="5885" customFormat="false" ht="15" hidden="false" customHeight="false" outlineLevel="0" collapsed="false">
      <c r="A5885" s="526" t="n">
        <v>101853</v>
      </c>
      <c r="B5885" s="526" t="s">
        <v>10310</v>
      </c>
      <c r="C5885" s="526" t="s">
        <v>114</v>
      </c>
      <c r="D5885" s="527" t="n">
        <v>67.44</v>
      </c>
    </row>
    <row r="5886" customFormat="false" ht="15" hidden="false" customHeight="false" outlineLevel="0" collapsed="false">
      <c r="A5886" s="526" t="n">
        <v>101855</v>
      </c>
      <c r="B5886" s="526" t="s">
        <v>10311</v>
      </c>
      <c r="C5886" s="526" t="s">
        <v>114</v>
      </c>
      <c r="D5886" s="527" t="n">
        <v>90.86</v>
      </c>
    </row>
    <row r="5887" customFormat="false" ht="15" hidden="false" customHeight="false" outlineLevel="0" collapsed="false">
      <c r="A5887" s="526" t="n">
        <v>101856</v>
      </c>
      <c r="B5887" s="526" t="s">
        <v>10312</v>
      </c>
      <c r="C5887" s="526" t="s">
        <v>114</v>
      </c>
      <c r="D5887" s="527" t="n">
        <v>32.81</v>
      </c>
    </row>
    <row r="5888" customFormat="false" ht="15" hidden="false" customHeight="false" outlineLevel="0" collapsed="false">
      <c r="A5888" s="526" t="n">
        <v>101857</v>
      </c>
      <c r="B5888" s="526" t="s">
        <v>10313</v>
      </c>
      <c r="C5888" s="526" t="s">
        <v>114</v>
      </c>
      <c r="D5888" s="527" t="n">
        <v>39.05</v>
      </c>
    </row>
    <row r="5889" customFormat="false" ht="15" hidden="false" customHeight="false" outlineLevel="0" collapsed="false">
      <c r="A5889" s="526" t="n">
        <v>101858</v>
      </c>
      <c r="B5889" s="526" t="s">
        <v>10314</v>
      </c>
      <c r="C5889" s="526" t="s">
        <v>114</v>
      </c>
      <c r="D5889" s="527" t="n">
        <v>33.34</v>
      </c>
    </row>
    <row r="5890" customFormat="false" ht="15" hidden="false" customHeight="false" outlineLevel="0" collapsed="false">
      <c r="A5890" s="526" t="n">
        <v>101859</v>
      </c>
      <c r="B5890" s="526" t="s">
        <v>10315</v>
      </c>
      <c r="C5890" s="526" t="s">
        <v>114</v>
      </c>
      <c r="D5890" s="527" t="n">
        <v>36.03</v>
      </c>
    </row>
    <row r="5891" customFormat="false" ht="15" hidden="false" customHeight="false" outlineLevel="0" collapsed="false">
      <c r="A5891" s="526" t="n">
        <v>101860</v>
      </c>
      <c r="B5891" s="526" t="s">
        <v>10316</v>
      </c>
      <c r="C5891" s="526" t="s">
        <v>114</v>
      </c>
      <c r="D5891" s="527" t="n">
        <v>40.25</v>
      </c>
    </row>
    <row r="5892" customFormat="false" ht="15" hidden="false" customHeight="false" outlineLevel="0" collapsed="false">
      <c r="A5892" s="526" t="n">
        <v>101861</v>
      </c>
      <c r="B5892" s="526" t="s">
        <v>10317</v>
      </c>
      <c r="C5892" s="526" t="s">
        <v>114</v>
      </c>
      <c r="D5892" s="527" t="n">
        <v>38.15</v>
      </c>
    </row>
    <row r="5893" customFormat="false" ht="15" hidden="false" customHeight="false" outlineLevel="0" collapsed="false">
      <c r="A5893" s="526" t="n">
        <v>101862</v>
      </c>
      <c r="B5893" s="526" t="s">
        <v>10318</v>
      </c>
      <c r="C5893" s="526" t="s">
        <v>114</v>
      </c>
      <c r="D5893" s="527" t="n">
        <v>40.87</v>
      </c>
    </row>
    <row r="5894" customFormat="false" ht="15" hidden="false" customHeight="false" outlineLevel="0" collapsed="false">
      <c r="A5894" s="526" t="n">
        <v>101863</v>
      </c>
      <c r="B5894" s="526" t="s">
        <v>10319</v>
      </c>
      <c r="C5894" s="526" t="s">
        <v>114</v>
      </c>
      <c r="D5894" s="527" t="n">
        <v>33.72</v>
      </c>
    </row>
    <row r="5895" customFormat="false" ht="15" hidden="false" customHeight="false" outlineLevel="0" collapsed="false">
      <c r="A5895" s="526" t="n">
        <v>101864</v>
      </c>
      <c r="B5895" s="526" t="s">
        <v>10320</v>
      </c>
      <c r="C5895" s="526" t="s">
        <v>114</v>
      </c>
      <c r="D5895" s="527" t="n">
        <v>37.94</v>
      </c>
    </row>
    <row r="5896" customFormat="false" ht="15" hidden="false" customHeight="false" outlineLevel="0" collapsed="false">
      <c r="A5896" s="526" t="n">
        <v>101865</v>
      </c>
      <c r="B5896" s="526" t="s">
        <v>10321</v>
      </c>
      <c r="C5896" s="526" t="s">
        <v>114</v>
      </c>
      <c r="D5896" s="527" t="n">
        <v>42.16</v>
      </c>
    </row>
    <row r="5897" customFormat="false" ht="15" hidden="false" customHeight="false" outlineLevel="0" collapsed="false">
      <c r="A5897" s="526" t="n">
        <v>101866</v>
      </c>
      <c r="B5897" s="526" t="s">
        <v>10322</v>
      </c>
      <c r="C5897" s="526" t="s">
        <v>114</v>
      </c>
      <c r="D5897" s="527" t="n">
        <v>38.36</v>
      </c>
    </row>
    <row r="5898" customFormat="false" ht="15" hidden="false" customHeight="false" outlineLevel="0" collapsed="false">
      <c r="A5898" s="526" t="n">
        <v>101867</v>
      </c>
      <c r="B5898" s="526" t="s">
        <v>10323</v>
      </c>
      <c r="C5898" s="526" t="s">
        <v>114</v>
      </c>
      <c r="D5898" s="527" t="n">
        <v>42.58</v>
      </c>
    </row>
    <row r="5899" customFormat="false" ht="15" hidden="false" customHeight="false" outlineLevel="0" collapsed="false">
      <c r="A5899" s="526" t="n">
        <v>101868</v>
      </c>
      <c r="B5899" s="526" t="s">
        <v>10324</v>
      </c>
      <c r="C5899" s="526" t="s">
        <v>114</v>
      </c>
      <c r="D5899" s="527" t="n">
        <v>35.41</v>
      </c>
    </row>
    <row r="5900" customFormat="false" ht="15" hidden="false" customHeight="false" outlineLevel="0" collapsed="false">
      <c r="A5900" s="526" t="n">
        <v>101869</v>
      </c>
      <c r="B5900" s="526" t="s">
        <v>10325</v>
      </c>
      <c r="C5900" s="526" t="s">
        <v>114</v>
      </c>
      <c r="D5900" s="527" t="n">
        <v>39.64</v>
      </c>
    </row>
    <row r="5901" customFormat="false" ht="15" hidden="false" customHeight="false" outlineLevel="0" collapsed="false">
      <c r="A5901" s="526" t="n">
        <v>101870</v>
      </c>
      <c r="B5901" s="526" t="s">
        <v>10326</v>
      </c>
      <c r="C5901" s="526" t="s">
        <v>114</v>
      </c>
      <c r="D5901" s="527" t="n">
        <v>43.85</v>
      </c>
    </row>
    <row r="5902" customFormat="false" ht="15" hidden="false" customHeight="false" outlineLevel="0" collapsed="false">
      <c r="A5902" s="526" t="n">
        <v>102098</v>
      </c>
      <c r="B5902" s="526" t="s">
        <v>10327</v>
      </c>
      <c r="C5902" s="526" t="s">
        <v>128</v>
      </c>
      <c r="D5902" s="528" t="n">
        <v>2112.5</v>
      </c>
    </row>
    <row r="5903" customFormat="false" ht="15" hidden="false" customHeight="false" outlineLevel="0" collapsed="false">
      <c r="A5903" s="526" t="n">
        <v>102988</v>
      </c>
      <c r="B5903" s="526" t="s">
        <v>10328</v>
      </c>
      <c r="C5903" s="526" t="s">
        <v>114</v>
      </c>
      <c r="D5903" s="527" t="n">
        <v>59.92</v>
      </c>
    </row>
    <row r="5904" customFormat="false" ht="15" hidden="false" customHeight="false" outlineLevel="0" collapsed="false">
      <c r="A5904" s="526" t="n">
        <v>100576</v>
      </c>
      <c r="B5904" s="526" t="s">
        <v>10329</v>
      </c>
      <c r="C5904" s="526" t="s">
        <v>114</v>
      </c>
      <c r="D5904" s="527" t="n">
        <v>2.44</v>
      </c>
    </row>
    <row r="5905" customFormat="false" ht="15" hidden="false" customHeight="false" outlineLevel="0" collapsed="false">
      <c r="A5905" s="526" t="n">
        <v>100577</v>
      </c>
      <c r="B5905" s="526" t="s">
        <v>10330</v>
      </c>
      <c r="C5905" s="526" t="s">
        <v>114</v>
      </c>
      <c r="D5905" s="527" t="n">
        <v>1.19</v>
      </c>
    </row>
    <row r="5906" customFormat="false" ht="15" hidden="false" customHeight="false" outlineLevel="0" collapsed="false">
      <c r="A5906" s="526" t="n">
        <v>96388</v>
      </c>
      <c r="B5906" s="526" t="s">
        <v>10331</v>
      </c>
      <c r="C5906" s="526" t="s">
        <v>128</v>
      </c>
      <c r="D5906" s="527" t="n">
        <v>11.88</v>
      </c>
    </row>
    <row r="5907" customFormat="false" ht="15" hidden="false" customHeight="false" outlineLevel="0" collapsed="false">
      <c r="A5907" s="526" t="n">
        <v>96389</v>
      </c>
      <c r="B5907" s="526" t="s">
        <v>10332</v>
      </c>
      <c r="C5907" s="526" t="s">
        <v>128</v>
      </c>
      <c r="D5907" s="527" t="n">
        <v>47.3</v>
      </c>
    </row>
    <row r="5908" customFormat="false" ht="15" hidden="false" customHeight="false" outlineLevel="0" collapsed="false">
      <c r="A5908" s="526" t="n">
        <v>96390</v>
      </c>
      <c r="B5908" s="526" t="s">
        <v>10333</v>
      </c>
      <c r="C5908" s="526" t="s">
        <v>128</v>
      </c>
      <c r="D5908" s="527" t="n">
        <v>74.31</v>
      </c>
    </row>
    <row r="5909" customFormat="false" ht="15" hidden="false" customHeight="false" outlineLevel="0" collapsed="false">
      <c r="A5909" s="526" t="n">
        <v>96391</v>
      </c>
      <c r="B5909" s="526" t="s">
        <v>10334</v>
      </c>
      <c r="C5909" s="526" t="s">
        <v>128</v>
      </c>
      <c r="D5909" s="527" t="n">
        <v>102.96</v>
      </c>
    </row>
    <row r="5910" customFormat="false" ht="15" hidden="false" customHeight="false" outlineLevel="0" collapsed="false">
      <c r="A5910" s="526" t="n">
        <v>96392</v>
      </c>
      <c r="B5910" s="526" t="s">
        <v>10335</v>
      </c>
      <c r="C5910" s="526" t="s">
        <v>128</v>
      </c>
      <c r="D5910" s="527" t="n">
        <v>130.52</v>
      </c>
    </row>
    <row r="5911" customFormat="false" ht="15" hidden="false" customHeight="false" outlineLevel="0" collapsed="false">
      <c r="A5911" s="526" t="n">
        <v>96396</v>
      </c>
      <c r="B5911" s="526" t="s">
        <v>10336</v>
      </c>
      <c r="C5911" s="526" t="s">
        <v>128</v>
      </c>
      <c r="D5911" s="527" t="n">
        <v>301.79</v>
      </c>
    </row>
    <row r="5912" customFormat="false" ht="15" hidden="false" customHeight="false" outlineLevel="0" collapsed="false">
      <c r="A5912" s="526" t="n">
        <v>96397</v>
      </c>
      <c r="B5912" s="526" t="s">
        <v>10337</v>
      </c>
      <c r="C5912" s="526" t="s">
        <v>128</v>
      </c>
      <c r="D5912" s="527" t="n">
        <v>353.89</v>
      </c>
    </row>
    <row r="5913" customFormat="false" ht="15" hidden="false" customHeight="false" outlineLevel="0" collapsed="false">
      <c r="A5913" s="526" t="n">
        <v>96398</v>
      </c>
      <c r="B5913" s="526" t="s">
        <v>10338</v>
      </c>
      <c r="C5913" s="526" t="s">
        <v>128</v>
      </c>
      <c r="D5913" s="527" t="n">
        <v>426.37</v>
      </c>
    </row>
    <row r="5914" customFormat="false" ht="15" hidden="false" customHeight="false" outlineLevel="0" collapsed="false">
      <c r="A5914" s="526" t="n">
        <v>96399</v>
      </c>
      <c r="B5914" s="526" t="s">
        <v>10339</v>
      </c>
      <c r="C5914" s="526" t="s">
        <v>128</v>
      </c>
      <c r="D5914" s="527" t="n">
        <v>206.25</v>
      </c>
    </row>
    <row r="5915" customFormat="false" ht="15" hidden="false" customHeight="false" outlineLevel="0" collapsed="false">
      <c r="A5915" s="526" t="n">
        <v>96400</v>
      </c>
      <c r="B5915" s="526" t="s">
        <v>10340</v>
      </c>
      <c r="C5915" s="526" t="s">
        <v>128</v>
      </c>
      <c r="D5915" s="527" t="n">
        <v>266.19</v>
      </c>
    </row>
    <row r="5916" customFormat="false" ht="15" hidden="false" customHeight="false" outlineLevel="0" collapsed="false">
      <c r="A5916" s="526" t="n">
        <v>100564</v>
      </c>
      <c r="B5916" s="526" t="s">
        <v>10341</v>
      </c>
      <c r="C5916" s="526" t="s">
        <v>128</v>
      </c>
      <c r="D5916" s="527" t="n">
        <v>175.55</v>
      </c>
    </row>
    <row r="5917" customFormat="false" ht="15" hidden="false" customHeight="false" outlineLevel="0" collapsed="false">
      <c r="A5917" s="526" t="n">
        <v>100565</v>
      </c>
      <c r="B5917" s="526" t="s">
        <v>10342</v>
      </c>
      <c r="C5917" s="526" t="s">
        <v>128</v>
      </c>
      <c r="D5917" s="527" t="n">
        <v>150.1</v>
      </c>
    </row>
    <row r="5918" customFormat="false" ht="15" hidden="false" customHeight="false" outlineLevel="0" collapsed="false">
      <c r="A5918" s="526" t="n">
        <v>100566</v>
      </c>
      <c r="B5918" s="526" t="s">
        <v>10343</v>
      </c>
      <c r="C5918" s="526" t="s">
        <v>128</v>
      </c>
      <c r="D5918" s="527" t="n">
        <v>228.95</v>
      </c>
    </row>
    <row r="5919" customFormat="false" ht="15" hidden="false" customHeight="false" outlineLevel="0" collapsed="false">
      <c r="A5919" s="526" t="n">
        <v>100567</v>
      </c>
      <c r="B5919" s="526" t="s">
        <v>10344</v>
      </c>
      <c r="C5919" s="526" t="s">
        <v>128</v>
      </c>
      <c r="D5919" s="527" t="n">
        <v>253.91</v>
      </c>
    </row>
    <row r="5920" customFormat="false" ht="15" hidden="false" customHeight="false" outlineLevel="0" collapsed="false">
      <c r="A5920" s="526" t="n">
        <v>100568</v>
      </c>
      <c r="B5920" s="526" t="s">
        <v>10345</v>
      </c>
      <c r="C5920" s="526" t="s">
        <v>128</v>
      </c>
      <c r="D5920" s="527" t="n">
        <v>278.31</v>
      </c>
    </row>
    <row r="5921" customFormat="false" ht="15" hidden="false" customHeight="false" outlineLevel="0" collapsed="false">
      <c r="A5921" s="526" t="n">
        <v>100569</v>
      </c>
      <c r="B5921" s="526" t="s">
        <v>10346</v>
      </c>
      <c r="C5921" s="526" t="s">
        <v>128</v>
      </c>
      <c r="D5921" s="527" t="n">
        <v>204.43</v>
      </c>
    </row>
    <row r="5922" customFormat="false" ht="15" hidden="false" customHeight="false" outlineLevel="0" collapsed="false">
      <c r="A5922" s="526" t="n">
        <v>100570</v>
      </c>
      <c r="B5922" s="526" t="s">
        <v>10347</v>
      </c>
      <c r="C5922" s="526" t="s">
        <v>128</v>
      </c>
      <c r="D5922" s="527" t="n">
        <v>232.03</v>
      </c>
    </row>
    <row r="5923" customFormat="false" ht="15" hidden="false" customHeight="false" outlineLevel="0" collapsed="false">
      <c r="A5923" s="526" t="n">
        <v>100571</v>
      </c>
      <c r="B5923" s="526" t="s">
        <v>10348</v>
      </c>
      <c r="C5923" s="526" t="s">
        <v>128</v>
      </c>
      <c r="D5923" s="527" t="n">
        <v>254.91</v>
      </c>
    </row>
    <row r="5924" customFormat="false" ht="15" hidden="false" customHeight="false" outlineLevel="0" collapsed="false">
      <c r="A5924" s="526" t="n">
        <v>100572</v>
      </c>
      <c r="B5924" s="526" t="s">
        <v>10349</v>
      </c>
      <c r="C5924" s="526" t="s">
        <v>128</v>
      </c>
      <c r="D5924" s="527" t="n">
        <v>180.22</v>
      </c>
    </row>
    <row r="5925" customFormat="false" ht="15" hidden="false" customHeight="false" outlineLevel="0" collapsed="false">
      <c r="A5925" s="526" t="n">
        <v>100573</v>
      </c>
      <c r="B5925" s="526" t="s">
        <v>10350</v>
      </c>
      <c r="C5925" s="526" t="s">
        <v>128</v>
      </c>
      <c r="D5925" s="527" t="n">
        <v>154.77</v>
      </c>
    </row>
    <row r="5926" customFormat="false" ht="15" hidden="false" customHeight="false" outlineLevel="0" collapsed="false">
      <c r="A5926" s="526" t="n">
        <v>100574</v>
      </c>
      <c r="B5926" s="526" t="s">
        <v>10351</v>
      </c>
      <c r="C5926" s="526" t="s">
        <v>128</v>
      </c>
      <c r="D5926" s="527" t="n">
        <v>1.36</v>
      </c>
    </row>
    <row r="5927" customFormat="false" ht="15" hidden="false" customHeight="false" outlineLevel="0" collapsed="false">
      <c r="A5927" s="526" t="n">
        <v>100575</v>
      </c>
      <c r="B5927" s="526" t="s">
        <v>10352</v>
      </c>
      <c r="C5927" s="526" t="s">
        <v>114</v>
      </c>
      <c r="D5927" s="527" t="n">
        <v>0.13</v>
      </c>
    </row>
    <row r="5928" customFormat="false" ht="15" hidden="false" customHeight="false" outlineLevel="0" collapsed="false">
      <c r="A5928" s="526" t="n">
        <v>101767</v>
      </c>
      <c r="B5928" s="526" t="s">
        <v>10353</v>
      </c>
      <c r="C5928" s="526" t="s">
        <v>128</v>
      </c>
      <c r="D5928" s="527" t="n">
        <v>26.97</v>
      </c>
    </row>
    <row r="5929" customFormat="false" ht="15" hidden="false" customHeight="false" outlineLevel="0" collapsed="false">
      <c r="A5929" s="526" t="n">
        <v>101768</v>
      </c>
      <c r="B5929" s="526" t="s">
        <v>2087</v>
      </c>
      <c r="C5929" s="526" t="s">
        <v>128</v>
      </c>
      <c r="D5929" s="527" t="n">
        <v>41.42</v>
      </c>
    </row>
    <row r="5930" customFormat="false" ht="15" hidden="false" customHeight="false" outlineLevel="0" collapsed="false">
      <c r="A5930" s="526" t="n">
        <v>92391</v>
      </c>
      <c r="B5930" s="526" t="s">
        <v>10354</v>
      </c>
      <c r="C5930" s="526" t="s">
        <v>114</v>
      </c>
      <c r="D5930" s="527" t="n">
        <v>83.53</v>
      </c>
    </row>
    <row r="5931" customFormat="false" ht="15" hidden="false" customHeight="false" outlineLevel="0" collapsed="false">
      <c r="A5931" s="526" t="n">
        <v>92392</v>
      </c>
      <c r="B5931" s="526" t="s">
        <v>10355</v>
      </c>
      <c r="C5931" s="526" t="s">
        <v>114</v>
      </c>
      <c r="D5931" s="527" t="n">
        <v>168.36</v>
      </c>
    </row>
    <row r="5932" customFormat="false" ht="15" hidden="false" customHeight="false" outlineLevel="0" collapsed="false">
      <c r="A5932" s="526" t="n">
        <v>92393</v>
      </c>
      <c r="B5932" s="526" t="s">
        <v>10356</v>
      </c>
      <c r="C5932" s="526" t="s">
        <v>114</v>
      </c>
      <c r="D5932" s="527" t="n">
        <v>82.39</v>
      </c>
    </row>
    <row r="5933" customFormat="false" ht="15" hidden="false" customHeight="false" outlineLevel="0" collapsed="false">
      <c r="A5933" s="526" t="n">
        <v>92394</v>
      </c>
      <c r="B5933" s="526" t="s">
        <v>10357</v>
      </c>
      <c r="C5933" s="526" t="s">
        <v>114</v>
      </c>
      <c r="D5933" s="527" t="n">
        <v>101.07</v>
      </c>
    </row>
    <row r="5934" customFormat="false" ht="15" hidden="false" customHeight="false" outlineLevel="0" collapsed="false">
      <c r="A5934" s="526" t="n">
        <v>92395</v>
      </c>
      <c r="B5934" s="526" t="s">
        <v>10358</v>
      </c>
      <c r="C5934" s="526" t="s">
        <v>114</v>
      </c>
      <c r="D5934" s="527" t="n">
        <v>120.04</v>
      </c>
    </row>
    <row r="5935" customFormat="false" ht="15" hidden="false" customHeight="false" outlineLevel="0" collapsed="false">
      <c r="A5935" s="526" t="n">
        <v>92396</v>
      </c>
      <c r="B5935" s="526" t="s">
        <v>10359</v>
      </c>
      <c r="C5935" s="526" t="s">
        <v>114</v>
      </c>
      <c r="D5935" s="527" t="n">
        <v>95.9</v>
      </c>
    </row>
    <row r="5936" customFormat="false" ht="15" hidden="false" customHeight="false" outlineLevel="0" collapsed="false">
      <c r="A5936" s="526" t="n">
        <v>92397</v>
      </c>
      <c r="B5936" s="526" t="s">
        <v>10360</v>
      </c>
      <c r="C5936" s="526" t="s">
        <v>114</v>
      </c>
      <c r="D5936" s="527" t="n">
        <v>86.05</v>
      </c>
    </row>
    <row r="5937" customFormat="false" ht="15" hidden="false" customHeight="false" outlineLevel="0" collapsed="false">
      <c r="A5937" s="526" t="n">
        <v>92398</v>
      </c>
      <c r="B5937" s="526" t="s">
        <v>10361</v>
      </c>
      <c r="C5937" s="526" t="s">
        <v>114</v>
      </c>
      <c r="D5937" s="527" t="n">
        <v>105.62</v>
      </c>
    </row>
    <row r="5938" customFormat="false" ht="15" hidden="false" customHeight="false" outlineLevel="0" collapsed="false">
      <c r="A5938" s="526" t="n">
        <v>92400</v>
      </c>
      <c r="B5938" s="526" t="s">
        <v>10362</v>
      </c>
      <c r="C5938" s="526" t="s">
        <v>114</v>
      </c>
      <c r="D5938" s="527" t="n">
        <v>122.83</v>
      </c>
    </row>
    <row r="5939" customFormat="false" ht="15" hidden="false" customHeight="false" outlineLevel="0" collapsed="false">
      <c r="A5939" s="526" t="n">
        <v>92402</v>
      </c>
      <c r="B5939" s="526" t="s">
        <v>10363</v>
      </c>
      <c r="C5939" s="526" t="s">
        <v>114</v>
      </c>
      <c r="D5939" s="527" t="n">
        <v>93.98</v>
      </c>
    </row>
    <row r="5940" customFormat="false" ht="15" hidden="false" customHeight="false" outlineLevel="0" collapsed="false">
      <c r="A5940" s="526" t="n">
        <v>92403</v>
      </c>
      <c r="B5940" s="526" t="s">
        <v>10364</v>
      </c>
      <c r="C5940" s="526" t="s">
        <v>114</v>
      </c>
      <c r="D5940" s="527" t="n">
        <v>83.77</v>
      </c>
    </row>
    <row r="5941" customFormat="false" ht="15" hidden="false" customHeight="false" outlineLevel="0" collapsed="false">
      <c r="A5941" s="526" t="n">
        <v>92404</v>
      </c>
      <c r="B5941" s="526" t="s">
        <v>10365</v>
      </c>
      <c r="C5941" s="526" t="s">
        <v>114</v>
      </c>
      <c r="D5941" s="527" t="n">
        <v>103.34</v>
      </c>
    </row>
    <row r="5942" customFormat="false" ht="15" hidden="false" customHeight="false" outlineLevel="0" collapsed="false">
      <c r="A5942" s="526" t="n">
        <v>92406</v>
      </c>
      <c r="B5942" s="526" t="s">
        <v>10366</v>
      </c>
      <c r="C5942" s="526" t="s">
        <v>114</v>
      </c>
      <c r="D5942" s="527" t="n">
        <v>122.64</v>
      </c>
    </row>
    <row r="5943" customFormat="false" ht="15" hidden="false" customHeight="false" outlineLevel="0" collapsed="false">
      <c r="A5943" s="526" t="n">
        <v>93679</v>
      </c>
      <c r="B5943" s="526" t="s">
        <v>10367</v>
      </c>
      <c r="C5943" s="526" t="s">
        <v>114</v>
      </c>
      <c r="D5943" s="527" t="n">
        <v>106.24</v>
      </c>
    </row>
    <row r="5944" customFormat="false" ht="15" hidden="false" customHeight="false" outlineLevel="0" collapsed="false">
      <c r="A5944" s="526" t="n">
        <v>93680</v>
      </c>
      <c r="B5944" s="526" t="s">
        <v>10368</v>
      </c>
      <c r="C5944" s="526" t="s">
        <v>114</v>
      </c>
      <c r="D5944" s="527" t="n">
        <v>96.14</v>
      </c>
    </row>
    <row r="5945" customFormat="false" ht="15" hidden="false" customHeight="false" outlineLevel="0" collapsed="false">
      <c r="A5945" s="526" t="n">
        <v>93681</v>
      </c>
      <c r="B5945" s="526" t="s">
        <v>10369</v>
      </c>
      <c r="C5945" s="526" t="s">
        <v>114</v>
      </c>
      <c r="D5945" s="527" t="n">
        <v>113.7</v>
      </c>
    </row>
    <row r="5946" customFormat="false" ht="15" hidden="false" customHeight="false" outlineLevel="0" collapsed="false">
      <c r="A5946" s="526" t="n">
        <v>97104</v>
      </c>
      <c r="B5946" s="526" t="s">
        <v>10370</v>
      </c>
      <c r="C5946" s="526" t="s">
        <v>114</v>
      </c>
      <c r="D5946" s="527" t="n">
        <v>126.47</v>
      </c>
    </row>
    <row r="5947" customFormat="false" ht="15" hidden="false" customHeight="false" outlineLevel="0" collapsed="false">
      <c r="A5947" s="526" t="n">
        <v>97105</v>
      </c>
      <c r="B5947" s="526" t="s">
        <v>10371</v>
      </c>
      <c r="C5947" s="526" t="s">
        <v>114</v>
      </c>
      <c r="D5947" s="527" t="n">
        <v>142.71</v>
      </c>
    </row>
    <row r="5948" customFormat="false" ht="15" hidden="false" customHeight="false" outlineLevel="0" collapsed="false">
      <c r="A5948" s="526" t="n">
        <v>97106</v>
      </c>
      <c r="B5948" s="526" t="s">
        <v>10372</v>
      </c>
      <c r="C5948" s="526" t="s">
        <v>114</v>
      </c>
      <c r="D5948" s="527" t="n">
        <v>158.07</v>
      </c>
    </row>
    <row r="5949" customFormat="false" ht="15" hidden="false" customHeight="false" outlineLevel="0" collapsed="false">
      <c r="A5949" s="526" t="n">
        <v>97107</v>
      </c>
      <c r="B5949" s="526" t="s">
        <v>10373</v>
      </c>
      <c r="C5949" s="526" t="s">
        <v>114</v>
      </c>
      <c r="D5949" s="527" t="n">
        <v>180.88</v>
      </c>
    </row>
    <row r="5950" customFormat="false" ht="15" hidden="false" customHeight="false" outlineLevel="0" collapsed="false">
      <c r="A5950" s="526" t="n">
        <v>97108</v>
      </c>
      <c r="B5950" s="526" t="s">
        <v>10374</v>
      </c>
      <c r="C5950" s="526" t="s">
        <v>114</v>
      </c>
      <c r="D5950" s="527" t="n">
        <v>207.59</v>
      </c>
    </row>
    <row r="5951" customFormat="false" ht="15" hidden="false" customHeight="false" outlineLevel="0" collapsed="false">
      <c r="A5951" s="526" t="n">
        <v>97109</v>
      </c>
      <c r="B5951" s="526" t="s">
        <v>10375</v>
      </c>
      <c r="C5951" s="526" t="s">
        <v>114</v>
      </c>
      <c r="D5951" s="527" t="n">
        <v>229.61</v>
      </c>
    </row>
    <row r="5952" customFormat="false" ht="15" hidden="false" customHeight="false" outlineLevel="0" collapsed="false">
      <c r="A5952" s="526" t="n">
        <v>97111</v>
      </c>
      <c r="B5952" s="526" t="s">
        <v>10376</v>
      </c>
      <c r="C5952" s="526" t="s">
        <v>114</v>
      </c>
      <c r="D5952" s="527" t="n">
        <v>226.14</v>
      </c>
    </row>
    <row r="5953" customFormat="false" ht="15" hidden="false" customHeight="false" outlineLevel="0" collapsed="false">
      <c r="A5953" s="526" t="n">
        <v>97112</v>
      </c>
      <c r="B5953" s="526" t="s">
        <v>10377</v>
      </c>
      <c r="C5953" s="526" t="s">
        <v>114</v>
      </c>
      <c r="D5953" s="527" t="n">
        <v>201.53</v>
      </c>
    </row>
    <row r="5954" customFormat="false" ht="15" hidden="false" customHeight="false" outlineLevel="0" collapsed="false">
      <c r="A5954" s="526" t="n">
        <v>97113</v>
      </c>
      <c r="B5954" s="526" t="s">
        <v>252</v>
      </c>
      <c r="C5954" s="526" t="s">
        <v>114</v>
      </c>
      <c r="D5954" s="527" t="n">
        <v>2.62</v>
      </c>
    </row>
    <row r="5955" customFormat="false" ht="15" hidden="false" customHeight="false" outlineLevel="0" collapsed="false">
      <c r="A5955" s="526" t="n">
        <v>97114</v>
      </c>
      <c r="B5955" s="526" t="s">
        <v>10378</v>
      </c>
      <c r="C5955" s="526" t="s">
        <v>120</v>
      </c>
      <c r="D5955" s="527" t="n">
        <v>0.36</v>
      </c>
    </row>
    <row r="5956" customFormat="false" ht="15" hidden="false" customHeight="false" outlineLevel="0" collapsed="false">
      <c r="A5956" s="526" t="n">
        <v>97115</v>
      </c>
      <c r="B5956" s="526" t="s">
        <v>10379</v>
      </c>
      <c r="C5956" s="526" t="s">
        <v>116</v>
      </c>
      <c r="D5956" s="527" t="n">
        <v>57.53</v>
      </c>
    </row>
    <row r="5957" customFormat="false" ht="15" hidden="false" customHeight="false" outlineLevel="0" collapsed="false">
      <c r="A5957" s="526" t="n">
        <v>97116</v>
      </c>
      <c r="B5957" s="526" t="s">
        <v>10380</v>
      </c>
      <c r="C5957" s="526" t="s">
        <v>116</v>
      </c>
      <c r="D5957" s="527" t="n">
        <v>22.92</v>
      </c>
    </row>
    <row r="5958" customFormat="false" ht="15" hidden="false" customHeight="false" outlineLevel="0" collapsed="false">
      <c r="A5958" s="526" t="n">
        <v>97117</v>
      </c>
      <c r="B5958" s="526" t="s">
        <v>10381</v>
      </c>
      <c r="C5958" s="526" t="s">
        <v>116</v>
      </c>
      <c r="D5958" s="527" t="n">
        <v>20.8</v>
      </c>
    </row>
    <row r="5959" customFormat="false" ht="15" hidden="false" customHeight="false" outlineLevel="0" collapsed="false">
      <c r="A5959" s="526" t="n">
        <v>97118</v>
      </c>
      <c r="B5959" s="526" t="s">
        <v>10382</v>
      </c>
      <c r="C5959" s="526" t="s">
        <v>116</v>
      </c>
      <c r="D5959" s="527" t="n">
        <v>17.66</v>
      </c>
    </row>
    <row r="5960" customFormat="false" ht="15" hidden="false" customHeight="false" outlineLevel="0" collapsed="false">
      <c r="A5960" s="526" t="n">
        <v>97119</v>
      </c>
      <c r="B5960" s="526" t="s">
        <v>10383</v>
      </c>
      <c r="C5960" s="526" t="s">
        <v>116</v>
      </c>
      <c r="D5960" s="527" t="n">
        <v>16.33</v>
      </c>
    </row>
    <row r="5961" customFormat="false" ht="15" hidden="false" customHeight="false" outlineLevel="0" collapsed="false">
      <c r="A5961" s="526" t="n">
        <v>97120</v>
      </c>
      <c r="B5961" s="526" t="s">
        <v>10384</v>
      </c>
      <c r="C5961" s="526" t="s">
        <v>116</v>
      </c>
      <c r="D5961" s="527" t="n">
        <v>10.87</v>
      </c>
    </row>
    <row r="5962" customFormat="false" ht="15" hidden="false" customHeight="false" outlineLevel="0" collapsed="false">
      <c r="A5962" s="526" t="n">
        <v>101167</v>
      </c>
      <c r="B5962" s="526" t="s">
        <v>10385</v>
      </c>
      <c r="C5962" s="526" t="s">
        <v>114</v>
      </c>
      <c r="D5962" s="527" t="n">
        <v>349.33</v>
      </c>
    </row>
    <row r="5963" customFormat="false" ht="15" hidden="false" customHeight="false" outlineLevel="0" collapsed="false">
      <c r="A5963" s="526" t="n">
        <v>101169</v>
      </c>
      <c r="B5963" s="526" t="s">
        <v>10386</v>
      </c>
      <c r="C5963" s="526" t="s">
        <v>114</v>
      </c>
      <c r="D5963" s="527" t="n">
        <v>362.77</v>
      </c>
    </row>
    <row r="5964" customFormat="false" ht="15" hidden="false" customHeight="false" outlineLevel="0" collapsed="false">
      <c r="A5964" s="526" t="n">
        <v>101170</v>
      </c>
      <c r="B5964" s="526" t="s">
        <v>10387</v>
      </c>
      <c r="C5964" s="526" t="s">
        <v>114</v>
      </c>
      <c r="D5964" s="527" t="n">
        <v>72.5</v>
      </c>
    </row>
    <row r="5965" customFormat="false" ht="15" hidden="false" customHeight="false" outlineLevel="0" collapsed="false">
      <c r="A5965" s="526" t="n">
        <v>101172</v>
      </c>
      <c r="B5965" s="526" t="s">
        <v>10388</v>
      </c>
      <c r="C5965" s="526" t="s">
        <v>114</v>
      </c>
      <c r="D5965" s="527" t="n">
        <v>96.07</v>
      </c>
    </row>
    <row r="5966" customFormat="false" ht="15" hidden="false" customHeight="false" outlineLevel="0" collapsed="false">
      <c r="A5966" s="526" t="n">
        <v>103904</v>
      </c>
      <c r="B5966" s="526" t="s">
        <v>10389</v>
      </c>
      <c r="C5966" s="526" t="s">
        <v>114</v>
      </c>
      <c r="D5966" s="527" t="n">
        <v>123.04</v>
      </c>
    </row>
    <row r="5967" customFormat="false" ht="15" hidden="false" customHeight="false" outlineLevel="0" collapsed="false">
      <c r="A5967" s="526" t="n">
        <v>103905</v>
      </c>
      <c r="B5967" s="526" t="s">
        <v>10390</v>
      </c>
      <c r="C5967" s="526" t="s">
        <v>114</v>
      </c>
      <c r="D5967" s="527" t="n">
        <v>129.82</v>
      </c>
    </row>
    <row r="5968" customFormat="false" ht="15" hidden="false" customHeight="false" outlineLevel="0" collapsed="false">
      <c r="A5968" s="526" t="n">
        <v>103906</v>
      </c>
      <c r="B5968" s="526" t="s">
        <v>10391</v>
      </c>
      <c r="C5968" s="526" t="s">
        <v>114</v>
      </c>
      <c r="D5968" s="527" t="n">
        <v>158.11</v>
      </c>
    </row>
    <row r="5969" customFormat="false" ht="15" hidden="false" customHeight="false" outlineLevel="0" collapsed="false">
      <c r="A5969" s="526" t="n">
        <v>103907</v>
      </c>
      <c r="B5969" s="526" t="s">
        <v>10392</v>
      </c>
      <c r="C5969" s="526" t="s">
        <v>114</v>
      </c>
      <c r="D5969" s="527" t="n">
        <v>136.22</v>
      </c>
    </row>
    <row r="5970" customFormat="false" ht="15" hidden="false" customHeight="false" outlineLevel="0" collapsed="false">
      <c r="A5970" s="526" t="n">
        <v>103908</v>
      </c>
      <c r="B5970" s="526" t="s">
        <v>10393</v>
      </c>
      <c r="C5970" s="526" t="s">
        <v>114</v>
      </c>
      <c r="D5970" s="527" t="n">
        <v>153.5</v>
      </c>
    </row>
    <row r="5971" customFormat="false" ht="15" hidden="false" customHeight="false" outlineLevel="0" collapsed="false">
      <c r="A5971" s="526" t="n">
        <v>103909</v>
      </c>
      <c r="B5971" s="526" t="s">
        <v>10394</v>
      </c>
      <c r="C5971" s="526" t="s">
        <v>114</v>
      </c>
      <c r="D5971" s="527" t="n">
        <v>175.75</v>
      </c>
    </row>
    <row r="5972" customFormat="false" ht="15" hidden="false" customHeight="false" outlineLevel="0" collapsed="false">
      <c r="A5972" s="526" t="n">
        <v>103911</v>
      </c>
      <c r="B5972" s="526" t="s">
        <v>10395</v>
      </c>
      <c r="C5972" s="526" t="s">
        <v>114</v>
      </c>
      <c r="D5972" s="527" t="n">
        <v>201.89</v>
      </c>
    </row>
    <row r="5973" customFormat="false" ht="15" hidden="false" customHeight="false" outlineLevel="0" collapsed="false">
      <c r="A5973" s="526" t="n">
        <v>103912</v>
      </c>
      <c r="B5973" s="526" t="s">
        <v>10396</v>
      </c>
      <c r="C5973" s="526" t="s">
        <v>114</v>
      </c>
      <c r="D5973" s="527" t="n">
        <v>223.34</v>
      </c>
    </row>
    <row r="5974" customFormat="false" ht="15" hidden="false" customHeight="false" outlineLevel="0" collapsed="false">
      <c r="A5974" s="526" t="n">
        <v>103913</v>
      </c>
      <c r="B5974" s="526" t="s">
        <v>10397</v>
      </c>
      <c r="C5974" s="526" t="s">
        <v>114</v>
      </c>
      <c r="D5974" s="527" t="n">
        <v>113.08</v>
      </c>
    </row>
    <row r="5975" customFormat="false" ht="15" hidden="false" customHeight="false" outlineLevel="0" collapsed="false">
      <c r="A5975" s="526" t="n">
        <v>103914</v>
      </c>
      <c r="B5975" s="526" t="s">
        <v>10398</v>
      </c>
      <c r="C5975" s="526" t="s">
        <v>114</v>
      </c>
      <c r="D5975" s="527" t="n">
        <v>132.52</v>
      </c>
    </row>
    <row r="5976" customFormat="false" ht="15" hidden="false" customHeight="false" outlineLevel="0" collapsed="false">
      <c r="A5976" s="526" t="n">
        <v>103915</v>
      </c>
      <c r="B5976" s="526" t="s">
        <v>10399</v>
      </c>
      <c r="C5976" s="526" t="s">
        <v>114</v>
      </c>
      <c r="D5976" s="527" t="n">
        <v>143.89</v>
      </c>
    </row>
    <row r="5977" customFormat="false" ht="15" hidden="false" customHeight="false" outlineLevel="0" collapsed="false">
      <c r="A5977" s="526" t="n">
        <v>103916</v>
      </c>
      <c r="B5977" s="526" t="s">
        <v>10400</v>
      </c>
      <c r="C5977" s="526" t="s">
        <v>114</v>
      </c>
      <c r="D5977" s="527" t="n">
        <v>166.23</v>
      </c>
    </row>
    <row r="5978" customFormat="false" ht="15" hidden="false" customHeight="false" outlineLevel="0" collapsed="false">
      <c r="A5978" s="526" t="n">
        <v>103917</v>
      </c>
      <c r="B5978" s="526" t="s">
        <v>10401</v>
      </c>
      <c r="C5978" s="526" t="s">
        <v>114</v>
      </c>
      <c r="D5978" s="527" t="n">
        <v>189.72</v>
      </c>
    </row>
    <row r="5979" customFormat="false" ht="15" hidden="false" customHeight="false" outlineLevel="0" collapsed="false">
      <c r="A5979" s="526" t="n">
        <v>103918</v>
      </c>
      <c r="B5979" s="526" t="s">
        <v>10402</v>
      </c>
      <c r="C5979" s="526" t="s">
        <v>114</v>
      </c>
      <c r="D5979" s="527" t="n">
        <v>200.85</v>
      </c>
    </row>
    <row r="5980" customFormat="false" ht="15" hidden="false" customHeight="false" outlineLevel="0" collapsed="false">
      <c r="A5980" s="526" t="n">
        <v>104432</v>
      </c>
      <c r="B5980" s="526" t="s">
        <v>10403</v>
      </c>
      <c r="C5980" s="526" t="s">
        <v>114</v>
      </c>
      <c r="D5980" s="527" t="n">
        <v>100.3</v>
      </c>
    </row>
    <row r="5981" customFormat="false" ht="15" hidden="false" customHeight="false" outlineLevel="0" collapsed="false">
      <c r="A5981" s="526" t="n">
        <v>104433</v>
      </c>
      <c r="B5981" s="526" t="s">
        <v>10404</v>
      </c>
      <c r="C5981" s="526" t="s">
        <v>114</v>
      </c>
      <c r="D5981" s="527" t="n">
        <v>89.27</v>
      </c>
    </row>
    <row r="5982" customFormat="false" ht="15" hidden="false" customHeight="false" outlineLevel="0" collapsed="false">
      <c r="A5982" s="526" t="n">
        <v>103689</v>
      </c>
      <c r="B5982" s="526" t="s">
        <v>10405</v>
      </c>
      <c r="C5982" s="526" t="s">
        <v>114</v>
      </c>
      <c r="D5982" s="527" t="n">
        <v>307.12</v>
      </c>
    </row>
    <row r="5983" customFormat="false" ht="15" hidden="false" customHeight="false" outlineLevel="0" collapsed="false">
      <c r="A5983" s="526" t="n">
        <v>103694</v>
      </c>
      <c r="B5983" s="526" t="s">
        <v>10406</v>
      </c>
      <c r="C5983" s="526" t="s">
        <v>134</v>
      </c>
      <c r="D5983" s="527" t="n">
        <v>111.58</v>
      </c>
    </row>
    <row r="5984" customFormat="false" ht="15" hidden="false" customHeight="false" outlineLevel="0" collapsed="false">
      <c r="A5984" s="526" t="n">
        <v>103695</v>
      </c>
      <c r="B5984" s="526" t="s">
        <v>10407</v>
      </c>
      <c r="C5984" s="526" t="s">
        <v>134</v>
      </c>
      <c r="D5984" s="527" t="n">
        <v>100.31</v>
      </c>
    </row>
    <row r="5985" customFormat="false" ht="15" hidden="false" customHeight="false" outlineLevel="0" collapsed="false">
      <c r="A5985" s="526" t="n">
        <v>103696</v>
      </c>
      <c r="B5985" s="526" t="s">
        <v>10408</v>
      </c>
      <c r="C5985" s="526" t="s">
        <v>134</v>
      </c>
      <c r="D5985" s="527" t="n">
        <v>137.58</v>
      </c>
    </row>
    <row r="5986" customFormat="false" ht="15" hidden="false" customHeight="false" outlineLevel="0" collapsed="false">
      <c r="A5986" s="526" t="n">
        <v>103697</v>
      </c>
      <c r="B5986" s="526" t="s">
        <v>10409</v>
      </c>
      <c r="C5986" s="526" t="s">
        <v>134</v>
      </c>
      <c r="D5986" s="527" t="n">
        <v>126.31</v>
      </c>
    </row>
    <row r="5987" customFormat="false" ht="15" hidden="false" customHeight="false" outlineLevel="0" collapsed="false">
      <c r="A5987" s="526" t="n">
        <v>95995</v>
      </c>
      <c r="B5987" s="526" t="s">
        <v>10410</v>
      </c>
      <c r="C5987" s="526" t="s">
        <v>128</v>
      </c>
      <c r="D5987" s="528" t="n">
        <v>1680.39</v>
      </c>
    </row>
    <row r="5988" customFormat="false" ht="15" hidden="false" customHeight="false" outlineLevel="0" collapsed="false">
      <c r="A5988" s="526" t="n">
        <v>95996</v>
      </c>
      <c r="B5988" s="526" t="s">
        <v>10411</v>
      </c>
      <c r="C5988" s="526" t="s">
        <v>128</v>
      </c>
      <c r="D5988" s="528" t="n">
        <v>1454.43</v>
      </c>
    </row>
    <row r="5989" customFormat="false" ht="15" hidden="false" customHeight="false" outlineLevel="0" collapsed="false">
      <c r="A5989" s="526" t="n">
        <v>96001</v>
      </c>
      <c r="B5989" s="526" t="s">
        <v>10412</v>
      </c>
      <c r="C5989" s="526" t="s">
        <v>114</v>
      </c>
      <c r="D5989" s="527" t="n">
        <v>7.62</v>
      </c>
    </row>
    <row r="5990" customFormat="false" ht="15" hidden="false" customHeight="false" outlineLevel="0" collapsed="false">
      <c r="A5990" s="526" t="n">
        <v>96393</v>
      </c>
      <c r="B5990" s="526" t="s">
        <v>10413</v>
      </c>
      <c r="C5990" s="526" t="s">
        <v>128</v>
      </c>
      <c r="D5990" s="527" t="n">
        <v>288.56</v>
      </c>
    </row>
    <row r="5991" customFormat="false" ht="15" hidden="false" customHeight="false" outlineLevel="0" collapsed="false">
      <c r="A5991" s="526" t="n">
        <v>96394</v>
      </c>
      <c r="B5991" s="526" t="s">
        <v>10414</v>
      </c>
      <c r="C5991" s="526" t="s">
        <v>128</v>
      </c>
      <c r="D5991" s="527" t="n">
        <v>338.87</v>
      </c>
    </row>
    <row r="5992" customFormat="false" ht="15" hidden="false" customHeight="false" outlineLevel="0" collapsed="false">
      <c r="A5992" s="526" t="n">
        <v>96395</v>
      </c>
      <c r="B5992" s="526" t="s">
        <v>10415</v>
      </c>
      <c r="C5992" s="526" t="s">
        <v>128</v>
      </c>
      <c r="D5992" s="527" t="n">
        <v>413.14</v>
      </c>
    </row>
    <row r="5993" customFormat="false" ht="15" hidden="false" customHeight="false" outlineLevel="0" collapsed="false">
      <c r="A5993" s="526" t="n">
        <v>88411</v>
      </c>
      <c r="B5993" s="526" t="s">
        <v>10416</v>
      </c>
      <c r="C5993" s="526" t="s">
        <v>114</v>
      </c>
      <c r="D5993" s="527" t="n">
        <v>3.4</v>
      </c>
    </row>
    <row r="5994" customFormat="false" ht="15" hidden="false" customHeight="false" outlineLevel="0" collapsed="false">
      <c r="A5994" s="526" t="n">
        <v>88412</v>
      </c>
      <c r="B5994" s="526" t="s">
        <v>10417</v>
      </c>
      <c r="C5994" s="526" t="s">
        <v>114</v>
      </c>
      <c r="D5994" s="527" t="n">
        <v>2.67</v>
      </c>
    </row>
    <row r="5995" customFormat="false" ht="15" hidden="false" customHeight="false" outlineLevel="0" collapsed="false">
      <c r="A5995" s="526" t="n">
        <v>88413</v>
      </c>
      <c r="B5995" s="526" t="s">
        <v>10418</v>
      </c>
      <c r="C5995" s="526" t="s">
        <v>114</v>
      </c>
      <c r="D5995" s="527" t="n">
        <v>4.88</v>
      </c>
    </row>
    <row r="5996" customFormat="false" ht="15" hidden="false" customHeight="false" outlineLevel="0" collapsed="false">
      <c r="A5996" s="526" t="n">
        <v>88414</v>
      </c>
      <c r="B5996" s="526" t="s">
        <v>10419</v>
      </c>
      <c r="C5996" s="526" t="s">
        <v>114</v>
      </c>
      <c r="D5996" s="527" t="n">
        <v>5.35</v>
      </c>
    </row>
    <row r="5997" customFormat="false" ht="15" hidden="false" customHeight="false" outlineLevel="0" collapsed="false">
      <c r="A5997" s="526" t="n">
        <v>88415</v>
      </c>
      <c r="B5997" s="526" t="s">
        <v>10420</v>
      </c>
      <c r="C5997" s="526" t="s">
        <v>114</v>
      </c>
      <c r="D5997" s="527" t="n">
        <v>3.64</v>
      </c>
    </row>
    <row r="5998" customFormat="false" ht="15" hidden="false" customHeight="false" outlineLevel="0" collapsed="false">
      <c r="A5998" s="526" t="n">
        <v>88416</v>
      </c>
      <c r="B5998" s="526" t="s">
        <v>10421</v>
      </c>
      <c r="C5998" s="526" t="s">
        <v>114</v>
      </c>
      <c r="D5998" s="527" t="n">
        <v>20.03</v>
      </c>
    </row>
    <row r="5999" customFormat="false" ht="15" hidden="false" customHeight="false" outlineLevel="0" collapsed="false">
      <c r="A5999" s="526" t="n">
        <v>88417</v>
      </c>
      <c r="B5999" s="526" t="s">
        <v>10422</v>
      </c>
      <c r="C5999" s="526" t="s">
        <v>114</v>
      </c>
      <c r="D5999" s="527" t="n">
        <v>17.43</v>
      </c>
    </row>
    <row r="6000" customFormat="false" ht="15" hidden="false" customHeight="false" outlineLevel="0" collapsed="false">
      <c r="A6000" s="526" t="n">
        <v>88420</v>
      </c>
      <c r="B6000" s="526" t="s">
        <v>10423</v>
      </c>
      <c r="C6000" s="526" t="s">
        <v>114</v>
      </c>
      <c r="D6000" s="527" t="n">
        <v>25.28</v>
      </c>
    </row>
    <row r="6001" customFormat="false" ht="15" hidden="false" customHeight="false" outlineLevel="0" collapsed="false">
      <c r="A6001" s="526" t="n">
        <v>88421</v>
      </c>
      <c r="B6001" s="526" t="s">
        <v>10424</v>
      </c>
      <c r="C6001" s="526" t="s">
        <v>114</v>
      </c>
      <c r="D6001" s="527" t="n">
        <v>26.94</v>
      </c>
    </row>
    <row r="6002" customFormat="false" ht="15" hidden="false" customHeight="false" outlineLevel="0" collapsed="false">
      <c r="A6002" s="526" t="n">
        <v>88423</v>
      </c>
      <c r="B6002" s="526" t="s">
        <v>10425</v>
      </c>
      <c r="C6002" s="526" t="s">
        <v>114</v>
      </c>
      <c r="D6002" s="527" t="n">
        <v>20.84</v>
      </c>
    </row>
    <row r="6003" customFormat="false" ht="15" hidden="false" customHeight="false" outlineLevel="0" collapsed="false">
      <c r="A6003" s="526" t="n">
        <v>88424</v>
      </c>
      <c r="B6003" s="526" t="s">
        <v>10426</v>
      </c>
      <c r="C6003" s="526" t="s">
        <v>114</v>
      </c>
      <c r="D6003" s="527" t="n">
        <v>23.6</v>
      </c>
    </row>
    <row r="6004" customFormat="false" ht="15" hidden="false" customHeight="false" outlineLevel="0" collapsed="false">
      <c r="A6004" s="526" t="n">
        <v>88426</v>
      </c>
      <c r="B6004" s="526" t="s">
        <v>10427</v>
      </c>
      <c r="C6004" s="526" t="s">
        <v>114</v>
      </c>
      <c r="D6004" s="527" t="n">
        <v>19.11</v>
      </c>
    </row>
    <row r="6005" customFormat="false" ht="15" hidden="false" customHeight="false" outlineLevel="0" collapsed="false">
      <c r="A6005" s="526" t="n">
        <v>88428</v>
      </c>
      <c r="B6005" s="526" t="s">
        <v>10428</v>
      </c>
      <c r="C6005" s="526" t="s">
        <v>114</v>
      </c>
      <c r="D6005" s="527" t="n">
        <v>32.64</v>
      </c>
    </row>
    <row r="6006" customFormat="false" ht="15" hidden="false" customHeight="false" outlineLevel="0" collapsed="false">
      <c r="A6006" s="526" t="n">
        <v>88429</v>
      </c>
      <c r="B6006" s="526" t="s">
        <v>10429</v>
      </c>
      <c r="C6006" s="526" t="s">
        <v>114</v>
      </c>
      <c r="D6006" s="527" t="n">
        <v>35.53</v>
      </c>
    </row>
    <row r="6007" customFormat="false" ht="15" hidden="false" customHeight="false" outlineLevel="0" collapsed="false">
      <c r="A6007" s="526" t="n">
        <v>88431</v>
      </c>
      <c r="B6007" s="526" t="s">
        <v>10430</v>
      </c>
      <c r="C6007" s="526" t="s">
        <v>114</v>
      </c>
      <c r="D6007" s="527" t="n">
        <v>25.02</v>
      </c>
    </row>
    <row r="6008" customFormat="false" ht="15" hidden="false" customHeight="false" outlineLevel="0" collapsed="false">
      <c r="A6008" s="526" t="n">
        <v>88432</v>
      </c>
      <c r="B6008" s="526" t="s">
        <v>10431</v>
      </c>
      <c r="C6008" s="526" t="s">
        <v>114</v>
      </c>
      <c r="D6008" s="527" t="n">
        <v>18.35</v>
      </c>
    </row>
    <row r="6009" customFormat="false" ht="15" hidden="false" customHeight="false" outlineLevel="0" collapsed="false">
      <c r="A6009" s="526" t="n">
        <v>88484</v>
      </c>
      <c r="B6009" s="526" t="s">
        <v>10432</v>
      </c>
      <c r="C6009" s="526" t="s">
        <v>114</v>
      </c>
      <c r="D6009" s="527" t="n">
        <v>5.13</v>
      </c>
    </row>
    <row r="6010" customFormat="false" ht="15" hidden="false" customHeight="false" outlineLevel="0" collapsed="false">
      <c r="A6010" s="526" t="n">
        <v>88485</v>
      </c>
      <c r="B6010" s="526" t="s">
        <v>10433</v>
      </c>
      <c r="C6010" s="526" t="s">
        <v>114</v>
      </c>
      <c r="D6010" s="527" t="n">
        <v>4.23</v>
      </c>
    </row>
    <row r="6011" customFormat="false" ht="15" hidden="false" customHeight="false" outlineLevel="0" collapsed="false">
      <c r="A6011" s="526" t="n">
        <v>88488</v>
      </c>
      <c r="B6011" s="526" t="s">
        <v>10434</v>
      </c>
      <c r="C6011" s="526" t="s">
        <v>114</v>
      </c>
      <c r="D6011" s="527" t="n">
        <v>15.27</v>
      </c>
    </row>
    <row r="6012" customFormat="false" ht="15" hidden="false" customHeight="false" outlineLevel="0" collapsed="false">
      <c r="A6012" s="526" t="n">
        <v>88489</v>
      </c>
      <c r="B6012" s="526" t="s">
        <v>10435</v>
      </c>
      <c r="C6012" s="526" t="s">
        <v>114</v>
      </c>
      <c r="D6012" s="527" t="n">
        <v>13.07</v>
      </c>
    </row>
    <row r="6013" customFormat="false" ht="15" hidden="false" customHeight="false" outlineLevel="0" collapsed="false">
      <c r="A6013" s="526" t="n">
        <v>88494</v>
      </c>
      <c r="B6013" s="526" t="s">
        <v>10436</v>
      </c>
      <c r="C6013" s="526" t="s">
        <v>114</v>
      </c>
      <c r="D6013" s="527" t="n">
        <v>20.66</v>
      </c>
    </row>
    <row r="6014" customFormat="false" ht="15" hidden="false" customHeight="false" outlineLevel="0" collapsed="false">
      <c r="A6014" s="526" t="n">
        <v>88495</v>
      </c>
      <c r="B6014" s="526" t="s">
        <v>10437</v>
      </c>
      <c r="C6014" s="526" t="s">
        <v>114</v>
      </c>
      <c r="D6014" s="527" t="n">
        <v>11.7</v>
      </c>
    </row>
    <row r="6015" customFormat="false" ht="15" hidden="false" customHeight="false" outlineLevel="0" collapsed="false">
      <c r="A6015" s="526" t="n">
        <v>88496</v>
      </c>
      <c r="B6015" s="526" t="s">
        <v>10438</v>
      </c>
      <c r="C6015" s="526" t="s">
        <v>114</v>
      </c>
      <c r="D6015" s="527" t="n">
        <v>31.53</v>
      </c>
    </row>
    <row r="6016" customFormat="false" ht="15" hidden="false" customHeight="false" outlineLevel="0" collapsed="false">
      <c r="A6016" s="526" t="n">
        <v>88497</v>
      </c>
      <c r="B6016" s="526" t="s">
        <v>10439</v>
      </c>
      <c r="C6016" s="526" t="s">
        <v>114</v>
      </c>
      <c r="D6016" s="527" t="n">
        <v>18.39</v>
      </c>
    </row>
    <row r="6017" customFormat="false" ht="15" hidden="false" customHeight="false" outlineLevel="0" collapsed="false">
      <c r="A6017" s="526" t="n">
        <v>95305</v>
      </c>
      <c r="B6017" s="526" t="s">
        <v>10440</v>
      </c>
      <c r="C6017" s="526" t="s">
        <v>114</v>
      </c>
      <c r="D6017" s="527" t="n">
        <v>13.92</v>
      </c>
    </row>
    <row r="6018" customFormat="false" ht="15" hidden="false" customHeight="false" outlineLevel="0" collapsed="false">
      <c r="A6018" s="526" t="n">
        <v>95306</v>
      </c>
      <c r="B6018" s="526" t="s">
        <v>10441</v>
      </c>
      <c r="C6018" s="526" t="s">
        <v>114</v>
      </c>
      <c r="D6018" s="527" t="n">
        <v>16</v>
      </c>
    </row>
    <row r="6019" customFormat="false" ht="15" hidden="false" customHeight="false" outlineLevel="0" collapsed="false">
      <c r="A6019" s="526" t="n">
        <v>95622</v>
      </c>
      <c r="B6019" s="526" t="s">
        <v>10442</v>
      </c>
      <c r="C6019" s="526" t="s">
        <v>114</v>
      </c>
      <c r="D6019" s="527" t="n">
        <v>16.66</v>
      </c>
    </row>
    <row r="6020" customFormat="false" ht="15" hidden="false" customHeight="false" outlineLevel="0" collapsed="false">
      <c r="A6020" s="526" t="n">
        <v>95623</v>
      </c>
      <c r="B6020" s="526" t="s">
        <v>10443</v>
      </c>
      <c r="C6020" s="526" t="s">
        <v>114</v>
      </c>
      <c r="D6020" s="527" t="n">
        <v>13.11</v>
      </c>
    </row>
    <row r="6021" customFormat="false" ht="15" hidden="false" customHeight="false" outlineLevel="0" collapsed="false">
      <c r="A6021" s="526" t="n">
        <v>95624</v>
      </c>
      <c r="B6021" s="526" t="s">
        <v>10444</v>
      </c>
      <c r="C6021" s="526" t="s">
        <v>114</v>
      </c>
      <c r="D6021" s="527" t="n">
        <v>23.88</v>
      </c>
    </row>
    <row r="6022" customFormat="false" ht="15" hidden="false" customHeight="false" outlineLevel="0" collapsed="false">
      <c r="A6022" s="526" t="n">
        <v>95625</v>
      </c>
      <c r="B6022" s="526" t="s">
        <v>10445</v>
      </c>
      <c r="C6022" s="526" t="s">
        <v>114</v>
      </c>
      <c r="D6022" s="527" t="n">
        <v>26.16</v>
      </c>
    </row>
    <row r="6023" customFormat="false" ht="15" hidden="false" customHeight="false" outlineLevel="0" collapsed="false">
      <c r="A6023" s="526" t="n">
        <v>95626</v>
      </c>
      <c r="B6023" s="526" t="s">
        <v>10446</v>
      </c>
      <c r="C6023" s="526" t="s">
        <v>114</v>
      </c>
      <c r="D6023" s="527" t="n">
        <v>17.81</v>
      </c>
    </row>
    <row r="6024" customFormat="false" ht="15" hidden="false" customHeight="false" outlineLevel="0" collapsed="false">
      <c r="A6024" s="526" t="n">
        <v>96126</v>
      </c>
      <c r="B6024" s="526" t="s">
        <v>10447</v>
      </c>
      <c r="C6024" s="526" t="s">
        <v>114</v>
      </c>
      <c r="D6024" s="527" t="n">
        <v>20.93</v>
      </c>
    </row>
    <row r="6025" customFormat="false" ht="15" hidden="false" customHeight="false" outlineLevel="0" collapsed="false">
      <c r="A6025" s="526" t="n">
        <v>96127</v>
      </c>
      <c r="B6025" s="526" t="s">
        <v>10448</v>
      </c>
      <c r="C6025" s="526" t="s">
        <v>114</v>
      </c>
      <c r="D6025" s="527" t="n">
        <v>16.49</v>
      </c>
    </row>
    <row r="6026" customFormat="false" ht="15" hidden="false" customHeight="false" outlineLevel="0" collapsed="false">
      <c r="A6026" s="526" t="n">
        <v>96128</v>
      </c>
      <c r="B6026" s="526" t="s">
        <v>10449</v>
      </c>
      <c r="C6026" s="526" t="s">
        <v>114</v>
      </c>
      <c r="D6026" s="527" t="n">
        <v>29.92</v>
      </c>
    </row>
    <row r="6027" customFormat="false" ht="15" hidden="false" customHeight="false" outlineLevel="0" collapsed="false">
      <c r="A6027" s="526" t="n">
        <v>96129</v>
      </c>
      <c r="B6027" s="526" t="s">
        <v>10450</v>
      </c>
      <c r="C6027" s="526" t="s">
        <v>114</v>
      </c>
      <c r="D6027" s="527" t="n">
        <v>32.78</v>
      </c>
    </row>
    <row r="6028" customFormat="false" ht="15" hidden="false" customHeight="false" outlineLevel="0" collapsed="false">
      <c r="A6028" s="526" t="n">
        <v>96130</v>
      </c>
      <c r="B6028" s="526" t="s">
        <v>10451</v>
      </c>
      <c r="C6028" s="526" t="s">
        <v>114</v>
      </c>
      <c r="D6028" s="527" t="n">
        <v>22.33</v>
      </c>
    </row>
    <row r="6029" customFormat="false" ht="15" hidden="false" customHeight="false" outlineLevel="0" collapsed="false">
      <c r="A6029" s="526" t="n">
        <v>96131</v>
      </c>
      <c r="B6029" s="526" t="s">
        <v>10452</v>
      </c>
      <c r="C6029" s="526" t="s">
        <v>114</v>
      </c>
      <c r="D6029" s="527" t="n">
        <v>29.16</v>
      </c>
    </row>
    <row r="6030" customFormat="false" ht="15" hidden="false" customHeight="false" outlineLevel="0" collapsed="false">
      <c r="A6030" s="526" t="n">
        <v>96132</v>
      </c>
      <c r="B6030" s="526" t="s">
        <v>10453</v>
      </c>
      <c r="C6030" s="526" t="s">
        <v>114</v>
      </c>
      <c r="D6030" s="527" t="n">
        <v>23.25</v>
      </c>
    </row>
    <row r="6031" customFormat="false" ht="15" hidden="false" customHeight="false" outlineLevel="0" collapsed="false">
      <c r="A6031" s="526" t="n">
        <v>96133</v>
      </c>
      <c r="B6031" s="526" t="s">
        <v>10454</v>
      </c>
      <c r="C6031" s="526" t="s">
        <v>114</v>
      </c>
      <c r="D6031" s="527" t="n">
        <v>41.12</v>
      </c>
    </row>
    <row r="6032" customFormat="false" ht="15" hidden="false" customHeight="false" outlineLevel="0" collapsed="false">
      <c r="A6032" s="526" t="n">
        <v>96134</v>
      </c>
      <c r="B6032" s="526" t="s">
        <v>10455</v>
      </c>
      <c r="C6032" s="526" t="s">
        <v>114</v>
      </c>
      <c r="D6032" s="527" t="n">
        <v>44.93</v>
      </c>
    </row>
    <row r="6033" customFormat="false" ht="15" hidden="false" customHeight="false" outlineLevel="0" collapsed="false">
      <c r="A6033" s="526" t="n">
        <v>96135</v>
      </c>
      <c r="B6033" s="526" t="s">
        <v>10456</v>
      </c>
      <c r="C6033" s="526" t="s">
        <v>114</v>
      </c>
      <c r="D6033" s="527" t="n">
        <v>31.05</v>
      </c>
    </row>
    <row r="6034" customFormat="false" ht="15" hidden="false" customHeight="false" outlineLevel="0" collapsed="false">
      <c r="A6034" s="526" t="n">
        <v>104639</v>
      </c>
      <c r="B6034" s="526" t="s">
        <v>10457</v>
      </c>
      <c r="C6034" s="526" t="s">
        <v>114</v>
      </c>
      <c r="D6034" s="527" t="n">
        <v>11.46</v>
      </c>
    </row>
    <row r="6035" customFormat="false" ht="15" hidden="false" customHeight="false" outlineLevel="0" collapsed="false">
      <c r="A6035" s="526" t="n">
        <v>104640</v>
      </c>
      <c r="B6035" s="526" t="s">
        <v>10458</v>
      </c>
      <c r="C6035" s="526" t="s">
        <v>114</v>
      </c>
      <c r="D6035" s="527" t="n">
        <v>12.87</v>
      </c>
    </row>
    <row r="6036" customFormat="false" ht="15" hidden="false" customHeight="false" outlineLevel="0" collapsed="false">
      <c r="A6036" s="526" t="n">
        <v>104641</v>
      </c>
      <c r="B6036" s="526" t="s">
        <v>10459</v>
      </c>
      <c r="C6036" s="526" t="s">
        <v>114</v>
      </c>
      <c r="D6036" s="527" t="n">
        <v>9.26</v>
      </c>
    </row>
    <row r="6037" customFormat="false" ht="15" hidden="false" customHeight="false" outlineLevel="0" collapsed="false">
      <c r="A6037" s="526" t="n">
        <v>104642</v>
      </c>
      <c r="B6037" s="526" t="s">
        <v>10460</v>
      </c>
      <c r="C6037" s="526" t="s">
        <v>114</v>
      </c>
      <c r="D6037" s="527" t="n">
        <v>10.67</v>
      </c>
    </row>
    <row r="6038" customFormat="false" ht="15" hidden="false" customHeight="false" outlineLevel="0" collapsed="false">
      <c r="A6038" s="526" t="n">
        <v>102193</v>
      </c>
      <c r="B6038" s="526" t="s">
        <v>10461</v>
      </c>
      <c r="C6038" s="526" t="s">
        <v>114</v>
      </c>
      <c r="D6038" s="527" t="n">
        <v>2.08</v>
      </c>
    </row>
    <row r="6039" customFormat="false" ht="15" hidden="false" customHeight="false" outlineLevel="0" collapsed="false">
      <c r="A6039" s="526" t="n">
        <v>102194</v>
      </c>
      <c r="B6039" s="526" t="s">
        <v>10462</v>
      </c>
      <c r="C6039" s="526" t="s">
        <v>114</v>
      </c>
      <c r="D6039" s="527" t="n">
        <v>7.98</v>
      </c>
    </row>
    <row r="6040" customFormat="false" ht="15" hidden="false" customHeight="false" outlineLevel="0" collapsed="false">
      <c r="A6040" s="526" t="n">
        <v>102197</v>
      </c>
      <c r="B6040" s="526" t="s">
        <v>10463</v>
      </c>
      <c r="C6040" s="526" t="s">
        <v>114</v>
      </c>
      <c r="D6040" s="527" t="n">
        <v>30.16</v>
      </c>
    </row>
    <row r="6041" customFormat="false" ht="15" hidden="false" customHeight="false" outlineLevel="0" collapsed="false">
      <c r="A6041" s="526" t="n">
        <v>102200</v>
      </c>
      <c r="B6041" s="526" t="s">
        <v>10464</v>
      </c>
      <c r="C6041" s="526" t="s">
        <v>114</v>
      </c>
      <c r="D6041" s="527" t="n">
        <v>22.61</v>
      </c>
    </row>
    <row r="6042" customFormat="false" ht="15" hidden="false" customHeight="false" outlineLevel="0" collapsed="false">
      <c r="A6042" s="526" t="n">
        <v>102201</v>
      </c>
      <c r="B6042" s="526" t="s">
        <v>10465</v>
      </c>
      <c r="C6042" s="526" t="s">
        <v>114</v>
      </c>
      <c r="D6042" s="527" t="n">
        <v>19.91</v>
      </c>
    </row>
    <row r="6043" customFormat="false" ht="15" hidden="false" customHeight="false" outlineLevel="0" collapsed="false">
      <c r="A6043" s="526" t="n">
        <v>102202</v>
      </c>
      <c r="B6043" s="526" t="s">
        <v>10466</v>
      </c>
      <c r="C6043" s="526" t="s">
        <v>114</v>
      </c>
      <c r="D6043" s="527" t="n">
        <v>59.18</v>
      </c>
    </row>
    <row r="6044" customFormat="false" ht="15" hidden="false" customHeight="false" outlineLevel="0" collapsed="false">
      <c r="A6044" s="526" t="n">
        <v>102203</v>
      </c>
      <c r="B6044" s="526" t="s">
        <v>10467</v>
      </c>
      <c r="C6044" s="526" t="s">
        <v>114</v>
      </c>
      <c r="D6044" s="527" t="n">
        <v>9.96</v>
      </c>
    </row>
    <row r="6045" customFormat="false" ht="15" hidden="false" customHeight="false" outlineLevel="0" collapsed="false">
      <c r="A6045" s="526" t="n">
        <v>102204</v>
      </c>
      <c r="B6045" s="526" t="s">
        <v>10468</v>
      </c>
      <c r="C6045" s="526" t="s">
        <v>114</v>
      </c>
      <c r="D6045" s="527" t="n">
        <v>10.28</v>
      </c>
    </row>
    <row r="6046" customFormat="false" ht="15" hidden="false" customHeight="false" outlineLevel="0" collapsed="false">
      <c r="A6046" s="526" t="n">
        <v>102205</v>
      </c>
      <c r="B6046" s="526" t="s">
        <v>10469</v>
      </c>
      <c r="C6046" s="526" t="s">
        <v>114</v>
      </c>
      <c r="D6046" s="527" t="n">
        <v>9.3</v>
      </c>
    </row>
    <row r="6047" customFormat="false" ht="15" hidden="false" customHeight="false" outlineLevel="0" collapsed="false">
      <c r="A6047" s="526" t="n">
        <v>102207</v>
      </c>
      <c r="B6047" s="526" t="s">
        <v>10470</v>
      </c>
      <c r="C6047" s="526" t="s">
        <v>114</v>
      </c>
      <c r="D6047" s="527" t="n">
        <v>8.36</v>
      </c>
    </row>
    <row r="6048" customFormat="false" ht="15" hidden="false" customHeight="false" outlineLevel="0" collapsed="false">
      <c r="A6048" s="526" t="n">
        <v>102208</v>
      </c>
      <c r="B6048" s="526" t="s">
        <v>10471</v>
      </c>
      <c r="C6048" s="526" t="s">
        <v>114</v>
      </c>
      <c r="D6048" s="527" t="n">
        <v>7.96</v>
      </c>
    </row>
    <row r="6049" customFormat="false" ht="15" hidden="false" customHeight="false" outlineLevel="0" collapsed="false">
      <c r="A6049" s="526" t="n">
        <v>102209</v>
      </c>
      <c r="B6049" s="526" t="s">
        <v>10472</v>
      </c>
      <c r="C6049" s="526" t="s">
        <v>114</v>
      </c>
      <c r="D6049" s="527" t="n">
        <v>8.23</v>
      </c>
    </row>
    <row r="6050" customFormat="false" ht="15" hidden="false" customHeight="false" outlineLevel="0" collapsed="false">
      <c r="A6050" s="526" t="n">
        <v>102210</v>
      </c>
      <c r="B6050" s="526" t="s">
        <v>10473</v>
      </c>
      <c r="C6050" s="526" t="s">
        <v>114</v>
      </c>
      <c r="D6050" s="527" t="n">
        <v>7.83</v>
      </c>
    </row>
    <row r="6051" customFormat="false" ht="15" hidden="false" customHeight="false" outlineLevel="0" collapsed="false">
      <c r="A6051" s="526" t="n">
        <v>102213</v>
      </c>
      <c r="B6051" s="526" t="s">
        <v>10474</v>
      </c>
      <c r="C6051" s="526" t="s">
        <v>114</v>
      </c>
      <c r="D6051" s="527" t="n">
        <v>19.95</v>
      </c>
    </row>
    <row r="6052" customFormat="false" ht="15" hidden="false" customHeight="false" outlineLevel="0" collapsed="false">
      <c r="A6052" s="526" t="n">
        <v>102214</v>
      </c>
      <c r="B6052" s="526" t="s">
        <v>10475</v>
      </c>
      <c r="C6052" s="526" t="s">
        <v>114</v>
      </c>
      <c r="D6052" s="527" t="n">
        <v>20.58</v>
      </c>
    </row>
    <row r="6053" customFormat="false" ht="15" hidden="false" customHeight="false" outlineLevel="0" collapsed="false">
      <c r="A6053" s="526" t="n">
        <v>102215</v>
      </c>
      <c r="B6053" s="526" t="s">
        <v>10476</v>
      </c>
      <c r="C6053" s="526" t="s">
        <v>114</v>
      </c>
      <c r="D6053" s="527" t="n">
        <v>18.61</v>
      </c>
    </row>
    <row r="6054" customFormat="false" ht="15" hidden="false" customHeight="false" outlineLevel="0" collapsed="false">
      <c r="A6054" s="526" t="n">
        <v>102217</v>
      </c>
      <c r="B6054" s="526" t="s">
        <v>10477</v>
      </c>
      <c r="C6054" s="526" t="s">
        <v>114</v>
      </c>
      <c r="D6054" s="527" t="n">
        <v>16.75</v>
      </c>
    </row>
    <row r="6055" customFormat="false" ht="15" hidden="false" customHeight="false" outlineLevel="0" collapsed="false">
      <c r="A6055" s="526" t="n">
        <v>102218</v>
      </c>
      <c r="B6055" s="526" t="s">
        <v>10478</v>
      </c>
      <c r="C6055" s="526" t="s">
        <v>114</v>
      </c>
      <c r="D6055" s="527" t="n">
        <v>15.94</v>
      </c>
    </row>
    <row r="6056" customFormat="false" ht="15" hidden="false" customHeight="false" outlineLevel="0" collapsed="false">
      <c r="A6056" s="526" t="n">
        <v>102219</v>
      </c>
      <c r="B6056" s="526" t="s">
        <v>10479</v>
      </c>
      <c r="C6056" s="526" t="s">
        <v>114</v>
      </c>
      <c r="D6056" s="527" t="n">
        <v>16.48</v>
      </c>
    </row>
    <row r="6057" customFormat="false" ht="15" hidden="false" customHeight="false" outlineLevel="0" collapsed="false">
      <c r="A6057" s="526" t="n">
        <v>102220</v>
      </c>
      <c r="B6057" s="526" t="s">
        <v>10480</v>
      </c>
      <c r="C6057" s="526" t="s">
        <v>114</v>
      </c>
      <c r="D6057" s="527" t="n">
        <v>15.68</v>
      </c>
    </row>
    <row r="6058" customFormat="false" ht="15" hidden="false" customHeight="false" outlineLevel="0" collapsed="false">
      <c r="A6058" s="526" t="n">
        <v>102223</v>
      </c>
      <c r="B6058" s="526" t="s">
        <v>10481</v>
      </c>
      <c r="C6058" s="526" t="s">
        <v>114</v>
      </c>
      <c r="D6058" s="527" t="n">
        <v>29.93</v>
      </c>
    </row>
    <row r="6059" customFormat="false" ht="15" hidden="false" customHeight="false" outlineLevel="0" collapsed="false">
      <c r="A6059" s="526" t="n">
        <v>102224</v>
      </c>
      <c r="B6059" s="526" t="s">
        <v>10482</v>
      </c>
      <c r="C6059" s="526" t="s">
        <v>114</v>
      </c>
      <c r="D6059" s="527" t="n">
        <v>30.87</v>
      </c>
    </row>
    <row r="6060" customFormat="false" ht="15" hidden="false" customHeight="false" outlineLevel="0" collapsed="false">
      <c r="A6060" s="526" t="n">
        <v>102225</v>
      </c>
      <c r="B6060" s="526" t="s">
        <v>10483</v>
      </c>
      <c r="C6060" s="526" t="s">
        <v>114</v>
      </c>
      <c r="D6060" s="527" t="n">
        <v>27.92</v>
      </c>
    </row>
    <row r="6061" customFormat="false" ht="15" hidden="false" customHeight="false" outlineLevel="0" collapsed="false">
      <c r="A6061" s="526" t="n">
        <v>102227</v>
      </c>
      <c r="B6061" s="526" t="s">
        <v>10484</v>
      </c>
      <c r="C6061" s="526" t="s">
        <v>114</v>
      </c>
      <c r="D6061" s="527" t="n">
        <v>25.12</v>
      </c>
    </row>
    <row r="6062" customFormat="false" ht="15" hidden="false" customHeight="false" outlineLevel="0" collapsed="false">
      <c r="A6062" s="526" t="n">
        <v>102228</v>
      </c>
      <c r="B6062" s="526" t="s">
        <v>10485</v>
      </c>
      <c r="C6062" s="526" t="s">
        <v>114</v>
      </c>
      <c r="D6062" s="527" t="n">
        <v>23.94</v>
      </c>
    </row>
    <row r="6063" customFormat="false" ht="15" hidden="false" customHeight="false" outlineLevel="0" collapsed="false">
      <c r="A6063" s="526" t="n">
        <v>102229</v>
      </c>
      <c r="B6063" s="526" t="s">
        <v>10486</v>
      </c>
      <c r="C6063" s="526" t="s">
        <v>114</v>
      </c>
      <c r="D6063" s="527" t="n">
        <v>24.73</v>
      </c>
    </row>
    <row r="6064" customFormat="false" ht="15" hidden="false" customHeight="false" outlineLevel="0" collapsed="false">
      <c r="A6064" s="526" t="n">
        <v>102230</v>
      </c>
      <c r="B6064" s="526" t="s">
        <v>10487</v>
      </c>
      <c r="C6064" s="526" t="s">
        <v>114</v>
      </c>
      <c r="D6064" s="527" t="n">
        <v>23.54</v>
      </c>
    </row>
    <row r="6065" customFormat="false" ht="15" hidden="false" customHeight="false" outlineLevel="0" collapsed="false">
      <c r="A6065" s="526" t="n">
        <v>102233</v>
      </c>
      <c r="B6065" s="526" t="s">
        <v>10488</v>
      </c>
      <c r="C6065" s="526" t="s">
        <v>114</v>
      </c>
      <c r="D6065" s="527" t="n">
        <v>11.38</v>
      </c>
    </row>
    <row r="6066" customFormat="false" ht="15" hidden="false" customHeight="false" outlineLevel="0" collapsed="false">
      <c r="A6066" s="526" t="n">
        <v>102234</v>
      </c>
      <c r="B6066" s="526" t="s">
        <v>10489</v>
      </c>
      <c r="C6066" s="526" t="s">
        <v>114</v>
      </c>
      <c r="D6066" s="527" t="n">
        <v>22.76</v>
      </c>
    </row>
    <row r="6067" customFormat="false" ht="15" hidden="false" customHeight="false" outlineLevel="0" collapsed="false">
      <c r="A6067" s="526" t="n">
        <v>100716</v>
      </c>
      <c r="B6067" s="526" t="s">
        <v>10490</v>
      </c>
      <c r="C6067" s="526" t="s">
        <v>114</v>
      </c>
      <c r="D6067" s="527" t="n">
        <v>26.6</v>
      </c>
    </row>
    <row r="6068" customFormat="false" ht="15" hidden="false" customHeight="false" outlineLevel="0" collapsed="false">
      <c r="A6068" s="526" t="n">
        <v>100717</v>
      </c>
      <c r="B6068" s="526" t="s">
        <v>10491</v>
      </c>
      <c r="C6068" s="526" t="s">
        <v>114</v>
      </c>
      <c r="D6068" s="527" t="n">
        <v>9.63</v>
      </c>
    </row>
    <row r="6069" customFormat="false" ht="15" hidden="false" customHeight="false" outlineLevel="0" collapsed="false">
      <c r="A6069" s="526" t="n">
        <v>100718</v>
      </c>
      <c r="B6069" s="526" t="s">
        <v>10492</v>
      </c>
      <c r="C6069" s="526" t="s">
        <v>120</v>
      </c>
      <c r="D6069" s="527" t="n">
        <v>1.32</v>
      </c>
    </row>
    <row r="6070" customFormat="false" ht="15" hidden="false" customHeight="false" outlineLevel="0" collapsed="false">
      <c r="A6070" s="526" t="n">
        <v>100719</v>
      </c>
      <c r="B6070" s="526" t="s">
        <v>10493</v>
      </c>
      <c r="C6070" s="526" t="s">
        <v>114</v>
      </c>
      <c r="D6070" s="527" t="n">
        <v>10.81</v>
      </c>
    </row>
    <row r="6071" customFormat="false" ht="15" hidden="false" customHeight="false" outlineLevel="0" collapsed="false">
      <c r="A6071" s="526" t="n">
        <v>100720</v>
      </c>
      <c r="B6071" s="526" t="s">
        <v>10494</v>
      </c>
      <c r="C6071" s="526" t="s">
        <v>114</v>
      </c>
      <c r="D6071" s="527" t="n">
        <v>10.62</v>
      </c>
    </row>
    <row r="6072" customFormat="false" ht="15" hidden="false" customHeight="false" outlineLevel="0" collapsed="false">
      <c r="A6072" s="526" t="n">
        <v>100721</v>
      </c>
      <c r="B6072" s="526" t="s">
        <v>142</v>
      </c>
      <c r="C6072" s="526" t="s">
        <v>114</v>
      </c>
      <c r="D6072" s="527" t="n">
        <v>24.47</v>
      </c>
    </row>
    <row r="6073" customFormat="false" ht="15" hidden="false" customHeight="false" outlineLevel="0" collapsed="false">
      <c r="A6073" s="526" t="n">
        <v>100722</v>
      </c>
      <c r="B6073" s="526" t="s">
        <v>10495</v>
      </c>
      <c r="C6073" s="526" t="s">
        <v>114</v>
      </c>
      <c r="D6073" s="527" t="n">
        <v>23.67</v>
      </c>
    </row>
    <row r="6074" customFormat="false" ht="15" hidden="false" customHeight="false" outlineLevel="0" collapsed="false">
      <c r="A6074" s="526" t="n">
        <v>100723</v>
      </c>
      <c r="B6074" s="526" t="s">
        <v>10496</v>
      </c>
      <c r="C6074" s="526" t="s">
        <v>114</v>
      </c>
      <c r="D6074" s="527" t="n">
        <v>11.61</v>
      </c>
    </row>
    <row r="6075" customFormat="false" ht="15" hidden="false" customHeight="false" outlineLevel="0" collapsed="false">
      <c r="A6075" s="526" t="n">
        <v>100724</v>
      </c>
      <c r="B6075" s="526" t="s">
        <v>10497</v>
      </c>
      <c r="C6075" s="526" t="s">
        <v>114</v>
      </c>
      <c r="D6075" s="527" t="n">
        <v>13.89</v>
      </c>
    </row>
    <row r="6076" customFormat="false" ht="15" hidden="false" customHeight="false" outlineLevel="0" collapsed="false">
      <c r="A6076" s="526" t="n">
        <v>100725</v>
      </c>
      <c r="B6076" s="526" t="s">
        <v>10498</v>
      </c>
      <c r="C6076" s="526" t="s">
        <v>114</v>
      </c>
      <c r="D6076" s="527" t="n">
        <v>24.74</v>
      </c>
    </row>
    <row r="6077" customFormat="false" ht="15" hidden="false" customHeight="false" outlineLevel="0" collapsed="false">
      <c r="A6077" s="526" t="n">
        <v>100726</v>
      </c>
      <c r="B6077" s="526" t="s">
        <v>10499</v>
      </c>
      <c r="C6077" s="526" t="s">
        <v>114</v>
      </c>
      <c r="D6077" s="527" t="n">
        <v>26.83</v>
      </c>
    </row>
    <row r="6078" customFormat="false" ht="15" hidden="false" customHeight="false" outlineLevel="0" collapsed="false">
      <c r="A6078" s="526" t="n">
        <v>100727</v>
      </c>
      <c r="B6078" s="526" t="s">
        <v>10500</v>
      </c>
      <c r="C6078" s="526" t="s">
        <v>114</v>
      </c>
      <c r="D6078" s="527" t="n">
        <v>26.84</v>
      </c>
    </row>
    <row r="6079" customFormat="false" ht="15" hidden="false" customHeight="false" outlineLevel="0" collapsed="false">
      <c r="A6079" s="526" t="n">
        <v>100728</v>
      </c>
      <c r="B6079" s="526" t="s">
        <v>10501</v>
      </c>
      <c r="C6079" s="526" t="s">
        <v>114</v>
      </c>
      <c r="D6079" s="527" t="n">
        <v>23.92</v>
      </c>
    </row>
    <row r="6080" customFormat="false" ht="15" hidden="false" customHeight="false" outlineLevel="0" collapsed="false">
      <c r="A6080" s="526" t="n">
        <v>100729</v>
      </c>
      <c r="B6080" s="526" t="s">
        <v>10502</v>
      </c>
      <c r="C6080" s="526" t="s">
        <v>114</v>
      </c>
      <c r="D6080" s="527" t="n">
        <v>20.15</v>
      </c>
    </row>
    <row r="6081" customFormat="false" ht="15" hidden="false" customHeight="false" outlineLevel="0" collapsed="false">
      <c r="A6081" s="526" t="n">
        <v>100730</v>
      </c>
      <c r="B6081" s="526" t="s">
        <v>10503</v>
      </c>
      <c r="C6081" s="526" t="s">
        <v>114</v>
      </c>
      <c r="D6081" s="527" t="n">
        <v>23.45</v>
      </c>
    </row>
    <row r="6082" customFormat="false" ht="15" hidden="false" customHeight="false" outlineLevel="0" collapsed="false">
      <c r="A6082" s="526" t="n">
        <v>100733</v>
      </c>
      <c r="B6082" s="526" t="s">
        <v>10504</v>
      </c>
      <c r="C6082" s="526" t="s">
        <v>114</v>
      </c>
      <c r="D6082" s="527" t="n">
        <v>12.77</v>
      </c>
    </row>
    <row r="6083" customFormat="false" ht="15" hidden="false" customHeight="false" outlineLevel="0" collapsed="false">
      <c r="A6083" s="526" t="n">
        <v>100734</v>
      </c>
      <c r="B6083" s="526" t="s">
        <v>10505</v>
      </c>
      <c r="C6083" s="526" t="s">
        <v>114</v>
      </c>
      <c r="D6083" s="527" t="n">
        <v>15.89</v>
      </c>
    </row>
    <row r="6084" customFormat="false" ht="15" hidden="false" customHeight="false" outlineLevel="0" collapsed="false">
      <c r="A6084" s="526" t="n">
        <v>100735</v>
      </c>
      <c r="B6084" s="526" t="s">
        <v>10506</v>
      </c>
      <c r="C6084" s="526" t="s">
        <v>114</v>
      </c>
      <c r="D6084" s="527" t="n">
        <v>10.82</v>
      </c>
    </row>
    <row r="6085" customFormat="false" ht="15" hidden="false" customHeight="false" outlineLevel="0" collapsed="false">
      <c r="A6085" s="526" t="n">
        <v>100736</v>
      </c>
      <c r="B6085" s="526" t="s">
        <v>10507</v>
      </c>
      <c r="C6085" s="526" t="s">
        <v>114</v>
      </c>
      <c r="D6085" s="527" t="n">
        <v>14.3</v>
      </c>
    </row>
    <row r="6086" customFormat="false" ht="15" hidden="false" customHeight="false" outlineLevel="0" collapsed="false">
      <c r="A6086" s="526" t="n">
        <v>100739</v>
      </c>
      <c r="B6086" s="526" t="s">
        <v>10508</v>
      </c>
      <c r="C6086" s="526" t="s">
        <v>114</v>
      </c>
      <c r="D6086" s="527" t="n">
        <v>10.64</v>
      </c>
    </row>
    <row r="6087" customFormat="false" ht="15" hidden="false" customHeight="false" outlineLevel="0" collapsed="false">
      <c r="A6087" s="526" t="n">
        <v>100740</v>
      </c>
      <c r="B6087" s="526" t="s">
        <v>10509</v>
      </c>
      <c r="C6087" s="526" t="s">
        <v>114</v>
      </c>
      <c r="D6087" s="527" t="n">
        <v>11.19</v>
      </c>
    </row>
    <row r="6088" customFormat="false" ht="15" hidden="false" customHeight="false" outlineLevel="0" collapsed="false">
      <c r="A6088" s="526" t="n">
        <v>100741</v>
      </c>
      <c r="B6088" s="526" t="s">
        <v>10510</v>
      </c>
      <c r="C6088" s="526" t="s">
        <v>114</v>
      </c>
      <c r="D6088" s="527" t="n">
        <v>24.09</v>
      </c>
    </row>
    <row r="6089" customFormat="false" ht="15" hidden="false" customHeight="false" outlineLevel="0" collapsed="false">
      <c r="A6089" s="526" t="n">
        <v>100742</v>
      </c>
      <c r="B6089" s="526" t="s">
        <v>10511</v>
      </c>
      <c r="C6089" s="526" t="s">
        <v>114</v>
      </c>
      <c r="D6089" s="527" t="n">
        <v>24.22</v>
      </c>
    </row>
    <row r="6090" customFormat="false" ht="15" hidden="false" customHeight="false" outlineLevel="0" collapsed="false">
      <c r="A6090" s="526" t="n">
        <v>100743</v>
      </c>
      <c r="B6090" s="526" t="s">
        <v>10512</v>
      </c>
      <c r="C6090" s="526" t="s">
        <v>114</v>
      </c>
      <c r="D6090" s="527" t="n">
        <v>10.39</v>
      </c>
    </row>
    <row r="6091" customFormat="false" ht="15" hidden="false" customHeight="false" outlineLevel="0" collapsed="false">
      <c r="A6091" s="526" t="n">
        <v>100744</v>
      </c>
      <c r="B6091" s="526" t="s">
        <v>10513</v>
      </c>
      <c r="C6091" s="526" t="s">
        <v>114</v>
      </c>
      <c r="D6091" s="527" t="n">
        <v>11.03</v>
      </c>
    </row>
    <row r="6092" customFormat="false" ht="15" hidden="false" customHeight="false" outlineLevel="0" collapsed="false">
      <c r="A6092" s="526" t="n">
        <v>100745</v>
      </c>
      <c r="B6092" s="526" t="s">
        <v>10514</v>
      </c>
      <c r="C6092" s="526" t="s">
        <v>114</v>
      </c>
      <c r="D6092" s="527" t="n">
        <v>23.83</v>
      </c>
    </row>
    <row r="6093" customFormat="false" ht="15" hidden="false" customHeight="false" outlineLevel="0" collapsed="false">
      <c r="A6093" s="526" t="n">
        <v>100746</v>
      </c>
      <c r="B6093" s="526" t="s">
        <v>10515</v>
      </c>
      <c r="C6093" s="526" t="s">
        <v>114</v>
      </c>
      <c r="D6093" s="527" t="n">
        <v>24.05</v>
      </c>
    </row>
    <row r="6094" customFormat="false" ht="15" hidden="false" customHeight="false" outlineLevel="0" collapsed="false">
      <c r="A6094" s="526" t="n">
        <v>100747</v>
      </c>
      <c r="B6094" s="526" t="s">
        <v>10516</v>
      </c>
      <c r="C6094" s="526" t="s">
        <v>114</v>
      </c>
      <c r="D6094" s="527" t="n">
        <v>10.5</v>
      </c>
    </row>
    <row r="6095" customFormat="false" ht="15" hidden="false" customHeight="false" outlineLevel="0" collapsed="false">
      <c r="A6095" s="526" t="n">
        <v>100748</v>
      </c>
      <c r="B6095" s="526" t="s">
        <v>10517</v>
      </c>
      <c r="C6095" s="526" t="s">
        <v>114</v>
      </c>
      <c r="D6095" s="527" t="n">
        <v>11.09</v>
      </c>
    </row>
    <row r="6096" customFormat="false" ht="15" hidden="false" customHeight="false" outlineLevel="0" collapsed="false">
      <c r="A6096" s="526" t="n">
        <v>100749</v>
      </c>
      <c r="B6096" s="526" t="s">
        <v>10518</v>
      </c>
      <c r="C6096" s="526" t="s">
        <v>114</v>
      </c>
      <c r="D6096" s="527" t="n">
        <v>23.94</v>
      </c>
    </row>
    <row r="6097" customFormat="false" ht="15" hidden="false" customHeight="false" outlineLevel="0" collapsed="false">
      <c r="A6097" s="526" t="n">
        <v>100750</v>
      </c>
      <c r="B6097" s="526" t="s">
        <v>10519</v>
      </c>
      <c r="C6097" s="526" t="s">
        <v>114</v>
      </c>
      <c r="D6097" s="527" t="n">
        <v>24.12</v>
      </c>
    </row>
    <row r="6098" customFormat="false" ht="15" hidden="false" customHeight="false" outlineLevel="0" collapsed="false">
      <c r="A6098" s="526" t="n">
        <v>100751</v>
      </c>
      <c r="B6098" s="526" t="s">
        <v>10520</v>
      </c>
      <c r="C6098" s="526" t="s">
        <v>114</v>
      </c>
      <c r="D6098" s="527" t="n">
        <v>40.3</v>
      </c>
    </row>
    <row r="6099" customFormat="false" ht="15" hidden="false" customHeight="false" outlineLevel="0" collapsed="false">
      <c r="A6099" s="526" t="n">
        <v>100752</v>
      </c>
      <c r="B6099" s="526" t="s">
        <v>10521</v>
      </c>
      <c r="C6099" s="526" t="s">
        <v>114</v>
      </c>
      <c r="D6099" s="527" t="n">
        <v>46.91</v>
      </c>
    </row>
    <row r="6100" customFormat="false" ht="15" hidden="false" customHeight="false" outlineLevel="0" collapsed="false">
      <c r="A6100" s="526" t="n">
        <v>100753</v>
      </c>
      <c r="B6100" s="526" t="s">
        <v>10522</v>
      </c>
      <c r="C6100" s="526" t="s">
        <v>114</v>
      </c>
      <c r="D6100" s="527" t="n">
        <v>21.66</v>
      </c>
    </row>
    <row r="6101" customFormat="false" ht="15" hidden="false" customHeight="false" outlineLevel="0" collapsed="false">
      <c r="A6101" s="526" t="n">
        <v>100754</v>
      </c>
      <c r="B6101" s="526" t="s">
        <v>10523</v>
      </c>
      <c r="C6101" s="526" t="s">
        <v>114</v>
      </c>
      <c r="D6101" s="527" t="n">
        <v>28.6</v>
      </c>
    </row>
    <row r="6102" customFormat="false" ht="15" hidden="false" customHeight="false" outlineLevel="0" collapsed="false">
      <c r="A6102" s="526" t="n">
        <v>100757</v>
      </c>
      <c r="B6102" s="526" t="s">
        <v>124</v>
      </c>
      <c r="C6102" s="526" t="s">
        <v>114</v>
      </c>
      <c r="D6102" s="527" t="n">
        <v>48.19</v>
      </c>
    </row>
    <row r="6103" customFormat="false" ht="15" hidden="false" customHeight="false" outlineLevel="0" collapsed="false">
      <c r="A6103" s="526" t="n">
        <v>100758</v>
      </c>
      <c r="B6103" s="526" t="s">
        <v>10524</v>
      </c>
      <c r="C6103" s="526" t="s">
        <v>114</v>
      </c>
      <c r="D6103" s="527" t="n">
        <v>48.44</v>
      </c>
    </row>
    <row r="6104" customFormat="false" ht="15" hidden="false" customHeight="false" outlineLevel="0" collapsed="false">
      <c r="A6104" s="526" t="n">
        <v>100759</v>
      </c>
      <c r="B6104" s="526" t="s">
        <v>10525</v>
      </c>
      <c r="C6104" s="526" t="s">
        <v>114</v>
      </c>
      <c r="D6104" s="527" t="n">
        <v>47.66</v>
      </c>
    </row>
    <row r="6105" customFormat="false" ht="15" hidden="false" customHeight="false" outlineLevel="0" collapsed="false">
      <c r="A6105" s="526" t="n">
        <v>100760</v>
      </c>
      <c r="B6105" s="526" t="s">
        <v>10526</v>
      </c>
      <c r="C6105" s="526" t="s">
        <v>114</v>
      </c>
      <c r="D6105" s="527" t="n">
        <v>48.12</v>
      </c>
    </row>
    <row r="6106" customFormat="false" ht="15" hidden="false" customHeight="false" outlineLevel="0" collapsed="false">
      <c r="A6106" s="526" t="n">
        <v>100761</v>
      </c>
      <c r="B6106" s="526" t="s">
        <v>10527</v>
      </c>
      <c r="C6106" s="526" t="s">
        <v>114</v>
      </c>
      <c r="D6106" s="527" t="n">
        <v>47.88</v>
      </c>
    </row>
    <row r="6107" customFormat="false" ht="15" hidden="false" customHeight="false" outlineLevel="0" collapsed="false">
      <c r="A6107" s="526" t="n">
        <v>100762</v>
      </c>
      <c r="B6107" s="526" t="s">
        <v>10528</v>
      </c>
      <c r="C6107" s="526" t="s">
        <v>114</v>
      </c>
      <c r="D6107" s="527" t="n">
        <v>48.25</v>
      </c>
    </row>
    <row r="6108" customFormat="false" ht="15" hidden="false" customHeight="false" outlineLevel="0" collapsed="false">
      <c r="A6108" s="526" t="n">
        <v>102488</v>
      </c>
      <c r="B6108" s="526" t="s">
        <v>10529</v>
      </c>
      <c r="C6108" s="526" t="s">
        <v>114</v>
      </c>
      <c r="D6108" s="527" t="n">
        <v>3.42</v>
      </c>
    </row>
    <row r="6109" customFormat="false" ht="15" hidden="false" customHeight="false" outlineLevel="0" collapsed="false">
      <c r="A6109" s="526" t="n">
        <v>102489</v>
      </c>
      <c r="B6109" s="526" t="s">
        <v>10530</v>
      </c>
      <c r="C6109" s="526" t="s">
        <v>114</v>
      </c>
      <c r="D6109" s="527" t="n">
        <v>28.71</v>
      </c>
    </row>
    <row r="6110" customFormat="false" ht="15" hidden="false" customHeight="false" outlineLevel="0" collapsed="false">
      <c r="A6110" s="526" t="n">
        <v>102491</v>
      </c>
      <c r="B6110" s="526" t="s">
        <v>10531</v>
      </c>
      <c r="C6110" s="526" t="s">
        <v>114</v>
      </c>
      <c r="D6110" s="527" t="n">
        <v>21.23</v>
      </c>
    </row>
    <row r="6111" customFormat="false" ht="15" hidden="false" customHeight="false" outlineLevel="0" collapsed="false">
      <c r="A6111" s="526" t="n">
        <v>102492</v>
      </c>
      <c r="B6111" s="526" t="s">
        <v>10532</v>
      </c>
      <c r="C6111" s="526" t="s">
        <v>114</v>
      </c>
      <c r="D6111" s="527" t="n">
        <v>26.82</v>
      </c>
    </row>
    <row r="6112" customFormat="false" ht="15" hidden="false" customHeight="false" outlineLevel="0" collapsed="false">
      <c r="A6112" s="526" t="n">
        <v>102494</v>
      </c>
      <c r="B6112" s="526" t="s">
        <v>10533</v>
      </c>
      <c r="C6112" s="526" t="s">
        <v>114</v>
      </c>
      <c r="D6112" s="527" t="n">
        <v>62.93</v>
      </c>
    </row>
    <row r="6113" customFormat="false" ht="15" hidden="false" customHeight="false" outlineLevel="0" collapsed="false">
      <c r="A6113" s="526" t="n">
        <v>102496</v>
      </c>
      <c r="B6113" s="526" t="s">
        <v>10534</v>
      </c>
      <c r="C6113" s="526" t="s">
        <v>120</v>
      </c>
      <c r="D6113" s="527" t="n">
        <v>13.05</v>
      </c>
    </row>
    <row r="6114" customFormat="false" ht="15" hidden="false" customHeight="false" outlineLevel="0" collapsed="false">
      <c r="A6114" s="526" t="n">
        <v>102497</v>
      </c>
      <c r="B6114" s="526" t="s">
        <v>10535</v>
      </c>
      <c r="C6114" s="526" t="s">
        <v>120</v>
      </c>
      <c r="D6114" s="527" t="n">
        <v>4.79</v>
      </c>
    </row>
    <row r="6115" customFormat="false" ht="15" hidden="false" customHeight="false" outlineLevel="0" collapsed="false">
      <c r="A6115" s="526" t="n">
        <v>102498</v>
      </c>
      <c r="B6115" s="526" t="s">
        <v>10536</v>
      </c>
      <c r="C6115" s="526" t="s">
        <v>120</v>
      </c>
      <c r="D6115" s="527" t="n">
        <v>1.59</v>
      </c>
    </row>
    <row r="6116" customFormat="false" ht="15" hidden="false" customHeight="false" outlineLevel="0" collapsed="false">
      <c r="A6116" s="526" t="n">
        <v>102499</v>
      </c>
      <c r="B6116" s="526" t="s">
        <v>10537</v>
      </c>
      <c r="C6116" s="526" t="s">
        <v>114</v>
      </c>
      <c r="D6116" s="527" t="n">
        <v>2.93</v>
      </c>
    </row>
    <row r="6117" customFormat="false" ht="15" hidden="false" customHeight="false" outlineLevel="0" collapsed="false">
      <c r="A6117" s="526" t="n">
        <v>102500</v>
      </c>
      <c r="B6117" s="526" t="s">
        <v>10538</v>
      </c>
      <c r="C6117" s="526" t="s">
        <v>120</v>
      </c>
      <c r="D6117" s="527" t="n">
        <v>4.32</v>
      </c>
    </row>
    <row r="6118" customFormat="false" ht="15" hidden="false" customHeight="false" outlineLevel="0" collapsed="false">
      <c r="A6118" s="526" t="n">
        <v>102501</v>
      </c>
      <c r="B6118" s="526" t="s">
        <v>10539</v>
      </c>
      <c r="C6118" s="526" t="s">
        <v>114</v>
      </c>
      <c r="D6118" s="527" t="n">
        <v>25.06</v>
      </c>
    </row>
    <row r="6119" customFormat="false" ht="15" hidden="false" customHeight="false" outlineLevel="0" collapsed="false">
      <c r="A6119" s="526" t="n">
        <v>102504</v>
      </c>
      <c r="B6119" s="526" t="s">
        <v>10540</v>
      </c>
      <c r="C6119" s="526" t="s">
        <v>120</v>
      </c>
      <c r="D6119" s="527" t="n">
        <v>9.47</v>
      </c>
    </row>
    <row r="6120" customFormat="false" ht="15" hidden="false" customHeight="false" outlineLevel="0" collapsed="false">
      <c r="A6120" s="526" t="n">
        <v>102505</v>
      </c>
      <c r="B6120" s="526" t="s">
        <v>10541</v>
      </c>
      <c r="C6120" s="526" t="s">
        <v>120</v>
      </c>
      <c r="D6120" s="527" t="n">
        <v>10.04</v>
      </c>
    </row>
    <row r="6121" customFormat="false" ht="15" hidden="false" customHeight="false" outlineLevel="0" collapsed="false">
      <c r="A6121" s="526" t="n">
        <v>102506</v>
      </c>
      <c r="B6121" s="526" t="s">
        <v>10542</v>
      </c>
      <c r="C6121" s="526" t="s">
        <v>120</v>
      </c>
      <c r="D6121" s="527" t="n">
        <v>10.42</v>
      </c>
    </row>
    <row r="6122" customFormat="false" ht="15" hidden="false" customHeight="false" outlineLevel="0" collapsed="false">
      <c r="A6122" s="526" t="n">
        <v>102507</v>
      </c>
      <c r="B6122" s="526" t="s">
        <v>10543</v>
      </c>
      <c r="C6122" s="526" t="s">
        <v>120</v>
      </c>
      <c r="D6122" s="527" t="n">
        <v>6.19</v>
      </c>
    </row>
    <row r="6123" customFormat="false" ht="15" hidden="false" customHeight="false" outlineLevel="0" collapsed="false">
      <c r="A6123" s="526" t="n">
        <v>102508</v>
      </c>
      <c r="B6123" s="526" t="s">
        <v>10544</v>
      </c>
      <c r="C6123" s="526" t="s">
        <v>114</v>
      </c>
      <c r="D6123" s="527" t="n">
        <v>44.25</v>
      </c>
    </row>
    <row r="6124" customFormat="false" ht="15" hidden="false" customHeight="false" outlineLevel="0" collapsed="false">
      <c r="A6124" s="526" t="n">
        <v>102509</v>
      </c>
      <c r="B6124" s="526" t="s">
        <v>10545</v>
      </c>
      <c r="C6124" s="526" t="s">
        <v>114</v>
      </c>
      <c r="D6124" s="527" t="n">
        <v>26.49</v>
      </c>
    </row>
    <row r="6125" customFormat="false" ht="15" hidden="false" customHeight="false" outlineLevel="0" collapsed="false">
      <c r="A6125" s="526" t="n">
        <v>102512</v>
      </c>
      <c r="B6125" s="526" t="s">
        <v>10546</v>
      </c>
      <c r="C6125" s="526" t="s">
        <v>120</v>
      </c>
      <c r="D6125" s="527" t="n">
        <v>5.48</v>
      </c>
    </row>
    <row r="6126" customFormat="false" ht="15" hidden="false" customHeight="false" outlineLevel="0" collapsed="false">
      <c r="A6126" s="526" t="n">
        <v>102513</v>
      </c>
      <c r="B6126" s="526" t="s">
        <v>10547</v>
      </c>
      <c r="C6126" s="526" t="s">
        <v>114</v>
      </c>
      <c r="D6126" s="527" t="n">
        <v>46.18</v>
      </c>
    </row>
    <row r="6127" customFormat="false" ht="15" hidden="false" customHeight="false" outlineLevel="0" collapsed="false">
      <c r="A6127" s="526" t="n">
        <v>102520</v>
      </c>
      <c r="B6127" s="526" t="s">
        <v>10548</v>
      </c>
      <c r="C6127" s="526" t="s">
        <v>114</v>
      </c>
      <c r="D6127" s="527" t="n">
        <v>79.97</v>
      </c>
    </row>
    <row r="6128" customFormat="false" ht="15" hidden="false" customHeight="false" outlineLevel="0" collapsed="false">
      <c r="A6128" s="526" t="n">
        <v>101749</v>
      </c>
      <c r="B6128" s="526" t="s">
        <v>10549</v>
      </c>
      <c r="C6128" s="526" t="s">
        <v>114</v>
      </c>
      <c r="D6128" s="527" t="n">
        <v>56.54</v>
      </c>
    </row>
    <row r="6129" customFormat="false" ht="15" hidden="false" customHeight="false" outlineLevel="0" collapsed="false">
      <c r="A6129" s="526" t="n">
        <v>101750</v>
      </c>
      <c r="B6129" s="526" t="s">
        <v>10550</v>
      </c>
      <c r="C6129" s="526" t="s">
        <v>114</v>
      </c>
      <c r="D6129" s="527" t="n">
        <v>54.17</v>
      </c>
    </row>
    <row r="6130" customFormat="false" ht="15" hidden="false" customHeight="false" outlineLevel="0" collapsed="false">
      <c r="A6130" s="526" t="n">
        <v>101729</v>
      </c>
      <c r="B6130" s="526" t="s">
        <v>10551</v>
      </c>
      <c r="C6130" s="526" t="s">
        <v>114</v>
      </c>
      <c r="D6130" s="527" t="n">
        <v>237.89</v>
      </c>
    </row>
    <row r="6131" customFormat="false" ht="15" hidden="false" customHeight="false" outlineLevel="0" collapsed="false">
      <c r="A6131" s="526" t="n">
        <v>101746</v>
      </c>
      <c r="B6131" s="526" t="s">
        <v>10552</v>
      </c>
      <c r="C6131" s="526" t="s">
        <v>114</v>
      </c>
      <c r="D6131" s="527" t="n">
        <v>366.12</v>
      </c>
    </row>
    <row r="6132" customFormat="false" ht="15" hidden="false" customHeight="false" outlineLevel="0" collapsed="false">
      <c r="A6132" s="526" t="n">
        <v>101751</v>
      </c>
      <c r="B6132" s="526" t="s">
        <v>10553</v>
      </c>
      <c r="C6132" s="526" t="s">
        <v>114</v>
      </c>
      <c r="D6132" s="527" t="n">
        <v>244.08</v>
      </c>
    </row>
    <row r="6133" customFormat="false" ht="15" hidden="false" customHeight="false" outlineLevel="0" collapsed="false">
      <c r="A6133" s="526" t="n">
        <v>87246</v>
      </c>
      <c r="B6133" s="526" t="s">
        <v>10554</v>
      </c>
      <c r="C6133" s="526" t="s">
        <v>114</v>
      </c>
      <c r="D6133" s="527" t="n">
        <v>63.1</v>
      </c>
    </row>
    <row r="6134" customFormat="false" ht="15" hidden="false" customHeight="false" outlineLevel="0" collapsed="false">
      <c r="A6134" s="526" t="n">
        <v>87247</v>
      </c>
      <c r="B6134" s="526" t="s">
        <v>10555</v>
      </c>
      <c r="C6134" s="526" t="s">
        <v>114</v>
      </c>
      <c r="D6134" s="527" t="n">
        <v>56.47</v>
      </c>
    </row>
    <row r="6135" customFormat="false" ht="15" hidden="false" customHeight="false" outlineLevel="0" collapsed="false">
      <c r="A6135" s="526" t="n">
        <v>87248</v>
      </c>
      <c r="B6135" s="526" t="s">
        <v>10556</v>
      </c>
      <c r="C6135" s="526" t="s">
        <v>114</v>
      </c>
      <c r="D6135" s="527" t="n">
        <v>49.52</v>
      </c>
    </row>
    <row r="6136" customFormat="false" ht="15" hidden="false" customHeight="false" outlineLevel="0" collapsed="false">
      <c r="A6136" s="526" t="n">
        <v>87249</v>
      </c>
      <c r="B6136" s="526" t="s">
        <v>10557</v>
      </c>
      <c r="C6136" s="526" t="s">
        <v>114</v>
      </c>
      <c r="D6136" s="527" t="n">
        <v>67.65</v>
      </c>
    </row>
    <row r="6137" customFormat="false" ht="15" hidden="false" customHeight="false" outlineLevel="0" collapsed="false">
      <c r="A6137" s="526" t="n">
        <v>87250</v>
      </c>
      <c r="B6137" s="526" t="s">
        <v>10558</v>
      </c>
      <c r="C6137" s="526" t="s">
        <v>114</v>
      </c>
      <c r="D6137" s="527" t="n">
        <v>57.75</v>
      </c>
    </row>
    <row r="6138" customFormat="false" ht="15" hidden="false" customHeight="false" outlineLevel="0" collapsed="false">
      <c r="A6138" s="526" t="n">
        <v>87251</v>
      </c>
      <c r="B6138" s="526" t="s">
        <v>166</v>
      </c>
      <c r="C6138" s="526" t="s">
        <v>114</v>
      </c>
      <c r="D6138" s="527" t="n">
        <v>49.78</v>
      </c>
    </row>
    <row r="6139" customFormat="false" ht="15" hidden="false" customHeight="false" outlineLevel="0" collapsed="false">
      <c r="A6139" s="526" t="n">
        <v>87255</v>
      </c>
      <c r="B6139" s="526" t="s">
        <v>10559</v>
      </c>
      <c r="C6139" s="526" t="s">
        <v>114</v>
      </c>
      <c r="D6139" s="527" t="n">
        <v>107.82</v>
      </c>
    </row>
    <row r="6140" customFormat="false" ht="15" hidden="false" customHeight="false" outlineLevel="0" collapsed="false">
      <c r="A6140" s="526" t="n">
        <v>87256</v>
      </c>
      <c r="B6140" s="526" t="s">
        <v>10560</v>
      </c>
      <c r="C6140" s="526" t="s">
        <v>114</v>
      </c>
      <c r="D6140" s="527" t="n">
        <v>95.75</v>
      </c>
    </row>
    <row r="6141" customFormat="false" ht="15" hidden="false" customHeight="false" outlineLevel="0" collapsed="false">
      <c r="A6141" s="526" t="n">
        <v>87257</v>
      </c>
      <c r="B6141" s="526" t="s">
        <v>164</v>
      </c>
      <c r="C6141" s="526" t="s">
        <v>114</v>
      </c>
      <c r="D6141" s="527" t="n">
        <v>86.35</v>
      </c>
    </row>
    <row r="6142" customFormat="false" ht="15" hidden="false" customHeight="false" outlineLevel="0" collapsed="false">
      <c r="A6142" s="526" t="n">
        <v>87258</v>
      </c>
      <c r="B6142" s="526" t="s">
        <v>10561</v>
      </c>
      <c r="C6142" s="526" t="s">
        <v>114</v>
      </c>
      <c r="D6142" s="527" t="n">
        <v>147.63</v>
      </c>
    </row>
    <row r="6143" customFormat="false" ht="15" hidden="false" customHeight="false" outlineLevel="0" collapsed="false">
      <c r="A6143" s="526" t="n">
        <v>87259</v>
      </c>
      <c r="B6143" s="526" t="s">
        <v>10562</v>
      </c>
      <c r="C6143" s="526" t="s">
        <v>114</v>
      </c>
      <c r="D6143" s="527" t="n">
        <v>135.45</v>
      </c>
    </row>
    <row r="6144" customFormat="false" ht="15" hidden="false" customHeight="false" outlineLevel="0" collapsed="false">
      <c r="A6144" s="526" t="n">
        <v>87260</v>
      </c>
      <c r="B6144" s="526" t="s">
        <v>10563</v>
      </c>
      <c r="C6144" s="526" t="s">
        <v>114</v>
      </c>
      <c r="D6144" s="527" t="n">
        <v>126.84</v>
      </c>
    </row>
    <row r="6145" customFormat="false" ht="15" hidden="false" customHeight="false" outlineLevel="0" collapsed="false">
      <c r="A6145" s="526" t="n">
        <v>87261</v>
      </c>
      <c r="B6145" s="526" t="s">
        <v>10564</v>
      </c>
      <c r="C6145" s="526" t="s">
        <v>114</v>
      </c>
      <c r="D6145" s="527" t="n">
        <v>169.09</v>
      </c>
    </row>
    <row r="6146" customFormat="false" ht="15" hidden="false" customHeight="false" outlineLevel="0" collapsed="false">
      <c r="A6146" s="526" t="n">
        <v>87262</v>
      </c>
      <c r="B6146" s="526" t="s">
        <v>10565</v>
      </c>
      <c r="C6146" s="526" t="s">
        <v>114</v>
      </c>
      <c r="D6146" s="527" t="n">
        <v>155.3</v>
      </c>
    </row>
    <row r="6147" customFormat="false" ht="15" hidden="false" customHeight="false" outlineLevel="0" collapsed="false">
      <c r="A6147" s="526" t="n">
        <v>87263</v>
      </c>
      <c r="B6147" s="526" t="s">
        <v>10566</v>
      </c>
      <c r="C6147" s="526" t="s">
        <v>114</v>
      </c>
      <c r="D6147" s="527" t="n">
        <v>145.23</v>
      </c>
    </row>
    <row r="6148" customFormat="false" ht="15" hidden="false" customHeight="false" outlineLevel="0" collapsed="false">
      <c r="A6148" s="526" t="n">
        <v>89046</v>
      </c>
      <c r="B6148" s="526" t="s">
        <v>10567</v>
      </c>
      <c r="C6148" s="526" t="s">
        <v>114</v>
      </c>
      <c r="D6148" s="527" t="n">
        <v>55.71</v>
      </c>
    </row>
    <row r="6149" customFormat="false" ht="15" hidden="false" customHeight="false" outlineLevel="0" collapsed="false">
      <c r="A6149" s="526" t="n">
        <v>89171</v>
      </c>
      <c r="B6149" s="526" t="s">
        <v>10568</v>
      </c>
      <c r="C6149" s="526" t="s">
        <v>114</v>
      </c>
      <c r="D6149" s="527" t="n">
        <v>52.59</v>
      </c>
    </row>
    <row r="6150" customFormat="false" ht="15" hidden="false" customHeight="false" outlineLevel="0" collapsed="false">
      <c r="A6150" s="526" t="n">
        <v>93389</v>
      </c>
      <c r="B6150" s="526" t="s">
        <v>10569</v>
      </c>
      <c r="C6150" s="526" t="s">
        <v>114</v>
      </c>
      <c r="D6150" s="527" t="n">
        <v>57.24</v>
      </c>
    </row>
    <row r="6151" customFormat="false" ht="15" hidden="false" customHeight="false" outlineLevel="0" collapsed="false">
      <c r="A6151" s="526" t="n">
        <v>93390</v>
      </c>
      <c r="B6151" s="526" t="s">
        <v>10570</v>
      </c>
      <c r="C6151" s="526" t="s">
        <v>114</v>
      </c>
      <c r="D6151" s="527" t="n">
        <v>50.69</v>
      </c>
    </row>
    <row r="6152" customFormat="false" ht="15" hidden="false" customHeight="false" outlineLevel="0" collapsed="false">
      <c r="A6152" s="526" t="n">
        <v>93391</v>
      </c>
      <c r="B6152" s="526" t="s">
        <v>10571</v>
      </c>
      <c r="C6152" s="526" t="s">
        <v>114</v>
      </c>
      <c r="D6152" s="527" t="n">
        <v>43.77</v>
      </c>
    </row>
    <row r="6153" customFormat="false" ht="15" hidden="false" customHeight="false" outlineLevel="0" collapsed="false">
      <c r="A6153" s="526" t="n">
        <v>104593</v>
      </c>
      <c r="B6153" s="526" t="s">
        <v>10572</v>
      </c>
      <c r="C6153" s="526" t="s">
        <v>114</v>
      </c>
      <c r="D6153" s="527" t="n">
        <v>111.65</v>
      </c>
    </row>
    <row r="6154" customFormat="false" ht="15" hidden="false" customHeight="false" outlineLevel="0" collapsed="false">
      <c r="A6154" s="526" t="n">
        <v>104594</v>
      </c>
      <c r="B6154" s="526" t="s">
        <v>10573</v>
      </c>
      <c r="C6154" s="526" t="s">
        <v>114</v>
      </c>
      <c r="D6154" s="527" t="n">
        <v>98.1</v>
      </c>
    </row>
    <row r="6155" customFormat="false" ht="15" hidden="false" customHeight="false" outlineLevel="0" collapsed="false">
      <c r="A6155" s="526" t="n">
        <v>104595</v>
      </c>
      <c r="B6155" s="526" t="s">
        <v>10574</v>
      </c>
      <c r="C6155" s="526" t="s">
        <v>114</v>
      </c>
      <c r="D6155" s="527" t="n">
        <v>86.88</v>
      </c>
    </row>
    <row r="6156" customFormat="false" ht="15" hidden="false" customHeight="false" outlineLevel="0" collapsed="false">
      <c r="A6156" s="526" t="n">
        <v>104596</v>
      </c>
      <c r="B6156" s="526" t="s">
        <v>10575</v>
      </c>
      <c r="C6156" s="526" t="s">
        <v>114</v>
      </c>
      <c r="D6156" s="527" t="n">
        <v>173.74</v>
      </c>
    </row>
    <row r="6157" customFormat="false" ht="15" hidden="false" customHeight="false" outlineLevel="0" collapsed="false">
      <c r="A6157" s="526" t="n">
        <v>104597</v>
      </c>
      <c r="B6157" s="526" t="s">
        <v>10576</v>
      </c>
      <c r="C6157" s="526" t="s">
        <v>114</v>
      </c>
      <c r="D6157" s="527" t="n">
        <v>158.15</v>
      </c>
    </row>
    <row r="6158" customFormat="false" ht="15" hidden="false" customHeight="false" outlineLevel="0" collapsed="false">
      <c r="A6158" s="526" t="n">
        <v>104598</v>
      </c>
      <c r="B6158" s="526" t="s">
        <v>10577</v>
      </c>
      <c r="C6158" s="526" t="s">
        <v>114</v>
      </c>
      <c r="D6158" s="527" t="n">
        <v>145.91</v>
      </c>
    </row>
    <row r="6159" customFormat="false" ht="15" hidden="false" customHeight="false" outlineLevel="0" collapsed="false">
      <c r="A6159" s="526" t="n">
        <v>104599</v>
      </c>
      <c r="B6159" s="526" t="s">
        <v>10578</v>
      </c>
      <c r="C6159" s="526" t="s">
        <v>114</v>
      </c>
      <c r="D6159" s="527" t="n">
        <v>75.53</v>
      </c>
    </row>
    <row r="6160" customFormat="false" ht="15" hidden="false" customHeight="false" outlineLevel="0" collapsed="false">
      <c r="A6160" s="526" t="n">
        <v>104600</v>
      </c>
      <c r="B6160" s="526" t="s">
        <v>10579</v>
      </c>
      <c r="C6160" s="526" t="s">
        <v>114</v>
      </c>
      <c r="D6160" s="527" t="n">
        <v>69.19</v>
      </c>
    </row>
    <row r="6161" customFormat="false" ht="15" hidden="false" customHeight="false" outlineLevel="0" collapsed="false">
      <c r="A6161" s="526" t="n">
        <v>104601</v>
      </c>
      <c r="B6161" s="526" t="s">
        <v>10580</v>
      </c>
      <c r="C6161" s="526" t="s">
        <v>114</v>
      </c>
      <c r="D6161" s="527" t="n">
        <v>61.15</v>
      </c>
    </row>
    <row r="6162" customFormat="false" ht="15" hidden="false" customHeight="false" outlineLevel="0" collapsed="false">
      <c r="A6162" s="526" t="n">
        <v>104602</v>
      </c>
      <c r="B6162" s="526" t="s">
        <v>10581</v>
      </c>
      <c r="C6162" s="526" t="s">
        <v>114</v>
      </c>
      <c r="D6162" s="527" t="n">
        <v>55.2</v>
      </c>
    </row>
    <row r="6163" customFormat="false" ht="15" hidden="false" customHeight="false" outlineLevel="0" collapsed="false">
      <c r="A6163" s="526" t="n">
        <v>104603</v>
      </c>
      <c r="B6163" s="526" t="s">
        <v>10582</v>
      </c>
      <c r="C6163" s="526" t="s">
        <v>114</v>
      </c>
      <c r="D6163" s="527" t="n">
        <v>51.85</v>
      </c>
    </row>
    <row r="6164" customFormat="false" ht="15" hidden="false" customHeight="false" outlineLevel="0" collapsed="false">
      <c r="A6164" s="526" t="n">
        <v>104604</v>
      </c>
      <c r="B6164" s="526" t="s">
        <v>10583</v>
      </c>
      <c r="C6164" s="526" t="s">
        <v>114</v>
      </c>
      <c r="D6164" s="527" t="n">
        <v>46.01</v>
      </c>
    </row>
    <row r="6165" customFormat="false" ht="15" hidden="false" customHeight="false" outlineLevel="0" collapsed="false">
      <c r="A6165" s="526" t="n">
        <v>104605</v>
      </c>
      <c r="B6165" s="526" t="s">
        <v>10584</v>
      </c>
      <c r="C6165" s="526" t="s">
        <v>114</v>
      </c>
      <c r="D6165" s="527" t="n">
        <v>93.93</v>
      </c>
    </row>
    <row r="6166" customFormat="false" ht="15" hidden="false" customHeight="false" outlineLevel="0" collapsed="false">
      <c r="A6166" s="526" t="n">
        <v>104606</v>
      </c>
      <c r="B6166" s="526" t="s">
        <v>10585</v>
      </c>
      <c r="C6166" s="526" t="s">
        <v>114</v>
      </c>
      <c r="D6166" s="527" t="n">
        <v>65.2</v>
      </c>
    </row>
    <row r="6167" customFormat="false" ht="15" hidden="false" customHeight="false" outlineLevel="0" collapsed="false">
      <c r="A6167" s="526" t="n">
        <v>104607</v>
      </c>
      <c r="B6167" s="526" t="s">
        <v>10586</v>
      </c>
      <c r="C6167" s="526" t="s">
        <v>114</v>
      </c>
      <c r="D6167" s="527" t="n">
        <v>53.11</v>
      </c>
    </row>
    <row r="6168" customFormat="false" ht="15" hidden="false" customHeight="false" outlineLevel="0" collapsed="false">
      <c r="A6168" s="526" t="n">
        <v>104608</v>
      </c>
      <c r="B6168" s="526" t="s">
        <v>10587</v>
      </c>
      <c r="C6168" s="526" t="s">
        <v>114</v>
      </c>
      <c r="D6168" s="527" t="n">
        <v>183.6</v>
      </c>
    </row>
    <row r="6169" customFormat="false" ht="15" hidden="false" customHeight="false" outlineLevel="0" collapsed="false">
      <c r="A6169" s="526" t="n">
        <v>104609</v>
      </c>
      <c r="B6169" s="526" t="s">
        <v>10588</v>
      </c>
      <c r="C6169" s="526" t="s">
        <v>114</v>
      </c>
      <c r="D6169" s="527" t="n">
        <v>145.63</v>
      </c>
    </row>
    <row r="6170" customFormat="false" ht="15" hidden="false" customHeight="false" outlineLevel="0" collapsed="false">
      <c r="A6170" s="526" t="n">
        <v>104610</v>
      </c>
      <c r="B6170" s="526" t="s">
        <v>10589</v>
      </c>
      <c r="C6170" s="526" t="s">
        <v>114</v>
      </c>
      <c r="D6170" s="527" t="n">
        <v>131.38</v>
      </c>
    </row>
    <row r="6171" customFormat="false" ht="15" hidden="false" customHeight="false" outlineLevel="0" collapsed="false">
      <c r="A6171" s="526" t="n">
        <v>98671</v>
      </c>
      <c r="B6171" s="526" t="s">
        <v>10590</v>
      </c>
      <c r="C6171" s="526" t="s">
        <v>114</v>
      </c>
      <c r="D6171" s="527" t="n">
        <v>361.43</v>
      </c>
    </row>
    <row r="6172" customFormat="false" ht="15" hidden="false" customHeight="false" outlineLevel="0" collapsed="false">
      <c r="A6172" s="526" t="n">
        <v>98672</v>
      </c>
      <c r="B6172" s="526" t="s">
        <v>10591</v>
      </c>
      <c r="C6172" s="526" t="s">
        <v>114</v>
      </c>
      <c r="D6172" s="527" t="n">
        <v>409.03</v>
      </c>
    </row>
    <row r="6173" customFormat="false" ht="15" hidden="false" customHeight="false" outlineLevel="0" collapsed="false">
      <c r="A6173" s="526" t="n">
        <v>98678</v>
      </c>
      <c r="B6173" s="526" t="s">
        <v>10592</v>
      </c>
      <c r="C6173" s="526" t="s">
        <v>114</v>
      </c>
      <c r="D6173" s="527" t="n">
        <v>391.92</v>
      </c>
    </row>
    <row r="6174" customFormat="false" ht="15" hidden="false" customHeight="false" outlineLevel="0" collapsed="false">
      <c r="A6174" s="526" t="n">
        <v>98679</v>
      </c>
      <c r="B6174" s="526" t="s">
        <v>161</v>
      </c>
      <c r="C6174" s="526" t="s">
        <v>114</v>
      </c>
      <c r="D6174" s="527" t="n">
        <v>38.24</v>
      </c>
    </row>
    <row r="6175" customFormat="false" ht="15" hidden="false" customHeight="false" outlineLevel="0" collapsed="false">
      <c r="A6175" s="526" t="n">
        <v>98680</v>
      </c>
      <c r="B6175" s="526" t="s">
        <v>10593</v>
      </c>
      <c r="C6175" s="526" t="s">
        <v>114</v>
      </c>
      <c r="D6175" s="527" t="n">
        <v>48.32</v>
      </c>
    </row>
    <row r="6176" customFormat="false" ht="15" hidden="false" customHeight="false" outlineLevel="0" collapsed="false">
      <c r="A6176" s="526" t="n">
        <v>98681</v>
      </c>
      <c r="B6176" s="526" t="s">
        <v>10594</v>
      </c>
      <c r="C6176" s="526" t="s">
        <v>114</v>
      </c>
      <c r="D6176" s="527" t="n">
        <v>35.87</v>
      </c>
    </row>
    <row r="6177" customFormat="false" ht="15" hidden="false" customHeight="false" outlineLevel="0" collapsed="false">
      <c r="A6177" s="526" t="n">
        <v>98682</v>
      </c>
      <c r="B6177" s="526" t="s">
        <v>10595</v>
      </c>
      <c r="C6177" s="526" t="s">
        <v>114</v>
      </c>
      <c r="D6177" s="527" t="n">
        <v>45.95</v>
      </c>
    </row>
    <row r="6178" customFormat="false" ht="15" hidden="false" customHeight="false" outlineLevel="0" collapsed="false">
      <c r="A6178" s="526" t="n">
        <v>98685</v>
      </c>
      <c r="B6178" s="526" t="s">
        <v>10596</v>
      </c>
      <c r="C6178" s="526" t="s">
        <v>120</v>
      </c>
      <c r="D6178" s="527" t="n">
        <v>66.19</v>
      </c>
    </row>
    <row r="6179" customFormat="false" ht="15" hidden="false" customHeight="false" outlineLevel="0" collapsed="false">
      <c r="A6179" s="526" t="n">
        <v>98686</v>
      </c>
      <c r="B6179" s="526" t="s">
        <v>10597</v>
      </c>
      <c r="C6179" s="526" t="s">
        <v>120</v>
      </c>
      <c r="D6179" s="527" t="n">
        <v>41.4</v>
      </c>
    </row>
    <row r="6180" customFormat="false" ht="15" hidden="false" customHeight="false" outlineLevel="0" collapsed="false">
      <c r="A6180" s="526" t="n">
        <v>98688</v>
      </c>
      <c r="B6180" s="526" t="s">
        <v>10598</v>
      </c>
      <c r="C6180" s="526" t="s">
        <v>120</v>
      </c>
      <c r="D6180" s="527" t="n">
        <v>69.95</v>
      </c>
    </row>
    <row r="6181" customFormat="false" ht="15" hidden="false" customHeight="false" outlineLevel="0" collapsed="false">
      <c r="A6181" s="526" t="n">
        <v>98689</v>
      </c>
      <c r="B6181" s="526" t="s">
        <v>220</v>
      </c>
      <c r="C6181" s="526" t="s">
        <v>120</v>
      </c>
      <c r="D6181" s="527" t="n">
        <v>94.8</v>
      </c>
    </row>
    <row r="6182" customFormat="false" ht="15" hidden="false" customHeight="false" outlineLevel="0" collapsed="false">
      <c r="A6182" s="526" t="n">
        <v>101090</v>
      </c>
      <c r="B6182" s="526" t="s">
        <v>10599</v>
      </c>
      <c r="C6182" s="526" t="s">
        <v>114</v>
      </c>
      <c r="D6182" s="527" t="n">
        <v>197.4</v>
      </c>
    </row>
    <row r="6183" customFormat="false" ht="15" hidden="false" customHeight="false" outlineLevel="0" collapsed="false">
      <c r="A6183" s="526" t="n">
        <v>101091</v>
      </c>
      <c r="B6183" s="526" t="s">
        <v>10600</v>
      </c>
      <c r="C6183" s="526" t="s">
        <v>114</v>
      </c>
      <c r="D6183" s="527" t="n">
        <v>143.28</v>
      </c>
    </row>
    <row r="6184" customFormat="false" ht="15" hidden="false" customHeight="false" outlineLevel="0" collapsed="false">
      <c r="A6184" s="526" t="n">
        <v>101725</v>
      </c>
      <c r="B6184" s="526" t="s">
        <v>10601</v>
      </c>
      <c r="C6184" s="526" t="s">
        <v>114</v>
      </c>
      <c r="D6184" s="527" t="n">
        <v>270.9</v>
      </c>
    </row>
    <row r="6185" customFormat="false" ht="15" hidden="false" customHeight="false" outlineLevel="0" collapsed="false">
      <c r="A6185" s="526" t="n">
        <v>101726</v>
      </c>
      <c r="B6185" s="526" t="s">
        <v>10602</v>
      </c>
      <c r="C6185" s="526" t="s">
        <v>114</v>
      </c>
      <c r="D6185" s="527" t="n">
        <v>183.52</v>
      </c>
    </row>
    <row r="6186" customFormat="false" ht="15" hidden="false" customHeight="false" outlineLevel="0" collapsed="false">
      <c r="A6186" s="526" t="n">
        <v>101731</v>
      </c>
      <c r="B6186" s="526" t="s">
        <v>10603</v>
      </c>
      <c r="C6186" s="526" t="s">
        <v>114</v>
      </c>
      <c r="D6186" s="527" t="n">
        <v>281.22</v>
      </c>
    </row>
    <row r="6187" customFormat="false" ht="15" hidden="false" customHeight="false" outlineLevel="0" collapsed="false">
      <c r="A6187" s="526" t="n">
        <v>101732</v>
      </c>
      <c r="B6187" s="526" t="s">
        <v>10604</v>
      </c>
      <c r="C6187" s="526" t="s">
        <v>114</v>
      </c>
      <c r="D6187" s="527" t="n">
        <v>90.88</v>
      </c>
    </row>
    <row r="6188" customFormat="false" ht="15" hidden="false" customHeight="false" outlineLevel="0" collapsed="false">
      <c r="A6188" s="526" t="n">
        <v>101094</v>
      </c>
      <c r="B6188" s="526" t="s">
        <v>364</v>
      </c>
      <c r="C6188" s="526" t="s">
        <v>120</v>
      </c>
      <c r="D6188" s="527" t="n">
        <v>140.71</v>
      </c>
    </row>
    <row r="6189" customFormat="false" ht="15" hidden="false" customHeight="false" outlineLevel="0" collapsed="false">
      <c r="A6189" s="526" t="n">
        <v>101727</v>
      </c>
      <c r="B6189" s="526" t="s">
        <v>10605</v>
      </c>
      <c r="C6189" s="526" t="s">
        <v>114</v>
      </c>
      <c r="D6189" s="527" t="n">
        <v>165.07</v>
      </c>
    </row>
    <row r="6190" customFormat="false" ht="15" hidden="false" customHeight="false" outlineLevel="0" collapsed="false">
      <c r="A6190" s="526" t="n">
        <v>101733</v>
      </c>
      <c r="B6190" s="526" t="s">
        <v>10606</v>
      </c>
      <c r="C6190" s="526" t="s">
        <v>114</v>
      </c>
      <c r="D6190" s="527" t="n">
        <v>228.74</v>
      </c>
    </row>
    <row r="6191" customFormat="false" ht="15" hidden="false" customHeight="false" outlineLevel="0" collapsed="false">
      <c r="A6191" s="526" t="n">
        <v>101734</v>
      </c>
      <c r="B6191" s="526" t="s">
        <v>10607</v>
      </c>
      <c r="C6191" s="526" t="s">
        <v>114</v>
      </c>
      <c r="D6191" s="527" t="n">
        <v>343.46</v>
      </c>
    </row>
    <row r="6192" customFormat="false" ht="15" hidden="false" customHeight="false" outlineLevel="0" collapsed="false">
      <c r="A6192" s="526" t="n">
        <v>101735</v>
      </c>
      <c r="B6192" s="526" t="s">
        <v>10608</v>
      </c>
      <c r="C6192" s="526" t="s">
        <v>114</v>
      </c>
      <c r="D6192" s="527" t="n">
        <v>351.78</v>
      </c>
    </row>
    <row r="6193" customFormat="false" ht="15" hidden="false" customHeight="false" outlineLevel="0" collapsed="false">
      <c r="A6193" s="526" t="n">
        <v>101736</v>
      </c>
      <c r="B6193" s="526" t="s">
        <v>10609</v>
      </c>
      <c r="C6193" s="526" t="s">
        <v>114</v>
      </c>
      <c r="D6193" s="527" t="n">
        <v>97.57</v>
      </c>
    </row>
    <row r="6194" customFormat="false" ht="15" hidden="false" customHeight="false" outlineLevel="0" collapsed="false">
      <c r="A6194" s="526" t="n">
        <v>101737</v>
      </c>
      <c r="B6194" s="526" t="s">
        <v>10610</v>
      </c>
      <c r="C6194" s="526" t="s">
        <v>114</v>
      </c>
      <c r="D6194" s="527" t="n">
        <v>114.04</v>
      </c>
    </row>
    <row r="6195" customFormat="false" ht="15" hidden="false" customHeight="false" outlineLevel="0" collapsed="false">
      <c r="A6195" s="526" t="n">
        <v>101748</v>
      </c>
      <c r="B6195" s="526" t="s">
        <v>10611</v>
      </c>
      <c r="C6195" s="526" t="s">
        <v>114</v>
      </c>
      <c r="D6195" s="527" t="n">
        <v>3.41</v>
      </c>
    </row>
    <row r="6196" customFormat="false" ht="15" hidden="false" customHeight="false" outlineLevel="0" collapsed="false">
      <c r="A6196" s="526" t="n">
        <v>104162</v>
      </c>
      <c r="B6196" s="526" t="s">
        <v>10612</v>
      </c>
      <c r="C6196" s="526" t="s">
        <v>114</v>
      </c>
      <c r="D6196" s="527" t="n">
        <v>85.25</v>
      </c>
    </row>
    <row r="6197" customFormat="false" ht="15" hidden="false" customHeight="false" outlineLevel="0" collapsed="false">
      <c r="A6197" s="526" t="n">
        <v>101092</v>
      </c>
      <c r="B6197" s="526" t="s">
        <v>10613</v>
      </c>
      <c r="C6197" s="526" t="s">
        <v>114</v>
      </c>
      <c r="D6197" s="527" t="n">
        <v>371.91</v>
      </c>
    </row>
    <row r="6198" customFormat="false" ht="15" hidden="false" customHeight="false" outlineLevel="0" collapsed="false">
      <c r="A6198" s="526" t="n">
        <v>101093</v>
      </c>
      <c r="B6198" s="526" t="s">
        <v>10614</v>
      </c>
      <c r="C6198" s="526" t="s">
        <v>114</v>
      </c>
      <c r="D6198" s="527" t="n">
        <v>419.51</v>
      </c>
    </row>
    <row r="6199" customFormat="false" ht="15" hidden="false" customHeight="false" outlineLevel="0" collapsed="false">
      <c r="A6199" s="526" t="n">
        <v>98695</v>
      </c>
      <c r="B6199" s="526" t="s">
        <v>10615</v>
      </c>
      <c r="C6199" s="526" t="s">
        <v>120</v>
      </c>
      <c r="D6199" s="527" t="n">
        <v>75.81</v>
      </c>
    </row>
    <row r="6200" customFormat="false" ht="15" hidden="false" customHeight="false" outlineLevel="0" collapsed="false">
      <c r="A6200" s="526" t="n">
        <v>98697</v>
      </c>
      <c r="B6200" s="526" t="s">
        <v>10616</v>
      </c>
      <c r="C6200" s="526" t="s">
        <v>120</v>
      </c>
      <c r="D6200" s="527" t="n">
        <v>49.56</v>
      </c>
    </row>
    <row r="6201" customFormat="false" ht="15" hidden="false" customHeight="false" outlineLevel="0" collapsed="false">
      <c r="A6201" s="526" t="n">
        <v>101738</v>
      </c>
      <c r="B6201" s="526" t="s">
        <v>10617</v>
      </c>
      <c r="C6201" s="526" t="s">
        <v>120</v>
      </c>
      <c r="D6201" s="527" t="n">
        <v>33.07</v>
      </c>
    </row>
    <row r="6202" customFormat="false" ht="15" hidden="false" customHeight="false" outlineLevel="0" collapsed="false">
      <c r="A6202" s="526" t="n">
        <v>101739</v>
      </c>
      <c r="B6202" s="526" t="s">
        <v>10618</v>
      </c>
      <c r="C6202" s="526" t="s">
        <v>120</v>
      </c>
      <c r="D6202" s="527" t="n">
        <v>36.49</v>
      </c>
    </row>
    <row r="6203" customFormat="false" ht="15" hidden="false" customHeight="false" outlineLevel="0" collapsed="false">
      <c r="A6203" s="526" t="n">
        <v>88648</v>
      </c>
      <c r="B6203" s="526" t="s">
        <v>10619</v>
      </c>
      <c r="C6203" s="526" t="s">
        <v>120</v>
      </c>
      <c r="D6203" s="527" t="n">
        <v>7.15</v>
      </c>
    </row>
    <row r="6204" customFormat="false" ht="15" hidden="false" customHeight="false" outlineLevel="0" collapsed="false">
      <c r="A6204" s="526" t="n">
        <v>88649</v>
      </c>
      <c r="B6204" s="526" t="s">
        <v>10620</v>
      </c>
      <c r="C6204" s="526" t="s">
        <v>120</v>
      </c>
      <c r="D6204" s="527" t="n">
        <v>8.14</v>
      </c>
    </row>
    <row r="6205" customFormat="false" ht="15" hidden="false" customHeight="false" outlineLevel="0" collapsed="false">
      <c r="A6205" s="526" t="n">
        <v>88650</v>
      </c>
      <c r="B6205" s="526" t="s">
        <v>10621</v>
      </c>
      <c r="C6205" s="526" t="s">
        <v>120</v>
      </c>
      <c r="D6205" s="527" t="n">
        <v>15.88</v>
      </c>
    </row>
    <row r="6206" customFormat="false" ht="15" hidden="false" customHeight="false" outlineLevel="0" collapsed="false">
      <c r="A6206" s="526" t="n">
        <v>96467</v>
      </c>
      <c r="B6206" s="526" t="s">
        <v>10622</v>
      </c>
      <c r="C6206" s="526" t="s">
        <v>120</v>
      </c>
      <c r="D6206" s="527" t="n">
        <v>6.49</v>
      </c>
    </row>
    <row r="6207" customFormat="false" ht="15" hidden="false" customHeight="false" outlineLevel="0" collapsed="false">
      <c r="A6207" s="526" t="n">
        <v>101740</v>
      </c>
      <c r="B6207" s="526" t="s">
        <v>10623</v>
      </c>
      <c r="C6207" s="526" t="s">
        <v>120</v>
      </c>
      <c r="D6207" s="527" t="n">
        <v>45.08</v>
      </c>
    </row>
    <row r="6208" customFormat="false" ht="15" hidden="false" customHeight="false" outlineLevel="0" collapsed="false">
      <c r="A6208" s="526" t="n">
        <v>101741</v>
      </c>
      <c r="B6208" s="526" t="s">
        <v>10624</v>
      </c>
      <c r="C6208" s="526" t="s">
        <v>120</v>
      </c>
      <c r="D6208" s="527" t="n">
        <v>22.58</v>
      </c>
    </row>
    <row r="6209" customFormat="false" ht="15" hidden="false" customHeight="false" outlineLevel="0" collapsed="false">
      <c r="A6209" s="526" t="n">
        <v>94990</v>
      </c>
      <c r="B6209" s="526" t="s">
        <v>165</v>
      </c>
      <c r="C6209" s="526" t="s">
        <v>128</v>
      </c>
      <c r="D6209" s="527" t="n">
        <v>852.5</v>
      </c>
    </row>
    <row r="6210" customFormat="false" ht="15" hidden="false" customHeight="false" outlineLevel="0" collapsed="false">
      <c r="A6210" s="526" t="n">
        <v>94991</v>
      </c>
      <c r="B6210" s="526" t="s">
        <v>10625</v>
      </c>
      <c r="C6210" s="526" t="s">
        <v>128</v>
      </c>
      <c r="D6210" s="527" t="n">
        <v>668.52</v>
      </c>
    </row>
    <row r="6211" customFormat="false" ht="15" hidden="false" customHeight="false" outlineLevel="0" collapsed="false">
      <c r="A6211" s="526" t="n">
        <v>94992</v>
      </c>
      <c r="B6211" s="526" t="s">
        <v>10626</v>
      </c>
      <c r="C6211" s="526" t="s">
        <v>114</v>
      </c>
      <c r="D6211" s="527" t="n">
        <v>79.87</v>
      </c>
    </row>
    <row r="6212" customFormat="false" ht="15" hidden="false" customHeight="false" outlineLevel="0" collapsed="false">
      <c r="A6212" s="526" t="n">
        <v>94993</v>
      </c>
      <c r="B6212" s="526" t="s">
        <v>10627</v>
      </c>
      <c r="C6212" s="526" t="s">
        <v>114</v>
      </c>
      <c r="D6212" s="527" t="n">
        <v>68.83</v>
      </c>
    </row>
    <row r="6213" customFormat="false" ht="15" hidden="false" customHeight="false" outlineLevel="0" collapsed="false">
      <c r="A6213" s="526" t="n">
        <v>94994</v>
      </c>
      <c r="B6213" s="526" t="s">
        <v>10628</v>
      </c>
      <c r="C6213" s="526" t="s">
        <v>114</v>
      </c>
      <c r="D6213" s="527" t="n">
        <v>97.24</v>
      </c>
    </row>
    <row r="6214" customFormat="false" ht="15" hidden="false" customHeight="false" outlineLevel="0" collapsed="false">
      <c r="A6214" s="526" t="n">
        <v>94995</v>
      </c>
      <c r="B6214" s="526" t="s">
        <v>2103</v>
      </c>
      <c r="C6214" s="526" t="s">
        <v>114</v>
      </c>
      <c r="D6214" s="527" t="n">
        <v>82.53</v>
      </c>
    </row>
    <row r="6215" customFormat="false" ht="15" hidden="false" customHeight="false" outlineLevel="0" collapsed="false">
      <c r="A6215" s="526" t="n">
        <v>101747</v>
      </c>
      <c r="B6215" s="526" t="s">
        <v>10629</v>
      </c>
      <c r="C6215" s="526" t="s">
        <v>114</v>
      </c>
      <c r="D6215" s="527" t="n">
        <v>80.47</v>
      </c>
    </row>
    <row r="6216" customFormat="false" ht="15" hidden="false" customHeight="false" outlineLevel="0" collapsed="false">
      <c r="A6216" s="526" t="n">
        <v>104626</v>
      </c>
      <c r="B6216" s="526" t="s">
        <v>10630</v>
      </c>
      <c r="C6216" s="526" t="s">
        <v>128</v>
      </c>
      <c r="D6216" s="527" t="n">
        <v>684.31</v>
      </c>
    </row>
    <row r="6217" customFormat="false" ht="15" hidden="false" customHeight="false" outlineLevel="0" collapsed="false">
      <c r="A6217" s="526" t="n">
        <v>104658</v>
      </c>
      <c r="B6217" s="526" t="s">
        <v>10631</v>
      </c>
      <c r="C6217" s="526" t="s">
        <v>114</v>
      </c>
      <c r="D6217" s="527" t="n">
        <v>159.49</v>
      </c>
    </row>
    <row r="6218" customFormat="false" ht="15" hidden="false" customHeight="false" outlineLevel="0" collapsed="false">
      <c r="A6218" s="526" t="n">
        <v>87620</v>
      </c>
      <c r="B6218" s="526" t="s">
        <v>10632</v>
      </c>
      <c r="C6218" s="526" t="s">
        <v>114</v>
      </c>
      <c r="D6218" s="527" t="n">
        <v>32.74</v>
      </c>
    </row>
    <row r="6219" customFormat="false" ht="15" hidden="false" customHeight="false" outlineLevel="0" collapsed="false">
      <c r="A6219" s="526" t="n">
        <v>87622</v>
      </c>
      <c r="B6219" s="526" t="s">
        <v>10633</v>
      </c>
      <c r="C6219" s="526" t="s">
        <v>114</v>
      </c>
      <c r="D6219" s="527" t="n">
        <v>36</v>
      </c>
    </row>
    <row r="6220" customFormat="false" ht="15" hidden="false" customHeight="false" outlineLevel="0" collapsed="false">
      <c r="A6220" s="526" t="n">
        <v>87623</v>
      </c>
      <c r="B6220" s="526" t="s">
        <v>10634</v>
      </c>
      <c r="C6220" s="526" t="s">
        <v>114</v>
      </c>
      <c r="D6220" s="527" t="n">
        <v>61.9</v>
      </c>
    </row>
    <row r="6221" customFormat="false" ht="15" hidden="false" customHeight="false" outlineLevel="0" collapsed="false">
      <c r="A6221" s="526" t="n">
        <v>87624</v>
      </c>
      <c r="B6221" s="526" t="s">
        <v>10634</v>
      </c>
      <c r="C6221" s="526" t="s">
        <v>114</v>
      </c>
      <c r="D6221" s="527" t="n">
        <v>68.02</v>
      </c>
    </row>
    <row r="6222" customFormat="false" ht="15" hidden="false" customHeight="false" outlineLevel="0" collapsed="false">
      <c r="A6222" s="526" t="n">
        <v>87630</v>
      </c>
      <c r="B6222" s="526" t="s">
        <v>10635</v>
      </c>
      <c r="C6222" s="526" t="s">
        <v>114</v>
      </c>
      <c r="D6222" s="527" t="n">
        <v>42.11</v>
      </c>
    </row>
    <row r="6223" customFormat="false" ht="15" hidden="false" customHeight="false" outlineLevel="0" collapsed="false">
      <c r="A6223" s="526" t="n">
        <v>87632</v>
      </c>
      <c r="B6223" s="526" t="s">
        <v>10636</v>
      </c>
      <c r="C6223" s="526" t="s">
        <v>114</v>
      </c>
      <c r="D6223" s="527" t="n">
        <v>46.64</v>
      </c>
    </row>
    <row r="6224" customFormat="false" ht="15" hidden="false" customHeight="false" outlineLevel="0" collapsed="false">
      <c r="A6224" s="526" t="n">
        <v>87633</v>
      </c>
      <c r="B6224" s="526" t="s">
        <v>10637</v>
      </c>
      <c r="C6224" s="526" t="s">
        <v>114</v>
      </c>
      <c r="D6224" s="527" t="n">
        <v>82.65</v>
      </c>
    </row>
    <row r="6225" customFormat="false" ht="15" hidden="false" customHeight="false" outlineLevel="0" collapsed="false">
      <c r="A6225" s="526" t="n">
        <v>87634</v>
      </c>
      <c r="B6225" s="526" t="s">
        <v>10638</v>
      </c>
      <c r="C6225" s="526" t="s">
        <v>114</v>
      </c>
      <c r="D6225" s="527" t="n">
        <v>91.16</v>
      </c>
    </row>
    <row r="6226" customFormat="false" ht="15" hidden="false" customHeight="false" outlineLevel="0" collapsed="false">
      <c r="A6226" s="526" t="n">
        <v>87640</v>
      </c>
      <c r="B6226" s="526" t="s">
        <v>10639</v>
      </c>
      <c r="C6226" s="526" t="s">
        <v>114</v>
      </c>
      <c r="D6226" s="527" t="n">
        <v>49.81</v>
      </c>
    </row>
    <row r="6227" customFormat="false" ht="15" hidden="false" customHeight="false" outlineLevel="0" collapsed="false">
      <c r="A6227" s="526" t="n">
        <v>87642</v>
      </c>
      <c r="B6227" s="526" t="s">
        <v>10640</v>
      </c>
      <c r="C6227" s="526" t="s">
        <v>114</v>
      </c>
      <c r="D6227" s="527" t="n">
        <v>55.38</v>
      </c>
    </row>
    <row r="6228" customFormat="false" ht="15" hidden="false" customHeight="false" outlineLevel="0" collapsed="false">
      <c r="A6228" s="526" t="n">
        <v>87643</v>
      </c>
      <c r="B6228" s="526" t="s">
        <v>10641</v>
      </c>
      <c r="C6228" s="526" t="s">
        <v>114</v>
      </c>
      <c r="D6228" s="527" t="n">
        <v>99.66</v>
      </c>
    </row>
    <row r="6229" customFormat="false" ht="15" hidden="false" customHeight="false" outlineLevel="0" collapsed="false">
      <c r="A6229" s="526" t="n">
        <v>87644</v>
      </c>
      <c r="B6229" s="526" t="s">
        <v>10642</v>
      </c>
      <c r="C6229" s="526" t="s">
        <v>114</v>
      </c>
      <c r="D6229" s="527" t="n">
        <v>110.12</v>
      </c>
    </row>
    <row r="6230" customFormat="false" ht="15" hidden="false" customHeight="false" outlineLevel="0" collapsed="false">
      <c r="A6230" s="526" t="n">
        <v>87680</v>
      </c>
      <c r="B6230" s="526" t="s">
        <v>123</v>
      </c>
      <c r="C6230" s="526" t="s">
        <v>114</v>
      </c>
      <c r="D6230" s="527" t="n">
        <v>45.12</v>
      </c>
    </row>
    <row r="6231" customFormat="false" ht="15" hidden="false" customHeight="false" outlineLevel="0" collapsed="false">
      <c r="A6231" s="526" t="n">
        <v>87682</v>
      </c>
      <c r="B6231" s="526" t="s">
        <v>10643</v>
      </c>
      <c r="C6231" s="526" t="s">
        <v>114</v>
      </c>
      <c r="D6231" s="527" t="n">
        <v>50.69</v>
      </c>
    </row>
    <row r="6232" customFormat="false" ht="15" hidden="false" customHeight="false" outlineLevel="0" collapsed="false">
      <c r="A6232" s="526" t="n">
        <v>87683</v>
      </c>
      <c r="B6232" s="526" t="s">
        <v>10644</v>
      </c>
      <c r="C6232" s="526" t="s">
        <v>114</v>
      </c>
      <c r="D6232" s="527" t="n">
        <v>94.97</v>
      </c>
    </row>
    <row r="6233" customFormat="false" ht="15" hidden="false" customHeight="false" outlineLevel="0" collapsed="false">
      <c r="A6233" s="526" t="n">
        <v>87684</v>
      </c>
      <c r="B6233" s="526" t="s">
        <v>10645</v>
      </c>
      <c r="C6233" s="526" t="s">
        <v>114</v>
      </c>
      <c r="D6233" s="527" t="n">
        <v>105.43</v>
      </c>
    </row>
    <row r="6234" customFormat="false" ht="15" hidden="false" customHeight="false" outlineLevel="0" collapsed="false">
      <c r="A6234" s="526" t="n">
        <v>87690</v>
      </c>
      <c r="B6234" s="526" t="s">
        <v>10646</v>
      </c>
      <c r="C6234" s="526" t="s">
        <v>114</v>
      </c>
      <c r="D6234" s="527" t="n">
        <v>51.71</v>
      </c>
    </row>
    <row r="6235" customFormat="false" ht="15" hidden="false" customHeight="false" outlineLevel="0" collapsed="false">
      <c r="A6235" s="526" t="n">
        <v>87692</v>
      </c>
      <c r="B6235" s="526" t="s">
        <v>10647</v>
      </c>
      <c r="C6235" s="526" t="s">
        <v>114</v>
      </c>
      <c r="D6235" s="527" t="n">
        <v>58.09</v>
      </c>
    </row>
    <row r="6236" customFormat="false" ht="15" hidden="false" customHeight="false" outlineLevel="0" collapsed="false">
      <c r="A6236" s="526" t="n">
        <v>87693</v>
      </c>
      <c r="B6236" s="526" t="s">
        <v>10648</v>
      </c>
      <c r="C6236" s="526" t="s">
        <v>114</v>
      </c>
      <c r="D6236" s="527" t="n">
        <v>108.8</v>
      </c>
    </row>
    <row r="6237" customFormat="false" ht="15" hidden="false" customHeight="false" outlineLevel="0" collapsed="false">
      <c r="A6237" s="526" t="n">
        <v>87694</v>
      </c>
      <c r="B6237" s="526" t="s">
        <v>10649</v>
      </c>
      <c r="C6237" s="526" t="s">
        <v>114</v>
      </c>
      <c r="D6237" s="527" t="n">
        <v>120.79</v>
      </c>
    </row>
    <row r="6238" customFormat="false" ht="15" hidden="false" customHeight="false" outlineLevel="0" collapsed="false">
      <c r="A6238" s="526" t="n">
        <v>87700</v>
      </c>
      <c r="B6238" s="526" t="s">
        <v>10650</v>
      </c>
      <c r="C6238" s="526" t="s">
        <v>114</v>
      </c>
      <c r="D6238" s="527" t="n">
        <v>55.89</v>
      </c>
    </row>
    <row r="6239" customFormat="false" ht="15" hidden="false" customHeight="false" outlineLevel="0" collapsed="false">
      <c r="A6239" s="526" t="n">
        <v>87702</v>
      </c>
      <c r="B6239" s="526" t="s">
        <v>10651</v>
      </c>
      <c r="C6239" s="526" t="s">
        <v>114</v>
      </c>
      <c r="D6239" s="527" t="n">
        <v>62.84</v>
      </c>
    </row>
    <row r="6240" customFormat="false" ht="15" hidden="false" customHeight="false" outlineLevel="0" collapsed="false">
      <c r="A6240" s="526" t="n">
        <v>87703</v>
      </c>
      <c r="B6240" s="526" t="s">
        <v>10652</v>
      </c>
      <c r="C6240" s="526" t="s">
        <v>114</v>
      </c>
      <c r="D6240" s="527" t="n">
        <v>118.06</v>
      </c>
    </row>
    <row r="6241" customFormat="false" ht="15" hidden="false" customHeight="false" outlineLevel="0" collapsed="false">
      <c r="A6241" s="526" t="n">
        <v>87704</v>
      </c>
      <c r="B6241" s="526" t="s">
        <v>10653</v>
      </c>
      <c r="C6241" s="526" t="s">
        <v>114</v>
      </c>
      <c r="D6241" s="527" t="n">
        <v>131.11</v>
      </c>
    </row>
    <row r="6242" customFormat="false" ht="15" hidden="false" customHeight="false" outlineLevel="0" collapsed="false">
      <c r="A6242" s="526" t="n">
        <v>87735</v>
      </c>
      <c r="B6242" s="526" t="s">
        <v>10654</v>
      </c>
      <c r="C6242" s="526" t="s">
        <v>114</v>
      </c>
      <c r="D6242" s="527" t="n">
        <v>44.28</v>
      </c>
    </row>
    <row r="6243" customFormat="false" ht="15" hidden="false" customHeight="false" outlineLevel="0" collapsed="false">
      <c r="A6243" s="526" t="n">
        <v>87737</v>
      </c>
      <c r="B6243" s="526" t="s">
        <v>10655</v>
      </c>
      <c r="C6243" s="526" t="s">
        <v>114</v>
      </c>
      <c r="D6243" s="527" t="n">
        <v>47.54</v>
      </c>
    </row>
    <row r="6244" customFormat="false" ht="15" hidden="false" customHeight="false" outlineLevel="0" collapsed="false">
      <c r="A6244" s="526" t="n">
        <v>87738</v>
      </c>
      <c r="B6244" s="526" t="s">
        <v>10656</v>
      </c>
      <c r="C6244" s="526" t="s">
        <v>114</v>
      </c>
      <c r="D6244" s="527" t="n">
        <v>73.44</v>
      </c>
    </row>
    <row r="6245" customFormat="false" ht="15" hidden="false" customHeight="false" outlineLevel="0" collapsed="false">
      <c r="A6245" s="526" t="n">
        <v>87739</v>
      </c>
      <c r="B6245" s="526" t="s">
        <v>10657</v>
      </c>
      <c r="C6245" s="526" t="s">
        <v>114</v>
      </c>
      <c r="D6245" s="527" t="n">
        <v>79.56</v>
      </c>
    </row>
    <row r="6246" customFormat="false" ht="15" hidden="false" customHeight="false" outlineLevel="0" collapsed="false">
      <c r="A6246" s="526" t="n">
        <v>87745</v>
      </c>
      <c r="B6246" s="526" t="s">
        <v>10658</v>
      </c>
      <c r="C6246" s="526" t="s">
        <v>114</v>
      </c>
      <c r="D6246" s="527" t="n">
        <v>53.66</v>
      </c>
    </row>
    <row r="6247" customFormat="false" ht="15" hidden="false" customHeight="false" outlineLevel="0" collapsed="false">
      <c r="A6247" s="526" t="n">
        <v>87747</v>
      </c>
      <c r="B6247" s="526" t="s">
        <v>10659</v>
      </c>
      <c r="C6247" s="526" t="s">
        <v>114</v>
      </c>
      <c r="D6247" s="527" t="n">
        <v>58.19</v>
      </c>
    </row>
    <row r="6248" customFormat="false" ht="15" hidden="false" customHeight="false" outlineLevel="0" collapsed="false">
      <c r="A6248" s="526" t="n">
        <v>87748</v>
      </c>
      <c r="B6248" s="526" t="s">
        <v>10660</v>
      </c>
      <c r="C6248" s="526" t="s">
        <v>114</v>
      </c>
      <c r="D6248" s="527" t="n">
        <v>94.2</v>
      </c>
    </row>
    <row r="6249" customFormat="false" ht="15" hidden="false" customHeight="false" outlineLevel="0" collapsed="false">
      <c r="A6249" s="526" t="n">
        <v>87749</v>
      </c>
      <c r="B6249" s="526" t="s">
        <v>10661</v>
      </c>
      <c r="C6249" s="526" t="s">
        <v>114</v>
      </c>
      <c r="D6249" s="527" t="n">
        <v>102.71</v>
      </c>
    </row>
    <row r="6250" customFormat="false" ht="15" hidden="false" customHeight="false" outlineLevel="0" collapsed="false">
      <c r="A6250" s="526" t="n">
        <v>87755</v>
      </c>
      <c r="B6250" s="526" t="s">
        <v>274</v>
      </c>
      <c r="C6250" s="526" t="s">
        <v>114</v>
      </c>
      <c r="D6250" s="527" t="n">
        <v>51.18</v>
      </c>
    </row>
    <row r="6251" customFormat="false" ht="15" hidden="false" customHeight="false" outlineLevel="0" collapsed="false">
      <c r="A6251" s="526" t="n">
        <v>87757</v>
      </c>
      <c r="B6251" s="526" t="s">
        <v>10662</v>
      </c>
      <c r="C6251" s="526" t="s">
        <v>114</v>
      </c>
      <c r="D6251" s="527" t="n">
        <v>55.71</v>
      </c>
    </row>
    <row r="6252" customFormat="false" ht="15" hidden="false" customHeight="false" outlineLevel="0" collapsed="false">
      <c r="A6252" s="526" t="n">
        <v>87758</v>
      </c>
      <c r="B6252" s="526" t="s">
        <v>10663</v>
      </c>
      <c r="C6252" s="526" t="s">
        <v>114</v>
      </c>
      <c r="D6252" s="527" t="n">
        <v>91.72</v>
      </c>
    </row>
    <row r="6253" customFormat="false" ht="15" hidden="false" customHeight="false" outlineLevel="0" collapsed="false">
      <c r="A6253" s="526" t="n">
        <v>87759</v>
      </c>
      <c r="B6253" s="526" t="s">
        <v>10664</v>
      </c>
      <c r="C6253" s="526" t="s">
        <v>114</v>
      </c>
      <c r="D6253" s="527" t="n">
        <v>100.23</v>
      </c>
    </row>
    <row r="6254" customFormat="false" ht="15" hidden="false" customHeight="false" outlineLevel="0" collapsed="false">
      <c r="A6254" s="526" t="n">
        <v>87765</v>
      </c>
      <c r="B6254" s="526" t="s">
        <v>10665</v>
      </c>
      <c r="C6254" s="526" t="s">
        <v>114</v>
      </c>
      <c r="D6254" s="527" t="n">
        <v>58.92</v>
      </c>
    </row>
    <row r="6255" customFormat="false" ht="15" hidden="false" customHeight="false" outlineLevel="0" collapsed="false">
      <c r="A6255" s="526" t="n">
        <v>87767</v>
      </c>
      <c r="B6255" s="526" t="s">
        <v>10666</v>
      </c>
      <c r="C6255" s="526" t="s">
        <v>114</v>
      </c>
      <c r="D6255" s="527" t="n">
        <v>64.49</v>
      </c>
    </row>
    <row r="6256" customFormat="false" ht="15" hidden="false" customHeight="false" outlineLevel="0" collapsed="false">
      <c r="A6256" s="526" t="n">
        <v>87768</v>
      </c>
      <c r="B6256" s="526" t="s">
        <v>10667</v>
      </c>
      <c r="C6256" s="526" t="s">
        <v>114</v>
      </c>
      <c r="D6256" s="527" t="n">
        <v>108.77</v>
      </c>
    </row>
    <row r="6257" customFormat="false" ht="15" hidden="false" customHeight="false" outlineLevel="0" collapsed="false">
      <c r="A6257" s="526" t="n">
        <v>87769</v>
      </c>
      <c r="B6257" s="526" t="s">
        <v>10668</v>
      </c>
      <c r="C6257" s="526" t="s">
        <v>114</v>
      </c>
      <c r="D6257" s="527" t="n">
        <v>119.23</v>
      </c>
    </row>
    <row r="6258" customFormat="false" ht="15" hidden="false" customHeight="false" outlineLevel="0" collapsed="false">
      <c r="A6258" s="526" t="n">
        <v>88470</v>
      </c>
      <c r="B6258" s="526" t="s">
        <v>10669</v>
      </c>
      <c r="C6258" s="526" t="s">
        <v>114</v>
      </c>
      <c r="D6258" s="527" t="n">
        <v>24.38</v>
      </c>
    </row>
    <row r="6259" customFormat="false" ht="15" hidden="false" customHeight="false" outlineLevel="0" collapsed="false">
      <c r="A6259" s="526" t="n">
        <v>88471</v>
      </c>
      <c r="B6259" s="526" t="s">
        <v>10670</v>
      </c>
      <c r="C6259" s="526" t="s">
        <v>114</v>
      </c>
      <c r="D6259" s="527" t="n">
        <v>30.53</v>
      </c>
    </row>
    <row r="6260" customFormat="false" ht="15" hidden="false" customHeight="false" outlineLevel="0" collapsed="false">
      <c r="A6260" s="526" t="n">
        <v>88472</v>
      </c>
      <c r="B6260" s="526" t="s">
        <v>10671</v>
      </c>
      <c r="C6260" s="526" t="s">
        <v>114</v>
      </c>
      <c r="D6260" s="527" t="n">
        <v>35.4</v>
      </c>
    </row>
    <row r="6261" customFormat="false" ht="15" hidden="false" customHeight="false" outlineLevel="0" collapsed="false">
      <c r="A6261" s="526" t="n">
        <v>88476</v>
      </c>
      <c r="B6261" s="526" t="s">
        <v>10672</v>
      </c>
      <c r="C6261" s="526" t="s">
        <v>114</v>
      </c>
      <c r="D6261" s="527" t="n">
        <v>20.83</v>
      </c>
    </row>
    <row r="6262" customFormat="false" ht="15" hidden="false" customHeight="false" outlineLevel="0" collapsed="false">
      <c r="A6262" s="526" t="n">
        <v>88477</v>
      </c>
      <c r="B6262" s="526" t="s">
        <v>10673</v>
      </c>
      <c r="C6262" s="526" t="s">
        <v>114</v>
      </c>
      <c r="D6262" s="527" t="n">
        <v>28.51</v>
      </c>
    </row>
    <row r="6263" customFormat="false" ht="15" hidden="false" customHeight="false" outlineLevel="0" collapsed="false">
      <c r="A6263" s="526" t="n">
        <v>88478</v>
      </c>
      <c r="B6263" s="526" t="s">
        <v>10674</v>
      </c>
      <c r="C6263" s="526" t="s">
        <v>114</v>
      </c>
      <c r="D6263" s="527" t="n">
        <v>34.87</v>
      </c>
    </row>
    <row r="6264" customFormat="false" ht="15" hidden="false" customHeight="false" outlineLevel="0" collapsed="false">
      <c r="A6264" s="526" t="n">
        <v>90930</v>
      </c>
      <c r="B6264" s="526" t="s">
        <v>10675</v>
      </c>
      <c r="C6264" s="526" t="s">
        <v>114</v>
      </c>
      <c r="D6264" s="527" t="n">
        <v>82.24</v>
      </c>
    </row>
    <row r="6265" customFormat="false" ht="15" hidden="false" customHeight="false" outlineLevel="0" collapsed="false">
      <c r="A6265" s="526" t="n">
        <v>90932</v>
      </c>
      <c r="B6265" s="526" t="s">
        <v>10676</v>
      </c>
      <c r="C6265" s="526" t="s">
        <v>114</v>
      </c>
      <c r="D6265" s="527" t="n">
        <v>88.62</v>
      </c>
    </row>
    <row r="6266" customFormat="false" ht="15" hidden="false" customHeight="false" outlineLevel="0" collapsed="false">
      <c r="A6266" s="526" t="n">
        <v>90933</v>
      </c>
      <c r="B6266" s="526" t="s">
        <v>10677</v>
      </c>
      <c r="C6266" s="526" t="s">
        <v>114</v>
      </c>
      <c r="D6266" s="527" t="n">
        <v>139.33</v>
      </c>
    </row>
    <row r="6267" customFormat="false" ht="15" hidden="false" customHeight="false" outlineLevel="0" collapsed="false">
      <c r="A6267" s="526" t="n">
        <v>90934</v>
      </c>
      <c r="B6267" s="526" t="s">
        <v>10678</v>
      </c>
      <c r="C6267" s="526" t="s">
        <v>114</v>
      </c>
      <c r="D6267" s="527" t="n">
        <v>151.32</v>
      </c>
    </row>
    <row r="6268" customFormat="false" ht="15" hidden="false" customHeight="false" outlineLevel="0" collapsed="false">
      <c r="A6268" s="526" t="n">
        <v>90940</v>
      </c>
      <c r="B6268" s="526" t="s">
        <v>10679</v>
      </c>
      <c r="C6268" s="526" t="s">
        <v>114</v>
      </c>
      <c r="D6268" s="527" t="n">
        <v>87.66</v>
      </c>
    </row>
    <row r="6269" customFormat="false" ht="15" hidden="false" customHeight="false" outlineLevel="0" collapsed="false">
      <c r="A6269" s="526" t="n">
        <v>90942</v>
      </c>
      <c r="B6269" s="526" t="s">
        <v>10680</v>
      </c>
      <c r="C6269" s="526" t="s">
        <v>114</v>
      </c>
      <c r="D6269" s="527" t="n">
        <v>94.61</v>
      </c>
    </row>
    <row r="6270" customFormat="false" ht="15" hidden="false" customHeight="false" outlineLevel="0" collapsed="false">
      <c r="A6270" s="526" t="n">
        <v>90943</v>
      </c>
      <c r="B6270" s="526" t="s">
        <v>10681</v>
      </c>
      <c r="C6270" s="526" t="s">
        <v>114</v>
      </c>
      <c r="D6270" s="527" t="n">
        <v>149.83</v>
      </c>
    </row>
    <row r="6271" customFormat="false" ht="15" hidden="false" customHeight="false" outlineLevel="0" collapsed="false">
      <c r="A6271" s="526" t="n">
        <v>90944</v>
      </c>
      <c r="B6271" s="526" t="s">
        <v>10682</v>
      </c>
      <c r="C6271" s="526" t="s">
        <v>114</v>
      </c>
      <c r="D6271" s="527" t="n">
        <v>162.88</v>
      </c>
    </row>
    <row r="6272" customFormat="false" ht="15" hidden="false" customHeight="false" outlineLevel="0" collapsed="false">
      <c r="A6272" s="526" t="n">
        <v>90950</v>
      </c>
      <c r="B6272" s="526" t="s">
        <v>10683</v>
      </c>
      <c r="C6272" s="526" t="s">
        <v>114</v>
      </c>
      <c r="D6272" s="527" t="n">
        <v>97.6</v>
      </c>
    </row>
    <row r="6273" customFormat="false" ht="15" hidden="false" customHeight="false" outlineLevel="0" collapsed="false">
      <c r="A6273" s="526" t="n">
        <v>90952</v>
      </c>
      <c r="B6273" s="526" t="s">
        <v>10684</v>
      </c>
      <c r="C6273" s="526" t="s">
        <v>114</v>
      </c>
      <c r="D6273" s="527" t="n">
        <v>105.58</v>
      </c>
    </row>
    <row r="6274" customFormat="false" ht="15" hidden="false" customHeight="false" outlineLevel="0" collapsed="false">
      <c r="A6274" s="526" t="n">
        <v>90953</v>
      </c>
      <c r="B6274" s="526" t="s">
        <v>10685</v>
      </c>
      <c r="C6274" s="526" t="s">
        <v>114</v>
      </c>
      <c r="D6274" s="527" t="n">
        <v>169.08</v>
      </c>
    </row>
    <row r="6275" customFormat="false" ht="15" hidden="false" customHeight="false" outlineLevel="0" collapsed="false">
      <c r="A6275" s="526" t="n">
        <v>90954</v>
      </c>
      <c r="B6275" s="526" t="s">
        <v>10686</v>
      </c>
      <c r="C6275" s="526" t="s">
        <v>114</v>
      </c>
      <c r="D6275" s="527" t="n">
        <v>184.09</v>
      </c>
    </row>
    <row r="6276" customFormat="false" ht="15" hidden="false" customHeight="false" outlineLevel="0" collapsed="false">
      <c r="A6276" s="526" t="n">
        <v>94438</v>
      </c>
      <c r="B6276" s="526" t="s">
        <v>10687</v>
      </c>
      <c r="C6276" s="526" t="s">
        <v>114</v>
      </c>
      <c r="D6276" s="527" t="n">
        <v>45.88</v>
      </c>
    </row>
    <row r="6277" customFormat="false" ht="15" hidden="false" customHeight="false" outlineLevel="0" collapsed="false">
      <c r="A6277" s="526" t="n">
        <v>94439</v>
      </c>
      <c r="B6277" s="526" t="s">
        <v>10688</v>
      </c>
      <c r="C6277" s="526" t="s">
        <v>114</v>
      </c>
      <c r="D6277" s="527" t="n">
        <v>52.05</v>
      </c>
    </row>
    <row r="6278" customFormat="false" ht="15" hidden="false" customHeight="false" outlineLevel="0" collapsed="false">
      <c r="A6278" s="526" t="n">
        <v>94779</v>
      </c>
      <c r="B6278" s="526" t="s">
        <v>10689</v>
      </c>
      <c r="C6278" s="526" t="s">
        <v>114</v>
      </c>
      <c r="D6278" s="527" t="n">
        <v>44.41</v>
      </c>
    </row>
    <row r="6279" customFormat="false" ht="15" hidden="false" customHeight="false" outlineLevel="0" collapsed="false">
      <c r="A6279" s="526" t="n">
        <v>94782</v>
      </c>
      <c r="B6279" s="526" t="s">
        <v>10690</v>
      </c>
      <c r="C6279" s="526" t="s">
        <v>114</v>
      </c>
      <c r="D6279" s="527" t="n">
        <v>51.26</v>
      </c>
    </row>
    <row r="6280" customFormat="false" ht="15" hidden="false" customHeight="false" outlineLevel="0" collapsed="false">
      <c r="A6280" s="526" t="n">
        <v>102803</v>
      </c>
      <c r="B6280" s="526" t="s">
        <v>10691</v>
      </c>
      <c r="C6280" s="526" t="s">
        <v>114</v>
      </c>
      <c r="D6280" s="527" t="n">
        <v>2.22</v>
      </c>
    </row>
    <row r="6281" customFormat="false" ht="15" hidden="false" customHeight="false" outlineLevel="0" collapsed="false">
      <c r="A6281" s="526" t="n">
        <v>101742</v>
      </c>
      <c r="B6281" s="526" t="s">
        <v>10692</v>
      </c>
      <c r="C6281" s="526" t="s">
        <v>120</v>
      </c>
      <c r="D6281" s="527" t="n">
        <v>52.61</v>
      </c>
    </row>
    <row r="6282" customFormat="false" ht="15" hidden="false" customHeight="false" outlineLevel="0" collapsed="false">
      <c r="A6282" s="526" t="n">
        <v>87878</v>
      </c>
      <c r="B6282" s="526" t="s">
        <v>10693</v>
      </c>
      <c r="C6282" s="526" t="s">
        <v>114</v>
      </c>
      <c r="D6282" s="527" t="n">
        <v>4.85</v>
      </c>
    </row>
    <row r="6283" customFormat="false" ht="15" hidden="false" customHeight="false" outlineLevel="0" collapsed="false">
      <c r="A6283" s="526" t="n">
        <v>87879</v>
      </c>
      <c r="B6283" s="526" t="s">
        <v>183</v>
      </c>
      <c r="C6283" s="526" t="s">
        <v>114</v>
      </c>
      <c r="D6283" s="527" t="n">
        <v>4.41</v>
      </c>
    </row>
    <row r="6284" customFormat="false" ht="15" hidden="false" customHeight="false" outlineLevel="0" collapsed="false">
      <c r="A6284" s="526" t="n">
        <v>87881</v>
      </c>
      <c r="B6284" s="526" t="s">
        <v>10694</v>
      </c>
      <c r="C6284" s="526" t="s">
        <v>114</v>
      </c>
      <c r="D6284" s="527" t="n">
        <v>6.87</v>
      </c>
    </row>
    <row r="6285" customFormat="false" ht="15" hidden="false" customHeight="false" outlineLevel="0" collapsed="false">
      <c r="A6285" s="526" t="n">
        <v>87882</v>
      </c>
      <c r="B6285" s="526" t="s">
        <v>10695</v>
      </c>
      <c r="C6285" s="526" t="s">
        <v>114</v>
      </c>
      <c r="D6285" s="527" t="n">
        <v>6.72</v>
      </c>
    </row>
    <row r="6286" customFormat="false" ht="15" hidden="false" customHeight="false" outlineLevel="0" collapsed="false">
      <c r="A6286" s="526" t="n">
        <v>87884</v>
      </c>
      <c r="B6286" s="526" t="s">
        <v>10696</v>
      </c>
      <c r="C6286" s="526" t="s">
        <v>114</v>
      </c>
      <c r="D6286" s="527" t="n">
        <v>8.16</v>
      </c>
    </row>
    <row r="6287" customFormat="false" ht="15" hidden="false" customHeight="false" outlineLevel="0" collapsed="false">
      <c r="A6287" s="526" t="n">
        <v>87885</v>
      </c>
      <c r="B6287" s="526" t="s">
        <v>10697</v>
      </c>
      <c r="C6287" s="526" t="s">
        <v>114</v>
      </c>
      <c r="D6287" s="527" t="n">
        <v>7.81</v>
      </c>
    </row>
    <row r="6288" customFormat="false" ht="15" hidden="false" customHeight="false" outlineLevel="0" collapsed="false">
      <c r="A6288" s="526" t="n">
        <v>87886</v>
      </c>
      <c r="B6288" s="526" t="s">
        <v>10698</v>
      </c>
      <c r="C6288" s="526" t="s">
        <v>114</v>
      </c>
      <c r="D6288" s="527" t="n">
        <v>14.43</v>
      </c>
    </row>
    <row r="6289" customFormat="false" ht="15" hidden="false" customHeight="false" outlineLevel="0" collapsed="false">
      <c r="A6289" s="526" t="n">
        <v>87887</v>
      </c>
      <c r="B6289" s="526" t="s">
        <v>10699</v>
      </c>
      <c r="C6289" s="526" t="s">
        <v>114</v>
      </c>
      <c r="D6289" s="527" t="n">
        <v>13.68</v>
      </c>
    </row>
    <row r="6290" customFormat="false" ht="15" hidden="false" customHeight="false" outlineLevel="0" collapsed="false">
      <c r="A6290" s="526" t="n">
        <v>87888</v>
      </c>
      <c r="B6290" s="526" t="s">
        <v>10700</v>
      </c>
      <c r="C6290" s="526" t="s">
        <v>114</v>
      </c>
      <c r="D6290" s="527" t="n">
        <v>8.42</v>
      </c>
    </row>
    <row r="6291" customFormat="false" ht="15" hidden="false" customHeight="false" outlineLevel="0" collapsed="false">
      <c r="A6291" s="526" t="n">
        <v>87889</v>
      </c>
      <c r="B6291" s="526" t="s">
        <v>10701</v>
      </c>
      <c r="C6291" s="526" t="s">
        <v>114</v>
      </c>
      <c r="D6291" s="527" t="n">
        <v>8.27</v>
      </c>
    </row>
    <row r="6292" customFormat="false" ht="15" hidden="false" customHeight="false" outlineLevel="0" collapsed="false">
      <c r="A6292" s="526" t="n">
        <v>87891</v>
      </c>
      <c r="B6292" s="526" t="s">
        <v>10702</v>
      </c>
      <c r="C6292" s="526" t="s">
        <v>114</v>
      </c>
      <c r="D6292" s="527" t="n">
        <v>9.71</v>
      </c>
    </row>
    <row r="6293" customFormat="false" ht="15" hidden="false" customHeight="false" outlineLevel="0" collapsed="false">
      <c r="A6293" s="526" t="n">
        <v>87892</v>
      </c>
      <c r="B6293" s="526" t="s">
        <v>10703</v>
      </c>
      <c r="C6293" s="526" t="s">
        <v>114</v>
      </c>
      <c r="D6293" s="527" t="n">
        <v>9.36</v>
      </c>
    </row>
    <row r="6294" customFormat="false" ht="15" hidden="false" customHeight="false" outlineLevel="0" collapsed="false">
      <c r="A6294" s="526" t="n">
        <v>87893</v>
      </c>
      <c r="B6294" s="526" t="s">
        <v>10704</v>
      </c>
      <c r="C6294" s="526" t="s">
        <v>114</v>
      </c>
      <c r="D6294" s="527" t="n">
        <v>7.16</v>
      </c>
    </row>
    <row r="6295" customFormat="false" ht="15" hidden="false" customHeight="false" outlineLevel="0" collapsed="false">
      <c r="A6295" s="526" t="n">
        <v>87894</v>
      </c>
      <c r="B6295" s="526" t="s">
        <v>10705</v>
      </c>
      <c r="C6295" s="526" t="s">
        <v>114</v>
      </c>
      <c r="D6295" s="527" t="n">
        <v>6.72</v>
      </c>
    </row>
    <row r="6296" customFormat="false" ht="15" hidden="false" customHeight="false" outlineLevel="0" collapsed="false">
      <c r="A6296" s="526" t="n">
        <v>87896</v>
      </c>
      <c r="B6296" s="526" t="s">
        <v>10706</v>
      </c>
      <c r="C6296" s="526" t="s">
        <v>114</v>
      </c>
      <c r="D6296" s="527" t="n">
        <v>5.5</v>
      </c>
    </row>
    <row r="6297" customFormat="false" ht="15" hidden="false" customHeight="false" outlineLevel="0" collapsed="false">
      <c r="A6297" s="526" t="n">
        <v>87897</v>
      </c>
      <c r="B6297" s="526" t="s">
        <v>10707</v>
      </c>
      <c r="C6297" s="526" t="s">
        <v>114</v>
      </c>
      <c r="D6297" s="527" t="n">
        <v>5.06</v>
      </c>
    </row>
    <row r="6298" customFormat="false" ht="15" hidden="false" customHeight="false" outlineLevel="0" collapsed="false">
      <c r="A6298" s="526" t="n">
        <v>87899</v>
      </c>
      <c r="B6298" s="526" t="s">
        <v>10708</v>
      </c>
      <c r="C6298" s="526" t="s">
        <v>114</v>
      </c>
      <c r="D6298" s="527" t="n">
        <v>9.11</v>
      </c>
    </row>
    <row r="6299" customFormat="false" ht="15" hidden="false" customHeight="false" outlineLevel="0" collapsed="false">
      <c r="A6299" s="526" t="n">
        <v>87900</v>
      </c>
      <c r="B6299" s="526" t="s">
        <v>10709</v>
      </c>
      <c r="C6299" s="526" t="s">
        <v>114</v>
      </c>
      <c r="D6299" s="527" t="n">
        <v>8.96</v>
      </c>
    </row>
    <row r="6300" customFormat="false" ht="15" hidden="false" customHeight="false" outlineLevel="0" collapsed="false">
      <c r="A6300" s="526" t="n">
        <v>87902</v>
      </c>
      <c r="B6300" s="526" t="s">
        <v>513</v>
      </c>
      <c r="C6300" s="526" t="s">
        <v>114</v>
      </c>
      <c r="D6300" s="527" t="n">
        <v>10.4</v>
      </c>
    </row>
    <row r="6301" customFormat="false" ht="15" hidden="false" customHeight="false" outlineLevel="0" collapsed="false">
      <c r="A6301" s="526" t="n">
        <v>87903</v>
      </c>
      <c r="B6301" s="526" t="s">
        <v>10710</v>
      </c>
      <c r="C6301" s="526" t="s">
        <v>114</v>
      </c>
      <c r="D6301" s="527" t="n">
        <v>10.05</v>
      </c>
    </row>
    <row r="6302" customFormat="false" ht="15" hidden="false" customHeight="false" outlineLevel="0" collapsed="false">
      <c r="A6302" s="526" t="n">
        <v>87904</v>
      </c>
      <c r="B6302" s="526" t="s">
        <v>10711</v>
      </c>
      <c r="C6302" s="526" t="s">
        <v>114</v>
      </c>
      <c r="D6302" s="527" t="n">
        <v>8.26</v>
      </c>
    </row>
    <row r="6303" customFormat="false" ht="15" hidden="false" customHeight="false" outlineLevel="0" collapsed="false">
      <c r="A6303" s="526" t="n">
        <v>87905</v>
      </c>
      <c r="B6303" s="526" t="s">
        <v>10712</v>
      </c>
      <c r="C6303" s="526" t="s">
        <v>114</v>
      </c>
      <c r="D6303" s="527" t="n">
        <v>7.82</v>
      </c>
    </row>
    <row r="6304" customFormat="false" ht="15" hidden="false" customHeight="false" outlineLevel="0" collapsed="false">
      <c r="A6304" s="526" t="n">
        <v>87907</v>
      </c>
      <c r="B6304" s="526" t="s">
        <v>10713</v>
      </c>
      <c r="C6304" s="526" t="s">
        <v>114</v>
      </c>
      <c r="D6304" s="527" t="n">
        <v>6.55</v>
      </c>
    </row>
    <row r="6305" customFormat="false" ht="15" hidden="false" customHeight="false" outlineLevel="0" collapsed="false">
      <c r="A6305" s="526" t="n">
        <v>87908</v>
      </c>
      <c r="B6305" s="526" t="s">
        <v>10714</v>
      </c>
      <c r="C6305" s="526" t="s">
        <v>114</v>
      </c>
      <c r="D6305" s="527" t="n">
        <v>6.11</v>
      </c>
    </row>
    <row r="6306" customFormat="false" ht="15" hidden="false" customHeight="false" outlineLevel="0" collapsed="false">
      <c r="A6306" s="526" t="n">
        <v>87910</v>
      </c>
      <c r="B6306" s="526" t="s">
        <v>10715</v>
      </c>
      <c r="C6306" s="526" t="s">
        <v>114</v>
      </c>
      <c r="D6306" s="527" t="n">
        <v>19.63</v>
      </c>
    </row>
    <row r="6307" customFormat="false" ht="15" hidden="false" customHeight="false" outlineLevel="0" collapsed="false">
      <c r="A6307" s="526" t="n">
        <v>87911</v>
      </c>
      <c r="B6307" s="526" t="s">
        <v>10716</v>
      </c>
      <c r="C6307" s="526" t="s">
        <v>114</v>
      </c>
      <c r="D6307" s="527" t="n">
        <v>18.88</v>
      </c>
    </row>
    <row r="6308" customFormat="false" ht="15" hidden="false" customHeight="false" outlineLevel="0" collapsed="false">
      <c r="A6308" s="526" t="n">
        <v>104410</v>
      </c>
      <c r="B6308" s="526" t="s">
        <v>10717</v>
      </c>
      <c r="C6308" s="526" t="s">
        <v>114</v>
      </c>
      <c r="D6308" s="527" t="n">
        <v>5.07</v>
      </c>
    </row>
    <row r="6309" customFormat="false" ht="15" hidden="false" customHeight="false" outlineLevel="0" collapsed="false">
      <c r="A6309" s="526" t="n">
        <v>104411</v>
      </c>
      <c r="B6309" s="526" t="s">
        <v>10718</v>
      </c>
      <c r="C6309" s="526" t="s">
        <v>114</v>
      </c>
      <c r="D6309" s="527" t="n">
        <v>5.07</v>
      </c>
    </row>
    <row r="6310" customFormat="false" ht="15" hidden="false" customHeight="false" outlineLevel="0" collapsed="false">
      <c r="A6310" s="526" t="n">
        <v>87411</v>
      </c>
      <c r="B6310" s="526" t="s">
        <v>10719</v>
      </c>
      <c r="C6310" s="526" t="s">
        <v>114</v>
      </c>
      <c r="D6310" s="527" t="n">
        <v>15.35</v>
      </c>
    </row>
    <row r="6311" customFormat="false" ht="15" hidden="false" customHeight="false" outlineLevel="0" collapsed="false">
      <c r="A6311" s="526" t="n">
        <v>87412</v>
      </c>
      <c r="B6311" s="526" t="s">
        <v>10720</v>
      </c>
      <c r="C6311" s="526" t="s">
        <v>114</v>
      </c>
      <c r="D6311" s="527" t="n">
        <v>23.21</v>
      </c>
    </row>
    <row r="6312" customFormat="false" ht="15" hidden="false" customHeight="false" outlineLevel="0" collapsed="false">
      <c r="A6312" s="526" t="n">
        <v>87413</v>
      </c>
      <c r="B6312" s="526" t="s">
        <v>10721</v>
      </c>
      <c r="C6312" s="526" t="s">
        <v>114</v>
      </c>
      <c r="D6312" s="527" t="n">
        <v>27.72</v>
      </c>
    </row>
    <row r="6313" customFormat="false" ht="15" hidden="false" customHeight="false" outlineLevel="0" collapsed="false">
      <c r="A6313" s="526" t="n">
        <v>87414</v>
      </c>
      <c r="B6313" s="526" t="s">
        <v>10722</v>
      </c>
      <c r="C6313" s="526" t="s">
        <v>114</v>
      </c>
      <c r="D6313" s="527" t="n">
        <v>24.38</v>
      </c>
    </row>
    <row r="6314" customFormat="false" ht="15" hidden="false" customHeight="false" outlineLevel="0" collapsed="false">
      <c r="A6314" s="526" t="n">
        <v>87415</v>
      </c>
      <c r="B6314" s="526" t="s">
        <v>10723</v>
      </c>
      <c r="C6314" s="526" t="s">
        <v>114</v>
      </c>
      <c r="D6314" s="527" t="n">
        <v>32.23</v>
      </c>
    </row>
    <row r="6315" customFormat="false" ht="15" hidden="false" customHeight="false" outlineLevel="0" collapsed="false">
      <c r="A6315" s="526" t="n">
        <v>87416</v>
      </c>
      <c r="B6315" s="526" t="s">
        <v>10724</v>
      </c>
      <c r="C6315" s="526" t="s">
        <v>114</v>
      </c>
      <c r="D6315" s="527" t="n">
        <v>36.74</v>
      </c>
    </row>
    <row r="6316" customFormat="false" ht="15" hidden="false" customHeight="false" outlineLevel="0" collapsed="false">
      <c r="A6316" s="526" t="n">
        <v>87418</v>
      </c>
      <c r="B6316" s="526" t="s">
        <v>10725</v>
      </c>
      <c r="C6316" s="526" t="s">
        <v>114</v>
      </c>
      <c r="D6316" s="527" t="n">
        <v>17.84</v>
      </c>
    </row>
    <row r="6317" customFormat="false" ht="15" hidden="false" customHeight="false" outlineLevel="0" collapsed="false">
      <c r="A6317" s="526" t="n">
        <v>87421</v>
      </c>
      <c r="B6317" s="526" t="s">
        <v>10726</v>
      </c>
      <c r="C6317" s="526" t="s">
        <v>114</v>
      </c>
      <c r="D6317" s="527" t="n">
        <v>27.22</v>
      </c>
    </row>
    <row r="6318" customFormat="false" ht="15" hidden="false" customHeight="false" outlineLevel="0" collapsed="false">
      <c r="A6318" s="526" t="n">
        <v>87424</v>
      </c>
      <c r="B6318" s="526" t="s">
        <v>10727</v>
      </c>
      <c r="C6318" s="526" t="s">
        <v>114</v>
      </c>
      <c r="D6318" s="527" t="n">
        <v>36</v>
      </c>
    </row>
    <row r="6319" customFormat="false" ht="15" hidden="false" customHeight="false" outlineLevel="0" collapsed="false">
      <c r="A6319" s="526" t="n">
        <v>87427</v>
      </c>
      <c r="B6319" s="526" t="s">
        <v>10728</v>
      </c>
      <c r="C6319" s="526" t="s">
        <v>114</v>
      </c>
      <c r="D6319" s="527" t="n">
        <v>42.52</v>
      </c>
    </row>
    <row r="6320" customFormat="false" ht="15" hidden="false" customHeight="false" outlineLevel="0" collapsed="false">
      <c r="A6320" s="526" t="n">
        <v>87430</v>
      </c>
      <c r="B6320" s="526" t="s">
        <v>10729</v>
      </c>
      <c r="C6320" s="526" t="s">
        <v>114</v>
      </c>
      <c r="D6320" s="527" t="n">
        <v>17.8</v>
      </c>
    </row>
    <row r="6321" customFormat="false" ht="15" hidden="false" customHeight="false" outlineLevel="0" collapsed="false">
      <c r="A6321" s="526" t="n">
        <v>87433</v>
      </c>
      <c r="B6321" s="526" t="s">
        <v>10730</v>
      </c>
      <c r="C6321" s="526" t="s">
        <v>114</v>
      </c>
      <c r="D6321" s="527" t="n">
        <v>25.7</v>
      </c>
    </row>
    <row r="6322" customFormat="false" ht="15" hidden="false" customHeight="false" outlineLevel="0" collapsed="false">
      <c r="A6322" s="526" t="n">
        <v>87436</v>
      </c>
      <c r="B6322" s="526" t="s">
        <v>10731</v>
      </c>
      <c r="C6322" s="526" t="s">
        <v>114</v>
      </c>
      <c r="D6322" s="527" t="n">
        <v>29.26</v>
      </c>
    </row>
    <row r="6323" customFormat="false" ht="15" hidden="false" customHeight="false" outlineLevel="0" collapsed="false">
      <c r="A6323" s="526" t="n">
        <v>87439</v>
      </c>
      <c r="B6323" s="526" t="s">
        <v>10732</v>
      </c>
      <c r="C6323" s="526" t="s">
        <v>114</v>
      </c>
      <c r="D6323" s="527" t="n">
        <v>35.82</v>
      </c>
    </row>
    <row r="6324" customFormat="false" ht="15" hidden="false" customHeight="false" outlineLevel="0" collapsed="false">
      <c r="A6324" s="526" t="n">
        <v>87527</v>
      </c>
      <c r="B6324" s="526" t="s">
        <v>10733</v>
      </c>
      <c r="C6324" s="526" t="s">
        <v>114</v>
      </c>
      <c r="D6324" s="527" t="n">
        <v>46.21</v>
      </c>
    </row>
    <row r="6325" customFormat="false" ht="15" hidden="false" customHeight="false" outlineLevel="0" collapsed="false">
      <c r="A6325" s="526" t="n">
        <v>87528</v>
      </c>
      <c r="B6325" s="526" t="s">
        <v>10734</v>
      </c>
      <c r="C6325" s="526" t="s">
        <v>114</v>
      </c>
      <c r="D6325" s="527" t="n">
        <v>50.33</v>
      </c>
    </row>
    <row r="6326" customFormat="false" ht="15" hidden="false" customHeight="false" outlineLevel="0" collapsed="false">
      <c r="A6326" s="526" t="n">
        <v>87529</v>
      </c>
      <c r="B6326" s="526" t="s">
        <v>403</v>
      </c>
      <c r="C6326" s="526" t="s">
        <v>114</v>
      </c>
      <c r="D6326" s="527" t="n">
        <v>42.48</v>
      </c>
    </row>
    <row r="6327" customFormat="false" ht="15" hidden="false" customHeight="false" outlineLevel="0" collapsed="false">
      <c r="A6327" s="526" t="n">
        <v>87530</v>
      </c>
      <c r="B6327" s="526" t="s">
        <v>10735</v>
      </c>
      <c r="C6327" s="526" t="s">
        <v>114</v>
      </c>
      <c r="D6327" s="527" t="n">
        <v>46.6</v>
      </c>
    </row>
    <row r="6328" customFormat="false" ht="15" hidden="false" customHeight="false" outlineLevel="0" collapsed="false">
      <c r="A6328" s="526" t="n">
        <v>87531</v>
      </c>
      <c r="B6328" s="526" t="s">
        <v>10736</v>
      </c>
      <c r="C6328" s="526" t="s">
        <v>114</v>
      </c>
      <c r="D6328" s="527" t="n">
        <v>41.16</v>
      </c>
    </row>
    <row r="6329" customFormat="false" ht="15" hidden="false" customHeight="false" outlineLevel="0" collapsed="false">
      <c r="A6329" s="526" t="n">
        <v>87532</v>
      </c>
      <c r="B6329" s="526" t="s">
        <v>10737</v>
      </c>
      <c r="C6329" s="526" t="s">
        <v>114</v>
      </c>
      <c r="D6329" s="527" t="n">
        <v>45.28</v>
      </c>
    </row>
    <row r="6330" customFormat="false" ht="15" hidden="false" customHeight="false" outlineLevel="0" collapsed="false">
      <c r="A6330" s="526" t="n">
        <v>87535</v>
      </c>
      <c r="B6330" s="526" t="s">
        <v>10738</v>
      </c>
      <c r="C6330" s="526" t="s">
        <v>114</v>
      </c>
      <c r="D6330" s="527" t="n">
        <v>37.43</v>
      </c>
    </row>
    <row r="6331" customFormat="false" ht="15" hidden="false" customHeight="false" outlineLevel="0" collapsed="false">
      <c r="A6331" s="526" t="n">
        <v>87536</v>
      </c>
      <c r="B6331" s="526" t="s">
        <v>10739</v>
      </c>
      <c r="C6331" s="526" t="s">
        <v>114</v>
      </c>
      <c r="D6331" s="527" t="n">
        <v>41.55</v>
      </c>
    </row>
    <row r="6332" customFormat="false" ht="15" hidden="false" customHeight="false" outlineLevel="0" collapsed="false">
      <c r="A6332" s="526" t="n">
        <v>87537</v>
      </c>
      <c r="B6332" s="526" t="s">
        <v>10740</v>
      </c>
      <c r="C6332" s="526" t="s">
        <v>114</v>
      </c>
      <c r="D6332" s="527" t="n">
        <v>70.19</v>
      </c>
    </row>
    <row r="6333" customFormat="false" ht="15" hidden="false" customHeight="false" outlineLevel="0" collapsed="false">
      <c r="A6333" s="526" t="n">
        <v>87538</v>
      </c>
      <c r="B6333" s="526" t="s">
        <v>10741</v>
      </c>
      <c r="C6333" s="526" t="s">
        <v>114</v>
      </c>
      <c r="D6333" s="527" t="n">
        <v>66.99</v>
      </c>
    </row>
    <row r="6334" customFormat="false" ht="15" hidden="false" customHeight="false" outlineLevel="0" collapsed="false">
      <c r="A6334" s="526" t="n">
        <v>87539</v>
      </c>
      <c r="B6334" s="526" t="s">
        <v>10742</v>
      </c>
      <c r="C6334" s="526" t="s">
        <v>114</v>
      </c>
      <c r="D6334" s="527" t="n">
        <v>65.84</v>
      </c>
    </row>
    <row r="6335" customFormat="false" ht="15" hidden="false" customHeight="false" outlineLevel="0" collapsed="false">
      <c r="A6335" s="526" t="n">
        <v>87541</v>
      </c>
      <c r="B6335" s="526" t="s">
        <v>10743</v>
      </c>
      <c r="C6335" s="526" t="s">
        <v>114</v>
      </c>
      <c r="D6335" s="527" t="n">
        <v>62.64</v>
      </c>
    </row>
    <row r="6336" customFormat="false" ht="15" hidden="false" customHeight="false" outlineLevel="0" collapsed="false">
      <c r="A6336" s="526" t="n">
        <v>87543</v>
      </c>
      <c r="B6336" s="526" t="s">
        <v>10744</v>
      </c>
      <c r="C6336" s="526" t="s">
        <v>114</v>
      </c>
      <c r="D6336" s="527" t="n">
        <v>22.19</v>
      </c>
    </row>
    <row r="6337" customFormat="false" ht="15" hidden="false" customHeight="false" outlineLevel="0" collapsed="false">
      <c r="A6337" s="526" t="n">
        <v>87545</v>
      </c>
      <c r="B6337" s="526" t="s">
        <v>10745</v>
      </c>
      <c r="C6337" s="526" t="s">
        <v>114</v>
      </c>
      <c r="D6337" s="527" t="n">
        <v>30.62</v>
      </c>
    </row>
    <row r="6338" customFormat="false" ht="15" hidden="false" customHeight="false" outlineLevel="0" collapsed="false">
      <c r="A6338" s="526" t="n">
        <v>87546</v>
      </c>
      <c r="B6338" s="526" t="s">
        <v>10746</v>
      </c>
      <c r="C6338" s="526" t="s">
        <v>114</v>
      </c>
      <c r="D6338" s="527" t="n">
        <v>32.96</v>
      </c>
    </row>
    <row r="6339" customFormat="false" ht="15" hidden="false" customHeight="false" outlineLevel="0" collapsed="false">
      <c r="A6339" s="526" t="n">
        <v>87547</v>
      </c>
      <c r="B6339" s="526" t="s">
        <v>10747</v>
      </c>
      <c r="C6339" s="526" t="s">
        <v>114</v>
      </c>
      <c r="D6339" s="527" t="n">
        <v>26.91</v>
      </c>
    </row>
    <row r="6340" customFormat="false" ht="15" hidden="false" customHeight="false" outlineLevel="0" collapsed="false">
      <c r="A6340" s="526" t="n">
        <v>87548</v>
      </c>
      <c r="B6340" s="526" t="s">
        <v>10748</v>
      </c>
      <c r="C6340" s="526" t="s">
        <v>114</v>
      </c>
      <c r="D6340" s="527" t="n">
        <v>29.25</v>
      </c>
    </row>
    <row r="6341" customFormat="false" ht="15" hidden="false" customHeight="false" outlineLevel="0" collapsed="false">
      <c r="A6341" s="526" t="n">
        <v>87549</v>
      </c>
      <c r="B6341" s="526" t="s">
        <v>10749</v>
      </c>
      <c r="C6341" s="526" t="s">
        <v>114</v>
      </c>
      <c r="D6341" s="527" t="n">
        <v>25.56</v>
      </c>
    </row>
    <row r="6342" customFormat="false" ht="15" hidden="false" customHeight="false" outlineLevel="0" collapsed="false">
      <c r="A6342" s="526" t="n">
        <v>87550</v>
      </c>
      <c r="B6342" s="526" t="s">
        <v>10750</v>
      </c>
      <c r="C6342" s="526" t="s">
        <v>114</v>
      </c>
      <c r="D6342" s="527" t="n">
        <v>27.9</v>
      </c>
    </row>
    <row r="6343" customFormat="false" ht="15" hidden="false" customHeight="false" outlineLevel="0" collapsed="false">
      <c r="A6343" s="526" t="n">
        <v>87553</v>
      </c>
      <c r="B6343" s="526" t="s">
        <v>10751</v>
      </c>
      <c r="C6343" s="526" t="s">
        <v>114</v>
      </c>
      <c r="D6343" s="527" t="n">
        <v>21.84</v>
      </c>
    </row>
    <row r="6344" customFormat="false" ht="15" hidden="false" customHeight="false" outlineLevel="0" collapsed="false">
      <c r="A6344" s="526" t="n">
        <v>87554</v>
      </c>
      <c r="B6344" s="526" t="s">
        <v>10752</v>
      </c>
      <c r="C6344" s="526" t="s">
        <v>114</v>
      </c>
      <c r="D6344" s="527" t="n">
        <v>24.18</v>
      </c>
    </row>
    <row r="6345" customFormat="false" ht="15" hidden="false" customHeight="false" outlineLevel="0" collapsed="false">
      <c r="A6345" s="526" t="n">
        <v>87555</v>
      </c>
      <c r="B6345" s="526" t="s">
        <v>10753</v>
      </c>
      <c r="C6345" s="526" t="s">
        <v>114</v>
      </c>
      <c r="D6345" s="527" t="n">
        <v>43.07</v>
      </c>
    </row>
    <row r="6346" customFormat="false" ht="15" hidden="false" customHeight="false" outlineLevel="0" collapsed="false">
      <c r="A6346" s="526" t="n">
        <v>87556</v>
      </c>
      <c r="B6346" s="526" t="s">
        <v>10754</v>
      </c>
      <c r="C6346" s="526" t="s">
        <v>114</v>
      </c>
      <c r="D6346" s="527" t="n">
        <v>39.88</v>
      </c>
    </row>
    <row r="6347" customFormat="false" ht="15" hidden="false" customHeight="false" outlineLevel="0" collapsed="false">
      <c r="A6347" s="526" t="n">
        <v>87557</v>
      </c>
      <c r="B6347" s="526" t="s">
        <v>10755</v>
      </c>
      <c r="C6347" s="526" t="s">
        <v>114</v>
      </c>
      <c r="D6347" s="527" t="n">
        <v>38.72</v>
      </c>
    </row>
    <row r="6348" customFormat="false" ht="15" hidden="false" customHeight="false" outlineLevel="0" collapsed="false">
      <c r="A6348" s="526" t="n">
        <v>87559</v>
      </c>
      <c r="B6348" s="526" t="s">
        <v>10756</v>
      </c>
      <c r="C6348" s="526" t="s">
        <v>114</v>
      </c>
      <c r="D6348" s="527" t="n">
        <v>35.51</v>
      </c>
    </row>
    <row r="6349" customFormat="false" ht="15" hidden="false" customHeight="false" outlineLevel="0" collapsed="false">
      <c r="A6349" s="526" t="n">
        <v>87561</v>
      </c>
      <c r="B6349" s="526" t="s">
        <v>10757</v>
      </c>
      <c r="C6349" s="526" t="s">
        <v>114</v>
      </c>
      <c r="D6349" s="527" t="n">
        <v>39.01</v>
      </c>
    </row>
    <row r="6350" customFormat="false" ht="15" hidden="false" customHeight="false" outlineLevel="0" collapsed="false">
      <c r="A6350" s="526" t="n">
        <v>87775</v>
      </c>
      <c r="B6350" s="526" t="s">
        <v>10758</v>
      </c>
      <c r="C6350" s="526" t="s">
        <v>114</v>
      </c>
      <c r="D6350" s="527" t="n">
        <v>55.94</v>
      </c>
    </row>
    <row r="6351" customFormat="false" ht="15" hidden="false" customHeight="false" outlineLevel="0" collapsed="false">
      <c r="A6351" s="526" t="n">
        <v>87777</v>
      </c>
      <c r="B6351" s="526" t="s">
        <v>10759</v>
      </c>
      <c r="C6351" s="526" t="s">
        <v>114</v>
      </c>
      <c r="D6351" s="527" t="n">
        <v>59.38</v>
      </c>
    </row>
    <row r="6352" customFormat="false" ht="15" hidden="false" customHeight="false" outlineLevel="0" collapsed="false">
      <c r="A6352" s="526" t="n">
        <v>87778</v>
      </c>
      <c r="B6352" s="526" t="s">
        <v>10760</v>
      </c>
      <c r="C6352" s="526" t="s">
        <v>114</v>
      </c>
      <c r="D6352" s="527" t="n">
        <v>76.37</v>
      </c>
    </row>
    <row r="6353" customFormat="false" ht="15" hidden="false" customHeight="false" outlineLevel="0" collapsed="false">
      <c r="A6353" s="526" t="n">
        <v>87779</v>
      </c>
      <c r="B6353" s="526" t="s">
        <v>10761</v>
      </c>
      <c r="C6353" s="526" t="s">
        <v>114</v>
      </c>
      <c r="D6353" s="527" t="n">
        <v>72.36</v>
      </c>
    </row>
    <row r="6354" customFormat="false" ht="15" hidden="false" customHeight="false" outlineLevel="0" collapsed="false">
      <c r="A6354" s="526" t="n">
        <v>87781</v>
      </c>
      <c r="B6354" s="526" t="s">
        <v>10762</v>
      </c>
      <c r="C6354" s="526" t="s">
        <v>114</v>
      </c>
      <c r="D6354" s="527" t="n">
        <v>76.98</v>
      </c>
    </row>
    <row r="6355" customFormat="false" ht="15" hidden="false" customHeight="false" outlineLevel="0" collapsed="false">
      <c r="A6355" s="526" t="n">
        <v>87783</v>
      </c>
      <c r="B6355" s="526" t="s">
        <v>10763</v>
      </c>
      <c r="C6355" s="526" t="s">
        <v>114</v>
      </c>
      <c r="D6355" s="527" t="n">
        <v>99.99</v>
      </c>
    </row>
    <row r="6356" customFormat="false" ht="15" hidden="false" customHeight="false" outlineLevel="0" collapsed="false">
      <c r="A6356" s="526" t="n">
        <v>87784</v>
      </c>
      <c r="B6356" s="526" t="s">
        <v>10764</v>
      </c>
      <c r="C6356" s="526" t="s">
        <v>114</v>
      </c>
      <c r="D6356" s="527" t="n">
        <v>79.92</v>
      </c>
    </row>
    <row r="6357" customFormat="false" ht="15" hidden="false" customHeight="false" outlineLevel="0" collapsed="false">
      <c r="A6357" s="526" t="n">
        <v>87786</v>
      </c>
      <c r="B6357" s="526" t="s">
        <v>10765</v>
      </c>
      <c r="C6357" s="526" t="s">
        <v>114</v>
      </c>
      <c r="D6357" s="527" t="n">
        <v>85.71</v>
      </c>
    </row>
    <row r="6358" customFormat="false" ht="15" hidden="false" customHeight="false" outlineLevel="0" collapsed="false">
      <c r="A6358" s="526" t="n">
        <v>87787</v>
      </c>
      <c r="B6358" s="526" t="s">
        <v>10766</v>
      </c>
      <c r="C6358" s="526" t="s">
        <v>114</v>
      </c>
      <c r="D6358" s="527" t="n">
        <v>115.5</v>
      </c>
    </row>
    <row r="6359" customFormat="false" ht="15" hidden="false" customHeight="false" outlineLevel="0" collapsed="false">
      <c r="A6359" s="526" t="n">
        <v>87788</v>
      </c>
      <c r="B6359" s="526" t="s">
        <v>10767</v>
      </c>
      <c r="C6359" s="526" t="s">
        <v>114</v>
      </c>
      <c r="D6359" s="527" t="n">
        <v>93.73</v>
      </c>
    </row>
    <row r="6360" customFormat="false" ht="15" hidden="false" customHeight="false" outlineLevel="0" collapsed="false">
      <c r="A6360" s="526" t="n">
        <v>87790</v>
      </c>
      <c r="B6360" s="526" t="s">
        <v>10768</v>
      </c>
      <c r="C6360" s="526" t="s">
        <v>114</v>
      </c>
      <c r="D6360" s="527" t="n">
        <v>100.11</v>
      </c>
    </row>
    <row r="6361" customFormat="false" ht="15" hidden="false" customHeight="false" outlineLevel="0" collapsed="false">
      <c r="A6361" s="526" t="n">
        <v>87791</v>
      </c>
      <c r="B6361" s="526" t="s">
        <v>10769</v>
      </c>
      <c r="C6361" s="526" t="s">
        <v>114</v>
      </c>
      <c r="D6361" s="527" t="n">
        <v>127.33</v>
      </c>
    </row>
    <row r="6362" customFormat="false" ht="15" hidden="false" customHeight="false" outlineLevel="0" collapsed="false">
      <c r="A6362" s="526" t="n">
        <v>87792</v>
      </c>
      <c r="B6362" s="526" t="s">
        <v>10770</v>
      </c>
      <c r="C6362" s="526" t="s">
        <v>114</v>
      </c>
      <c r="D6362" s="527" t="n">
        <v>42.18</v>
      </c>
    </row>
    <row r="6363" customFormat="false" ht="15" hidden="false" customHeight="false" outlineLevel="0" collapsed="false">
      <c r="A6363" s="526" t="n">
        <v>87794</v>
      </c>
      <c r="B6363" s="526" t="s">
        <v>10771</v>
      </c>
      <c r="C6363" s="526" t="s">
        <v>114</v>
      </c>
      <c r="D6363" s="527" t="n">
        <v>45.39</v>
      </c>
    </row>
    <row r="6364" customFormat="false" ht="15" hidden="false" customHeight="false" outlineLevel="0" collapsed="false">
      <c r="A6364" s="526" t="n">
        <v>87795</v>
      </c>
      <c r="B6364" s="526" t="s">
        <v>10772</v>
      </c>
      <c r="C6364" s="526" t="s">
        <v>114</v>
      </c>
      <c r="D6364" s="527" t="n">
        <v>62.21</v>
      </c>
    </row>
    <row r="6365" customFormat="false" ht="15" hidden="false" customHeight="false" outlineLevel="0" collapsed="false">
      <c r="A6365" s="526" t="n">
        <v>87797</v>
      </c>
      <c r="B6365" s="526" t="s">
        <v>10773</v>
      </c>
      <c r="C6365" s="526" t="s">
        <v>114</v>
      </c>
      <c r="D6365" s="527" t="n">
        <v>58.14</v>
      </c>
    </row>
    <row r="6366" customFormat="false" ht="15" hidden="false" customHeight="false" outlineLevel="0" collapsed="false">
      <c r="A6366" s="526" t="n">
        <v>87799</v>
      </c>
      <c r="B6366" s="526" t="s">
        <v>10774</v>
      </c>
      <c r="C6366" s="526" t="s">
        <v>114</v>
      </c>
      <c r="D6366" s="527" t="n">
        <v>62.45</v>
      </c>
    </row>
    <row r="6367" customFormat="false" ht="15" hidden="false" customHeight="false" outlineLevel="0" collapsed="false">
      <c r="A6367" s="526" t="n">
        <v>87800</v>
      </c>
      <c r="B6367" s="526" t="s">
        <v>10775</v>
      </c>
      <c r="C6367" s="526" t="s">
        <v>114</v>
      </c>
      <c r="D6367" s="527" t="n">
        <v>84.77</v>
      </c>
    </row>
    <row r="6368" customFormat="false" ht="15" hidden="false" customHeight="false" outlineLevel="0" collapsed="false">
      <c r="A6368" s="526" t="n">
        <v>87801</v>
      </c>
      <c r="B6368" s="526" t="s">
        <v>10776</v>
      </c>
      <c r="C6368" s="526" t="s">
        <v>114</v>
      </c>
      <c r="D6368" s="527" t="n">
        <v>65.21</v>
      </c>
    </row>
    <row r="6369" customFormat="false" ht="15" hidden="false" customHeight="false" outlineLevel="0" collapsed="false">
      <c r="A6369" s="526" t="n">
        <v>87803</v>
      </c>
      <c r="B6369" s="526" t="s">
        <v>10777</v>
      </c>
      <c r="C6369" s="526" t="s">
        <v>114</v>
      </c>
      <c r="D6369" s="527" t="n">
        <v>70.61</v>
      </c>
    </row>
    <row r="6370" customFormat="false" ht="15" hidden="false" customHeight="false" outlineLevel="0" collapsed="false">
      <c r="A6370" s="526" t="n">
        <v>87804</v>
      </c>
      <c r="B6370" s="526" t="s">
        <v>10778</v>
      </c>
      <c r="C6370" s="526" t="s">
        <v>114</v>
      </c>
      <c r="D6370" s="527" t="n">
        <v>99.26</v>
      </c>
    </row>
    <row r="6371" customFormat="false" ht="15" hidden="false" customHeight="false" outlineLevel="0" collapsed="false">
      <c r="A6371" s="526" t="n">
        <v>87805</v>
      </c>
      <c r="B6371" s="526" t="s">
        <v>10779</v>
      </c>
      <c r="C6371" s="526" t="s">
        <v>114</v>
      </c>
      <c r="D6371" s="527" t="n">
        <v>71.3</v>
      </c>
    </row>
    <row r="6372" customFormat="false" ht="15" hidden="false" customHeight="false" outlineLevel="0" collapsed="false">
      <c r="A6372" s="526" t="n">
        <v>87807</v>
      </c>
      <c r="B6372" s="526" t="s">
        <v>10780</v>
      </c>
      <c r="C6372" s="526" t="s">
        <v>114</v>
      </c>
      <c r="D6372" s="527" t="n">
        <v>77.25</v>
      </c>
    </row>
    <row r="6373" customFormat="false" ht="15" hidden="false" customHeight="false" outlineLevel="0" collapsed="false">
      <c r="A6373" s="526" t="n">
        <v>87808</v>
      </c>
      <c r="B6373" s="526" t="s">
        <v>10781</v>
      </c>
      <c r="C6373" s="526" t="s">
        <v>114</v>
      </c>
      <c r="D6373" s="527" t="n">
        <v>105.85</v>
      </c>
    </row>
    <row r="6374" customFormat="false" ht="15" hidden="false" customHeight="false" outlineLevel="0" collapsed="false">
      <c r="A6374" s="526" t="n">
        <v>87809</v>
      </c>
      <c r="B6374" s="526" t="s">
        <v>10782</v>
      </c>
      <c r="C6374" s="526" t="s">
        <v>114</v>
      </c>
      <c r="D6374" s="527" t="n">
        <v>77.37</v>
      </c>
    </row>
    <row r="6375" customFormat="false" ht="15" hidden="false" customHeight="false" outlineLevel="0" collapsed="false">
      <c r="A6375" s="526" t="n">
        <v>87811</v>
      </c>
      <c r="B6375" s="526" t="s">
        <v>10783</v>
      </c>
      <c r="C6375" s="526" t="s">
        <v>114</v>
      </c>
      <c r="D6375" s="527" t="n">
        <v>80.58</v>
      </c>
    </row>
    <row r="6376" customFormat="false" ht="15" hidden="false" customHeight="false" outlineLevel="0" collapsed="false">
      <c r="A6376" s="526" t="n">
        <v>87812</v>
      </c>
      <c r="B6376" s="526" t="s">
        <v>10784</v>
      </c>
      <c r="C6376" s="526" t="s">
        <v>114</v>
      </c>
      <c r="D6376" s="527" t="n">
        <v>93.96</v>
      </c>
    </row>
    <row r="6377" customFormat="false" ht="15" hidden="false" customHeight="false" outlineLevel="0" collapsed="false">
      <c r="A6377" s="526" t="n">
        <v>87813</v>
      </c>
      <c r="B6377" s="526" t="s">
        <v>10785</v>
      </c>
      <c r="C6377" s="526" t="s">
        <v>114</v>
      </c>
      <c r="D6377" s="527" t="n">
        <v>93.34</v>
      </c>
    </row>
    <row r="6378" customFormat="false" ht="15" hidden="false" customHeight="false" outlineLevel="0" collapsed="false">
      <c r="A6378" s="526" t="n">
        <v>87815</v>
      </c>
      <c r="B6378" s="526" t="s">
        <v>10786</v>
      </c>
      <c r="C6378" s="526" t="s">
        <v>114</v>
      </c>
      <c r="D6378" s="527" t="n">
        <v>97.65</v>
      </c>
    </row>
    <row r="6379" customFormat="false" ht="15" hidden="false" customHeight="false" outlineLevel="0" collapsed="false">
      <c r="A6379" s="526" t="n">
        <v>87816</v>
      </c>
      <c r="B6379" s="526" t="s">
        <v>10787</v>
      </c>
      <c r="C6379" s="526" t="s">
        <v>114</v>
      </c>
      <c r="D6379" s="527" t="n">
        <v>116.56</v>
      </c>
    </row>
    <row r="6380" customFormat="false" ht="15" hidden="false" customHeight="false" outlineLevel="0" collapsed="false">
      <c r="A6380" s="526" t="n">
        <v>87817</v>
      </c>
      <c r="B6380" s="526" t="s">
        <v>10788</v>
      </c>
      <c r="C6380" s="526" t="s">
        <v>114</v>
      </c>
      <c r="D6380" s="527" t="n">
        <v>100.41</v>
      </c>
    </row>
    <row r="6381" customFormat="false" ht="15" hidden="false" customHeight="false" outlineLevel="0" collapsed="false">
      <c r="A6381" s="526" t="n">
        <v>87819</v>
      </c>
      <c r="B6381" s="526" t="s">
        <v>10789</v>
      </c>
      <c r="C6381" s="526" t="s">
        <v>114</v>
      </c>
      <c r="D6381" s="527" t="n">
        <v>105.81</v>
      </c>
    </row>
    <row r="6382" customFormat="false" ht="15" hidden="false" customHeight="false" outlineLevel="0" collapsed="false">
      <c r="A6382" s="526" t="n">
        <v>87820</v>
      </c>
      <c r="B6382" s="526" t="s">
        <v>10790</v>
      </c>
      <c r="C6382" s="526" t="s">
        <v>114</v>
      </c>
      <c r="D6382" s="527" t="n">
        <v>131.05</v>
      </c>
    </row>
    <row r="6383" customFormat="false" ht="15" hidden="false" customHeight="false" outlineLevel="0" collapsed="false">
      <c r="A6383" s="526" t="n">
        <v>87821</v>
      </c>
      <c r="B6383" s="526" t="s">
        <v>10791</v>
      </c>
      <c r="C6383" s="526" t="s">
        <v>114</v>
      </c>
      <c r="D6383" s="527" t="n">
        <v>128.96</v>
      </c>
    </row>
    <row r="6384" customFormat="false" ht="15" hidden="false" customHeight="false" outlineLevel="0" collapsed="false">
      <c r="A6384" s="526" t="n">
        <v>87823</v>
      </c>
      <c r="B6384" s="526" t="s">
        <v>10792</v>
      </c>
      <c r="C6384" s="526" t="s">
        <v>114</v>
      </c>
      <c r="D6384" s="527" t="n">
        <v>134.91</v>
      </c>
    </row>
    <row r="6385" customFormat="false" ht="15" hidden="false" customHeight="false" outlineLevel="0" collapsed="false">
      <c r="A6385" s="526" t="n">
        <v>87824</v>
      </c>
      <c r="B6385" s="526" t="s">
        <v>10793</v>
      </c>
      <c r="C6385" s="526" t="s">
        <v>114</v>
      </c>
      <c r="D6385" s="527" t="n">
        <v>152.19</v>
      </c>
    </row>
    <row r="6386" customFormat="false" ht="15" hidden="false" customHeight="false" outlineLevel="0" collapsed="false">
      <c r="A6386" s="526" t="n">
        <v>87825</v>
      </c>
      <c r="B6386" s="526" t="s">
        <v>10794</v>
      </c>
      <c r="C6386" s="526" t="s">
        <v>114</v>
      </c>
      <c r="D6386" s="527" t="n">
        <v>73.69</v>
      </c>
    </row>
    <row r="6387" customFormat="false" ht="15" hidden="false" customHeight="false" outlineLevel="0" collapsed="false">
      <c r="A6387" s="526" t="n">
        <v>87827</v>
      </c>
      <c r="B6387" s="526" t="s">
        <v>10795</v>
      </c>
      <c r="C6387" s="526" t="s">
        <v>114</v>
      </c>
      <c r="D6387" s="527" t="n">
        <v>77.63</v>
      </c>
    </row>
    <row r="6388" customFormat="false" ht="15" hidden="false" customHeight="false" outlineLevel="0" collapsed="false">
      <c r="A6388" s="526" t="n">
        <v>87828</v>
      </c>
      <c r="B6388" s="526" t="s">
        <v>10796</v>
      </c>
      <c r="C6388" s="526" t="s">
        <v>114</v>
      </c>
      <c r="D6388" s="527" t="n">
        <v>96.01</v>
      </c>
    </row>
    <row r="6389" customFormat="false" ht="15" hidden="false" customHeight="false" outlineLevel="0" collapsed="false">
      <c r="A6389" s="526" t="n">
        <v>87829</v>
      </c>
      <c r="B6389" s="526" t="s">
        <v>10797</v>
      </c>
      <c r="C6389" s="526" t="s">
        <v>114</v>
      </c>
      <c r="D6389" s="527" t="n">
        <v>89.91</v>
      </c>
    </row>
    <row r="6390" customFormat="false" ht="15" hidden="false" customHeight="false" outlineLevel="0" collapsed="false">
      <c r="A6390" s="526" t="n">
        <v>87831</v>
      </c>
      <c r="B6390" s="526" t="s">
        <v>10798</v>
      </c>
      <c r="C6390" s="526" t="s">
        <v>114</v>
      </c>
      <c r="D6390" s="527" t="n">
        <v>95.18</v>
      </c>
    </row>
    <row r="6391" customFormat="false" ht="15" hidden="false" customHeight="false" outlineLevel="0" collapsed="false">
      <c r="A6391" s="526" t="n">
        <v>87832</v>
      </c>
      <c r="B6391" s="526" t="s">
        <v>10799</v>
      </c>
      <c r="C6391" s="526" t="s">
        <v>114</v>
      </c>
      <c r="D6391" s="527" t="n">
        <v>120.6</v>
      </c>
    </row>
    <row r="6392" customFormat="false" ht="15" hidden="false" customHeight="false" outlineLevel="0" collapsed="false">
      <c r="A6392" s="526" t="n">
        <v>87834</v>
      </c>
      <c r="B6392" s="526" t="s">
        <v>10800</v>
      </c>
      <c r="C6392" s="526" t="s">
        <v>114</v>
      </c>
      <c r="D6392" s="527" t="n">
        <v>162.22</v>
      </c>
    </row>
    <row r="6393" customFormat="false" ht="15" hidden="false" customHeight="false" outlineLevel="0" collapsed="false">
      <c r="A6393" s="526" t="n">
        <v>87835</v>
      </c>
      <c r="B6393" s="526" t="s">
        <v>10801</v>
      </c>
      <c r="C6393" s="526" t="s">
        <v>114</v>
      </c>
      <c r="D6393" s="527" t="n">
        <v>112.61</v>
      </c>
    </row>
    <row r="6394" customFormat="false" ht="15" hidden="false" customHeight="false" outlineLevel="0" collapsed="false">
      <c r="A6394" s="526" t="n">
        <v>87836</v>
      </c>
      <c r="B6394" s="526" t="s">
        <v>10802</v>
      </c>
      <c r="C6394" s="526" t="s">
        <v>114</v>
      </c>
      <c r="D6394" s="527" t="n">
        <v>155.1</v>
      </c>
    </row>
    <row r="6395" customFormat="false" ht="15" hidden="false" customHeight="false" outlineLevel="0" collapsed="false">
      <c r="A6395" s="526" t="n">
        <v>87837</v>
      </c>
      <c r="B6395" s="526" t="s">
        <v>10803</v>
      </c>
      <c r="C6395" s="526" t="s">
        <v>114</v>
      </c>
      <c r="D6395" s="527" t="n">
        <v>106.13</v>
      </c>
    </row>
    <row r="6396" customFormat="false" ht="15" hidden="false" customHeight="false" outlineLevel="0" collapsed="false">
      <c r="A6396" s="526" t="n">
        <v>87838</v>
      </c>
      <c r="B6396" s="526" t="s">
        <v>10804</v>
      </c>
      <c r="C6396" s="526" t="s">
        <v>114</v>
      </c>
      <c r="D6396" s="527" t="n">
        <v>169.56</v>
      </c>
    </row>
    <row r="6397" customFormat="false" ht="15" hidden="false" customHeight="false" outlineLevel="0" collapsed="false">
      <c r="A6397" s="526" t="n">
        <v>87839</v>
      </c>
      <c r="B6397" s="526" t="s">
        <v>10805</v>
      </c>
      <c r="C6397" s="526" t="s">
        <v>114</v>
      </c>
      <c r="D6397" s="527" t="n">
        <v>118.25</v>
      </c>
    </row>
    <row r="6398" customFormat="false" ht="15" hidden="false" customHeight="false" outlineLevel="0" collapsed="false">
      <c r="A6398" s="526" t="n">
        <v>87840</v>
      </c>
      <c r="B6398" s="526" t="s">
        <v>10806</v>
      </c>
      <c r="C6398" s="526" t="s">
        <v>114</v>
      </c>
      <c r="D6398" s="527" t="n">
        <v>160.6</v>
      </c>
    </row>
    <row r="6399" customFormat="false" ht="15" hidden="false" customHeight="false" outlineLevel="0" collapsed="false">
      <c r="A6399" s="526" t="n">
        <v>87841</v>
      </c>
      <c r="B6399" s="526" t="s">
        <v>10807</v>
      </c>
      <c r="C6399" s="526" t="s">
        <v>114</v>
      </c>
      <c r="D6399" s="527" t="n">
        <v>109.91</v>
      </c>
    </row>
    <row r="6400" customFormat="false" ht="15" hidden="false" customHeight="false" outlineLevel="0" collapsed="false">
      <c r="A6400" s="526" t="n">
        <v>87842</v>
      </c>
      <c r="B6400" s="526" t="s">
        <v>10808</v>
      </c>
      <c r="C6400" s="526" t="s">
        <v>114</v>
      </c>
      <c r="D6400" s="527" t="n">
        <v>173.12</v>
      </c>
    </row>
    <row r="6401" customFormat="false" ht="15" hidden="false" customHeight="false" outlineLevel="0" collapsed="false">
      <c r="A6401" s="526" t="n">
        <v>87843</v>
      </c>
      <c r="B6401" s="526" t="s">
        <v>10809</v>
      </c>
      <c r="C6401" s="526" t="s">
        <v>114</v>
      </c>
      <c r="D6401" s="527" t="n">
        <v>129</v>
      </c>
    </row>
    <row r="6402" customFormat="false" ht="15" hidden="false" customHeight="false" outlineLevel="0" collapsed="false">
      <c r="A6402" s="526" t="n">
        <v>87844</v>
      </c>
      <c r="B6402" s="526" t="s">
        <v>10810</v>
      </c>
      <c r="C6402" s="526" t="s">
        <v>114</v>
      </c>
      <c r="D6402" s="527" t="n">
        <v>159.29</v>
      </c>
    </row>
    <row r="6403" customFormat="false" ht="15" hidden="false" customHeight="false" outlineLevel="0" collapsed="false">
      <c r="A6403" s="526" t="n">
        <v>87845</v>
      </c>
      <c r="B6403" s="526" t="s">
        <v>10811</v>
      </c>
      <c r="C6403" s="526" t="s">
        <v>114</v>
      </c>
      <c r="D6403" s="527" t="n">
        <v>115.85</v>
      </c>
    </row>
    <row r="6404" customFormat="false" ht="15" hidden="false" customHeight="false" outlineLevel="0" collapsed="false">
      <c r="A6404" s="526" t="n">
        <v>87846</v>
      </c>
      <c r="B6404" s="526" t="s">
        <v>10812</v>
      </c>
      <c r="C6404" s="526" t="s">
        <v>114</v>
      </c>
      <c r="D6404" s="527" t="n">
        <v>176.42</v>
      </c>
    </row>
    <row r="6405" customFormat="false" ht="15" hidden="false" customHeight="false" outlineLevel="0" collapsed="false">
      <c r="A6405" s="526" t="n">
        <v>87847</v>
      </c>
      <c r="B6405" s="526" t="s">
        <v>10813</v>
      </c>
      <c r="C6405" s="526" t="s">
        <v>114</v>
      </c>
      <c r="D6405" s="527" t="n">
        <v>126.8</v>
      </c>
    </row>
    <row r="6406" customFormat="false" ht="15" hidden="false" customHeight="false" outlineLevel="0" collapsed="false">
      <c r="A6406" s="526" t="n">
        <v>87848</v>
      </c>
      <c r="B6406" s="526" t="s">
        <v>10814</v>
      </c>
      <c r="C6406" s="526" t="s">
        <v>114</v>
      </c>
      <c r="D6406" s="527" t="n">
        <v>167.97</v>
      </c>
    </row>
    <row r="6407" customFormat="false" ht="15" hidden="false" customHeight="false" outlineLevel="0" collapsed="false">
      <c r="A6407" s="526" t="n">
        <v>87849</v>
      </c>
      <c r="B6407" s="526" t="s">
        <v>10815</v>
      </c>
      <c r="C6407" s="526" t="s">
        <v>114</v>
      </c>
      <c r="D6407" s="527" t="n">
        <v>119</v>
      </c>
    </row>
    <row r="6408" customFormat="false" ht="15" hidden="false" customHeight="false" outlineLevel="0" collapsed="false">
      <c r="A6408" s="526" t="n">
        <v>87850</v>
      </c>
      <c r="B6408" s="526" t="s">
        <v>10816</v>
      </c>
      <c r="C6408" s="526" t="s">
        <v>114</v>
      </c>
      <c r="D6408" s="527" t="n">
        <v>183.78</v>
      </c>
    </row>
    <row r="6409" customFormat="false" ht="15" hidden="false" customHeight="false" outlineLevel="0" collapsed="false">
      <c r="A6409" s="526" t="n">
        <v>87851</v>
      </c>
      <c r="B6409" s="526" t="s">
        <v>10817</v>
      </c>
      <c r="C6409" s="526" t="s">
        <v>114</v>
      </c>
      <c r="D6409" s="527" t="n">
        <v>132.47</v>
      </c>
    </row>
    <row r="6410" customFormat="false" ht="15" hidden="false" customHeight="false" outlineLevel="0" collapsed="false">
      <c r="A6410" s="526" t="n">
        <v>87852</v>
      </c>
      <c r="B6410" s="526" t="s">
        <v>10818</v>
      </c>
      <c r="C6410" s="526" t="s">
        <v>114</v>
      </c>
      <c r="D6410" s="527" t="n">
        <v>173.45</v>
      </c>
    </row>
    <row r="6411" customFormat="false" ht="15" hidden="false" customHeight="false" outlineLevel="0" collapsed="false">
      <c r="A6411" s="526" t="n">
        <v>87853</v>
      </c>
      <c r="B6411" s="526" t="s">
        <v>10819</v>
      </c>
      <c r="C6411" s="526" t="s">
        <v>114</v>
      </c>
      <c r="D6411" s="527" t="n">
        <v>122.76</v>
      </c>
    </row>
    <row r="6412" customFormat="false" ht="15" hidden="false" customHeight="false" outlineLevel="0" collapsed="false">
      <c r="A6412" s="526" t="n">
        <v>87854</v>
      </c>
      <c r="B6412" s="526" t="s">
        <v>10820</v>
      </c>
      <c r="C6412" s="526" t="s">
        <v>114</v>
      </c>
      <c r="D6412" s="527" t="n">
        <v>187.32</v>
      </c>
    </row>
    <row r="6413" customFormat="false" ht="15" hidden="false" customHeight="false" outlineLevel="0" collapsed="false">
      <c r="A6413" s="526" t="n">
        <v>87855</v>
      </c>
      <c r="B6413" s="526" t="s">
        <v>10821</v>
      </c>
      <c r="C6413" s="526" t="s">
        <v>114</v>
      </c>
      <c r="D6413" s="527" t="n">
        <v>143.22</v>
      </c>
    </row>
    <row r="6414" customFormat="false" ht="15" hidden="false" customHeight="false" outlineLevel="0" collapsed="false">
      <c r="A6414" s="526" t="n">
        <v>87856</v>
      </c>
      <c r="B6414" s="526" t="s">
        <v>10822</v>
      </c>
      <c r="C6414" s="526" t="s">
        <v>114</v>
      </c>
      <c r="D6414" s="527" t="n">
        <v>172.16</v>
      </c>
    </row>
    <row r="6415" customFormat="false" ht="15" hidden="false" customHeight="false" outlineLevel="0" collapsed="false">
      <c r="A6415" s="526" t="n">
        <v>87857</v>
      </c>
      <c r="B6415" s="526" t="s">
        <v>10823</v>
      </c>
      <c r="C6415" s="526" t="s">
        <v>114</v>
      </c>
      <c r="D6415" s="527" t="n">
        <v>128.7</v>
      </c>
    </row>
    <row r="6416" customFormat="false" ht="15" hidden="false" customHeight="false" outlineLevel="0" collapsed="false">
      <c r="A6416" s="526" t="n">
        <v>87858</v>
      </c>
      <c r="B6416" s="526" t="s">
        <v>10824</v>
      </c>
      <c r="C6416" s="526" t="s">
        <v>114</v>
      </c>
      <c r="D6416" s="527" t="n">
        <v>123.26</v>
      </c>
    </row>
    <row r="6417" customFormat="false" ht="15" hidden="false" customHeight="false" outlineLevel="0" collapsed="false">
      <c r="A6417" s="526" t="n">
        <v>87859</v>
      </c>
      <c r="B6417" s="526" t="s">
        <v>10825</v>
      </c>
      <c r="C6417" s="526" t="s">
        <v>114</v>
      </c>
      <c r="D6417" s="527" t="n">
        <v>143.56</v>
      </c>
    </row>
    <row r="6418" customFormat="false" ht="15" hidden="false" customHeight="false" outlineLevel="0" collapsed="false">
      <c r="A6418" s="526" t="n">
        <v>89048</v>
      </c>
      <c r="B6418" s="526" t="s">
        <v>10826</v>
      </c>
      <c r="C6418" s="526" t="s">
        <v>114</v>
      </c>
      <c r="D6418" s="527" t="n">
        <v>43.27</v>
      </c>
    </row>
    <row r="6419" customFormat="false" ht="15" hidden="false" customHeight="false" outlineLevel="0" collapsed="false">
      <c r="A6419" s="526" t="n">
        <v>89049</v>
      </c>
      <c r="B6419" s="526" t="s">
        <v>10827</v>
      </c>
      <c r="C6419" s="526" t="s">
        <v>114</v>
      </c>
      <c r="D6419" s="527" t="n">
        <v>22.55</v>
      </c>
    </row>
    <row r="6420" customFormat="false" ht="15" hidden="false" customHeight="false" outlineLevel="0" collapsed="false">
      <c r="A6420" s="526" t="n">
        <v>89173</v>
      </c>
      <c r="B6420" s="526" t="s">
        <v>118</v>
      </c>
      <c r="C6420" s="526" t="s">
        <v>114</v>
      </c>
      <c r="D6420" s="527" t="n">
        <v>42.68</v>
      </c>
    </row>
    <row r="6421" customFormat="false" ht="15" hidden="false" customHeight="false" outlineLevel="0" collapsed="false">
      <c r="A6421" s="526" t="n">
        <v>90406</v>
      </c>
      <c r="B6421" s="526" t="s">
        <v>10828</v>
      </c>
      <c r="C6421" s="526" t="s">
        <v>114</v>
      </c>
      <c r="D6421" s="527" t="n">
        <v>53.36</v>
      </c>
    </row>
    <row r="6422" customFormat="false" ht="15" hidden="false" customHeight="false" outlineLevel="0" collapsed="false">
      <c r="A6422" s="526" t="n">
        <v>90407</v>
      </c>
      <c r="B6422" s="526" t="s">
        <v>10829</v>
      </c>
      <c r="C6422" s="526" t="s">
        <v>114</v>
      </c>
      <c r="D6422" s="527" t="n">
        <v>57.48</v>
      </c>
    </row>
    <row r="6423" customFormat="false" ht="15" hidden="false" customHeight="false" outlineLevel="0" collapsed="false">
      <c r="A6423" s="526" t="n">
        <v>90408</v>
      </c>
      <c r="B6423" s="526" t="s">
        <v>10830</v>
      </c>
      <c r="C6423" s="526" t="s">
        <v>114</v>
      </c>
      <c r="D6423" s="527" t="n">
        <v>37.46</v>
      </c>
    </row>
    <row r="6424" customFormat="false" ht="15" hidden="false" customHeight="false" outlineLevel="0" collapsed="false">
      <c r="A6424" s="526" t="n">
        <v>90409</v>
      </c>
      <c r="B6424" s="526" t="s">
        <v>10831</v>
      </c>
      <c r="C6424" s="526" t="s">
        <v>114</v>
      </c>
      <c r="D6424" s="527" t="n">
        <v>39.8</v>
      </c>
    </row>
    <row r="6425" customFormat="false" ht="15" hidden="false" customHeight="false" outlineLevel="0" collapsed="false">
      <c r="A6425" s="526" t="n">
        <v>104203</v>
      </c>
      <c r="B6425" s="526" t="s">
        <v>10832</v>
      </c>
      <c r="C6425" s="526" t="s">
        <v>114</v>
      </c>
      <c r="D6425" s="527" t="n">
        <v>59.97</v>
      </c>
    </row>
    <row r="6426" customFormat="false" ht="15" hidden="false" customHeight="false" outlineLevel="0" collapsed="false">
      <c r="A6426" s="526" t="n">
        <v>104204</v>
      </c>
      <c r="B6426" s="526" t="s">
        <v>10833</v>
      </c>
      <c r="C6426" s="526" t="s">
        <v>114</v>
      </c>
      <c r="D6426" s="527" t="n">
        <v>77.79</v>
      </c>
    </row>
    <row r="6427" customFormat="false" ht="15" hidden="false" customHeight="false" outlineLevel="0" collapsed="false">
      <c r="A6427" s="526" t="n">
        <v>104205</v>
      </c>
      <c r="B6427" s="526" t="s">
        <v>10834</v>
      </c>
      <c r="C6427" s="526" t="s">
        <v>114</v>
      </c>
      <c r="D6427" s="527" t="n">
        <v>86.04</v>
      </c>
    </row>
    <row r="6428" customFormat="false" ht="15" hidden="false" customHeight="false" outlineLevel="0" collapsed="false">
      <c r="A6428" s="526" t="n">
        <v>104206</v>
      </c>
      <c r="B6428" s="526" t="s">
        <v>10835</v>
      </c>
      <c r="C6428" s="526" t="s">
        <v>114</v>
      </c>
      <c r="D6428" s="527" t="n">
        <v>95.03</v>
      </c>
    </row>
    <row r="6429" customFormat="false" ht="15" hidden="false" customHeight="false" outlineLevel="0" collapsed="false">
      <c r="A6429" s="526" t="n">
        <v>104207</v>
      </c>
      <c r="B6429" s="526" t="s">
        <v>10836</v>
      </c>
      <c r="C6429" s="526" t="s">
        <v>114</v>
      </c>
      <c r="D6429" s="527" t="n">
        <v>45.3</v>
      </c>
    </row>
    <row r="6430" customFormat="false" ht="15" hidden="false" customHeight="false" outlineLevel="0" collapsed="false">
      <c r="A6430" s="526" t="n">
        <v>104208</v>
      </c>
      <c r="B6430" s="526" t="s">
        <v>10837</v>
      </c>
      <c r="C6430" s="526" t="s">
        <v>114</v>
      </c>
      <c r="D6430" s="527" t="n">
        <v>62.57</v>
      </c>
    </row>
    <row r="6431" customFormat="false" ht="15" hidden="false" customHeight="false" outlineLevel="0" collapsed="false">
      <c r="A6431" s="526" t="n">
        <v>104209</v>
      </c>
      <c r="B6431" s="526" t="s">
        <v>10838</v>
      </c>
      <c r="C6431" s="526" t="s">
        <v>114</v>
      </c>
      <c r="D6431" s="527" t="n">
        <v>70.33</v>
      </c>
    </row>
    <row r="6432" customFormat="false" ht="15" hidden="false" customHeight="false" outlineLevel="0" collapsed="false">
      <c r="A6432" s="526" t="n">
        <v>104210</v>
      </c>
      <c r="B6432" s="526" t="s">
        <v>10839</v>
      </c>
      <c r="C6432" s="526" t="s">
        <v>114</v>
      </c>
      <c r="D6432" s="527" t="n">
        <v>73.43</v>
      </c>
    </row>
    <row r="6433" customFormat="false" ht="15" hidden="false" customHeight="false" outlineLevel="0" collapsed="false">
      <c r="A6433" s="526" t="n">
        <v>104211</v>
      </c>
      <c r="B6433" s="526" t="s">
        <v>10840</v>
      </c>
      <c r="C6433" s="526" t="s">
        <v>114</v>
      </c>
      <c r="D6433" s="527" t="n">
        <v>83.25</v>
      </c>
    </row>
    <row r="6434" customFormat="false" ht="15" hidden="false" customHeight="false" outlineLevel="0" collapsed="false">
      <c r="A6434" s="526" t="n">
        <v>104212</v>
      </c>
      <c r="B6434" s="526" t="s">
        <v>10841</v>
      </c>
      <c r="C6434" s="526" t="s">
        <v>114</v>
      </c>
      <c r="D6434" s="527" t="n">
        <v>100.57</v>
      </c>
    </row>
    <row r="6435" customFormat="false" ht="15" hidden="false" customHeight="false" outlineLevel="0" collapsed="false">
      <c r="A6435" s="526" t="n">
        <v>104213</v>
      </c>
      <c r="B6435" s="526" t="s">
        <v>10842</v>
      </c>
      <c r="C6435" s="526" t="s">
        <v>114</v>
      </c>
      <c r="D6435" s="527" t="n">
        <v>108.33</v>
      </c>
    </row>
    <row r="6436" customFormat="false" ht="15" hidden="false" customHeight="false" outlineLevel="0" collapsed="false">
      <c r="A6436" s="526" t="n">
        <v>104214</v>
      </c>
      <c r="B6436" s="526" t="s">
        <v>10843</v>
      </c>
      <c r="C6436" s="526" t="s">
        <v>114</v>
      </c>
      <c r="D6436" s="527" t="n">
        <v>128.62</v>
      </c>
    </row>
    <row r="6437" customFormat="false" ht="15" hidden="false" customHeight="false" outlineLevel="0" collapsed="false">
      <c r="A6437" s="526" t="n">
        <v>104215</v>
      </c>
      <c r="B6437" s="526" t="s">
        <v>10844</v>
      </c>
      <c r="C6437" s="526" t="s">
        <v>114</v>
      </c>
      <c r="D6437" s="527" t="n">
        <v>79.04</v>
      </c>
    </row>
    <row r="6438" customFormat="false" ht="15" hidden="false" customHeight="false" outlineLevel="0" collapsed="false">
      <c r="A6438" s="526" t="n">
        <v>104216</v>
      </c>
      <c r="B6438" s="526" t="s">
        <v>10845</v>
      </c>
      <c r="C6438" s="526" t="s">
        <v>114</v>
      </c>
      <c r="D6438" s="527" t="n">
        <v>96.49</v>
      </c>
    </row>
    <row r="6439" customFormat="false" ht="15" hidden="false" customHeight="false" outlineLevel="0" collapsed="false">
      <c r="A6439" s="526" t="n">
        <v>104217</v>
      </c>
      <c r="B6439" s="526" t="s">
        <v>10846</v>
      </c>
      <c r="C6439" s="526" t="s">
        <v>114</v>
      </c>
      <c r="D6439" s="527" t="n">
        <v>52.31</v>
      </c>
    </row>
    <row r="6440" customFormat="false" ht="15" hidden="false" customHeight="false" outlineLevel="0" collapsed="false">
      <c r="A6440" s="526" t="n">
        <v>104218</v>
      </c>
      <c r="B6440" s="526" t="s">
        <v>10847</v>
      </c>
      <c r="C6440" s="526" t="s">
        <v>114</v>
      </c>
      <c r="D6440" s="527" t="n">
        <v>55.75</v>
      </c>
    </row>
    <row r="6441" customFormat="false" ht="15" hidden="false" customHeight="false" outlineLevel="0" collapsed="false">
      <c r="A6441" s="526" t="n">
        <v>104219</v>
      </c>
      <c r="B6441" s="526" t="s">
        <v>10848</v>
      </c>
      <c r="C6441" s="526" t="s">
        <v>114</v>
      </c>
      <c r="D6441" s="527" t="n">
        <v>73.11</v>
      </c>
    </row>
    <row r="6442" customFormat="false" ht="15" hidden="false" customHeight="false" outlineLevel="0" collapsed="false">
      <c r="A6442" s="526" t="n">
        <v>104220</v>
      </c>
      <c r="B6442" s="526" t="s">
        <v>10849</v>
      </c>
      <c r="C6442" s="526" t="s">
        <v>114</v>
      </c>
      <c r="D6442" s="527" t="n">
        <v>56.12</v>
      </c>
    </row>
    <row r="6443" customFormat="false" ht="15" hidden="false" customHeight="false" outlineLevel="0" collapsed="false">
      <c r="A6443" s="526" t="n">
        <v>104221</v>
      </c>
      <c r="B6443" s="526" t="s">
        <v>10850</v>
      </c>
      <c r="C6443" s="526" t="s">
        <v>114</v>
      </c>
      <c r="D6443" s="527" t="n">
        <v>67.7</v>
      </c>
    </row>
    <row r="6444" customFormat="false" ht="15" hidden="false" customHeight="false" outlineLevel="0" collapsed="false">
      <c r="A6444" s="526" t="n">
        <v>104222</v>
      </c>
      <c r="B6444" s="526" t="s">
        <v>10851</v>
      </c>
      <c r="C6444" s="526" t="s">
        <v>114</v>
      </c>
      <c r="D6444" s="527" t="n">
        <v>72.32</v>
      </c>
    </row>
    <row r="6445" customFormat="false" ht="15" hidden="false" customHeight="false" outlineLevel="0" collapsed="false">
      <c r="A6445" s="526" t="n">
        <v>104223</v>
      </c>
      <c r="B6445" s="526" t="s">
        <v>10852</v>
      </c>
      <c r="C6445" s="526" t="s">
        <v>114</v>
      </c>
      <c r="D6445" s="527" t="n">
        <v>95.75</v>
      </c>
    </row>
    <row r="6446" customFormat="false" ht="15" hidden="false" customHeight="false" outlineLevel="0" collapsed="false">
      <c r="A6446" s="526" t="n">
        <v>104224</v>
      </c>
      <c r="B6446" s="526" t="s">
        <v>10853</v>
      </c>
      <c r="C6446" s="526" t="s">
        <v>114</v>
      </c>
      <c r="D6446" s="527" t="n">
        <v>72.78</v>
      </c>
    </row>
    <row r="6447" customFormat="false" ht="15" hidden="false" customHeight="false" outlineLevel="0" collapsed="false">
      <c r="A6447" s="526" t="n">
        <v>104225</v>
      </c>
      <c r="B6447" s="526" t="s">
        <v>10854</v>
      </c>
      <c r="C6447" s="526" t="s">
        <v>114</v>
      </c>
      <c r="D6447" s="527" t="n">
        <v>75.26</v>
      </c>
    </row>
    <row r="6448" customFormat="false" ht="15" hidden="false" customHeight="false" outlineLevel="0" collapsed="false">
      <c r="A6448" s="526" t="n">
        <v>104226</v>
      </c>
      <c r="B6448" s="526" t="s">
        <v>10855</v>
      </c>
      <c r="C6448" s="526" t="s">
        <v>114</v>
      </c>
      <c r="D6448" s="527" t="n">
        <v>81.05</v>
      </c>
    </row>
    <row r="6449" customFormat="false" ht="15" hidden="false" customHeight="false" outlineLevel="0" collapsed="false">
      <c r="A6449" s="526" t="n">
        <v>104227</v>
      </c>
      <c r="B6449" s="526" t="s">
        <v>10856</v>
      </c>
      <c r="C6449" s="526" t="s">
        <v>114</v>
      </c>
      <c r="D6449" s="527" t="n">
        <v>111.26</v>
      </c>
    </row>
    <row r="6450" customFormat="false" ht="15" hidden="false" customHeight="false" outlineLevel="0" collapsed="false">
      <c r="A6450" s="526" t="n">
        <v>104228</v>
      </c>
      <c r="B6450" s="526" t="s">
        <v>10857</v>
      </c>
      <c r="C6450" s="526" t="s">
        <v>114</v>
      </c>
      <c r="D6450" s="527" t="n">
        <v>81.03</v>
      </c>
    </row>
    <row r="6451" customFormat="false" ht="15" hidden="false" customHeight="false" outlineLevel="0" collapsed="false">
      <c r="A6451" s="526" t="n">
        <v>104229</v>
      </c>
      <c r="B6451" s="526" t="s">
        <v>10858</v>
      </c>
      <c r="C6451" s="526" t="s">
        <v>114</v>
      </c>
      <c r="D6451" s="527" t="n">
        <v>87.95</v>
      </c>
    </row>
    <row r="6452" customFormat="false" ht="15" hidden="false" customHeight="false" outlineLevel="0" collapsed="false">
      <c r="A6452" s="526" t="n">
        <v>104230</v>
      </c>
      <c r="B6452" s="526" t="s">
        <v>10859</v>
      </c>
      <c r="C6452" s="526" t="s">
        <v>114</v>
      </c>
      <c r="D6452" s="527" t="n">
        <v>94.33</v>
      </c>
    </row>
    <row r="6453" customFormat="false" ht="15" hidden="false" customHeight="false" outlineLevel="0" collapsed="false">
      <c r="A6453" s="526" t="n">
        <v>104231</v>
      </c>
      <c r="B6453" s="526" t="s">
        <v>10860</v>
      </c>
      <c r="C6453" s="526" t="s">
        <v>114</v>
      </c>
      <c r="D6453" s="527" t="n">
        <v>122.67</v>
      </c>
    </row>
    <row r="6454" customFormat="false" ht="15" hidden="false" customHeight="false" outlineLevel="0" collapsed="false">
      <c r="A6454" s="526" t="n">
        <v>104232</v>
      </c>
      <c r="B6454" s="526" t="s">
        <v>10861</v>
      </c>
      <c r="C6454" s="526" t="s">
        <v>114</v>
      </c>
      <c r="D6454" s="527" t="n">
        <v>89.52</v>
      </c>
    </row>
    <row r="6455" customFormat="false" ht="15" hidden="false" customHeight="false" outlineLevel="0" collapsed="false">
      <c r="A6455" s="526" t="n">
        <v>104233</v>
      </c>
      <c r="B6455" s="526" t="s">
        <v>10862</v>
      </c>
      <c r="C6455" s="526" t="s">
        <v>114</v>
      </c>
      <c r="D6455" s="527" t="n">
        <v>40.03</v>
      </c>
    </row>
    <row r="6456" customFormat="false" ht="15" hidden="false" customHeight="false" outlineLevel="0" collapsed="false">
      <c r="A6456" s="526" t="n">
        <v>104234</v>
      </c>
      <c r="B6456" s="526" t="s">
        <v>10863</v>
      </c>
      <c r="C6456" s="526" t="s">
        <v>114</v>
      </c>
      <c r="D6456" s="527" t="n">
        <v>43.24</v>
      </c>
    </row>
    <row r="6457" customFormat="false" ht="15" hidden="false" customHeight="false" outlineLevel="0" collapsed="false">
      <c r="A6457" s="526" t="n">
        <v>104235</v>
      </c>
      <c r="B6457" s="526" t="s">
        <v>10864</v>
      </c>
      <c r="C6457" s="526" t="s">
        <v>114</v>
      </c>
      <c r="D6457" s="527" t="n">
        <v>60.21</v>
      </c>
    </row>
    <row r="6458" customFormat="false" ht="15" hidden="false" customHeight="false" outlineLevel="0" collapsed="false">
      <c r="A6458" s="526" t="n">
        <v>104236</v>
      </c>
      <c r="B6458" s="526" t="s">
        <v>10865</v>
      </c>
      <c r="C6458" s="526" t="s">
        <v>114</v>
      </c>
      <c r="D6458" s="527" t="n">
        <v>42.94</v>
      </c>
    </row>
    <row r="6459" customFormat="false" ht="15" hidden="false" customHeight="false" outlineLevel="0" collapsed="false">
      <c r="A6459" s="526" t="n">
        <v>104237</v>
      </c>
      <c r="B6459" s="526" t="s">
        <v>10866</v>
      </c>
      <c r="C6459" s="526" t="s">
        <v>114</v>
      </c>
      <c r="D6459" s="527" t="n">
        <v>54.97</v>
      </c>
    </row>
    <row r="6460" customFormat="false" ht="15" hidden="false" customHeight="false" outlineLevel="0" collapsed="false">
      <c r="A6460" s="526" t="n">
        <v>104238</v>
      </c>
      <c r="B6460" s="526" t="s">
        <v>10867</v>
      </c>
      <c r="C6460" s="526" t="s">
        <v>114</v>
      </c>
      <c r="D6460" s="527" t="n">
        <v>59.28</v>
      </c>
    </row>
    <row r="6461" customFormat="false" ht="15" hidden="false" customHeight="false" outlineLevel="0" collapsed="false">
      <c r="A6461" s="526" t="n">
        <v>104239</v>
      </c>
      <c r="B6461" s="526" t="s">
        <v>10868</v>
      </c>
      <c r="C6461" s="526" t="s">
        <v>114</v>
      </c>
      <c r="D6461" s="527" t="n">
        <v>81.88</v>
      </c>
    </row>
    <row r="6462" customFormat="false" ht="15" hidden="false" customHeight="false" outlineLevel="0" collapsed="false">
      <c r="A6462" s="526" t="n">
        <v>104240</v>
      </c>
      <c r="B6462" s="526" t="s">
        <v>10869</v>
      </c>
      <c r="C6462" s="526" t="s">
        <v>114</v>
      </c>
      <c r="D6462" s="527" t="n">
        <v>59.16</v>
      </c>
    </row>
    <row r="6463" customFormat="false" ht="15" hidden="false" customHeight="false" outlineLevel="0" collapsed="false">
      <c r="A6463" s="526" t="n">
        <v>104241</v>
      </c>
      <c r="B6463" s="526" t="s">
        <v>10870</v>
      </c>
      <c r="C6463" s="526" t="s">
        <v>114</v>
      </c>
      <c r="D6463" s="527" t="n">
        <v>62.04</v>
      </c>
    </row>
    <row r="6464" customFormat="false" ht="15" hidden="false" customHeight="false" outlineLevel="0" collapsed="false">
      <c r="A6464" s="526" t="n">
        <v>104242</v>
      </c>
      <c r="B6464" s="526" t="s">
        <v>10871</v>
      </c>
      <c r="C6464" s="526" t="s">
        <v>114</v>
      </c>
      <c r="D6464" s="527" t="n">
        <v>67.44</v>
      </c>
    </row>
    <row r="6465" customFormat="false" ht="15" hidden="false" customHeight="false" outlineLevel="0" collapsed="false">
      <c r="A6465" s="526" t="n">
        <v>104243</v>
      </c>
      <c r="B6465" s="526" t="s">
        <v>10872</v>
      </c>
      <c r="C6465" s="526" t="s">
        <v>114</v>
      </c>
      <c r="D6465" s="527" t="n">
        <v>96.37</v>
      </c>
    </row>
    <row r="6466" customFormat="false" ht="15" hidden="false" customHeight="false" outlineLevel="0" collapsed="false">
      <c r="A6466" s="526" t="n">
        <v>104244</v>
      </c>
      <c r="B6466" s="526" t="s">
        <v>10873</v>
      </c>
      <c r="C6466" s="526" t="s">
        <v>114</v>
      </c>
      <c r="D6466" s="527" t="n">
        <v>66.91</v>
      </c>
    </row>
    <row r="6467" customFormat="false" ht="15" hidden="false" customHeight="false" outlineLevel="0" collapsed="false">
      <c r="A6467" s="526" t="n">
        <v>104245</v>
      </c>
      <c r="B6467" s="526" t="s">
        <v>10874</v>
      </c>
      <c r="C6467" s="526" t="s">
        <v>114</v>
      </c>
      <c r="D6467" s="527" t="n">
        <v>67.81</v>
      </c>
    </row>
    <row r="6468" customFormat="false" ht="15" hidden="false" customHeight="false" outlineLevel="0" collapsed="false">
      <c r="A6468" s="526" t="n">
        <v>104246</v>
      </c>
      <c r="B6468" s="526" t="s">
        <v>10875</v>
      </c>
      <c r="C6468" s="526" t="s">
        <v>114</v>
      </c>
      <c r="D6468" s="527" t="n">
        <v>73.76</v>
      </c>
    </row>
    <row r="6469" customFormat="false" ht="15" hidden="false" customHeight="false" outlineLevel="0" collapsed="false">
      <c r="A6469" s="526" t="n">
        <v>104247</v>
      </c>
      <c r="B6469" s="526" t="s">
        <v>10876</v>
      </c>
      <c r="C6469" s="526" t="s">
        <v>114</v>
      </c>
      <c r="D6469" s="527" t="n">
        <v>103.06</v>
      </c>
    </row>
    <row r="6470" customFormat="false" ht="15" hidden="false" customHeight="false" outlineLevel="0" collapsed="false">
      <c r="A6470" s="526" t="n">
        <v>104248</v>
      </c>
      <c r="B6470" s="526" t="s">
        <v>10877</v>
      </c>
      <c r="C6470" s="526" t="s">
        <v>114</v>
      </c>
      <c r="D6470" s="527" t="n">
        <v>70.13</v>
      </c>
    </row>
    <row r="6471" customFormat="false" ht="15" hidden="false" customHeight="false" outlineLevel="0" collapsed="false">
      <c r="A6471" s="526" t="n">
        <v>104249</v>
      </c>
      <c r="B6471" s="526" t="s">
        <v>10878</v>
      </c>
      <c r="C6471" s="526" t="s">
        <v>114</v>
      </c>
      <c r="D6471" s="527" t="n">
        <v>70.85</v>
      </c>
    </row>
    <row r="6472" customFormat="false" ht="15" hidden="false" customHeight="false" outlineLevel="0" collapsed="false">
      <c r="A6472" s="526" t="n">
        <v>104250</v>
      </c>
      <c r="B6472" s="526" t="s">
        <v>10879</v>
      </c>
      <c r="C6472" s="526" t="s">
        <v>114</v>
      </c>
      <c r="D6472" s="527" t="n">
        <v>74.06</v>
      </c>
    </row>
    <row r="6473" customFormat="false" ht="15" hidden="false" customHeight="false" outlineLevel="0" collapsed="false">
      <c r="A6473" s="526" t="n">
        <v>104251</v>
      </c>
      <c r="B6473" s="526" t="s">
        <v>10880</v>
      </c>
      <c r="C6473" s="526" t="s">
        <v>114</v>
      </c>
      <c r="D6473" s="527" t="n">
        <v>88.09</v>
      </c>
    </row>
    <row r="6474" customFormat="false" ht="15" hidden="false" customHeight="false" outlineLevel="0" collapsed="false">
      <c r="A6474" s="526" t="n">
        <v>104252</v>
      </c>
      <c r="B6474" s="526" t="s">
        <v>10881</v>
      </c>
      <c r="C6474" s="526" t="s">
        <v>114</v>
      </c>
      <c r="D6474" s="527" t="n">
        <v>76.32</v>
      </c>
    </row>
    <row r="6475" customFormat="false" ht="15" hidden="false" customHeight="false" outlineLevel="0" collapsed="false">
      <c r="A6475" s="526" t="n">
        <v>104253</v>
      </c>
      <c r="B6475" s="526" t="s">
        <v>10882</v>
      </c>
      <c r="C6475" s="526" t="s">
        <v>114</v>
      </c>
      <c r="D6475" s="527" t="n">
        <v>85.78</v>
      </c>
    </row>
    <row r="6476" customFormat="false" ht="15" hidden="false" customHeight="false" outlineLevel="0" collapsed="false">
      <c r="A6476" s="526" t="n">
        <v>104254</v>
      </c>
      <c r="B6476" s="526" t="s">
        <v>10883</v>
      </c>
      <c r="C6476" s="526" t="s">
        <v>114</v>
      </c>
      <c r="D6476" s="527" t="n">
        <v>90.09</v>
      </c>
    </row>
    <row r="6477" customFormat="false" ht="15" hidden="false" customHeight="false" outlineLevel="0" collapsed="false">
      <c r="A6477" s="526" t="n">
        <v>104255</v>
      </c>
      <c r="B6477" s="526" t="s">
        <v>10884</v>
      </c>
      <c r="C6477" s="526" t="s">
        <v>114</v>
      </c>
      <c r="D6477" s="527" t="n">
        <v>109.75</v>
      </c>
    </row>
    <row r="6478" customFormat="false" ht="15" hidden="false" customHeight="false" outlineLevel="0" collapsed="false">
      <c r="A6478" s="526" t="n">
        <v>104256</v>
      </c>
      <c r="B6478" s="526" t="s">
        <v>10885</v>
      </c>
      <c r="C6478" s="526" t="s">
        <v>114</v>
      </c>
      <c r="D6478" s="527" t="n">
        <v>92.53</v>
      </c>
    </row>
    <row r="6479" customFormat="false" ht="15" hidden="false" customHeight="false" outlineLevel="0" collapsed="false">
      <c r="A6479" s="526" t="n">
        <v>104257</v>
      </c>
      <c r="B6479" s="526" t="s">
        <v>10886</v>
      </c>
      <c r="C6479" s="526" t="s">
        <v>114</v>
      </c>
      <c r="D6479" s="527" t="n">
        <v>92.85</v>
      </c>
    </row>
    <row r="6480" customFormat="false" ht="15" hidden="false" customHeight="false" outlineLevel="0" collapsed="false">
      <c r="A6480" s="526" t="n">
        <v>104258</v>
      </c>
      <c r="B6480" s="526" t="s">
        <v>10887</v>
      </c>
      <c r="C6480" s="526" t="s">
        <v>114</v>
      </c>
      <c r="D6480" s="527" t="n">
        <v>98.25</v>
      </c>
    </row>
    <row r="6481" customFormat="false" ht="15" hidden="false" customHeight="false" outlineLevel="0" collapsed="false">
      <c r="A6481" s="526" t="n">
        <v>104259</v>
      </c>
      <c r="B6481" s="526" t="s">
        <v>10888</v>
      </c>
      <c r="C6481" s="526" t="s">
        <v>114</v>
      </c>
      <c r="D6481" s="527" t="n">
        <v>124.24</v>
      </c>
    </row>
    <row r="6482" customFormat="false" ht="15" hidden="false" customHeight="false" outlineLevel="0" collapsed="false">
      <c r="A6482" s="526" t="n">
        <v>104260</v>
      </c>
      <c r="B6482" s="526" t="s">
        <v>10889</v>
      </c>
      <c r="C6482" s="526" t="s">
        <v>114</v>
      </c>
      <c r="D6482" s="527" t="n">
        <v>100.28</v>
      </c>
    </row>
    <row r="6483" customFormat="false" ht="15" hidden="false" customHeight="false" outlineLevel="0" collapsed="false">
      <c r="A6483" s="526" t="n">
        <v>104261</v>
      </c>
      <c r="B6483" s="526" t="s">
        <v>10890</v>
      </c>
      <c r="C6483" s="526" t="s">
        <v>114</v>
      </c>
      <c r="D6483" s="527" t="n">
        <v>118.66</v>
      </c>
    </row>
    <row r="6484" customFormat="false" ht="15" hidden="false" customHeight="false" outlineLevel="0" collapsed="false">
      <c r="A6484" s="526" t="n">
        <v>104262</v>
      </c>
      <c r="B6484" s="526" t="s">
        <v>10891</v>
      </c>
      <c r="C6484" s="526" t="s">
        <v>114</v>
      </c>
      <c r="D6484" s="527" t="n">
        <v>124.61</v>
      </c>
    </row>
    <row r="6485" customFormat="false" ht="15" hidden="false" customHeight="false" outlineLevel="0" collapsed="false">
      <c r="A6485" s="526" t="n">
        <v>104263</v>
      </c>
      <c r="B6485" s="526" t="s">
        <v>10892</v>
      </c>
      <c r="C6485" s="526" t="s">
        <v>114</v>
      </c>
      <c r="D6485" s="527" t="n">
        <v>143.8</v>
      </c>
    </row>
    <row r="6486" customFormat="false" ht="15" hidden="false" customHeight="false" outlineLevel="0" collapsed="false">
      <c r="A6486" s="526" t="n">
        <v>104264</v>
      </c>
      <c r="B6486" s="526" t="s">
        <v>10893</v>
      </c>
      <c r="C6486" s="526" t="s">
        <v>114</v>
      </c>
      <c r="D6486" s="527" t="n">
        <v>118.7</v>
      </c>
    </row>
    <row r="6487" customFormat="false" ht="15" hidden="false" customHeight="false" outlineLevel="0" collapsed="false">
      <c r="A6487" s="526" t="n">
        <v>104627</v>
      </c>
      <c r="B6487" s="526" t="s">
        <v>10894</v>
      </c>
      <c r="C6487" s="526" t="s">
        <v>114</v>
      </c>
      <c r="D6487" s="527" t="n">
        <v>17.83</v>
      </c>
    </row>
    <row r="6488" customFormat="false" ht="15" hidden="false" customHeight="false" outlineLevel="0" collapsed="false">
      <c r="A6488" s="526" t="n">
        <v>104628</v>
      </c>
      <c r="B6488" s="526" t="s">
        <v>10895</v>
      </c>
      <c r="C6488" s="526" t="s">
        <v>114</v>
      </c>
      <c r="D6488" s="527" t="n">
        <v>28.02</v>
      </c>
    </row>
    <row r="6489" customFormat="false" ht="15" hidden="false" customHeight="false" outlineLevel="0" collapsed="false">
      <c r="A6489" s="526" t="n">
        <v>104629</v>
      </c>
      <c r="B6489" s="526" t="s">
        <v>10896</v>
      </c>
      <c r="C6489" s="526" t="s">
        <v>114</v>
      </c>
      <c r="D6489" s="527" t="n">
        <v>33.87</v>
      </c>
    </row>
    <row r="6490" customFormat="false" ht="15" hidden="false" customHeight="false" outlineLevel="0" collapsed="false">
      <c r="A6490" s="526" t="n">
        <v>104630</v>
      </c>
      <c r="B6490" s="526" t="s">
        <v>10897</v>
      </c>
      <c r="C6490" s="526" t="s">
        <v>114</v>
      </c>
      <c r="D6490" s="527" t="n">
        <v>27.93</v>
      </c>
    </row>
    <row r="6491" customFormat="false" ht="15" hidden="false" customHeight="false" outlineLevel="0" collapsed="false">
      <c r="A6491" s="526" t="n">
        <v>104631</v>
      </c>
      <c r="B6491" s="526" t="s">
        <v>10898</v>
      </c>
      <c r="C6491" s="526" t="s">
        <v>114</v>
      </c>
      <c r="D6491" s="527" t="n">
        <v>38.12</v>
      </c>
    </row>
    <row r="6492" customFormat="false" ht="15" hidden="false" customHeight="false" outlineLevel="0" collapsed="false">
      <c r="A6492" s="526" t="n">
        <v>104632</v>
      </c>
      <c r="B6492" s="526" t="s">
        <v>10899</v>
      </c>
      <c r="C6492" s="526" t="s">
        <v>114</v>
      </c>
      <c r="D6492" s="527" t="n">
        <v>43.97</v>
      </c>
    </row>
    <row r="6493" customFormat="false" ht="15" hidden="false" customHeight="false" outlineLevel="0" collapsed="false">
      <c r="A6493" s="526" t="n">
        <v>104633</v>
      </c>
      <c r="B6493" s="526" t="s">
        <v>10900</v>
      </c>
      <c r="C6493" s="526" t="s">
        <v>114</v>
      </c>
      <c r="D6493" s="527" t="n">
        <v>24.67</v>
      </c>
    </row>
    <row r="6494" customFormat="false" ht="15" hidden="false" customHeight="false" outlineLevel="0" collapsed="false">
      <c r="A6494" s="526" t="n">
        <v>104634</v>
      </c>
      <c r="B6494" s="526" t="s">
        <v>10901</v>
      </c>
      <c r="C6494" s="526" t="s">
        <v>114</v>
      </c>
      <c r="D6494" s="527" t="n">
        <v>36.32</v>
      </c>
    </row>
    <row r="6495" customFormat="false" ht="15" hidden="false" customHeight="false" outlineLevel="0" collapsed="false">
      <c r="A6495" s="526" t="n">
        <v>104635</v>
      </c>
      <c r="B6495" s="526" t="s">
        <v>10902</v>
      </c>
      <c r="C6495" s="526" t="s">
        <v>114</v>
      </c>
      <c r="D6495" s="527" t="n">
        <v>50.5</v>
      </c>
    </row>
    <row r="6496" customFormat="false" ht="15" hidden="false" customHeight="false" outlineLevel="0" collapsed="false">
      <c r="A6496" s="526" t="n">
        <v>104636</v>
      </c>
      <c r="B6496" s="526" t="s">
        <v>10903</v>
      </c>
      <c r="C6496" s="526" t="s">
        <v>114</v>
      </c>
      <c r="D6496" s="527" t="n">
        <v>58.6</v>
      </c>
    </row>
    <row r="6497" customFormat="false" ht="15" hidden="false" customHeight="false" outlineLevel="0" collapsed="false">
      <c r="A6497" s="526" t="n">
        <v>87244</v>
      </c>
      <c r="B6497" s="526" t="s">
        <v>10904</v>
      </c>
      <c r="C6497" s="526" t="s">
        <v>114</v>
      </c>
      <c r="D6497" s="527" t="n">
        <v>195.66</v>
      </c>
    </row>
    <row r="6498" customFormat="false" ht="15" hidden="false" customHeight="false" outlineLevel="0" collapsed="false">
      <c r="A6498" s="526" t="n">
        <v>87245</v>
      </c>
      <c r="B6498" s="526" t="s">
        <v>10905</v>
      </c>
      <c r="C6498" s="526" t="s">
        <v>114</v>
      </c>
      <c r="D6498" s="527" t="n">
        <v>233.53</v>
      </c>
    </row>
    <row r="6499" customFormat="false" ht="15" hidden="false" customHeight="false" outlineLevel="0" collapsed="false">
      <c r="A6499" s="526" t="n">
        <v>87265</v>
      </c>
      <c r="B6499" s="526" t="s">
        <v>10906</v>
      </c>
      <c r="C6499" s="526" t="s">
        <v>114</v>
      </c>
      <c r="D6499" s="527" t="n">
        <v>58.78</v>
      </c>
    </row>
    <row r="6500" customFormat="false" ht="15" hidden="false" customHeight="false" outlineLevel="0" collapsed="false">
      <c r="A6500" s="526" t="n">
        <v>87267</v>
      </c>
      <c r="B6500" s="526" t="s">
        <v>10907</v>
      </c>
      <c r="C6500" s="526" t="s">
        <v>114</v>
      </c>
      <c r="D6500" s="527" t="n">
        <v>63.64</v>
      </c>
    </row>
    <row r="6501" customFormat="false" ht="15" hidden="false" customHeight="false" outlineLevel="0" collapsed="false">
      <c r="A6501" s="526" t="n">
        <v>87269</v>
      </c>
      <c r="B6501" s="526" t="s">
        <v>10908</v>
      </c>
      <c r="C6501" s="526" t="s">
        <v>114</v>
      </c>
      <c r="D6501" s="527" t="n">
        <v>62.51</v>
      </c>
    </row>
    <row r="6502" customFormat="false" ht="15" hidden="false" customHeight="false" outlineLevel="0" collapsed="false">
      <c r="A6502" s="526" t="n">
        <v>87271</v>
      </c>
      <c r="B6502" s="526" t="s">
        <v>10909</v>
      </c>
      <c r="C6502" s="526" t="s">
        <v>114</v>
      </c>
      <c r="D6502" s="527" t="n">
        <v>67.45</v>
      </c>
    </row>
    <row r="6503" customFormat="false" ht="15" hidden="false" customHeight="false" outlineLevel="0" collapsed="false">
      <c r="A6503" s="526" t="n">
        <v>87273</v>
      </c>
      <c r="B6503" s="526" t="s">
        <v>10910</v>
      </c>
      <c r="C6503" s="526" t="s">
        <v>114</v>
      </c>
      <c r="D6503" s="527" t="n">
        <v>65.3</v>
      </c>
    </row>
    <row r="6504" customFormat="false" ht="15" hidden="false" customHeight="false" outlineLevel="0" collapsed="false">
      <c r="A6504" s="526" t="n">
        <v>87275</v>
      </c>
      <c r="B6504" s="526" t="s">
        <v>143</v>
      </c>
      <c r="C6504" s="526" t="s">
        <v>114</v>
      </c>
      <c r="D6504" s="527" t="n">
        <v>71.86</v>
      </c>
    </row>
    <row r="6505" customFormat="false" ht="15" hidden="false" customHeight="false" outlineLevel="0" collapsed="false">
      <c r="A6505" s="526" t="n">
        <v>88788</v>
      </c>
      <c r="B6505" s="526" t="s">
        <v>10911</v>
      </c>
      <c r="C6505" s="526" t="s">
        <v>114</v>
      </c>
      <c r="D6505" s="527" t="n">
        <v>276.9</v>
      </c>
    </row>
    <row r="6506" customFormat="false" ht="15" hidden="false" customHeight="false" outlineLevel="0" collapsed="false">
      <c r="A6506" s="526" t="n">
        <v>88789</v>
      </c>
      <c r="B6506" s="526" t="s">
        <v>10912</v>
      </c>
      <c r="C6506" s="526" t="s">
        <v>114</v>
      </c>
      <c r="D6506" s="527" t="n">
        <v>331.87</v>
      </c>
    </row>
    <row r="6507" customFormat="false" ht="15" hidden="false" customHeight="false" outlineLevel="0" collapsed="false">
      <c r="A6507" s="526" t="n">
        <v>89045</v>
      </c>
      <c r="B6507" s="526" t="s">
        <v>10913</v>
      </c>
      <c r="C6507" s="526" t="s">
        <v>114</v>
      </c>
      <c r="D6507" s="527" t="n">
        <v>59.99</v>
      </c>
    </row>
    <row r="6508" customFormat="false" ht="15" hidden="false" customHeight="false" outlineLevel="0" collapsed="false">
      <c r="A6508" s="526" t="n">
        <v>89170</v>
      </c>
      <c r="B6508" s="526" t="s">
        <v>10914</v>
      </c>
      <c r="C6508" s="526" t="s">
        <v>114</v>
      </c>
      <c r="D6508" s="527" t="n">
        <v>59.99</v>
      </c>
    </row>
    <row r="6509" customFormat="false" ht="15" hidden="false" customHeight="false" outlineLevel="0" collapsed="false">
      <c r="A6509" s="526" t="n">
        <v>93393</v>
      </c>
      <c r="B6509" s="526" t="s">
        <v>10915</v>
      </c>
      <c r="C6509" s="526" t="s">
        <v>114</v>
      </c>
      <c r="D6509" s="527" t="n">
        <v>49.56</v>
      </c>
    </row>
    <row r="6510" customFormat="false" ht="15" hidden="false" customHeight="false" outlineLevel="0" collapsed="false">
      <c r="A6510" s="526" t="n">
        <v>93395</v>
      </c>
      <c r="B6510" s="526" t="s">
        <v>10916</v>
      </c>
      <c r="C6510" s="526" t="s">
        <v>114</v>
      </c>
      <c r="D6510" s="527" t="n">
        <v>54.36</v>
      </c>
    </row>
    <row r="6511" customFormat="false" ht="15" hidden="false" customHeight="false" outlineLevel="0" collapsed="false">
      <c r="A6511" s="526" t="n">
        <v>99195</v>
      </c>
      <c r="B6511" s="526" t="s">
        <v>10917</v>
      </c>
      <c r="C6511" s="526" t="s">
        <v>114</v>
      </c>
      <c r="D6511" s="527" t="n">
        <v>56.14</v>
      </c>
    </row>
    <row r="6512" customFormat="false" ht="15" hidden="false" customHeight="false" outlineLevel="0" collapsed="false">
      <c r="A6512" s="526" t="n">
        <v>99198</v>
      </c>
      <c r="B6512" s="526" t="s">
        <v>10918</v>
      </c>
      <c r="C6512" s="526" t="s">
        <v>114</v>
      </c>
      <c r="D6512" s="527" t="n">
        <v>60.94</v>
      </c>
    </row>
    <row r="6513" customFormat="false" ht="15" hidden="false" customHeight="false" outlineLevel="0" collapsed="false">
      <c r="A6513" s="526" t="n">
        <v>104611</v>
      </c>
      <c r="B6513" s="526" t="s">
        <v>10919</v>
      </c>
      <c r="C6513" s="526" t="s">
        <v>114</v>
      </c>
      <c r="D6513" s="527" t="n">
        <v>80.18</v>
      </c>
    </row>
    <row r="6514" customFormat="false" ht="15" hidden="false" customHeight="false" outlineLevel="0" collapsed="false">
      <c r="A6514" s="526" t="n">
        <v>104612</v>
      </c>
      <c r="B6514" s="526" t="s">
        <v>10920</v>
      </c>
      <c r="C6514" s="526" t="s">
        <v>114</v>
      </c>
      <c r="D6514" s="527" t="n">
        <v>80.87</v>
      </c>
    </row>
    <row r="6515" customFormat="false" ht="15" hidden="false" customHeight="false" outlineLevel="0" collapsed="false">
      <c r="A6515" s="526" t="n">
        <v>104613</v>
      </c>
      <c r="B6515" s="526" t="s">
        <v>10921</v>
      </c>
      <c r="C6515" s="526" t="s">
        <v>114</v>
      </c>
      <c r="D6515" s="527" t="n">
        <v>62.07</v>
      </c>
    </row>
    <row r="6516" customFormat="false" ht="15" hidden="false" customHeight="false" outlineLevel="0" collapsed="false">
      <c r="A6516" s="526" t="n">
        <v>104614</v>
      </c>
      <c r="B6516" s="526" t="s">
        <v>10922</v>
      </c>
      <c r="C6516" s="526" t="s">
        <v>114</v>
      </c>
      <c r="D6516" s="527" t="n">
        <v>68.44</v>
      </c>
    </row>
    <row r="6517" customFormat="false" ht="15" hidden="false" customHeight="false" outlineLevel="0" collapsed="false">
      <c r="A6517" s="526" t="n">
        <v>104615</v>
      </c>
      <c r="B6517" s="526" t="s">
        <v>10923</v>
      </c>
      <c r="C6517" s="526" t="s">
        <v>114</v>
      </c>
      <c r="D6517" s="527" t="n">
        <v>193.03</v>
      </c>
    </row>
    <row r="6518" customFormat="false" ht="15" hidden="false" customHeight="false" outlineLevel="0" collapsed="false">
      <c r="A6518" s="526" t="n">
        <v>104616</v>
      </c>
      <c r="B6518" s="526" t="s">
        <v>10924</v>
      </c>
      <c r="C6518" s="526" t="s">
        <v>114</v>
      </c>
      <c r="D6518" s="527" t="n">
        <v>277.38</v>
      </c>
    </row>
    <row r="6519" customFormat="false" ht="15" hidden="false" customHeight="false" outlineLevel="0" collapsed="false">
      <c r="A6519" s="526" t="n">
        <v>104617</v>
      </c>
      <c r="B6519" s="526" t="s">
        <v>10925</v>
      </c>
      <c r="C6519" s="526" t="s">
        <v>114</v>
      </c>
      <c r="D6519" s="527" t="n">
        <v>202.79</v>
      </c>
    </row>
    <row r="6520" customFormat="false" ht="15" hidden="false" customHeight="false" outlineLevel="0" collapsed="false">
      <c r="A6520" s="526" t="n">
        <v>104618</v>
      </c>
      <c r="B6520" s="526" t="s">
        <v>10926</v>
      </c>
      <c r="C6520" s="526" t="s">
        <v>114</v>
      </c>
      <c r="D6520" s="527" t="n">
        <v>287.14</v>
      </c>
    </row>
    <row r="6521" customFormat="false" ht="15" hidden="false" customHeight="false" outlineLevel="0" collapsed="false">
      <c r="A6521" s="526" t="n">
        <v>104619</v>
      </c>
      <c r="B6521" s="526" t="s">
        <v>10927</v>
      </c>
      <c r="C6521" s="526" t="s">
        <v>120</v>
      </c>
      <c r="D6521" s="527" t="n">
        <v>19.25</v>
      </c>
    </row>
    <row r="6522" customFormat="false" ht="15" hidden="false" customHeight="false" outlineLevel="0" collapsed="false">
      <c r="A6522" s="526" t="n">
        <v>101965</v>
      </c>
      <c r="B6522" s="526" t="s">
        <v>10928</v>
      </c>
      <c r="C6522" s="526" t="s">
        <v>120</v>
      </c>
      <c r="D6522" s="527" t="n">
        <v>101.44</v>
      </c>
    </row>
    <row r="6523" customFormat="false" ht="15" hidden="false" customHeight="false" outlineLevel="0" collapsed="false">
      <c r="A6523" s="526" t="n">
        <v>101966</v>
      </c>
      <c r="B6523" s="526" t="s">
        <v>10929</v>
      </c>
      <c r="C6523" s="526" t="s">
        <v>120</v>
      </c>
      <c r="D6523" s="527" t="n">
        <v>123.91</v>
      </c>
    </row>
    <row r="6524" customFormat="false" ht="15" hidden="false" customHeight="false" outlineLevel="0" collapsed="false">
      <c r="A6524" s="526" t="n">
        <v>101979</v>
      </c>
      <c r="B6524" s="526" t="s">
        <v>10930</v>
      </c>
      <c r="C6524" s="526" t="s">
        <v>120</v>
      </c>
      <c r="D6524" s="527" t="n">
        <v>37.34</v>
      </c>
    </row>
    <row r="6525" customFormat="false" ht="15" hidden="false" customHeight="false" outlineLevel="0" collapsed="false">
      <c r="A6525" s="526" t="n">
        <v>96112</v>
      </c>
      <c r="B6525" s="526" t="s">
        <v>10931</v>
      </c>
      <c r="C6525" s="526" t="s">
        <v>114</v>
      </c>
      <c r="D6525" s="527" t="n">
        <v>130.54</v>
      </c>
    </row>
    <row r="6526" customFormat="false" ht="15" hidden="false" customHeight="false" outlineLevel="0" collapsed="false">
      <c r="A6526" s="526" t="n">
        <v>96122</v>
      </c>
      <c r="B6526" s="526" t="s">
        <v>10932</v>
      </c>
      <c r="C6526" s="526" t="s">
        <v>120</v>
      </c>
      <c r="D6526" s="527" t="n">
        <v>45.89</v>
      </c>
    </row>
    <row r="6527" customFormat="false" ht="15" hidden="false" customHeight="false" outlineLevel="0" collapsed="false">
      <c r="A6527" s="526" t="n">
        <v>104756</v>
      </c>
      <c r="B6527" s="526" t="s">
        <v>10933</v>
      </c>
      <c r="C6527" s="526" t="s">
        <v>114</v>
      </c>
      <c r="D6527" s="527" t="n">
        <v>186.52</v>
      </c>
    </row>
    <row r="6528" customFormat="false" ht="15" hidden="false" customHeight="false" outlineLevel="0" collapsed="false">
      <c r="A6528" s="526" t="n">
        <v>96109</v>
      </c>
      <c r="B6528" s="526" t="s">
        <v>10934</v>
      </c>
      <c r="C6528" s="526" t="s">
        <v>114</v>
      </c>
      <c r="D6528" s="527" t="n">
        <v>48.07</v>
      </c>
    </row>
    <row r="6529" customFormat="false" ht="15" hidden="false" customHeight="false" outlineLevel="0" collapsed="false">
      <c r="A6529" s="526" t="n">
        <v>96110</v>
      </c>
      <c r="B6529" s="526" t="s">
        <v>10935</v>
      </c>
      <c r="C6529" s="526" t="s">
        <v>114</v>
      </c>
      <c r="D6529" s="527" t="n">
        <v>66.66</v>
      </c>
    </row>
    <row r="6530" customFormat="false" ht="15" hidden="false" customHeight="false" outlineLevel="0" collapsed="false">
      <c r="A6530" s="526" t="n">
        <v>96113</v>
      </c>
      <c r="B6530" s="526" t="s">
        <v>10936</v>
      </c>
      <c r="C6530" s="526" t="s">
        <v>114</v>
      </c>
      <c r="D6530" s="527" t="n">
        <v>43.31</v>
      </c>
    </row>
    <row r="6531" customFormat="false" ht="15" hidden="false" customHeight="false" outlineLevel="0" collapsed="false">
      <c r="A6531" s="526" t="n">
        <v>96114</v>
      </c>
      <c r="B6531" s="526" t="s">
        <v>10937</v>
      </c>
      <c r="C6531" s="526" t="s">
        <v>114</v>
      </c>
      <c r="D6531" s="527" t="n">
        <v>67.96</v>
      </c>
    </row>
    <row r="6532" customFormat="false" ht="15" hidden="false" customHeight="false" outlineLevel="0" collapsed="false">
      <c r="A6532" s="526" t="n">
        <v>96120</v>
      </c>
      <c r="B6532" s="526" t="s">
        <v>10938</v>
      </c>
      <c r="C6532" s="526" t="s">
        <v>120</v>
      </c>
      <c r="D6532" s="527" t="n">
        <v>2.8</v>
      </c>
    </row>
    <row r="6533" customFormat="false" ht="15" hidden="false" customHeight="false" outlineLevel="0" collapsed="false">
      <c r="A6533" s="526" t="n">
        <v>96123</v>
      </c>
      <c r="B6533" s="526" t="s">
        <v>10939</v>
      </c>
      <c r="C6533" s="526" t="s">
        <v>120</v>
      </c>
      <c r="D6533" s="527" t="n">
        <v>26.39</v>
      </c>
    </row>
    <row r="6534" customFormat="false" ht="15" hidden="false" customHeight="false" outlineLevel="0" collapsed="false">
      <c r="A6534" s="526" t="n">
        <v>99054</v>
      </c>
      <c r="B6534" s="526" t="s">
        <v>10940</v>
      </c>
      <c r="C6534" s="526" t="s">
        <v>114</v>
      </c>
      <c r="D6534" s="527" t="n">
        <v>55.11</v>
      </c>
    </row>
    <row r="6535" customFormat="false" ht="15" hidden="false" customHeight="false" outlineLevel="0" collapsed="false">
      <c r="A6535" s="526" t="n">
        <v>96111</v>
      </c>
      <c r="B6535" s="526" t="s">
        <v>10941</v>
      </c>
      <c r="C6535" s="526" t="s">
        <v>114</v>
      </c>
      <c r="D6535" s="527" t="n">
        <v>57.75</v>
      </c>
    </row>
    <row r="6536" customFormat="false" ht="15" hidden="false" customHeight="false" outlineLevel="0" collapsed="false">
      <c r="A6536" s="526" t="n">
        <v>96116</v>
      </c>
      <c r="B6536" s="526" t="s">
        <v>10942</v>
      </c>
      <c r="C6536" s="526" t="s">
        <v>114</v>
      </c>
      <c r="D6536" s="527" t="n">
        <v>60.56</v>
      </c>
    </row>
    <row r="6537" customFormat="false" ht="15" hidden="false" customHeight="false" outlineLevel="0" collapsed="false">
      <c r="A6537" s="526" t="n">
        <v>96121</v>
      </c>
      <c r="B6537" s="526" t="s">
        <v>10943</v>
      </c>
      <c r="C6537" s="526" t="s">
        <v>120</v>
      </c>
      <c r="D6537" s="527" t="n">
        <v>10.95</v>
      </c>
    </row>
    <row r="6538" customFormat="false" ht="15" hidden="false" customHeight="false" outlineLevel="0" collapsed="false">
      <c r="A6538" s="526" t="n">
        <v>96485</v>
      </c>
      <c r="B6538" s="526" t="s">
        <v>10944</v>
      </c>
      <c r="C6538" s="526" t="s">
        <v>114</v>
      </c>
      <c r="D6538" s="527" t="n">
        <v>67.3</v>
      </c>
    </row>
    <row r="6539" customFormat="false" ht="15" hidden="false" customHeight="false" outlineLevel="0" collapsed="false">
      <c r="A6539" s="526" t="n">
        <v>96486</v>
      </c>
      <c r="B6539" s="526" t="s">
        <v>10945</v>
      </c>
      <c r="C6539" s="526" t="s">
        <v>114</v>
      </c>
      <c r="D6539" s="527" t="n">
        <v>70.11</v>
      </c>
    </row>
    <row r="6540" customFormat="false" ht="15" hidden="false" customHeight="false" outlineLevel="0" collapsed="false">
      <c r="A6540" s="526" t="n">
        <v>91515</v>
      </c>
      <c r="B6540" s="526" t="s">
        <v>10946</v>
      </c>
      <c r="C6540" s="526" t="s">
        <v>114</v>
      </c>
      <c r="D6540" s="527" t="n">
        <v>5.99</v>
      </c>
    </row>
    <row r="6541" customFormat="false" ht="15" hidden="false" customHeight="false" outlineLevel="0" collapsed="false">
      <c r="A6541" s="526" t="n">
        <v>91519</v>
      </c>
      <c r="B6541" s="526" t="s">
        <v>10947</v>
      </c>
      <c r="C6541" s="526" t="s">
        <v>114</v>
      </c>
      <c r="D6541" s="527" t="n">
        <v>8.06</v>
      </c>
    </row>
    <row r="6542" customFormat="false" ht="15" hidden="false" customHeight="false" outlineLevel="0" collapsed="false">
      <c r="A6542" s="526" t="n">
        <v>91520</v>
      </c>
      <c r="B6542" s="526" t="s">
        <v>10948</v>
      </c>
      <c r="C6542" s="526" t="s">
        <v>114</v>
      </c>
      <c r="D6542" s="527" t="n">
        <v>2.24</v>
      </c>
    </row>
    <row r="6543" customFormat="false" ht="15" hidden="false" customHeight="false" outlineLevel="0" collapsed="false">
      <c r="A6543" s="526" t="n">
        <v>91522</v>
      </c>
      <c r="B6543" s="526" t="s">
        <v>10949</v>
      </c>
      <c r="C6543" s="526" t="s">
        <v>114</v>
      </c>
      <c r="D6543" s="527" t="n">
        <v>3.1</v>
      </c>
    </row>
    <row r="6544" customFormat="false" ht="15" hidden="false" customHeight="false" outlineLevel="0" collapsed="false">
      <c r="A6544" s="526" t="n">
        <v>91525</v>
      </c>
      <c r="B6544" s="526" t="s">
        <v>10950</v>
      </c>
      <c r="C6544" s="526" t="s">
        <v>114</v>
      </c>
      <c r="D6544" s="527" t="n">
        <v>6.91</v>
      </c>
    </row>
    <row r="6545" customFormat="false" ht="15" hidden="false" customHeight="false" outlineLevel="0" collapsed="false">
      <c r="A6545" s="526" t="n">
        <v>104412</v>
      </c>
      <c r="B6545" s="526" t="s">
        <v>10951</v>
      </c>
      <c r="C6545" s="526" t="s">
        <v>114</v>
      </c>
      <c r="D6545" s="527" t="n">
        <v>2.77</v>
      </c>
    </row>
    <row r="6546" customFormat="false" ht="15" hidden="false" customHeight="false" outlineLevel="0" collapsed="false">
      <c r="A6546" s="526" t="n">
        <v>104413</v>
      </c>
      <c r="B6546" s="526" t="s">
        <v>10952</v>
      </c>
      <c r="C6546" s="526" t="s">
        <v>114</v>
      </c>
      <c r="D6546" s="527" t="n">
        <v>4.89</v>
      </c>
    </row>
    <row r="6547" customFormat="false" ht="15" hidden="false" customHeight="false" outlineLevel="0" collapsed="false">
      <c r="A6547" s="526" t="n">
        <v>104414</v>
      </c>
      <c r="B6547" s="526" t="s">
        <v>10953</v>
      </c>
      <c r="C6547" s="526" t="s">
        <v>114</v>
      </c>
      <c r="D6547" s="527" t="n">
        <v>6.18</v>
      </c>
    </row>
    <row r="6548" customFormat="false" ht="15" hidden="false" customHeight="false" outlineLevel="0" collapsed="false">
      <c r="A6548" s="526" t="n">
        <v>104415</v>
      </c>
      <c r="B6548" s="526" t="s">
        <v>10954</v>
      </c>
      <c r="C6548" s="526" t="s">
        <v>114</v>
      </c>
      <c r="D6548" s="527" t="n">
        <v>10.92</v>
      </c>
    </row>
    <row r="6549" customFormat="false" ht="15" hidden="false" customHeight="false" outlineLevel="0" collapsed="false">
      <c r="A6549" s="526" t="n">
        <v>104416</v>
      </c>
      <c r="B6549" s="526" t="s">
        <v>10955</v>
      </c>
      <c r="C6549" s="526" t="s">
        <v>114</v>
      </c>
      <c r="D6549" s="527" t="n">
        <v>1.91</v>
      </c>
    </row>
    <row r="6550" customFormat="false" ht="15" hidden="false" customHeight="false" outlineLevel="0" collapsed="false">
      <c r="A6550" s="526" t="n">
        <v>104417</v>
      </c>
      <c r="B6550" s="526" t="s">
        <v>10956</v>
      </c>
      <c r="C6550" s="526" t="s">
        <v>114</v>
      </c>
      <c r="D6550" s="527" t="n">
        <v>4.03</v>
      </c>
    </row>
    <row r="6551" customFormat="false" ht="15" hidden="false" customHeight="false" outlineLevel="0" collapsed="false">
      <c r="A6551" s="526" t="n">
        <v>104418</v>
      </c>
      <c r="B6551" s="526" t="s">
        <v>10957</v>
      </c>
      <c r="C6551" s="526" t="s">
        <v>114</v>
      </c>
      <c r="D6551" s="527" t="n">
        <v>2.59</v>
      </c>
    </row>
    <row r="6552" customFormat="false" ht="15" hidden="false" customHeight="false" outlineLevel="0" collapsed="false">
      <c r="A6552" s="526" t="n">
        <v>104419</v>
      </c>
      <c r="B6552" s="526" t="s">
        <v>10958</v>
      </c>
      <c r="C6552" s="526" t="s">
        <v>114</v>
      </c>
      <c r="D6552" s="527" t="n">
        <v>10.78</v>
      </c>
    </row>
    <row r="6553" customFormat="false" ht="15" hidden="false" customHeight="false" outlineLevel="0" collapsed="false">
      <c r="A6553" s="526" t="n">
        <v>104420</v>
      </c>
      <c r="B6553" s="526" t="s">
        <v>10959</v>
      </c>
      <c r="C6553" s="526" t="s">
        <v>114</v>
      </c>
      <c r="D6553" s="527" t="n">
        <v>9.72</v>
      </c>
    </row>
    <row r="6554" customFormat="false" ht="15" hidden="false" customHeight="false" outlineLevel="0" collapsed="false">
      <c r="A6554" s="526" t="n">
        <v>104421</v>
      </c>
      <c r="B6554" s="526" t="s">
        <v>10960</v>
      </c>
      <c r="C6554" s="526" t="s">
        <v>114</v>
      </c>
      <c r="D6554" s="527" t="n">
        <v>13.25</v>
      </c>
    </row>
    <row r="6555" customFormat="false" ht="15" hidden="false" customHeight="false" outlineLevel="0" collapsed="false">
      <c r="A6555" s="526" t="n">
        <v>104422</v>
      </c>
      <c r="B6555" s="526" t="s">
        <v>10961</v>
      </c>
      <c r="C6555" s="526" t="s">
        <v>114</v>
      </c>
      <c r="D6555" s="527" t="n">
        <v>7.56</v>
      </c>
    </row>
    <row r="6556" customFormat="false" ht="15" hidden="false" customHeight="false" outlineLevel="0" collapsed="false">
      <c r="A6556" s="526" t="n">
        <v>104423</v>
      </c>
      <c r="B6556" s="526" t="s">
        <v>10962</v>
      </c>
      <c r="C6556" s="526" t="s">
        <v>114</v>
      </c>
      <c r="D6556" s="527" t="n">
        <v>21.33</v>
      </c>
    </row>
    <row r="6557" customFormat="false" ht="15" hidden="false" customHeight="false" outlineLevel="0" collapsed="false">
      <c r="A6557" s="526" t="n">
        <v>104424</v>
      </c>
      <c r="B6557" s="526" t="s">
        <v>10963</v>
      </c>
      <c r="C6557" s="526" t="s">
        <v>114</v>
      </c>
      <c r="D6557" s="527" t="n">
        <v>19.61</v>
      </c>
    </row>
    <row r="6558" customFormat="false" ht="15" hidden="false" customHeight="false" outlineLevel="0" collapsed="false">
      <c r="A6558" s="526" t="n">
        <v>104425</v>
      </c>
      <c r="B6558" s="526" t="s">
        <v>10964</v>
      </c>
      <c r="C6558" s="526" t="s">
        <v>114</v>
      </c>
      <c r="D6558" s="527" t="n">
        <v>16.76</v>
      </c>
    </row>
    <row r="6559" customFormat="false" ht="15" hidden="false" customHeight="false" outlineLevel="0" collapsed="false">
      <c r="A6559" s="526" t="n">
        <v>87280</v>
      </c>
      <c r="B6559" s="526" t="s">
        <v>10965</v>
      </c>
      <c r="C6559" s="526" t="s">
        <v>128</v>
      </c>
      <c r="D6559" s="527" t="n">
        <v>530.38</v>
      </c>
    </row>
    <row r="6560" customFormat="false" ht="15" hidden="false" customHeight="false" outlineLevel="0" collapsed="false">
      <c r="A6560" s="526" t="n">
        <v>87281</v>
      </c>
      <c r="B6560" s="526" t="s">
        <v>10966</v>
      </c>
      <c r="C6560" s="526" t="s">
        <v>128</v>
      </c>
      <c r="D6560" s="527" t="n">
        <v>522.77</v>
      </c>
    </row>
    <row r="6561" customFormat="false" ht="15" hidden="false" customHeight="false" outlineLevel="0" collapsed="false">
      <c r="A6561" s="526" t="n">
        <v>87283</v>
      </c>
      <c r="B6561" s="526" t="s">
        <v>10967</v>
      </c>
      <c r="C6561" s="526" t="s">
        <v>128</v>
      </c>
      <c r="D6561" s="527" t="n">
        <v>539.53</v>
      </c>
    </row>
    <row r="6562" customFormat="false" ht="15" hidden="false" customHeight="false" outlineLevel="0" collapsed="false">
      <c r="A6562" s="526" t="n">
        <v>87284</v>
      </c>
      <c r="B6562" s="526" t="s">
        <v>10968</v>
      </c>
      <c r="C6562" s="526" t="s">
        <v>128</v>
      </c>
      <c r="D6562" s="527" t="n">
        <v>531.02</v>
      </c>
    </row>
    <row r="6563" customFormat="false" ht="15" hidden="false" customHeight="false" outlineLevel="0" collapsed="false">
      <c r="A6563" s="526" t="n">
        <v>87286</v>
      </c>
      <c r="B6563" s="526" t="s">
        <v>10969</v>
      </c>
      <c r="C6563" s="526" t="s">
        <v>128</v>
      </c>
      <c r="D6563" s="527" t="n">
        <v>687.33</v>
      </c>
    </row>
    <row r="6564" customFormat="false" ht="15" hidden="false" customHeight="false" outlineLevel="0" collapsed="false">
      <c r="A6564" s="526" t="n">
        <v>87287</v>
      </c>
      <c r="B6564" s="526" t="s">
        <v>10970</v>
      </c>
      <c r="C6564" s="526" t="s">
        <v>128</v>
      </c>
      <c r="D6564" s="527" t="n">
        <v>670.49</v>
      </c>
    </row>
    <row r="6565" customFormat="false" ht="15" hidden="false" customHeight="false" outlineLevel="0" collapsed="false">
      <c r="A6565" s="526" t="n">
        <v>87289</v>
      </c>
      <c r="B6565" s="526" t="s">
        <v>10971</v>
      </c>
      <c r="C6565" s="526" t="s">
        <v>128</v>
      </c>
      <c r="D6565" s="527" t="n">
        <v>682.8</v>
      </c>
    </row>
    <row r="6566" customFormat="false" ht="15" hidden="false" customHeight="false" outlineLevel="0" collapsed="false">
      <c r="A6566" s="526" t="n">
        <v>87290</v>
      </c>
      <c r="B6566" s="526" t="s">
        <v>10972</v>
      </c>
      <c r="C6566" s="526" t="s">
        <v>128</v>
      </c>
      <c r="D6566" s="527" t="n">
        <v>672.48</v>
      </c>
    </row>
    <row r="6567" customFormat="false" ht="15" hidden="false" customHeight="false" outlineLevel="0" collapsed="false">
      <c r="A6567" s="526" t="n">
        <v>87292</v>
      </c>
      <c r="B6567" s="526" t="s">
        <v>10973</v>
      </c>
      <c r="C6567" s="526" t="s">
        <v>128</v>
      </c>
      <c r="D6567" s="527" t="n">
        <v>706.54</v>
      </c>
    </row>
    <row r="6568" customFormat="false" ht="15" hidden="false" customHeight="false" outlineLevel="0" collapsed="false">
      <c r="A6568" s="526" t="n">
        <v>87294</v>
      </c>
      <c r="B6568" s="526" t="s">
        <v>10974</v>
      </c>
      <c r="C6568" s="526" t="s">
        <v>128</v>
      </c>
      <c r="D6568" s="527" t="n">
        <v>678.51</v>
      </c>
    </row>
    <row r="6569" customFormat="false" ht="15" hidden="false" customHeight="false" outlineLevel="0" collapsed="false">
      <c r="A6569" s="526" t="n">
        <v>87295</v>
      </c>
      <c r="B6569" s="526" t="s">
        <v>10975</v>
      </c>
      <c r="C6569" s="526" t="s">
        <v>128</v>
      </c>
      <c r="D6569" s="527" t="n">
        <v>706.73</v>
      </c>
    </row>
    <row r="6570" customFormat="false" ht="15" hidden="false" customHeight="false" outlineLevel="0" collapsed="false">
      <c r="A6570" s="526" t="n">
        <v>87296</v>
      </c>
      <c r="B6570" s="526" t="s">
        <v>10976</v>
      </c>
      <c r="C6570" s="526" t="s">
        <v>128</v>
      </c>
      <c r="D6570" s="527" t="n">
        <v>679.1</v>
      </c>
    </row>
    <row r="6571" customFormat="false" ht="15" hidden="false" customHeight="false" outlineLevel="0" collapsed="false">
      <c r="A6571" s="526" t="n">
        <v>87298</v>
      </c>
      <c r="B6571" s="526" t="s">
        <v>10977</v>
      </c>
      <c r="C6571" s="526" t="s">
        <v>128</v>
      </c>
      <c r="D6571" s="527" t="n">
        <v>725.07</v>
      </c>
    </row>
    <row r="6572" customFormat="false" ht="15" hidden="false" customHeight="false" outlineLevel="0" collapsed="false">
      <c r="A6572" s="526" t="n">
        <v>87299</v>
      </c>
      <c r="B6572" s="526" t="s">
        <v>10978</v>
      </c>
      <c r="C6572" s="526" t="s">
        <v>128</v>
      </c>
      <c r="D6572" s="527" t="n">
        <v>529.45</v>
      </c>
    </row>
    <row r="6573" customFormat="false" ht="15" hidden="false" customHeight="false" outlineLevel="0" collapsed="false">
      <c r="A6573" s="526" t="n">
        <v>87301</v>
      </c>
      <c r="B6573" s="526" t="s">
        <v>10979</v>
      </c>
      <c r="C6573" s="526" t="s">
        <v>128</v>
      </c>
      <c r="D6573" s="527" t="n">
        <v>680.27</v>
      </c>
    </row>
    <row r="6574" customFormat="false" ht="15" hidden="false" customHeight="false" outlineLevel="0" collapsed="false">
      <c r="A6574" s="526" t="n">
        <v>87302</v>
      </c>
      <c r="B6574" s="526" t="s">
        <v>10980</v>
      </c>
      <c r="C6574" s="526" t="s">
        <v>128</v>
      </c>
      <c r="D6574" s="527" t="n">
        <v>670.79</v>
      </c>
    </row>
    <row r="6575" customFormat="false" ht="15" hidden="false" customHeight="false" outlineLevel="0" collapsed="false">
      <c r="A6575" s="526" t="n">
        <v>87304</v>
      </c>
      <c r="B6575" s="526" t="s">
        <v>10981</v>
      </c>
      <c r="C6575" s="526" t="s">
        <v>128</v>
      </c>
      <c r="D6575" s="527" t="n">
        <v>637.8</v>
      </c>
    </row>
    <row r="6576" customFormat="false" ht="15" hidden="false" customHeight="false" outlineLevel="0" collapsed="false">
      <c r="A6576" s="526" t="n">
        <v>87305</v>
      </c>
      <c r="B6576" s="526" t="s">
        <v>10982</v>
      </c>
      <c r="C6576" s="526" t="s">
        <v>128</v>
      </c>
      <c r="D6576" s="527" t="n">
        <v>639.09</v>
      </c>
    </row>
    <row r="6577" customFormat="false" ht="15" hidden="false" customHeight="false" outlineLevel="0" collapsed="false">
      <c r="A6577" s="526" t="n">
        <v>87307</v>
      </c>
      <c r="B6577" s="526" t="s">
        <v>10983</v>
      </c>
      <c r="C6577" s="526" t="s">
        <v>128</v>
      </c>
      <c r="D6577" s="527" t="n">
        <v>623.05</v>
      </c>
    </row>
    <row r="6578" customFormat="false" ht="15" hidden="false" customHeight="false" outlineLevel="0" collapsed="false">
      <c r="A6578" s="526" t="n">
        <v>87308</v>
      </c>
      <c r="B6578" s="526" t="s">
        <v>10984</v>
      </c>
      <c r="C6578" s="526" t="s">
        <v>128</v>
      </c>
      <c r="D6578" s="527" t="n">
        <v>611.2</v>
      </c>
    </row>
    <row r="6579" customFormat="false" ht="15" hidden="false" customHeight="false" outlineLevel="0" collapsed="false">
      <c r="A6579" s="526" t="n">
        <v>87310</v>
      </c>
      <c r="B6579" s="526" t="s">
        <v>10985</v>
      </c>
      <c r="C6579" s="526" t="s">
        <v>128</v>
      </c>
      <c r="D6579" s="527" t="n">
        <v>502.65</v>
      </c>
    </row>
    <row r="6580" customFormat="false" ht="15" hidden="false" customHeight="false" outlineLevel="0" collapsed="false">
      <c r="A6580" s="526" t="n">
        <v>87311</v>
      </c>
      <c r="B6580" s="526" t="s">
        <v>10986</v>
      </c>
      <c r="C6580" s="526" t="s">
        <v>128</v>
      </c>
      <c r="D6580" s="527" t="n">
        <v>491.88</v>
      </c>
    </row>
    <row r="6581" customFormat="false" ht="15" hidden="false" customHeight="false" outlineLevel="0" collapsed="false">
      <c r="A6581" s="526" t="n">
        <v>87313</v>
      </c>
      <c r="B6581" s="526" t="s">
        <v>10987</v>
      </c>
      <c r="C6581" s="526" t="s">
        <v>128</v>
      </c>
      <c r="D6581" s="527" t="n">
        <v>566.21</v>
      </c>
    </row>
    <row r="6582" customFormat="false" ht="15" hidden="false" customHeight="false" outlineLevel="0" collapsed="false">
      <c r="A6582" s="526" t="n">
        <v>87314</v>
      </c>
      <c r="B6582" s="526" t="s">
        <v>10988</v>
      </c>
      <c r="C6582" s="526" t="s">
        <v>128</v>
      </c>
      <c r="D6582" s="527" t="n">
        <v>556.96</v>
      </c>
    </row>
    <row r="6583" customFormat="false" ht="15" hidden="false" customHeight="false" outlineLevel="0" collapsed="false">
      <c r="A6583" s="526" t="n">
        <v>87316</v>
      </c>
      <c r="B6583" s="526" t="s">
        <v>10989</v>
      </c>
      <c r="C6583" s="526" t="s">
        <v>128</v>
      </c>
      <c r="D6583" s="527" t="n">
        <v>534.76</v>
      </c>
    </row>
    <row r="6584" customFormat="false" ht="15" hidden="false" customHeight="false" outlineLevel="0" collapsed="false">
      <c r="A6584" s="526" t="n">
        <v>87317</v>
      </c>
      <c r="B6584" s="526" t="s">
        <v>10990</v>
      </c>
      <c r="C6584" s="526" t="s">
        <v>128</v>
      </c>
      <c r="D6584" s="527" t="n">
        <v>518.42</v>
      </c>
    </row>
    <row r="6585" customFormat="false" ht="15" hidden="false" customHeight="false" outlineLevel="0" collapsed="false">
      <c r="A6585" s="526" t="n">
        <v>87319</v>
      </c>
      <c r="B6585" s="526" t="s">
        <v>10991</v>
      </c>
      <c r="C6585" s="526" t="s">
        <v>128</v>
      </c>
      <c r="D6585" s="528" t="n">
        <v>3584.01</v>
      </c>
    </row>
    <row r="6586" customFormat="false" ht="15" hidden="false" customHeight="false" outlineLevel="0" collapsed="false">
      <c r="A6586" s="526" t="n">
        <v>87320</v>
      </c>
      <c r="B6586" s="526" t="s">
        <v>10992</v>
      </c>
      <c r="C6586" s="526" t="s">
        <v>128</v>
      </c>
      <c r="D6586" s="528" t="n">
        <v>3589.46</v>
      </c>
    </row>
    <row r="6587" customFormat="false" ht="15" hidden="false" customHeight="false" outlineLevel="0" collapsed="false">
      <c r="A6587" s="526" t="n">
        <v>87322</v>
      </c>
      <c r="B6587" s="526" t="s">
        <v>10993</v>
      </c>
      <c r="C6587" s="526" t="s">
        <v>128</v>
      </c>
      <c r="D6587" s="528" t="n">
        <v>3672.31</v>
      </c>
    </row>
    <row r="6588" customFormat="false" ht="15" hidden="false" customHeight="false" outlineLevel="0" collapsed="false">
      <c r="A6588" s="526" t="n">
        <v>87323</v>
      </c>
      <c r="B6588" s="526" t="s">
        <v>10994</v>
      </c>
      <c r="C6588" s="526" t="s">
        <v>128</v>
      </c>
      <c r="D6588" s="528" t="n">
        <v>3670.01</v>
      </c>
    </row>
    <row r="6589" customFormat="false" ht="15" hidden="false" customHeight="false" outlineLevel="0" collapsed="false">
      <c r="A6589" s="526" t="n">
        <v>87325</v>
      </c>
      <c r="B6589" s="526" t="s">
        <v>10995</v>
      </c>
      <c r="C6589" s="526" t="s">
        <v>128</v>
      </c>
      <c r="D6589" s="528" t="n">
        <v>3602.67</v>
      </c>
    </row>
    <row r="6590" customFormat="false" ht="15" hidden="false" customHeight="false" outlineLevel="0" collapsed="false">
      <c r="A6590" s="526" t="n">
        <v>87326</v>
      </c>
      <c r="B6590" s="526" t="s">
        <v>10996</v>
      </c>
      <c r="C6590" s="526" t="s">
        <v>128</v>
      </c>
      <c r="D6590" s="528" t="n">
        <v>3611.31</v>
      </c>
    </row>
    <row r="6591" customFormat="false" ht="15" hidden="false" customHeight="false" outlineLevel="0" collapsed="false">
      <c r="A6591" s="526" t="n">
        <v>87327</v>
      </c>
      <c r="B6591" s="526" t="s">
        <v>10997</v>
      </c>
      <c r="C6591" s="526" t="s">
        <v>128</v>
      </c>
      <c r="D6591" s="527" t="n">
        <v>550.93</v>
      </c>
    </row>
    <row r="6592" customFormat="false" ht="15" hidden="false" customHeight="false" outlineLevel="0" collapsed="false">
      <c r="A6592" s="526" t="n">
        <v>87328</v>
      </c>
      <c r="B6592" s="526" t="s">
        <v>10998</v>
      </c>
      <c r="C6592" s="526" t="s">
        <v>128</v>
      </c>
      <c r="D6592" s="527" t="n">
        <v>491.92</v>
      </c>
    </row>
    <row r="6593" customFormat="false" ht="15" hidden="false" customHeight="false" outlineLevel="0" collapsed="false">
      <c r="A6593" s="526" t="n">
        <v>87329</v>
      </c>
      <c r="B6593" s="526" t="s">
        <v>10999</v>
      </c>
      <c r="C6593" s="526" t="s">
        <v>128</v>
      </c>
      <c r="D6593" s="527" t="n">
        <v>577.73</v>
      </c>
    </row>
    <row r="6594" customFormat="false" ht="15" hidden="false" customHeight="false" outlineLevel="0" collapsed="false">
      <c r="A6594" s="526" t="n">
        <v>87330</v>
      </c>
      <c r="B6594" s="526" t="s">
        <v>11000</v>
      </c>
      <c r="C6594" s="526" t="s">
        <v>128</v>
      </c>
      <c r="D6594" s="527" t="n">
        <v>510.9</v>
      </c>
    </row>
    <row r="6595" customFormat="false" ht="15" hidden="false" customHeight="false" outlineLevel="0" collapsed="false">
      <c r="A6595" s="526" t="n">
        <v>87331</v>
      </c>
      <c r="B6595" s="526" t="s">
        <v>11001</v>
      </c>
      <c r="C6595" s="526" t="s">
        <v>128</v>
      </c>
      <c r="D6595" s="527" t="n">
        <v>707</v>
      </c>
    </row>
    <row r="6596" customFormat="false" ht="15" hidden="false" customHeight="false" outlineLevel="0" collapsed="false">
      <c r="A6596" s="526" t="n">
        <v>87332</v>
      </c>
      <c r="B6596" s="526" t="s">
        <v>11002</v>
      </c>
      <c r="C6596" s="526" t="s">
        <v>128</v>
      </c>
      <c r="D6596" s="527" t="n">
        <v>646.12</v>
      </c>
    </row>
    <row r="6597" customFormat="false" ht="15" hidden="false" customHeight="false" outlineLevel="0" collapsed="false">
      <c r="A6597" s="526" t="n">
        <v>87333</v>
      </c>
      <c r="B6597" s="526" t="s">
        <v>11003</v>
      </c>
      <c r="C6597" s="526" t="s">
        <v>128</v>
      </c>
      <c r="D6597" s="527" t="n">
        <v>682.6</v>
      </c>
    </row>
    <row r="6598" customFormat="false" ht="15" hidden="false" customHeight="false" outlineLevel="0" collapsed="false">
      <c r="A6598" s="526" t="n">
        <v>87334</v>
      </c>
      <c r="B6598" s="526" t="s">
        <v>11004</v>
      </c>
      <c r="C6598" s="526" t="s">
        <v>128</v>
      </c>
      <c r="D6598" s="527" t="n">
        <v>645.59</v>
      </c>
    </row>
    <row r="6599" customFormat="false" ht="15" hidden="false" customHeight="false" outlineLevel="0" collapsed="false">
      <c r="A6599" s="526" t="n">
        <v>87335</v>
      </c>
      <c r="B6599" s="526" t="s">
        <v>11005</v>
      </c>
      <c r="C6599" s="526" t="s">
        <v>128</v>
      </c>
      <c r="D6599" s="527" t="n">
        <v>676.47</v>
      </c>
    </row>
    <row r="6600" customFormat="false" ht="15" hidden="false" customHeight="false" outlineLevel="0" collapsed="false">
      <c r="A6600" s="526" t="n">
        <v>87336</v>
      </c>
      <c r="B6600" s="526" t="s">
        <v>11006</v>
      </c>
      <c r="C6600" s="526" t="s">
        <v>128</v>
      </c>
      <c r="D6600" s="527" t="n">
        <v>673.66</v>
      </c>
    </row>
    <row r="6601" customFormat="false" ht="15" hidden="false" customHeight="false" outlineLevel="0" collapsed="false">
      <c r="A6601" s="526" t="n">
        <v>87337</v>
      </c>
      <c r="B6601" s="526" t="s">
        <v>11007</v>
      </c>
      <c r="C6601" s="526" t="s">
        <v>128</v>
      </c>
      <c r="D6601" s="527" t="n">
        <v>679.28</v>
      </c>
    </row>
    <row r="6602" customFormat="false" ht="15" hidden="false" customHeight="false" outlineLevel="0" collapsed="false">
      <c r="A6602" s="526" t="n">
        <v>87338</v>
      </c>
      <c r="B6602" s="526" t="s">
        <v>11008</v>
      </c>
      <c r="C6602" s="526" t="s">
        <v>128</v>
      </c>
      <c r="D6602" s="527" t="n">
        <v>671.64</v>
      </c>
    </row>
    <row r="6603" customFormat="false" ht="15" hidden="false" customHeight="false" outlineLevel="0" collapsed="false">
      <c r="A6603" s="526" t="n">
        <v>87339</v>
      </c>
      <c r="B6603" s="526" t="s">
        <v>11009</v>
      </c>
      <c r="C6603" s="526" t="s">
        <v>128</v>
      </c>
      <c r="D6603" s="527" t="n">
        <v>844.29</v>
      </c>
    </row>
    <row r="6604" customFormat="false" ht="15" hidden="false" customHeight="false" outlineLevel="0" collapsed="false">
      <c r="A6604" s="526" t="n">
        <v>87340</v>
      </c>
      <c r="B6604" s="526" t="s">
        <v>11010</v>
      </c>
      <c r="C6604" s="526" t="s">
        <v>128</v>
      </c>
      <c r="D6604" s="527" t="n">
        <v>721.99</v>
      </c>
    </row>
    <row r="6605" customFormat="false" ht="15" hidden="false" customHeight="false" outlineLevel="0" collapsed="false">
      <c r="A6605" s="526" t="n">
        <v>87341</v>
      </c>
      <c r="B6605" s="526" t="s">
        <v>11011</v>
      </c>
      <c r="C6605" s="526" t="s">
        <v>128</v>
      </c>
      <c r="D6605" s="527" t="n">
        <v>689.64</v>
      </c>
    </row>
    <row r="6606" customFormat="false" ht="15" hidden="false" customHeight="false" outlineLevel="0" collapsed="false">
      <c r="A6606" s="526" t="n">
        <v>87342</v>
      </c>
      <c r="B6606" s="526" t="s">
        <v>11012</v>
      </c>
      <c r="C6606" s="526" t="s">
        <v>128</v>
      </c>
      <c r="D6606" s="527" t="n">
        <v>749.24</v>
      </c>
    </row>
    <row r="6607" customFormat="false" ht="15" hidden="false" customHeight="false" outlineLevel="0" collapsed="false">
      <c r="A6607" s="526" t="n">
        <v>87343</v>
      </c>
      <c r="B6607" s="526" t="s">
        <v>11013</v>
      </c>
      <c r="C6607" s="526" t="s">
        <v>128</v>
      </c>
      <c r="D6607" s="527" t="n">
        <v>679.8</v>
      </c>
    </row>
    <row r="6608" customFormat="false" ht="15" hidden="false" customHeight="false" outlineLevel="0" collapsed="false">
      <c r="A6608" s="526" t="n">
        <v>87344</v>
      </c>
      <c r="B6608" s="526" t="s">
        <v>11014</v>
      </c>
      <c r="C6608" s="526" t="s">
        <v>128</v>
      </c>
      <c r="D6608" s="527" t="n">
        <v>640.69</v>
      </c>
    </row>
    <row r="6609" customFormat="false" ht="15" hidden="false" customHeight="false" outlineLevel="0" collapsed="false">
      <c r="A6609" s="526" t="n">
        <v>87345</v>
      </c>
      <c r="B6609" s="526" t="s">
        <v>11015</v>
      </c>
      <c r="C6609" s="526" t="s">
        <v>128</v>
      </c>
      <c r="D6609" s="527" t="n">
        <v>694.26</v>
      </c>
    </row>
    <row r="6610" customFormat="false" ht="15" hidden="false" customHeight="false" outlineLevel="0" collapsed="false">
      <c r="A6610" s="526" t="n">
        <v>87346</v>
      </c>
      <c r="B6610" s="526" t="s">
        <v>11016</v>
      </c>
      <c r="C6610" s="526" t="s">
        <v>128</v>
      </c>
      <c r="D6610" s="527" t="n">
        <v>637.08</v>
      </c>
    </row>
    <row r="6611" customFormat="false" ht="15" hidden="false" customHeight="false" outlineLevel="0" collapsed="false">
      <c r="A6611" s="526" t="n">
        <v>87347</v>
      </c>
      <c r="B6611" s="526" t="s">
        <v>11017</v>
      </c>
      <c r="C6611" s="526" t="s">
        <v>128</v>
      </c>
      <c r="D6611" s="527" t="n">
        <v>606.1</v>
      </c>
    </row>
    <row r="6612" customFormat="false" ht="15" hidden="false" customHeight="false" outlineLevel="0" collapsed="false">
      <c r="A6612" s="526" t="n">
        <v>87348</v>
      </c>
      <c r="B6612" s="526" t="s">
        <v>11018</v>
      </c>
      <c r="C6612" s="526" t="s">
        <v>128</v>
      </c>
      <c r="D6612" s="527" t="n">
        <v>653.65</v>
      </c>
    </row>
    <row r="6613" customFormat="false" ht="15" hidden="false" customHeight="false" outlineLevel="0" collapsed="false">
      <c r="A6613" s="526" t="n">
        <v>87349</v>
      </c>
      <c r="B6613" s="526" t="s">
        <v>11019</v>
      </c>
      <c r="C6613" s="526" t="s">
        <v>128</v>
      </c>
      <c r="D6613" s="527" t="n">
        <v>578.32</v>
      </c>
    </row>
    <row r="6614" customFormat="false" ht="15" hidden="false" customHeight="false" outlineLevel="0" collapsed="false">
      <c r="A6614" s="526" t="n">
        <v>87350</v>
      </c>
      <c r="B6614" s="526" t="s">
        <v>11020</v>
      </c>
      <c r="C6614" s="526" t="s">
        <v>128</v>
      </c>
      <c r="D6614" s="527" t="n">
        <v>546.13</v>
      </c>
    </row>
    <row r="6615" customFormat="false" ht="15" hidden="false" customHeight="false" outlineLevel="0" collapsed="false">
      <c r="A6615" s="526" t="n">
        <v>87351</v>
      </c>
      <c r="B6615" s="526" t="s">
        <v>11021</v>
      </c>
      <c r="C6615" s="526" t="s">
        <v>128</v>
      </c>
      <c r="D6615" s="527" t="n">
        <v>474.48</v>
      </c>
    </row>
    <row r="6616" customFormat="false" ht="15" hidden="false" customHeight="false" outlineLevel="0" collapsed="false">
      <c r="A6616" s="526" t="n">
        <v>87352</v>
      </c>
      <c r="B6616" s="526" t="s">
        <v>11022</v>
      </c>
      <c r="C6616" s="526" t="s">
        <v>128</v>
      </c>
      <c r="D6616" s="527" t="n">
        <v>645.64</v>
      </c>
    </row>
    <row r="6617" customFormat="false" ht="15" hidden="false" customHeight="false" outlineLevel="0" collapsed="false">
      <c r="A6617" s="526" t="n">
        <v>87353</v>
      </c>
      <c r="B6617" s="526" t="s">
        <v>11023</v>
      </c>
      <c r="C6617" s="526" t="s">
        <v>128</v>
      </c>
      <c r="D6617" s="527" t="n">
        <v>568.74</v>
      </c>
    </row>
    <row r="6618" customFormat="false" ht="15" hidden="false" customHeight="false" outlineLevel="0" collapsed="false">
      <c r="A6618" s="526" t="n">
        <v>87354</v>
      </c>
      <c r="B6618" s="526" t="s">
        <v>11024</v>
      </c>
      <c r="C6618" s="526" t="s">
        <v>128</v>
      </c>
      <c r="D6618" s="527" t="n">
        <v>534.14</v>
      </c>
    </row>
    <row r="6619" customFormat="false" ht="15" hidden="false" customHeight="false" outlineLevel="0" collapsed="false">
      <c r="A6619" s="526" t="n">
        <v>87355</v>
      </c>
      <c r="B6619" s="526" t="s">
        <v>11025</v>
      </c>
      <c r="C6619" s="526" t="s">
        <v>128</v>
      </c>
      <c r="D6619" s="527" t="n">
        <v>571.27</v>
      </c>
    </row>
    <row r="6620" customFormat="false" ht="15" hidden="false" customHeight="false" outlineLevel="0" collapsed="false">
      <c r="A6620" s="526" t="n">
        <v>87356</v>
      </c>
      <c r="B6620" s="526" t="s">
        <v>11026</v>
      </c>
      <c r="C6620" s="526" t="s">
        <v>128</v>
      </c>
      <c r="D6620" s="527" t="n">
        <v>520.26</v>
      </c>
    </row>
    <row r="6621" customFormat="false" ht="15" hidden="false" customHeight="false" outlineLevel="0" collapsed="false">
      <c r="A6621" s="526" t="n">
        <v>87357</v>
      </c>
      <c r="B6621" s="526" t="s">
        <v>11027</v>
      </c>
      <c r="C6621" s="526" t="s">
        <v>128</v>
      </c>
      <c r="D6621" s="527" t="n">
        <v>494.09</v>
      </c>
    </row>
    <row r="6622" customFormat="false" ht="15" hidden="false" customHeight="false" outlineLevel="0" collapsed="false">
      <c r="A6622" s="526" t="n">
        <v>87358</v>
      </c>
      <c r="B6622" s="526" t="s">
        <v>11028</v>
      </c>
      <c r="C6622" s="526" t="s">
        <v>128</v>
      </c>
      <c r="D6622" s="528" t="n">
        <v>3544.33</v>
      </c>
    </row>
    <row r="6623" customFormat="false" ht="15" hidden="false" customHeight="false" outlineLevel="0" collapsed="false">
      <c r="A6623" s="526" t="n">
        <v>87359</v>
      </c>
      <c r="B6623" s="526" t="s">
        <v>11029</v>
      </c>
      <c r="C6623" s="526" t="s">
        <v>128</v>
      </c>
      <c r="D6623" s="528" t="n">
        <v>3515.39</v>
      </c>
    </row>
    <row r="6624" customFormat="false" ht="15" hidden="false" customHeight="false" outlineLevel="0" collapsed="false">
      <c r="A6624" s="526" t="n">
        <v>87360</v>
      </c>
      <c r="B6624" s="526" t="s">
        <v>11030</v>
      </c>
      <c r="C6624" s="526" t="s">
        <v>128</v>
      </c>
      <c r="D6624" s="528" t="n">
        <v>3627.86</v>
      </c>
    </row>
    <row r="6625" customFormat="false" ht="15" hidden="false" customHeight="false" outlineLevel="0" collapsed="false">
      <c r="A6625" s="526" t="n">
        <v>87361</v>
      </c>
      <c r="B6625" s="526" t="s">
        <v>11031</v>
      </c>
      <c r="C6625" s="526" t="s">
        <v>128</v>
      </c>
      <c r="D6625" s="528" t="n">
        <v>3585.2</v>
      </c>
    </row>
    <row r="6626" customFormat="false" ht="15" hidden="false" customHeight="false" outlineLevel="0" collapsed="false">
      <c r="A6626" s="526" t="n">
        <v>87362</v>
      </c>
      <c r="B6626" s="526" t="s">
        <v>11032</v>
      </c>
      <c r="C6626" s="526" t="s">
        <v>128</v>
      </c>
      <c r="D6626" s="528" t="n">
        <v>3583.4</v>
      </c>
    </row>
    <row r="6627" customFormat="false" ht="15" hidden="false" customHeight="false" outlineLevel="0" collapsed="false">
      <c r="A6627" s="526" t="n">
        <v>87363</v>
      </c>
      <c r="B6627" s="526" t="s">
        <v>11033</v>
      </c>
      <c r="C6627" s="526" t="s">
        <v>128</v>
      </c>
      <c r="D6627" s="528" t="n">
        <v>3572.43</v>
      </c>
    </row>
    <row r="6628" customFormat="false" ht="15" hidden="false" customHeight="false" outlineLevel="0" collapsed="false">
      <c r="A6628" s="526" t="n">
        <v>87364</v>
      </c>
      <c r="B6628" s="526" t="s">
        <v>11034</v>
      </c>
      <c r="C6628" s="526" t="s">
        <v>128</v>
      </c>
      <c r="D6628" s="528" t="n">
        <v>3545.19</v>
      </c>
    </row>
    <row r="6629" customFormat="false" ht="15" hidden="false" customHeight="false" outlineLevel="0" collapsed="false">
      <c r="A6629" s="526" t="n">
        <v>87365</v>
      </c>
      <c r="B6629" s="526" t="s">
        <v>11035</v>
      </c>
      <c r="C6629" s="526" t="s">
        <v>128</v>
      </c>
      <c r="D6629" s="527" t="n">
        <v>634.05</v>
      </c>
    </row>
    <row r="6630" customFormat="false" ht="15" hidden="false" customHeight="false" outlineLevel="0" collapsed="false">
      <c r="A6630" s="526" t="n">
        <v>87366</v>
      </c>
      <c r="B6630" s="526" t="s">
        <v>11036</v>
      </c>
      <c r="C6630" s="526" t="s">
        <v>128</v>
      </c>
      <c r="D6630" s="527" t="n">
        <v>656.83</v>
      </c>
    </row>
    <row r="6631" customFormat="false" ht="15" hidden="false" customHeight="false" outlineLevel="0" collapsed="false">
      <c r="A6631" s="526" t="n">
        <v>87367</v>
      </c>
      <c r="B6631" s="526" t="s">
        <v>11037</v>
      </c>
      <c r="C6631" s="526" t="s">
        <v>128</v>
      </c>
      <c r="D6631" s="527" t="n">
        <v>790.61</v>
      </c>
    </row>
    <row r="6632" customFormat="false" ht="15" hidden="false" customHeight="false" outlineLevel="0" collapsed="false">
      <c r="A6632" s="526" t="n">
        <v>87368</v>
      </c>
      <c r="B6632" s="526" t="s">
        <v>11038</v>
      </c>
      <c r="C6632" s="526" t="s">
        <v>128</v>
      </c>
      <c r="D6632" s="527" t="n">
        <v>789.1</v>
      </c>
    </row>
    <row r="6633" customFormat="false" ht="15" hidden="false" customHeight="false" outlineLevel="0" collapsed="false">
      <c r="A6633" s="526" t="n">
        <v>87369</v>
      </c>
      <c r="B6633" s="526" t="s">
        <v>11039</v>
      </c>
      <c r="C6633" s="526" t="s">
        <v>128</v>
      </c>
      <c r="D6633" s="527" t="n">
        <v>816.18</v>
      </c>
    </row>
    <row r="6634" customFormat="false" ht="15" hidden="false" customHeight="false" outlineLevel="0" collapsed="false">
      <c r="A6634" s="526" t="n">
        <v>87370</v>
      </c>
      <c r="B6634" s="526" t="s">
        <v>11040</v>
      </c>
      <c r="C6634" s="526" t="s">
        <v>128</v>
      </c>
      <c r="D6634" s="527" t="n">
        <v>791.29</v>
      </c>
    </row>
    <row r="6635" customFormat="false" ht="15" hidden="false" customHeight="false" outlineLevel="0" collapsed="false">
      <c r="A6635" s="526" t="n">
        <v>87371</v>
      </c>
      <c r="B6635" s="526" t="s">
        <v>11041</v>
      </c>
      <c r="C6635" s="526" t="s">
        <v>128</v>
      </c>
      <c r="D6635" s="527" t="n">
        <v>793.62</v>
      </c>
    </row>
    <row r="6636" customFormat="false" ht="15" hidden="false" customHeight="false" outlineLevel="0" collapsed="false">
      <c r="A6636" s="526" t="n">
        <v>87372</v>
      </c>
      <c r="B6636" s="526" t="s">
        <v>11042</v>
      </c>
      <c r="C6636" s="526" t="s">
        <v>128</v>
      </c>
      <c r="D6636" s="527" t="n">
        <v>847.41</v>
      </c>
    </row>
    <row r="6637" customFormat="false" ht="15" hidden="false" customHeight="false" outlineLevel="0" collapsed="false">
      <c r="A6637" s="526" t="n">
        <v>87373</v>
      </c>
      <c r="B6637" s="526" t="s">
        <v>11043</v>
      </c>
      <c r="C6637" s="526" t="s">
        <v>128</v>
      </c>
      <c r="D6637" s="527" t="n">
        <v>785.35</v>
      </c>
    </row>
    <row r="6638" customFormat="false" ht="15" hidden="false" customHeight="false" outlineLevel="0" collapsed="false">
      <c r="A6638" s="526" t="n">
        <v>87374</v>
      </c>
      <c r="B6638" s="526" t="s">
        <v>11044</v>
      </c>
      <c r="C6638" s="526" t="s">
        <v>128</v>
      </c>
      <c r="D6638" s="527" t="n">
        <v>751.97</v>
      </c>
    </row>
    <row r="6639" customFormat="false" ht="15" hidden="false" customHeight="false" outlineLevel="0" collapsed="false">
      <c r="A6639" s="526" t="n">
        <v>87375</v>
      </c>
      <c r="B6639" s="526" t="s">
        <v>11045</v>
      </c>
      <c r="C6639" s="526" t="s">
        <v>128</v>
      </c>
      <c r="D6639" s="527" t="n">
        <v>732.32</v>
      </c>
    </row>
    <row r="6640" customFormat="false" ht="15" hidden="false" customHeight="false" outlineLevel="0" collapsed="false">
      <c r="A6640" s="526" t="n">
        <v>87376</v>
      </c>
      <c r="B6640" s="526" t="s">
        <v>11046</v>
      </c>
      <c r="C6640" s="526" t="s">
        <v>128</v>
      </c>
      <c r="D6640" s="527" t="n">
        <v>616.34</v>
      </c>
    </row>
    <row r="6641" customFormat="false" ht="15" hidden="false" customHeight="false" outlineLevel="0" collapsed="false">
      <c r="A6641" s="526" t="n">
        <v>87377</v>
      </c>
      <c r="B6641" s="526" t="s">
        <v>11047</v>
      </c>
      <c r="C6641" s="526" t="s">
        <v>128</v>
      </c>
      <c r="D6641" s="527" t="n">
        <v>684.17</v>
      </c>
    </row>
    <row r="6642" customFormat="false" ht="15" hidden="false" customHeight="false" outlineLevel="0" collapsed="false">
      <c r="A6642" s="526" t="n">
        <v>87378</v>
      </c>
      <c r="B6642" s="526" t="s">
        <v>11048</v>
      </c>
      <c r="C6642" s="526" t="s">
        <v>128</v>
      </c>
      <c r="D6642" s="527" t="n">
        <v>638.74</v>
      </c>
    </row>
    <row r="6643" customFormat="false" ht="15" hidden="false" customHeight="false" outlineLevel="0" collapsed="false">
      <c r="A6643" s="526" t="n">
        <v>87379</v>
      </c>
      <c r="B6643" s="526" t="s">
        <v>11049</v>
      </c>
      <c r="C6643" s="526" t="s">
        <v>128</v>
      </c>
      <c r="D6643" s="528" t="n">
        <v>3677.09</v>
      </c>
    </row>
    <row r="6644" customFormat="false" ht="15" hidden="false" customHeight="false" outlineLevel="0" collapsed="false">
      <c r="A6644" s="526" t="n">
        <v>87380</v>
      </c>
      <c r="B6644" s="526" t="s">
        <v>11050</v>
      </c>
      <c r="C6644" s="526" t="s">
        <v>128</v>
      </c>
      <c r="D6644" s="528" t="n">
        <v>3749.19</v>
      </c>
    </row>
    <row r="6645" customFormat="false" ht="15" hidden="false" customHeight="false" outlineLevel="0" collapsed="false">
      <c r="A6645" s="526" t="n">
        <v>87381</v>
      </c>
      <c r="B6645" s="526" t="s">
        <v>11051</v>
      </c>
      <c r="C6645" s="526" t="s">
        <v>128</v>
      </c>
      <c r="D6645" s="528" t="n">
        <v>3700.78</v>
      </c>
    </row>
    <row r="6646" customFormat="false" ht="15" hidden="false" customHeight="false" outlineLevel="0" collapsed="false">
      <c r="A6646" s="526" t="n">
        <v>87382</v>
      </c>
      <c r="B6646" s="526" t="s">
        <v>11052</v>
      </c>
      <c r="C6646" s="526" t="s">
        <v>128</v>
      </c>
      <c r="D6646" s="528" t="n">
        <v>1411.25</v>
      </c>
    </row>
    <row r="6647" customFormat="false" ht="15" hidden="false" customHeight="false" outlineLevel="0" collapsed="false">
      <c r="A6647" s="526" t="n">
        <v>87383</v>
      </c>
      <c r="B6647" s="526" t="s">
        <v>11053</v>
      </c>
      <c r="C6647" s="526" t="s">
        <v>128</v>
      </c>
      <c r="D6647" s="528" t="n">
        <v>1402.86</v>
      </c>
    </row>
    <row r="6648" customFormat="false" ht="15" hidden="false" customHeight="false" outlineLevel="0" collapsed="false">
      <c r="A6648" s="526" t="n">
        <v>87384</v>
      </c>
      <c r="B6648" s="526" t="s">
        <v>11054</v>
      </c>
      <c r="C6648" s="526" t="s">
        <v>128</v>
      </c>
      <c r="D6648" s="528" t="n">
        <v>1391.15</v>
      </c>
    </row>
    <row r="6649" customFormat="false" ht="15" hidden="false" customHeight="false" outlineLevel="0" collapsed="false">
      <c r="A6649" s="526" t="n">
        <v>87385</v>
      </c>
      <c r="B6649" s="526" t="s">
        <v>11055</v>
      </c>
      <c r="C6649" s="526" t="s">
        <v>128</v>
      </c>
      <c r="D6649" s="528" t="n">
        <v>1635.02</v>
      </c>
    </row>
    <row r="6650" customFormat="false" ht="15" hidden="false" customHeight="false" outlineLevel="0" collapsed="false">
      <c r="A6650" s="526" t="n">
        <v>87386</v>
      </c>
      <c r="B6650" s="526" t="s">
        <v>11056</v>
      </c>
      <c r="C6650" s="526" t="s">
        <v>128</v>
      </c>
      <c r="D6650" s="528" t="n">
        <v>1620.79</v>
      </c>
    </row>
    <row r="6651" customFormat="false" ht="15" hidden="false" customHeight="false" outlineLevel="0" collapsed="false">
      <c r="A6651" s="526" t="n">
        <v>87387</v>
      </c>
      <c r="B6651" s="526" t="s">
        <v>11057</v>
      </c>
      <c r="C6651" s="526" t="s">
        <v>128</v>
      </c>
      <c r="D6651" s="528" t="n">
        <v>1610.17</v>
      </c>
    </row>
    <row r="6652" customFormat="false" ht="15" hidden="false" customHeight="false" outlineLevel="0" collapsed="false">
      <c r="A6652" s="526" t="n">
        <v>87388</v>
      </c>
      <c r="B6652" s="526" t="s">
        <v>11058</v>
      </c>
      <c r="C6652" s="526" t="s">
        <v>128</v>
      </c>
      <c r="D6652" s="528" t="n">
        <v>3876.06</v>
      </c>
    </row>
    <row r="6653" customFormat="false" ht="15" hidden="false" customHeight="false" outlineLevel="0" collapsed="false">
      <c r="A6653" s="526" t="n">
        <v>87389</v>
      </c>
      <c r="B6653" s="526" t="s">
        <v>11059</v>
      </c>
      <c r="C6653" s="526" t="s">
        <v>128</v>
      </c>
      <c r="D6653" s="528" t="n">
        <v>3884.85</v>
      </c>
    </row>
    <row r="6654" customFormat="false" ht="15" hidden="false" customHeight="false" outlineLevel="0" collapsed="false">
      <c r="A6654" s="526" t="n">
        <v>87390</v>
      </c>
      <c r="B6654" s="526" t="s">
        <v>11060</v>
      </c>
      <c r="C6654" s="526" t="s">
        <v>128</v>
      </c>
      <c r="D6654" s="528" t="n">
        <v>3898.77</v>
      </c>
    </row>
    <row r="6655" customFormat="false" ht="15" hidden="false" customHeight="false" outlineLevel="0" collapsed="false">
      <c r="A6655" s="526" t="n">
        <v>87391</v>
      </c>
      <c r="B6655" s="526" t="s">
        <v>11061</v>
      </c>
      <c r="C6655" s="526" t="s">
        <v>128</v>
      </c>
      <c r="D6655" s="528" t="n">
        <v>4301.26</v>
      </c>
    </row>
    <row r="6656" customFormat="false" ht="15" hidden="false" customHeight="false" outlineLevel="0" collapsed="false">
      <c r="A6656" s="526" t="n">
        <v>87393</v>
      </c>
      <c r="B6656" s="526" t="s">
        <v>11062</v>
      </c>
      <c r="C6656" s="526" t="s">
        <v>128</v>
      </c>
      <c r="D6656" s="528" t="n">
        <v>4332.57</v>
      </c>
    </row>
    <row r="6657" customFormat="false" ht="15" hidden="false" customHeight="false" outlineLevel="0" collapsed="false">
      <c r="A6657" s="526" t="n">
        <v>87394</v>
      </c>
      <c r="B6657" s="526" t="s">
        <v>11063</v>
      </c>
      <c r="C6657" s="526" t="s">
        <v>128</v>
      </c>
      <c r="D6657" s="528" t="n">
        <v>4363.5</v>
      </c>
    </row>
    <row r="6658" customFormat="false" ht="15" hidden="false" customHeight="false" outlineLevel="0" collapsed="false">
      <c r="A6658" s="526" t="n">
        <v>87395</v>
      </c>
      <c r="B6658" s="526" t="s">
        <v>11064</v>
      </c>
      <c r="C6658" s="526" t="s">
        <v>128</v>
      </c>
      <c r="D6658" s="528" t="n">
        <v>2717.74</v>
      </c>
    </row>
    <row r="6659" customFormat="false" ht="15" hidden="false" customHeight="false" outlineLevel="0" collapsed="false">
      <c r="A6659" s="526" t="n">
        <v>87396</v>
      </c>
      <c r="B6659" s="526" t="s">
        <v>11065</v>
      </c>
      <c r="C6659" s="526" t="s">
        <v>128</v>
      </c>
      <c r="D6659" s="528" t="n">
        <v>2727.78</v>
      </c>
    </row>
    <row r="6660" customFormat="false" ht="15" hidden="false" customHeight="false" outlineLevel="0" collapsed="false">
      <c r="A6660" s="526" t="n">
        <v>87397</v>
      </c>
      <c r="B6660" s="526" t="s">
        <v>11066</v>
      </c>
      <c r="C6660" s="526" t="s">
        <v>128</v>
      </c>
      <c r="D6660" s="528" t="n">
        <v>2738.38</v>
      </c>
    </row>
    <row r="6661" customFormat="false" ht="15" hidden="false" customHeight="false" outlineLevel="0" collapsed="false">
      <c r="A6661" s="526" t="n">
        <v>87398</v>
      </c>
      <c r="B6661" s="526" t="s">
        <v>11067</v>
      </c>
      <c r="C6661" s="526" t="s">
        <v>128</v>
      </c>
      <c r="D6661" s="528" t="n">
        <v>1593.7</v>
      </c>
    </row>
    <row r="6662" customFormat="false" ht="15" hidden="false" customHeight="false" outlineLevel="0" collapsed="false">
      <c r="A6662" s="526" t="n">
        <v>87399</v>
      </c>
      <c r="B6662" s="526" t="s">
        <v>11068</v>
      </c>
      <c r="C6662" s="526" t="s">
        <v>128</v>
      </c>
      <c r="D6662" s="528" t="n">
        <v>1818.3</v>
      </c>
    </row>
    <row r="6663" customFormat="false" ht="15" hidden="false" customHeight="false" outlineLevel="0" collapsed="false">
      <c r="A6663" s="526" t="n">
        <v>87401</v>
      </c>
      <c r="B6663" s="526" t="s">
        <v>11069</v>
      </c>
      <c r="C6663" s="526" t="s">
        <v>128</v>
      </c>
      <c r="D6663" s="528" t="n">
        <v>4564.95</v>
      </c>
    </row>
    <row r="6664" customFormat="false" ht="15" hidden="false" customHeight="false" outlineLevel="0" collapsed="false">
      <c r="A6664" s="526" t="n">
        <v>87402</v>
      </c>
      <c r="B6664" s="526" t="s">
        <v>11070</v>
      </c>
      <c r="C6664" s="526" t="s">
        <v>128</v>
      </c>
      <c r="D6664" s="528" t="n">
        <v>2949</v>
      </c>
    </row>
    <row r="6665" customFormat="false" ht="15" hidden="false" customHeight="false" outlineLevel="0" collapsed="false">
      <c r="A6665" s="526" t="n">
        <v>87404</v>
      </c>
      <c r="B6665" s="526" t="s">
        <v>11071</v>
      </c>
      <c r="C6665" s="526" t="s">
        <v>128</v>
      </c>
      <c r="D6665" s="528" t="n">
        <v>4053.5</v>
      </c>
    </row>
    <row r="6666" customFormat="false" ht="15" hidden="false" customHeight="false" outlineLevel="0" collapsed="false">
      <c r="A6666" s="526" t="n">
        <v>87405</v>
      </c>
      <c r="B6666" s="526" t="s">
        <v>11072</v>
      </c>
      <c r="C6666" s="526" t="s">
        <v>128</v>
      </c>
      <c r="D6666" s="528" t="n">
        <v>4054.03</v>
      </c>
    </row>
    <row r="6667" customFormat="false" ht="15" hidden="false" customHeight="false" outlineLevel="0" collapsed="false">
      <c r="A6667" s="526" t="n">
        <v>87407</v>
      </c>
      <c r="B6667" s="526" t="s">
        <v>11073</v>
      </c>
      <c r="C6667" s="526" t="s">
        <v>128</v>
      </c>
      <c r="D6667" s="528" t="n">
        <v>1449.28</v>
      </c>
    </row>
    <row r="6668" customFormat="false" ht="15" hidden="false" customHeight="false" outlineLevel="0" collapsed="false">
      <c r="A6668" s="526" t="n">
        <v>87408</v>
      </c>
      <c r="B6668" s="526" t="s">
        <v>11074</v>
      </c>
      <c r="C6668" s="526" t="s">
        <v>128</v>
      </c>
      <c r="D6668" s="528" t="n">
        <v>1433.96</v>
      </c>
    </row>
    <row r="6669" customFormat="false" ht="15" hidden="false" customHeight="false" outlineLevel="0" collapsed="false">
      <c r="A6669" s="526" t="n">
        <v>87410</v>
      </c>
      <c r="B6669" s="526" t="s">
        <v>11075</v>
      </c>
      <c r="C6669" s="526" t="s">
        <v>128</v>
      </c>
      <c r="D6669" s="527" t="n">
        <v>793.01</v>
      </c>
    </row>
    <row r="6670" customFormat="false" ht="15" hidden="false" customHeight="false" outlineLevel="0" collapsed="false">
      <c r="A6670" s="526" t="n">
        <v>88626</v>
      </c>
      <c r="B6670" s="526" t="s">
        <v>11076</v>
      </c>
      <c r="C6670" s="526" t="s">
        <v>128</v>
      </c>
      <c r="D6670" s="527" t="n">
        <v>640.29</v>
      </c>
    </row>
    <row r="6671" customFormat="false" ht="15" hidden="false" customHeight="false" outlineLevel="0" collapsed="false">
      <c r="A6671" s="526" t="n">
        <v>88627</v>
      </c>
      <c r="B6671" s="526" t="s">
        <v>11077</v>
      </c>
      <c r="C6671" s="526" t="s">
        <v>128</v>
      </c>
      <c r="D6671" s="527" t="n">
        <v>727.96</v>
      </c>
    </row>
    <row r="6672" customFormat="false" ht="15" hidden="false" customHeight="false" outlineLevel="0" collapsed="false">
      <c r="A6672" s="526" t="n">
        <v>88628</v>
      </c>
      <c r="B6672" s="526" t="s">
        <v>11078</v>
      </c>
      <c r="C6672" s="526" t="s">
        <v>128</v>
      </c>
      <c r="D6672" s="527" t="n">
        <v>604.25</v>
      </c>
    </row>
    <row r="6673" customFormat="false" ht="15" hidden="false" customHeight="false" outlineLevel="0" collapsed="false">
      <c r="A6673" s="526" t="n">
        <v>88629</v>
      </c>
      <c r="B6673" s="526" t="s">
        <v>11079</v>
      </c>
      <c r="C6673" s="526" t="s">
        <v>128</v>
      </c>
      <c r="D6673" s="527" t="n">
        <v>697.67</v>
      </c>
    </row>
    <row r="6674" customFormat="false" ht="15" hidden="false" customHeight="false" outlineLevel="0" collapsed="false">
      <c r="A6674" s="526" t="n">
        <v>88630</v>
      </c>
      <c r="B6674" s="526" t="s">
        <v>11080</v>
      </c>
      <c r="C6674" s="526" t="s">
        <v>128</v>
      </c>
      <c r="D6674" s="527" t="n">
        <v>553.03</v>
      </c>
    </row>
    <row r="6675" customFormat="false" ht="15" hidden="false" customHeight="false" outlineLevel="0" collapsed="false">
      <c r="A6675" s="526" t="n">
        <v>88631</v>
      </c>
      <c r="B6675" s="526" t="s">
        <v>11081</v>
      </c>
      <c r="C6675" s="526" t="s">
        <v>128</v>
      </c>
      <c r="D6675" s="527" t="n">
        <v>648.52</v>
      </c>
    </row>
    <row r="6676" customFormat="false" ht="15" hidden="false" customHeight="false" outlineLevel="0" collapsed="false">
      <c r="A6676" s="526" t="n">
        <v>88715</v>
      </c>
      <c r="B6676" s="526" t="s">
        <v>11082</v>
      </c>
      <c r="C6676" s="526" t="s">
        <v>128</v>
      </c>
      <c r="D6676" s="527" t="n">
        <v>675.06</v>
      </c>
    </row>
    <row r="6677" customFormat="false" ht="15" hidden="false" customHeight="false" outlineLevel="0" collapsed="false">
      <c r="A6677" s="526" t="n">
        <v>95563</v>
      </c>
      <c r="B6677" s="526" t="s">
        <v>11083</v>
      </c>
      <c r="C6677" s="526" t="s">
        <v>128</v>
      </c>
      <c r="D6677" s="527" t="n">
        <v>827.63</v>
      </c>
    </row>
    <row r="6678" customFormat="false" ht="15" hidden="false" customHeight="false" outlineLevel="0" collapsed="false">
      <c r="A6678" s="526" t="n">
        <v>100464</v>
      </c>
      <c r="B6678" s="526" t="s">
        <v>11084</v>
      </c>
      <c r="C6678" s="526" t="s">
        <v>128</v>
      </c>
      <c r="D6678" s="527" t="n">
        <v>663.3</v>
      </c>
    </row>
    <row r="6679" customFormat="false" ht="15" hidden="false" customHeight="false" outlineLevel="0" collapsed="false">
      <c r="A6679" s="526" t="n">
        <v>100465</v>
      </c>
      <c r="B6679" s="526" t="s">
        <v>11085</v>
      </c>
      <c r="C6679" s="526" t="s">
        <v>128</v>
      </c>
      <c r="D6679" s="527" t="n">
        <v>625.89</v>
      </c>
    </row>
    <row r="6680" customFormat="false" ht="15" hidden="false" customHeight="false" outlineLevel="0" collapsed="false">
      <c r="A6680" s="526" t="n">
        <v>100466</v>
      </c>
      <c r="B6680" s="526" t="s">
        <v>11086</v>
      </c>
      <c r="C6680" s="526" t="s">
        <v>128</v>
      </c>
      <c r="D6680" s="527" t="n">
        <v>607.03</v>
      </c>
    </row>
    <row r="6681" customFormat="false" ht="15" hidden="false" customHeight="false" outlineLevel="0" collapsed="false">
      <c r="A6681" s="526" t="n">
        <v>100468</v>
      </c>
      <c r="B6681" s="526" t="s">
        <v>11087</v>
      </c>
      <c r="C6681" s="526" t="s">
        <v>128</v>
      </c>
      <c r="D6681" s="527" t="n">
        <v>722.63</v>
      </c>
    </row>
    <row r="6682" customFormat="false" ht="15" hidden="false" customHeight="false" outlineLevel="0" collapsed="false">
      <c r="A6682" s="526" t="n">
        <v>100469</v>
      </c>
      <c r="B6682" s="526" t="s">
        <v>11088</v>
      </c>
      <c r="C6682" s="526" t="s">
        <v>128</v>
      </c>
      <c r="D6682" s="527" t="n">
        <v>593.66</v>
      </c>
    </row>
    <row r="6683" customFormat="false" ht="15" hidden="false" customHeight="false" outlineLevel="0" collapsed="false">
      <c r="A6683" s="526" t="n">
        <v>100470</v>
      </c>
      <c r="B6683" s="526" t="s">
        <v>11089</v>
      </c>
      <c r="C6683" s="526" t="s">
        <v>128</v>
      </c>
      <c r="D6683" s="527" t="n">
        <v>561.57</v>
      </c>
    </row>
    <row r="6684" customFormat="false" ht="15" hidden="false" customHeight="false" outlineLevel="0" collapsed="false">
      <c r="A6684" s="526" t="n">
        <v>100472</v>
      </c>
      <c r="B6684" s="526" t="s">
        <v>11090</v>
      </c>
      <c r="C6684" s="526" t="s">
        <v>128</v>
      </c>
      <c r="D6684" s="527" t="n">
        <v>605.16</v>
      </c>
    </row>
    <row r="6685" customFormat="false" ht="15" hidden="false" customHeight="false" outlineLevel="0" collapsed="false">
      <c r="A6685" s="526" t="n">
        <v>100473</v>
      </c>
      <c r="B6685" s="526" t="s">
        <v>11091</v>
      </c>
      <c r="C6685" s="526" t="s">
        <v>128</v>
      </c>
      <c r="D6685" s="527" t="n">
        <v>557.24</v>
      </c>
    </row>
    <row r="6686" customFormat="false" ht="15" hidden="false" customHeight="false" outlineLevel="0" collapsed="false">
      <c r="A6686" s="526" t="n">
        <v>100474</v>
      </c>
      <c r="B6686" s="526" t="s">
        <v>11092</v>
      </c>
      <c r="C6686" s="526" t="s">
        <v>128</v>
      </c>
      <c r="D6686" s="527" t="n">
        <v>535.82</v>
      </c>
    </row>
    <row r="6687" customFormat="false" ht="15" hidden="false" customHeight="false" outlineLevel="0" collapsed="false">
      <c r="A6687" s="526" t="n">
        <v>100475</v>
      </c>
      <c r="B6687" s="526" t="s">
        <v>11093</v>
      </c>
      <c r="C6687" s="526" t="s">
        <v>128</v>
      </c>
      <c r="D6687" s="527" t="n">
        <v>771.14</v>
      </c>
    </row>
    <row r="6688" customFormat="false" ht="15" hidden="false" customHeight="false" outlineLevel="0" collapsed="false">
      <c r="A6688" s="526" t="n">
        <v>100477</v>
      </c>
      <c r="B6688" s="526" t="s">
        <v>11094</v>
      </c>
      <c r="C6688" s="526" t="s">
        <v>128</v>
      </c>
      <c r="D6688" s="527" t="n">
        <v>830.3</v>
      </c>
    </row>
    <row r="6689" customFormat="false" ht="15" hidden="false" customHeight="false" outlineLevel="0" collapsed="false">
      <c r="A6689" s="526" t="n">
        <v>100478</v>
      </c>
      <c r="B6689" s="526" t="s">
        <v>11095</v>
      </c>
      <c r="C6689" s="526" t="s">
        <v>128</v>
      </c>
      <c r="D6689" s="527" t="n">
        <v>756.72</v>
      </c>
    </row>
    <row r="6690" customFormat="false" ht="15" hidden="false" customHeight="false" outlineLevel="0" collapsed="false">
      <c r="A6690" s="526" t="n">
        <v>100479</v>
      </c>
      <c r="B6690" s="526" t="s">
        <v>11096</v>
      </c>
      <c r="C6690" s="526" t="s">
        <v>128</v>
      </c>
      <c r="D6690" s="527" t="n">
        <v>739.54</v>
      </c>
    </row>
    <row r="6691" customFormat="false" ht="15" hidden="false" customHeight="false" outlineLevel="0" collapsed="false">
      <c r="A6691" s="526" t="n">
        <v>100480</v>
      </c>
      <c r="B6691" s="526" t="s">
        <v>11097</v>
      </c>
      <c r="C6691" s="526" t="s">
        <v>128</v>
      </c>
      <c r="D6691" s="527" t="n">
        <v>862.89</v>
      </c>
    </row>
    <row r="6692" customFormat="false" ht="15" hidden="false" customHeight="false" outlineLevel="0" collapsed="false">
      <c r="A6692" s="526" t="n">
        <v>100481</v>
      </c>
      <c r="B6692" s="526" t="s">
        <v>11098</v>
      </c>
      <c r="C6692" s="526" t="s">
        <v>128</v>
      </c>
      <c r="D6692" s="527" t="n">
        <v>690.19</v>
      </c>
    </row>
    <row r="6693" customFormat="false" ht="15" hidden="false" customHeight="false" outlineLevel="0" collapsed="false">
      <c r="A6693" s="526" t="n">
        <v>100483</v>
      </c>
      <c r="B6693" s="526" t="s">
        <v>11099</v>
      </c>
      <c r="C6693" s="526" t="s">
        <v>128</v>
      </c>
      <c r="D6693" s="527" t="n">
        <v>733.4</v>
      </c>
    </row>
    <row r="6694" customFormat="false" ht="15" hidden="false" customHeight="false" outlineLevel="0" collapsed="false">
      <c r="A6694" s="526" t="n">
        <v>100484</v>
      </c>
      <c r="B6694" s="526" t="s">
        <v>11100</v>
      </c>
      <c r="C6694" s="526" t="s">
        <v>128</v>
      </c>
      <c r="D6694" s="527" t="n">
        <v>686.57</v>
      </c>
    </row>
    <row r="6695" customFormat="false" ht="15" hidden="false" customHeight="false" outlineLevel="0" collapsed="false">
      <c r="A6695" s="526" t="n">
        <v>100485</v>
      </c>
      <c r="B6695" s="526" t="s">
        <v>11101</v>
      </c>
      <c r="C6695" s="526" t="s">
        <v>128</v>
      </c>
      <c r="D6695" s="527" t="n">
        <v>667.07</v>
      </c>
    </row>
    <row r="6696" customFormat="false" ht="15" hidden="false" customHeight="false" outlineLevel="0" collapsed="false">
      <c r="A6696" s="526" t="n">
        <v>100486</v>
      </c>
      <c r="B6696" s="526" t="s">
        <v>11102</v>
      </c>
      <c r="C6696" s="526" t="s">
        <v>128</v>
      </c>
      <c r="D6696" s="527" t="n">
        <v>787.75</v>
      </c>
    </row>
    <row r="6697" customFormat="false" ht="15" hidden="false" customHeight="false" outlineLevel="0" collapsed="false">
      <c r="A6697" s="526" t="n">
        <v>100487</v>
      </c>
      <c r="B6697" s="526" t="s">
        <v>11103</v>
      </c>
      <c r="C6697" s="526" t="s">
        <v>128</v>
      </c>
      <c r="D6697" s="527" t="n">
        <v>645.08</v>
      </c>
    </row>
    <row r="6698" customFormat="false" ht="15" hidden="false" customHeight="false" outlineLevel="0" collapsed="false">
      <c r="A6698" s="526" t="n">
        <v>100488</v>
      </c>
      <c r="B6698" s="526" t="s">
        <v>11104</v>
      </c>
      <c r="C6698" s="526" t="s">
        <v>128</v>
      </c>
      <c r="D6698" s="527" t="n">
        <v>631.79</v>
      </c>
    </row>
    <row r="6699" customFormat="false" ht="15" hidden="false" customHeight="false" outlineLevel="0" collapsed="false">
      <c r="A6699" s="526" t="n">
        <v>100489</v>
      </c>
      <c r="B6699" s="526" t="s">
        <v>11105</v>
      </c>
      <c r="C6699" s="526" t="s">
        <v>128</v>
      </c>
      <c r="D6699" s="527" t="n">
        <v>601.54</v>
      </c>
    </row>
    <row r="6700" customFormat="false" ht="15" hidden="false" customHeight="false" outlineLevel="0" collapsed="false">
      <c r="A6700" s="526" t="n">
        <v>100490</v>
      </c>
      <c r="B6700" s="526" t="s">
        <v>11106</v>
      </c>
      <c r="C6700" s="526" t="s">
        <v>128</v>
      </c>
      <c r="D6700" s="527" t="n">
        <v>555.72</v>
      </c>
    </row>
    <row r="6701" customFormat="false" ht="15" hidden="false" customHeight="false" outlineLevel="0" collapsed="false">
      <c r="A6701" s="526" t="n">
        <v>100491</v>
      </c>
      <c r="B6701" s="526" t="s">
        <v>11107</v>
      </c>
      <c r="C6701" s="526" t="s">
        <v>128</v>
      </c>
      <c r="D6701" s="527" t="n">
        <v>769.4</v>
      </c>
    </row>
    <row r="6702" customFormat="false" ht="15" hidden="false" customHeight="false" outlineLevel="0" collapsed="false">
      <c r="A6702" s="526" t="n">
        <v>100492</v>
      </c>
      <c r="B6702" s="526" t="s">
        <v>11108</v>
      </c>
      <c r="C6702" s="526" t="s">
        <v>128</v>
      </c>
      <c r="D6702" s="527" t="n">
        <v>688.94</v>
      </c>
    </row>
    <row r="6703" customFormat="false" ht="15" hidden="false" customHeight="false" outlineLevel="0" collapsed="false">
      <c r="A6703" s="526" t="n">
        <v>92121</v>
      </c>
      <c r="B6703" s="526" t="s">
        <v>11109</v>
      </c>
      <c r="C6703" s="526" t="s">
        <v>128</v>
      </c>
      <c r="D6703" s="527" t="n">
        <v>29.02</v>
      </c>
    </row>
    <row r="6704" customFormat="false" ht="15" hidden="false" customHeight="false" outlineLevel="0" collapsed="false">
      <c r="A6704" s="526" t="n">
        <v>92122</v>
      </c>
      <c r="B6704" s="526" t="s">
        <v>11110</v>
      </c>
      <c r="C6704" s="526" t="s">
        <v>128</v>
      </c>
      <c r="D6704" s="527" t="n">
        <v>47.96</v>
      </c>
    </row>
    <row r="6705" customFormat="false" ht="15" hidden="false" customHeight="false" outlineLevel="0" collapsed="false">
      <c r="A6705" s="526" t="n">
        <v>92123</v>
      </c>
      <c r="B6705" s="526" t="s">
        <v>11111</v>
      </c>
      <c r="C6705" s="526" t="s">
        <v>128</v>
      </c>
      <c r="D6705" s="527" t="n">
        <v>53.6</v>
      </c>
    </row>
    <row r="6706" customFormat="false" ht="15" hidden="false" customHeight="false" outlineLevel="0" collapsed="false">
      <c r="A6706" s="526" t="n">
        <v>100195</v>
      </c>
      <c r="B6706" s="526" t="s">
        <v>11112</v>
      </c>
      <c r="C6706" s="526" t="s">
        <v>11113</v>
      </c>
      <c r="D6706" s="527" t="n">
        <v>0.73</v>
      </c>
    </row>
    <row r="6707" customFormat="false" ht="15" hidden="false" customHeight="false" outlineLevel="0" collapsed="false">
      <c r="A6707" s="526" t="n">
        <v>100196</v>
      </c>
      <c r="B6707" s="526" t="s">
        <v>11114</v>
      </c>
      <c r="C6707" s="526" t="s">
        <v>11113</v>
      </c>
      <c r="D6707" s="527" t="n">
        <v>1.22</v>
      </c>
    </row>
    <row r="6708" customFormat="false" ht="15" hidden="false" customHeight="false" outlineLevel="0" collapsed="false">
      <c r="A6708" s="526" t="n">
        <v>100197</v>
      </c>
      <c r="B6708" s="526" t="s">
        <v>11115</v>
      </c>
      <c r="C6708" s="526" t="s">
        <v>11113</v>
      </c>
      <c r="D6708" s="527" t="n">
        <v>1.83</v>
      </c>
    </row>
    <row r="6709" customFormat="false" ht="15" hidden="false" customHeight="false" outlineLevel="0" collapsed="false">
      <c r="A6709" s="526" t="n">
        <v>100198</v>
      </c>
      <c r="B6709" s="526" t="s">
        <v>11116</v>
      </c>
      <c r="C6709" s="526" t="s">
        <v>11113</v>
      </c>
      <c r="D6709" s="527" t="n">
        <v>0.25</v>
      </c>
    </row>
    <row r="6710" customFormat="false" ht="15" hidden="false" customHeight="false" outlineLevel="0" collapsed="false">
      <c r="A6710" s="526" t="n">
        <v>100199</v>
      </c>
      <c r="B6710" s="526" t="s">
        <v>11117</v>
      </c>
      <c r="C6710" s="526" t="s">
        <v>11113</v>
      </c>
      <c r="D6710" s="527" t="n">
        <v>0.3</v>
      </c>
    </row>
    <row r="6711" customFormat="false" ht="15" hidden="false" customHeight="false" outlineLevel="0" collapsed="false">
      <c r="A6711" s="526" t="n">
        <v>100200</v>
      </c>
      <c r="B6711" s="526" t="s">
        <v>11118</v>
      </c>
      <c r="C6711" s="526" t="s">
        <v>11113</v>
      </c>
      <c r="D6711" s="527" t="n">
        <v>0.37</v>
      </c>
    </row>
    <row r="6712" customFormat="false" ht="15" hidden="false" customHeight="false" outlineLevel="0" collapsed="false">
      <c r="A6712" s="526" t="n">
        <v>100201</v>
      </c>
      <c r="B6712" s="526" t="s">
        <v>11119</v>
      </c>
      <c r="C6712" s="526" t="s">
        <v>11113</v>
      </c>
      <c r="D6712" s="527" t="n">
        <v>0.74</v>
      </c>
    </row>
    <row r="6713" customFormat="false" ht="15" hidden="false" customHeight="false" outlineLevel="0" collapsed="false">
      <c r="A6713" s="526" t="n">
        <v>100202</v>
      </c>
      <c r="B6713" s="526" t="s">
        <v>11120</v>
      </c>
      <c r="C6713" s="526" t="s">
        <v>11113</v>
      </c>
      <c r="D6713" s="527" t="n">
        <v>0.87</v>
      </c>
    </row>
    <row r="6714" customFormat="false" ht="15" hidden="false" customHeight="false" outlineLevel="0" collapsed="false">
      <c r="A6714" s="526" t="n">
        <v>100203</v>
      </c>
      <c r="B6714" s="526" t="s">
        <v>11121</v>
      </c>
      <c r="C6714" s="526" t="s">
        <v>11113</v>
      </c>
      <c r="D6714" s="527" t="n">
        <v>1.03</v>
      </c>
    </row>
    <row r="6715" customFormat="false" ht="15" hidden="false" customHeight="false" outlineLevel="0" collapsed="false">
      <c r="A6715" s="526" t="n">
        <v>100204</v>
      </c>
      <c r="B6715" s="526" t="s">
        <v>11122</v>
      </c>
      <c r="C6715" s="526" t="s">
        <v>11113</v>
      </c>
      <c r="D6715" s="527" t="n">
        <v>0.11</v>
      </c>
    </row>
    <row r="6716" customFormat="false" ht="15" hidden="false" customHeight="false" outlineLevel="0" collapsed="false">
      <c r="A6716" s="526" t="n">
        <v>100205</v>
      </c>
      <c r="B6716" s="526" t="s">
        <v>11123</v>
      </c>
      <c r="C6716" s="526" t="s">
        <v>11124</v>
      </c>
      <c r="D6716" s="528" t="n">
        <v>1366.13</v>
      </c>
    </row>
    <row r="6717" customFormat="false" ht="15" hidden="false" customHeight="false" outlineLevel="0" collapsed="false">
      <c r="A6717" s="526" t="n">
        <v>100206</v>
      </c>
      <c r="B6717" s="526" t="s">
        <v>11125</v>
      </c>
      <c r="C6717" s="526" t="s">
        <v>11124</v>
      </c>
      <c r="D6717" s="527" t="n">
        <v>987.48</v>
      </c>
    </row>
    <row r="6718" customFormat="false" ht="15" hidden="false" customHeight="false" outlineLevel="0" collapsed="false">
      <c r="A6718" s="526" t="n">
        <v>100207</v>
      </c>
      <c r="B6718" s="526" t="s">
        <v>11126</v>
      </c>
      <c r="C6718" s="526" t="s">
        <v>11124</v>
      </c>
      <c r="D6718" s="527" t="n">
        <v>456.15</v>
      </c>
    </row>
    <row r="6719" customFormat="false" ht="15" hidden="false" customHeight="false" outlineLevel="0" collapsed="false">
      <c r="A6719" s="526" t="n">
        <v>100208</v>
      </c>
      <c r="B6719" s="526" t="s">
        <v>11127</v>
      </c>
      <c r="C6719" s="526" t="s">
        <v>11128</v>
      </c>
      <c r="D6719" s="527" t="n">
        <v>18.07</v>
      </c>
    </row>
    <row r="6720" customFormat="false" ht="15" hidden="false" customHeight="false" outlineLevel="0" collapsed="false">
      <c r="A6720" s="526" t="n">
        <v>100209</v>
      </c>
      <c r="B6720" s="526" t="s">
        <v>11129</v>
      </c>
      <c r="C6720" s="526" t="s">
        <v>11128</v>
      </c>
      <c r="D6720" s="527" t="n">
        <v>9.03</v>
      </c>
    </row>
    <row r="6721" customFormat="false" ht="15" hidden="false" customHeight="false" outlineLevel="0" collapsed="false">
      <c r="A6721" s="526" t="n">
        <v>100210</v>
      </c>
      <c r="B6721" s="526" t="s">
        <v>11130</v>
      </c>
      <c r="C6721" s="526" t="s">
        <v>11128</v>
      </c>
      <c r="D6721" s="527" t="n">
        <v>16.65</v>
      </c>
    </row>
    <row r="6722" customFormat="false" ht="15" hidden="false" customHeight="false" outlineLevel="0" collapsed="false">
      <c r="A6722" s="526" t="n">
        <v>100211</v>
      </c>
      <c r="B6722" s="526" t="s">
        <v>11131</v>
      </c>
      <c r="C6722" s="526" t="s">
        <v>11128</v>
      </c>
      <c r="D6722" s="527" t="n">
        <v>6.42</v>
      </c>
    </row>
    <row r="6723" customFormat="false" ht="15" hidden="false" customHeight="false" outlineLevel="0" collapsed="false">
      <c r="A6723" s="526" t="n">
        <v>100212</v>
      </c>
      <c r="B6723" s="526" t="s">
        <v>11132</v>
      </c>
      <c r="C6723" s="526" t="s">
        <v>11128</v>
      </c>
      <c r="D6723" s="527" t="n">
        <v>7.09</v>
      </c>
    </row>
    <row r="6724" customFormat="false" ht="15" hidden="false" customHeight="false" outlineLevel="0" collapsed="false">
      <c r="A6724" s="526" t="n">
        <v>100213</v>
      </c>
      <c r="B6724" s="526" t="s">
        <v>11133</v>
      </c>
      <c r="C6724" s="526" t="s">
        <v>11128</v>
      </c>
      <c r="D6724" s="527" t="n">
        <v>2.55</v>
      </c>
    </row>
    <row r="6725" customFormat="false" ht="15" hidden="false" customHeight="false" outlineLevel="0" collapsed="false">
      <c r="A6725" s="526" t="n">
        <v>100214</v>
      </c>
      <c r="B6725" s="526" t="s">
        <v>11134</v>
      </c>
      <c r="C6725" s="526" t="s">
        <v>11128</v>
      </c>
      <c r="D6725" s="527" t="n">
        <v>3.91</v>
      </c>
    </row>
    <row r="6726" customFormat="false" ht="15" hidden="false" customHeight="false" outlineLevel="0" collapsed="false">
      <c r="A6726" s="526" t="n">
        <v>100215</v>
      </c>
      <c r="B6726" s="526" t="s">
        <v>11135</v>
      </c>
      <c r="C6726" s="526" t="s">
        <v>11128</v>
      </c>
      <c r="D6726" s="527" t="n">
        <v>3.35</v>
      </c>
    </row>
    <row r="6727" customFormat="false" ht="15" hidden="false" customHeight="false" outlineLevel="0" collapsed="false">
      <c r="A6727" s="526" t="n">
        <v>100216</v>
      </c>
      <c r="B6727" s="526" t="s">
        <v>11136</v>
      </c>
      <c r="C6727" s="526" t="s">
        <v>11128</v>
      </c>
      <c r="D6727" s="527" t="n">
        <v>0.9</v>
      </c>
    </row>
    <row r="6728" customFormat="false" ht="15" hidden="false" customHeight="false" outlineLevel="0" collapsed="false">
      <c r="A6728" s="526" t="n">
        <v>100217</v>
      </c>
      <c r="B6728" s="526" t="s">
        <v>11137</v>
      </c>
      <c r="C6728" s="526" t="s">
        <v>11128</v>
      </c>
      <c r="D6728" s="527" t="n">
        <v>2.88</v>
      </c>
    </row>
    <row r="6729" customFormat="false" ht="15" hidden="false" customHeight="false" outlineLevel="0" collapsed="false">
      <c r="A6729" s="526" t="n">
        <v>100218</v>
      </c>
      <c r="B6729" s="526" t="s">
        <v>11138</v>
      </c>
      <c r="C6729" s="526" t="s">
        <v>11128</v>
      </c>
      <c r="D6729" s="527" t="n">
        <v>1.97</v>
      </c>
    </row>
    <row r="6730" customFormat="false" ht="15" hidden="false" customHeight="false" outlineLevel="0" collapsed="false">
      <c r="A6730" s="526" t="n">
        <v>100219</v>
      </c>
      <c r="B6730" s="526" t="s">
        <v>11139</v>
      </c>
      <c r="C6730" s="526" t="s">
        <v>11128</v>
      </c>
      <c r="D6730" s="527" t="n">
        <v>0.44</v>
      </c>
    </row>
    <row r="6731" customFormat="false" ht="15" hidden="false" customHeight="false" outlineLevel="0" collapsed="false">
      <c r="A6731" s="526" t="n">
        <v>100220</v>
      </c>
      <c r="B6731" s="526" t="s">
        <v>11140</v>
      </c>
      <c r="C6731" s="526" t="s">
        <v>11141</v>
      </c>
      <c r="D6731" s="527" t="n">
        <v>25.96</v>
      </c>
    </row>
    <row r="6732" customFormat="false" ht="15" hidden="false" customHeight="false" outlineLevel="0" collapsed="false">
      <c r="A6732" s="526" t="n">
        <v>100221</v>
      </c>
      <c r="B6732" s="526" t="s">
        <v>11142</v>
      </c>
      <c r="C6732" s="526" t="s">
        <v>11141</v>
      </c>
      <c r="D6732" s="527" t="n">
        <v>29.43</v>
      </c>
    </row>
    <row r="6733" customFormat="false" ht="15" hidden="false" customHeight="false" outlineLevel="0" collapsed="false">
      <c r="A6733" s="526" t="n">
        <v>100222</v>
      </c>
      <c r="B6733" s="526" t="s">
        <v>11143</v>
      </c>
      <c r="C6733" s="526" t="s">
        <v>11141</v>
      </c>
      <c r="D6733" s="527" t="n">
        <v>11.15</v>
      </c>
    </row>
    <row r="6734" customFormat="false" ht="15" hidden="false" customHeight="false" outlineLevel="0" collapsed="false">
      <c r="A6734" s="526" t="n">
        <v>100223</v>
      </c>
      <c r="B6734" s="526" t="s">
        <v>11144</v>
      </c>
      <c r="C6734" s="526" t="s">
        <v>11141</v>
      </c>
      <c r="D6734" s="527" t="n">
        <v>5.21</v>
      </c>
    </row>
    <row r="6735" customFormat="false" ht="15" hidden="false" customHeight="false" outlineLevel="0" collapsed="false">
      <c r="A6735" s="526" t="n">
        <v>100224</v>
      </c>
      <c r="B6735" s="526" t="s">
        <v>11145</v>
      </c>
      <c r="C6735" s="526" t="s">
        <v>11141</v>
      </c>
      <c r="D6735" s="527" t="n">
        <v>2.88</v>
      </c>
    </row>
    <row r="6736" customFormat="false" ht="15" hidden="false" customHeight="false" outlineLevel="0" collapsed="false">
      <c r="A6736" s="526" t="n">
        <v>100225</v>
      </c>
      <c r="B6736" s="526" t="s">
        <v>11146</v>
      </c>
      <c r="C6736" s="526" t="s">
        <v>11147</v>
      </c>
      <c r="D6736" s="527" t="n">
        <v>2.04</v>
      </c>
    </row>
    <row r="6737" customFormat="false" ht="15" hidden="false" customHeight="false" outlineLevel="0" collapsed="false">
      <c r="A6737" s="526" t="n">
        <v>100226</v>
      </c>
      <c r="B6737" s="526" t="s">
        <v>11148</v>
      </c>
      <c r="C6737" s="526" t="s">
        <v>11147</v>
      </c>
      <c r="D6737" s="527" t="n">
        <v>0.64</v>
      </c>
    </row>
    <row r="6738" customFormat="false" ht="15" hidden="false" customHeight="false" outlineLevel="0" collapsed="false">
      <c r="A6738" s="526" t="n">
        <v>100227</v>
      </c>
      <c r="B6738" s="526" t="s">
        <v>11149</v>
      </c>
      <c r="C6738" s="526" t="s">
        <v>11147</v>
      </c>
      <c r="D6738" s="527" t="n">
        <v>0.94</v>
      </c>
    </row>
    <row r="6739" customFormat="false" ht="15" hidden="false" customHeight="false" outlineLevel="0" collapsed="false">
      <c r="A6739" s="526" t="n">
        <v>100228</v>
      </c>
      <c r="B6739" s="526" t="s">
        <v>11150</v>
      </c>
      <c r="C6739" s="526" t="s">
        <v>11147</v>
      </c>
      <c r="D6739" s="527" t="n">
        <v>0.29</v>
      </c>
    </row>
    <row r="6740" customFormat="false" ht="15" hidden="false" customHeight="false" outlineLevel="0" collapsed="false">
      <c r="A6740" s="526" t="n">
        <v>100229</v>
      </c>
      <c r="B6740" s="526" t="s">
        <v>11151</v>
      </c>
      <c r="C6740" s="526" t="s">
        <v>116</v>
      </c>
      <c r="D6740" s="527" t="n">
        <v>0.01</v>
      </c>
    </row>
    <row r="6741" customFormat="false" ht="15" hidden="false" customHeight="false" outlineLevel="0" collapsed="false">
      <c r="A6741" s="526" t="n">
        <v>100230</v>
      </c>
      <c r="B6741" s="526" t="s">
        <v>11152</v>
      </c>
      <c r="C6741" s="526" t="s">
        <v>116</v>
      </c>
      <c r="D6741" s="527" t="n">
        <v>0.02</v>
      </c>
    </row>
    <row r="6742" customFormat="false" ht="15" hidden="false" customHeight="false" outlineLevel="0" collapsed="false">
      <c r="A6742" s="526" t="n">
        <v>100231</v>
      </c>
      <c r="B6742" s="526" t="s">
        <v>11153</v>
      </c>
      <c r="C6742" s="526" t="s">
        <v>116</v>
      </c>
      <c r="D6742" s="527" t="n">
        <v>0.03</v>
      </c>
    </row>
    <row r="6743" customFormat="false" ht="15" hidden="false" customHeight="false" outlineLevel="0" collapsed="false">
      <c r="A6743" s="526" t="n">
        <v>100232</v>
      </c>
      <c r="B6743" s="526" t="s">
        <v>11154</v>
      </c>
      <c r="C6743" s="526" t="s">
        <v>134</v>
      </c>
      <c r="D6743" s="527" t="n">
        <v>0.34</v>
      </c>
    </row>
    <row r="6744" customFormat="false" ht="15" hidden="false" customHeight="false" outlineLevel="0" collapsed="false">
      <c r="A6744" s="526" t="n">
        <v>100233</v>
      </c>
      <c r="B6744" s="526" t="s">
        <v>11155</v>
      </c>
      <c r="C6744" s="526" t="s">
        <v>134</v>
      </c>
      <c r="D6744" s="527" t="n">
        <v>0.17</v>
      </c>
    </row>
    <row r="6745" customFormat="false" ht="15" hidden="false" customHeight="false" outlineLevel="0" collapsed="false">
      <c r="A6745" s="526" t="n">
        <v>100234</v>
      </c>
      <c r="B6745" s="526" t="s">
        <v>11156</v>
      </c>
      <c r="C6745" s="526" t="s">
        <v>114</v>
      </c>
      <c r="D6745" s="527" t="n">
        <v>0.51</v>
      </c>
    </row>
    <row r="6746" customFormat="false" ht="15" hidden="false" customHeight="false" outlineLevel="0" collapsed="false">
      <c r="A6746" s="526" t="n">
        <v>100235</v>
      </c>
      <c r="B6746" s="526" t="s">
        <v>11157</v>
      </c>
      <c r="C6746" s="526" t="s">
        <v>4575</v>
      </c>
      <c r="D6746" s="527" t="n">
        <v>0.04</v>
      </c>
    </row>
    <row r="6747" customFormat="false" ht="15" hidden="false" customHeight="false" outlineLevel="0" collapsed="false">
      <c r="A6747" s="526" t="n">
        <v>100236</v>
      </c>
      <c r="B6747" s="526" t="s">
        <v>11158</v>
      </c>
      <c r="C6747" s="526" t="s">
        <v>11159</v>
      </c>
      <c r="D6747" s="527" t="n">
        <v>2.59</v>
      </c>
    </row>
    <row r="6748" customFormat="false" ht="15" hidden="false" customHeight="false" outlineLevel="0" collapsed="false">
      <c r="A6748" s="526" t="n">
        <v>100237</v>
      </c>
      <c r="B6748" s="526" t="s">
        <v>11160</v>
      </c>
      <c r="C6748" s="526" t="s">
        <v>11159</v>
      </c>
      <c r="D6748" s="527" t="n">
        <v>3.1</v>
      </c>
    </row>
    <row r="6749" customFormat="false" ht="15" hidden="false" customHeight="false" outlineLevel="0" collapsed="false">
      <c r="A6749" s="526" t="n">
        <v>100238</v>
      </c>
      <c r="B6749" s="526" t="s">
        <v>11161</v>
      </c>
      <c r="C6749" s="526" t="s">
        <v>11159</v>
      </c>
      <c r="D6749" s="527" t="n">
        <v>4.97</v>
      </c>
    </row>
    <row r="6750" customFormat="false" ht="15" hidden="false" customHeight="false" outlineLevel="0" collapsed="false">
      <c r="A6750" s="526" t="n">
        <v>100239</v>
      </c>
      <c r="B6750" s="526" t="s">
        <v>11162</v>
      </c>
      <c r="C6750" s="526" t="s">
        <v>11159</v>
      </c>
      <c r="D6750" s="527" t="n">
        <v>6.21</v>
      </c>
    </row>
    <row r="6751" customFormat="false" ht="15" hidden="false" customHeight="false" outlineLevel="0" collapsed="false">
      <c r="A6751" s="526" t="n">
        <v>100240</v>
      </c>
      <c r="B6751" s="526" t="s">
        <v>11163</v>
      </c>
      <c r="C6751" s="526" t="s">
        <v>11159</v>
      </c>
      <c r="D6751" s="527" t="n">
        <v>3.72</v>
      </c>
    </row>
    <row r="6752" customFormat="false" ht="15" hidden="false" customHeight="false" outlineLevel="0" collapsed="false">
      <c r="A6752" s="526" t="n">
        <v>100241</v>
      </c>
      <c r="B6752" s="526" t="s">
        <v>11164</v>
      </c>
      <c r="C6752" s="526" t="s">
        <v>11159</v>
      </c>
      <c r="D6752" s="527" t="n">
        <v>6.21</v>
      </c>
    </row>
    <row r="6753" customFormat="false" ht="15" hidden="false" customHeight="false" outlineLevel="0" collapsed="false">
      <c r="A6753" s="526" t="n">
        <v>100242</v>
      </c>
      <c r="B6753" s="526" t="s">
        <v>11165</v>
      </c>
      <c r="C6753" s="526" t="s">
        <v>11159</v>
      </c>
      <c r="D6753" s="527" t="n">
        <v>18.35</v>
      </c>
    </row>
    <row r="6754" customFormat="false" ht="15" hidden="false" customHeight="false" outlineLevel="0" collapsed="false">
      <c r="A6754" s="526" t="n">
        <v>100243</v>
      </c>
      <c r="B6754" s="526" t="s">
        <v>11166</v>
      </c>
      <c r="C6754" s="526" t="s">
        <v>11159</v>
      </c>
      <c r="D6754" s="527" t="n">
        <v>2.98</v>
      </c>
    </row>
    <row r="6755" customFormat="false" ht="15" hidden="false" customHeight="false" outlineLevel="0" collapsed="false">
      <c r="A6755" s="526" t="n">
        <v>100244</v>
      </c>
      <c r="B6755" s="526" t="s">
        <v>11167</v>
      </c>
      <c r="C6755" s="526" t="s">
        <v>11159</v>
      </c>
      <c r="D6755" s="527" t="n">
        <v>3.72</v>
      </c>
    </row>
    <row r="6756" customFormat="false" ht="15" hidden="false" customHeight="false" outlineLevel="0" collapsed="false">
      <c r="A6756" s="526" t="n">
        <v>100245</v>
      </c>
      <c r="B6756" s="526" t="s">
        <v>11168</v>
      </c>
      <c r="C6756" s="526" t="s">
        <v>11159</v>
      </c>
      <c r="D6756" s="527" t="n">
        <v>7.45</v>
      </c>
    </row>
    <row r="6757" customFormat="false" ht="15" hidden="false" customHeight="false" outlineLevel="0" collapsed="false">
      <c r="A6757" s="526" t="n">
        <v>100246</v>
      </c>
      <c r="B6757" s="526" t="s">
        <v>11169</v>
      </c>
      <c r="C6757" s="526" t="s">
        <v>11159</v>
      </c>
      <c r="D6757" s="527" t="n">
        <v>2.48</v>
      </c>
    </row>
    <row r="6758" customFormat="false" ht="15" hidden="false" customHeight="false" outlineLevel="0" collapsed="false">
      <c r="A6758" s="526" t="n">
        <v>100247</v>
      </c>
      <c r="B6758" s="526" t="s">
        <v>11170</v>
      </c>
      <c r="C6758" s="526" t="s">
        <v>11159</v>
      </c>
      <c r="D6758" s="527" t="n">
        <v>3.1</v>
      </c>
    </row>
    <row r="6759" customFormat="false" ht="15" hidden="false" customHeight="false" outlineLevel="0" collapsed="false">
      <c r="A6759" s="526" t="n">
        <v>100248</v>
      </c>
      <c r="B6759" s="526" t="s">
        <v>11171</v>
      </c>
      <c r="C6759" s="526" t="s">
        <v>11159</v>
      </c>
      <c r="D6759" s="527" t="n">
        <v>12.23</v>
      </c>
    </row>
    <row r="6760" customFormat="false" ht="15" hidden="false" customHeight="false" outlineLevel="0" collapsed="false">
      <c r="A6760" s="526" t="n">
        <v>100249</v>
      </c>
      <c r="B6760" s="526" t="s">
        <v>11172</v>
      </c>
      <c r="C6760" s="526" t="s">
        <v>11159</v>
      </c>
      <c r="D6760" s="527" t="n">
        <v>2.48</v>
      </c>
    </row>
    <row r="6761" customFormat="false" ht="15" hidden="false" customHeight="false" outlineLevel="0" collapsed="false">
      <c r="A6761" s="526" t="n">
        <v>100250</v>
      </c>
      <c r="B6761" s="526" t="s">
        <v>11173</v>
      </c>
      <c r="C6761" s="526" t="s">
        <v>11159</v>
      </c>
      <c r="D6761" s="527" t="n">
        <v>4.14</v>
      </c>
    </row>
    <row r="6762" customFormat="false" ht="15" hidden="false" customHeight="false" outlineLevel="0" collapsed="false">
      <c r="A6762" s="526" t="n">
        <v>100251</v>
      </c>
      <c r="B6762" s="526" t="s">
        <v>11174</v>
      </c>
      <c r="C6762" s="526" t="s">
        <v>11159</v>
      </c>
      <c r="D6762" s="527" t="n">
        <v>12.23</v>
      </c>
    </row>
    <row r="6763" customFormat="false" ht="15" hidden="false" customHeight="false" outlineLevel="0" collapsed="false">
      <c r="A6763" s="526" t="n">
        <v>100252</v>
      </c>
      <c r="B6763" s="526" t="s">
        <v>11175</v>
      </c>
      <c r="C6763" s="526" t="s">
        <v>11159</v>
      </c>
      <c r="D6763" s="527" t="n">
        <v>18.35</v>
      </c>
    </row>
    <row r="6764" customFormat="false" ht="15" hidden="false" customHeight="false" outlineLevel="0" collapsed="false">
      <c r="A6764" s="526" t="n">
        <v>100253</v>
      </c>
      <c r="B6764" s="526" t="s">
        <v>11176</v>
      </c>
      <c r="C6764" s="526" t="s">
        <v>11159</v>
      </c>
      <c r="D6764" s="527" t="n">
        <v>24.47</v>
      </c>
    </row>
    <row r="6765" customFormat="false" ht="15" hidden="false" customHeight="false" outlineLevel="0" collapsed="false">
      <c r="A6765" s="526" t="n">
        <v>100254</v>
      </c>
      <c r="B6765" s="526" t="s">
        <v>11177</v>
      </c>
      <c r="C6765" s="526" t="s">
        <v>11159</v>
      </c>
      <c r="D6765" s="527" t="n">
        <v>36.7</v>
      </c>
    </row>
    <row r="6766" customFormat="false" ht="15" hidden="false" customHeight="false" outlineLevel="0" collapsed="false">
      <c r="A6766" s="526" t="n">
        <v>100255</v>
      </c>
      <c r="B6766" s="526" t="s">
        <v>11178</v>
      </c>
      <c r="C6766" s="526" t="s">
        <v>11159</v>
      </c>
      <c r="D6766" s="527" t="n">
        <v>12.42</v>
      </c>
    </row>
    <row r="6767" customFormat="false" ht="15" hidden="false" customHeight="false" outlineLevel="0" collapsed="false">
      <c r="A6767" s="526" t="n">
        <v>100256</v>
      </c>
      <c r="B6767" s="526" t="s">
        <v>11179</v>
      </c>
      <c r="C6767" s="526" t="s">
        <v>11159</v>
      </c>
      <c r="D6767" s="527" t="n">
        <v>8.28</v>
      </c>
    </row>
    <row r="6768" customFormat="false" ht="15" hidden="false" customHeight="false" outlineLevel="0" collapsed="false">
      <c r="A6768" s="526" t="n">
        <v>100257</v>
      </c>
      <c r="B6768" s="526" t="s">
        <v>11180</v>
      </c>
      <c r="C6768" s="526" t="s">
        <v>11159</v>
      </c>
      <c r="D6768" s="527" t="n">
        <v>4.97</v>
      </c>
    </row>
    <row r="6769" customFormat="false" ht="15" hidden="false" customHeight="false" outlineLevel="0" collapsed="false">
      <c r="A6769" s="526" t="n">
        <v>100258</v>
      </c>
      <c r="B6769" s="526" t="s">
        <v>11181</v>
      </c>
      <c r="C6769" s="526" t="s">
        <v>11159</v>
      </c>
      <c r="D6769" s="527" t="n">
        <v>12.42</v>
      </c>
    </row>
    <row r="6770" customFormat="false" ht="15" hidden="false" customHeight="false" outlineLevel="0" collapsed="false">
      <c r="A6770" s="526" t="n">
        <v>100259</v>
      </c>
      <c r="B6770" s="526" t="s">
        <v>11182</v>
      </c>
      <c r="C6770" s="526" t="s">
        <v>11159</v>
      </c>
      <c r="D6770" s="527" t="n">
        <v>24.47</v>
      </c>
    </row>
    <row r="6771" customFormat="false" ht="15" hidden="false" customHeight="false" outlineLevel="0" collapsed="false">
      <c r="A6771" s="526" t="n">
        <v>100260</v>
      </c>
      <c r="B6771" s="526" t="s">
        <v>11183</v>
      </c>
      <c r="C6771" s="526" t="s">
        <v>11113</v>
      </c>
      <c r="D6771" s="527" t="n">
        <v>8.06</v>
      </c>
    </row>
    <row r="6772" customFormat="false" ht="15" hidden="false" customHeight="false" outlineLevel="0" collapsed="false">
      <c r="A6772" s="526" t="n">
        <v>100261</v>
      </c>
      <c r="B6772" s="526" t="s">
        <v>11184</v>
      </c>
      <c r="C6772" s="526" t="s">
        <v>11113</v>
      </c>
      <c r="D6772" s="527" t="n">
        <v>5.07</v>
      </c>
    </row>
    <row r="6773" customFormat="false" ht="15" hidden="false" customHeight="false" outlineLevel="0" collapsed="false">
      <c r="A6773" s="526" t="n">
        <v>100262</v>
      </c>
      <c r="B6773" s="526" t="s">
        <v>11185</v>
      </c>
      <c r="C6773" s="526" t="s">
        <v>11113</v>
      </c>
      <c r="D6773" s="527" t="n">
        <v>3.14</v>
      </c>
    </row>
    <row r="6774" customFormat="false" ht="15" hidden="false" customHeight="false" outlineLevel="0" collapsed="false">
      <c r="A6774" s="526" t="n">
        <v>100263</v>
      </c>
      <c r="B6774" s="526" t="s">
        <v>11186</v>
      </c>
      <c r="C6774" s="526" t="s">
        <v>11113</v>
      </c>
      <c r="D6774" s="527" t="n">
        <v>2.01</v>
      </c>
    </row>
    <row r="6775" customFormat="false" ht="15" hidden="false" customHeight="false" outlineLevel="0" collapsed="false">
      <c r="A6775" s="526" t="n">
        <v>100264</v>
      </c>
      <c r="B6775" s="526" t="s">
        <v>11187</v>
      </c>
      <c r="C6775" s="526" t="s">
        <v>11141</v>
      </c>
      <c r="D6775" s="527" t="n">
        <v>36.65</v>
      </c>
    </row>
    <row r="6776" customFormat="false" ht="15" hidden="false" customHeight="false" outlineLevel="0" collapsed="false">
      <c r="A6776" s="526" t="n">
        <v>100265</v>
      </c>
      <c r="B6776" s="526" t="s">
        <v>11188</v>
      </c>
      <c r="C6776" s="526" t="s">
        <v>114</v>
      </c>
      <c r="D6776" s="527" t="n">
        <v>0.77</v>
      </c>
    </row>
    <row r="6777" customFormat="false" ht="15" hidden="false" customHeight="false" outlineLevel="0" collapsed="false">
      <c r="A6777" s="526" t="n">
        <v>100266</v>
      </c>
      <c r="B6777" s="526" t="s">
        <v>11189</v>
      </c>
      <c r="C6777" s="526" t="s">
        <v>11128</v>
      </c>
      <c r="D6777" s="527" t="n">
        <v>77.89</v>
      </c>
    </row>
    <row r="6778" customFormat="false" ht="15" hidden="false" customHeight="false" outlineLevel="0" collapsed="false">
      <c r="A6778" s="526" t="n">
        <v>100267</v>
      </c>
      <c r="B6778" s="526" t="s">
        <v>11190</v>
      </c>
      <c r="C6778" s="526" t="s">
        <v>134</v>
      </c>
      <c r="D6778" s="527" t="n">
        <v>1.54</v>
      </c>
    </row>
    <row r="6779" customFormat="false" ht="15" hidden="false" customHeight="false" outlineLevel="0" collapsed="false">
      <c r="A6779" s="526" t="n">
        <v>100268</v>
      </c>
      <c r="B6779" s="526" t="s">
        <v>11191</v>
      </c>
      <c r="C6779" s="526" t="s">
        <v>11128</v>
      </c>
      <c r="D6779" s="527" t="n">
        <v>77.89</v>
      </c>
    </row>
    <row r="6780" customFormat="false" ht="15" hidden="false" customHeight="false" outlineLevel="0" collapsed="false">
      <c r="A6780" s="526" t="n">
        <v>100269</v>
      </c>
      <c r="B6780" s="526" t="s">
        <v>11192</v>
      </c>
      <c r="C6780" s="526" t="s">
        <v>134</v>
      </c>
      <c r="D6780" s="527" t="n">
        <v>1.54</v>
      </c>
    </row>
    <row r="6781" customFormat="false" ht="15" hidden="false" customHeight="false" outlineLevel="0" collapsed="false">
      <c r="A6781" s="526" t="n">
        <v>100270</v>
      </c>
      <c r="B6781" s="526" t="s">
        <v>11193</v>
      </c>
      <c r="C6781" s="526" t="s">
        <v>11128</v>
      </c>
      <c r="D6781" s="527" t="n">
        <v>58.38</v>
      </c>
    </row>
    <row r="6782" customFormat="false" ht="15" hidden="false" customHeight="false" outlineLevel="0" collapsed="false">
      <c r="A6782" s="526" t="n">
        <v>100271</v>
      </c>
      <c r="B6782" s="526" t="s">
        <v>11194</v>
      </c>
      <c r="C6782" s="526" t="s">
        <v>11141</v>
      </c>
      <c r="D6782" s="527" t="n">
        <v>58.42</v>
      </c>
    </row>
    <row r="6783" customFormat="false" ht="15" hidden="false" customHeight="false" outlineLevel="0" collapsed="false">
      <c r="A6783" s="526" t="n">
        <v>100272</v>
      </c>
      <c r="B6783" s="526" t="s">
        <v>11195</v>
      </c>
      <c r="C6783" s="526" t="s">
        <v>114</v>
      </c>
      <c r="D6783" s="527" t="n">
        <v>1.15</v>
      </c>
    </row>
    <row r="6784" customFormat="false" ht="15" hidden="false" customHeight="false" outlineLevel="0" collapsed="false">
      <c r="A6784" s="526" t="n">
        <v>100273</v>
      </c>
      <c r="B6784" s="526" t="s">
        <v>11196</v>
      </c>
      <c r="C6784" s="526" t="s">
        <v>11113</v>
      </c>
      <c r="D6784" s="527" t="n">
        <v>3.04</v>
      </c>
    </row>
    <row r="6785" customFormat="false" ht="15" hidden="false" customHeight="false" outlineLevel="0" collapsed="false">
      <c r="A6785" s="526" t="n">
        <v>100274</v>
      </c>
      <c r="B6785" s="526" t="s">
        <v>11197</v>
      </c>
      <c r="C6785" s="526" t="s">
        <v>11141</v>
      </c>
      <c r="D6785" s="527" t="n">
        <v>25.97</v>
      </c>
    </row>
    <row r="6786" customFormat="false" ht="15" hidden="false" customHeight="false" outlineLevel="0" collapsed="false">
      <c r="A6786" s="526" t="n">
        <v>100275</v>
      </c>
      <c r="B6786" s="526" t="s">
        <v>11198</v>
      </c>
      <c r="C6786" s="526" t="s">
        <v>11141</v>
      </c>
      <c r="D6786" s="527" t="n">
        <v>16.79</v>
      </c>
    </row>
    <row r="6787" customFormat="false" ht="15" hidden="false" customHeight="false" outlineLevel="0" collapsed="false">
      <c r="A6787" s="526" t="n">
        <v>100276</v>
      </c>
      <c r="B6787" s="526" t="s">
        <v>11199</v>
      </c>
      <c r="C6787" s="526" t="s">
        <v>11141</v>
      </c>
      <c r="D6787" s="527" t="n">
        <v>30.65</v>
      </c>
    </row>
    <row r="6788" customFormat="false" ht="15" hidden="false" customHeight="false" outlineLevel="0" collapsed="false">
      <c r="A6788" s="526" t="n">
        <v>100277</v>
      </c>
      <c r="B6788" s="526" t="s">
        <v>11200</v>
      </c>
      <c r="C6788" s="526" t="s">
        <v>11141</v>
      </c>
      <c r="D6788" s="527" t="n">
        <v>1.84</v>
      </c>
    </row>
    <row r="6789" customFormat="false" ht="15" hidden="false" customHeight="false" outlineLevel="0" collapsed="false">
      <c r="A6789" s="526" t="n">
        <v>100278</v>
      </c>
      <c r="B6789" s="526" t="s">
        <v>11201</v>
      </c>
      <c r="C6789" s="526" t="s">
        <v>11128</v>
      </c>
      <c r="D6789" s="527" t="n">
        <v>37.26</v>
      </c>
    </row>
    <row r="6790" customFormat="false" ht="15" hidden="false" customHeight="false" outlineLevel="0" collapsed="false">
      <c r="A6790" s="526" t="n">
        <v>100279</v>
      </c>
      <c r="B6790" s="526" t="s">
        <v>11202</v>
      </c>
      <c r="C6790" s="526" t="s">
        <v>134</v>
      </c>
      <c r="D6790" s="527" t="n">
        <v>0.72</v>
      </c>
    </row>
    <row r="6791" customFormat="false" ht="15" hidden="false" customHeight="false" outlineLevel="0" collapsed="false">
      <c r="A6791" s="526" t="n">
        <v>100280</v>
      </c>
      <c r="B6791" s="526" t="s">
        <v>11203</v>
      </c>
      <c r="C6791" s="526" t="s">
        <v>11128</v>
      </c>
      <c r="D6791" s="527" t="n">
        <v>17.11</v>
      </c>
    </row>
    <row r="6792" customFormat="false" ht="15" hidden="false" customHeight="false" outlineLevel="0" collapsed="false">
      <c r="A6792" s="526" t="n">
        <v>100281</v>
      </c>
      <c r="B6792" s="526" t="s">
        <v>11204</v>
      </c>
      <c r="C6792" s="526" t="s">
        <v>11128</v>
      </c>
      <c r="D6792" s="527" t="n">
        <v>3.54</v>
      </c>
    </row>
    <row r="6793" customFormat="false" ht="15" hidden="false" customHeight="false" outlineLevel="0" collapsed="false">
      <c r="A6793" s="526" t="n">
        <v>100282</v>
      </c>
      <c r="B6793" s="526" t="s">
        <v>11205</v>
      </c>
      <c r="C6793" s="526" t="s">
        <v>11141</v>
      </c>
      <c r="D6793" s="527" t="n">
        <v>145.93</v>
      </c>
    </row>
    <row r="6794" customFormat="false" ht="15" hidden="false" customHeight="false" outlineLevel="0" collapsed="false">
      <c r="A6794" s="526" t="n">
        <v>100283</v>
      </c>
      <c r="B6794" s="526" t="s">
        <v>11206</v>
      </c>
      <c r="C6794" s="526" t="s">
        <v>11141</v>
      </c>
      <c r="D6794" s="527" t="n">
        <v>23.57</v>
      </c>
    </row>
    <row r="6795" customFormat="false" ht="15" hidden="false" customHeight="false" outlineLevel="0" collapsed="false">
      <c r="A6795" s="526" t="n">
        <v>100284</v>
      </c>
      <c r="B6795" s="526" t="s">
        <v>11207</v>
      </c>
      <c r="C6795" s="526" t="s">
        <v>11141</v>
      </c>
      <c r="D6795" s="527" t="n">
        <v>10.34</v>
      </c>
    </row>
    <row r="6796" customFormat="false" ht="15" hidden="false" customHeight="false" outlineLevel="0" collapsed="false">
      <c r="A6796" s="526" t="n">
        <v>100285</v>
      </c>
      <c r="B6796" s="526" t="s">
        <v>11208</v>
      </c>
      <c r="C6796" s="526" t="s">
        <v>11159</v>
      </c>
      <c r="D6796" s="527" t="n">
        <v>39.21</v>
      </c>
    </row>
    <row r="6797" customFormat="false" ht="15" hidden="false" customHeight="false" outlineLevel="0" collapsed="false">
      <c r="A6797" s="526" t="n">
        <v>100286</v>
      </c>
      <c r="B6797" s="526" t="s">
        <v>11209</v>
      </c>
      <c r="C6797" s="526" t="s">
        <v>11159</v>
      </c>
      <c r="D6797" s="527" t="n">
        <v>12.77</v>
      </c>
    </row>
    <row r="6798" customFormat="false" ht="15" hidden="false" customHeight="false" outlineLevel="0" collapsed="false">
      <c r="A6798" s="526" t="n">
        <v>100287</v>
      </c>
      <c r="B6798" s="526" t="s">
        <v>11210</v>
      </c>
      <c r="C6798" s="526" t="s">
        <v>11159</v>
      </c>
      <c r="D6798" s="527" t="n">
        <v>12.23</v>
      </c>
    </row>
    <row r="6799" customFormat="false" ht="15" hidden="false" customHeight="false" outlineLevel="0" collapsed="false">
      <c r="A6799" s="526" t="n">
        <v>99802</v>
      </c>
      <c r="B6799" s="526" t="s">
        <v>11211</v>
      </c>
      <c r="C6799" s="526" t="s">
        <v>114</v>
      </c>
      <c r="D6799" s="527" t="n">
        <v>0.5</v>
      </c>
    </row>
    <row r="6800" customFormat="false" ht="15" hidden="false" customHeight="false" outlineLevel="0" collapsed="false">
      <c r="A6800" s="526" t="n">
        <v>99803</v>
      </c>
      <c r="B6800" s="526" t="s">
        <v>11212</v>
      </c>
      <c r="C6800" s="526" t="s">
        <v>114</v>
      </c>
      <c r="D6800" s="527" t="n">
        <v>1.94</v>
      </c>
    </row>
    <row r="6801" customFormat="false" ht="15" hidden="false" customHeight="false" outlineLevel="0" collapsed="false">
      <c r="A6801" s="526" t="n">
        <v>99804</v>
      </c>
      <c r="B6801" s="526" t="s">
        <v>11213</v>
      </c>
      <c r="C6801" s="526" t="s">
        <v>114</v>
      </c>
      <c r="D6801" s="527" t="n">
        <v>5.02</v>
      </c>
    </row>
    <row r="6802" customFormat="false" ht="15" hidden="false" customHeight="false" outlineLevel="0" collapsed="false">
      <c r="A6802" s="526" t="n">
        <v>99805</v>
      </c>
      <c r="B6802" s="526" t="s">
        <v>11214</v>
      </c>
      <c r="C6802" s="526" t="s">
        <v>114</v>
      </c>
      <c r="D6802" s="527" t="n">
        <v>10.47</v>
      </c>
    </row>
    <row r="6803" customFormat="false" ht="15" hidden="false" customHeight="false" outlineLevel="0" collapsed="false">
      <c r="A6803" s="526" t="n">
        <v>99806</v>
      </c>
      <c r="B6803" s="526" t="s">
        <v>11215</v>
      </c>
      <c r="C6803" s="526" t="s">
        <v>114</v>
      </c>
      <c r="D6803" s="527" t="n">
        <v>0.8</v>
      </c>
    </row>
    <row r="6804" customFormat="false" ht="15" hidden="false" customHeight="false" outlineLevel="0" collapsed="false">
      <c r="A6804" s="526" t="n">
        <v>99807</v>
      </c>
      <c r="B6804" s="526" t="s">
        <v>11216</v>
      </c>
      <c r="C6804" s="526" t="s">
        <v>114</v>
      </c>
      <c r="D6804" s="527" t="n">
        <v>1.52</v>
      </c>
    </row>
    <row r="6805" customFormat="false" ht="15" hidden="false" customHeight="false" outlineLevel="0" collapsed="false">
      <c r="A6805" s="526" t="n">
        <v>99808</v>
      </c>
      <c r="B6805" s="526" t="s">
        <v>11217</v>
      </c>
      <c r="C6805" s="526" t="s">
        <v>114</v>
      </c>
      <c r="D6805" s="527" t="n">
        <v>3.67</v>
      </c>
    </row>
    <row r="6806" customFormat="false" ht="15" hidden="false" customHeight="false" outlineLevel="0" collapsed="false">
      <c r="A6806" s="526" t="n">
        <v>99809</v>
      </c>
      <c r="B6806" s="526" t="s">
        <v>11218</v>
      </c>
      <c r="C6806" s="526" t="s">
        <v>114</v>
      </c>
      <c r="D6806" s="527" t="n">
        <v>5.52</v>
      </c>
    </row>
    <row r="6807" customFormat="false" ht="15" hidden="false" customHeight="false" outlineLevel="0" collapsed="false">
      <c r="A6807" s="526" t="n">
        <v>99810</v>
      </c>
      <c r="B6807" s="526" t="s">
        <v>11219</v>
      </c>
      <c r="C6807" s="526" t="s">
        <v>114</v>
      </c>
      <c r="D6807" s="527" t="n">
        <v>6.86</v>
      </c>
    </row>
    <row r="6808" customFormat="false" ht="15" hidden="false" customHeight="false" outlineLevel="0" collapsed="false">
      <c r="A6808" s="526" t="n">
        <v>99811</v>
      </c>
      <c r="B6808" s="526" t="s">
        <v>11220</v>
      </c>
      <c r="C6808" s="526" t="s">
        <v>114</v>
      </c>
      <c r="D6808" s="527" t="n">
        <v>3.3</v>
      </c>
    </row>
    <row r="6809" customFormat="false" ht="15" hidden="false" customHeight="false" outlineLevel="0" collapsed="false">
      <c r="A6809" s="526" t="n">
        <v>99812</v>
      </c>
      <c r="B6809" s="526" t="s">
        <v>11221</v>
      </c>
      <c r="C6809" s="526" t="s">
        <v>114</v>
      </c>
      <c r="D6809" s="527" t="n">
        <v>1.06</v>
      </c>
    </row>
    <row r="6810" customFormat="false" ht="15" hidden="false" customHeight="false" outlineLevel="0" collapsed="false">
      <c r="A6810" s="526" t="n">
        <v>99813</v>
      </c>
      <c r="B6810" s="526" t="s">
        <v>11222</v>
      </c>
      <c r="C6810" s="526" t="s">
        <v>114</v>
      </c>
      <c r="D6810" s="527" t="n">
        <v>0.9</v>
      </c>
    </row>
    <row r="6811" customFormat="false" ht="15" hidden="false" customHeight="false" outlineLevel="0" collapsed="false">
      <c r="A6811" s="526" t="n">
        <v>99814</v>
      </c>
      <c r="B6811" s="526" t="s">
        <v>11223</v>
      </c>
      <c r="C6811" s="526" t="s">
        <v>114</v>
      </c>
      <c r="D6811" s="527" t="n">
        <v>1.8</v>
      </c>
    </row>
    <row r="6812" customFormat="false" ht="15" hidden="false" customHeight="false" outlineLevel="0" collapsed="false">
      <c r="A6812" s="526" t="n">
        <v>99815</v>
      </c>
      <c r="B6812" s="526" t="s">
        <v>11224</v>
      </c>
      <c r="C6812" s="526" t="s">
        <v>134</v>
      </c>
      <c r="D6812" s="527" t="n">
        <v>8.03</v>
      </c>
    </row>
    <row r="6813" customFormat="false" ht="15" hidden="false" customHeight="false" outlineLevel="0" collapsed="false">
      <c r="A6813" s="526" t="n">
        <v>99816</v>
      </c>
      <c r="B6813" s="526" t="s">
        <v>11225</v>
      </c>
      <c r="C6813" s="526" t="s">
        <v>134</v>
      </c>
      <c r="D6813" s="527" t="n">
        <v>8.53</v>
      </c>
    </row>
    <row r="6814" customFormat="false" ht="15" hidden="false" customHeight="false" outlineLevel="0" collapsed="false">
      <c r="A6814" s="526" t="n">
        <v>99817</v>
      </c>
      <c r="B6814" s="526" t="s">
        <v>11226</v>
      </c>
      <c r="C6814" s="526" t="s">
        <v>134</v>
      </c>
      <c r="D6814" s="527" t="n">
        <v>5.05</v>
      </c>
    </row>
    <row r="6815" customFormat="false" ht="15" hidden="false" customHeight="false" outlineLevel="0" collapsed="false">
      <c r="A6815" s="526" t="n">
        <v>99818</v>
      </c>
      <c r="B6815" s="526" t="s">
        <v>11227</v>
      </c>
      <c r="C6815" s="526" t="s">
        <v>134</v>
      </c>
      <c r="D6815" s="527" t="n">
        <v>5.05</v>
      </c>
    </row>
    <row r="6816" customFormat="false" ht="15" hidden="false" customHeight="false" outlineLevel="0" collapsed="false">
      <c r="A6816" s="526" t="n">
        <v>99819</v>
      </c>
      <c r="B6816" s="526" t="s">
        <v>11228</v>
      </c>
      <c r="C6816" s="526" t="s">
        <v>114</v>
      </c>
      <c r="D6816" s="527" t="n">
        <v>15.71</v>
      </c>
    </row>
    <row r="6817" customFormat="false" ht="15" hidden="false" customHeight="false" outlineLevel="0" collapsed="false">
      <c r="A6817" s="526" t="n">
        <v>99820</v>
      </c>
      <c r="B6817" s="526" t="s">
        <v>11229</v>
      </c>
      <c r="C6817" s="526" t="s">
        <v>114</v>
      </c>
      <c r="D6817" s="527" t="n">
        <v>1.81</v>
      </c>
    </row>
    <row r="6818" customFormat="false" ht="15" hidden="false" customHeight="false" outlineLevel="0" collapsed="false">
      <c r="A6818" s="526" t="n">
        <v>99821</v>
      </c>
      <c r="B6818" s="526" t="s">
        <v>11230</v>
      </c>
      <c r="C6818" s="526" t="s">
        <v>114</v>
      </c>
      <c r="D6818" s="527" t="n">
        <v>2.81</v>
      </c>
    </row>
    <row r="6819" customFormat="false" ht="15" hidden="false" customHeight="false" outlineLevel="0" collapsed="false">
      <c r="A6819" s="526" t="n">
        <v>99822</v>
      </c>
      <c r="B6819" s="526" t="s">
        <v>11231</v>
      </c>
      <c r="C6819" s="526" t="s">
        <v>114</v>
      </c>
      <c r="D6819" s="527" t="n">
        <v>0.94</v>
      </c>
    </row>
    <row r="6820" customFormat="false" ht="15" hidden="false" customHeight="false" outlineLevel="0" collapsed="false">
      <c r="A6820" s="526" t="n">
        <v>99823</v>
      </c>
      <c r="B6820" s="526" t="s">
        <v>11232</v>
      </c>
      <c r="C6820" s="526" t="s">
        <v>114</v>
      </c>
      <c r="D6820" s="527" t="n">
        <v>2.13</v>
      </c>
    </row>
    <row r="6821" customFormat="false" ht="15" hidden="false" customHeight="false" outlineLevel="0" collapsed="false">
      <c r="A6821" s="526" t="n">
        <v>99824</v>
      </c>
      <c r="B6821" s="526" t="s">
        <v>11233</v>
      </c>
      <c r="C6821" s="526" t="s">
        <v>114</v>
      </c>
      <c r="D6821" s="527" t="n">
        <v>2.34</v>
      </c>
    </row>
    <row r="6822" customFormat="false" ht="15" hidden="false" customHeight="false" outlineLevel="0" collapsed="false">
      <c r="A6822" s="526" t="n">
        <v>99825</v>
      </c>
      <c r="B6822" s="526" t="s">
        <v>11234</v>
      </c>
      <c r="C6822" s="526" t="s">
        <v>114</v>
      </c>
      <c r="D6822" s="527" t="n">
        <v>3.29</v>
      </c>
    </row>
    <row r="6823" customFormat="false" ht="15" hidden="false" customHeight="false" outlineLevel="0" collapsed="false">
      <c r="A6823" s="526" t="n">
        <v>99826</v>
      </c>
      <c r="B6823" s="526" t="s">
        <v>11235</v>
      </c>
      <c r="C6823" s="526" t="s">
        <v>114</v>
      </c>
      <c r="D6823" s="527" t="n">
        <v>1.44</v>
      </c>
    </row>
    <row r="6824" customFormat="false" ht="15" hidden="false" customHeight="false" outlineLevel="0" collapsed="false">
      <c r="A6824" s="526" t="n">
        <v>97010</v>
      </c>
      <c r="B6824" s="526" t="s">
        <v>11236</v>
      </c>
      <c r="C6824" s="526" t="s">
        <v>120</v>
      </c>
      <c r="D6824" s="527" t="n">
        <v>73.14</v>
      </c>
    </row>
    <row r="6825" customFormat="false" ht="15" hidden="false" customHeight="false" outlineLevel="0" collapsed="false">
      <c r="A6825" s="526" t="n">
        <v>97011</v>
      </c>
      <c r="B6825" s="526" t="s">
        <v>11237</v>
      </c>
      <c r="C6825" s="526" t="s">
        <v>120</v>
      </c>
      <c r="D6825" s="527" t="n">
        <v>55.34</v>
      </c>
    </row>
    <row r="6826" customFormat="false" ht="15" hidden="false" customHeight="false" outlineLevel="0" collapsed="false">
      <c r="A6826" s="526" t="n">
        <v>97012</v>
      </c>
      <c r="B6826" s="526" t="s">
        <v>11238</v>
      </c>
      <c r="C6826" s="526" t="s">
        <v>120</v>
      </c>
      <c r="D6826" s="527" t="n">
        <v>46.45</v>
      </c>
    </row>
    <row r="6827" customFormat="false" ht="15" hidden="false" customHeight="false" outlineLevel="0" collapsed="false">
      <c r="A6827" s="526" t="n">
        <v>97013</v>
      </c>
      <c r="B6827" s="526" t="s">
        <v>11239</v>
      </c>
      <c r="C6827" s="526" t="s">
        <v>120</v>
      </c>
      <c r="D6827" s="527" t="n">
        <v>95.9</v>
      </c>
    </row>
    <row r="6828" customFormat="false" ht="15" hidden="false" customHeight="false" outlineLevel="0" collapsed="false">
      <c r="A6828" s="526" t="n">
        <v>97014</v>
      </c>
      <c r="B6828" s="526" t="s">
        <v>11240</v>
      </c>
      <c r="C6828" s="526" t="s">
        <v>120</v>
      </c>
      <c r="D6828" s="527" t="n">
        <v>70.74</v>
      </c>
    </row>
    <row r="6829" customFormat="false" ht="15" hidden="false" customHeight="false" outlineLevel="0" collapsed="false">
      <c r="A6829" s="526" t="n">
        <v>97015</v>
      </c>
      <c r="B6829" s="526" t="s">
        <v>11241</v>
      </c>
      <c r="C6829" s="526" t="s">
        <v>120</v>
      </c>
      <c r="D6829" s="527" t="n">
        <v>58.02</v>
      </c>
    </row>
    <row r="6830" customFormat="false" ht="15" hidden="false" customHeight="false" outlineLevel="0" collapsed="false">
      <c r="A6830" s="526" t="n">
        <v>97016</v>
      </c>
      <c r="B6830" s="526" t="s">
        <v>11242</v>
      </c>
      <c r="C6830" s="526" t="s">
        <v>120</v>
      </c>
      <c r="D6830" s="527" t="n">
        <v>65.62</v>
      </c>
    </row>
    <row r="6831" customFormat="false" ht="15" hidden="false" customHeight="false" outlineLevel="0" collapsed="false">
      <c r="A6831" s="526" t="n">
        <v>97017</v>
      </c>
      <c r="B6831" s="526" t="s">
        <v>11243</v>
      </c>
      <c r="C6831" s="526" t="s">
        <v>120</v>
      </c>
      <c r="D6831" s="527" t="n">
        <v>48.66</v>
      </c>
    </row>
    <row r="6832" customFormat="false" ht="15" hidden="false" customHeight="false" outlineLevel="0" collapsed="false">
      <c r="A6832" s="526" t="n">
        <v>97018</v>
      </c>
      <c r="B6832" s="526" t="s">
        <v>11244</v>
      </c>
      <c r="C6832" s="526" t="s">
        <v>120</v>
      </c>
      <c r="D6832" s="527" t="n">
        <v>39.86</v>
      </c>
    </row>
    <row r="6833" customFormat="false" ht="15" hidden="false" customHeight="false" outlineLevel="0" collapsed="false">
      <c r="A6833" s="526" t="n">
        <v>97031</v>
      </c>
      <c r="B6833" s="526" t="s">
        <v>11245</v>
      </c>
      <c r="C6833" s="526" t="s">
        <v>120</v>
      </c>
      <c r="D6833" s="527" t="n">
        <v>101.27</v>
      </c>
    </row>
    <row r="6834" customFormat="false" ht="15" hidden="false" customHeight="false" outlineLevel="0" collapsed="false">
      <c r="A6834" s="526" t="n">
        <v>97032</v>
      </c>
      <c r="B6834" s="526" t="s">
        <v>11246</v>
      </c>
      <c r="C6834" s="526" t="s">
        <v>120</v>
      </c>
      <c r="D6834" s="527" t="n">
        <v>61.16</v>
      </c>
    </row>
    <row r="6835" customFormat="false" ht="15" hidden="false" customHeight="false" outlineLevel="0" collapsed="false">
      <c r="A6835" s="526" t="n">
        <v>97033</v>
      </c>
      <c r="B6835" s="526" t="s">
        <v>11247</v>
      </c>
      <c r="C6835" s="526" t="s">
        <v>120</v>
      </c>
      <c r="D6835" s="527" t="n">
        <v>128.12</v>
      </c>
    </row>
    <row r="6836" customFormat="false" ht="15" hidden="false" customHeight="false" outlineLevel="0" collapsed="false">
      <c r="A6836" s="526" t="n">
        <v>97034</v>
      </c>
      <c r="B6836" s="526" t="s">
        <v>11248</v>
      </c>
      <c r="C6836" s="526" t="s">
        <v>120</v>
      </c>
      <c r="D6836" s="527" t="n">
        <v>73.49</v>
      </c>
    </row>
    <row r="6837" customFormat="false" ht="15" hidden="false" customHeight="false" outlineLevel="0" collapsed="false">
      <c r="A6837" s="526" t="n">
        <v>97039</v>
      </c>
      <c r="B6837" s="526" t="s">
        <v>11249</v>
      </c>
      <c r="C6837" s="526" t="s">
        <v>114</v>
      </c>
      <c r="D6837" s="527" t="n">
        <v>44.46</v>
      </c>
    </row>
    <row r="6838" customFormat="false" ht="15" hidden="false" customHeight="false" outlineLevel="0" collapsed="false">
      <c r="A6838" s="526" t="n">
        <v>97040</v>
      </c>
      <c r="B6838" s="526" t="s">
        <v>11250</v>
      </c>
      <c r="C6838" s="526" t="s">
        <v>114</v>
      </c>
      <c r="D6838" s="527" t="n">
        <v>16.24</v>
      </c>
    </row>
    <row r="6839" customFormat="false" ht="15" hidden="false" customHeight="false" outlineLevel="0" collapsed="false">
      <c r="A6839" s="526" t="n">
        <v>97041</v>
      </c>
      <c r="B6839" s="526" t="s">
        <v>11251</v>
      </c>
      <c r="C6839" s="526" t="s">
        <v>114</v>
      </c>
      <c r="D6839" s="527" t="n">
        <v>296.63</v>
      </c>
    </row>
    <row r="6840" customFormat="false" ht="15" hidden="false" customHeight="false" outlineLevel="0" collapsed="false">
      <c r="A6840" s="526" t="n">
        <v>97046</v>
      </c>
      <c r="B6840" s="526" t="s">
        <v>11252</v>
      </c>
      <c r="C6840" s="526" t="s">
        <v>114</v>
      </c>
      <c r="D6840" s="527" t="n">
        <v>0.37</v>
      </c>
    </row>
    <row r="6841" customFormat="false" ht="15" hidden="false" customHeight="false" outlineLevel="0" collapsed="false">
      <c r="A6841" s="526" t="n">
        <v>97047</v>
      </c>
      <c r="B6841" s="526" t="s">
        <v>11253</v>
      </c>
      <c r="C6841" s="526" t="s">
        <v>114</v>
      </c>
      <c r="D6841" s="527" t="n">
        <v>0.14</v>
      </c>
    </row>
    <row r="6842" customFormat="false" ht="15" hidden="false" customHeight="false" outlineLevel="0" collapsed="false">
      <c r="A6842" s="526" t="n">
        <v>97048</v>
      </c>
      <c r="B6842" s="526" t="s">
        <v>11254</v>
      </c>
      <c r="C6842" s="526" t="s">
        <v>114</v>
      </c>
      <c r="D6842" s="527" t="n">
        <v>0.1</v>
      </c>
    </row>
    <row r="6843" customFormat="false" ht="15" hidden="false" customHeight="false" outlineLevel="0" collapsed="false">
      <c r="A6843" s="526" t="n">
        <v>97054</v>
      </c>
      <c r="B6843" s="526" t="s">
        <v>11255</v>
      </c>
      <c r="C6843" s="526" t="s">
        <v>134</v>
      </c>
      <c r="D6843" s="527" t="n">
        <v>24.8</v>
      </c>
    </row>
    <row r="6844" customFormat="false" ht="15" hidden="false" customHeight="false" outlineLevel="0" collapsed="false">
      <c r="A6844" s="526" t="n">
        <v>97062</v>
      </c>
      <c r="B6844" s="526" t="s">
        <v>11256</v>
      </c>
      <c r="C6844" s="526" t="s">
        <v>114</v>
      </c>
      <c r="D6844" s="527" t="n">
        <v>6.8</v>
      </c>
    </row>
    <row r="6845" customFormat="false" ht="15" hidden="false" customHeight="false" outlineLevel="0" collapsed="false">
      <c r="A6845" s="526" t="n">
        <v>97063</v>
      </c>
      <c r="B6845" s="526" t="s">
        <v>11257</v>
      </c>
      <c r="C6845" s="526" t="s">
        <v>114</v>
      </c>
      <c r="D6845" s="527" t="n">
        <v>9.61</v>
      </c>
    </row>
    <row r="6846" customFormat="false" ht="15" hidden="false" customHeight="false" outlineLevel="0" collapsed="false">
      <c r="A6846" s="526" t="n">
        <v>97064</v>
      </c>
      <c r="B6846" s="526" t="s">
        <v>11258</v>
      </c>
      <c r="C6846" s="526" t="s">
        <v>120</v>
      </c>
      <c r="D6846" s="527" t="n">
        <v>17.74</v>
      </c>
    </row>
    <row r="6847" customFormat="false" ht="15" hidden="false" customHeight="false" outlineLevel="0" collapsed="false">
      <c r="A6847" s="526" t="n">
        <v>97065</v>
      </c>
      <c r="B6847" s="526" t="s">
        <v>11259</v>
      </c>
      <c r="C6847" s="526" t="s">
        <v>128</v>
      </c>
      <c r="D6847" s="527" t="n">
        <v>6.18</v>
      </c>
    </row>
    <row r="6848" customFormat="false" ht="15" hidden="false" customHeight="false" outlineLevel="0" collapsed="false">
      <c r="A6848" s="526" t="n">
        <v>97066</v>
      </c>
      <c r="B6848" s="526" t="s">
        <v>11260</v>
      </c>
      <c r="C6848" s="526" t="s">
        <v>114</v>
      </c>
      <c r="D6848" s="527" t="n">
        <v>91.87</v>
      </c>
    </row>
    <row r="6849" customFormat="false" ht="15" hidden="false" customHeight="false" outlineLevel="0" collapsed="false">
      <c r="A6849" s="526" t="n">
        <v>97067</v>
      </c>
      <c r="B6849" s="526" t="s">
        <v>11261</v>
      </c>
      <c r="C6849" s="526" t="s">
        <v>120</v>
      </c>
      <c r="D6849" s="527" t="n">
        <v>776.97</v>
      </c>
    </row>
    <row r="6850" customFormat="false" ht="15" hidden="false" customHeight="false" outlineLevel="0" collapsed="false">
      <c r="A6850" s="526" t="n">
        <v>97621</v>
      </c>
      <c r="B6850" s="526" t="s">
        <v>11262</v>
      </c>
      <c r="C6850" s="526" t="s">
        <v>128</v>
      </c>
      <c r="D6850" s="527" t="n">
        <v>109.42</v>
      </c>
    </row>
    <row r="6851" customFormat="false" ht="15" hidden="false" customHeight="false" outlineLevel="0" collapsed="false">
      <c r="A6851" s="526" t="n">
        <v>97622</v>
      </c>
      <c r="B6851" s="526" t="s">
        <v>11263</v>
      </c>
      <c r="C6851" s="526" t="s">
        <v>128</v>
      </c>
      <c r="D6851" s="527" t="n">
        <v>53.33</v>
      </c>
    </row>
    <row r="6852" customFormat="false" ht="15" hidden="false" customHeight="false" outlineLevel="0" collapsed="false">
      <c r="A6852" s="526" t="n">
        <v>97623</v>
      </c>
      <c r="B6852" s="526" t="s">
        <v>11264</v>
      </c>
      <c r="C6852" s="526" t="s">
        <v>128</v>
      </c>
      <c r="D6852" s="527" t="n">
        <v>163.36</v>
      </c>
    </row>
    <row r="6853" customFormat="false" ht="15" hidden="false" customHeight="false" outlineLevel="0" collapsed="false">
      <c r="A6853" s="526" t="n">
        <v>97624</v>
      </c>
      <c r="B6853" s="526" t="s">
        <v>11265</v>
      </c>
      <c r="C6853" s="526" t="s">
        <v>128</v>
      </c>
      <c r="D6853" s="527" t="n">
        <v>100.26</v>
      </c>
    </row>
    <row r="6854" customFormat="false" ht="15" hidden="false" customHeight="false" outlineLevel="0" collapsed="false">
      <c r="A6854" s="526" t="n">
        <v>97625</v>
      </c>
      <c r="B6854" s="526" t="s">
        <v>11266</v>
      </c>
      <c r="C6854" s="526" t="s">
        <v>128</v>
      </c>
      <c r="D6854" s="527" t="n">
        <v>51.85</v>
      </c>
    </row>
    <row r="6855" customFormat="false" ht="15" hidden="false" customHeight="false" outlineLevel="0" collapsed="false">
      <c r="A6855" s="526" t="n">
        <v>97626</v>
      </c>
      <c r="B6855" s="526" t="s">
        <v>11267</v>
      </c>
      <c r="C6855" s="526" t="s">
        <v>128</v>
      </c>
      <c r="D6855" s="527" t="n">
        <v>535.96</v>
      </c>
    </row>
    <row r="6856" customFormat="false" ht="15" hidden="false" customHeight="false" outlineLevel="0" collapsed="false">
      <c r="A6856" s="526" t="n">
        <v>97627</v>
      </c>
      <c r="B6856" s="526" t="s">
        <v>11268</v>
      </c>
      <c r="C6856" s="526" t="s">
        <v>128</v>
      </c>
      <c r="D6856" s="527" t="n">
        <v>167.74</v>
      </c>
    </row>
    <row r="6857" customFormat="false" ht="15" hidden="false" customHeight="false" outlineLevel="0" collapsed="false">
      <c r="A6857" s="526" t="n">
        <v>97628</v>
      </c>
      <c r="B6857" s="526" t="s">
        <v>11269</v>
      </c>
      <c r="C6857" s="526" t="s">
        <v>128</v>
      </c>
      <c r="D6857" s="527" t="n">
        <v>249.61</v>
      </c>
    </row>
    <row r="6858" customFormat="false" ht="15" hidden="false" customHeight="false" outlineLevel="0" collapsed="false">
      <c r="A6858" s="526" t="n">
        <v>97629</v>
      </c>
      <c r="B6858" s="526" t="s">
        <v>11270</v>
      </c>
      <c r="C6858" s="526" t="s">
        <v>128</v>
      </c>
      <c r="D6858" s="527" t="n">
        <v>78.11</v>
      </c>
    </row>
    <row r="6859" customFormat="false" ht="15" hidden="false" customHeight="false" outlineLevel="0" collapsed="false">
      <c r="A6859" s="526" t="n">
        <v>97631</v>
      </c>
      <c r="B6859" s="526" t="s">
        <v>11271</v>
      </c>
      <c r="C6859" s="526" t="s">
        <v>114</v>
      </c>
      <c r="D6859" s="527" t="n">
        <v>10.8</v>
      </c>
    </row>
    <row r="6860" customFormat="false" ht="15" hidden="false" customHeight="false" outlineLevel="0" collapsed="false">
      <c r="A6860" s="526" t="n">
        <v>97632</v>
      </c>
      <c r="B6860" s="526" t="s">
        <v>11272</v>
      </c>
      <c r="C6860" s="526" t="s">
        <v>120</v>
      </c>
      <c r="D6860" s="527" t="n">
        <v>2.46</v>
      </c>
    </row>
    <row r="6861" customFormat="false" ht="15" hidden="false" customHeight="false" outlineLevel="0" collapsed="false">
      <c r="A6861" s="526" t="n">
        <v>97633</v>
      </c>
      <c r="B6861" s="526" t="s">
        <v>11273</v>
      </c>
      <c r="C6861" s="526" t="s">
        <v>114</v>
      </c>
      <c r="D6861" s="527" t="n">
        <v>21.57</v>
      </c>
    </row>
    <row r="6862" customFormat="false" ht="15" hidden="false" customHeight="false" outlineLevel="0" collapsed="false">
      <c r="A6862" s="526" t="n">
        <v>97634</v>
      </c>
      <c r="B6862" s="526" t="s">
        <v>11274</v>
      </c>
      <c r="C6862" s="526" t="s">
        <v>114</v>
      </c>
      <c r="D6862" s="527" t="n">
        <v>6.33</v>
      </c>
    </row>
    <row r="6863" customFormat="false" ht="15" hidden="false" customHeight="false" outlineLevel="0" collapsed="false">
      <c r="A6863" s="526" t="n">
        <v>97635</v>
      </c>
      <c r="B6863" s="526" t="s">
        <v>11275</v>
      </c>
      <c r="C6863" s="526" t="s">
        <v>114</v>
      </c>
      <c r="D6863" s="527" t="n">
        <v>16.09</v>
      </c>
    </row>
    <row r="6864" customFormat="false" ht="15" hidden="false" customHeight="false" outlineLevel="0" collapsed="false">
      <c r="A6864" s="526" t="n">
        <v>97636</v>
      </c>
      <c r="B6864" s="526" t="s">
        <v>11276</v>
      </c>
      <c r="C6864" s="526" t="s">
        <v>114</v>
      </c>
      <c r="D6864" s="527" t="n">
        <v>21.21</v>
      </c>
    </row>
    <row r="6865" customFormat="false" ht="15" hidden="false" customHeight="false" outlineLevel="0" collapsed="false">
      <c r="A6865" s="526" t="n">
        <v>97637</v>
      </c>
      <c r="B6865" s="526" t="s">
        <v>11277</v>
      </c>
      <c r="C6865" s="526" t="s">
        <v>114</v>
      </c>
      <c r="D6865" s="527" t="n">
        <v>2.63</v>
      </c>
    </row>
    <row r="6866" customFormat="false" ht="15" hidden="false" customHeight="false" outlineLevel="0" collapsed="false">
      <c r="A6866" s="526" t="n">
        <v>97638</v>
      </c>
      <c r="B6866" s="526" t="s">
        <v>11278</v>
      </c>
      <c r="C6866" s="526" t="s">
        <v>114</v>
      </c>
      <c r="D6866" s="527" t="n">
        <v>7.64</v>
      </c>
    </row>
    <row r="6867" customFormat="false" ht="15" hidden="false" customHeight="false" outlineLevel="0" collapsed="false">
      <c r="A6867" s="526" t="n">
        <v>97639</v>
      </c>
      <c r="B6867" s="526" t="s">
        <v>11279</v>
      </c>
      <c r="C6867" s="526" t="s">
        <v>114</v>
      </c>
      <c r="D6867" s="527" t="n">
        <v>19.51</v>
      </c>
    </row>
    <row r="6868" customFormat="false" ht="15" hidden="false" customHeight="false" outlineLevel="0" collapsed="false">
      <c r="A6868" s="526" t="n">
        <v>97640</v>
      </c>
      <c r="B6868" s="526" t="s">
        <v>11280</v>
      </c>
      <c r="C6868" s="526" t="s">
        <v>114</v>
      </c>
      <c r="D6868" s="527" t="n">
        <v>1.78</v>
      </c>
    </row>
    <row r="6869" customFormat="false" ht="15" hidden="false" customHeight="false" outlineLevel="0" collapsed="false">
      <c r="A6869" s="526" t="n">
        <v>97641</v>
      </c>
      <c r="B6869" s="526" t="s">
        <v>11281</v>
      </c>
      <c r="C6869" s="526" t="s">
        <v>114</v>
      </c>
      <c r="D6869" s="527" t="n">
        <v>2.78</v>
      </c>
    </row>
    <row r="6870" customFormat="false" ht="15" hidden="false" customHeight="false" outlineLevel="0" collapsed="false">
      <c r="A6870" s="526" t="n">
        <v>97642</v>
      </c>
      <c r="B6870" s="526" t="s">
        <v>11282</v>
      </c>
      <c r="C6870" s="526" t="s">
        <v>114</v>
      </c>
      <c r="D6870" s="527" t="n">
        <v>2.56</v>
      </c>
    </row>
    <row r="6871" customFormat="false" ht="15" hidden="false" customHeight="false" outlineLevel="0" collapsed="false">
      <c r="A6871" s="526" t="n">
        <v>97643</v>
      </c>
      <c r="B6871" s="526" t="s">
        <v>11283</v>
      </c>
      <c r="C6871" s="526" t="s">
        <v>114</v>
      </c>
      <c r="D6871" s="527" t="n">
        <v>23.92</v>
      </c>
    </row>
    <row r="6872" customFormat="false" ht="15" hidden="false" customHeight="false" outlineLevel="0" collapsed="false">
      <c r="A6872" s="526" t="n">
        <v>97644</v>
      </c>
      <c r="B6872" s="526" t="s">
        <v>11284</v>
      </c>
      <c r="C6872" s="526" t="s">
        <v>114</v>
      </c>
      <c r="D6872" s="527" t="n">
        <v>9.04</v>
      </c>
    </row>
    <row r="6873" customFormat="false" ht="15" hidden="false" customHeight="false" outlineLevel="0" collapsed="false">
      <c r="A6873" s="526" t="n">
        <v>97645</v>
      </c>
      <c r="B6873" s="526" t="s">
        <v>11285</v>
      </c>
      <c r="C6873" s="526" t="s">
        <v>114</v>
      </c>
      <c r="D6873" s="527" t="n">
        <v>23.33</v>
      </c>
    </row>
    <row r="6874" customFormat="false" ht="15" hidden="false" customHeight="false" outlineLevel="0" collapsed="false">
      <c r="A6874" s="526" t="n">
        <v>97647</v>
      </c>
      <c r="B6874" s="526" t="s">
        <v>11286</v>
      </c>
      <c r="C6874" s="526" t="s">
        <v>114</v>
      </c>
      <c r="D6874" s="527" t="n">
        <v>3.36</v>
      </c>
    </row>
    <row r="6875" customFormat="false" ht="15" hidden="false" customHeight="false" outlineLevel="0" collapsed="false">
      <c r="A6875" s="526" t="n">
        <v>97648</v>
      </c>
      <c r="B6875" s="526" t="s">
        <v>11287</v>
      </c>
      <c r="C6875" s="526" t="s">
        <v>114</v>
      </c>
      <c r="D6875" s="527" t="n">
        <v>1.93</v>
      </c>
    </row>
    <row r="6876" customFormat="false" ht="15" hidden="false" customHeight="false" outlineLevel="0" collapsed="false">
      <c r="A6876" s="526" t="n">
        <v>97649</v>
      </c>
      <c r="B6876" s="526" t="s">
        <v>11288</v>
      </c>
      <c r="C6876" s="526" t="s">
        <v>114</v>
      </c>
      <c r="D6876" s="527" t="n">
        <v>4.26</v>
      </c>
    </row>
    <row r="6877" customFormat="false" ht="15" hidden="false" customHeight="false" outlineLevel="0" collapsed="false">
      <c r="A6877" s="526" t="n">
        <v>97650</v>
      </c>
      <c r="B6877" s="526" t="s">
        <v>11289</v>
      </c>
      <c r="C6877" s="526" t="s">
        <v>114</v>
      </c>
      <c r="D6877" s="527" t="n">
        <v>7.25</v>
      </c>
    </row>
    <row r="6878" customFormat="false" ht="15" hidden="false" customHeight="false" outlineLevel="0" collapsed="false">
      <c r="A6878" s="526" t="n">
        <v>97651</v>
      </c>
      <c r="B6878" s="526" t="s">
        <v>11290</v>
      </c>
      <c r="C6878" s="526" t="s">
        <v>134</v>
      </c>
      <c r="D6878" s="527" t="n">
        <v>79.03</v>
      </c>
    </row>
    <row r="6879" customFormat="false" ht="15" hidden="false" customHeight="false" outlineLevel="0" collapsed="false">
      <c r="A6879" s="526" t="n">
        <v>97652</v>
      </c>
      <c r="B6879" s="526" t="s">
        <v>11291</v>
      </c>
      <c r="C6879" s="526" t="s">
        <v>134</v>
      </c>
      <c r="D6879" s="527" t="n">
        <v>179.17</v>
      </c>
    </row>
    <row r="6880" customFormat="false" ht="15" hidden="false" customHeight="false" outlineLevel="0" collapsed="false">
      <c r="A6880" s="526" t="n">
        <v>97653</v>
      </c>
      <c r="B6880" s="526" t="s">
        <v>11292</v>
      </c>
      <c r="C6880" s="526" t="s">
        <v>134</v>
      </c>
      <c r="D6880" s="527" t="n">
        <v>133.65</v>
      </c>
    </row>
    <row r="6881" customFormat="false" ht="15" hidden="false" customHeight="false" outlineLevel="0" collapsed="false">
      <c r="A6881" s="526" t="n">
        <v>97654</v>
      </c>
      <c r="B6881" s="526" t="s">
        <v>11293</v>
      </c>
      <c r="C6881" s="526" t="s">
        <v>134</v>
      </c>
      <c r="D6881" s="527" t="n">
        <v>166.42</v>
      </c>
    </row>
    <row r="6882" customFormat="false" ht="15" hidden="false" customHeight="false" outlineLevel="0" collapsed="false">
      <c r="A6882" s="526" t="n">
        <v>97655</v>
      </c>
      <c r="B6882" s="526" t="s">
        <v>11294</v>
      </c>
      <c r="C6882" s="526" t="s">
        <v>114</v>
      </c>
      <c r="D6882" s="527" t="n">
        <v>31.67</v>
      </c>
    </row>
    <row r="6883" customFormat="false" ht="15" hidden="false" customHeight="false" outlineLevel="0" collapsed="false">
      <c r="A6883" s="526" t="n">
        <v>97656</v>
      </c>
      <c r="B6883" s="526" t="s">
        <v>11295</v>
      </c>
      <c r="C6883" s="526" t="s">
        <v>134</v>
      </c>
      <c r="D6883" s="527" t="n">
        <v>292.32</v>
      </c>
    </row>
    <row r="6884" customFormat="false" ht="15" hidden="false" customHeight="false" outlineLevel="0" collapsed="false">
      <c r="A6884" s="526" t="n">
        <v>97657</v>
      </c>
      <c r="B6884" s="526" t="s">
        <v>11296</v>
      </c>
      <c r="C6884" s="526" t="s">
        <v>134</v>
      </c>
      <c r="D6884" s="527" t="n">
        <v>579.4</v>
      </c>
    </row>
    <row r="6885" customFormat="false" ht="15" hidden="false" customHeight="false" outlineLevel="0" collapsed="false">
      <c r="A6885" s="526" t="n">
        <v>97658</v>
      </c>
      <c r="B6885" s="526" t="s">
        <v>11297</v>
      </c>
      <c r="C6885" s="526" t="s">
        <v>134</v>
      </c>
      <c r="D6885" s="527" t="n">
        <v>202</v>
      </c>
    </row>
    <row r="6886" customFormat="false" ht="15" hidden="false" customHeight="false" outlineLevel="0" collapsed="false">
      <c r="A6886" s="526" t="n">
        <v>97659</v>
      </c>
      <c r="B6886" s="526" t="s">
        <v>11298</v>
      </c>
      <c r="C6886" s="526" t="s">
        <v>134</v>
      </c>
      <c r="D6886" s="527" t="n">
        <v>277.9</v>
      </c>
    </row>
    <row r="6887" customFormat="false" ht="15" hidden="false" customHeight="false" outlineLevel="0" collapsed="false">
      <c r="A6887" s="526" t="n">
        <v>97660</v>
      </c>
      <c r="B6887" s="526" t="s">
        <v>11299</v>
      </c>
      <c r="C6887" s="526" t="s">
        <v>134</v>
      </c>
      <c r="D6887" s="527" t="n">
        <v>0.63</v>
      </c>
    </row>
    <row r="6888" customFormat="false" ht="15" hidden="false" customHeight="false" outlineLevel="0" collapsed="false">
      <c r="A6888" s="526" t="n">
        <v>97661</v>
      </c>
      <c r="B6888" s="526" t="s">
        <v>11300</v>
      </c>
      <c r="C6888" s="526" t="s">
        <v>120</v>
      </c>
      <c r="D6888" s="527" t="n">
        <v>0.67</v>
      </c>
    </row>
    <row r="6889" customFormat="false" ht="15" hidden="false" customHeight="false" outlineLevel="0" collapsed="false">
      <c r="A6889" s="526" t="n">
        <v>97662</v>
      </c>
      <c r="B6889" s="526" t="s">
        <v>11301</v>
      </c>
      <c r="C6889" s="526" t="s">
        <v>120</v>
      </c>
      <c r="D6889" s="527" t="n">
        <v>0.48</v>
      </c>
    </row>
    <row r="6890" customFormat="false" ht="15" hidden="false" customHeight="false" outlineLevel="0" collapsed="false">
      <c r="A6890" s="526" t="n">
        <v>97663</v>
      </c>
      <c r="B6890" s="526" t="s">
        <v>11302</v>
      </c>
      <c r="C6890" s="526" t="s">
        <v>134</v>
      </c>
      <c r="D6890" s="527" t="n">
        <v>11.93</v>
      </c>
    </row>
    <row r="6891" customFormat="false" ht="15" hidden="false" customHeight="false" outlineLevel="0" collapsed="false">
      <c r="A6891" s="526" t="n">
        <v>97664</v>
      </c>
      <c r="B6891" s="526" t="s">
        <v>11303</v>
      </c>
      <c r="C6891" s="526" t="s">
        <v>134</v>
      </c>
      <c r="D6891" s="527" t="n">
        <v>1.48</v>
      </c>
    </row>
    <row r="6892" customFormat="false" ht="15" hidden="false" customHeight="false" outlineLevel="0" collapsed="false">
      <c r="A6892" s="526" t="n">
        <v>97665</v>
      </c>
      <c r="B6892" s="526" t="s">
        <v>11304</v>
      </c>
      <c r="C6892" s="526" t="s">
        <v>134</v>
      </c>
      <c r="D6892" s="527" t="n">
        <v>1.71</v>
      </c>
    </row>
    <row r="6893" customFormat="false" ht="15" hidden="false" customHeight="false" outlineLevel="0" collapsed="false">
      <c r="A6893" s="526" t="n">
        <v>97666</v>
      </c>
      <c r="B6893" s="526" t="s">
        <v>11305</v>
      </c>
      <c r="C6893" s="526" t="s">
        <v>134</v>
      </c>
      <c r="D6893" s="527" t="n">
        <v>8.7</v>
      </c>
    </row>
    <row r="6894" customFormat="false" ht="15" hidden="false" customHeight="false" outlineLevel="0" collapsed="false">
      <c r="A6894" s="526" t="n">
        <v>104789</v>
      </c>
      <c r="B6894" s="526" t="s">
        <v>11306</v>
      </c>
      <c r="C6894" s="526" t="s">
        <v>128</v>
      </c>
      <c r="D6894" s="527" t="n">
        <v>187.69</v>
      </c>
    </row>
    <row r="6895" customFormat="false" ht="15" hidden="false" customHeight="false" outlineLevel="0" collapsed="false">
      <c r="A6895" s="526" t="n">
        <v>104790</v>
      </c>
      <c r="B6895" s="526" t="s">
        <v>11307</v>
      </c>
      <c r="C6895" s="526" t="s">
        <v>128</v>
      </c>
      <c r="D6895" s="527" t="n">
        <v>103.98</v>
      </c>
    </row>
    <row r="6896" customFormat="false" ht="15" hidden="false" customHeight="false" outlineLevel="0" collapsed="false">
      <c r="A6896" s="526" t="n">
        <v>104791</v>
      </c>
      <c r="B6896" s="526" t="s">
        <v>11308</v>
      </c>
      <c r="C6896" s="526" t="s">
        <v>114</v>
      </c>
      <c r="D6896" s="527" t="n">
        <v>5.62</v>
      </c>
    </row>
    <row r="6897" customFormat="false" ht="15" hidden="false" customHeight="false" outlineLevel="0" collapsed="false">
      <c r="A6897" s="526" t="n">
        <v>104792</v>
      </c>
      <c r="B6897" s="526" t="s">
        <v>11309</v>
      </c>
      <c r="C6897" s="526" t="s">
        <v>120</v>
      </c>
      <c r="D6897" s="527" t="n">
        <v>0.37</v>
      </c>
    </row>
    <row r="6898" customFormat="false" ht="15" hidden="false" customHeight="false" outlineLevel="0" collapsed="false">
      <c r="A6898" s="526" t="n">
        <v>104793</v>
      </c>
      <c r="B6898" s="526" t="s">
        <v>11310</v>
      </c>
      <c r="C6898" s="526" t="s">
        <v>120</v>
      </c>
      <c r="D6898" s="527" t="n">
        <v>0.51</v>
      </c>
    </row>
    <row r="6899" customFormat="false" ht="15" hidden="false" customHeight="false" outlineLevel="0" collapsed="false">
      <c r="A6899" s="526" t="n">
        <v>104794</v>
      </c>
      <c r="B6899" s="526" t="s">
        <v>11311</v>
      </c>
      <c r="C6899" s="526" t="s">
        <v>120</v>
      </c>
      <c r="D6899" s="527" t="n">
        <v>0.91</v>
      </c>
    </row>
    <row r="6900" customFormat="false" ht="15" hidden="false" customHeight="false" outlineLevel="0" collapsed="false">
      <c r="A6900" s="526" t="n">
        <v>104795</v>
      </c>
      <c r="B6900" s="526" t="s">
        <v>11312</v>
      </c>
      <c r="C6900" s="526" t="s">
        <v>120</v>
      </c>
      <c r="D6900" s="527" t="n">
        <v>1.28</v>
      </c>
    </row>
    <row r="6901" customFormat="false" ht="15" hidden="false" customHeight="false" outlineLevel="0" collapsed="false">
      <c r="A6901" s="526" t="n">
        <v>104796</v>
      </c>
      <c r="B6901" s="526" t="s">
        <v>11313</v>
      </c>
      <c r="C6901" s="526" t="s">
        <v>120</v>
      </c>
      <c r="D6901" s="527" t="n">
        <v>13.39</v>
      </c>
    </row>
    <row r="6902" customFormat="false" ht="15" hidden="false" customHeight="false" outlineLevel="0" collapsed="false">
      <c r="A6902" s="526" t="n">
        <v>104797</v>
      </c>
      <c r="B6902" s="526" t="s">
        <v>11314</v>
      </c>
      <c r="C6902" s="526" t="s">
        <v>120</v>
      </c>
      <c r="D6902" s="527" t="n">
        <v>16.75</v>
      </c>
    </row>
    <row r="6903" customFormat="false" ht="15" hidden="false" customHeight="false" outlineLevel="0" collapsed="false">
      <c r="A6903" s="526" t="n">
        <v>104798</v>
      </c>
      <c r="B6903" s="526" t="s">
        <v>11315</v>
      </c>
      <c r="C6903" s="526" t="s">
        <v>134</v>
      </c>
      <c r="D6903" s="527" t="n">
        <v>12.57</v>
      </c>
    </row>
    <row r="6904" customFormat="false" ht="15" hidden="false" customHeight="false" outlineLevel="0" collapsed="false">
      <c r="A6904" s="526" t="n">
        <v>104799</v>
      </c>
      <c r="B6904" s="526" t="s">
        <v>11316</v>
      </c>
      <c r="C6904" s="526" t="s">
        <v>114</v>
      </c>
      <c r="D6904" s="527" t="n">
        <v>9.87</v>
      </c>
    </row>
    <row r="6905" customFormat="false" ht="15" hidden="false" customHeight="false" outlineLevel="0" collapsed="false">
      <c r="A6905" s="526" t="n">
        <v>104800</v>
      </c>
      <c r="B6905" s="526" t="s">
        <v>11317</v>
      </c>
      <c r="C6905" s="526" t="s">
        <v>120</v>
      </c>
      <c r="D6905" s="527" t="n">
        <v>8.93</v>
      </c>
    </row>
    <row r="6906" customFormat="false" ht="15" hidden="false" customHeight="false" outlineLevel="0" collapsed="false">
      <c r="A6906" s="526" t="n">
        <v>104801</v>
      </c>
      <c r="B6906" s="526" t="s">
        <v>11318</v>
      </c>
      <c r="C6906" s="526" t="s">
        <v>114</v>
      </c>
      <c r="D6906" s="527" t="n">
        <v>13.56</v>
      </c>
    </row>
    <row r="6907" customFormat="false" ht="15" hidden="false" customHeight="false" outlineLevel="0" collapsed="false">
      <c r="A6907" s="526" t="n">
        <v>104802</v>
      </c>
      <c r="B6907" s="526" t="s">
        <v>11319</v>
      </c>
      <c r="C6907" s="526" t="s">
        <v>114</v>
      </c>
      <c r="D6907" s="527" t="n">
        <v>9.03</v>
      </c>
    </row>
    <row r="6908" customFormat="false" ht="15" hidden="false" customHeight="false" outlineLevel="0" collapsed="false">
      <c r="A6908" s="526" t="n">
        <v>104803</v>
      </c>
      <c r="B6908" s="526" t="s">
        <v>11320</v>
      </c>
      <c r="C6908" s="526" t="s">
        <v>120</v>
      </c>
      <c r="D6908" s="527" t="n">
        <v>4.37</v>
      </c>
    </row>
    <row r="6909" customFormat="false" ht="15" hidden="false" customHeight="false" outlineLevel="0" collapsed="false">
      <c r="A6909" s="526" t="n">
        <v>95967</v>
      </c>
      <c r="B6909" s="526" t="s">
        <v>11321</v>
      </c>
      <c r="C6909" s="526" t="s">
        <v>4362</v>
      </c>
      <c r="D6909" s="527" t="n">
        <v>134.56</v>
      </c>
    </row>
    <row r="6910" customFormat="false" ht="15" hidden="false" customHeight="false" outlineLevel="0" collapsed="false">
      <c r="A6910" s="526" t="n">
        <v>99058</v>
      </c>
      <c r="B6910" s="526" t="s">
        <v>11322</v>
      </c>
      <c r="C6910" s="526" t="s">
        <v>134</v>
      </c>
      <c r="D6910" s="527" t="n">
        <v>7.06</v>
      </c>
    </row>
    <row r="6911" customFormat="false" ht="15" hidden="false" customHeight="false" outlineLevel="0" collapsed="false">
      <c r="A6911" s="526" t="n">
        <v>99059</v>
      </c>
      <c r="B6911" s="526" t="s">
        <v>11323</v>
      </c>
      <c r="C6911" s="526" t="s">
        <v>120</v>
      </c>
      <c r="D6911" s="527" t="n">
        <v>59.33</v>
      </c>
    </row>
    <row r="6912" customFormat="false" ht="15" hidden="false" customHeight="false" outlineLevel="0" collapsed="false">
      <c r="A6912" s="526" t="n">
        <v>99060</v>
      </c>
      <c r="B6912" s="526" t="s">
        <v>11324</v>
      </c>
      <c r="C6912" s="526" t="s">
        <v>134</v>
      </c>
      <c r="D6912" s="527" t="n">
        <v>159.74</v>
      </c>
    </row>
    <row r="6913" customFormat="false" ht="15" hidden="false" customHeight="false" outlineLevel="0" collapsed="false">
      <c r="A6913" s="526" t="n">
        <v>99061</v>
      </c>
      <c r="B6913" s="526" t="s">
        <v>11325</v>
      </c>
      <c r="C6913" s="526" t="s">
        <v>134</v>
      </c>
      <c r="D6913" s="527" t="n">
        <v>104.79</v>
      </c>
    </row>
    <row r="6914" customFormat="false" ht="15" hidden="false" customHeight="false" outlineLevel="0" collapsed="false">
      <c r="A6914" s="526" t="n">
        <v>99062</v>
      </c>
      <c r="B6914" s="526" t="s">
        <v>11326</v>
      </c>
      <c r="C6914" s="526" t="s">
        <v>134</v>
      </c>
      <c r="D6914" s="527" t="n">
        <v>2.41</v>
      </c>
    </row>
    <row r="6915" customFormat="false" ht="15" hidden="false" customHeight="false" outlineLevel="0" collapsed="false">
      <c r="A6915" s="526" t="n">
        <v>99063</v>
      </c>
      <c r="B6915" s="526" t="s">
        <v>11327</v>
      </c>
      <c r="C6915" s="526" t="s">
        <v>120</v>
      </c>
      <c r="D6915" s="527" t="n">
        <v>5.23</v>
      </c>
    </row>
    <row r="6916" customFormat="false" ht="15" hidden="false" customHeight="false" outlineLevel="0" collapsed="false">
      <c r="A6916" s="526" t="n">
        <v>99064</v>
      </c>
      <c r="B6916" s="526" t="s">
        <v>11328</v>
      </c>
      <c r="C6916" s="526" t="s">
        <v>120</v>
      </c>
      <c r="D6916" s="527" t="n">
        <v>0.35</v>
      </c>
    </row>
    <row r="6917" customFormat="false" ht="15" hidden="false" customHeight="false" outlineLevel="0" collapsed="false">
      <c r="A6917" s="526" t="n">
        <v>93588</v>
      </c>
      <c r="B6917" s="526" t="s">
        <v>11329</v>
      </c>
      <c r="C6917" s="526" t="s">
        <v>11124</v>
      </c>
      <c r="D6917" s="527" t="n">
        <v>3.13</v>
      </c>
    </row>
    <row r="6918" customFormat="false" ht="15" hidden="false" customHeight="false" outlineLevel="0" collapsed="false">
      <c r="A6918" s="526" t="n">
        <v>93589</v>
      </c>
      <c r="B6918" s="526" t="s">
        <v>11330</v>
      </c>
      <c r="C6918" s="526" t="s">
        <v>11124</v>
      </c>
      <c r="D6918" s="527" t="n">
        <v>2.69</v>
      </c>
    </row>
    <row r="6919" customFormat="false" ht="15" hidden="false" customHeight="false" outlineLevel="0" collapsed="false">
      <c r="A6919" s="526" t="n">
        <v>93590</v>
      </c>
      <c r="B6919" s="526" t="s">
        <v>11331</v>
      </c>
      <c r="C6919" s="526" t="s">
        <v>11124</v>
      </c>
      <c r="D6919" s="527" t="n">
        <v>0.98</v>
      </c>
    </row>
    <row r="6920" customFormat="false" ht="15" hidden="false" customHeight="false" outlineLevel="0" collapsed="false">
      <c r="A6920" s="526" t="n">
        <v>93591</v>
      </c>
      <c r="B6920" s="526" t="s">
        <v>11332</v>
      </c>
      <c r="C6920" s="526" t="s">
        <v>11124</v>
      </c>
      <c r="D6920" s="527" t="n">
        <v>2.7</v>
      </c>
    </row>
    <row r="6921" customFormat="false" ht="15" hidden="false" customHeight="false" outlineLevel="0" collapsed="false">
      <c r="A6921" s="526" t="n">
        <v>93592</v>
      </c>
      <c r="B6921" s="526" t="s">
        <v>11333</v>
      </c>
      <c r="C6921" s="526" t="s">
        <v>11124</v>
      </c>
      <c r="D6921" s="527" t="n">
        <v>2.34</v>
      </c>
    </row>
    <row r="6922" customFormat="false" ht="15" hidden="false" customHeight="false" outlineLevel="0" collapsed="false">
      <c r="A6922" s="526" t="n">
        <v>93593</v>
      </c>
      <c r="B6922" s="526" t="s">
        <v>11334</v>
      </c>
      <c r="C6922" s="526" t="s">
        <v>11124</v>
      </c>
      <c r="D6922" s="527" t="n">
        <v>0.86</v>
      </c>
    </row>
    <row r="6923" customFormat="false" ht="15" hidden="false" customHeight="false" outlineLevel="0" collapsed="false">
      <c r="A6923" s="526" t="n">
        <v>93594</v>
      </c>
      <c r="B6923" s="526" t="s">
        <v>11335</v>
      </c>
      <c r="C6923" s="526" t="s">
        <v>395</v>
      </c>
      <c r="D6923" s="527" t="n">
        <v>2.08</v>
      </c>
    </row>
    <row r="6924" customFormat="false" ht="15" hidden="false" customHeight="false" outlineLevel="0" collapsed="false">
      <c r="A6924" s="526" t="n">
        <v>93595</v>
      </c>
      <c r="B6924" s="526" t="s">
        <v>11336</v>
      </c>
      <c r="C6924" s="526" t="s">
        <v>395</v>
      </c>
      <c r="D6924" s="527" t="n">
        <v>1.81</v>
      </c>
    </row>
    <row r="6925" customFormat="false" ht="15" hidden="false" customHeight="false" outlineLevel="0" collapsed="false">
      <c r="A6925" s="526" t="n">
        <v>93596</v>
      </c>
      <c r="B6925" s="526" t="s">
        <v>11337</v>
      </c>
      <c r="C6925" s="526" t="s">
        <v>395</v>
      </c>
      <c r="D6925" s="527" t="n">
        <v>0.65</v>
      </c>
    </row>
    <row r="6926" customFormat="false" ht="15" hidden="false" customHeight="false" outlineLevel="0" collapsed="false">
      <c r="A6926" s="526" t="n">
        <v>93597</v>
      </c>
      <c r="B6926" s="526" t="s">
        <v>11338</v>
      </c>
      <c r="C6926" s="526" t="s">
        <v>395</v>
      </c>
      <c r="D6926" s="527" t="n">
        <v>1.8</v>
      </c>
    </row>
    <row r="6927" customFormat="false" ht="15" hidden="false" customHeight="false" outlineLevel="0" collapsed="false">
      <c r="A6927" s="526" t="n">
        <v>93598</v>
      </c>
      <c r="B6927" s="526" t="s">
        <v>11339</v>
      </c>
      <c r="C6927" s="526" t="s">
        <v>395</v>
      </c>
      <c r="D6927" s="527" t="n">
        <v>1.55</v>
      </c>
    </row>
    <row r="6928" customFormat="false" ht="15" hidden="false" customHeight="false" outlineLevel="0" collapsed="false">
      <c r="A6928" s="526" t="n">
        <v>93599</v>
      </c>
      <c r="B6928" s="526" t="s">
        <v>11340</v>
      </c>
      <c r="C6928" s="526" t="s">
        <v>395</v>
      </c>
      <c r="D6928" s="527" t="n">
        <v>0.57</v>
      </c>
    </row>
    <row r="6929" customFormat="false" ht="15" hidden="false" customHeight="false" outlineLevel="0" collapsed="false">
      <c r="A6929" s="526" t="n">
        <v>95425</v>
      </c>
      <c r="B6929" s="526" t="s">
        <v>11341</v>
      </c>
      <c r="C6929" s="526" t="s">
        <v>11124</v>
      </c>
      <c r="D6929" s="527" t="n">
        <v>2.3</v>
      </c>
    </row>
    <row r="6930" customFormat="false" ht="15" hidden="false" customHeight="false" outlineLevel="0" collapsed="false">
      <c r="A6930" s="526" t="n">
        <v>95426</v>
      </c>
      <c r="B6930" s="526" t="s">
        <v>11342</v>
      </c>
      <c r="C6930" s="526" t="s">
        <v>11124</v>
      </c>
      <c r="D6930" s="527" t="n">
        <v>1.99</v>
      </c>
    </row>
    <row r="6931" customFormat="false" ht="15" hidden="false" customHeight="false" outlineLevel="0" collapsed="false">
      <c r="A6931" s="526" t="n">
        <v>95427</v>
      </c>
      <c r="B6931" s="526" t="s">
        <v>11343</v>
      </c>
      <c r="C6931" s="526" t="s">
        <v>11124</v>
      </c>
      <c r="D6931" s="527" t="n">
        <v>0.74</v>
      </c>
    </row>
    <row r="6932" customFormat="false" ht="15" hidden="false" customHeight="false" outlineLevel="0" collapsed="false">
      <c r="A6932" s="526" t="n">
        <v>95428</v>
      </c>
      <c r="B6932" s="526" t="s">
        <v>11344</v>
      </c>
      <c r="C6932" s="526" t="s">
        <v>395</v>
      </c>
      <c r="D6932" s="527" t="n">
        <v>1.54</v>
      </c>
    </row>
    <row r="6933" customFormat="false" ht="15" hidden="false" customHeight="false" outlineLevel="0" collapsed="false">
      <c r="A6933" s="526" t="n">
        <v>95429</v>
      </c>
      <c r="B6933" s="526" t="s">
        <v>11345</v>
      </c>
      <c r="C6933" s="526" t="s">
        <v>395</v>
      </c>
      <c r="D6933" s="527" t="n">
        <v>1.34</v>
      </c>
    </row>
    <row r="6934" customFormat="false" ht="15" hidden="false" customHeight="false" outlineLevel="0" collapsed="false">
      <c r="A6934" s="526" t="n">
        <v>95430</v>
      </c>
      <c r="B6934" s="526" t="s">
        <v>11346</v>
      </c>
      <c r="C6934" s="526" t="s">
        <v>395</v>
      </c>
      <c r="D6934" s="527" t="n">
        <v>0.47</v>
      </c>
    </row>
    <row r="6935" customFormat="false" ht="15" hidden="false" customHeight="false" outlineLevel="0" collapsed="false">
      <c r="A6935" s="526" t="n">
        <v>95875</v>
      </c>
      <c r="B6935" s="526" t="s">
        <v>11347</v>
      </c>
      <c r="C6935" s="526" t="s">
        <v>11124</v>
      </c>
      <c r="D6935" s="527" t="n">
        <v>2.47</v>
      </c>
    </row>
    <row r="6936" customFormat="false" ht="15" hidden="false" customHeight="false" outlineLevel="0" collapsed="false">
      <c r="A6936" s="526" t="n">
        <v>95876</v>
      </c>
      <c r="B6936" s="526" t="s">
        <v>11348</v>
      </c>
      <c r="C6936" s="526" t="s">
        <v>11124</v>
      </c>
      <c r="D6936" s="527" t="n">
        <v>2.12</v>
      </c>
    </row>
    <row r="6937" customFormat="false" ht="15" hidden="false" customHeight="false" outlineLevel="0" collapsed="false">
      <c r="A6937" s="526" t="n">
        <v>95877</v>
      </c>
      <c r="B6937" s="526" t="s">
        <v>11349</v>
      </c>
      <c r="C6937" s="526" t="s">
        <v>11124</v>
      </c>
      <c r="D6937" s="527" t="n">
        <v>1.82</v>
      </c>
    </row>
    <row r="6938" customFormat="false" ht="15" hidden="false" customHeight="false" outlineLevel="0" collapsed="false">
      <c r="A6938" s="526" t="n">
        <v>95878</v>
      </c>
      <c r="B6938" s="526" t="s">
        <v>11350</v>
      </c>
      <c r="C6938" s="526" t="s">
        <v>395</v>
      </c>
      <c r="D6938" s="527" t="n">
        <v>1.67</v>
      </c>
    </row>
    <row r="6939" customFormat="false" ht="15" hidden="false" customHeight="false" outlineLevel="0" collapsed="false">
      <c r="A6939" s="526" t="n">
        <v>95879</v>
      </c>
      <c r="B6939" s="526" t="s">
        <v>394</v>
      </c>
      <c r="C6939" s="526" t="s">
        <v>395</v>
      </c>
      <c r="D6939" s="527" t="n">
        <v>1.44</v>
      </c>
    </row>
    <row r="6940" customFormat="false" ht="15" hidden="false" customHeight="false" outlineLevel="0" collapsed="false">
      <c r="A6940" s="526" t="n">
        <v>95880</v>
      </c>
      <c r="B6940" s="526" t="s">
        <v>11351</v>
      </c>
      <c r="C6940" s="526" t="s">
        <v>395</v>
      </c>
      <c r="D6940" s="527" t="n">
        <v>1.22</v>
      </c>
    </row>
    <row r="6941" customFormat="false" ht="15" hidden="false" customHeight="false" outlineLevel="0" collapsed="false">
      <c r="A6941" s="526" t="n">
        <v>97912</v>
      </c>
      <c r="B6941" s="526" t="s">
        <v>11352</v>
      </c>
      <c r="C6941" s="526" t="s">
        <v>11124</v>
      </c>
      <c r="D6941" s="527" t="n">
        <v>3.72</v>
      </c>
    </row>
    <row r="6942" customFormat="false" ht="15" hidden="false" customHeight="false" outlineLevel="0" collapsed="false">
      <c r="A6942" s="526" t="n">
        <v>97913</v>
      </c>
      <c r="B6942" s="526" t="s">
        <v>11353</v>
      </c>
      <c r="C6942" s="526" t="s">
        <v>11124</v>
      </c>
      <c r="D6942" s="527" t="n">
        <v>3.23</v>
      </c>
    </row>
    <row r="6943" customFormat="false" ht="15" hidden="false" customHeight="false" outlineLevel="0" collapsed="false">
      <c r="A6943" s="526" t="n">
        <v>97914</v>
      </c>
      <c r="B6943" s="526" t="s">
        <v>11354</v>
      </c>
      <c r="C6943" s="526" t="s">
        <v>11124</v>
      </c>
      <c r="D6943" s="527" t="n">
        <v>2.96</v>
      </c>
    </row>
    <row r="6944" customFormat="false" ht="15" hidden="false" customHeight="false" outlineLevel="0" collapsed="false">
      <c r="A6944" s="526" t="n">
        <v>97915</v>
      </c>
      <c r="B6944" s="526" t="s">
        <v>11355</v>
      </c>
      <c r="C6944" s="526" t="s">
        <v>11124</v>
      </c>
      <c r="D6944" s="527" t="n">
        <v>1.18</v>
      </c>
    </row>
    <row r="6945" customFormat="false" ht="15" hidden="false" customHeight="false" outlineLevel="0" collapsed="false">
      <c r="A6945" s="526" t="n">
        <v>100937</v>
      </c>
      <c r="B6945" s="526" t="s">
        <v>11356</v>
      </c>
      <c r="C6945" s="526" t="s">
        <v>11124</v>
      </c>
      <c r="D6945" s="527" t="n">
        <v>8.88</v>
      </c>
    </row>
    <row r="6946" customFormat="false" ht="15" hidden="false" customHeight="false" outlineLevel="0" collapsed="false">
      <c r="A6946" s="526" t="n">
        <v>100938</v>
      </c>
      <c r="B6946" s="526" t="s">
        <v>11357</v>
      </c>
      <c r="C6946" s="526" t="s">
        <v>11124</v>
      </c>
      <c r="D6946" s="527" t="n">
        <v>7.47</v>
      </c>
    </row>
    <row r="6947" customFormat="false" ht="15" hidden="false" customHeight="false" outlineLevel="0" collapsed="false">
      <c r="A6947" s="526" t="n">
        <v>100939</v>
      </c>
      <c r="B6947" s="526" t="s">
        <v>11358</v>
      </c>
      <c r="C6947" s="526" t="s">
        <v>11124</v>
      </c>
      <c r="D6947" s="527" t="n">
        <v>6.47</v>
      </c>
    </row>
    <row r="6948" customFormat="false" ht="15" hidden="false" customHeight="false" outlineLevel="0" collapsed="false">
      <c r="A6948" s="526" t="n">
        <v>100940</v>
      </c>
      <c r="B6948" s="526" t="s">
        <v>11359</v>
      </c>
      <c r="C6948" s="526" t="s">
        <v>11124</v>
      </c>
      <c r="D6948" s="527" t="n">
        <v>5.53</v>
      </c>
    </row>
    <row r="6949" customFormat="false" ht="15" hidden="false" customHeight="false" outlineLevel="0" collapsed="false">
      <c r="A6949" s="526" t="n">
        <v>100941</v>
      </c>
      <c r="B6949" s="526" t="s">
        <v>11360</v>
      </c>
      <c r="C6949" s="526" t="s">
        <v>395</v>
      </c>
      <c r="D6949" s="527" t="n">
        <v>5.92</v>
      </c>
    </row>
    <row r="6950" customFormat="false" ht="15" hidden="false" customHeight="false" outlineLevel="0" collapsed="false">
      <c r="A6950" s="526" t="n">
        <v>100942</v>
      </c>
      <c r="B6950" s="526" t="s">
        <v>11361</v>
      </c>
      <c r="C6950" s="526" t="s">
        <v>395</v>
      </c>
      <c r="D6950" s="527" t="n">
        <v>4.98</v>
      </c>
    </row>
    <row r="6951" customFormat="false" ht="15" hidden="false" customHeight="false" outlineLevel="0" collapsed="false">
      <c r="A6951" s="526" t="n">
        <v>100943</v>
      </c>
      <c r="B6951" s="526" t="s">
        <v>11362</v>
      </c>
      <c r="C6951" s="526" t="s">
        <v>395</v>
      </c>
      <c r="D6951" s="527" t="n">
        <v>4.3</v>
      </c>
    </row>
    <row r="6952" customFormat="false" ht="15" hidden="false" customHeight="false" outlineLevel="0" collapsed="false">
      <c r="A6952" s="526" t="n">
        <v>100944</v>
      </c>
      <c r="B6952" s="526" t="s">
        <v>11363</v>
      </c>
      <c r="C6952" s="526" t="s">
        <v>395</v>
      </c>
      <c r="D6952" s="527" t="n">
        <v>3.69</v>
      </c>
    </row>
    <row r="6953" customFormat="false" ht="15" hidden="false" customHeight="false" outlineLevel="0" collapsed="false">
      <c r="A6953" s="526" t="n">
        <v>100945</v>
      </c>
      <c r="B6953" s="526" t="s">
        <v>11364</v>
      </c>
      <c r="C6953" s="526" t="s">
        <v>395</v>
      </c>
      <c r="D6953" s="527" t="n">
        <v>2.81</v>
      </c>
    </row>
    <row r="6954" customFormat="false" ht="15" hidden="false" customHeight="false" outlineLevel="0" collapsed="false">
      <c r="A6954" s="526" t="n">
        <v>100946</v>
      </c>
      <c r="B6954" s="526" t="s">
        <v>11365</v>
      </c>
      <c r="C6954" s="526" t="s">
        <v>395</v>
      </c>
      <c r="D6954" s="527" t="n">
        <v>2.43</v>
      </c>
    </row>
    <row r="6955" customFormat="false" ht="15" hidden="false" customHeight="false" outlineLevel="0" collapsed="false">
      <c r="A6955" s="526" t="n">
        <v>100947</v>
      </c>
      <c r="B6955" s="526" t="s">
        <v>11366</v>
      </c>
      <c r="C6955" s="526" t="s">
        <v>395</v>
      </c>
      <c r="D6955" s="527" t="n">
        <v>2.23</v>
      </c>
    </row>
    <row r="6956" customFormat="false" ht="15" hidden="false" customHeight="false" outlineLevel="0" collapsed="false">
      <c r="A6956" s="526" t="n">
        <v>100948</v>
      </c>
      <c r="B6956" s="526" t="s">
        <v>11367</v>
      </c>
      <c r="C6956" s="526" t="s">
        <v>395</v>
      </c>
      <c r="D6956" s="527" t="n">
        <v>0.88</v>
      </c>
    </row>
    <row r="6957" customFormat="false" ht="15" hidden="false" customHeight="false" outlineLevel="0" collapsed="false">
      <c r="A6957" s="526" t="n">
        <v>100949</v>
      </c>
      <c r="B6957" s="526" t="s">
        <v>11368</v>
      </c>
      <c r="C6957" s="526" t="s">
        <v>395</v>
      </c>
      <c r="D6957" s="527" t="n">
        <v>6.7</v>
      </c>
    </row>
    <row r="6958" customFormat="false" ht="15" hidden="false" customHeight="false" outlineLevel="0" collapsed="false">
      <c r="A6958" s="526" t="n">
        <v>100950</v>
      </c>
      <c r="B6958" s="526" t="s">
        <v>11369</v>
      </c>
      <c r="C6958" s="526" t="s">
        <v>395</v>
      </c>
      <c r="D6958" s="527" t="n">
        <v>3.55</v>
      </c>
    </row>
    <row r="6959" customFormat="false" ht="15" hidden="false" customHeight="false" outlineLevel="0" collapsed="false">
      <c r="A6959" s="526" t="n">
        <v>100951</v>
      </c>
      <c r="B6959" s="526" t="s">
        <v>11370</v>
      </c>
      <c r="C6959" s="526" t="s">
        <v>395</v>
      </c>
      <c r="D6959" s="527" t="n">
        <v>3.06</v>
      </c>
    </row>
    <row r="6960" customFormat="false" ht="15" hidden="false" customHeight="false" outlineLevel="0" collapsed="false">
      <c r="A6960" s="526" t="n">
        <v>100952</v>
      </c>
      <c r="B6960" s="526" t="s">
        <v>11371</v>
      </c>
      <c r="C6960" s="526" t="s">
        <v>395</v>
      </c>
      <c r="D6960" s="527" t="n">
        <v>2.82</v>
      </c>
    </row>
    <row r="6961" customFormat="false" ht="15" hidden="false" customHeight="false" outlineLevel="0" collapsed="false">
      <c r="A6961" s="526" t="n">
        <v>100953</v>
      </c>
      <c r="B6961" s="526" t="s">
        <v>11372</v>
      </c>
      <c r="C6961" s="526" t="s">
        <v>395</v>
      </c>
      <c r="D6961" s="527" t="n">
        <v>1.12</v>
      </c>
    </row>
    <row r="6962" customFormat="false" ht="15" hidden="false" customHeight="false" outlineLevel="0" collapsed="false">
      <c r="A6962" s="526" t="n">
        <v>100954</v>
      </c>
      <c r="B6962" s="526" t="s">
        <v>11373</v>
      </c>
      <c r="C6962" s="526" t="s">
        <v>395</v>
      </c>
      <c r="D6962" s="527" t="n">
        <v>8.46</v>
      </c>
    </row>
    <row r="6963" customFormat="false" ht="15" hidden="false" customHeight="false" outlineLevel="0" collapsed="false">
      <c r="A6963" s="526" t="n">
        <v>100955</v>
      </c>
      <c r="B6963" s="526" t="s">
        <v>11374</v>
      </c>
      <c r="C6963" s="526" t="s">
        <v>11124</v>
      </c>
      <c r="D6963" s="527" t="n">
        <v>4.89</v>
      </c>
    </row>
    <row r="6964" customFormat="false" ht="15" hidden="false" customHeight="false" outlineLevel="0" collapsed="false">
      <c r="A6964" s="526" t="n">
        <v>100956</v>
      </c>
      <c r="B6964" s="526" t="s">
        <v>11375</v>
      </c>
      <c r="C6964" s="526" t="s">
        <v>11124</v>
      </c>
      <c r="D6964" s="527" t="n">
        <v>4.25</v>
      </c>
    </row>
    <row r="6965" customFormat="false" ht="15" hidden="false" customHeight="false" outlineLevel="0" collapsed="false">
      <c r="A6965" s="526" t="n">
        <v>100957</v>
      </c>
      <c r="B6965" s="526" t="s">
        <v>11376</v>
      </c>
      <c r="C6965" s="526" t="s">
        <v>11124</v>
      </c>
      <c r="D6965" s="527" t="n">
        <v>3.89</v>
      </c>
    </row>
    <row r="6966" customFormat="false" ht="15" hidden="false" customHeight="false" outlineLevel="0" collapsed="false">
      <c r="A6966" s="526" t="n">
        <v>100958</v>
      </c>
      <c r="B6966" s="526" t="s">
        <v>11377</v>
      </c>
      <c r="C6966" s="526" t="s">
        <v>11124</v>
      </c>
      <c r="D6966" s="527" t="n">
        <v>1.56</v>
      </c>
    </row>
    <row r="6967" customFormat="false" ht="15" hidden="false" customHeight="false" outlineLevel="0" collapsed="false">
      <c r="A6967" s="526" t="n">
        <v>100959</v>
      </c>
      <c r="B6967" s="526" t="s">
        <v>11378</v>
      </c>
      <c r="C6967" s="526" t="s">
        <v>11124</v>
      </c>
      <c r="D6967" s="527" t="n">
        <v>11.67</v>
      </c>
    </row>
    <row r="6968" customFormat="false" ht="15" hidden="false" customHeight="false" outlineLevel="0" collapsed="false">
      <c r="A6968" s="526" t="n">
        <v>100960</v>
      </c>
      <c r="B6968" s="526" t="s">
        <v>11379</v>
      </c>
      <c r="C6968" s="526" t="s">
        <v>11124</v>
      </c>
      <c r="D6968" s="527" t="n">
        <v>3.65</v>
      </c>
    </row>
    <row r="6969" customFormat="false" ht="15" hidden="false" customHeight="false" outlineLevel="0" collapsed="false">
      <c r="A6969" s="526" t="n">
        <v>100961</v>
      </c>
      <c r="B6969" s="526" t="s">
        <v>11380</v>
      </c>
      <c r="C6969" s="526" t="s">
        <v>11124</v>
      </c>
      <c r="D6969" s="527" t="n">
        <v>3.16</v>
      </c>
    </row>
    <row r="6970" customFormat="false" ht="15" hidden="false" customHeight="false" outlineLevel="0" collapsed="false">
      <c r="A6970" s="526" t="n">
        <v>100962</v>
      </c>
      <c r="B6970" s="526" t="s">
        <v>11381</v>
      </c>
      <c r="C6970" s="526" t="s">
        <v>11124</v>
      </c>
      <c r="D6970" s="527" t="n">
        <v>2.88</v>
      </c>
    </row>
    <row r="6971" customFormat="false" ht="15" hidden="false" customHeight="false" outlineLevel="0" collapsed="false">
      <c r="A6971" s="526" t="n">
        <v>100963</v>
      </c>
      <c r="B6971" s="526" t="s">
        <v>11382</v>
      </c>
      <c r="C6971" s="526" t="s">
        <v>11124</v>
      </c>
      <c r="D6971" s="527" t="n">
        <v>1.14</v>
      </c>
    </row>
    <row r="6972" customFormat="false" ht="15" hidden="false" customHeight="false" outlineLevel="0" collapsed="false">
      <c r="A6972" s="526" t="n">
        <v>100964</v>
      </c>
      <c r="B6972" s="526" t="s">
        <v>11383</v>
      </c>
      <c r="C6972" s="526" t="s">
        <v>11124</v>
      </c>
      <c r="D6972" s="527" t="n">
        <v>8.77</v>
      </c>
    </row>
    <row r="6973" customFormat="false" ht="15" hidden="false" customHeight="false" outlineLevel="0" collapsed="false">
      <c r="A6973" s="526" t="n">
        <v>100973</v>
      </c>
      <c r="B6973" s="526" t="s">
        <v>11384</v>
      </c>
      <c r="C6973" s="526" t="s">
        <v>128</v>
      </c>
      <c r="D6973" s="527" t="n">
        <v>8.7</v>
      </c>
    </row>
    <row r="6974" customFormat="false" ht="15" hidden="false" customHeight="false" outlineLevel="0" collapsed="false">
      <c r="A6974" s="526" t="n">
        <v>100974</v>
      </c>
      <c r="B6974" s="526" t="s">
        <v>260</v>
      </c>
      <c r="C6974" s="526" t="s">
        <v>128</v>
      </c>
      <c r="D6974" s="527" t="n">
        <v>8.45</v>
      </c>
    </row>
    <row r="6975" customFormat="false" ht="15" hidden="false" customHeight="false" outlineLevel="0" collapsed="false">
      <c r="A6975" s="526" t="n">
        <v>100975</v>
      </c>
      <c r="B6975" s="526" t="s">
        <v>2114</v>
      </c>
      <c r="C6975" s="526" t="s">
        <v>128</v>
      </c>
      <c r="D6975" s="527" t="n">
        <v>8.45</v>
      </c>
    </row>
    <row r="6976" customFormat="false" ht="15" hidden="false" customHeight="false" outlineLevel="0" collapsed="false">
      <c r="A6976" s="526" t="n">
        <v>100965</v>
      </c>
      <c r="B6976" s="526" t="s">
        <v>11385</v>
      </c>
      <c r="C6976" s="526" t="s">
        <v>395</v>
      </c>
      <c r="D6976" s="527" t="n">
        <v>1.77</v>
      </c>
    </row>
    <row r="6977" customFormat="false" ht="15" hidden="false" customHeight="false" outlineLevel="0" collapsed="false">
      <c r="A6977" s="526" t="n">
        <v>100966</v>
      </c>
      <c r="B6977" s="526" t="s">
        <v>11386</v>
      </c>
      <c r="C6977" s="526" t="s">
        <v>395</v>
      </c>
      <c r="D6977" s="527" t="n">
        <v>1.52</v>
      </c>
    </row>
    <row r="6978" customFormat="false" ht="15" hidden="false" customHeight="false" outlineLevel="0" collapsed="false">
      <c r="A6978" s="526" t="n">
        <v>100969</v>
      </c>
      <c r="B6978" s="526" t="s">
        <v>11387</v>
      </c>
      <c r="C6978" s="526" t="s">
        <v>395</v>
      </c>
      <c r="D6978" s="527" t="n">
        <v>2.32</v>
      </c>
    </row>
    <row r="6979" customFormat="false" ht="15" hidden="false" customHeight="false" outlineLevel="0" collapsed="false">
      <c r="A6979" s="526" t="n">
        <v>100970</v>
      </c>
      <c r="B6979" s="526" t="s">
        <v>11388</v>
      </c>
      <c r="C6979" s="526" t="s">
        <v>395</v>
      </c>
      <c r="D6979" s="527" t="n">
        <v>1.96</v>
      </c>
    </row>
    <row r="6980" customFormat="false" ht="15" hidden="false" customHeight="false" outlineLevel="0" collapsed="false">
      <c r="A6980" s="526" t="n">
        <v>102330</v>
      </c>
      <c r="B6980" s="526" t="s">
        <v>11389</v>
      </c>
      <c r="C6980" s="526" t="s">
        <v>395</v>
      </c>
      <c r="D6980" s="527" t="n">
        <v>1.42</v>
      </c>
    </row>
    <row r="6981" customFormat="false" ht="15" hidden="false" customHeight="false" outlineLevel="0" collapsed="false">
      <c r="A6981" s="526" t="n">
        <v>102331</v>
      </c>
      <c r="B6981" s="526" t="s">
        <v>11390</v>
      </c>
      <c r="C6981" s="526" t="s">
        <v>395</v>
      </c>
      <c r="D6981" s="527" t="n">
        <v>0.55</v>
      </c>
    </row>
    <row r="6982" customFormat="false" ht="15" hidden="false" customHeight="false" outlineLevel="0" collapsed="false">
      <c r="A6982" s="526" t="n">
        <v>102332</v>
      </c>
      <c r="B6982" s="526" t="s">
        <v>11391</v>
      </c>
      <c r="C6982" s="526" t="s">
        <v>395</v>
      </c>
      <c r="D6982" s="527" t="n">
        <v>1.83</v>
      </c>
    </row>
    <row r="6983" customFormat="false" ht="15" hidden="false" customHeight="false" outlineLevel="0" collapsed="false">
      <c r="A6983" s="526" t="n">
        <v>102333</v>
      </c>
      <c r="B6983" s="526" t="s">
        <v>11392</v>
      </c>
      <c r="C6983" s="526" t="s">
        <v>395</v>
      </c>
      <c r="D6983" s="527" t="n">
        <v>0.73</v>
      </c>
    </row>
    <row r="6984" customFormat="false" ht="15" hidden="false" customHeight="false" outlineLevel="0" collapsed="false">
      <c r="A6984" s="526" t="n">
        <v>101019</v>
      </c>
      <c r="B6984" s="526" t="s">
        <v>11393</v>
      </c>
      <c r="C6984" s="526" t="s">
        <v>11394</v>
      </c>
      <c r="D6984" s="527" t="n">
        <v>561.38</v>
      </c>
    </row>
    <row r="6985" customFormat="false" ht="15" hidden="false" customHeight="false" outlineLevel="0" collapsed="false">
      <c r="A6985" s="526" t="n">
        <v>101479</v>
      </c>
      <c r="B6985" s="526" t="s">
        <v>11395</v>
      </c>
      <c r="C6985" s="526" t="s">
        <v>11394</v>
      </c>
      <c r="D6985" s="527" t="n">
        <v>163.56</v>
      </c>
    </row>
    <row r="6986" customFormat="false" ht="15" hidden="false" customHeight="false" outlineLevel="0" collapsed="false">
      <c r="A6986" s="526" t="n">
        <v>102568</v>
      </c>
      <c r="B6986" s="526" t="s">
        <v>11396</v>
      </c>
      <c r="C6986" s="526" t="s">
        <v>11394</v>
      </c>
      <c r="D6986" s="527" t="n">
        <v>278.62</v>
      </c>
    </row>
    <row r="6987" customFormat="false" ht="15" hidden="false" customHeight="false" outlineLevel="0" collapsed="false">
      <c r="A6987" s="526" t="n">
        <v>100976</v>
      </c>
      <c r="B6987" s="526" t="s">
        <v>11397</v>
      </c>
      <c r="C6987" s="526" t="s">
        <v>128</v>
      </c>
      <c r="D6987" s="527" t="n">
        <v>8.28</v>
      </c>
    </row>
    <row r="6988" customFormat="false" ht="15" hidden="false" customHeight="false" outlineLevel="0" collapsed="false">
      <c r="A6988" s="526" t="n">
        <v>100977</v>
      </c>
      <c r="B6988" s="526" t="s">
        <v>11398</v>
      </c>
      <c r="C6988" s="526" t="s">
        <v>128</v>
      </c>
      <c r="D6988" s="527" t="n">
        <v>7.55</v>
      </c>
    </row>
    <row r="6989" customFormat="false" ht="15" hidden="false" customHeight="false" outlineLevel="0" collapsed="false">
      <c r="A6989" s="526" t="n">
        <v>100978</v>
      </c>
      <c r="B6989" s="526" t="s">
        <v>11399</v>
      </c>
      <c r="C6989" s="526" t="s">
        <v>128</v>
      </c>
      <c r="D6989" s="527" t="n">
        <v>6.86</v>
      </c>
    </row>
    <row r="6990" customFormat="false" ht="15" hidden="false" customHeight="false" outlineLevel="0" collapsed="false">
      <c r="A6990" s="526" t="n">
        <v>100979</v>
      </c>
      <c r="B6990" s="526" t="s">
        <v>11400</v>
      </c>
      <c r="C6990" s="526" t="s">
        <v>128</v>
      </c>
      <c r="D6990" s="527" t="n">
        <v>6.53</v>
      </c>
    </row>
    <row r="6991" customFormat="false" ht="15" hidden="false" customHeight="false" outlineLevel="0" collapsed="false">
      <c r="A6991" s="526" t="n">
        <v>100980</v>
      </c>
      <c r="B6991" s="526" t="s">
        <v>11401</v>
      </c>
      <c r="C6991" s="526" t="s">
        <v>128</v>
      </c>
      <c r="D6991" s="527" t="n">
        <v>6.18</v>
      </c>
    </row>
    <row r="6992" customFormat="false" ht="15" hidden="false" customHeight="false" outlineLevel="0" collapsed="false">
      <c r="A6992" s="526" t="n">
        <v>100981</v>
      </c>
      <c r="B6992" s="526" t="s">
        <v>11402</v>
      </c>
      <c r="C6992" s="526" t="s">
        <v>128</v>
      </c>
      <c r="D6992" s="527" t="n">
        <v>9.18</v>
      </c>
    </row>
    <row r="6993" customFormat="false" ht="15" hidden="false" customHeight="false" outlineLevel="0" collapsed="false">
      <c r="A6993" s="526" t="n">
        <v>100982</v>
      </c>
      <c r="B6993" s="526" t="s">
        <v>11403</v>
      </c>
      <c r="C6993" s="526" t="s">
        <v>128</v>
      </c>
      <c r="D6993" s="527" t="n">
        <v>8.86</v>
      </c>
    </row>
    <row r="6994" customFormat="false" ht="15" hidden="false" customHeight="false" outlineLevel="0" collapsed="false">
      <c r="A6994" s="526" t="n">
        <v>100983</v>
      </c>
      <c r="B6994" s="526" t="s">
        <v>11404</v>
      </c>
      <c r="C6994" s="526" t="s">
        <v>128</v>
      </c>
      <c r="D6994" s="527" t="n">
        <v>8.82</v>
      </c>
    </row>
    <row r="6995" customFormat="false" ht="15" hidden="false" customHeight="false" outlineLevel="0" collapsed="false">
      <c r="A6995" s="526" t="n">
        <v>100984</v>
      </c>
      <c r="B6995" s="526" t="s">
        <v>11405</v>
      </c>
      <c r="C6995" s="526" t="s">
        <v>128</v>
      </c>
      <c r="D6995" s="527" t="n">
        <v>8.64</v>
      </c>
    </row>
    <row r="6996" customFormat="false" ht="15" hidden="false" customHeight="false" outlineLevel="0" collapsed="false">
      <c r="A6996" s="526" t="n">
        <v>100985</v>
      </c>
      <c r="B6996" s="526" t="s">
        <v>11406</v>
      </c>
      <c r="C6996" s="526" t="s">
        <v>128</v>
      </c>
      <c r="D6996" s="527" t="n">
        <v>7.47</v>
      </c>
    </row>
    <row r="6997" customFormat="false" ht="15" hidden="false" customHeight="false" outlineLevel="0" collapsed="false">
      <c r="A6997" s="526" t="n">
        <v>100986</v>
      </c>
      <c r="B6997" s="526" t="s">
        <v>11407</v>
      </c>
      <c r="C6997" s="526" t="s">
        <v>128</v>
      </c>
      <c r="D6997" s="527" t="n">
        <v>9.04</v>
      </c>
    </row>
    <row r="6998" customFormat="false" ht="15" hidden="false" customHeight="false" outlineLevel="0" collapsed="false">
      <c r="A6998" s="526" t="n">
        <v>100987</v>
      </c>
      <c r="B6998" s="526" t="s">
        <v>11408</v>
      </c>
      <c r="C6998" s="526" t="s">
        <v>128</v>
      </c>
      <c r="D6998" s="527" t="n">
        <v>10.26</v>
      </c>
    </row>
    <row r="6999" customFormat="false" ht="15" hidden="false" customHeight="false" outlineLevel="0" collapsed="false">
      <c r="A6999" s="526" t="n">
        <v>100988</v>
      </c>
      <c r="B6999" s="526" t="s">
        <v>11409</v>
      </c>
      <c r="C6999" s="526" t="s">
        <v>128</v>
      </c>
      <c r="D6999" s="527" t="n">
        <v>10.87</v>
      </c>
    </row>
    <row r="7000" customFormat="false" ht="15" hidden="false" customHeight="false" outlineLevel="0" collapsed="false">
      <c r="A7000" s="526" t="n">
        <v>100989</v>
      </c>
      <c r="B7000" s="526" t="s">
        <v>11410</v>
      </c>
      <c r="C7000" s="526" t="s">
        <v>11394</v>
      </c>
      <c r="D7000" s="527" t="n">
        <v>5.8</v>
      </c>
    </row>
    <row r="7001" customFormat="false" ht="15" hidden="false" customHeight="false" outlineLevel="0" collapsed="false">
      <c r="A7001" s="526" t="n">
        <v>100990</v>
      </c>
      <c r="B7001" s="526" t="s">
        <v>11411</v>
      </c>
      <c r="C7001" s="526" t="s">
        <v>11394</v>
      </c>
      <c r="D7001" s="527" t="n">
        <v>5.65</v>
      </c>
    </row>
    <row r="7002" customFormat="false" ht="15" hidden="false" customHeight="false" outlineLevel="0" collapsed="false">
      <c r="A7002" s="526" t="n">
        <v>100991</v>
      </c>
      <c r="B7002" s="526" t="s">
        <v>11412</v>
      </c>
      <c r="C7002" s="526" t="s">
        <v>11394</v>
      </c>
      <c r="D7002" s="527" t="n">
        <v>5.66</v>
      </c>
    </row>
    <row r="7003" customFormat="false" ht="15" hidden="false" customHeight="false" outlineLevel="0" collapsed="false">
      <c r="A7003" s="526" t="n">
        <v>100992</v>
      </c>
      <c r="B7003" s="526" t="s">
        <v>11413</v>
      </c>
      <c r="C7003" s="526" t="s">
        <v>11394</v>
      </c>
      <c r="D7003" s="527" t="n">
        <v>5.52</v>
      </c>
    </row>
    <row r="7004" customFormat="false" ht="15" hidden="false" customHeight="false" outlineLevel="0" collapsed="false">
      <c r="A7004" s="526" t="n">
        <v>100993</v>
      </c>
      <c r="B7004" s="526" t="s">
        <v>11414</v>
      </c>
      <c r="C7004" s="526" t="s">
        <v>11394</v>
      </c>
      <c r="D7004" s="527" t="n">
        <v>5.02</v>
      </c>
    </row>
    <row r="7005" customFormat="false" ht="15" hidden="false" customHeight="false" outlineLevel="0" collapsed="false">
      <c r="A7005" s="526" t="n">
        <v>100994</v>
      </c>
      <c r="B7005" s="526" t="s">
        <v>11415</v>
      </c>
      <c r="C7005" s="526" t="s">
        <v>11394</v>
      </c>
      <c r="D7005" s="527" t="n">
        <v>4.55</v>
      </c>
    </row>
    <row r="7006" customFormat="false" ht="15" hidden="false" customHeight="false" outlineLevel="0" collapsed="false">
      <c r="A7006" s="526" t="n">
        <v>100995</v>
      </c>
      <c r="B7006" s="526" t="s">
        <v>11416</v>
      </c>
      <c r="C7006" s="526" t="s">
        <v>11394</v>
      </c>
      <c r="D7006" s="527" t="n">
        <v>4.36</v>
      </c>
    </row>
    <row r="7007" customFormat="false" ht="15" hidden="false" customHeight="false" outlineLevel="0" collapsed="false">
      <c r="A7007" s="526" t="n">
        <v>100996</v>
      </c>
      <c r="B7007" s="526" t="s">
        <v>11417</v>
      </c>
      <c r="C7007" s="526" t="s">
        <v>11394</v>
      </c>
      <c r="D7007" s="527" t="n">
        <v>4.11</v>
      </c>
    </row>
    <row r="7008" customFormat="false" ht="15" hidden="false" customHeight="false" outlineLevel="0" collapsed="false">
      <c r="A7008" s="526" t="n">
        <v>100997</v>
      </c>
      <c r="B7008" s="526" t="s">
        <v>11418</v>
      </c>
      <c r="C7008" s="526" t="s">
        <v>11394</v>
      </c>
      <c r="D7008" s="527" t="n">
        <v>6.13</v>
      </c>
    </row>
    <row r="7009" customFormat="false" ht="15" hidden="false" customHeight="false" outlineLevel="0" collapsed="false">
      <c r="A7009" s="526" t="n">
        <v>100998</v>
      </c>
      <c r="B7009" s="526" t="s">
        <v>11419</v>
      </c>
      <c r="C7009" s="526" t="s">
        <v>11394</v>
      </c>
      <c r="D7009" s="527" t="n">
        <v>5.91</v>
      </c>
    </row>
    <row r="7010" customFormat="false" ht="15" hidden="false" customHeight="false" outlineLevel="0" collapsed="false">
      <c r="A7010" s="526" t="n">
        <v>100999</v>
      </c>
      <c r="B7010" s="526" t="s">
        <v>11420</v>
      </c>
      <c r="C7010" s="526" t="s">
        <v>11394</v>
      </c>
      <c r="D7010" s="527" t="n">
        <v>5.9</v>
      </c>
    </row>
    <row r="7011" customFormat="false" ht="15" hidden="false" customHeight="false" outlineLevel="0" collapsed="false">
      <c r="A7011" s="526" t="n">
        <v>101000</v>
      </c>
      <c r="B7011" s="526" t="s">
        <v>11421</v>
      </c>
      <c r="C7011" s="526" t="s">
        <v>11394</v>
      </c>
      <c r="D7011" s="527" t="n">
        <v>5.75</v>
      </c>
    </row>
    <row r="7012" customFormat="false" ht="15" hidden="false" customHeight="false" outlineLevel="0" collapsed="false">
      <c r="A7012" s="526" t="n">
        <v>101001</v>
      </c>
      <c r="B7012" s="526" t="s">
        <v>11422</v>
      </c>
      <c r="C7012" s="526" t="s">
        <v>11394</v>
      </c>
      <c r="D7012" s="527" t="n">
        <v>4.98</v>
      </c>
    </row>
    <row r="7013" customFormat="false" ht="15" hidden="false" customHeight="false" outlineLevel="0" collapsed="false">
      <c r="A7013" s="526" t="n">
        <v>101002</v>
      </c>
      <c r="B7013" s="526" t="s">
        <v>11423</v>
      </c>
      <c r="C7013" s="526" t="s">
        <v>11394</v>
      </c>
      <c r="D7013" s="527" t="n">
        <v>6.02</v>
      </c>
    </row>
    <row r="7014" customFormat="false" ht="15" hidden="false" customHeight="false" outlineLevel="0" collapsed="false">
      <c r="A7014" s="526" t="n">
        <v>101003</v>
      </c>
      <c r="B7014" s="526" t="s">
        <v>11424</v>
      </c>
      <c r="C7014" s="526" t="s">
        <v>11394</v>
      </c>
      <c r="D7014" s="527" t="n">
        <v>6.82</v>
      </c>
    </row>
    <row r="7015" customFormat="false" ht="15" hidden="false" customHeight="false" outlineLevel="0" collapsed="false">
      <c r="A7015" s="526" t="n">
        <v>101004</v>
      </c>
      <c r="B7015" s="526" t="s">
        <v>11425</v>
      </c>
      <c r="C7015" s="526" t="s">
        <v>11394</v>
      </c>
      <c r="D7015" s="527" t="n">
        <v>7.24</v>
      </c>
    </row>
    <row r="7016" customFormat="false" ht="15" hidden="false" customHeight="false" outlineLevel="0" collapsed="false">
      <c r="A7016" s="526" t="n">
        <v>101005</v>
      </c>
      <c r="B7016" s="526" t="s">
        <v>11426</v>
      </c>
      <c r="C7016" s="526" t="s">
        <v>128</v>
      </c>
      <c r="D7016" s="527" t="n">
        <v>18.62</v>
      </c>
    </row>
    <row r="7017" customFormat="false" ht="15" hidden="false" customHeight="false" outlineLevel="0" collapsed="false">
      <c r="A7017" s="526" t="n">
        <v>101006</v>
      </c>
      <c r="B7017" s="526" t="s">
        <v>11427</v>
      </c>
      <c r="C7017" s="526" t="s">
        <v>128</v>
      </c>
      <c r="D7017" s="527" t="n">
        <v>20.81</v>
      </c>
    </row>
    <row r="7018" customFormat="false" ht="15" hidden="false" customHeight="false" outlineLevel="0" collapsed="false">
      <c r="A7018" s="526" t="n">
        <v>101007</v>
      </c>
      <c r="B7018" s="526" t="s">
        <v>11428</v>
      </c>
      <c r="C7018" s="526" t="s">
        <v>128</v>
      </c>
      <c r="D7018" s="527" t="n">
        <v>5.4</v>
      </c>
    </row>
    <row r="7019" customFormat="false" ht="15" hidden="false" customHeight="false" outlineLevel="0" collapsed="false">
      <c r="A7019" s="526" t="n">
        <v>101008</v>
      </c>
      <c r="B7019" s="526" t="s">
        <v>11429</v>
      </c>
      <c r="C7019" s="526" t="s">
        <v>128</v>
      </c>
      <c r="D7019" s="527" t="n">
        <v>5.5</v>
      </c>
    </row>
    <row r="7020" customFormat="false" ht="15" hidden="false" customHeight="false" outlineLevel="0" collapsed="false">
      <c r="A7020" s="526" t="n">
        <v>101009</v>
      </c>
      <c r="B7020" s="526" t="s">
        <v>11430</v>
      </c>
      <c r="C7020" s="526" t="s">
        <v>11394</v>
      </c>
      <c r="D7020" s="527" t="n">
        <v>42.83</v>
      </c>
    </row>
    <row r="7021" customFormat="false" ht="15" hidden="false" customHeight="false" outlineLevel="0" collapsed="false">
      <c r="A7021" s="526" t="n">
        <v>101010</v>
      </c>
      <c r="B7021" s="526" t="s">
        <v>11431</v>
      </c>
      <c r="C7021" s="526" t="s">
        <v>11394</v>
      </c>
      <c r="D7021" s="527" t="n">
        <v>26.96</v>
      </c>
    </row>
    <row r="7022" customFormat="false" ht="15" hidden="false" customHeight="false" outlineLevel="0" collapsed="false">
      <c r="A7022" s="526" t="n">
        <v>101013</v>
      </c>
      <c r="B7022" s="526" t="s">
        <v>11432</v>
      </c>
      <c r="C7022" s="526" t="s">
        <v>11394</v>
      </c>
      <c r="D7022" s="527" t="n">
        <v>44.43</v>
      </c>
    </row>
    <row r="7023" customFormat="false" ht="15" hidden="false" customHeight="false" outlineLevel="0" collapsed="false">
      <c r="A7023" s="526" t="n">
        <v>101014</v>
      </c>
      <c r="B7023" s="526" t="s">
        <v>11433</v>
      </c>
      <c r="C7023" s="526" t="s">
        <v>11394</v>
      </c>
      <c r="D7023" s="527" t="n">
        <v>40.7</v>
      </c>
    </row>
    <row r="7024" customFormat="false" ht="15" hidden="false" customHeight="false" outlineLevel="0" collapsed="false">
      <c r="A7024" s="526" t="n">
        <v>101015</v>
      </c>
      <c r="B7024" s="526" t="s">
        <v>11434</v>
      </c>
      <c r="C7024" s="526" t="s">
        <v>11394</v>
      </c>
      <c r="D7024" s="527" t="n">
        <v>33.44</v>
      </c>
    </row>
    <row r="7025" customFormat="false" ht="15" hidden="false" customHeight="false" outlineLevel="0" collapsed="false">
      <c r="A7025" s="526" t="n">
        <v>101016</v>
      </c>
      <c r="B7025" s="526" t="s">
        <v>11435</v>
      </c>
      <c r="C7025" s="526" t="s">
        <v>11394</v>
      </c>
      <c r="D7025" s="527" t="n">
        <v>38.71</v>
      </c>
    </row>
    <row r="7026" customFormat="false" ht="15" hidden="false" customHeight="false" outlineLevel="0" collapsed="false">
      <c r="A7026" s="526" t="n">
        <v>101017</v>
      </c>
      <c r="B7026" s="526" t="s">
        <v>11436</v>
      </c>
      <c r="C7026" s="526" t="s">
        <v>11394</v>
      </c>
      <c r="D7026" s="527" t="n">
        <v>29.35</v>
      </c>
    </row>
    <row r="7027" customFormat="false" ht="15" hidden="false" customHeight="false" outlineLevel="0" collapsed="false">
      <c r="A7027" s="526" t="n">
        <v>101018</v>
      </c>
      <c r="B7027" s="526" t="s">
        <v>11437</v>
      </c>
      <c r="C7027" s="526" t="s">
        <v>11394</v>
      </c>
      <c r="D7027" s="527" t="n">
        <v>24.11</v>
      </c>
    </row>
    <row r="7028" customFormat="false" ht="15" hidden="false" customHeight="false" outlineLevel="0" collapsed="false">
      <c r="A7028" s="526" t="n">
        <v>101463</v>
      </c>
      <c r="B7028" s="526" t="s">
        <v>11438</v>
      </c>
      <c r="C7028" s="526" t="s">
        <v>11394</v>
      </c>
      <c r="D7028" s="527" t="n">
        <v>44.56</v>
      </c>
    </row>
    <row r="7029" customFormat="false" ht="15" hidden="false" customHeight="false" outlineLevel="0" collapsed="false">
      <c r="A7029" s="526" t="n">
        <v>101464</v>
      </c>
      <c r="B7029" s="526" t="s">
        <v>11439</v>
      </c>
      <c r="C7029" s="526" t="s">
        <v>11394</v>
      </c>
      <c r="D7029" s="527" t="n">
        <v>34.23</v>
      </c>
    </row>
    <row r="7030" customFormat="false" ht="15" hidden="false" customHeight="false" outlineLevel="0" collapsed="false">
      <c r="A7030" s="526" t="n">
        <v>101465</v>
      </c>
      <c r="B7030" s="526" t="s">
        <v>11440</v>
      </c>
      <c r="C7030" s="526" t="s">
        <v>11394</v>
      </c>
      <c r="D7030" s="527" t="n">
        <v>26.16</v>
      </c>
    </row>
    <row r="7031" customFormat="false" ht="15" hidden="false" customHeight="false" outlineLevel="0" collapsed="false">
      <c r="A7031" s="526" t="n">
        <v>101466</v>
      </c>
      <c r="B7031" s="526" t="s">
        <v>11441</v>
      </c>
      <c r="C7031" s="526" t="s">
        <v>11394</v>
      </c>
      <c r="D7031" s="527" t="n">
        <v>21.29</v>
      </c>
    </row>
    <row r="7032" customFormat="false" ht="15" hidden="false" customHeight="false" outlineLevel="0" collapsed="false">
      <c r="A7032" s="526" t="n">
        <v>101467</v>
      </c>
      <c r="B7032" s="526" t="s">
        <v>11442</v>
      </c>
      <c r="C7032" s="526" t="s">
        <v>11394</v>
      </c>
      <c r="D7032" s="527" t="n">
        <v>17.82</v>
      </c>
    </row>
    <row r="7033" customFormat="false" ht="15" hidden="false" customHeight="false" outlineLevel="0" collapsed="false">
      <c r="A7033" s="526" t="n">
        <v>101468</v>
      </c>
      <c r="B7033" s="526" t="s">
        <v>11443</v>
      </c>
      <c r="C7033" s="526" t="s">
        <v>11394</v>
      </c>
      <c r="D7033" s="527" t="n">
        <v>16.29</v>
      </c>
    </row>
    <row r="7034" customFormat="false" ht="15" hidden="false" customHeight="false" outlineLevel="0" collapsed="false">
      <c r="A7034" s="526" t="n">
        <v>101469</v>
      </c>
      <c r="B7034" s="526" t="s">
        <v>11444</v>
      </c>
      <c r="C7034" s="526" t="s">
        <v>11394</v>
      </c>
      <c r="D7034" s="527" t="n">
        <v>36.47</v>
      </c>
    </row>
    <row r="7035" customFormat="false" ht="15" hidden="false" customHeight="false" outlineLevel="0" collapsed="false">
      <c r="A7035" s="526" t="n">
        <v>101470</v>
      </c>
      <c r="B7035" s="526" t="s">
        <v>11445</v>
      </c>
      <c r="C7035" s="526" t="s">
        <v>11394</v>
      </c>
      <c r="D7035" s="527" t="n">
        <v>28.95</v>
      </c>
    </row>
    <row r="7036" customFormat="false" ht="15" hidden="false" customHeight="false" outlineLevel="0" collapsed="false">
      <c r="A7036" s="526" t="n">
        <v>101471</v>
      </c>
      <c r="B7036" s="526" t="s">
        <v>11446</v>
      </c>
      <c r="C7036" s="526" t="s">
        <v>11394</v>
      </c>
      <c r="D7036" s="527" t="n">
        <v>24.83</v>
      </c>
    </row>
    <row r="7037" customFormat="false" ht="15" hidden="false" customHeight="false" outlineLevel="0" collapsed="false">
      <c r="A7037" s="526" t="n">
        <v>101472</v>
      </c>
      <c r="B7037" s="526" t="s">
        <v>11447</v>
      </c>
      <c r="C7037" s="526" t="s">
        <v>11394</v>
      </c>
      <c r="D7037" s="527" t="n">
        <v>19.32</v>
      </c>
    </row>
    <row r="7038" customFormat="false" ht="15" hidden="false" customHeight="false" outlineLevel="0" collapsed="false">
      <c r="A7038" s="526" t="n">
        <v>101473</v>
      </c>
      <c r="B7038" s="526" t="s">
        <v>11448</v>
      </c>
      <c r="C7038" s="526" t="s">
        <v>11394</v>
      </c>
      <c r="D7038" s="527" t="n">
        <v>27.83</v>
      </c>
    </row>
    <row r="7039" customFormat="false" ht="15" hidden="false" customHeight="false" outlineLevel="0" collapsed="false">
      <c r="A7039" s="526" t="n">
        <v>101474</v>
      </c>
      <c r="B7039" s="526" t="s">
        <v>11449</v>
      </c>
      <c r="C7039" s="526" t="s">
        <v>11394</v>
      </c>
      <c r="D7039" s="527" t="n">
        <v>19.91</v>
      </c>
    </row>
    <row r="7040" customFormat="false" ht="15" hidden="false" customHeight="false" outlineLevel="0" collapsed="false">
      <c r="A7040" s="526" t="n">
        <v>101475</v>
      </c>
      <c r="B7040" s="526" t="s">
        <v>11450</v>
      </c>
      <c r="C7040" s="526" t="s">
        <v>11394</v>
      </c>
      <c r="D7040" s="527" t="n">
        <v>17.67</v>
      </c>
    </row>
    <row r="7041" customFormat="false" ht="15" hidden="false" customHeight="false" outlineLevel="0" collapsed="false">
      <c r="A7041" s="526" t="n">
        <v>101476</v>
      </c>
      <c r="B7041" s="526" t="s">
        <v>11451</v>
      </c>
      <c r="C7041" s="526" t="s">
        <v>11394</v>
      </c>
      <c r="D7041" s="527" t="n">
        <v>15.75</v>
      </c>
    </row>
    <row r="7042" customFormat="false" ht="15" hidden="false" customHeight="false" outlineLevel="0" collapsed="false">
      <c r="A7042" s="526" t="n">
        <v>101477</v>
      </c>
      <c r="B7042" s="526" t="s">
        <v>11452</v>
      </c>
      <c r="C7042" s="526" t="s">
        <v>11394</v>
      </c>
      <c r="D7042" s="527" t="n">
        <v>12.9</v>
      </c>
    </row>
    <row r="7043" customFormat="false" ht="15" hidden="false" customHeight="false" outlineLevel="0" collapsed="false">
      <c r="A7043" s="526" t="n">
        <v>101478</v>
      </c>
      <c r="B7043" s="526" t="s">
        <v>11453</v>
      </c>
      <c r="C7043" s="526" t="s">
        <v>11394</v>
      </c>
      <c r="D7043" s="527" t="n">
        <v>10.97</v>
      </c>
    </row>
    <row r="7044" customFormat="false" ht="15" hidden="false" customHeight="false" outlineLevel="0" collapsed="false">
      <c r="A7044" s="526" t="n">
        <v>101480</v>
      </c>
      <c r="B7044" s="526" t="s">
        <v>11454</v>
      </c>
      <c r="C7044" s="526" t="s">
        <v>11394</v>
      </c>
      <c r="D7044" s="527" t="n">
        <v>65.22</v>
      </c>
    </row>
    <row r="7045" customFormat="false" ht="15" hidden="false" customHeight="false" outlineLevel="0" collapsed="false">
      <c r="A7045" s="526" t="n">
        <v>101481</v>
      </c>
      <c r="B7045" s="526" t="s">
        <v>11455</v>
      </c>
      <c r="C7045" s="526" t="s">
        <v>11394</v>
      </c>
      <c r="D7045" s="527" t="n">
        <v>47.11</v>
      </c>
    </row>
    <row r="7046" customFormat="false" ht="15" hidden="false" customHeight="false" outlineLevel="0" collapsed="false">
      <c r="A7046" s="526" t="n">
        <v>101482</v>
      </c>
      <c r="B7046" s="526" t="s">
        <v>11456</v>
      </c>
      <c r="C7046" s="526" t="s">
        <v>11394</v>
      </c>
      <c r="D7046" s="527" t="n">
        <v>35.21</v>
      </c>
    </row>
    <row r="7047" customFormat="false" ht="15" hidden="false" customHeight="false" outlineLevel="0" collapsed="false">
      <c r="A7047" s="526" t="n">
        <v>101483</v>
      </c>
      <c r="B7047" s="526" t="s">
        <v>11457</v>
      </c>
      <c r="C7047" s="526" t="s">
        <v>11394</v>
      </c>
      <c r="D7047" s="527" t="n">
        <v>36.54</v>
      </c>
    </row>
    <row r="7048" customFormat="false" ht="15" hidden="false" customHeight="false" outlineLevel="0" collapsed="false">
      <c r="A7048" s="526" t="n">
        <v>101484</v>
      </c>
      <c r="B7048" s="526" t="s">
        <v>11458</v>
      </c>
      <c r="C7048" s="526" t="s">
        <v>11394</v>
      </c>
      <c r="D7048" s="527" t="n">
        <v>189.4</v>
      </c>
    </row>
    <row r="7049" customFormat="false" ht="15" hidden="false" customHeight="false" outlineLevel="0" collapsed="false">
      <c r="A7049" s="526" t="n">
        <v>101485</v>
      </c>
      <c r="B7049" s="526" t="s">
        <v>11459</v>
      </c>
      <c r="C7049" s="526" t="s">
        <v>11394</v>
      </c>
      <c r="D7049" s="527" t="n">
        <v>145.38</v>
      </c>
    </row>
    <row r="7050" customFormat="false" ht="15" hidden="false" customHeight="false" outlineLevel="0" collapsed="false">
      <c r="A7050" s="526" t="n">
        <v>101486</v>
      </c>
      <c r="B7050" s="526" t="s">
        <v>11460</v>
      </c>
      <c r="C7050" s="526" t="s">
        <v>11394</v>
      </c>
      <c r="D7050" s="527" t="n">
        <v>130.95</v>
      </c>
    </row>
    <row r="7051" customFormat="false" ht="15" hidden="false" customHeight="false" outlineLevel="0" collapsed="false">
      <c r="A7051" s="526" t="n">
        <v>101487</v>
      </c>
      <c r="B7051" s="526" t="s">
        <v>11461</v>
      </c>
      <c r="C7051" s="526" t="s">
        <v>11394</v>
      </c>
      <c r="D7051" s="527" t="n">
        <v>95.89</v>
      </c>
    </row>
    <row r="7052" customFormat="false" ht="15" hidden="false" customHeight="false" outlineLevel="0" collapsed="false">
      <c r="A7052" s="526" t="n">
        <v>101488</v>
      </c>
      <c r="B7052" s="526" t="s">
        <v>11462</v>
      </c>
      <c r="C7052" s="526" t="s">
        <v>11394</v>
      </c>
      <c r="D7052" s="527" t="n">
        <v>82.97</v>
      </c>
    </row>
    <row r="7053" customFormat="false" ht="15" hidden="false" customHeight="false" outlineLevel="0" collapsed="false">
      <c r="A7053" s="526" t="n">
        <v>101188</v>
      </c>
      <c r="B7053" s="526" t="s">
        <v>11463</v>
      </c>
      <c r="C7053" s="526" t="s">
        <v>120</v>
      </c>
      <c r="D7053" s="527" t="n">
        <v>5.45</v>
      </c>
    </row>
    <row r="7054" customFormat="false" ht="15" hidden="false" customHeight="false" outlineLevel="0" collapsed="false">
      <c r="A7054" s="526" t="n">
        <v>101189</v>
      </c>
      <c r="B7054" s="526" t="s">
        <v>11464</v>
      </c>
      <c r="C7054" s="526" t="s">
        <v>120</v>
      </c>
      <c r="D7054" s="527" t="n">
        <v>64.07</v>
      </c>
    </row>
    <row r="7055" customFormat="false" ht="15" hidden="false" customHeight="false" outlineLevel="0" collapsed="false">
      <c r="A7055" s="526" t="n">
        <v>101190</v>
      </c>
      <c r="B7055" s="526" t="s">
        <v>11465</v>
      </c>
      <c r="C7055" s="526" t="s">
        <v>120</v>
      </c>
      <c r="D7055" s="527" t="n">
        <v>63.55</v>
      </c>
    </row>
    <row r="7056" customFormat="false" ht="15" hidden="false" customHeight="false" outlineLevel="0" collapsed="false">
      <c r="A7056" s="526" t="n">
        <v>101191</v>
      </c>
      <c r="B7056" s="526" t="s">
        <v>11466</v>
      </c>
      <c r="C7056" s="526" t="s">
        <v>120</v>
      </c>
      <c r="D7056" s="527" t="n">
        <v>63.81</v>
      </c>
    </row>
    <row r="7057" customFormat="false" ht="15" hidden="false" customHeight="false" outlineLevel="0" collapsed="false">
      <c r="A7057" s="526" t="n">
        <v>101192</v>
      </c>
      <c r="B7057" s="526" t="s">
        <v>11467</v>
      </c>
      <c r="C7057" s="526" t="s">
        <v>120</v>
      </c>
      <c r="D7057" s="527" t="n">
        <v>62.88</v>
      </c>
    </row>
    <row r="7058" customFormat="false" ht="15" hidden="false" customHeight="false" outlineLevel="0" collapsed="false">
      <c r="A7058" s="526" t="n">
        <v>101193</v>
      </c>
      <c r="B7058" s="526" t="s">
        <v>11468</v>
      </c>
      <c r="C7058" s="526" t="s">
        <v>120</v>
      </c>
      <c r="D7058" s="527" t="n">
        <v>58.04</v>
      </c>
    </row>
    <row r="7059" customFormat="false" ht="15" hidden="false" customHeight="false" outlineLevel="0" collapsed="false">
      <c r="A7059" s="526" t="n">
        <v>101194</v>
      </c>
      <c r="B7059" s="526" t="s">
        <v>11469</v>
      </c>
      <c r="C7059" s="526" t="s">
        <v>120</v>
      </c>
      <c r="D7059" s="527" t="n">
        <v>58.3</v>
      </c>
    </row>
    <row r="7060" customFormat="false" ht="15" hidden="false" customHeight="false" outlineLevel="0" collapsed="false">
      <c r="A7060" s="526" t="n">
        <v>101197</v>
      </c>
      <c r="B7060" s="526" t="s">
        <v>11470</v>
      </c>
      <c r="C7060" s="526" t="s">
        <v>120</v>
      </c>
      <c r="D7060" s="527" t="n">
        <v>126.24</v>
      </c>
    </row>
    <row r="7061" customFormat="false" ht="15" hidden="false" customHeight="false" outlineLevel="0" collapsed="false">
      <c r="A7061" s="526" t="n">
        <v>101198</v>
      </c>
      <c r="B7061" s="526" t="s">
        <v>11471</v>
      </c>
      <c r="C7061" s="526" t="s">
        <v>120</v>
      </c>
      <c r="D7061" s="527" t="n">
        <v>84.97</v>
      </c>
    </row>
    <row r="7062" customFormat="false" ht="15" hidden="false" customHeight="false" outlineLevel="0" collapsed="false">
      <c r="A7062" s="526" t="n">
        <v>101199</v>
      </c>
      <c r="B7062" s="526" t="s">
        <v>11472</v>
      </c>
      <c r="C7062" s="526" t="s">
        <v>120</v>
      </c>
      <c r="D7062" s="527" t="n">
        <v>85.62</v>
      </c>
    </row>
    <row r="7063" customFormat="false" ht="15" hidden="false" customHeight="false" outlineLevel="0" collapsed="false">
      <c r="A7063" s="526" t="n">
        <v>101200</v>
      </c>
      <c r="B7063" s="526" t="s">
        <v>11473</v>
      </c>
      <c r="C7063" s="526" t="s">
        <v>120</v>
      </c>
      <c r="D7063" s="527" t="n">
        <v>57.59</v>
      </c>
    </row>
    <row r="7064" customFormat="false" ht="15" hidden="false" customHeight="false" outlineLevel="0" collapsed="false">
      <c r="A7064" s="526" t="n">
        <v>101201</v>
      </c>
      <c r="B7064" s="526" t="s">
        <v>11474</v>
      </c>
      <c r="C7064" s="526" t="s">
        <v>120</v>
      </c>
      <c r="D7064" s="527" t="n">
        <v>68.77</v>
      </c>
    </row>
    <row r="7065" customFormat="false" ht="15" hidden="false" customHeight="false" outlineLevel="0" collapsed="false">
      <c r="A7065" s="526" t="n">
        <v>101202</v>
      </c>
      <c r="B7065" s="526" t="s">
        <v>11475</v>
      </c>
      <c r="C7065" s="526" t="s">
        <v>120</v>
      </c>
      <c r="D7065" s="527" t="n">
        <v>39.22</v>
      </c>
    </row>
    <row r="7066" customFormat="false" ht="15" hidden="false" customHeight="false" outlineLevel="0" collapsed="false">
      <c r="A7066" s="526" t="n">
        <v>101203</v>
      </c>
      <c r="B7066" s="526" t="s">
        <v>11476</v>
      </c>
      <c r="C7066" s="526" t="s">
        <v>120</v>
      </c>
      <c r="D7066" s="527" t="n">
        <v>38.57</v>
      </c>
    </row>
    <row r="7067" customFormat="false" ht="15" hidden="false" customHeight="false" outlineLevel="0" collapsed="false">
      <c r="A7067" s="526" t="n">
        <v>101204</v>
      </c>
      <c r="B7067" s="526" t="s">
        <v>11477</v>
      </c>
      <c r="C7067" s="526" t="s">
        <v>120</v>
      </c>
      <c r="D7067" s="527" t="n">
        <v>38.83</v>
      </c>
    </row>
    <row r="7068" customFormat="false" ht="15" hidden="false" customHeight="false" outlineLevel="0" collapsed="false">
      <c r="A7068" s="526" t="n">
        <v>101205</v>
      </c>
      <c r="B7068" s="526" t="s">
        <v>11478</v>
      </c>
      <c r="C7068" s="526" t="s">
        <v>120</v>
      </c>
      <c r="D7068" s="527" t="n">
        <v>39.22</v>
      </c>
    </row>
    <row r="7069" customFormat="false" ht="15" hidden="false" customHeight="false" outlineLevel="0" collapsed="false">
      <c r="A7069" s="526" t="n">
        <v>102362</v>
      </c>
      <c r="B7069" s="526" t="s">
        <v>11479</v>
      </c>
      <c r="C7069" s="526" t="s">
        <v>114</v>
      </c>
      <c r="D7069" s="527" t="n">
        <v>157.4</v>
      </c>
    </row>
    <row r="7070" customFormat="false" ht="15" hidden="false" customHeight="false" outlineLevel="0" collapsed="false">
      <c r="A7070" s="526" t="n">
        <v>102363</v>
      </c>
      <c r="B7070" s="526" t="s">
        <v>11480</v>
      </c>
      <c r="C7070" s="526" t="s">
        <v>114</v>
      </c>
      <c r="D7070" s="527" t="n">
        <v>169.07</v>
      </c>
    </row>
    <row r="7071" customFormat="false" ht="15" hidden="false" customHeight="false" outlineLevel="0" collapsed="false">
      <c r="A7071" s="526" t="n">
        <v>102364</v>
      </c>
      <c r="B7071" s="526" t="s">
        <v>11481</v>
      </c>
      <c r="C7071" s="526" t="s">
        <v>114</v>
      </c>
      <c r="D7071" s="527" t="n">
        <v>190.39</v>
      </c>
    </row>
    <row r="7072" customFormat="false" ht="15" hidden="false" customHeight="false" outlineLevel="0" collapsed="false">
      <c r="A7072" s="526" t="n">
        <v>98509</v>
      </c>
      <c r="B7072" s="526" t="s">
        <v>2150</v>
      </c>
      <c r="C7072" s="526" t="s">
        <v>134</v>
      </c>
      <c r="D7072" s="527" t="n">
        <v>46.99</v>
      </c>
    </row>
    <row r="7073" customFormat="false" ht="15" hidden="false" customHeight="false" outlineLevel="0" collapsed="false">
      <c r="A7073" s="526" t="n">
        <v>98510</v>
      </c>
      <c r="B7073" s="526" t="s">
        <v>2139</v>
      </c>
      <c r="C7073" s="526" t="s">
        <v>134</v>
      </c>
      <c r="D7073" s="527" t="n">
        <v>71.76</v>
      </c>
    </row>
    <row r="7074" customFormat="false" ht="15" hidden="false" customHeight="false" outlineLevel="0" collapsed="false">
      <c r="A7074" s="526" t="n">
        <v>98511</v>
      </c>
      <c r="B7074" s="526" t="s">
        <v>11482</v>
      </c>
      <c r="C7074" s="526" t="s">
        <v>134</v>
      </c>
      <c r="D7074" s="527" t="n">
        <v>135.67</v>
      </c>
    </row>
    <row r="7075" customFormat="false" ht="15" hidden="false" customHeight="false" outlineLevel="0" collapsed="false">
      <c r="A7075" s="526" t="n">
        <v>98516</v>
      </c>
      <c r="B7075" s="526" t="s">
        <v>11483</v>
      </c>
      <c r="C7075" s="526" t="s">
        <v>134</v>
      </c>
      <c r="D7075" s="527" t="n">
        <v>363.83</v>
      </c>
    </row>
    <row r="7076" customFormat="false" ht="15" hidden="false" customHeight="false" outlineLevel="0" collapsed="false">
      <c r="A7076" s="526" t="n">
        <v>98519</v>
      </c>
      <c r="B7076" s="526" t="s">
        <v>11484</v>
      </c>
      <c r="C7076" s="526" t="s">
        <v>114</v>
      </c>
      <c r="D7076" s="527" t="n">
        <v>1.95</v>
      </c>
    </row>
    <row r="7077" customFormat="false" ht="15" hidden="false" customHeight="false" outlineLevel="0" collapsed="false">
      <c r="A7077" s="526" t="n">
        <v>98520</v>
      </c>
      <c r="B7077" s="526" t="s">
        <v>11485</v>
      </c>
      <c r="C7077" s="526" t="s">
        <v>114</v>
      </c>
      <c r="D7077" s="527" t="n">
        <v>4.54</v>
      </c>
    </row>
    <row r="7078" customFormat="false" ht="15" hidden="false" customHeight="false" outlineLevel="0" collapsed="false">
      <c r="A7078" s="526" t="n">
        <v>98521</v>
      </c>
      <c r="B7078" s="526" t="s">
        <v>11486</v>
      </c>
      <c r="C7078" s="526" t="s">
        <v>114</v>
      </c>
      <c r="D7078" s="527" t="n">
        <v>0.37</v>
      </c>
    </row>
    <row r="7079" customFormat="false" ht="15" hidden="false" customHeight="false" outlineLevel="0" collapsed="false">
      <c r="A7079" s="526" t="n">
        <v>98522</v>
      </c>
      <c r="B7079" s="526" t="s">
        <v>11487</v>
      </c>
      <c r="C7079" s="526" t="s">
        <v>120</v>
      </c>
      <c r="D7079" s="527" t="n">
        <v>159.73</v>
      </c>
    </row>
    <row r="7080" customFormat="false" ht="15" hidden="false" customHeight="false" outlineLevel="0" collapsed="false">
      <c r="A7080" s="526" t="n">
        <v>98524</v>
      </c>
      <c r="B7080" s="526" t="s">
        <v>11488</v>
      </c>
      <c r="C7080" s="526" t="s">
        <v>114</v>
      </c>
      <c r="D7080" s="527" t="n">
        <v>3.12</v>
      </c>
    </row>
    <row r="7081" customFormat="false" ht="15" hidden="false" customHeight="false" outlineLevel="0" collapsed="false">
      <c r="A7081" s="526" t="n">
        <v>98503</v>
      </c>
      <c r="B7081" s="526" t="s">
        <v>11489</v>
      </c>
      <c r="C7081" s="526" t="s">
        <v>114</v>
      </c>
      <c r="D7081" s="527" t="n">
        <v>21.75</v>
      </c>
    </row>
    <row r="7082" customFormat="false" ht="15" hidden="false" customHeight="false" outlineLevel="0" collapsed="false">
      <c r="A7082" s="526" t="n">
        <v>98504</v>
      </c>
      <c r="B7082" s="526" t="s">
        <v>2085</v>
      </c>
      <c r="C7082" s="526" t="s">
        <v>114</v>
      </c>
      <c r="D7082" s="527" t="n">
        <v>16.11</v>
      </c>
    </row>
    <row r="7083" customFormat="false" ht="15" hidden="false" customHeight="false" outlineLevel="0" collapsed="false">
      <c r="A7083" s="526" t="n">
        <v>98505</v>
      </c>
      <c r="B7083" s="526" t="s">
        <v>11490</v>
      </c>
      <c r="C7083" s="526" t="s">
        <v>114</v>
      </c>
      <c r="D7083" s="527" t="n">
        <v>67.71</v>
      </c>
    </row>
    <row r="7084" customFormat="false" ht="15" hidden="false" customHeight="false" outlineLevel="0" collapsed="false">
      <c r="A7084" s="526" t="n">
        <v>103946</v>
      </c>
      <c r="B7084" s="526" t="s">
        <v>11491</v>
      </c>
      <c r="C7084" s="526" t="s">
        <v>114</v>
      </c>
      <c r="D7084" s="527" t="n">
        <v>20.94</v>
      </c>
    </row>
    <row r="7085" customFormat="false" ht="15" hidden="false" customHeight="false" outlineLevel="0" collapsed="false">
      <c r="A7085" s="526" t="n">
        <v>103185</v>
      </c>
      <c r="B7085" s="526" t="s">
        <v>11492</v>
      </c>
      <c r="C7085" s="526" t="s">
        <v>134</v>
      </c>
      <c r="D7085" s="528" t="n">
        <v>6147.83</v>
      </c>
    </row>
    <row r="7086" customFormat="false" ht="15" hidden="false" customHeight="false" outlineLevel="0" collapsed="false">
      <c r="A7086" s="526" t="n">
        <v>103186</v>
      </c>
      <c r="B7086" s="526" t="s">
        <v>11493</v>
      </c>
      <c r="C7086" s="526" t="s">
        <v>134</v>
      </c>
      <c r="D7086" s="528" t="n">
        <v>6484.5</v>
      </c>
    </row>
    <row r="7087" customFormat="false" ht="15" hidden="false" customHeight="false" outlineLevel="0" collapsed="false">
      <c r="A7087" s="526" t="n">
        <v>103187</v>
      </c>
      <c r="B7087" s="526" t="s">
        <v>11494</v>
      </c>
      <c r="C7087" s="526" t="s">
        <v>134</v>
      </c>
      <c r="D7087" s="528" t="n">
        <v>4873.14</v>
      </c>
    </row>
    <row r="7088" customFormat="false" ht="15" hidden="false" customHeight="false" outlineLevel="0" collapsed="false">
      <c r="A7088" s="526" t="n">
        <v>103188</v>
      </c>
      <c r="B7088" s="526" t="s">
        <v>11495</v>
      </c>
      <c r="C7088" s="526" t="s">
        <v>134</v>
      </c>
      <c r="D7088" s="528" t="n">
        <v>5239.96</v>
      </c>
    </row>
    <row r="7089" customFormat="false" ht="15" hidden="false" customHeight="false" outlineLevel="0" collapsed="false">
      <c r="A7089" s="526" t="n">
        <v>103189</v>
      </c>
      <c r="B7089" s="526" t="s">
        <v>11496</v>
      </c>
      <c r="C7089" s="526" t="s">
        <v>134</v>
      </c>
      <c r="D7089" s="528" t="n">
        <v>2625.95</v>
      </c>
    </row>
    <row r="7090" customFormat="false" ht="15" hidden="false" customHeight="false" outlineLevel="0" collapsed="false">
      <c r="A7090" s="526" t="n">
        <v>103190</v>
      </c>
      <c r="B7090" s="526" t="s">
        <v>11497</v>
      </c>
      <c r="C7090" s="526" t="s">
        <v>134</v>
      </c>
      <c r="D7090" s="528" t="n">
        <v>4093.58</v>
      </c>
    </row>
    <row r="7091" customFormat="false" ht="15" hidden="false" customHeight="false" outlineLevel="0" collapsed="false">
      <c r="A7091" s="526" t="n">
        <v>103191</v>
      </c>
      <c r="B7091" s="526" t="s">
        <v>11498</v>
      </c>
      <c r="C7091" s="526" t="s">
        <v>134</v>
      </c>
      <c r="D7091" s="528" t="n">
        <v>2391.4</v>
      </c>
    </row>
    <row r="7092" customFormat="false" ht="15" hidden="false" customHeight="false" outlineLevel="0" collapsed="false">
      <c r="A7092" s="526" t="n">
        <v>103192</v>
      </c>
      <c r="B7092" s="526" t="s">
        <v>11499</v>
      </c>
      <c r="C7092" s="526" t="s">
        <v>134</v>
      </c>
      <c r="D7092" s="528" t="n">
        <v>2545.04</v>
      </c>
    </row>
    <row r="7093" customFormat="false" ht="15" hidden="false" customHeight="false" outlineLevel="0" collapsed="false">
      <c r="A7093" s="526" t="n">
        <v>103193</v>
      </c>
      <c r="B7093" s="526" t="s">
        <v>11500</v>
      </c>
      <c r="C7093" s="526" t="s">
        <v>134</v>
      </c>
      <c r="D7093" s="528" t="n">
        <v>1963.77</v>
      </c>
    </row>
    <row r="7094" customFormat="false" ht="15" hidden="false" customHeight="false" outlineLevel="0" collapsed="false">
      <c r="A7094" s="526" t="n">
        <v>103194</v>
      </c>
      <c r="B7094" s="526" t="s">
        <v>11501</v>
      </c>
      <c r="C7094" s="526" t="s">
        <v>134</v>
      </c>
      <c r="D7094" s="528" t="n">
        <v>2821.74</v>
      </c>
    </row>
    <row r="7095" customFormat="false" ht="15" hidden="false" customHeight="false" outlineLevel="0" collapsed="false">
      <c r="A7095" s="526" t="n">
        <v>103195</v>
      </c>
      <c r="B7095" s="526" t="s">
        <v>11502</v>
      </c>
      <c r="C7095" s="526" t="s">
        <v>134</v>
      </c>
      <c r="D7095" s="528" t="n">
        <v>2203.78</v>
      </c>
    </row>
    <row r="7096" customFormat="false" ht="15" hidden="false" customHeight="false" outlineLevel="0" collapsed="false">
      <c r="A7096" s="526" t="n">
        <v>103205</v>
      </c>
      <c r="B7096" s="526" t="s">
        <v>11503</v>
      </c>
      <c r="C7096" s="526" t="s">
        <v>134</v>
      </c>
      <c r="D7096" s="528" t="n">
        <v>4102.35</v>
      </c>
    </row>
    <row r="7097" customFormat="false" ht="15" hidden="false" customHeight="false" outlineLevel="0" collapsed="false">
      <c r="A7097" s="526" t="n">
        <v>103206</v>
      </c>
      <c r="B7097" s="526" t="s">
        <v>11504</v>
      </c>
      <c r="C7097" s="526" t="s">
        <v>134</v>
      </c>
      <c r="D7097" s="528" t="n">
        <v>2400.17</v>
      </c>
    </row>
    <row r="7098" customFormat="false" ht="15" hidden="false" customHeight="false" outlineLevel="0" collapsed="false">
      <c r="A7098" s="526" t="n">
        <v>103207</v>
      </c>
      <c r="B7098" s="526" t="s">
        <v>11505</v>
      </c>
      <c r="C7098" s="526" t="s">
        <v>134</v>
      </c>
      <c r="D7098" s="528" t="n">
        <v>2553.81</v>
      </c>
    </row>
    <row r="7099" customFormat="false" ht="15" hidden="false" customHeight="false" outlineLevel="0" collapsed="false">
      <c r="A7099" s="526" t="n">
        <v>103208</v>
      </c>
      <c r="B7099" s="526" t="s">
        <v>11506</v>
      </c>
      <c r="C7099" s="526" t="s">
        <v>134</v>
      </c>
      <c r="D7099" s="528" t="n">
        <v>1972.54</v>
      </c>
    </row>
    <row r="7100" customFormat="false" ht="15" hidden="false" customHeight="false" outlineLevel="0" collapsed="false">
      <c r="A7100" s="526" t="n">
        <v>103209</v>
      </c>
      <c r="B7100" s="526" t="s">
        <v>11507</v>
      </c>
      <c r="C7100" s="526" t="s">
        <v>134</v>
      </c>
      <c r="D7100" s="528" t="n">
        <v>2830.51</v>
      </c>
    </row>
    <row r="7101" customFormat="false" ht="15" hidden="false" customHeight="false" outlineLevel="0" collapsed="false">
      <c r="A7101" s="526" t="n">
        <v>103210</v>
      </c>
      <c r="B7101" s="526" t="s">
        <v>11508</v>
      </c>
      <c r="C7101" s="526" t="s">
        <v>134</v>
      </c>
      <c r="D7101" s="528" t="n">
        <v>2302.54</v>
      </c>
    </row>
    <row r="7102" customFormat="false" ht="15" hidden="false" customHeight="false" outlineLevel="0" collapsed="false">
      <c r="A7102" s="526" t="n">
        <v>103304</v>
      </c>
      <c r="B7102" s="526" t="s">
        <v>11509</v>
      </c>
      <c r="C7102" s="526" t="s">
        <v>134</v>
      </c>
      <c r="D7102" s="528" t="n">
        <v>1246.57</v>
      </c>
    </row>
    <row r="7103" customFormat="false" ht="15" hidden="false" customHeight="false" outlineLevel="0" collapsed="false">
      <c r="A7103" s="526" t="n">
        <v>103307</v>
      </c>
      <c r="B7103" s="526" t="s">
        <v>11510</v>
      </c>
      <c r="C7103" s="526" t="s">
        <v>134</v>
      </c>
      <c r="D7103" s="528" t="n">
        <v>1337.73</v>
      </c>
    </row>
    <row r="7104" customFormat="false" ht="15" hidden="false" customHeight="false" outlineLevel="0" collapsed="false">
      <c r="A7104" s="526" t="n">
        <v>103310</v>
      </c>
      <c r="B7104" s="526" t="s">
        <v>11511</v>
      </c>
      <c r="C7104" s="526" t="s">
        <v>134</v>
      </c>
      <c r="D7104" s="528" t="n">
        <v>1289.41</v>
      </c>
    </row>
    <row r="7105" customFormat="false" ht="15" hidden="false" customHeight="false" outlineLevel="0" collapsed="false">
      <c r="A7105" s="526" t="n">
        <v>103314</v>
      </c>
      <c r="B7105" s="526" t="s">
        <v>11512</v>
      </c>
      <c r="C7105" s="526" t="s">
        <v>114</v>
      </c>
      <c r="D7105" s="527" t="n">
        <v>301.37</v>
      </c>
    </row>
    <row r="7106" customFormat="false" ht="15" hidden="false" customHeight="false" outlineLevel="0" collapsed="false">
      <c r="A7106" s="526" t="n">
        <v>103315</v>
      </c>
      <c r="B7106" s="526" t="s">
        <v>11513</v>
      </c>
      <c r="C7106" s="526" t="s">
        <v>114</v>
      </c>
      <c r="D7106" s="527" t="n">
        <v>293.34</v>
      </c>
    </row>
    <row r="7107" customFormat="false" ht="15" hidden="false" customHeight="false" outlineLevel="0" collapsed="false">
      <c r="A7107" s="526" t="n">
        <v>103769</v>
      </c>
      <c r="B7107" s="526" t="s">
        <v>11514</v>
      </c>
      <c r="C7107" s="526" t="s">
        <v>134</v>
      </c>
      <c r="D7107" s="528" t="n">
        <v>3081.69</v>
      </c>
    </row>
    <row r="7108" customFormat="false" ht="15" hidden="false" customHeight="false" outlineLevel="0" collapsed="false">
      <c r="A7108" s="526" t="n">
        <v>98525</v>
      </c>
      <c r="B7108" s="526" t="s">
        <v>2131</v>
      </c>
      <c r="C7108" s="526" t="s">
        <v>114</v>
      </c>
      <c r="D7108" s="527" t="n">
        <v>0.38</v>
      </c>
    </row>
    <row r="7109" customFormat="false" ht="15" hidden="false" customHeight="false" outlineLevel="0" collapsed="false">
      <c r="A7109" s="526" t="n">
        <v>98526</v>
      </c>
      <c r="B7109" s="526" t="s">
        <v>11515</v>
      </c>
      <c r="C7109" s="526" t="s">
        <v>134</v>
      </c>
      <c r="D7109" s="527" t="n">
        <v>78.41</v>
      </c>
    </row>
    <row r="7110" customFormat="false" ht="15" hidden="false" customHeight="false" outlineLevel="0" collapsed="false">
      <c r="A7110" s="526" t="n">
        <v>98527</v>
      </c>
      <c r="B7110" s="526" t="s">
        <v>11516</v>
      </c>
      <c r="C7110" s="526" t="s">
        <v>134</v>
      </c>
      <c r="D7110" s="527" t="n">
        <v>168.79</v>
      </c>
    </row>
    <row r="7111" customFormat="false" ht="15" hidden="false" customHeight="false" outlineLevel="0" collapsed="false">
      <c r="A7111" s="526" t="n">
        <v>98528</v>
      </c>
      <c r="B7111" s="526" t="s">
        <v>11517</v>
      </c>
      <c r="C7111" s="526" t="s">
        <v>134</v>
      </c>
      <c r="D7111" s="527" t="n">
        <v>246.83</v>
      </c>
    </row>
    <row r="7112" customFormat="false" ht="15" hidden="false" customHeight="false" outlineLevel="0" collapsed="false">
      <c r="A7112" s="526" t="n">
        <v>98529</v>
      </c>
      <c r="B7112" s="526" t="s">
        <v>11518</v>
      </c>
      <c r="C7112" s="526" t="s">
        <v>134</v>
      </c>
      <c r="D7112" s="527" t="n">
        <v>67.28</v>
      </c>
    </row>
    <row r="7113" customFormat="false" ht="15" hidden="false" customHeight="false" outlineLevel="0" collapsed="false">
      <c r="A7113" s="526" t="n">
        <v>98530</v>
      </c>
      <c r="B7113" s="526" t="s">
        <v>11519</v>
      </c>
      <c r="C7113" s="526" t="s">
        <v>134</v>
      </c>
      <c r="D7113" s="527" t="n">
        <v>119.86</v>
      </c>
    </row>
    <row r="7114" customFormat="false" ht="15" hidden="false" customHeight="false" outlineLevel="0" collapsed="false">
      <c r="A7114" s="526" t="n">
        <v>98531</v>
      </c>
      <c r="B7114" s="526" t="s">
        <v>11520</v>
      </c>
      <c r="C7114" s="526" t="s">
        <v>134</v>
      </c>
      <c r="D7114" s="527" t="n">
        <v>276.87</v>
      </c>
    </row>
    <row r="7115" customFormat="false" ht="15" hidden="false" customHeight="false" outlineLevel="0" collapsed="false">
      <c r="A7115" s="526" t="n">
        <v>98532</v>
      </c>
      <c r="B7115" s="526" t="s">
        <v>11521</v>
      </c>
      <c r="C7115" s="526" t="s">
        <v>134</v>
      </c>
      <c r="D7115" s="527" t="n">
        <v>120.03</v>
      </c>
    </row>
    <row r="7116" customFormat="false" ht="15" hidden="false" customHeight="false" outlineLevel="0" collapsed="false">
      <c r="A7116" s="526" t="n">
        <v>98533</v>
      </c>
      <c r="B7116" s="526" t="s">
        <v>11522</v>
      </c>
      <c r="C7116" s="526" t="s">
        <v>134</v>
      </c>
      <c r="D7116" s="527" t="n">
        <v>327.32</v>
      </c>
    </row>
    <row r="7117" customFormat="false" ht="15" hidden="false" customHeight="false" outlineLevel="0" collapsed="false">
      <c r="A7117" s="526" t="n">
        <v>98534</v>
      </c>
      <c r="B7117" s="526" t="s">
        <v>11523</v>
      </c>
      <c r="C7117" s="526" t="s">
        <v>134</v>
      </c>
      <c r="D7117" s="527" t="n">
        <v>840.22</v>
      </c>
    </row>
    <row r="7118" customFormat="false" ht="15" hidden="false" customHeight="false" outlineLevel="0" collapsed="false">
      <c r="A7118" s="526" t="n">
        <v>98535</v>
      </c>
      <c r="B7118" s="526" t="s">
        <v>11524</v>
      </c>
      <c r="C7118" s="526" t="s">
        <v>134</v>
      </c>
      <c r="D7118" s="528" t="n">
        <v>1327.03</v>
      </c>
    </row>
    <row r="7119" customFormat="false" ht="15" hidden="false" customHeight="false" outlineLevel="0" collapsed="false">
      <c r="A7119" s="526" t="n">
        <v>88238</v>
      </c>
      <c r="B7119" s="526" t="s">
        <v>11525</v>
      </c>
      <c r="C7119" s="526" t="s">
        <v>4362</v>
      </c>
      <c r="D7119" s="527" t="n">
        <v>20.75</v>
      </c>
    </row>
    <row r="7120" customFormat="false" ht="15" hidden="false" customHeight="false" outlineLevel="0" collapsed="false">
      <c r="A7120" s="526" t="n">
        <v>88239</v>
      </c>
      <c r="B7120" s="526" t="s">
        <v>11526</v>
      </c>
      <c r="C7120" s="526" t="s">
        <v>4362</v>
      </c>
      <c r="D7120" s="527" t="n">
        <v>20.61</v>
      </c>
    </row>
    <row r="7121" customFormat="false" ht="15" hidden="false" customHeight="false" outlineLevel="0" collapsed="false">
      <c r="A7121" s="526" t="n">
        <v>88240</v>
      </c>
      <c r="B7121" s="526" t="s">
        <v>11527</v>
      </c>
      <c r="C7121" s="526" t="s">
        <v>4362</v>
      </c>
      <c r="D7121" s="527" t="n">
        <v>19.57</v>
      </c>
    </row>
    <row r="7122" customFormat="false" ht="15" hidden="false" customHeight="false" outlineLevel="0" collapsed="false">
      <c r="A7122" s="526" t="n">
        <v>88241</v>
      </c>
      <c r="B7122" s="526" t="s">
        <v>11528</v>
      </c>
      <c r="C7122" s="526" t="s">
        <v>4362</v>
      </c>
      <c r="D7122" s="527" t="n">
        <v>20.7</v>
      </c>
    </row>
    <row r="7123" customFormat="false" ht="15" hidden="false" customHeight="false" outlineLevel="0" collapsed="false">
      <c r="A7123" s="526" t="n">
        <v>88242</v>
      </c>
      <c r="B7123" s="526" t="s">
        <v>11529</v>
      </c>
      <c r="C7123" s="526" t="s">
        <v>4362</v>
      </c>
      <c r="D7123" s="527" t="n">
        <v>20.79</v>
      </c>
    </row>
    <row r="7124" customFormat="false" ht="15" hidden="false" customHeight="false" outlineLevel="0" collapsed="false">
      <c r="A7124" s="526" t="n">
        <v>88243</v>
      </c>
      <c r="B7124" s="526" t="s">
        <v>11530</v>
      </c>
      <c r="C7124" s="526" t="s">
        <v>4362</v>
      </c>
      <c r="D7124" s="527" t="n">
        <v>20.53</v>
      </c>
    </row>
    <row r="7125" customFormat="false" ht="15" hidden="false" customHeight="false" outlineLevel="0" collapsed="false">
      <c r="A7125" s="526" t="n">
        <v>88245</v>
      </c>
      <c r="B7125" s="526" t="s">
        <v>11531</v>
      </c>
      <c r="C7125" s="526" t="s">
        <v>4362</v>
      </c>
      <c r="D7125" s="527" t="n">
        <v>26.43</v>
      </c>
    </row>
    <row r="7126" customFormat="false" ht="15" hidden="false" customHeight="false" outlineLevel="0" collapsed="false">
      <c r="A7126" s="526" t="n">
        <v>88246</v>
      </c>
      <c r="B7126" s="526" t="s">
        <v>11532</v>
      </c>
      <c r="C7126" s="526" t="s">
        <v>4362</v>
      </c>
      <c r="D7126" s="527" t="n">
        <v>21.51</v>
      </c>
    </row>
    <row r="7127" customFormat="false" ht="15" hidden="false" customHeight="false" outlineLevel="0" collapsed="false">
      <c r="A7127" s="526" t="n">
        <v>88247</v>
      </c>
      <c r="B7127" s="526" t="s">
        <v>11533</v>
      </c>
      <c r="C7127" s="526" t="s">
        <v>4362</v>
      </c>
      <c r="D7127" s="527" t="n">
        <v>21.08</v>
      </c>
    </row>
    <row r="7128" customFormat="false" ht="15" hidden="false" customHeight="false" outlineLevel="0" collapsed="false">
      <c r="A7128" s="526" t="n">
        <v>88248</v>
      </c>
      <c r="B7128" s="526" t="s">
        <v>11534</v>
      </c>
      <c r="C7128" s="526" t="s">
        <v>4362</v>
      </c>
      <c r="D7128" s="527" t="n">
        <v>20.15</v>
      </c>
    </row>
    <row r="7129" customFormat="false" ht="15" hidden="false" customHeight="false" outlineLevel="0" collapsed="false">
      <c r="A7129" s="526" t="n">
        <v>88249</v>
      </c>
      <c r="B7129" s="526" t="s">
        <v>11535</v>
      </c>
      <c r="C7129" s="526" t="s">
        <v>4362</v>
      </c>
      <c r="D7129" s="527" t="n">
        <v>29</v>
      </c>
    </row>
    <row r="7130" customFormat="false" ht="15" hidden="false" customHeight="false" outlineLevel="0" collapsed="false">
      <c r="A7130" s="526" t="n">
        <v>88250</v>
      </c>
      <c r="B7130" s="526" t="s">
        <v>11536</v>
      </c>
      <c r="C7130" s="526" t="s">
        <v>4362</v>
      </c>
      <c r="D7130" s="527" t="n">
        <v>19.57</v>
      </c>
    </row>
    <row r="7131" customFormat="false" ht="15" hidden="false" customHeight="false" outlineLevel="0" collapsed="false">
      <c r="A7131" s="526" t="n">
        <v>88251</v>
      </c>
      <c r="B7131" s="526" t="s">
        <v>11537</v>
      </c>
      <c r="C7131" s="526" t="s">
        <v>4362</v>
      </c>
      <c r="D7131" s="527" t="n">
        <v>20.75</v>
      </c>
    </row>
    <row r="7132" customFormat="false" ht="15" hidden="false" customHeight="false" outlineLevel="0" collapsed="false">
      <c r="A7132" s="526" t="n">
        <v>88252</v>
      </c>
      <c r="B7132" s="526" t="s">
        <v>11538</v>
      </c>
      <c r="C7132" s="526" t="s">
        <v>4362</v>
      </c>
      <c r="D7132" s="527" t="n">
        <v>19.88</v>
      </c>
    </row>
    <row r="7133" customFormat="false" ht="15" hidden="false" customHeight="false" outlineLevel="0" collapsed="false">
      <c r="A7133" s="526" t="n">
        <v>88253</v>
      </c>
      <c r="B7133" s="526" t="s">
        <v>11539</v>
      </c>
      <c r="C7133" s="526" t="s">
        <v>4362</v>
      </c>
      <c r="D7133" s="527" t="n">
        <v>10.22</v>
      </c>
    </row>
    <row r="7134" customFormat="false" ht="15" hidden="false" customHeight="false" outlineLevel="0" collapsed="false">
      <c r="A7134" s="526" t="n">
        <v>88255</v>
      </c>
      <c r="B7134" s="526" t="s">
        <v>11540</v>
      </c>
      <c r="C7134" s="526" t="s">
        <v>4362</v>
      </c>
      <c r="D7134" s="527" t="n">
        <v>27.75</v>
      </c>
    </row>
    <row r="7135" customFormat="false" ht="15" hidden="false" customHeight="false" outlineLevel="0" collapsed="false">
      <c r="A7135" s="526" t="n">
        <v>88256</v>
      </c>
      <c r="B7135" s="526" t="s">
        <v>11541</v>
      </c>
      <c r="C7135" s="526" t="s">
        <v>4362</v>
      </c>
      <c r="D7135" s="527" t="n">
        <v>26.49</v>
      </c>
    </row>
    <row r="7136" customFormat="false" ht="15" hidden="false" customHeight="false" outlineLevel="0" collapsed="false">
      <c r="A7136" s="526" t="n">
        <v>88257</v>
      </c>
      <c r="B7136" s="526" t="s">
        <v>11542</v>
      </c>
      <c r="C7136" s="526" t="s">
        <v>4362</v>
      </c>
      <c r="D7136" s="527" t="n">
        <v>19.99</v>
      </c>
    </row>
    <row r="7137" customFormat="false" ht="15" hidden="false" customHeight="false" outlineLevel="0" collapsed="false">
      <c r="A7137" s="526" t="n">
        <v>88258</v>
      </c>
      <c r="B7137" s="526" t="s">
        <v>11543</v>
      </c>
      <c r="C7137" s="526" t="s">
        <v>4362</v>
      </c>
      <c r="D7137" s="527" t="n">
        <v>24.76</v>
      </c>
    </row>
    <row r="7138" customFormat="false" ht="15" hidden="false" customHeight="false" outlineLevel="0" collapsed="false">
      <c r="A7138" s="526" t="n">
        <v>88260</v>
      </c>
      <c r="B7138" s="526" t="s">
        <v>11544</v>
      </c>
      <c r="C7138" s="526" t="s">
        <v>4362</v>
      </c>
      <c r="D7138" s="527" t="n">
        <v>24.67</v>
      </c>
    </row>
    <row r="7139" customFormat="false" ht="15" hidden="false" customHeight="false" outlineLevel="0" collapsed="false">
      <c r="A7139" s="526" t="n">
        <v>88261</v>
      </c>
      <c r="B7139" s="526" t="s">
        <v>11545</v>
      </c>
      <c r="C7139" s="526" t="s">
        <v>4362</v>
      </c>
      <c r="D7139" s="527" t="n">
        <v>25.21</v>
      </c>
    </row>
    <row r="7140" customFormat="false" ht="15" hidden="false" customHeight="false" outlineLevel="0" collapsed="false">
      <c r="A7140" s="526" t="n">
        <v>88262</v>
      </c>
      <c r="B7140" s="526" t="s">
        <v>11546</v>
      </c>
      <c r="C7140" s="526" t="s">
        <v>4362</v>
      </c>
      <c r="D7140" s="527" t="n">
        <v>26.25</v>
      </c>
    </row>
    <row r="7141" customFormat="false" ht="15" hidden="false" customHeight="false" outlineLevel="0" collapsed="false">
      <c r="A7141" s="526" t="n">
        <v>88263</v>
      </c>
      <c r="B7141" s="526" t="s">
        <v>11547</v>
      </c>
      <c r="C7141" s="526" t="s">
        <v>4362</v>
      </c>
      <c r="D7141" s="527" t="n">
        <v>21.61</v>
      </c>
    </row>
    <row r="7142" customFormat="false" ht="15" hidden="false" customHeight="false" outlineLevel="0" collapsed="false">
      <c r="A7142" s="526" t="n">
        <v>88264</v>
      </c>
      <c r="B7142" s="526" t="s">
        <v>11548</v>
      </c>
      <c r="C7142" s="526" t="s">
        <v>4362</v>
      </c>
      <c r="D7142" s="527" t="n">
        <v>26.91</v>
      </c>
    </row>
    <row r="7143" customFormat="false" ht="15" hidden="false" customHeight="false" outlineLevel="0" collapsed="false">
      <c r="A7143" s="526" t="n">
        <v>88265</v>
      </c>
      <c r="B7143" s="526" t="s">
        <v>11549</v>
      </c>
      <c r="C7143" s="526" t="s">
        <v>4362</v>
      </c>
      <c r="D7143" s="527" t="n">
        <v>26.91</v>
      </c>
    </row>
    <row r="7144" customFormat="false" ht="15" hidden="false" customHeight="false" outlineLevel="0" collapsed="false">
      <c r="A7144" s="526" t="n">
        <v>88266</v>
      </c>
      <c r="B7144" s="526" t="s">
        <v>11550</v>
      </c>
      <c r="C7144" s="526" t="s">
        <v>4362</v>
      </c>
      <c r="D7144" s="527" t="n">
        <v>32.38</v>
      </c>
    </row>
    <row r="7145" customFormat="false" ht="15" hidden="false" customHeight="false" outlineLevel="0" collapsed="false">
      <c r="A7145" s="526" t="n">
        <v>88267</v>
      </c>
      <c r="B7145" s="526" t="s">
        <v>11551</v>
      </c>
      <c r="C7145" s="526" t="s">
        <v>4362</v>
      </c>
      <c r="D7145" s="527" t="n">
        <v>25.87</v>
      </c>
    </row>
    <row r="7146" customFormat="false" ht="15" hidden="false" customHeight="false" outlineLevel="0" collapsed="false">
      <c r="A7146" s="526" t="n">
        <v>88269</v>
      </c>
      <c r="B7146" s="526" t="s">
        <v>11552</v>
      </c>
      <c r="C7146" s="526" t="s">
        <v>4362</v>
      </c>
      <c r="D7146" s="527" t="n">
        <v>26.43</v>
      </c>
    </row>
    <row r="7147" customFormat="false" ht="15" hidden="false" customHeight="false" outlineLevel="0" collapsed="false">
      <c r="A7147" s="526" t="n">
        <v>88270</v>
      </c>
      <c r="B7147" s="526" t="s">
        <v>11553</v>
      </c>
      <c r="C7147" s="526" t="s">
        <v>4362</v>
      </c>
      <c r="D7147" s="527" t="n">
        <v>26.61</v>
      </c>
    </row>
    <row r="7148" customFormat="false" ht="15" hidden="false" customHeight="false" outlineLevel="0" collapsed="false">
      <c r="A7148" s="526" t="n">
        <v>88272</v>
      </c>
      <c r="B7148" s="526" t="s">
        <v>11554</v>
      </c>
      <c r="C7148" s="526" t="s">
        <v>4362</v>
      </c>
      <c r="D7148" s="527" t="n">
        <v>26.9</v>
      </c>
    </row>
    <row r="7149" customFormat="false" ht="15" hidden="false" customHeight="false" outlineLevel="0" collapsed="false">
      <c r="A7149" s="526" t="n">
        <v>88273</v>
      </c>
      <c r="B7149" s="526" t="s">
        <v>11555</v>
      </c>
      <c r="C7149" s="526" t="s">
        <v>4362</v>
      </c>
      <c r="D7149" s="527" t="n">
        <v>24.94</v>
      </c>
    </row>
    <row r="7150" customFormat="false" ht="15" hidden="false" customHeight="false" outlineLevel="0" collapsed="false">
      <c r="A7150" s="526" t="n">
        <v>88274</v>
      </c>
      <c r="B7150" s="526" t="s">
        <v>11556</v>
      </c>
      <c r="C7150" s="526" t="s">
        <v>4362</v>
      </c>
      <c r="D7150" s="527" t="n">
        <v>26.49</v>
      </c>
    </row>
    <row r="7151" customFormat="false" ht="15" hidden="false" customHeight="false" outlineLevel="0" collapsed="false">
      <c r="A7151" s="526" t="n">
        <v>88275</v>
      </c>
      <c r="B7151" s="526" t="s">
        <v>11557</v>
      </c>
      <c r="C7151" s="526" t="s">
        <v>4362</v>
      </c>
      <c r="D7151" s="527" t="n">
        <v>30.09</v>
      </c>
    </row>
    <row r="7152" customFormat="false" ht="15" hidden="false" customHeight="false" outlineLevel="0" collapsed="false">
      <c r="A7152" s="526" t="n">
        <v>88277</v>
      </c>
      <c r="B7152" s="526" t="s">
        <v>11558</v>
      </c>
      <c r="C7152" s="526" t="s">
        <v>4362</v>
      </c>
      <c r="D7152" s="527" t="n">
        <v>21.23</v>
      </c>
    </row>
    <row r="7153" customFormat="false" ht="15" hidden="false" customHeight="false" outlineLevel="0" collapsed="false">
      <c r="A7153" s="526" t="n">
        <v>88278</v>
      </c>
      <c r="B7153" s="526" t="s">
        <v>11559</v>
      </c>
      <c r="C7153" s="526" t="s">
        <v>4362</v>
      </c>
      <c r="D7153" s="527" t="n">
        <v>21.67</v>
      </c>
    </row>
    <row r="7154" customFormat="false" ht="15" hidden="false" customHeight="false" outlineLevel="0" collapsed="false">
      <c r="A7154" s="526" t="n">
        <v>88279</v>
      </c>
      <c r="B7154" s="526" t="s">
        <v>11560</v>
      </c>
      <c r="C7154" s="526" t="s">
        <v>4362</v>
      </c>
      <c r="D7154" s="527" t="n">
        <v>23.47</v>
      </c>
    </row>
    <row r="7155" customFormat="false" ht="15" hidden="false" customHeight="false" outlineLevel="0" collapsed="false">
      <c r="A7155" s="526" t="n">
        <v>88281</v>
      </c>
      <c r="B7155" s="526" t="s">
        <v>11561</v>
      </c>
      <c r="C7155" s="526" t="s">
        <v>4362</v>
      </c>
      <c r="D7155" s="527" t="n">
        <v>25.84</v>
      </c>
    </row>
    <row r="7156" customFormat="false" ht="15" hidden="false" customHeight="false" outlineLevel="0" collapsed="false">
      <c r="A7156" s="526" t="n">
        <v>88282</v>
      </c>
      <c r="B7156" s="526" t="s">
        <v>11562</v>
      </c>
      <c r="C7156" s="526" t="s">
        <v>4362</v>
      </c>
      <c r="D7156" s="527" t="n">
        <v>25.12</v>
      </c>
    </row>
    <row r="7157" customFormat="false" ht="15" hidden="false" customHeight="false" outlineLevel="0" collapsed="false">
      <c r="A7157" s="526" t="n">
        <v>88283</v>
      </c>
      <c r="B7157" s="526" t="s">
        <v>11563</v>
      </c>
      <c r="C7157" s="526" t="s">
        <v>4362</v>
      </c>
      <c r="D7157" s="527" t="n">
        <v>29.57</v>
      </c>
    </row>
    <row r="7158" customFormat="false" ht="15" hidden="false" customHeight="false" outlineLevel="0" collapsed="false">
      <c r="A7158" s="526" t="n">
        <v>88284</v>
      </c>
      <c r="B7158" s="526" t="s">
        <v>11564</v>
      </c>
      <c r="C7158" s="526" t="s">
        <v>4362</v>
      </c>
      <c r="D7158" s="527" t="n">
        <v>23.19</v>
      </c>
    </row>
    <row r="7159" customFormat="false" ht="15" hidden="false" customHeight="false" outlineLevel="0" collapsed="false">
      <c r="A7159" s="526" t="n">
        <v>88286</v>
      </c>
      <c r="B7159" s="526" t="s">
        <v>11565</v>
      </c>
      <c r="C7159" s="526" t="s">
        <v>4362</v>
      </c>
      <c r="D7159" s="527" t="n">
        <v>26.39</v>
      </c>
    </row>
    <row r="7160" customFormat="false" ht="15" hidden="false" customHeight="false" outlineLevel="0" collapsed="false">
      <c r="A7160" s="526" t="n">
        <v>88288</v>
      </c>
      <c r="B7160" s="526" t="s">
        <v>11566</v>
      </c>
      <c r="C7160" s="526" t="s">
        <v>4362</v>
      </c>
      <c r="D7160" s="527" t="n">
        <v>14.65</v>
      </c>
    </row>
    <row r="7161" customFormat="false" ht="15" hidden="false" customHeight="false" outlineLevel="0" collapsed="false">
      <c r="A7161" s="526" t="n">
        <v>88291</v>
      </c>
      <c r="B7161" s="526" t="s">
        <v>11567</v>
      </c>
      <c r="C7161" s="526" t="s">
        <v>4362</v>
      </c>
      <c r="D7161" s="527" t="n">
        <v>21.97</v>
      </c>
    </row>
    <row r="7162" customFormat="false" ht="15" hidden="false" customHeight="false" outlineLevel="0" collapsed="false">
      <c r="A7162" s="526" t="n">
        <v>88292</v>
      </c>
      <c r="B7162" s="526" t="s">
        <v>11568</v>
      </c>
      <c r="C7162" s="526" t="s">
        <v>4362</v>
      </c>
      <c r="D7162" s="527" t="n">
        <v>19.41</v>
      </c>
    </row>
    <row r="7163" customFormat="false" ht="15" hidden="false" customHeight="false" outlineLevel="0" collapsed="false">
      <c r="A7163" s="526" t="n">
        <v>88293</v>
      </c>
      <c r="B7163" s="526" t="s">
        <v>11569</v>
      </c>
      <c r="C7163" s="526" t="s">
        <v>4362</v>
      </c>
      <c r="D7163" s="527" t="n">
        <v>21.97</v>
      </c>
    </row>
    <row r="7164" customFormat="false" ht="15" hidden="false" customHeight="false" outlineLevel="0" collapsed="false">
      <c r="A7164" s="526" t="n">
        <v>88294</v>
      </c>
      <c r="B7164" s="526" t="s">
        <v>11570</v>
      </c>
      <c r="C7164" s="526" t="s">
        <v>4362</v>
      </c>
      <c r="D7164" s="527" t="n">
        <v>25.25</v>
      </c>
    </row>
    <row r="7165" customFormat="false" ht="15" hidden="false" customHeight="false" outlineLevel="0" collapsed="false">
      <c r="A7165" s="526" t="n">
        <v>88295</v>
      </c>
      <c r="B7165" s="526" t="s">
        <v>11571</v>
      </c>
      <c r="C7165" s="526" t="s">
        <v>4362</v>
      </c>
      <c r="D7165" s="527" t="n">
        <v>22.07</v>
      </c>
    </row>
    <row r="7166" customFormat="false" ht="15" hidden="false" customHeight="false" outlineLevel="0" collapsed="false">
      <c r="A7166" s="526" t="n">
        <v>88296</v>
      </c>
      <c r="B7166" s="526" t="s">
        <v>11572</v>
      </c>
      <c r="C7166" s="526" t="s">
        <v>4362</v>
      </c>
      <c r="D7166" s="527" t="n">
        <v>22.07</v>
      </c>
    </row>
    <row r="7167" customFormat="false" ht="15" hidden="false" customHeight="false" outlineLevel="0" collapsed="false">
      <c r="A7167" s="526" t="n">
        <v>88297</v>
      </c>
      <c r="B7167" s="526" t="s">
        <v>11573</v>
      </c>
      <c r="C7167" s="526" t="s">
        <v>4362</v>
      </c>
      <c r="D7167" s="527" t="n">
        <v>22</v>
      </c>
    </row>
    <row r="7168" customFormat="false" ht="15" hidden="false" customHeight="false" outlineLevel="0" collapsed="false">
      <c r="A7168" s="526" t="n">
        <v>88298</v>
      </c>
      <c r="B7168" s="526" t="s">
        <v>11574</v>
      </c>
      <c r="C7168" s="526" t="s">
        <v>4362</v>
      </c>
      <c r="D7168" s="527" t="n">
        <v>21.95</v>
      </c>
    </row>
    <row r="7169" customFormat="false" ht="15" hidden="false" customHeight="false" outlineLevel="0" collapsed="false">
      <c r="A7169" s="526" t="n">
        <v>88299</v>
      </c>
      <c r="B7169" s="526" t="s">
        <v>11575</v>
      </c>
      <c r="C7169" s="526" t="s">
        <v>4362</v>
      </c>
      <c r="D7169" s="527" t="n">
        <v>33.79</v>
      </c>
    </row>
    <row r="7170" customFormat="false" ht="15" hidden="false" customHeight="false" outlineLevel="0" collapsed="false">
      <c r="A7170" s="526" t="n">
        <v>88300</v>
      </c>
      <c r="B7170" s="526" t="s">
        <v>11576</v>
      </c>
      <c r="C7170" s="526" t="s">
        <v>4362</v>
      </c>
      <c r="D7170" s="527" t="n">
        <v>33.79</v>
      </c>
    </row>
    <row r="7171" customFormat="false" ht="15" hidden="false" customHeight="false" outlineLevel="0" collapsed="false">
      <c r="A7171" s="526" t="n">
        <v>88301</v>
      </c>
      <c r="B7171" s="526" t="s">
        <v>11577</v>
      </c>
      <c r="C7171" s="526" t="s">
        <v>4362</v>
      </c>
      <c r="D7171" s="527" t="n">
        <v>21.97</v>
      </c>
    </row>
    <row r="7172" customFormat="false" ht="15" hidden="false" customHeight="false" outlineLevel="0" collapsed="false">
      <c r="A7172" s="526" t="n">
        <v>88302</v>
      </c>
      <c r="B7172" s="526" t="s">
        <v>11578</v>
      </c>
      <c r="C7172" s="526" t="s">
        <v>4362</v>
      </c>
      <c r="D7172" s="527" t="n">
        <v>21.97</v>
      </c>
    </row>
    <row r="7173" customFormat="false" ht="15" hidden="false" customHeight="false" outlineLevel="0" collapsed="false">
      <c r="A7173" s="526" t="n">
        <v>88303</v>
      </c>
      <c r="B7173" s="526" t="s">
        <v>11579</v>
      </c>
      <c r="C7173" s="526" t="s">
        <v>4362</v>
      </c>
      <c r="D7173" s="527" t="n">
        <v>21.95</v>
      </c>
    </row>
    <row r="7174" customFormat="false" ht="15" hidden="false" customHeight="false" outlineLevel="0" collapsed="false">
      <c r="A7174" s="526" t="n">
        <v>88304</v>
      </c>
      <c r="B7174" s="526" t="s">
        <v>11580</v>
      </c>
      <c r="C7174" s="526" t="s">
        <v>4362</v>
      </c>
      <c r="D7174" s="527" t="n">
        <v>33.79</v>
      </c>
    </row>
    <row r="7175" customFormat="false" ht="15" hidden="false" customHeight="false" outlineLevel="0" collapsed="false">
      <c r="A7175" s="526" t="n">
        <v>88306</v>
      </c>
      <c r="B7175" s="526" t="s">
        <v>11581</v>
      </c>
      <c r="C7175" s="526" t="s">
        <v>4362</v>
      </c>
      <c r="D7175" s="527" t="n">
        <v>20.25</v>
      </c>
    </row>
    <row r="7176" customFormat="false" ht="15" hidden="false" customHeight="false" outlineLevel="0" collapsed="false">
      <c r="A7176" s="526" t="n">
        <v>88307</v>
      </c>
      <c r="B7176" s="526" t="s">
        <v>11582</v>
      </c>
      <c r="C7176" s="526" t="s">
        <v>4362</v>
      </c>
      <c r="D7176" s="527" t="n">
        <v>23.22</v>
      </c>
    </row>
    <row r="7177" customFormat="false" ht="15" hidden="false" customHeight="false" outlineLevel="0" collapsed="false">
      <c r="A7177" s="526" t="n">
        <v>88308</v>
      </c>
      <c r="B7177" s="526" t="s">
        <v>11583</v>
      </c>
      <c r="C7177" s="526" t="s">
        <v>4362</v>
      </c>
      <c r="D7177" s="527" t="n">
        <v>26.49</v>
      </c>
    </row>
    <row r="7178" customFormat="false" ht="15" hidden="false" customHeight="false" outlineLevel="0" collapsed="false">
      <c r="A7178" s="526" t="n">
        <v>88309</v>
      </c>
      <c r="B7178" s="526" t="s">
        <v>11584</v>
      </c>
      <c r="C7178" s="526" t="s">
        <v>4362</v>
      </c>
      <c r="D7178" s="527" t="n">
        <v>26.61</v>
      </c>
    </row>
    <row r="7179" customFormat="false" ht="15" hidden="false" customHeight="false" outlineLevel="0" collapsed="false">
      <c r="A7179" s="526" t="n">
        <v>88310</v>
      </c>
      <c r="B7179" s="526" t="s">
        <v>11585</v>
      </c>
      <c r="C7179" s="526" t="s">
        <v>4362</v>
      </c>
      <c r="D7179" s="527" t="n">
        <v>27.84</v>
      </c>
    </row>
    <row r="7180" customFormat="false" ht="15" hidden="false" customHeight="false" outlineLevel="0" collapsed="false">
      <c r="A7180" s="526" t="n">
        <v>88311</v>
      </c>
      <c r="B7180" s="526" t="s">
        <v>11586</v>
      </c>
      <c r="C7180" s="526" t="s">
        <v>4362</v>
      </c>
      <c r="D7180" s="527" t="n">
        <v>27.3</v>
      </c>
    </row>
    <row r="7181" customFormat="false" ht="15" hidden="false" customHeight="false" outlineLevel="0" collapsed="false">
      <c r="A7181" s="526" t="n">
        <v>88312</v>
      </c>
      <c r="B7181" s="526" t="s">
        <v>11587</v>
      </c>
      <c r="C7181" s="526" t="s">
        <v>4362</v>
      </c>
      <c r="D7181" s="527" t="n">
        <v>27.84</v>
      </c>
    </row>
    <row r="7182" customFormat="false" ht="15" hidden="false" customHeight="false" outlineLevel="0" collapsed="false">
      <c r="A7182" s="526" t="n">
        <v>88313</v>
      </c>
      <c r="B7182" s="526" t="s">
        <v>11588</v>
      </c>
      <c r="C7182" s="526" t="s">
        <v>4362</v>
      </c>
      <c r="D7182" s="527" t="n">
        <v>22.15</v>
      </c>
    </row>
    <row r="7183" customFormat="false" ht="15" hidden="false" customHeight="false" outlineLevel="0" collapsed="false">
      <c r="A7183" s="526" t="n">
        <v>88314</v>
      </c>
      <c r="B7183" s="526" t="s">
        <v>11589</v>
      </c>
      <c r="C7183" s="526" t="s">
        <v>4362</v>
      </c>
      <c r="D7183" s="527" t="n">
        <v>23.38</v>
      </c>
    </row>
    <row r="7184" customFormat="false" ht="15" hidden="false" customHeight="false" outlineLevel="0" collapsed="false">
      <c r="A7184" s="526" t="n">
        <v>88315</v>
      </c>
      <c r="B7184" s="526" t="s">
        <v>11590</v>
      </c>
      <c r="C7184" s="526" t="s">
        <v>4362</v>
      </c>
      <c r="D7184" s="527" t="n">
        <v>26.43</v>
      </c>
    </row>
    <row r="7185" customFormat="false" ht="15" hidden="false" customHeight="false" outlineLevel="0" collapsed="false">
      <c r="A7185" s="526" t="n">
        <v>88316</v>
      </c>
      <c r="B7185" s="526" t="s">
        <v>11591</v>
      </c>
      <c r="C7185" s="526" t="s">
        <v>4362</v>
      </c>
      <c r="D7185" s="527" t="n">
        <v>20</v>
      </c>
    </row>
    <row r="7186" customFormat="false" ht="15" hidden="false" customHeight="false" outlineLevel="0" collapsed="false">
      <c r="A7186" s="526" t="n">
        <v>88317</v>
      </c>
      <c r="B7186" s="526" t="s">
        <v>11592</v>
      </c>
      <c r="C7186" s="526" t="s">
        <v>4362</v>
      </c>
      <c r="D7186" s="527" t="n">
        <v>27.27</v>
      </c>
    </row>
    <row r="7187" customFormat="false" ht="15" hidden="false" customHeight="false" outlineLevel="0" collapsed="false">
      <c r="A7187" s="526" t="n">
        <v>88318</v>
      </c>
      <c r="B7187" s="526" t="s">
        <v>11593</v>
      </c>
      <c r="C7187" s="526" t="s">
        <v>4362</v>
      </c>
      <c r="D7187" s="527" t="n">
        <v>30.48</v>
      </c>
    </row>
    <row r="7188" customFormat="false" ht="15" hidden="false" customHeight="false" outlineLevel="0" collapsed="false">
      <c r="A7188" s="526" t="n">
        <v>88320</v>
      </c>
      <c r="B7188" s="526" t="s">
        <v>11594</v>
      </c>
      <c r="C7188" s="526" t="s">
        <v>4362</v>
      </c>
      <c r="D7188" s="527" t="n">
        <v>26.25</v>
      </c>
    </row>
    <row r="7189" customFormat="false" ht="15" hidden="false" customHeight="false" outlineLevel="0" collapsed="false">
      <c r="A7189" s="526" t="n">
        <v>88321</v>
      </c>
      <c r="B7189" s="526" t="s">
        <v>11595</v>
      </c>
      <c r="C7189" s="526" t="s">
        <v>4362</v>
      </c>
      <c r="D7189" s="527" t="n">
        <v>44.02</v>
      </c>
    </row>
    <row r="7190" customFormat="false" ht="15" hidden="false" customHeight="false" outlineLevel="0" collapsed="false">
      <c r="A7190" s="526" t="n">
        <v>88322</v>
      </c>
      <c r="B7190" s="526" t="s">
        <v>11596</v>
      </c>
      <c r="C7190" s="526" t="s">
        <v>4362</v>
      </c>
      <c r="D7190" s="527" t="n">
        <v>28.57</v>
      </c>
    </row>
    <row r="7191" customFormat="false" ht="15" hidden="false" customHeight="false" outlineLevel="0" collapsed="false">
      <c r="A7191" s="526" t="n">
        <v>88323</v>
      </c>
      <c r="B7191" s="526" t="s">
        <v>11597</v>
      </c>
      <c r="C7191" s="526" t="s">
        <v>4362</v>
      </c>
      <c r="D7191" s="527" t="n">
        <v>26.02</v>
      </c>
    </row>
    <row r="7192" customFormat="false" ht="15" hidden="false" customHeight="false" outlineLevel="0" collapsed="false">
      <c r="A7192" s="526" t="n">
        <v>88324</v>
      </c>
      <c r="B7192" s="526" t="s">
        <v>11598</v>
      </c>
      <c r="C7192" s="526" t="s">
        <v>4362</v>
      </c>
      <c r="D7192" s="527" t="n">
        <v>22</v>
      </c>
    </row>
    <row r="7193" customFormat="false" ht="15" hidden="false" customHeight="false" outlineLevel="0" collapsed="false">
      <c r="A7193" s="526" t="n">
        <v>88325</v>
      </c>
      <c r="B7193" s="526" t="s">
        <v>11599</v>
      </c>
      <c r="C7193" s="526" t="s">
        <v>4362</v>
      </c>
      <c r="D7193" s="527" t="n">
        <v>24.62</v>
      </c>
    </row>
    <row r="7194" customFormat="false" ht="15" hidden="false" customHeight="false" outlineLevel="0" collapsed="false">
      <c r="A7194" s="526" t="n">
        <v>88326</v>
      </c>
      <c r="B7194" s="526" t="s">
        <v>11600</v>
      </c>
      <c r="C7194" s="526" t="s">
        <v>4362</v>
      </c>
      <c r="D7194" s="527" t="n">
        <v>25.33</v>
      </c>
    </row>
    <row r="7195" customFormat="false" ht="15" hidden="false" customHeight="false" outlineLevel="0" collapsed="false">
      <c r="A7195" s="526" t="n">
        <v>88377</v>
      </c>
      <c r="B7195" s="526" t="s">
        <v>11601</v>
      </c>
      <c r="C7195" s="526" t="s">
        <v>4362</v>
      </c>
      <c r="D7195" s="527" t="n">
        <v>21.95</v>
      </c>
    </row>
    <row r="7196" customFormat="false" ht="15" hidden="false" customHeight="false" outlineLevel="0" collapsed="false">
      <c r="A7196" s="526" t="n">
        <v>88441</v>
      </c>
      <c r="B7196" s="526" t="s">
        <v>11602</v>
      </c>
      <c r="C7196" s="526" t="s">
        <v>4362</v>
      </c>
      <c r="D7196" s="527" t="n">
        <v>23.57</v>
      </c>
    </row>
    <row r="7197" customFormat="false" ht="15" hidden="false" customHeight="false" outlineLevel="0" collapsed="false">
      <c r="A7197" s="526" t="n">
        <v>88597</v>
      </c>
      <c r="B7197" s="526" t="s">
        <v>11603</v>
      </c>
      <c r="C7197" s="526" t="s">
        <v>4362</v>
      </c>
      <c r="D7197" s="527" t="n">
        <v>19.3</v>
      </c>
    </row>
    <row r="7198" customFormat="false" ht="15" hidden="false" customHeight="false" outlineLevel="0" collapsed="false">
      <c r="A7198" s="526" t="n">
        <v>90766</v>
      </c>
      <c r="B7198" s="526" t="s">
        <v>11604</v>
      </c>
      <c r="C7198" s="526" t="s">
        <v>4362</v>
      </c>
      <c r="D7198" s="527" t="n">
        <v>30.54</v>
      </c>
    </row>
    <row r="7199" customFormat="false" ht="15" hidden="false" customHeight="false" outlineLevel="0" collapsed="false">
      <c r="A7199" s="526" t="n">
        <v>90767</v>
      </c>
      <c r="B7199" s="526" t="s">
        <v>11605</v>
      </c>
      <c r="C7199" s="526" t="s">
        <v>4362</v>
      </c>
      <c r="D7199" s="527" t="n">
        <v>29.63</v>
      </c>
    </row>
    <row r="7200" customFormat="false" ht="15" hidden="false" customHeight="false" outlineLevel="0" collapsed="false">
      <c r="A7200" s="526" t="n">
        <v>90768</v>
      </c>
      <c r="B7200" s="526" t="s">
        <v>11606</v>
      </c>
      <c r="C7200" s="526" t="s">
        <v>4362</v>
      </c>
      <c r="D7200" s="527" t="n">
        <v>95.13</v>
      </c>
    </row>
    <row r="7201" customFormat="false" ht="15" hidden="false" customHeight="false" outlineLevel="0" collapsed="false">
      <c r="A7201" s="526" t="n">
        <v>90769</v>
      </c>
      <c r="B7201" s="526" t="s">
        <v>11607</v>
      </c>
      <c r="C7201" s="526" t="s">
        <v>4362</v>
      </c>
      <c r="D7201" s="527" t="n">
        <v>99.28</v>
      </c>
    </row>
    <row r="7202" customFormat="false" ht="15" hidden="false" customHeight="false" outlineLevel="0" collapsed="false">
      <c r="A7202" s="526" t="n">
        <v>90770</v>
      </c>
      <c r="B7202" s="526" t="s">
        <v>11608</v>
      </c>
      <c r="C7202" s="526" t="s">
        <v>4362</v>
      </c>
      <c r="D7202" s="527" t="n">
        <v>103.95</v>
      </c>
    </row>
    <row r="7203" customFormat="false" ht="15" hidden="false" customHeight="false" outlineLevel="0" collapsed="false">
      <c r="A7203" s="526" t="n">
        <v>90771</v>
      </c>
      <c r="B7203" s="526" t="s">
        <v>11609</v>
      </c>
      <c r="C7203" s="526" t="s">
        <v>4362</v>
      </c>
      <c r="D7203" s="527" t="n">
        <v>12.42</v>
      </c>
    </row>
    <row r="7204" customFormat="false" ht="15" hidden="false" customHeight="false" outlineLevel="0" collapsed="false">
      <c r="A7204" s="526" t="n">
        <v>90772</v>
      </c>
      <c r="B7204" s="526" t="s">
        <v>11610</v>
      </c>
      <c r="C7204" s="526" t="s">
        <v>4362</v>
      </c>
      <c r="D7204" s="527" t="n">
        <v>23.2</v>
      </c>
    </row>
    <row r="7205" customFormat="false" ht="15" hidden="false" customHeight="false" outlineLevel="0" collapsed="false">
      <c r="A7205" s="526" t="n">
        <v>90773</v>
      </c>
      <c r="B7205" s="526" t="s">
        <v>11611</v>
      </c>
      <c r="C7205" s="526" t="s">
        <v>4362</v>
      </c>
      <c r="D7205" s="527" t="n">
        <v>9.07</v>
      </c>
    </row>
    <row r="7206" customFormat="false" ht="15" hidden="false" customHeight="false" outlineLevel="0" collapsed="false">
      <c r="A7206" s="526" t="n">
        <v>90775</v>
      </c>
      <c r="B7206" s="526" t="s">
        <v>11612</v>
      </c>
      <c r="C7206" s="526" t="s">
        <v>4362</v>
      </c>
      <c r="D7206" s="527" t="n">
        <v>15.35</v>
      </c>
    </row>
    <row r="7207" customFormat="false" ht="15" hidden="false" customHeight="false" outlineLevel="0" collapsed="false">
      <c r="A7207" s="526" t="n">
        <v>90776</v>
      </c>
      <c r="B7207" s="526" t="s">
        <v>11613</v>
      </c>
      <c r="C7207" s="526" t="s">
        <v>4362</v>
      </c>
      <c r="D7207" s="527" t="n">
        <v>21.09</v>
      </c>
    </row>
    <row r="7208" customFormat="false" ht="15" hidden="false" customHeight="false" outlineLevel="0" collapsed="false">
      <c r="A7208" s="526" t="n">
        <v>90777</v>
      </c>
      <c r="B7208" s="526" t="s">
        <v>2068</v>
      </c>
      <c r="C7208" s="526" t="s">
        <v>4362</v>
      </c>
      <c r="D7208" s="527" t="n">
        <v>96.18</v>
      </c>
    </row>
    <row r="7209" customFormat="false" ht="15" hidden="false" customHeight="false" outlineLevel="0" collapsed="false">
      <c r="A7209" s="526" t="n">
        <v>90778</v>
      </c>
      <c r="B7209" s="526" t="s">
        <v>11614</v>
      </c>
      <c r="C7209" s="526" t="s">
        <v>4362</v>
      </c>
      <c r="D7209" s="527" t="n">
        <v>113.47</v>
      </c>
    </row>
    <row r="7210" customFormat="false" ht="15" hidden="false" customHeight="false" outlineLevel="0" collapsed="false">
      <c r="A7210" s="526" t="n">
        <v>90779</v>
      </c>
      <c r="B7210" s="526" t="s">
        <v>11615</v>
      </c>
      <c r="C7210" s="526" t="s">
        <v>4362</v>
      </c>
      <c r="D7210" s="527" t="n">
        <v>158.88</v>
      </c>
    </row>
    <row r="7211" customFormat="false" ht="15" hidden="false" customHeight="false" outlineLevel="0" collapsed="false">
      <c r="A7211" s="526" t="n">
        <v>90780</v>
      </c>
      <c r="B7211" s="526" t="s">
        <v>2075</v>
      </c>
      <c r="C7211" s="526" t="s">
        <v>4362</v>
      </c>
      <c r="D7211" s="527" t="n">
        <v>42.63</v>
      </c>
    </row>
    <row r="7212" customFormat="false" ht="15" hidden="false" customHeight="false" outlineLevel="0" collapsed="false">
      <c r="A7212" s="526" t="n">
        <v>90781</v>
      </c>
      <c r="B7212" s="526" t="s">
        <v>11616</v>
      </c>
      <c r="C7212" s="526" t="s">
        <v>4362</v>
      </c>
      <c r="D7212" s="527" t="n">
        <v>20.31</v>
      </c>
    </row>
    <row r="7213" customFormat="false" ht="15" hidden="false" customHeight="false" outlineLevel="0" collapsed="false">
      <c r="A7213" s="526" t="n">
        <v>93558</v>
      </c>
      <c r="B7213" s="526" t="s">
        <v>11617</v>
      </c>
      <c r="C7213" s="526" t="s">
        <v>2069</v>
      </c>
      <c r="D7213" s="528" t="n">
        <v>4536.31</v>
      </c>
    </row>
    <row r="7214" customFormat="false" ht="15" hidden="false" customHeight="false" outlineLevel="0" collapsed="false">
      <c r="A7214" s="526" t="n">
        <v>93559</v>
      </c>
      <c r="B7214" s="526" t="s">
        <v>11603</v>
      </c>
      <c r="C7214" s="526" t="s">
        <v>2069</v>
      </c>
      <c r="D7214" s="528" t="n">
        <v>3452.51</v>
      </c>
    </row>
    <row r="7215" customFormat="false" ht="15" hidden="false" customHeight="false" outlineLevel="0" collapsed="false">
      <c r="A7215" s="526" t="n">
        <v>93560</v>
      </c>
      <c r="B7215" s="526" t="s">
        <v>11611</v>
      </c>
      <c r="C7215" s="526" t="s">
        <v>2069</v>
      </c>
      <c r="D7215" s="528" t="n">
        <v>1635.9</v>
      </c>
    </row>
    <row r="7216" customFormat="false" ht="15" hidden="false" customHeight="false" outlineLevel="0" collapsed="false">
      <c r="A7216" s="526" t="n">
        <v>93561</v>
      </c>
      <c r="B7216" s="526" t="s">
        <v>11612</v>
      </c>
      <c r="C7216" s="526" t="s">
        <v>2069</v>
      </c>
      <c r="D7216" s="528" t="n">
        <v>2749.68</v>
      </c>
    </row>
    <row r="7217" customFormat="false" ht="15" hidden="false" customHeight="false" outlineLevel="0" collapsed="false">
      <c r="A7217" s="526" t="n">
        <v>93562</v>
      </c>
      <c r="B7217" s="526" t="s">
        <v>11609</v>
      </c>
      <c r="C7217" s="526" t="s">
        <v>2069</v>
      </c>
      <c r="D7217" s="528" t="n">
        <v>2230.13</v>
      </c>
    </row>
    <row r="7218" customFormat="false" ht="15" hidden="false" customHeight="false" outlineLevel="0" collapsed="false">
      <c r="A7218" s="526" t="n">
        <v>93563</v>
      </c>
      <c r="B7218" s="526" t="s">
        <v>11604</v>
      </c>
      <c r="C7218" s="526" t="s">
        <v>2069</v>
      </c>
      <c r="D7218" s="528" t="n">
        <v>5446.62</v>
      </c>
    </row>
    <row r="7219" customFormat="false" ht="15" hidden="false" customHeight="false" outlineLevel="0" collapsed="false">
      <c r="A7219" s="526" t="n">
        <v>93564</v>
      </c>
      <c r="B7219" s="526" t="s">
        <v>11605</v>
      </c>
      <c r="C7219" s="526" t="s">
        <v>2069</v>
      </c>
      <c r="D7219" s="528" t="n">
        <v>5264.62</v>
      </c>
    </row>
    <row r="7220" customFormat="false" ht="15" hidden="false" customHeight="false" outlineLevel="0" collapsed="false">
      <c r="A7220" s="526" t="n">
        <v>93565</v>
      </c>
      <c r="B7220" s="526" t="s">
        <v>2068</v>
      </c>
      <c r="C7220" s="526" t="s">
        <v>2069</v>
      </c>
      <c r="D7220" s="528" t="n">
        <v>17066.03</v>
      </c>
    </row>
    <row r="7221" customFormat="false" ht="15" hidden="false" customHeight="false" outlineLevel="0" collapsed="false">
      <c r="A7221" s="526" t="n">
        <v>93566</v>
      </c>
      <c r="B7221" s="526" t="s">
        <v>11610</v>
      </c>
      <c r="C7221" s="526" t="s">
        <v>2069</v>
      </c>
      <c r="D7221" s="528" t="n">
        <v>4146.12</v>
      </c>
    </row>
    <row r="7222" customFormat="false" ht="15" hidden="false" customHeight="false" outlineLevel="0" collapsed="false">
      <c r="A7222" s="526" t="n">
        <v>93567</v>
      </c>
      <c r="B7222" s="526" t="s">
        <v>11614</v>
      </c>
      <c r="C7222" s="526" t="s">
        <v>2069</v>
      </c>
      <c r="D7222" s="528" t="n">
        <v>20130.39</v>
      </c>
    </row>
    <row r="7223" customFormat="false" ht="15" hidden="false" customHeight="false" outlineLevel="0" collapsed="false">
      <c r="A7223" s="526" t="n">
        <v>93568</v>
      </c>
      <c r="B7223" s="526" t="s">
        <v>11615</v>
      </c>
      <c r="C7223" s="526" t="s">
        <v>2069</v>
      </c>
      <c r="D7223" s="528" t="n">
        <v>28174.37</v>
      </c>
    </row>
    <row r="7224" customFormat="false" ht="15" hidden="false" customHeight="false" outlineLevel="0" collapsed="false">
      <c r="A7224" s="526" t="n">
        <v>93569</v>
      </c>
      <c r="B7224" s="526" t="s">
        <v>11618</v>
      </c>
      <c r="C7224" s="526" t="s">
        <v>2069</v>
      </c>
      <c r="D7224" s="528" t="n">
        <v>16908.1</v>
      </c>
    </row>
    <row r="7225" customFormat="false" ht="15" hidden="false" customHeight="false" outlineLevel="0" collapsed="false">
      <c r="A7225" s="526" t="n">
        <v>93570</v>
      </c>
      <c r="B7225" s="526" t="s">
        <v>11619</v>
      </c>
      <c r="C7225" s="526" t="s">
        <v>2069</v>
      </c>
      <c r="D7225" s="528" t="n">
        <v>17643.77</v>
      </c>
    </row>
    <row r="7226" customFormat="false" ht="15" hidden="false" customHeight="false" outlineLevel="0" collapsed="false">
      <c r="A7226" s="526" t="n">
        <v>93571</v>
      </c>
      <c r="B7226" s="526" t="s">
        <v>11620</v>
      </c>
      <c r="C7226" s="526" t="s">
        <v>2069</v>
      </c>
      <c r="D7226" s="528" t="n">
        <v>18473.74</v>
      </c>
    </row>
    <row r="7227" customFormat="false" ht="15" hidden="false" customHeight="false" outlineLevel="0" collapsed="false">
      <c r="A7227" s="526" t="n">
        <v>93572</v>
      </c>
      <c r="B7227" s="526" t="s">
        <v>11621</v>
      </c>
      <c r="C7227" s="526" t="s">
        <v>2069</v>
      </c>
      <c r="D7227" s="528" t="n">
        <v>3762.75</v>
      </c>
    </row>
    <row r="7228" customFormat="false" ht="15" hidden="false" customHeight="false" outlineLevel="0" collapsed="false">
      <c r="A7228" s="526" t="n">
        <v>94295</v>
      </c>
      <c r="B7228" s="526" t="s">
        <v>2075</v>
      </c>
      <c r="C7228" s="526" t="s">
        <v>2069</v>
      </c>
      <c r="D7228" s="528" t="n">
        <v>7575.01</v>
      </c>
    </row>
    <row r="7229" customFormat="false" ht="15" hidden="false" customHeight="false" outlineLevel="0" collapsed="false">
      <c r="A7229" s="526" t="n">
        <v>94296</v>
      </c>
      <c r="B7229" s="526" t="s">
        <v>11616</v>
      </c>
      <c r="C7229" s="526" t="s">
        <v>2069</v>
      </c>
      <c r="D7229" s="528" t="n">
        <v>3628.67</v>
      </c>
    </row>
    <row r="7230" customFormat="false" ht="15" hidden="false" customHeight="false" outlineLevel="0" collapsed="false">
      <c r="A7230" s="526" t="n">
        <v>95308</v>
      </c>
      <c r="B7230" s="526" t="s">
        <v>11622</v>
      </c>
      <c r="C7230" s="526" t="s">
        <v>4362</v>
      </c>
      <c r="D7230" s="527" t="n">
        <v>0.15</v>
      </c>
    </row>
    <row r="7231" customFormat="false" ht="15" hidden="false" customHeight="false" outlineLevel="0" collapsed="false">
      <c r="A7231" s="526" t="n">
        <v>95309</v>
      </c>
      <c r="B7231" s="526" t="s">
        <v>11623</v>
      </c>
      <c r="C7231" s="526" t="s">
        <v>4362</v>
      </c>
      <c r="D7231" s="527" t="n">
        <v>0.19</v>
      </c>
    </row>
    <row r="7232" customFormat="false" ht="15" hidden="false" customHeight="false" outlineLevel="0" collapsed="false">
      <c r="A7232" s="526" t="n">
        <v>95310</v>
      </c>
      <c r="B7232" s="526" t="s">
        <v>11624</v>
      </c>
      <c r="C7232" s="526" t="s">
        <v>4362</v>
      </c>
      <c r="D7232" s="527" t="n">
        <v>0.15</v>
      </c>
    </row>
    <row r="7233" customFormat="false" ht="15" hidden="false" customHeight="false" outlineLevel="0" collapsed="false">
      <c r="A7233" s="526" t="n">
        <v>95311</v>
      </c>
      <c r="B7233" s="526" t="s">
        <v>11625</v>
      </c>
      <c r="C7233" s="526" t="s">
        <v>4362</v>
      </c>
      <c r="D7233" s="527" t="n">
        <v>0.15</v>
      </c>
    </row>
    <row r="7234" customFormat="false" ht="15" hidden="false" customHeight="false" outlineLevel="0" collapsed="false">
      <c r="A7234" s="526" t="n">
        <v>95312</v>
      </c>
      <c r="B7234" s="526" t="s">
        <v>11626</v>
      </c>
      <c r="C7234" s="526" t="s">
        <v>4362</v>
      </c>
      <c r="D7234" s="527" t="n">
        <v>0.19</v>
      </c>
    </row>
    <row r="7235" customFormat="false" ht="15" hidden="false" customHeight="false" outlineLevel="0" collapsed="false">
      <c r="A7235" s="526" t="n">
        <v>95313</v>
      </c>
      <c r="B7235" s="526" t="s">
        <v>11627</v>
      </c>
      <c r="C7235" s="526" t="s">
        <v>4362</v>
      </c>
      <c r="D7235" s="527" t="n">
        <v>0.15</v>
      </c>
    </row>
    <row r="7236" customFormat="false" ht="15" hidden="false" customHeight="false" outlineLevel="0" collapsed="false">
      <c r="A7236" s="526" t="n">
        <v>95314</v>
      </c>
      <c r="B7236" s="526" t="s">
        <v>11628</v>
      </c>
      <c r="C7236" s="526" t="s">
        <v>4362</v>
      </c>
      <c r="D7236" s="527" t="n">
        <v>0.22</v>
      </c>
    </row>
    <row r="7237" customFormat="false" ht="15" hidden="false" customHeight="false" outlineLevel="0" collapsed="false">
      <c r="A7237" s="526" t="n">
        <v>95315</v>
      </c>
      <c r="B7237" s="526" t="s">
        <v>11629</v>
      </c>
      <c r="C7237" s="526" t="s">
        <v>4362</v>
      </c>
      <c r="D7237" s="527" t="n">
        <v>0.22</v>
      </c>
    </row>
    <row r="7238" customFormat="false" ht="15" hidden="false" customHeight="false" outlineLevel="0" collapsed="false">
      <c r="A7238" s="526" t="n">
        <v>95316</v>
      </c>
      <c r="B7238" s="526" t="s">
        <v>11630</v>
      </c>
      <c r="C7238" s="526" t="s">
        <v>4362</v>
      </c>
      <c r="D7238" s="527" t="n">
        <v>0.49</v>
      </c>
    </row>
    <row r="7239" customFormat="false" ht="15" hidden="false" customHeight="false" outlineLevel="0" collapsed="false">
      <c r="A7239" s="526" t="n">
        <v>95317</v>
      </c>
      <c r="B7239" s="526" t="s">
        <v>11631</v>
      </c>
      <c r="C7239" s="526" t="s">
        <v>4362</v>
      </c>
      <c r="D7239" s="527" t="n">
        <v>0.23</v>
      </c>
    </row>
    <row r="7240" customFormat="false" ht="15" hidden="false" customHeight="false" outlineLevel="0" collapsed="false">
      <c r="A7240" s="526" t="n">
        <v>95318</v>
      </c>
      <c r="B7240" s="526" t="s">
        <v>11632</v>
      </c>
      <c r="C7240" s="526" t="s">
        <v>4362</v>
      </c>
      <c r="D7240" s="527" t="n">
        <v>0.23</v>
      </c>
    </row>
    <row r="7241" customFormat="false" ht="15" hidden="false" customHeight="false" outlineLevel="0" collapsed="false">
      <c r="A7241" s="526" t="n">
        <v>95319</v>
      </c>
      <c r="B7241" s="526" t="s">
        <v>11633</v>
      </c>
      <c r="C7241" s="526" t="s">
        <v>4362</v>
      </c>
      <c r="D7241" s="527" t="n">
        <v>0.15</v>
      </c>
    </row>
    <row r="7242" customFormat="false" ht="15" hidden="false" customHeight="false" outlineLevel="0" collapsed="false">
      <c r="A7242" s="526" t="n">
        <v>95320</v>
      </c>
      <c r="B7242" s="526" t="s">
        <v>11634</v>
      </c>
      <c r="C7242" s="526" t="s">
        <v>4362</v>
      </c>
      <c r="D7242" s="527" t="n">
        <v>0.15</v>
      </c>
    </row>
    <row r="7243" customFormat="false" ht="15" hidden="false" customHeight="false" outlineLevel="0" collapsed="false">
      <c r="A7243" s="526" t="n">
        <v>95321</v>
      </c>
      <c r="B7243" s="526" t="s">
        <v>11635</v>
      </c>
      <c r="C7243" s="526" t="s">
        <v>4362</v>
      </c>
      <c r="D7243" s="527" t="n">
        <v>0.14</v>
      </c>
    </row>
    <row r="7244" customFormat="false" ht="15" hidden="false" customHeight="false" outlineLevel="0" collapsed="false">
      <c r="A7244" s="526" t="n">
        <v>95322</v>
      </c>
      <c r="B7244" s="526" t="s">
        <v>11636</v>
      </c>
      <c r="C7244" s="526" t="s">
        <v>4362</v>
      </c>
      <c r="D7244" s="527" t="n">
        <v>0.07</v>
      </c>
    </row>
    <row r="7245" customFormat="false" ht="15" hidden="false" customHeight="false" outlineLevel="0" collapsed="false">
      <c r="A7245" s="526" t="n">
        <v>95323</v>
      </c>
      <c r="B7245" s="526" t="s">
        <v>11637</v>
      </c>
      <c r="C7245" s="526" t="s">
        <v>4362</v>
      </c>
      <c r="D7245" s="527" t="n">
        <v>0.22</v>
      </c>
    </row>
    <row r="7246" customFormat="false" ht="15" hidden="false" customHeight="false" outlineLevel="0" collapsed="false">
      <c r="A7246" s="526" t="n">
        <v>95324</v>
      </c>
      <c r="B7246" s="526" t="s">
        <v>11638</v>
      </c>
      <c r="C7246" s="526" t="s">
        <v>4362</v>
      </c>
      <c r="D7246" s="527" t="n">
        <v>0.28</v>
      </c>
    </row>
    <row r="7247" customFormat="false" ht="15" hidden="false" customHeight="false" outlineLevel="0" collapsed="false">
      <c r="A7247" s="526" t="n">
        <v>95325</v>
      </c>
      <c r="B7247" s="526" t="s">
        <v>11639</v>
      </c>
      <c r="C7247" s="526" t="s">
        <v>4362</v>
      </c>
      <c r="D7247" s="527" t="n">
        <v>0.24</v>
      </c>
    </row>
    <row r="7248" customFormat="false" ht="15" hidden="false" customHeight="false" outlineLevel="0" collapsed="false">
      <c r="A7248" s="526" t="n">
        <v>95326</v>
      </c>
      <c r="B7248" s="526" t="s">
        <v>11640</v>
      </c>
      <c r="C7248" s="526" t="s">
        <v>4362</v>
      </c>
      <c r="D7248" s="527" t="n">
        <v>0.12</v>
      </c>
    </row>
    <row r="7249" customFormat="false" ht="15" hidden="false" customHeight="false" outlineLevel="0" collapsed="false">
      <c r="A7249" s="526" t="n">
        <v>95328</v>
      </c>
      <c r="B7249" s="526" t="s">
        <v>11641</v>
      </c>
      <c r="C7249" s="526" t="s">
        <v>4362</v>
      </c>
      <c r="D7249" s="527" t="n">
        <v>0.19</v>
      </c>
    </row>
    <row r="7250" customFormat="false" ht="15" hidden="false" customHeight="false" outlineLevel="0" collapsed="false">
      <c r="A7250" s="526" t="n">
        <v>95329</v>
      </c>
      <c r="B7250" s="526" t="s">
        <v>11642</v>
      </c>
      <c r="C7250" s="526" t="s">
        <v>4362</v>
      </c>
      <c r="D7250" s="527" t="n">
        <v>0.26</v>
      </c>
    </row>
    <row r="7251" customFormat="false" ht="15" hidden="false" customHeight="false" outlineLevel="0" collapsed="false">
      <c r="A7251" s="526" t="n">
        <v>95330</v>
      </c>
      <c r="B7251" s="526" t="s">
        <v>11643</v>
      </c>
      <c r="C7251" s="526" t="s">
        <v>4362</v>
      </c>
      <c r="D7251" s="527" t="n">
        <v>0.22</v>
      </c>
    </row>
    <row r="7252" customFormat="false" ht="15" hidden="false" customHeight="false" outlineLevel="0" collapsed="false">
      <c r="A7252" s="526" t="n">
        <v>95331</v>
      </c>
      <c r="B7252" s="526" t="s">
        <v>11644</v>
      </c>
      <c r="C7252" s="526" t="s">
        <v>4362</v>
      </c>
      <c r="D7252" s="527" t="n">
        <v>0.17</v>
      </c>
    </row>
    <row r="7253" customFormat="false" ht="15" hidden="false" customHeight="false" outlineLevel="0" collapsed="false">
      <c r="A7253" s="526" t="n">
        <v>95332</v>
      </c>
      <c r="B7253" s="526" t="s">
        <v>11645</v>
      </c>
      <c r="C7253" s="526" t="s">
        <v>4362</v>
      </c>
      <c r="D7253" s="527" t="n">
        <v>0.71</v>
      </c>
    </row>
    <row r="7254" customFormat="false" ht="15" hidden="false" customHeight="false" outlineLevel="0" collapsed="false">
      <c r="A7254" s="526" t="n">
        <v>95333</v>
      </c>
      <c r="B7254" s="526" t="s">
        <v>11646</v>
      </c>
      <c r="C7254" s="526" t="s">
        <v>4362</v>
      </c>
      <c r="D7254" s="527" t="n">
        <v>0.71</v>
      </c>
    </row>
    <row r="7255" customFormat="false" ht="15" hidden="false" customHeight="false" outlineLevel="0" collapsed="false">
      <c r="A7255" s="526" t="n">
        <v>95334</v>
      </c>
      <c r="B7255" s="526" t="s">
        <v>11647</v>
      </c>
      <c r="C7255" s="526" t="s">
        <v>4362</v>
      </c>
      <c r="D7255" s="527" t="n">
        <v>0.76</v>
      </c>
    </row>
    <row r="7256" customFormat="false" ht="15" hidden="false" customHeight="false" outlineLevel="0" collapsed="false">
      <c r="A7256" s="526" t="n">
        <v>95335</v>
      </c>
      <c r="B7256" s="526" t="s">
        <v>11648</v>
      </c>
      <c r="C7256" s="526" t="s">
        <v>4362</v>
      </c>
      <c r="D7256" s="527" t="n">
        <v>0.34</v>
      </c>
    </row>
    <row r="7257" customFormat="false" ht="15" hidden="false" customHeight="false" outlineLevel="0" collapsed="false">
      <c r="A7257" s="526" t="n">
        <v>95337</v>
      </c>
      <c r="B7257" s="526" t="s">
        <v>11649</v>
      </c>
      <c r="C7257" s="526" t="s">
        <v>4362</v>
      </c>
      <c r="D7257" s="527" t="n">
        <v>0.22</v>
      </c>
    </row>
    <row r="7258" customFormat="false" ht="15" hidden="false" customHeight="false" outlineLevel="0" collapsed="false">
      <c r="A7258" s="526" t="n">
        <v>95338</v>
      </c>
      <c r="B7258" s="526" t="s">
        <v>11650</v>
      </c>
      <c r="C7258" s="526" t="s">
        <v>4362</v>
      </c>
      <c r="D7258" s="527" t="n">
        <v>0.4</v>
      </c>
    </row>
    <row r="7259" customFormat="false" ht="15" hidden="false" customHeight="false" outlineLevel="0" collapsed="false">
      <c r="A7259" s="526" t="n">
        <v>95339</v>
      </c>
      <c r="B7259" s="526" t="s">
        <v>11651</v>
      </c>
      <c r="C7259" s="526" t="s">
        <v>4362</v>
      </c>
      <c r="D7259" s="527" t="n">
        <v>0.33</v>
      </c>
    </row>
    <row r="7260" customFormat="false" ht="15" hidden="false" customHeight="false" outlineLevel="0" collapsed="false">
      <c r="A7260" s="526" t="n">
        <v>95340</v>
      </c>
      <c r="B7260" s="526" t="s">
        <v>11652</v>
      </c>
      <c r="C7260" s="526" t="s">
        <v>4362</v>
      </c>
      <c r="D7260" s="527" t="n">
        <v>0.26</v>
      </c>
    </row>
    <row r="7261" customFormat="false" ht="15" hidden="false" customHeight="false" outlineLevel="0" collapsed="false">
      <c r="A7261" s="526" t="n">
        <v>95341</v>
      </c>
      <c r="B7261" s="526" t="s">
        <v>11653</v>
      </c>
      <c r="C7261" s="526" t="s">
        <v>4362</v>
      </c>
      <c r="D7261" s="527" t="n">
        <v>0.28</v>
      </c>
    </row>
    <row r="7262" customFormat="false" ht="15" hidden="false" customHeight="false" outlineLevel="0" collapsed="false">
      <c r="A7262" s="526" t="n">
        <v>95342</v>
      </c>
      <c r="B7262" s="526" t="s">
        <v>11654</v>
      </c>
      <c r="C7262" s="526" t="s">
        <v>4362</v>
      </c>
      <c r="D7262" s="527" t="n">
        <v>0.2</v>
      </c>
    </row>
    <row r="7263" customFormat="false" ht="15" hidden="false" customHeight="false" outlineLevel="0" collapsed="false">
      <c r="A7263" s="526" t="n">
        <v>95343</v>
      </c>
      <c r="B7263" s="526" t="s">
        <v>11655</v>
      </c>
      <c r="C7263" s="526" t="s">
        <v>4362</v>
      </c>
      <c r="D7263" s="527" t="n">
        <v>0.21</v>
      </c>
    </row>
    <row r="7264" customFormat="false" ht="15" hidden="false" customHeight="false" outlineLevel="0" collapsed="false">
      <c r="A7264" s="526" t="n">
        <v>95344</v>
      </c>
      <c r="B7264" s="526" t="s">
        <v>11656</v>
      </c>
      <c r="C7264" s="526" t="s">
        <v>4362</v>
      </c>
      <c r="D7264" s="527" t="n">
        <v>0.17</v>
      </c>
    </row>
    <row r="7265" customFormat="false" ht="15" hidden="false" customHeight="false" outlineLevel="0" collapsed="false">
      <c r="A7265" s="526" t="n">
        <v>95345</v>
      </c>
      <c r="B7265" s="526" t="s">
        <v>11657</v>
      </c>
      <c r="C7265" s="526" t="s">
        <v>4362</v>
      </c>
      <c r="D7265" s="527" t="n">
        <v>0.48</v>
      </c>
    </row>
    <row r="7266" customFormat="false" ht="15" hidden="false" customHeight="false" outlineLevel="0" collapsed="false">
      <c r="A7266" s="526" t="n">
        <v>95346</v>
      </c>
      <c r="B7266" s="526" t="s">
        <v>11658</v>
      </c>
      <c r="C7266" s="526" t="s">
        <v>4362</v>
      </c>
      <c r="D7266" s="527" t="n">
        <v>0.1</v>
      </c>
    </row>
    <row r="7267" customFormat="false" ht="15" hidden="false" customHeight="false" outlineLevel="0" collapsed="false">
      <c r="A7267" s="526" t="n">
        <v>95347</v>
      </c>
      <c r="B7267" s="526" t="s">
        <v>11659</v>
      </c>
      <c r="C7267" s="526" t="s">
        <v>4362</v>
      </c>
      <c r="D7267" s="527" t="n">
        <v>0.09</v>
      </c>
    </row>
    <row r="7268" customFormat="false" ht="15" hidden="false" customHeight="false" outlineLevel="0" collapsed="false">
      <c r="A7268" s="526" t="n">
        <v>95348</v>
      </c>
      <c r="B7268" s="526" t="s">
        <v>11660</v>
      </c>
      <c r="C7268" s="526" t="s">
        <v>4362</v>
      </c>
      <c r="D7268" s="527" t="n">
        <v>0.12</v>
      </c>
    </row>
    <row r="7269" customFormat="false" ht="15" hidden="false" customHeight="false" outlineLevel="0" collapsed="false">
      <c r="A7269" s="526" t="n">
        <v>95349</v>
      </c>
      <c r="B7269" s="526" t="s">
        <v>11661</v>
      </c>
      <c r="C7269" s="526" t="s">
        <v>4362</v>
      </c>
      <c r="D7269" s="527" t="n">
        <v>0.08</v>
      </c>
    </row>
    <row r="7270" customFormat="false" ht="15" hidden="false" customHeight="false" outlineLevel="0" collapsed="false">
      <c r="A7270" s="526" t="n">
        <v>95351</v>
      </c>
      <c r="B7270" s="526" t="s">
        <v>11662</v>
      </c>
      <c r="C7270" s="526" t="s">
        <v>4362</v>
      </c>
      <c r="D7270" s="527" t="n">
        <v>0.33</v>
      </c>
    </row>
    <row r="7271" customFormat="false" ht="15" hidden="false" customHeight="false" outlineLevel="0" collapsed="false">
      <c r="A7271" s="526" t="n">
        <v>95352</v>
      </c>
      <c r="B7271" s="526" t="s">
        <v>11663</v>
      </c>
      <c r="C7271" s="526" t="s">
        <v>4362</v>
      </c>
      <c r="D7271" s="527" t="n">
        <v>0.1</v>
      </c>
    </row>
    <row r="7272" customFormat="false" ht="15" hidden="false" customHeight="false" outlineLevel="0" collapsed="false">
      <c r="A7272" s="526" t="n">
        <v>95354</v>
      </c>
      <c r="B7272" s="526" t="s">
        <v>11664</v>
      </c>
      <c r="C7272" s="526" t="s">
        <v>4362</v>
      </c>
      <c r="D7272" s="527" t="n">
        <v>0.13</v>
      </c>
    </row>
    <row r="7273" customFormat="false" ht="15" hidden="false" customHeight="false" outlineLevel="0" collapsed="false">
      <c r="A7273" s="526" t="n">
        <v>95355</v>
      </c>
      <c r="B7273" s="526" t="s">
        <v>11665</v>
      </c>
      <c r="C7273" s="526" t="s">
        <v>4362</v>
      </c>
      <c r="D7273" s="527" t="n">
        <v>0.1</v>
      </c>
    </row>
    <row r="7274" customFormat="false" ht="15" hidden="false" customHeight="false" outlineLevel="0" collapsed="false">
      <c r="A7274" s="526" t="n">
        <v>95356</v>
      </c>
      <c r="B7274" s="526" t="s">
        <v>11666</v>
      </c>
      <c r="C7274" s="526" t="s">
        <v>4362</v>
      </c>
      <c r="D7274" s="527" t="n">
        <v>0.13</v>
      </c>
    </row>
    <row r="7275" customFormat="false" ht="15" hidden="false" customHeight="false" outlineLevel="0" collapsed="false">
      <c r="A7275" s="526" t="n">
        <v>95357</v>
      </c>
      <c r="B7275" s="526" t="s">
        <v>11667</v>
      </c>
      <c r="C7275" s="526" t="s">
        <v>4362</v>
      </c>
      <c r="D7275" s="527" t="n">
        <v>0.22</v>
      </c>
    </row>
    <row r="7276" customFormat="false" ht="15" hidden="false" customHeight="false" outlineLevel="0" collapsed="false">
      <c r="A7276" s="526" t="n">
        <v>95358</v>
      </c>
      <c r="B7276" s="526" t="s">
        <v>11668</v>
      </c>
      <c r="C7276" s="526" t="s">
        <v>4362</v>
      </c>
      <c r="D7276" s="527" t="n">
        <v>0.25</v>
      </c>
    </row>
    <row r="7277" customFormat="false" ht="15" hidden="false" customHeight="false" outlineLevel="0" collapsed="false">
      <c r="A7277" s="526" t="n">
        <v>95359</v>
      </c>
      <c r="B7277" s="526" t="s">
        <v>11669</v>
      </c>
      <c r="C7277" s="526" t="s">
        <v>4362</v>
      </c>
      <c r="D7277" s="527" t="n">
        <v>0.25</v>
      </c>
    </row>
    <row r="7278" customFormat="false" ht="15" hidden="false" customHeight="false" outlineLevel="0" collapsed="false">
      <c r="A7278" s="526" t="n">
        <v>95360</v>
      </c>
      <c r="B7278" s="526" t="s">
        <v>11670</v>
      </c>
      <c r="C7278" s="526" t="s">
        <v>4362</v>
      </c>
      <c r="D7278" s="527" t="n">
        <v>0.18</v>
      </c>
    </row>
    <row r="7279" customFormat="false" ht="15" hidden="false" customHeight="false" outlineLevel="0" collapsed="false">
      <c r="A7279" s="526" t="n">
        <v>95361</v>
      </c>
      <c r="B7279" s="526" t="s">
        <v>11671</v>
      </c>
      <c r="C7279" s="526" t="s">
        <v>4362</v>
      </c>
      <c r="D7279" s="527" t="n">
        <v>0.13</v>
      </c>
    </row>
    <row r="7280" customFormat="false" ht="15" hidden="false" customHeight="false" outlineLevel="0" collapsed="false">
      <c r="A7280" s="526" t="n">
        <v>95362</v>
      </c>
      <c r="B7280" s="526" t="s">
        <v>11672</v>
      </c>
      <c r="C7280" s="526" t="s">
        <v>4362</v>
      </c>
      <c r="D7280" s="527" t="n">
        <v>0.23</v>
      </c>
    </row>
    <row r="7281" customFormat="false" ht="15" hidden="false" customHeight="false" outlineLevel="0" collapsed="false">
      <c r="A7281" s="526" t="n">
        <v>95363</v>
      </c>
      <c r="B7281" s="526" t="s">
        <v>11673</v>
      </c>
      <c r="C7281" s="526" t="s">
        <v>4362</v>
      </c>
      <c r="D7281" s="527" t="n">
        <v>0.23</v>
      </c>
    </row>
    <row r="7282" customFormat="false" ht="15" hidden="false" customHeight="false" outlineLevel="0" collapsed="false">
      <c r="A7282" s="526" t="n">
        <v>95364</v>
      </c>
      <c r="B7282" s="526" t="s">
        <v>11674</v>
      </c>
      <c r="C7282" s="526" t="s">
        <v>4362</v>
      </c>
      <c r="D7282" s="527" t="n">
        <v>0.13</v>
      </c>
    </row>
    <row r="7283" customFormat="false" ht="15" hidden="false" customHeight="false" outlineLevel="0" collapsed="false">
      <c r="A7283" s="526" t="n">
        <v>95365</v>
      </c>
      <c r="B7283" s="526" t="s">
        <v>11675</v>
      </c>
      <c r="C7283" s="526" t="s">
        <v>4362</v>
      </c>
      <c r="D7283" s="527" t="n">
        <v>0.13</v>
      </c>
    </row>
    <row r="7284" customFormat="false" ht="15" hidden="false" customHeight="false" outlineLevel="0" collapsed="false">
      <c r="A7284" s="526" t="n">
        <v>95366</v>
      </c>
      <c r="B7284" s="526" t="s">
        <v>11676</v>
      </c>
      <c r="C7284" s="526" t="s">
        <v>4362</v>
      </c>
      <c r="D7284" s="527" t="n">
        <v>0.13</v>
      </c>
    </row>
    <row r="7285" customFormat="false" ht="15" hidden="false" customHeight="false" outlineLevel="0" collapsed="false">
      <c r="A7285" s="526" t="n">
        <v>95367</v>
      </c>
      <c r="B7285" s="526" t="s">
        <v>11677</v>
      </c>
      <c r="C7285" s="526" t="s">
        <v>4362</v>
      </c>
      <c r="D7285" s="527" t="n">
        <v>0.23</v>
      </c>
    </row>
    <row r="7286" customFormat="false" ht="15" hidden="false" customHeight="false" outlineLevel="0" collapsed="false">
      <c r="A7286" s="526" t="n">
        <v>95368</v>
      </c>
      <c r="B7286" s="526" t="s">
        <v>11678</v>
      </c>
      <c r="C7286" s="526" t="s">
        <v>4362</v>
      </c>
      <c r="D7286" s="527" t="n">
        <v>0.16</v>
      </c>
    </row>
    <row r="7287" customFormat="false" ht="15" hidden="false" customHeight="false" outlineLevel="0" collapsed="false">
      <c r="A7287" s="526" t="n">
        <v>95369</v>
      </c>
      <c r="B7287" s="526" t="s">
        <v>11679</v>
      </c>
      <c r="C7287" s="526" t="s">
        <v>4362</v>
      </c>
      <c r="D7287" s="527" t="n">
        <v>0.14</v>
      </c>
    </row>
    <row r="7288" customFormat="false" ht="15" hidden="false" customHeight="false" outlineLevel="0" collapsed="false">
      <c r="A7288" s="526" t="n">
        <v>95370</v>
      </c>
      <c r="B7288" s="526" t="s">
        <v>11680</v>
      </c>
      <c r="C7288" s="526" t="s">
        <v>4362</v>
      </c>
      <c r="D7288" s="527" t="n">
        <v>0.28</v>
      </c>
    </row>
    <row r="7289" customFormat="false" ht="15" hidden="false" customHeight="false" outlineLevel="0" collapsed="false">
      <c r="A7289" s="526" t="n">
        <v>95371</v>
      </c>
      <c r="B7289" s="526" t="s">
        <v>11681</v>
      </c>
      <c r="C7289" s="526" t="s">
        <v>4362</v>
      </c>
      <c r="D7289" s="527" t="n">
        <v>0.4</v>
      </c>
    </row>
    <row r="7290" customFormat="false" ht="15" hidden="false" customHeight="false" outlineLevel="0" collapsed="false">
      <c r="A7290" s="526" t="n">
        <v>95372</v>
      </c>
      <c r="B7290" s="526" t="s">
        <v>11682</v>
      </c>
      <c r="C7290" s="526" t="s">
        <v>4362</v>
      </c>
      <c r="D7290" s="527" t="n">
        <v>0.28</v>
      </c>
    </row>
    <row r="7291" customFormat="false" ht="15" hidden="false" customHeight="false" outlineLevel="0" collapsed="false">
      <c r="A7291" s="526" t="n">
        <v>95373</v>
      </c>
      <c r="B7291" s="526" t="s">
        <v>11683</v>
      </c>
      <c r="C7291" s="526" t="s">
        <v>4362</v>
      </c>
      <c r="D7291" s="527" t="n">
        <v>0.27</v>
      </c>
    </row>
    <row r="7292" customFormat="false" ht="15" hidden="false" customHeight="false" outlineLevel="0" collapsed="false">
      <c r="A7292" s="526" t="n">
        <v>95374</v>
      </c>
      <c r="B7292" s="526" t="s">
        <v>11684</v>
      </c>
      <c r="C7292" s="526" t="s">
        <v>4362</v>
      </c>
      <c r="D7292" s="527" t="n">
        <v>0.28</v>
      </c>
    </row>
    <row r="7293" customFormat="false" ht="15" hidden="false" customHeight="false" outlineLevel="0" collapsed="false">
      <c r="A7293" s="526" t="n">
        <v>95375</v>
      </c>
      <c r="B7293" s="526" t="s">
        <v>11685</v>
      </c>
      <c r="C7293" s="526" t="s">
        <v>4362</v>
      </c>
      <c r="D7293" s="527" t="n">
        <v>0.33</v>
      </c>
    </row>
    <row r="7294" customFormat="false" ht="15" hidden="false" customHeight="false" outlineLevel="0" collapsed="false">
      <c r="A7294" s="526" t="n">
        <v>95376</v>
      </c>
      <c r="B7294" s="526" t="s">
        <v>11686</v>
      </c>
      <c r="C7294" s="526" t="s">
        <v>4362</v>
      </c>
      <c r="D7294" s="527" t="n">
        <v>0.08</v>
      </c>
    </row>
    <row r="7295" customFormat="false" ht="15" hidden="false" customHeight="false" outlineLevel="0" collapsed="false">
      <c r="A7295" s="526" t="n">
        <v>95377</v>
      </c>
      <c r="B7295" s="526" t="s">
        <v>11687</v>
      </c>
      <c r="C7295" s="526" t="s">
        <v>4362</v>
      </c>
      <c r="D7295" s="527" t="n">
        <v>0.22</v>
      </c>
    </row>
    <row r="7296" customFormat="false" ht="15" hidden="false" customHeight="false" outlineLevel="0" collapsed="false">
      <c r="A7296" s="526" t="n">
        <v>95378</v>
      </c>
      <c r="B7296" s="526" t="s">
        <v>11688</v>
      </c>
      <c r="C7296" s="526" t="s">
        <v>4362</v>
      </c>
      <c r="D7296" s="527" t="n">
        <v>0.26</v>
      </c>
    </row>
    <row r="7297" customFormat="false" ht="15" hidden="false" customHeight="false" outlineLevel="0" collapsed="false">
      <c r="A7297" s="526" t="n">
        <v>95379</v>
      </c>
      <c r="B7297" s="526" t="s">
        <v>11689</v>
      </c>
      <c r="C7297" s="526" t="s">
        <v>4362</v>
      </c>
      <c r="D7297" s="527" t="n">
        <v>0.22</v>
      </c>
    </row>
    <row r="7298" customFormat="false" ht="15" hidden="false" customHeight="false" outlineLevel="0" collapsed="false">
      <c r="A7298" s="526" t="n">
        <v>95380</v>
      </c>
      <c r="B7298" s="526" t="s">
        <v>11690</v>
      </c>
      <c r="C7298" s="526" t="s">
        <v>4362</v>
      </c>
      <c r="D7298" s="527" t="n">
        <v>0.25</v>
      </c>
    </row>
    <row r="7299" customFormat="false" ht="15" hidden="false" customHeight="false" outlineLevel="0" collapsed="false">
      <c r="A7299" s="526" t="n">
        <v>95382</v>
      </c>
      <c r="B7299" s="526" t="s">
        <v>11691</v>
      </c>
      <c r="C7299" s="526" t="s">
        <v>4362</v>
      </c>
      <c r="D7299" s="527" t="n">
        <v>0.22</v>
      </c>
    </row>
    <row r="7300" customFormat="false" ht="15" hidden="false" customHeight="false" outlineLevel="0" collapsed="false">
      <c r="A7300" s="526" t="n">
        <v>95383</v>
      </c>
      <c r="B7300" s="526" t="s">
        <v>11692</v>
      </c>
      <c r="C7300" s="526" t="s">
        <v>4362</v>
      </c>
      <c r="D7300" s="527" t="n">
        <v>0.36</v>
      </c>
    </row>
    <row r="7301" customFormat="false" ht="15" hidden="false" customHeight="false" outlineLevel="0" collapsed="false">
      <c r="A7301" s="526" t="n">
        <v>95384</v>
      </c>
      <c r="B7301" s="526" t="s">
        <v>11693</v>
      </c>
      <c r="C7301" s="526" t="s">
        <v>4362</v>
      </c>
      <c r="D7301" s="527" t="n">
        <v>0.31</v>
      </c>
    </row>
    <row r="7302" customFormat="false" ht="15" hidden="false" customHeight="false" outlineLevel="0" collapsed="false">
      <c r="A7302" s="526" t="n">
        <v>95385</v>
      </c>
      <c r="B7302" s="526" t="s">
        <v>11694</v>
      </c>
      <c r="C7302" s="526" t="s">
        <v>4362</v>
      </c>
      <c r="D7302" s="527" t="n">
        <v>0.21</v>
      </c>
    </row>
    <row r="7303" customFormat="false" ht="15" hidden="false" customHeight="false" outlineLevel="0" collapsed="false">
      <c r="A7303" s="526" t="n">
        <v>95386</v>
      </c>
      <c r="B7303" s="526" t="s">
        <v>11695</v>
      </c>
      <c r="C7303" s="526" t="s">
        <v>4362</v>
      </c>
      <c r="D7303" s="527" t="n">
        <v>0.18</v>
      </c>
    </row>
    <row r="7304" customFormat="false" ht="15" hidden="false" customHeight="false" outlineLevel="0" collapsed="false">
      <c r="A7304" s="526" t="n">
        <v>95387</v>
      </c>
      <c r="B7304" s="526" t="s">
        <v>11696</v>
      </c>
      <c r="C7304" s="526" t="s">
        <v>4362</v>
      </c>
      <c r="D7304" s="527" t="n">
        <v>0.25</v>
      </c>
    </row>
    <row r="7305" customFormat="false" ht="15" hidden="false" customHeight="false" outlineLevel="0" collapsed="false">
      <c r="A7305" s="526" t="n">
        <v>95388</v>
      </c>
      <c r="B7305" s="526" t="s">
        <v>11697</v>
      </c>
      <c r="C7305" s="526" t="s">
        <v>4362</v>
      </c>
      <c r="D7305" s="527" t="n">
        <v>0.09</v>
      </c>
    </row>
    <row r="7306" customFormat="false" ht="15" hidden="false" customHeight="false" outlineLevel="0" collapsed="false">
      <c r="A7306" s="526" t="n">
        <v>95389</v>
      </c>
      <c r="B7306" s="526" t="s">
        <v>11698</v>
      </c>
      <c r="C7306" s="526" t="s">
        <v>4362</v>
      </c>
      <c r="D7306" s="527" t="n">
        <v>0.13</v>
      </c>
    </row>
    <row r="7307" customFormat="false" ht="15" hidden="false" customHeight="false" outlineLevel="0" collapsed="false">
      <c r="A7307" s="526" t="n">
        <v>95390</v>
      </c>
      <c r="B7307" s="526" t="s">
        <v>11699</v>
      </c>
      <c r="C7307" s="526" t="s">
        <v>4362</v>
      </c>
      <c r="D7307" s="527" t="n">
        <v>0.08</v>
      </c>
    </row>
    <row r="7308" customFormat="false" ht="15" hidden="false" customHeight="false" outlineLevel="0" collapsed="false">
      <c r="A7308" s="526" t="n">
        <v>95391</v>
      </c>
      <c r="B7308" s="526" t="s">
        <v>11700</v>
      </c>
      <c r="C7308" s="526" t="s">
        <v>4362</v>
      </c>
      <c r="D7308" s="527" t="n">
        <v>0.09</v>
      </c>
    </row>
    <row r="7309" customFormat="false" ht="15" hidden="false" customHeight="false" outlineLevel="0" collapsed="false">
      <c r="A7309" s="526" t="n">
        <v>95392</v>
      </c>
      <c r="B7309" s="526" t="s">
        <v>11701</v>
      </c>
      <c r="C7309" s="526" t="s">
        <v>4362</v>
      </c>
      <c r="D7309" s="527" t="n">
        <v>0.15</v>
      </c>
    </row>
    <row r="7310" customFormat="false" ht="15" hidden="false" customHeight="false" outlineLevel="0" collapsed="false">
      <c r="A7310" s="526" t="n">
        <v>95393</v>
      </c>
      <c r="B7310" s="526" t="s">
        <v>11702</v>
      </c>
      <c r="C7310" s="526" t="s">
        <v>4362</v>
      </c>
      <c r="D7310" s="527" t="n">
        <v>0.6</v>
      </c>
    </row>
    <row r="7311" customFormat="false" ht="15" hidden="false" customHeight="false" outlineLevel="0" collapsed="false">
      <c r="A7311" s="526" t="n">
        <v>95394</v>
      </c>
      <c r="B7311" s="526" t="s">
        <v>11703</v>
      </c>
      <c r="C7311" s="526" t="s">
        <v>4362</v>
      </c>
      <c r="D7311" s="527" t="n">
        <v>0.8</v>
      </c>
    </row>
    <row r="7312" customFormat="false" ht="15" hidden="false" customHeight="false" outlineLevel="0" collapsed="false">
      <c r="A7312" s="526" t="n">
        <v>95395</v>
      </c>
      <c r="B7312" s="526" t="s">
        <v>11704</v>
      </c>
      <c r="C7312" s="526" t="s">
        <v>4362</v>
      </c>
      <c r="D7312" s="527" t="n">
        <v>0.84</v>
      </c>
    </row>
    <row r="7313" customFormat="false" ht="15" hidden="false" customHeight="false" outlineLevel="0" collapsed="false">
      <c r="A7313" s="526" t="n">
        <v>95396</v>
      </c>
      <c r="B7313" s="526" t="s">
        <v>11705</v>
      </c>
      <c r="C7313" s="526" t="s">
        <v>4362</v>
      </c>
      <c r="D7313" s="527" t="n">
        <v>0.88</v>
      </c>
    </row>
    <row r="7314" customFormat="false" ht="15" hidden="false" customHeight="false" outlineLevel="0" collapsed="false">
      <c r="A7314" s="526" t="n">
        <v>95397</v>
      </c>
      <c r="B7314" s="526" t="s">
        <v>11706</v>
      </c>
      <c r="C7314" s="526" t="s">
        <v>4362</v>
      </c>
      <c r="D7314" s="527" t="n">
        <v>0.05</v>
      </c>
    </row>
    <row r="7315" customFormat="false" ht="15" hidden="false" customHeight="false" outlineLevel="0" collapsed="false">
      <c r="A7315" s="526" t="n">
        <v>95398</v>
      </c>
      <c r="B7315" s="526" t="s">
        <v>11707</v>
      </c>
      <c r="C7315" s="526" t="s">
        <v>4362</v>
      </c>
      <c r="D7315" s="527" t="n">
        <v>0.11</v>
      </c>
    </row>
    <row r="7316" customFormat="false" ht="15" hidden="false" customHeight="false" outlineLevel="0" collapsed="false">
      <c r="A7316" s="526" t="n">
        <v>95399</v>
      </c>
      <c r="B7316" s="526" t="s">
        <v>11708</v>
      </c>
      <c r="C7316" s="526" t="s">
        <v>4362</v>
      </c>
      <c r="D7316" s="527" t="n">
        <v>0.03</v>
      </c>
    </row>
    <row r="7317" customFormat="false" ht="15" hidden="false" customHeight="false" outlineLevel="0" collapsed="false">
      <c r="A7317" s="526" t="n">
        <v>95400</v>
      </c>
      <c r="B7317" s="526" t="s">
        <v>11709</v>
      </c>
      <c r="C7317" s="526" t="s">
        <v>4362</v>
      </c>
      <c r="D7317" s="527" t="n">
        <v>0.07</v>
      </c>
    </row>
    <row r="7318" customFormat="false" ht="15" hidden="false" customHeight="false" outlineLevel="0" collapsed="false">
      <c r="A7318" s="526" t="n">
        <v>95401</v>
      </c>
      <c r="B7318" s="526" t="s">
        <v>11710</v>
      </c>
      <c r="C7318" s="526" t="s">
        <v>4362</v>
      </c>
      <c r="D7318" s="527" t="n">
        <v>0.4</v>
      </c>
    </row>
    <row r="7319" customFormat="false" ht="15" hidden="false" customHeight="false" outlineLevel="0" collapsed="false">
      <c r="A7319" s="526" t="n">
        <v>95402</v>
      </c>
      <c r="B7319" s="526" t="s">
        <v>11711</v>
      </c>
      <c r="C7319" s="526" t="s">
        <v>4362</v>
      </c>
      <c r="D7319" s="527" t="n">
        <v>1.43</v>
      </c>
    </row>
    <row r="7320" customFormat="false" ht="15" hidden="false" customHeight="false" outlineLevel="0" collapsed="false">
      <c r="A7320" s="526" t="n">
        <v>95403</v>
      </c>
      <c r="B7320" s="526" t="s">
        <v>11712</v>
      </c>
      <c r="C7320" s="526" t="s">
        <v>4362</v>
      </c>
      <c r="D7320" s="527" t="n">
        <v>1.7</v>
      </c>
    </row>
    <row r="7321" customFormat="false" ht="15" hidden="false" customHeight="false" outlineLevel="0" collapsed="false">
      <c r="A7321" s="526" t="n">
        <v>95404</v>
      </c>
      <c r="B7321" s="526" t="s">
        <v>11713</v>
      </c>
      <c r="C7321" s="526" t="s">
        <v>4362</v>
      </c>
      <c r="D7321" s="527" t="n">
        <v>2.39</v>
      </c>
    </row>
    <row r="7322" customFormat="false" ht="15" hidden="false" customHeight="false" outlineLevel="0" collapsed="false">
      <c r="A7322" s="526" t="n">
        <v>95405</v>
      </c>
      <c r="B7322" s="526" t="s">
        <v>11714</v>
      </c>
      <c r="C7322" s="526" t="s">
        <v>4362</v>
      </c>
      <c r="D7322" s="527" t="n">
        <v>0.87</v>
      </c>
    </row>
    <row r="7323" customFormat="false" ht="15" hidden="false" customHeight="false" outlineLevel="0" collapsed="false">
      <c r="A7323" s="526" t="n">
        <v>95406</v>
      </c>
      <c r="B7323" s="526" t="s">
        <v>11715</v>
      </c>
      <c r="C7323" s="526" t="s">
        <v>4362</v>
      </c>
      <c r="D7323" s="527" t="n">
        <v>0.15</v>
      </c>
    </row>
    <row r="7324" customFormat="false" ht="15" hidden="false" customHeight="false" outlineLevel="0" collapsed="false">
      <c r="A7324" s="526" t="n">
        <v>95408</v>
      </c>
      <c r="B7324" s="526" t="s">
        <v>11716</v>
      </c>
      <c r="C7324" s="526" t="s">
        <v>2069</v>
      </c>
      <c r="D7324" s="527" t="n">
        <v>13.01</v>
      </c>
    </row>
    <row r="7325" customFormat="false" ht="15" hidden="false" customHeight="false" outlineLevel="0" collapsed="false">
      <c r="A7325" s="526" t="n">
        <v>95409</v>
      </c>
      <c r="B7325" s="526" t="s">
        <v>11717</v>
      </c>
      <c r="C7325" s="526" t="s">
        <v>2069</v>
      </c>
      <c r="D7325" s="527" t="n">
        <v>12.34</v>
      </c>
    </row>
    <row r="7326" customFormat="false" ht="15" hidden="false" customHeight="false" outlineLevel="0" collapsed="false">
      <c r="A7326" s="526" t="n">
        <v>95410</v>
      </c>
      <c r="B7326" s="526" t="s">
        <v>11718</v>
      </c>
      <c r="C7326" s="526" t="s">
        <v>2069</v>
      </c>
      <c r="D7326" s="527" t="n">
        <v>5.06</v>
      </c>
    </row>
    <row r="7327" customFormat="false" ht="15" hidden="false" customHeight="false" outlineLevel="0" collapsed="false">
      <c r="A7327" s="526" t="n">
        <v>95411</v>
      </c>
      <c r="B7327" s="526" t="s">
        <v>11719</v>
      </c>
      <c r="C7327" s="526" t="s">
        <v>2069</v>
      </c>
      <c r="D7327" s="527" t="n">
        <v>9.52</v>
      </c>
    </row>
    <row r="7328" customFormat="false" ht="15" hidden="false" customHeight="false" outlineLevel="0" collapsed="false">
      <c r="A7328" s="526" t="n">
        <v>95412</v>
      </c>
      <c r="B7328" s="526" t="s">
        <v>11720</v>
      </c>
      <c r="C7328" s="526" t="s">
        <v>2069</v>
      </c>
      <c r="D7328" s="527" t="n">
        <v>7.44</v>
      </c>
    </row>
    <row r="7329" customFormat="false" ht="15" hidden="false" customHeight="false" outlineLevel="0" collapsed="false">
      <c r="A7329" s="526" t="n">
        <v>95413</v>
      </c>
      <c r="B7329" s="526" t="s">
        <v>11721</v>
      </c>
      <c r="C7329" s="526" t="s">
        <v>2069</v>
      </c>
      <c r="D7329" s="527" t="n">
        <v>20.28</v>
      </c>
    </row>
    <row r="7330" customFormat="false" ht="15" hidden="false" customHeight="false" outlineLevel="0" collapsed="false">
      <c r="A7330" s="526" t="n">
        <v>95414</v>
      </c>
      <c r="B7330" s="526" t="s">
        <v>11722</v>
      </c>
      <c r="C7330" s="526" t="s">
        <v>2069</v>
      </c>
      <c r="D7330" s="527" t="n">
        <v>80.47</v>
      </c>
    </row>
    <row r="7331" customFormat="false" ht="15" hidden="false" customHeight="false" outlineLevel="0" collapsed="false">
      <c r="A7331" s="526" t="n">
        <v>95415</v>
      </c>
      <c r="B7331" s="526" t="s">
        <v>11723</v>
      </c>
      <c r="C7331" s="526" t="s">
        <v>2069</v>
      </c>
      <c r="D7331" s="527" t="n">
        <v>192.49</v>
      </c>
    </row>
    <row r="7332" customFormat="false" ht="15" hidden="false" customHeight="false" outlineLevel="0" collapsed="false">
      <c r="A7332" s="526" t="n">
        <v>95416</v>
      </c>
      <c r="B7332" s="526" t="s">
        <v>11724</v>
      </c>
      <c r="C7332" s="526" t="s">
        <v>2069</v>
      </c>
      <c r="D7332" s="527" t="n">
        <v>15.08</v>
      </c>
    </row>
    <row r="7333" customFormat="false" ht="15" hidden="false" customHeight="false" outlineLevel="0" collapsed="false">
      <c r="A7333" s="526" t="n">
        <v>95417</v>
      </c>
      <c r="B7333" s="526" t="s">
        <v>11725</v>
      </c>
      <c r="C7333" s="526" t="s">
        <v>2069</v>
      </c>
      <c r="D7333" s="527" t="n">
        <v>227.81</v>
      </c>
    </row>
    <row r="7334" customFormat="false" ht="15" hidden="false" customHeight="false" outlineLevel="0" collapsed="false">
      <c r="A7334" s="526" t="n">
        <v>95418</v>
      </c>
      <c r="B7334" s="526" t="s">
        <v>11726</v>
      </c>
      <c r="C7334" s="526" t="s">
        <v>2069</v>
      </c>
      <c r="D7334" s="527" t="n">
        <v>320.52</v>
      </c>
    </row>
    <row r="7335" customFormat="false" ht="15" hidden="false" customHeight="false" outlineLevel="0" collapsed="false">
      <c r="A7335" s="526" t="n">
        <v>95419</v>
      </c>
      <c r="B7335" s="526" t="s">
        <v>11727</v>
      </c>
      <c r="C7335" s="526" t="s">
        <v>2069</v>
      </c>
      <c r="D7335" s="527" t="n">
        <v>107.98</v>
      </c>
    </row>
    <row r="7336" customFormat="false" ht="15" hidden="false" customHeight="false" outlineLevel="0" collapsed="false">
      <c r="A7336" s="526" t="n">
        <v>95420</v>
      </c>
      <c r="B7336" s="526" t="s">
        <v>11728</v>
      </c>
      <c r="C7336" s="526" t="s">
        <v>2069</v>
      </c>
      <c r="D7336" s="527" t="n">
        <v>112.78</v>
      </c>
    </row>
    <row r="7337" customFormat="false" ht="15" hidden="false" customHeight="false" outlineLevel="0" collapsed="false">
      <c r="A7337" s="526" t="n">
        <v>95421</v>
      </c>
      <c r="B7337" s="526" t="s">
        <v>11729</v>
      </c>
      <c r="C7337" s="526" t="s">
        <v>2069</v>
      </c>
      <c r="D7337" s="527" t="n">
        <v>118.2</v>
      </c>
    </row>
    <row r="7338" customFormat="false" ht="15" hidden="false" customHeight="false" outlineLevel="0" collapsed="false">
      <c r="A7338" s="526" t="n">
        <v>95422</v>
      </c>
      <c r="B7338" s="526" t="s">
        <v>11730</v>
      </c>
      <c r="C7338" s="526" t="s">
        <v>2069</v>
      </c>
      <c r="D7338" s="527" t="n">
        <v>54.22</v>
      </c>
    </row>
    <row r="7339" customFormat="false" ht="15" hidden="false" customHeight="false" outlineLevel="0" collapsed="false">
      <c r="A7339" s="526" t="n">
        <v>95423</v>
      </c>
      <c r="B7339" s="526" t="s">
        <v>11731</v>
      </c>
      <c r="C7339" s="526" t="s">
        <v>2069</v>
      </c>
      <c r="D7339" s="527" t="n">
        <v>117.02</v>
      </c>
    </row>
    <row r="7340" customFormat="false" ht="15" hidden="false" customHeight="false" outlineLevel="0" collapsed="false">
      <c r="A7340" s="526" t="n">
        <v>95424</v>
      </c>
      <c r="B7340" s="526" t="s">
        <v>11732</v>
      </c>
      <c r="C7340" s="526" t="s">
        <v>2069</v>
      </c>
      <c r="D7340" s="527" t="n">
        <v>21.26</v>
      </c>
    </row>
    <row r="7341" customFormat="false" ht="15" hidden="false" customHeight="false" outlineLevel="0" collapsed="false">
      <c r="A7341" s="526" t="n">
        <v>100288</v>
      </c>
      <c r="B7341" s="526" t="s">
        <v>11733</v>
      </c>
      <c r="C7341" s="526" t="s">
        <v>4362</v>
      </c>
      <c r="D7341" s="527" t="n">
        <v>0.06</v>
      </c>
    </row>
    <row r="7342" customFormat="false" ht="15" hidden="false" customHeight="false" outlineLevel="0" collapsed="false">
      <c r="A7342" s="526" t="n">
        <v>100289</v>
      </c>
      <c r="B7342" s="526" t="s">
        <v>11734</v>
      </c>
      <c r="C7342" s="526" t="s">
        <v>4362</v>
      </c>
      <c r="D7342" s="527" t="n">
        <v>20.58</v>
      </c>
    </row>
    <row r="7343" customFormat="false" ht="15" hidden="false" customHeight="false" outlineLevel="0" collapsed="false">
      <c r="A7343" s="526" t="n">
        <v>100290</v>
      </c>
      <c r="B7343" s="526" t="s">
        <v>11735</v>
      </c>
      <c r="C7343" s="526" t="s">
        <v>4362</v>
      </c>
      <c r="D7343" s="527" t="n">
        <v>0.09</v>
      </c>
    </row>
    <row r="7344" customFormat="false" ht="15" hidden="false" customHeight="false" outlineLevel="0" collapsed="false">
      <c r="A7344" s="526" t="n">
        <v>100291</v>
      </c>
      <c r="B7344" s="526" t="s">
        <v>11736</v>
      </c>
      <c r="C7344" s="526" t="s">
        <v>4362</v>
      </c>
      <c r="D7344" s="527" t="n">
        <v>0.19</v>
      </c>
    </row>
    <row r="7345" customFormat="false" ht="15" hidden="false" customHeight="false" outlineLevel="0" collapsed="false">
      <c r="A7345" s="526" t="n">
        <v>100292</v>
      </c>
      <c r="B7345" s="526" t="s">
        <v>11737</v>
      </c>
      <c r="C7345" s="526" t="s">
        <v>4362</v>
      </c>
      <c r="D7345" s="527" t="n">
        <v>0.2</v>
      </c>
    </row>
    <row r="7346" customFormat="false" ht="15" hidden="false" customHeight="false" outlineLevel="0" collapsed="false">
      <c r="A7346" s="526" t="n">
        <v>100293</v>
      </c>
      <c r="B7346" s="526" t="s">
        <v>11738</v>
      </c>
      <c r="C7346" s="526" t="s">
        <v>4362</v>
      </c>
      <c r="D7346" s="527" t="n">
        <v>0.18</v>
      </c>
    </row>
    <row r="7347" customFormat="false" ht="15" hidden="false" customHeight="false" outlineLevel="0" collapsed="false">
      <c r="A7347" s="526" t="n">
        <v>100295</v>
      </c>
      <c r="B7347" s="526" t="s">
        <v>11739</v>
      </c>
      <c r="C7347" s="526" t="s">
        <v>4362</v>
      </c>
      <c r="D7347" s="527" t="n">
        <v>0.49</v>
      </c>
    </row>
    <row r="7348" customFormat="false" ht="15" hidden="false" customHeight="false" outlineLevel="0" collapsed="false">
      <c r="A7348" s="526" t="n">
        <v>100298</v>
      </c>
      <c r="B7348" s="526" t="s">
        <v>11740</v>
      </c>
      <c r="C7348" s="526" t="s">
        <v>4362</v>
      </c>
      <c r="D7348" s="527" t="n">
        <v>0.56</v>
      </c>
    </row>
    <row r="7349" customFormat="false" ht="15" hidden="false" customHeight="false" outlineLevel="0" collapsed="false">
      <c r="A7349" s="526" t="n">
        <v>100299</v>
      </c>
      <c r="B7349" s="526" t="s">
        <v>11741</v>
      </c>
      <c r="C7349" s="526" t="s">
        <v>4362</v>
      </c>
      <c r="D7349" s="527" t="n">
        <v>0.75</v>
      </c>
    </row>
    <row r="7350" customFormat="false" ht="15" hidden="false" customHeight="false" outlineLevel="0" collapsed="false">
      <c r="A7350" s="526" t="n">
        <v>100300</v>
      </c>
      <c r="B7350" s="526" t="s">
        <v>11742</v>
      </c>
      <c r="C7350" s="526" t="s">
        <v>4362</v>
      </c>
      <c r="D7350" s="527" t="n">
        <v>20.62</v>
      </c>
    </row>
    <row r="7351" customFormat="false" ht="15" hidden="false" customHeight="false" outlineLevel="0" collapsed="false">
      <c r="A7351" s="526" t="n">
        <v>100301</v>
      </c>
      <c r="B7351" s="526" t="s">
        <v>11743</v>
      </c>
      <c r="C7351" s="526" t="s">
        <v>4362</v>
      </c>
      <c r="D7351" s="527" t="n">
        <v>22.14</v>
      </c>
    </row>
    <row r="7352" customFormat="false" ht="15" hidden="false" customHeight="false" outlineLevel="0" collapsed="false">
      <c r="A7352" s="526" t="n">
        <v>100302</v>
      </c>
      <c r="B7352" s="526" t="s">
        <v>11744</v>
      </c>
      <c r="C7352" s="526" t="s">
        <v>4362</v>
      </c>
      <c r="D7352" s="527" t="n">
        <v>40.22</v>
      </c>
    </row>
    <row r="7353" customFormat="false" ht="15" hidden="false" customHeight="false" outlineLevel="0" collapsed="false">
      <c r="A7353" s="526" t="n">
        <v>100303</v>
      </c>
      <c r="B7353" s="526" t="s">
        <v>11745</v>
      </c>
      <c r="C7353" s="526" t="s">
        <v>4362</v>
      </c>
      <c r="D7353" s="527" t="n">
        <v>20.03</v>
      </c>
    </row>
    <row r="7354" customFormat="false" ht="15" hidden="false" customHeight="false" outlineLevel="0" collapsed="false">
      <c r="A7354" s="526" t="n">
        <v>100307</v>
      </c>
      <c r="B7354" s="526" t="s">
        <v>11746</v>
      </c>
      <c r="C7354" s="526" t="s">
        <v>4362</v>
      </c>
      <c r="D7354" s="527" t="n">
        <v>23.88</v>
      </c>
    </row>
    <row r="7355" customFormat="false" ht="15" hidden="false" customHeight="false" outlineLevel="0" collapsed="false">
      <c r="A7355" s="526" t="n">
        <v>100308</v>
      </c>
      <c r="B7355" s="526" t="s">
        <v>11747</v>
      </c>
      <c r="C7355" s="526" t="s">
        <v>4362</v>
      </c>
      <c r="D7355" s="527" t="n">
        <v>28.01</v>
      </c>
    </row>
    <row r="7356" customFormat="false" ht="15" hidden="false" customHeight="false" outlineLevel="0" collapsed="false">
      <c r="A7356" s="526" t="n">
        <v>100309</v>
      </c>
      <c r="B7356" s="526" t="s">
        <v>2074</v>
      </c>
      <c r="C7356" s="526" t="s">
        <v>4362</v>
      </c>
      <c r="D7356" s="527" t="n">
        <v>42.92</v>
      </c>
    </row>
    <row r="7357" customFormat="false" ht="15" hidden="false" customHeight="false" outlineLevel="0" collapsed="false">
      <c r="A7357" s="526" t="n">
        <v>100310</v>
      </c>
      <c r="B7357" s="526" t="s">
        <v>11748</v>
      </c>
      <c r="C7357" s="526" t="s">
        <v>2069</v>
      </c>
      <c r="D7357" s="527" t="n">
        <v>13.24</v>
      </c>
    </row>
    <row r="7358" customFormat="false" ht="15" hidden="false" customHeight="false" outlineLevel="0" collapsed="false">
      <c r="A7358" s="526" t="n">
        <v>100311</v>
      </c>
      <c r="B7358" s="526" t="s">
        <v>11749</v>
      </c>
      <c r="C7358" s="526" t="s">
        <v>2069</v>
      </c>
      <c r="D7358" s="527" t="n">
        <v>27.24</v>
      </c>
    </row>
    <row r="7359" customFormat="false" ht="15" hidden="false" customHeight="false" outlineLevel="0" collapsed="false">
      <c r="A7359" s="526" t="n">
        <v>100315</v>
      </c>
      <c r="B7359" s="526" t="s">
        <v>11750</v>
      </c>
      <c r="C7359" s="526" t="s">
        <v>2069</v>
      </c>
      <c r="D7359" s="527" t="n">
        <v>101.42</v>
      </c>
    </row>
    <row r="7360" customFormat="false" ht="15" hidden="false" customHeight="false" outlineLevel="0" collapsed="false">
      <c r="A7360" s="526" t="n">
        <v>100316</v>
      </c>
      <c r="B7360" s="526" t="s">
        <v>11742</v>
      </c>
      <c r="C7360" s="526" t="s">
        <v>2069</v>
      </c>
      <c r="D7360" s="528" t="n">
        <v>3688.1</v>
      </c>
    </row>
    <row r="7361" customFormat="false" ht="15" hidden="false" customHeight="false" outlineLevel="0" collapsed="false">
      <c r="A7361" s="526" t="n">
        <v>100317</v>
      </c>
      <c r="B7361" s="526" t="s">
        <v>11751</v>
      </c>
      <c r="C7361" s="526" t="s">
        <v>2069</v>
      </c>
      <c r="D7361" s="528" t="n">
        <v>7168.4</v>
      </c>
    </row>
    <row r="7362" customFormat="false" ht="15" hidden="false" customHeight="false" outlineLevel="0" collapsed="false">
      <c r="A7362" s="526" t="n">
        <v>100321</v>
      </c>
      <c r="B7362" s="526" t="s">
        <v>2074</v>
      </c>
      <c r="C7362" s="526" t="s">
        <v>2069</v>
      </c>
      <c r="D7362" s="528" t="n">
        <v>7623.82</v>
      </c>
    </row>
    <row r="7363" customFormat="false" ht="15" hidden="false" customHeight="false" outlineLevel="0" collapsed="false">
      <c r="A7363" s="526" t="n">
        <v>100533</v>
      </c>
      <c r="B7363" s="526" t="s">
        <v>11752</v>
      </c>
      <c r="C7363" s="526" t="s">
        <v>4362</v>
      </c>
      <c r="D7363" s="527" t="n">
        <v>16.6</v>
      </c>
    </row>
    <row r="7364" customFormat="false" ht="15" hidden="false" customHeight="false" outlineLevel="0" collapsed="false">
      <c r="A7364" s="526" t="n">
        <v>100534</v>
      </c>
      <c r="B7364" s="526" t="s">
        <v>11752</v>
      </c>
      <c r="C7364" s="526" t="s">
        <v>2069</v>
      </c>
      <c r="D7364" s="528" t="n">
        <v>2973.74</v>
      </c>
    </row>
    <row r="7365" customFormat="false" ht="15" hidden="false" customHeight="false" outlineLevel="0" collapsed="false">
      <c r="A7365" s="526" t="n">
        <v>100535</v>
      </c>
      <c r="B7365" s="526" t="s">
        <v>11753</v>
      </c>
      <c r="C7365" s="526" t="s">
        <v>4362</v>
      </c>
      <c r="D7365" s="527" t="n">
        <v>0.27</v>
      </c>
    </row>
    <row r="7366" customFormat="false" ht="15" hidden="false" customHeight="false" outlineLevel="0" collapsed="false">
      <c r="A7366" s="526" t="n">
        <v>100536</v>
      </c>
      <c r="B7366" s="526" t="s">
        <v>11754</v>
      </c>
      <c r="C7366" s="526" t="s">
        <v>2069</v>
      </c>
      <c r="D7366" s="527" t="n">
        <v>36.31</v>
      </c>
    </row>
    <row r="7367" customFormat="false" ht="15" hidden="false" customHeight="false" outlineLevel="0" collapsed="false">
      <c r="A7367" s="526" t="n">
        <v>101286</v>
      </c>
      <c r="B7367" s="526" t="s">
        <v>11755</v>
      </c>
      <c r="C7367" s="526" t="s">
        <v>2069</v>
      </c>
      <c r="D7367" s="527" t="n">
        <v>20.43</v>
      </c>
    </row>
    <row r="7368" customFormat="false" ht="15" hidden="false" customHeight="false" outlineLevel="0" collapsed="false">
      <c r="A7368" s="526" t="n">
        <v>101287</v>
      </c>
      <c r="B7368" s="526" t="s">
        <v>11756</v>
      </c>
      <c r="C7368" s="526" t="s">
        <v>2069</v>
      </c>
      <c r="D7368" s="527" t="n">
        <v>66.1</v>
      </c>
    </row>
    <row r="7369" customFormat="false" ht="15" hidden="false" customHeight="false" outlineLevel="0" collapsed="false">
      <c r="A7369" s="526" t="n">
        <v>101288</v>
      </c>
      <c r="B7369" s="526" t="s">
        <v>11757</v>
      </c>
      <c r="C7369" s="526" t="s">
        <v>2069</v>
      </c>
      <c r="D7369" s="527" t="n">
        <v>20.43</v>
      </c>
    </row>
    <row r="7370" customFormat="false" ht="15" hidden="false" customHeight="false" outlineLevel="0" collapsed="false">
      <c r="A7370" s="526" t="n">
        <v>101289</v>
      </c>
      <c r="B7370" s="526" t="s">
        <v>11758</v>
      </c>
      <c r="C7370" s="526" t="s">
        <v>2069</v>
      </c>
      <c r="D7370" s="527" t="n">
        <v>20.34</v>
      </c>
    </row>
    <row r="7371" customFormat="false" ht="15" hidden="false" customHeight="false" outlineLevel="0" collapsed="false">
      <c r="A7371" s="526" t="n">
        <v>101290</v>
      </c>
      <c r="B7371" s="526" t="s">
        <v>11759</v>
      </c>
      <c r="C7371" s="526" t="s">
        <v>2069</v>
      </c>
      <c r="D7371" s="527" t="n">
        <v>26.15</v>
      </c>
    </row>
    <row r="7372" customFormat="false" ht="15" hidden="false" customHeight="false" outlineLevel="0" collapsed="false">
      <c r="A7372" s="526" t="n">
        <v>101291</v>
      </c>
      <c r="B7372" s="526" t="s">
        <v>11760</v>
      </c>
      <c r="C7372" s="526" t="s">
        <v>2069</v>
      </c>
      <c r="D7372" s="527" t="n">
        <v>20.43</v>
      </c>
    </row>
    <row r="7373" customFormat="false" ht="15" hidden="false" customHeight="false" outlineLevel="0" collapsed="false">
      <c r="A7373" s="526" t="n">
        <v>101292</v>
      </c>
      <c r="B7373" s="526" t="s">
        <v>11761</v>
      </c>
      <c r="C7373" s="526" t="s">
        <v>2069</v>
      </c>
      <c r="D7373" s="527" t="n">
        <v>20.34</v>
      </c>
    </row>
    <row r="7374" customFormat="false" ht="15" hidden="false" customHeight="false" outlineLevel="0" collapsed="false">
      <c r="A7374" s="526" t="n">
        <v>101293</v>
      </c>
      <c r="B7374" s="526" t="s">
        <v>11762</v>
      </c>
      <c r="C7374" s="526" t="s">
        <v>2069</v>
      </c>
      <c r="D7374" s="527" t="n">
        <v>29.48</v>
      </c>
    </row>
    <row r="7375" customFormat="false" ht="15" hidden="false" customHeight="false" outlineLevel="0" collapsed="false">
      <c r="A7375" s="526" t="n">
        <v>101294</v>
      </c>
      <c r="B7375" s="526" t="s">
        <v>11763</v>
      </c>
      <c r="C7375" s="526" t="s">
        <v>2069</v>
      </c>
      <c r="D7375" s="527" t="n">
        <v>30.03</v>
      </c>
    </row>
    <row r="7376" customFormat="false" ht="15" hidden="false" customHeight="false" outlineLevel="0" collapsed="false">
      <c r="A7376" s="526" t="n">
        <v>101295</v>
      </c>
      <c r="B7376" s="526" t="s">
        <v>11764</v>
      </c>
      <c r="C7376" s="526" t="s">
        <v>2069</v>
      </c>
      <c r="D7376" s="527" t="n">
        <v>24.57</v>
      </c>
    </row>
    <row r="7377" customFormat="false" ht="15" hidden="false" customHeight="false" outlineLevel="0" collapsed="false">
      <c r="A7377" s="526" t="n">
        <v>101296</v>
      </c>
      <c r="B7377" s="526" t="s">
        <v>11765</v>
      </c>
      <c r="C7377" s="526" t="s">
        <v>2069</v>
      </c>
      <c r="D7377" s="527" t="n">
        <v>31.85</v>
      </c>
    </row>
    <row r="7378" customFormat="false" ht="15" hidden="false" customHeight="false" outlineLevel="0" collapsed="false">
      <c r="A7378" s="526" t="n">
        <v>101297</v>
      </c>
      <c r="B7378" s="526" t="s">
        <v>11766</v>
      </c>
      <c r="C7378" s="526" t="s">
        <v>2069</v>
      </c>
      <c r="D7378" s="527" t="n">
        <v>31.26</v>
      </c>
    </row>
    <row r="7379" customFormat="false" ht="15" hidden="false" customHeight="false" outlineLevel="0" collapsed="false">
      <c r="A7379" s="526" t="n">
        <v>101298</v>
      </c>
      <c r="B7379" s="526" t="s">
        <v>11767</v>
      </c>
      <c r="C7379" s="526" t="s">
        <v>2069</v>
      </c>
      <c r="D7379" s="527" t="n">
        <v>20.43</v>
      </c>
    </row>
    <row r="7380" customFormat="false" ht="15" hidden="false" customHeight="false" outlineLevel="0" collapsed="false">
      <c r="A7380" s="526" t="n">
        <v>101299</v>
      </c>
      <c r="B7380" s="526" t="s">
        <v>11768</v>
      </c>
      <c r="C7380" s="526" t="s">
        <v>2069</v>
      </c>
      <c r="D7380" s="527" t="n">
        <v>26.15</v>
      </c>
    </row>
    <row r="7381" customFormat="false" ht="15" hidden="false" customHeight="false" outlineLevel="0" collapsed="false">
      <c r="A7381" s="526" t="n">
        <v>101300</v>
      </c>
      <c r="B7381" s="526" t="s">
        <v>11769</v>
      </c>
      <c r="C7381" s="526" t="s">
        <v>2069</v>
      </c>
      <c r="D7381" s="527" t="n">
        <v>19.28</v>
      </c>
    </row>
    <row r="7382" customFormat="false" ht="15" hidden="false" customHeight="false" outlineLevel="0" collapsed="false">
      <c r="A7382" s="526" t="n">
        <v>101301</v>
      </c>
      <c r="B7382" s="526" t="s">
        <v>11770</v>
      </c>
      <c r="C7382" s="526" t="s">
        <v>2069</v>
      </c>
      <c r="D7382" s="527" t="n">
        <v>9.57</v>
      </c>
    </row>
    <row r="7383" customFormat="false" ht="15" hidden="false" customHeight="false" outlineLevel="0" collapsed="false">
      <c r="A7383" s="526" t="n">
        <v>101302</v>
      </c>
      <c r="B7383" s="526" t="s">
        <v>11771</v>
      </c>
      <c r="C7383" s="526" t="s">
        <v>2069</v>
      </c>
      <c r="D7383" s="527" t="n">
        <v>29.92</v>
      </c>
    </row>
    <row r="7384" customFormat="false" ht="15" hidden="false" customHeight="false" outlineLevel="0" collapsed="false">
      <c r="A7384" s="526" t="n">
        <v>101303</v>
      </c>
      <c r="B7384" s="526" t="s">
        <v>11772</v>
      </c>
      <c r="C7384" s="526" t="s">
        <v>2069</v>
      </c>
      <c r="D7384" s="527" t="n">
        <v>66.83</v>
      </c>
    </row>
    <row r="7385" customFormat="false" ht="15" hidden="false" customHeight="false" outlineLevel="0" collapsed="false">
      <c r="A7385" s="526" t="n">
        <v>101304</v>
      </c>
      <c r="B7385" s="526" t="s">
        <v>11773</v>
      </c>
      <c r="C7385" s="526" t="s">
        <v>2069</v>
      </c>
      <c r="D7385" s="527" t="n">
        <v>37.74</v>
      </c>
    </row>
    <row r="7386" customFormat="false" ht="15" hidden="false" customHeight="false" outlineLevel="0" collapsed="false">
      <c r="A7386" s="526" t="n">
        <v>101305</v>
      </c>
      <c r="B7386" s="526" t="s">
        <v>11774</v>
      </c>
      <c r="C7386" s="526" t="s">
        <v>2069</v>
      </c>
      <c r="D7386" s="527" t="n">
        <v>32.67</v>
      </c>
    </row>
    <row r="7387" customFormat="false" ht="15" hidden="false" customHeight="false" outlineLevel="0" collapsed="false">
      <c r="A7387" s="526" t="n">
        <v>101307</v>
      </c>
      <c r="B7387" s="526" t="s">
        <v>11775</v>
      </c>
      <c r="C7387" s="526" t="s">
        <v>2069</v>
      </c>
      <c r="D7387" s="527" t="n">
        <v>26.7</v>
      </c>
    </row>
    <row r="7388" customFormat="false" ht="15" hidden="false" customHeight="false" outlineLevel="0" collapsed="false">
      <c r="A7388" s="526" t="n">
        <v>101308</v>
      </c>
      <c r="B7388" s="526" t="s">
        <v>11776</v>
      </c>
      <c r="C7388" s="526" t="s">
        <v>2069</v>
      </c>
      <c r="D7388" s="527" t="n">
        <v>23.77</v>
      </c>
    </row>
    <row r="7389" customFormat="false" ht="15" hidden="false" customHeight="false" outlineLevel="0" collapsed="false">
      <c r="A7389" s="526" t="n">
        <v>101309</v>
      </c>
      <c r="B7389" s="526" t="s">
        <v>11777</v>
      </c>
      <c r="C7389" s="526" t="s">
        <v>2069</v>
      </c>
      <c r="D7389" s="527" t="n">
        <v>26.15</v>
      </c>
    </row>
    <row r="7390" customFormat="false" ht="15" hidden="false" customHeight="false" outlineLevel="0" collapsed="false">
      <c r="A7390" s="526" t="n">
        <v>101310</v>
      </c>
      <c r="B7390" s="526" t="s">
        <v>11778</v>
      </c>
      <c r="C7390" s="526" t="s">
        <v>2069</v>
      </c>
      <c r="D7390" s="527" t="n">
        <v>35.54</v>
      </c>
    </row>
    <row r="7391" customFormat="false" ht="15" hidden="false" customHeight="false" outlineLevel="0" collapsed="false">
      <c r="A7391" s="526" t="n">
        <v>101311</v>
      </c>
      <c r="B7391" s="526" t="s">
        <v>11779</v>
      </c>
      <c r="C7391" s="526" t="s">
        <v>2069</v>
      </c>
      <c r="D7391" s="527" t="n">
        <v>29.48</v>
      </c>
    </row>
    <row r="7392" customFormat="false" ht="15" hidden="false" customHeight="false" outlineLevel="0" collapsed="false">
      <c r="A7392" s="526" t="n">
        <v>101312</v>
      </c>
      <c r="B7392" s="526" t="s">
        <v>11780</v>
      </c>
      <c r="C7392" s="526" t="s">
        <v>2069</v>
      </c>
      <c r="D7392" s="527" t="n">
        <v>23.69</v>
      </c>
    </row>
    <row r="7393" customFormat="false" ht="15" hidden="false" customHeight="false" outlineLevel="0" collapsed="false">
      <c r="A7393" s="526" t="n">
        <v>101313</v>
      </c>
      <c r="B7393" s="526" t="s">
        <v>11781</v>
      </c>
      <c r="C7393" s="526" t="s">
        <v>2069</v>
      </c>
      <c r="D7393" s="527" t="n">
        <v>95.39</v>
      </c>
    </row>
    <row r="7394" customFormat="false" ht="15" hidden="false" customHeight="false" outlineLevel="0" collapsed="false">
      <c r="A7394" s="526" t="n">
        <v>101314</v>
      </c>
      <c r="B7394" s="526" t="s">
        <v>11782</v>
      </c>
      <c r="C7394" s="526" t="s">
        <v>2069</v>
      </c>
      <c r="D7394" s="527" t="n">
        <v>95.39</v>
      </c>
    </row>
    <row r="7395" customFormat="false" ht="15" hidden="false" customHeight="false" outlineLevel="0" collapsed="false">
      <c r="A7395" s="526" t="n">
        <v>101315</v>
      </c>
      <c r="B7395" s="526" t="s">
        <v>11783</v>
      </c>
      <c r="C7395" s="526" t="s">
        <v>2069</v>
      </c>
      <c r="D7395" s="527" t="n">
        <v>102.45</v>
      </c>
    </row>
    <row r="7396" customFormat="false" ht="15" hidden="false" customHeight="false" outlineLevel="0" collapsed="false">
      <c r="A7396" s="526" t="n">
        <v>101316</v>
      </c>
      <c r="B7396" s="526" t="s">
        <v>11784</v>
      </c>
      <c r="C7396" s="526" t="s">
        <v>2069</v>
      </c>
      <c r="D7396" s="527" t="n">
        <v>45.96</v>
      </c>
    </row>
    <row r="7397" customFormat="false" ht="15" hidden="false" customHeight="false" outlineLevel="0" collapsed="false">
      <c r="A7397" s="526" t="n">
        <v>101320</v>
      </c>
      <c r="B7397" s="526" t="s">
        <v>11785</v>
      </c>
      <c r="C7397" s="526" t="s">
        <v>2069</v>
      </c>
      <c r="D7397" s="527" t="n">
        <v>17.54</v>
      </c>
    </row>
    <row r="7398" customFormat="false" ht="15" hidden="false" customHeight="false" outlineLevel="0" collapsed="false">
      <c r="A7398" s="526" t="n">
        <v>101322</v>
      </c>
      <c r="B7398" s="526" t="s">
        <v>11786</v>
      </c>
      <c r="C7398" s="526" t="s">
        <v>2069</v>
      </c>
      <c r="D7398" s="527" t="n">
        <v>29.48</v>
      </c>
    </row>
    <row r="7399" customFormat="false" ht="15" hidden="false" customHeight="false" outlineLevel="0" collapsed="false">
      <c r="A7399" s="526" t="n">
        <v>101323</v>
      </c>
      <c r="B7399" s="526" t="s">
        <v>11787</v>
      </c>
      <c r="C7399" s="526" t="s">
        <v>2069</v>
      </c>
      <c r="D7399" s="527" t="n">
        <v>54.22</v>
      </c>
    </row>
    <row r="7400" customFormat="false" ht="15" hidden="false" customHeight="false" outlineLevel="0" collapsed="false">
      <c r="A7400" s="526" t="n">
        <v>101324</v>
      </c>
      <c r="B7400" s="526" t="s">
        <v>11788</v>
      </c>
      <c r="C7400" s="526" t="s">
        <v>2069</v>
      </c>
      <c r="D7400" s="527" t="n">
        <v>13.52</v>
      </c>
    </row>
    <row r="7401" customFormat="false" ht="15" hidden="false" customHeight="false" outlineLevel="0" collapsed="false">
      <c r="A7401" s="526" t="n">
        <v>101325</v>
      </c>
      <c r="B7401" s="526" t="s">
        <v>11789</v>
      </c>
      <c r="C7401" s="526" t="s">
        <v>2069</v>
      </c>
      <c r="D7401" s="527" t="n">
        <v>29.46</v>
      </c>
    </row>
    <row r="7402" customFormat="false" ht="15" hidden="false" customHeight="false" outlineLevel="0" collapsed="false">
      <c r="A7402" s="526" t="n">
        <v>101326</v>
      </c>
      <c r="B7402" s="526" t="s">
        <v>11790</v>
      </c>
      <c r="C7402" s="526" t="s">
        <v>2069</v>
      </c>
      <c r="D7402" s="527" t="n">
        <v>11.07</v>
      </c>
    </row>
    <row r="7403" customFormat="false" ht="15" hidden="false" customHeight="false" outlineLevel="0" collapsed="false">
      <c r="A7403" s="526" t="n">
        <v>101327</v>
      </c>
      <c r="B7403" s="526" t="s">
        <v>11791</v>
      </c>
      <c r="C7403" s="526" t="s">
        <v>2069</v>
      </c>
      <c r="D7403" s="527" t="n">
        <v>16.17</v>
      </c>
    </row>
    <row r="7404" customFormat="false" ht="15" hidden="false" customHeight="false" outlineLevel="0" collapsed="false">
      <c r="A7404" s="526" t="n">
        <v>101328</v>
      </c>
      <c r="B7404" s="526" t="s">
        <v>11792</v>
      </c>
      <c r="C7404" s="526" t="s">
        <v>2069</v>
      </c>
      <c r="D7404" s="527" t="n">
        <v>16.18</v>
      </c>
    </row>
    <row r="7405" customFormat="false" ht="15" hidden="false" customHeight="false" outlineLevel="0" collapsed="false">
      <c r="A7405" s="526" t="n">
        <v>101329</v>
      </c>
      <c r="B7405" s="526" t="s">
        <v>11793</v>
      </c>
      <c r="C7405" s="526" t="s">
        <v>2069</v>
      </c>
      <c r="D7405" s="527" t="n">
        <v>44.8</v>
      </c>
    </row>
    <row r="7406" customFormat="false" ht="15" hidden="false" customHeight="false" outlineLevel="0" collapsed="false">
      <c r="A7406" s="526" t="n">
        <v>101330</v>
      </c>
      <c r="B7406" s="526" t="s">
        <v>11794</v>
      </c>
      <c r="C7406" s="526" t="s">
        <v>2069</v>
      </c>
      <c r="D7406" s="527" t="n">
        <v>34.98</v>
      </c>
    </row>
    <row r="7407" customFormat="false" ht="15" hidden="false" customHeight="false" outlineLevel="0" collapsed="false">
      <c r="A7407" s="526" t="n">
        <v>101331</v>
      </c>
      <c r="B7407" s="526" t="s">
        <v>11795</v>
      </c>
      <c r="C7407" s="526" t="s">
        <v>2069</v>
      </c>
      <c r="D7407" s="527" t="n">
        <v>37.74</v>
      </c>
    </row>
    <row r="7408" customFormat="false" ht="15" hidden="false" customHeight="false" outlineLevel="0" collapsed="false">
      <c r="A7408" s="526" t="n">
        <v>101332</v>
      </c>
      <c r="B7408" s="526" t="s">
        <v>11796</v>
      </c>
      <c r="C7408" s="526" t="s">
        <v>2069</v>
      </c>
      <c r="D7408" s="527" t="n">
        <v>11.65</v>
      </c>
    </row>
    <row r="7409" customFormat="false" ht="15" hidden="false" customHeight="false" outlineLevel="0" collapsed="false">
      <c r="A7409" s="526" t="n">
        <v>101333</v>
      </c>
      <c r="B7409" s="526" t="s">
        <v>11797</v>
      </c>
      <c r="C7409" s="526" t="s">
        <v>2069</v>
      </c>
      <c r="D7409" s="527" t="n">
        <v>26.95</v>
      </c>
    </row>
    <row r="7410" customFormat="false" ht="15" hidden="false" customHeight="false" outlineLevel="0" collapsed="false">
      <c r="A7410" s="526" t="n">
        <v>101334</v>
      </c>
      <c r="B7410" s="526" t="s">
        <v>11798</v>
      </c>
      <c r="C7410" s="526" t="s">
        <v>2069</v>
      </c>
      <c r="D7410" s="527" t="n">
        <v>75.58</v>
      </c>
    </row>
    <row r="7411" customFormat="false" ht="15" hidden="false" customHeight="false" outlineLevel="0" collapsed="false">
      <c r="A7411" s="526" t="n">
        <v>101336</v>
      </c>
      <c r="B7411" s="526" t="s">
        <v>11799</v>
      </c>
      <c r="C7411" s="526" t="s">
        <v>2069</v>
      </c>
      <c r="D7411" s="527" t="n">
        <v>44.26</v>
      </c>
    </row>
    <row r="7412" customFormat="false" ht="15" hidden="false" customHeight="false" outlineLevel="0" collapsed="false">
      <c r="A7412" s="526" t="n">
        <v>101337</v>
      </c>
      <c r="B7412" s="526" t="s">
        <v>11800</v>
      </c>
      <c r="C7412" s="526" t="s">
        <v>2069</v>
      </c>
      <c r="D7412" s="527" t="n">
        <v>14.73</v>
      </c>
    </row>
    <row r="7413" customFormat="false" ht="15" hidden="false" customHeight="false" outlineLevel="0" collapsed="false">
      <c r="A7413" s="526" t="n">
        <v>101338</v>
      </c>
      <c r="B7413" s="526" t="s">
        <v>11801</v>
      </c>
      <c r="C7413" s="526" t="s">
        <v>2069</v>
      </c>
      <c r="D7413" s="527" t="n">
        <v>19</v>
      </c>
    </row>
    <row r="7414" customFormat="false" ht="15" hidden="false" customHeight="false" outlineLevel="0" collapsed="false">
      <c r="A7414" s="526" t="n">
        <v>101339</v>
      </c>
      <c r="B7414" s="526" t="s">
        <v>11802</v>
      </c>
      <c r="C7414" s="526" t="s">
        <v>2069</v>
      </c>
      <c r="D7414" s="527" t="n">
        <v>17.55</v>
      </c>
    </row>
    <row r="7415" customFormat="false" ht="15" hidden="false" customHeight="false" outlineLevel="0" collapsed="false">
      <c r="A7415" s="526" t="n">
        <v>101340</v>
      </c>
      <c r="B7415" s="526" t="s">
        <v>11803</v>
      </c>
      <c r="C7415" s="526" t="s">
        <v>2069</v>
      </c>
      <c r="D7415" s="527" t="n">
        <v>17.54</v>
      </c>
    </row>
    <row r="7416" customFormat="false" ht="15" hidden="false" customHeight="false" outlineLevel="0" collapsed="false">
      <c r="A7416" s="526" t="n">
        <v>101341</v>
      </c>
      <c r="B7416" s="526" t="s">
        <v>11804</v>
      </c>
      <c r="C7416" s="526" t="s">
        <v>2069</v>
      </c>
      <c r="D7416" s="527" t="n">
        <v>14.59</v>
      </c>
    </row>
    <row r="7417" customFormat="false" ht="15" hidden="false" customHeight="false" outlineLevel="0" collapsed="false">
      <c r="A7417" s="526" t="n">
        <v>101342</v>
      </c>
      <c r="B7417" s="526" t="s">
        <v>11805</v>
      </c>
      <c r="C7417" s="526" t="s">
        <v>2069</v>
      </c>
      <c r="D7417" s="527" t="n">
        <v>17.55</v>
      </c>
    </row>
    <row r="7418" customFormat="false" ht="15" hidden="false" customHeight="false" outlineLevel="0" collapsed="false">
      <c r="A7418" s="526" t="n">
        <v>101343</v>
      </c>
      <c r="B7418" s="526" t="s">
        <v>11806</v>
      </c>
      <c r="C7418" s="526" t="s">
        <v>2069</v>
      </c>
      <c r="D7418" s="527" t="n">
        <v>29.48</v>
      </c>
    </row>
    <row r="7419" customFormat="false" ht="15" hidden="false" customHeight="false" outlineLevel="0" collapsed="false">
      <c r="A7419" s="526" t="n">
        <v>101344</v>
      </c>
      <c r="B7419" s="526" t="s">
        <v>11807</v>
      </c>
      <c r="C7419" s="526" t="s">
        <v>2069</v>
      </c>
      <c r="D7419" s="527" t="n">
        <v>34.52</v>
      </c>
    </row>
    <row r="7420" customFormat="false" ht="15" hidden="false" customHeight="false" outlineLevel="0" collapsed="false">
      <c r="A7420" s="526" t="n">
        <v>101345</v>
      </c>
      <c r="B7420" s="526" t="s">
        <v>11808</v>
      </c>
      <c r="C7420" s="526" t="s">
        <v>2069</v>
      </c>
      <c r="D7420" s="527" t="n">
        <v>34.52</v>
      </c>
    </row>
    <row r="7421" customFormat="false" ht="15" hidden="false" customHeight="false" outlineLevel="0" collapsed="false">
      <c r="A7421" s="526" t="n">
        <v>101346</v>
      </c>
      <c r="B7421" s="526" t="s">
        <v>11809</v>
      </c>
      <c r="C7421" s="526" t="s">
        <v>2069</v>
      </c>
      <c r="D7421" s="527" t="n">
        <v>21.51</v>
      </c>
    </row>
    <row r="7422" customFormat="false" ht="15" hidden="false" customHeight="false" outlineLevel="0" collapsed="false">
      <c r="A7422" s="526" t="n">
        <v>101347</v>
      </c>
      <c r="B7422" s="526" t="s">
        <v>11810</v>
      </c>
      <c r="C7422" s="526" t="s">
        <v>2069</v>
      </c>
      <c r="D7422" s="527" t="n">
        <v>24.32</v>
      </c>
    </row>
    <row r="7423" customFormat="false" ht="15" hidden="false" customHeight="false" outlineLevel="0" collapsed="false">
      <c r="A7423" s="526" t="n">
        <v>101348</v>
      </c>
      <c r="B7423" s="526" t="s">
        <v>11811</v>
      </c>
      <c r="C7423" s="526" t="s">
        <v>2069</v>
      </c>
      <c r="D7423" s="527" t="n">
        <v>17.54</v>
      </c>
    </row>
    <row r="7424" customFormat="false" ht="15" hidden="false" customHeight="false" outlineLevel="0" collapsed="false">
      <c r="A7424" s="526" t="n">
        <v>101349</v>
      </c>
      <c r="B7424" s="526" t="s">
        <v>11812</v>
      </c>
      <c r="C7424" s="526" t="s">
        <v>2069</v>
      </c>
      <c r="D7424" s="527" t="n">
        <v>31.25</v>
      </c>
    </row>
    <row r="7425" customFormat="false" ht="15" hidden="false" customHeight="false" outlineLevel="0" collapsed="false">
      <c r="A7425" s="526" t="n">
        <v>101350</v>
      </c>
      <c r="B7425" s="526" t="s">
        <v>11813</v>
      </c>
      <c r="C7425" s="526" t="s">
        <v>2069</v>
      </c>
      <c r="D7425" s="527" t="n">
        <v>31.25</v>
      </c>
    </row>
    <row r="7426" customFormat="false" ht="15" hidden="false" customHeight="false" outlineLevel="0" collapsed="false">
      <c r="A7426" s="526" t="n">
        <v>101351</v>
      </c>
      <c r="B7426" s="526" t="s">
        <v>11814</v>
      </c>
      <c r="C7426" s="526" t="s">
        <v>2069</v>
      </c>
      <c r="D7426" s="527" t="n">
        <v>17.55</v>
      </c>
    </row>
    <row r="7427" customFormat="false" ht="15" hidden="false" customHeight="false" outlineLevel="0" collapsed="false">
      <c r="A7427" s="526" t="n">
        <v>101352</v>
      </c>
      <c r="B7427" s="526" t="s">
        <v>11815</v>
      </c>
      <c r="C7427" s="526" t="s">
        <v>2069</v>
      </c>
      <c r="D7427" s="527" t="n">
        <v>17.55</v>
      </c>
    </row>
    <row r="7428" customFormat="false" ht="15" hidden="false" customHeight="false" outlineLevel="0" collapsed="false">
      <c r="A7428" s="526" t="n">
        <v>101353</v>
      </c>
      <c r="B7428" s="526" t="s">
        <v>11816</v>
      </c>
      <c r="C7428" s="526" t="s">
        <v>2069</v>
      </c>
      <c r="D7428" s="527" t="n">
        <v>17.54</v>
      </c>
    </row>
    <row r="7429" customFormat="false" ht="15" hidden="false" customHeight="false" outlineLevel="0" collapsed="false">
      <c r="A7429" s="526" t="n">
        <v>101355</v>
      </c>
      <c r="B7429" s="526" t="s">
        <v>11817</v>
      </c>
      <c r="C7429" s="526" t="s">
        <v>2069</v>
      </c>
      <c r="D7429" s="527" t="n">
        <v>31.25</v>
      </c>
    </row>
    <row r="7430" customFormat="false" ht="15" hidden="false" customHeight="false" outlineLevel="0" collapsed="false">
      <c r="A7430" s="526" t="n">
        <v>101356</v>
      </c>
      <c r="B7430" s="526" t="s">
        <v>11818</v>
      </c>
      <c r="C7430" s="526" t="s">
        <v>2069</v>
      </c>
      <c r="D7430" s="527" t="n">
        <v>37.74</v>
      </c>
    </row>
    <row r="7431" customFormat="false" ht="15" hidden="false" customHeight="false" outlineLevel="0" collapsed="false">
      <c r="A7431" s="526" t="n">
        <v>101357</v>
      </c>
      <c r="B7431" s="526" t="s">
        <v>11819</v>
      </c>
      <c r="C7431" s="526" t="s">
        <v>2069</v>
      </c>
      <c r="D7431" s="527" t="n">
        <v>54.22</v>
      </c>
    </row>
    <row r="7432" customFormat="false" ht="15" hidden="false" customHeight="false" outlineLevel="0" collapsed="false">
      <c r="A7432" s="526" t="n">
        <v>101358</v>
      </c>
      <c r="B7432" s="526" t="s">
        <v>11820</v>
      </c>
      <c r="C7432" s="526" t="s">
        <v>2069</v>
      </c>
      <c r="D7432" s="527" t="n">
        <v>37.74</v>
      </c>
    </row>
    <row r="7433" customFormat="false" ht="15" hidden="false" customHeight="false" outlineLevel="0" collapsed="false">
      <c r="A7433" s="526" t="n">
        <v>101359</v>
      </c>
      <c r="B7433" s="526" t="s">
        <v>11821</v>
      </c>
      <c r="C7433" s="526" t="s">
        <v>2069</v>
      </c>
      <c r="D7433" s="527" t="n">
        <v>36.65</v>
      </c>
    </row>
    <row r="7434" customFormat="false" ht="15" hidden="false" customHeight="false" outlineLevel="0" collapsed="false">
      <c r="A7434" s="526" t="n">
        <v>101360</v>
      </c>
      <c r="B7434" s="526" t="s">
        <v>11822</v>
      </c>
      <c r="C7434" s="526" t="s">
        <v>2069</v>
      </c>
      <c r="D7434" s="527" t="n">
        <v>37.74</v>
      </c>
    </row>
    <row r="7435" customFormat="false" ht="15" hidden="false" customHeight="false" outlineLevel="0" collapsed="false">
      <c r="A7435" s="526" t="n">
        <v>101361</v>
      </c>
      <c r="B7435" s="526" t="s">
        <v>11823</v>
      </c>
      <c r="C7435" s="526" t="s">
        <v>2069</v>
      </c>
      <c r="D7435" s="527" t="n">
        <v>44.72</v>
      </c>
    </row>
    <row r="7436" customFormat="false" ht="15" hidden="false" customHeight="false" outlineLevel="0" collapsed="false">
      <c r="A7436" s="526" t="n">
        <v>101363</v>
      </c>
      <c r="B7436" s="526" t="s">
        <v>11824</v>
      </c>
      <c r="C7436" s="526" t="s">
        <v>2069</v>
      </c>
      <c r="D7436" s="527" t="n">
        <v>29.48</v>
      </c>
    </row>
    <row r="7437" customFormat="false" ht="15" hidden="false" customHeight="false" outlineLevel="0" collapsed="false">
      <c r="A7437" s="526" t="n">
        <v>101364</v>
      </c>
      <c r="B7437" s="526" t="s">
        <v>11825</v>
      </c>
      <c r="C7437" s="526" t="s">
        <v>2069</v>
      </c>
      <c r="D7437" s="527" t="n">
        <v>35.46</v>
      </c>
    </row>
    <row r="7438" customFormat="false" ht="15" hidden="false" customHeight="false" outlineLevel="0" collapsed="false">
      <c r="A7438" s="526" t="n">
        <v>101365</v>
      </c>
      <c r="B7438" s="526" t="s">
        <v>11826</v>
      </c>
      <c r="C7438" s="526" t="s">
        <v>2069</v>
      </c>
      <c r="D7438" s="527" t="n">
        <v>29.48</v>
      </c>
    </row>
    <row r="7439" customFormat="false" ht="15" hidden="false" customHeight="false" outlineLevel="0" collapsed="false">
      <c r="A7439" s="526" t="n">
        <v>101366</v>
      </c>
      <c r="B7439" s="526" t="s">
        <v>11827</v>
      </c>
      <c r="C7439" s="526" t="s">
        <v>2069</v>
      </c>
      <c r="D7439" s="527" t="n">
        <v>34.65</v>
      </c>
    </row>
    <row r="7440" customFormat="false" ht="15" hidden="false" customHeight="false" outlineLevel="0" collapsed="false">
      <c r="A7440" s="526" t="n">
        <v>101367</v>
      </c>
      <c r="B7440" s="526" t="s">
        <v>11828</v>
      </c>
      <c r="C7440" s="526" t="s">
        <v>2069</v>
      </c>
      <c r="D7440" s="527" t="n">
        <v>29.48</v>
      </c>
    </row>
    <row r="7441" customFormat="false" ht="15" hidden="false" customHeight="false" outlineLevel="0" collapsed="false">
      <c r="A7441" s="526" t="n">
        <v>101368</v>
      </c>
      <c r="B7441" s="526" t="s">
        <v>11829</v>
      </c>
      <c r="C7441" s="526" t="s">
        <v>2069</v>
      </c>
      <c r="D7441" s="527" t="n">
        <v>48.66</v>
      </c>
    </row>
    <row r="7442" customFormat="false" ht="15" hidden="false" customHeight="false" outlineLevel="0" collapsed="false">
      <c r="A7442" s="526" t="n">
        <v>101369</v>
      </c>
      <c r="B7442" s="526" t="s">
        <v>11830</v>
      </c>
      <c r="C7442" s="526" t="s">
        <v>2069</v>
      </c>
      <c r="D7442" s="527" t="n">
        <v>42.51</v>
      </c>
    </row>
    <row r="7443" customFormat="false" ht="15" hidden="false" customHeight="false" outlineLevel="0" collapsed="false">
      <c r="A7443" s="526" t="n">
        <v>101370</v>
      </c>
      <c r="B7443" s="526" t="s">
        <v>11831</v>
      </c>
      <c r="C7443" s="526" t="s">
        <v>2069</v>
      </c>
      <c r="D7443" s="527" t="n">
        <v>29.13</v>
      </c>
    </row>
    <row r="7444" customFormat="false" ht="15" hidden="false" customHeight="false" outlineLevel="0" collapsed="false">
      <c r="A7444" s="526" t="n">
        <v>101371</v>
      </c>
      <c r="B7444" s="526" t="s">
        <v>11832</v>
      </c>
      <c r="C7444" s="526" t="s">
        <v>2069</v>
      </c>
      <c r="D7444" s="527" t="n">
        <v>33.95</v>
      </c>
    </row>
    <row r="7445" customFormat="false" ht="15" hidden="false" customHeight="false" outlineLevel="0" collapsed="false">
      <c r="A7445" s="526" t="n">
        <v>101372</v>
      </c>
      <c r="B7445" s="526" t="s">
        <v>11833</v>
      </c>
      <c r="C7445" s="526" t="s">
        <v>2069</v>
      </c>
      <c r="D7445" s="527" t="n">
        <v>9.07</v>
      </c>
    </row>
    <row r="7446" customFormat="false" ht="15" hidden="false" customHeight="false" outlineLevel="0" collapsed="false">
      <c r="A7446" s="526" t="n">
        <v>101374</v>
      </c>
      <c r="B7446" s="526" t="s">
        <v>11525</v>
      </c>
      <c r="C7446" s="526" t="s">
        <v>2069</v>
      </c>
      <c r="D7446" s="528" t="n">
        <v>3774.74</v>
      </c>
    </row>
    <row r="7447" customFormat="false" ht="15" hidden="false" customHeight="false" outlineLevel="0" collapsed="false">
      <c r="A7447" s="526" t="n">
        <v>101375</v>
      </c>
      <c r="B7447" s="526" t="s">
        <v>11834</v>
      </c>
      <c r="C7447" s="526" t="s">
        <v>2069</v>
      </c>
      <c r="D7447" s="528" t="n">
        <v>3816.97</v>
      </c>
    </row>
    <row r="7448" customFormat="false" ht="15" hidden="false" customHeight="false" outlineLevel="0" collapsed="false">
      <c r="A7448" s="526" t="n">
        <v>101376</v>
      </c>
      <c r="B7448" s="526" t="s">
        <v>11835</v>
      </c>
      <c r="C7448" s="526" t="s">
        <v>2069</v>
      </c>
      <c r="D7448" s="528" t="n">
        <v>3549.65</v>
      </c>
    </row>
    <row r="7449" customFormat="false" ht="15" hidden="false" customHeight="false" outlineLevel="0" collapsed="false">
      <c r="A7449" s="526" t="n">
        <v>101377</v>
      </c>
      <c r="B7449" s="526" t="s">
        <v>11528</v>
      </c>
      <c r="C7449" s="526" t="s">
        <v>2069</v>
      </c>
      <c r="D7449" s="528" t="n">
        <v>3764.79</v>
      </c>
    </row>
    <row r="7450" customFormat="false" ht="15" hidden="false" customHeight="false" outlineLevel="0" collapsed="false">
      <c r="A7450" s="526" t="n">
        <v>101378</v>
      </c>
      <c r="B7450" s="526" t="s">
        <v>11743</v>
      </c>
      <c r="C7450" s="526" t="s">
        <v>2069</v>
      </c>
      <c r="D7450" s="528" t="n">
        <v>4032.96</v>
      </c>
    </row>
    <row r="7451" customFormat="false" ht="15" hidden="false" customHeight="false" outlineLevel="0" collapsed="false">
      <c r="A7451" s="526" t="n">
        <v>101379</v>
      </c>
      <c r="B7451" s="526" t="s">
        <v>11836</v>
      </c>
      <c r="C7451" s="526" t="s">
        <v>2069</v>
      </c>
      <c r="D7451" s="528" t="n">
        <v>3774.74</v>
      </c>
    </row>
    <row r="7452" customFormat="false" ht="15" hidden="false" customHeight="false" outlineLevel="0" collapsed="false">
      <c r="A7452" s="526" t="n">
        <v>101380</v>
      </c>
      <c r="B7452" s="526" t="s">
        <v>11530</v>
      </c>
      <c r="C7452" s="526" t="s">
        <v>2069</v>
      </c>
      <c r="D7452" s="528" t="n">
        <v>3731.3</v>
      </c>
    </row>
    <row r="7453" customFormat="false" ht="15" hidden="false" customHeight="false" outlineLevel="0" collapsed="false">
      <c r="A7453" s="526" t="n">
        <v>101381</v>
      </c>
      <c r="B7453" s="526" t="s">
        <v>11531</v>
      </c>
      <c r="C7453" s="526" t="s">
        <v>2069</v>
      </c>
      <c r="D7453" s="528" t="n">
        <v>4777.87</v>
      </c>
    </row>
    <row r="7454" customFormat="false" ht="15" hidden="false" customHeight="false" outlineLevel="0" collapsed="false">
      <c r="A7454" s="526" t="n">
        <v>101382</v>
      </c>
      <c r="B7454" s="526" t="s">
        <v>11837</v>
      </c>
      <c r="C7454" s="526" t="s">
        <v>2069</v>
      </c>
      <c r="D7454" s="528" t="n">
        <v>3892.21</v>
      </c>
    </row>
    <row r="7455" customFormat="false" ht="15" hidden="false" customHeight="false" outlineLevel="0" collapsed="false">
      <c r="A7455" s="526" t="n">
        <v>101383</v>
      </c>
      <c r="B7455" s="526" t="s">
        <v>11745</v>
      </c>
      <c r="C7455" s="526" t="s">
        <v>2069</v>
      </c>
      <c r="D7455" s="528" t="n">
        <v>3643.54</v>
      </c>
    </row>
    <row r="7456" customFormat="false" ht="15" hidden="false" customHeight="false" outlineLevel="0" collapsed="false">
      <c r="A7456" s="526" t="n">
        <v>101384</v>
      </c>
      <c r="B7456" s="526" t="s">
        <v>11534</v>
      </c>
      <c r="C7456" s="526" t="s">
        <v>2069</v>
      </c>
      <c r="D7456" s="528" t="n">
        <v>3656.81</v>
      </c>
    </row>
    <row r="7457" customFormat="false" ht="15" hidden="false" customHeight="false" outlineLevel="0" collapsed="false">
      <c r="A7457" s="526" t="n">
        <v>101385</v>
      </c>
      <c r="B7457" s="526" t="s">
        <v>11838</v>
      </c>
      <c r="C7457" s="526" t="s">
        <v>2069</v>
      </c>
      <c r="D7457" s="528" t="n">
        <v>5169.59</v>
      </c>
    </row>
    <row r="7458" customFormat="false" ht="15" hidden="false" customHeight="false" outlineLevel="0" collapsed="false">
      <c r="A7458" s="526" t="n">
        <v>101386</v>
      </c>
      <c r="B7458" s="526" t="s">
        <v>11536</v>
      </c>
      <c r="C7458" s="526" t="s">
        <v>2069</v>
      </c>
      <c r="D7458" s="528" t="n">
        <v>3549.65</v>
      </c>
    </row>
    <row r="7459" customFormat="false" ht="15" hidden="false" customHeight="false" outlineLevel="0" collapsed="false">
      <c r="A7459" s="526" t="n">
        <v>101387</v>
      </c>
      <c r="B7459" s="526" t="s">
        <v>11839</v>
      </c>
      <c r="C7459" s="526" t="s">
        <v>2069</v>
      </c>
      <c r="D7459" s="528" t="n">
        <v>3780.46</v>
      </c>
    </row>
    <row r="7460" customFormat="false" ht="15" hidden="false" customHeight="false" outlineLevel="0" collapsed="false">
      <c r="A7460" s="526" t="n">
        <v>101388</v>
      </c>
      <c r="B7460" s="526" t="s">
        <v>11538</v>
      </c>
      <c r="C7460" s="526" t="s">
        <v>2069</v>
      </c>
      <c r="D7460" s="528" t="n">
        <v>3614.15</v>
      </c>
    </row>
    <row r="7461" customFormat="false" ht="15" hidden="false" customHeight="false" outlineLevel="0" collapsed="false">
      <c r="A7461" s="526" t="n">
        <v>101389</v>
      </c>
      <c r="B7461" s="526" t="s">
        <v>11539</v>
      </c>
      <c r="C7461" s="526" t="s">
        <v>2069</v>
      </c>
      <c r="D7461" s="528" t="n">
        <v>1836.67</v>
      </c>
    </row>
    <row r="7462" customFormat="false" ht="15" hidden="false" customHeight="false" outlineLevel="0" collapsed="false">
      <c r="A7462" s="526" t="n">
        <v>101390</v>
      </c>
      <c r="B7462" s="526" t="s">
        <v>11840</v>
      </c>
      <c r="C7462" s="526" t="s">
        <v>2069</v>
      </c>
      <c r="D7462" s="528" t="n">
        <v>4949.52</v>
      </c>
    </row>
    <row r="7463" customFormat="false" ht="15" hidden="false" customHeight="false" outlineLevel="0" collapsed="false">
      <c r="A7463" s="526" t="n">
        <v>101391</v>
      </c>
      <c r="B7463" s="526" t="s">
        <v>11841</v>
      </c>
      <c r="C7463" s="526" t="s">
        <v>2069</v>
      </c>
      <c r="D7463" s="528" t="n">
        <v>4786.13</v>
      </c>
    </row>
    <row r="7464" customFormat="false" ht="15" hidden="false" customHeight="false" outlineLevel="0" collapsed="false">
      <c r="A7464" s="526" t="n">
        <v>101392</v>
      </c>
      <c r="B7464" s="526" t="s">
        <v>11842</v>
      </c>
      <c r="C7464" s="526" t="s">
        <v>2069</v>
      </c>
      <c r="D7464" s="528" t="n">
        <v>3620.18</v>
      </c>
    </row>
    <row r="7465" customFormat="false" ht="15" hidden="false" customHeight="false" outlineLevel="0" collapsed="false">
      <c r="A7465" s="526" t="n">
        <v>101394</v>
      </c>
      <c r="B7465" s="526" t="s">
        <v>11544</v>
      </c>
      <c r="C7465" s="526" t="s">
        <v>2069</v>
      </c>
      <c r="D7465" s="528" t="n">
        <v>4469.95</v>
      </c>
    </row>
    <row r="7466" customFormat="false" ht="15" hidden="false" customHeight="false" outlineLevel="0" collapsed="false">
      <c r="A7466" s="526" t="n">
        <v>101395</v>
      </c>
      <c r="B7466" s="526" t="s">
        <v>11843</v>
      </c>
      <c r="C7466" s="526" t="s">
        <v>2069</v>
      </c>
      <c r="D7466" s="528" t="n">
        <v>3747.19</v>
      </c>
    </row>
    <row r="7467" customFormat="false" ht="15" hidden="false" customHeight="false" outlineLevel="0" collapsed="false">
      <c r="A7467" s="526" t="n">
        <v>101396</v>
      </c>
      <c r="B7467" s="526" t="s">
        <v>11844</v>
      </c>
      <c r="C7467" s="526" t="s">
        <v>2069</v>
      </c>
      <c r="D7467" s="528" t="n">
        <v>4561.77</v>
      </c>
    </row>
    <row r="7468" customFormat="false" ht="15" hidden="false" customHeight="false" outlineLevel="0" collapsed="false">
      <c r="A7468" s="526" t="n">
        <v>101397</v>
      </c>
      <c r="B7468" s="526" t="s">
        <v>11546</v>
      </c>
      <c r="C7468" s="526" t="s">
        <v>2069</v>
      </c>
      <c r="D7468" s="528" t="n">
        <v>4744.6</v>
      </c>
    </row>
    <row r="7469" customFormat="false" ht="15" hidden="false" customHeight="false" outlineLevel="0" collapsed="false">
      <c r="A7469" s="526" t="n">
        <v>101398</v>
      </c>
      <c r="B7469" s="526" t="s">
        <v>11845</v>
      </c>
      <c r="C7469" s="526" t="s">
        <v>2069</v>
      </c>
      <c r="D7469" s="528" t="n">
        <v>3910.69</v>
      </c>
    </row>
    <row r="7470" customFormat="false" ht="15" hidden="false" customHeight="false" outlineLevel="0" collapsed="false">
      <c r="A7470" s="526" t="n">
        <v>101399</v>
      </c>
      <c r="B7470" s="526" t="s">
        <v>11548</v>
      </c>
      <c r="C7470" s="526" t="s">
        <v>2069</v>
      </c>
      <c r="D7470" s="528" t="n">
        <v>4840.34</v>
      </c>
    </row>
    <row r="7471" customFormat="false" ht="15" hidden="false" customHeight="false" outlineLevel="0" collapsed="false">
      <c r="A7471" s="526" t="n">
        <v>101400</v>
      </c>
      <c r="B7471" s="526" t="s">
        <v>11846</v>
      </c>
      <c r="C7471" s="526" t="s">
        <v>2069</v>
      </c>
      <c r="D7471" s="528" t="n">
        <v>4840.34</v>
      </c>
    </row>
    <row r="7472" customFormat="false" ht="15" hidden="false" customHeight="false" outlineLevel="0" collapsed="false">
      <c r="A7472" s="526" t="n">
        <v>101401</v>
      </c>
      <c r="B7472" s="526" t="s">
        <v>11550</v>
      </c>
      <c r="C7472" s="526" t="s">
        <v>2069</v>
      </c>
      <c r="D7472" s="528" t="n">
        <v>5812.63</v>
      </c>
    </row>
    <row r="7473" customFormat="false" ht="15" hidden="false" customHeight="false" outlineLevel="0" collapsed="false">
      <c r="A7473" s="526" t="n">
        <v>101402</v>
      </c>
      <c r="B7473" s="526" t="s">
        <v>11551</v>
      </c>
      <c r="C7473" s="526" t="s">
        <v>2069</v>
      </c>
      <c r="D7473" s="528" t="n">
        <v>4665</v>
      </c>
    </row>
    <row r="7474" customFormat="false" ht="15" hidden="false" customHeight="false" outlineLevel="0" collapsed="false">
      <c r="A7474" s="526" t="n">
        <v>101407</v>
      </c>
      <c r="B7474" s="526" t="s">
        <v>11552</v>
      </c>
      <c r="C7474" s="526" t="s">
        <v>2069</v>
      </c>
      <c r="D7474" s="528" t="n">
        <v>4777.87</v>
      </c>
    </row>
    <row r="7475" customFormat="false" ht="15" hidden="false" customHeight="false" outlineLevel="0" collapsed="false">
      <c r="A7475" s="526" t="n">
        <v>101408</v>
      </c>
      <c r="B7475" s="526" t="s">
        <v>11553</v>
      </c>
      <c r="C7475" s="526" t="s">
        <v>2069</v>
      </c>
      <c r="D7475" s="528" t="n">
        <v>4802.61</v>
      </c>
    </row>
    <row r="7476" customFormat="false" ht="15" hidden="false" customHeight="false" outlineLevel="0" collapsed="false">
      <c r="A7476" s="526" t="n">
        <v>101409</v>
      </c>
      <c r="B7476" s="526" t="s">
        <v>11847</v>
      </c>
      <c r="C7476" s="526" t="s">
        <v>2069</v>
      </c>
      <c r="D7476" s="528" t="n">
        <v>3843.08</v>
      </c>
    </row>
    <row r="7477" customFormat="false" ht="15" hidden="false" customHeight="false" outlineLevel="0" collapsed="false">
      <c r="A7477" s="526" t="n">
        <v>101410</v>
      </c>
      <c r="B7477" s="526" t="s">
        <v>11602</v>
      </c>
      <c r="C7477" s="526" t="s">
        <v>2069</v>
      </c>
      <c r="D7477" s="528" t="n">
        <v>4278.07</v>
      </c>
    </row>
    <row r="7478" customFormat="false" ht="15" hidden="false" customHeight="false" outlineLevel="0" collapsed="false">
      <c r="A7478" s="526" t="n">
        <v>101411</v>
      </c>
      <c r="B7478" s="526" t="s">
        <v>11848</v>
      </c>
      <c r="C7478" s="526" t="s">
        <v>2069</v>
      </c>
      <c r="D7478" s="528" t="n">
        <v>4420.38</v>
      </c>
    </row>
    <row r="7479" customFormat="false" ht="15" hidden="false" customHeight="false" outlineLevel="0" collapsed="false">
      <c r="A7479" s="526" t="n">
        <v>101412</v>
      </c>
      <c r="B7479" s="526" t="s">
        <v>11849</v>
      </c>
      <c r="C7479" s="526" t="s">
        <v>2069</v>
      </c>
      <c r="D7479" s="528" t="n">
        <v>4870.52</v>
      </c>
    </row>
    <row r="7480" customFormat="false" ht="15" hidden="false" customHeight="false" outlineLevel="0" collapsed="false">
      <c r="A7480" s="526" t="n">
        <v>101413</v>
      </c>
      <c r="B7480" s="526" t="s">
        <v>11555</v>
      </c>
      <c r="C7480" s="526" t="s">
        <v>2069</v>
      </c>
      <c r="D7480" s="528" t="n">
        <v>4513.1</v>
      </c>
    </row>
    <row r="7481" customFormat="false" ht="15" hidden="false" customHeight="false" outlineLevel="0" collapsed="false">
      <c r="A7481" s="526" t="n">
        <v>101414</v>
      </c>
      <c r="B7481" s="526" t="s">
        <v>11850</v>
      </c>
      <c r="C7481" s="526" t="s">
        <v>2069</v>
      </c>
      <c r="D7481" s="528" t="n">
        <v>4786.13</v>
      </c>
    </row>
    <row r="7482" customFormat="false" ht="15" hidden="false" customHeight="false" outlineLevel="0" collapsed="false">
      <c r="A7482" s="526" t="n">
        <v>101415</v>
      </c>
      <c r="B7482" s="526" t="s">
        <v>11851</v>
      </c>
      <c r="C7482" s="526" t="s">
        <v>2069</v>
      </c>
      <c r="D7482" s="528" t="n">
        <v>5416.5</v>
      </c>
    </row>
    <row r="7483" customFormat="false" ht="15" hidden="false" customHeight="false" outlineLevel="0" collapsed="false">
      <c r="A7483" s="526" t="n">
        <v>101416</v>
      </c>
      <c r="B7483" s="526" t="s">
        <v>11747</v>
      </c>
      <c r="C7483" s="526" t="s">
        <v>2069</v>
      </c>
      <c r="D7483" s="528" t="n">
        <v>5044.4</v>
      </c>
    </row>
    <row r="7484" customFormat="false" ht="15" hidden="false" customHeight="false" outlineLevel="0" collapsed="false">
      <c r="A7484" s="526" t="n">
        <v>101417</v>
      </c>
      <c r="B7484" s="526" t="s">
        <v>11852</v>
      </c>
      <c r="C7484" s="526" t="s">
        <v>2069</v>
      </c>
      <c r="D7484" s="528" t="n">
        <v>4316.19</v>
      </c>
    </row>
    <row r="7485" customFormat="false" ht="15" hidden="false" customHeight="false" outlineLevel="0" collapsed="false">
      <c r="A7485" s="526" t="n">
        <v>101418</v>
      </c>
      <c r="B7485" s="526" t="s">
        <v>11853</v>
      </c>
      <c r="C7485" s="526" t="s">
        <v>2069</v>
      </c>
      <c r="D7485" s="528" t="n">
        <v>3919.35</v>
      </c>
    </row>
    <row r="7486" customFormat="false" ht="15" hidden="false" customHeight="false" outlineLevel="0" collapsed="false">
      <c r="A7486" s="526" t="n">
        <v>101419</v>
      </c>
      <c r="B7486" s="526" t="s">
        <v>11854</v>
      </c>
      <c r="C7486" s="526" t="s">
        <v>2069</v>
      </c>
      <c r="D7486" s="528" t="n">
        <v>4195.61</v>
      </c>
    </row>
    <row r="7487" customFormat="false" ht="15" hidden="false" customHeight="false" outlineLevel="0" collapsed="false">
      <c r="A7487" s="526" t="n">
        <v>101420</v>
      </c>
      <c r="B7487" s="526" t="s">
        <v>11855</v>
      </c>
      <c r="C7487" s="526" t="s">
        <v>2069</v>
      </c>
      <c r="D7487" s="528" t="n">
        <v>4663.72</v>
      </c>
    </row>
    <row r="7488" customFormat="false" ht="15" hidden="false" customHeight="false" outlineLevel="0" collapsed="false">
      <c r="A7488" s="526" t="n">
        <v>101421</v>
      </c>
      <c r="B7488" s="526" t="s">
        <v>11856</v>
      </c>
      <c r="C7488" s="526" t="s">
        <v>2069</v>
      </c>
      <c r="D7488" s="528" t="n">
        <v>5328.75</v>
      </c>
    </row>
    <row r="7489" customFormat="false" ht="15" hidden="false" customHeight="false" outlineLevel="0" collapsed="false">
      <c r="A7489" s="526" t="n">
        <v>101422</v>
      </c>
      <c r="B7489" s="526" t="s">
        <v>11857</v>
      </c>
      <c r="C7489" s="526" t="s">
        <v>2069</v>
      </c>
      <c r="D7489" s="528" t="n">
        <v>4196.92</v>
      </c>
    </row>
    <row r="7490" customFormat="false" ht="15" hidden="false" customHeight="false" outlineLevel="0" collapsed="false">
      <c r="A7490" s="526" t="n">
        <v>101424</v>
      </c>
      <c r="B7490" s="526" t="s">
        <v>11858</v>
      </c>
      <c r="C7490" s="526" t="s">
        <v>2069</v>
      </c>
      <c r="D7490" s="528" t="n">
        <v>4753.66</v>
      </c>
    </row>
    <row r="7491" customFormat="false" ht="15" hidden="false" customHeight="false" outlineLevel="0" collapsed="false">
      <c r="A7491" s="526" t="n">
        <v>101425</v>
      </c>
      <c r="B7491" s="526" t="s">
        <v>11859</v>
      </c>
      <c r="C7491" s="526" t="s">
        <v>2069</v>
      </c>
      <c r="D7491" s="528" t="n">
        <v>2628.06</v>
      </c>
    </row>
    <row r="7492" customFormat="false" ht="15" hidden="false" customHeight="false" outlineLevel="0" collapsed="false">
      <c r="A7492" s="526" t="n">
        <v>101426</v>
      </c>
      <c r="B7492" s="526" t="s">
        <v>11860</v>
      </c>
      <c r="C7492" s="526" t="s">
        <v>2069</v>
      </c>
      <c r="D7492" s="528" t="n">
        <v>4197.69</v>
      </c>
    </row>
    <row r="7493" customFormat="false" ht="15" hidden="false" customHeight="false" outlineLevel="0" collapsed="false">
      <c r="A7493" s="526" t="n">
        <v>101427</v>
      </c>
      <c r="B7493" s="526" t="s">
        <v>11567</v>
      </c>
      <c r="C7493" s="526" t="s">
        <v>2069</v>
      </c>
      <c r="D7493" s="528" t="n">
        <v>3975.93</v>
      </c>
    </row>
    <row r="7494" customFormat="false" ht="15" hidden="false" customHeight="false" outlineLevel="0" collapsed="false">
      <c r="A7494" s="526" t="n">
        <v>101428</v>
      </c>
      <c r="B7494" s="526" t="s">
        <v>11861</v>
      </c>
      <c r="C7494" s="526" t="s">
        <v>2069</v>
      </c>
      <c r="D7494" s="528" t="n">
        <v>3973.96</v>
      </c>
    </row>
    <row r="7495" customFormat="false" ht="15" hidden="false" customHeight="false" outlineLevel="0" collapsed="false">
      <c r="A7495" s="526" t="n">
        <v>101429</v>
      </c>
      <c r="B7495" s="526" t="s">
        <v>11862</v>
      </c>
      <c r="C7495" s="526" t="s">
        <v>2069</v>
      </c>
      <c r="D7495" s="528" t="n">
        <v>3522.62</v>
      </c>
    </row>
    <row r="7496" customFormat="false" ht="15" hidden="false" customHeight="false" outlineLevel="0" collapsed="false">
      <c r="A7496" s="526" t="n">
        <v>101430</v>
      </c>
      <c r="B7496" s="526" t="s">
        <v>11863</v>
      </c>
      <c r="C7496" s="526" t="s">
        <v>2069</v>
      </c>
      <c r="D7496" s="528" t="n">
        <v>3975.93</v>
      </c>
    </row>
    <row r="7497" customFormat="false" ht="15" hidden="false" customHeight="false" outlineLevel="0" collapsed="false">
      <c r="A7497" s="526" t="n">
        <v>101431</v>
      </c>
      <c r="B7497" s="526" t="s">
        <v>11570</v>
      </c>
      <c r="C7497" s="526" t="s">
        <v>2069</v>
      </c>
      <c r="D7497" s="528" t="n">
        <v>4552.78</v>
      </c>
    </row>
    <row r="7498" customFormat="false" ht="15" hidden="false" customHeight="false" outlineLevel="0" collapsed="false">
      <c r="A7498" s="526" t="n">
        <v>101432</v>
      </c>
      <c r="B7498" s="526" t="s">
        <v>11864</v>
      </c>
      <c r="C7498" s="526" t="s">
        <v>2069</v>
      </c>
      <c r="D7498" s="528" t="n">
        <v>3990.94</v>
      </c>
    </row>
    <row r="7499" customFormat="false" ht="15" hidden="false" customHeight="false" outlineLevel="0" collapsed="false">
      <c r="A7499" s="526" t="n">
        <v>101433</v>
      </c>
      <c r="B7499" s="526" t="s">
        <v>11572</v>
      </c>
      <c r="C7499" s="526" t="s">
        <v>2069</v>
      </c>
      <c r="D7499" s="528" t="n">
        <v>3990.94</v>
      </c>
    </row>
    <row r="7500" customFormat="false" ht="15" hidden="false" customHeight="false" outlineLevel="0" collapsed="false">
      <c r="A7500" s="526" t="n">
        <v>101434</v>
      </c>
      <c r="B7500" s="526" t="s">
        <v>11865</v>
      </c>
      <c r="C7500" s="526" t="s">
        <v>2069</v>
      </c>
      <c r="D7500" s="528" t="n">
        <v>3669.01</v>
      </c>
    </row>
    <row r="7501" customFormat="false" ht="15" hidden="false" customHeight="false" outlineLevel="0" collapsed="false">
      <c r="A7501" s="526" t="n">
        <v>101435</v>
      </c>
      <c r="B7501" s="526" t="s">
        <v>11866</v>
      </c>
      <c r="C7501" s="526" t="s">
        <v>2069</v>
      </c>
      <c r="D7501" s="528" t="n">
        <v>3980.74</v>
      </c>
    </row>
    <row r="7502" customFormat="false" ht="15" hidden="false" customHeight="false" outlineLevel="0" collapsed="false">
      <c r="A7502" s="526" t="n">
        <v>101436</v>
      </c>
      <c r="B7502" s="526" t="s">
        <v>11574</v>
      </c>
      <c r="C7502" s="526" t="s">
        <v>2069</v>
      </c>
      <c r="D7502" s="528" t="n">
        <v>3973.96</v>
      </c>
    </row>
    <row r="7503" customFormat="false" ht="15" hidden="false" customHeight="false" outlineLevel="0" collapsed="false">
      <c r="A7503" s="526" t="n">
        <v>101437</v>
      </c>
      <c r="B7503" s="526" t="s">
        <v>11867</v>
      </c>
      <c r="C7503" s="526" t="s">
        <v>2069</v>
      </c>
      <c r="D7503" s="528" t="n">
        <v>6074.85</v>
      </c>
    </row>
    <row r="7504" customFormat="false" ht="15" hidden="false" customHeight="false" outlineLevel="0" collapsed="false">
      <c r="A7504" s="526" t="n">
        <v>101438</v>
      </c>
      <c r="B7504" s="526" t="s">
        <v>11576</v>
      </c>
      <c r="C7504" s="526" t="s">
        <v>2069</v>
      </c>
      <c r="D7504" s="528" t="n">
        <v>6074.85</v>
      </c>
    </row>
    <row r="7505" customFormat="false" ht="15" hidden="false" customHeight="false" outlineLevel="0" collapsed="false">
      <c r="A7505" s="526" t="n">
        <v>101439</v>
      </c>
      <c r="B7505" s="526" t="s">
        <v>11577</v>
      </c>
      <c r="C7505" s="526" t="s">
        <v>2069</v>
      </c>
      <c r="D7505" s="528" t="n">
        <v>3975.93</v>
      </c>
    </row>
    <row r="7506" customFormat="false" ht="15" hidden="false" customHeight="false" outlineLevel="0" collapsed="false">
      <c r="A7506" s="526" t="n">
        <v>101440</v>
      </c>
      <c r="B7506" s="526" t="s">
        <v>11868</v>
      </c>
      <c r="C7506" s="526" t="s">
        <v>2069</v>
      </c>
      <c r="D7506" s="528" t="n">
        <v>3975.93</v>
      </c>
    </row>
    <row r="7507" customFormat="false" ht="15" hidden="false" customHeight="false" outlineLevel="0" collapsed="false">
      <c r="A7507" s="526" t="n">
        <v>101441</v>
      </c>
      <c r="B7507" s="526" t="s">
        <v>11579</v>
      </c>
      <c r="C7507" s="526" t="s">
        <v>2069</v>
      </c>
      <c r="D7507" s="528" t="n">
        <v>3973.96</v>
      </c>
    </row>
    <row r="7508" customFormat="false" ht="15" hidden="false" customHeight="false" outlineLevel="0" collapsed="false">
      <c r="A7508" s="526" t="n">
        <v>101443</v>
      </c>
      <c r="B7508" s="526" t="s">
        <v>11580</v>
      </c>
      <c r="C7508" s="526" t="s">
        <v>2069</v>
      </c>
      <c r="D7508" s="528" t="n">
        <v>6074.85</v>
      </c>
    </row>
    <row r="7509" customFormat="false" ht="15" hidden="false" customHeight="false" outlineLevel="0" collapsed="false">
      <c r="A7509" s="526" t="n">
        <v>101444</v>
      </c>
      <c r="B7509" s="526" t="s">
        <v>11583</v>
      </c>
      <c r="C7509" s="526" t="s">
        <v>2069</v>
      </c>
      <c r="D7509" s="528" t="n">
        <v>4786.13</v>
      </c>
    </row>
    <row r="7510" customFormat="false" ht="15" hidden="false" customHeight="false" outlineLevel="0" collapsed="false">
      <c r="A7510" s="526" t="n">
        <v>101445</v>
      </c>
      <c r="B7510" s="526" t="s">
        <v>11584</v>
      </c>
      <c r="C7510" s="526" t="s">
        <v>2069</v>
      </c>
      <c r="D7510" s="528" t="n">
        <v>4802.61</v>
      </c>
    </row>
    <row r="7511" customFormat="false" ht="15" hidden="false" customHeight="false" outlineLevel="0" collapsed="false">
      <c r="A7511" s="526" t="n">
        <v>101446</v>
      </c>
      <c r="B7511" s="526" t="s">
        <v>11585</v>
      </c>
      <c r="C7511" s="526" t="s">
        <v>2069</v>
      </c>
      <c r="D7511" s="528" t="n">
        <v>5038.63</v>
      </c>
    </row>
    <row r="7512" customFormat="false" ht="15" hidden="false" customHeight="false" outlineLevel="0" collapsed="false">
      <c r="A7512" s="526" t="n">
        <v>101447</v>
      </c>
      <c r="B7512" s="526" t="s">
        <v>11586</v>
      </c>
      <c r="C7512" s="526" t="s">
        <v>2069</v>
      </c>
      <c r="D7512" s="528" t="n">
        <v>4943.88</v>
      </c>
    </row>
    <row r="7513" customFormat="false" ht="15" hidden="false" customHeight="false" outlineLevel="0" collapsed="false">
      <c r="A7513" s="526" t="n">
        <v>101448</v>
      </c>
      <c r="B7513" s="526" t="s">
        <v>11587</v>
      </c>
      <c r="C7513" s="526" t="s">
        <v>2069</v>
      </c>
      <c r="D7513" s="528" t="n">
        <v>5038.63</v>
      </c>
    </row>
    <row r="7514" customFormat="false" ht="15" hidden="false" customHeight="false" outlineLevel="0" collapsed="false">
      <c r="A7514" s="526" t="n">
        <v>101449</v>
      </c>
      <c r="B7514" s="526" t="s">
        <v>11869</v>
      </c>
      <c r="C7514" s="526" t="s">
        <v>2069</v>
      </c>
      <c r="D7514" s="528" t="n">
        <v>4001.14</v>
      </c>
    </row>
    <row r="7515" customFormat="false" ht="15" hidden="false" customHeight="false" outlineLevel="0" collapsed="false">
      <c r="A7515" s="526" t="n">
        <v>101451</v>
      </c>
      <c r="B7515" s="526" t="s">
        <v>11590</v>
      </c>
      <c r="C7515" s="526" t="s">
        <v>2069</v>
      </c>
      <c r="D7515" s="528" t="n">
        <v>4777.87</v>
      </c>
    </row>
    <row r="7516" customFormat="false" ht="15" hidden="false" customHeight="false" outlineLevel="0" collapsed="false">
      <c r="A7516" s="526" t="n">
        <v>101452</v>
      </c>
      <c r="B7516" s="526" t="s">
        <v>11870</v>
      </c>
      <c r="C7516" s="526" t="s">
        <v>2069</v>
      </c>
      <c r="D7516" s="528" t="n">
        <v>3630.33</v>
      </c>
    </row>
    <row r="7517" customFormat="false" ht="15" hidden="false" customHeight="false" outlineLevel="0" collapsed="false">
      <c r="A7517" s="526" t="n">
        <v>101453</v>
      </c>
      <c r="B7517" s="526" t="s">
        <v>11592</v>
      </c>
      <c r="C7517" s="526" t="s">
        <v>2069</v>
      </c>
      <c r="D7517" s="528" t="n">
        <v>4936.66</v>
      </c>
    </row>
    <row r="7518" customFormat="false" ht="15" hidden="false" customHeight="false" outlineLevel="0" collapsed="false">
      <c r="A7518" s="526" t="n">
        <v>101454</v>
      </c>
      <c r="B7518" s="526" t="s">
        <v>11871</v>
      </c>
      <c r="C7518" s="526" t="s">
        <v>2069</v>
      </c>
      <c r="D7518" s="528" t="n">
        <v>5508.73</v>
      </c>
    </row>
    <row r="7519" customFormat="false" ht="15" hidden="false" customHeight="false" outlineLevel="0" collapsed="false">
      <c r="A7519" s="526" t="n">
        <v>101455</v>
      </c>
      <c r="B7519" s="526" t="s">
        <v>11594</v>
      </c>
      <c r="C7519" s="526" t="s">
        <v>2069</v>
      </c>
      <c r="D7519" s="528" t="n">
        <v>4744.6</v>
      </c>
    </row>
    <row r="7520" customFormat="false" ht="15" hidden="false" customHeight="false" outlineLevel="0" collapsed="false">
      <c r="A7520" s="526" t="n">
        <v>101456</v>
      </c>
      <c r="B7520" s="526" t="s">
        <v>11872</v>
      </c>
      <c r="C7520" s="526" t="s">
        <v>2069</v>
      </c>
      <c r="D7520" s="528" t="n">
        <v>7835.01</v>
      </c>
    </row>
    <row r="7521" customFormat="false" ht="15" hidden="false" customHeight="false" outlineLevel="0" collapsed="false">
      <c r="A7521" s="526" t="n">
        <v>101457</v>
      </c>
      <c r="B7521" s="526" t="s">
        <v>11873</v>
      </c>
      <c r="C7521" s="526" t="s">
        <v>2069</v>
      </c>
      <c r="D7521" s="528" t="n">
        <v>5995.51</v>
      </c>
    </row>
    <row r="7522" customFormat="false" ht="15" hidden="false" customHeight="false" outlineLevel="0" collapsed="false">
      <c r="A7522" s="526" t="n">
        <v>101458</v>
      </c>
      <c r="B7522" s="526" t="s">
        <v>11874</v>
      </c>
      <c r="C7522" s="526" t="s">
        <v>2069</v>
      </c>
      <c r="D7522" s="528" t="n">
        <v>4705.77</v>
      </c>
    </row>
    <row r="7523" customFormat="false" ht="15" hidden="false" customHeight="false" outlineLevel="0" collapsed="false">
      <c r="A7523" s="526" t="n">
        <v>101459</v>
      </c>
      <c r="B7523" s="526" t="s">
        <v>11599</v>
      </c>
      <c r="C7523" s="526" t="s">
        <v>2069</v>
      </c>
      <c r="D7523" s="528" t="n">
        <v>4457.16</v>
      </c>
    </row>
    <row r="7524" customFormat="false" ht="15" hidden="false" customHeight="false" outlineLevel="0" collapsed="false">
      <c r="A7524" s="526" t="n">
        <v>101460</v>
      </c>
      <c r="B7524" s="526" t="s">
        <v>11734</v>
      </c>
      <c r="C7524" s="526" t="s">
        <v>2069</v>
      </c>
      <c r="D7524" s="528" t="n">
        <v>3745.25</v>
      </c>
    </row>
    <row r="7525" customFormat="false" ht="15" hidden="false" customHeight="false" outlineLevel="0" collapsed="false">
      <c r="A7525" s="529"/>
      <c r="B7525" s="529"/>
      <c r="C7525" s="530"/>
      <c r="D7525" s="530"/>
    </row>
    <row r="7526" customFormat="false" ht="15" hidden="false" customHeight="false" outlineLevel="0" collapsed="false">
      <c r="A7526" s="529"/>
      <c r="B7526" s="529"/>
      <c r="C7526" s="530"/>
      <c r="D7526" s="530"/>
    </row>
    <row r="7527" customFormat="false" ht="15" hidden="false" customHeight="false" outlineLevel="0" collapsed="false">
      <c r="A7527" s="529"/>
      <c r="B7527" s="529"/>
      <c r="C7527" s="530"/>
      <c r="D7527" s="530"/>
    </row>
    <row r="7528" customFormat="false" ht="15" hidden="false" customHeight="false" outlineLevel="0" collapsed="false">
      <c r="A7528" s="529"/>
      <c r="B7528" s="529"/>
      <c r="C7528" s="530"/>
      <c r="D7528" s="530"/>
    </row>
    <row r="7529" customFormat="false" ht="15" hidden="false" customHeight="false" outlineLevel="0" collapsed="false">
      <c r="A7529" s="529"/>
      <c r="B7529" s="529"/>
      <c r="C7529" s="530"/>
      <c r="D7529" s="530"/>
    </row>
    <row r="7530" customFormat="false" ht="15" hidden="false" customHeight="false" outlineLevel="0" collapsed="false">
      <c r="A7530" s="529"/>
      <c r="B7530" s="529"/>
      <c r="C7530" s="530"/>
      <c r="D7530" s="530"/>
    </row>
    <row r="7531" customFormat="false" ht="15" hidden="false" customHeight="false" outlineLevel="0" collapsed="false">
      <c r="A7531" s="529"/>
      <c r="B7531" s="529"/>
      <c r="C7531" s="530"/>
      <c r="D7531" s="530"/>
    </row>
    <row r="7532" customFormat="false" ht="15" hidden="false" customHeight="false" outlineLevel="0" collapsed="false">
      <c r="A7532" s="529"/>
      <c r="B7532" s="529"/>
      <c r="C7532" s="530"/>
      <c r="D7532" s="530"/>
    </row>
    <row r="7533" customFormat="false" ht="15" hidden="false" customHeight="false" outlineLevel="0" collapsed="false">
      <c r="A7533" s="529"/>
      <c r="B7533" s="529"/>
      <c r="C7533" s="530"/>
      <c r="D7533" s="530"/>
    </row>
    <row r="7534" customFormat="false" ht="15" hidden="false" customHeight="false" outlineLevel="0" collapsed="false">
      <c r="A7534" s="529"/>
      <c r="B7534" s="529"/>
      <c r="C7534" s="530"/>
      <c r="D7534" s="530"/>
    </row>
    <row r="7535" customFormat="false" ht="15" hidden="false" customHeight="false" outlineLevel="0" collapsed="false">
      <c r="A7535" s="529"/>
      <c r="B7535" s="529"/>
      <c r="C7535" s="530"/>
      <c r="D7535" s="530"/>
    </row>
    <row r="7536" customFormat="false" ht="15" hidden="false" customHeight="false" outlineLevel="0" collapsed="false">
      <c r="A7536" s="529"/>
      <c r="B7536" s="529"/>
      <c r="C7536" s="530"/>
      <c r="D7536" s="530"/>
    </row>
    <row r="7537" customFormat="false" ht="15" hidden="false" customHeight="false" outlineLevel="0" collapsed="false">
      <c r="A7537" s="529"/>
      <c r="B7537" s="529"/>
      <c r="C7537" s="530"/>
      <c r="D7537" s="530"/>
    </row>
    <row r="7538" customFormat="false" ht="15" hidden="false" customHeight="false" outlineLevel="0" collapsed="false">
      <c r="A7538" s="529"/>
      <c r="B7538" s="529"/>
      <c r="C7538" s="530"/>
      <c r="D7538" s="530"/>
    </row>
    <row r="7539" customFormat="false" ht="15" hidden="false" customHeight="false" outlineLevel="0" collapsed="false">
      <c r="A7539" s="529"/>
      <c r="B7539" s="529"/>
      <c r="C7539" s="530"/>
      <c r="D7539" s="530"/>
    </row>
    <row r="7540" customFormat="false" ht="15" hidden="false" customHeight="false" outlineLevel="0" collapsed="false">
      <c r="A7540" s="529"/>
      <c r="B7540" s="529"/>
      <c r="C7540" s="530"/>
      <c r="D7540" s="530"/>
    </row>
    <row r="7541" customFormat="false" ht="15" hidden="false" customHeight="false" outlineLevel="0" collapsed="false">
      <c r="A7541" s="529"/>
      <c r="B7541" s="529"/>
      <c r="C7541" s="530"/>
      <c r="D7541" s="530"/>
    </row>
    <row r="7542" customFormat="false" ht="15" hidden="false" customHeight="false" outlineLevel="0" collapsed="false">
      <c r="A7542" s="529"/>
      <c r="B7542" s="529"/>
      <c r="C7542" s="530"/>
      <c r="D7542" s="530"/>
    </row>
    <row r="7543" customFormat="false" ht="15" hidden="false" customHeight="false" outlineLevel="0" collapsed="false">
      <c r="A7543" s="529"/>
      <c r="B7543" s="529"/>
      <c r="C7543" s="530"/>
      <c r="D7543" s="530"/>
    </row>
    <row r="7544" customFormat="false" ht="15" hidden="false" customHeight="false" outlineLevel="0" collapsed="false">
      <c r="A7544" s="529"/>
      <c r="B7544" s="529"/>
      <c r="C7544" s="530"/>
      <c r="D7544" s="530"/>
    </row>
    <row r="7545" customFormat="false" ht="15" hidden="false" customHeight="false" outlineLevel="0" collapsed="false">
      <c r="A7545" s="529"/>
      <c r="B7545" s="529"/>
      <c r="C7545" s="530"/>
      <c r="D7545" s="530"/>
    </row>
    <row r="7546" customFormat="false" ht="15" hidden="false" customHeight="false" outlineLevel="0" collapsed="false">
      <c r="A7546" s="529"/>
      <c r="B7546" s="529"/>
      <c r="C7546" s="530"/>
      <c r="D7546" s="530"/>
    </row>
    <row r="7547" customFormat="false" ht="15" hidden="false" customHeight="false" outlineLevel="0" collapsed="false">
      <c r="A7547" s="529"/>
      <c r="B7547" s="529"/>
      <c r="C7547" s="530"/>
      <c r="D7547" s="530"/>
    </row>
    <row r="7548" customFormat="false" ht="15" hidden="false" customHeight="false" outlineLevel="0" collapsed="false">
      <c r="A7548" s="529"/>
      <c r="B7548" s="529"/>
      <c r="C7548" s="530"/>
      <c r="D7548" s="530"/>
    </row>
    <row r="7549" customFormat="false" ht="15" hidden="false" customHeight="false" outlineLevel="0" collapsed="false">
      <c r="A7549" s="529"/>
      <c r="B7549" s="529"/>
      <c r="C7549" s="530"/>
      <c r="D7549" s="530"/>
    </row>
    <row r="7550" customFormat="false" ht="15" hidden="false" customHeight="false" outlineLevel="0" collapsed="false">
      <c r="A7550" s="529"/>
      <c r="B7550" s="529"/>
      <c r="C7550" s="530"/>
      <c r="D7550" s="530"/>
    </row>
    <row r="7551" customFormat="false" ht="15" hidden="false" customHeight="false" outlineLevel="0" collapsed="false">
      <c r="A7551" s="529"/>
      <c r="B7551" s="529"/>
      <c r="C7551" s="530"/>
      <c r="D7551" s="530"/>
    </row>
    <row r="7552" customFormat="false" ht="15" hidden="false" customHeight="false" outlineLevel="0" collapsed="false">
      <c r="A7552" s="529"/>
      <c r="B7552" s="529"/>
      <c r="C7552" s="530"/>
      <c r="D7552" s="530"/>
    </row>
    <row r="7553" customFormat="false" ht="15" hidden="false" customHeight="false" outlineLevel="0" collapsed="false">
      <c r="A7553" s="529"/>
      <c r="B7553" s="529"/>
      <c r="C7553" s="530"/>
      <c r="D7553" s="530"/>
    </row>
    <row r="7554" customFormat="false" ht="15" hidden="false" customHeight="false" outlineLevel="0" collapsed="false">
      <c r="A7554" s="529"/>
      <c r="B7554" s="529"/>
      <c r="C7554" s="530"/>
      <c r="D7554" s="530"/>
    </row>
    <row r="7555" customFormat="false" ht="15" hidden="false" customHeight="false" outlineLevel="0" collapsed="false">
      <c r="A7555" s="529"/>
      <c r="B7555" s="529"/>
      <c r="C7555" s="530"/>
      <c r="D7555" s="530"/>
    </row>
    <row r="7556" customFormat="false" ht="15" hidden="false" customHeight="false" outlineLevel="0" collapsed="false">
      <c r="A7556" s="529"/>
      <c r="B7556" s="529"/>
      <c r="C7556" s="530"/>
      <c r="D7556" s="530"/>
    </row>
    <row r="7557" customFormat="false" ht="15" hidden="false" customHeight="false" outlineLevel="0" collapsed="false">
      <c r="A7557" s="529"/>
      <c r="B7557" s="529"/>
      <c r="C7557" s="530"/>
      <c r="D7557" s="530"/>
    </row>
    <row r="7558" customFormat="false" ht="15" hidden="false" customHeight="false" outlineLevel="0" collapsed="false">
      <c r="A7558" s="529"/>
      <c r="B7558" s="529"/>
      <c r="C7558" s="530"/>
      <c r="D7558" s="530"/>
    </row>
    <row r="7559" customFormat="false" ht="15" hidden="false" customHeight="false" outlineLevel="0" collapsed="false">
      <c r="A7559" s="529"/>
      <c r="B7559" s="529"/>
      <c r="C7559" s="530"/>
      <c r="D7559" s="530"/>
    </row>
    <row r="7560" customFormat="false" ht="15" hidden="false" customHeight="false" outlineLevel="0" collapsed="false">
      <c r="A7560" s="529"/>
      <c r="B7560" s="529"/>
      <c r="C7560" s="530"/>
      <c r="D7560" s="530"/>
    </row>
    <row r="7561" customFormat="false" ht="15" hidden="false" customHeight="false" outlineLevel="0" collapsed="false">
      <c r="A7561" s="529"/>
      <c r="B7561" s="529"/>
      <c r="C7561" s="530"/>
      <c r="D7561" s="530"/>
    </row>
    <row r="7562" customFormat="false" ht="15" hidden="false" customHeight="false" outlineLevel="0" collapsed="false">
      <c r="A7562" s="529"/>
      <c r="B7562" s="529"/>
      <c r="C7562" s="530"/>
      <c r="D7562" s="530"/>
    </row>
    <row r="7563" customFormat="false" ht="15" hidden="false" customHeight="false" outlineLevel="0" collapsed="false">
      <c r="A7563" s="529"/>
      <c r="B7563" s="529"/>
      <c r="C7563" s="530"/>
      <c r="D7563" s="530"/>
    </row>
    <row r="7564" customFormat="false" ht="15" hidden="false" customHeight="false" outlineLevel="0" collapsed="false">
      <c r="A7564" s="529"/>
      <c r="B7564" s="529"/>
      <c r="C7564" s="530"/>
      <c r="D7564" s="530"/>
    </row>
    <row r="7565" customFormat="false" ht="15" hidden="false" customHeight="false" outlineLevel="0" collapsed="false">
      <c r="A7565" s="529"/>
      <c r="B7565" s="529"/>
      <c r="C7565" s="530"/>
      <c r="D7565" s="530"/>
    </row>
    <row r="7566" customFormat="false" ht="15" hidden="false" customHeight="false" outlineLevel="0" collapsed="false">
      <c r="A7566" s="529"/>
      <c r="B7566" s="529"/>
      <c r="C7566" s="530"/>
      <c r="D7566" s="530"/>
    </row>
    <row r="7567" customFormat="false" ht="15" hidden="false" customHeight="false" outlineLevel="0" collapsed="false">
      <c r="A7567" s="529"/>
      <c r="B7567" s="529"/>
      <c r="C7567" s="530"/>
      <c r="D7567" s="530"/>
    </row>
    <row r="7568" customFormat="false" ht="15" hidden="false" customHeight="false" outlineLevel="0" collapsed="false">
      <c r="A7568" s="529"/>
      <c r="B7568" s="529"/>
      <c r="C7568" s="530"/>
      <c r="D7568" s="530"/>
    </row>
    <row r="7569" customFormat="false" ht="15" hidden="false" customHeight="false" outlineLevel="0" collapsed="false">
      <c r="A7569" s="529"/>
      <c r="B7569" s="529"/>
      <c r="C7569" s="530"/>
      <c r="D7569" s="530"/>
    </row>
    <row r="7570" customFormat="false" ht="15" hidden="false" customHeight="false" outlineLevel="0" collapsed="false">
      <c r="A7570" s="529"/>
      <c r="B7570" s="529"/>
      <c r="C7570" s="530"/>
      <c r="D7570" s="530"/>
    </row>
    <row r="7571" customFormat="false" ht="15" hidden="false" customHeight="false" outlineLevel="0" collapsed="false">
      <c r="A7571" s="529"/>
      <c r="B7571" s="529"/>
      <c r="C7571" s="530"/>
      <c r="D7571" s="530"/>
    </row>
    <row r="7572" customFormat="false" ht="15" hidden="false" customHeight="false" outlineLevel="0" collapsed="false">
      <c r="A7572" s="529"/>
      <c r="B7572" s="529"/>
      <c r="C7572" s="530"/>
      <c r="D7572" s="530"/>
    </row>
    <row r="7573" customFormat="false" ht="15" hidden="false" customHeight="false" outlineLevel="0" collapsed="false">
      <c r="A7573" s="529"/>
      <c r="B7573" s="529"/>
      <c r="C7573" s="530"/>
      <c r="D7573" s="530"/>
    </row>
    <row r="7574" customFormat="false" ht="15" hidden="false" customHeight="false" outlineLevel="0" collapsed="false">
      <c r="A7574" s="529"/>
      <c r="B7574" s="529"/>
      <c r="C7574" s="530"/>
      <c r="D7574" s="530"/>
    </row>
    <row r="7575" customFormat="false" ht="15" hidden="false" customHeight="false" outlineLevel="0" collapsed="false">
      <c r="A7575" s="529"/>
      <c r="B7575" s="529"/>
      <c r="C7575" s="530"/>
      <c r="D7575" s="530"/>
    </row>
    <row r="7576" customFormat="false" ht="15" hidden="false" customHeight="false" outlineLevel="0" collapsed="false">
      <c r="A7576" s="529"/>
      <c r="B7576" s="529"/>
      <c r="C7576" s="530"/>
      <c r="D7576" s="530"/>
    </row>
    <row r="7577" customFormat="false" ht="15" hidden="false" customHeight="false" outlineLevel="0" collapsed="false">
      <c r="A7577" s="529"/>
      <c r="B7577" s="529"/>
      <c r="C7577" s="530"/>
      <c r="D7577" s="530"/>
    </row>
    <row r="7578" customFormat="false" ht="15" hidden="false" customHeight="false" outlineLevel="0" collapsed="false">
      <c r="A7578" s="529"/>
      <c r="B7578" s="529"/>
      <c r="C7578" s="530"/>
      <c r="D7578" s="530"/>
    </row>
    <row r="7579" customFormat="false" ht="15" hidden="false" customHeight="false" outlineLevel="0" collapsed="false">
      <c r="A7579" s="529"/>
      <c r="B7579" s="529"/>
      <c r="C7579" s="530"/>
      <c r="D7579" s="530"/>
    </row>
    <row r="7580" customFormat="false" ht="15" hidden="false" customHeight="false" outlineLevel="0" collapsed="false">
      <c r="A7580" s="529"/>
      <c r="B7580" s="529"/>
      <c r="C7580" s="530"/>
      <c r="D7580" s="530"/>
    </row>
    <row r="7581" customFormat="false" ht="15" hidden="false" customHeight="false" outlineLevel="0" collapsed="false">
      <c r="A7581" s="529"/>
      <c r="B7581" s="529"/>
      <c r="C7581" s="530"/>
      <c r="D7581" s="530"/>
    </row>
    <row r="7582" customFormat="false" ht="15" hidden="false" customHeight="false" outlineLevel="0" collapsed="false">
      <c r="A7582" s="529"/>
      <c r="B7582" s="529"/>
      <c r="C7582" s="530"/>
      <c r="D7582" s="530"/>
    </row>
    <row r="7583" customFormat="false" ht="15" hidden="false" customHeight="false" outlineLevel="0" collapsed="false">
      <c r="A7583" s="529"/>
      <c r="B7583" s="529"/>
      <c r="C7583" s="530"/>
      <c r="D7583" s="530"/>
    </row>
    <row r="7584" customFormat="false" ht="15" hidden="false" customHeight="false" outlineLevel="0" collapsed="false">
      <c r="A7584" s="529"/>
      <c r="B7584" s="529"/>
      <c r="C7584" s="530"/>
      <c r="D7584" s="530"/>
    </row>
    <row r="7585" customFormat="false" ht="15" hidden="false" customHeight="false" outlineLevel="0" collapsed="false">
      <c r="A7585" s="529"/>
      <c r="B7585" s="529"/>
      <c r="C7585" s="530"/>
      <c r="D7585" s="530"/>
    </row>
    <row r="7586" customFormat="false" ht="15" hidden="false" customHeight="false" outlineLevel="0" collapsed="false">
      <c r="A7586" s="529"/>
      <c r="B7586" s="529"/>
      <c r="C7586" s="530"/>
      <c r="D7586" s="530"/>
    </row>
    <row r="7587" customFormat="false" ht="15" hidden="false" customHeight="false" outlineLevel="0" collapsed="false">
      <c r="A7587" s="529"/>
      <c r="B7587" s="529"/>
      <c r="C7587" s="530"/>
      <c r="D7587" s="530"/>
    </row>
    <row r="7588" customFormat="false" ht="15" hidden="false" customHeight="false" outlineLevel="0" collapsed="false">
      <c r="A7588" s="529"/>
      <c r="B7588" s="529"/>
      <c r="C7588" s="530"/>
      <c r="D7588" s="530"/>
    </row>
    <row r="7589" customFormat="false" ht="15" hidden="false" customHeight="false" outlineLevel="0" collapsed="false">
      <c r="A7589" s="529"/>
      <c r="B7589" s="529"/>
      <c r="C7589" s="530"/>
      <c r="D7589" s="530"/>
    </row>
    <row r="7590" customFormat="false" ht="15" hidden="false" customHeight="false" outlineLevel="0" collapsed="false">
      <c r="A7590" s="529"/>
      <c r="B7590" s="529"/>
      <c r="C7590" s="530"/>
      <c r="D7590" s="530"/>
    </row>
    <row r="7591" customFormat="false" ht="15" hidden="false" customHeight="false" outlineLevel="0" collapsed="false">
      <c r="A7591" s="529"/>
      <c r="B7591" s="529"/>
      <c r="C7591" s="530"/>
      <c r="D7591" s="530"/>
    </row>
    <row r="7592" customFormat="false" ht="15" hidden="false" customHeight="false" outlineLevel="0" collapsed="false">
      <c r="A7592" s="529"/>
      <c r="B7592" s="529"/>
      <c r="C7592" s="530"/>
      <c r="D7592" s="530"/>
    </row>
    <row r="7593" customFormat="false" ht="15" hidden="false" customHeight="false" outlineLevel="0" collapsed="false">
      <c r="A7593" s="529"/>
      <c r="B7593" s="529"/>
      <c r="C7593" s="530"/>
      <c r="D7593" s="530"/>
    </row>
    <row r="7594" customFormat="false" ht="15" hidden="false" customHeight="false" outlineLevel="0" collapsed="false">
      <c r="A7594" s="529"/>
      <c r="B7594" s="529"/>
      <c r="C7594" s="530"/>
      <c r="D7594" s="530"/>
    </row>
    <row r="7595" customFormat="false" ht="15" hidden="false" customHeight="false" outlineLevel="0" collapsed="false">
      <c r="A7595" s="529"/>
      <c r="B7595" s="529"/>
      <c r="C7595" s="530"/>
      <c r="D7595" s="530"/>
    </row>
    <row r="7596" customFormat="false" ht="15" hidden="false" customHeight="false" outlineLevel="0" collapsed="false">
      <c r="A7596" s="529"/>
      <c r="B7596" s="529"/>
      <c r="C7596" s="530"/>
      <c r="D7596" s="530"/>
    </row>
    <row r="7597" customFormat="false" ht="15" hidden="false" customHeight="false" outlineLevel="0" collapsed="false">
      <c r="A7597" s="529"/>
      <c r="B7597" s="529"/>
      <c r="C7597" s="530"/>
      <c r="D7597" s="530"/>
    </row>
    <row r="7598" customFormat="false" ht="15" hidden="false" customHeight="false" outlineLevel="0" collapsed="false">
      <c r="A7598" s="529"/>
      <c r="B7598" s="529"/>
      <c r="C7598" s="530"/>
      <c r="D7598" s="530"/>
    </row>
    <row r="7599" customFormat="false" ht="15" hidden="false" customHeight="false" outlineLevel="0" collapsed="false">
      <c r="A7599" s="529"/>
      <c r="B7599" s="529"/>
      <c r="C7599" s="530"/>
      <c r="D7599" s="530"/>
    </row>
    <row r="7600" customFormat="false" ht="15" hidden="false" customHeight="false" outlineLevel="0" collapsed="false">
      <c r="A7600" s="529"/>
      <c r="B7600" s="529"/>
      <c r="C7600" s="530"/>
      <c r="D7600" s="530"/>
    </row>
    <row r="7601" customFormat="false" ht="15" hidden="false" customHeight="false" outlineLevel="0" collapsed="false">
      <c r="A7601" s="529"/>
      <c r="B7601" s="529"/>
      <c r="C7601" s="530"/>
      <c r="D7601" s="530"/>
    </row>
    <row r="7602" customFormat="false" ht="15" hidden="false" customHeight="false" outlineLevel="0" collapsed="false">
      <c r="A7602" s="529"/>
      <c r="B7602" s="529"/>
      <c r="C7602" s="530"/>
      <c r="D7602" s="530"/>
    </row>
    <row r="7603" customFormat="false" ht="15" hidden="false" customHeight="false" outlineLevel="0" collapsed="false">
      <c r="A7603" s="529"/>
      <c r="B7603" s="529"/>
      <c r="C7603" s="530"/>
      <c r="D7603" s="530"/>
    </row>
    <row r="7604" customFormat="false" ht="15" hidden="false" customHeight="false" outlineLevel="0" collapsed="false">
      <c r="A7604" s="529"/>
      <c r="B7604" s="529"/>
      <c r="C7604" s="530"/>
      <c r="D7604" s="530"/>
    </row>
    <row r="7605" customFormat="false" ht="15" hidden="false" customHeight="false" outlineLevel="0" collapsed="false">
      <c r="A7605" s="529"/>
      <c r="B7605" s="529"/>
      <c r="C7605" s="530"/>
      <c r="D7605" s="530"/>
    </row>
    <row r="7606" customFormat="false" ht="15" hidden="false" customHeight="false" outlineLevel="0" collapsed="false">
      <c r="A7606" s="529"/>
      <c r="B7606" s="529"/>
      <c r="C7606" s="530"/>
      <c r="D7606" s="530"/>
    </row>
    <row r="7607" customFormat="false" ht="15" hidden="false" customHeight="false" outlineLevel="0" collapsed="false">
      <c r="A7607" s="529"/>
      <c r="B7607" s="529"/>
      <c r="C7607" s="530"/>
      <c r="D7607" s="530"/>
    </row>
    <row r="7608" customFormat="false" ht="15" hidden="false" customHeight="false" outlineLevel="0" collapsed="false">
      <c r="A7608" s="529"/>
      <c r="B7608" s="529"/>
      <c r="C7608" s="530"/>
      <c r="D7608" s="530"/>
    </row>
    <row r="7609" customFormat="false" ht="15" hidden="false" customHeight="false" outlineLevel="0" collapsed="false">
      <c r="A7609" s="529"/>
      <c r="B7609" s="529"/>
      <c r="C7609" s="530"/>
      <c r="D7609" s="530"/>
    </row>
    <row r="7610" customFormat="false" ht="15" hidden="false" customHeight="false" outlineLevel="0" collapsed="false">
      <c r="A7610" s="529"/>
      <c r="B7610" s="529"/>
      <c r="C7610" s="530"/>
      <c r="D7610" s="530"/>
    </row>
    <row r="7611" customFormat="false" ht="15" hidden="false" customHeight="false" outlineLevel="0" collapsed="false">
      <c r="A7611" s="529"/>
      <c r="B7611" s="529"/>
      <c r="C7611" s="530"/>
      <c r="D7611" s="530"/>
    </row>
    <row r="7612" customFormat="false" ht="15" hidden="false" customHeight="false" outlineLevel="0" collapsed="false">
      <c r="A7612" s="529"/>
      <c r="B7612" s="529"/>
      <c r="C7612" s="530"/>
      <c r="D7612" s="530"/>
    </row>
    <row r="7613" customFormat="false" ht="15" hidden="false" customHeight="false" outlineLevel="0" collapsed="false">
      <c r="A7613" s="529"/>
      <c r="B7613" s="529"/>
      <c r="C7613" s="530"/>
      <c r="D7613" s="530"/>
    </row>
    <row r="7614" customFormat="false" ht="15" hidden="false" customHeight="false" outlineLevel="0" collapsed="false">
      <c r="A7614" s="529"/>
      <c r="B7614" s="529"/>
      <c r="C7614" s="530"/>
      <c r="D7614" s="530"/>
    </row>
    <row r="7615" customFormat="false" ht="15" hidden="false" customHeight="false" outlineLevel="0" collapsed="false">
      <c r="A7615" s="529"/>
      <c r="B7615" s="529"/>
      <c r="C7615" s="530"/>
      <c r="D7615" s="530"/>
    </row>
    <row r="7616" customFormat="false" ht="15" hidden="false" customHeight="false" outlineLevel="0" collapsed="false">
      <c r="A7616" s="529"/>
      <c r="B7616" s="529"/>
      <c r="C7616" s="530"/>
      <c r="D7616" s="530"/>
    </row>
    <row r="7617" customFormat="false" ht="15" hidden="false" customHeight="false" outlineLevel="0" collapsed="false">
      <c r="A7617" s="529"/>
      <c r="B7617" s="529"/>
      <c r="C7617" s="530"/>
      <c r="D7617" s="530"/>
    </row>
    <row r="7618" customFormat="false" ht="15" hidden="false" customHeight="false" outlineLevel="0" collapsed="false">
      <c r="A7618" s="529"/>
      <c r="B7618" s="529"/>
      <c r="C7618" s="530"/>
      <c r="D7618" s="530"/>
    </row>
    <row r="7619" customFormat="false" ht="15" hidden="false" customHeight="false" outlineLevel="0" collapsed="false">
      <c r="A7619" s="529"/>
      <c r="B7619" s="529"/>
      <c r="C7619" s="530"/>
      <c r="D7619" s="530"/>
    </row>
    <row r="7620" customFormat="false" ht="15" hidden="false" customHeight="false" outlineLevel="0" collapsed="false">
      <c r="A7620" s="529"/>
      <c r="B7620" s="529"/>
      <c r="C7620" s="530"/>
      <c r="D7620" s="530"/>
    </row>
    <row r="7621" customFormat="false" ht="15" hidden="false" customHeight="false" outlineLevel="0" collapsed="false">
      <c r="A7621" s="529"/>
      <c r="B7621" s="529"/>
      <c r="C7621" s="530"/>
      <c r="D7621" s="530"/>
    </row>
    <row r="7622" customFormat="false" ht="15" hidden="false" customHeight="false" outlineLevel="0" collapsed="false">
      <c r="A7622" s="529"/>
      <c r="B7622" s="529"/>
      <c r="C7622" s="530"/>
      <c r="D7622" s="530"/>
    </row>
    <row r="7623" customFormat="false" ht="15" hidden="false" customHeight="false" outlineLevel="0" collapsed="false">
      <c r="A7623" s="529"/>
      <c r="B7623" s="529"/>
      <c r="C7623" s="530"/>
      <c r="D7623" s="530"/>
    </row>
    <row r="7624" customFormat="false" ht="15" hidden="false" customHeight="false" outlineLevel="0" collapsed="false">
      <c r="A7624" s="529"/>
      <c r="B7624" s="529"/>
      <c r="C7624" s="530"/>
      <c r="D7624" s="530"/>
    </row>
    <row r="7625" customFormat="false" ht="15" hidden="false" customHeight="false" outlineLevel="0" collapsed="false">
      <c r="A7625" s="529"/>
      <c r="B7625" s="529"/>
      <c r="C7625" s="530"/>
      <c r="D7625" s="530"/>
    </row>
    <row r="7626" customFormat="false" ht="15" hidden="false" customHeight="false" outlineLevel="0" collapsed="false">
      <c r="A7626" s="529"/>
      <c r="B7626" s="529"/>
      <c r="C7626" s="530"/>
      <c r="D7626" s="530"/>
    </row>
    <row r="7627" customFormat="false" ht="15" hidden="false" customHeight="false" outlineLevel="0" collapsed="false">
      <c r="A7627" s="529"/>
      <c r="B7627" s="529"/>
      <c r="C7627" s="530"/>
      <c r="D7627" s="530"/>
    </row>
    <row r="7628" customFormat="false" ht="15" hidden="false" customHeight="false" outlineLevel="0" collapsed="false">
      <c r="A7628" s="529"/>
      <c r="B7628" s="529"/>
      <c r="C7628" s="530"/>
      <c r="D7628" s="530"/>
    </row>
    <row r="7629" customFormat="false" ht="15" hidden="false" customHeight="false" outlineLevel="0" collapsed="false">
      <c r="A7629" s="529"/>
      <c r="B7629" s="529"/>
      <c r="C7629" s="530"/>
      <c r="D7629" s="530"/>
    </row>
    <row r="7630" customFormat="false" ht="15" hidden="false" customHeight="false" outlineLevel="0" collapsed="false">
      <c r="A7630" s="529"/>
      <c r="B7630" s="529"/>
      <c r="C7630" s="530"/>
      <c r="D7630" s="530"/>
    </row>
    <row r="7631" customFormat="false" ht="15" hidden="false" customHeight="false" outlineLevel="0" collapsed="false">
      <c r="A7631" s="529"/>
      <c r="B7631" s="529"/>
      <c r="C7631" s="530"/>
      <c r="D7631" s="530"/>
    </row>
    <row r="7632" customFormat="false" ht="15" hidden="false" customHeight="false" outlineLevel="0" collapsed="false">
      <c r="A7632" s="529"/>
      <c r="B7632" s="529"/>
      <c r="C7632" s="530"/>
      <c r="D7632" s="530"/>
    </row>
    <row r="7633" customFormat="false" ht="15" hidden="false" customHeight="false" outlineLevel="0" collapsed="false">
      <c r="A7633" s="529"/>
      <c r="B7633" s="529"/>
      <c r="C7633" s="530"/>
      <c r="D7633" s="530"/>
    </row>
    <row r="7634" customFormat="false" ht="15" hidden="false" customHeight="false" outlineLevel="0" collapsed="false">
      <c r="A7634" s="529"/>
      <c r="B7634" s="529"/>
      <c r="C7634" s="530"/>
      <c r="D7634" s="530"/>
    </row>
    <row r="7635" customFormat="false" ht="15" hidden="false" customHeight="false" outlineLevel="0" collapsed="false">
      <c r="A7635" s="529"/>
      <c r="B7635" s="529"/>
      <c r="C7635" s="530"/>
      <c r="D7635" s="530"/>
    </row>
    <row r="7636" customFormat="false" ht="15" hidden="false" customHeight="false" outlineLevel="0" collapsed="false">
      <c r="A7636" s="529"/>
      <c r="B7636" s="529"/>
      <c r="C7636" s="530"/>
      <c r="D7636" s="530"/>
    </row>
    <row r="7637" customFormat="false" ht="15" hidden="false" customHeight="false" outlineLevel="0" collapsed="false">
      <c r="A7637" s="529"/>
      <c r="B7637" s="529"/>
      <c r="C7637" s="530"/>
      <c r="D7637" s="530"/>
    </row>
    <row r="7638" customFormat="false" ht="15" hidden="false" customHeight="false" outlineLevel="0" collapsed="false">
      <c r="A7638" s="529"/>
      <c r="B7638" s="529"/>
      <c r="C7638" s="530"/>
      <c r="D7638" s="530"/>
    </row>
    <row r="7639" customFormat="false" ht="15" hidden="false" customHeight="false" outlineLevel="0" collapsed="false">
      <c r="A7639" s="529"/>
      <c r="B7639" s="529"/>
      <c r="C7639" s="530"/>
      <c r="D7639" s="530"/>
    </row>
    <row r="7640" customFormat="false" ht="15" hidden="false" customHeight="false" outlineLevel="0" collapsed="false">
      <c r="A7640" s="529"/>
      <c r="B7640" s="529"/>
      <c r="C7640" s="530"/>
      <c r="D7640" s="530"/>
    </row>
    <row r="7641" customFormat="false" ht="15" hidden="false" customHeight="false" outlineLevel="0" collapsed="false">
      <c r="A7641" s="529"/>
      <c r="B7641" s="529"/>
      <c r="C7641" s="530"/>
      <c r="D7641" s="530"/>
    </row>
    <row r="7642" customFormat="false" ht="15" hidden="false" customHeight="false" outlineLevel="0" collapsed="false">
      <c r="A7642" s="529"/>
      <c r="B7642" s="529"/>
      <c r="C7642" s="530"/>
      <c r="D7642" s="530"/>
    </row>
    <row r="7643" customFormat="false" ht="15" hidden="false" customHeight="false" outlineLevel="0" collapsed="false">
      <c r="A7643" s="529"/>
      <c r="B7643" s="529"/>
      <c r="C7643" s="530"/>
      <c r="D7643" s="530"/>
    </row>
    <row r="7644" customFormat="false" ht="15" hidden="false" customHeight="false" outlineLevel="0" collapsed="false">
      <c r="A7644" s="529"/>
      <c r="B7644" s="529"/>
      <c r="C7644" s="530"/>
      <c r="D7644" s="530"/>
    </row>
    <row r="7645" customFormat="false" ht="15" hidden="false" customHeight="false" outlineLevel="0" collapsed="false">
      <c r="A7645" s="529"/>
      <c r="B7645" s="529"/>
      <c r="C7645" s="530"/>
      <c r="D7645" s="530"/>
    </row>
    <row r="7646" customFormat="false" ht="15" hidden="false" customHeight="false" outlineLevel="0" collapsed="false">
      <c r="A7646" s="529"/>
      <c r="B7646" s="529"/>
      <c r="C7646" s="530"/>
      <c r="D7646" s="530"/>
    </row>
    <row r="7647" customFormat="false" ht="15" hidden="false" customHeight="false" outlineLevel="0" collapsed="false">
      <c r="A7647" s="529"/>
      <c r="B7647" s="529"/>
      <c r="C7647" s="530"/>
      <c r="D7647" s="530"/>
    </row>
    <row r="7648" customFormat="false" ht="15" hidden="false" customHeight="false" outlineLevel="0" collapsed="false">
      <c r="A7648" s="529"/>
      <c r="B7648" s="529"/>
      <c r="C7648" s="530"/>
      <c r="D7648" s="530"/>
    </row>
    <row r="7649" customFormat="false" ht="15" hidden="false" customHeight="false" outlineLevel="0" collapsed="false">
      <c r="A7649" s="529"/>
      <c r="B7649" s="529"/>
      <c r="C7649" s="530"/>
      <c r="D7649" s="530"/>
    </row>
    <row r="7650" customFormat="false" ht="15" hidden="false" customHeight="false" outlineLevel="0" collapsed="false">
      <c r="A7650" s="529"/>
      <c r="B7650" s="529"/>
      <c r="C7650" s="530"/>
      <c r="D7650" s="530"/>
    </row>
    <row r="7651" customFormat="false" ht="15" hidden="false" customHeight="false" outlineLevel="0" collapsed="false">
      <c r="A7651" s="529"/>
      <c r="B7651" s="529"/>
      <c r="C7651" s="530"/>
      <c r="D7651" s="530"/>
    </row>
    <row r="7652" customFormat="false" ht="15" hidden="false" customHeight="false" outlineLevel="0" collapsed="false">
      <c r="A7652" s="529"/>
      <c r="B7652" s="529"/>
      <c r="C7652" s="530"/>
      <c r="D7652" s="530"/>
    </row>
    <row r="7653" customFormat="false" ht="15" hidden="false" customHeight="false" outlineLevel="0" collapsed="false">
      <c r="A7653" s="529"/>
      <c r="B7653" s="529"/>
      <c r="C7653" s="530"/>
      <c r="D7653" s="530"/>
    </row>
    <row r="7654" customFormat="false" ht="15" hidden="false" customHeight="false" outlineLevel="0" collapsed="false">
      <c r="A7654" s="529"/>
      <c r="B7654" s="529"/>
      <c r="C7654" s="530"/>
      <c r="D7654" s="530"/>
    </row>
    <row r="7655" customFormat="false" ht="15" hidden="false" customHeight="false" outlineLevel="0" collapsed="false">
      <c r="A7655" s="529"/>
      <c r="B7655" s="529"/>
      <c r="C7655" s="530"/>
      <c r="D7655" s="530"/>
    </row>
    <row r="7656" customFormat="false" ht="15" hidden="false" customHeight="false" outlineLevel="0" collapsed="false">
      <c r="A7656" s="529"/>
      <c r="B7656" s="529"/>
      <c r="C7656" s="530"/>
      <c r="D7656" s="530"/>
    </row>
    <row r="7657" customFormat="false" ht="15" hidden="false" customHeight="false" outlineLevel="0" collapsed="false">
      <c r="A7657" s="529"/>
      <c r="B7657" s="529"/>
      <c r="C7657" s="530"/>
      <c r="D7657" s="530"/>
    </row>
    <row r="7658" customFormat="false" ht="15" hidden="false" customHeight="false" outlineLevel="0" collapsed="false">
      <c r="A7658" s="529"/>
      <c r="B7658" s="529"/>
      <c r="C7658" s="530"/>
      <c r="D7658" s="530"/>
    </row>
    <row r="7659" customFormat="false" ht="15" hidden="false" customHeight="false" outlineLevel="0" collapsed="false">
      <c r="A7659" s="529"/>
      <c r="B7659" s="529"/>
      <c r="C7659" s="530"/>
      <c r="D7659" s="530"/>
    </row>
    <row r="7660" customFormat="false" ht="15" hidden="false" customHeight="false" outlineLevel="0" collapsed="false">
      <c r="A7660" s="529"/>
      <c r="B7660" s="529"/>
      <c r="C7660" s="530"/>
      <c r="D7660" s="530"/>
    </row>
    <row r="7661" customFormat="false" ht="15" hidden="false" customHeight="false" outlineLevel="0" collapsed="false">
      <c r="A7661" s="529"/>
      <c r="B7661" s="529"/>
      <c r="C7661" s="530"/>
      <c r="D7661" s="530"/>
    </row>
    <row r="7662" customFormat="false" ht="15" hidden="false" customHeight="false" outlineLevel="0" collapsed="false">
      <c r="A7662" s="529"/>
      <c r="B7662" s="529"/>
      <c r="C7662" s="530"/>
      <c r="D7662" s="530"/>
    </row>
    <row r="7663" customFormat="false" ht="15" hidden="false" customHeight="false" outlineLevel="0" collapsed="false">
      <c r="A7663" s="529"/>
      <c r="B7663" s="529"/>
      <c r="C7663" s="530"/>
      <c r="D7663" s="530"/>
    </row>
    <row r="7664" customFormat="false" ht="15" hidden="false" customHeight="false" outlineLevel="0" collapsed="false">
      <c r="A7664" s="529"/>
      <c r="B7664" s="529"/>
      <c r="C7664" s="530"/>
      <c r="D7664" s="530"/>
    </row>
    <row r="7665" customFormat="false" ht="15" hidden="false" customHeight="false" outlineLevel="0" collapsed="false">
      <c r="A7665" s="529"/>
      <c r="B7665" s="529"/>
      <c r="C7665" s="530"/>
      <c r="D7665" s="530"/>
    </row>
    <row r="7666" customFormat="false" ht="15" hidden="false" customHeight="false" outlineLevel="0" collapsed="false">
      <c r="A7666" s="529"/>
      <c r="B7666" s="529"/>
      <c r="C7666" s="530"/>
      <c r="D7666" s="530"/>
    </row>
    <row r="7667" customFormat="false" ht="15" hidden="false" customHeight="false" outlineLevel="0" collapsed="false">
      <c r="A7667" s="529"/>
      <c r="B7667" s="529"/>
      <c r="C7667" s="530"/>
      <c r="D7667" s="530"/>
    </row>
    <row r="7668" customFormat="false" ht="15" hidden="false" customHeight="false" outlineLevel="0" collapsed="false">
      <c r="A7668" s="529"/>
      <c r="B7668" s="529"/>
      <c r="C7668" s="530"/>
      <c r="D7668" s="530"/>
    </row>
    <row r="7669" customFormat="false" ht="15" hidden="false" customHeight="false" outlineLevel="0" collapsed="false">
      <c r="A7669" s="529"/>
      <c r="B7669" s="529"/>
      <c r="C7669" s="530"/>
      <c r="D7669" s="530"/>
    </row>
    <row r="7670" customFormat="false" ht="15" hidden="false" customHeight="false" outlineLevel="0" collapsed="false">
      <c r="A7670" s="529"/>
      <c r="B7670" s="529"/>
      <c r="C7670" s="530"/>
      <c r="D7670" s="530"/>
    </row>
    <row r="7671" customFormat="false" ht="15" hidden="false" customHeight="false" outlineLevel="0" collapsed="false">
      <c r="A7671" s="529"/>
      <c r="B7671" s="529"/>
      <c r="C7671" s="530"/>
      <c r="D7671" s="530"/>
    </row>
    <row r="7672" customFormat="false" ht="15" hidden="false" customHeight="false" outlineLevel="0" collapsed="false">
      <c r="A7672" s="529"/>
      <c r="B7672" s="529"/>
      <c r="C7672" s="530"/>
      <c r="D7672" s="530"/>
    </row>
    <row r="7673" customFormat="false" ht="15" hidden="false" customHeight="false" outlineLevel="0" collapsed="false">
      <c r="A7673" s="529"/>
      <c r="B7673" s="529"/>
      <c r="C7673" s="530"/>
      <c r="D7673" s="530"/>
    </row>
    <row r="7674" customFormat="false" ht="15" hidden="false" customHeight="false" outlineLevel="0" collapsed="false">
      <c r="A7674" s="529"/>
      <c r="B7674" s="529"/>
      <c r="C7674" s="530"/>
      <c r="D7674" s="530"/>
    </row>
    <row r="7675" customFormat="false" ht="15" hidden="false" customHeight="false" outlineLevel="0" collapsed="false">
      <c r="A7675" s="529"/>
      <c r="B7675" s="529"/>
      <c r="C7675" s="530"/>
      <c r="D7675" s="530"/>
    </row>
    <row r="7676" customFormat="false" ht="15" hidden="false" customHeight="false" outlineLevel="0" collapsed="false">
      <c r="A7676" s="529"/>
      <c r="B7676" s="529"/>
      <c r="C7676" s="530"/>
      <c r="D7676" s="530"/>
    </row>
    <row r="7677" customFormat="false" ht="15" hidden="false" customHeight="false" outlineLevel="0" collapsed="false">
      <c r="A7677" s="529"/>
      <c r="B7677" s="529"/>
      <c r="C7677" s="530"/>
      <c r="D7677" s="530"/>
    </row>
    <row r="7678" customFormat="false" ht="15" hidden="false" customHeight="false" outlineLevel="0" collapsed="false">
      <c r="A7678" s="529"/>
      <c r="B7678" s="529"/>
      <c r="C7678" s="530"/>
      <c r="D7678" s="530"/>
    </row>
    <row r="7679" customFormat="false" ht="15" hidden="false" customHeight="false" outlineLevel="0" collapsed="false">
      <c r="A7679" s="529"/>
      <c r="B7679" s="529"/>
      <c r="C7679" s="530"/>
      <c r="D7679" s="530"/>
    </row>
    <row r="7680" customFormat="false" ht="15" hidden="false" customHeight="false" outlineLevel="0" collapsed="false">
      <c r="A7680" s="529"/>
      <c r="B7680" s="529"/>
      <c r="C7680" s="530"/>
      <c r="D7680" s="530"/>
    </row>
    <row r="7681" customFormat="false" ht="15" hidden="false" customHeight="false" outlineLevel="0" collapsed="false">
      <c r="A7681" s="529"/>
      <c r="B7681" s="529"/>
      <c r="C7681" s="530"/>
      <c r="D7681" s="530"/>
    </row>
    <row r="7682" customFormat="false" ht="15" hidden="false" customHeight="false" outlineLevel="0" collapsed="false">
      <c r="A7682" s="529"/>
      <c r="B7682" s="529"/>
      <c r="C7682" s="530"/>
      <c r="D7682" s="530"/>
    </row>
    <row r="7683" customFormat="false" ht="15" hidden="false" customHeight="false" outlineLevel="0" collapsed="false">
      <c r="A7683" s="529"/>
      <c r="B7683" s="529"/>
      <c r="C7683" s="530"/>
      <c r="D7683" s="530"/>
    </row>
    <row r="7684" customFormat="false" ht="15" hidden="false" customHeight="false" outlineLevel="0" collapsed="false">
      <c r="A7684" s="529"/>
      <c r="B7684" s="529"/>
      <c r="C7684" s="530"/>
      <c r="D7684" s="530"/>
    </row>
    <row r="7685" customFormat="false" ht="15" hidden="false" customHeight="false" outlineLevel="0" collapsed="false">
      <c r="A7685" s="529"/>
      <c r="B7685" s="529"/>
      <c r="C7685" s="530"/>
      <c r="D7685" s="530"/>
    </row>
    <row r="7686" customFormat="false" ht="15" hidden="false" customHeight="false" outlineLevel="0" collapsed="false">
      <c r="A7686" s="529"/>
      <c r="B7686" s="529"/>
      <c r="C7686" s="530"/>
      <c r="D7686" s="530"/>
    </row>
    <row r="7687" customFormat="false" ht="15" hidden="false" customHeight="false" outlineLevel="0" collapsed="false">
      <c r="A7687" s="529"/>
      <c r="B7687" s="529"/>
      <c r="C7687" s="530"/>
      <c r="D7687" s="530"/>
    </row>
    <row r="7688" customFormat="false" ht="15" hidden="false" customHeight="false" outlineLevel="0" collapsed="false">
      <c r="A7688" s="529"/>
      <c r="B7688" s="529"/>
      <c r="C7688" s="530"/>
      <c r="D7688" s="530"/>
    </row>
    <row r="7689" customFormat="false" ht="15" hidden="false" customHeight="false" outlineLevel="0" collapsed="false">
      <c r="A7689" s="529"/>
      <c r="B7689" s="529"/>
      <c r="C7689" s="530"/>
      <c r="D7689" s="530"/>
    </row>
    <row r="7690" customFormat="false" ht="15" hidden="false" customHeight="false" outlineLevel="0" collapsed="false">
      <c r="A7690" s="529"/>
      <c r="B7690" s="529"/>
      <c r="C7690" s="530"/>
      <c r="D7690" s="530"/>
    </row>
    <row r="7691" customFormat="false" ht="15" hidden="false" customHeight="false" outlineLevel="0" collapsed="false">
      <c r="A7691" s="529"/>
      <c r="B7691" s="529"/>
      <c r="C7691" s="530"/>
      <c r="D7691" s="530"/>
    </row>
    <row r="7692" customFormat="false" ht="15" hidden="false" customHeight="false" outlineLevel="0" collapsed="false">
      <c r="A7692" s="529"/>
      <c r="B7692" s="529"/>
      <c r="C7692" s="530"/>
      <c r="D7692" s="530"/>
    </row>
    <row r="7693" customFormat="false" ht="15" hidden="false" customHeight="false" outlineLevel="0" collapsed="false">
      <c r="A7693" s="529"/>
      <c r="B7693" s="529"/>
      <c r="C7693" s="530"/>
      <c r="D7693" s="530"/>
    </row>
    <row r="7694" customFormat="false" ht="15" hidden="false" customHeight="false" outlineLevel="0" collapsed="false">
      <c r="A7694" s="529"/>
      <c r="B7694" s="529"/>
      <c r="C7694" s="530"/>
      <c r="D7694" s="530"/>
    </row>
    <row r="7695" customFormat="false" ht="15" hidden="false" customHeight="false" outlineLevel="0" collapsed="false">
      <c r="A7695" s="529"/>
      <c r="B7695" s="529"/>
      <c r="C7695" s="530"/>
      <c r="D7695" s="530"/>
    </row>
    <row r="7696" customFormat="false" ht="15" hidden="false" customHeight="false" outlineLevel="0" collapsed="false">
      <c r="A7696" s="529"/>
      <c r="B7696" s="529"/>
      <c r="C7696" s="530"/>
      <c r="D7696" s="530"/>
    </row>
    <row r="7697" customFormat="false" ht="15" hidden="false" customHeight="false" outlineLevel="0" collapsed="false">
      <c r="A7697" s="529"/>
      <c r="B7697" s="529"/>
      <c r="C7697" s="530"/>
      <c r="D7697" s="530"/>
    </row>
    <row r="7698" customFormat="false" ht="15" hidden="false" customHeight="false" outlineLevel="0" collapsed="false">
      <c r="A7698" s="529"/>
      <c r="B7698" s="529"/>
      <c r="C7698" s="530"/>
      <c r="D7698" s="530"/>
    </row>
    <row r="7699" customFormat="false" ht="15" hidden="false" customHeight="false" outlineLevel="0" collapsed="false">
      <c r="A7699" s="529"/>
      <c r="B7699" s="529"/>
      <c r="C7699" s="530"/>
      <c r="D7699" s="530"/>
    </row>
    <row r="7700" customFormat="false" ht="15" hidden="false" customHeight="false" outlineLevel="0" collapsed="false">
      <c r="A7700" s="529"/>
      <c r="B7700" s="529"/>
      <c r="C7700" s="530"/>
      <c r="D7700" s="530"/>
    </row>
    <row r="7701" customFormat="false" ht="15" hidden="false" customHeight="false" outlineLevel="0" collapsed="false">
      <c r="A7701" s="529"/>
      <c r="B7701" s="529"/>
      <c r="C7701" s="530"/>
      <c r="D7701" s="530"/>
    </row>
    <row r="7702" customFormat="false" ht="15" hidden="false" customHeight="false" outlineLevel="0" collapsed="false">
      <c r="A7702" s="529"/>
      <c r="B7702" s="529"/>
      <c r="C7702" s="530"/>
      <c r="D7702" s="530"/>
    </row>
    <row r="7703" customFormat="false" ht="15" hidden="false" customHeight="false" outlineLevel="0" collapsed="false">
      <c r="A7703" s="529"/>
      <c r="B7703" s="529"/>
      <c r="C7703" s="530"/>
      <c r="D7703" s="530"/>
    </row>
    <row r="7704" customFormat="false" ht="15" hidden="false" customHeight="false" outlineLevel="0" collapsed="false">
      <c r="A7704" s="529"/>
      <c r="B7704" s="529"/>
      <c r="C7704" s="530"/>
      <c r="D7704" s="530"/>
    </row>
    <row r="7705" customFormat="false" ht="15" hidden="false" customHeight="false" outlineLevel="0" collapsed="false">
      <c r="A7705" s="529"/>
      <c r="B7705" s="529"/>
      <c r="C7705" s="530"/>
      <c r="D7705" s="530"/>
    </row>
    <row r="7706" customFormat="false" ht="15" hidden="false" customHeight="false" outlineLevel="0" collapsed="false">
      <c r="A7706" s="529"/>
      <c r="B7706" s="529"/>
      <c r="C7706" s="530"/>
      <c r="D7706" s="530"/>
    </row>
    <row r="7707" customFormat="false" ht="15" hidden="false" customHeight="false" outlineLevel="0" collapsed="false">
      <c r="A7707" s="529"/>
      <c r="B7707" s="529"/>
      <c r="C7707" s="530"/>
      <c r="D7707" s="530"/>
    </row>
    <row r="7708" customFormat="false" ht="15" hidden="false" customHeight="false" outlineLevel="0" collapsed="false">
      <c r="A7708" s="529"/>
      <c r="B7708" s="529"/>
      <c r="C7708" s="530"/>
      <c r="D7708" s="530"/>
    </row>
    <row r="7709" customFormat="false" ht="15" hidden="false" customHeight="false" outlineLevel="0" collapsed="false">
      <c r="A7709" s="529"/>
      <c r="B7709" s="529"/>
      <c r="C7709" s="530"/>
      <c r="D7709" s="530"/>
    </row>
    <row r="7710" customFormat="false" ht="15" hidden="false" customHeight="false" outlineLevel="0" collapsed="false">
      <c r="A7710" s="529"/>
      <c r="B7710" s="529"/>
      <c r="C7710" s="530"/>
      <c r="D7710" s="530"/>
    </row>
    <row r="7711" customFormat="false" ht="15" hidden="false" customHeight="false" outlineLevel="0" collapsed="false">
      <c r="A7711" s="529"/>
      <c r="B7711" s="529"/>
      <c r="C7711" s="530"/>
      <c r="D7711" s="530"/>
    </row>
    <row r="7712" customFormat="false" ht="15" hidden="false" customHeight="false" outlineLevel="0" collapsed="false">
      <c r="A7712" s="529"/>
      <c r="B7712" s="529"/>
      <c r="C7712" s="530"/>
      <c r="D7712" s="530"/>
    </row>
    <row r="7713" customFormat="false" ht="15" hidden="false" customHeight="false" outlineLevel="0" collapsed="false">
      <c r="A7713" s="529"/>
      <c r="B7713" s="529"/>
      <c r="C7713" s="530"/>
      <c r="D7713" s="530"/>
    </row>
    <row r="7714" customFormat="false" ht="15" hidden="false" customHeight="false" outlineLevel="0" collapsed="false">
      <c r="A7714" s="529"/>
      <c r="B7714" s="529"/>
      <c r="C7714" s="530"/>
      <c r="D7714" s="530"/>
    </row>
    <row r="7715" customFormat="false" ht="15" hidden="false" customHeight="false" outlineLevel="0" collapsed="false">
      <c r="A7715" s="529"/>
      <c r="B7715" s="529"/>
      <c r="C7715" s="530"/>
      <c r="D7715" s="530"/>
    </row>
    <row r="7716" customFormat="false" ht="15" hidden="false" customHeight="false" outlineLevel="0" collapsed="false">
      <c r="A7716" s="529"/>
      <c r="B7716" s="529"/>
      <c r="C7716" s="530"/>
      <c r="D7716" s="530"/>
    </row>
    <row r="7717" customFormat="false" ht="15" hidden="false" customHeight="false" outlineLevel="0" collapsed="false">
      <c r="A7717" s="529"/>
      <c r="B7717" s="529"/>
      <c r="C7717" s="530"/>
      <c r="D7717" s="530"/>
    </row>
    <row r="7718" customFormat="false" ht="15" hidden="false" customHeight="false" outlineLevel="0" collapsed="false">
      <c r="A7718" s="529"/>
      <c r="B7718" s="529"/>
      <c r="C7718" s="530"/>
      <c r="D7718" s="530"/>
    </row>
    <row r="7719" customFormat="false" ht="15" hidden="false" customHeight="false" outlineLevel="0" collapsed="false">
      <c r="A7719" s="529"/>
      <c r="B7719" s="529"/>
      <c r="C7719" s="530"/>
      <c r="D7719" s="530"/>
    </row>
    <row r="7720" customFormat="false" ht="15" hidden="false" customHeight="false" outlineLevel="0" collapsed="false">
      <c r="A7720" s="529"/>
      <c r="B7720" s="529"/>
      <c r="C7720" s="530"/>
      <c r="D7720" s="530"/>
    </row>
    <row r="7721" customFormat="false" ht="15" hidden="false" customHeight="false" outlineLevel="0" collapsed="false">
      <c r="A7721" s="529"/>
      <c r="B7721" s="529"/>
      <c r="C7721" s="530"/>
      <c r="D7721" s="530"/>
    </row>
    <row r="7722" customFormat="false" ht="15" hidden="false" customHeight="false" outlineLevel="0" collapsed="false">
      <c r="A7722" s="529"/>
      <c r="B7722" s="529"/>
      <c r="C7722" s="530"/>
      <c r="D7722" s="530"/>
    </row>
    <row r="7723" customFormat="false" ht="15" hidden="false" customHeight="false" outlineLevel="0" collapsed="false">
      <c r="A7723" s="529"/>
      <c r="B7723" s="529"/>
      <c r="C7723" s="530"/>
      <c r="D7723" s="530"/>
    </row>
    <row r="7724" customFormat="false" ht="15" hidden="false" customHeight="false" outlineLevel="0" collapsed="false">
      <c r="A7724" s="529"/>
      <c r="B7724" s="529"/>
      <c r="C7724" s="530"/>
      <c r="D7724" s="530"/>
    </row>
    <row r="7725" customFormat="false" ht="15" hidden="false" customHeight="false" outlineLevel="0" collapsed="false">
      <c r="A7725" s="529"/>
      <c r="B7725" s="529"/>
      <c r="C7725" s="530"/>
      <c r="D7725" s="530"/>
    </row>
    <row r="7726" customFormat="false" ht="15" hidden="false" customHeight="false" outlineLevel="0" collapsed="false">
      <c r="A7726" s="529"/>
      <c r="B7726" s="529"/>
      <c r="C7726" s="530"/>
      <c r="D7726" s="530"/>
    </row>
    <row r="7727" customFormat="false" ht="15" hidden="false" customHeight="false" outlineLevel="0" collapsed="false">
      <c r="A7727" s="529"/>
      <c r="B7727" s="529"/>
      <c r="C7727" s="530"/>
      <c r="D7727" s="530"/>
    </row>
    <row r="7728" customFormat="false" ht="15" hidden="false" customHeight="false" outlineLevel="0" collapsed="false">
      <c r="A7728" s="529"/>
      <c r="B7728" s="529"/>
      <c r="C7728" s="530"/>
      <c r="D7728" s="530"/>
    </row>
    <row r="7729" customFormat="false" ht="15" hidden="false" customHeight="false" outlineLevel="0" collapsed="false">
      <c r="A7729" s="529"/>
      <c r="B7729" s="529"/>
      <c r="C7729" s="530"/>
      <c r="D7729" s="530"/>
    </row>
    <row r="7730" customFormat="false" ht="15" hidden="false" customHeight="false" outlineLevel="0" collapsed="false">
      <c r="A7730" s="529"/>
      <c r="B7730" s="529"/>
      <c r="C7730" s="530"/>
      <c r="D7730" s="530"/>
    </row>
    <row r="7731" customFormat="false" ht="15" hidden="false" customHeight="false" outlineLevel="0" collapsed="false">
      <c r="A7731" s="529"/>
      <c r="B7731" s="529"/>
      <c r="C7731" s="530"/>
      <c r="D7731" s="530"/>
    </row>
    <row r="7732" customFormat="false" ht="15" hidden="false" customHeight="false" outlineLevel="0" collapsed="false">
      <c r="A7732" s="529"/>
      <c r="B7732" s="529"/>
      <c r="C7732" s="530"/>
      <c r="D7732" s="530"/>
    </row>
    <row r="7733" customFormat="false" ht="15" hidden="false" customHeight="false" outlineLevel="0" collapsed="false">
      <c r="A7733" s="529"/>
      <c r="B7733" s="529"/>
      <c r="C7733" s="530"/>
      <c r="D7733" s="530"/>
    </row>
    <row r="7734" customFormat="false" ht="15" hidden="false" customHeight="false" outlineLevel="0" collapsed="false">
      <c r="A7734" s="529"/>
      <c r="B7734" s="529"/>
      <c r="C7734" s="530"/>
      <c r="D7734" s="530"/>
    </row>
    <row r="7735" customFormat="false" ht="15" hidden="false" customHeight="false" outlineLevel="0" collapsed="false">
      <c r="A7735" s="529"/>
      <c r="B7735" s="529"/>
      <c r="C7735" s="530"/>
      <c r="D7735" s="530"/>
    </row>
    <row r="7736" customFormat="false" ht="15" hidden="false" customHeight="false" outlineLevel="0" collapsed="false">
      <c r="A7736" s="529"/>
      <c r="B7736" s="529"/>
      <c r="C7736" s="530"/>
      <c r="D7736" s="530"/>
    </row>
    <row r="7737" customFormat="false" ht="15" hidden="false" customHeight="false" outlineLevel="0" collapsed="false">
      <c r="A7737" s="529"/>
      <c r="B7737" s="529"/>
      <c r="C7737" s="530"/>
      <c r="D7737" s="530"/>
    </row>
    <row r="7738" customFormat="false" ht="15" hidden="false" customHeight="false" outlineLevel="0" collapsed="false">
      <c r="A7738" s="529"/>
      <c r="B7738" s="529"/>
      <c r="C7738" s="530"/>
      <c r="D7738" s="530"/>
    </row>
    <row r="7739" customFormat="false" ht="15" hidden="false" customHeight="false" outlineLevel="0" collapsed="false">
      <c r="A7739" s="529"/>
      <c r="B7739" s="529"/>
      <c r="C7739" s="530"/>
      <c r="D7739" s="530"/>
    </row>
    <row r="7740" customFormat="false" ht="15" hidden="false" customHeight="false" outlineLevel="0" collapsed="false">
      <c r="A7740" s="529"/>
      <c r="B7740" s="529"/>
      <c r="C7740" s="530"/>
      <c r="D7740" s="530"/>
    </row>
    <row r="7741" customFormat="false" ht="15" hidden="false" customHeight="false" outlineLevel="0" collapsed="false">
      <c r="A7741" s="529"/>
      <c r="B7741" s="529"/>
      <c r="C7741" s="530"/>
      <c r="D7741" s="530"/>
    </row>
    <row r="7742" customFormat="false" ht="15" hidden="false" customHeight="false" outlineLevel="0" collapsed="false">
      <c r="A7742" s="529"/>
      <c r="B7742" s="529"/>
      <c r="C7742" s="530"/>
      <c r="D7742" s="530"/>
    </row>
    <row r="7743" customFormat="false" ht="15" hidden="false" customHeight="false" outlineLevel="0" collapsed="false">
      <c r="A7743" s="529"/>
      <c r="B7743" s="529"/>
      <c r="C7743" s="530"/>
      <c r="D7743" s="530"/>
    </row>
    <row r="7744" customFormat="false" ht="15" hidden="false" customHeight="false" outlineLevel="0" collapsed="false">
      <c r="A7744" s="529"/>
      <c r="B7744" s="529"/>
      <c r="C7744" s="530"/>
      <c r="D7744" s="530"/>
    </row>
    <row r="7745" customFormat="false" ht="15" hidden="false" customHeight="false" outlineLevel="0" collapsed="false">
      <c r="A7745" s="529"/>
      <c r="B7745" s="529"/>
      <c r="C7745" s="530"/>
      <c r="D7745" s="530"/>
    </row>
    <row r="7746" customFormat="false" ht="15" hidden="false" customHeight="false" outlineLevel="0" collapsed="false">
      <c r="A7746" s="529"/>
      <c r="B7746" s="529"/>
      <c r="C7746" s="530"/>
      <c r="D7746" s="530"/>
    </row>
    <row r="7747" customFormat="false" ht="15" hidden="false" customHeight="false" outlineLevel="0" collapsed="false">
      <c r="A7747" s="529"/>
      <c r="B7747" s="529"/>
      <c r="C7747" s="530"/>
      <c r="D7747" s="530"/>
    </row>
    <row r="7748" customFormat="false" ht="15" hidden="false" customHeight="false" outlineLevel="0" collapsed="false">
      <c r="A7748" s="529"/>
      <c r="B7748" s="529"/>
      <c r="C7748" s="530"/>
      <c r="D7748" s="530"/>
    </row>
    <row r="7749" customFormat="false" ht="15" hidden="false" customHeight="false" outlineLevel="0" collapsed="false">
      <c r="A7749" s="529"/>
      <c r="B7749" s="529"/>
      <c r="C7749" s="530"/>
      <c r="D7749" s="530"/>
    </row>
    <row r="7750" customFormat="false" ht="15" hidden="false" customHeight="false" outlineLevel="0" collapsed="false">
      <c r="A7750" s="529"/>
      <c r="B7750" s="529"/>
      <c r="C7750" s="530"/>
      <c r="D7750" s="530"/>
    </row>
    <row r="7751" customFormat="false" ht="15" hidden="false" customHeight="false" outlineLevel="0" collapsed="false">
      <c r="A7751" s="529"/>
      <c r="B7751" s="529"/>
      <c r="C7751" s="530"/>
      <c r="D7751" s="530"/>
    </row>
    <row r="7752" customFormat="false" ht="15" hidden="false" customHeight="false" outlineLevel="0" collapsed="false">
      <c r="A7752" s="529"/>
      <c r="B7752" s="529"/>
      <c r="C7752" s="530"/>
      <c r="D7752" s="530"/>
    </row>
    <row r="7753" customFormat="false" ht="15" hidden="false" customHeight="false" outlineLevel="0" collapsed="false">
      <c r="A7753" s="529"/>
      <c r="B7753" s="529"/>
      <c r="C7753" s="530"/>
      <c r="D7753" s="530"/>
    </row>
    <row r="7754" customFormat="false" ht="15" hidden="false" customHeight="false" outlineLevel="0" collapsed="false">
      <c r="A7754" s="529"/>
      <c r="B7754" s="529"/>
      <c r="C7754" s="530"/>
      <c r="D7754" s="530"/>
    </row>
    <row r="7755" customFormat="false" ht="15" hidden="false" customHeight="false" outlineLevel="0" collapsed="false">
      <c r="A7755" s="529"/>
      <c r="B7755" s="529"/>
      <c r="C7755" s="530"/>
      <c r="D7755" s="530"/>
    </row>
    <row r="7756" customFormat="false" ht="15" hidden="false" customHeight="false" outlineLevel="0" collapsed="false">
      <c r="A7756" s="529"/>
      <c r="B7756" s="529"/>
      <c r="C7756" s="530"/>
      <c r="D7756" s="530"/>
    </row>
    <row r="7757" customFormat="false" ht="15" hidden="false" customHeight="false" outlineLevel="0" collapsed="false">
      <c r="A7757" s="529"/>
      <c r="B7757" s="529"/>
      <c r="C7757" s="530"/>
      <c r="D7757" s="530"/>
    </row>
    <row r="7758" customFormat="false" ht="15" hidden="false" customHeight="false" outlineLevel="0" collapsed="false">
      <c r="A7758" s="529"/>
      <c r="B7758" s="529"/>
      <c r="C7758" s="530"/>
      <c r="D7758" s="530"/>
    </row>
    <row r="7759" customFormat="false" ht="15" hidden="false" customHeight="false" outlineLevel="0" collapsed="false">
      <c r="A7759" s="529"/>
      <c r="B7759" s="529"/>
      <c r="C7759" s="530"/>
      <c r="D7759" s="530"/>
    </row>
    <row r="7760" customFormat="false" ht="15" hidden="false" customHeight="false" outlineLevel="0" collapsed="false">
      <c r="A7760" s="529"/>
      <c r="B7760" s="529"/>
      <c r="C7760" s="530"/>
      <c r="D7760" s="530"/>
    </row>
    <row r="7761" customFormat="false" ht="15" hidden="false" customHeight="false" outlineLevel="0" collapsed="false">
      <c r="A7761" s="529"/>
      <c r="B7761" s="529"/>
      <c r="C7761" s="530"/>
      <c r="D7761" s="530"/>
    </row>
    <row r="7762" customFormat="false" ht="15" hidden="false" customHeight="false" outlineLevel="0" collapsed="false">
      <c r="A7762" s="529"/>
      <c r="B7762" s="529"/>
      <c r="C7762" s="530"/>
      <c r="D7762" s="530"/>
    </row>
    <row r="7763" customFormat="false" ht="15" hidden="false" customHeight="false" outlineLevel="0" collapsed="false">
      <c r="A7763" s="529"/>
      <c r="B7763" s="529"/>
      <c r="C7763" s="530"/>
      <c r="D7763" s="530"/>
    </row>
    <row r="7764" customFormat="false" ht="15" hidden="false" customHeight="false" outlineLevel="0" collapsed="false">
      <c r="A7764" s="529"/>
      <c r="B7764" s="529"/>
      <c r="C7764" s="530"/>
      <c r="D7764" s="530"/>
    </row>
    <row r="7765" customFormat="false" ht="15" hidden="false" customHeight="false" outlineLevel="0" collapsed="false">
      <c r="A7765" s="529"/>
      <c r="B7765" s="529"/>
      <c r="C7765" s="530"/>
      <c r="D7765" s="530"/>
    </row>
    <row r="7766" customFormat="false" ht="15" hidden="false" customHeight="false" outlineLevel="0" collapsed="false">
      <c r="A7766" s="529"/>
      <c r="B7766" s="529"/>
      <c r="C7766" s="530"/>
      <c r="D7766" s="530"/>
    </row>
    <row r="7767" customFormat="false" ht="15" hidden="false" customHeight="false" outlineLevel="0" collapsed="false">
      <c r="A7767" s="529"/>
      <c r="B7767" s="529"/>
      <c r="C7767" s="530"/>
      <c r="D7767" s="530"/>
    </row>
    <row r="7768" customFormat="false" ht="15" hidden="false" customHeight="false" outlineLevel="0" collapsed="false">
      <c r="A7768" s="529"/>
      <c r="B7768" s="529"/>
      <c r="C7768" s="530"/>
      <c r="D7768" s="530"/>
    </row>
    <row r="7769" customFormat="false" ht="15" hidden="false" customHeight="false" outlineLevel="0" collapsed="false">
      <c r="A7769" s="529"/>
      <c r="B7769" s="529"/>
      <c r="C7769" s="530"/>
      <c r="D7769" s="530"/>
    </row>
    <row r="7770" customFormat="false" ht="15" hidden="false" customHeight="false" outlineLevel="0" collapsed="false">
      <c r="A7770" s="529"/>
      <c r="B7770" s="529"/>
      <c r="C7770" s="530"/>
      <c r="D7770" s="530"/>
    </row>
    <row r="7771" customFormat="false" ht="15" hidden="false" customHeight="false" outlineLevel="0" collapsed="false">
      <c r="A7771" s="529"/>
      <c r="B7771" s="529"/>
      <c r="C7771" s="530"/>
      <c r="D7771" s="530"/>
    </row>
    <row r="7772" customFormat="false" ht="15" hidden="false" customHeight="false" outlineLevel="0" collapsed="false">
      <c r="A7772" s="529"/>
      <c r="B7772" s="529"/>
      <c r="C7772" s="530"/>
      <c r="D7772" s="530"/>
    </row>
    <row r="7773" customFormat="false" ht="15" hidden="false" customHeight="false" outlineLevel="0" collapsed="false">
      <c r="A7773" s="529"/>
      <c r="B7773" s="529"/>
      <c r="C7773" s="530"/>
      <c r="D7773" s="530"/>
    </row>
    <row r="7774" customFormat="false" ht="15" hidden="false" customHeight="false" outlineLevel="0" collapsed="false">
      <c r="A7774" s="529"/>
      <c r="B7774" s="529"/>
      <c r="C7774" s="530"/>
      <c r="D7774" s="530"/>
    </row>
    <row r="7775" customFormat="false" ht="15" hidden="false" customHeight="false" outlineLevel="0" collapsed="false">
      <c r="A7775" s="529"/>
      <c r="B7775" s="529"/>
      <c r="C7775" s="530"/>
      <c r="D7775" s="530"/>
    </row>
    <row r="7776" customFormat="false" ht="15" hidden="false" customHeight="false" outlineLevel="0" collapsed="false">
      <c r="A7776" s="529"/>
      <c r="B7776" s="529"/>
      <c r="C7776" s="530"/>
      <c r="D7776" s="530"/>
    </row>
    <row r="7777" customFormat="false" ht="15" hidden="false" customHeight="false" outlineLevel="0" collapsed="false">
      <c r="A7777" s="529"/>
      <c r="B7777" s="529"/>
      <c r="C7777" s="530"/>
      <c r="D7777" s="530"/>
    </row>
    <row r="7778" customFormat="false" ht="15" hidden="false" customHeight="false" outlineLevel="0" collapsed="false">
      <c r="A7778" s="529"/>
      <c r="B7778" s="529"/>
      <c r="C7778" s="530"/>
      <c r="D7778" s="530"/>
    </row>
    <row r="7779" customFormat="false" ht="15" hidden="false" customHeight="false" outlineLevel="0" collapsed="false">
      <c r="A7779" s="529"/>
      <c r="B7779" s="529"/>
      <c r="C7779" s="530"/>
      <c r="D7779" s="530"/>
    </row>
    <row r="7780" customFormat="false" ht="15" hidden="false" customHeight="false" outlineLevel="0" collapsed="false">
      <c r="A7780" s="529"/>
      <c r="B7780" s="529"/>
      <c r="C7780" s="530"/>
      <c r="D7780" s="530"/>
    </row>
    <row r="7781" customFormat="false" ht="15" hidden="false" customHeight="false" outlineLevel="0" collapsed="false">
      <c r="A7781" s="529"/>
      <c r="B7781" s="529"/>
      <c r="C7781" s="530"/>
      <c r="D7781" s="530"/>
    </row>
    <row r="7782" customFormat="false" ht="15" hidden="false" customHeight="false" outlineLevel="0" collapsed="false">
      <c r="A7782" s="529"/>
      <c r="B7782" s="529"/>
      <c r="C7782" s="530"/>
      <c r="D7782" s="530"/>
    </row>
    <row r="7783" customFormat="false" ht="15" hidden="false" customHeight="false" outlineLevel="0" collapsed="false">
      <c r="A7783" s="529"/>
      <c r="B7783" s="529"/>
      <c r="C7783" s="530"/>
      <c r="D7783" s="530"/>
    </row>
    <row r="7784" customFormat="false" ht="15" hidden="false" customHeight="false" outlineLevel="0" collapsed="false">
      <c r="A7784" s="529"/>
      <c r="B7784" s="529"/>
      <c r="C7784" s="530"/>
      <c r="D7784" s="530"/>
    </row>
    <row r="7785" customFormat="false" ht="15" hidden="false" customHeight="false" outlineLevel="0" collapsed="false">
      <c r="A7785" s="529"/>
      <c r="B7785" s="529"/>
      <c r="C7785" s="530"/>
      <c r="D7785" s="530"/>
    </row>
    <row r="7786" customFormat="false" ht="15" hidden="false" customHeight="false" outlineLevel="0" collapsed="false">
      <c r="A7786" s="529"/>
      <c r="B7786" s="529"/>
      <c r="C7786" s="530"/>
      <c r="D7786" s="530"/>
    </row>
    <row r="7787" customFormat="false" ht="15" hidden="false" customHeight="false" outlineLevel="0" collapsed="false">
      <c r="A7787" s="529"/>
      <c r="B7787" s="529"/>
      <c r="C7787" s="530"/>
      <c r="D7787" s="530"/>
    </row>
    <row r="7788" customFormat="false" ht="15" hidden="false" customHeight="false" outlineLevel="0" collapsed="false">
      <c r="A7788" s="529"/>
      <c r="B7788" s="529"/>
      <c r="C7788" s="530"/>
      <c r="D7788" s="530"/>
    </row>
    <row r="7789" customFormat="false" ht="15" hidden="false" customHeight="false" outlineLevel="0" collapsed="false">
      <c r="A7789" s="529"/>
      <c r="B7789" s="529"/>
      <c r="C7789" s="530"/>
      <c r="D7789" s="530"/>
    </row>
    <row r="7790" customFormat="false" ht="15" hidden="false" customHeight="false" outlineLevel="0" collapsed="false">
      <c r="A7790" s="529"/>
      <c r="B7790" s="529"/>
      <c r="C7790" s="530"/>
      <c r="D7790" s="530"/>
    </row>
    <row r="7791" customFormat="false" ht="15" hidden="false" customHeight="false" outlineLevel="0" collapsed="false">
      <c r="A7791" s="529"/>
      <c r="B7791" s="529"/>
      <c r="C7791" s="530"/>
      <c r="D7791" s="530"/>
    </row>
    <row r="7792" customFormat="false" ht="15" hidden="false" customHeight="false" outlineLevel="0" collapsed="false">
      <c r="A7792" s="529"/>
      <c r="B7792" s="529"/>
      <c r="C7792" s="530"/>
      <c r="D7792" s="530"/>
    </row>
    <row r="7793" customFormat="false" ht="15" hidden="false" customHeight="false" outlineLevel="0" collapsed="false">
      <c r="A7793" s="529"/>
      <c r="B7793" s="529"/>
      <c r="C7793" s="530"/>
      <c r="D7793" s="530"/>
    </row>
    <row r="7794" customFormat="false" ht="15" hidden="false" customHeight="false" outlineLevel="0" collapsed="false">
      <c r="A7794" s="529"/>
      <c r="B7794" s="529"/>
      <c r="C7794" s="530"/>
      <c r="D7794" s="530"/>
    </row>
    <row r="7795" customFormat="false" ht="15" hidden="false" customHeight="false" outlineLevel="0" collapsed="false">
      <c r="A7795" s="529"/>
      <c r="B7795" s="529"/>
      <c r="C7795" s="530"/>
      <c r="D7795" s="530"/>
    </row>
    <row r="7796" customFormat="false" ht="15" hidden="false" customHeight="false" outlineLevel="0" collapsed="false">
      <c r="A7796" s="529"/>
      <c r="B7796" s="529"/>
      <c r="C7796" s="530"/>
      <c r="D7796" s="530"/>
    </row>
    <row r="7797" customFormat="false" ht="15" hidden="false" customHeight="false" outlineLevel="0" collapsed="false">
      <c r="A7797" s="529"/>
      <c r="B7797" s="529"/>
      <c r="C7797" s="530"/>
      <c r="D7797" s="530"/>
    </row>
    <row r="7798" customFormat="false" ht="15" hidden="false" customHeight="false" outlineLevel="0" collapsed="false">
      <c r="A7798" s="529"/>
      <c r="B7798" s="529"/>
      <c r="C7798" s="530"/>
      <c r="D7798" s="530"/>
    </row>
    <row r="7799" customFormat="false" ht="15" hidden="false" customHeight="false" outlineLevel="0" collapsed="false">
      <c r="A7799" s="529"/>
      <c r="B7799" s="529"/>
      <c r="C7799" s="530"/>
      <c r="D7799" s="530"/>
    </row>
    <row r="7800" customFormat="false" ht="15" hidden="false" customHeight="false" outlineLevel="0" collapsed="false">
      <c r="A7800" s="529"/>
      <c r="B7800" s="529"/>
      <c r="C7800" s="530"/>
      <c r="D7800" s="530"/>
    </row>
    <row r="7801" customFormat="false" ht="15" hidden="false" customHeight="false" outlineLevel="0" collapsed="false">
      <c r="A7801" s="529"/>
      <c r="B7801" s="529"/>
      <c r="C7801" s="530"/>
      <c r="D7801" s="530"/>
    </row>
    <row r="7802" customFormat="false" ht="15" hidden="false" customHeight="false" outlineLevel="0" collapsed="false">
      <c r="A7802" s="529"/>
      <c r="B7802" s="529"/>
      <c r="C7802" s="530"/>
      <c r="D7802" s="530"/>
    </row>
    <row r="7803" customFormat="false" ht="15" hidden="false" customHeight="false" outlineLevel="0" collapsed="false">
      <c r="A7803" s="529"/>
      <c r="B7803" s="529"/>
      <c r="C7803" s="530"/>
      <c r="D7803" s="530"/>
    </row>
    <row r="7804" customFormat="false" ht="15" hidden="false" customHeight="false" outlineLevel="0" collapsed="false">
      <c r="A7804" s="529"/>
      <c r="B7804" s="529"/>
      <c r="C7804" s="530"/>
      <c r="D7804" s="530"/>
    </row>
    <row r="7805" customFormat="false" ht="15" hidden="false" customHeight="false" outlineLevel="0" collapsed="false">
      <c r="A7805" s="529"/>
      <c r="B7805" s="529"/>
      <c r="C7805" s="530"/>
      <c r="D7805" s="530"/>
    </row>
    <row r="7806" customFormat="false" ht="15" hidden="false" customHeight="false" outlineLevel="0" collapsed="false">
      <c r="A7806" s="529"/>
      <c r="B7806" s="529"/>
      <c r="C7806" s="530"/>
      <c r="D7806" s="530"/>
    </row>
    <row r="7807" customFormat="false" ht="15" hidden="false" customHeight="false" outlineLevel="0" collapsed="false">
      <c r="A7807" s="529"/>
      <c r="B7807" s="529"/>
      <c r="C7807" s="530"/>
      <c r="D7807" s="530"/>
    </row>
    <row r="7808" customFormat="false" ht="15" hidden="false" customHeight="false" outlineLevel="0" collapsed="false">
      <c r="A7808" s="529"/>
      <c r="B7808" s="529"/>
      <c r="C7808" s="530"/>
      <c r="D7808" s="530"/>
    </row>
    <row r="7809" customFormat="false" ht="15" hidden="false" customHeight="false" outlineLevel="0" collapsed="false">
      <c r="A7809" s="529"/>
      <c r="B7809" s="529"/>
      <c r="C7809" s="530"/>
      <c r="D7809" s="530"/>
    </row>
    <row r="7810" customFormat="false" ht="15" hidden="false" customHeight="false" outlineLevel="0" collapsed="false">
      <c r="A7810" s="529"/>
      <c r="B7810" s="529"/>
      <c r="C7810" s="530"/>
      <c r="D7810" s="530"/>
    </row>
    <row r="7811" customFormat="false" ht="15" hidden="false" customHeight="false" outlineLevel="0" collapsed="false">
      <c r="A7811" s="529"/>
      <c r="B7811" s="529"/>
      <c r="C7811" s="530"/>
      <c r="D7811" s="530"/>
    </row>
    <row r="7812" customFormat="false" ht="15" hidden="false" customHeight="false" outlineLevel="0" collapsed="false">
      <c r="A7812" s="529"/>
      <c r="B7812" s="529"/>
      <c r="C7812" s="530"/>
      <c r="D7812" s="530"/>
    </row>
    <row r="7813" customFormat="false" ht="15" hidden="false" customHeight="false" outlineLevel="0" collapsed="false">
      <c r="A7813" s="529"/>
      <c r="B7813" s="529"/>
      <c r="C7813" s="530"/>
      <c r="D7813" s="530"/>
    </row>
    <row r="7814" customFormat="false" ht="15" hidden="false" customHeight="false" outlineLevel="0" collapsed="false">
      <c r="A7814" s="529"/>
      <c r="B7814" s="529"/>
      <c r="C7814" s="530"/>
      <c r="D7814" s="530"/>
    </row>
    <row r="7815" customFormat="false" ht="15" hidden="false" customHeight="false" outlineLevel="0" collapsed="false">
      <c r="A7815" s="529"/>
      <c r="B7815" s="529"/>
      <c r="C7815" s="530"/>
      <c r="D7815" s="530"/>
    </row>
    <row r="7816" customFormat="false" ht="15" hidden="false" customHeight="false" outlineLevel="0" collapsed="false">
      <c r="A7816" s="529"/>
      <c r="B7816" s="529"/>
      <c r="C7816" s="530"/>
      <c r="D7816" s="530"/>
    </row>
    <row r="7817" customFormat="false" ht="15" hidden="false" customHeight="false" outlineLevel="0" collapsed="false">
      <c r="A7817" s="529"/>
      <c r="B7817" s="529"/>
      <c r="C7817" s="530"/>
      <c r="D7817" s="530"/>
    </row>
    <row r="7818" customFormat="false" ht="15" hidden="false" customHeight="false" outlineLevel="0" collapsed="false">
      <c r="A7818" s="529"/>
      <c r="B7818" s="529"/>
      <c r="C7818" s="530"/>
      <c r="D7818" s="530"/>
    </row>
    <row r="7819" customFormat="false" ht="15" hidden="false" customHeight="false" outlineLevel="0" collapsed="false">
      <c r="A7819" s="529"/>
      <c r="B7819" s="529"/>
      <c r="C7819" s="530"/>
      <c r="D7819" s="530"/>
    </row>
    <row r="7820" customFormat="false" ht="15" hidden="false" customHeight="false" outlineLevel="0" collapsed="false">
      <c r="A7820" s="529"/>
      <c r="B7820" s="529"/>
      <c r="C7820" s="530"/>
      <c r="D7820" s="530"/>
    </row>
    <row r="7821" customFormat="false" ht="15" hidden="false" customHeight="false" outlineLevel="0" collapsed="false">
      <c r="A7821" s="529"/>
      <c r="B7821" s="529"/>
      <c r="C7821" s="530"/>
      <c r="D7821" s="530"/>
    </row>
    <row r="7822" customFormat="false" ht="15" hidden="false" customHeight="false" outlineLevel="0" collapsed="false">
      <c r="A7822" s="529"/>
      <c r="B7822" s="529"/>
      <c r="C7822" s="530"/>
      <c r="D7822" s="530"/>
    </row>
    <row r="7823" customFormat="false" ht="15" hidden="false" customHeight="false" outlineLevel="0" collapsed="false">
      <c r="A7823" s="529"/>
      <c r="B7823" s="529"/>
      <c r="C7823" s="530"/>
      <c r="D7823" s="530"/>
    </row>
    <row r="7824" customFormat="false" ht="15" hidden="false" customHeight="false" outlineLevel="0" collapsed="false">
      <c r="A7824" s="529"/>
      <c r="B7824" s="529"/>
      <c r="C7824" s="530"/>
      <c r="D7824" s="530"/>
    </row>
    <row r="7825" customFormat="false" ht="15" hidden="false" customHeight="false" outlineLevel="0" collapsed="false">
      <c r="A7825" s="529"/>
      <c r="B7825" s="529"/>
      <c r="C7825" s="530"/>
      <c r="D7825" s="530"/>
    </row>
    <row r="7826" customFormat="false" ht="15" hidden="false" customHeight="false" outlineLevel="0" collapsed="false">
      <c r="A7826" s="529"/>
      <c r="B7826" s="529"/>
      <c r="C7826" s="530"/>
      <c r="D7826" s="530"/>
    </row>
    <row r="7827" customFormat="false" ht="15" hidden="false" customHeight="false" outlineLevel="0" collapsed="false">
      <c r="A7827" s="529"/>
      <c r="B7827" s="529"/>
      <c r="C7827" s="530"/>
      <c r="D7827" s="530"/>
    </row>
    <row r="7828" customFormat="false" ht="15" hidden="false" customHeight="false" outlineLevel="0" collapsed="false">
      <c r="A7828" s="529"/>
      <c r="B7828" s="529"/>
      <c r="C7828" s="530"/>
      <c r="D7828" s="530"/>
    </row>
    <row r="7829" customFormat="false" ht="15" hidden="false" customHeight="false" outlineLevel="0" collapsed="false">
      <c r="A7829" s="529"/>
      <c r="B7829" s="529"/>
      <c r="C7829" s="530"/>
      <c r="D7829" s="530"/>
    </row>
    <row r="7830" customFormat="false" ht="15" hidden="false" customHeight="false" outlineLevel="0" collapsed="false">
      <c r="A7830" s="529"/>
      <c r="B7830" s="529"/>
      <c r="C7830" s="530"/>
      <c r="D7830" s="530"/>
    </row>
    <row r="7831" customFormat="false" ht="15" hidden="false" customHeight="false" outlineLevel="0" collapsed="false">
      <c r="A7831" s="529"/>
      <c r="B7831" s="529"/>
      <c r="C7831" s="530"/>
      <c r="D7831" s="530"/>
    </row>
    <row r="7832" customFormat="false" ht="15" hidden="false" customHeight="false" outlineLevel="0" collapsed="false">
      <c r="A7832" s="529"/>
      <c r="B7832" s="529"/>
      <c r="C7832" s="530"/>
      <c r="D7832" s="530"/>
    </row>
    <row r="7833" customFormat="false" ht="15" hidden="false" customHeight="false" outlineLevel="0" collapsed="false">
      <c r="A7833" s="529"/>
      <c r="B7833" s="529"/>
      <c r="C7833" s="530"/>
      <c r="D7833" s="530"/>
    </row>
    <row r="7834" customFormat="false" ht="15" hidden="false" customHeight="false" outlineLevel="0" collapsed="false">
      <c r="A7834" s="529"/>
      <c r="B7834" s="529"/>
      <c r="C7834" s="530"/>
      <c r="D7834" s="530"/>
    </row>
    <row r="7835" customFormat="false" ht="15" hidden="false" customHeight="false" outlineLevel="0" collapsed="false">
      <c r="A7835" s="529"/>
      <c r="B7835" s="529"/>
      <c r="C7835" s="530"/>
      <c r="D7835" s="530"/>
    </row>
    <row r="7836" customFormat="false" ht="15" hidden="false" customHeight="false" outlineLevel="0" collapsed="false">
      <c r="A7836" s="529"/>
      <c r="B7836" s="529"/>
      <c r="C7836" s="530"/>
      <c r="D7836" s="530"/>
    </row>
    <row r="7837" customFormat="false" ht="15" hidden="false" customHeight="false" outlineLevel="0" collapsed="false">
      <c r="A7837" s="529"/>
      <c r="B7837" s="529"/>
      <c r="C7837" s="530"/>
      <c r="D7837" s="530"/>
    </row>
    <row r="7838" customFormat="false" ht="15" hidden="false" customHeight="false" outlineLevel="0" collapsed="false">
      <c r="A7838" s="529"/>
      <c r="B7838" s="529"/>
      <c r="C7838" s="530"/>
      <c r="D7838" s="530"/>
    </row>
    <row r="7839" customFormat="false" ht="15" hidden="false" customHeight="false" outlineLevel="0" collapsed="false">
      <c r="A7839" s="529"/>
      <c r="B7839" s="529"/>
      <c r="C7839" s="530"/>
      <c r="D7839" s="530"/>
    </row>
    <row r="7840" customFormat="false" ht="15" hidden="false" customHeight="false" outlineLevel="0" collapsed="false">
      <c r="A7840" s="529"/>
      <c r="B7840" s="529"/>
      <c r="C7840" s="530"/>
      <c r="D7840" s="530"/>
    </row>
    <row r="7841" customFormat="false" ht="15" hidden="false" customHeight="false" outlineLevel="0" collapsed="false">
      <c r="A7841" s="529"/>
      <c r="B7841" s="529"/>
      <c r="C7841" s="530"/>
      <c r="D7841" s="530"/>
    </row>
    <row r="7842" customFormat="false" ht="15" hidden="false" customHeight="false" outlineLevel="0" collapsed="false">
      <c r="A7842" s="529"/>
      <c r="B7842" s="529"/>
      <c r="C7842" s="530"/>
      <c r="D7842" s="530"/>
    </row>
    <row r="7843" customFormat="false" ht="15" hidden="false" customHeight="false" outlineLevel="0" collapsed="false">
      <c r="A7843" s="529"/>
      <c r="B7843" s="529"/>
      <c r="C7843" s="530"/>
      <c r="D7843" s="530"/>
    </row>
    <row r="7844" customFormat="false" ht="15" hidden="false" customHeight="false" outlineLevel="0" collapsed="false">
      <c r="A7844" s="529"/>
      <c r="B7844" s="529"/>
      <c r="C7844" s="530"/>
      <c r="D7844" s="530"/>
    </row>
    <row r="7845" customFormat="false" ht="15" hidden="false" customHeight="false" outlineLevel="0" collapsed="false">
      <c r="A7845" s="529"/>
      <c r="B7845" s="529"/>
      <c r="C7845" s="530"/>
      <c r="D7845" s="530"/>
    </row>
    <row r="7846" customFormat="false" ht="15" hidden="false" customHeight="false" outlineLevel="0" collapsed="false">
      <c r="A7846" s="529"/>
      <c r="B7846" s="529"/>
      <c r="C7846" s="530"/>
      <c r="D7846" s="530"/>
    </row>
    <row r="7847" customFormat="false" ht="15" hidden="false" customHeight="false" outlineLevel="0" collapsed="false">
      <c r="A7847" s="529"/>
      <c r="B7847" s="529"/>
      <c r="C7847" s="530"/>
      <c r="D7847" s="530"/>
    </row>
    <row r="7848" customFormat="false" ht="15" hidden="false" customHeight="false" outlineLevel="0" collapsed="false">
      <c r="A7848" s="529"/>
      <c r="B7848" s="529"/>
      <c r="C7848" s="530"/>
      <c r="D7848" s="530"/>
    </row>
    <row r="7849" customFormat="false" ht="15" hidden="false" customHeight="false" outlineLevel="0" collapsed="false">
      <c r="A7849" s="529"/>
      <c r="B7849" s="529"/>
      <c r="C7849" s="530"/>
      <c r="D7849" s="530"/>
    </row>
    <row r="7850" customFormat="false" ht="15" hidden="false" customHeight="false" outlineLevel="0" collapsed="false">
      <c r="A7850" s="529"/>
      <c r="B7850" s="529"/>
      <c r="C7850" s="530"/>
      <c r="D7850" s="530"/>
    </row>
    <row r="7851" customFormat="false" ht="15" hidden="false" customHeight="false" outlineLevel="0" collapsed="false">
      <c r="A7851" s="529"/>
      <c r="B7851" s="529"/>
      <c r="C7851" s="530"/>
      <c r="D7851" s="530"/>
    </row>
    <row r="7852" customFormat="false" ht="15" hidden="false" customHeight="false" outlineLevel="0" collapsed="false">
      <c r="A7852" s="529"/>
      <c r="B7852" s="529"/>
      <c r="C7852" s="530"/>
      <c r="D7852" s="530"/>
    </row>
    <row r="7853" customFormat="false" ht="15" hidden="false" customHeight="false" outlineLevel="0" collapsed="false">
      <c r="A7853" s="529"/>
      <c r="B7853" s="529"/>
      <c r="C7853" s="530"/>
      <c r="D7853" s="530"/>
    </row>
    <row r="7854" customFormat="false" ht="15" hidden="false" customHeight="false" outlineLevel="0" collapsed="false">
      <c r="A7854" s="529"/>
      <c r="B7854" s="529"/>
      <c r="C7854" s="530"/>
      <c r="D7854" s="530"/>
    </row>
    <row r="7855" customFormat="false" ht="15" hidden="false" customHeight="false" outlineLevel="0" collapsed="false">
      <c r="A7855" s="529"/>
      <c r="B7855" s="529"/>
      <c r="C7855" s="530"/>
      <c r="D7855" s="530"/>
    </row>
    <row r="7856" customFormat="false" ht="15" hidden="false" customHeight="false" outlineLevel="0" collapsed="false">
      <c r="A7856" s="529"/>
      <c r="B7856" s="529"/>
      <c r="C7856" s="530"/>
      <c r="D7856" s="530"/>
    </row>
    <row r="7857" customFormat="false" ht="15" hidden="false" customHeight="false" outlineLevel="0" collapsed="false">
      <c r="A7857" s="529"/>
      <c r="B7857" s="529"/>
      <c r="C7857" s="530"/>
      <c r="D7857" s="530"/>
    </row>
    <row r="7858" customFormat="false" ht="15" hidden="false" customHeight="false" outlineLevel="0" collapsed="false">
      <c r="A7858" s="529"/>
      <c r="B7858" s="529"/>
      <c r="C7858" s="530"/>
      <c r="D7858" s="530"/>
    </row>
    <row r="7859" customFormat="false" ht="15" hidden="false" customHeight="false" outlineLevel="0" collapsed="false">
      <c r="A7859" s="529"/>
      <c r="B7859" s="529"/>
      <c r="C7859" s="530"/>
      <c r="D7859" s="530"/>
    </row>
    <row r="7860" customFormat="false" ht="15" hidden="false" customHeight="false" outlineLevel="0" collapsed="false">
      <c r="A7860" s="529"/>
      <c r="B7860" s="529"/>
      <c r="C7860" s="530"/>
      <c r="D7860" s="530"/>
    </row>
    <row r="7861" customFormat="false" ht="15" hidden="false" customHeight="false" outlineLevel="0" collapsed="false">
      <c r="A7861" s="529"/>
      <c r="B7861" s="529"/>
      <c r="C7861" s="530"/>
      <c r="D7861" s="530"/>
    </row>
    <row r="7862" customFormat="false" ht="15" hidden="false" customHeight="false" outlineLevel="0" collapsed="false">
      <c r="A7862" s="529"/>
      <c r="B7862" s="529"/>
      <c r="C7862" s="530"/>
      <c r="D7862" s="530"/>
    </row>
    <row r="7863" customFormat="false" ht="15" hidden="false" customHeight="false" outlineLevel="0" collapsed="false">
      <c r="A7863" s="529"/>
      <c r="B7863" s="529"/>
      <c r="C7863" s="530"/>
      <c r="D7863" s="530"/>
    </row>
    <row r="7864" customFormat="false" ht="15" hidden="false" customHeight="false" outlineLevel="0" collapsed="false">
      <c r="A7864" s="529"/>
      <c r="B7864" s="529"/>
      <c r="C7864" s="530"/>
      <c r="D7864" s="530"/>
    </row>
    <row r="7865" customFormat="false" ht="15" hidden="false" customHeight="false" outlineLevel="0" collapsed="false">
      <c r="A7865" s="529"/>
      <c r="B7865" s="529"/>
      <c r="C7865" s="530"/>
      <c r="D7865" s="530"/>
    </row>
    <row r="7866" customFormat="false" ht="15" hidden="false" customHeight="false" outlineLevel="0" collapsed="false">
      <c r="A7866" s="529"/>
      <c r="B7866" s="529"/>
      <c r="C7866" s="530"/>
      <c r="D7866" s="530"/>
    </row>
    <row r="7867" customFormat="false" ht="15" hidden="false" customHeight="false" outlineLevel="0" collapsed="false">
      <c r="A7867" s="529"/>
      <c r="B7867" s="529"/>
      <c r="C7867" s="530"/>
      <c r="D7867" s="530"/>
    </row>
    <row r="7868" customFormat="false" ht="15" hidden="false" customHeight="false" outlineLevel="0" collapsed="false">
      <c r="A7868" s="529"/>
      <c r="B7868" s="529"/>
      <c r="C7868" s="530"/>
      <c r="D7868" s="530"/>
    </row>
    <row r="7869" customFormat="false" ht="15" hidden="false" customHeight="false" outlineLevel="0" collapsed="false">
      <c r="A7869" s="529"/>
      <c r="B7869" s="529"/>
      <c r="C7869" s="530"/>
      <c r="D7869" s="530"/>
    </row>
    <row r="7870" customFormat="false" ht="15" hidden="false" customHeight="false" outlineLevel="0" collapsed="false">
      <c r="A7870" s="529"/>
      <c r="B7870" s="529"/>
      <c r="C7870" s="530"/>
      <c r="D7870" s="530"/>
    </row>
    <row r="7871" customFormat="false" ht="15" hidden="false" customHeight="false" outlineLevel="0" collapsed="false">
      <c r="A7871" s="529"/>
      <c r="B7871" s="529"/>
      <c r="C7871" s="530"/>
      <c r="D7871" s="530"/>
    </row>
    <row r="7872" customFormat="false" ht="15" hidden="false" customHeight="false" outlineLevel="0" collapsed="false">
      <c r="A7872" s="529"/>
      <c r="B7872" s="529"/>
      <c r="C7872" s="530"/>
      <c r="D7872" s="530"/>
    </row>
    <row r="7873" customFormat="false" ht="15" hidden="false" customHeight="false" outlineLevel="0" collapsed="false">
      <c r="A7873" s="529"/>
      <c r="B7873" s="529"/>
      <c r="C7873" s="530"/>
      <c r="D7873" s="530"/>
    </row>
    <row r="7874" customFormat="false" ht="15" hidden="false" customHeight="false" outlineLevel="0" collapsed="false">
      <c r="A7874" s="529"/>
      <c r="B7874" s="529"/>
      <c r="C7874" s="530"/>
      <c r="D7874" s="530"/>
    </row>
    <row r="7875" customFormat="false" ht="15" hidden="false" customHeight="false" outlineLevel="0" collapsed="false">
      <c r="A7875" s="529"/>
      <c r="B7875" s="529"/>
      <c r="C7875" s="530"/>
      <c r="D7875" s="530"/>
    </row>
    <row r="7876" customFormat="false" ht="15" hidden="false" customHeight="false" outlineLevel="0" collapsed="false">
      <c r="A7876" s="529"/>
      <c r="B7876" s="529"/>
      <c r="C7876" s="530"/>
      <c r="D7876" s="530"/>
    </row>
    <row r="7877" customFormat="false" ht="15" hidden="false" customHeight="false" outlineLevel="0" collapsed="false">
      <c r="A7877" s="529"/>
      <c r="B7877" s="529"/>
      <c r="C7877" s="530"/>
      <c r="D7877" s="530"/>
    </row>
    <row r="7878" customFormat="false" ht="15" hidden="false" customHeight="false" outlineLevel="0" collapsed="false">
      <c r="A7878" s="529"/>
      <c r="B7878" s="529"/>
      <c r="C7878" s="530"/>
      <c r="D7878" s="530"/>
    </row>
    <row r="7879" customFormat="false" ht="15" hidden="false" customHeight="false" outlineLevel="0" collapsed="false">
      <c r="A7879" s="529"/>
      <c r="B7879" s="529"/>
      <c r="C7879" s="530"/>
      <c r="D7879" s="530"/>
    </row>
    <row r="7880" customFormat="false" ht="15" hidden="false" customHeight="false" outlineLevel="0" collapsed="false">
      <c r="A7880" s="529"/>
      <c r="B7880" s="529"/>
      <c r="C7880" s="530"/>
      <c r="D7880" s="530"/>
    </row>
    <row r="7881" customFormat="false" ht="15" hidden="false" customHeight="false" outlineLevel="0" collapsed="false">
      <c r="A7881" s="529"/>
      <c r="B7881" s="529"/>
      <c r="C7881" s="530"/>
      <c r="D7881" s="530"/>
    </row>
    <row r="7882" customFormat="false" ht="15" hidden="false" customHeight="false" outlineLevel="0" collapsed="false">
      <c r="A7882" s="529"/>
      <c r="B7882" s="529"/>
      <c r="C7882" s="530"/>
      <c r="D7882" s="530"/>
    </row>
    <row r="7883" customFormat="false" ht="15" hidden="false" customHeight="false" outlineLevel="0" collapsed="false">
      <c r="A7883" s="529"/>
      <c r="B7883" s="529"/>
      <c r="C7883" s="530"/>
      <c r="D7883" s="530"/>
    </row>
    <row r="7884" customFormat="false" ht="15" hidden="false" customHeight="false" outlineLevel="0" collapsed="false">
      <c r="A7884" s="529"/>
      <c r="B7884" s="529"/>
      <c r="C7884" s="530"/>
      <c r="D7884" s="530"/>
    </row>
    <row r="7885" customFormat="false" ht="15" hidden="false" customHeight="false" outlineLevel="0" collapsed="false">
      <c r="A7885" s="529"/>
      <c r="B7885" s="529"/>
      <c r="C7885" s="530"/>
      <c r="D7885" s="530"/>
    </row>
    <row r="7886" customFormat="false" ht="15" hidden="false" customHeight="false" outlineLevel="0" collapsed="false">
      <c r="A7886" s="529"/>
      <c r="B7886" s="529"/>
      <c r="C7886" s="530"/>
      <c r="D7886" s="530"/>
    </row>
    <row r="7887" customFormat="false" ht="15" hidden="false" customHeight="false" outlineLevel="0" collapsed="false">
      <c r="A7887" s="529"/>
      <c r="B7887" s="529"/>
      <c r="C7887" s="530"/>
      <c r="D7887" s="530"/>
    </row>
    <row r="7888" customFormat="false" ht="15" hidden="false" customHeight="false" outlineLevel="0" collapsed="false">
      <c r="A7888" s="529"/>
      <c r="B7888" s="529"/>
      <c r="C7888" s="530"/>
      <c r="D7888" s="530"/>
    </row>
    <row r="7889" customFormat="false" ht="15" hidden="false" customHeight="false" outlineLevel="0" collapsed="false">
      <c r="A7889" s="529"/>
      <c r="B7889" s="529"/>
      <c r="C7889" s="530"/>
      <c r="D7889" s="530"/>
    </row>
    <row r="7890" customFormat="false" ht="15" hidden="false" customHeight="false" outlineLevel="0" collapsed="false">
      <c r="A7890" s="529"/>
      <c r="B7890" s="529"/>
      <c r="C7890" s="530"/>
      <c r="D7890" s="530"/>
    </row>
    <row r="7891" customFormat="false" ht="15" hidden="false" customHeight="false" outlineLevel="0" collapsed="false">
      <c r="A7891" s="529"/>
      <c r="B7891" s="529"/>
      <c r="C7891" s="530"/>
      <c r="D7891" s="530"/>
    </row>
    <row r="7892" customFormat="false" ht="15" hidden="false" customHeight="false" outlineLevel="0" collapsed="false">
      <c r="A7892" s="529"/>
      <c r="B7892" s="529"/>
      <c r="C7892" s="530"/>
      <c r="D7892" s="530"/>
    </row>
    <row r="7893" customFormat="false" ht="15" hidden="false" customHeight="false" outlineLevel="0" collapsed="false">
      <c r="A7893" s="529"/>
      <c r="B7893" s="529"/>
      <c r="C7893" s="530"/>
      <c r="D7893" s="530"/>
    </row>
    <row r="7894" customFormat="false" ht="15" hidden="false" customHeight="false" outlineLevel="0" collapsed="false">
      <c r="A7894" s="529"/>
      <c r="B7894" s="529"/>
      <c r="C7894" s="530"/>
      <c r="D7894" s="530"/>
    </row>
    <row r="7895" customFormat="false" ht="15" hidden="false" customHeight="false" outlineLevel="0" collapsed="false">
      <c r="A7895" s="529"/>
      <c r="B7895" s="529"/>
      <c r="C7895" s="530"/>
      <c r="D7895" s="530"/>
    </row>
    <row r="7896" customFormat="false" ht="15" hidden="false" customHeight="false" outlineLevel="0" collapsed="false">
      <c r="A7896" s="529"/>
      <c r="B7896" s="529"/>
      <c r="C7896" s="530"/>
      <c r="D7896" s="530"/>
    </row>
    <row r="7897" customFormat="false" ht="15" hidden="false" customHeight="false" outlineLevel="0" collapsed="false">
      <c r="A7897" s="529"/>
      <c r="B7897" s="529"/>
      <c r="C7897" s="530"/>
      <c r="D7897" s="530"/>
    </row>
    <row r="7898" customFormat="false" ht="15" hidden="false" customHeight="false" outlineLevel="0" collapsed="false">
      <c r="A7898" s="529"/>
      <c r="B7898" s="529"/>
      <c r="C7898" s="530"/>
      <c r="D7898" s="530"/>
    </row>
    <row r="7899" customFormat="false" ht="15" hidden="false" customHeight="false" outlineLevel="0" collapsed="false">
      <c r="A7899" s="529"/>
      <c r="B7899" s="529"/>
      <c r="C7899" s="530"/>
      <c r="D7899" s="530"/>
    </row>
    <row r="7900" customFormat="false" ht="15" hidden="false" customHeight="false" outlineLevel="0" collapsed="false">
      <c r="A7900" s="529"/>
      <c r="B7900" s="529"/>
      <c r="C7900" s="530"/>
      <c r="D7900" s="530"/>
    </row>
    <row r="7901" customFormat="false" ht="15" hidden="false" customHeight="false" outlineLevel="0" collapsed="false">
      <c r="A7901" s="529"/>
      <c r="B7901" s="529"/>
      <c r="C7901" s="530"/>
      <c r="D7901" s="530"/>
    </row>
    <row r="7902" customFormat="false" ht="15" hidden="false" customHeight="false" outlineLevel="0" collapsed="false">
      <c r="A7902" s="529"/>
      <c r="B7902" s="529"/>
      <c r="C7902" s="530"/>
      <c r="D7902" s="530"/>
    </row>
    <row r="7903" customFormat="false" ht="15" hidden="false" customHeight="false" outlineLevel="0" collapsed="false">
      <c r="A7903" s="529"/>
      <c r="B7903" s="529"/>
      <c r="C7903" s="530"/>
      <c r="D7903" s="530"/>
    </row>
    <row r="7904" customFormat="false" ht="15" hidden="false" customHeight="false" outlineLevel="0" collapsed="false">
      <c r="A7904" s="529"/>
      <c r="B7904" s="529"/>
      <c r="C7904" s="530"/>
      <c r="D7904" s="530"/>
    </row>
    <row r="7905" customFormat="false" ht="15" hidden="false" customHeight="false" outlineLevel="0" collapsed="false">
      <c r="A7905" s="529"/>
      <c r="B7905" s="529"/>
      <c r="C7905" s="530"/>
      <c r="D7905" s="530"/>
    </row>
    <row r="7906" customFormat="false" ht="15" hidden="false" customHeight="false" outlineLevel="0" collapsed="false">
      <c r="A7906" s="529"/>
      <c r="B7906" s="529"/>
      <c r="C7906" s="530"/>
      <c r="D7906" s="530"/>
    </row>
    <row r="7907" customFormat="false" ht="15" hidden="false" customHeight="false" outlineLevel="0" collapsed="false">
      <c r="A7907" s="529"/>
      <c r="B7907" s="529"/>
      <c r="C7907" s="530"/>
      <c r="D7907" s="530"/>
    </row>
    <row r="7908" customFormat="false" ht="15" hidden="false" customHeight="false" outlineLevel="0" collapsed="false">
      <c r="A7908" s="529"/>
      <c r="B7908" s="529"/>
      <c r="C7908" s="530"/>
      <c r="D7908" s="530"/>
    </row>
    <row r="7909" customFormat="false" ht="15" hidden="false" customHeight="false" outlineLevel="0" collapsed="false">
      <c r="A7909" s="529"/>
      <c r="B7909" s="529"/>
      <c r="C7909" s="530"/>
      <c r="D7909" s="530"/>
    </row>
    <row r="7910" customFormat="false" ht="15" hidden="false" customHeight="false" outlineLevel="0" collapsed="false">
      <c r="A7910" s="529"/>
      <c r="B7910" s="529"/>
      <c r="C7910" s="530"/>
      <c r="D7910" s="530"/>
    </row>
    <row r="7911" customFormat="false" ht="15" hidden="false" customHeight="false" outlineLevel="0" collapsed="false">
      <c r="A7911" s="529"/>
      <c r="B7911" s="529"/>
      <c r="C7911" s="530"/>
      <c r="D7911" s="530"/>
    </row>
    <row r="7912" customFormat="false" ht="15" hidden="false" customHeight="false" outlineLevel="0" collapsed="false">
      <c r="A7912" s="529"/>
      <c r="B7912" s="529"/>
      <c r="C7912" s="530"/>
      <c r="D7912" s="530"/>
    </row>
    <row r="7913" customFormat="false" ht="15" hidden="false" customHeight="false" outlineLevel="0" collapsed="false">
      <c r="A7913" s="529"/>
      <c r="B7913" s="529"/>
      <c r="C7913" s="530"/>
      <c r="D7913" s="530"/>
    </row>
    <row r="7914" customFormat="false" ht="15" hidden="false" customHeight="false" outlineLevel="0" collapsed="false">
      <c r="A7914" s="529"/>
      <c r="B7914" s="529"/>
      <c r="C7914" s="530"/>
      <c r="D7914" s="530"/>
    </row>
    <row r="7915" customFormat="false" ht="15" hidden="false" customHeight="false" outlineLevel="0" collapsed="false">
      <c r="A7915" s="529"/>
      <c r="B7915" s="529"/>
      <c r="C7915" s="530"/>
      <c r="D7915" s="531"/>
    </row>
    <row r="7916" customFormat="false" ht="15" hidden="false" customHeight="false" outlineLevel="0" collapsed="false">
      <c r="A7916" s="529"/>
      <c r="B7916" s="529"/>
      <c r="C7916" s="530"/>
      <c r="D7916" s="531"/>
    </row>
    <row r="7917" customFormat="false" ht="15" hidden="false" customHeight="false" outlineLevel="0" collapsed="false">
      <c r="A7917" s="529"/>
      <c r="B7917" s="529"/>
      <c r="C7917" s="530"/>
      <c r="D7917" s="531"/>
    </row>
    <row r="7918" customFormat="false" ht="15" hidden="false" customHeight="false" outlineLevel="0" collapsed="false">
      <c r="A7918" s="529"/>
      <c r="B7918" s="529"/>
      <c r="C7918" s="530"/>
      <c r="D7918" s="531"/>
    </row>
    <row r="7919" customFormat="false" ht="15" hidden="false" customHeight="false" outlineLevel="0" collapsed="false">
      <c r="A7919" s="529"/>
      <c r="B7919" s="529"/>
      <c r="C7919" s="530"/>
      <c r="D7919" s="531"/>
    </row>
    <row r="7920" customFormat="false" ht="15" hidden="false" customHeight="false" outlineLevel="0" collapsed="false">
      <c r="A7920" s="529"/>
      <c r="B7920" s="529"/>
      <c r="C7920" s="530"/>
      <c r="D7920" s="531"/>
    </row>
    <row r="7921" customFormat="false" ht="15" hidden="false" customHeight="false" outlineLevel="0" collapsed="false">
      <c r="A7921" s="529"/>
      <c r="B7921" s="529"/>
      <c r="C7921" s="530"/>
      <c r="D7921" s="531"/>
    </row>
    <row r="7922" customFormat="false" ht="15" hidden="false" customHeight="false" outlineLevel="0" collapsed="false">
      <c r="A7922" s="529"/>
      <c r="B7922" s="529"/>
      <c r="C7922" s="530"/>
      <c r="D7922" s="531"/>
    </row>
    <row r="7923" customFormat="false" ht="15" hidden="false" customHeight="false" outlineLevel="0" collapsed="false">
      <c r="A7923" s="529"/>
      <c r="B7923" s="529"/>
      <c r="C7923" s="530"/>
      <c r="D7923" s="531"/>
    </row>
    <row r="7924" customFormat="false" ht="15" hidden="false" customHeight="false" outlineLevel="0" collapsed="false">
      <c r="A7924" s="529"/>
      <c r="B7924" s="529"/>
      <c r="C7924" s="530"/>
      <c r="D7924" s="531"/>
    </row>
    <row r="7925" customFormat="false" ht="15" hidden="false" customHeight="false" outlineLevel="0" collapsed="false">
      <c r="A7925" s="529"/>
      <c r="B7925" s="529"/>
      <c r="C7925" s="530"/>
      <c r="D7925" s="531"/>
    </row>
    <row r="7926" customFormat="false" ht="15" hidden="false" customHeight="false" outlineLevel="0" collapsed="false">
      <c r="A7926" s="529"/>
      <c r="B7926" s="529"/>
      <c r="C7926" s="530"/>
      <c r="D7926" s="531"/>
    </row>
    <row r="7927" customFormat="false" ht="15" hidden="false" customHeight="false" outlineLevel="0" collapsed="false">
      <c r="A7927" s="529"/>
      <c r="B7927" s="529"/>
      <c r="C7927" s="530"/>
      <c r="D7927" s="531"/>
    </row>
    <row r="7928" customFormat="false" ht="15" hidden="false" customHeight="false" outlineLevel="0" collapsed="false">
      <c r="A7928" s="529"/>
      <c r="B7928" s="529"/>
      <c r="C7928" s="530"/>
      <c r="D7928" s="531"/>
    </row>
    <row r="7929" customFormat="false" ht="15" hidden="false" customHeight="false" outlineLevel="0" collapsed="false">
      <c r="A7929" s="529"/>
      <c r="B7929" s="529"/>
      <c r="C7929" s="530"/>
      <c r="D7929" s="531"/>
    </row>
    <row r="7930" customFormat="false" ht="15" hidden="false" customHeight="false" outlineLevel="0" collapsed="false">
      <c r="A7930" s="529"/>
      <c r="B7930" s="529"/>
      <c r="C7930" s="530"/>
      <c r="D7930" s="531"/>
    </row>
    <row r="7931" customFormat="false" ht="15" hidden="false" customHeight="false" outlineLevel="0" collapsed="false">
      <c r="A7931" s="529"/>
      <c r="B7931" s="529"/>
      <c r="C7931" s="530"/>
      <c r="D7931" s="531"/>
    </row>
    <row r="7932" customFormat="false" ht="15" hidden="false" customHeight="false" outlineLevel="0" collapsed="false">
      <c r="A7932" s="529"/>
      <c r="B7932" s="529"/>
      <c r="C7932" s="530"/>
      <c r="D7932" s="531"/>
    </row>
    <row r="7933" customFormat="false" ht="15" hidden="false" customHeight="false" outlineLevel="0" collapsed="false">
      <c r="A7933" s="529"/>
      <c r="B7933" s="529"/>
      <c r="C7933" s="530"/>
      <c r="D7933" s="531"/>
    </row>
    <row r="7934" customFormat="false" ht="15" hidden="false" customHeight="false" outlineLevel="0" collapsed="false">
      <c r="A7934" s="529"/>
      <c r="B7934" s="529"/>
      <c r="C7934" s="530"/>
      <c r="D7934" s="531"/>
    </row>
    <row r="7935" customFormat="false" ht="15" hidden="false" customHeight="false" outlineLevel="0" collapsed="false">
      <c r="A7935" s="529"/>
      <c r="B7935" s="529"/>
      <c r="C7935" s="530"/>
      <c r="D7935" s="531"/>
    </row>
    <row r="7936" customFormat="false" ht="15" hidden="false" customHeight="false" outlineLevel="0" collapsed="false">
      <c r="A7936" s="529"/>
      <c r="B7936" s="529"/>
      <c r="C7936" s="530"/>
      <c r="D7936" s="531"/>
    </row>
    <row r="7937" customFormat="false" ht="15" hidden="false" customHeight="false" outlineLevel="0" collapsed="false">
      <c r="A7937" s="529"/>
      <c r="B7937" s="529"/>
      <c r="C7937" s="530"/>
      <c r="D7937" s="531"/>
    </row>
    <row r="7938" customFormat="false" ht="15" hidden="false" customHeight="false" outlineLevel="0" collapsed="false">
      <c r="A7938" s="529"/>
      <c r="B7938" s="529"/>
      <c r="C7938" s="530"/>
      <c r="D7938" s="531"/>
    </row>
    <row r="7939" customFormat="false" ht="15" hidden="false" customHeight="false" outlineLevel="0" collapsed="false">
      <c r="A7939" s="529"/>
      <c r="B7939" s="529"/>
      <c r="C7939" s="530"/>
      <c r="D7939" s="531"/>
    </row>
    <row r="7940" customFormat="false" ht="15" hidden="false" customHeight="false" outlineLevel="0" collapsed="false">
      <c r="A7940" s="529"/>
      <c r="B7940" s="529"/>
      <c r="C7940" s="530"/>
      <c r="D7940" s="531"/>
    </row>
    <row r="7941" customFormat="false" ht="15" hidden="false" customHeight="false" outlineLevel="0" collapsed="false">
      <c r="A7941" s="529"/>
      <c r="B7941" s="529"/>
      <c r="C7941" s="530"/>
      <c r="D7941" s="531"/>
    </row>
    <row r="7942" customFormat="false" ht="15" hidden="false" customHeight="false" outlineLevel="0" collapsed="false">
      <c r="A7942" s="529"/>
      <c r="B7942" s="529"/>
      <c r="C7942" s="530"/>
      <c r="D7942" s="531"/>
    </row>
    <row r="7943" customFormat="false" ht="15" hidden="false" customHeight="false" outlineLevel="0" collapsed="false">
      <c r="A7943" s="529"/>
      <c r="B7943" s="529"/>
      <c r="C7943" s="530"/>
      <c r="D7943" s="531"/>
    </row>
    <row r="7944" customFormat="false" ht="15" hidden="false" customHeight="false" outlineLevel="0" collapsed="false">
      <c r="A7944" s="529"/>
      <c r="B7944" s="529"/>
      <c r="C7944" s="530"/>
      <c r="D7944" s="531"/>
    </row>
    <row r="7945" customFormat="false" ht="15" hidden="false" customHeight="false" outlineLevel="0" collapsed="false">
      <c r="A7945" s="529"/>
      <c r="B7945" s="529"/>
      <c r="C7945" s="530"/>
      <c r="D7945" s="531"/>
    </row>
    <row r="7946" customFormat="false" ht="15" hidden="false" customHeight="false" outlineLevel="0" collapsed="false">
      <c r="A7946" s="529"/>
      <c r="B7946" s="529"/>
      <c r="C7946" s="530"/>
      <c r="D7946" s="531"/>
    </row>
    <row r="7947" customFormat="false" ht="15" hidden="false" customHeight="false" outlineLevel="0" collapsed="false">
      <c r="A7947" s="529"/>
      <c r="B7947" s="529"/>
      <c r="C7947" s="530"/>
      <c r="D7947" s="531"/>
    </row>
    <row r="7948" customFormat="false" ht="15" hidden="false" customHeight="false" outlineLevel="0" collapsed="false">
      <c r="A7948" s="529"/>
      <c r="B7948" s="529"/>
      <c r="C7948" s="530"/>
      <c r="D7948" s="531"/>
    </row>
    <row r="7949" customFormat="false" ht="15" hidden="false" customHeight="false" outlineLevel="0" collapsed="false">
      <c r="A7949" s="529"/>
      <c r="B7949" s="529"/>
      <c r="C7949" s="530"/>
      <c r="D7949" s="531"/>
    </row>
    <row r="7950" customFormat="false" ht="15" hidden="false" customHeight="false" outlineLevel="0" collapsed="false">
      <c r="A7950" s="529"/>
      <c r="B7950" s="529"/>
      <c r="C7950" s="530"/>
      <c r="D7950" s="531"/>
    </row>
    <row r="7951" customFormat="false" ht="15" hidden="false" customHeight="false" outlineLevel="0" collapsed="false">
      <c r="A7951" s="529"/>
      <c r="B7951" s="529"/>
      <c r="C7951" s="530"/>
      <c r="D7951" s="531"/>
    </row>
    <row r="7952" customFormat="false" ht="15" hidden="false" customHeight="false" outlineLevel="0" collapsed="false">
      <c r="A7952" s="529"/>
      <c r="B7952" s="529"/>
      <c r="C7952" s="530"/>
      <c r="D7952" s="531"/>
    </row>
    <row r="7953" customFormat="false" ht="15" hidden="false" customHeight="false" outlineLevel="0" collapsed="false">
      <c r="A7953" s="529"/>
      <c r="B7953" s="529"/>
      <c r="C7953" s="530"/>
      <c r="D7953" s="531"/>
    </row>
    <row r="7954" customFormat="false" ht="15" hidden="false" customHeight="false" outlineLevel="0" collapsed="false">
      <c r="A7954" s="529"/>
      <c r="B7954" s="529"/>
      <c r="C7954" s="530"/>
      <c r="D7954" s="531"/>
    </row>
    <row r="7955" customFormat="false" ht="15" hidden="false" customHeight="false" outlineLevel="0" collapsed="false">
      <c r="A7955" s="529"/>
      <c r="B7955" s="529"/>
      <c r="C7955" s="530"/>
      <c r="D7955" s="531"/>
    </row>
    <row r="7956" customFormat="false" ht="15" hidden="false" customHeight="false" outlineLevel="0" collapsed="false">
      <c r="A7956" s="529"/>
      <c r="B7956" s="529"/>
      <c r="C7956" s="530"/>
      <c r="D7956" s="530"/>
    </row>
    <row r="7957" customFormat="false" ht="15" hidden="false" customHeight="false" outlineLevel="0" collapsed="false">
      <c r="A7957" s="529"/>
      <c r="B7957" s="529"/>
      <c r="C7957" s="530"/>
      <c r="D7957" s="530"/>
    </row>
    <row r="7958" customFormat="false" ht="15" hidden="false" customHeight="false" outlineLevel="0" collapsed="false">
      <c r="A7958" s="529"/>
      <c r="B7958" s="529"/>
      <c r="C7958" s="530"/>
      <c r="D7958" s="530"/>
    </row>
    <row r="7959" customFormat="false" ht="15" hidden="false" customHeight="false" outlineLevel="0" collapsed="false">
      <c r="A7959" s="529"/>
      <c r="B7959" s="529"/>
      <c r="C7959" s="530"/>
      <c r="D7959" s="530"/>
    </row>
    <row r="7960" customFormat="false" ht="15" hidden="false" customHeight="false" outlineLevel="0" collapsed="false">
      <c r="A7960" s="529"/>
      <c r="B7960" s="529"/>
      <c r="C7960" s="530"/>
      <c r="D7960" s="530"/>
    </row>
    <row r="7961" customFormat="false" ht="15" hidden="false" customHeight="false" outlineLevel="0" collapsed="false">
      <c r="A7961" s="529"/>
      <c r="B7961" s="529"/>
      <c r="C7961" s="530"/>
      <c r="D7961" s="530"/>
    </row>
    <row r="7962" customFormat="false" ht="15" hidden="false" customHeight="false" outlineLevel="0" collapsed="false">
      <c r="A7962" s="529"/>
      <c r="B7962" s="529"/>
      <c r="C7962" s="530"/>
      <c r="D7962" s="530"/>
    </row>
    <row r="7963" customFormat="false" ht="15" hidden="false" customHeight="false" outlineLevel="0" collapsed="false">
      <c r="A7963" s="529"/>
      <c r="B7963" s="529"/>
      <c r="C7963" s="530"/>
      <c r="D7963" s="530"/>
    </row>
    <row r="7964" customFormat="false" ht="15" hidden="false" customHeight="false" outlineLevel="0" collapsed="false">
      <c r="A7964" s="529"/>
      <c r="B7964" s="529"/>
      <c r="C7964" s="530"/>
      <c r="D7964" s="530"/>
    </row>
    <row r="7965" customFormat="false" ht="15" hidden="false" customHeight="false" outlineLevel="0" collapsed="false">
      <c r="A7965" s="529"/>
      <c r="B7965" s="529"/>
      <c r="C7965" s="530"/>
      <c r="D7965" s="530"/>
    </row>
    <row r="7966" customFormat="false" ht="15" hidden="false" customHeight="false" outlineLevel="0" collapsed="false">
      <c r="A7966" s="529"/>
      <c r="B7966" s="529"/>
      <c r="C7966" s="530"/>
      <c r="D7966" s="530"/>
    </row>
    <row r="7967" customFormat="false" ht="15" hidden="false" customHeight="false" outlineLevel="0" collapsed="false">
      <c r="A7967" s="529"/>
      <c r="B7967" s="529"/>
      <c r="C7967" s="530"/>
      <c r="D7967" s="530"/>
    </row>
    <row r="7968" customFormat="false" ht="15" hidden="false" customHeight="false" outlineLevel="0" collapsed="false">
      <c r="A7968" s="529"/>
      <c r="B7968" s="529"/>
      <c r="C7968" s="530"/>
      <c r="D7968" s="530"/>
    </row>
    <row r="7969" customFormat="false" ht="15" hidden="false" customHeight="false" outlineLevel="0" collapsed="false">
      <c r="A7969" s="529"/>
      <c r="B7969" s="529"/>
      <c r="C7969" s="530"/>
      <c r="D7969" s="530"/>
    </row>
    <row r="7970" customFormat="false" ht="15" hidden="false" customHeight="false" outlineLevel="0" collapsed="false">
      <c r="A7970" s="529"/>
      <c r="B7970" s="529"/>
      <c r="C7970" s="530"/>
      <c r="D7970" s="530"/>
    </row>
    <row r="7971" customFormat="false" ht="15" hidden="false" customHeight="false" outlineLevel="0" collapsed="false">
      <c r="A7971" s="529"/>
      <c r="B7971" s="529"/>
      <c r="C7971" s="530"/>
      <c r="D7971" s="530"/>
    </row>
    <row r="7972" customFormat="false" ht="15" hidden="false" customHeight="false" outlineLevel="0" collapsed="false">
      <c r="A7972" s="529"/>
      <c r="B7972" s="529"/>
      <c r="C7972" s="530"/>
      <c r="D7972" s="530"/>
    </row>
    <row r="7973" customFormat="false" ht="15" hidden="false" customHeight="false" outlineLevel="0" collapsed="false">
      <c r="A7973" s="529"/>
      <c r="B7973" s="529"/>
      <c r="C7973" s="530"/>
      <c r="D7973" s="530"/>
    </row>
    <row r="7974" customFormat="false" ht="15" hidden="false" customHeight="false" outlineLevel="0" collapsed="false">
      <c r="A7974" s="529"/>
      <c r="B7974" s="529"/>
      <c r="C7974" s="530"/>
      <c r="D7974" s="530"/>
    </row>
    <row r="7975" customFormat="false" ht="15" hidden="false" customHeight="false" outlineLevel="0" collapsed="false">
      <c r="A7975" s="529"/>
      <c r="B7975" s="529"/>
      <c r="C7975" s="530"/>
      <c r="D7975" s="530"/>
    </row>
    <row r="7976" customFormat="false" ht="15" hidden="false" customHeight="false" outlineLevel="0" collapsed="false">
      <c r="A7976" s="529"/>
      <c r="B7976" s="529"/>
      <c r="C7976" s="530"/>
      <c r="D7976" s="530"/>
    </row>
    <row r="7977" customFormat="false" ht="15" hidden="false" customHeight="false" outlineLevel="0" collapsed="false">
      <c r="A7977" s="529"/>
      <c r="B7977" s="529"/>
      <c r="C7977" s="530"/>
      <c r="D7977" s="530"/>
    </row>
    <row r="7978" customFormat="false" ht="15" hidden="false" customHeight="false" outlineLevel="0" collapsed="false">
      <c r="A7978" s="529"/>
      <c r="B7978" s="529"/>
      <c r="C7978" s="530"/>
      <c r="D7978" s="530"/>
    </row>
    <row r="7979" customFormat="false" ht="15" hidden="false" customHeight="false" outlineLevel="0" collapsed="false">
      <c r="A7979" s="529"/>
      <c r="B7979" s="529"/>
      <c r="C7979" s="530"/>
      <c r="D7979" s="530"/>
    </row>
    <row r="7980" customFormat="false" ht="15" hidden="false" customHeight="false" outlineLevel="0" collapsed="false">
      <c r="A7980" s="529"/>
      <c r="B7980" s="529"/>
      <c r="C7980" s="530"/>
      <c r="D7980" s="530"/>
    </row>
    <row r="7981" customFormat="false" ht="15" hidden="false" customHeight="false" outlineLevel="0" collapsed="false">
      <c r="A7981" s="529"/>
      <c r="B7981" s="529"/>
      <c r="C7981" s="530"/>
      <c r="D7981" s="530"/>
    </row>
    <row r="7982" customFormat="false" ht="15" hidden="false" customHeight="false" outlineLevel="0" collapsed="false">
      <c r="A7982" s="529"/>
      <c r="B7982" s="529"/>
      <c r="C7982" s="530"/>
      <c r="D7982" s="530"/>
    </row>
    <row r="7983" customFormat="false" ht="15" hidden="false" customHeight="false" outlineLevel="0" collapsed="false">
      <c r="A7983" s="529"/>
      <c r="B7983" s="529"/>
      <c r="C7983" s="530"/>
      <c r="D7983" s="530"/>
    </row>
    <row r="7984" customFormat="false" ht="15" hidden="false" customHeight="false" outlineLevel="0" collapsed="false">
      <c r="A7984" s="529"/>
      <c r="B7984" s="529"/>
      <c r="C7984" s="530"/>
      <c r="D7984" s="530"/>
    </row>
    <row r="7985" customFormat="false" ht="15" hidden="false" customHeight="false" outlineLevel="0" collapsed="false">
      <c r="A7985" s="529"/>
      <c r="B7985" s="529"/>
      <c r="C7985" s="530"/>
      <c r="D7985" s="530"/>
    </row>
    <row r="7986" customFormat="false" ht="15" hidden="false" customHeight="false" outlineLevel="0" collapsed="false">
      <c r="A7986" s="529"/>
      <c r="B7986" s="529"/>
      <c r="C7986" s="530"/>
      <c r="D7986" s="530"/>
    </row>
    <row r="7987" customFormat="false" ht="15" hidden="false" customHeight="false" outlineLevel="0" collapsed="false">
      <c r="A7987" s="529"/>
      <c r="B7987" s="529"/>
      <c r="C7987" s="530"/>
      <c r="D7987" s="530"/>
    </row>
    <row r="7988" customFormat="false" ht="15" hidden="false" customHeight="false" outlineLevel="0" collapsed="false">
      <c r="A7988" s="529"/>
      <c r="B7988" s="529"/>
      <c r="C7988" s="530"/>
      <c r="D7988" s="530"/>
    </row>
    <row r="7989" customFormat="false" ht="15" hidden="false" customHeight="false" outlineLevel="0" collapsed="false">
      <c r="A7989" s="529"/>
      <c r="B7989" s="529"/>
      <c r="C7989" s="530"/>
      <c r="D7989" s="530"/>
    </row>
    <row r="7990" customFormat="false" ht="15" hidden="false" customHeight="false" outlineLevel="0" collapsed="false">
      <c r="A7990" s="529"/>
      <c r="B7990" s="529"/>
      <c r="C7990" s="530"/>
      <c r="D7990" s="530"/>
    </row>
    <row r="7991" customFormat="false" ht="15" hidden="false" customHeight="false" outlineLevel="0" collapsed="false">
      <c r="A7991" s="529"/>
      <c r="B7991" s="529"/>
      <c r="C7991" s="530"/>
      <c r="D7991" s="530"/>
    </row>
    <row r="7992" customFormat="false" ht="15" hidden="false" customHeight="false" outlineLevel="0" collapsed="false">
      <c r="A7992" s="529"/>
      <c r="B7992" s="529"/>
      <c r="C7992" s="530"/>
      <c r="D7992" s="530"/>
    </row>
    <row r="7993" customFormat="false" ht="15" hidden="false" customHeight="false" outlineLevel="0" collapsed="false">
      <c r="A7993" s="529"/>
      <c r="B7993" s="529"/>
      <c r="C7993" s="530"/>
      <c r="D7993" s="530"/>
    </row>
    <row r="7994" customFormat="false" ht="15" hidden="false" customHeight="false" outlineLevel="0" collapsed="false">
      <c r="A7994" s="529"/>
      <c r="B7994" s="529"/>
      <c r="C7994" s="530"/>
      <c r="D7994" s="530"/>
    </row>
    <row r="7995" customFormat="false" ht="15" hidden="false" customHeight="false" outlineLevel="0" collapsed="false">
      <c r="A7995" s="529"/>
      <c r="B7995" s="529"/>
      <c r="C7995" s="530"/>
      <c r="D7995" s="530"/>
    </row>
    <row r="7996" customFormat="false" ht="15" hidden="false" customHeight="false" outlineLevel="0" collapsed="false">
      <c r="A7996" s="529"/>
      <c r="B7996" s="529"/>
      <c r="C7996" s="530"/>
      <c r="D7996" s="530"/>
    </row>
    <row r="7997" customFormat="false" ht="15" hidden="false" customHeight="false" outlineLevel="0" collapsed="false">
      <c r="A7997" s="529"/>
      <c r="B7997" s="529"/>
      <c r="C7997" s="530"/>
      <c r="D7997" s="530"/>
    </row>
    <row r="7998" customFormat="false" ht="15" hidden="false" customHeight="false" outlineLevel="0" collapsed="false">
      <c r="A7998" s="529"/>
      <c r="B7998" s="529"/>
      <c r="C7998" s="530"/>
      <c r="D7998" s="530"/>
    </row>
    <row r="7999" customFormat="false" ht="15" hidden="false" customHeight="false" outlineLevel="0" collapsed="false">
      <c r="A7999" s="529"/>
      <c r="B7999" s="529"/>
      <c r="C7999" s="530"/>
      <c r="D7999" s="530"/>
    </row>
    <row r="8000" customFormat="false" ht="15" hidden="false" customHeight="false" outlineLevel="0" collapsed="false">
      <c r="A8000" s="529"/>
      <c r="B8000" s="529"/>
      <c r="C8000" s="530"/>
      <c r="D8000" s="530"/>
    </row>
    <row r="8001" customFormat="false" ht="15" hidden="false" customHeight="false" outlineLevel="0" collapsed="false">
      <c r="A8001" s="529"/>
      <c r="B8001" s="529"/>
      <c r="C8001" s="530"/>
      <c r="D8001" s="530"/>
    </row>
    <row r="8002" customFormat="false" ht="15" hidden="false" customHeight="false" outlineLevel="0" collapsed="false">
      <c r="A8002" s="529"/>
      <c r="B8002" s="529"/>
      <c r="C8002" s="530"/>
      <c r="D8002" s="530"/>
    </row>
    <row r="8003" customFormat="false" ht="15" hidden="false" customHeight="false" outlineLevel="0" collapsed="false">
      <c r="A8003" s="529"/>
      <c r="B8003" s="529"/>
      <c r="C8003" s="530"/>
      <c r="D8003" s="530"/>
    </row>
    <row r="8004" customFormat="false" ht="15" hidden="false" customHeight="false" outlineLevel="0" collapsed="false">
      <c r="A8004" s="529"/>
      <c r="B8004" s="529"/>
      <c r="C8004" s="530"/>
      <c r="D8004" s="530"/>
    </row>
    <row r="8005" customFormat="false" ht="15" hidden="false" customHeight="false" outlineLevel="0" collapsed="false">
      <c r="A8005" s="529"/>
      <c r="B8005" s="529"/>
      <c r="C8005" s="530"/>
      <c r="D8005" s="530"/>
    </row>
    <row r="8006" customFormat="false" ht="15" hidden="false" customHeight="false" outlineLevel="0" collapsed="false">
      <c r="A8006" s="529"/>
      <c r="B8006" s="529"/>
      <c r="C8006" s="530"/>
      <c r="D8006" s="530"/>
    </row>
    <row r="8007" customFormat="false" ht="15" hidden="false" customHeight="false" outlineLevel="0" collapsed="false">
      <c r="A8007" s="529"/>
      <c r="B8007" s="529"/>
      <c r="C8007" s="530"/>
      <c r="D8007" s="530"/>
    </row>
    <row r="8008" customFormat="false" ht="15" hidden="false" customHeight="false" outlineLevel="0" collapsed="false">
      <c r="A8008" s="529"/>
      <c r="B8008" s="529"/>
      <c r="C8008" s="530"/>
      <c r="D8008" s="530"/>
    </row>
    <row r="8009" customFormat="false" ht="15" hidden="false" customHeight="false" outlineLevel="0" collapsed="false">
      <c r="A8009" s="529"/>
      <c r="B8009" s="529"/>
      <c r="C8009" s="530"/>
      <c r="D8009" s="530"/>
    </row>
    <row r="8010" customFormat="false" ht="15" hidden="false" customHeight="false" outlineLevel="0" collapsed="false">
      <c r="A8010" s="529"/>
      <c r="B8010" s="529"/>
      <c r="C8010" s="530"/>
      <c r="D8010" s="530"/>
    </row>
    <row r="8011" customFormat="false" ht="15" hidden="false" customHeight="false" outlineLevel="0" collapsed="false">
      <c r="A8011" s="529"/>
      <c r="B8011" s="529"/>
      <c r="C8011" s="530"/>
      <c r="D8011" s="530"/>
    </row>
    <row r="8012" customFormat="false" ht="15" hidden="false" customHeight="false" outlineLevel="0" collapsed="false">
      <c r="A8012" s="529"/>
      <c r="B8012" s="529"/>
      <c r="C8012" s="530"/>
      <c r="D8012" s="530"/>
    </row>
    <row r="8013" customFormat="false" ht="15" hidden="false" customHeight="false" outlineLevel="0" collapsed="false">
      <c r="A8013" s="529"/>
      <c r="B8013" s="529"/>
      <c r="C8013" s="530"/>
      <c r="D8013" s="530"/>
    </row>
    <row r="8014" customFormat="false" ht="15" hidden="false" customHeight="false" outlineLevel="0" collapsed="false">
      <c r="A8014" s="529"/>
      <c r="B8014" s="529"/>
      <c r="C8014" s="530"/>
      <c r="D8014" s="530"/>
    </row>
    <row r="8015" customFormat="false" ht="15" hidden="false" customHeight="false" outlineLevel="0" collapsed="false">
      <c r="A8015" s="529"/>
      <c r="B8015" s="529"/>
      <c r="C8015" s="530"/>
      <c r="D8015" s="530"/>
    </row>
    <row r="8016" customFormat="false" ht="15" hidden="false" customHeight="false" outlineLevel="0" collapsed="false">
      <c r="A8016" s="529"/>
      <c r="B8016" s="529"/>
      <c r="C8016" s="530"/>
      <c r="D8016" s="530"/>
    </row>
    <row r="8017" customFormat="false" ht="15" hidden="false" customHeight="false" outlineLevel="0" collapsed="false">
      <c r="A8017" s="529"/>
      <c r="B8017" s="529"/>
      <c r="C8017" s="530"/>
      <c r="D8017" s="530"/>
    </row>
    <row r="8018" customFormat="false" ht="15" hidden="false" customHeight="false" outlineLevel="0" collapsed="false">
      <c r="A8018" s="529"/>
      <c r="B8018" s="529"/>
      <c r="C8018" s="530"/>
      <c r="D8018" s="530"/>
    </row>
    <row r="8019" customFormat="false" ht="15" hidden="false" customHeight="false" outlineLevel="0" collapsed="false">
      <c r="A8019" s="529"/>
      <c r="B8019" s="529"/>
      <c r="C8019" s="530"/>
      <c r="D8019" s="530"/>
    </row>
    <row r="8020" customFormat="false" ht="15" hidden="false" customHeight="false" outlineLevel="0" collapsed="false">
      <c r="A8020" s="529"/>
      <c r="B8020" s="529"/>
      <c r="C8020" s="530"/>
      <c r="D8020" s="530"/>
    </row>
    <row r="8021" customFormat="false" ht="15" hidden="false" customHeight="false" outlineLevel="0" collapsed="false">
      <c r="A8021" s="529"/>
      <c r="B8021" s="529"/>
      <c r="C8021" s="530"/>
      <c r="D8021" s="530"/>
    </row>
    <row r="8022" customFormat="false" ht="15" hidden="false" customHeight="false" outlineLevel="0" collapsed="false">
      <c r="A8022" s="529"/>
      <c r="B8022" s="529"/>
      <c r="C8022" s="530"/>
      <c r="D8022" s="530"/>
    </row>
    <row r="8023" customFormat="false" ht="15" hidden="false" customHeight="false" outlineLevel="0" collapsed="false">
      <c r="A8023" s="529"/>
      <c r="B8023" s="529"/>
      <c r="C8023" s="530"/>
      <c r="D8023" s="530"/>
    </row>
    <row r="8024" customFormat="false" ht="15" hidden="false" customHeight="false" outlineLevel="0" collapsed="false">
      <c r="A8024" s="529"/>
      <c r="B8024" s="529"/>
      <c r="C8024" s="530"/>
      <c r="D8024" s="530"/>
    </row>
    <row r="8025" customFormat="false" ht="15" hidden="false" customHeight="false" outlineLevel="0" collapsed="false">
      <c r="A8025" s="529"/>
      <c r="B8025" s="529"/>
      <c r="C8025" s="530"/>
      <c r="D8025" s="530"/>
    </row>
    <row r="8026" customFormat="false" ht="15" hidden="false" customHeight="false" outlineLevel="0" collapsed="false">
      <c r="A8026" s="529"/>
      <c r="B8026" s="529"/>
      <c r="C8026" s="530"/>
      <c r="D8026" s="530"/>
    </row>
    <row r="8027" customFormat="false" ht="15" hidden="false" customHeight="false" outlineLevel="0" collapsed="false">
      <c r="A8027" s="529"/>
      <c r="B8027" s="529"/>
      <c r="C8027" s="530"/>
      <c r="D8027" s="530"/>
    </row>
    <row r="8028" customFormat="false" ht="15" hidden="false" customHeight="false" outlineLevel="0" collapsed="false">
      <c r="A8028" s="529"/>
      <c r="B8028" s="529"/>
      <c r="C8028" s="530"/>
      <c r="D8028" s="530"/>
    </row>
    <row r="8029" customFormat="false" ht="15" hidden="false" customHeight="false" outlineLevel="0" collapsed="false">
      <c r="A8029" s="529"/>
      <c r="B8029" s="529"/>
      <c r="C8029" s="530"/>
      <c r="D8029" s="530"/>
    </row>
    <row r="8030" customFormat="false" ht="15" hidden="false" customHeight="false" outlineLevel="0" collapsed="false">
      <c r="A8030" s="529"/>
      <c r="B8030" s="529"/>
      <c r="C8030" s="530"/>
      <c r="D8030" s="530"/>
    </row>
    <row r="8031" customFormat="false" ht="15" hidden="false" customHeight="false" outlineLevel="0" collapsed="false">
      <c r="A8031" s="529"/>
      <c r="B8031" s="529"/>
      <c r="C8031" s="530"/>
      <c r="D8031" s="530"/>
    </row>
    <row r="8032" customFormat="false" ht="15" hidden="false" customHeight="false" outlineLevel="0" collapsed="false">
      <c r="A8032" s="529"/>
      <c r="B8032" s="529"/>
      <c r="C8032" s="530"/>
      <c r="D8032" s="530"/>
    </row>
    <row r="8033" customFormat="false" ht="15" hidden="false" customHeight="false" outlineLevel="0" collapsed="false">
      <c r="A8033" s="529"/>
      <c r="B8033" s="529"/>
      <c r="C8033" s="530"/>
      <c r="D8033" s="530"/>
    </row>
    <row r="8034" customFormat="false" ht="15" hidden="false" customHeight="false" outlineLevel="0" collapsed="false">
      <c r="A8034" s="529"/>
      <c r="B8034" s="529"/>
      <c r="C8034" s="530"/>
      <c r="D8034" s="530"/>
    </row>
    <row r="8035" customFormat="false" ht="15" hidden="false" customHeight="false" outlineLevel="0" collapsed="false">
      <c r="A8035" s="529"/>
      <c r="B8035" s="529"/>
      <c r="C8035" s="530"/>
      <c r="D8035" s="530"/>
    </row>
    <row r="8036" customFormat="false" ht="15" hidden="false" customHeight="false" outlineLevel="0" collapsed="false">
      <c r="A8036" s="529"/>
      <c r="B8036" s="529"/>
      <c r="C8036" s="530"/>
      <c r="D8036" s="530"/>
    </row>
    <row r="8037" customFormat="false" ht="15" hidden="false" customHeight="false" outlineLevel="0" collapsed="false">
      <c r="A8037" s="529"/>
      <c r="B8037" s="529"/>
      <c r="C8037" s="530"/>
      <c r="D8037" s="530"/>
    </row>
    <row r="8038" customFormat="false" ht="15" hidden="false" customHeight="false" outlineLevel="0" collapsed="false">
      <c r="A8038" s="529"/>
      <c r="B8038" s="529"/>
      <c r="C8038" s="530"/>
      <c r="D8038" s="530"/>
    </row>
    <row r="8039" customFormat="false" ht="15" hidden="false" customHeight="false" outlineLevel="0" collapsed="false">
      <c r="A8039" s="529"/>
      <c r="B8039" s="529"/>
      <c r="C8039" s="530"/>
      <c r="D8039" s="530"/>
    </row>
    <row r="8040" customFormat="false" ht="15" hidden="false" customHeight="false" outlineLevel="0" collapsed="false">
      <c r="A8040" s="529"/>
      <c r="B8040" s="529"/>
      <c r="C8040" s="530"/>
      <c r="D8040" s="530"/>
    </row>
    <row r="8041" customFormat="false" ht="15" hidden="false" customHeight="false" outlineLevel="0" collapsed="false">
      <c r="A8041" s="529"/>
      <c r="B8041" s="529"/>
      <c r="C8041" s="530"/>
      <c r="D8041" s="530"/>
    </row>
    <row r="8042" customFormat="false" ht="15" hidden="false" customHeight="false" outlineLevel="0" collapsed="false">
      <c r="A8042" s="529"/>
      <c r="B8042" s="529"/>
      <c r="C8042" s="530"/>
      <c r="D8042" s="530"/>
    </row>
    <row r="8043" customFormat="false" ht="15" hidden="false" customHeight="false" outlineLevel="0" collapsed="false">
      <c r="A8043" s="529"/>
      <c r="B8043" s="529"/>
      <c r="C8043" s="530"/>
      <c r="D8043" s="530"/>
    </row>
    <row r="8044" customFormat="false" ht="15" hidden="false" customHeight="false" outlineLevel="0" collapsed="false">
      <c r="A8044" s="529"/>
      <c r="B8044" s="529"/>
      <c r="C8044" s="530"/>
      <c r="D8044" s="530"/>
    </row>
    <row r="8045" customFormat="false" ht="15" hidden="false" customHeight="false" outlineLevel="0" collapsed="false">
      <c r="A8045" s="529"/>
      <c r="B8045" s="529"/>
      <c r="C8045" s="530"/>
      <c r="D8045" s="530"/>
    </row>
    <row r="8046" customFormat="false" ht="15" hidden="false" customHeight="false" outlineLevel="0" collapsed="false">
      <c r="A8046" s="529"/>
      <c r="B8046" s="529"/>
      <c r="C8046" s="530"/>
      <c r="D8046" s="530"/>
    </row>
    <row r="8047" customFormat="false" ht="15" hidden="false" customHeight="false" outlineLevel="0" collapsed="false">
      <c r="A8047" s="529"/>
      <c r="B8047" s="529"/>
      <c r="C8047" s="530"/>
      <c r="D8047" s="530"/>
    </row>
    <row r="8048" customFormat="false" ht="15" hidden="false" customHeight="false" outlineLevel="0" collapsed="false">
      <c r="A8048" s="529"/>
      <c r="B8048" s="529"/>
      <c r="C8048" s="530"/>
      <c r="D8048" s="530"/>
    </row>
    <row r="8049" customFormat="false" ht="15" hidden="false" customHeight="false" outlineLevel="0" collapsed="false">
      <c r="A8049" s="529"/>
      <c r="B8049" s="529"/>
      <c r="C8049" s="530"/>
      <c r="D8049" s="530"/>
    </row>
    <row r="8050" customFormat="false" ht="15" hidden="false" customHeight="false" outlineLevel="0" collapsed="false">
      <c r="A8050" s="529"/>
      <c r="B8050" s="529"/>
      <c r="C8050" s="530"/>
      <c r="D8050" s="530"/>
    </row>
    <row r="8051" customFormat="false" ht="15" hidden="false" customHeight="false" outlineLevel="0" collapsed="false">
      <c r="A8051" s="529"/>
      <c r="B8051" s="529"/>
      <c r="C8051" s="530"/>
      <c r="D8051" s="530"/>
    </row>
    <row r="8052" customFormat="false" ht="15" hidden="false" customHeight="false" outlineLevel="0" collapsed="false">
      <c r="A8052" s="529"/>
      <c r="B8052" s="529"/>
      <c r="C8052" s="530"/>
      <c r="D8052" s="530"/>
    </row>
    <row r="8053" customFormat="false" ht="15" hidden="false" customHeight="false" outlineLevel="0" collapsed="false">
      <c r="A8053" s="529"/>
      <c r="B8053" s="529"/>
      <c r="C8053" s="530"/>
      <c r="D8053" s="530"/>
    </row>
    <row r="8054" customFormat="false" ht="15" hidden="false" customHeight="false" outlineLevel="0" collapsed="false">
      <c r="A8054" s="529"/>
      <c r="B8054" s="529"/>
      <c r="C8054" s="530"/>
      <c r="D8054" s="530"/>
    </row>
    <row r="8055" customFormat="false" ht="15" hidden="false" customHeight="false" outlineLevel="0" collapsed="false">
      <c r="A8055" s="529"/>
      <c r="B8055" s="529"/>
      <c r="C8055" s="530"/>
      <c r="D8055" s="530"/>
    </row>
    <row r="8056" customFormat="false" ht="15" hidden="false" customHeight="false" outlineLevel="0" collapsed="false">
      <c r="A8056" s="529"/>
      <c r="B8056" s="529"/>
      <c r="C8056" s="530"/>
      <c r="D8056" s="530"/>
    </row>
    <row r="8057" customFormat="false" ht="15" hidden="false" customHeight="false" outlineLevel="0" collapsed="false">
      <c r="A8057" s="529"/>
      <c r="B8057" s="529"/>
      <c r="C8057" s="530"/>
      <c r="D8057" s="530"/>
    </row>
    <row r="8058" customFormat="false" ht="15" hidden="false" customHeight="false" outlineLevel="0" collapsed="false">
      <c r="A8058" s="529"/>
      <c r="B8058" s="529"/>
      <c r="C8058" s="530"/>
      <c r="D8058" s="530"/>
    </row>
    <row r="8059" customFormat="false" ht="15" hidden="false" customHeight="false" outlineLevel="0" collapsed="false">
      <c r="A8059" s="529"/>
      <c r="B8059" s="529"/>
      <c r="C8059" s="530"/>
      <c r="D8059" s="530"/>
    </row>
    <row r="8060" customFormat="false" ht="15" hidden="false" customHeight="false" outlineLevel="0" collapsed="false">
      <c r="A8060" s="529"/>
      <c r="B8060" s="529"/>
      <c r="C8060" s="530"/>
      <c r="D8060" s="530"/>
    </row>
    <row r="8061" customFormat="false" ht="15" hidden="false" customHeight="false" outlineLevel="0" collapsed="false">
      <c r="A8061" s="529"/>
      <c r="B8061" s="529"/>
      <c r="C8061" s="530"/>
      <c r="D8061" s="530"/>
    </row>
    <row r="8062" customFormat="false" ht="15" hidden="false" customHeight="false" outlineLevel="0" collapsed="false">
      <c r="A8062" s="529"/>
      <c r="B8062" s="529"/>
      <c r="C8062" s="530"/>
      <c r="D8062" s="530"/>
    </row>
    <row r="8063" customFormat="false" ht="15" hidden="false" customHeight="false" outlineLevel="0" collapsed="false">
      <c r="A8063" s="529"/>
      <c r="B8063" s="529"/>
      <c r="C8063" s="530"/>
      <c r="D8063" s="530"/>
    </row>
    <row r="8064" customFormat="false" ht="15" hidden="false" customHeight="false" outlineLevel="0" collapsed="false">
      <c r="A8064" s="529"/>
      <c r="B8064" s="529"/>
      <c r="C8064" s="530"/>
      <c r="D8064" s="530"/>
    </row>
    <row r="8065" customFormat="false" ht="15" hidden="false" customHeight="false" outlineLevel="0" collapsed="false">
      <c r="A8065" s="529"/>
      <c r="B8065" s="529"/>
      <c r="C8065" s="530"/>
      <c r="D8065" s="530"/>
    </row>
    <row r="8066" customFormat="false" ht="15" hidden="false" customHeight="false" outlineLevel="0" collapsed="false">
      <c r="A8066" s="529"/>
      <c r="B8066" s="529"/>
      <c r="C8066" s="530"/>
      <c r="D8066" s="530"/>
    </row>
    <row r="8067" customFormat="false" ht="15" hidden="false" customHeight="false" outlineLevel="0" collapsed="false">
      <c r="A8067" s="529"/>
      <c r="B8067" s="529"/>
      <c r="C8067" s="530"/>
      <c r="D8067" s="530"/>
    </row>
    <row r="8068" customFormat="false" ht="15" hidden="false" customHeight="false" outlineLevel="0" collapsed="false">
      <c r="A8068" s="529"/>
      <c r="B8068" s="529"/>
      <c r="C8068" s="530"/>
      <c r="D8068" s="530"/>
    </row>
    <row r="8069" customFormat="false" ht="15" hidden="false" customHeight="false" outlineLevel="0" collapsed="false">
      <c r="A8069" s="529"/>
      <c r="B8069" s="529"/>
      <c r="C8069" s="530"/>
      <c r="D8069" s="530"/>
    </row>
    <row r="8070" customFormat="false" ht="15" hidden="false" customHeight="false" outlineLevel="0" collapsed="false">
      <c r="A8070" s="529"/>
      <c r="B8070" s="529"/>
      <c r="C8070" s="530"/>
      <c r="D8070" s="530"/>
    </row>
    <row r="8071" customFormat="false" ht="15" hidden="false" customHeight="false" outlineLevel="0" collapsed="false">
      <c r="A8071" s="529"/>
      <c r="B8071" s="529"/>
      <c r="C8071" s="530"/>
      <c r="D8071" s="530"/>
    </row>
    <row r="8072" customFormat="false" ht="15" hidden="false" customHeight="false" outlineLevel="0" collapsed="false">
      <c r="A8072" s="529"/>
      <c r="B8072" s="529"/>
      <c r="C8072" s="530"/>
      <c r="D8072" s="530"/>
    </row>
    <row r="8073" customFormat="false" ht="15" hidden="false" customHeight="false" outlineLevel="0" collapsed="false">
      <c r="A8073" s="529"/>
      <c r="B8073" s="529"/>
      <c r="C8073" s="530"/>
      <c r="D8073" s="530"/>
    </row>
    <row r="8074" customFormat="false" ht="15" hidden="false" customHeight="false" outlineLevel="0" collapsed="false">
      <c r="A8074" s="529"/>
      <c r="B8074" s="529"/>
      <c r="C8074" s="530"/>
      <c r="D8074" s="530"/>
    </row>
    <row r="8075" customFormat="false" ht="15" hidden="false" customHeight="false" outlineLevel="0" collapsed="false">
      <c r="A8075" s="529"/>
      <c r="B8075" s="529"/>
      <c r="C8075" s="530"/>
      <c r="D8075" s="530"/>
    </row>
    <row r="8076" customFormat="false" ht="15" hidden="false" customHeight="false" outlineLevel="0" collapsed="false">
      <c r="A8076" s="529"/>
      <c r="B8076" s="529"/>
      <c r="C8076" s="530"/>
      <c r="D8076" s="530"/>
    </row>
    <row r="8077" customFormat="false" ht="15" hidden="false" customHeight="false" outlineLevel="0" collapsed="false">
      <c r="A8077" s="529"/>
      <c r="B8077" s="529"/>
      <c r="C8077" s="530"/>
      <c r="D8077" s="530"/>
    </row>
    <row r="8078" customFormat="false" ht="15" hidden="false" customHeight="false" outlineLevel="0" collapsed="false">
      <c r="A8078" s="529"/>
      <c r="B8078" s="529"/>
      <c r="C8078" s="530"/>
      <c r="D8078" s="530"/>
    </row>
    <row r="8079" customFormat="false" ht="15" hidden="false" customHeight="false" outlineLevel="0" collapsed="false">
      <c r="A8079" s="529"/>
      <c r="B8079" s="529"/>
      <c r="C8079" s="530"/>
      <c r="D8079" s="530"/>
    </row>
    <row r="8080" customFormat="false" ht="15" hidden="false" customHeight="false" outlineLevel="0" collapsed="false">
      <c r="A8080" s="529"/>
      <c r="B8080" s="529"/>
      <c r="C8080" s="530"/>
      <c r="D8080" s="530"/>
    </row>
    <row r="8081" customFormat="false" ht="15" hidden="false" customHeight="false" outlineLevel="0" collapsed="false">
      <c r="A8081" s="529"/>
      <c r="B8081" s="529"/>
      <c r="C8081" s="530"/>
      <c r="D8081" s="530"/>
    </row>
    <row r="8082" customFormat="false" ht="15" hidden="false" customHeight="false" outlineLevel="0" collapsed="false">
      <c r="A8082" s="529"/>
      <c r="B8082" s="529"/>
      <c r="C8082" s="530"/>
      <c r="D8082" s="530"/>
    </row>
    <row r="8083" customFormat="false" ht="15" hidden="false" customHeight="false" outlineLevel="0" collapsed="false">
      <c r="A8083" s="529"/>
      <c r="B8083" s="529"/>
      <c r="C8083" s="530"/>
      <c r="D8083" s="530"/>
    </row>
    <row r="8084" customFormat="false" ht="15" hidden="false" customHeight="false" outlineLevel="0" collapsed="false">
      <c r="A8084" s="529"/>
      <c r="B8084" s="529"/>
      <c r="C8084" s="530"/>
      <c r="D8084" s="530"/>
    </row>
    <row r="8085" customFormat="false" ht="15" hidden="false" customHeight="false" outlineLevel="0" collapsed="false">
      <c r="A8085" s="529"/>
      <c r="B8085" s="529"/>
      <c r="C8085" s="530"/>
      <c r="D8085" s="530"/>
    </row>
    <row r="8086" customFormat="false" ht="15" hidden="false" customHeight="false" outlineLevel="0" collapsed="false">
      <c r="A8086" s="529"/>
      <c r="B8086" s="529"/>
      <c r="C8086" s="530"/>
      <c r="D8086" s="530"/>
    </row>
    <row r="8087" customFormat="false" ht="15" hidden="false" customHeight="false" outlineLevel="0" collapsed="false">
      <c r="A8087" s="529"/>
      <c r="B8087" s="529"/>
      <c r="C8087" s="530"/>
      <c r="D8087" s="530"/>
    </row>
    <row r="8088" customFormat="false" ht="15" hidden="false" customHeight="false" outlineLevel="0" collapsed="false">
      <c r="A8088" s="529"/>
      <c r="B8088" s="529"/>
      <c r="C8088" s="530"/>
      <c r="D8088" s="530"/>
    </row>
    <row r="8089" customFormat="false" ht="15" hidden="false" customHeight="false" outlineLevel="0" collapsed="false">
      <c r="A8089" s="529"/>
      <c r="B8089" s="529"/>
      <c r="C8089" s="530"/>
      <c r="D8089" s="530"/>
    </row>
    <row r="8090" customFormat="false" ht="15" hidden="false" customHeight="false" outlineLevel="0" collapsed="false">
      <c r="A8090" s="529"/>
      <c r="B8090" s="529"/>
      <c r="C8090" s="530"/>
      <c r="D8090" s="530"/>
    </row>
    <row r="8091" customFormat="false" ht="15" hidden="false" customHeight="false" outlineLevel="0" collapsed="false">
      <c r="A8091" s="529"/>
      <c r="B8091" s="529"/>
      <c r="C8091" s="530"/>
      <c r="D8091" s="530"/>
    </row>
    <row r="8092" customFormat="false" ht="15" hidden="false" customHeight="false" outlineLevel="0" collapsed="false">
      <c r="A8092" s="529"/>
      <c r="B8092" s="529"/>
      <c r="C8092" s="530"/>
      <c r="D8092" s="530"/>
    </row>
    <row r="8093" customFormat="false" ht="15" hidden="false" customHeight="false" outlineLevel="0" collapsed="false">
      <c r="A8093" s="529"/>
      <c r="B8093" s="529"/>
      <c r="C8093" s="530"/>
      <c r="D8093" s="530"/>
    </row>
    <row r="8094" customFormat="false" ht="15" hidden="false" customHeight="false" outlineLevel="0" collapsed="false">
      <c r="A8094" s="529"/>
      <c r="B8094" s="529"/>
      <c r="C8094" s="530"/>
      <c r="D8094" s="530"/>
    </row>
    <row r="8095" customFormat="false" ht="15" hidden="false" customHeight="false" outlineLevel="0" collapsed="false">
      <c r="A8095" s="529"/>
      <c r="B8095" s="529"/>
      <c r="C8095" s="530"/>
      <c r="D8095" s="530"/>
    </row>
    <row r="8096" customFormat="false" ht="15" hidden="false" customHeight="false" outlineLevel="0" collapsed="false">
      <c r="A8096" s="529"/>
      <c r="B8096" s="529"/>
      <c r="C8096" s="530"/>
      <c r="D8096" s="530"/>
    </row>
    <row r="8097" customFormat="false" ht="15" hidden="false" customHeight="false" outlineLevel="0" collapsed="false">
      <c r="A8097" s="529"/>
      <c r="B8097" s="529"/>
      <c r="C8097" s="530"/>
      <c r="D8097" s="530"/>
    </row>
    <row r="8098" customFormat="false" ht="15" hidden="false" customHeight="false" outlineLevel="0" collapsed="false">
      <c r="A8098" s="529"/>
      <c r="B8098" s="529"/>
      <c r="C8098" s="530"/>
      <c r="D8098" s="530"/>
    </row>
    <row r="8099" customFormat="false" ht="15" hidden="false" customHeight="false" outlineLevel="0" collapsed="false">
      <c r="A8099" s="529"/>
      <c r="B8099" s="529"/>
      <c r="C8099" s="530"/>
      <c r="D8099" s="530"/>
    </row>
    <row r="8100" customFormat="false" ht="15" hidden="false" customHeight="false" outlineLevel="0" collapsed="false">
      <c r="A8100" s="529"/>
      <c r="B8100" s="529"/>
      <c r="C8100" s="530"/>
      <c r="D8100" s="530"/>
    </row>
    <row r="8101" customFormat="false" ht="15" hidden="false" customHeight="false" outlineLevel="0" collapsed="false">
      <c r="A8101" s="529"/>
      <c r="B8101" s="529"/>
      <c r="C8101" s="530"/>
      <c r="D8101" s="530"/>
    </row>
    <row r="8102" customFormat="false" ht="15" hidden="false" customHeight="false" outlineLevel="0" collapsed="false">
      <c r="A8102" s="529"/>
      <c r="B8102" s="529"/>
      <c r="C8102" s="530"/>
      <c r="D8102" s="530"/>
    </row>
    <row r="8103" customFormat="false" ht="15" hidden="false" customHeight="false" outlineLevel="0" collapsed="false">
      <c r="A8103" s="529"/>
      <c r="B8103" s="529"/>
      <c r="C8103" s="530"/>
      <c r="D8103" s="530"/>
    </row>
    <row r="8104" customFormat="false" ht="15" hidden="false" customHeight="false" outlineLevel="0" collapsed="false">
      <c r="A8104" s="529"/>
      <c r="B8104" s="529"/>
      <c r="C8104" s="530"/>
      <c r="D8104" s="530"/>
    </row>
    <row r="8105" customFormat="false" ht="15" hidden="false" customHeight="false" outlineLevel="0" collapsed="false">
      <c r="A8105" s="529"/>
      <c r="B8105" s="529"/>
      <c r="C8105" s="530"/>
      <c r="D8105" s="530"/>
    </row>
    <row r="8106" customFormat="false" ht="15" hidden="false" customHeight="false" outlineLevel="0" collapsed="false">
      <c r="A8106" s="529"/>
      <c r="B8106" s="529"/>
      <c r="C8106" s="530"/>
      <c r="D8106" s="530"/>
    </row>
    <row r="8107" customFormat="false" ht="15" hidden="false" customHeight="false" outlineLevel="0" collapsed="false">
      <c r="A8107" s="529"/>
      <c r="B8107" s="529"/>
      <c r="C8107" s="530"/>
      <c r="D8107" s="530"/>
    </row>
    <row r="8108" customFormat="false" ht="15" hidden="false" customHeight="false" outlineLevel="0" collapsed="false">
      <c r="A8108" s="529"/>
      <c r="B8108" s="529"/>
      <c r="C8108" s="530"/>
      <c r="D8108" s="530"/>
    </row>
    <row r="8109" customFormat="false" ht="15" hidden="false" customHeight="false" outlineLevel="0" collapsed="false">
      <c r="A8109" s="529"/>
      <c r="B8109" s="529"/>
      <c r="C8109" s="530"/>
      <c r="D8109" s="530"/>
    </row>
    <row r="8110" customFormat="false" ht="15" hidden="false" customHeight="false" outlineLevel="0" collapsed="false">
      <c r="A8110" s="529"/>
      <c r="B8110" s="529"/>
      <c r="C8110" s="530"/>
      <c r="D8110" s="530"/>
    </row>
    <row r="8111" customFormat="false" ht="15" hidden="false" customHeight="false" outlineLevel="0" collapsed="false">
      <c r="A8111" s="529"/>
      <c r="B8111" s="529"/>
      <c r="C8111" s="530"/>
      <c r="D8111" s="530"/>
    </row>
    <row r="8112" customFormat="false" ht="15" hidden="false" customHeight="false" outlineLevel="0" collapsed="false">
      <c r="A8112" s="529"/>
      <c r="B8112" s="529"/>
      <c r="C8112" s="530"/>
      <c r="D8112" s="530"/>
    </row>
    <row r="8113" customFormat="false" ht="15" hidden="false" customHeight="false" outlineLevel="0" collapsed="false">
      <c r="A8113" s="529"/>
      <c r="B8113" s="529"/>
      <c r="C8113" s="530"/>
      <c r="D8113" s="530"/>
    </row>
    <row r="8114" customFormat="false" ht="15" hidden="false" customHeight="false" outlineLevel="0" collapsed="false">
      <c r="A8114" s="529"/>
      <c r="B8114" s="529"/>
      <c r="C8114" s="530"/>
      <c r="D8114" s="530"/>
    </row>
    <row r="8115" customFormat="false" ht="15" hidden="false" customHeight="false" outlineLevel="0" collapsed="false">
      <c r="A8115" s="529"/>
      <c r="B8115" s="529"/>
      <c r="C8115" s="530"/>
      <c r="D8115" s="530"/>
    </row>
    <row r="8116" customFormat="false" ht="15" hidden="false" customHeight="false" outlineLevel="0" collapsed="false">
      <c r="A8116" s="529"/>
      <c r="B8116" s="529"/>
      <c r="C8116" s="530"/>
      <c r="D8116" s="530"/>
    </row>
    <row r="8117" customFormat="false" ht="15" hidden="false" customHeight="false" outlineLevel="0" collapsed="false">
      <c r="A8117" s="529"/>
      <c r="B8117" s="529"/>
      <c r="C8117" s="530"/>
      <c r="D8117" s="530"/>
    </row>
    <row r="8118" customFormat="false" ht="15" hidden="false" customHeight="false" outlineLevel="0" collapsed="false">
      <c r="A8118" s="529"/>
      <c r="B8118" s="529"/>
      <c r="C8118" s="530"/>
      <c r="D8118" s="530"/>
    </row>
    <row r="8119" customFormat="false" ht="15" hidden="false" customHeight="false" outlineLevel="0" collapsed="false">
      <c r="A8119" s="529"/>
      <c r="B8119" s="529"/>
      <c r="C8119" s="530"/>
      <c r="D8119" s="530"/>
    </row>
    <row r="8120" customFormat="false" ht="15" hidden="false" customHeight="false" outlineLevel="0" collapsed="false">
      <c r="A8120" s="529"/>
      <c r="B8120" s="529"/>
      <c r="C8120" s="530"/>
      <c r="D8120" s="530"/>
    </row>
    <row r="8121" customFormat="false" ht="15" hidden="false" customHeight="false" outlineLevel="0" collapsed="false">
      <c r="A8121" s="529"/>
      <c r="B8121" s="529"/>
      <c r="C8121" s="530"/>
      <c r="D8121" s="530"/>
    </row>
    <row r="8122" customFormat="false" ht="15" hidden="false" customHeight="false" outlineLevel="0" collapsed="false">
      <c r="A8122" s="529"/>
      <c r="B8122" s="529"/>
      <c r="C8122" s="530"/>
      <c r="D8122" s="530"/>
    </row>
    <row r="8123" customFormat="false" ht="15" hidden="false" customHeight="false" outlineLevel="0" collapsed="false">
      <c r="A8123" s="529"/>
      <c r="B8123" s="529"/>
      <c r="C8123" s="530"/>
      <c r="D8123" s="530"/>
    </row>
    <row r="8124" customFormat="false" ht="15" hidden="false" customHeight="false" outlineLevel="0" collapsed="false">
      <c r="A8124" s="529"/>
      <c r="B8124" s="529"/>
      <c r="C8124" s="530"/>
      <c r="D8124" s="530"/>
    </row>
    <row r="8125" customFormat="false" ht="15" hidden="false" customHeight="false" outlineLevel="0" collapsed="false">
      <c r="A8125" s="529"/>
      <c r="B8125" s="529"/>
      <c r="C8125" s="530"/>
      <c r="D8125" s="530"/>
    </row>
    <row r="8126" customFormat="false" ht="15" hidden="false" customHeight="false" outlineLevel="0" collapsed="false">
      <c r="A8126" s="529"/>
      <c r="B8126" s="529"/>
      <c r="C8126" s="530"/>
      <c r="D8126" s="530"/>
    </row>
    <row r="8127" customFormat="false" ht="15" hidden="false" customHeight="false" outlineLevel="0" collapsed="false">
      <c r="A8127" s="529"/>
      <c r="B8127" s="529"/>
      <c r="C8127" s="530"/>
      <c r="D8127" s="530"/>
    </row>
    <row r="8128" customFormat="false" ht="15" hidden="false" customHeight="false" outlineLevel="0" collapsed="false">
      <c r="A8128" s="529"/>
      <c r="B8128" s="529"/>
      <c r="C8128" s="530"/>
      <c r="D8128" s="530"/>
    </row>
    <row r="8129" customFormat="false" ht="15" hidden="false" customHeight="false" outlineLevel="0" collapsed="false">
      <c r="A8129" s="529"/>
      <c r="B8129" s="529"/>
      <c r="C8129" s="530"/>
      <c r="D8129" s="530"/>
    </row>
    <row r="8130" customFormat="false" ht="15" hidden="false" customHeight="false" outlineLevel="0" collapsed="false">
      <c r="A8130" s="529"/>
      <c r="B8130" s="529"/>
      <c r="C8130" s="530"/>
      <c r="D8130" s="530"/>
    </row>
    <row r="8131" customFormat="false" ht="15" hidden="false" customHeight="false" outlineLevel="0" collapsed="false">
      <c r="A8131" s="529"/>
      <c r="B8131" s="529"/>
      <c r="C8131" s="530"/>
      <c r="D8131" s="530"/>
    </row>
    <row r="8132" customFormat="false" ht="15" hidden="false" customHeight="false" outlineLevel="0" collapsed="false">
      <c r="A8132" s="529"/>
      <c r="B8132" s="529"/>
      <c r="C8132" s="530"/>
      <c r="D8132" s="530"/>
    </row>
    <row r="8133" customFormat="false" ht="15" hidden="false" customHeight="false" outlineLevel="0" collapsed="false">
      <c r="A8133" s="529"/>
      <c r="B8133" s="529"/>
      <c r="C8133" s="530"/>
      <c r="D8133" s="530"/>
    </row>
    <row r="8134" customFormat="false" ht="15" hidden="false" customHeight="false" outlineLevel="0" collapsed="false">
      <c r="A8134" s="529"/>
      <c r="B8134" s="529"/>
      <c r="C8134" s="530"/>
      <c r="D8134" s="530"/>
    </row>
    <row r="8135" customFormat="false" ht="15" hidden="false" customHeight="false" outlineLevel="0" collapsed="false">
      <c r="A8135" s="529"/>
      <c r="B8135" s="529"/>
      <c r="C8135" s="530"/>
      <c r="D8135" s="530"/>
    </row>
    <row r="8136" customFormat="false" ht="15" hidden="false" customHeight="false" outlineLevel="0" collapsed="false">
      <c r="A8136" s="529"/>
      <c r="B8136" s="529"/>
      <c r="C8136" s="530"/>
      <c r="D8136" s="530"/>
    </row>
    <row r="8137" customFormat="false" ht="15" hidden="false" customHeight="false" outlineLevel="0" collapsed="false">
      <c r="A8137" s="529"/>
      <c r="B8137" s="529"/>
      <c r="C8137" s="530"/>
      <c r="D8137" s="530"/>
    </row>
    <row r="8138" customFormat="false" ht="15" hidden="false" customHeight="false" outlineLevel="0" collapsed="false">
      <c r="A8138" s="529"/>
      <c r="B8138" s="529"/>
      <c r="C8138" s="530"/>
      <c r="D8138" s="530"/>
    </row>
    <row r="8139" customFormat="false" ht="15" hidden="false" customHeight="false" outlineLevel="0" collapsed="false">
      <c r="A8139" s="529"/>
      <c r="B8139" s="529"/>
      <c r="C8139" s="530"/>
      <c r="D8139" s="530"/>
    </row>
    <row r="8140" customFormat="false" ht="15" hidden="false" customHeight="false" outlineLevel="0" collapsed="false">
      <c r="A8140" s="529"/>
      <c r="B8140" s="529"/>
      <c r="C8140" s="530"/>
      <c r="D8140" s="530"/>
    </row>
    <row r="8141" customFormat="false" ht="15" hidden="false" customHeight="false" outlineLevel="0" collapsed="false">
      <c r="A8141" s="529"/>
      <c r="B8141" s="529"/>
      <c r="C8141" s="530"/>
      <c r="D8141" s="530"/>
    </row>
    <row r="8142" customFormat="false" ht="15" hidden="false" customHeight="false" outlineLevel="0" collapsed="false">
      <c r="A8142" s="529"/>
      <c r="B8142" s="529"/>
      <c r="C8142" s="530"/>
      <c r="D8142" s="530"/>
    </row>
    <row r="8143" customFormat="false" ht="15" hidden="false" customHeight="false" outlineLevel="0" collapsed="false">
      <c r="A8143" s="529"/>
      <c r="B8143" s="529"/>
      <c r="C8143" s="530"/>
      <c r="D8143" s="530"/>
    </row>
    <row r="8144" customFormat="false" ht="15" hidden="false" customHeight="false" outlineLevel="0" collapsed="false">
      <c r="A8144" s="529"/>
      <c r="B8144" s="529"/>
      <c r="C8144" s="530"/>
      <c r="D8144" s="530"/>
    </row>
    <row r="8145" customFormat="false" ht="15" hidden="false" customHeight="false" outlineLevel="0" collapsed="false">
      <c r="A8145" s="529"/>
      <c r="B8145" s="529"/>
      <c r="C8145" s="530"/>
      <c r="D8145" s="530"/>
    </row>
    <row r="8146" customFormat="false" ht="15" hidden="false" customHeight="false" outlineLevel="0" collapsed="false">
      <c r="A8146" s="529"/>
      <c r="B8146" s="529"/>
      <c r="C8146" s="530"/>
      <c r="D8146" s="530"/>
    </row>
    <row r="8147" customFormat="false" ht="15" hidden="false" customHeight="false" outlineLevel="0" collapsed="false">
      <c r="A8147" s="529"/>
      <c r="B8147" s="529"/>
      <c r="C8147" s="530"/>
      <c r="D8147" s="530"/>
    </row>
    <row r="8148" customFormat="false" ht="15" hidden="false" customHeight="false" outlineLevel="0" collapsed="false">
      <c r="A8148" s="529"/>
      <c r="B8148" s="529"/>
      <c r="C8148" s="530"/>
      <c r="D8148" s="530"/>
    </row>
    <row r="8149" customFormat="false" ht="15" hidden="false" customHeight="false" outlineLevel="0" collapsed="false">
      <c r="A8149" s="529"/>
      <c r="B8149" s="529"/>
      <c r="C8149" s="530"/>
      <c r="D8149" s="530"/>
    </row>
    <row r="8150" customFormat="false" ht="15" hidden="false" customHeight="false" outlineLevel="0" collapsed="false">
      <c r="A8150" s="529"/>
      <c r="B8150" s="529"/>
      <c r="C8150" s="530"/>
      <c r="D8150" s="530"/>
    </row>
    <row r="8151" customFormat="false" ht="15" hidden="false" customHeight="false" outlineLevel="0" collapsed="false">
      <c r="A8151" s="529"/>
      <c r="B8151" s="529"/>
      <c r="C8151" s="530"/>
      <c r="D8151" s="530"/>
    </row>
    <row r="8152" customFormat="false" ht="15" hidden="false" customHeight="false" outlineLevel="0" collapsed="false">
      <c r="A8152" s="529"/>
      <c r="B8152" s="529"/>
      <c r="C8152" s="530"/>
      <c r="D8152" s="530"/>
    </row>
    <row r="8153" customFormat="false" ht="15" hidden="false" customHeight="false" outlineLevel="0" collapsed="false">
      <c r="A8153" s="529"/>
      <c r="B8153" s="529"/>
      <c r="C8153" s="530"/>
      <c r="D8153" s="530"/>
    </row>
    <row r="8154" customFormat="false" ht="15" hidden="false" customHeight="false" outlineLevel="0" collapsed="false">
      <c r="A8154" s="529"/>
      <c r="B8154" s="529"/>
      <c r="C8154" s="530"/>
      <c r="D8154" s="530"/>
    </row>
    <row r="8155" customFormat="false" ht="15" hidden="false" customHeight="false" outlineLevel="0" collapsed="false">
      <c r="A8155" s="529"/>
      <c r="B8155" s="529"/>
      <c r="C8155" s="530"/>
      <c r="D8155" s="530"/>
    </row>
    <row r="8156" customFormat="false" ht="15" hidden="false" customHeight="false" outlineLevel="0" collapsed="false">
      <c r="A8156" s="529"/>
      <c r="B8156" s="529"/>
      <c r="C8156" s="530"/>
      <c r="D8156" s="530"/>
    </row>
    <row r="8157" customFormat="false" ht="15" hidden="false" customHeight="false" outlineLevel="0" collapsed="false">
      <c r="A8157" s="529"/>
      <c r="B8157" s="529"/>
      <c r="C8157" s="530"/>
      <c r="D8157" s="530"/>
    </row>
    <row r="8158" customFormat="false" ht="15" hidden="false" customHeight="false" outlineLevel="0" collapsed="false">
      <c r="A8158" s="529"/>
      <c r="B8158" s="529"/>
      <c r="C8158" s="530"/>
      <c r="D8158" s="530"/>
    </row>
    <row r="8159" customFormat="false" ht="15" hidden="false" customHeight="false" outlineLevel="0" collapsed="false">
      <c r="A8159" s="529"/>
      <c r="B8159" s="529"/>
      <c r="C8159" s="530"/>
      <c r="D8159" s="530"/>
    </row>
    <row r="8160" customFormat="false" ht="15" hidden="false" customHeight="false" outlineLevel="0" collapsed="false">
      <c r="A8160" s="529"/>
      <c r="B8160" s="529"/>
      <c r="C8160" s="530"/>
      <c r="D8160" s="530"/>
    </row>
    <row r="8161" customFormat="false" ht="15" hidden="false" customHeight="false" outlineLevel="0" collapsed="false">
      <c r="A8161" s="529"/>
      <c r="B8161" s="529"/>
      <c r="C8161" s="530"/>
      <c r="D8161" s="530"/>
    </row>
    <row r="8162" customFormat="false" ht="15" hidden="false" customHeight="false" outlineLevel="0" collapsed="false">
      <c r="A8162" s="529"/>
      <c r="B8162" s="529"/>
      <c r="C8162" s="530"/>
      <c r="D8162" s="530"/>
    </row>
    <row r="8163" customFormat="false" ht="15" hidden="false" customHeight="false" outlineLevel="0" collapsed="false">
      <c r="A8163" s="529"/>
      <c r="B8163" s="529"/>
      <c r="C8163" s="530"/>
      <c r="D8163" s="530"/>
    </row>
    <row r="8164" customFormat="false" ht="15" hidden="false" customHeight="false" outlineLevel="0" collapsed="false">
      <c r="A8164" s="529"/>
      <c r="B8164" s="529"/>
      <c r="C8164" s="530"/>
      <c r="D8164" s="530"/>
    </row>
    <row r="8165" customFormat="false" ht="15" hidden="false" customHeight="false" outlineLevel="0" collapsed="false">
      <c r="A8165" s="529"/>
      <c r="B8165" s="529"/>
      <c r="C8165" s="530"/>
      <c r="D8165" s="530"/>
    </row>
    <row r="8166" customFormat="false" ht="15" hidden="false" customHeight="false" outlineLevel="0" collapsed="false">
      <c r="A8166" s="529"/>
      <c r="B8166" s="529"/>
      <c r="C8166" s="530"/>
      <c r="D8166" s="530"/>
    </row>
    <row r="8167" customFormat="false" ht="15" hidden="false" customHeight="false" outlineLevel="0" collapsed="false">
      <c r="A8167" s="529"/>
      <c r="B8167" s="529"/>
      <c r="C8167" s="530"/>
      <c r="D8167" s="530"/>
    </row>
    <row r="8168" customFormat="false" ht="15" hidden="false" customHeight="false" outlineLevel="0" collapsed="false">
      <c r="A8168" s="529"/>
      <c r="B8168" s="529"/>
      <c r="C8168" s="530"/>
      <c r="D8168" s="530"/>
    </row>
    <row r="8169" customFormat="false" ht="15" hidden="false" customHeight="false" outlineLevel="0" collapsed="false">
      <c r="A8169" s="529"/>
      <c r="B8169" s="529"/>
      <c r="C8169" s="530"/>
      <c r="D8169" s="530"/>
    </row>
    <row r="8170" customFormat="false" ht="15" hidden="false" customHeight="false" outlineLevel="0" collapsed="false">
      <c r="A8170" s="529"/>
      <c r="B8170" s="529"/>
      <c r="C8170" s="530"/>
      <c r="D8170" s="530"/>
    </row>
    <row r="8171" customFormat="false" ht="15" hidden="false" customHeight="false" outlineLevel="0" collapsed="false">
      <c r="A8171" s="529"/>
      <c r="B8171" s="529"/>
      <c r="C8171" s="530"/>
      <c r="D8171" s="530"/>
    </row>
    <row r="8172" customFormat="false" ht="15" hidden="false" customHeight="false" outlineLevel="0" collapsed="false">
      <c r="A8172" s="529"/>
      <c r="B8172" s="529"/>
      <c r="C8172" s="530"/>
      <c r="D8172" s="530"/>
    </row>
    <row r="8173" customFormat="false" ht="15" hidden="false" customHeight="false" outlineLevel="0" collapsed="false">
      <c r="A8173" s="529"/>
      <c r="B8173" s="529"/>
      <c r="C8173" s="530"/>
      <c r="D8173" s="530"/>
    </row>
    <row r="8174" customFormat="false" ht="15" hidden="false" customHeight="false" outlineLevel="0" collapsed="false">
      <c r="A8174" s="529"/>
      <c r="B8174" s="529"/>
      <c r="C8174" s="530"/>
      <c r="D8174" s="530"/>
    </row>
    <row r="8175" customFormat="false" ht="15" hidden="false" customHeight="false" outlineLevel="0" collapsed="false">
      <c r="A8175" s="529"/>
      <c r="B8175" s="529"/>
      <c r="C8175" s="530"/>
      <c r="D8175" s="530"/>
    </row>
    <row r="8176" customFormat="false" ht="15" hidden="false" customHeight="false" outlineLevel="0" collapsed="false">
      <c r="A8176" s="529"/>
      <c r="B8176" s="529"/>
      <c r="C8176" s="530"/>
      <c r="D8176" s="530"/>
    </row>
    <row r="8177" customFormat="false" ht="15" hidden="false" customHeight="false" outlineLevel="0" collapsed="false">
      <c r="A8177" s="529"/>
      <c r="B8177" s="529"/>
      <c r="C8177" s="530"/>
      <c r="D8177" s="530"/>
    </row>
    <row r="8178" customFormat="false" ht="15" hidden="false" customHeight="false" outlineLevel="0" collapsed="false">
      <c r="A8178" s="529"/>
      <c r="B8178" s="529"/>
      <c r="C8178" s="530"/>
      <c r="D8178" s="530"/>
    </row>
    <row r="8179" customFormat="false" ht="15" hidden="false" customHeight="false" outlineLevel="0" collapsed="false">
      <c r="A8179" s="529"/>
      <c r="B8179" s="529"/>
      <c r="C8179" s="530"/>
      <c r="D8179" s="530"/>
    </row>
    <row r="8180" customFormat="false" ht="15" hidden="false" customHeight="false" outlineLevel="0" collapsed="false">
      <c r="A8180" s="529"/>
      <c r="B8180" s="529"/>
      <c r="C8180" s="530"/>
      <c r="D8180" s="530"/>
    </row>
    <row r="8181" customFormat="false" ht="15" hidden="false" customHeight="false" outlineLevel="0" collapsed="false">
      <c r="A8181" s="529"/>
      <c r="B8181" s="529"/>
      <c r="C8181" s="530"/>
      <c r="D8181" s="530"/>
    </row>
    <row r="8182" customFormat="false" ht="15" hidden="false" customHeight="false" outlineLevel="0" collapsed="false">
      <c r="A8182" s="529"/>
      <c r="B8182" s="529"/>
      <c r="C8182" s="530"/>
      <c r="D8182" s="530"/>
    </row>
    <row r="8183" customFormat="false" ht="15" hidden="false" customHeight="false" outlineLevel="0" collapsed="false">
      <c r="A8183" s="529"/>
      <c r="B8183" s="529"/>
      <c r="C8183" s="530"/>
      <c r="D8183" s="530"/>
    </row>
    <row r="8184" customFormat="false" ht="15" hidden="false" customHeight="false" outlineLevel="0" collapsed="false">
      <c r="A8184" s="529"/>
      <c r="B8184" s="529"/>
      <c r="C8184" s="530"/>
      <c r="D8184" s="530"/>
    </row>
    <row r="8185" customFormat="false" ht="15" hidden="false" customHeight="false" outlineLevel="0" collapsed="false">
      <c r="A8185" s="529"/>
      <c r="B8185" s="529"/>
      <c r="C8185" s="530"/>
      <c r="D8185" s="530"/>
    </row>
    <row r="8186" customFormat="false" ht="15" hidden="false" customHeight="false" outlineLevel="0" collapsed="false">
      <c r="A8186" s="529"/>
      <c r="B8186" s="529"/>
      <c r="C8186" s="530"/>
      <c r="D8186" s="530"/>
    </row>
    <row r="8187" customFormat="false" ht="15" hidden="false" customHeight="false" outlineLevel="0" collapsed="false">
      <c r="A8187" s="529"/>
      <c r="B8187" s="529"/>
      <c r="C8187" s="530"/>
      <c r="D8187" s="530"/>
    </row>
    <row r="8188" customFormat="false" ht="15" hidden="false" customHeight="false" outlineLevel="0" collapsed="false">
      <c r="A8188" s="529"/>
      <c r="B8188" s="529"/>
      <c r="C8188" s="530"/>
      <c r="D8188" s="530"/>
    </row>
    <row r="8189" customFormat="false" ht="15" hidden="false" customHeight="false" outlineLevel="0" collapsed="false">
      <c r="A8189" s="529"/>
      <c r="B8189" s="529"/>
      <c r="C8189" s="530"/>
      <c r="D8189" s="530"/>
    </row>
    <row r="8190" customFormat="false" ht="15" hidden="false" customHeight="false" outlineLevel="0" collapsed="false">
      <c r="A8190" s="529"/>
      <c r="B8190" s="529"/>
      <c r="C8190" s="530"/>
      <c r="D8190" s="530"/>
    </row>
    <row r="8191" customFormat="false" ht="15" hidden="false" customHeight="false" outlineLevel="0" collapsed="false">
      <c r="A8191" s="529"/>
      <c r="B8191" s="529"/>
      <c r="C8191" s="530"/>
      <c r="D8191" s="530"/>
    </row>
    <row r="8192" customFormat="false" ht="15" hidden="false" customHeight="false" outlineLevel="0" collapsed="false">
      <c r="A8192" s="529"/>
      <c r="B8192" s="529"/>
      <c r="C8192" s="530"/>
      <c r="D8192" s="530"/>
    </row>
    <row r="8193" customFormat="false" ht="15" hidden="false" customHeight="false" outlineLevel="0" collapsed="false">
      <c r="A8193" s="529"/>
      <c r="B8193" s="529"/>
      <c r="C8193" s="530"/>
      <c r="D8193" s="530"/>
    </row>
    <row r="8194" customFormat="false" ht="15" hidden="false" customHeight="false" outlineLevel="0" collapsed="false">
      <c r="A8194" s="529"/>
      <c r="B8194" s="529"/>
      <c r="C8194" s="530"/>
      <c r="D8194" s="530"/>
    </row>
    <row r="8195" customFormat="false" ht="15" hidden="false" customHeight="false" outlineLevel="0" collapsed="false">
      <c r="A8195" s="529"/>
      <c r="B8195" s="529"/>
      <c r="C8195" s="530"/>
      <c r="D8195" s="530"/>
    </row>
    <row r="8196" customFormat="false" ht="15" hidden="false" customHeight="false" outlineLevel="0" collapsed="false">
      <c r="A8196" s="529"/>
      <c r="B8196" s="529"/>
      <c r="C8196" s="530"/>
      <c r="D8196" s="530"/>
    </row>
    <row r="8197" customFormat="false" ht="15" hidden="false" customHeight="false" outlineLevel="0" collapsed="false">
      <c r="A8197" s="529"/>
      <c r="B8197" s="529"/>
      <c r="C8197" s="530"/>
      <c r="D8197" s="530"/>
    </row>
    <row r="8198" customFormat="false" ht="15" hidden="false" customHeight="false" outlineLevel="0" collapsed="false">
      <c r="A8198" s="529"/>
      <c r="B8198" s="529"/>
      <c r="C8198" s="530"/>
      <c r="D8198" s="530"/>
    </row>
    <row r="8199" customFormat="false" ht="15" hidden="false" customHeight="false" outlineLevel="0" collapsed="false">
      <c r="A8199" s="529"/>
      <c r="B8199" s="529"/>
      <c r="C8199" s="530"/>
      <c r="D8199" s="530"/>
    </row>
    <row r="8200" customFormat="false" ht="15" hidden="false" customHeight="false" outlineLevel="0" collapsed="false">
      <c r="A8200" s="529"/>
      <c r="B8200" s="529"/>
      <c r="C8200" s="530"/>
      <c r="D8200" s="530"/>
    </row>
    <row r="8201" customFormat="false" ht="15" hidden="false" customHeight="false" outlineLevel="0" collapsed="false">
      <c r="A8201" s="529"/>
      <c r="B8201" s="529"/>
      <c r="C8201" s="530"/>
      <c r="D8201" s="530"/>
    </row>
    <row r="8202" customFormat="false" ht="15" hidden="false" customHeight="false" outlineLevel="0" collapsed="false">
      <c r="A8202" s="529"/>
      <c r="B8202" s="529"/>
      <c r="C8202" s="530"/>
      <c r="D8202" s="530"/>
    </row>
    <row r="8203" customFormat="false" ht="15" hidden="false" customHeight="false" outlineLevel="0" collapsed="false">
      <c r="A8203" s="529"/>
      <c r="B8203" s="529"/>
      <c r="C8203" s="530"/>
      <c r="D8203" s="530"/>
    </row>
    <row r="8204" customFormat="false" ht="15" hidden="false" customHeight="false" outlineLevel="0" collapsed="false">
      <c r="A8204" s="529"/>
      <c r="B8204" s="529"/>
      <c r="C8204" s="530"/>
      <c r="D8204" s="530"/>
    </row>
    <row r="8205" customFormat="false" ht="15" hidden="false" customHeight="false" outlineLevel="0" collapsed="false">
      <c r="A8205" s="529"/>
      <c r="B8205" s="529"/>
      <c r="C8205" s="530"/>
      <c r="D8205" s="530"/>
    </row>
    <row r="8206" customFormat="false" ht="15" hidden="false" customHeight="false" outlineLevel="0" collapsed="false">
      <c r="A8206" s="529"/>
      <c r="B8206" s="529"/>
      <c r="C8206" s="530"/>
      <c r="D8206" s="530"/>
    </row>
    <row r="8207" customFormat="false" ht="15" hidden="false" customHeight="false" outlineLevel="0" collapsed="false">
      <c r="A8207" s="529"/>
      <c r="B8207" s="529"/>
      <c r="C8207" s="530"/>
      <c r="D8207" s="530"/>
    </row>
    <row r="8208" customFormat="false" ht="15" hidden="false" customHeight="false" outlineLevel="0" collapsed="false">
      <c r="A8208" s="529"/>
      <c r="B8208" s="529"/>
      <c r="C8208" s="530"/>
      <c r="D8208" s="530"/>
    </row>
    <row r="8209" customFormat="false" ht="15" hidden="false" customHeight="false" outlineLevel="0" collapsed="false">
      <c r="A8209" s="529"/>
      <c r="B8209" s="529"/>
      <c r="C8209" s="530"/>
      <c r="D8209" s="530"/>
    </row>
    <row r="8210" customFormat="false" ht="15" hidden="false" customHeight="false" outlineLevel="0" collapsed="false">
      <c r="A8210" s="529"/>
      <c r="B8210" s="529"/>
      <c r="C8210" s="530"/>
      <c r="D8210" s="530"/>
    </row>
    <row r="8211" customFormat="false" ht="15" hidden="false" customHeight="false" outlineLevel="0" collapsed="false">
      <c r="A8211" s="529"/>
      <c r="B8211" s="529"/>
      <c r="C8211" s="530"/>
      <c r="D8211" s="530"/>
    </row>
    <row r="8212" customFormat="false" ht="15" hidden="false" customHeight="false" outlineLevel="0" collapsed="false">
      <c r="A8212" s="529"/>
      <c r="B8212" s="529"/>
      <c r="C8212" s="530"/>
      <c r="D8212" s="530"/>
    </row>
    <row r="8213" customFormat="false" ht="15" hidden="false" customHeight="false" outlineLevel="0" collapsed="false">
      <c r="A8213" s="529"/>
      <c r="B8213" s="529"/>
      <c r="C8213" s="530"/>
      <c r="D8213" s="530"/>
    </row>
    <row r="8214" customFormat="false" ht="15" hidden="false" customHeight="false" outlineLevel="0" collapsed="false">
      <c r="A8214" s="529"/>
      <c r="B8214" s="529"/>
      <c r="C8214" s="530"/>
      <c r="D8214" s="530"/>
    </row>
    <row r="8215" customFormat="false" ht="15" hidden="false" customHeight="false" outlineLevel="0" collapsed="false">
      <c r="A8215" s="529"/>
      <c r="B8215" s="529"/>
      <c r="C8215" s="530"/>
      <c r="D8215" s="530"/>
    </row>
    <row r="8216" customFormat="false" ht="15" hidden="false" customHeight="false" outlineLevel="0" collapsed="false">
      <c r="A8216" s="529"/>
      <c r="B8216" s="529"/>
      <c r="C8216" s="530"/>
      <c r="D8216" s="530"/>
    </row>
    <row r="8217" customFormat="false" ht="15" hidden="false" customHeight="false" outlineLevel="0" collapsed="false">
      <c r="A8217" s="529"/>
      <c r="B8217" s="529"/>
      <c r="C8217" s="530"/>
      <c r="D8217" s="530"/>
    </row>
    <row r="8218" customFormat="false" ht="15" hidden="false" customHeight="false" outlineLevel="0" collapsed="false">
      <c r="A8218" s="529"/>
      <c r="B8218" s="529"/>
      <c r="C8218" s="530"/>
      <c r="D8218" s="530"/>
    </row>
    <row r="8219" customFormat="false" ht="15" hidden="false" customHeight="false" outlineLevel="0" collapsed="false">
      <c r="A8219" s="529"/>
      <c r="B8219" s="529"/>
      <c r="C8219" s="530"/>
      <c r="D8219" s="530"/>
    </row>
    <row r="8220" customFormat="false" ht="15" hidden="false" customHeight="false" outlineLevel="0" collapsed="false">
      <c r="A8220" s="529"/>
      <c r="B8220" s="529"/>
      <c r="C8220" s="530"/>
      <c r="D8220" s="530"/>
    </row>
    <row r="8221" customFormat="false" ht="15" hidden="false" customHeight="false" outlineLevel="0" collapsed="false">
      <c r="A8221" s="529"/>
      <c r="B8221" s="529"/>
      <c r="C8221" s="530"/>
      <c r="D8221" s="530"/>
    </row>
    <row r="8222" customFormat="false" ht="15" hidden="false" customHeight="false" outlineLevel="0" collapsed="false">
      <c r="A8222" s="529"/>
      <c r="B8222" s="529"/>
      <c r="C8222" s="530"/>
      <c r="D8222" s="530"/>
    </row>
    <row r="8223" customFormat="false" ht="15" hidden="false" customHeight="false" outlineLevel="0" collapsed="false">
      <c r="A8223" s="529"/>
      <c r="B8223" s="529"/>
      <c r="C8223" s="530"/>
      <c r="D8223" s="530"/>
    </row>
    <row r="8224" customFormat="false" ht="15" hidden="false" customHeight="false" outlineLevel="0" collapsed="false">
      <c r="A8224" s="529"/>
      <c r="B8224" s="529"/>
      <c r="C8224" s="530"/>
      <c r="D8224" s="530"/>
    </row>
    <row r="8225" customFormat="false" ht="15" hidden="false" customHeight="false" outlineLevel="0" collapsed="false">
      <c r="A8225" s="529"/>
      <c r="B8225" s="529"/>
      <c r="C8225" s="530"/>
      <c r="D8225" s="530"/>
    </row>
    <row r="8226" customFormat="false" ht="15" hidden="false" customHeight="false" outlineLevel="0" collapsed="false">
      <c r="A8226" s="529"/>
      <c r="B8226" s="529"/>
      <c r="C8226" s="530"/>
      <c r="D8226" s="530"/>
    </row>
    <row r="8227" customFormat="false" ht="15" hidden="false" customHeight="false" outlineLevel="0" collapsed="false">
      <c r="A8227" s="529"/>
      <c r="B8227" s="529"/>
      <c r="C8227" s="530"/>
      <c r="D8227" s="530"/>
    </row>
    <row r="8228" customFormat="false" ht="15" hidden="false" customHeight="false" outlineLevel="0" collapsed="false">
      <c r="A8228" s="529"/>
      <c r="B8228" s="529"/>
      <c r="C8228" s="530"/>
      <c r="D8228" s="530"/>
    </row>
    <row r="8229" customFormat="false" ht="15" hidden="false" customHeight="false" outlineLevel="0" collapsed="false">
      <c r="A8229" s="529"/>
      <c r="B8229" s="529"/>
      <c r="C8229" s="530"/>
      <c r="D8229" s="530"/>
    </row>
    <row r="8230" customFormat="false" ht="15" hidden="false" customHeight="false" outlineLevel="0" collapsed="false">
      <c r="A8230" s="529"/>
      <c r="B8230" s="529"/>
      <c r="C8230" s="530"/>
      <c r="D8230" s="530"/>
    </row>
    <row r="8231" customFormat="false" ht="15" hidden="false" customHeight="false" outlineLevel="0" collapsed="false">
      <c r="A8231" s="529"/>
      <c r="B8231" s="529"/>
      <c r="C8231" s="530"/>
      <c r="D8231" s="530"/>
    </row>
    <row r="8232" customFormat="false" ht="15" hidden="false" customHeight="false" outlineLevel="0" collapsed="false">
      <c r="A8232" s="529"/>
      <c r="B8232" s="529"/>
      <c r="C8232" s="530"/>
      <c r="D8232" s="530"/>
    </row>
    <row r="8233" customFormat="false" ht="15" hidden="false" customHeight="false" outlineLevel="0" collapsed="false">
      <c r="A8233" s="529"/>
      <c r="B8233" s="529"/>
      <c r="C8233" s="530"/>
      <c r="D8233" s="530"/>
    </row>
    <row r="8234" customFormat="false" ht="15" hidden="false" customHeight="false" outlineLevel="0" collapsed="false">
      <c r="A8234" s="529"/>
      <c r="B8234" s="529"/>
      <c r="C8234" s="530"/>
      <c r="D8234" s="530"/>
    </row>
    <row r="8235" customFormat="false" ht="15" hidden="false" customHeight="false" outlineLevel="0" collapsed="false">
      <c r="A8235" s="529"/>
      <c r="B8235" s="529"/>
      <c r="C8235" s="530"/>
      <c r="D8235" s="530"/>
    </row>
    <row r="8236" customFormat="false" ht="15" hidden="false" customHeight="false" outlineLevel="0" collapsed="false">
      <c r="A8236" s="529"/>
      <c r="B8236" s="529"/>
      <c r="C8236" s="530"/>
      <c r="D8236" s="530"/>
    </row>
    <row r="8237" customFormat="false" ht="15" hidden="false" customHeight="false" outlineLevel="0" collapsed="false">
      <c r="A8237" s="529"/>
      <c r="B8237" s="529"/>
      <c r="C8237" s="530"/>
      <c r="D8237" s="530"/>
    </row>
    <row r="8238" customFormat="false" ht="15" hidden="false" customHeight="false" outlineLevel="0" collapsed="false">
      <c r="A8238" s="529"/>
      <c r="B8238" s="529"/>
      <c r="C8238" s="530"/>
      <c r="D8238" s="530"/>
    </row>
    <row r="8239" customFormat="false" ht="15" hidden="false" customHeight="false" outlineLevel="0" collapsed="false">
      <c r="A8239" s="529"/>
      <c r="B8239" s="529"/>
      <c r="C8239" s="530"/>
      <c r="D8239" s="530"/>
    </row>
    <row r="8240" customFormat="false" ht="15" hidden="false" customHeight="false" outlineLevel="0" collapsed="false">
      <c r="A8240" s="529"/>
      <c r="B8240" s="529"/>
      <c r="C8240" s="530"/>
      <c r="D8240" s="530"/>
    </row>
    <row r="8241" customFormat="false" ht="15" hidden="false" customHeight="false" outlineLevel="0" collapsed="false">
      <c r="A8241" s="529"/>
      <c r="B8241" s="529"/>
      <c r="C8241" s="530"/>
      <c r="D8241" s="530"/>
    </row>
    <row r="8242" customFormat="false" ht="15" hidden="false" customHeight="false" outlineLevel="0" collapsed="false">
      <c r="A8242" s="529"/>
      <c r="B8242" s="529"/>
      <c r="C8242" s="530"/>
      <c r="D8242" s="530"/>
    </row>
    <row r="8243" customFormat="false" ht="15" hidden="false" customHeight="false" outlineLevel="0" collapsed="false">
      <c r="A8243" s="529"/>
      <c r="B8243" s="529"/>
      <c r="C8243" s="530"/>
      <c r="D8243" s="530"/>
    </row>
    <row r="8244" customFormat="false" ht="15" hidden="false" customHeight="false" outlineLevel="0" collapsed="false">
      <c r="A8244" s="529"/>
      <c r="B8244" s="529"/>
      <c r="C8244" s="530"/>
      <c r="D8244" s="530"/>
    </row>
    <row r="8245" customFormat="false" ht="15" hidden="false" customHeight="false" outlineLevel="0" collapsed="false">
      <c r="A8245" s="529"/>
      <c r="B8245" s="529"/>
      <c r="C8245" s="530"/>
      <c r="D8245" s="530"/>
    </row>
    <row r="8246" customFormat="false" ht="15" hidden="false" customHeight="false" outlineLevel="0" collapsed="false">
      <c r="A8246" s="529"/>
      <c r="B8246" s="529"/>
      <c r="C8246" s="530"/>
      <c r="D8246" s="530"/>
    </row>
    <row r="8247" customFormat="false" ht="15" hidden="false" customHeight="false" outlineLevel="0" collapsed="false">
      <c r="A8247" s="529"/>
      <c r="B8247" s="529"/>
      <c r="C8247" s="530"/>
      <c r="D8247" s="530"/>
    </row>
    <row r="8248" customFormat="false" ht="15" hidden="false" customHeight="false" outlineLevel="0" collapsed="false">
      <c r="A8248" s="529"/>
      <c r="B8248" s="529"/>
      <c r="C8248" s="530"/>
      <c r="D8248" s="530"/>
    </row>
    <row r="8249" customFormat="false" ht="15" hidden="false" customHeight="false" outlineLevel="0" collapsed="false">
      <c r="A8249" s="529"/>
      <c r="B8249" s="529"/>
      <c r="C8249" s="530"/>
      <c r="D8249" s="530"/>
    </row>
    <row r="8250" customFormat="false" ht="15" hidden="false" customHeight="false" outlineLevel="0" collapsed="false">
      <c r="A8250" s="529"/>
      <c r="B8250" s="529"/>
      <c r="C8250" s="530"/>
      <c r="D8250" s="530"/>
    </row>
    <row r="8251" customFormat="false" ht="15" hidden="false" customHeight="false" outlineLevel="0" collapsed="false">
      <c r="A8251" s="529"/>
      <c r="B8251" s="529"/>
      <c r="C8251" s="530"/>
      <c r="D8251" s="530"/>
    </row>
    <row r="8252" customFormat="false" ht="15" hidden="false" customHeight="false" outlineLevel="0" collapsed="false">
      <c r="A8252" s="529"/>
      <c r="B8252" s="529"/>
      <c r="C8252" s="530"/>
      <c r="D8252" s="530"/>
    </row>
    <row r="8253" customFormat="false" ht="15" hidden="false" customHeight="false" outlineLevel="0" collapsed="false">
      <c r="A8253" s="529"/>
      <c r="B8253" s="529"/>
      <c r="C8253" s="530"/>
      <c r="D8253" s="530"/>
    </row>
    <row r="8254" customFormat="false" ht="15" hidden="false" customHeight="false" outlineLevel="0" collapsed="false">
      <c r="A8254" s="529"/>
      <c r="B8254" s="529"/>
      <c r="C8254" s="530"/>
      <c r="D8254" s="530"/>
    </row>
    <row r="8255" customFormat="false" ht="15" hidden="false" customHeight="false" outlineLevel="0" collapsed="false">
      <c r="A8255" s="529"/>
      <c r="B8255" s="529"/>
      <c r="C8255" s="530"/>
      <c r="D8255" s="530"/>
    </row>
    <row r="8256" customFormat="false" ht="15" hidden="false" customHeight="false" outlineLevel="0" collapsed="false">
      <c r="A8256" s="529"/>
      <c r="B8256" s="529"/>
      <c r="C8256" s="530"/>
      <c r="D8256" s="530"/>
    </row>
    <row r="8257" customFormat="false" ht="15" hidden="false" customHeight="false" outlineLevel="0" collapsed="false">
      <c r="A8257" s="529"/>
      <c r="B8257" s="529"/>
      <c r="C8257" s="530"/>
      <c r="D8257" s="530"/>
    </row>
    <row r="8258" customFormat="false" ht="15" hidden="false" customHeight="false" outlineLevel="0" collapsed="false">
      <c r="A8258" s="529"/>
      <c r="B8258" s="529"/>
      <c r="C8258" s="530"/>
      <c r="D8258" s="530"/>
    </row>
    <row r="8259" customFormat="false" ht="15" hidden="false" customHeight="false" outlineLevel="0" collapsed="false">
      <c r="A8259" s="529"/>
      <c r="B8259" s="529"/>
      <c r="C8259" s="530"/>
      <c r="D8259" s="530"/>
    </row>
    <row r="8260" customFormat="false" ht="15" hidden="false" customHeight="false" outlineLevel="0" collapsed="false">
      <c r="A8260" s="529"/>
      <c r="B8260" s="529"/>
      <c r="C8260" s="530"/>
      <c r="D8260" s="530"/>
    </row>
    <row r="8261" customFormat="false" ht="15" hidden="false" customHeight="false" outlineLevel="0" collapsed="false">
      <c r="A8261" s="529"/>
      <c r="B8261" s="529"/>
      <c r="C8261" s="530"/>
      <c r="D8261" s="530"/>
    </row>
    <row r="8262" customFormat="false" ht="15" hidden="false" customHeight="false" outlineLevel="0" collapsed="false">
      <c r="A8262" s="529"/>
      <c r="B8262" s="529"/>
      <c r="C8262" s="530"/>
      <c r="D8262" s="530"/>
    </row>
    <row r="8263" customFormat="false" ht="15" hidden="false" customHeight="false" outlineLevel="0" collapsed="false">
      <c r="A8263" s="529"/>
      <c r="B8263" s="529"/>
      <c r="C8263" s="530"/>
      <c r="D8263" s="530"/>
    </row>
    <row r="8264" customFormat="false" ht="15" hidden="false" customHeight="false" outlineLevel="0" collapsed="false">
      <c r="A8264" s="529"/>
      <c r="B8264" s="529"/>
      <c r="C8264" s="530"/>
      <c r="D8264" s="530"/>
    </row>
    <row r="8265" customFormat="false" ht="15" hidden="false" customHeight="false" outlineLevel="0" collapsed="false">
      <c r="A8265" s="529"/>
      <c r="B8265" s="529"/>
      <c r="C8265" s="530"/>
      <c r="D8265" s="530"/>
    </row>
    <row r="8266" customFormat="false" ht="15" hidden="false" customHeight="false" outlineLevel="0" collapsed="false">
      <c r="A8266" s="529"/>
      <c r="B8266" s="529"/>
      <c r="C8266" s="530"/>
      <c r="D8266" s="530"/>
    </row>
    <row r="8267" customFormat="false" ht="15" hidden="false" customHeight="false" outlineLevel="0" collapsed="false">
      <c r="A8267" s="529"/>
      <c r="B8267" s="529"/>
      <c r="C8267" s="530"/>
      <c r="D8267" s="530"/>
    </row>
    <row r="8268" customFormat="false" ht="15" hidden="false" customHeight="false" outlineLevel="0" collapsed="false">
      <c r="A8268" s="529"/>
      <c r="B8268" s="529"/>
      <c r="C8268" s="530"/>
      <c r="D8268" s="530"/>
    </row>
    <row r="8269" customFormat="false" ht="15" hidden="false" customHeight="false" outlineLevel="0" collapsed="false">
      <c r="A8269" s="529"/>
      <c r="B8269" s="529"/>
      <c r="C8269" s="530"/>
      <c r="D8269" s="530"/>
    </row>
    <row r="8270" customFormat="false" ht="15" hidden="false" customHeight="false" outlineLevel="0" collapsed="false">
      <c r="A8270" s="529"/>
      <c r="B8270" s="529"/>
      <c r="C8270" s="530"/>
      <c r="D8270" s="530"/>
    </row>
    <row r="8271" customFormat="false" ht="15" hidden="false" customHeight="false" outlineLevel="0" collapsed="false">
      <c r="A8271" s="529"/>
      <c r="B8271" s="529"/>
      <c r="C8271" s="530"/>
      <c r="D8271" s="530"/>
    </row>
    <row r="8272" customFormat="false" ht="15" hidden="false" customHeight="false" outlineLevel="0" collapsed="false">
      <c r="A8272" s="529"/>
      <c r="B8272" s="529"/>
      <c r="C8272" s="530"/>
      <c r="D8272" s="530"/>
    </row>
    <row r="8273" customFormat="false" ht="15" hidden="false" customHeight="false" outlineLevel="0" collapsed="false">
      <c r="A8273" s="529"/>
      <c r="B8273" s="529"/>
      <c r="C8273" s="530"/>
      <c r="D8273" s="530"/>
    </row>
    <row r="8274" customFormat="false" ht="15" hidden="false" customHeight="false" outlineLevel="0" collapsed="false">
      <c r="A8274" s="529"/>
      <c r="B8274" s="529"/>
      <c r="C8274" s="530"/>
      <c r="D8274" s="530"/>
    </row>
    <row r="8275" customFormat="false" ht="15" hidden="false" customHeight="false" outlineLevel="0" collapsed="false">
      <c r="A8275" s="529"/>
      <c r="B8275" s="529"/>
      <c r="C8275" s="530"/>
      <c r="D8275" s="530"/>
    </row>
    <row r="8276" customFormat="false" ht="15" hidden="false" customHeight="false" outlineLevel="0" collapsed="false">
      <c r="A8276" s="529"/>
      <c r="B8276" s="529"/>
      <c r="C8276" s="530"/>
      <c r="D8276" s="530"/>
    </row>
    <row r="8277" customFormat="false" ht="15" hidden="false" customHeight="false" outlineLevel="0" collapsed="false">
      <c r="A8277" s="529"/>
      <c r="B8277" s="529"/>
      <c r="C8277" s="530"/>
      <c r="D8277" s="530"/>
    </row>
    <row r="8278" customFormat="false" ht="15" hidden="false" customHeight="false" outlineLevel="0" collapsed="false">
      <c r="A8278" s="529"/>
      <c r="B8278" s="529"/>
      <c r="C8278" s="530"/>
      <c r="D8278" s="530"/>
    </row>
    <row r="8279" customFormat="false" ht="15" hidden="false" customHeight="false" outlineLevel="0" collapsed="false">
      <c r="A8279" s="529"/>
      <c r="B8279" s="529"/>
      <c r="C8279" s="530"/>
      <c r="D8279" s="530"/>
    </row>
    <row r="8280" customFormat="false" ht="15" hidden="false" customHeight="false" outlineLevel="0" collapsed="false">
      <c r="A8280" s="529"/>
      <c r="B8280" s="529"/>
      <c r="C8280" s="530"/>
      <c r="D8280" s="530"/>
    </row>
    <row r="8281" customFormat="false" ht="15" hidden="false" customHeight="false" outlineLevel="0" collapsed="false">
      <c r="A8281" s="529"/>
      <c r="B8281" s="529"/>
      <c r="C8281" s="530"/>
      <c r="D8281" s="530"/>
    </row>
    <row r="8282" customFormat="false" ht="15" hidden="false" customHeight="false" outlineLevel="0" collapsed="false">
      <c r="A8282" s="529"/>
      <c r="B8282" s="529"/>
      <c r="C8282" s="530"/>
      <c r="D8282" s="530"/>
    </row>
    <row r="8283" customFormat="false" ht="15" hidden="false" customHeight="false" outlineLevel="0" collapsed="false">
      <c r="A8283" s="529"/>
      <c r="B8283" s="529"/>
      <c r="C8283" s="530"/>
      <c r="D8283" s="530"/>
    </row>
    <row r="8284" customFormat="false" ht="15" hidden="false" customHeight="false" outlineLevel="0" collapsed="false">
      <c r="A8284" s="529"/>
      <c r="B8284" s="529"/>
      <c r="C8284" s="530"/>
      <c r="D8284" s="530"/>
    </row>
    <row r="8285" customFormat="false" ht="15" hidden="false" customHeight="false" outlineLevel="0" collapsed="false">
      <c r="A8285" s="529"/>
      <c r="B8285" s="529"/>
      <c r="C8285" s="530"/>
      <c r="D8285" s="530"/>
    </row>
    <row r="8286" customFormat="false" ht="15" hidden="false" customHeight="false" outlineLevel="0" collapsed="false">
      <c r="A8286" s="529"/>
      <c r="B8286" s="529"/>
      <c r="C8286" s="530"/>
      <c r="D8286" s="530"/>
    </row>
    <row r="8287" customFormat="false" ht="15" hidden="false" customHeight="false" outlineLevel="0" collapsed="false">
      <c r="A8287" s="529"/>
      <c r="B8287" s="529"/>
      <c r="C8287" s="530"/>
      <c r="D8287" s="530"/>
    </row>
    <row r="8288" customFormat="false" ht="15" hidden="false" customHeight="false" outlineLevel="0" collapsed="false">
      <c r="A8288" s="529"/>
      <c r="B8288" s="529"/>
      <c r="C8288" s="530"/>
      <c r="D8288" s="530"/>
    </row>
    <row r="8289" customFormat="false" ht="15" hidden="false" customHeight="false" outlineLevel="0" collapsed="false">
      <c r="A8289" s="529"/>
      <c r="B8289" s="529"/>
      <c r="C8289" s="530"/>
      <c r="D8289" s="530"/>
    </row>
    <row r="8290" customFormat="false" ht="15" hidden="false" customHeight="false" outlineLevel="0" collapsed="false">
      <c r="A8290" s="529"/>
      <c r="B8290" s="529"/>
      <c r="C8290" s="530"/>
      <c r="D8290" s="530"/>
    </row>
    <row r="8291" customFormat="false" ht="15" hidden="false" customHeight="false" outlineLevel="0" collapsed="false">
      <c r="A8291" s="529"/>
      <c r="B8291" s="529"/>
      <c r="C8291" s="530"/>
      <c r="D8291" s="530"/>
    </row>
    <row r="8292" customFormat="false" ht="15" hidden="false" customHeight="false" outlineLevel="0" collapsed="false">
      <c r="A8292" s="529"/>
      <c r="B8292" s="529"/>
      <c r="C8292" s="530"/>
      <c r="D8292" s="530"/>
    </row>
    <row r="8293" customFormat="false" ht="15" hidden="false" customHeight="false" outlineLevel="0" collapsed="false">
      <c r="A8293" s="529"/>
      <c r="B8293" s="529"/>
      <c r="C8293" s="530"/>
      <c r="D8293" s="530"/>
    </row>
    <row r="8294" customFormat="false" ht="15" hidden="false" customHeight="false" outlineLevel="0" collapsed="false">
      <c r="A8294" s="529"/>
      <c r="B8294" s="529"/>
      <c r="C8294" s="530"/>
      <c r="D8294" s="530"/>
    </row>
    <row r="8295" customFormat="false" ht="15" hidden="false" customHeight="false" outlineLevel="0" collapsed="false">
      <c r="A8295" s="529"/>
      <c r="B8295" s="529"/>
      <c r="C8295" s="530"/>
      <c r="D8295" s="530"/>
    </row>
    <row r="8296" customFormat="false" ht="15" hidden="false" customHeight="false" outlineLevel="0" collapsed="false">
      <c r="A8296" s="529"/>
      <c r="B8296" s="529"/>
      <c r="C8296" s="530"/>
      <c r="D8296" s="530"/>
    </row>
    <row r="8297" customFormat="false" ht="15" hidden="false" customHeight="false" outlineLevel="0" collapsed="false">
      <c r="A8297" s="529"/>
      <c r="B8297" s="529"/>
      <c r="C8297" s="530"/>
      <c r="D8297" s="530"/>
    </row>
    <row r="8298" customFormat="false" ht="15" hidden="false" customHeight="false" outlineLevel="0" collapsed="false">
      <c r="A8298" s="529"/>
      <c r="B8298" s="529"/>
      <c r="C8298" s="530"/>
      <c r="D8298" s="530"/>
    </row>
    <row r="8299" customFormat="false" ht="15" hidden="false" customHeight="false" outlineLevel="0" collapsed="false">
      <c r="A8299" s="529"/>
      <c r="B8299" s="529"/>
      <c r="C8299" s="530"/>
      <c r="D8299" s="530"/>
    </row>
    <row r="8300" customFormat="false" ht="15" hidden="false" customHeight="false" outlineLevel="0" collapsed="false">
      <c r="A8300" s="529"/>
      <c r="B8300" s="529"/>
      <c r="C8300" s="530"/>
      <c r="D8300" s="530"/>
    </row>
    <row r="8301" customFormat="false" ht="15" hidden="false" customHeight="false" outlineLevel="0" collapsed="false">
      <c r="A8301" s="529"/>
      <c r="B8301" s="529"/>
      <c r="C8301" s="530"/>
      <c r="D8301" s="530"/>
    </row>
    <row r="8302" customFormat="false" ht="15" hidden="false" customHeight="false" outlineLevel="0" collapsed="false">
      <c r="A8302" s="529"/>
      <c r="B8302" s="529"/>
      <c r="C8302" s="530"/>
      <c r="D8302" s="530"/>
    </row>
    <row r="8303" customFormat="false" ht="15" hidden="false" customHeight="false" outlineLevel="0" collapsed="false">
      <c r="A8303" s="529"/>
      <c r="B8303" s="529"/>
      <c r="C8303" s="530"/>
      <c r="D8303" s="530"/>
    </row>
    <row r="8304" customFormat="false" ht="15" hidden="false" customHeight="false" outlineLevel="0" collapsed="false">
      <c r="A8304" s="529"/>
      <c r="B8304" s="529"/>
      <c r="C8304" s="530"/>
      <c r="D8304" s="530"/>
    </row>
    <row r="8305" customFormat="false" ht="15" hidden="false" customHeight="false" outlineLevel="0" collapsed="false">
      <c r="A8305" s="529"/>
      <c r="B8305" s="529"/>
      <c r="C8305" s="530"/>
      <c r="D8305" s="530"/>
    </row>
    <row r="8306" customFormat="false" ht="15" hidden="false" customHeight="false" outlineLevel="0" collapsed="false">
      <c r="A8306" s="529"/>
      <c r="B8306" s="529"/>
      <c r="C8306" s="530"/>
      <c r="D8306" s="530"/>
    </row>
    <row r="8307" customFormat="false" ht="15" hidden="false" customHeight="false" outlineLevel="0" collapsed="false">
      <c r="A8307" s="529"/>
      <c r="B8307" s="529"/>
      <c r="C8307" s="530"/>
      <c r="D8307" s="530"/>
    </row>
    <row r="8308" customFormat="false" ht="15" hidden="false" customHeight="false" outlineLevel="0" collapsed="false">
      <c r="A8308" s="529"/>
      <c r="B8308" s="529"/>
      <c r="C8308" s="530"/>
      <c r="D8308" s="530"/>
    </row>
    <row r="8309" customFormat="false" ht="15" hidden="false" customHeight="false" outlineLevel="0" collapsed="false">
      <c r="A8309" s="529"/>
      <c r="B8309" s="529"/>
      <c r="C8309" s="530"/>
      <c r="D8309" s="530"/>
    </row>
    <row r="8310" customFormat="false" ht="15" hidden="false" customHeight="false" outlineLevel="0" collapsed="false">
      <c r="A8310" s="529"/>
      <c r="B8310" s="529"/>
      <c r="C8310" s="530"/>
      <c r="D8310" s="530"/>
    </row>
    <row r="8311" customFormat="false" ht="15" hidden="false" customHeight="false" outlineLevel="0" collapsed="false">
      <c r="A8311" s="529"/>
      <c r="B8311" s="529"/>
      <c r="C8311" s="530"/>
      <c r="D8311" s="530"/>
    </row>
    <row r="8312" customFormat="false" ht="15" hidden="false" customHeight="false" outlineLevel="0" collapsed="false">
      <c r="A8312" s="529"/>
      <c r="B8312" s="529"/>
      <c r="C8312" s="530"/>
      <c r="D8312" s="530"/>
    </row>
    <row r="8313" customFormat="false" ht="15" hidden="false" customHeight="false" outlineLevel="0" collapsed="false">
      <c r="A8313" s="529"/>
      <c r="B8313" s="529"/>
      <c r="C8313" s="530"/>
      <c r="D8313" s="530"/>
    </row>
    <row r="8314" customFormat="false" ht="15" hidden="false" customHeight="false" outlineLevel="0" collapsed="false">
      <c r="A8314" s="529"/>
      <c r="B8314" s="529"/>
      <c r="C8314" s="530"/>
      <c r="D8314" s="530"/>
    </row>
    <row r="8315" customFormat="false" ht="15" hidden="false" customHeight="false" outlineLevel="0" collapsed="false">
      <c r="A8315" s="529"/>
      <c r="B8315" s="529"/>
      <c r="C8315" s="530"/>
      <c r="D8315" s="530"/>
    </row>
    <row r="8316" customFormat="false" ht="15" hidden="false" customHeight="false" outlineLevel="0" collapsed="false">
      <c r="A8316" s="529"/>
      <c r="B8316" s="529"/>
      <c r="C8316" s="530"/>
      <c r="D8316" s="530"/>
    </row>
    <row r="8317" customFormat="false" ht="15" hidden="false" customHeight="false" outlineLevel="0" collapsed="false">
      <c r="A8317" s="529"/>
      <c r="B8317" s="529"/>
      <c r="C8317" s="530"/>
      <c r="D8317" s="530"/>
    </row>
    <row r="8318" customFormat="false" ht="15" hidden="false" customHeight="false" outlineLevel="0" collapsed="false">
      <c r="A8318" s="529"/>
      <c r="B8318" s="529"/>
      <c r="C8318" s="530"/>
      <c r="D8318" s="530"/>
    </row>
    <row r="8319" customFormat="false" ht="15" hidden="false" customHeight="false" outlineLevel="0" collapsed="false">
      <c r="A8319" s="529"/>
      <c r="B8319" s="529"/>
      <c r="C8319" s="530"/>
      <c r="D8319" s="530"/>
    </row>
    <row r="8320" customFormat="false" ht="15" hidden="false" customHeight="false" outlineLevel="0" collapsed="false">
      <c r="A8320" s="529"/>
      <c r="B8320" s="529"/>
      <c r="C8320" s="530"/>
      <c r="D8320" s="530"/>
    </row>
    <row r="8321" customFormat="false" ht="15" hidden="false" customHeight="false" outlineLevel="0" collapsed="false">
      <c r="A8321" s="529"/>
      <c r="B8321" s="529"/>
      <c r="C8321" s="530"/>
      <c r="D8321" s="530"/>
    </row>
    <row r="8322" customFormat="false" ht="15" hidden="false" customHeight="false" outlineLevel="0" collapsed="false">
      <c r="A8322" s="529"/>
      <c r="B8322" s="529"/>
      <c r="C8322" s="530"/>
      <c r="D8322" s="530"/>
    </row>
    <row r="8323" customFormat="false" ht="15" hidden="false" customHeight="false" outlineLevel="0" collapsed="false">
      <c r="A8323" s="529"/>
      <c r="B8323" s="529"/>
      <c r="C8323" s="530"/>
      <c r="D8323" s="530"/>
    </row>
    <row r="8324" customFormat="false" ht="15" hidden="false" customHeight="false" outlineLevel="0" collapsed="false">
      <c r="A8324" s="529"/>
      <c r="B8324" s="529"/>
      <c r="C8324" s="530"/>
      <c r="D8324" s="530"/>
    </row>
    <row r="8325" customFormat="false" ht="15" hidden="false" customHeight="false" outlineLevel="0" collapsed="false">
      <c r="A8325" s="529"/>
      <c r="B8325" s="529"/>
      <c r="C8325" s="530"/>
      <c r="D8325" s="530"/>
    </row>
    <row r="8326" customFormat="false" ht="15" hidden="false" customHeight="false" outlineLevel="0" collapsed="false">
      <c r="A8326" s="529"/>
      <c r="B8326" s="529"/>
      <c r="C8326" s="530"/>
      <c r="D8326" s="530"/>
    </row>
    <row r="8327" customFormat="false" ht="15" hidden="false" customHeight="false" outlineLevel="0" collapsed="false">
      <c r="A8327" s="529"/>
      <c r="B8327" s="529"/>
      <c r="C8327" s="530"/>
      <c r="D8327" s="530"/>
    </row>
    <row r="8328" customFormat="false" ht="15" hidden="false" customHeight="false" outlineLevel="0" collapsed="false">
      <c r="A8328" s="529"/>
      <c r="B8328" s="529"/>
      <c r="C8328" s="530"/>
      <c r="D8328" s="530"/>
    </row>
    <row r="8329" customFormat="false" ht="15" hidden="false" customHeight="false" outlineLevel="0" collapsed="false">
      <c r="A8329" s="529"/>
      <c r="B8329" s="529"/>
      <c r="C8329" s="530"/>
      <c r="D8329" s="530"/>
    </row>
    <row r="8330" customFormat="false" ht="15" hidden="false" customHeight="false" outlineLevel="0" collapsed="false">
      <c r="A8330" s="529"/>
      <c r="B8330" s="529"/>
      <c r="C8330" s="530"/>
      <c r="D8330" s="530"/>
    </row>
    <row r="8331" customFormat="false" ht="15" hidden="false" customHeight="false" outlineLevel="0" collapsed="false">
      <c r="A8331" s="529"/>
      <c r="B8331" s="529"/>
      <c r="C8331" s="530"/>
      <c r="D8331" s="530"/>
    </row>
    <row r="8332" customFormat="false" ht="15" hidden="false" customHeight="false" outlineLevel="0" collapsed="false">
      <c r="A8332" s="529"/>
      <c r="B8332" s="529"/>
      <c r="C8332" s="530"/>
      <c r="D8332" s="530"/>
    </row>
    <row r="8333" customFormat="false" ht="15" hidden="false" customHeight="false" outlineLevel="0" collapsed="false">
      <c r="A8333" s="529"/>
      <c r="B8333" s="529"/>
      <c r="C8333" s="530"/>
      <c r="D8333" s="530"/>
    </row>
    <row r="8334" customFormat="false" ht="15" hidden="false" customHeight="false" outlineLevel="0" collapsed="false">
      <c r="A8334" s="529"/>
      <c r="B8334" s="529"/>
      <c r="C8334" s="530"/>
      <c r="D8334" s="530"/>
    </row>
    <row r="8335" customFormat="false" ht="15" hidden="false" customHeight="false" outlineLevel="0" collapsed="false">
      <c r="A8335" s="529"/>
      <c r="B8335" s="529"/>
      <c r="C8335" s="530"/>
      <c r="D8335" s="530"/>
    </row>
    <row r="8336" customFormat="false" ht="15" hidden="false" customHeight="false" outlineLevel="0" collapsed="false">
      <c r="A8336" s="529"/>
      <c r="B8336" s="529"/>
      <c r="C8336" s="530"/>
      <c r="D8336" s="530"/>
    </row>
    <row r="8337" customFormat="false" ht="15" hidden="false" customHeight="false" outlineLevel="0" collapsed="false">
      <c r="A8337" s="529"/>
      <c r="B8337" s="529"/>
      <c r="C8337" s="530"/>
      <c r="D8337" s="530"/>
    </row>
    <row r="8338" customFormat="false" ht="15" hidden="false" customHeight="false" outlineLevel="0" collapsed="false">
      <c r="A8338" s="529"/>
      <c r="B8338" s="529"/>
      <c r="C8338" s="530"/>
      <c r="D8338" s="530"/>
    </row>
    <row r="8339" customFormat="false" ht="15" hidden="false" customHeight="false" outlineLevel="0" collapsed="false">
      <c r="A8339" s="529"/>
      <c r="B8339" s="529"/>
      <c r="C8339" s="530"/>
      <c r="D8339" s="530"/>
    </row>
    <row r="8340" customFormat="false" ht="15" hidden="false" customHeight="false" outlineLevel="0" collapsed="false">
      <c r="A8340" s="529"/>
      <c r="B8340" s="529"/>
      <c r="C8340" s="530"/>
      <c r="D8340" s="530"/>
    </row>
    <row r="8341" customFormat="false" ht="15" hidden="false" customHeight="false" outlineLevel="0" collapsed="false">
      <c r="A8341" s="529"/>
      <c r="B8341" s="529"/>
      <c r="C8341" s="530"/>
      <c r="D8341" s="530"/>
    </row>
    <row r="8342" customFormat="false" ht="15" hidden="false" customHeight="false" outlineLevel="0" collapsed="false">
      <c r="A8342" s="529"/>
      <c r="B8342" s="529"/>
      <c r="C8342" s="530"/>
      <c r="D8342" s="530"/>
    </row>
    <row r="8343" customFormat="false" ht="15" hidden="false" customHeight="false" outlineLevel="0" collapsed="false">
      <c r="A8343" s="529"/>
      <c r="B8343" s="529"/>
      <c r="C8343" s="530"/>
      <c r="D8343" s="530"/>
    </row>
    <row r="8344" customFormat="false" ht="15" hidden="false" customHeight="false" outlineLevel="0" collapsed="false">
      <c r="A8344" s="529"/>
      <c r="B8344" s="529"/>
      <c r="C8344" s="530"/>
      <c r="D8344" s="530"/>
    </row>
    <row r="8345" customFormat="false" ht="15" hidden="false" customHeight="false" outlineLevel="0" collapsed="false">
      <c r="A8345" s="529"/>
      <c r="B8345" s="529"/>
      <c r="C8345" s="530"/>
      <c r="D8345" s="530"/>
    </row>
    <row r="8346" customFormat="false" ht="15" hidden="false" customHeight="false" outlineLevel="0" collapsed="false">
      <c r="A8346" s="529"/>
      <c r="B8346" s="529"/>
      <c r="C8346" s="530"/>
      <c r="D8346" s="530"/>
    </row>
    <row r="8347" customFormat="false" ht="15" hidden="false" customHeight="false" outlineLevel="0" collapsed="false">
      <c r="A8347" s="529"/>
      <c r="B8347" s="529"/>
      <c r="C8347" s="530"/>
      <c r="D8347" s="530"/>
    </row>
    <row r="8348" customFormat="false" ht="15" hidden="false" customHeight="false" outlineLevel="0" collapsed="false">
      <c r="A8348" s="529"/>
      <c r="B8348" s="529"/>
      <c r="C8348" s="530"/>
      <c r="D8348" s="530"/>
    </row>
    <row r="8349" customFormat="false" ht="15" hidden="false" customHeight="false" outlineLevel="0" collapsed="false">
      <c r="A8349" s="529"/>
      <c r="B8349" s="529"/>
      <c r="C8349" s="530"/>
      <c r="D8349" s="530"/>
    </row>
    <row r="8350" customFormat="false" ht="15" hidden="false" customHeight="false" outlineLevel="0" collapsed="false">
      <c r="A8350" s="529"/>
      <c r="B8350" s="529"/>
      <c r="C8350" s="530"/>
      <c r="D8350" s="530"/>
    </row>
    <row r="8351" customFormat="false" ht="15" hidden="false" customHeight="false" outlineLevel="0" collapsed="false">
      <c r="A8351" s="529"/>
      <c r="B8351" s="529"/>
      <c r="C8351" s="530"/>
      <c r="D8351" s="530"/>
    </row>
    <row r="8352" customFormat="false" ht="15" hidden="false" customHeight="false" outlineLevel="0" collapsed="false">
      <c r="A8352" s="529"/>
      <c r="B8352" s="529"/>
      <c r="C8352" s="530"/>
      <c r="D8352" s="530"/>
    </row>
    <row r="8353" customFormat="false" ht="15" hidden="false" customHeight="false" outlineLevel="0" collapsed="false">
      <c r="A8353" s="529"/>
      <c r="B8353" s="529"/>
      <c r="C8353" s="530"/>
      <c r="D8353" s="530"/>
    </row>
    <row r="8354" customFormat="false" ht="15" hidden="false" customHeight="false" outlineLevel="0" collapsed="false">
      <c r="A8354" s="529"/>
      <c r="B8354" s="529"/>
      <c r="C8354" s="530"/>
      <c r="D8354" s="530"/>
    </row>
    <row r="8355" customFormat="false" ht="15" hidden="false" customHeight="false" outlineLevel="0" collapsed="false">
      <c r="A8355" s="529"/>
      <c r="B8355" s="529"/>
      <c r="C8355" s="530"/>
      <c r="D8355" s="530"/>
    </row>
    <row r="8356" customFormat="false" ht="15" hidden="false" customHeight="false" outlineLevel="0" collapsed="false">
      <c r="A8356" s="529"/>
      <c r="B8356" s="529"/>
      <c r="C8356" s="530"/>
      <c r="D8356" s="530"/>
    </row>
    <row r="8357" customFormat="false" ht="15" hidden="false" customHeight="false" outlineLevel="0" collapsed="false">
      <c r="A8357" s="529"/>
      <c r="B8357" s="529"/>
      <c r="C8357" s="530"/>
      <c r="D8357" s="530"/>
    </row>
    <row r="8358" customFormat="false" ht="15" hidden="false" customHeight="false" outlineLevel="0" collapsed="false">
      <c r="A8358" s="529"/>
      <c r="B8358" s="529"/>
      <c r="C8358" s="530"/>
      <c r="D8358" s="530"/>
    </row>
    <row r="8359" customFormat="false" ht="15" hidden="false" customHeight="false" outlineLevel="0" collapsed="false">
      <c r="A8359" s="529"/>
      <c r="B8359" s="529"/>
      <c r="C8359" s="530"/>
      <c r="D8359" s="530"/>
    </row>
    <row r="8360" customFormat="false" ht="15" hidden="false" customHeight="false" outlineLevel="0" collapsed="false">
      <c r="A8360" s="529"/>
      <c r="B8360" s="529"/>
      <c r="C8360" s="530"/>
      <c r="D8360" s="530"/>
    </row>
    <row r="8361" customFormat="false" ht="15" hidden="false" customHeight="false" outlineLevel="0" collapsed="false">
      <c r="A8361" s="529"/>
      <c r="B8361" s="529"/>
      <c r="C8361" s="530"/>
      <c r="D8361" s="530"/>
    </row>
    <row r="8362" customFormat="false" ht="15" hidden="false" customHeight="false" outlineLevel="0" collapsed="false">
      <c r="A8362" s="529"/>
      <c r="B8362" s="529"/>
      <c r="C8362" s="530"/>
      <c r="D8362" s="530"/>
    </row>
    <row r="8363" customFormat="false" ht="15" hidden="false" customHeight="false" outlineLevel="0" collapsed="false">
      <c r="A8363" s="529"/>
      <c r="B8363" s="529"/>
      <c r="C8363" s="530"/>
      <c r="D8363" s="530"/>
    </row>
    <row r="8364" customFormat="false" ht="15" hidden="false" customHeight="false" outlineLevel="0" collapsed="false">
      <c r="A8364" s="529"/>
      <c r="B8364" s="529"/>
      <c r="C8364" s="530"/>
      <c r="D8364" s="530"/>
    </row>
    <row r="8365" customFormat="false" ht="15" hidden="false" customHeight="false" outlineLevel="0" collapsed="false">
      <c r="A8365" s="529"/>
      <c r="B8365" s="529"/>
      <c r="C8365" s="530"/>
      <c r="D8365" s="530"/>
    </row>
    <row r="8366" customFormat="false" ht="15" hidden="false" customHeight="false" outlineLevel="0" collapsed="false">
      <c r="A8366" s="529"/>
      <c r="B8366" s="529"/>
      <c r="C8366" s="530"/>
      <c r="D8366" s="530"/>
    </row>
    <row r="8367" customFormat="false" ht="15" hidden="false" customHeight="false" outlineLevel="0" collapsed="false">
      <c r="A8367" s="529"/>
      <c r="B8367" s="529"/>
      <c r="C8367" s="530"/>
      <c r="D8367" s="530"/>
    </row>
    <row r="8368" customFormat="false" ht="15" hidden="false" customHeight="false" outlineLevel="0" collapsed="false">
      <c r="A8368" s="529"/>
      <c r="B8368" s="529"/>
      <c r="C8368" s="530"/>
      <c r="D8368" s="530"/>
    </row>
    <row r="8369" customFormat="false" ht="15" hidden="false" customHeight="false" outlineLevel="0" collapsed="false">
      <c r="A8369" s="529"/>
      <c r="B8369" s="529"/>
      <c r="C8369" s="530"/>
      <c r="D8369" s="530"/>
    </row>
    <row r="8370" customFormat="false" ht="15" hidden="false" customHeight="false" outlineLevel="0" collapsed="false">
      <c r="A8370" s="529"/>
      <c r="B8370" s="529"/>
      <c r="C8370" s="530"/>
      <c r="D8370" s="530"/>
    </row>
    <row r="8371" customFormat="false" ht="15" hidden="false" customHeight="false" outlineLevel="0" collapsed="false">
      <c r="A8371" s="529"/>
      <c r="B8371" s="529"/>
      <c r="C8371" s="530"/>
      <c r="D8371" s="530"/>
    </row>
    <row r="8372" customFormat="false" ht="15" hidden="false" customHeight="false" outlineLevel="0" collapsed="false">
      <c r="A8372" s="529"/>
      <c r="B8372" s="529"/>
      <c r="C8372" s="530"/>
      <c r="D8372" s="530"/>
    </row>
    <row r="8373" customFormat="false" ht="15" hidden="false" customHeight="false" outlineLevel="0" collapsed="false">
      <c r="A8373" s="529"/>
      <c r="B8373" s="529"/>
      <c r="C8373" s="530"/>
      <c r="D8373" s="530"/>
    </row>
    <row r="8374" customFormat="false" ht="15" hidden="false" customHeight="false" outlineLevel="0" collapsed="false">
      <c r="A8374" s="529"/>
      <c r="B8374" s="529"/>
      <c r="C8374" s="530"/>
      <c r="D8374" s="530"/>
    </row>
    <row r="8375" customFormat="false" ht="15" hidden="false" customHeight="false" outlineLevel="0" collapsed="false">
      <c r="A8375" s="529"/>
      <c r="B8375" s="529"/>
      <c r="C8375" s="530"/>
      <c r="D8375" s="530"/>
    </row>
    <row r="8376" customFormat="false" ht="15" hidden="false" customHeight="false" outlineLevel="0" collapsed="false">
      <c r="A8376" s="529"/>
      <c r="B8376" s="529"/>
      <c r="C8376" s="530"/>
      <c r="D8376" s="530"/>
    </row>
    <row r="8377" customFormat="false" ht="15" hidden="false" customHeight="false" outlineLevel="0" collapsed="false">
      <c r="A8377" s="529"/>
      <c r="B8377" s="529"/>
      <c r="C8377" s="530"/>
      <c r="D8377" s="530"/>
    </row>
    <row r="8378" customFormat="false" ht="15" hidden="false" customHeight="false" outlineLevel="0" collapsed="false">
      <c r="A8378" s="529"/>
      <c r="B8378" s="529"/>
      <c r="C8378" s="530"/>
      <c r="D8378" s="530"/>
    </row>
    <row r="8379" customFormat="false" ht="15" hidden="false" customHeight="false" outlineLevel="0" collapsed="false">
      <c r="A8379" s="529"/>
      <c r="B8379" s="529"/>
      <c r="C8379" s="530"/>
      <c r="D8379" s="530"/>
    </row>
    <row r="8380" customFormat="false" ht="15" hidden="false" customHeight="false" outlineLevel="0" collapsed="false">
      <c r="A8380" s="529"/>
      <c r="B8380" s="529"/>
      <c r="C8380" s="530"/>
      <c r="D8380" s="530"/>
    </row>
    <row r="8381" customFormat="false" ht="15" hidden="false" customHeight="false" outlineLevel="0" collapsed="false">
      <c r="A8381" s="529"/>
      <c r="B8381" s="529"/>
      <c r="C8381" s="530"/>
      <c r="D8381" s="530"/>
    </row>
    <row r="8382" customFormat="false" ht="15" hidden="false" customHeight="false" outlineLevel="0" collapsed="false">
      <c r="A8382" s="529"/>
      <c r="B8382" s="529"/>
      <c r="C8382" s="530"/>
      <c r="D8382" s="530"/>
    </row>
    <row r="8383" customFormat="false" ht="15" hidden="false" customHeight="false" outlineLevel="0" collapsed="false">
      <c r="A8383" s="529"/>
      <c r="B8383" s="529"/>
      <c r="C8383" s="530"/>
      <c r="D8383" s="530"/>
    </row>
    <row r="8384" customFormat="false" ht="15" hidden="false" customHeight="false" outlineLevel="0" collapsed="false">
      <c r="A8384" s="529"/>
      <c r="B8384" s="529"/>
      <c r="C8384" s="530"/>
      <c r="D8384" s="530"/>
    </row>
    <row r="8385" customFormat="false" ht="15" hidden="false" customHeight="false" outlineLevel="0" collapsed="false">
      <c r="A8385" s="529"/>
      <c r="B8385" s="529"/>
      <c r="C8385" s="530"/>
      <c r="D8385" s="530"/>
    </row>
    <row r="8386" customFormat="false" ht="15" hidden="false" customHeight="false" outlineLevel="0" collapsed="false">
      <c r="A8386" s="529"/>
      <c r="B8386" s="529"/>
      <c r="C8386" s="530"/>
      <c r="D8386" s="530"/>
    </row>
    <row r="8387" customFormat="false" ht="15" hidden="false" customHeight="false" outlineLevel="0" collapsed="false">
      <c r="A8387" s="529"/>
      <c r="B8387" s="529"/>
      <c r="C8387" s="530"/>
      <c r="D8387" s="530"/>
    </row>
    <row r="8388" customFormat="false" ht="15" hidden="false" customHeight="false" outlineLevel="0" collapsed="false">
      <c r="A8388" s="529"/>
      <c r="B8388" s="529"/>
      <c r="C8388" s="530"/>
      <c r="D8388" s="530"/>
    </row>
    <row r="8389" customFormat="false" ht="15" hidden="false" customHeight="false" outlineLevel="0" collapsed="false">
      <c r="A8389" s="529"/>
      <c r="B8389" s="529"/>
      <c r="C8389" s="530"/>
      <c r="D8389" s="530"/>
    </row>
    <row r="8390" customFormat="false" ht="15" hidden="false" customHeight="false" outlineLevel="0" collapsed="false">
      <c r="A8390" s="529"/>
      <c r="B8390" s="529"/>
      <c r="C8390" s="530"/>
      <c r="D8390" s="530"/>
    </row>
    <row r="8391" customFormat="false" ht="15" hidden="false" customHeight="false" outlineLevel="0" collapsed="false">
      <c r="A8391" s="529"/>
      <c r="B8391" s="529"/>
      <c r="C8391" s="530"/>
      <c r="D8391" s="530"/>
    </row>
    <row r="8392" customFormat="false" ht="15" hidden="false" customHeight="false" outlineLevel="0" collapsed="false">
      <c r="A8392" s="529"/>
      <c r="B8392" s="529"/>
      <c r="C8392" s="530"/>
      <c r="D8392" s="530"/>
    </row>
    <row r="8393" customFormat="false" ht="15" hidden="false" customHeight="false" outlineLevel="0" collapsed="false">
      <c r="A8393" s="529"/>
      <c r="B8393" s="529"/>
      <c r="C8393" s="530"/>
      <c r="D8393" s="530"/>
    </row>
    <row r="8394" customFormat="false" ht="15" hidden="false" customHeight="false" outlineLevel="0" collapsed="false">
      <c r="A8394" s="529"/>
      <c r="B8394" s="529"/>
      <c r="C8394" s="530"/>
      <c r="D8394" s="530"/>
    </row>
    <row r="8395" customFormat="false" ht="15" hidden="false" customHeight="false" outlineLevel="0" collapsed="false">
      <c r="A8395" s="529"/>
      <c r="B8395" s="529"/>
      <c r="C8395" s="530"/>
      <c r="D8395" s="530"/>
    </row>
    <row r="8396" customFormat="false" ht="15" hidden="false" customHeight="false" outlineLevel="0" collapsed="false">
      <c r="A8396" s="529"/>
      <c r="B8396" s="529"/>
      <c r="C8396" s="530"/>
      <c r="D8396" s="530"/>
    </row>
    <row r="8397" customFormat="false" ht="15" hidden="false" customHeight="false" outlineLevel="0" collapsed="false">
      <c r="A8397" s="529"/>
      <c r="B8397" s="529"/>
      <c r="C8397" s="530"/>
      <c r="D8397" s="530"/>
    </row>
    <row r="8398" customFormat="false" ht="15" hidden="false" customHeight="false" outlineLevel="0" collapsed="false">
      <c r="A8398" s="529"/>
      <c r="B8398" s="529"/>
      <c r="C8398" s="530"/>
      <c r="D8398" s="530"/>
    </row>
    <row r="8399" customFormat="false" ht="15" hidden="false" customHeight="false" outlineLevel="0" collapsed="false">
      <c r="A8399" s="529"/>
      <c r="B8399" s="529"/>
      <c r="C8399" s="530"/>
      <c r="D8399" s="530"/>
    </row>
    <row r="8400" customFormat="false" ht="15" hidden="false" customHeight="false" outlineLevel="0" collapsed="false">
      <c r="A8400" s="529"/>
      <c r="B8400" s="529"/>
      <c r="C8400" s="530"/>
      <c r="D8400" s="530"/>
    </row>
    <row r="8401" customFormat="false" ht="15" hidden="false" customHeight="false" outlineLevel="0" collapsed="false">
      <c r="A8401" s="529"/>
      <c r="B8401" s="529"/>
      <c r="C8401" s="530"/>
      <c r="D8401" s="530"/>
    </row>
    <row r="8402" customFormat="false" ht="15" hidden="false" customHeight="false" outlineLevel="0" collapsed="false">
      <c r="A8402" s="529"/>
      <c r="B8402" s="529"/>
      <c r="C8402" s="530"/>
      <c r="D8402" s="530"/>
    </row>
    <row r="8403" customFormat="false" ht="15" hidden="false" customHeight="false" outlineLevel="0" collapsed="false">
      <c r="A8403" s="529"/>
      <c r="B8403" s="529"/>
      <c r="C8403" s="530"/>
      <c r="D8403" s="530"/>
    </row>
    <row r="8404" customFormat="false" ht="15" hidden="false" customHeight="false" outlineLevel="0" collapsed="false">
      <c r="A8404" s="529"/>
      <c r="B8404" s="529"/>
      <c r="C8404" s="530"/>
      <c r="D8404" s="530"/>
    </row>
    <row r="8405" customFormat="false" ht="15" hidden="false" customHeight="false" outlineLevel="0" collapsed="false">
      <c r="A8405" s="529"/>
      <c r="B8405" s="529"/>
      <c r="C8405" s="530"/>
      <c r="D8405" s="530"/>
    </row>
    <row r="8406" customFormat="false" ht="15" hidden="false" customHeight="false" outlineLevel="0" collapsed="false">
      <c r="A8406" s="529"/>
      <c r="B8406" s="529"/>
      <c r="C8406" s="530"/>
      <c r="D8406" s="530"/>
    </row>
    <row r="8407" customFormat="false" ht="15" hidden="false" customHeight="false" outlineLevel="0" collapsed="false">
      <c r="A8407" s="529"/>
      <c r="B8407" s="529"/>
      <c r="C8407" s="530"/>
      <c r="D8407" s="530"/>
    </row>
    <row r="8408" customFormat="false" ht="15" hidden="false" customHeight="false" outlineLevel="0" collapsed="false">
      <c r="A8408" s="529"/>
      <c r="B8408" s="529"/>
      <c r="C8408" s="530"/>
      <c r="D8408" s="530"/>
    </row>
    <row r="8409" customFormat="false" ht="15" hidden="false" customHeight="false" outlineLevel="0" collapsed="false">
      <c r="A8409" s="529"/>
      <c r="B8409" s="529"/>
      <c r="C8409" s="530"/>
      <c r="D8409" s="530"/>
    </row>
    <row r="8410" customFormat="false" ht="15" hidden="false" customHeight="false" outlineLevel="0" collapsed="false">
      <c r="A8410" s="529"/>
      <c r="B8410" s="529"/>
      <c r="C8410" s="530"/>
      <c r="D8410" s="530"/>
    </row>
    <row r="8411" customFormat="false" ht="15" hidden="false" customHeight="false" outlineLevel="0" collapsed="false">
      <c r="A8411" s="529"/>
      <c r="B8411" s="529"/>
      <c r="C8411" s="530"/>
      <c r="D8411" s="530"/>
    </row>
    <row r="8412" customFormat="false" ht="15" hidden="false" customHeight="false" outlineLevel="0" collapsed="false">
      <c r="A8412" s="529"/>
      <c r="B8412" s="529"/>
      <c r="C8412" s="530"/>
      <c r="D8412" s="530"/>
    </row>
    <row r="8413" customFormat="false" ht="15" hidden="false" customHeight="false" outlineLevel="0" collapsed="false">
      <c r="A8413" s="529"/>
      <c r="B8413" s="529"/>
      <c r="C8413" s="530"/>
      <c r="D8413" s="530"/>
    </row>
    <row r="8414" customFormat="false" ht="15" hidden="false" customHeight="false" outlineLevel="0" collapsed="false">
      <c r="A8414" s="529"/>
      <c r="B8414" s="529"/>
      <c r="C8414" s="530"/>
      <c r="D8414" s="530"/>
    </row>
    <row r="8415" customFormat="false" ht="15" hidden="false" customHeight="false" outlineLevel="0" collapsed="false">
      <c r="A8415" s="529"/>
      <c r="B8415" s="529"/>
      <c r="C8415" s="530"/>
      <c r="D8415" s="530"/>
    </row>
    <row r="8416" customFormat="false" ht="15" hidden="false" customHeight="false" outlineLevel="0" collapsed="false">
      <c r="A8416" s="529"/>
      <c r="B8416" s="529"/>
      <c r="C8416" s="530"/>
      <c r="D8416" s="530"/>
    </row>
    <row r="8417" customFormat="false" ht="15" hidden="false" customHeight="false" outlineLevel="0" collapsed="false">
      <c r="A8417" s="529"/>
      <c r="B8417" s="529"/>
      <c r="C8417" s="530"/>
      <c r="D8417" s="530"/>
    </row>
    <row r="8418" customFormat="false" ht="15" hidden="false" customHeight="false" outlineLevel="0" collapsed="false">
      <c r="A8418" s="529"/>
      <c r="B8418" s="529"/>
      <c r="C8418" s="530"/>
      <c r="D8418" s="530"/>
    </row>
    <row r="8419" customFormat="false" ht="15" hidden="false" customHeight="false" outlineLevel="0" collapsed="false">
      <c r="A8419" s="529"/>
      <c r="B8419" s="529"/>
      <c r="C8419" s="530"/>
      <c r="D8419" s="530"/>
    </row>
    <row r="8420" customFormat="false" ht="15" hidden="false" customHeight="false" outlineLevel="0" collapsed="false">
      <c r="A8420" s="529"/>
      <c r="B8420" s="529"/>
      <c r="C8420" s="530"/>
      <c r="D8420" s="530"/>
    </row>
    <row r="8421" customFormat="false" ht="15" hidden="false" customHeight="false" outlineLevel="0" collapsed="false">
      <c r="A8421" s="529"/>
      <c r="B8421" s="529"/>
      <c r="C8421" s="530"/>
      <c r="D8421" s="530"/>
    </row>
    <row r="8422" customFormat="false" ht="15" hidden="false" customHeight="false" outlineLevel="0" collapsed="false">
      <c r="A8422" s="529"/>
      <c r="B8422" s="529"/>
      <c r="C8422" s="530"/>
      <c r="D8422" s="530"/>
    </row>
    <row r="8423" customFormat="false" ht="15" hidden="false" customHeight="false" outlineLevel="0" collapsed="false">
      <c r="A8423" s="529"/>
      <c r="B8423" s="529"/>
      <c r="C8423" s="530"/>
      <c r="D8423" s="530"/>
    </row>
    <row r="8424" customFormat="false" ht="15" hidden="false" customHeight="false" outlineLevel="0" collapsed="false">
      <c r="A8424" s="529"/>
      <c r="B8424" s="529"/>
      <c r="C8424" s="530"/>
      <c r="D8424" s="530"/>
    </row>
    <row r="8425" customFormat="false" ht="15" hidden="false" customHeight="false" outlineLevel="0" collapsed="false">
      <c r="A8425" s="529"/>
      <c r="B8425" s="529"/>
      <c r="C8425" s="530"/>
      <c r="D8425" s="530"/>
    </row>
    <row r="8426" customFormat="false" ht="15" hidden="false" customHeight="false" outlineLevel="0" collapsed="false">
      <c r="A8426" s="529"/>
      <c r="B8426" s="529"/>
      <c r="C8426" s="530"/>
      <c r="D8426" s="530"/>
    </row>
    <row r="8427" customFormat="false" ht="15" hidden="false" customHeight="false" outlineLevel="0" collapsed="false">
      <c r="A8427" s="529"/>
      <c r="B8427" s="529"/>
      <c r="C8427" s="530"/>
      <c r="D8427" s="530"/>
    </row>
    <row r="8428" customFormat="false" ht="15" hidden="false" customHeight="false" outlineLevel="0" collapsed="false">
      <c r="A8428" s="529"/>
      <c r="B8428" s="529"/>
      <c r="C8428" s="530"/>
      <c r="D8428" s="530"/>
    </row>
    <row r="8429" customFormat="false" ht="15" hidden="false" customHeight="false" outlineLevel="0" collapsed="false">
      <c r="A8429" s="529"/>
      <c r="B8429" s="529"/>
      <c r="C8429" s="530"/>
      <c r="D8429" s="530"/>
    </row>
    <row r="8430" customFormat="false" ht="15" hidden="false" customHeight="false" outlineLevel="0" collapsed="false">
      <c r="A8430" s="529"/>
      <c r="B8430" s="529"/>
      <c r="C8430" s="530"/>
      <c r="D8430" s="530"/>
    </row>
    <row r="8431" customFormat="false" ht="15" hidden="false" customHeight="false" outlineLevel="0" collapsed="false">
      <c r="A8431" s="529"/>
      <c r="B8431" s="529"/>
      <c r="C8431" s="530"/>
      <c r="D8431" s="530"/>
    </row>
    <row r="8432" customFormat="false" ht="15" hidden="false" customHeight="false" outlineLevel="0" collapsed="false">
      <c r="A8432" s="529"/>
      <c r="B8432" s="529"/>
      <c r="C8432" s="530"/>
      <c r="D8432" s="530"/>
    </row>
    <row r="8433" customFormat="false" ht="15" hidden="false" customHeight="false" outlineLevel="0" collapsed="false">
      <c r="A8433" s="529"/>
      <c r="B8433" s="529"/>
      <c r="C8433" s="530"/>
      <c r="D8433" s="530"/>
    </row>
    <row r="8434" customFormat="false" ht="15" hidden="false" customHeight="false" outlineLevel="0" collapsed="false">
      <c r="A8434" s="529"/>
      <c r="B8434" s="529"/>
      <c r="C8434" s="530"/>
      <c r="D8434" s="530"/>
    </row>
    <row r="8435" customFormat="false" ht="15" hidden="false" customHeight="false" outlineLevel="0" collapsed="false">
      <c r="A8435" s="529"/>
      <c r="B8435" s="529"/>
      <c r="C8435" s="530"/>
      <c r="D8435" s="530"/>
    </row>
    <row r="8436" customFormat="false" ht="15" hidden="false" customHeight="false" outlineLevel="0" collapsed="false">
      <c r="A8436" s="529"/>
      <c r="B8436" s="529"/>
      <c r="C8436" s="530"/>
      <c r="D8436" s="530"/>
    </row>
    <row r="8437" customFormat="false" ht="15" hidden="false" customHeight="false" outlineLevel="0" collapsed="false">
      <c r="A8437" s="529"/>
      <c r="B8437" s="529"/>
      <c r="C8437" s="530"/>
      <c r="D8437" s="530"/>
    </row>
    <row r="8438" customFormat="false" ht="15" hidden="false" customHeight="false" outlineLevel="0" collapsed="false">
      <c r="A8438" s="529"/>
      <c r="B8438" s="529"/>
      <c r="C8438" s="530"/>
      <c r="D8438" s="530"/>
    </row>
    <row r="8439" customFormat="false" ht="15" hidden="false" customHeight="false" outlineLevel="0" collapsed="false">
      <c r="A8439" s="529"/>
      <c r="B8439" s="529"/>
      <c r="C8439" s="530"/>
      <c r="D8439" s="530"/>
    </row>
    <row r="8440" customFormat="false" ht="15" hidden="false" customHeight="false" outlineLevel="0" collapsed="false">
      <c r="A8440" s="529"/>
      <c r="B8440" s="529"/>
      <c r="C8440" s="530"/>
      <c r="D8440" s="530"/>
    </row>
    <row r="8441" customFormat="false" ht="15" hidden="false" customHeight="false" outlineLevel="0" collapsed="false">
      <c r="A8441" s="529"/>
      <c r="B8441" s="529"/>
      <c r="C8441" s="530"/>
      <c r="D8441" s="530"/>
    </row>
    <row r="8442" customFormat="false" ht="15" hidden="false" customHeight="false" outlineLevel="0" collapsed="false">
      <c r="A8442" s="529"/>
      <c r="B8442" s="529"/>
      <c r="C8442" s="530"/>
      <c r="D8442" s="530"/>
    </row>
    <row r="8443" customFormat="false" ht="15" hidden="false" customHeight="false" outlineLevel="0" collapsed="false">
      <c r="A8443" s="529"/>
      <c r="B8443" s="529"/>
      <c r="C8443" s="530"/>
      <c r="D8443" s="530"/>
    </row>
    <row r="8444" customFormat="false" ht="15" hidden="false" customHeight="false" outlineLevel="0" collapsed="false">
      <c r="A8444" s="529"/>
      <c r="B8444" s="529"/>
      <c r="C8444" s="530"/>
      <c r="D8444" s="530"/>
    </row>
    <row r="8445" customFormat="false" ht="15" hidden="false" customHeight="false" outlineLevel="0" collapsed="false">
      <c r="A8445" s="529"/>
      <c r="B8445" s="529"/>
      <c r="C8445" s="530"/>
      <c r="D8445" s="530"/>
    </row>
    <row r="8446" customFormat="false" ht="15" hidden="false" customHeight="false" outlineLevel="0" collapsed="false">
      <c r="A8446" s="529"/>
      <c r="B8446" s="529"/>
      <c r="C8446" s="530"/>
      <c r="D8446" s="530"/>
    </row>
    <row r="8447" customFormat="false" ht="15" hidden="false" customHeight="false" outlineLevel="0" collapsed="false">
      <c r="A8447" s="529"/>
      <c r="B8447" s="529"/>
      <c r="C8447" s="530"/>
      <c r="D8447" s="530"/>
    </row>
    <row r="8448" customFormat="false" ht="15" hidden="false" customHeight="false" outlineLevel="0" collapsed="false">
      <c r="A8448" s="529"/>
      <c r="B8448" s="529"/>
      <c r="C8448" s="530"/>
      <c r="D8448" s="530"/>
    </row>
    <row r="8449" customFormat="false" ht="15" hidden="false" customHeight="false" outlineLevel="0" collapsed="false">
      <c r="A8449" s="529"/>
      <c r="B8449" s="529"/>
      <c r="C8449" s="530"/>
      <c r="D8449" s="530"/>
    </row>
    <row r="8450" customFormat="false" ht="15" hidden="false" customHeight="false" outlineLevel="0" collapsed="false">
      <c r="A8450" s="529"/>
      <c r="B8450" s="529"/>
      <c r="C8450" s="530"/>
      <c r="D8450" s="530"/>
    </row>
    <row r="8451" customFormat="false" ht="15" hidden="false" customHeight="false" outlineLevel="0" collapsed="false">
      <c r="A8451" s="529"/>
      <c r="B8451" s="529"/>
      <c r="C8451" s="530"/>
      <c r="D8451" s="530"/>
    </row>
    <row r="8452" customFormat="false" ht="15" hidden="false" customHeight="false" outlineLevel="0" collapsed="false">
      <c r="A8452" s="529"/>
      <c r="B8452" s="529"/>
      <c r="C8452" s="530"/>
      <c r="D8452" s="530"/>
    </row>
    <row r="8453" customFormat="false" ht="15" hidden="false" customHeight="false" outlineLevel="0" collapsed="false">
      <c r="A8453" s="529"/>
      <c r="B8453" s="529"/>
      <c r="C8453" s="530"/>
      <c r="D8453" s="530"/>
    </row>
    <row r="8454" customFormat="false" ht="15" hidden="false" customHeight="false" outlineLevel="0" collapsed="false">
      <c r="A8454" s="529"/>
      <c r="B8454" s="529"/>
      <c r="C8454" s="530"/>
      <c r="D8454" s="530"/>
    </row>
    <row r="8455" customFormat="false" ht="15" hidden="false" customHeight="false" outlineLevel="0" collapsed="false">
      <c r="A8455" s="529"/>
      <c r="B8455" s="529"/>
      <c r="C8455" s="530"/>
      <c r="D8455" s="530"/>
    </row>
    <row r="8456" customFormat="false" ht="15" hidden="false" customHeight="false" outlineLevel="0" collapsed="false">
      <c r="A8456" s="529"/>
      <c r="B8456" s="529"/>
      <c r="C8456" s="530"/>
      <c r="D8456" s="530"/>
    </row>
    <row r="8457" customFormat="false" ht="15" hidden="false" customHeight="false" outlineLevel="0" collapsed="false">
      <c r="A8457" s="529"/>
      <c r="B8457" s="529"/>
      <c r="C8457" s="530"/>
      <c r="D8457" s="530"/>
    </row>
    <row r="8458" customFormat="false" ht="15" hidden="false" customHeight="false" outlineLevel="0" collapsed="false">
      <c r="A8458" s="529"/>
      <c r="B8458" s="529"/>
      <c r="C8458" s="530"/>
      <c r="D8458" s="530"/>
    </row>
    <row r="8459" customFormat="false" ht="15" hidden="false" customHeight="false" outlineLevel="0" collapsed="false">
      <c r="A8459" s="529"/>
      <c r="B8459" s="529"/>
      <c r="C8459" s="530"/>
      <c r="D8459" s="530"/>
    </row>
    <row r="8460" customFormat="false" ht="15" hidden="false" customHeight="false" outlineLevel="0" collapsed="false">
      <c r="A8460" s="529"/>
      <c r="B8460" s="529"/>
      <c r="C8460" s="530"/>
      <c r="D8460" s="530"/>
    </row>
    <row r="8461" customFormat="false" ht="15" hidden="false" customHeight="false" outlineLevel="0" collapsed="false">
      <c r="A8461" s="529"/>
      <c r="B8461" s="529"/>
      <c r="C8461" s="530"/>
      <c r="D8461" s="530"/>
    </row>
    <row r="8462" customFormat="false" ht="15" hidden="false" customHeight="false" outlineLevel="0" collapsed="false">
      <c r="A8462" s="529"/>
      <c r="B8462" s="529"/>
      <c r="C8462" s="530"/>
      <c r="D8462" s="530"/>
    </row>
    <row r="8463" customFormat="false" ht="15" hidden="false" customHeight="false" outlineLevel="0" collapsed="false">
      <c r="A8463" s="529"/>
      <c r="B8463" s="529"/>
      <c r="C8463" s="530"/>
      <c r="D8463" s="530"/>
    </row>
    <row r="8464" customFormat="false" ht="15" hidden="false" customHeight="false" outlineLevel="0" collapsed="false">
      <c r="A8464" s="529"/>
      <c r="B8464" s="529"/>
      <c r="C8464" s="530"/>
      <c r="D8464" s="530"/>
    </row>
    <row r="8465" customFormat="false" ht="15" hidden="false" customHeight="false" outlineLevel="0" collapsed="false">
      <c r="A8465" s="529"/>
      <c r="B8465" s="529"/>
      <c r="C8465" s="530"/>
      <c r="D8465" s="530"/>
    </row>
    <row r="8466" customFormat="false" ht="15" hidden="false" customHeight="false" outlineLevel="0" collapsed="false">
      <c r="A8466" s="529"/>
      <c r="B8466" s="529"/>
      <c r="C8466" s="530"/>
      <c r="D8466" s="530"/>
    </row>
    <row r="8467" customFormat="false" ht="15" hidden="false" customHeight="false" outlineLevel="0" collapsed="false">
      <c r="A8467" s="529"/>
      <c r="B8467" s="529"/>
      <c r="C8467" s="530"/>
      <c r="D8467" s="530"/>
    </row>
    <row r="8468" customFormat="false" ht="15" hidden="false" customHeight="false" outlineLevel="0" collapsed="false">
      <c r="A8468" s="529"/>
      <c r="B8468" s="529"/>
      <c r="C8468" s="530"/>
      <c r="D8468" s="530"/>
    </row>
    <row r="8469" customFormat="false" ht="15" hidden="false" customHeight="false" outlineLevel="0" collapsed="false">
      <c r="A8469" s="529"/>
      <c r="B8469" s="529"/>
      <c r="C8469" s="530"/>
      <c r="D8469" s="530"/>
    </row>
    <row r="8470" customFormat="false" ht="15" hidden="false" customHeight="false" outlineLevel="0" collapsed="false">
      <c r="A8470" s="529"/>
      <c r="B8470" s="529"/>
      <c r="C8470" s="530"/>
      <c r="D8470" s="530"/>
    </row>
    <row r="8471" customFormat="false" ht="15" hidden="false" customHeight="false" outlineLevel="0" collapsed="false">
      <c r="A8471" s="529"/>
      <c r="B8471" s="529"/>
      <c r="C8471" s="530"/>
      <c r="D8471" s="530"/>
    </row>
    <row r="8472" customFormat="false" ht="15" hidden="false" customHeight="false" outlineLevel="0" collapsed="false">
      <c r="A8472" s="529"/>
      <c r="B8472" s="529"/>
      <c r="C8472" s="530"/>
      <c r="D8472" s="530"/>
    </row>
    <row r="8473" customFormat="false" ht="15" hidden="false" customHeight="false" outlineLevel="0" collapsed="false">
      <c r="A8473" s="529"/>
      <c r="B8473" s="529"/>
      <c r="C8473" s="530"/>
      <c r="D8473" s="530"/>
    </row>
    <row r="8474" customFormat="false" ht="15" hidden="false" customHeight="false" outlineLevel="0" collapsed="false">
      <c r="A8474" s="529"/>
      <c r="B8474" s="529"/>
      <c r="C8474" s="530"/>
      <c r="D8474" s="530"/>
    </row>
    <row r="8475" customFormat="false" ht="15" hidden="false" customHeight="false" outlineLevel="0" collapsed="false">
      <c r="A8475" s="529"/>
      <c r="B8475" s="529"/>
      <c r="C8475" s="530"/>
      <c r="D8475" s="530"/>
    </row>
    <row r="8476" customFormat="false" ht="15" hidden="false" customHeight="false" outlineLevel="0" collapsed="false">
      <c r="A8476" s="529"/>
      <c r="B8476" s="529"/>
      <c r="C8476" s="530"/>
      <c r="D8476" s="530"/>
    </row>
    <row r="8477" customFormat="false" ht="15" hidden="false" customHeight="false" outlineLevel="0" collapsed="false">
      <c r="A8477" s="529"/>
      <c r="B8477" s="529"/>
      <c r="C8477" s="530"/>
      <c r="D8477" s="530"/>
    </row>
    <row r="8478" customFormat="false" ht="15" hidden="false" customHeight="false" outlineLevel="0" collapsed="false">
      <c r="A8478" s="529"/>
      <c r="B8478" s="529"/>
      <c r="C8478" s="530"/>
      <c r="D8478" s="530"/>
    </row>
    <row r="8479" customFormat="false" ht="15" hidden="false" customHeight="false" outlineLevel="0" collapsed="false">
      <c r="A8479" s="529"/>
      <c r="B8479" s="529"/>
      <c r="C8479" s="530"/>
      <c r="D8479" s="530"/>
    </row>
    <row r="8480" customFormat="false" ht="15" hidden="false" customHeight="false" outlineLevel="0" collapsed="false">
      <c r="A8480" s="529"/>
      <c r="B8480" s="529"/>
      <c r="C8480" s="530"/>
      <c r="D8480" s="530"/>
    </row>
    <row r="8481" customFormat="false" ht="15" hidden="false" customHeight="false" outlineLevel="0" collapsed="false">
      <c r="A8481" s="529"/>
      <c r="B8481" s="529"/>
      <c r="C8481" s="530"/>
      <c r="D8481" s="530"/>
    </row>
    <row r="8482" customFormat="false" ht="15" hidden="false" customHeight="false" outlineLevel="0" collapsed="false">
      <c r="A8482" s="529"/>
      <c r="B8482" s="529"/>
      <c r="C8482" s="530"/>
      <c r="D8482" s="530"/>
    </row>
    <row r="8483" customFormat="false" ht="15" hidden="false" customHeight="false" outlineLevel="0" collapsed="false">
      <c r="A8483" s="529"/>
      <c r="B8483" s="529"/>
      <c r="C8483" s="530"/>
      <c r="D8483" s="530"/>
    </row>
    <row r="8484" customFormat="false" ht="15" hidden="false" customHeight="false" outlineLevel="0" collapsed="false">
      <c r="A8484" s="529"/>
      <c r="B8484" s="529"/>
      <c r="C8484" s="530"/>
      <c r="D8484" s="530"/>
    </row>
    <row r="8485" customFormat="false" ht="15" hidden="false" customHeight="false" outlineLevel="0" collapsed="false">
      <c r="A8485" s="529"/>
      <c r="B8485" s="529"/>
      <c r="C8485" s="530"/>
      <c r="D8485" s="530"/>
    </row>
    <row r="8486" customFormat="false" ht="15" hidden="false" customHeight="false" outlineLevel="0" collapsed="false">
      <c r="A8486" s="529"/>
      <c r="B8486" s="529"/>
      <c r="C8486" s="530"/>
      <c r="D8486" s="530"/>
    </row>
    <row r="8487" customFormat="false" ht="15" hidden="false" customHeight="false" outlineLevel="0" collapsed="false">
      <c r="A8487" s="529"/>
      <c r="B8487" s="529"/>
      <c r="C8487" s="530"/>
      <c r="D8487" s="530"/>
    </row>
    <row r="8488" customFormat="false" ht="15" hidden="false" customHeight="false" outlineLevel="0" collapsed="false">
      <c r="A8488" s="529"/>
      <c r="B8488" s="529"/>
      <c r="C8488" s="530"/>
      <c r="D8488" s="530"/>
    </row>
    <row r="8489" customFormat="false" ht="15" hidden="false" customHeight="false" outlineLevel="0" collapsed="false">
      <c r="A8489" s="529"/>
      <c r="B8489" s="529"/>
      <c r="C8489" s="530"/>
      <c r="D8489" s="530"/>
    </row>
    <row r="8490" customFormat="false" ht="15" hidden="false" customHeight="false" outlineLevel="0" collapsed="false">
      <c r="A8490" s="529"/>
      <c r="B8490" s="529"/>
      <c r="C8490" s="530"/>
      <c r="D8490" s="530"/>
    </row>
    <row r="8491" customFormat="false" ht="15" hidden="false" customHeight="false" outlineLevel="0" collapsed="false">
      <c r="A8491" s="529"/>
      <c r="B8491" s="529"/>
      <c r="C8491" s="530"/>
      <c r="D8491" s="530"/>
    </row>
    <row r="8492" customFormat="false" ht="15" hidden="false" customHeight="false" outlineLevel="0" collapsed="false">
      <c r="A8492" s="529"/>
      <c r="B8492" s="529"/>
      <c r="C8492" s="530"/>
      <c r="D8492" s="530"/>
    </row>
    <row r="8493" customFormat="false" ht="15" hidden="false" customHeight="false" outlineLevel="0" collapsed="false">
      <c r="A8493" s="529"/>
      <c r="B8493" s="529"/>
      <c r="C8493" s="530"/>
      <c r="D8493" s="530"/>
    </row>
    <row r="8494" customFormat="false" ht="15" hidden="false" customHeight="false" outlineLevel="0" collapsed="false">
      <c r="A8494" s="529"/>
      <c r="B8494" s="529"/>
      <c r="C8494" s="530"/>
      <c r="D8494" s="530"/>
    </row>
    <row r="8495" customFormat="false" ht="15" hidden="false" customHeight="false" outlineLevel="0" collapsed="false">
      <c r="A8495" s="529"/>
      <c r="B8495" s="529"/>
      <c r="C8495" s="530"/>
      <c r="D8495" s="530"/>
    </row>
    <row r="8496" customFormat="false" ht="15" hidden="false" customHeight="false" outlineLevel="0" collapsed="false">
      <c r="A8496" s="529"/>
      <c r="B8496" s="529"/>
      <c r="C8496" s="530"/>
      <c r="D8496" s="530"/>
    </row>
    <row r="8497" customFormat="false" ht="15" hidden="false" customHeight="false" outlineLevel="0" collapsed="false">
      <c r="A8497" s="529"/>
      <c r="B8497" s="529"/>
      <c r="C8497" s="530"/>
      <c r="D8497" s="530"/>
    </row>
    <row r="8498" customFormat="false" ht="15" hidden="false" customHeight="false" outlineLevel="0" collapsed="false">
      <c r="A8498" s="529"/>
      <c r="B8498" s="529"/>
      <c r="C8498" s="530"/>
      <c r="D8498" s="530"/>
    </row>
    <row r="8499" customFormat="false" ht="15" hidden="false" customHeight="false" outlineLevel="0" collapsed="false">
      <c r="A8499" s="529"/>
      <c r="B8499" s="529"/>
      <c r="C8499" s="530"/>
      <c r="D8499" s="530"/>
    </row>
    <row r="8500" customFormat="false" ht="15" hidden="false" customHeight="false" outlineLevel="0" collapsed="false">
      <c r="A8500" s="529"/>
      <c r="B8500" s="529"/>
      <c r="C8500" s="530"/>
      <c r="D8500" s="530"/>
    </row>
    <row r="8501" customFormat="false" ht="15" hidden="false" customHeight="false" outlineLevel="0" collapsed="false">
      <c r="A8501" s="529"/>
      <c r="B8501" s="529"/>
      <c r="C8501" s="530"/>
      <c r="D8501" s="530"/>
    </row>
    <row r="8502" customFormat="false" ht="15" hidden="false" customHeight="false" outlineLevel="0" collapsed="false">
      <c r="A8502" s="529"/>
      <c r="B8502" s="529"/>
      <c r="C8502" s="530"/>
      <c r="D8502" s="530"/>
    </row>
    <row r="8503" customFormat="false" ht="15" hidden="false" customHeight="false" outlineLevel="0" collapsed="false">
      <c r="A8503" s="529"/>
      <c r="B8503" s="529"/>
      <c r="C8503" s="530"/>
      <c r="D8503" s="530"/>
    </row>
    <row r="8504" customFormat="false" ht="15" hidden="false" customHeight="false" outlineLevel="0" collapsed="false">
      <c r="A8504" s="529"/>
      <c r="B8504" s="529"/>
      <c r="C8504" s="530"/>
      <c r="D8504" s="530"/>
    </row>
    <row r="8505" customFormat="false" ht="15" hidden="false" customHeight="false" outlineLevel="0" collapsed="false">
      <c r="A8505" s="529"/>
      <c r="B8505" s="529"/>
      <c r="C8505" s="530"/>
      <c r="D8505" s="530"/>
    </row>
    <row r="8506" customFormat="false" ht="15" hidden="false" customHeight="false" outlineLevel="0" collapsed="false">
      <c r="A8506" s="529"/>
      <c r="B8506" s="529"/>
      <c r="C8506" s="530"/>
      <c r="D8506" s="530"/>
    </row>
    <row r="8507" customFormat="false" ht="15" hidden="false" customHeight="false" outlineLevel="0" collapsed="false">
      <c r="A8507" s="529"/>
      <c r="B8507" s="529"/>
      <c r="C8507" s="530"/>
      <c r="D8507" s="530"/>
    </row>
    <row r="8508" customFormat="false" ht="15" hidden="false" customHeight="false" outlineLevel="0" collapsed="false">
      <c r="A8508" s="529"/>
      <c r="B8508" s="529"/>
      <c r="C8508" s="530"/>
      <c r="D8508" s="530"/>
    </row>
    <row r="8509" customFormat="false" ht="15" hidden="false" customHeight="false" outlineLevel="0" collapsed="false">
      <c r="A8509" s="529"/>
      <c r="B8509" s="529"/>
      <c r="C8509" s="530"/>
      <c r="D8509" s="530"/>
    </row>
    <row r="8510" customFormat="false" ht="15" hidden="false" customHeight="false" outlineLevel="0" collapsed="false">
      <c r="A8510" s="529"/>
      <c r="B8510" s="529"/>
      <c r="C8510" s="530"/>
      <c r="D8510" s="530"/>
    </row>
    <row r="8511" customFormat="false" ht="15" hidden="false" customHeight="false" outlineLevel="0" collapsed="false">
      <c r="A8511" s="529"/>
      <c r="B8511" s="529"/>
      <c r="C8511" s="530"/>
      <c r="D8511" s="530"/>
    </row>
    <row r="8512" customFormat="false" ht="15" hidden="false" customHeight="false" outlineLevel="0" collapsed="false">
      <c r="A8512" s="529"/>
      <c r="B8512" s="529"/>
      <c r="C8512" s="530"/>
      <c r="D8512" s="530"/>
    </row>
    <row r="8513" customFormat="false" ht="15" hidden="false" customHeight="false" outlineLevel="0" collapsed="false">
      <c r="A8513" s="529"/>
      <c r="B8513" s="529"/>
      <c r="C8513" s="530"/>
      <c r="D8513" s="530"/>
    </row>
    <row r="8514" customFormat="false" ht="15" hidden="false" customHeight="false" outlineLevel="0" collapsed="false">
      <c r="A8514" s="529"/>
      <c r="B8514" s="529"/>
      <c r="C8514" s="530"/>
      <c r="D8514" s="530"/>
    </row>
    <row r="8515" customFormat="false" ht="15" hidden="false" customHeight="false" outlineLevel="0" collapsed="false">
      <c r="A8515" s="529"/>
      <c r="B8515" s="529"/>
      <c r="C8515" s="530"/>
      <c r="D8515" s="530"/>
    </row>
    <row r="8516" customFormat="false" ht="15" hidden="false" customHeight="false" outlineLevel="0" collapsed="false">
      <c r="A8516" s="529"/>
      <c r="B8516" s="529"/>
      <c r="C8516" s="530"/>
      <c r="D8516" s="530"/>
    </row>
    <row r="8517" customFormat="false" ht="15" hidden="false" customHeight="false" outlineLevel="0" collapsed="false">
      <c r="A8517" s="529"/>
      <c r="B8517" s="529"/>
      <c r="C8517" s="530"/>
      <c r="D8517" s="530"/>
    </row>
    <row r="8518" customFormat="false" ht="15" hidden="false" customHeight="false" outlineLevel="0" collapsed="false">
      <c r="A8518" s="529"/>
      <c r="B8518" s="529"/>
      <c r="C8518" s="530"/>
      <c r="D8518" s="530"/>
    </row>
    <row r="8519" customFormat="false" ht="15" hidden="false" customHeight="false" outlineLevel="0" collapsed="false">
      <c r="A8519" s="529"/>
      <c r="B8519" s="529"/>
      <c r="C8519" s="530"/>
      <c r="D8519" s="530"/>
    </row>
    <row r="8520" customFormat="false" ht="15" hidden="false" customHeight="false" outlineLevel="0" collapsed="false">
      <c r="A8520" s="529"/>
      <c r="B8520" s="529"/>
      <c r="C8520" s="530"/>
      <c r="D8520" s="530"/>
    </row>
    <row r="8521" customFormat="false" ht="15" hidden="false" customHeight="false" outlineLevel="0" collapsed="false">
      <c r="A8521" s="529"/>
      <c r="B8521" s="529"/>
      <c r="C8521" s="530"/>
      <c r="D8521" s="530"/>
    </row>
    <row r="8522" customFormat="false" ht="15" hidden="false" customHeight="false" outlineLevel="0" collapsed="false">
      <c r="A8522" s="529"/>
      <c r="B8522" s="529"/>
      <c r="C8522" s="530"/>
      <c r="D8522" s="530"/>
    </row>
    <row r="8523" customFormat="false" ht="15" hidden="false" customHeight="false" outlineLevel="0" collapsed="false">
      <c r="A8523" s="529"/>
      <c r="B8523" s="529"/>
      <c r="C8523" s="530"/>
      <c r="D8523" s="530"/>
    </row>
    <row r="8524" customFormat="false" ht="15" hidden="false" customHeight="false" outlineLevel="0" collapsed="false">
      <c r="A8524" s="529"/>
      <c r="B8524" s="529"/>
      <c r="C8524" s="530"/>
      <c r="D8524" s="530"/>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6.xml><?xml version="1.0" encoding="utf-8"?>
<worksheet xmlns="http://schemas.openxmlformats.org/spreadsheetml/2006/main" xmlns:r="http://schemas.openxmlformats.org/officeDocument/2006/relationships">
  <sheetPr filterMode="false">
    <pageSetUpPr fitToPage="false"/>
  </sheetPr>
  <dimension ref="A1:D4922"/>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1.71"/>
    <col collapsed="false" customWidth="true" hidden="false" outlineLevel="0" max="2" min="2" style="0" width="78.14"/>
    <col collapsed="false" customWidth="true" hidden="false" outlineLevel="0" max="3" min="3" style="525" width="21.57"/>
    <col collapsed="false" customWidth="true" hidden="false" outlineLevel="0" max="4" min="4" style="0" width="19.99"/>
    <col collapsed="false" customWidth="true" hidden="false" outlineLevel="0" max="1025" min="5" style="0" width="8.67"/>
  </cols>
  <sheetData>
    <row r="1" customFormat="false" ht="15" hidden="false" customHeight="false" outlineLevel="0" collapsed="false">
      <c r="A1" s="0" t="s">
        <v>11875</v>
      </c>
    </row>
    <row r="3" customFormat="false" ht="15" hidden="false" customHeight="false" outlineLevel="0" collapsed="false">
      <c r="A3" s="0" t="s">
        <v>11876</v>
      </c>
    </row>
    <row r="4" customFormat="false" ht="15" hidden="false" customHeight="false" outlineLevel="0" collapsed="false">
      <c r="A4" s="0" t="s">
        <v>11877</v>
      </c>
    </row>
    <row r="5" customFormat="false" ht="15" hidden="false" customHeight="false" outlineLevel="0" collapsed="false">
      <c r="A5" s="0" t="s">
        <v>11878</v>
      </c>
    </row>
    <row r="7" customFormat="false" ht="15" hidden="false" customHeight="false" outlineLevel="0" collapsed="false">
      <c r="A7" s="0" t="s">
        <v>11879</v>
      </c>
      <c r="B7" s="0" t="s">
        <v>11880</v>
      </c>
      <c r="C7" s="525" t="s">
        <v>11881</v>
      </c>
      <c r="D7" s="0" t="s">
        <v>11882</v>
      </c>
    </row>
    <row r="8" customFormat="false" ht="15" hidden="false" customHeight="false" outlineLevel="0" collapsed="false">
      <c r="A8" s="0" t="n">
        <v>38605</v>
      </c>
      <c r="B8" s="0" t="s">
        <v>11883</v>
      </c>
      <c r="C8" s="525" t="s">
        <v>2430</v>
      </c>
      <c r="D8" s="333" t="n">
        <v>106.61</v>
      </c>
    </row>
    <row r="9" customFormat="false" ht="15" hidden="false" customHeight="false" outlineLevel="0" collapsed="false">
      <c r="A9" s="0" t="n">
        <v>11270</v>
      </c>
      <c r="B9" s="0" t="s">
        <v>11884</v>
      </c>
      <c r="C9" s="525" t="s">
        <v>2430</v>
      </c>
      <c r="D9" s="333" t="n">
        <v>2.91</v>
      </c>
    </row>
    <row r="10" customFormat="false" ht="15" hidden="false" customHeight="false" outlineLevel="0" collapsed="false">
      <c r="A10" s="0" t="n">
        <v>412</v>
      </c>
      <c r="B10" s="0" t="s">
        <v>11885</v>
      </c>
      <c r="C10" s="525" t="s">
        <v>2430</v>
      </c>
      <c r="D10" s="333" t="n">
        <v>1.08</v>
      </c>
    </row>
    <row r="11" customFormat="false" ht="15" hidden="false" customHeight="false" outlineLevel="0" collapsed="false">
      <c r="A11" s="0" t="n">
        <v>414</v>
      </c>
      <c r="B11" s="0" t="s">
        <v>11886</v>
      </c>
      <c r="C11" s="525" t="s">
        <v>2430</v>
      </c>
      <c r="D11" s="333" t="n">
        <v>0.06</v>
      </c>
    </row>
    <row r="12" customFormat="false" ht="15" hidden="false" customHeight="false" outlineLevel="0" collapsed="false">
      <c r="A12" s="0" t="n">
        <v>410</v>
      </c>
      <c r="B12" s="0" t="s">
        <v>11887</v>
      </c>
      <c r="C12" s="525" t="s">
        <v>2430</v>
      </c>
      <c r="D12" s="333" t="n">
        <v>0.16</v>
      </c>
    </row>
    <row r="13" customFormat="false" ht="15" hidden="false" customHeight="false" outlineLevel="0" collapsed="false">
      <c r="A13" s="0" t="n">
        <v>411</v>
      </c>
      <c r="B13" s="0" t="s">
        <v>11888</v>
      </c>
      <c r="C13" s="525" t="s">
        <v>2430</v>
      </c>
      <c r="D13" s="333" t="n">
        <v>0.21</v>
      </c>
    </row>
    <row r="14" customFormat="false" ht="15" hidden="false" customHeight="false" outlineLevel="0" collapsed="false">
      <c r="A14" s="0" t="n">
        <v>408</v>
      </c>
      <c r="B14" s="0" t="s">
        <v>11889</v>
      </c>
      <c r="C14" s="525" t="s">
        <v>2430</v>
      </c>
      <c r="D14" s="333" t="n">
        <v>1.04</v>
      </c>
    </row>
    <row r="15" customFormat="false" ht="15" hidden="false" customHeight="false" outlineLevel="0" collapsed="false">
      <c r="A15" s="0" t="n">
        <v>39131</v>
      </c>
      <c r="B15" s="0" t="s">
        <v>11890</v>
      </c>
      <c r="C15" s="525" t="s">
        <v>2430</v>
      </c>
      <c r="D15" s="333" t="n">
        <v>3.55</v>
      </c>
    </row>
    <row r="16" customFormat="false" ht="15" hidden="false" customHeight="false" outlineLevel="0" collapsed="false">
      <c r="A16" s="0" t="n">
        <v>394</v>
      </c>
      <c r="B16" s="0" t="s">
        <v>11891</v>
      </c>
      <c r="C16" s="525" t="s">
        <v>2430</v>
      </c>
      <c r="D16" s="333" t="n">
        <v>3.6</v>
      </c>
    </row>
    <row r="17" customFormat="false" ht="15" hidden="false" customHeight="false" outlineLevel="0" collapsed="false">
      <c r="A17" s="0" t="n">
        <v>39130</v>
      </c>
      <c r="B17" s="0" t="s">
        <v>11892</v>
      </c>
      <c r="C17" s="525" t="s">
        <v>2430</v>
      </c>
      <c r="D17" s="333" t="n">
        <v>3.24</v>
      </c>
    </row>
    <row r="18" customFormat="false" ht="15" hidden="false" customHeight="false" outlineLevel="0" collapsed="false">
      <c r="A18" s="0" t="n">
        <v>395</v>
      </c>
      <c r="B18" s="0" t="s">
        <v>11893</v>
      </c>
      <c r="C18" s="525" t="s">
        <v>2430</v>
      </c>
      <c r="D18" s="333" t="n">
        <v>3.46</v>
      </c>
    </row>
    <row r="19" customFormat="false" ht="15" hidden="false" customHeight="false" outlineLevel="0" collapsed="false">
      <c r="A19" s="0" t="n">
        <v>39127</v>
      </c>
      <c r="B19" s="0" t="s">
        <v>11894</v>
      </c>
      <c r="C19" s="525" t="s">
        <v>2430</v>
      </c>
      <c r="D19" s="333" t="n">
        <v>1.71</v>
      </c>
    </row>
    <row r="20" customFormat="false" ht="15" hidden="false" customHeight="false" outlineLevel="0" collapsed="false">
      <c r="A20" s="0" t="n">
        <v>392</v>
      </c>
      <c r="B20" s="0" t="s">
        <v>11895</v>
      </c>
      <c r="C20" s="525" t="s">
        <v>2430</v>
      </c>
      <c r="D20" s="333" t="n">
        <v>1.75</v>
      </c>
    </row>
    <row r="21" customFormat="false" ht="15" hidden="false" customHeight="false" outlineLevel="0" collapsed="false">
      <c r="A21" s="0" t="n">
        <v>39129</v>
      </c>
      <c r="B21" s="0" t="s">
        <v>11896</v>
      </c>
      <c r="C21" s="525" t="s">
        <v>2430</v>
      </c>
      <c r="D21" s="333" t="n">
        <v>2</v>
      </c>
    </row>
    <row r="22" customFormat="false" ht="15" hidden="false" customHeight="false" outlineLevel="0" collapsed="false">
      <c r="A22" s="0" t="n">
        <v>393</v>
      </c>
      <c r="B22" s="0" t="s">
        <v>11897</v>
      </c>
      <c r="C22" s="525" t="s">
        <v>2430</v>
      </c>
      <c r="D22" s="333" t="n">
        <v>2.09</v>
      </c>
    </row>
    <row r="23" customFormat="false" ht="15" hidden="false" customHeight="false" outlineLevel="0" collapsed="false">
      <c r="A23" s="0" t="n">
        <v>39133</v>
      </c>
      <c r="B23" s="0" t="s">
        <v>11898</v>
      </c>
      <c r="C23" s="525" t="s">
        <v>2430</v>
      </c>
      <c r="D23" s="333" t="n">
        <v>4.66</v>
      </c>
    </row>
    <row r="24" customFormat="false" ht="15" hidden="false" customHeight="false" outlineLevel="0" collapsed="false">
      <c r="A24" s="0" t="n">
        <v>397</v>
      </c>
      <c r="B24" s="0" t="s">
        <v>11899</v>
      </c>
      <c r="C24" s="525" t="s">
        <v>2430</v>
      </c>
      <c r="D24" s="333" t="n">
        <v>5.15</v>
      </c>
    </row>
    <row r="25" customFormat="false" ht="15" hidden="false" customHeight="false" outlineLevel="0" collapsed="false">
      <c r="A25" s="0" t="n">
        <v>39132</v>
      </c>
      <c r="B25" s="0" t="s">
        <v>11900</v>
      </c>
      <c r="C25" s="525" t="s">
        <v>2430</v>
      </c>
      <c r="D25" s="333" t="n">
        <v>3.73</v>
      </c>
    </row>
    <row r="26" customFormat="false" ht="15" hidden="false" customHeight="false" outlineLevel="0" collapsed="false">
      <c r="A26" s="0" t="n">
        <v>396</v>
      </c>
      <c r="B26" s="0" t="s">
        <v>11901</v>
      </c>
      <c r="C26" s="525" t="s">
        <v>2430</v>
      </c>
      <c r="D26" s="333" t="n">
        <v>4</v>
      </c>
    </row>
    <row r="27" customFormat="false" ht="15" hidden="false" customHeight="false" outlineLevel="0" collapsed="false">
      <c r="A27" s="0" t="n">
        <v>39135</v>
      </c>
      <c r="B27" s="0" t="s">
        <v>11902</v>
      </c>
      <c r="C27" s="525" t="s">
        <v>2430</v>
      </c>
      <c r="D27" s="333" t="n">
        <v>7.47</v>
      </c>
    </row>
    <row r="28" customFormat="false" ht="15" hidden="false" customHeight="false" outlineLevel="0" collapsed="false">
      <c r="A28" s="0" t="n">
        <v>39128</v>
      </c>
      <c r="B28" s="0" t="s">
        <v>11903</v>
      </c>
      <c r="C28" s="525" t="s">
        <v>2430</v>
      </c>
      <c r="D28" s="333" t="n">
        <v>1.86</v>
      </c>
    </row>
    <row r="29" customFormat="false" ht="15" hidden="false" customHeight="false" outlineLevel="0" collapsed="false">
      <c r="A29" s="0" t="n">
        <v>400</v>
      </c>
      <c r="B29" s="0" t="s">
        <v>11904</v>
      </c>
      <c r="C29" s="525" t="s">
        <v>2430</v>
      </c>
      <c r="D29" s="333" t="n">
        <v>1.82</v>
      </c>
    </row>
    <row r="30" customFormat="false" ht="15" hidden="false" customHeight="false" outlineLevel="0" collapsed="false">
      <c r="A30" s="0" t="n">
        <v>39125</v>
      </c>
      <c r="B30" s="0" t="s">
        <v>11905</v>
      </c>
      <c r="C30" s="525" t="s">
        <v>2430</v>
      </c>
      <c r="D30" s="333" t="n">
        <v>1.86</v>
      </c>
    </row>
    <row r="31" customFormat="false" ht="15" hidden="false" customHeight="false" outlineLevel="0" collapsed="false">
      <c r="A31" s="0" t="n">
        <v>39134</v>
      </c>
      <c r="B31" s="0" t="s">
        <v>11906</v>
      </c>
      <c r="C31" s="525" t="s">
        <v>2430</v>
      </c>
      <c r="D31" s="333" t="n">
        <v>6.22</v>
      </c>
    </row>
    <row r="32" customFormat="false" ht="15" hidden="false" customHeight="false" outlineLevel="0" collapsed="false">
      <c r="A32" s="0" t="n">
        <v>398</v>
      </c>
      <c r="B32" s="0" t="s">
        <v>11907</v>
      </c>
      <c r="C32" s="525" t="s">
        <v>2430</v>
      </c>
      <c r="D32" s="333" t="n">
        <v>5.73</v>
      </c>
    </row>
    <row r="33" customFormat="false" ht="15" hidden="false" customHeight="false" outlineLevel="0" collapsed="false">
      <c r="A33" s="0" t="n">
        <v>39126</v>
      </c>
      <c r="B33" s="0" t="s">
        <v>11908</v>
      </c>
      <c r="C33" s="525" t="s">
        <v>2430</v>
      </c>
      <c r="D33" s="333" t="n">
        <v>8.4</v>
      </c>
    </row>
    <row r="34" customFormat="false" ht="15" hidden="false" customHeight="false" outlineLevel="0" collapsed="false">
      <c r="A34" s="0" t="n">
        <v>399</v>
      </c>
      <c r="B34" s="0" t="s">
        <v>11909</v>
      </c>
      <c r="C34" s="525" t="s">
        <v>2430</v>
      </c>
      <c r="D34" s="333" t="n">
        <v>7.4</v>
      </c>
    </row>
    <row r="35" customFormat="false" ht="15" hidden="false" customHeight="false" outlineLevel="0" collapsed="false">
      <c r="A35" s="0" t="n">
        <v>39158</v>
      </c>
      <c r="B35" s="0" t="s">
        <v>11910</v>
      </c>
      <c r="C35" s="525" t="s">
        <v>2430</v>
      </c>
      <c r="D35" s="333" t="n">
        <v>19.87</v>
      </c>
    </row>
    <row r="36" customFormat="false" ht="15" hidden="false" customHeight="false" outlineLevel="0" collapsed="false">
      <c r="A36" s="0" t="n">
        <v>39141</v>
      </c>
      <c r="B36" s="0" t="s">
        <v>11911</v>
      </c>
      <c r="C36" s="525" t="s">
        <v>2430</v>
      </c>
      <c r="D36" s="333" t="n">
        <v>1.44</v>
      </c>
    </row>
    <row r="37" customFormat="false" ht="15" hidden="false" customHeight="false" outlineLevel="0" collapsed="false">
      <c r="A37" s="0" t="n">
        <v>39140</v>
      </c>
      <c r="B37" s="0" t="s">
        <v>11912</v>
      </c>
      <c r="C37" s="525" t="s">
        <v>2430</v>
      </c>
      <c r="D37" s="333" t="n">
        <v>1.31</v>
      </c>
    </row>
    <row r="38" customFormat="false" ht="15" hidden="false" customHeight="false" outlineLevel="0" collapsed="false">
      <c r="A38" s="0" t="n">
        <v>39137</v>
      </c>
      <c r="B38" s="0" t="s">
        <v>11913</v>
      </c>
      <c r="C38" s="525" t="s">
        <v>2430</v>
      </c>
      <c r="D38" s="333" t="n">
        <v>0.75</v>
      </c>
    </row>
    <row r="39" customFormat="false" ht="15" hidden="false" customHeight="false" outlineLevel="0" collapsed="false">
      <c r="A39" s="0" t="n">
        <v>39139</v>
      </c>
      <c r="B39" s="0" t="s">
        <v>11914</v>
      </c>
      <c r="C39" s="525" t="s">
        <v>2430</v>
      </c>
      <c r="D39" s="333" t="n">
        <v>1.08</v>
      </c>
    </row>
    <row r="40" customFormat="false" ht="15" hidden="false" customHeight="false" outlineLevel="0" collapsed="false">
      <c r="A40" s="0" t="n">
        <v>39143</v>
      </c>
      <c r="B40" s="0" t="s">
        <v>11915</v>
      </c>
      <c r="C40" s="525" t="s">
        <v>2430</v>
      </c>
      <c r="D40" s="333" t="n">
        <v>2.97</v>
      </c>
    </row>
    <row r="41" customFormat="false" ht="15" hidden="false" customHeight="false" outlineLevel="0" collapsed="false">
      <c r="A41" s="0" t="n">
        <v>39142</v>
      </c>
      <c r="B41" s="0" t="s">
        <v>11916</v>
      </c>
      <c r="C41" s="525" t="s">
        <v>2430</v>
      </c>
      <c r="D41" s="333" t="n">
        <v>2.13</v>
      </c>
    </row>
    <row r="42" customFormat="false" ht="15" hidden="false" customHeight="false" outlineLevel="0" collapsed="false">
      <c r="A42" s="0" t="n">
        <v>39138</v>
      </c>
      <c r="B42" s="0" t="s">
        <v>11917</v>
      </c>
      <c r="C42" s="525" t="s">
        <v>2430</v>
      </c>
      <c r="D42" s="333" t="n">
        <v>0.8</v>
      </c>
    </row>
    <row r="43" customFormat="false" ht="15" hidden="false" customHeight="false" outlineLevel="0" collapsed="false">
      <c r="A43" s="0" t="n">
        <v>39136</v>
      </c>
      <c r="B43" s="0" t="s">
        <v>11918</v>
      </c>
      <c r="C43" s="525" t="s">
        <v>2430</v>
      </c>
      <c r="D43" s="333" t="n">
        <v>0.53</v>
      </c>
    </row>
    <row r="44" customFormat="false" ht="15" hidden="false" customHeight="false" outlineLevel="0" collapsed="false">
      <c r="A44" s="0" t="n">
        <v>39144</v>
      </c>
      <c r="B44" s="0" t="s">
        <v>11919</v>
      </c>
      <c r="C44" s="525" t="s">
        <v>2430</v>
      </c>
      <c r="D44" s="333" t="n">
        <v>3.46</v>
      </c>
    </row>
    <row r="45" customFormat="false" ht="15" hidden="false" customHeight="false" outlineLevel="0" collapsed="false">
      <c r="A45" s="0" t="n">
        <v>39145</v>
      </c>
      <c r="B45" s="0" t="s">
        <v>11920</v>
      </c>
      <c r="C45" s="525" t="s">
        <v>2430</v>
      </c>
      <c r="D45" s="333" t="n">
        <v>5.71</v>
      </c>
    </row>
    <row r="46" customFormat="false" ht="15" hidden="false" customHeight="false" outlineLevel="0" collapsed="false">
      <c r="A46" s="0" t="n">
        <v>12615</v>
      </c>
      <c r="B46" s="0" t="s">
        <v>11921</v>
      </c>
      <c r="C46" s="525" t="s">
        <v>2430</v>
      </c>
      <c r="D46" s="333" t="n">
        <v>11.12</v>
      </c>
    </row>
    <row r="47" customFormat="false" ht="15" hidden="false" customHeight="false" outlineLevel="0" collapsed="false">
      <c r="A47" s="0" t="n">
        <v>11927</v>
      </c>
      <c r="B47" s="0" t="s">
        <v>11922</v>
      </c>
      <c r="C47" s="525" t="s">
        <v>2430</v>
      </c>
      <c r="D47" s="333" t="n">
        <v>8.7</v>
      </c>
    </row>
    <row r="48" customFormat="false" ht="15" hidden="false" customHeight="false" outlineLevel="0" collapsed="false">
      <c r="A48" s="0" t="n">
        <v>11928</v>
      </c>
      <c r="B48" s="0" t="s">
        <v>11923</v>
      </c>
      <c r="C48" s="525" t="s">
        <v>2430</v>
      </c>
      <c r="D48" s="333" t="n">
        <v>9.97</v>
      </c>
    </row>
    <row r="49" customFormat="false" ht="15" hidden="false" customHeight="false" outlineLevel="0" collapsed="false">
      <c r="A49" s="0" t="n">
        <v>11929</v>
      </c>
      <c r="B49" s="0" t="s">
        <v>11924</v>
      </c>
      <c r="C49" s="525" t="s">
        <v>2430</v>
      </c>
      <c r="D49" s="333" t="n">
        <v>15.42</v>
      </c>
    </row>
    <row r="50" customFormat="false" ht="15" hidden="false" customHeight="false" outlineLevel="0" collapsed="false">
      <c r="A50" s="0" t="n">
        <v>36801</v>
      </c>
      <c r="B50" s="0" t="s">
        <v>11925</v>
      </c>
      <c r="C50" s="525" t="s">
        <v>2430</v>
      </c>
      <c r="D50" s="333" t="n">
        <v>32.06</v>
      </c>
    </row>
    <row r="51" customFormat="false" ht="15" hidden="false" customHeight="false" outlineLevel="0" collapsed="false">
      <c r="A51" s="0" t="n">
        <v>36246</v>
      </c>
      <c r="B51" s="0" t="s">
        <v>11926</v>
      </c>
      <c r="C51" s="525" t="s">
        <v>2440</v>
      </c>
      <c r="D51" s="333" t="n">
        <v>3.93</v>
      </c>
    </row>
    <row r="52" customFormat="false" ht="15" hidden="false" customHeight="false" outlineLevel="0" collapsed="false">
      <c r="A52" s="0" t="n">
        <v>37600</v>
      </c>
      <c r="B52" s="0" t="s">
        <v>11927</v>
      </c>
      <c r="C52" s="525" t="s">
        <v>2430</v>
      </c>
      <c r="D52" s="333" t="n">
        <v>104.86</v>
      </c>
    </row>
    <row r="53" customFormat="false" ht="15" hidden="false" customHeight="false" outlineLevel="0" collapsed="false">
      <c r="A53" s="0" t="n">
        <v>37599</v>
      </c>
      <c r="B53" s="0" t="s">
        <v>11928</v>
      </c>
      <c r="C53" s="525" t="s">
        <v>2430</v>
      </c>
      <c r="D53" s="333" t="n">
        <v>97.6</v>
      </c>
    </row>
    <row r="54" customFormat="false" ht="15" hidden="false" customHeight="false" outlineLevel="0" collapsed="false">
      <c r="A54" s="0" t="n">
        <v>1</v>
      </c>
      <c r="B54" s="0" t="s">
        <v>11929</v>
      </c>
      <c r="C54" s="525" t="s">
        <v>2515</v>
      </c>
      <c r="D54" s="333" t="n">
        <v>78.4</v>
      </c>
    </row>
    <row r="55" customFormat="false" ht="15" hidden="false" customHeight="false" outlineLevel="0" collapsed="false">
      <c r="A55" s="0" t="n">
        <v>3</v>
      </c>
      <c r="B55" s="0" t="s">
        <v>11930</v>
      </c>
      <c r="C55" s="525" t="s">
        <v>2712</v>
      </c>
      <c r="D55" s="333" t="n">
        <v>13.92</v>
      </c>
    </row>
    <row r="56" customFormat="false" ht="15" hidden="false" customHeight="false" outlineLevel="0" collapsed="false">
      <c r="A56" s="0" t="n">
        <v>43054</v>
      </c>
      <c r="B56" s="0" t="s">
        <v>11931</v>
      </c>
      <c r="C56" s="525" t="s">
        <v>2515</v>
      </c>
      <c r="D56" s="333" t="n">
        <v>10.01</v>
      </c>
    </row>
    <row r="57" customFormat="false" ht="15" hidden="false" customHeight="false" outlineLevel="0" collapsed="false">
      <c r="A57" s="0" t="n">
        <v>42402</v>
      </c>
      <c r="B57" s="0" t="s">
        <v>11932</v>
      </c>
      <c r="C57" s="525" t="s">
        <v>2515</v>
      </c>
      <c r="D57" s="333" t="n">
        <v>9.57</v>
      </c>
    </row>
    <row r="58" customFormat="false" ht="15" hidden="false" customHeight="false" outlineLevel="0" collapsed="false">
      <c r="A58" s="0" t="n">
        <v>42403</v>
      </c>
      <c r="B58" s="0" t="s">
        <v>11933</v>
      </c>
      <c r="C58" s="525" t="s">
        <v>2515</v>
      </c>
      <c r="D58" s="333" t="n">
        <v>12.27</v>
      </c>
    </row>
    <row r="59" customFormat="false" ht="15" hidden="false" customHeight="false" outlineLevel="0" collapsed="false">
      <c r="A59" s="0" t="n">
        <v>42404</v>
      </c>
      <c r="B59" s="0" t="s">
        <v>11934</v>
      </c>
      <c r="C59" s="525" t="s">
        <v>2515</v>
      </c>
      <c r="D59" s="333" t="n">
        <v>12.2</v>
      </c>
    </row>
    <row r="60" customFormat="false" ht="15" hidden="false" customHeight="false" outlineLevel="0" collapsed="false">
      <c r="A60" s="0" t="n">
        <v>42405</v>
      </c>
      <c r="B60" s="0" t="s">
        <v>11935</v>
      </c>
      <c r="C60" s="525" t="s">
        <v>2515</v>
      </c>
      <c r="D60" s="333" t="n">
        <v>13</v>
      </c>
    </row>
    <row r="61" customFormat="false" ht="15" hidden="false" customHeight="false" outlineLevel="0" collapsed="false">
      <c r="A61" s="0" t="n">
        <v>34341</v>
      </c>
      <c r="B61" s="0" t="s">
        <v>11936</v>
      </c>
      <c r="C61" s="525" t="s">
        <v>2515</v>
      </c>
      <c r="D61" s="333" t="n">
        <v>11.28</v>
      </c>
    </row>
    <row r="62" customFormat="false" ht="15" hidden="false" customHeight="false" outlineLevel="0" collapsed="false">
      <c r="A62" s="0" t="n">
        <v>43053</v>
      </c>
      <c r="B62" s="0" t="s">
        <v>11937</v>
      </c>
      <c r="C62" s="525" t="s">
        <v>2515</v>
      </c>
      <c r="D62" s="333" t="n">
        <v>8.94</v>
      </c>
    </row>
    <row r="63" customFormat="false" ht="15" hidden="false" customHeight="false" outlineLevel="0" collapsed="false">
      <c r="A63" s="0" t="n">
        <v>43058</v>
      </c>
      <c r="B63" s="0" t="s">
        <v>11938</v>
      </c>
      <c r="C63" s="525" t="s">
        <v>2515</v>
      </c>
      <c r="D63" s="333" t="n">
        <v>9.27</v>
      </c>
    </row>
    <row r="64" customFormat="false" ht="15" hidden="false" customHeight="false" outlineLevel="0" collapsed="false">
      <c r="A64" s="0" t="n">
        <v>34</v>
      </c>
      <c r="B64" s="0" t="s">
        <v>11939</v>
      </c>
      <c r="C64" s="525" t="s">
        <v>2515</v>
      </c>
      <c r="D64" s="333" t="n">
        <v>9.32</v>
      </c>
    </row>
    <row r="65" customFormat="false" ht="15" hidden="false" customHeight="false" outlineLevel="0" collapsed="false">
      <c r="A65" s="0" t="n">
        <v>43055</v>
      </c>
      <c r="B65" s="0" t="s">
        <v>11940</v>
      </c>
      <c r="C65" s="525" t="s">
        <v>2515</v>
      </c>
      <c r="D65" s="333" t="n">
        <v>8.07</v>
      </c>
    </row>
    <row r="66" customFormat="false" ht="15" hidden="false" customHeight="false" outlineLevel="0" collapsed="false">
      <c r="A66" s="0" t="n">
        <v>43056</v>
      </c>
      <c r="B66" s="0" t="s">
        <v>11941</v>
      </c>
      <c r="C66" s="525" t="s">
        <v>2515</v>
      </c>
      <c r="D66" s="333" t="n">
        <v>9.3</v>
      </c>
    </row>
    <row r="67" customFormat="false" ht="15" hidden="false" customHeight="false" outlineLevel="0" collapsed="false">
      <c r="A67" s="0" t="n">
        <v>43057</v>
      </c>
      <c r="B67" s="0" t="s">
        <v>11942</v>
      </c>
      <c r="C67" s="525" t="s">
        <v>2515</v>
      </c>
      <c r="D67" s="333" t="n">
        <v>10.22</v>
      </c>
    </row>
    <row r="68" customFormat="false" ht="15" hidden="false" customHeight="false" outlineLevel="0" collapsed="false">
      <c r="A68" s="0" t="n">
        <v>34449</v>
      </c>
      <c r="B68" s="0" t="s">
        <v>11943</v>
      </c>
      <c r="C68" s="525" t="s">
        <v>2515</v>
      </c>
      <c r="D68" s="333" t="n">
        <v>10.93</v>
      </c>
    </row>
    <row r="69" customFormat="false" ht="15" hidden="false" customHeight="false" outlineLevel="0" collapsed="false">
      <c r="A69" s="0" t="n">
        <v>32</v>
      </c>
      <c r="B69" s="0" t="s">
        <v>11944</v>
      </c>
      <c r="C69" s="525" t="s">
        <v>2515</v>
      </c>
      <c r="D69" s="333" t="n">
        <v>9.83</v>
      </c>
    </row>
    <row r="70" customFormat="false" ht="15" hidden="false" customHeight="false" outlineLevel="0" collapsed="false">
      <c r="A70" s="0" t="n">
        <v>33</v>
      </c>
      <c r="B70" s="0" t="s">
        <v>11945</v>
      </c>
      <c r="C70" s="525" t="s">
        <v>2515</v>
      </c>
      <c r="D70" s="333" t="n">
        <v>9.88</v>
      </c>
    </row>
    <row r="71" customFormat="false" ht="15" hidden="false" customHeight="false" outlineLevel="0" collapsed="false">
      <c r="A71" s="0" t="n">
        <v>43061</v>
      </c>
      <c r="B71" s="0" t="s">
        <v>11946</v>
      </c>
      <c r="C71" s="525" t="s">
        <v>2515</v>
      </c>
      <c r="D71" s="333" t="n">
        <v>9.24</v>
      </c>
    </row>
    <row r="72" customFormat="false" ht="15" hidden="false" customHeight="false" outlineLevel="0" collapsed="false">
      <c r="A72" s="0" t="n">
        <v>43059</v>
      </c>
      <c r="B72" s="0" t="s">
        <v>11947</v>
      </c>
      <c r="C72" s="525" t="s">
        <v>2515</v>
      </c>
      <c r="D72" s="333" t="n">
        <v>8.82</v>
      </c>
    </row>
    <row r="73" customFormat="false" ht="15" hidden="false" customHeight="false" outlineLevel="0" collapsed="false">
      <c r="A73" s="0" t="n">
        <v>43062</v>
      </c>
      <c r="B73" s="0" t="s">
        <v>11948</v>
      </c>
      <c r="C73" s="525" t="s">
        <v>2515</v>
      </c>
      <c r="D73" s="333" t="n">
        <v>9.77</v>
      </c>
    </row>
    <row r="74" customFormat="false" ht="15" hidden="false" customHeight="false" outlineLevel="0" collapsed="false">
      <c r="A74" s="0" t="n">
        <v>43060</v>
      </c>
      <c r="B74" s="0" t="s">
        <v>11949</v>
      </c>
      <c r="C74" s="525" t="s">
        <v>2515</v>
      </c>
      <c r="D74" s="333" t="n">
        <v>7.68</v>
      </c>
    </row>
    <row r="75" customFormat="false" ht="15" hidden="false" customHeight="false" outlineLevel="0" collapsed="false">
      <c r="A75" s="0" t="n">
        <v>40410</v>
      </c>
      <c r="B75" s="0" t="s">
        <v>11950</v>
      </c>
      <c r="C75" s="525" t="s">
        <v>2430</v>
      </c>
      <c r="D75" s="333" t="n">
        <v>23.72</v>
      </c>
    </row>
    <row r="76" customFormat="false" ht="15" hidden="false" customHeight="false" outlineLevel="0" collapsed="false">
      <c r="A76" s="0" t="n">
        <v>40411</v>
      </c>
      <c r="B76" s="0" t="s">
        <v>11951</v>
      </c>
      <c r="C76" s="525" t="s">
        <v>2430</v>
      </c>
      <c r="D76" s="333" t="n">
        <v>25.74</v>
      </c>
    </row>
    <row r="77" customFormat="false" ht="15" hidden="false" customHeight="false" outlineLevel="0" collapsed="false">
      <c r="A77" s="0" t="n">
        <v>40412</v>
      </c>
      <c r="B77" s="0" t="s">
        <v>11952</v>
      </c>
      <c r="C77" s="525" t="s">
        <v>2430</v>
      </c>
      <c r="D77" s="333" t="n">
        <v>28.89</v>
      </c>
    </row>
    <row r="78" customFormat="false" ht="15" hidden="false" customHeight="false" outlineLevel="0" collapsed="false">
      <c r="A78" s="0" t="n">
        <v>44254</v>
      </c>
      <c r="B78" s="0" t="s">
        <v>11953</v>
      </c>
      <c r="C78" s="525" t="s">
        <v>2430</v>
      </c>
      <c r="D78" s="333" t="n">
        <v>22.59</v>
      </c>
    </row>
    <row r="79" customFormat="false" ht="15" hidden="false" customHeight="false" outlineLevel="0" collapsed="false">
      <c r="A79" s="0" t="n">
        <v>44255</v>
      </c>
      <c r="B79" s="0" t="s">
        <v>11954</v>
      </c>
      <c r="C79" s="525" t="s">
        <v>2430</v>
      </c>
      <c r="D79" s="333" t="n">
        <v>25.04</v>
      </c>
    </row>
    <row r="80" customFormat="false" ht="15" hidden="false" customHeight="false" outlineLevel="0" collapsed="false">
      <c r="A80" s="0" t="n">
        <v>44256</v>
      </c>
      <c r="B80" s="0" t="s">
        <v>11955</v>
      </c>
      <c r="C80" s="525" t="s">
        <v>2430</v>
      </c>
      <c r="D80" s="333" t="n">
        <v>28.29</v>
      </c>
    </row>
    <row r="81" customFormat="false" ht="15" hidden="false" customHeight="false" outlineLevel="0" collapsed="false">
      <c r="A81" s="0" t="n">
        <v>44257</v>
      </c>
      <c r="B81" s="0" t="s">
        <v>11956</v>
      </c>
      <c r="C81" s="525" t="s">
        <v>2430</v>
      </c>
      <c r="D81" s="333" t="n">
        <v>44.75</v>
      </c>
    </row>
    <row r="82" customFormat="false" ht="15" hidden="false" customHeight="false" outlineLevel="0" collapsed="false">
      <c r="A82" s="0" t="n">
        <v>44258</v>
      </c>
      <c r="B82" s="0" t="s">
        <v>11957</v>
      </c>
      <c r="C82" s="525" t="s">
        <v>2430</v>
      </c>
      <c r="D82" s="333" t="n">
        <v>51.14</v>
      </c>
    </row>
    <row r="83" customFormat="false" ht="15" hidden="false" customHeight="false" outlineLevel="0" collapsed="false">
      <c r="A83" s="0" t="n">
        <v>44259</v>
      </c>
      <c r="B83" s="0" t="s">
        <v>11958</v>
      </c>
      <c r="C83" s="525" t="s">
        <v>2430</v>
      </c>
      <c r="D83" s="333" t="n">
        <v>70.2</v>
      </c>
    </row>
    <row r="84" customFormat="false" ht="15" hidden="false" customHeight="false" outlineLevel="0" collapsed="false">
      <c r="A84" s="0" t="n">
        <v>37997</v>
      </c>
      <c r="B84" s="0" t="s">
        <v>11959</v>
      </c>
      <c r="C84" s="525" t="s">
        <v>2430</v>
      </c>
      <c r="D84" s="333" t="n">
        <v>13.46</v>
      </c>
    </row>
    <row r="85" customFormat="false" ht="15" hidden="false" customHeight="false" outlineLevel="0" collapsed="false">
      <c r="A85" s="0" t="n">
        <v>37998</v>
      </c>
      <c r="B85" s="0" t="s">
        <v>11960</v>
      </c>
      <c r="C85" s="525" t="s">
        <v>2430</v>
      </c>
      <c r="D85" s="333" t="n">
        <v>18.02</v>
      </c>
    </row>
    <row r="86" customFormat="false" ht="15" hidden="false" customHeight="false" outlineLevel="0" collapsed="false">
      <c r="A86" s="0" t="n">
        <v>55</v>
      </c>
      <c r="B86" s="0" t="s">
        <v>11961</v>
      </c>
      <c r="C86" s="525" t="s">
        <v>2430</v>
      </c>
      <c r="D86" s="333" t="n">
        <v>4.2</v>
      </c>
    </row>
    <row r="87" customFormat="false" ht="15" hidden="false" customHeight="false" outlineLevel="0" collapsed="false">
      <c r="A87" s="0" t="n">
        <v>61</v>
      </c>
      <c r="B87" s="0" t="s">
        <v>11962</v>
      </c>
      <c r="C87" s="525" t="s">
        <v>2430</v>
      </c>
      <c r="D87" s="333" t="n">
        <v>3.97</v>
      </c>
    </row>
    <row r="88" customFormat="false" ht="15" hidden="false" customHeight="false" outlineLevel="0" collapsed="false">
      <c r="A88" s="0" t="n">
        <v>62</v>
      </c>
      <c r="B88" s="0" t="s">
        <v>11963</v>
      </c>
      <c r="C88" s="525" t="s">
        <v>2430</v>
      </c>
      <c r="D88" s="333" t="n">
        <v>8.23</v>
      </c>
    </row>
    <row r="89" customFormat="false" ht="15" hidden="false" customHeight="false" outlineLevel="0" collapsed="false">
      <c r="A89" s="0" t="n">
        <v>10899</v>
      </c>
      <c r="B89" s="0" t="s">
        <v>11964</v>
      </c>
      <c r="C89" s="525" t="s">
        <v>2430</v>
      </c>
      <c r="D89" s="333" t="n">
        <v>87.61</v>
      </c>
    </row>
    <row r="90" customFormat="false" ht="15" hidden="false" customHeight="false" outlineLevel="0" collapsed="false">
      <c r="A90" s="0" t="n">
        <v>10900</v>
      </c>
      <c r="B90" s="0" t="s">
        <v>11965</v>
      </c>
      <c r="C90" s="525" t="s">
        <v>2430</v>
      </c>
      <c r="D90" s="333" t="n">
        <v>68.57</v>
      </c>
    </row>
    <row r="91" customFormat="false" ht="15" hidden="false" customHeight="false" outlineLevel="0" collapsed="false">
      <c r="A91" s="0" t="n">
        <v>103</v>
      </c>
      <c r="B91" s="0" t="s">
        <v>11966</v>
      </c>
      <c r="C91" s="525" t="s">
        <v>2430</v>
      </c>
      <c r="D91" s="333" t="n">
        <v>43.74</v>
      </c>
    </row>
    <row r="92" customFormat="false" ht="15" hidden="false" customHeight="false" outlineLevel="0" collapsed="false">
      <c r="A92" s="0" t="n">
        <v>107</v>
      </c>
      <c r="B92" s="0" t="s">
        <v>11967</v>
      </c>
      <c r="C92" s="525" t="s">
        <v>2430</v>
      </c>
      <c r="D92" s="333" t="n">
        <v>0.82</v>
      </c>
    </row>
    <row r="93" customFormat="false" ht="15" hidden="false" customHeight="false" outlineLevel="0" collapsed="false">
      <c r="A93" s="0" t="n">
        <v>65</v>
      </c>
      <c r="B93" s="0" t="s">
        <v>11968</v>
      </c>
      <c r="C93" s="525" t="s">
        <v>2430</v>
      </c>
      <c r="D93" s="333" t="n">
        <v>0.9</v>
      </c>
    </row>
    <row r="94" customFormat="false" ht="15" hidden="false" customHeight="false" outlineLevel="0" collapsed="false">
      <c r="A94" s="0" t="n">
        <v>108</v>
      </c>
      <c r="B94" s="0" t="s">
        <v>11969</v>
      </c>
      <c r="C94" s="525" t="s">
        <v>2430</v>
      </c>
      <c r="D94" s="333" t="n">
        <v>1.81</v>
      </c>
    </row>
    <row r="95" customFormat="false" ht="15" hidden="false" customHeight="false" outlineLevel="0" collapsed="false">
      <c r="A95" s="0" t="n">
        <v>110</v>
      </c>
      <c r="B95" s="0" t="s">
        <v>11970</v>
      </c>
      <c r="C95" s="525" t="s">
        <v>2430</v>
      </c>
      <c r="D95" s="333" t="n">
        <v>6.29</v>
      </c>
    </row>
    <row r="96" customFormat="false" ht="15" hidden="false" customHeight="false" outlineLevel="0" collapsed="false">
      <c r="A96" s="0" t="n">
        <v>109</v>
      </c>
      <c r="B96" s="0" t="s">
        <v>11971</v>
      </c>
      <c r="C96" s="525" t="s">
        <v>2430</v>
      </c>
      <c r="D96" s="333" t="n">
        <v>3.75</v>
      </c>
    </row>
    <row r="97" customFormat="false" ht="15" hidden="false" customHeight="false" outlineLevel="0" collapsed="false">
      <c r="A97" s="0" t="n">
        <v>111</v>
      </c>
      <c r="B97" s="0" t="s">
        <v>11972</v>
      </c>
      <c r="C97" s="525" t="s">
        <v>2430</v>
      </c>
      <c r="D97" s="333" t="n">
        <v>8.51</v>
      </c>
    </row>
    <row r="98" customFormat="false" ht="15" hidden="false" customHeight="false" outlineLevel="0" collapsed="false">
      <c r="A98" s="0" t="n">
        <v>112</v>
      </c>
      <c r="B98" s="0" t="s">
        <v>11973</v>
      </c>
      <c r="C98" s="525" t="s">
        <v>2430</v>
      </c>
      <c r="D98" s="333" t="n">
        <v>4.51</v>
      </c>
    </row>
    <row r="99" customFormat="false" ht="15" hidden="false" customHeight="false" outlineLevel="0" collapsed="false">
      <c r="A99" s="0" t="n">
        <v>113</v>
      </c>
      <c r="B99" s="0" t="s">
        <v>11974</v>
      </c>
      <c r="C99" s="525" t="s">
        <v>2430</v>
      </c>
      <c r="D99" s="333" t="n">
        <v>11.3</v>
      </c>
    </row>
    <row r="100" customFormat="false" ht="15" hidden="false" customHeight="false" outlineLevel="0" collapsed="false">
      <c r="A100" s="0" t="n">
        <v>104</v>
      </c>
      <c r="B100" s="0" t="s">
        <v>11975</v>
      </c>
      <c r="C100" s="525" t="s">
        <v>2430</v>
      </c>
      <c r="D100" s="333" t="n">
        <v>19.66</v>
      </c>
    </row>
    <row r="101" customFormat="false" ht="15" hidden="false" customHeight="false" outlineLevel="0" collapsed="false">
      <c r="A101" s="0" t="n">
        <v>102</v>
      </c>
      <c r="B101" s="0" t="s">
        <v>11976</v>
      </c>
      <c r="C101" s="525" t="s">
        <v>2430</v>
      </c>
      <c r="D101" s="333" t="n">
        <v>27.1</v>
      </c>
    </row>
    <row r="102" customFormat="false" ht="15" hidden="false" customHeight="false" outlineLevel="0" collapsed="false">
      <c r="A102" s="0" t="n">
        <v>95</v>
      </c>
      <c r="B102" s="0" t="s">
        <v>11977</v>
      </c>
      <c r="C102" s="525" t="s">
        <v>2430</v>
      </c>
      <c r="D102" s="333" t="n">
        <v>11.45</v>
      </c>
    </row>
    <row r="103" customFormat="false" ht="15" hidden="false" customHeight="false" outlineLevel="0" collapsed="false">
      <c r="A103" s="0" t="n">
        <v>96</v>
      </c>
      <c r="B103" s="0" t="s">
        <v>11978</v>
      </c>
      <c r="C103" s="525" t="s">
        <v>2430</v>
      </c>
      <c r="D103" s="333" t="n">
        <v>12.46</v>
      </c>
    </row>
    <row r="104" customFormat="false" ht="15" hidden="false" customHeight="false" outlineLevel="0" collapsed="false">
      <c r="A104" s="0" t="n">
        <v>97</v>
      </c>
      <c r="B104" s="0" t="s">
        <v>11979</v>
      </c>
      <c r="C104" s="525" t="s">
        <v>2430</v>
      </c>
      <c r="D104" s="333" t="n">
        <v>18.74</v>
      </c>
    </row>
    <row r="105" customFormat="false" ht="15" hidden="false" customHeight="false" outlineLevel="0" collapsed="false">
      <c r="A105" s="0" t="n">
        <v>98</v>
      </c>
      <c r="B105" s="0" t="s">
        <v>11980</v>
      </c>
      <c r="C105" s="525" t="s">
        <v>2430</v>
      </c>
      <c r="D105" s="333" t="n">
        <v>28.06</v>
      </c>
    </row>
    <row r="106" customFormat="false" ht="15" hidden="false" customHeight="false" outlineLevel="0" collapsed="false">
      <c r="A106" s="0" t="n">
        <v>99</v>
      </c>
      <c r="B106" s="0" t="s">
        <v>11981</v>
      </c>
      <c r="C106" s="525" t="s">
        <v>2430</v>
      </c>
      <c r="D106" s="333" t="n">
        <v>26.52</v>
      </c>
    </row>
    <row r="107" customFormat="false" ht="15" hidden="false" customHeight="false" outlineLevel="0" collapsed="false">
      <c r="A107" s="0" t="n">
        <v>100</v>
      </c>
      <c r="B107" s="0" t="s">
        <v>11982</v>
      </c>
      <c r="C107" s="525" t="s">
        <v>2430</v>
      </c>
      <c r="D107" s="333" t="n">
        <v>46.33</v>
      </c>
    </row>
    <row r="108" customFormat="false" ht="15" hidden="false" customHeight="false" outlineLevel="0" collapsed="false">
      <c r="A108" s="0" t="n">
        <v>75</v>
      </c>
      <c r="B108" s="0" t="s">
        <v>11983</v>
      </c>
      <c r="C108" s="525" t="s">
        <v>2430</v>
      </c>
      <c r="D108" s="333" t="n">
        <v>270.14</v>
      </c>
    </row>
    <row r="109" customFormat="false" ht="15" hidden="false" customHeight="false" outlineLevel="0" collapsed="false">
      <c r="A109" s="0" t="n">
        <v>83</v>
      </c>
      <c r="B109" s="0" t="s">
        <v>11984</v>
      </c>
      <c r="C109" s="525" t="s">
        <v>2430</v>
      </c>
      <c r="D109" s="333" t="n">
        <v>215.97</v>
      </c>
    </row>
    <row r="110" customFormat="false" ht="15" hidden="false" customHeight="false" outlineLevel="0" collapsed="false">
      <c r="A110" s="0" t="n">
        <v>74</v>
      </c>
      <c r="B110" s="0" t="s">
        <v>11985</v>
      </c>
      <c r="C110" s="525" t="s">
        <v>2430</v>
      </c>
      <c r="D110" s="333" t="n">
        <v>308.78</v>
      </c>
    </row>
    <row r="111" customFormat="false" ht="15" hidden="false" customHeight="false" outlineLevel="0" collapsed="false">
      <c r="A111" s="0" t="n">
        <v>106</v>
      </c>
      <c r="B111" s="0" t="s">
        <v>11986</v>
      </c>
      <c r="C111" s="525" t="s">
        <v>2430</v>
      </c>
      <c r="D111" s="333" t="n">
        <v>390.47</v>
      </c>
    </row>
    <row r="112" customFormat="false" ht="15" hidden="false" customHeight="false" outlineLevel="0" collapsed="false">
      <c r="A112" s="0" t="n">
        <v>88</v>
      </c>
      <c r="B112" s="0" t="s">
        <v>11987</v>
      </c>
      <c r="C112" s="525" t="s">
        <v>2430</v>
      </c>
      <c r="D112" s="333" t="n">
        <v>10.97</v>
      </c>
    </row>
    <row r="113" customFormat="false" ht="15" hidden="false" customHeight="false" outlineLevel="0" collapsed="false">
      <c r="A113" s="0" t="n">
        <v>82</v>
      </c>
      <c r="B113" s="0" t="s">
        <v>11988</v>
      </c>
      <c r="C113" s="525" t="s">
        <v>2430</v>
      </c>
      <c r="D113" s="333" t="n">
        <v>205.48</v>
      </c>
    </row>
    <row r="114" customFormat="false" ht="15" hidden="false" customHeight="false" outlineLevel="0" collapsed="false">
      <c r="A114" s="0" t="n">
        <v>105</v>
      </c>
      <c r="B114" s="0" t="s">
        <v>11989</v>
      </c>
      <c r="C114" s="525" t="s">
        <v>2430</v>
      </c>
      <c r="D114" s="333" t="n">
        <v>291.16</v>
      </c>
    </row>
    <row r="115" customFormat="false" ht="15" hidden="false" customHeight="false" outlineLevel="0" collapsed="false">
      <c r="A115" s="0" t="n">
        <v>60</v>
      </c>
      <c r="B115" s="0" t="s">
        <v>11990</v>
      </c>
      <c r="C115" s="525" t="s">
        <v>2430</v>
      </c>
      <c r="D115" s="333" t="n">
        <v>5.45</v>
      </c>
    </row>
    <row r="116" customFormat="false" ht="15" hidden="false" customHeight="false" outlineLevel="0" collapsed="false">
      <c r="A116" s="0" t="n">
        <v>72</v>
      </c>
      <c r="B116" s="0" t="s">
        <v>11991</v>
      </c>
      <c r="C116" s="525" t="s">
        <v>2430</v>
      </c>
      <c r="D116" s="333" t="n">
        <v>50.86</v>
      </c>
    </row>
    <row r="117" customFormat="false" ht="15" hidden="false" customHeight="false" outlineLevel="0" collapsed="false">
      <c r="A117" s="0" t="n">
        <v>67</v>
      </c>
      <c r="B117" s="0" t="s">
        <v>11992</v>
      </c>
      <c r="C117" s="525" t="s">
        <v>2430</v>
      </c>
      <c r="D117" s="333" t="n">
        <v>16.44</v>
      </c>
    </row>
    <row r="118" customFormat="false" ht="15" hidden="false" customHeight="false" outlineLevel="0" collapsed="false">
      <c r="A118" s="0" t="n">
        <v>71</v>
      </c>
      <c r="B118" s="0" t="s">
        <v>11993</v>
      </c>
      <c r="C118" s="525" t="s">
        <v>2430</v>
      </c>
      <c r="D118" s="333" t="n">
        <v>31.41</v>
      </c>
    </row>
    <row r="119" customFormat="false" ht="15" hidden="false" customHeight="false" outlineLevel="0" collapsed="false">
      <c r="A119" s="0" t="n">
        <v>73</v>
      </c>
      <c r="B119" s="0" t="s">
        <v>11994</v>
      </c>
      <c r="C119" s="525" t="s">
        <v>2430</v>
      </c>
      <c r="D119" s="333" t="n">
        <v>15.74</v>
      </c>
    </row>
    <row r="120" customFormat="false" ht="15" hidden="false" customHeight="false" outlineLevel="0" collapsed="false">
      <c r="A120" s="0" t="n">
        <v>46</v>
      </c>
      <c r="B120" s="0" t="s">
        <v>11995</v>
      </c>
      <c r="C120" s="525" t="s">
        <v>2430</v>
      </c>
      <c r="D120" s="333" t="n">
        <v>38.06</v>
      </c>
    </row>
    <row r="121" customFormat="false" ht="15" hidden="false" customHeight="false" outlineLevel="0" collapsed="false">
      <c r="A121" s="0" t="n">
        <v>47</v>
      </c>
      <c r="B121" s="0" t="s">
        <v>11996</v>
      </c>
      <c r="C121" s="525" t="s">
        <v>2430</v>
      </c>
      <c r="D121" s="333" t="n">
        <v>65.07</v>
      </c>
    </row>
    <row r="122" customFormat="false" ht="15" hidden="false" customHeight="false" outlineLevel="0" collapsed="false">
      <c r="A122" s="0" t="n">
        <v>48</v>
      </c>
      <c r="B122" s="0" t="s">
        <v>11997</v>
      </c>
      <c r="C122" s="525" t="s">
        <v>2430</v>
      </c>
      <c r="D122" s="333" t="n">
        <v>16.97</v>
      </c>
    </row>
    <row r="123" customFormat="false" ht="15" hidden="false" customHeight="false" outlineLevel="0" collapsed="false">
      <c r="A123" s="0" t="n">
        <v>52</v>
      </c>
      <c r="B123" s="0" t="s">
        <v>11998</v>
      </c>
      <c r="C123" s="525" t="s">
        <v>2430</v>
      </c>
      <c r="D123" s="333" t="n">
        <v>12.89</v>
      </c>
    </row>
    <row r="124" customFormat="false" ht="15" hidden="false" customHeight="false" outlineLevel="0" collapsed="false">
      <c r="A124" s="0" t="n">
        <v>43</v>
      </c>
      <c r="B124" s="0" t="s">
        <v>11999</v>
      </c>
      <c r="C124" s="525" t="s">
        <v>2430</v>
      </c>
      <c r="D124" s="333" t="n">
        <v>43.52</v>
      </c>
    </row>
    <row r="125" customFormat="false" ht="15" hidden="false" customHeight="false" outlineLevel="0" collapsed="false">
      <c r="A125" s="0" t="n">
        <v>39719</v>
      </c>
      <c r="B125" s="0" t="s">
        <v>12000</v>
      </c>
      <c r="C125" s="525" t="s">
        <v>2712</v>
      </c>
      <c r="D125" s="333" t="n">
        <v>173.93</v>
      </c>
    </row>
    <row r="126" customFormat="false" ht="15" hidden="false" customHeight="false" outlineLevel="0" collapsed="false">
      <c r="A126" s="0" t="n">
        <v>3410</v>
      </c>
      <c r="B126" s="0" t="s">
        <v>12001</v>
      </c>
      <c r="C126" s="525" t="s">
        <v>2515</v>
      </c>
      <c r="D126" s="333" t="n">
        <v>39.12</v>
      </c>
    </row>
    <row r="127" customFormat="false" ht="15" hidden="false" customHeight="false" outlineLevel="0" collapsed="false">
      <c r="A127" s="0" t="n">
        <v>4791</v>
      </c>
      <c r="B127" s="0" t="s">
        <v>12002</v>
      </c>
      <c r="C127" s="525" t="s">
        <v>2515</v>
      </c>
      <c r="D127" s="333" t="n">
        <v>50.28</v>
      </c>
    </row>
    <row r="128" customFormat="false" ht="15" hidden="false" customHeight="false" outlineLevel="0" collapsed="false">
      <c r="A128" s="0" t="n">
        <v>157</v>
      </c>
      <c r="B128" s="0" t="s">
        <v>12003</v>
      </c>
      <c r="C128" s="525" t="s">
        <v>2515</v>
      </c>
      <c r="D128" s="333" t="n">
        <v>166.94</v>
      </c>
    </row>
    <row r="129" customFormat="false" ht="15" hidden="false" customHeight="false" outlineLevel="0" collapsed="false">
      <c r="A129" s="0" t="n">
        <v>156</v>
      </c>
      <c r="B129" s="0" t="s">
        <v>12004</v>
      </c>
      <c r="C129" s="525" t="s">
        <v>2515</v>
      </c>
      <c r="D129" s="333" t="n">
        <v>59.44</v>
      </c>
    </row>
    <row r="130" customFormat="false" ht="15" hidden="false" customHeight="false" outlineLevel="0" collapsed="false">
      <c r="A130" s="0" t="n">
        <v>131</v>
      </c>
      <c r="B130" s="0" t="s">
        <v>12005</v>
      </c>
      <c r="C130" s="525" t="s">
        <v>2515</v>
      </c>
      <c r="D130" s="333" t="n">
        <v>50.83</v>
      </c>
    </row>
    <row r="131" customFormat="false" ht="15" hidden="false" customHeight="false" outlineLevel="0" collapsed="false">
      <c r="A131" s="0" t="n">
        <v>21114</v>
      </c>
      <c r="B131" s="0" t="s">
        <v>12006</v>
      </c>
      <c r="C131" s="525" t="s">
        <v>2430</v>
      </c>
      <c r="D131" s="333" t="n">
        <v>34.28</v>
      </c>
    </row>
    <row r="132" customFormat="false" ht="15" hidden="false" customHeight="false" outlineLevel="0" collapsed="false">
      <c r="A132" s="0" t="n">
        <v>119</v>
      </c>
      <c r="B132" s="0" t="s">
        <v>12007</v>
      </c>
      <c r="C132" s="525" t="s">
        <v>2430</v>
      </c>
      <c r="D132" s="333" t="n">
        <v>8.69</v>
      </c>
    </row>
    <row r="133" customFormat="false" ht="15" hidden="false" customHeight="false" outlineLevel="0" collapsed="false">
      <c r="A133" s="0" t="n">
        <v>122</v>
      </c>
      <c r="B133" s="0" t="s">
        <v>12008</v>
      </c>
      <c r="C133" s="525" t="s">
        <v>2430</v>
      </c>
      <c r="D133" s="333" t="n">
        <v>66.86</v>
      </c>
    </row>
    <row r="134" customFormat="false" ht="15" hidden="false" customHeight="false" outlineLevel="0" collapsed="false">
      <c r="A134" s="0" t="n">
        <v>20080</v>
      </c>
      <c r="B134" s="0" t="s">
        <v>12009</v>
      </c>
      <c r="C134" s="525" t="s">
        <v>2430</v>
      </c>
      <c r="D134" s="333" t="n">
        <v>21.82</v>
      </c>
    </row>
    <row r="135" customFormat="false" ht="15" hidden="false" customHeight="false" outlineLevel="0" collapsed="false">
      <c r="A135" s="0" t="n">
        <v>124</v>
      </c>
      <c r="B135" s="0" t="s">
        <v>12010</v>
      </c>
      <c r="C135" s="525" t="s">
        <v>2712</v>
      </c>
      <c r="D135" s="333" t="n">
        <v>19.6</v>
      </c>
    </row>
    <row r="136" customFormat="false" ht="15" hidden="false" customHeight="false" outlineLevel="0" collapsed="false">
      <c r="A136" s="0" t="n">
        <v>7334</v>
      </c>
      <c r="B136" s="0" t="s">
        <v>12011</v>
      </c>
      <c r="C136" s="525" t="s">
        <v>2712</v>
      </c>
      <c r="D136" s="333" t="n">
        <v>16.72</v>
      </c>
    </row>
    <row r="137" customFormat="false" ht="15" hidden="false" customHeight="false" outlineLevel="0" collapsed="false">
      <c r="A137" s="0" t="n">
        <v>123</v>
      </c>
      <c r="B137" s="0" t="s">
        <v>12012</v>
      </c>
      <c r="C137" s="525" t="s">
        <v>2712</v>
      </c>
      <c r="D137" s="333" t="n">
        <v>8.02</v>
      </c>
    </row>
    <row r="138" customFormat="false" ht="15" hidden="false" customHeight="false" outlineLevel="0" collapsed="false">
      <c r="A138" s="0" t="n">
        <v>127</v>
      </c>
      <c r="B138" s="0" t="s">
        <v>12013</v>
      </c>
      <c r="C138" s="525" t="s">
        <v>2712</v>
      </c>
      <c r="D138" s="333" t="n">
        <v>19.15</v>
      </c>
    </row>
    <row r="139" customFormat="false" ht="15" hidden="false" customHeight="false" outlineLevel="0" collapsed="false">
      <c r="A139" s="0" t="n">
        <v>41373</v>
      </c>
      <c r="B139" s="0" t="s">
        <v>12014</v>
      </c>
      <c r="C139" s="525" t="s">
        <v>2712</v>
      </c>
      <c r="D139" s="333" t="n">
        <v>26.68</v>
      </c>
    </row>
    <row r="140" customFormat="false" ht="15" hidden="false" customHeight="false" outlineLevel="0" collapsed="false">
      <c r="A140" s="0" t="n">
        <v>133</v>
      </c>
      <c r="B140" s="0" t="s">
        <v>12015</v>
      </c>
      <c r="C140" s="525" t="s">
        <v>2712</v>
      </c>
      <c r="D140" s="333" t="n">
        <v>7.95</v>
      </c>
    </row>
    <row r="141" customFormat="false" ht="15" hidden="false" customHeight="false" outlineLevel="0" collapsed="false">
      <c r="A141" s="0" t="n">
        <v>43617</v>
      </c>
      <c r="B141" s="0" t="s">
        <v>12016</v>
      </c>
      <c r="C141" s="525" t="s">
        <v>2712</v>
      </c>
      <c r="D141" s="333" t="n">
        <v>8.88</v>
      </c>
    </row>
    <row r="142" customFormat="false" ht="15" hidden="false" customHeight="false" outlineLevel="0" collapsed="false">
      <c r="A142" s="0" t="n">
        <v>132</v>
      </c>
      <c r="B142" s="0" t="s">
        <v>12017</v>
      </c>
      <c r="C142" s="525" t="s">
        <v>2712</v>
      </c>
      <c r="D142" s="333" t="n">
        <v>8.24</v>
      </c>
    </row>
    <row r="143" customFormat="false" ht="15" hidden="false" customHeight="false" outlineLevel="0" collapsed="false">
      <c r="A143" s="0" t="n">
        <v>43618</v>
      </c>
      <c r="B143" s="0" t="s">
        <v>12018</v>
      </c>
      <c r="C143" s="525" t="s">
        <v>2515</v>
      </c>
      <c r="D143" s="333" t="n">
        <v>20.75</v>
      </c>
    </row>
    <row r="144" customFormat="false" ht="15" hidden="false" customHeight="false" outlineLevel="0" collapsed="false">
      <c r="A144" s="0" t="n">
        <v>37476</v>
      </c>
      <c r="B144" s="0" t="s">
        <v>12019</v>
      </c>
      <c r="C144" s="525" t="s">
        <v>2430</v>
      </c>
      <c r="D144" s="532" t="n">
        <v>3732.71</v>
      </c>
    </row>
    <row r="145" customFormat="false" ht="15" hidden="false" customHeight="false" outlineLevel="0" collapsed="false">
      <c r="A145" s="0" t="n">
        <v>37478</v>
      </c>
      <c r="B145" s="0" t="s">
        <v>12020</v>
      </c>
      <c r="C145" s="525" t="s">
        <v>2430</v>
      </c>
      <c r="D145" s="532" t="n">
        <v>4675.32</v>
      </c>
    </row>
    <row r="146" customFormat="false" ht="15" hidden="false" customHeight="false" outlineLevel="0" collapsed="false">
      <c r="A146" s="0" t="n">
        <v>37477</v>
      </c>
      <c r="B146" s="0" t="s">
        <v>12021</v>
      </c>
      <c r="C146" s="525" t="s">
        <v>2430</v>
      </c>
      <c r="D146" s="532" t="n">
        <v>6334.3</v>
      </c>
    </row>
    <row r="147" customFormat="false" ht="15" hidden="false" customHeight="false" outlineLevel="0" collapsed="false">
      <c r="A147" s="0" t="n">
        <v>37479</v>
      </c>
      <c r="B147" s="0" t="s">
        <v>12022</v>
      </c>
      <c r="C147" s="525" t="s">
        <v>2430</v>
      </c>
      <c r="D147" s="532" t="n">
        <v>7512.56</v>
      </c>
    </row>
    <row r="148" customFormat="false" ht="15" hidden="false" customHeight="false" outlineLevel="0" collapsed="false">
      <c r="A148" s="0" t="n">
        <v>4319</v>
      </c>
      <c r="B148" s="0" t="s">
        <v>12023</v>
      </c>
      <c r="C148" s="525" t="s">
        <v>2430</v>
      </c>
      <c r="D148" s="333" t="n">
        <v>2.44</v>
      </c>
    </row>
    <row r="149" customFormat="false" ht="15" hidden="false" customHeight="false" outlineLevel="0" collapsed="false">
      <c r="A149" s="0" t="n">
        <v>42409</v>
      </c>
      <c r="B149" s="0" t="s">
        <v>12024</v>
      </c>
      <c r="C149" s="525" t="s">
        <v>2515</v>
      </c>
      <c r="D149" s="333" t="n">
        <v>13.07</v>
      </c>
    </row>
    <row r="150" customFormat="false" ht="15" hidden="false" customHeight="false" outlineLevel="0" collapsed="false">
      <c r="A150" s="0" t="n">
        <v>40553</v>
      </c>
      <c r="B150" s="0" t="s">
        <v>12025</v>
      </c>
      <c r="C150" s="525" t="s">
        <v>2438</v>
      </c>
      <c r="D150" s="333" t="n">
        <v>52.5</v>
      </c>
    </row>
    <row r="151" customFormat="false" ht="15" hidden="false" customHeight="false" outlineLevel="0" collapsed="false">
      <c r="A151" s="0" t="n">
        <v>6114</v>
      </c>
      <c r="B151" s="0" t="s">
        <v>12026</v>
      </c>
      <c r="C151" s="525" t="s">
        <v>2502</v>
      </c>
      <c r="D151" s="333" t="n">
        <v>12.59</v>
      </c>
    </row>
    <row r="152" customFormat="false" ht="15" hidden="false" customHeight="false" outlineLevel="0" collapsed="false">
      <c r="A152" s="0" t="n">
        <v>40912</v>
      </c>
      <c r="B152" s="0" t="s">
        <v>12027</v>
      </c>
      <c r="C152" s="525" t="s">
        <v>4335</v>
      </c>
      <c r="D152" s="532" t="n">
        <v>2243</v>
      </c>
    </row>
    <row r="153" customFormat="false" ht="15" hidden="false" customHeight="false" outlineLevel="0" collapsed="false">
      <c r="A153" s="0" t="n">
        <v>247</v>
      </c>
      <c r="B153" s="0" t="s">
        <v>12028</v>
      </c>
      <c r="C153" s="525" t="s">
        <v>2502</v>
      </c>
      <c r="D153" s="333" t="n">
        <v>12.59</v>
      </c>
    </row>
    <row r="154" customFormat="false" ht="15" hidden="false" customHeight="false" outlineLevel="0" collapsed="false">
      <c r="A154" s="0" t="n">
        <v>40919</v>
      </c>
      <c r="B154" s="0" t="s">
        <v>12029</v>
      </c>
      <c r="C154" s="525" t="s">
        <v>4335</v>
      </c>
      <c r="D154" s="532" t="n">
        <v>2243</v>
      </c>
    </row>
    <row r="155" customFormat="false" ht="15" hidden="false" customHeight="false" outlineLevel="0" collapsed="false">
      <c r="A155" s="0" t="n">
        <v>44499</v>
      </c>
      <c r="B155" s="0" t="s">
        <v>12030</v>
      </c>
      <c r="C155" s="525" t="s">
        <v>2502</v>
      </c>
      <c r="D155" s="333" t="n">
        <v>12.59</v>
      </c>
    </row>
    <row r="156" customFormat="false" ht="15" hidden="false" customHeight="false" outlineLevel="0" collapsed="false">
      <c r="A156" s="0" t="n">
        <v>40984</v>
      </c>
      <c r="B156" s="0" t="s">
        <v>12031</v>
      </c>
      <c r="C156" s="525" t="s">
        <v>4335</v>
      </c>
      <c r="D156" s="532" t="n">
        <v>2243</v>
      </c>
    </row>
    <row r="157" customFormat="false" ht="15" hidden="false" customHeight="false" outlineLevel="0" collapsed="false">
      <c r="A157" s="0" t="n">
        <v>248</v>
      </c>
      <c r="B157" s="0" t="s">
        <v>12032</v>
      </c>
      <c r="C157" s="525" t="s">
        <v>2502</v>
      </c>
      <c r="D157" s="333" t="n">
        <v>12.54</v>
      </c>
    </row>
    <row r="158" customFormat="false" ht="15" hidden="false" customHeight="false" outlineLevel="0" collapsed="false">
      <c r="A158" s="0" t="n">
        <v>41086</v>
      </c>
      <c r="B158" s="0" t="s">
        <v>12033</v>
      </c>
      <c r="C158" s="525" t="s">
        <v>4335</v>
      </c>
      <c r="D158" s="532" t="n">
        <v>2233.14</v>
      </c>
    </row>
    <row r="159" customFormat="false" ht="15" hidden="false" customHeight="false" outlineLevel="0" collapsed="false">
      <c r="A159" s="0" t="n">
        <v>34466</v>
      </c>
      <c r="B159" s="0" t="s">
        <v>12034</v>
      </c>
      <c r="C159" s="525" t="s">
        <v>2502</v>
      </c>
      <c r="D159" s="333" t="n">
        <v>12.59</v>
      </c>
    </row>
    <row r="160" customFormat="false" ht="15" hidden="false" customHeight="false" outlineLevel="0" collapsed="false">
      <c r="A160" s="0" t="n">
        <v>41083</v>
      </c>
      <c r="B160" s="0" t="s">
        <v>12035</v>
      </c>
      <c r="C160" s="525" t="s">
        <v>4335</v>
      </c>
      <c r="D160" s="532" t="n">
        <v>2243</v>
      </c>
    </row>
    <row r="161" customFormat="false" ht="15" hidden="false" customHeight="false" outlineLevel="0" collapsed="false">
      <c r="A161" s="0" t="n">
        <v>252</v>
      </c>
      <c r="B161" s="0" t="s">
        <v>12036</v>
      </c>
      <c r="C161" s="525" t="s">
        <v>2502</v>
      </c>
      <c r="D161" s="333" t="n">
        <v>12.59</v>
      </c>
    </row>
    <row r="162" customFormat="false" ht="15" hidden="false" customHeight="false" outlineLevel="0" collapsed="false">
      <c r="A162" s="0" t="n">
        <v>40909</v>
      </c>
      <c r="B162" s="0" t="s">
        <v>12037</v>
      </c>
      <c r="C162" s="525" t="s">
        <v>4335</v>
      </c>
      <c r="D162" s="532" t="n">
        <v>2243</v>
      </c>
    </row>
    <row r="163" customFormat="false" ht="15" hidden="false" customHeight="false" outlineLevel="0" collapsed="false">
      <c r="A163" s="0" t="n">
        <v>242</v>
      </c>
      <c r="B163" s="0" t="s">
        <v>12038</v>
      </c>
      <c r="C163" s="525" t="s">
        <v>2502</v>
      </c>
      <c r="D163" s="333" t="n">
        <v>12.54</v>
      </c>
    </row>
    <row r="164" customFormat="false" ht="15" hidden="false" customHeight="false" outlineLevel="0" collapsed="false">
      <c r="A164" s="0" t="n">
        <v>41085</v>
      </c>
      <c r="B164" s="0" t="s">
        <v>12039</v>
      </c>
      <c r="C164" s="525" t="s">
        <v>4335</v>
      </c>
      <c r="D164" s="532" t="n">
        <v>2233.14</v>
      </c>
    </row>
    <row r="165" customFormat="false" ht="15" hidden="false" customHeight="false" outlineLevel="0" collapsed="false">
      <c r="A165" s="0" t="n">
        <v>427</v>
      </c>
      <c r="B165" s="0" t="s">
        <v>12040</v>
      </c>
      <c r="C165" s="525" t="s">
        <v>2430</v>
      </c>
      <c r="D165" s="333" t="n">
        <v>9.26</v>
      </c>
    </row>
    <row r="166" customFormat="false" ht="15" hidden="false" customHeight="false" outlineLevel="0" collapsed="false">
      <c r="A166" s="0" t="n">
        <v>417</v>
      </c>
      <c r="B166" s="0" t="s">
        <v>12041</v>
      </c>
      <c r="C166" s="525" t="s">
        <v>2430</v>
      </c>
      <c r="D166" s="333" t="n">
        <v>4.37</v>
      </c>
    </row>
    <row r="167" customFormat="false" ht="15" hidden="false" customHeight="false" outlineLevel="0" collapsed="false">
      <c r="A167" s="0" t="n">
        <v>11273</v>
      </c>
      <c r="B167" s="0" t="s">
        <v>12042</v>
      </c>
      <c r="C167" s="525" t="s">
        <v>2430</v>
      </c>
      <c r="D167" s="333" t="n">
        <v>13.55</v>
      </c>
    </row>
    <row r="168" customFormat="false" ht="15" hidden="false" customHeight="false" outlineLevel="0" collapsed="false">
      <c r="A168" s="0" t="n">
        <v>11272</v>
      </c>
      <c r="B168" s="0" t="s">
        <v>12043</v>
      </c>
      <c r="C168" s="525" t="s">
        <v>2430</v>
      </c>
      <c r="D168" s="333" t="n">
        <v>8.18</v>
      </c>
    </row>
    <row r="169" customFormat="false" ht="15" hidden="false" customHeight="false" outlineLevel="0" collapsed="false">
      <c r="A169" s="0" t="n">
        <v>11275</v>
      </c>
      <c r="B169" s="0" t="s">
        <v>12044</v>
      </c>
      <c r="C169" s="525" t="s">
        <v>2430</v>
      </c>
      <c r="D169" s="333" t="n">
        <v>3.28</v>
      </c>
    </row>
    <row r="170" customFormat="false" ht="15" hidden="false" customHeight="false" outlineLevel="0" collapsed="false">
      <c r="A170" s="0" t="n">
        <v>11274</v>
      </c>
      <c r="B170" s="0" t="s">
        <v>12045</v>
      </c>
      <c r="C170" s="525" t="s">
        <v>2430</v>
      </c>
      <c r="D170" s="333" t="n">
        <v>2.5</v>
      </c>
    </row>
    <row r="171" customFormat="false" ht="15" hidden="false" customHeight="false" outlineLevel="0" collapsed="false">
      <c r="A171" s="0" t="n">
        <v>38470</v>
      </c>
      <c r="B171" s="0" t="s">
        <v>12046</v>
      </c>
      <c r="C171" s="525" t="s">
        <v>2430</v>
      </c>
      <c r="D171" s="333" t="n">
        <v>41.38</v>
      </c>
    </row>
    <row r="172" customFormat="false" ht="15" hidden="false" customHeight="false" outlineLevel="0" collapsed="false">
      <c r="A172" s="0" t="n">
        <v>38547</v>
      </c>
      <c r="B172" s="0" t="s">
        <v>12047</v>
      </c>
      <c r="C172" s="525" t="s">
        <v>2430</v>
      </c>
      <c r="D172" s="333" t="n">
        <v>112.92</v>
      </c>
    </row>
    <row r="173" customFormat="false" ht="15" hidden="false" customHeight="false" outlineLevel="0" collapsed="false">
      <c r="A173" s="0" t="n">
        <v>38469</v>
      </c>
      <c r="B173" s="0" t="s">
        <v>12048</v>
      </c>
      <c r="C173" s="525" t="s">
        <v>2430</v>
      </c>
      <c r="D173" s="333" t="n">
        <v>121.42</v>
      </c>
    </row>
    <row r="174" customFormat="false" ht="15" hidden="false" customHeight="false" outlineLevel="0" collapsed="false">
      <c r="A174" s="0" t="n">
        <v>38467</v>
      </c>
      <c r="B174" s="0" t="s">
        <v>12049</v>
      </c>
      <c r="C174" s="525" t="s">
        <v>2430</v>
      </c>
      <c r="D174" s="333" t="n">
        <v>68.32</v>
      </c>
    </row>
    <row r="175" customFormat="false" ht="15" hidden="false" customHeight="false" outlineLevel="0" collapsed="false">
      <c r="A175" s="0" t="n">
        <v>38468</v>
      </c>
      <c r="B175" s="0" t="s">
        <v>12050</v>
      </c>
      <c r="C175" s="525" t="s">
        <v>2430</v>
      </c>
      <c r="D175" s="333" t="n">
        <v>75.18</v>
      </c>
    </row>
    <row r="176" customFormat="false" ht="15" hidden="false" customHeight="false" outlineLevel="0" collapsed="false">
      <c r="A176" s="0" t="n">
        <v>38471</v>
      </c>
      <c r="B176" s="0" t="s">
        <v>12051</v>
      </c>
      <c r="C176" s="525" t="s">
        <v>2430</v>
      </c>
      <c r="D176" s="333" t="n">
        <v>97.63</v>
      </c>
    </row>
    <row r="177" customFormat="false" ht="15" hidden="false" customHeight="false" outlineLevel="0" collapsed="false">
      <c r="A177" s="0" t="n">
        <v>37370</v>
      </c>
      <c r="B177" s="0" t="s">
        <v>12052</v>
      </c>
      <c r="C177" s="525" t="s">
        <v>2502</v>
      </c>
      <c r="D177" s="333" t="n">
        <v>3.29</v>
      </c>
    </row>
    <row r="178" customFormat="false" ht="15" hidden="false" customHeight="false" outlineLevel="0" collapsed="false">
      <c r="A178" s="0" t="n">
        <v>40862</v>
      </c>
      <c r="B178" s="0" t="s">
        <v>12053</v>
      </c>
      <c r="C178" s="525" t="s">
        <v>4335</v>
      </c>
      <c r="D178" s="333" t="n">
        <v>620.25</v>
      </c>
    </row>
    <row r="179" customFormat="false" ht="15" hidden="false" customHeight="false" outlineLevel="0" collapsed="false">
      <c r="A179" s="0" t="n">
        <v>10658</v>
      </c>
      <c r="B179" s="0" t="s">
        <v>12054</v>
      </c>
      <c r="C179" s="525" t="s">
        <v>2430</v>
      </c>
      <c r="D179" s="532" t="n">
        <v>8127.9</v>
      </c>
    </row>
    <row r="180" customFormat="false" ht="15" hidden="false" customHeight="false" outlineLevel="0" collapsed="false">
      <c r="A180" s="0" t="n">
        <v>253</v>
      </c>
      <c r="B180" s="0" t="s">
        <v>12055</v>
      </c>
      <c r="C180" s="525" t="s">
        <v>2502</v>
      </c>
      <c r="D180" s="333" t="n">
        <v>28.37</v>
      </c>
    </row>
    <row r="181" customFormat="false" ht="15" hidden="false" customHeight="false" outlineLevel="0" collapsed="false">
      <c r="A181" s="0" t="n">
        <v>40809</v>
      </c>
      <c r="B181" s="0" t="s">
        <v>12056</v>
      </c>
      <c r="C181" s="525" t="s">
        <v>4335</v>
      </c>
      <c r="D181" s="532" t="n">
        <v>5046.6</v>
      </c>
    </row>
    <row r="182" customFormat="false" ht="15" hidden="false" customHeight="false" outlineLevel="0" collapsed="false">
      <c r="A182" s="0" t="n">
        <v>42428</v>
      </c>
      <c r="B182" s="0" t="s">
        <v>12057</v>
      </c>
      <c r="C182" s="525" t="s">
        <v>2430</v>
      </c>
      <c r="D182" s="532" t="n">
        <v>2271</v>
      </c>
    </row>
    <row r="183" customFormat="false" ht="15" hidden="false" customHeight="false" outlineLevel="0" collapsed="false">
      <c r="A183" s="0" t="n">
        <v>301</v>
      </c>
      <c r="B183" s="0" t="s">
        <v>12058</v>
      </c>
      <c r="C183" s="525" t="s">
        <v>2430</v>
      </c>
      <c r="D183" s="333" t="n">
        <v>2.98</v>
      </c>
    </row>
    <row r="184" customFormat="false" ht="15" hidden="false" customHeight="false" outlineLevel="0" collapsed="false">
      <c r="A184" s="0" t="n">
        <v>296</v>
      </c>
      <c r="B184" s="0" t="s">
        <v>12059</v>
      </c>
      <c r="C184" s="525" t="s">
        <v>2430</v>
      </c>
      <c r="D184" s="333" t="n">
        <v>1.68</v>
      </c>
    </row>
    <row r="185" customFormat="false" ht="15" hidden="false" customHeight="false" outlineLevel="0" collapsed="false">
      <c r="A185" s="0" t="n">
        <v>297</v>
      </c>
      <c r="B185" s="0" t="s">
        <v>12060</v>
      </c>
      <c r="C185" s="525" t="s">
        <v>2430</v>
      </c>
      <c r="D185" s="333" t="n">
        <v>2.47</v>
      </c>
    </row>
    <row r="186" customFormat="false" ht="15" hidden="false" customHeight="false" outlineLevel="0" collapsed="false">
      <c r="A186" s="0" t="n">
        <v>299</v>
      </c>
      <c r="B186" s="0" t="s">
        <v>12061</v>
      </c>
      <c r="C186" s="525" t="s">
        <v>2430</v>
      </c>
      <c r="D186" s="333" t="n">
        <v>3.49</v>
      </c>
    </row>
    <row r="187" customFormat="false" ht="15" hidden="false" customHeight="false" outlineLevel="0" collapsed="false">
      <c r="A187" s="0" t="n">
        <v>300</v>
      </c>
      <c r="B187" s="0" t="s">
        <v>12062</v>
      </c>
      <c r="C187" s="525" t="s">
        <v>2430</v>
      </c>
      <c r="D187" s="333" t="n">
        <v>12.09</v>
      </c>
    </row>
    <row r="188" customFormat="false" ht="15" hidden="false" customHeight="false" outlineLevel="0" collapsed="false">
      <c r="A188" s="0" t="n">
        <v>20085</v>
      </c>
      <c r="B188" s="0" t="s">
        <v>12063</v>
      </c>
      <c r="C188" s="525" t="s">
        <v>2430</v>
      </c>
      <c r="D188" s="333" t="n">
        <v>2.21</v>
      </c>
    </row>
    <row r="189" customFormat="false" ht="15" hidden="false" customHeight="false" outlineLevel="0" collapsed="false">
      <c r="A189" s="0" t="n">
        <v>298</v>
      </c>
      <c r="B189" s="0" t="s">
        <v>12064</v>
      </c>
      <c r="C189" s="525" t="s">
        <v>2430</v>
      </c>
      <c r="D189" s="333" t="n">
        <v>2.69</v>
      </c>
    </row>
    <row r="190" customFormat="false" ht="15" hidden="false" customHeight="false" outlineLevel="0" collapsed="false">
      <c r="A190" s="0" t="n">
        <v>311</v>
      </c>
      <c r="B190" s="0" t="s">
        <v>12065</v>
      </c>
      <c r="C190" s="525" t="s">
        <v>2430</v>
      </c>
      <c r="D190" s="333" t="n">
        <v>9.97</v>
      </c>
    </row>
    <row r="191" customFormat="false" ht="15" hidden="false" customHeight="false" outlineLevel="0" collapsed="false">
      <c r="A191" s="0" t="n">
        <v>318</v>
      </c>
      <c r="B191" s="0" t="s">
        <v>12066</v>
      </c>
      <c r="C191" s="525" t="s">
        <v>2430</v>
      </c>
      <c r="D191" s="333" t="n">
        <v>20.09</v>
      </c>
    </row>
    <row r="192" customFormat="false" ht="15" hidden="false" customHeight="false" outlineLevel="0" collapsed="false">
      <c r="A192" s="0" t="n">
        <v>319</v>
      </c>
      <c r="B192" s="0" t="s">
        <v>12067</v>
      </c>
      <c r="C192" s="525" t="s">
        <v>2430</v>
      </c>
      <c r="D192" s="333" t="n">
        <v>31.5</v>
      </c>
    </row>
    <row r="193" customFormat="false" ht="15" hidden="false" customHeight="false" outlineLevel="0" collapsed="false">
      <c r="A193" s="0" t="n">
        <v>303</v>
      </c>
      <c r="B193" s="0" t="s">
        <v>12068</v>
      </c>
      <c r="C193" s="525" t="s">
        <v>2430</v>
      </c>
      <c r="D193" s="333" t="n">
        <v>3.3</v>
      </c>
    </row>
    <row r="194" customFormat="false" ht="15" hidden="false" customHeight="false" outlineLevel="0" collapsed="false">
      <c r="A194" s="0" t="n">
        <v>305</v>
      </c>
      <c r="B194" s="0" t="s">
        <v>12069</v>
      </c>
      <c r="C194" s="525" t="s">
        <v>2430</v>
      </c>
      <c r="D194" s="333" t="n">
        <v>10.38</v>
      </c>
    </row>
    <row r="195" customFormat="false" ht="15" hidden="false" customHeight="false" outlineLevel="0" collapsed="false">
      <c r="A195" s="0" t="n">
        <v>306</v>
      </c>
      <c r="B195" s="0" t="s">
        <v>12070</v>
      </c>
      <c r="C195" s="525" t="s">
        <v>2430</v>
      </c>
      <c r="D195" s="333" t="n">
        <v>15.75</v>
      </c>
    </row>
    <row r="196" customFormat="false" ht="15" hidden="false" customHeight="false" outlineLevel="0" collapsed="false">
      <c r="A196" s="0" t="n">
        <v>307</v>
      </c>
      <c r="B196" s="0" t="s">
        <v>12071</v>
      </c>
      <c r="C196" s="525" t="s">
        <v>2430</v>
      </c>
      <c r="D196" s="333" t="n">
        <v>39.79</v>
      </c>
    </row>
    <row r="197" customFormat="false" ht="15" hidden="false" customHeight="false" outlineLevel="0" collapsed="false">
      <c r="A197" s="0" t="n">
        <v>309</v>
      </c>
      <c r="B197" s="0" t="s">
        <v>12072</v>
      </c>
      <c r="C197" s="525" t="s">
        <v>2430</v>
      </c>
      <c r="D197" s="333" t="n">
        <v>65.18</v>
      </c>
    </row>
    <row r="198" customFormat="false" ht="15" hidden="false" customHeight="false" outlineLevel="0" collapsed="false">
      <c r="A198" s="0" t="n">
        <v>310</v>
      </c>
      <c r="B198" s="0" t="s">
        <v>12073</v>
      </c>
      <c r="C198" s="525" t="s">
        <v>2430</v>
      </c>
      <c r="D198" s="333" t="n">
        <v>90.34</v>
      </c>
    </row>
    <row r="199" customFormat="false" ht="15" hidden="false" customHeight="false" outlineLevel="0" collapsed="false">
      <c r="A199" s="0" t="n">
        <v>328</v>
      </c>
      <c r="B199" s="0" t="s">
        <v>12074</v>
      </c>
      <c r="C199" s="525" t="s">
        <v>2430</v>
      </c>
      <c r="D199" s="333" t="n">
        <v>7.9</v>
      </c>
    </row>
    <row r="200" customFormat="false" ht="15" hidden="false" customHeight="false" outlineLevel="0" collapsed="false">
      <c r="A200" s="0" t="n">
        <v>325</v>
      </c>
      <c r="B200" s="0" t="s">
        <v>12075</v>
      </c>
      <c r="C200" s="525" t="s">
        <v>2430</v>
      </c>
      <c r="D200" s="333" t="n">
        <v>2.33</v>
      </c>
    </row>
    <row r="201" customFormat="false" ht="15" hidden="false" customHeight="false" outlineLevel="0" collapsed="false">
      <c r="A201" s="0" t="n">
        <v>20326</v>
      </c>
      <c r="B201" s="0" t="s">
        <v>12076</v>
      </c>
      <c r="C201" s="525" t="s">
        <v>2430</v>
      </c>
      <c r="D201" s="333" t="n">
        <v>4.26</v>
      </c>
    </row>
    <row r="202" customFormat="false" ht="15" hidden="false" customHeight="false" outlineLevel="0" collapsed="false">
      <c r="A202" s="0" t="n">
        <v>329</v>
      </c>
      <c r="B202" s="0" t="s">
        <v>12077</v>
      </c>
      <c r="C202" s="525" t="s">
        <v>2430</v>
      </c>
      <c r="D202" s="333" t="n">
        <v>6.6</v>
      </c>
    </row>
    <row r="203" customFormat="false" ht="15" hidden="false" customHeight="false" outlineLevel="0" collapsed="false">
      <c r="A203" s="0" t="n">
        <v>308</v>
      </c>
      <c r="B203" s="0" t="s">
        <v>12078</v>
      </c>
      <c r="C203" s="525" t="s">
        <v>2430</v>
      </c>
      <c r="D203" s="333" t="n">
        <v>88.81</v>
      </c>
    </row>
    <row r="204" customFormat="false" ht="15" hidden="false" customHeight="false" outlineLevel="0" collapsed="false">
      <c r="A204" s="0" t="n">
        <v>39642</v>
      </c>
      <c r="B204" s="0" t="s">
        <v>12079</v>
      </c>
      <c r="C204" s="525" t="s">
        <v>2430</v>
      </c>
      <c r="D204" s="333" t="n">
        <v>2.92</v>
      </c>
    </row>
    <row r="205" customFormat="false" ht="15" hidden="false" customHeight="false" outlineLevel="0" collapsed="false">
      <c r="A205" s="0" t="n">
        <v>39641</v>
      </c>
      <c r="B205" s="0" t="s">
        <v>12080</v>
      </c>
      <c r="C205" s="525" t="s">
        <v>2430</v>
      </c>
      <c r="D205" s="333" t="n">
        <v>2.57</v>
      </c>
    </row>
    <row r="206" customFormat="false" ht="15" hidden="false" customHeight="false" outlineLevel="0" collapsed="false">
      <c r="A206" s="0" t="n">
        <v>39643</v>
      </c>
      <c r="B206" s="0" t="s">
        <v>12081</v>
      </c>
      <c r="C206" s="525" t="s">
        <v>2430</v>
      </c>
      <c r="D206" s="333" t="n">
        <v>3.43</v>
      </c>
    </row>
    <row r="207" customFormat="false" ht="15" hidden="false" customHeight="false" outlineLevel="0" collapsed="false">
      <c r="A207" s="0" t="n">
        <v>39644</v>
      </c>
      <c r="B207" s="0" t="s">
        <v>12082</v>
      </c>
      <c r="C207" s="525" t="s">
        <v>2430</v>
      </c>
      <c r="D207" s="333" t="n">
        <v>5.32</v>
      </c>
    </row>
    <row r="208" customFormat="false" ht="15" hidden="false" customHeight="false" outlineLevel="0" collapsed="false">
      <c r="A208" s="0" t="n">
        <v>39645</v>
      </c>
      <c r="B208" s="0" t="s">
        <v>12083</v>
      </c>
      <c r="C208" s="525" t="s">
        <v>2430</v>
      </c>
      <c r="D208" s="333" t="n">
        <v>5.84</v>
      </c>
    </row>
    <row r="209" customFormat="false" ht="15" hidden="false" customHeight="false" outlineLevel="0" collapsed="false">
      <c r="A209" s="0" t="n">
        <v>41610</v>
      </c>
      <c r="B209" s="0" t="s">
        <v>12084</v>
      </c>
      <c r="C209" s="525" t="s">
        <v>2430</v>
      </c>
      <c r="D209" s="333" t="n">
        <v>692.51</v>
      </c>
    </row>
    <row r="210" customFormat="false" ht="15" hidden="false" customHeight="false" outlineLevel="0" collapsed="false">
      <c r="A210" s="0" t="n">
        <v>41611</v>
      </c>
      <c r="B210" s="0" t="s">
        <v>12085</v>
      </c>
      <c r="C210" s="525" t="s">
        <v>2430</v>
      </c>
      <c r="D210" s="532" t="n">
        <v>1091.53</v>
      </c>
    </row>
    <row r="211" customFormat="false" ht="15" hidden="false" customHeight="false" outlineLevel="0" collapsed="false">
      <c r="A211" s="0" t="n">
        <v>41612</v>
      </c>
      <c r="B211" s="0" t="s">
        <v>12086</v>
      </c>
      <c r="C211" s="525" t="s">
        <v>2430</v>
      </c>
      <c r="D211" s="532" t="n">
        <v>1532.67</v>
      </c>
    </row>
    <row r="212" customFormat="false" ht="15" hidden="false" customHeight="false" outlineLevel="0" collapsed="false">
      <c r="A212" s="0" t="n">
        <v>41637</v>
      </c>
      <c r="B212" s="0" t="s">
        <v>12087</v>
      </c>
      <c r="C212" s="525" t="s">
        <v>2430</v>
      </c>
      <c r="D212" s="333" t="n">
        <v>143.27</v>
      </c>
    </row>
    <row r="213" customFormat="false" ht="15" hidden="false" customHeight="false" outlineLevel="0" collapsed="false">
      <c r="A213" s="0" t="n">
        <v>41638</v>
      </c>
      <c r="B213" s="0" t="s">
        <v>12088</v>
      </c>
      <c r="C213" s="525" t="s">
        <v>2430</v>
      </c>
      <c r="D213" s="333" t="n">
        <v>186.63</v>
      </c>
    </row>
    <row r="214" customFormat="false" ht="15" hidden="false" customHeight="false" outlineLevel="0" collapsed="false">
      <c r="A214" s="0" t="n">
        <v>41639</v>
      </c>
      <c r="B214" s="0" t="s">
        <v>12089</v>
      </c>
      <c r="C214" s="525" t="s">
        <v>2430</v>
      </c>
      <c r="D214" s="333" t="n">
        <v>451.5</v>
      </c>
    </row>
    <row r="215" customFormat="false" ht="15" hidden="false" customHeight="false" outlineLevel="0" collapsed="false">
      <c r="A215" s="0" t="n">
        <v>11789</v>
      </c>
      <c r="B215" s="0" t="s">
        <v>12090</v>
      </c>
      <c r="C215" s="525" t="s">
        <v>2430</v>
      </c>
      <c r="D215" s="333" t="n">
        <v>1.23</v>
      </c>
    </row>
    <row r="216" customFormat="false" ht="15" hidden="false" customHeight="false" outlineLevel="0" collapsed="false">
      <c r="A216" s="0" t="n">
        <v>20975</v>
      </c>
      <c r="B216" s="0" t="s">
        <v>12091</v>
      </c>
      <c r="C216" s="525" t="s">
        <v>2430</v>
      </c>
      <c r="D216" s="333" t="n">
        <v>13.74</v>
      </c>
    </row>
    <row r="217" customFormat="false" ht="15" hidden="false" customHeight="false" outlineLevel="0" collapsed="false">
      <c r="A217" s="0" t="n">
        <v>20976</v>
      </c>
      <c r="B217" s="0" t="s">
        <v>12092</v>
      </c>
      <c r="C217" s="525" t="s">
        <v>2430</v>
      </c>
      <c r="D217" s="333" t="n">
        <v>20.76</v>
      </c>
    </row>
    <row r="218" customFormat="false" ht="15" hidden="false" customHeight="false" outlineLevel="0" collapsed="false">
      <c r="A218" s="0" t="n">
        <v>40340</v>
      </c>
      <c r="B218" s="0" t="s">
        <v>12093</v>
      </c>
      <c r="C218" s="525" t="s">
        <v>2430</v>
      </c>
      <c r="D218" s="333" t="n">
        <v>21.92</v>
      </c>
    </row>
    <row r="219" customFormat="false" ht="15" hidden="false" customHeight="false" outlineLevel="0" collapsed="false">
      <c r="A219" s="0" t="n">
        <v>40341</v>
      </c>
      <c r="B219" s="0" t="s">
        <v>12094</v>
      </c>
      <c r="C219" s="525" t="s">
        <v>2430</v>
      </c>
      <c r="D219" s="333" t="n">
        <v>26.16</v>
      </c>
    </row>
    <row r="220" customFormat="false" ht="15" hidden="false" customHeight="false" outlineLevel="0" collapsed="false">
      <c r="A220" s="0" t="n">
        <v>40342</v>
      </c>
      <c r="B220" s="0" t="s">
        <v>12095</v>
      </c>
      <c r="C220" s="525" t="s">
        <v>2430</v>
      </c>
      <c r="D220" s="333" t="n">
        <v>31.2</v>
      </c>
    </row>
    <row r="221" customFormat="false" ht="15" hidden="false" customHeight="false" outlineLevel="0" collapsed="false">
      <c r="A221" s="0" t="n">
        <v>40343</v>
      </c>
      <c r="B221" s="0" t="s">
        <v>12096</v>
      </c>
      <c r="C221" s="525" t="s">
        <v>2430</v>
      </c>
      <c r="D221" s="333" t="n">
        <v>37.01</v>
      </c>
    </row>
    <row r="222" customFormat="false" ht="15" hidden="false" customHeight="false" outlineLevel="0" collapsed="false">
      <c r="A222" s="0" t="n">
        <v>40344</v>
      </c>
      <c r="B222" s="0" t="s">
        <v>12097</v>
      </c>
      <c r="C222" s="525" t="s">
        <v>2430</v>
      </c>
      <c r="D222" s="333" t="n">
        <v>50.45</v>
      </c>
    </row>
    <row r="223" customFormat="false" ht="15" hidden="false" customHeight="false" outlineLevel="0" collapsed="false">
      <c r="A223" s="0" t="n">
        <v>40345</v>
      </c>
      <c r="B223" s="0" t="s">
        <v>12098</v>
      </c>
      <c r="C223" s="525" t="s">
        <v>2430</v>
      </c>
      <c r="D223" s="333" t="n">
        <v>62.17</v>
      </c>
    </row>
    <row r="224" customFormat="false" ht="15" hidden="false" customHeight="false" outlineLevel="0" collapsed="false">
      <c r="A224" s="0" t="n">
        <v>40346</v>
      </c>
      <c r="B224" s="0" t="s">
        <v>12099</v>
      </c>
      <c r="C224" s="525" t="s">
        <v>2430</v>
      </c>
      <c r="D224" s="333" t="n">
        <v>72.11</v>
      </c>
    </row>
    <row r="225" customFormat="false" ht="15" hidden="false" customHeight="false" outlineLevel="0" collapsed="false">
      <c r="A225" s="0" t="n">
        <v>40347</v>
      </c>
      <c r="B225" s="0" t="s">
        <v>12100</v>
      </c>
      <c r="C225" s="525" t="s">
        <v>2430</v>
      </c>
      <c r="D225" s="333" t="n">
        <v>90.6</v>
      </c>
    </row>
    <row r="226" customFormat="false" ht="15" hidden="false" customHeight="false" outlineLevel="0" collapsed="false">
      <c r="A226" s="0" t="n">
        <v>6138</v>
      </c>
      <c r="B226" s="0" t="s">
        <v>12101</v>
      </c>
      <c r="C226" s="525" t="s">
        <v>2430</v>
      </c>
      <c r="D226" s="333" t="n">
        <v>15.14</v>
      </c>
    </row>
    <row r="227" customFormat="false" ht="15" hidden="false" customHeight="false" outlineLevel="0" collapsed="false">
      <c r="A227" s="0" t="n">
        <v>43424</v>
      </c>
      <c r="B227" s="0" t="s">
        <v>12102</v>
      </c>
      <c r="C227" s="525" t="s">
        <v>2430</v>
      </c>
      <c r="D227" s="333" t="n">
        <v>580.21</v>
      </c>
    </row>
    <row r="228" customFormat="false" ht="15" hidden="false" customHeight="false" outlineLevel="0" collapsed="false">
      <c r="A228" s="0" t="n">
        <v>43426</v>
      </c>
      <c r="B228" s="0" t="s">
        <v>12103</v>
      </c>
      <c r="C228" s="525" t="s">
        <v>2430</v>
      </c>
      <c r="D228" s="532" t="n">
        <v>2001.15</v>
      </c>
    </row>
    <row r="229" customFormat="false" ht="15" hidden="false" customHeight="false" outlineLevel="0" collapsed="false">
      <c r="A229" s="0" t="n">
        <v>12565</v>
      </c>
      <c r="B229" s="0" t="s">
        <v>12104</v>
      </c>
      <c r="C229" s="525" t="s">
        <v>2430</v>
      </c>
      <c r="D229" s="333" t="n">
        <v>701.77</v>
      </c>
    </row>
    <row r="230" customFormat="false" ht="15" hidden="false" customHeight="false" outlineLevel="0" collapsed="false">
      <c r="A230" s="0" t="n">
        <v>12567</v>
      </c>
      <c r="B230" s="0" t="s">
        <v>12105</v>
      </c>
      <c r="C230" s="525" t="s">
        <v>2430</v>
      </c>
      <c r="D230" s="333" t="n">
        <v>942.6</v>
      </c>
    </row>
    <row r="231" customFormat="false" ht="15" hidden="false" customHeight="false" outlineLevel="0" collapsed="false">
      <c r="A231" s="0" t="n">
        <v>12568</v>
      </c>
      <c r="B231" s="0" t="s">
        <v>12106</v>
      </c>
      <c r="C231" s="525" t="s">
        <v>2430</v>
      </c>
      <c r="D231" s="532" t="n">
        <v>1319.64</v>
      </c>
    </row>
    <row r="232" customFormat="false" ht="15" hidden="false" customHeight="false" outlineLevel="0" collapsed="false">
      <c r="A232" s="0" t="n">
        <v>43441</v>
      </c>
      <c r="B232" s="0" t="s">
        <v>12107</v>
      </c>
      <c r="C232" s="525" t="s">
        <v>2430</v>
      </c>
      <c r="D232" s="333" t="n">
        <v>169.66</v>
      </c>
    </row>
    <row r="233" customFormat="false" ht="15" hidden="false" customHeight="false" outlineLevel="0" collapsed="false">
      <c r="A233" s="0" t="n">
        <v>43423</v>
      </c>
      <c r="B233" s="0" t="s">
        <v>12108</v>
      </c>
      <c r="C233" s="525" t="s">
        <v>2430</v>
      </c>
      <c r="D233" s="333" t="n">
        <v>79.17</v>
      </c>
    </row>
    <row r="234" customFormat="false" ht="15" hidden="false" customHeight="false" outlineLevel="0" collapsed="false">
      <c r="A234" s="0" t="n">
        <v>12532</v>
      </c>
      <c r="B234" s="0" t="s">
        <v>12109</v>
      </c>
      <c r="C234" s="525" t="s">
        <v>2430</v>
      </c>
      <c r="D234" s="333" t="n">
        <v>122.11</v>
      </c>
    </row>
    <row r="235" customFormat="false" ht="15" hidden="false" customHeight="false" outlineLevel="0" collapsed="false">
      <c r="A235" s="0" t="n">
        <v>43444</v>
      </c>
      <c r="B235" s="0" t="s">
        <v>12110</v>
      </c>
      <c r="C235" s="525" t="s">
        <v>2430</v>
      </c>
      <c r="D235" s="333" t="n">
        <v>410.03</v>
      </c>
    </row>
    <row r="236" customFormat="false" ht="15" hidden="false" customHeight="false" outlineLevel="0" collapsed="false">
      <c r="A236" s="0" t="n">
        <v>12551</v>
      </c>
      <c r="B236" s="0" t="s">
        <v>12111</v>
      </c>
      <c r="C236" s="525" t="s">
        <v>2430</v>
      </c>
      <c r="D236" s="333" t="n">
        <v>292.54</v>
      </c>
    </row>
    <row r="237" customFormat="false" ht="15" hidden="false" customHeight="false" outlineLevel="0" collapsed="false">
      <c r="A237" s="0" t="n">
        <v>43442</v>
      </c>
      <c r="B237" s="0" t="s">
        <v>12112</v>
      </c>
      <c r="C237" s="525" t="s">
        <v>2430</v>
      </c>
      <c r="D237" s="333" t="n">
        <v>226.22</v>
      </c>
    </row>
    <row r="238" customFormat="false" ht="15" hidden="false" customHeight="false" outlineLevel="0" collapsed="false">
      <c r="A238" s="0" t="n">
        <v>43443</v>
      </c>
      <c r="B238" s="0" t="s">
        <v>12113</v>
      </c>
      <c r="C238" s="525" t="s">
        <v>2430</v>
      </c>
      <c r="D238" s="333" t="n">
        <v>296.92</v>
      </c>
    </row>
    <row r="239" customFormat="false" ht="15" hidden="false" customHeight="false" outlineLevel="0" collapsed="false">
      <c r="A239" s="0" t="n">
        <v>12544</v>
      </c>
      <c r="B239" s="0" t="s">
        <v>12114</v>
      </c>
      <c r="C239" s="525" t="s">
        <v>2430</v>
      </c>
      <c r="D239" s="333" t="n">
        <v>160.24</v>
      </c>
    </row>
    <row r="240" customFormat="false" ht="15" hidden="false" customHeight="false" outlineLevel="0" collapsed="false">
      <c r="A240" s="0" t="n">
        <v>12547</v>
      </c>
      <c r="B240" s="0" t="s">
        <v>12115</v>
      </c>
      <c r="C240" s="525" t="s">
        <v>2430</v>
      </c>
      <c r="D240" s="333" t="n">
        <v>215.51</v>
      </c>
    </row>
    <row r="241" customFormat="false" ht="15" hidden="false" customHeight="false" outlineLevel="0" collapsed="false">
      <c r="A241" s="0" t="n">
        <v>43445</v>
      </c>
      <c r="B241" s="0" t="s">
        <v>12116</v>
      </c>
      <c r="C241" s="525" t="s">
        <v>2430</v>
      </c>
      <c r="D241" s="333" t="n">
        <v>565.56</v>
      </c>
    </row>
    <row r="242" customFormat="false" ht="15" hidden="false" customHeight="false" outlineLevel="0" collapsed="false">
      <c r="A242" s="0" t="n">
        <v>12563</v>
      </c>
      <c r="B242" s="0" t="s">
        <v>12117</v>
      </c>
      <c r="C242" s="525" t="s">
        <v>2430</v>
      </c>
      <c r="D242" s="333" t="n">
        <v>404.64</v>
      </c>
    </row>
    <row r="243" customFormat="false" ht="15" hidden="false" customHeight="false" outlineLevel="0" collapsed="false">
      <c r="A243" s="0" t="n">
        <v>43425</v>
      </c>
      <c r="B243" s="0" t="s">
        <v>12118</v>
      </c>
      <c r="C243" s="525" t="s">
        <v>2430</v>
      </c>
      <c r="D243" s="333" t="n">
        <v>254.5</v>
      </c>
    </row>
    <row r="244" customFormat="false" ht="15" hidden="false" customHeight="false" outlineLevel="0" collapsed="false">
      <c r="A244" s="0" t="n">
        <v>43446</v>
      </c>
      <c r="B244" s="0" t="s">
        <v>12119</v>
      </c>
      <c r="C244" s="525" t="s">
        <v>2430</v>
      </c>
      <c r="D244" s="333" t="n">
        <v>537.28</v>
      </c>
    </row>
    <row r="245" customFormat="false" ht="15" hidden="false" customHeight="false" outlineLevel="0" collapsed="false">
      <c r="A245" s="0" t="n">
        <v>43447</v>
      </c>
      <c r="B245" s="0" t="s">
        <v>12120</v>
      </c>
      <c r="C245" s="525" t="s">
        <v>2430</v>
      </c>
      <c r="D245" s="333" t="n">
        <v>659.82</v>
      </c>
    </row>
    <row r="246" customFormat="false" ht="15" hidden="false" customHeight="false" outlineLevel="0" collapsed="false">
      <c r="A246" s="0" t="n">
        <v>43448</v>
      </c>
      <c r="B246" s="0" t="s">
        <v>12121</v>
      </c>
      <c r="C246" s="525" t="s">
        <v>2430</v>
      </c>
      <c r="D246" s="333" t="n">
        <v>923.75</v>
      </c>
    </row>
    <row r="247" customFormat="false" ht="15" hidden="false" customHeight="false" outlineLevel="0" collapsed="false">
      <c r="A247" s="0" t="n">
        <v>13761</v>
      </c>
      <c r="B247" s="0" t="s">
        <v>12122</v>
      </c>
      <c r="C247" s="525" t="s">
        <v>2430</v>
      </c>
      <c r="D247" s="532" t="n">
        <v>2260.16</v>
      </c>
    </row>
    <row r="248" customFormat="false" ht="15" hidden="false" customHeight="false" outlineLevel="0" collapsed="false">
      <c r="A248" s="0" t="n">
        <v>4814</v>
      </c>
      <c r="B248" s="0" t="s">
        <v>12123</v>
      </c>
      <c r="C248" s="525" t="s">
        <v>2430</v>
      </c>
      <c r="D248" s="333" t="n">
        <v>77.27</v>
      </c>
    </row>
    <row r="249" customFormat="false" ht="15" hidden="false" customHeight="false" outlineLevel="0" collapsed="false">
      <c r="A249" s="0" t="n">
        <v>44473</v>
      </c>
      <c r="B249" s="0" t="s">
        <v>12124</v>
      </c>
      <c r="C249" s="525" t="s">
        <v>2430</v>
      </c>
      <c r="D249" s="532" t="n">
        <v>2643.01</v>
      </c>
    </row>
    <row r="250" customFormat="false" ht="15" hidden="false" customHeight="false" outlineLevel="0" collapsed="false">
      <c r="A250" s="0" t="n">
        <v>6122</v>
      </c>
      <c r="B250" s="0" t="s">
        <v>12125</v>
      </c>
      <c r="C250" s="525" t="s">
        <v>2502</v>
      </c>
      <c r="D250" s="333" t="n">
        <v>27.01</v>
      </c>
    </row>
    <row r="251" customFormat="false" ht="15" hidden="false" customHeight="false" outlineLevel="0" collapsed="false">
      <c r="A251" s="0" t="n">
        <v>40810</v>
      </c>
      <c r="B251" s="0" t="s">
        <v>12126</v>
      </c>
      <c r="C251" s="525" t="s">
        <v>4335</v>
      </c>
      <c r="D251" s="532" t="n">
        <v>4804.41</v>
      </c>
    </row>
    <row r="252" customFormat="false" ht="15" hidden="false" customHeight="false" outlineLevel="0" collapsed="false">
      <c r="A252" s="0" t="n">
        <v>21100</v>
      </c>
      <c r="B252" s="0" t="s">
        <v>12127</v>
      </c>
      <c r="C252" s="525" t="s">
        <v>2430</v>
      </c>
      <c r="D252" s="532" t="n">
        <v>3845.1</v>
      </c>
    </row>
    <row r="253" customFormat="false" ht="15" hidden="false" customHeight="false" outlineLevel="0" collapsed="false">
      <c r="A253" s="0" t="n">
        <v>11816</v>
      </c>
      <c r="B253" s="0" t="s">
        <v>12128</v>
      </c>
      <c r="C253" s="525" t="s">
        <v>2430</v>
      </c>
      <c r="D253" s="532" t="n">
        <v>4100</v>
      </c>
    </row>
    <row r="254" customFormat="false" ht="15" hidden="false" customHeight="false" outlineLevel="0" collapsed="false">
      <c r="A254" s="0" t="n">
        <v>11814</v>
      </c>
      <c r="B254" s="0" t="s">
        <v>12129</v>
      </c>
      <c r="C254" s="525" t="s">
        <v>2430</v>
      </c>
      <c r="D254" s="532" t="n">
        <v>8924.67</v>
      </c>
    </row>
    <row r="255" customFormat="false" ht="15" hidden="false" customHeight="false" outlineLevel="0" collapsed="false">
      <c r="A255" s="0" t="n">
        <v>14186</v>
      </c>
      <c r="B255" s="0" t="s">
        <v>12130</v>
      </c>
      <c r="C255" s="525" t="s">
        <v>2430</v>
      </c>
      <c r="D255" s="532" t="n">
        <v>11206.13</v>
      </c>
    </row>
    <row r="256" customFormat="false" ht="15" hidden="false" customHeight="false" outlineLevel="0" collapsed="false">
      <c r="A256" s="0" t="n">
        <v>14185</v>
      </c>
      <c r="B256" s="0" t="s">
        <v>12131</v>
      </c>
      <c r="C256" s="525" t="s">
        <v>2430</v>
      </c>
      <c r="D256" s="532" t="n">
        <v>14516.3</v>
      </c>
    </row>
    <row r="257" customFormat="false" ht="15" hidden="false" customHeight="false" outlineLevel="0" collapsed="false">
      <c r="A257" s="0" t="n">
        <v>11811</v>
      </c>
      <c r="B257" s="0" t="s">
        <v>12132</v>
      </c>
      <c r="C257" s="525" t="s">
        <v>2430</v>
      </c>
      <c r="D257" s="532" t="n">
        <v>5550.48</v>
      </c>
    </row>
    <row r="258" customFormat="false" ht="15" hidden="false" customHeight="false" outlineLevel="0" collapsed="false">
      <c r="A258" s="0" t="n">
        <v>44498</v>
      </c>
      <c r="B258" s="0" t="s">
        <v>12133</v>
      </c>
      <c r="C258" s="525" t="s">
        <v>2430</v>
      </c>
      <c r="D258" s="532" t="n">
        <v>318204.48</v>
      </c>
    </row>
    <row r="259" customFormat="false" ht="15" hidden="false" customHeight="false" outlineLevel="0" collapsed="false">
      <c r="A259" s="0" t="n">
        <v>34469</v>
      </c>
      <c r="B259" s="0" t="s">
        <v>12134</v>
      </c>
      <c r="C259" s="525" t="s">
        <v>2430</v>
      </c>
      <c r="D259" s="532" t="n">
        <v>10372.16</v>
      </c>
    </row>
    <row r="260" customFormat="false" ht="15" hidden="false" customHeight="false" outlineLevel="0" collapsed="false">
      <c r="A260" s="0" t="n">
        <v>34476</v>
      </c>
      <c r="B260" s="0" t="s">
        <v>12135</v>
      </c>
      <c r="C260" s="525" t="s">
        <v>2430</v>
      </c>
      <c r="D260" s="532" t="n">
        <v>5409.52</v>
      </c>
    </row>
    <row r="261" customFormat="false" ht="15" hidden="false" customHeight="false" outlineLevel="0" collapsed="false">
      <c r="A261" s="0" t="n">
        <v>34477</v>
      </c>
      <c r="B261" s="0" t="s">
        <v>12136</v>
      </c>
      <c r="C261" s="525" t="s">
        <v>2430</v>
      </c>
      <c r="D261" s="532" t="n">
        <v>7179.48</v>
      </c>
    </row>
    <row r="262" customFormat="false" ht="15" hidden="false" customHeight="false" outlineLevel="0" collapsed="false">
      <c r="A262" s="0" t="n">
        <v>34482</v>
      </c>
      <c r="B262" s="0" t="s">
        <v>12137</v>
      </c>
      <c r="C262" s="525" t="s">
        <v>2430</v>
      </c>
      <c r="D262" s="532" t="n">
        <v>6705.24</v>
      </c>
    </row>
    <row r="263" customFormat="false" ht="15" hidden="false" customHeight="false" outlineLevel="0" collapsed="false">
      <c r="A263" s="0" t="n">
        <v>34472</v>
      </c>
      <c r="B263" s="0" t="s">
        <v>12138</v>
      </c>
      <c r="C263" s="525" t="s">
        <v>2430</v>
      </c>
      <c r="D263" s="532" t="n">
        <v>3191.19</v>
      </c>
    </row>
    <row r="264" customFormat="false" ht="15" hidden="false" customHeight="false" outlineLevel="0" collapsed="false">
      <c r="A264" s="0" t="n">
        <v>42425</v>
      </c>
      <c r="B264" s="0" t="s">
        <v>12139</v>
      </c>
      <c r="C264" s="525" t="s">
        <v>2430</v>
      </c>
      <c r="D264" s="532" t="n">
        <v>2289.61</v>
      </c>
    </row>
    <row r="265" customFormat="false" ht="15" hidden="false" customHeight="false" outlineLevel="0" collapsed="false">
      <c r="A265" s="0" t="n">
        <v>42422</v>
      </c>
      <c r="B265" s="0" t="s">
        <v>12140</v>
      </c>
      <c r="C265" s="525" t="s">
        <v>2430</v>
      </c>
      <c r="D265" s="532" t="n">
        <v>3399</v>
      </c>
    </row>
    <row r="266" customFormat="false" ht="15" hidden="false" customHeight="false" outlineLevel="0" collapsed="false">
      <c r="A266" s="0" t="n">
        <v>43184</v>
      </c>
      <c r="B266" s="0" t="s">
        <v>12141</v>
      </c>
      <c r="C266" s="525" t="s">
        <v>2430</v>
      </c>
      <c r="D266" s="532" t="n">
        <v>4697.74</v>
      </c>
    </row>
    <row r="267" customFormat="false" ht="15" hidden="false" customHeight="false" outlineLevel="0" collapsed="false">
      <c r="A267" s="0" t="n">
        <v>42424</v>
      </c>
      <c r="B267" s="0" t="s">
        <v>12142</v>
      </c>
      <c r="C267" s="525" t="s">
        <v>2430</v>
      </c>
      <c r="D267" s="532" t="n">
        <v>2044.82</v>
      </c>
    </row>
    <row r="268" customFormat="false" ht="15" hidden="false" customHeight="false" outlineLevel="0" collapsed="false">
      <c r="A268" s="0" t="n">
        <v>42421</v>
      </c>
      <c r="B268" s="0" t="s">
        <v>12143</v>
      </c>
      <c r="C268" s="525" t="s">
        <v>2430</v>
      </c>
      <c r="D268" s="532" t="n">
        <v>18617.86</v>
      </c>
    </row>
    <row r="269" customFormat="false" ht="15" hidden="false" customHeight="false" outlineLevel="0" collapsed="false">
      <c r="A269" s="0" t="n">
        <v>42416</v>
      </c>
      <c r="B269" s="0" t="s">
        <v>12144</v>
      </c>
      <c r="C269" s="525" t="s">
        <v>2430</v>
      </c>
      <c r="D269" s="532" t="n">
        <v>8814.98</v>
      </c>
    </row>
    <row r="270" customFormat="false" ht="15" hidden="false" customHeight="false" outlineLevel="0" collapsed="false">
      <c r="A270" s="0" t="n">
        <v>42417</v>
      </c>
      <c r="B270" s="0" t="s">
        <v>12145</v>
      </c>
      <c r="C270" s="525" t="s">
        <v>2430</v>
      </c>
      <c r="D270" s="532" t="n">
        <v>9882.31</v>
      </c>
    </row>
    <row r="271" customFormat="false" ht="15" hidden="false" customHeight="false" outlineLevel="0" collapsed="false">
      <c r="A271" s="0" t="n">
        <v>42419</v>
      </c>
      <c r="B271" s="0" t="s">
        <v>12146</v>
      </c>
      <c r="C271" s="525" t="s">
        <v>2430</v>
      </c>
      <c r="D271" s="532" t="n">
        <v>11164.92</v>
      </c>
    </row>
    <row r="272" customFormat="false" ht="15" hidden="false" customHeight="false" outlineLevel="0" collapsed="false">
      <c r="A272" s="0" t="n">
        <v>42420</v>
      </c>
      <c r="B272" s="0" t="s">
        <v>12147</v>
      </c>
      <c r="C272" s="525" t="s">
        <v>2430</v>
      </c>
      <c r="D272" s="532" t="n">
        <v>15345.35</v>
      </c>
    </row>
    <row r="273" customFormat="false" ht="15" hidden="false" customHeight="false" outlineLevel="0" collapsed="false">
      <c r="A273" s="0" t="n">
        <v>43195</v>
      </c>
      <c r="B273" s="0" t="s">
        <v>12148</v>
      </c>
      <c r="C273" s="525" t="s">
        <v>2430</v>
      </c>
      <c r="D273" s="532" t="n">
        <v>5403.32</v>
      </c>
    </row>
    <row r="274" customFormat="false" ht="15" hidden="false" customHeight="false" outlineLevel="0" collapsed="false">
      <c r="A274" s="0" t="n">
        <v>43196</v>
      </c>
      <c r="B274" s="0" t="s">
        <v>12149</v>
      </c>
      <c r="C274" s="525" t="s">
        <v>2430</v>
      </c>
      <c r="D274" s="532" t="n">
        <v>6696.63</v>
      </c>
    </row>
    <row r="275" customFormat="false" ht="15" hidden="false" customHeight="false" outlineLevel="0" collapsed="false">
      <c r="A275" s="0" t="n">
        <v>43198</v>
      </c>
      <c r="B275" s="0" t="s">
        <v>12150</v>
      </c>
      <c r="C275" s="525" t="s">
        <v>2430</v>
      </c>
      <c r="D275" s="532" t="n">
        <v>9951.04</v>
      </c>
    </row>
    <row r="276" customFormat="false" ht="15" hidden="false" customHeight="false" outlineLevel="0" collapsed="false">
      <c r="A276" s="0" t="n">
        <v>43199</v>
      </c>
      <c r="B276" s="0" t="s">
        <v>12151</v>
      </c>
      <c r="C276" s="525" t="s">
        <v>2430</v>
      </c>
      <c r="D276" s="532" t="n">
        <v>10315.68</v>
      </c>
    </row>
    <row r="277" customFormat="false" ht="15" hidden="false" customHeight="false" outlineLevel="0" collapsed="false">
      <c r="A277" s="0" t="n">
        <v>43200</v>
      </c>
      <c r="B277" s="0" t="s">
        <v>12152</v>
      </c>
      <c r="C277" s="525" t="s">
        <v>2430</v>
      </c>
      <c r="D277" s="532" t="n">
        <v>11837.99</v>
      </c>
    </row>
    <row r="278" customFormat="false" ht="15" hidden="false" customHeight="false" outlineLevel="0" collapsed="false">
      <c r="A278" s="0" t="n">
        <v>39556</v>
      </c>
      <c r="B278" s="0" t="s">
        <v>12153</v>
      </c>
      <c r="C278" s="525" t="s">
        <v>2430</v>
      </c>
      <c r="D278" s="532" t="n">
        <v>6465.56</v>
      </c>
    </row>
    <row r="279" customFormat="false" ht="15" hidden="false" customHeight="false" outlineLevel="0" collapsed="false">
      <c r="A279" s="0" t="n">
        <v>39557</v>
      </c>
      <c r="B279" s="0" t="s">
        <v>12154</v>
      </c>
      <c r="C279" s="525" t="s">
        <v>2430</v>
      </c>
      <c r="D279" s="532" t="n">
        <v>6962</v>
      </c>
    </row>
    <row r="280" customFormat="false" ht="15" hidden="false" customHeight="false" outlineLevel="0" collapsed="false">
      <c r="A280" s="0" t="n">
        <v>39559</v>
      </c>
      <c r="B280" s="0" t="s">
        <v>12155</v>
      </c>
      <c r="C280" s="525" t="s">
        <v>2430</v>
      </c>
      <c r="D280" s="532" t="n">
        <v>10288.5</v>
      </c>
    </row>
    <row r="281" customFormat="false" ht="15" hidden="false" customHeight="false" outlineLevel="0" collapsed="false">
      <c r="A281" s="0" t="n">
        <v>39560</v>
      </c>
      <c r="B281" s="0" t="s">
        <v>12156</v>
      </c>
      <c r="C281" s="525" t="s">
        <v>2430</v>
      </c>
      <c r="D281" s="532" t="n">
        <v>11902.79</v>
      </c>
    </row>
    <row r="282" customFormat="false" ht="15" hidden="false" customHeight="false" outlineLevel="0" collapsed="false">
      <c r="A282" s="0" t="n">
        <v>39561</v>
      </c>
      <c r="B282" s="0" t="s">
        <v>12157</v>
      </c>
      <c r="C282" s="525" t="s">
        <v>2430</v>
      </c>
      <c r="D282" s="532" t="n">
        <v>12451.84</v>
      </c>
    </row>
    <row r="283" customFormat="false" ht="15" hidden="false" customHeight="false" outlineLevel="0" collapsed="false">
      <c r="A283" s="0" t="n">
        <v>43190</v>
      </c>
      <c r="B283" s="0" t="s">
        <v>12158</v>
      </c>
      <c r="C283" s="525" t="s">
        <v>2430</v>
      </c>
      <c r="D283" s="532" t="n">
        <v>1837.56</v>
      </c>
    </row>
    <row r="284" customFormat="false" ht="15" hidden="false" customHeight="false" outlineLevel="0" collapsed="false">
      <c r="A284" s="0" t="n">
        <v>39555</v>
      </c>
      <c r="B284" s="0" t="s">
        <v>12159</v>
      </c>
      <c r="C284" s="525" t="s">
        <v>2430</v>
      </c>
      <c r="D284" s="532" t="n">
        <v>1987.77</v>
      </c>
    </row>
    <row r="285" customFormat="false" ht="15" hidden="false" customHeight="false" outlineLevel="0" collapsed="false">
      <c r="A285" s="0" t="n">
        <v>43191</v>
      </c>
      <c r="B285" s="0" t="s">
        <v>12160</v>
      </c>
      <c r="C285" s="525" t="s">
        <v>2430</v>
      </c>
      <c r="D285" s="532" t="n">
        <v>2644</v>
      </c>
    </row>
    <row r="286" customFormat="false" ht="15" hidden="false" customHeight="false" outlineLevel="0" collapsed="false">
      <c r="A286" s="0" t="n">
        <v>39548</v>
      </c>
      <c r="B286" s="0" t="s">
        <v>12161</v>
      </c>
      <c r="C286" s="525" t="s">
        <v>2430</v>
      </c>
      <c r="D286" s="532" t="n">
        <v>2948.47</v>
      </c>
    </row>
    <row r="287" customFormat="false" ht="15" hidden="false" customHeight="false" outlineLevel="0" collapsed="false">
      <c r="A287" s="0" t="n">
        <v>43192</v>
      </c>
      <c r="B287" s="0" t="s">
        <v>12162</v>
      </c>
      <c r="C287" s="525" t="s">
        <v>2430</v>
      </c>
      <c r="D287" s="532" t="n">
        <v>3463.41</v>
      </c>
    </row>
    <row r="288" customFormat="false" ht="15" hidden="false" customHeight="false" outlineLevel="0" collapsed="false">
      <c r="A288" s="0" t="n">
        <v>39554</v>
      </c>
      <c r="B288" s="0" t="s">
        <v>12163</v>
      </c>
      <c r="C288" s="525" t="s">
        <v>2430</v>
      </c>
      <c r="D288" s="532" t="n">
        <v>3898.91</v>
      </c>
    </row>
    <row r="289" customFormat="false" ht="15" hidden="false" customHeight="false" outlineLevel="0" collapsed="false">
      <c r="A289" s="0" t="n">
        <v>43194</v>
      </c>
      <c r="B289" s="0" t="s">
        <v>12164</v>
      </c>
      <c r="C289" s="525" t="s">
        <v>2430</v>
      </c>
      <c r="D289" s="532" t="n">
        <v>1574.18</v>
      </c>
    </row>
    <row r="290" customFormat="false" ht="15" hidden="false" customHeight="false" outlineLevel="0" collapsed="false">
      <c r="A290" s="0" t="n">
        <v>39551</v>
      </c>
      <c r="B290" s="0" t="s">
        <v>12165</v>
      </c>
      <c r="C290" s="525" t="s">
        <v>2430</v>
      </c>
      <c r="D290" s="532" t="n">
        <v>1733.34</v>
      </c>
    </row>
    <row r="291" customFormat="false" ht="15" hidden="false" customHeight="false" outlineLevel="0" collapsed="false">
      <c r="A291" s="0" t="n">
        <v>43185</v>
      </c>
      <c r="B291" s="0" t="s">
        <v>12166</v>
      </c>
      <c r="C291" s="525" t="s">
        <v>2430</v>
      </c>
      <c r="D291" s="532" t="n">
        <v>4925.85</v>
      </c>
    </row>
    <row r="292" customFormat="false" ht="15" hidden="false" customHeight="false" outlineLevel="0" collapsed="false">
      <c r="A292" s="0" t="n">
        <v>43186</v>
      </c>
      <c r="B292" s="0" t="s">
        <v>12167</v>
      </c>
      <c r="C292" s="525" t="s">
        <v>2430</v>
      </c>
      <c r="D292" s="532" t="n">
        <v>5195.78</v>
      </c>
    </row>
    <row r="293" customFormat="false" ht="15" hidden="false" customHeight="false" outlineLevel="0" collapsed="false">
      <c r="A293" s="0" t="n">
        <v>43187</v>
      </c>
      <c r="B293" s="0" t="s">
        <v>12168</v>
      </c>
      <c r="C293" s="525" t="s">
        <v>2430</v>
      </c>
      <c r="D293" s="532" t="n">
        <v>6894.85</v>
      </c>
    </row>
    <row r="294" customFormat="false" ht="15" hidden="false" customHeight="false" outlineLevel="0" collapsed="false">
      <c r="A294" s="0" t="n">
        <v>43188</v>
      </c>
      <c r="B294" s="0" t="s">
        <v>12169</v>
      </c>
      <c r="C294" s="525" t="s">
        <v>2430</v>
      </c>
      <c r="D294" s="532" t="n">
        <v>8354.03</v>
      </c>
    </row>
    <row r="295" customFormat="false" ht="15" hidden="false" customHeight="false" outlineLevel="0" collapsed="false">
      <c r="A295" s="0" t="n">
        <v>43189</v>
      </c>
      <c r="B295" s="0" t="s">
        <v>12170</v>
      </c>
      <c r="C295" s="525" t="s">
        <v>2430</v>
      </c>
      <c r="D295" s="532" t="n">
        <v>9396.89</v>
      </c>
    </row>
    <row r="296" customFormat="false" ht="15" hidden="false" customHeight="false" outlineLevel="0" collapsed="false">
      <c r="A296" s="0" t="n">
        <v>39580</v>
      </c>
      <c r="B296" s="0" t="s">
        <v>12171</v>
      </c>
      <c r="C296" s="525" t="s">
        <v>2430</v>
      </c>
      <c r="D296" s="532" t="n">
        <v>74051.36</v>
      </c>
    </row>
    <row r="297" customFormat="false" ht="15" hidden="false" customHeight="false" outlineLevel="0" collapsed="false">
      <c r="A297" s="0" t="n">
        <v>39577</v>
      </c>
      <c r="B297" s="0" t="s">
        <v>12172</v>
      </c>
      <c r="C297" s="525" t="s">
        <v>2430</v>
      </c>
      <c r="D297" s="532" t="n">
        <v>23177.92</v>
      </c>
    </row>
    <row r="298" customFormat="false" ht="15" hidden="false" customHeight="false" outlineLevel="0" collapsed="false">
      <c r="A298" s="0" t="n">
        <v>39578</v>
      </c>
      <c r="B298" s="0" t="s">
        <v>12173</v>
      </c>
      <c r="C298" s="525" t="s">
        <v>2430</v>
      </c>
      <c r="D298" s="532" t="n">
        <v>29911.56</v>
      </c>
    </row>
    <row r="299" customFormat="false" ht="15" hidden="false" customHeight="false" outlineLevel="0" collapsed="false">
      <c r="A299" s="0" t="n">
        <v>39579</v>
      </c>
      <c r="B299" s="0" t="s">
        <v>12174</v>
      </c>
      <c r="C299" s="525" t="s">
        <v>2430</v>
      </c>
      <c r="D299" s="532" t="n">
        <v>43518.98</v>
      </c>
    </row>
    <row r="300" customFormat="false" ht="15" hidden="false" customHeight="false" outlineLevel="0" collapsed="false">
      <c r="A300" s="0" t="n">
        <v>39826</v>
      </c>
      <c r="B300" s="0" t="s">
        <v>12175</v>
      </c>
      <c r="C300" s="525" t="s">
        <v>2430</v>
      </c>
      <c r="D300" s="532" t="n">
        <v>5344.92</v>
      </c>
    </row>
    <row r="301" customFormat="false" ht="15" hidden="false" customHeight="false" outlineLevel="0" collapsed="false">
      <c r="A301" s="0" t="n">
        <v>10700</v>
      </c>
      <c r="B301" s="0" t="s">
        <v>12176</v>
      </c>
      <c r="C301" s="525" t="s">
        <v>2430</v>
      </c>
      <c r="D301" s="532" t="n">
        <v>24370.16</v>
      </c>
    </row>
    <row r="302" customFormat="false" ht="15" hidden="false" customHeight="false" outlineLevel="0" collapsed="false">
      <c r="A302" s="0" t="n">
        <v>346</v>
      </c>
      <c r="B302" s="0" t="s">
        <v>12177</v>
      </c>
      <c r="C302" s="525" t="s">
        <v>2515</v>
      </c>
      <c r="D302" s="333" t="n">
        <v>19.78</v>
      </c>
    </row>
    <row r="303" customFormat="false" ht="15" hidden="false" customHeight="false" outlineLevel="0" collapsed="false">
      <c r="A303" s="0" t="n">
        <v>3312</v>
      </c>
      <c r="B303" s="0" t="s">
        <v>12178</v>
      </c>
      <c r="C303" s="525" t="s">
        <v>2515</v>
      </c>
      <c r="D303" s="333" t="n">
        <v>17.52</v>
      </c>
    </row>
    <row r="304" customFormat="false" ht="15" hidden="false" customHeight="false" outlineLevel="0" collapsed="false">
      <c r="A304" s="0" t="n">
        <v>339</v>
      </c>
      <c r="B304" s="0" t="s">
        <v>12179</v>
      </c>
      <c r="C304" s="525" t="s">
        <v>2440</v>
      </c>
      <c r="D304" s="333" t="n">
        <v>1.02</v>
      </c>
    </row>
    <row r="305" customFormat="false" ht="15" hidden="false" customHeight="false" outlineLevel="0" collapsed="false">
      <c r="A305" s="0" t="n">
        <v>340</v>
      </c>
      <c r="B305" s="0" t="s">
        <v>12180</v>
      </c>
      <c r="C305" s="525" t="s">
        <v>2440</v>
      </c>
      <c r="D305" s="333" t="n">
        <v>0.92</v>
      </c>
    </row>
    <row r="306" customFormat="false" ht="15" hidden="false" customHeight="false" outlineLevel="0" collapsed="false">
      <c r="A306" s="0" t="n">
        <v>43130</v>
      </c>
      <c r="B306" s="0" t="s">
        <v>12181</v>
      </c>
      <c r="C306" s="525" t="s">
        <v>2515</v>
      </c>
      <c r="D306" s="333" t="n">
        <v>16.7</v>
      </c>
    </row>
    <row r="307" customFormat="false" ht="15" hidden="false" customHeight="false" outlineLevel="0" collapsed="false">
      <c r="A307" s="0" t="n">
        <v>344</v>
      </c>
      <c r="B307" s="0" t="s">
        <v>12182</v>
      </c>
      <c r="C307" s="525" t="s">
        <v>2515</v>
      </c>
      <c r="D307" s="333" t="n">
        <v>21.95</v>
      </c>
    </row>
    <row r="308" customFormat="false" ht="15" hidden="false" customHeight="false" outlineLevel="0" collapsed="false">
      <c r="A308" s="0" t="n">
        <v>345</v>
      </c>
      <c r="B308" s="0" t="s">
        <v>12183</v>
      </c>
      <c r="C308" s="525" t="s">
        <v>2515</v>
      </c>
      <c r="D308" s="333" t="n">
        <v>23.82</v>
      </c>
    </row>
    <row r="309" customFormat="false" ht="15" hidden="false" customHeight="false" outlineLevel="0" collapsed="false">
      <c r="A309" s="0" t="n">
        <v>43131</v>
      </c>
      <c r="B309" s="0" t="s">
        <v>12184</v>
      </c>
      <c r="C309" s="525" t="s">
        <v>2515</v>
      </c>
      <c r="D309" s="333" t="n">
        <v>19.4</v>
      </c>
    </row>
    <row r="310" customFormat="false" ht="15" hidden="false" customHeight="false" outlineLevel="0" collapsed="false">
      <c r="A310" s="0" t="n">
        <v>3313</v>
      </c>
      <c r="B310" s="0" t="s">
        <v>12185</v>
      </c>
      <c r="C310" s="525" t="s">
        <v>2515</v>
      </c>
      <c r="D310" s="333" t="n">
        <v>22.54</v>
      </c>
    </row>
    <row r="311" customFormat="false" ht="15" hidden="false" customHeight="false" outlineLevel="0" collapsed="false">
      <c r="A311" s="0" t="n">
        <v>43132</v>
      </c>
      <c r="B311" s="0" t="s">
        <v>12186</v>
      </c>
      <c r="C311" s="525" t="s">
        <v>2515</v>
      </c>
      <c r="D311" s="333" t="n">
        <v>16.7</v>
      </c>
    </row>
    <row r="312" customFormat="false" ht="15" hidden="false" customHeight="false" outlineLevel="0" collapsed="false">
      <c r="A312" s="0" t="n">
        <v>366</v>
      </c>
      <c r="B312" s="0" t="s">
        <v>12187</v>
      </c>
      <c r="C312" s="525" t="s">
        <v>2438</v>
      </c>
      <c r="D312" s="333" t="n">
        <v>202.98</v>
      </c>
    </row>
    <row r="313" customFormat="false" ht="15" hidden="false" customHeight="false" outlineLevel="0" collapsed="false">
      <c r="A313" s="0" t="n">
        <v>367</v>
      </c>
      <c r="B313" s="0" t="s">
        <v>12188</v>
      </c>
      <c r="C313" s="525" t="s">
        <v>2438</v>
      </c>
      <c r="D313" s="333" t="n">
        <v>205.63</v>
      </c>
    </row>
    <row r="314" customFormat="false" ht="15" hidden="false" customHeight="false" outlineLevel="0" collapsed="false">
      <c r="A314" s="0" t="n">
        <v>370</v>
      </c>
      <c r="B314" s="0" t="s">
        <v>12189</v>
      </c>
      <c r="C314" s="525" t="s">
        <v>2438</v>
      </c>
      <c r="D314" s="333" t="n">
        <v>202.98</v>
      </c>
    </row>
    <row r="315" customFormat="false" ht="15" hidden="false" customHeight="false" outlineLevel="0" collapsed="false">
      <c r="A315" s="0" t="n">
        <v>368</v>
      </c>
      <c r="B315" s="0" t="s">
        <v>12190</v>
      </c>
      <c r="C315" s="525" t="s">
        <v>2438</v>
      </c>
      <c r="D315" s="333" t="n">
        <v>101.49</v>
      </c>
    </row>
    <row r="316" customFormat="false" ht="15" hidden="false" customHeight="false" outlineLevel="0" collapsed="false">
      <c r="A316" s="0" t="n">
        <v>11075</v>
      </c>
      <c r="B316" s="0" t="s">
        <v>12191</v>
      </c>
      <c r="C316" s="525" t="s">
        <v>2438</v>
      </c>
      <c r="D316" s="532" t="n">
        <v>2329.58</v>
      </c>
    </row>
    <row r="317" customFormat="false" ht="15" hidden="false" customHeight="false" outlineLevel="0" collapsed="false">
      <c r="A317" s="0" t="n">
        <v>1381</v>
      </c>
      <c r="B317" s="0" t="s">
        <v>12192</v>
      </c>
      <c r="C317" s="525" t="s">
        <v>2515</v>
      </c>
      <c r="D317" s="333" t="n">
        <v>0.65</v>
      </c>
    </row>
    <row r="318" customFormat="false" ht="15" hidden="false" customHeight="false" outlineLevel="0" collapsed="false">
      <c r="A318" s="0" t="n">
        <v>34353</v>
      </c>
      <c r="B318" s="0" t="s">
        <v>12193</v>
      </c>
      <c r="C318" s="525" t="s">
        <v>2515</v>
      </c>
      <c r="D318" s="333" t="n">
        <v>1.21</v>
      </c>
    </row>
    <row r="319" customFormat="false" ht="15" hidden="false" customHeight="false" outlineLevel="0" collapsed="false">
      <c r="A319" s="0" t="n">
        <v>37595</v>
      </c>
      <c r="B319" s="0" t="s">
        <v>12194</v>
      </c>
      <c r="C319" s="525" t="s">
        <v>2515</v>
      </c>
      <c r="D319" s="333" t="n">
        <v>1.99</v>
      </c>
    </row>
    <row r="320" customFormat="false" ht="15" hidden="false" customHeight="false" outlineLevel="0" collapsed="false">
      <c r="A320" s="0" t="n">
        <v>37596</v>
      </c>
      <c r="B320" s="0" t="s">
        <v>12195</v>
      </c>
      <c r="C320" s="525" t="s">
        <v>2515</v>
      </c>
      <c r="D320" s="333" t="n">
        <v>2.29</v>
      </c>
    </row>
    <row r="321" customFormat="false" ht="15" hidden="false" customHeight="false" outlineLevel="0" collapsed="false">
      <c r="A321" s="0" t="n">
        <v>371</v>
      </c>
      <c r="B321" s="0" t="s">
        <v>12196</v>
      </c>
      <c r="C321" s="525" t="s">
        <v>2515</v>
      </c>
      <c r="D321" s="333" t="n">
        <v>0.71</v>
      </c>
    </row>
    <row r="322" customFormat="false" ht="15" hidden="false" customHeight="false" outlineLevel="0" collapsed="false">
      <c r="A322" s="0" t="n">
        <v>37553</v>
      </c>
      <c r="B322" s="0" t="s">
        <v>12197</v>
      </c>
      <c r="C322" s="525" t="s">
        <v>2515</v>
      </c>
      <c r="D322" s="333" t="n">
        <v>1.32</v>
      </c>
    </row>
    <row r="323" customFormat="false" ht="15" hidden="false" customHeight="false" outlineLevel="0" collapsed="false">
      <c r="A323" s="0" t="n">
        <v>37552</v>
      </c>
      <c r="B323" s="0" t="s">
        <v>12198</v>
      </c>
      <c r="C323" s="525" t="s">
        <v>2515</v>
      </c>
      <c r="D323" s="333" t="n">
        <v>2.13</v>
      </c>
    </row>
    <row r="324" customFormat="false" ht="15" hidden="false" customHeight="false" outlineLevel="0" collapsed="false">
      <c r="A324" s="0" t="n">
        <v>36880</v>
      </c>
      <c r="B324" s="0" t="s">
        <v>12199</v>
      </c>
      <c r="C324" s="525" t="s">
        <v>2515</v>
      </c>
      <c r="D324" s="333" t="n">
        <v>2.17</v>
      </c>
    </row>
    <row r="325" customFormat="false" ht="15" hidden="false" customHeight="false" outlineLevel="0" collapsed="false">
      <c r="A325" s="0" t="n">
        <v>34355</v>
      </c>
      <c r="B325" s="0" t="s">
        <v>12200</v>
      </c>
      <c r="C325" s="525" t="s">
        <v>2515</v>
      </c>
      <c r="D325" s="333" t="n">
        <v>1.86</v>
      </c>
    </row>
    <row r="326" customFormat="false" ht="15" hidden="false" customHeight="false" outlineLevel="0" collapsed="false">
      <c r="A326" s="0" t="n">
        <v>130</v>
      </c>
      <c r="B326" s="0" t="s">
        <v>12201</v>
      </c>
      <c r="C326" s="525" t="s">
        <v>2515</v>
      </c>
      <c r="D326" s="333" t="n">
        <v>4.57</v>
      </c>
    </row>
    <row r="327" customFormat="false" ht="15" hidden="false" customHeight="false" outlineLevel="0" collapsed="false">
      <c r="A327" s="0" t="n">
        <v>135</v>
      </c>
      <c r="B327" s="0" t="s">
        <v>12202</v>
      </c>
      <c r="C327" s="525" t="s">
        <v>2515</v>
      </c>
      <c r="D327" s="333" t="n">
        <v>3.68</v>
      </c>
    </row>
    <row r="328" customFormat="false" ht="15" hidden="false" customHeight="false" outlineLevel="0" collapsed="false">
      <c r="A328" s="0" t="n">
        <v>36886</v>
      </c>
      <c r="B328" s="0" t="s">
        <v>12203</v>
      </c>
      <c r="C328" s="525" t="s">
        <v>2515</v>
      </c>
      <c r="D328" s="333" t="n">
        <v>0.67</v>
      </c>
    </row>
    <row r="329" customFormat="false" ht="15" hidden="false" customHeight="false" outlineLevel="0" collapsed="false">
      <c r="A329" s="0" t="n">
        <v>38546</v>
      </c>
      <c r="B329" s="0" t="s">
        <v>12204</v>
      </c>
      <c r="C329" s="525" t="s">
        <v>2438</v>
      </c>
      <c r="D329" s="333" t="n">
        <v>496.47</v>
      </c>
    </row>
    <row r="330" customFormat="false" ht="15" hidden="false" customHeight="false" outlineLevel="0" collapsed="false">
      <c r="A330" s="0" t="n">
        <v>34549</v>
      </c>
      <c r="B330" s="0" t="s">
        <v>12205</v>
      </c>
      <c r="C330" s="525" t="s">
        <v>2438</v>
      </c>
      <c r="D330" s="333" t="n">
        <v>730.33</v>
      </c>
    </row>
    <row r="331" customFormat="false" ht="15" hidden="false" customHeight="false" outlineLevel="0" collapsed="false">
      <c r="A331" s="0" t="n">
        <v>6081</v>
      </c>
      <c r="B331" s="0" t="s">
        <v>12206</v>
      </c>
      <c r="C331" s="525" t="s">
        <v>2438</v>
      </c>
      <c r="D331" s="333" t="n">
        <v>51.12</v>
      </c>
    </row>
    <row r="332" customFormat="false" ht="15" hidden="false" customHeight="false" outlineLevel="0" collapsed="false">
      <c r="A332" s="0" t="n">
        <v>6077</v>
      </c>
      <c r="B332" s="0" t="s">
        <v>12207</v>
      </c>
      <c r="C332" s="525" t="s">
        <v>2438</v>
      </c>
      <c r="D332" s="333" t="n">
        <v>36.51</v>
      </c>
    </row>
    <row r="333" customFormat="false" ht="15" hidden="false" customHeight="false" outlineLevel="0" collapsed="false">
      <c r="A333" s="0" t="n">
        <v>6079</v>
      </c>
      <c r="B333" s="0" t="s">
        <v>12208</v>
      </c>
      <c r="C333" s="525" t="s">
        <v>2438</v>
      </c>
      <c r="D333" s="333" t="n">
        <v>36.51</v>
      </c>
    </row>
    <row r="334" customFormat="false" ht="15" hidden="false" customHeight="false" outlineLevel="0" collapsed="false">
      <c r="A334" s="0" t="n">
        <v>1091</v>
      </c>
      <c r="B334" s="0" t="s">
        <v>12209</v>
      </c>
      <c r="C334" s="525" t="s">
        <v>2430</v>
      </c>
      <c r="D334" s="333" t="n">
        <v>36.91</v>
      </c>
    </row>
    <row r="335" customFormat="false" ht="15" hidden="false" customHeight="false" outlineLevel="0" collapsed="false">
      <c r="A335" s="0" t="n">
        <v>1094</v>
      </c>
      <c r="B335" s="0" t="s">
        <v>12210</v>
      </c>
      <c r="C335" s="525" t="s">
        <v>2430</v>
      </c>
      <c r="D335" s="333" t="n">
        <v>25.81</v>
      </c>
    </row>
    <row r="336" customFormat="false" ht="15" hidden="false" customHeight="false" outlineLevel="0" collapsed="false">
      <c r="A336" s="0" t="n">
        <v>1095</v>
      </c>
      <c r="B336" s="0" t="s">
        <v>12211</v>
      </c>
      <c r="C336" s="525" t="s">
        <v>2430</v>
      </c>
      <c r="D336" s="333" t="n">
        <v>54.86</v>
      </c>
    </row>
    <row r="337" customFormat="false" ht="15" hidden="false" customHeight="false" outlineLevel="0" collapsed="false">
      <c r="A337" s="0" t="n">
        <v>1092</v>
      </c>
      <c r="B337" s="0" t="s">
        <v>12212</v>
      </c>
      <c r="C337" s="525" t="s">
        <v>2430</v>
      </c>
      <c r="D337" s="333" t="n">
        <v>42.45</v>
      </c>
    </row>
    <row r="338" customFormat="false" ht="15" hidden="false" customHeight="false" outlineLevel="0" collapsed="false">
      <c r="A338" s="0" t="n">
        <v>1093</v>
      </c>
      <c r="B338" s="0" t="s">
        <v>12213</v>
      </c>
      <c r="C338" s="525" t="s">
        <v>2430</v>
      </c>
      <c r="D338" s="333" t="n">
        <v>99.13</v>
      </c>
    </row>
    <row r="339" customFormat="false" ht="15" hidden="false" customHeight="false" outlineLevel="0" collapsed="false">
      <c r="A339" s="0" t="n">
        <v>1090</v>
      </c>
      <c r="B339" s="0" t="s">
        <v>12214</v>
      </c>
      <c r="C339" s="525" t="s">
        <v>2430</v>
      </c>
      <c r="D339" s="333" t="n">
        <v>70.98</v>
      </c>
    </row>
    <row r="340" customFormat="false" ht="15" hidden="false" customHeight="false" outlineLevel="0" collapsed="false">
      <c r="A340" s="0" t="n">
        <v>1096</v>
      </c>
      <c r="B340" s="0" t="s">
        <v>12215</v>
      </c>
      <c r="C340" s="525" t="s">
        <v>2430</v>
      </c>
      <c r="D340" s="333" t="n">
        <v>127.73</v>
      </c>
    </row>
    <row r="341" customFormat="false" ht="15" hidden="false" customHeight="false" outlineLevel="0" collapsed="false">
      <c r="A341" s="0" t="n">
        <v>1097</v>
      </c>
      <c r="B341" s="0" t="s">
        <v>12216</v>
      </c>
      <c r="C341" s="525" t="s">
        <v>2430</v>
      </c>
      <c r="D341" s="333" t="n">
        <v>108.43</v>
      </c>
    </row>
    <row r="342" customFormat="false" ht="15" hidden="false" customHeight="false" outlineLevel="0" collapsed="false">
      <c r="A342" s="0" t="n">
        <v>378</v>
      </c>
      <c r="B342" s="0" t="s">
        <v>12217</v>
      </c>
      <c r="C342" s="525" t="s">
        <v>2502</v>
      </c>
      <c r="D342" s="333" t="n">
        <v>18.2</v>
      </c>
    </row>
    <row r="343" customFormat="false" ht="15" hidden="false" customHeight="false" outlineLevel="0" collapsed="false">
      <c r="A343" s="0" t="n">
        <v>40911</v>
      </c>
      <c r="B343" s="0" t="s">
        <v>12218</v>
      </c>
      <c r="C343" s="525" t="s">
        <v>4335</v>
      </c>
      <c r="D343" s="532" t="n">
        <v>3237.08</v>
      </c>
    </row>
    <row r="344" customFormat="false" ht="15" hidden="false" customHeight="false" outlineLevel="0" collapsed="false">
      <c r="A344" s="0" t="n">
        <v>33939</v>
      </c>
      <c r="B344" s="0" t="s">
        <v>12219</v>
      </c>
      <c r="C344" s="525" t="s">
        <v>2502</v>
      </c>
      <c r="D344" s="333" t="n">
        <v>92.4</v>
      </c>
    </row>
    <row r="345" customFormat="false" ht="15" hidden="false" customHeight="false" outlineLevel="0" collapsed="false">
      <c r="A345" s="0" t="n">
        <v>40815</v>
      </c>
      <c r="B345" s="0" t="s">
        <v>12220</v>
      </c>
      <c r="C345" s="525" t="s">
        <v>4335</v>
      </c>
      <c r="D345" s="532" t="n">
        <v>16435.68</v>
      </c>
    </row>
    <row r="346" customFormat="false" ht="15" hidden="false" customHeight="false" outlineLevel="0" collapsed="false">
      <c r="A346" s="0" t="n">
        <v>33952</v>
      </c>
      <c r="B346" s="0" t="s">
        <v>12221</v>
      </c>
      <c r="C346" s="525" t="s">
        <v>2502</v>
      </c>
      <c r="D346" s="333" t="n">
        <v>96.51</v>
      </c>
    </row>
    <row r="347" customFormat="false" ht="15" hidden="false" customHeight="false" outlineLevel="0" collapsed="false">
      <c r="A347" s="0" t="n">
        <v>40816</v>
      </c>
      <c r="B347" s="0" t="s">
        <v>12222</v>
      </c>
      <c r="C347" s="525" t="s">
        <v>4335</v>
      </c>
      <c r="D347" s="532" t="n">
        <v>17166.55</v>
      </c>
    </row>
    <row r="348" customFormat="false" ht="15" hidden="false" customHeight="false" outlineLevel="0" collapsed="false">
      <c r="A348" s="0" t="n">
        <v>33953</v>
      </c>
      <c r="B348" s="0" t="s">
        <v>12223</v>
      </c>
      <c r="C348" s="525" t="s">
        <v>2502</v>
      </c>
      <c r="D348" s="333" t="n">
        <v>101.14</v>
      </c>
    </row>
    <row r="349" customFormat="false" ht="15" hidden="false" customHeight="false" outlineLevel="0" collapsed="false">
      <c r="A349" s="0" t="n">
        <v>40817</v>
      </c>
      <c r="B349" s="0" t="s">
        <v>12224</v>
      </c>
      <c r="C349" s="525" t="s">
        <v>4335</v>
      </c>
      <c r="D349" s="532" t="n">
        <v>17991.1</v>
      </c>
    </row>
    <row r="350" customFormat="false" ht="15" hidden="false" customHeight="false" outlineLevel="0" collapsed="false">
      <c r="A350" s="0" t="n">
        <v>13348</v>
      </c>
      <c r="B350" s="0" t="s">
        <v>12225</v>
      </c>
      <c r="C350" s="525" t="s">
        <v>2430</v>
      </c>
      <c r="D350" s="333" t="n">
        <v>1.79</v>
      </c>
    </row>
    <row r="351" customFormat="false" ht="15" hidden="false" customHeight="false" outlineLevel="0" collapsed="false">
      <c r="A351" s="0" t="n">
        <v>39211</v>
      </c>
      <c r="B351" s="0" t="s">
        <v>12226</v>
      </c>
      <c r="C351" s="525" t="s">
        <v>2430</v>
      </c>
      <c r="D351" s="333" t="n">
        <v>1.38</v>
      </c>
    </row>
    <row r="352" customFormat="false" ht="15" hidden="false" customHeight="false" outlineLevel="0" collapsed="false">
      <c r="A352" s="0" t="n">
        <v>39212</v>
      </c>
      <c r="B352" s="0" t="s">
        <v>12227</v>
      </c>
      <c r="C352" s="525" t="s">
        <v>2430</v>
      </c>
      <c r="D352" s="333" t="n">
        <v>1.54</v>
      </c>
    </row>
    <row r="353" customFormat="false" ht="15" hidden="false" customHeight="false" outlineLevel="0" collapsed="false">
      <c r="A353" s="0" t="n">
        <v>39208</v>
      </c>
      <c r="B353" s="0" t="s">
        <v>12228</v>
      </c>
      <c r="C353" s="525" t="s">
        <v>2430</v>
      </c>
      <c r="D353" s="333" t="n">
        <v>0.42</v>
      </c>
    </row>
    <row r="354" customFormat="false" ht="15" hidden="false" customHeight="false" outlineLevel="0" collapsed="false">
      <c r="A354" s="0" t="n">
        <v>39210</v>
      </c>
      <c r="B354" s="0" t="s">
        <v>12229</v>
      </c>
      <c r="C354" s="525" t="s">
        <v>2430</v>
      </c>
      <c r="D354" s="333" t="n">
        <v>0.77</v>
      </c>
    </row>
    <row r="355" customFormat="false" ht="15" hidden="false" customHeight="false" outlineLevel="0" collapsed="false">
      <c r="A355" s="0" t="n">
        <v>39214</v>
      </c>
      <c r="B355" s="0" t="s">
        <v>12230</v>
      </c>
      <c r="C355" s="525" t="s">
        <v>2430</v>
      </c>
      <c r="D355" s="333" t="n">
        <v>2.86</v>
      </c>
    </row>
    <row r="356" customFormat="false" ht="15" hidden="false" customHeight="false" outlineLevel="0" collapsed="false">
      <c r="A356" s="0" t="n">
        <v>39213</v>
      </c>
      <c r="B356" s="0" t="s">
        <v>12231</v>
      </c>
      <c r="C356" s="525" t="s">
        <v>2430</v>
      </c>
      <c r="D356" s="333" t="n">
        <v>2.02</v>
      </c>
    </row>
    <row r="357" customFormat="false" ht="15" hidden="false" customHeight="false" outlineLevel="0" collapsed="false">
      <c r="A357" s="0" t="n">
        <v>39209</v>
      </c>
      <c r="B357" s="0" t="s">
        <v>12232</v>
      </c>
      <c r="C357" s="525" t="s">
        <v>2430</v>
      </c>
      <c r="D357" s="333" t="n">
        <v>0.5</v>
      </c>
    </row>
    <row r="358" customFormat="false" ht="15" hidden="false" customHeight="false" outlineLevel="0" collapsed="false">
      <c r="A358" s="0" t="n">
        <v>39207</v>
      </c>
      <c r="B358" s="0" t="s">
        <v>12233</v>
      </c>
      <c r="C358" s="525" t="s">
        <v>2430</v>
      </c>
      <c r="D358" s="333" t="n">
        <v>0.77</v>
      </c>
    </row>
    <row r="359" customFormat="false" ht="15" hidden="false" customHeight="false" outlineLevel="0" collapsed="false">
      <c r="A359" s="0" t="n">
        <v>39215</v>
      </c>
      <c r="B359" s="0" t="s">
        <v>12234</v>
      </c>
      <c r="C359" s="525" t="s">
        <v>2430</v>
      </c>
      <c r="D359" s="333" t="n">
        <v>5.21</v>
      </c>
    </row>
    <row r="360" customFormat="false" ht="15" hidden="false" customHeight="false" outlineLevel="0" collapsed="false">
      <c r="A360" s="0" t="n">
        <v>39216</v>
      </c>
      <c r="B360" s="0" t="s">
        <v>12235</v>
      </c>
      <c r="C360" s="525" t="s">
        <v>2430</v>
      </c>
      <c r="D360" s="333" t="n">
        <v>7.27</v>
      </c>
    </row>
    <row r="361" customFormat="false" ht="15" hidden="false" customHeight="false" outlineLevel="0" collapsed="false">
      <c r="A361" s="0" t="n">
        <v>11267</v>
      </c>
      <c r="B361" s="0" t="s">
        <v>12236</v>
      </c>
      <c r="C361" s="525" t="s">
        <v>2430</v>
      </c>
      <c r="D361" s="333" t="n">
        <v>1.56</v>
      </c>
    </row>
    <row r="362" customFormat="false" ht="15" hidden="false" customHeight="false" outlineLevel="0" collapsed="false">
      <c r="A362" s="0" t="n">
        <v>379</v>
      </c>
      <c r="B362" s="0" t="s">
        <v>12237</v>
      </c>
      <c r="C362" s="525" t="s">
        <v>2430</v>
      </c>
      <c r="D362" s="333" t="n">
        <v>1.57</v>
      </c>
    </row>
    <row r="363" customFormat="false" ht="15" hidden="false" customHeight="false" outlineLevel="0" collapsed="false">
      <c r="A363" s="0" t="n">
        <v>510</v>
      </c>
      <c r="B363" s="0" t="s">
        <v>12238</v>
      </c>
      <c r="C363" s="525" t="s">
        <v>2515</v>
      </c>
      <c r="D363" s="333" t="n">
        <v>12.38</v>
      </c>
    </row>
    <row r="364" customFormat="false" ht="15" hidden="false" customHeight="false" outlineLevel="0" collapsed="false">
      <c r="A364" s="0" t="n">
        <v>516</v>
      </c>
      <c r="B364" s="0" t="s">
        <v>12239</v>
      </c>
      <c r="C364" s="525" t="s">
        <v>2515</v>
      </c>
      <c r="D364" s="333" t="n">
        <v>14.67</v>
      </c>
    </row>
    <row r="365" customFormat="false" ht="15" hidden="false" customHeight="false" outlineLevel="0" collapsed="false">
      <c r="A365" s="0" t="n">
        <v>509</v>
      </c>
      <c r="B365" s="0" t="s">
        <v>12240</v>
      </c>
      <c r="C365" s="525" t="s">
        <v>2515</v>
      </c>
      <c r="D365" s="333" t="n">
        <v>16.47</v>
      </c>
    </row>
    <row r="366" customFormat="false" ht="15" hidden="false" customHeight="false" outlineLevel="0" collapsed="false">
      <c r="A366" s="0" t="n">
        <v>40331</v>
      </c>
      <c r="B366" s="0" t="s">
        <v>12241</v>
      </c>
      <c r="C366" s="525" t="s">
        <v>2502</v>
      </c>
      <c r="D366" s="333" t="n">
        <v>14.46</v>
      </c>
    </row>
    <row r="367" customFormat="false" ht="15" hidden="false" customHeight="false" outlineLevel="0" collapsed="false">
      <c r="A367" s="0" t="n">
        <v>40930</v>
      </c>
      <c r="B367" s="0" t="s">
        <v>12242</v>
      </c>
      <c r="C367" s="525" t="s">
        <v>4335</v>
      </c>
      <c r="D367" s="532" t="n">
        <v>2575.96</v>
      </c>
    </row>
    <row r="368" customFormat="false" ht="15" hidden="false" customHeight="false" outlineLevel="0" collapsed="false">
      <c r="A368" s="0" t="n">
        <v>11761</v>
      </c>
      <c r="B368" s="0" t="s">
        <v>12243</v>
      </c>
      <c r="C368" s="525" t="s">
        <v>2430</v>
      </c>
      <c r="D368" s="333" t="n">
        <v>106.3</v>
      </c>
    </row>
    <row r="369" customFormat="false" ht="15" hidden="false" customHeight="false" outlineLevel="0" collapsed="false">
      <c r="A369" s="0" t="n">
        <v>377</v>
      </c>
      <c r="B369" s="0" t="s">
        <v>12244</v>
      </c>
      <c r="C369" s="525" t="s">
        <v>2430</v>
      </c>
      <c r="D369" s="333" t="n">
        <v>49.95</v>
      </c>
    </row>
    <row r="370" customFormat="false" ht="15" hidden="false" customHeight="false" outlineLevel="0" collapsed="false">
      <c r="A370" s="0" t="n">
        <v>7588</v>
      </c>
      <c r="B370" s="0" t="s">
        <v>12245</v>
      </c>
      <c r="C370" s="525" t="s">
        <v>2430</v>
      </c>
      <c r="D370" s="333" t="n">
        <v>55</v>
      </c>
    </row>
    <row r="371" customFormat="false" ht="15" hidden="false" customHeight="false" outlineLevel="0" collapsed="false">
      <c r="A371" s="0" t="n">
        <v>34392</v>
      </c>
      <c r="B371" s="0" t="s">
        <v>12246</v>
      </c>
      <c r="C371" s="525" t="s">
        <v>2502</v>
      </c>
      <c r="D371" s="333" t="n">
        <v>18.51</v>
      </c>
    </row>
    <row r="372" customFormat="false" ht="15" hidden="false" customHeight="false" outlineLevel="0" collapsed="false">
      <c r="A372" s="0" t="n">
        <v>40908</v>
      </c>
      <c r="B372" s="0" t="s">
        <v>12247</v>
      </c>
      <c r="C372" s="525" t="s">
        <v>4335</v>
      </c>
      <c r="D372" s="532" t="n">
        <v>3295.12</v>
      </c>
    </row>
    <row r="373" customFormat="false" ht="15" hidden="false" customHeight="false" outlineLevel="0" collapsed="false">
      <c r="A373" s="0" t="n">
        <v>34551</v>
      </c>
      <c r="B373" s="0" t="s">
        <v>12248</v>
      </c>
      <c r="C373" s="525" t="s">
        <v>2502</v>
      </c>
      <c r="D373" s="333" t="n">
        <v>11.84</v>
      </c>
    </row>
    <row r="374" customFormat="false" ht="15" hidden="false" customHeight="false" outlineLevel="0" collapsed="false">
      <c r="A374" s="0" t="n">
        <v>41078</v>
      </c>
      <c r="B374" s="0" t="s">
        <v>12249</v>
      </c>
      <c r="C374" s="525" t="s">
        <v>4335</v>
      </c>
      <c r="D374" s="532" t="n">
        <v>2107.66</v>
      </c>
    </row>
    <row r="375" customFormat="false" ht="15" hidden="false" customHeight="false" outlineLevel="0" collapsed="false">
      <c r="A375" s="0" t="n">
        <v>246</v>
      </c>
      <c r="B375" s="0" t="s">
        <v>12250</v>
      </c>
      <c r="C375" s="525" t="s">
        <v>2502</v>
      </c>
      <c r="D375" s="333" t="n">
        <v>12.59</v>
      </c>
    </row>
    <row r="376" customFormat="false" ht="15" hidden="false" customHeight="false" outlineLevel="0" collapsed="false">
      <c r="A376" s="0" t="n">
        <v>40927</v>
      </c>
      <c r="B376" s="0" t="s">
        <v>12251</v>
      </c>
      <c r="C376" s="525" t="s">
        <v>4335</v>
      </c>
      <c r="D376" s="532" t="n">
        <v>2243</v>
      </c>
    </row>
    <row r="377" customFormat="false" ht="15" hidden="false" customHeight="false" outlineLevel="0" collapsed="false">
      <c r="A377" s="0" t="n">
        <v>2350</v>
      </c>
      <c r="B377" s="0" t="s">
        <v>12252</v>
      </c>
      <c r="C377" s="525" t="s">
        <v>2502</v>
      </c>
      <c r="D377" s="333" t="n">
        <v>21.07</v>
      </c>
    </row>
    <row r="378" customFormat="false" ht="15" hidden="false" customHeight="false" outlineLevel="0" collapsed="false">
      <c r="A378" s="0" t="n">
        <v>40812</v>
      </c>
      <c r="B378" s="0" t="s">
        <v>12253</v>
      </c>
      <c r="C378" s="525" t="s">
        <v>4335</v>
      </c>
      <c r="D378" s="532" t="n">
        <v>3751.3</v>
      </c>
    </row>
    <row r="379" customFormat="false" ht="15" hidden="false" customHeight="false" outlineLevel="0" collapsed="false">
      <c r="A379" s="0" t="n">
        <v>245</v>
      </c>
      <c r="B379" s="0" t="s">
        <v>12254</v>
      </c>
      <c r="C379" s="525" t="s">
        <v>2502</v>
      </c>
      <c r="D379" s="333" t="n">
        <v>26.75</v>
      </c>
    </row>
    <row r="380" customFormat="false" ht="15" hidden="false" customHeight="false" outlineLevel="0" collapsed="false">
      <c r="A380" s="0" t="n">
        <v>41090</v>
      </c>
      <c r="B380" s="0" t="s">
        <v>12255</v>
      </c>
      <c r="C380" s="525" t="s">
        <v>4335</v>
      </c>
      <c r="D380" s="532" t="n">
        <v>4758.59</v>
      </c>
    </row>
    <row r="381" customFormat="false" ht="15" hidden="false" customHeight="false" outlineLevel="0" collapsed="false">
      <c r="A381" s="0" t="n">
        <v>251</v>
      </c>
      <c r="B381" s="0" t="s">
        <v>12256</v>
      </c>
      <c r="C381" s="525" t="s">
        <v>2502</v>
      </c>
      <c r="D381" s="333" t="n">
        <v>12.59</v>
      </c>
    </row>
    <row r="382" customFormat="false" ht="15" hidden="false" customHeight="false" outlineLevel="0" collapsed="false">
      <c r="A382" s="0" t="n">
        <v>40975</v>
      </c>
      <c r="B382" s="0" t="s">
        <v>12257</v>
      </c>
      <c r="C382" s="525" t="s">
        <v>4335</v>
      </c>
      <c r="D382" s="532" t="n">
        <v>2243</v>
      </c>
    </row>
    <row r="383" customFormat="false" ht="15" hidden="false" customHeight="false" outlineLevel="0" collapsed="false">
      <c r="A383" s="0" t="n">
        <v>6127</v>
      </c>
      <c r="B383" s="0" t="s">
        <v>12258</v>
      </c>
      <c r="C383" s="525" t="s">
        <v>2502</v>
      </c>
      <c r="D383" s="333" t="n">
        <v>12.59</v>
      </c>
    </row>
    <row r="384" customFormat="false" ht="15" hidden="false" customHeight="false" outlineLevel="0" collapsed="false">
      <c r="A384" s="0" t="n">
        <v>41072</v>
      </c>
      <c r="B384" s="0" t="s">
        <v>12259</v>
      </c>
      <c r="C384" s="525" t="s">
        <v>4335</v>
      </c>
      <c r="D384" s="532" t="n">
        <v>2243</v>
      </c>
    </row>
    <row r="385" customFormat="false" ht="15" hidden="false" customHeight="false" outlineLevel="0" collapsed="false">
      <c r="A385" s="0" t="n">
        <v>6121</v>
      </c>
      <c r="B385" s="0" t="s">
        <v>12260</v>
      </c>
      <c r="C385" s="525" t="s">
        <v>2502</v>
      </c>
      <c r="D385" s="333" t="n">
        <v>11.9</v>
      </c>
    </row>
    <row r="386" customFormat="false" ht="15" hidden="false" customHeight="false" outlineLevel="0" collapsed="false">
      <c r="A386" s="0" t="n">
        <v>41071</v>
      </c>
      <c r="B386" s="0" t="s">
        <v>12261</v>
      </c>
      <c r="C386" s="525" t="s">
        <v>4335</v>
      </c>
      <c r="D386" s="532" t="n">
        <v>2117.05</v>
      </c>
    </row>
    <row r="387" customFormat="false" ht="15" hidden="false" customHeight="false" outlineLevel="0" collapsed="false">
      <c r="A387" s="0" t="n">
        <v>244</v>
      </c>
      <c r="B387" s="0" t="s">
        <v>12262</v>
      </c>
      <c r="C387" s="525" t="s">
        <v>2502</v>
      </c>
      <c r="D387" s="333" t="n">
        <v>8.19</v>
      </c>
    </row>
    <row r="388" customFormat="false" ht="15" hidden="false" customHeight="false" outlineLevel="0" collapsed="false">
      <c r="A388" s="0" t="n">
        <v>41093</v>
      </c>
      <c r="B388" s="0" t="s">
        <v>12263</v>
      </c>
      <c r="C388" s="525" t="s">
        <v>4335</v>
      </c>
      <c r="D388" s="532" t="n">
        <v>1456.77</v>
      </c>
    </row>
    <row r="389" customFormat="false" ht="15" hidden="false" customHeight="false" outlineLevel="0" collapsed="false">
      <c r="A389" s="0" t="n">
        <v>532</v>
      </c>
      <c r="B389" s="0" t="s">
        <v>12264</v>
      </c>
      <c r="C389" s="525" t="s">
        <v>2502</v>
      </c>
      <c r="D389" s="333" t="n">
        <v>25.6</v>
      </c>
    </row>
    <row r="390" customFormat="false" ht="15" hidden="false" customHeight="false" outlineLevel="0" collapsed="false">
      <c r="A390" s="0" t="n">
        <v>40931</v>
      </c>
      <c r="B390" s="0" t="s">
        <v>12265</v>
      </c>
      <c r="C390" s="525" t="s">
        <v>4335</v>
      </c>
      <c r="D390" s="532" t="n">
        <v>4555.16</v>
      </c>
    </row>
    <row r="391" customFormat="false" ht="15" hidden="false" customHeight="false" outlineLevel="0" collapsed="false">
      <c r="A391" s="0" t="n">
        <v>36150</v>
      </c>
      <c r="B391" s="0" t="s">
        <v>12266</v>
      </c>
      <c r="C391" s="525" t="s">
        <v>2430</v>
      </c>
      <c r="D391" s="333" t="n">
        <v>45.58</v>
      </c>
    </row>
    <row r="392" customFormat="false" ht="15" hidden="false" customHeight="false" outlineLevel="0" collapsed="false">
      <c r="A392" s="0" t="n">
        <v>4760</v>
      </c>
      <c r="B392" s="0" t="s">
        <v>12267</v>
      </c>
      <c r="C392" s="525" t="s">
        <v>2502</v>
      </c>
      <c r="D392" s="333" t="n">
        <v>18.2</v>
      </c>
    </row>
    <row r="393" customFormat="false" ht="15" hidden="false" customHeight="false" outlineLevel="0" collapsed="false">
      <c r="A393" s="0" t="n">
        <v>41069</v>
      </c>
      <c r="B393" s="0" t="s">
        <v>12268</v>
      </c>
      <c r="C393" s="525" t="s">
        <v>4335</v>
      </c>
      <c r="D393" s="532" t="n">
        <v>3237.08</v>
      </c>
    </row>
    <row r="394" customFormat="false" ht="15" hidden="false" customHeight="false" outlineLevel="0" collapsed="false">
      <c r="A394" s="0" t="n">
        <v>10422</v>
      </c>
      <c r="B394" s="0" t="s">
        <v>12269</v>
      </c>
      <c r="C394" s="525" t="s">
        <v>2430</v>
      </c>
      <c r="D394" s="333" t="n">
        <v>393.84</v>
      </c>
    </row>
    <row r="395" customFormat="false" ht="15" hidden="false" customHeight="false" outlineLevel="0" collapsed="false">
      <c r="A395" s="0" t="n">
        <v>44019</v>
      </c>
      <c r="B395" s="0" t="s">
        <v>12270</v>
      </c>
      <c r="C395" s="525" t="s">
        <v>2430</v>
      </c>
      <c r="D395" s="333" t="n">
        <v>545.17</v>
      </c>
    </row>
    <row r="396" customFormat="false" ht="15" hidden="false" customHeight="false" outlineLevel="0" collapsed="false">
      <c r="A396" s="0" t="n">
        <v>36520</v>
      </c>
      <c r="B396" s="0" t="s">
        <v>12271</v>
      </c>
      <c r="C396" s="525" t="s">
        <v>2430</v>
      </c>
      <c r="D396" s="333" t="n">
        <v>662.87</v>
      </c>
    </row>
    <row r="397" customFormat="false" ht="15" hidden="false" customHeight="false" outlineLevel="0" collapsed="false">
      <c r="A397" s="0" t="n">
        <v>42319</v>
      </c>
      <c r="B397" s="0" t="s">
        <v>12272</v>
      </c>
      <c r="C397" s="525" t="s">
        <v>2430</v>
      </c>
      <c r="D397" s="333" t="n">
        <v>593.96</v>
      </c>
    </row>
    <row r="398" customFormat="false" ht="15" hidden="false" customHeight="false" outlineLevel="0" collapsed="false">
      <c r="A398" s="0" t="n">
        <v>10420</v>
      </c>
      <c r="B398" s="0" t="s">
        <v>12273</v>
      </c>
      <c r="C398" s="525" t="s">
        <v>2430</v>
      </c>
      <c r="D398" s="333" t="n">
        <v>210.7</v>
      </c>
    </row>
    <row r="399" customFormat="false" ht="15" hidden="false" customHeight="false" outlineLevel="0" collapsed="false">
      <c r="A399" s="0" t="n">
        <v>10421</v>
      </c>
      <c r="B399" s="0" t="s">
        <v>12274</v>
      </c>
      <c r="C399" s="525" t="s">
        <v>2430</v>
      </c>
      <c r="D399" s="333" t="n">
        <v>231.53</v>
      </c>
    </row>
    <row r="400" customFormat="false" ht="15" hidden="false" customHeight="false" outlineLevel="0" collapsed="false">
      <c r="A400" s="0" t="n">
        <v>11786</v>
      </c>
      <c r="B400" s="0" t="s">
        <v>12275</v>
      </c>
      <c r="C400" s="525" t="s">
        <v>2430</v>
      </c>
      <c r="D400" s="333" t="n">
        <v>466.86</v>
      </c>
    </row>
    <row r="401" customFormat="false" ht="15" hidden="false" customHeight="false" outlineLevel="0" collapsed="false">
      <c r="A401" s="0" t="n">
        <v>10</v>
      </c>
      <c r="B401" s="0" t="s">
        <v>12276</v>
      </c>
      <c r="C401" s="525" t="s">
        <v>2430</v>
      </c>
      <c r="D401" s="333" t="n">
        <v>9.59</v>
      </c>
    </row>
    <row r="402" customFormat="false" ht="15" hidden="false" customHeight="false" outlineLevel="0" collapsed="false">
      <c r="A402" s="0" t="n">
        <v>4815</v>
      </c>
      <c r="B402" s="0" t="s">
        <v>12277</v>
      </c>
      <c r="C402" s="525" t="s">
        <v>2430</v>
      </c>
      <c r="D402" s="333" t="n">
        <v>6.44</v>
      </c>
    </row>
    <row r="403" customFormat="false" ht="15" hidden="false" customHeight="false" outlineLevel="0" collapsed="false">
      <c r="A403" s="0" t="n">
        <v>541</v>
      </c>
      <c r="B403" s="0" t="s">
        <v>12278</v>
      </c>
      <c r="C403" s="525" t="s">
        <v>2430</v>
      </c>
      <c r="D403" s="333" t="n">
        <v>227.16</v>
      </c>
    </row>
    <row r="404" customFormat="false" ht="15" hidden="false" customHeight="false" outlineLevel="0" collapsed="false">
      <c r="A404" s="0" t="n">
        <v>542</v>
      </c>
      <c r="B404" s="0" t="s">
        <v>12279</v>
      </c>
      <c r="C404" s="525" t="s">
        <v>2430</v>
      </c>
      <c r="D404" s="333" t="n">
        <v>284.74</v>
      </c>
    </row>
    <row r="405" customFormat="false" ht="15" hidden="false" customHeight="false" outlineLevel="0" collapsed="false">
      <c r="A405" s="0" t="n">
        <v>540</v>
      </c>
      <c r="B405" s="0" t="s">
        <v>12280</v>
      </c>
      <c r="C405" s="525" t="s">
        <v>2430</v>
      </c>
      <c r="D405" s="333" t="n">
        <v>641.67</v>
      </c>
    </row>
    <row r="406" customFormat="false" ht="15" hidden="false" customHeight="false" outlineLevel="0" collapsed="false">
      <c r="A406" s="0" t="n">
        <v>38364</v>
      </c>
      <c r="B406" s="0" t="s">
        <v>12281</v>
      </c>
      <c r="C406" s="525" t="s">
        <v>2430</v>
      </c>
      <c r="D406" s="333" t="n">
        <v>719.37</v>
      </c>
    </row>
    <row r="407" customFormat="false" ht="15" hidden="false" customHeight="false" outlineLevel="0" collapsed="false">
      <c r="A407" s="0" t="n">
        <v>11692</v>
      </c>
      <c r="B407" s="0" t="s">
        <v>12282</v>
      </c>
      <c r="C407" s="525" t="s">
        <v>2414</v>
      </c>
      <c r="D407" s="333" t="n">
        <v>360.85</v>
      </c>
    </row>
    <row r="408" customFormat="false" ht="15" hidden="false" customHeight="false" outlineLevel="0" collapsed="false">
      <c r="A408" s="0" t="n">
        <v>1746</v>
      </c>
      <c r="B408" s="0" t="s">
        <v>12283</v>
      </c>
      <c r="C408" s="525" t="s">
        <v>2430</v>
      </c>
      <c r="D408" s="333" t="n">
        <v>261.99</v>
      </c>
    </row>
    <row r="409" customFormat="false" ht="15" hidden="false" customHeight="false" outlineLevel="0" collapsed="false">
      <c r="A409" s="0" t="n">
        <v>1748</v>
      </c>
      <c r="B409" s="0" t="s">
        <v>12284</v>
      </c>
      <c r="C409" s="525" t="s">
        <v>2430</v>
      </c>
      <c r="D409" s="333" t="n">
        <v>348.38</v>
      </c>
    </row>
    <row r="410" customFormat="false" ht="15" hidden="false" customHeight="false" outlineLevel="0" collapsed="false">
      <c r="A410" s="0" t="n">
        <v>1749</v>
      </c>
      <c r="B410" s="0" t="s">
        <v>12285</v>
      </c>
      <c r="C410" s="525" t="s">
        <v>2430</v>
      </c>
      <c r="D410" s="333" t="n">
        <v>504.74</v>
      </c>
    </row>
    <row r="411" customFormat="false" ht="15" hidden="false" customHeight="false" outlineLevel="0" collapsed="false">
      <c r="A411" s="0" t="n">
        <v>37412</v>
      </c>
      <c r="B411" s="0" t="s">
        <v>12286</v>
      </c>
      <c r="C411" s="525" t="s">
        <v>2430</v>
      </c>
      <c r="D411" s="333" t="n">
        <v>256.09</v>
      </c>
    </row>
    <row r="412" customFormat="false" ht="15" hidden="false" customHeight="false" outlineLevel="0" collapsed="false">
      <c r="A412" s="0" t="n">
        <v>1745</v>
      </c>
      <c r="B412" s="0" t="s">
        <v>12287</v>
      </c>
      <c r="C412" s="525" t="s">
        <v>2430</v>
      </c>
      <c r="D412" s="333" t="n">
        <v>304.53</v>
      </c>
    </row>
    <row r="413" customFormat="false" ht="15" hidden="false" customHeight="false" outlineLevel="0" collapsed="false">
      <c r="A413" s="0" t="n">
        <v>1750</v>
      </c>
      <c r="B413" s="0" t="s">
        <v>12288</v>
      </c>
      <c r="C413" s="525" t="s">
        <v>2430</v>
      </c>
      <c r="D413" s="333" t="n">
        <v>711.64</v>
      </c>
    </row>
    <row r="414" customFormat="false" ht="15" hidden="false" customHeight="false" outlineLevel="0" collapsed="false">
      <c r="A414" s="0" t="n">
        <v>11687</v>
      </c>
      <c r="B414" s="0" t="s">
        <v>12289</v>
      </c>
      <c r="C414" s="525" t="s">
        <v>2440</v>
      </c>
      <c r="D414" s="532" t="n">
        <v>1133.86</v>
      </c>
    </row>
    <row r="415" customFormat="false" ht="15" hidden="false" customHeight="false" outlineLevel="0" collapsed="false">
      <c r="A415" s="0" t="n">
        <v>11689</v>
      </c>
      <c r="B415" s="0" t="s">
        <v>12290</v>
      </c>
      <c r="C415" s="525" t="s">
        <v>2440</v>
      </c>
      <c r="D415" s="532" t="n">
        <v>1420.66</v>
      </c>
    </row>
    <row r="416" customFormat="false" ht="15" hidden="false" customHeight="false" outlineLevel="0" collapsed="false">
      <c r="A416" s="0" t="n">
        <v>11693</v>
      </c>
      <c r="B416" s="0" t="s">
        <v>12291</v>
      </c>
      <c r="C416" s="525" t="s">
        <v>2414</v>
      </c>
      <c r="D416" s="333" t="n">
        <v>251.87</v>
      </c>
    </row>
    <row r="417" customFormat="false" ht="15" hidden="false" customHeight="false" outlineLevel="0" collapsed="false">
      <c r="A417" s="0" t="n">
        <v>36215</v>
      </c>
      <c r="B417" s="0" t="s">
        <v>12292</v>
      </c>
      <c r="C417" s="525" t="s">
        <v>2430</v>
      </c>
      <c r="D417" s="333" t="n">
        <v>848.33</v>
      </c>
    </row>
    <row r="418" customFormat="false" ht="15" hidden="false" customHeight="false" outlineLevel="0" collapsed="false">
      <c r="A418" s="0" t="n">
        <v>42439</v>
      </c>
      <c r="B418" s="0" t="s">
        <v>12293</v>
      </c>
      <c r="C418" s="525" t="s">
        <v>2430</v>
      </c>
      <c r="D418" s="532" t="n">
        <v>1207.84</v>
      </c>
    </row>
    <row r="419" customFormat="false" ht="15" hidden="false" customHeight="false" outlineLevel="0" collapsed="false">
      <c r="A419" s="0" t="n">
        <v>38381</v>
      </c>
      <c r="B419" s="0" t="s">
        <v>12294</v>
      </c>
      <c r="C419" s="525" t="s">
        <v>2430</v>
      </c>
      <c r="D419" s="333" t="n">
        <v>10.35</v>
      </c>
    </row>
    <row r="420" customFormat="false" ht="15" hidden="false" customHeight="false" outlineLevel="0" collapsed="false">
      <c r="A420" s="0" t="n">
        <v>39621</v>
      </c>
      <c r="B420" s="0" t="s">
        <v>12295</v>
      </c>
      <c r="C420" s="525" t="s">
        <v>12296</v>
      </c>
      <c r="D420" s="532" t="n">
        <v>1345.43</v>
      </c>
    </row>
    <row r="421" customFormat="false" ht="15" hidden="false" customHeight="false" outlineLevel="0" collapsed="false">
      <c r="A421" s="0" t="n">
        <v>39624</v>
      </c>
      <c r="B421" s="0" t="s">
        <v>12297</v>
      </c>
      <c r="C421" s="525" t="s">
        <v>12296</v>
      </c>
      <c r="D421" s="532" t="n">
        <v>1484.15</v>
      </c>
    </row>
    <row r="422" customFormat="false" ht="15" hidden="false" customHeight="false" outlineLevel="0" collapsed="false">
      <c r="A422" s="0" t="n">
        <v>39615</v>
      </c>
      <c r="B422" s="0" t="s">
        <v>12298</v>
      </c>
      <c r="C422" s="525" t="s">
        <v>2430</v>
      </c>
      <c r="D422" s="333" t="n">
        <v>599.73</v>
      </c>
    </row>
    <row r="423" customFormat="false" ht="15" hidden="false" customHeight="false" outlineLevel="0" collapsed="false">
      <c r="A423" s="0" t="n">
        <v>39620</v>
      </c>
      <c r="B423" s="0" t="s">
        <v>12299</v>
      </c>
      <c r="C423" s="525" t="s">
        <v>2430</v>
      </c>
      <c r="D423" s="333" t="n">
        <v>915.96</v>
      </c>
    </row>
    <row r="424" customFormat="false" ht="15" hidden="false" customHeight="false" outlineLevel="0" collapsed="false">
      <c r="A424" s="0" t="n">
        <v>39623</v>
      </c>
      <c r="B424" s="0" t="s">
        <v>12300</v>
      </c>
      <c r="C424" s="525" t="s">
        <v>2430</v>
      </c>
      <c r="D424" s="333" t="n">
        <v>981.07</v>
      </c>
    </row>
    <row r="425" customFormat="false" ht="15" hidden="false" customHeight="false" outlineLevel="0" collapsed="false">
      <c r="A425" s="0" t="n">
        <v>546</v>
      </c>
      <c r="B425" s="0" t="s">
        <v>12301</v>
      </c>
      <c r="C425" s="525" t="s">
        <v>2515</v>
      </c>
      <c r="D425" s="333" t="n">
        <v>9.97</v>
      </c>
    </row>
    <row r="426" customFormat="false" ht="15" hidden="false" customHeight="false" outlineLevel="0" collapsed="false">
      <c r="A426" s="0" t="n">
        <v>566</v>
      </c>
      <c r="B426" s="0" t="s">
        <v>12302</v>
      </c>
      <c r="C426" s="525" t="s">
        <v>2440</v>
      </c>
      <c r="D426" s="333" t="n">
        <v>4.73</v>
      </c>
    </row>
    <row r="427" customFormat="false" ht="15" hidden="false" customHeight="false" outlineLevel="0" collapsed="false">
      <c r="A427" s="0" t="n">
        <v>565</v>
      </c>
      <c r="B427" s="0" t="s">
        <v>12303</v>
      </c>
      <c r="C427" s="525" t="s">
        <v>2440</v>
      </c>
      <c r="D427" s="333" t="n">
        <v>17.24</v>
      </c>
    </row>
    <row r="428" customFormat="false" ht="15" hidden="false" customHeight="false" outlineLevel="0" collapsed="false">
      <c r="A428" s="0" t="n">
        <v>555</v>
      </c>
      <c r="B428" s="0" t="s">
        <v>12304</v>
      </c>
      <c r="C428" s="525" t="s">
        <v>2440</v>
      </c>
      <c r="D428" s="333" t="n">
        <v>12.22</v>
      </c>
    </row>
    <row r="429" customFormat="false" ht="15" hidden="false" customHeight="false" outlineLevel="0" collapsed="false">
      <c r="A429" s="0" t="n">
        <v>557</v>
      </c>
      <c r="B429" s="0" t="s">
        <v>12305</v>
      </c>
      <c r="C429" s="525" t="s">
        <v>2440</v>
      </c>
      <c r="D429" s="333" t="n">
        <v>38.36</v>
      </c>
    </row>
    <row r="430" customFormat="false" ht="15" hidden="false" customHeight="false" outlineLevel="0" collapsed="false">
      <c r="A430" s="0" t="n">
        <v>552</v>
      </c>
      <c r="B430" s="0" t="s">
        <v>12306</v>
      </c>
      <c r="C430" s="525" t="s">
        <v>2440</v>
      </c>
      <c r="D430" s="333" t="n">
        <v>19.03</v>
      </c>
    </row>
    <row r="431" customFormat="false" ht="15" hidden="false" customHeight="false" outlineLevel="0" collapsed="false">
      <c r="A431" s="0" t="n">
        <v>563</v>
      </c>
      <c r="B431" s="0" t="s">
        <v>12307</v>
      </c>
      <c r="C431" s="525" t="s">
        <v>2440</v>
      </c>
      <c r="D431" s="333" t="n">
        <v>28.6</v>
      </c>
    </row>
    <row r="432" customFormat="false" ht="15" hidden="false" customHeight="false" outlineLevel="0" collapsed="false">
      <c r="A432" s="0" t="n">
        <v>549</v>
      </c>
      <c r="B432" s="0" t="s">
        <v>12308</v>
      </c>
      <c r="C432" s="525" t="s">
        <v>2440</v>
      </c>
      <c r="D432" s="333" t="n">
        <v>51.47</v>
      </c>
    </row>
    <row r="433" customFormat="false" ht="15" hidden="false" customHeight="false" outlineLevel="0" collapsed="false">
      <c r="A433" s="0" t="n">
        <v>551</v>
      </c>
      <c r="B433" s="0" t="s">
        <v>12309</v>
      </c>
      <c r="C433" s="525" t="s">
        <v>2440</v>
      </c>
      <c r="D433" s="333" t="n">
        <v>101.92</v>
      </c>
    </row>
    <row r="434" customFormat="false" ht="15" hidden="false" customHeight="false" outlineLevel="0" collapsed="false">
      <c r="A434" s="0" t="n">
        <v>559</v>
      </c>
      <c r="B434" s="0" t="s">
        <v>12310</v>
      </c>
      <c r="C434" s="525" t="s">
        <v>2440</v>
      </c>
      <c r="D434" s="333" t="n">
        <v>25.48</v>
      </c>
    </row>
    <row r="435" customFormat="false" ht="15" hidden="false" customHeight="false" outlineLevel="0" collapsed="false">
      <c r="A435" s="0" t="n">
        <v>560</v>
      </c>
      <c r="B435" s="0" t="s">
        <v>12311</v>
      </c>
      <c r="C435" s="525" t="s">
        <v>2440</v>
      </c>
      <c r="D435" s="333" t="n">
        <v>31.87</v>
      </c>
    </row>
    <row r="436" customFormat="false" ht="15" hidden="false" customHeight="false" outlineLevel="0" collapsed="false">
      <c r="A436" s="0" t="n">
        <v>547</v>
      </c>
      <c r="B436" s="0" t="s">
        <v>12312</v>
      </c>
      <c r="C436" s="525" t="s">
        <v>2440</v>
      </c>
      <c r="D436" s="333" t="n">
        <v>38.17</v>
      </c>
    </row>
    <row r="437" customFormat="false" ht="15" hidden="false" customHeight="false" outlineLevel="0" collapsed="false">
      <c r="A437" s="0" t="n">
        <v>36207</v>
      </c>
      <c r="B437" s="0" t="s">
        <v>12313</v>
      </c>
      <c r="C437" s="525" t="s">
        <v>2430</v>
      </c>
      <c r="D437" s="333" t="n">
        <v>375.75</v>
      </c>
    </row>
    <row r="438" customFormat="false" ht="15" hidden="false" customHeight="false" outlineLevel="0" collapsed="false">
      <c r="A438" s="0" t="n">
        <v>36209</v>
      </c>
      <c r="B438" s="0" t="s">
        <v>12314</v>
      </c>
      <c r="C438" s="525" t="s">
        <v>2430</v>
      </c>
      <c r="D438" s="333" t="n">
        <v>431.23</v>
      </c>
    </row>
    <row r="439" customFormat="false" ht="15" hidden="false" customHeight="false" outlineLevel="0" collapsed="false">
      <c r="A439" s="0" t="n">
        <v>36210</v>
      </c>
      <c r="B439" s="0" t="s">
        <v>12315</v>
      </c>
      <c r="C439" s="525" t="s">
        <v>2430</v>
      </c>
      <c r="D439" s="333" t="n">
        <v>466.58</v>
      </c>
    </row>
    <row r="440" customFormat="false" ht="15" hidden="false" customHeight="false" outlineLevel="0" collapsed="false">
      <c r="A440" s="0" t="n">
        <v>36204</v>
      </c>
      <c r="B440" s="0" t="s">
        <v>12316</v>
      </c>
      <c r="C440" s="525" t="s">
        <v>2430</v>
      </c>
      <c r="D440" s="333" t="n">
        <v>165.43</v>
      </c>
    </row>
    <row r="441" customFormat="false" ht="15" hidden="false" customHeight="false" outlineLevel="0" collapsed="false">
      <c r="A441" s="0" t="n">
        <v>36205</v>
      </c>
      <c r="B441" s="0" t="s">
        <v>12317</v>
      </c>
      <c r="C441" s="525" t="s">
        <v>2430</v>
      </c>
      <c r="D441" s="333" t="n">
        <v>183.73</v>
      </c>
    </row>
    <row r="442" customFormat="false" ht="15" hidden="false" customHeight="false" outlineLevel="0" collapsed="false">
      <c r="A442" s="0" t="n">
        <v>36081</v>
      </c>
      <c r="B442" s="0" t="s">
        <v>12318</v>
      </c>
      <c r="C442" s="525" t="s">
        <v>2430</v>
      </c>
      <c r="D442" s="333" t="n">
        <v>195.9</v>
      </c>
    </row>
    <row r="443" customFormat="false" ht="15" hidden="false" customHeight="false" outlineLevel="0" collapsed="false">
      <c r="A443" s="0" t="n">
        <v>36206</v>
      </c>
      <c r="B443" s="0" t="s">
        <v>12319</v>
      </c>
      <c r="C443" s="525" t="s">
        <v>2430</v>
      </c>
      <c r="D443" s="333" t="n">
        <v>205.24</v>
      </c>
    </row>
    <row r="444" customFormat="false" ht="15" hidden="false" customHeight="false" outlineLevel="0" collapsed="false">
      <c r="A444" s="0" t="n">
        <v>36218</v>
      </c>
      <c r="B444" s="0" t="s">
        <v>12320</v>
      </c>
      <c r="C444" s="525" t="s">
        <v>2430</v>
      </c>
      <c r="D444" s="333" t="n">
        <v>173.34</v>
      </c>
    </row>
    <row r="445" customFormat="false" ht="15" hidden="false" customHeight="false" outlineLevel="0" collapsed="false">
      <c r="A445" s="0" t="n">
        <v>36220</v>
      </c>
      <c r="B445" s="0" t="s">
        <v>12321</v>
      </c>
      <c r="C445" s="525" t="s">
        <v>2430</v>
      </c>
      <c r="D445" s="333" t="n">
        <v>198.76</v>
      </c>
    </row>
    <row r="446" customFormat="false" ht="15" hidden="false" customHeight="false" outlineLevel="0" collapsed="false">
      <c r="A446" s="0" t="n">
        <v>36080</v>
      </c>
      <c r="B446" s="0" t="s">
        <v>12322</v>
      </c>
      <c r="C446" s="525" t="s">
        <v>2430</v>
      </c>
      <c r="D446" s="333" t="n">
        <v>214.99</v>
      </c>
    </row>
    <row r="447" customFormat="false" ht="15" hidden="false" customHeight="false" outlineLevel="0" collapsed="false">
      <c r="A447" s="0" t="n">
        <v>36223</v>
      </c>
      <c r="B447" s="0" t="s">
        <v>12323</v>
      </c>
      <c r="C447" s="525" t="s">
        <v>2430</v>
      </c>
      <c r="D447" s="333" t="n">
        <v>225.13</v>
      </c>
    </row>
    <row r="448" customFormat="false" ht="15" hidden="false" customHeight="false" outlineLevel="0" collapsed="false">
      <c r="A448" s="0" t="n">
        <v>38127</v>
      </c>
      <c r="B448" s="0" t="s">
        <v>12324</v>
      </c>
      <c r="C448" s="525" t="s">
        <v>2430</v>
      </c>
      <c r="D448" s="333" t="n">
        <v>408.23</v>
      </c>
    </row>
    <row r="449" customFormat="false" ht="15" hidden="false" customHeight="false" outlineLevel="0" collapsed="false">
      <c r="A449" s="0" t="n">
        <v>38060</v>
      </c>
      <c r="B449" s="0" t="s">
        <v>12325</v>
      </c>
      <c r="C449" s="525" t="s">
        <v>2430</v>
      </c>
      <c r="D449" s="333" t="n">
        <v>46.05</v>
      </c>
    </row>
    <row r="450" customFormat="false" ht="15" hidden="false" customHeight="false" outlineLevel="0" collapsed="false">
      <c r="A450" s="0" t="n">
        <v>10956</v>
      </c>
      <c r="B450" s="0" t="s">
        <v>12326</v>
      </c>
      <c r="C450" s="525" t="s">
        <v>2430</v>
      </c>
      <c r="D450" s="333" t="n">
        <v>50.5</v>
      </c>
    </row>
    <row r="451" customFormat="false" ht="15" hidden="false" customHeight="false" outlineLevel="0" collapsed="false">
      <c r="A451" s="0" t="n">
        <v>39380</v>
      </c>
      <c r="B451" s="0" t="s">
        <v>12327</v>
      </c>
      <c r="C451" s="525" t="s">
        <v>2430</v>
      </c>
      <c r="D451" s="333" t="n">
        <v>17.6</v>
      </c>
    </row>
    <row r="452" customFormat="false" ht="15" hidden="false" customHeight="false" outlineLevel="0" collapsed="false">
      <c r="A452" s="0" t="n">
        <v>44172</v>
      </c>
      <c r="B452" s="0" t="s">
        <v>12328</v>
      </c>
      <c r="C452" s="525" t="s">
        <v>2430</v>
      </c>
      <c r="D452" s="333" t="n">
        <v>6.17</v>
      </c>
    </row>
    <row r="453" customFormat="false" ht="15" hidden="false" customHeight="false" outlineLevel="0" collapsed="false">
      <c r="A453" s="0" t="n">
        <v>37597</v>
      </c>
      <c r="B453" s="0" t="s">
        <v>12329</v>
      </c>
      <c r="C453" s="525" t="s">
        <v>2430</v>
      </c>
      <c r="D453" s="532" t="n">
        <v>632675.78</v>
      </c>
    </row>
    <row r="454" customFormat="false" ht="15" hidden="false" customHeight="false" outlineLevel="0" collapsed="false">
      <c r="A454" s="0" t="n">
        <v>183</v>
      </c>
      <c r="B454" s="0" t="s">
        <v>12330</v>
      </c>
      <c r="C454" s="525" t="s">
        <v>12331</v>
      </c>
      <c r="D454" s="333" t="n">
        <v>260</v>
      </c>
    </row>
    <row r="455" customFormat="false" ht="15" hidden="false" customHeight="false" outlineLevel="0" collapsed="false">
      <c r="A455" s="0" t="n">
        <v>184</v>
      </c>
      <c r="B455" s="0" t="s">
        <v>12332</v>
      </c>
      <c r="C455" s="525" t="s">
        <v>12331</v>
      </c>
      <c r="D455" s="333" t="n">
        <v>161.03</v>
      </c>
    </row>
    <row r="456" customFormat="false" ht="15" hidden="false" customHeight="false" outlineLevel="0" collapsed="false">
      <c r="A456" s="0" t="n">
        <v>181</v>
      </c>
      <c r="B456" s="0" t="s">
        <v>12333</v>
      </c>
      <c r="C456" s="525" t="s">
        <v>12331</v>
      </c>
      <c r="D456" s="333" t="n">
        <v>347.22</v>
      </c>
    </row>
    <row r="457" customFormat="false" ht="15" hidden="false" customHeight="false" outlineLevel="0" collapsed="false">
      <c r="A457" s="0" t="n">
        <v>20001</v>
      </c>
      <c r="B457" s="0" t="s">
        <v>12334</v>
      </c>
      <c r="C457" s="525" t="s">
        <v>12331</v>
      </c>
      <c r="D457" s="333" t="n">
        <v>201.29</v>
      </c>
    </row>
    <row r="458" customFormat="false" ht="15" hidden="false" customHeight="false" outlineLevel="0" collapsed="false">
      <c r="A458" s="0" t="n">
        <v>39837</v>
      </c>
      <c r="B458" s="0" t="s">
        <v>12335</v>
      </c>
      <c r="C458" s="525" t="s">
        <v>12331</v>
      </c>
      <c r="D458" s="333" t="n">
        <v>384.54</v>
      </c>
    </row>
    <row r="459" customFormat="false" ht="15" hidden="false" customHeight="false" outlineLevel="0" collapsed="false">
      <c r="A459" s="0" t="n">
        <v>43366</v>
      </c>
      <c r="B459" s="0" t="s">
        <v>12336</v>
      </c>
      <c r="C459" s="525" t="s">
        <v>2515</v>
      </c>
      <c r="D459" s="333" t="n">
        <v>1.54</v>
      </c>
    </row>
    <row r="460" customFormat="false" ht="15" hidden="false" customHeight="false" outlineLevel="0" collapsed="false">
      <c r="A460" s="0" t="n">
        <v>10535</v>
      </c>
      <c r="B460" s="0" t="s">
        <v>12337</v>
      </c>
      <c r="C460" s="525" t="s">
        <v>2430</v>
      </c>
      <c r="D460" s="532" t="n">
        <v>5900</v>
      </c>
    </row>
    <row r="461" customFormat="false" ht="15" hidden="false" customHeight="false" outlineLevel="0" collapsed="false">
      <c r="A461" s="0" t="n">
        <v>10537</v>
      </c>
      <c r="B461" s="0" t="s">
        <v>12338</v>
      </c>
      <c r="C461" s="525" t="s">
        <v>2430</v>
      </c>
      <c r="D461" s="532" t="n">
        <v>8045.99</v>
      </c>
    </row>
    <row r="462" customFormat="false" ht="15" hidden="false" customHeight="false" outlineLevel="0" collapsed="false">
      <c r="A462" s="0" t="n">
        <v>13891</v>
      </c>
      <c r="B462" s="0" t="s">
        <v>12339</v>
      </c>
      <c r="C462" s="525" t="s">
        <v>2430</v>
      </c>
      <c r="D462" s="532" t="n">
        <v>7379.99</v>
      </c>
    </row>
    <row r="463" customFormat="false" ht="15" hidden="false" customHeight="false" outlineLevel="0" collapsed="false">
      <c r="A463" s="0" t="n">
        <v>44492</v>
      </c>
      <c r="B463" s="0" t="s">
        <v>12340</v>
      </c>
      <c r="C463" s="525" t="s">
        <v>2430</v>
      </c>
      <c r="D463" s="532" t="n">
        <v>32099.99</v>
      </c>
    </row>
    <row r="464" customFormat="false" ht="15" hidden="false" customHeight="false" outlineLevel="0" collapsed="false">
      <c r="A464" s="0" t="n">
        <v>36396</v>
      </c>
      <c r="B464" s="0" t="s">
        <v>12341</v>
      </c>
      <c r="C464" s="525" t="s">
        <v>2430</v>
      </c>
      <c r="D464" s="532" t="n">
        <v>6749.99</v>
      </c>
    </row>
    <row r="465" customFormat="false" ht="15" hidden="false" customHeight="false" outlineLevel="0" collapsed="false">
      <c r="A465" s="0" t="n">
        <v>36397</v>
      </c>
      <c r="B465" s="0" t="s">
        <v>12342</v>
      </c>
      <c r="C465" s="525" t="s">
        <v>2430</v>
      </c>
      <c r="D465" s="532" t="n">
        <v>23999.99</v>
      </c>
    </row>
    <row r="466" customFormat="false" ht="15" hidden="false" customHeight="false" outlineLevel="0" collapsed="false">
      <c r="A466" s="0" t="n">
        <v>36398</v>
      </c>
      <c r="B466" s="0" t="s">
        <v>12343</v>
      </c>
      <c r="C466" s="525" t="s">
        <v>2430</v>
      </c>
      <c r="D466" s="532" t="n">
        <v>29169.99</v>
      </c>
    </row>
    <row r="467" customFormat="false" ht="15" hidden="false" customHeight="false" outlineLevel="0" collapsed="false">
      <c r="A467" s="0" t="n">
        <v>647</v>
      </c>
      <c r="B467" s="0" t="s">
        <v>12344</v>
      </c>
      <c r="C467" s="525" t="s">
        <v>2502</v>
      </c>
      <c r="D467" s="333" t="n">
        <v>12.92</v>
      </c>
    </row>
    <row r="468" customFormat="false" ht="15" hidden="false" customHeight="false" outlineLevel="0" collapsed="false">
      <c r="A468" s="0" t="n">
        <v>40920</v>
      </c>
      <c r="B468" s="0" t="s">
        <v>12345</v>
      </c>
      <c r="C468" s="525" t="s">
        <v>4335</v>
      </c>
      <c r="D468" s="532" t="n">
        <v>2301.29</v>
      </c>
    </row>
    <row r="469" customFormat="false" ht="15" hidden="false" customHeight="false" outlineLevel="0" collapsed="false">
      <c r="A469" s="0" t="n">
        <v>715</v>
      </c>
      <c r="B469" s="0" t="s">
        <v>12346</v>
      </c>
      <c r="C469" s="525" t="s">
        <v>2430</v>
      </c>
      <c r="D469" s="333" t="n">
        <v>21.08</v>
      </c>
    </row>
    <row r="470" customFormat="false" ht="15" hidden="false" customHeight="false" outlineLevel="0" collapsed="false">
      <c r="A470" s="0" t="n">
        <v>716</v>
      </c>
      <c r="B470" s="0" t="s">
        <v>12347</v>
      </c>
      <c r="C470" s="525" t="s">
        <v>2430</v>
      </c>
      <c r="D470" s="333" t="n">
        <v>23.84</v>
      </c>
    </row>
    <row r="471" customFormat="false" ht="15" hidden="false" customHeight="false" outlineLevel="0" collapsed="false">
      <c r="A471" s="0" t="n">
        <v>38783</v>
      </c>
      <c r="B471" s="0" t="s">
        <v>12348</v>
      </c>
      <c r="C471" s="525" t="s">
        <v>2430</v>
      </c>
      <c r="D471" s="333" t="n">
        <v>1</v>
      </c>
    </row>
    <row r="472" customFormat="false" ht="15" hidden="false" customHeight="false" outlineLevel="0" collapsed="false">
      <c r="A472" s="0" t="n">
        <v>37593</v>
      </c>
      <c r="B472" s="0" t="s">
        <v>12349</v>
      </c>
      <c r="C472" s="525" t="s">
        <v>2430</v>
      </c>
      <c r="D472" s="333" t="n">
        <v>2.46</v>
      </c>
    </row>
    <row r="473" customFormat="false" ht="15" hidden="false" customHeight="false" outlineLevel="0" collapsed="false">
      <c r="A473" s="0" t="n">
        <v>37594</v>
      </c>
      <c r="B473" s="0" t="s">
        <v>12350</v>
      </c>
      <c r="C473" s="525" t="s">
        <v>2430</v>
      </c>
      <c r="D473" s="333" t="n">
        <v>3.06</v>
      </c>
    </row>
    <row r="474" customFormat="false" ht="15" hidden="false" customHeight="false" outlineLevel="0" collapsed="false">
      <c r="A474" s="0" t="n">
        <v>37592</v>
      </c>
      <c r="B474" s="0" t="s">
        <v>12351</v>
      </c>
      <c r="C474" s="525" t="s">
        <v>2430</v>
      </c>
      <c r="D474" s="333" t="n">
        <v>1.94</v>
      </c>
    </row>
    <row r="475" customFormat="false" ht="15" hidden="false" customHeight="false" outlineLevel="0" collapsed="false">
      <c r="A475" s="0" t="n">
        <v>7270</v>
      </c>
      <c r="B475" s="0" t="s">
        <v>12352</v>
      </c>
      <c r="C475" s="525" t="s">
        <v>2430</v>
      </c>
      <c r="D475" s="333" t="n">
        <v>0.87</v>
      </c>
    </row>
    <row r="476" customFormat="false" ht="15" hidden="false" customHeight="false" outlineLevel="0" collapsed="false">
      <c r="A476" s="0" t="n">
        <v>7267</v>
      </c>
      <c r="B476" s="0" t="s">
        <v>12353</v>
      </c>
      <c r="C476" s="525" t="s">
        <v>2430</v>
      </c>
      <c r="D476" s="333" t="n">
        <v>0.68</v>
      </c>
    </row>
    <row r="477" customFormat="false" ht="15" hidden="false" customHeight="false" outlineLevel="0" collapsed="false">
      <c r="A477" s="0" t="n">
        <v>7271</v>
      </c>
      <c r="B477" s="0" t="s">
        <v>12354</v>
      </c>
      <c r="C477" s="525" t="s">
        <v>2430</v>
      </c>
      <c r="D477" s="333" t="n">
        <v>0.75</v>
      </c>
    </row>
    <row r="478" customFormat="false" ht="15" hidden="false" customHeight="false" outlineLevel="0" collapsed="false">
      <c r="A478" s="0" t="n">
        <v>7268</v>
      </c>
      <c r="B478" s="0" t="s">
        <v>12355</v>
      </c>
      <c r="C478" s="525" t="s">
        <v>2430</v>
      </c>
      <c r="D478" s="333" t="n">
        <v>1.04</v>
      </c>
    </row>
    <row r="479" customFormat="false" ht="15" hidden="false" customHeight="false" outlineLevel="0" collapsed="false">
      <c r="A479" s="0" t="n">
        <v>41372</v>
      </c>
      <c r="B479" s="0" t="s">
        <v>12356</v>
      </c>
      <c r="C479" s="525" t="s">
        <v>2414</v>
      </c>
      <c r="D479" s="333" t="n">
        <v>119.29</v>
      </c>
    </row>
    <row r="480" customFormat="false" ht="15" hidden="false" customHeight="false" outlineLevel="0" collapsed="false">
      <c r="A480" s="0" t="n">
        <v>41371</v>
      </c>
      <c r="B480" s="0" t="s">
        <v>12357</v>
      </c>
      <c r="C480" s="525" t="s">
        <v>2414</v>
      </c>
      <c r="D480" s="333" t="n">
        <v>70.51</v>
      </c>
    </row>
    <row r="481" customFormat="false" ht="15" hidden="false" customHeight="false" outlineLevel="0" collapsed="false">
      <c r="A481" s="0" t="n">
        <v>34556</v>
      </c>
      <c r="B481" s="0" t="s">
        <v>12358</v>
      </c>
      <c r="C481" s="525" t="s">
        <v>2430</v>
      </c>
      <c r="D481" s="333" t="n">
        <v>5</v>
      </c>
    </row>
    <row r="482" customFormat="false" ht="15" hidden="false" customHeight="false" outlineLevel="0" collapsed="false">
      <c r="A482" s="0" t="n">
        <v>37873</v>
      </c>
      <c r="B482" s="0" t="s">
        <v>12359</v>
      </c>
      <c r="C482" s="525" t="s">
        <v>2430</v>
      </c>
      <c r="D482" s="333" t="n">
        <v>5.09</v>
      </c>
    </row>
    <row r="483" customFormat="false" ht="15" hidden="false" customHeight="false" outlineLevel="0" collapsed="false">
      <c r="A483" s="0" t="n">
        <v>34564</v>
      </c>
      <c r="B483" s="0" t="s">
        <v>12360</v>
      </c>
      <c r="C483" s="525" t="s">
        <v>2430</v>
      </c>
      <c r="D483" s="333" t="n">
        <v>5.33</v>
      </c>
    </row>
    <row r="484" customFormat="false" ht="15" hidden="false" customHeight="false" outlineLevel="0" collapsed="false">
      <c r="A484" s="0" t="n">
        <v>34565</v>
      </c>
      <c r="B484" s="0" t="s">
        <v>12361</v>
      </c>
      <c r="C484" s="525" t="s">
        <v>2430</v>
      </c>
      <c r="D484" s="333" t="n">
        <v>5.64</v>
      </c>
    </row>
    <row r="485" customFormat="false" ht="15" hidden="false" customHeight="false" outlineLevel="0" collapsed="false">
      <c r="A485" s="0" t="n">
        <v>38590</v>
      </c>
      <c r="B485" s="0" t="s">
        <v>12362</v>
      </c>
      <c r="C485" s="525" t="s">
        <v>2430</v>
      </c>
      <c r="D485" s="333" t="n">
        <v>4.17</v>
      </c>
    </row>
    <row r="486" customFormat="false" ht="15" hidden="false" customHeight="false" outlineLevel="0" collapsed="false">
      <c r="A486" s="0" t="n">
        <v>34566</v>
      </c>
      <c r="B486" s="0" t="s">
        <v>12363</v>
      </c>
      <c r="C486" s="525" t="s">
        <v>2430</v>
      </c>
      <c r="D486" s="333" t="n">
        <v>4.38</v>
      </c>
    </row>
    <row r="487" customFormat="false" ht="15" hidden="false" customHeight="false" outlineLevel="0" collapsed="false">
      <c r="A487" s="0" t="n">
        <v>34567</v>
      </c>
      <c r="B487" s="0" t="s">
        <v>12364</v>
      </c>
      <c r="C487" s="525" t="s">
        <v>2430</v>
      </c>
      <c r="D487" s="333" t="n">
        <v>4.64</v>
      </c>
    </row>
    <row r="488" customFormat="false" ht="15" hidden="false" customHeight="false" outlineLevel="0" collapsed="false">
      <c r="A488" s="0" t="n">
        <v>38591</v>
      </c>
      <c r="B488" s="0" t="s">
        <v>12365</v>
      </c>
      <c r="C488" s="525" t="s">
        <v>2430</v>
      </c>
      <c r="D488" s="333" t="n">
        <v>4.21</v>
      </c>
    </row>
    <row r="489" customFormat="false" ht="15" hidden="false" customHeight="false" outlineLevel="0" collapsed="false">
      <c r="A489" s="0" t="n">
        <v>34568</v>
      </c>
      <c r="B489" s="0" t="s">
        <v>12366</v>
      </c>
      <c r="C489" s="525" t="s">
        <v>2430</v>
      </c>
      <c r="D489" s="333" t="n">
        <v>5.49</v>
      </c>
    </row>
    <row r="490" customFormat="false" ht="15" hidden="false" customHeight="false" outlineLevel="0" collapsed="false">
      <c r="A490" s="0" t="n">
        <v>34569</v>
      </c>
      <c r="B490" s="0" t="s">
        <v>12367</v>
      </c>
      <c r="C490" s="525" t="s">
        <v>2430</v>
      </c>
      <c r="D490" s="333" t="n">
        <v>5.64</v>
      </c>
    </row>
    <row r="491" customFormat="false" ht="15" hidden="false" customHeight="false" outlineLevel="0" collapsed="false">
      <c r="A491" s="0" t="n">
        <v>34570</v>
      </c>
      <c r="B491" s="0" t="s">
        <v>12368</v>
      </c>
      <c r="C491" s="525" t="s">
        <v>2430</v>
      </c>
      <c r="D491" s="333" t="n">
        <v>6.13</v>
      </c>
    </row>
    <row r="492" customFormat="false" ht="15" hidden="false" customHeight="false" outlineLevel="0" collapsed="false">
      <c r="A492" s="0" t="n">
        <v>25070</v>
      </c>
      <c r="B492" s="0" t="s">
        <v>12369</v>
      </c>
      <c r="C492" s="525" t="s">
        <v>2430</v>
      </c>
      <c r="D492" s="333" t="n">
        <v>4.61</v>
      </c>
    </row>
    <row r="493" customFormat="false" ht="15" hidden="false" customHeight="false" outlineLevel="0" collapsed="false">
      <c r="A493" s="0" t="n">
        <v>34571</v>
      </c>
      <c r="B493" s="0" t="s">
        <v>12370</v>
      </c>
      <c r="C493" s="525" t="s">
        <v>2430</v>
      </c>
      <c r="D493" s="333" t="n">
        <v>4.65</v>
      </c>
    </row>
    <row r="494" customFormat="false" ht="15" hidden="false" customHeight="false" outlineLevel="0" collapsed="false">
      <c r="A494" s="0" t="n">
        <v>34573</v>
      </c>
      <c r="B494" s="0" t="s">
        <v>12371</v>
      </c>
      <c r="C494" s="525" t="s">
        <v>2430</v>
      </c>
      <c r="D494" s="333" t="n">
        <v>4.89</v>
      </c>
    </row>
    <row r="495" customFormat="false" ht="15" hidden="false" customHeight="false" outlineLevel="0" collapsed="false">
      <c r="A495" s="0" t="n">
        <v>37107</v>
      </c>
      <c r="B495" s="0" t="s">
        <v>12372</v>
      </c>
      <c r="C495" s="525" t="s">
        <v>2430</v>
      </c>
      <c r="D495" s="333" t="n">
        <v>6.47</v>
      </c>
    </row>
    <row r="496" customFormat="false" ht="15" hidden="false" customHeight="false" outlineLevel="0" collapsed="false">
      <c r="A496" s="0" t="n">
        <v>34576</v>
      </c>
      <c r="B496" s="0" t="s">
        <v>12373</v>
      </c>
      <c r="C496" s="525" t="s">
        <v>2430</v>
      </c>
      <c r="D496" s="333" t="n">
        <v>7.14</v>
      </c>
    </row>
    <row r="497" customFormat="false" ht="15" hidden="false" customHeight="false" outlineLevel="0" collapsed="false">
      <c r="A497" s="0" t="n">
        <v>34577</v>
      </c>
      <c r="B497" s="0" t="s">
        <v>12374</v>
      </c>
      <c r="C497" s="525" t="s">
        <v>2430</v>
      </c>
      <c r="D497" s="333" t="n">
        <v>7.44</v>
      </c>
    </row>
    <row r="498" customFormat="false" ht="15" hidden="false" customHeight="false" outlineLevel="0" collapsed="false">
      <c r="A498" s="0" t="n">
        <v>34578</v>
      </c>
      <c r="B498" s="0" t="s">
        <v>12375</v>
      </c>
      <c r="C498" s="525" t="s">
        <v>2430</v>
      </c>
      <c r="D498" s="333" t="n">
        <v>8.07</v>
      </c>
    </row>
    <row r="499" customFormat="false" ht="15" hidden="false" customHeight="false" outlineLevel="0" collapsed="false">
      <c r="A499" s="0" t="n">
        <v>34579</v>
      </c>
      <c r="B499" s="0" t="s">
        <v>12376</v>
      </c>
      <c r="C499" s="525" t="s">
        <v>2430</v>
      </c>
      <c r="D499" s="333" t="n">
        <v>8.61</v>
      </c>
    </row>
    <row r="500" customFormat="false" ht="15" hidden="false" customHeight="false" outlineLevel="0" collapsed="false">
      <c r="A500" s="0" t="n">
        <v>25067</v>
      </c>
      <c r="B500" s="0" t="s">
        <v>12377</v>
      </c>
      <c r="C500" s="525" t="s">
        <v>2430</v>
      </c>
      <c r="D500" s="333" t="n">
        <v>5.76</v>
      </c>
    </row>
    <row r="501" customFormat="false" ht="15" hidden="false" customHeight="false" outlineLevel="0" collapsed="false">
      <c r="A501" s="0" t="n">
        <v>34580</v>
      </c>
      <c r="B501" s="0" t="s">
        <v>12378</v>
      </c>
      <c r="C501" s="525" t="s">
        <v>2430</v>
      </c>
      <c r="D501" s="333" t="n">
        <v>6.43</v>
      </c>
    </row>
    <row r="502" customFormat="false" ht="15" hidden="false" customHeight="false" outlineLevel="0" collapsed="false">
      <c r="A502" s="0" t="n">
        <v>25071</v>
      </c>
      <c r="B502" s="0" t="s">
        <v>12379</v>
      </c>
      <c r="C502" s="525" t="s">
        <v>2430</v>
      </c>
      <c r="D502" s="333" t="n">
        <v>3.2</v>
      </c>
    </row>
    <row r="503" customFormat="false" ht="15" hidden="false" customHeight="false" outlineLevel="0" collapsed="false">
      <c r="A503" s="0" t="n">
        <v>44171</v>
      </c>
      <c r="B503" s="0" t="s">
        <v>12380</v>
      </c>
      <c r="C503" s="525" t="s">
        <v>2430</v>
      </c>
      <c r="D503" s="333" t="n">
        <v>17.61</v>
      </c>
    </row>
    <row r="504" customFormat="false" ht="15" hidden="false" customHeight="false" outlineLevel="0" collapsed="false">
      <c r="A504" s="0" t="n">
        <v>38395</v>
      </c>
      <c r="B504" s="0" t="s">
        <v>12381</v>
      </c>
      <c r="C504" s="525" t="s">
        <v>2430</v>
      </c>
      <c r="D504" s="333" t="n">
        <v>8.64</v>
      </c>
    </row>
    <row r="505" customFormat="false" ht="15" hidden="false" customHeight="false" outlineLevel="0" collapsed="false">
      <c r="A505" s="0" t="n">
        <v>34583</v>
      </c>
      <c r="B505" s="0" t="s">
        <v>12382</v>
      </c>
      <c r="C505" s="525" t="s">
        <v>2414</v>
      </c>
      <c r="D505" s="333" t="n">
        <v>52.49</v>
      </c>
    </row>
    <row r="506" customFormat="false" ht="15" hidden="false" customHeight="false" outlineLevel="0" collapsed="false">
      <c r="A506" s="0" t="n">
        <v>34584</v>
      </c>
      <c r="B506" s="0" t="s">
        <v>12383</v>
      </c>
      <c r="C506" s="525" t="s">
        <v>2414</v>
      </c>
      <c r="D506" s="333" t="n">
        <v>38.49</v>
      </c>
    </row>
    <row r="507" customFormat="false" ht="15" hidden="false" customHeight="false" outlineLevel="0" collapsed="false">
      <c r="A507" s="0" t="n">
        <v>709</v>
      </c>
      <c r="B507" s="0" t="s">
        <v>12384</v>
      </c>
      <c r="C507" s="525" t="s">
        <v>2414</v>
      </c>
      <c r="D507" s="333" t="n">
        <v>740.74</v>
      </c>
    </row>
    <row r="508" customFormat="false" ht="15" hidden="false" customHeight="false" outlineLevel="0" collapsed="false">
      <c r="A508" s="0" t="n">
        <v>34599</v>
      </c>
      <c r="B508" s="0" t="s">
        <v>12385</v>
      </c>
      <c r="C508" s="525" t="s">
        <v>2430</v>
      </c>
      <c r="D508" s="333" t="n">
        <v>3.29</v>
      </c>
    </row>
    <row r="509" customFormat="false" ht="15" hidden="false" customHeight="false" outlineLevel="0" collapsed="false">
      <c r="A509" s="0" t="n">
        <v>34592</v>
      </c>
      <c r="B509" s="0" t="s">
        <v>12386</v>
      </c>
      <c r="C509" s="525" t="s">
        <v>2430</v>
      </c>
      <c r="D509" s="333" t="n">
        <v>3.66</v>
      </c>
    </row>
    <row r="510" customFormat="false" ht="15" hidden="false" customHeight="false" outlineLevel="0" collapsed="false">
      <c r="A510" s="0" t="n">
        <v>37103</v>
      </c>
      <c r="B510" s="0" t="s">
        <v>12387</v>
      </c>
      <c r="C510" s="525" t="s">
        <v>2430</v>
      </c>
      <c r="D510" s="333" t="n">
        <v>4.19</v>
      </c>
    </row>
    <row r="511" customFormat="false" ht="15" hidden="false" customHeight="false" outlineLevel="0" collapsed="false">
      <c r="A511" s="0" t="n">
        <v>34555</v>
      </c>
      <c r="B511" s="0" t="s">
        <v>12388</v>
      </c>
      <c r="C511" s="525" t="s">
        <v>2430</v>
      </c>
      <c r="D511" s="333" t="n">
        <v>5.32</v>
      </c>
    </row>
    <row r="512" customFormat="false" ht="15" hidden="false" customHeight="false" outlineLevel="0" collapsed="false">
      <c r="A512" s="0" t="n">
        <v>674</v>
      </c>
      <c r="B512" s="0" t="s">
        <v>12389</v>
      </c>
      <c r="C512" s="525" t="s">
        <v>2414</v>
      </c>
      <c r="D512" s="333" t="n">
        <v>85</v>
      </c>
    </row>
    <row r="513" customFormat="false" ht="15" hidden="false" customHeight="false" outlineLevel="0" collapsed="false">
      <c r="A513" s="0" t="n">
        <v>34600</v>
      </c>
      <c r="B513" s="0" t="s">
        <v>12390</v>
      </c>
      <c r="C513" s="525" t="s">
        <v>2414</v>
      </c>
      <c r="D513" s="333" t="n">
        <v>124.85</v>
      </c>
    </row>
    <row r="514" customFormat="false" ht="15" hidden="false" customHeight="false" outlineLevel="0" collapsed="false">
      <c r="A514" s="0" t="n">
        <v>652</v>
      </c>
      <c r="B514" s="0" t="s">
        <v>12391</v>
      </c>
      <c r="C514" s="525" t="s">
        <v>2414</v>
      </c>
      <c r="D514" s="333" t="n">
        <v>191.25</v>
      </c>
    </row>
    <row r="515" customFormat="false" ht="15" hidden="false" customHeight="false" outlineLevel="0" collapsed="false">
      <c r="A515" s="0" t="n">
        <v>651</v>
      </c>
      <c r="B515" s="0" t="s">
        <v>12392</v>
      </c>
      <c r="C515" s="525" t="s">
        <v>2430</v>
      </c>
      <c r="D515" s="333" t="n">
        <v>4.04</v>
      </c>
    </row>
    <row r="516" customFormat="false" ht="15" hidden="false" customHeight="false" outlineLevel="0" collapsed="false">
      <c r="A516" s="0" t="n">
        <v>654</v>
      </c>
      <c r="B516" s="0" t="s">
        <v>12393</v>
      </c>
      <c r="C516" s="525" t="s">
        <v>2430</v>
      </c>
      <c r="D516" s="333" t="n">
        <v>5</v>
      </c>
    </row>
    <row r="517" customFormat="false" ht="15" hidden="false" customHeight="false" outlineLevel="0" collapsed="false">
      <c r="A517" s="0" t="n">
        <v>650</v>
      </c>
      <c r="B517" s="0" t="s">
        <v>12394</v>
      </c>
      <c r="C517" s="525" t="s">
        <v>2430</v>
      </c>
      <c r="D517" s="333" t="n">
        <v>3.23</v>
      </c>
    </row>
    <row r="518" customFormat="false" ht="15" hidden="false" customHeight="false" outlineLevel="0" collapsed="false">
      <c r="A518" s="0" t="n">
        <v>718</v>
      </c>
      <c r="B518" s="0" t="s">
        <v>12395</v>
      </c>
      <c r="C518" s="525" t="s">
        <v>2430</v>
      </c>
      <c r="D518" s="333" t="n">
        <v>20.83</v>
      </c>
    </row>
    <row r="519" customFormat="false" ht="15" hidden="false" customHeight="false" outlineLevel="0" collapsed="false">
      <c r="A519" s="0" t="n">
        <v>11981</v>
      </c>
      <c r="B519" s="0" t="s">
        <v>12396</v>
      </c>
      <c r="C519" s="525" t="s">
        <v>2430</v>
      </c>
      <c r="D519" s="333" t="n">
        <v>20.23</v>
      </c>
    </row>
    <row r="520" customFormat="false" ht="15" hidden="false" customHeight="false" outlineLevel="0" collapsed="false">
      <c r="A520" s="0" t="n">
        <v>34586</v>
      </c>
      <c r="B520" s="0" t="s">
        <v>12397</v>
      </c>
      <c r="C520" s="525" t="s">
        <v>2430</v>
      </c>
      <c r="D520" s="333" t="n">
        <v>2.1</v>
      </c>
    </row>
    <row r="521" customFormat="false" ht="15" hidden="false" customHeight="false" outlineLevel="0" collapsed="false">
      <c r="A521" s="0" t="n">
        <v>38603</v>
      </c>
      <c r="B521" s="0" t="s">
        <v>12398</v>
      </c>
      <c r="C521" s="525" t="s">
        <v>2430</v>
      </c>
      <c r="D521" s="333" t="n">
        <v>2.55</v>
      </c>
    </row>
    <row r="522" customFormat="false" ht="15" hidden="false" customHeight="false" outlineLevel="0" collapsed="false">
      <c r="A522" s="0" t="n">
        <v>34588</v>
      </c>
      <c r="B522" s="0" t="s">
        <v>12399</v>
      </c>
      <c r="C522" s="525" t="s">
        <v>2430</v>
      </c>
      <c r="D522" s="333" t="n">
        <v>2.75</v>
      </c>
    </row>
    <row r="523" customFormat="false" ht="15" hidden="false" customHeight="false" outlineLevel="0" collapsed="false">
      <c r="A523" s="0" t="n">
        <v>34590</v>
      </c>
      <c r="B523" s="0" t="s">
        <v>12400</v>
      </c>
      <c r="C523" s="525" t="s">
        <v>2430</v>
      </c>
      <c r="D523" s="333" t="n">
        <v>2.51</v>
      </c>
    </row>
    <row r="524" customFormat="false" ht="15" hidden="false" customHeight="false" outlineLevel="0" collapsed="false">
      <c r="A524" s="0" t="n">
        <v>34591</v>
      </c>
      <c r="B524" s="0" t="s">
        <v>12401</v>
      </c>
      <c r="C524" s="525" t="s">
        <v>2430</v>
      </c>
      <c r="D524" s="333" t="n">
        <v>3.4</v>
      </c>
    </row>
    <row r="525" customFormat="false" ht="15" hidden="false" customHeight="false" outlineLevel="0" collapsed="false">
      <c r="A525" s="0" t="n">
        <v>40517</v>
      </c>
      <c r="B525" s="0" t="s">
        <v>12402</v>
      </c>
      <c r="C525" s="525" t="s">
        <v>2414</v>
      </c>
      <c r="D525" s="333" t="n">
        <v>67.11</v>
      </c>
    </row>
    <row r="526" customFormat="false" ht="15" hidden="false" customHeight="false" outlineLevel="0" collapsed="false">
      <c r="A526" s="0" t="n">
        <v>40515</v>
      </c>
      <c r="B526" s="0" t="s">
        <v>12403</v>
      </c>
      <c r="C526" s="525" t="s">
        <v>2414</v>
      </c>
      <c r="D526" s="333" t="n">
        <v>151.01</v>
      </c>
    </row>
    <row r="527" customFormat="false" ht="15" hidden="false" customHeight="false" outlineLevel="0" collapsed="false">
      <c r="A527" s="0" t="n">
        <v>40529</v>
      </c>
      <c r="B527" s="0" t="s">
        <v>12404</v>
      </c>
      <c r="C527" s="525" t="s">
        <v>2414</v>
      </c>
      <c r="D527" s="333" t="n">
        <v>96.48</v>
      </c>
    </row>
    <row r="528" customFormat="false" ht="15" hidden="false" customHeight="false" outlineLevel="0" collapsed="false">
      <c r="A528" s="0" t="n">
        <v>36170</v>
      </c>
      <c r="B528" s="0" t="s">
        <v>12405</v>
      </c>
      <c r="C528" s="525" t="s">
        <v>2414</v>
      </c>
      <c r="D528" s="333" t="n">
        <v>80.05</v>
      </c>
    </row>
    <row r="529" customFormat="false" ht="15" hidden="false" customHeight="false" outlineLevel="0" collapsed="false">
      <c r="A529" s="0" t="n">
        <v>40524</v>
      </c>
      <c r="B529" s="0" t="s">
        <v>12406</v>
      </c>
      <c r="C529" s="525" t="s">
        <v>2414</v>
      </c>
      <c r="D529" s="333" t="n">
        <v>94.38</v>
      </c>
    </row>
    <row r="530" customFormat="false" ht="15" hidden="false" customHeight="false" outlineLevel="0" collapsed="false">
      <c r="A530" s="0" t="n">
        <v>36156</v>
      </c>
      <c r="B530" s="0" t="s">
        <v>12407</v>
      </c>
      <c r="C530" s="525" t="s">
        <v>2414</v>
      </c>
      <c r="D530" s="333" t="n">
        <v>73.41</v>
      </c>
    </row>
    <row r="531" customFormat="false" ht="15" hidden="false" customHeight="false" outlineLevel="0" collapsed="false">
      <c r="A531" s="0" t="n">
        <v>36155</v>
      </c>
      <c r="B531" s="0" t="s">
        <v>12408</v>
      </c>
      <c r="C531" s="525" t="s">
        <v>2414</v>
      </c>
      <c r="D531" s="333" t="n">
        <v>63.37</v>
      </c>
    </row>
    <row r="532" customFormat="false" ht="15" hidden="false" customHeight="false" outlineLevel="0" collapsed="false">
      <c r="A532" s="0" t="n">
        <v>36154</v>
      </c>
      <c r="B532" s="0" t="s">
        <v>12409</v>
      </c>
      <c r="C532" s="525" t="s">
        <v>2414</v>
      </c>
      <c r="D532" s="333" t="n">
        <v>88.09</v>
      </c>
    </row>
    <row r="533" customFormat="false" ht="15" hidden="false" customHeight="false" outlineLevel="0" collapsed="false">
      <c r="A533" s="0" t="n">
        <v>695</v>
      </c>
      <c r="B533" s="0" t="s">
        <v>12410</v>
      </c>
      <c r="C533" s="525" t="s">
        <v>2414</v>
      </c>
      <c r="D533" s="333" t="n">
        <v>64.7</v>
      </c>
    </row>
    <row r="534" customFormat="false" ht="15" hidden="false" customHeight="false" outlineLevel="0" collapsed="false">
      <c r="A534" s="0" t="n">
        <v>679</v>
      </c>
      <c r="B534" s="0" t="s">
        <v>12411</v>
      </c>
      <c r="C534" s="525" t="s">
        <v>2414</v>
      </c>
      <c r="D534" s="333" t="n">
        <v>96.48</v>
      </c>
    </row>
    <row r="535" customFormat="false" ht="15" hidden="false" customHeight="false" outlineLevel="0" collapsed="false">
      <c r="A535" s="0" t="n">
        <v>711</v>
      </c>
      <c r="B535" s="0" t="s">
        <v>12412</v>
      </c>
      <c r="C535" s="525" t="s">
        <v>2414</v>
      </c>
      <c r="D535" s="333" t="n">
        <v>63.82</v>
      </c>
    </row>
    <row r="536" customFormat="false" ht="15" hidden="false" customHeight="false" outlineLevel="0" collapsed="false">
      <c r="A536" s="0" t="n">
        <v>712</v>
      </c>
      <c r="B536" s="0" t="s">
        <v>12413</v>
      </c>
      <c r="C536" s="525" t="s">
        <v>2414</v>
      </c>
      <c r="D536" s="333" t="n">
        <v>80.39</v>
      </c>
    </row>
    <row r="537" customFormat="false" ht="15" hidden="false" customHeight="false" outlineLevel="0" collapsed="false">
      <c r="A537" s="0" t="n">
        <v>12614</v>
      </c>
      <c r="B537" s="0" t="s">
        <v>12414</v>
      </c>
      <c r="C537" s="525" t="s">
        <v>2430</v>
      </c>
      <c r="D537" s="333" t="n">
        <v>47.97</v>
      </c>
    </row>
    <row r="538" customFormat="false" ht="15" hidden="false" customHeight="false" outlineLevel="0" collapsed="false">
      <c r="A538" s="0" t="n">
        <v>6140</v>
      </c>
      <c r="B538" s="0" t="s">
        <v>12415</v>
      </c>
      <c r="C538" s="525" t="s">
        <v>2430</v>
      </c>
      <c r="D538" s="333" t="n">
        <v>4.38</v>
      </c>
    </row>
    <row r="539" customFormat="false" ht="15" hidden="false" customHeight="false" outlineLevel="0" collapsed="false">
      <c r="A539" s="0" t="n">
        <v>38399</v>
      </c>
      <c r="B539" s="0" t="s">
        <v>12416</v>
      </c>
      <c r="C539" s="525" t="s">
        <v>2430</v>
      </c>
      <c r="D539" s="333" t="n">
        <v>283.49</v>
      </c>
    </row>
    <row r="540" customFormat="false" ht="15" hidden="false" customHeight="false" outlineLevel="0" collapsed="false">
      <c r="A540" s="0" t="n">
        <v>735</v>
      </c>
      <c r="B540" s="0" t="s">
        <v>12417</v>
      </c>
      <c r="C540" s="525" t="s">
        <v>2430</v>
      </c>
      <c r="D540" s="532" t="n">
        <v>3146.13</v>
      </c>
    </row>
    <row r="541" customFormat="false" ht="15" hidden="false" customHeight="false" outlineLevel="0" collapsed="false">
      <c r="A541" s="0" t="n">
        <v>736</v>
      </c>
      <c r="B541" s="0" t="s">
        <v>12418</v>
      </c>
      <c r="C541" s="525" t="s">
        <v>2430</v>
      </c>
      <c r="D541" s="532" t="n">
        <v>2645.33</v>
      </c>
    </row>
    <row r="542" customFormat="false" ht="15" hidden="false" customHeight="false" outlineLevel="0" collapsed="false">
      <c r="A542" s="0" t="n">
        <v>729</v>
      </c>
      <c r="B542" s="0" t="s">
        <v>12419</v>
      </c>
      <c r="C542" s="525" t="s">
        <v>2430</v>
      </c>
      <c r="D542" s="532" t="n">
        <v>1078</v>
      </c>
    </row>
    <row r="543" customFormat="false" ht="15" hidden="false" customHeight="false" outlineLevel="0" collapsed="false">
      <c r="A543" s="0" t="n">
        <v>39925</v>
      </c>
      <c r="B543" s="0" t="s">
        <v>12420</v>
      </c>
      <c r="C543" s="525" t="s">
        <v>2430</v>
      </c>
      <c r="D543" s="532" t="n">
        <v>15577</v>
      </c>
    </row>
    <row r="544" customFormat="false" ht="15" hidden="false" customHeight="false" outlineLevel="0" collapsed="false">
      <c r="A544" s="0" t="n">
        <v>731</v>
      </c>
      <c r="B544" s="0" t="s">
        <v>12421</v>
      </c>
      <c r="C544" s="525" t="s">
        <v>2430</v>
      </c>
      <c r="D544" s="532" t="n">
        <v>1049.16</v>
      </c>
    </row>
    <row r="545" customFormat="false" ht="15" hidden="false" customHeight="false" outlineLevel="0" collapsed="false">
      <c r="A545" s="0" t="n">
        <v>10575</v>
      </c>
      <c r="B545" s="0" t="s">
        <v>12422</v>
      </c>
      <c r="C545" s="525" t="s">
        <v>2430</v>
      </c>
      <c r="D545" s="532" t="n">
        <v>1637.29</v>
      </c>
    </row>
    <row r="546" customFormat="false" ht="15" hidden="false" customHeight="false" outlineLevel="0" collapsed="false">
      <c r="A546" s="0" t="n">
        <v>733</v>
      </c>
      <c r="B546" s="0" t="s">
        <v>12423</v>
      </c>
      <c r="C546" s="525" t="s">
        <v>2430</v>
      </c>
      <c r="D546" s="532" t="n">
        <v>1792.64</v>
      </c>
    </row>
    <row r="547" customFormat="false" ht="15" hidden="false" customHeight="false" outlineLevel="0" collapsed="false">
      <c r="A547" s="0" t="n">
        <v>732</v>
      </c>
      <c r="B547" s="0" t="s">
        <v>12424</v>
      </c>
      <c r="C547" s="525" t="s">
        <v>2430</v>
      </c>
      <c r="D547" s="532" t="n">
        <v>1768.53</v>
      </c>
    </row>
    <row r="548" customFormat="false" ht="15" hidden="false" customHeight="false" outlineLevel="0" collapsed="false">
      <c r="A548" s="0" t="n">
        <v>737</v>
      </c>
      <c r="B548" s="0" t="s">
        <v>12425</v>
      </c>
      <c r="C548" s="525" t="s">
        <v>2430</v>
      </c>
      <c r="D548" s="532" t="n">
        <v>9917.42</v>
      </c>
    </row>
    <row r="549" customFormat="false" ht="15" hidden="false" customHeight="false" outlineLevel="0" collapsed="false">
      <c r="A549" s="0" t="n">
        <v>738</v>
      </c>
      <c r="B549" s="0" t="s">
        <v>12426</v>
      </c>
      <c r="C549" s="525" t="s">
        <v>2430</v>
      </c>
      <c r="D549" s="532" t="n">
        <v>4598.64</v>
      </c>
    </row>
    <row r="550" customFormat="false" ht="15" hidden="false" customHeight="false" outlineLevel="0" collapsed="false">
      <c r="A550" s="0" t="n">
        <v>740</v>
      </c>
      <c r="B550" s="0" t="s">
        <v>12427</v>
      </c>
      <c r="C550" s="525" t="s">
        <v>2430</v>
      </c>
      <c r="D550" s="532" t="n">
        <v>9329.68</v>
      </c>
    </row>
    <row r="551" customFormat="false" ht="15" hidden="false" customHeight="false" outlineLevel="0" collapsed="false">
      <c r="A551" s="0" t="n">
        <v>734</v>
      </c>
      <c r="B551" s="0" t="s">
        <v>12428</v>
      </c>
      <c r="C551" s="525" t="s">
        <v>2430</v>
      </c>
      <c r="D551" s="532" t="n">
        <v>1895.87</v>
      </c>
    </row>
    <row r="552" customFormat="false" ht="15" hidden="false" customHeight="false" outlineLevel="0" collapsed="false">
      <c r="A552" s="0" t="n">
        <v>39008</v>
      </c>
      <c r="B552" s="0" t="s">
        <v>12429</v>
      </c>
      <c r="C552" s="525" t="s">
        <v>2430</v>
      </c>
      <c r="D552" s="532" t="n">
        <v>71922.8</v>
      </c>
    </row>
    <row r="553" customFormat="false" ht="15" hidden="false" customHeight="false" outlineLevel="0" collapsed="false">
      <c r="A553" s="0" t="n">
        <v>39009</v>
      </c>
      <c r="B553" s="0" t="s">
        <v>12430</v>
      </c>
      <c r="C553" s="525" t="s">
        <v>2430</v>
      </c>
      <c r="D553" s="532" t="n">
        <v>77056.37</v>
      </c>
    </row>
    <row r="554" customFormat="false" ht="15" hidden="false" customHeight="false" outlineLevel="0" collapsed="false">
      <c r="A554" s="0" t="n">
        <v>10587</v>
      </c>
      <c r="B554" s="0" t="s">
        <v>12431</v>
      </c>
      <c r="C554" s="525" t="s">
        <v>2430</v>
      </c>
      <c r="D554" s="532" t="n">
        <v>3839.16</v>
      </c>
    </row>
    <row r="555" customFormat="false" ht="15" hidden="false" customHeight="false" outlineLevel="0" collapsed="false">
      <c r="A555" s="0" t="n">
        <v>759</v>
      </c>
      <c r="B555" s="0" t="s">
        <v>12432</v>
      </c>
      <c r="C555" s="525" t="s">
        <v>2430</v>
      </c>
      <c r="D555" s="532" t="n">
        <v>5519.95</v>
      </c>
    </row>
    <row r="556" customFormat="false" ht="15" hidden="false" customHeight="false" outlineLevel="0" collapsed="false">
      <c r="A556" s="0" t="n">
        <v>761</v>
      </c>
      <c r="B556" s="0" t="s">
        <v>12433</v>
      </c>
      <c r="C556" s="525" t="s">
        <v>2430</v>
      </c>
      <c r="D556" s="532" t="n">
        <v>9356.79</v>
      </c>
    </row>
    <row r="557" customFormat="false" ht="15" hidden="false" customHeight="false" outlineLevel="0" collapsed="false">
      <c r="A557" s="0" t="n">
        <v>750</v>
      </c>
      <c r="B557" s="0" t="s">
        <v>12434</v>
      </c>
      <c r="C557" s="525" t="s">
        <v>2430</v>
      </c>
      <c r="D557" s="532" t="n">
        <v>8883.52</v>
      </c>
    </row>
    <row r="558" customFormat="false" ht="15" hidden="false" customHeight="false" outlineLevel="0" collapsed="false">
      <c r="A558" s="0" t="n">
        <v>755</v>
      </c>
      <c r="B558" s="0" t="s">
        <v>12435</v>
      </c>
      <c r="C558" s="525" t="s">
        <v>2430</v>
      </c>
      <c r="D558" s="532" t="n">
        <v>36453.68</v>
      </c>
    </row>
    <row r="559" customFormat="false" ht="15" hidden="false" customHeight="false" outlineLevel="0" collapsed="false">
      <c r="A559" s="0" t="n">
        <v>749</v>
      </c>
      <c r="B559" s="0" t="s">
        <v>12436</v>
      </c>
      <c r="C559" s="525" t="s">
        <v>2430</v>
      </c>
      <c r="D559" s="532" t="n">
        <v>13406.99</v>
      </c>
    </row>
    <row r="560" customFormat="false" ht="15" hidden="false" customHeight="false" outlineLevel="0" collapsed="false">
      <c r="A560" s="0" t="n">
        <v>756</v>
      </c>
      <c r="B560" s="0" t="s">
        <v>12437</v>
      </c>
      <c r="C560" s="525" t="s">
        <v>2430</v>
      </c>
      <c r="D560" s="532" t="n">
        <v>39757.62</v>
      </c>
    </row>
    <row r="561" customFormat="false" ht="15" hidden="false" customHeight="false" outlineLevel="0" collapsed="false">
      <c r="A561" s="0" t="n">
        <v>757</v>
      </c>
      <c r="B561" s="0" t="s">
        <v>12438</v>
      </c>
      <c r="C561" s="525" t="s">
        <v>2430</v>
      </c>
      <c r="D561" s="532" t="n">
        <v>18052.5</v>
      </c>
    </row>
    <row r="562" customFormat="false" ht="15" hidden="false" customHeight="false" outlineLevel="0" collapsed="false">
      <c r="A562" s="0" t="n">
        <v>10588</v>
      </c>
      <c r="B562" s="0" t="s">
        <v>12439</v>
      </c>
      <c r="C562" s="525" t="s">
        <v>2430</v>
      </c>
      <c r="D562" s="532" t="n">
        <v>3985.54</v>
      </c>
    </row>
    <row r="563" customFormat="false" ht="15" hidden="false" customHeight="false" outlineLevel="0" collapsed="false">
      <c r="A563" s="0" t="n">
        <v>10592</v>
      </c>
      <c r="B563" s="0" t="s">
        <v>12440</v>
      </c>
      <c r="C563" s="525" t="s">
        <v>2430</v>
      </c>
      <c r="D563" s="532" t="n">
        <v>4814</v>
      </c>
    </row>
    <row r="564" customFormat="false" ht="15" hidden="false" customHeight="false" outlineLevel="0" collapsed="false">
      <c r="A564" s="0" t="n">
        <v>10589</v>
      </c>
      <c r="B564" s="0" t="s">
        <v>12441</v>
      </c>
      <c r="C564" s="525" t="s">
        <v>2430</v>
      </c>
      <c r="D564" s="532" t="n">
        <v>6467.3</v>
      </c>
    </row>
    <row r="565" customFormat="false" ht="15" hidden="false" customHeight="false" outlineLevel="0" collapsed="false">
      <c r="A565" s="0" t="n">
        <v>760</v>
      </c>
      <c r="B565" s="0" t="s">
        <v>12442</v>
      </c>
      <c r="C565" s="525" t="s">
        <v>2430</v>
      </c>
      <c r="D565" s="532" t="n">
        <v>36105</v>
      </c>
    </row>
    <row r="566" customFormat="false" ht="15" hidden="false" customHeight="false" outlineLevel="0" collapsed="false">
      <c r="A566" s="0" t="n">
        <v>751</v>
      </c>
      <c r="B566" s="0" t="s">
        <v>12443</v>
      </c>
      <c r="C566" s="525" t="s">
        <v>2430</v>
      </c>
      <c r="D566" s="532" t="n">
        <v>5686.53</v>
      </c>
    </row>
    <row r="567" customFormat="false" ht="15" hidden="false" customHeight="false" outlineLevel="0" collapsed="false">
      <c r="A567" s="0" t="n">
        <v>754</v>
      </c>
      <c r="B567" s="0" t="s">
        <v>12444</v>
      </c>
      <c r="C567" s="525" t="s">
        <v>2430</v>
      </c>
      <c r="D567" s="532" t="n">
        <v>9026.25</v>
      </c>
    </row>
    <row r="568" customFormat="false" ht="15" hidden="false" customHeight="false" outlineLevel="0" collapsed="false">
      <c r="A568" s="0" t="n">
        <v>44489</v>
      </c>
      <c r="B568" s="0" t="s">
        <v>12445</v>
      </c>
      <c r="C568" s="525" t="s">
        <v>2430</v>
      </c>
      <c r="D568" s="532" t="n">
        <v>267990.32</v>
      </c>
    </row>
    <row r="569" customFormat="false" ht="15" hidden="false" customHeight="false" outlineLevel="0" collapsed="false">
      <c r="A569" s="0" t="n">
        <v>39917</v>
      </c>
      <c r="B569" s="0" t="s">
        <v>12446</v>
      </c>
      <c r="C569" s="525" t="s">
        <v>2430</v>
      </c>
      <c r="D569" s="532" t="n">
        <v>110478.61</v>
      </c>
    </row>
    <row r="570" customFormat="false" ht="15" hidden="false" customHeight="false" outlineLevel="0" collapsed="false">
      <c r="A570" s="0" t="n">
        <v>38167</v>
      </c>
      <c r="B570" s="0" t="s">
        <v>12447</v>
      </c>
      <c r="C570" s="525" t="s">
        <v>12296</v>
      </c>
      <c r="D570" s="333" t="n">
        <v>27.25</v>
      </c>
    </row>
    <row r="571" customFormat="false" ht="15" hidden="false" customHeight="false" outlineLevel="0" collapsed="false">
      <c r="A571" s="0" t="n">
        <v>36145</v>
      </c>
      <c r="B571" s="0" t="s">
        <v>12448</v>
      </c>
      <c r="C571" s="525" t="s">
        <v>12296</v>
      </c>
      <c r="D571" s="333" t="n">
        <v>44.2</v>
      </c>
    </row>
    <row r="572" customFormat="false" ht="15" hidden="false" customHeight="false" outlineLevel="0" collapsed="false">
      <c r="A572" s="0" t="n">
        <v>12893</v>
      </c>
      <c r="B572" s="0" t="s">
        <v>12449</v>
      </c>
      <c r="C572" s="525" t="s">
        <v>12296</v>
      </c>
      <c r="D572" s="333" t="n">
        <v>73.68</v>
      </c>
    </row>
    <row r="573" customFormat="false" ht="15" hidden="false" customHeight="false" outlineLevel="0" collapsed="false">
      <c r="A573" s="0" t="n">
        <v>11685</v>
      </c>
      <c r="B573" s="0" t="s">
        <v>12450</v>
      </c>
      <c r="C573" s="525" t="s">
        <v>2430</v>
      </c>
      <c r="D573" s="333" t="n">
        <v>26.27</v>
      </c>
    </row>
    <row r="574" customFormat="false" ht="15" hidden="false" customHeight="false" outlineLevel="0" collapsed="false">
      <c r="A574" s="0" t="n">
        <v>11680</v>
      </c>
      <c r="B574" s="0" t="s">
        <v>12451</v>
      </c>
      <c r="C574" s="525" t="s">
        <v>2430</v>
      </c>
      <c r="D574" s="333" t="n">
        <v>23.17</v>
      </c>
    </row>
    <row r="575" customFormat="false" ht="15" hidden="false" customHeight="false" outlineLevel="0" collapsed="false">
      <c r="A575" s="0" t="n">
        <v>11679</v>
      </c>
      <c r="B575" s="0" t="s">
        <v>12452</v>
      </c>
      <c r="C575" s="525" t="s">
        <v>2430</v>
      </c>
      <c r="D575" s="333" t="n">
        <v>31.42</v>
      </c>
    </row>
    <row r="576" customFormat="false" ht="15" hidden="false" customHeight="false" outlineLevel="0" collapsed="false">
      <c r="A576" s="0" t="n">
        <v>2512</v>
      </c>
      <c r="B576" s="0" t="s">
        <v>12453</v>
      </c>
      <c r="C576" s="525" t="s">
        <v>2430</v>
      </c>
      <c r="D576" s="333" t="n">
        <v>33.84</v>
      </c>
    </row>
    <row r="577" customFormat="false" ht="15" hidden="false" customHeight="false" outlineLevel="0" collapsed="false">
      <c r="A577" s="0" t="n">
        <v>4374</v>
      </c>
      <c r="B577" s="0" t="s">
        <v>12454</v>
      </c>
      <c r="C577" s="525" t="s">
        <v>2430</v>
      </c>
      <c r="D577" s="333" t="n">
        <v>0.7</v>
      </c>
    </row>
    <row r="578" customFormat="false" ht="15" hidden="false" customHeight="false" outlineLevel="0" collapsed="false">
      <c r="A578" s="0" t="n">
        <v>7568</v>
      </c>
      <c r="B578" s="0" t="s">
        <v>12455</v>
      </c>
      <c r="C578" s="525" t="s">
        <v>2430</v>
      </c>
      <c r="D578" s="333" t="n">
        <v>1.16</v>
      </c>
    </row>
    <row r="579" customFormat="false" ht="15" hidden="false" customHeight="false" outlineLevel="0" collapsed="false">
      <c r="A579" s="0" t="n">
        <v>7584</v>
      </c>
      <c r="B579" s="0" t="s">
        <v>12456</v>
      </c>
      <c r="C579" s="525" t="s">
        <v>2430</v>
      </c>
      <c r="D579" s="333" t="n">
        <v>1.77</v>
      </c>
    </row>
    <row r="580" customFormat="false" ht="15" hidden="false" customHeight="false" outlineLevel="0" collapsed="false">
      <c r="A580" s="0" t="n">
        <v>11945</v>
      </c>
      <c r="B580" s="0" t="s">
        <v>12457</v>
      </c>
      <c r="C580" s="525" t="s">
        <v>2430</v>
      </c>
      <c r="D580" s="333" t="n">
        <v>0.11</v>
      </c>
    </row>
    <row r="581" customFormat="false" ht="15" hidden="false" customHeight="false" outlineLevel="0" collapsed="false">
      <c r="A581" s="0" t="n">
        <v>11946</v>
      </c>
      <c r="B581" s="0" t="s">
        <v>12458</v>
      </c>
      <c r="C581" s="525" t="s">
        <v>2430</v>
      </c>
      <c r="D581" s="333" t="n">
        <v>0.13</v>
      </c>
    </row>
    <row r="582" customFormat="false" ht="15" hidden="false" customHeight="false" outlineLevel="0" collapsed="false">
      <c r="A582" s="0" t="n">
        <v>4375</v>
      </c>
      <c r="B582" s="0" t="s">
        <v>12459</v>
      </c>
      <c r="C582" s="525" t="s">
        <v>2430</v>
      </c>
      <c r="D582" s="333" t="n">
        <v>0.19</v>
      </c>
    </row>
    <row r="583" customFormat="false" ht="15" hidden="false" customHeight="false" outlineLevel="0" collapsed="false">
      <c r="A583" s="0" t="n">
        <v>11950</v>
      </c>
      <c r="B583" s="0" t="s">
        <v>12460</v>
      </c>
      <c r="C583" s="525" t="s">
        <v>2430</v>
      </c>
      <c r="D583" s="333" t="n">
        <v>0.39</v>
      </c>
    </row>
    <row r="584" customFormat="false" ht="15" hidden="false" customHeight="false" outlineLevel="0" collapsed="false">
      <c r="A584" s="0" t="n">
        <v>4376</v>
      </c>
      <c r="B584" s="0" t="s">
        <v>12461</v>
      </c>
      <c r="C584" s="525" t="s">
        <v>2430</v>
      </c>
      <c r="D584" s="333" t="n">
        <v>0.37</v>
      </c>
    </row>
    <row r="585" customFormat="false" ht="15" hidden="false" customHeight="false" outlineLevel="0" collapsed="false">
      <c r="A585" s="0" t="n">
        <v>7583</v>
      </c>
      <c r="B585" s="0" t="s">
        <v>12462</v>
      </c>
      <c r="C585" s="525" t="s">
        <v>2430</v>
      </c>
      <c r="D585" s="333" t="n">
        <v>0.79</v>
      </c>
    </row>
    <row r="586" customFormat="false" ht="15" hidden="false" customHeight="false" outlineLevel="0" collapsed="false">
      <c r="A586" s="0" t="n">
        <v>4350</v>
      </c>
      <c r="B586" s="0" t="s">
        <v>12463</v>
      </c>
      <c r="C586" s="525" t="s">
        <v>2430</v>
      </c>
      <c r="D586" s="333" t="n">
        <v>0.71</v>
      </c>
    </row>
    <row r="587" customFormat="false" ht="15" hidden="false" customHeight="false" outlineLevel="0" collapsed="false">
      <c r="A587" s="0" t="n">
        <v>44400</v>
      </c>
      <c r="B587" s="0" t="s">
        <v>12464</v>
      </c>
      <c r="C587" s="525" t="s">
        <v>2430</v>
      </c>
      <c r="D587" s="333" t="n">
        <v>24.95</v>
      </c>
    </row>
    <row r="588" customFormat="false" ht="15" hidden="false" customHeight="false" outlineLevel="0" collapsed="false">
      <c r="A588" s="0" t="n">
        <v>39886</v>
      </c>
      <c r="B588" s="0" t="s">
        <v>12465</v>
      </c>
      <c r="C588" s="525" t="s">
        <v>2430</v>
      </c>
      <c r="D588" s="333" t="n">
        <v>6.48</v>
      </c>
    </row>
    <row r="589" customFormat="false" ht="15" hidden="false" customHeight="false" outlineLevel="0" collapsed="false">
      <c r="A589" s="0" t="n">
        <v>39887</v>
      </c>
      <c r="B589" s="0" t="s">
        <v>12466</v>
      </c>
      <c r="C589" s="525" t="s">
        <v>2430</v>
      </c>
      <c r="D589" s="333" t="n">
        <v>9.73</v>
      </c>
    </row>
    <row r="590" customFormat="false" ht="15" hidden="false" customHeight="false" outlineLevel="0" collapsed="false">
      <c r="A590" s="0" t="n">
        <v>39888</v>
      </c>
      <c r="B590" s="0" t="s">
        <v>12467</v>
      </c>
      <c r="C590" s="525" t="s">
        <v>2430</v>
      </c>
      <c r="D590" s="333" t="n">
        <v>22.24</v>
      </c>
    </row>
    <row r="591" customFormat="false" ht="15" hidden="false" customHeight="false" outlineLevel="0" collapsed="false">
      <c r="A591" s="0" t="n">
        <v>39890</v>
      </c>
      <c r="B591" s="0" t="s">
        <v>12468</v>
      </c>
      <c r="C591" s="525" t="s">
        <v>2430</v>
      </c>
      <c r="D591" s="333" t="n">
        <v>37.97</v>
      </c>
    </row>
    <row r="592" customFormat="false" ht="15" hidden="false" customHeight="false" outlineLevel="0" collapsed="false">
      <c r="A592" s="0" t="n">
        <v>39891</v>
      </c>
      <c r="B592" s="0" t="s">
        <v>12469</v>
      </c>
      <c r="C592" s="525" t="s">
        <v>2430</v>
      </c>
      <c r="D592" s="333" t="n">
        <v>53.53</v>
      </c>
    </row>
    <row r="593" customFormat="false" ht="15" hidden="false" customHeight="false" outlineLevel="0" collapsed="false">
      <c r="A593" s="0" t="n">
        <v>39892</v>
      </c>
      <c r="B593" s="0" t="s">
        <v>12470</v>
      </c>
      <c r="C593" s="525" t="s">
        <v>2430</v>
      </c>
      <c r="D593" s="333" t="n">
        <v>166.86</v>
      </c>
    </row>
    <row r="594" customFormat="false" ht="15" hidden="false" customHeight="false" outlineLevel="0" collapsed="false">
      <c r="A594" s="0" t="n">
        <v>790</v>
      </c>
      <c r="B594" s="0" t="s">
        <v>12471</v>
      </c>
      <c r="C594" s="525" t="s">
        <v>2430</v>
      </c>
      <c r="D594" s="333" t="n">
        <v>23.11</v>
      </c>
    </row>
    <row r="595" customFormat="false" ht="15" hidden="false" customHeight="false" outlineLevel="0" collapsed="false">
      <c r="A595" s="0" t="n">
        <v>766</v>
      </c>
      <c r="B595" s="0" t="s">
        <v>12472</v>
      </c>
      <c r="C595" s="525" t="s">
        <v>2430</v>
      </c>
      <c r="D595" s="333" t="n">
        <v>23.11</v>
      </c>
    </row>
    <row r="596" customFormat="false" ht="15" hidden="false" customHeight="false" outlineLevel="0" collapsed="false">
      <c r="A596" s="0" t="n">
        <v>791</v>
      </c>
      <c r="B596" s="0" t="s">
        <v>12473</v>
      </c>
      <c r="C596" s="525" t="s">
        <v>2430</v>
      </c>
      <c r="D596" s="333" t="n">
        <v>23.11</v>
      </c>
    </row>
    <row r="597" customFormat="false" ht="15" hidden="false" customHeight="false" outlineLevel="0" collapsed="false">
      <c r="A597" s="0" t="n">
        <v>767</v>
      </c>
      <c r="B597" s="0" t="s">
        <v>12474</v>
      </c>
      <c r="C597" s="525" t="s">
        <v>2430</v>
      </c>
      <c r="D597" s="333" t="n">
        <v>23.11</v>
      </c>
    </row>
    <row r="598" customFormat="false" ht="15" hidden="false" customHeight="false" outlineLevel="0" collapsed="false">
      <c r="A598" s="0" t="n">
        <v>768</v>
      </c>
      <c r="B598" s="0" t="s">
        <v>12475</v>
      </c>
      <c r="C598" s="525" t="s">
        <v>2430</v>
      </c>
      <c r="D598" s="333" t="n">
        <v>18.15</v>
      </c>
    </row>
    <row r="599" customFormat="false" ht="15" hidden="false" customHeight="false" outlineLevel="0" collapsed="false">
      <c r="A599" s="0" t="n">
        <v>789</v>
      </c>
      <c r="B599" s="0" t="s">
        <v>12476</v>
      </c>
      <c r="C599" s="525" t="s">
        <v>2430</v>
      </c>
      <c r="D599" s="333" t="n">
        <v>17.76</v>
      </c>
    </row>
    <row r="600" customFormat="false" ht="15" hidden="false" customHeight="false" outlineLevel="0" collapsed="false">
      <c r="A600" s="0" t="n">
        <v>769</v>
      </c>
      <c r="B600" s="0" t="s">
        <v>12477</v>
      </c>
      <c r="C600" s="525" t="s">
        <v>2430</v>
      </c>
      <c r="D600" s="333" t="n">
        <v>18.15</v>
      </c>
    </row>
    <row r="601" customFormat="false" ht="15" hidden="false" customHeight="false" outlineLevel="0" collapsed="false">
      <c r="A601" s="0" t="n">
        <v>770</v>
      </c>
      <c r="B601" s="0" t="s">
        <v>12478</v>
      </c>
      <c r="C601" s="525" t="s">
        <v>2430</v>
      </c>
      <c r="D601" s="333" t="n">
        <v>6.4</v>
      </c>
    </row>
    <row r="602" customFormat="false" ht="15" hidden="false" customHeight="false" outlineLevel="0" collapsed="false">
      <c r="A602" s="0" t="n">
        <v>12394</v>
      </c>
      <c r="B602" s="0" t="s">
        <v>12479</v>
      </c>
      <c r="C602" s="525" t="s">
        <v>2430</v>
      </c>
      <c r="D602" s="333" t="n">
        <v>6.4</v>
      </c>
    </row>
    <row r="603" customFormat="false" ht="15" hidden="false" customHeight="false" outlineLevel="0" collapsed="false">
      <c r="A603" s="0" t="n">
        <v>764</v>
      </c>
      <c r="B603" s="0" t="s">
        <v>12480</v>
      </c>
      <c r="C603" s="525" t="s">
        <v>2430</v>
      </c>
      <c r="D603" s="333" t="n">
        <v>11.17</v>
      </c>
    </row>
    <row r="604" customFormat="false" ht="15" hidden="false" customHeight="false" outlineLevel="0" collapsed="false">
      <c r="A604" s="0" t="n">
        <v>765</v>
      </c>
      <c r="B604" s="0" t="s">
        <v>12481</v>
      </c>
      <c r="C604" s="525" t="s">
        <v>2430</v>
      </c>
      <c r="D604" s="333" t="n">
        <v>11.17</v>
      </c>
    </row>
    <row r="605" customFormat="false" ht="15" hidden="false" customHeight="false" outlineLevel="0" collapsed="false">
      <c r="A605" s="0" t="n">
        <v>787</v>
      </c>
      <c r="B605" s="0" t="s">
        <v>12482</v>
      </c>
      <c r="C605" s="525" t="s">
        <v>2430</v>
      </c>
      <c r="D605" s="333" t="n">
        <v>49.89</v>
      </c>
    </row>
    <row r="606" customFormat="false" ht="15" hidden="false" customHeight="false" outlineLevel="0" collapsed="false">
      <c r="A606" s="0" t="n">
        <v>774</v>
      </c>
      <c r="B606" s="0" t="s">
        <v>12483</v>
      </c>
      <c r="C606" s="525" t="s">
        <v>2430</v>
      </c>
      <c r="D606" s="333" t="n">
        <v>49.89</v>
      </c>
    </row>
    <row r="607" customFormat="false" ht="15" hidden="false" customHeight="false" outlineLevel="0" collapsed="false">
      <c r="A607" s="0" t="n">
        <v>773</v>
      </c>
      <c r="B607" s="0" t="s">
        <v>12484</v>
      </c>
      <c r="C607" s="525" t="s">
        <v>2430</v>
      </c>
      <c r="D607" s="333" t="n">
        <v>49.89</v>
      </c>
    </row>
    <row r="608" customFormat="false" ht="15" hidden="false" customHeight="false" outlineLevel="0" collapsed="false">
      <c r="A608" s="0" t="n">
        <v>775</v>
      </c>
      <c r="B608" s="0" t="s">
        <v>12485</v>
      </c>
      <c r="C608" s="525" t="s">
        <v>2430</v>
      </c>
      <c r="D608" s="333" t="n">
        <v>49.89</v>
      </c>
    </row>
    <row r="609" customFormat="false" ht="15" hidden="false" customHeight="false" outlineLevel="0" collapsed="false">
      <c r="A609" s="0" t="n">
        <v>788</v>
      </c>
      <c r="B609" s="0" t="s">
        <v>12486</v>
      </c>
      <c r="C609" s="525" t="s">
        <v>2430</v>
      </c>
      <c r="D609" s="333" t="n">
        <v>31.01</v>
      </c>
    </row>
    <row r="610" customFormat="false" ht="15" hidden="false" customHeight="false" outlineLevel="0" collapsed="false">
      <c r="A610" s="0" t="n">
        <v>772</v>
      </c>
      <c r="B610" s="0" t="s">
        <v>12487</v>
      </c>
      <c r="C610" s="525" t="s">
        <v>2430</v>
      </c>
      <c r="D610" s="333" t="n">
        <v>31.01</v>
      </c>
    </row>
    <row r="611" customFormat="false" ht="15" hidden="false" customHeight="false" outlineLevel="0" collapsed="false">
      <c r="A611" s="0" t="n">
        <v>771</v>
      </c>
      <c r="B611" s="0" t="s">
        <v>12488</v>
      </c>
      <c r="C611" s="525" t="s">
        <v>2430</v>
      </c>
      <c r="D611" s="333" t="n">
        <v>31.01</v>
      </c>
    </row>
    <row r="612" customFormat="false" ht="15" hidden="false" customHeight="false" outlineLevel="0" collapsed="false">
      <c r="A612" s="0" t="n">
        <v>779</v>
      </c>
      <c r="B612" s="0" t="s">
        <v>12489</v>
      </c>
      <c r="C612" s="525" t="s">
        <v>2430</v>
      </c>
      <c r="D612" s="333" t="n">
        <v>7.71</v>
      </c>
    </row>
    <row r="613" customFormat="false" ht="15" hidden="false" customHeight="false" outlineLevel="0" collapsed="false">
      <c r="A613" s="0" t="n">
        <v>776</v>
      </c>
      <c r="B613" s="0" t="s">
        <v>12490</v>
      </c>
      <c r="C613" s="525" t="s">
        <v>2430</v>
      </c>
      <c r="D613" s="333" t="n">
        <v>73.55</v>
      </c>
    </row>
    <row r="614" customFormat="false" ht="15" hidden="false" customHeight="false" outlineLevel="0" collapsed="false">
      <c r="A614" s="0" t="n">
        <v>777</v>
      </c>
      <c r="B614" s="0" t="s">
        <v>12491</v>
      </c>
      <c r="C614" s="525" t="s">
        <v>2430</v>
      </c>
      <c r="D614" s="333" t="n">
        <v>71.5</v>
      </c>
    </row>
    <row r="615" customFormat="false" ht="15" hidden="false" customHeight="false" outlineLevel="0" collapsed="false">
      <c r="A615" s="0" t="n">
        <v>780</v>
      </c>
      <c r="B615" s="0" t="s">
        <v>12492</v>
      </c>
      <c r="C615" s="525" t="s">
        <v>2430</v>
      </c>
      <c r="D615" s="333" t="n">
        <v>71.86</v>
      </c>
    </row>
    <row r="616" customFormat="false" ht="15" hidden="false" customHeight="false" outlineLevel="0" collapsed="false">
      <c r="A616" s="0" t="n">
        <v>778</v>
      </c>
      <c r="B616" s="0" t="s">
        <v>12493</v>
      </c>
      <c r="C616" s="525" t="s">
        <v>2430</v>
      </c>
      <c r="D616" s="333" t="n">
        <v>73.55</v>
      </c>
    </row>
    <row r="617" customFormat="false" ht="15" hidden="false" customHeight="false" outlineLevel="0" collapsed="false">
      <c r="A617" s="0" t="n">
        <v>781</v>
      </c>
      <c r="B617" s="0" t="s">
        <v>12494</v>
      </c>
      <c r="C617" s="525" t="s">
        <v>2430</v>
      </c>
      <c r="D617" s="333" t="n">
        <v>135.9</v>
      </c>
    </row>
    <row r="618" customFormat="false" ht="15" hidden="false" customHeight="false" outlineLevel="0" collapsed="false">
      <c r="A618" s="0" t="n">
        <v>786</v>
      </c>
      <c r="B618" s="0" t="s">
        <v>12495</v>
      </c>
      <c r="C618" s="525" t="s">
        <v>2430</v>
      </c>
      <c r="D618" s="333" t="n">
        <v>135.9</v>
      </c>
    </row>
    <row r="619" customFormat="false" ht="15" hidden="false" customHeight="false" outlineLevel="0" collapsed="false">
      <c r="A619" s="0" t="n">
        <v>782</v>
      </c>
      <c r="B619" s="0" t="s">
        <v>12496</v>
      </c>
      <c r="C619" s="525" t="s">
        <v>2430</v>
      </c>
      <c r="D619" s="333" t="n">
        <v>135.9</v>
      </c>
    </row>
    <row r="620" customFormat="false" ht="15" hidden="false" customHeight="false" outlineLevel="0" collapsed="false">
      <c r="A620" s="0" t="n">
        <v>783</v>
      </c>
      <c r="B620" s="0" t="s">
        <v>12497</v>
      </c>
      <c r="C620" s="525" t="s">
        <v>2430</v>
      </c>
      <c r="D620" s="333" t="n">
        <v>371.95</v>
      </c>
    </row>
    <row r="621" customFormat="false" ht="15" hidden="false" customHeight="false" outlineLevel="0" collapsed="false">
      <c r="A621" s="0" t="n">
        <v>785</v>
      </c>
      <c r="B621" s="0" t="s">
        <v>12498</v>
      </c>
      <c r="C621" s="525" t="s">
        <v>2430</v>
      </c>
      <c r="D621" s="333" t="n">
        <v>393</v>
      </c>
    </row>
    <row r="622" customFormat="false" ht="15" hidden="false" customHeight="false" outlineLevel="0" collapsed="false">
      <c r="A622" s="0" t="n">
        <v>784</v>
      </c>
      <c r="B622" s="0" t="s">
        <v>12499</v>
      </c>
      <c r="C622" s="525" t="s">
        <v>2430</v>
      </c>
      <c r="D622" s="333" t="n">
        <v>421.59</v>
      </c>
    </row>
    <row r="623" customFormat="false" ht="15" hidden="false" customHeight="false" outlineLevel="0" collapsed="false">
      <c r="A623" s="0" t="n">
        <v>828</v>
      </c>
      <c r="B623" s="0" t="s">
        <v>12500</v>
      </c>
      <c r="C623" s="525" t="s">
        <v>2430</v>
      </c>
      <c r="D623" s="333" t="n">
        <v>0.6</v>
      </c>
    </row>
    <row r="624" customFormat="false" ht="15" hidden="false" customHeight="false" outlineLevel="0" collapsed="false">
      <c r="A624" s="0" t="n">
        <v>829</v>
      </c>
      <c r="B624" s="0" t="s">
        <v>12501</v>
      </c>
      <c r="C624" s="525" t="s">
        <v>2430</v>
      </c>
      <c r="D624" s="333" t="n">
        <v>0.96</v>
      </c>
    </row>
    <row r="625" customFormat="false" ht="15" hidden="false" customHeight="false" outlineLevel="0" collapsed="false">
      <c r="A625" s="0" t="n">
        <v>812</v>
      </c>
      <c r="B625" s="0" t="s">
        <v>12502</v>
      </c>
      <c r="C625" s="525" t="s">
        <v>2430</v>
      </c>
      <c r="D625" s="333" t="n">
        <v>2.13</v>
      </c>
    </row>
    <row r="626" customFormat="false" ht="15" hidden="false" customHeight="false" outlineLevel="0" collapsed="false">
      <c r="A626" s="0" t="n">
        <v>819</v>
      </c>
      <c r="B626" s="0" t="s">
        <v>12503</v>
      </c>
      <c r="C626" s="525" t="s">
        <v>2430</v>
      </c>
      <c r="D626" s="333" t="n">
        <v>3.69</v>
      </c>
    </row>
    <row r="627" customFormat="false" ht="15" hidden="false" customHeight="false" outlineLevel="0" collapsed="false">
      <c r="A627" s="0" t="n">
        <v>818</v>
      </c>
      <c r="B627" s="0" t="s">
        <v>12504</v>
      </c>
      <c r="C627" s="525" t="s">
        <v>2430</v>
      </c>
      <c r="D627" s="333" t="n">
        <v>6.89</v>
      </c>
    </row>
    <row r="628" customFormat="false" ht="15" hidden="false" customHeight="false" outlineLevel="0" collapsed="false">
      <c r="A628" s="0" t="n">
        <v>832</v>
      </c>
      <c r="B628" s="0" t="s">
        <v>12505</v>
      </c>
      <c r="C628" s="525" t="s">
        <v>2430</v>
      </c>
      <c r="D628" s="333" t="n">
        <v>2.85</v>
      </c>
    </row>
    <row r="629" customFormat="false" ht="15" hidden="false" customHeight="false" outlineLevel="0" collapsed="false">
      <c r="A629" s="0" t="n">
        <v>834</v>
      </c>
      <c r="B629" s="0" t="s">
        <v>12506</v>
      </c>
      <c r="C629" s="525" t="s">
        <v>2430</v>
      </c>
      <c r="D629" s="333" t="n">
        <v>3.69</v>
      </c>
    </row>
    <row r="630" customFormat="false" ht="15" hidden="false" customHeight="false" outlineLevel="0" collapsed="false">
      <c r="A630" s="0" t="n">
        <v>813</v>
      </c>
      <c r="B630" s="0" t="s">
        <v>12507</v>
      </c>
      <c r="C630" s="525" t="s">
        <v>2430</v>
      </c>
      <c r="D630" s="333" t="n">
        <v>4.29</v>
      </c>
    </row>
    <row r="631" customFormat="false" ht="15" hidden="false" customHeight="false" outlineLevel="0" collapsed="false">
      <c r="A631" s="0" t="n">
        <v>820</v>
      </c>
      <c r="B631" s="0" t="s">
        <v>12508</v>
      </c>
      <c r="C631" s="525" t="s">
        <v>2430</v>
      </c>
      <c r="D631" s="333" t="n">
        <v>5.77</v>
      </c>
    </row>
    <row r="632" customFormat="false" ht="15" hidden="false" customHeight="false" outlineLevel="0" collapsed="false">
      <c r="A632" s="0" t="n">
        <v>816</v>
      </c>
      <c r="B632" s="0" t="s">
        <v>12509</v>
      </c>
      <c r="C632" s="525" t="s">
        <v>2430</v>
      </c>
      <c r="D632" s="333" t="n">
        <v>10.29</v>
      </c>
    </row>
    <row r="633" customFormat="false" ht="15" hidden="false" customHeight="false" outlineLevel="0" collapsed="false">
      <c r="A633" s="0" t="n">
        <v>814</v>
      </c>
      <c r="B633" s="0" t="s">
        <v>12510</v>
      </c>
      <c r="C633" s="525" t="s">
        <v>2430</v>
      </c>
      <c r="D633" s="333" t="n">
        <v>12.78</v>
      </c>
    </row>
    <row r="634" customFormat="false" ht="15" hidden="false" customHeight="false" outlineLevel="0" collapsed="false">
      <c r="A634" s="0" t="n">
        <v>822</v>
      </c>
      <c r="B634" s="0" t="s">
        <v>12511</v>
      </c>
      <c r="C634" s="525" t="s">
        <v>2430</v>
      </c>
      <c r="D634" s="333" t="n">
        <v>16.69</v>
      </c>
    </row>
    <row r="635" customFormat="false" ht="15" hidden="false" customHeight="false" outlineLevel="0" collapsed="false">
      <c r="A635" s="0" t="n">
        <v>821</v>
      </c>
      <c r="B635" s="0" t="s">
        <v>12512</v>
      </c>
      <c r="C635" s="525" t="s">
        <v>2430</v>
      </c>
      <c r="D635" s="333" t="n">
        <v>19.09</v>
      </c>
    </row>
    <row r="636" customFormat="false" ht="15" hidden="false" customHeight="false" outlineLevel="0" collapsed="false">
      <c r="A636" s="0" t="n">
        <v>20086</v>
      </c>
      <c r="B636" s="0" t="s">
        <v>12513</v>
      </c>
      <c r="C636" s="525" t="s">
        <v>2430</v>
      </c>
      <c r="D636" s="333" t="n">
        <v>2.74</v>
      </c>
    </row>
    <row r="637" customFormat="false" ht="15" hidden="false" customHeight="false" outlineLevel="0" collapsed="false">
      <c r="A637" s="0" t="n">
        <v>39191</v>
      </c>
      <c r="B637" s="0" t="s">
        <v>12514</v>
      </c>
      <c r="C637" s="525" t="s">
        <v>2430</v>
      </c>
      <c r="D637" s="333" t="n">
        <v>16.24</v>
      </c>
    </row>
    <row r="638" customFormat="false" ht="15" hidden="false" customHeight="false" outlineLevel="0" collapsed="false">
      <c r="A638" s="0" t="n">
        <v>39190</v>
      </c>
      <c r="B638" s="0" t="s">
        <v>12515</v>
      </c>
      <c r="C638" s="525" t="s">
        <v>2430</v>
      </c>
      <c r="D638" s="333" t="n">
        <v>16.97</v>
      </c>
    </row>
    <row r="639" customFormat="false" ht="15" hidden="false" customHeight="false" outlineLevel="0" collapsed="false">
      <c r="A639" s="0" t="n">
        <v>39189</v>
      </c>
      <c r="B639" s="0" t="s">
        <v>12516</v>
      </c>
      <c r="C639" s="525" t="s">
        <v>2430</v>
      </c>
      <c r="D639" s="333" t="n">
        <v>17.96</v>
      </c>
    </row>
    <row r="640" customFormat="false" ht="15" hidden="false" customHeight="false" outlineLevel="0" collapsed="false">
      <c r="A640" s="0" t="n">
        <v>39186</v>
      </c>
      <c r="B640" s="0" t="s">
        <v>12517</v>
      </c>
      <c r="C640" s="525" t="s">
        <v>2430</v>
      </c>
      <c r="D640" s="333" t="n">
        <v>16.06</v>
      </c>
    </row>
    <row r="641" customFormat="false" ht="15" hidden="false" customHeight="false" outlineLevel="0" collapsed="false">
      <c r="A641" s="0" t="n">
        <v>39188</v>
      </c>
      <c r="B641" s="0" t="s">
        <v>12518</v>
      </c>
      <c r="C641" s="525" t="s">
        <v>2430</v>
      </c>
      <c r="D641" s="333" t="n">
        <v>13.22</v>
      </c>
    </row>
    <row r="642" customFormat="false" ht="15" hidden="false" customHeight="false" outlineLevel="0" collapsed="false">
      <c r="A642" s="0" t="n">
        <v>39187</v>
      </c>
      <c r="B642" s="0" t="s">
        <v>12519</v>
      </c>
      <c r="C642" s="525" t="s">
        <v>2430</v>
      </c>
      <c r="D642" s="333" t="n">
        <v>13.85</v>
      </c>
    </row>
    <row r="643" customFormat="false" ht="15" hidden="false" customHeight="false" outlineLevel="0" collapsed="false">
      <c r="A643" s="0" t="n">
        <v>39184</v>
      </c>
      <c r="B643" s="0" t="s">
        <v>12520</v>
      </c>
      <c r="C643" s="525" t="s">
        <v>2430</v>
      </c>
      <c r="D643" s="333" t="n">
        <v>5.21</v>
      </c>
    </row>
    <row r="644" customFormat="false" ht="15" hidden="false" customHeight="false" outlineLevel="0" collapsed="false">
      <c r="A644" s="0" t="n">
        <v>39185</v>
      </c>
      <c r="B644" s="0" t="s">
        <v>12521</v>
      </c>
      <c r="C644" s="525" t="s">
        <v>2430</v>
      </c>
      <c r="D644" s="333" t="n">
        <v>4.75</v>
      </c>
    </row>
    <row r="645" customFormat="false" ht="15" hidden="false" customHeight="false" outlineLevel="0" collapsed="false">
      <c r="A645" s="0" t="n">
        <v>39198</v>
      </c>
      <c r="B645" s="0" t="s">
        <v>12522</v>
      </c>
      <c r="C645" s="525" t="s">
        <v>2430</v>
      </c>
      <c r="D645" s="333" t="n">
        <v>53.28</v>
      </c>
    </row>
    <row r="646" customFormat="false" ht="15" hidden="false" customHeight="false" outlineLevel="0" collapsed="false">
      <c r="A646" s="0" t="n">
        <v>39197</v>
      </c>
      <c r="B646" s="0" t="s">
        <v>12523</v>
      </c>
      <c r="C646" s="525" t="s">
        <v>2430</v>
      </c>
      <c r="D646" s="333" t="n">
        <v>55.66</v>
      </c>
    </row>
    <row r="647" customFormat="false" ht="15" hidden="false" customHeight="false" outlineLevel="0" collapsed="false">
      <c r="A647" s="0" t="n">
        <v>39196</v>
      </c>
      <c r="B647" s="0" t="s">
        <v>12524</v>
      </c>
      <c r="C647" s="525" t="s">
        <v>2430</v>
      </c>
      <c r="D647" s="333" t="n">
        <v>57.4</v>
      </c>
    </row>
    <row r="648" customFormat="false" ht="15" hidden="false" customHeight="false" outlineLevel="0" collapsed="false">
      <c r="A648" s="0" t="n">
        <v>39199</v>
      </c>
      <c r="B648" s="0" t="s">
        <v>12525</v>
      </c>
      <c r="C648" s="525" t="s">
        <v>2430</v>
      </c>
      <c r="D648" s="333" t="n">
        <v>51.28</v>
      </c>
    </row>
    <row r="649" customFormat="false" ht="15" hidden="false" customHeight="false" outlineLevel="0" collapsed="false">
      <c r="A649" s="0" t="n">
        <v>39195</v>
      </c>
      <c r="B649" s="0" t="s">
        <v>12526</v>
      </c>
      <c r="C649" s="525" t="s">
        <v>2430</v>
      </c>
      <c r="D649" s="333" t="n">
        <v>29.6</v>
      </c>
    </row>
    <row r="650" customFormat="false" ht="15" hidden="false" customHeight="false" outlineLevel="0" collapsed="false">
      <c r="A650" s="0" t="n">
        <v>39194</v>
      </c>
      <c r="B650" s="0" t="s">
        <v>12527</v>
      </c>
      <c r="C650" s="525" t="s">
        <v>2430</v>
      </c>
      <c r="D650" s="333" t="n">
        <v>31.67</v>
      </c>
    </row>
    <row r="651" customFormat="false" ht="15" hidden="false" customHeight="false" outlineLevel="0" collapsed="false">
      <c r="A651" s="0" t="n">
        <v>39193</v>
      </c>
      <c r="B651" s="0" t="s">
        <v>12528</v>
      </c>
      <c r="C651" s="525" t="s">
        <v>2430</v>
      </c>
      <c r="D651" s="333" t="n">
        <v>34.71</v>
      </c>
    </row>
    <row r="652" customFormat="false" ht="15" hidden="false" customHeight="false" outlineLevel="0" collapsed="false">
      <c r="A652" s="0" t="n">
        <v>39192</v>
      </c>
      <c r="B652" s="0" t="s">
        <v>12529</v>
      </c>
      <c r="C652" s="525" t="s">
        <v>2430</v>
      </c>
      <c r="D652" s="333" t="n">
        <v>36.11</v>
      </c>
    </row>
    <row r="653" customFormat="false" ht="15" hidden="false" customHeight="false" outlineLevel="0" collapsed="false">
      <c r="A653" s="0" t="n">
        <v>39920</v>
      </c>
      <c r="B653" s="0" t="s">
        <v>12530</v>
      </c>
      <c r="C653" s="525" t="s">
        <v>2430</v>
      </c>
      <c r="D653" s="333" t="n">
        <v>4.37</v>
      </c>
    </row>
    <row r="654" customFormat="false" ht="15" hidden="false" customHeight="false" outlineLevel="0" collapsed="false">
      <c r="A654" s="0" t="n">
        <v>39201</v>
      </c>
      <c r="B654" s="0" t="s">
        <v>12531</v>
      </c>
      <c r="C654" s="525" t="s">
        <v>2430</v>
      </c>
      <c r="D654" s="333" t="n">
        <v>63.71</v>
      </c>
    </row>
    <row r="655" customFormat="false" ht="15" hidden="false" customHeight="false" outlineLevel="0" collapsed="false">
      <c r="A655" s="0" t="n">
        <v>39200</v>
      </c>
      <c r="B655" s="0" t="s">
        <v>12532</v>
      </c>
      <c r="C655" s="525" t="s">
        <v>2430</v>
      </c>
      <c r="D655" s="333" t="n">
        <v>64.22</v>
      </c>
    </row>
    <row r="656" customFormat="false" ht="15" hidden="false" customHeight="false" outlineLevel="0" collapsed="false">
      <c r="A656" s="0" t="n">
        <v>39203</v>
      </c>
      <c r="B656" s="0" t="s">
        <v>12533</v>
      </c>
      <c r="C656" s="525" t="s">
        <v>2430</v>
      </c>
      <c r="D656" s="333" t="n">
        <v>51.85</v>
      </c>
    </row>
    <row r="657" customFormat="false" ht="15" hidden="false" customHeight="false" outlineLevel="0" collapsed="false">
      <c r="A657" s="0" t="n">
        <v>39202</v>
      </c>
      <c r="B657" s="0" t="s">
        <v>12534</v>
      </c>
      <c r="C657" s="525" t="s">
        <v>2430</v>
      </c>
      <c r="D657" s="333" t="n">
        <v>60.91</v>
      </c>
    </row>
    <row r="658" customFormat="false" ht="15" hidden="false" customHeight="false" outlineLevel="0" collapsed="false">
      <c r="A658" s="0" t="n">
        <v>39205</v>
      </c>
      <c r="B658" s="0" t="s">
        <v>12535</v>
      </c>
      <c r="C658" s="525" t="s">
        <v>2430</v>
      </c>
      <c r="D658" s="333" t="n">
        <v>101.62</v>
      </c>
    </row>
    <row r="659" customFormat="false" ht="15" hidden="false" customHeight="false" outlineLevel="0" collapsed="false">
      <c r="A659" s="0" t="n">
        <v>39204</v>
      </c>
      <c r="B659" s="0" t="s">
        <v>12536</v>
      </c>
      <c r="C659" s="525" t="s">
        <v>2430</v>
      </c>
      <c r="D659" s="333" t="n">
        <v>104.08</v>
      </c>
    </row>
    <row r="660" customFormat="false" ht="15" hidden="false" customHeight="false" outlineLevel="0" collapsed="false">
      <c r="A660" s="0" t="n">
        <v>39206</v>
      </c>
      <c r="B660" s="0" t="s">
        <v>12537</v>
      </c>
      <c r="C660" s="525" t="s">
        <v>2430</v>
      </c>
      <c r="D660" s="333" t="n">
        <v>98.74</v>
      </c>
    </row>
    <row r="661" customFormat="false" ht="15" hidden="false" customHeight="false" outlineLevel="0" collapsed="false">
      <c r="A661" s="0" t="n">
        <v>798</v>
      </c>
      <c r="B661" s="0" t="s">
        <v>12538</v>
      </c>
      <c r="C661" s="525" t="s">
        <v>2430</v>
      </c>
      <c r="D661" s="333" t="n">
        <v>1.19</v>
      </c>
    </row>
    <row r="662" customFormat="false" ht="15" hidden="false" customHeight="false" outlineLevel="0" collapsed="false">
      <c r="A662" s="0" t="n">
        <v>797</v>
      </c>
      <c r="B662" s="0" t="s">
        <v>12539</v>
      </c>
      <c r="C662" s="525" t="s">
        <v>2430</v>
      </c>
      <c r="D662" s="333" t="n">
        <v>8.64</v>
      </c>
    </row>
    <row r="663" customFormat="false" ht="15" hidden="false" customHeight="false" outlineLevel="0" collapsed="false">
      <c r="A663" s="0" t="n">
        <v>796</v>
      </c>
      <c r="B663" s="0" t="s">
        <v>12540</v>
      </c>
      <c r="C663" s="525" t="s">
        <v>2430</v>
      </c>
      <c r="D663" s="333" t="n">
        <v>7.34</v>
      </c>
    </row>
    <row r="664" customFormat="false" ht="15" hidden="false" customHeight="false" outlineLevel="0" collapsed="false">
      <c r="A664" s="0" t="n">
        <v>799</v>
      </c>
      <c r="B664" s="0" t="s">
        <v>12541</v>
      </c>
      <c r="C664" s="525" t="s">
        <v>2430</v>
      </c>
      <c r="D664" s="333" t="n">
        <v>3.55</v>
      </c>
    </row>
    <row r="665" customFormat="false" ht="15" hidden="false" customHeight="false" outlineLevel="0" collapsed="false">
      <c r="A665" s="0" t="n">
        <v>792</v>
      </c>
      <c r="B665" s="0" t="s">
        <v>12542</v>
      </c>
      <c r="C665" s="525" t="s">
        <v>2430</v>
      </c>
      <c r="D665" s="333" t="n">
        <v>3.44</v>
      </c>
    </row>
    <row r="666" customFormat="false" ht="15" hidden="false" customHeight="false" outlineLevel="0" collapsed="false">
      <c r="A666" s="0" t="n">
        <v>38001</v>
      </c>
      <c r="B666" s="0" t="s">
        <v>12543</v>
      </c>
      <c r="C666" s="525" t="s">
        <v>2430</v>
      </c>
      <c r="D666" s="333" t="n">
        <v>0.92</v>
      </c>
    </row>
    <row r="667" customFormat="false" ht="15" hidden="false" customHeight="false" outlineLevel="0" collapsed="false">
      <c r="A667" s="0" t="n">
        <v>38002</v>
      </c>
      <c r="B667" s="0" t="s">
        <v>12544</v>
      </c>
      <c r="C667" s="525" t="s">
        <v>2430</v>
      </c>
      <c r="D667" s="333" t="n">
        <v>3.22</v>
      </c>
    </row>
    <row r="668" customFormat="false" ht="15" hidden="false" customHeight="false" outlineLevel="0" collapsed="false">
      <c r="A668" s="0" t="n">
        <v>38003</v>
      </c>
      <c r="B668" s="0" t="s">
        <v>12545</v>
      </c>
      <c r="C668" s="525" t="s">
        <v>2430</v>
      </c>
      <c r="D668" s="333" t="n">
        <v>22</v>
      </c>
    </row>
    <row r="669" customFormat="false" ht="15" hidden="false" customHeight="false" outlineLevel="0" collapsed="false">
      <c r="A669" s="0" t="n">
        <v>38004</v>
      </c>
      <c r="B669" s="0" t="s">
        <v>12546</v>
      </c>
      <c r="C669" s="525" t="s">
        <v>2430</v>
      </c>
      <c r="D669" s="333" t="n">
        <v>25.3</v>
      </c>
    </row>
    <row r="670" customFormat="false" ht="15" hidden="false" customHeight="false" outlineLevel="0" collapsed="false">
      <c r="A670" s="0" t="n">
        <v>44263</v>
      </c>
      <c r="B670" s="0" t="s">
        <v>12547</v>
      </c>
      <c r="C670" s="525" t="s">
        <v>2430</v>
      </c>
      <c r="D670" s="333" t="n">
        <v>45.42</v>
      </c>
    </row>
    <row r="671" customFormat="false" ht="15" hidden="false" customHeight="false" outlineLevel="0" collapsed="false">
      <c r="A671" s="0" t="n">
        <v>36327</v>
      </c>
      <c r="B671" s="0" t="s">
        <v>12548</v>
      </c>
      <c r="C671" s="525" t="s">
        <v>2430</v>
      </c>
      <c r="D671" s="333" t="n">
        <v>4.25</v>
      </c>
    </row>
    <row r="672" customFormat="false" ht="15" hidden="false" customHeight="false" outlineLevel="0" collapsed="false">
      <c r="A672" s="0" t="n">
        <v>38992</v>
      </c>
      <c r="B672" s="0" t="s">
        <v>12549</v>
      </c>
      <c r="C672" s="525" t="s">
        <v>2430</v>
      </c>
      <c r="D672" s="333" t="n">
        <v>5.16</v>
      </c>
    </row>
    <row r="673" customFormat="false" ht="15" hidden="false" customHeight="false" outlineLevel="0" collapsed="false">
      <c r="A673" s="0" t="n">
        <v>38993</v>
      </c>
      <c r="B673" s="0" t="s">
        <v>12550</v>
      </c>
      <c r="C673" s="525" t="s">
        <v>2430</v>
      </c>
      <c r="D673" s="333" t="n">
        <v>13.42</v>
      </c>
    </row>
    <row r="674" customFormat="false" ht="15" hidden="false" customHeight="false" outlineLevel="0" collapsed="false">
      <c r="A674" s="0" t="n">
        <v>44175</v>
      </c>
      <c r="B674" s="0" t="s">
        <v>12551</v>
      </c>
      <c r="C674" s="525" t="s">
        <v>2430</v>
      </c>
      <c r="D674" s="333" t="n">
        <v>23.41</v>
      </c>
    </row>
    <row r="675" customFormat="false" ht="15" hidden="false" customHeight="false" outlineLevel="0" collapsed="false">
      <c r="A675" s="0" t="n">
        <v>44177</v>
      </c>
      <c r="B675" s="0" t="s">
        <v>12552</v>
      </c>
      <c r="C675" s="525" t="s">
        <v>2430</v>
      </c>
      <c r="D675" s="333" t="n">
        <v>17.49</v>
      </c>
    </row>
    <row r="676" customFormat="false" ht="15" hidden="false" customHeight="false" outlineLevel="0" collapsed="false">
      <c r="A676" s="0" t="n">
        <v>38418</v>
      </c>
      <c r="B676" s="0" t="s">
        <v>12553</v>
      </c>
      <c r="C676" s="525" t="s">
        <v>2430</v>
      </c>
      <c r="D676" s="333" t="n">
        <v>4.71</v>
      </c>
    </row>
    <row r="677" customFormat="false" ht="15" hidden="false" customHeight="false" outlineLevel="0" collapsed="false">
      <c r="A677" s="0" t="n">
        <v>39178</v>
      </c>
      <c r="B677" s="0" t="s">
        <v>12554</v>
      </c>
      <c r="C677" s="525" t="s">
        <v>2430</v>
      </c>
      <c r="D677" s="333" t="n">
        <v>1.75</v>
      </c>
    </row>
    <row r="678" customFormat="false" ht="15" hidden="false" customHeight="false" outlineLevel="0" collapsed="false">
      <c r="A678" s="0" t="n">
        <v>39177</v>
      </c>
      <c r="B678" s="0" t="s">
        <v>12555</v>
      </c>
      <c r="C678" s="525" t="s">
        <v>2430</v>
      </c>
      <c r="D678" s="333" t="n">
        <v>1.59</v>
      </c>
    </row>
    <row r="679" customFormat="false" ht="15" hidden="false" customHeight="false" outlineLevel="0" collapsed="false">
      <c r="A679" s="0" t="n">
        <v>39174</v>
      </c>
      <c r="B679" s="0" t="s">
        <v>12556</v>
      </c>
      <c r="C679" s="525" t="s">
        <v>2430</v>
      </c>
      <c r="D679" s="333" t="n">
        <v>0.79</v>
      </c>
    </row>
    <row r="680" customFormat="false" ht="15" hidden="false" customHeight="false" outlineLevel="0" collapsed="false">
      <c r="A680" s="0" t="n">
        <v>39176</v>
      </c>
      <c r="B680" s="0" t="s">
        <v>12557</v>
      </c>
      <c r="C680" s="525" t="s">
        <v>2430</v>
      </c>
      <c r="D680" s="333" t="n">
        <v>1.04</v>
      </c>
    </row>
    <row r="681" customFormat="false" ht="15" hidden="false" customHeight="false" outlineLevel="0" collapsed="false">
      <c r="A681" s="0" t="n">
        <v>39180</v>
      </c>
      <c r="B681" s="0" t="s">
        <v>12558</v>
      </c>
      <c r="C681" s="525" t="s">
        <v>2430</v>
      </c>
      <c r="D681" s="333" t="n">
        <v>4.77</v>
      </c>
    </row>
    <row r="682" customFormat="false" ht="15" hidden="false" customHeight="false" outlineLevel="0" collapsed="false">
      <c r="A682" s="0" t="n">
        <v>39179</v>
      </c>
      <c r="B682" s="0" t="s">
        <v>12559</v>
      </c>
      <c r="C682" s="525" t="s">
        <v>2430</v>
      </c>
      <c r="D682" s="333" t="n">
        <v>4.22</v>
      </c>
    </row>
    <row r="683" customFormat="false" ht="15" hidden="false" customHeight="false" outlineLevel="0" collapsed="false">
      <c r="A683" s="0" t="n">
        <v>39175</v>
      </c>
      <c r="B683" s="0" t="s">
        <v>12560</v>
      </c>
      <c r="C683" s="525" t="s">
        <v>2430</v>
      </c>
      <c r="D683" s="333" t="n">
        <v>0.97</v>
      </c>
    </row>
    <row r="684" customFormat="false" ht="15" hidden="false" customHeight="false" outlineLevel="0" collapsed="false">
      <c r="A684" s="0" t="n">
        <v>39217</v>
      </c>
      <c r="B684" s="0" t="s">
        <v>12561</v>
      </c>
      <c r="C684" s="525" t="s">
        <v>2430</v>
      </c>
      <c r="D684" s="333" t="n">
        <v>0.75</v>
      </c>
    </row>
    <row r="685" customFormat="false" ht="15" hidden="false" customHeight="false" outlineLevel="0" collapsed="false">
      <c r="A685" s="0" t="n">
        <v>39181</v>
      </c>
      <c r="B685" s="0" t="s">
        <v>12562</v>
      </c>
      <c r="C685" s="525" t="s">
        <v>2430</v>
      </c>
      <c r="D685" s="333" t="n">
        <v>6.39</v>
      </c>
    </row>
    <row r="686" customFormat="false" ht="15" hidden="false" customHeight="false" outlineLevel="0" collapsed="false">
      <c r="A686" s="0" t="n">
        <v>39182</v>
      </c>
      <c r="B686" s="0" t="s">
        <v>12563</v>
      </c>
      <c r="C686" s="525" t="s">
        <v>2430</v>
      </c>
      <c r="D686" s="333" t="n">
        <v>8.99</v>
      </c>
    </row>
    <row r="687" customFormat="false" ht="15" hidden="false" customHeight="false" outlineLevel="0" collapsed="false">
      <c r="A687" s="0" t="n">
        <v>12616</v>
      </c>
      <c r="B687" s="0" t="s">
        <v>12564</v>
      </c>
      <c r="C687" s="525" t="s">
        <v>2430</v>
      </c>
      <c r="D687" s="333" t="n">
        <v>14.55</v>
      </c>
    </row>
    <row r="688" customFormat="false" ht="15" hidden="false" customHeight="false" outlineLevel="0" collapsed="false">
      <c r="A688" s="0" t="n">
        <v>1049</v>
      </c>
      <c r="B688" s="0" t="s">
        <v>12565</v>
      </c>
      <c r="C688" s="525" t="s">
        <v>2430</v>
      </c>
      <c r="D688" s="333" t="n">
        <v>7.53</v>
      </c>
    </row>
    <row r="689" customFormat="false" ht="15" hidden="false" customHeight="false" outlineLevel="0" collapsed="false">
      <c r="A689" s="0" t="n">
        <v>1099</v>
      </c>
      <c r="B689" s="0" t="s">
        <v>12566</v>
      </c>
      <c r="C689" s="525" t="s">
        <v>2430</v>
      </c>
      <c r="D689" s="333" t="n">
        <v>5.76</v>
      </c>
    </row>
    <row r="690" customFormat="false" ht="15" hidden="false" customHeight="false" outlineLevel="0" collapsed="false">
      <c r="A690" s="0" t="n">
        <v>39678</v>
      </c>
      <c r="B690" s="0" t="s">
        <v>12567</v>
      </c>
      <c r="C690" s="525" t="s">
        <v>2430</v>
      </c>
      <c r="D690" s="333" t="n">
        <v>2.32</v>
      </c>
    </row>
    <row r="691" customFormat="false" ht="15" hidden="false" customHeight="false" outlineLevel="0" collapsed="false">
      <c r="A691" s="0" t="n">
        <v>1050</v>
      </c>
      <c r="B691" s="0" t="s">
        <v>12568</v>
      </c>
      <c r="C691" s="525" t="s">
        <v>2430</v>
      </c>
      <c r="D691" s="333" t="n">
        <v>3.94</v>
      </c>
    </row>
    <row r="692" customFormat="false" ht="15" hidden="false" customHeight="false" outlineLevel="0" collapsed="false">
      <c r="A692" s="0" t="n">
        <v>1101</v>
      </c>
      <c r="B692" s="0" t="s">
        <v>12569</v>
      </c>
      <c r="C692" s="525" t="s">
        <v>2430</v>
      </c>
      <c r="D692" s="333" t="n">
        <v>24.83</v>
      </c>
    </row>
    <row r="693" customFormat="false" ht="15" hidden="false" customHeight="false" outlineLevel="0" collapsed="false">
      <c r="A693" s="0" t="n">
        <v>1100</v>
      </c>
      <c r="B693" s="0" t="s">
        <v>12570</v>
      </c>
      <c r="C693" s="525" t="s">
        <v>2430</v>
      </c>
      <c r="D693" s="333" t="n">
        <v>12.81</v>
      </c>
    </row>
    <row r="694" customFormat="false" ht="15" hidden="false" customHeight="false" outlineLevel="0" collapsed="false">
      <c r="A694" s="0" t="n">
        <v>39679</v>
      </c>
      <c r="B694" s="0" t="s">
        <v>12571</v>
      </c>
      <c r="C694" s="525" t="s">
        <v>2430</v>
      </c>
      <c r="D694" s="333" t="n">
        <v>49.49</v>
      </c>
    </row>
    <row r="695" customFormat="false" ht="15" hidden="false" customHeight="false" outlineLevel="0" collapsed="false">
      <c r="A695" s="0" t="n">
        <v>1098</v>
      </c>
      <c r="B695" s="0" t="s">
        <v>12572</v>
      </c>
      <c r="C695" s="525" t="s">
        <v>2430</v>
      </c>
      <c r="D695" s="333" t="n">
        <v>3.07</v>
      </c>
    </row>
    <row r="696" customFormat="false" ht="15" hidden="false" customHeight="false" outlineLevel="0" collapsed="false">
      <c r="A696" s="0" t="n">
        <v>1102</v>
      </c>
      <c r="B696" s="0" t="s">
        <v>12573</v>
      </c>
      <c r="C696" s="525" t="s">
        <v>2430</v>
      </c>
      <c r="D696" s="333" t="n">
        <v>37.03</v>
      </c>
    </row>
    <row r="697" customFormat="false" ht="15" hidden="false" customHeight="false" outlineLevel="0" collapsed="false">
      <c r="A697" s="0" t="n">
        <v>1051</v>
      </c>
      <c r="B697" s="0" t="s">
        <v>12574</v>
      </c>
      <c r="C697" s="525" t="s">
        <v>2430</v>
      </c>
      <c r="D697" s="333" t="n">
        <v>53.82</v>
      </c>
    </row>
    <row r="698" customFormat="false" ht="15" hidden="false" customHeight="false" outlineLevel="0" collapsed="false">
      <c r="A698" s="0" t="n">
        <v>37399</v>
      </c>
      <c r="B698" s="0" t="s">
        <v>12575</v>
      </c>
      <c r="C698" s="525" t="s">
        <v>2430</v>
      </c>
      <c r="D698" s="333" t="n">
        <v>37.73</v>
      </c>
    </row>
    <row r="699" customFormat="false" ht="15" hidden="false" customHeight="false" outlineLevel="0" collapsed="false">
      <c r="A699" s="0" t="n">
        <v>43834</v>
      </c>
      <c r="B699" s="0" t="s">
        <v>12576</v>
      </c>
      <c r="C699" s="525" t="s">
        <v>2440</v>
      </c>
      <c r="D699" s="333" t="n">
        <v>17.97</v>
      </c>
    </row>
    <row r="700" customFormat="false" ht="15" hidden="false" customHeight="false" outlineLevel="0" collapsed="false">
      <c r="A700" s="0" t="n">
        <v>43835</v>
      </c>
      <c r="B700" s="0" t="s">
        <v>12577</v>
      </c>
      <c r="C700" s="525" t="s">
        <v>2440</v>
      </c>
      <c r="D700" s="333" t="n">
        <v>1.61</v>
      </c>
    </row>
    <row r="701" customFormat="false" ht="15" hidden="false" customHeight="false" outlineLevel="0" collapsed="false">
      <c r="A701" s="0" t="n">
        <v>43833</v>
      </c>
      <c r="B701" s="0" t="s">
        <v>12578</v>
      </c>
      <c r="C701" s="525" t="s">
        <v>2440</v>
      </c>
      <c r="D701" s="333" t="n">
        <v>1.67</v>
      </c>
    </row>
    <row r="702" customFormat="false" ht="15" hidden="false" customHeight="false" outlineLevel="0" collapsed="false">
      <c r="A702" s="0" t="n">
        <v>41955</v>
      </c>
      <c r="B702" s="0" t="s">
        <v>12579</v>
      </c>
      <c r="C702" s="525" t="s">
        <v>2515</v>
      </c>
      <c r="D702" s="333" t="n">
        <v>55.89</v>
      </c>
    </row>
    <row r="703" customFormat="false" ht="15" hidden="false" customHeight="false" outlineLevel="0" collapsed="false">
      <c r="A703" s="0" t="n">
        <v>41953</v>
      </c>
      <c r="B703" s="0" t="s">
        <v>12580</v>
      </c>
      <c r="C703" s="525" t="s">
        <v>2515</v>
      </c>
      <c r="D703" s="333" t="n">
        <v>53.34</v>
      </c>
    </row>
    <row r="704" customFormat="false" ht="15" hidden="false" customHeight="false" outlineLevel="0" collapsed="false">
      <c r="A704" s="0" t="n">
        <v>41954</v>
      </c>
      <c r="B704" s="0" t="s">
        <v>12581</v>
      </c>
      <c r="C704" s="525" t="s">
        <v>2515</v>
      </c>
      <c r="D704" s="333" t="n">
        <v>52.83</v>
      </c>
    </row>
    <row r="705" customFormat="false" ht="15" hidden="false" customHeight="false" outlineLevel="0" collapsed="false">
      <c r="A705" s="0" t="n">
        <v>25004</v>
      </c>
      <c r="B705" s="0" t="s">
        <v>12582</v>
      </c>
      <c r="C705" s="525" t="s">
        <v>2515</v>
      </c>
      <c r="D705" s="333" t="n">
        <v>52.65</v>
      </c>
    </row>
    <row r="706" customFormat="false" ht="15" hidden="false" customHeight="false" outlineLevel="0" collapsed="false">
      <c r="A706" s="0" t="n">
        <v>25002</v>
      </c>
      <c r="B706" s="0" t="s">
        <v>12583</v>
      </c>
      <c r="C706" s="525" t="s">
        <v>2515</v>
      </c>
      <c r="D706" s="333" t="n">
        <v>52.65</v>
      </c>
    </row>
    <row r="707" customFormat="false" ht="15" hidden="false" customHeight="false" outlineLevel="0" collapsed="false">
      <c r="A707" s="0" t="n">
        <v>37409</v>
      </c>
      <c r="B707" s="0" t="s">
        <v>12584</v>
      </c>
      <c r="C707" s="525" t="s">
        <v>2515</v>
      </c>
      <c r="D707" s="333" t="n">
        <v>52.65</v>
      </c>
    </row>
    <row r="708" customFormat="false" ht="15" hidden="false" customHeight="false" outlineLevel="0" collapsed="false">
      <c r="A708" s="0" t="n">
        <v>841</v>
      </c>
      <c r="B708" s="0" t="s">
        <v>12585</v>
      </c>
      <c r="C708" s="525" t="s">
        <v>2515</v>
      </c>
      <c r="D708" s="333" t="n">
        <v>53.3</v>
      </c>
    </row>
    <row r="709" customFormat="false" ht="15" hidden="false" customHeight="false" outlineLevel="0" collapsed="false">
      <c r="A709" s="0" t="n">
        <v>25005</v>
      </c>
      <c r="B709" s="0" t="s">
        <v>12586</v>
      </c>
      <c r="C709" s="525" t="s">
        <v>2515</v>
      </c>
      <c r="D709" s="333" t="n">
        <v>57.77</v>
      </c>
    </row>
    <row r="710" customFormat="false" ht="15" hidden="false" customHeight="false" outlineLevel="0" collapsed="false">
      <c r="A710" s="0" t="n">
        <v>25003</v>
      </c>
      <c r="B710" s="0" t="s">
        <v>12587</v>
      </c>
      <c r="C710" s="525" t="s">
        <v>2515</v>
      </c>
      <c r="D710" s="333" t="n">
        <v>58.64</v>
      </c>
    </row>
    <row r="711" customFormat="false" ht="15" hidden="false" customHeight="false" outlineLevel="0" collapsed="false">
      <c r="A711" s="0" t="n">
        <v>37410</v>
      </c>
      <c r="B711" s="0" t="s">
        <v>12588</v>
      </c>
      <c r="C711" s="525" t="s">
        <v>2515</v>
      </c>
      <c r="D711" s="333" t="n">
        <v>57.77</v>
      </c>
    </row>
    <row r="712" customFormat="false" ht="15" hidden="false" customHeight="false" outlineLevel="0" collapsed="false">
      <c r="A712" s="0" t="n">
        <v>842</v>
      </c>
      <c r="B712" s="0" t="s">
        <v>12589</v>
      </c>
      <c r="C712" s="525" t="s">
        <v>2515</v>
      </c>
      <c r="D712" s="333" t="n">
        <v>58.6</v>
      </c>
    </row>
    <row r="713" customFormat="false" ht="15" hidden="false" customHeight="false" outlineLevel="0" collapsed="false">
      <c r="A713" s="0" t="n">
        <v>44391</v>
      </c>
      <c r="B713" s="0" t="s">
        <v>12590</v>
      </c>
      <c r="C713" s="525" t="s">
        <v>2440</v>
      </c>
      <c r="D713" s="333" t="n">
        <v>124.86</v>
      </c>
    </row>
    <row r="714" customFormat="false" ht="15" hidden="false" customHeight="false" outlineLevel="0" collapsed="false">
      <c r="A714" s="0" t="n">
        <v>44388</v>
      </c>
      <c r="B714" s="0" t="s">
        <v>12591</v>
      </c>
      <c r="C714" s="525" t="s">
        <v>2440</v>
      </c>
      <c r="D714" s="333" t="n">
        <v>2.7</v>
      </c>
    </row>
    <row r="715" customFormat="false" ht="15" hidden="false" customHeight="false" outlineLevel="0" collapsed="false">
      <c r="A715" s="0" t="n">
        <v>44392</v>
      </c>
      <c r="B715" s="0" t="s">
        <v>12592</v>
      </c>
      <c r="C715" s="525" t="s">
        <v>2440</v>
      </c>
      <c r="D715" s="333" t="n">
        <v>248.61</v>
      </c>
    </row>
    <row r="716" customFormat="false" ht="15" hidden="false" customHeight="false" outlineLevel="0" collapsed="false">
      <c r="A716" s="0" t="n">
        <v>44390</v>
      </c>
      <c r="B716" s="0" t="s">
        <v>12593</v>
      </c>
      <c r="C716" s="525" t="s">
        <v>2440</v>
      </c>
      <c r="D716" s="333" t="n">
        <v>52.67</v>
      </c>
    </row>
    <row r="717" customFormat="false" ht="15" hidden="false" customHeight="false" outlineLevel="0" collapsed="false">
      <c r="A717" s="0" t="n">
        <v>44389</v>
      </c>
      <c r="B717" s="0" t="s">
        <v>12594</v>
      </c>
      <c r="C717" s="525" t="s">
        <v>2440</v>
      </c>
      <c r="D717" s="333" t="n">
        <v>6.22</v>
      </c>
    </row>
    <row r="718" customFormat="false" ht="15" hidden="false" customHeight="false" outlineLevel="0" collapsed="false">
      <c r="A718" s="0" t="n">
        <v>862</v>
      </c>
      <c r="B718" s="0" t="s">
        <v>12595</v>
      </c>
      <c r="C718" s="525" t="s">
        <v>2440</v>
      </c>
      <c r="D718" s="333" t="n">
        <v>11.39</v>
      </c>
    </row>
    <row r="719" customFormat="false" ht="15" hidden="false" customHeight="false" outlineLevel="0" collapsed="false">
      <c r="A719" s="0" t="n">
        <v>866</v>
      </c>
      <c r="B719" s="0" t="s">
        <v>12596</v>
      </c>
      <c r="C719" s="525" t="s">
        <v>2440</v>
      </c>
      <c r="D719" s="333" t="n">
        <v>144.77</v>
      </c>
    </row>
    <row r="720" customFormat="false" ht="15" hidden="false" customHeight="false" outlineLevel="0" collapsed="false">
      <c r="A720" s="0" t="n">
        <v>892</v>
      </c>
      <c r="B720" s="0" t="s">
        <v>12597</v>
      </c>
      <c r="C720" s="525" t="s">
        <v>2440</v>
      </c>
      <c r="D720" s="333" t="n">
        <v>175.24</v>
      </c>
    </row>
    <row r="721" customFormat="false" ht="15" hidden="false" customHeight="false" outlineLevel="0" collapsed="false">
      <c r="A721" s="0" t="n">
        <v>857</v>
      </c>
      <c r="B721" s="0" t="s">
        <v>12598</v>
      </c>
      <c r="C721" s="525" t="s">
        <v>2440</v>
      </c>
      <c r="D721" s="333" t="n">
        <v>19.06</v>
      </c>
    </row>
    <row r="722" customFormat="false" ht="15" hidden="false" customHeight="false" outlineLevel="0" collapsed="false">
      <c r="A722" s="0" t="n">
        <v>37404</v>
      </c>
      <c r="B722" s="0" t="s">
        <v>12599</v>
      </c>
      <c r="C722" s="525" t="s">
        <v>2440</v>
      </c>
      <c r="D722" s="333" t="n">
        <v>202.75</v>
      </c>
    </row>
    <row r="723" customFormat="false" ht="15" hidden="false" customHeight="false" outlineLevel="0" collapsed="false">
      <c r="A723" s="0" t="n">
        <v>868</v>
      </c>
      <c r="B723" s="0" t="s">
        <v>12600</v>
      </c>
      <c r="C723" s="525" t="s">
        <v>2440</v>
      </c>
      <c r="D723" s="333" t="n">
        <v>27.16</v>
      </c>
    </row>
    <row r="724" customFormat="false" ht="15" hidden="false" customHeight="false" outlineLevel="0" collapsed="false">
      <c r="A724" s="0" t="n">
        <v>863</v>
      </c>
      <c r="B724" s="0" t="s">
        <v>12601</v>
      </c>
      <c r="C724" s="525" t="s">
        <v>2440</v>
      </c>
      <c r="D724" s="333" t="n">
        <v>40</v>
      </c>
    </row>
    <row r="725" customFormat="false" ht="15" hidden="false" customHeight="false" outlineLevel="0" collapsed="false">
      <c r="A725" s="0" t="n">
        <v>867</v>
      </c>
      <c r="B725" s="0" t="s">
        <v>12602</v>
      </c>
      <c r="C725" s="525" t="s">
        <v>2440</v>
      </c>
      <c r="D725" s="333" t="n">
        <v>56.98</v>
      </c>
    </row>
    <row r="726" customFormat="false" ht="15" hidden="false" customHeight="false" outlineLevel="0" collapsed="false">
      <c r="A726" s="0" t="n">
        <v>864</v>
      </c>
      <c r="B726" s="0" t="s">
        <v>12603</v>
      </c>
      <c r="C726" s="525" t="s">
        <v>2440</v>
      </c>
      <c r="D726" s="333" t="n">
        <v>75.27</v>
      </c>
    </row>
    <row r="727" customFormat="false" ht="15" hidden="false" customHeight="false" outlineLevel="0" collapsed="false">
      <c r="A727" s="0" t="n">
        <v>865</v>
      </c>
      <c r="B727" s="0" t="s">
        <v>12604</v>
      </c>
      <c r="C727" s="525" t="s">
        <v>2440</v>
      </c>
      <c r="D727" s="333" t="n">
        <v>108.27</v>
      </c>
    </row>
    <row r="728" customFormat="false" ht="15" hidden="false" customHeight="false" outlineLevel="0" collapsed="false">
      <c r="A728" s="0" t="n">
        <v>993</v>
      </c>
      <c r="B728" s="0" t="s">
        <v>12605</v>
      </c>
      <c r="C728" s="525" t="s">
        <v>2440</v>
      </c>
      <c r="D728" s="333" t="n">
        <v>2.06</v>
      </c>
    </row>
    <row r="729" customFormat="false" ht="15" hidden="false" customHeight="false" outlineLevel="0" collapsed="false">
      <c r="A729" s="0" t="n">
        <v>1020</v>
      </c>
      <c r="B729" s="0" t="s">
        <v>12606</v>
      </c>
      <c r="C729" s="525" t="s">
        <v>2440</v>
      </c>
      <c r="D729" s="333" t="n">
        <v>10.5</v>
      </c>
    </row>
    <row r="730" customFormat="false" ht="15" hidden="false" customHeight="false" outlineLevel="0" collapsed="false">
      <c r="A730" s="0" t="n">
        <v>1017</v>
      </c>
      <c r="B730" s="0" t="s">
        <v>12607</v>
      </c>
      <c r="C730" s="525" t="s">
        <v>2440</v>
      </c>
      <c r="D730" s="333" t="n">
        <v>128.73</v>
      </c>
    </row>
    <row r="731" customFormat="false" ht="15" hidden="false" customHeight="false" outlineLevel="0" collapsed="false">
      <c r="A731" s="0" t="n">
        <v>999</v>
      </c>
      <c r="B731" s="0" t="s">
        <v>12608</v>
      </c>
      <c r="C731" s="525" t="s">
        <v>2440</v>
      </c>
      <c r="D731" s="333" t="n">
        <v>155.96</v>
      </c>
    </row>
    <row r="732" customFormat="false" ht="15" hidden="false" customHeight="false" outlineLevel="0" collapsed="false">
      <c r="A732" s="0" t="n">
        <v>995</v>
      </c>
      <c r="B732" s="0" t="s">
        <v>12609</v>
      </c>
      <c r="C732" s="525" t="s">
        <v>2440</v>
      </c>
      <c r="D732" s="333" t="n">
        <v>16.73</v>
      </c>
    </row>
    <row r="733" customFormat="false" ht="15" hidden="false" customHeight="false" outlineLevel="0" collapsed="false">
      <c r="A733" s="0" t="n">
        <v>1000</v>
      </c>
      <c r="B733" s="0" t="s">
        <v>12610</v>
      </c>
      <c r="C733" s="525" t="s">
        <v>2440</v>
      </c>
      <c r="D733" s="333" t="n">
        <v>191.57</v>
      </c>
    </row>
    <row r="734" customFormat="false" ht="15" hidden="false" customHeight="false" outlineLevel="0" collapsed="false">
      <c r="A734" s="0" t="n">
        <v>1022</v>
      </c>
      <c r="B734" s="0" t="s">
        <v>12611</v>
      </c>
      <c r="C734" s="525" t="s">
        <v>2440</v>
      </c>
      <c r="D734" s="333" t="n">
        <v>2.87</v>
      </c>
    </row>
    <row r="735" customFormat="false" ht="15" hidden="false" customHeight="false" outlineLevel="0" collapsed="false">
      <c r="A735" s="0" t="n">
        <v>1015</v>
      </c>
      <c r="B735" s="0" t="s">
        <v>12612</v>
      </c>
      <c r="C735" s="525" t="s">
        <v>2440</v>
      </c>
      <c r="D735" s="333" t="n">
        <v>254.57</v>
      </c>
    </row>
    <row r="736" customFormat="false" ht="15" hidden="false" customHeight="false" outlineLevel="0" collapsed="false">
      <c r="A736" s="0" t="n">
        <v>996</v>
      </c>
      <c r="B736" s="0" t="s">
        <v>12613</v>
      </c>
      <c r="C736" s="525" t="s">
        <v>2440</v>
      </c>
      <c r="D736" s="333" t="n">
        <v>25.94</v>
      </c>
    </row>
    <row r="737" customFormat="false" ht="15" hidden="false" customHeight="false" outlineLevel="0" collapsed="false">
      <c r="A737" s="0" t="n">
        <v>1001</v>
      </c>
      <c r="B737" s="0" t="s">
        <v>12614</v>
      </c>
      <c r="C737" s="525" t="s">
        <v>2440</v>
      </c>
      <c r="D737" s="333" t="n">
        <v>330.3</v>
      </c>
    </row>
    <row r="738" customFormat="false" ht="15" hidden="false" customHeight="false" outlineLevel="0" collapsed="false">
      <c r="A738" s="0" t="n">
        <v>1019</v>
      </c>
      <c r="B738" s="0" t="s">
        <v>12615</v>
      </c>
      <c r="C738" s="525" t="s">
        <v>2440</v>
      </c>
      <c r="D738" s="333" t="n">
        <v>36.65</v>
      </c>
    </row>
    <row r="739" customFormat="false" ht="15" hidden="false" customHeight="false" outlineLevel="0" collapsed="false">
      <c r="A739" s="0" t="n">
        <v>1021</v>
      </c>
      <c r="B739" s="0" t="s">
        <v>12616</v>
      </c>
      <c r="C739" s="525" t="s">
        <v>2440</v>
      </c>
      <c r="D739" s="333" t="n">
        <v>4.41</v>
      </c>
    </row>
    <row r="740" customFormat="false" ht="15" hidden="false" customHeight="false" outlineLevel="0" collapsed="false">
      <c r="A740" s="0" t="n">
        <v>39249</v>
      </c>
      <c r="B740" s="0" t="s">
        <v>12617</v>
      </c>
      <c r="C740" s="525" t="s">
        <v>2440</v>
      </c>
      <c r="D740" s="333" t="n">
        <v>444.11</v>
      </c>
    </row>
    <row r="741" customFormat="false" ht="15" hidden="false" customHeight="false" outlineLevel="0" collapsed="false">
      <c r="A741" s="0" t="n">
        <v>1018</v>
      </c>
      <c r="B741" s="0" t="s">
        <v>12618</v>
      </c>
      <c r="C741" s="525" t="s">
        <v>2440</v>
      </c>
      <c r="D741" s="333" t="n">
        <v>54.2</v>
      </c>
    </row>
    <row r="742" customFormat="false" ht="15" hidden="false" customHeight="false" outlineLevel="0" collapsed="false">
      <c r="A742" s="0" t="n">
        <v>39250</v>
      </c>
      <c r="B742" s="0" t="s">
        <v>12619</v>
      </c>
      <c r="C742" s="525" t="s">
        <v>2440</v>
      </c>
      <c r="D742" s="333" t="n">
        <v>531.26</v>
      </c>
    </row>
    <row r="743" customFormat="false" ht="15" hidden="false" customHeight="false" outlineLevel="0" collapsed="false">
      <c r="A743" s="0" t="n">
        <v>994</v>
      </c>
      <c r="B743" s="0" t="s">
        <v>12620</v>
      </c>
      <c r="C743" s="525" t="s">
        <v>2440</v>
      </c>
      <c r="D743" s="333" t="n">
        <v>6.41</v>
      </c>
    </row>
    <row r="744" customFormat="false" ht="15" hidden="false" customHeight="false" outlineLevel="0" collapsed="false">
      <c r="A744" s="0" t="n">
        <v>977</v>
      </c>
      <c r="B744" s="0" t="s">
        <v>12621</v>
      </c>
      <c r="C744" s="525" t="s">
        <v>2440</v>
      </c>
      <c r="D744" s="333" t="n">
        <v>75.82</v>
      </c>
    </row>
    <row r="745" customFormat="false" ht="15" hidden="false" customHeight="false" outlineLevel="0" collapsed="false">
      <c r="A745" s="0" t="n">
        <v>998</v>
      </c>
      <c r="B745" s="0" t="s">
        <v>12622</v>
      </c>
      <c r="C745" s="525" t="s">
        <v>2440</v>
      </c>
      <c r="D745" s="333" t="n">
        <v>98.44</v>
      </c>
    </row>
    <row r="746" customFormat="false" ht="15" hidden="false" customHeight="false" outlineLevel="0" collapsed="false">
      <c r="A746" s="0" t="n">
        <v>39251</v>
      </c>
      <c r="B746" s="0" t="s">
        <v>12623</v>
      </c>
      <c r="C746" s="525" t="s">
        <v>2440</v>
      </c>
      <c r="D746" s="333" t="n">
        <v>0.71</v>
      </c>
    </row>
    <row r="747" customFormat="false" ht="15" hidden="false" customHeight="false" outlineLevel="0" collapsed="false">
      <c r="A747" s="0" t="n">
        <v>1011</v>
      </c>
      <c r="B747" s="0" t="s">
        <v>12624</v>
      </c>
      <c r="C747" s="525" t="s">
        <v>2440</v>
      </c>
      <c r="D747" s="333" t="n">
        <v>0.97</v>
      </c>
    </row>
    <row r="748" customFormat="false" ht="15" hidden="false" customHeight="false" outlineLevel="0" collapsed="false">
      <c r="A748" s="0" t="n">
        <v>39252</v>
      </c>
      <c r="B748" s="0" t="s">
        <v>12625</v>
      </c>
      <c r="C748" s="525" t="s">
        <v>2440</v>
      </c>
      <c r="D748" s="333" t="n">
        <v>1.27</v>
      </c>
    </row>
    <row r="749" customFormat="false" ht="15" hidden="false" customHeight="false" outlineLevel="0" collapsed="false">
      <c r="A749" s="0" t="n">
        <v>1013</v>
      </c>
      <c r="B749" s="0" t="s">
        <v>12626</v>
      </c>
      <c r="C749" s="525" t="s">
        <v>2440</v>
      </c>
      <c r="D749" s="333" t="n">
        <v>1.53</v>
      </c>
    </row>
    <row r="750" customFormat="false" ht="15" hidden="false" customHeight="false" outlineLevel="0" collapsed="false">
      <c r="A750" s="0" t="n">
        <v>980</v>
      </c>
      <c r="B750" s="0" t="s">
        <v>12627</v>
      </c>
      <c r="C750" s="525" t="s">
        <v>2440</v>
      </c>
      <c r="D750" s="333" t="n">
        <v>11.02</v>
      </c>
    </row>
    <row r="751" customFormat="false" ht="15" hidden="false" customHeight="false" outlineLevel="0" collapsed="false">
      <c r="A751" s="0" t="n">
        <v>39237</v>
      </c>
      <c r="B751" s="0" t="s">
        <v>12628</v>
      </c>
      <c r="C751" s="525" t="s">
        <v>2440</v>
      </c>
      <c r="D751" s="333" t="n">
        <v>117.2</v>
      </c>
    </row>
    <row r="752" customFormat="false" ht="15" hidden="false" customHeight="false" outlineLevel="0" collapsed="false">
      <c r="A752" s="0" t="n">
        <v>39238</v>
      </c>
      <c r="B752" s="0" t="s">
        <v>12629</v>
      </c>
      <c r="C752" s="525" t="s">
        <v>2440</v>
      </c>
      <c r="D752" s="333" t="n">
        <v>147.81</v>
      </c>
    </row>
    <row r="753" customFormat="false" ht="15" hidden="false" customHeight="false" outlineLevel="0" collapsed="false">
      <c r="A753" s="0" t="n">
        <v>979</v>
      </c>
      <c r="B753" s="0" t="s">
        <v>12630</v>
      </c>
      <c r="C753" s="525" t="s">
        <v>2440</v>
      </c>
      <c r="D753" s="333" t="n">
        <v>15.74</v>
      </c>
    </row>
    <row r="754" customFormat="false" ht="15" hidden="false" customHeight="false" outlineLevel="0" collapsed="false">
      <c r="A754" s="0" t="n">
        <v>39239</v>
      </c>
      <c r="B754" s="0" t="s">
        <v>12631</v>
      </c>
      <c r="C754" s="525" t="s">
        <v>2440</v>
      </c>
      <c r="D754" s="333" t="n">
        <v>178.57</v>
      </c>
    </row>
    <row r="755" customFormat="false" ht="15" hidden="false" customHeight="false" outlineLevel="0" collapsed="false">
      <c r="A755" s="0" t="n">
        <v>1014</v>
      </c>
      <c r="B755" s="0" t="s">
        <v>12632</v>
      </c>
      <c r="C755" s="525" t="s">
        <v>2440</v>
      </c>
      <c r="D755" s="333" t="n">
        <v>2.42</v>
      </c>
    </row>
    <row r="756" customFormat="false" ht="15" hidden="false" customHeight="false" outlineLevel="0" collapsed="false">
      <c r="A756" s="0" t="n">
        <v>39240</v>
      </c>
      <c r="B756" s="0" t="s">
        <v>12633</v>
      </c>
      <c r="C756" s="525" t="s">
        <v>2440</v>
      </c>
      <c r="D756" s="333" t="n">
        <v>234.87</v>
      </c>
    </row>
    <row r="757" customFormat="false" ht="15" hidden="false" customHeight="false" outlineLevel="0" collapsed="false">
      <c r="A757" s="0" t="n">
        <v>39232</v>
      </c>
      <c r="B757" s="0" t="s">
        <v>12634</v>
      </c>
      <c r="C757" s="525" t="s">
        <v>2440</v>
      </c>
      <c r="D757" s="333" t="n">
        <v>24.65</v>
      </c>
    </row>
    <row r="758" customFormat="false" ht="15" hidden="false" customHeight="false" outlineLevel="0" collapsed="false">
      <c r="A758" s="0" t="n">
        <v>39233</v>
      </c>
      <c r="B758" s="0" t="s">
        <v>12635</v>
      </c>
      <c r="C758" s="525" t="s">
        <v>2440</v>
      </c>
      <c r="D758" s="333" t="n">
        <v>35.93</v>
      </c>
    </row>
    <row r="759" customFormat="false" ht="15" hidden="false" customHeight="false" outlineLevel="0" collapsed="false">
      <c r="A759" s="0" t="n">
        <v>981</v>
      </c>
      <c r="B759" s="0" t="s">
        <v>12636</v>
      </c>
      <c r="C759" s="525" t="s">
        <v>2440</v>
      </c>
      <c r="D759" s="333" t="n">
        <v>4.01</v>
      </c>
    </row>
    <row r="760" customFormat="false" ht="15" hidden="false" customHeight="false" outlineLevel="0" collapsed="false">
      <c r="A760" s="0" t="n">
        <v>39234</v>
      </c>
      <c r="B760" s="0" t="s">
        <v>12637</v>
      </c>
      <c r="C760" s="525" t="s">
        <v>2440</v>
      </c>
      <c r="D760" s="333" t="n">
        <v>50.01</v>
      </c>
    </row>
    <row r="761" customFormat="false" ht="15" hidden="false" customHeight="false" outlineLevel="0" collapsed="false">
      <c r="A761" s="0" t="n">
        <v>982</v>
      </c>
      <c r="B761" s="0" t="s">
        <v>12638</v>
      </c>
      <c r="C761" s="525" t="s">
        <v>2440</v>
      </c>
      <c r="D761" s="333" t="n">
        <v>5.76</v>
      </c>
    </row>
    <row r="762" customFormat="false" ht="15" hidden="false" customHeight="false" outlineLevel="0" collapsed="false">
      <c r="A762" s="0" t="n">
        <v>39235</v>
      </c>
      <c r="B762" s="0" t="s">
        <v>12639</v>
      </c>
      <c r="C762" s="525" t="s">
        <v>2440</v>
      </c>
      <c r="D762" s="333" t="n">
        <v>73.76</v>
      </c>
    </row>
    <row r="763" customFormat="false" ht="15" hidden="false" customHeight="false" outlineLevel="0" collapsed="false">
      <c r="A763" s="0" t="n">
        <v>39236</v>
      </c>
      <c r="B763" s="0" t="s">
        <v>12640</v>
      </c>
      <c r="C763" s="525" t="s">
        <v>2440</v>
      </c>
      <c r="D763" s="333" t="n">
        <v>97.75</v>
      </c>
    </row>
    <row r="764" customFormat="false" ht="15" hidden="false" customHeight="false" outlineLevel="0" collapsed="false">
      <c r="A764" s="0" t="n">
        <v>990</v>
      </c>
      <c r="B764" s="0" t="s">
        <v>12641</v>
      </c>
      <c r="C764" s="525" t="s">
        <v>2440</v>
      </c>
      <c r="D764" s="333" t="n">
        <v>173.45</v>
      </c>
    </row>
    <row r="765" customFormat="false" ht="15" hidden="false" customHeight="false" outlineLevel="0" collapsed="false">
      <c r="A765" s="0" t="n">
        <v>39241</v>
      </c>
      <c r="B765" s="0" t="s">
        <v>12642</v>
      </c>
      <c r="C765" s="525" t="s">
        <v>2440</v>
      </c>
      <c r="D765" s="333" t="n">
        <v>17.07</v>
      </c>
    </row>
    <row r="766" customFormat="false" ht="15" hidden="false" customHeight="false" outlineLevel="0" collapsed="false">
      <c r="A766" s="0" t="n">
        <v>1005</v>
      </c>
      <c r="B766" s="0" t="s">
        <v>12643</v>
      </c>
      <c r="C766" s="525" t="s">
        <v>2440</v>
      </c>
      <c r="D766" s="333" t="n">
        <v>215.95</v>
      </c>
    </row>
    <row r="767" customFormat="false" ht="15" hidden="false" customHeight="false" outlineLevel="0" collapsed="false">
      <c r="A767" s="0" t="n">
        <v>991</v>
      </c>
      <c r="B767" s="0" t="s">
        <v>12644</v>
      </c>
      <c r="C767" s="525" t="s">
        <v>2440</v>
      </c>
      <c r="D767" s="333" t="n">
        <v>282.85</v>
      </c>
    </row>
    <row r="768" customFormat="false" ht="15" hidden="false" customHeight="false" outlineLevel="0" collapsed="false">
      <c r="A768" s="0" t="n">
        <v>986</v>
      </c>
      <c r="B768" s="0" t="s">
        <v>12645</v>
      </c>
      <c r="C768" s="525" t="s">
        <v>2440</v>
      </c>
      <c r="D768" s="333" t="n">
        <v>26.98</v>
      </c>
    </row>
    <row r="769" customFormat="false" ht="15" hidden="false" customHeight="false" outlineLevel="0" collapsed="false">
      <c r="A769" s="0" t="n">
        <v>987</v>
      </c>
      <c r="B769" s="0" t="s">
        <v>12646</v>
      </c>
      <c r="C769" s="525" t="s">
        <v>2440</v>
      </c>
      <c r="D769" s="333" t="n">
        <v>36.93</v>
      </c>
    </row>
    <row r="770" customFormat="false" ht="15" hidden="false" customHeight="false" outlineLevel="0" collapsed="false">
      <c r="A770" s="0" t="n">
        <v>1007</v>
      </c>
      <c r="B770" s="0" t="s">
        <v>12647</v>
      </c>
      <c r="C770" s="525" t="s">
        <v>2440</v>
      </c>
      <c r="D770" s="333" t="n">
        <v>51.12</v>
      </c>
    </row>
    <row r="771" customFormat="false" ht="15" hidden="false" customHeight="false" outlineLevel="0" collapsed="false">
      <c r="A771" s="0" t="n">
        <v>1008</v>
      </c>
      <c r="B771" s="0" t="s">
        <v>12648</v>
      </c>
      <c r="C771" s="525" t="s">
        <v>2440</v>
      </c>
      <c r="D771" s="333" t="n">
        <v>6.49</v>
      </c>
    </row>
    <row r="772" customFormat="false" ht="15" hidden="false" customHeight="false" outlineLevel="0" collapsed="false">
      <c r="A772" s="0" t="n">
        <v>988</v>
      </c>
      <c r="B772" s="0" t="s">
        <v>12649</v>
      </c>
      <c r="C772" s="525" t="s">
        <v>2440</v>
      </c>
      <c r="D772" s="333" t="n">
        <v>70.49</v>
      </c>
    </row>
    <row r="773" customFormat="false" ht="15" hidden="false" customHeight="false" outlineLevel="0" collapsed="false">
      <c r="A773" s="0" t="n">
        <v>989</v>
      </c>
      <c r="B773" s="0" t="s">
        <v>12650</v>
      </c>
      <c r="C773" s="525" t="s">
        <v>2440</v>
      </c>
      <c r="D773" s="333" t="n">
        <v>97.3</v>
      </c>
    </row>
    <row r="774" customFormat="false" ht="15" hidden="false" customHeight="false" outlineLevel="0" collapsed="false">
      <c r="A774" s="0" t="n">
        <v>1006</v>
      </c>
      <c r="B774" s="0" t="s">
        <v>12651</v>
      </c>
      <c r="C774" s="525" t="s">
        <v>2440</v>
      </c>
      <c r="D774" s="333" t="n">
        <v>130.44</v>
      </c>
    </row>
    <row r="775" customFormat="false" ht="15" hidden="false" customHeight="false" outlineLevel="0" collapsed="false">
      <c r="A775" s="0" t="n">
        <v>43972</v>
      </c>
      <c r="B775" s="0" t="s">
        <v>12652</v>
      </c>
      <c r="C775" s="525" t="s">
        <v>2440</v>
      </c>
      <c r="D775" s="333" t="n">
        <v>3.43</v>
      </c>
    </row>
    <row r="776" customFormat="false" ht="15" hidden="false" customHeight="false" outlineLevel="0" collapsed="false">
      <c r="A776" s="0" t="n">
        <v>43971</v>
      </c>
      <c r="B776" s="0" t="s">
        <v>12653</v>
      </c>
      <c r="C776" s="525" t="s">
        <v>2440</v>
      </c>
      <c r="D776" s="333" t="n">
        <v>2.62</v>
      </c>
    </row>
    <row r="777" customFormat="false" ht="15" hidden="false" customHeight="false" outlineLevel="0" collapsed="false">
      <c r="A777" s="0" t="n">
        <v>39598</v>
      </c>
      <c r="B777" s="0" t="s">
        <v>12654</v>
      </c>
      <c r="C777" s="525" t="s">
        <v>2440</v>
      </c>
      <c r="D777" s="333" t="n">
        <v>4.86</v>
      </c>
    </row>
    <row r="778" customFormat="false" ht="15" hidden="false" customHeight="false" outlineLevel="0" collapsed="false">
      <c r="A778" s="0" t="n">
        <v>43973</v>
      </c>
      <c r="B778" s="0" t="s">
        <v>12655</v>
      </c>
      <c r="C778" s="525" t="s">
        <v>2440</v>
      </c>
      <c r="D778" s="333" t="n">
        <v>3.58</v>
      </c>
    </row>
    <row r="779" customFormat="false" ht="15" hidden="false" customHeight="false" outlineLevel="0" collapsed="false">
      <c r="A779" s="0" t="n">
        <v>39599</v>
      </c>
      <c r="B779" s="0" t="s">
        <v>12656</v>
      </c>
      <c r="C779" s="525" t="s">
        <v>2440</v>
      </c>
      <c r="D779" s="333" t="n">
        <v>6.99</v>
      </c>
    </row>
    <row r="780" customFormat="false" ht="15" hidden="false" customHeight="false" outlineLevel="0" collapsed="false">
      <c r="A780" s="0" t="n">
        <v>43832</v>
      </c>
      <c r="B780" s="0" t="s">
        <v>12657</v>
      </c>
      <c r="C780" s="525" t="s">
        <v>2440</v>
      </c>
      <c r="D780" s="333" t="n">
        <v>18.41</v>
      </c>
    </row>
    <row r="781" customFormat="false" ht="15" hidden="false" customHeight="false" outlineLevel="0" collapsed="false">
      <c r="A781" s="0" t="n">
        <v>34602</v>
      </c>
      <c r="B781" s="0" t="s">
        <v>12658</v>
      </c>
      <c r="C781" s="525" t="s">
        <v>2440</v>
      </c>
      <c r="D781" s="333" t="n">
        <v>4.46</v>
      </c>
    </row>
    <row r="782" customFormat="false" ht="15" hidden="false" customHeight="false" outlineLevel="0" collapsed="false">
      <c r="A782" s="0" t="n">
        <v>34607</v>
      </c>
      <c r="B782" s="0" t="s">
        <v>12659</v>
      </c>
      <c r="C782" s="525" t="s">
        <v>2440</v>
      </c>
      <c r="D782" s="333" t="n">
        <v>10.94</v>
      </c>
    </row>
    <row r="783" customFormat="false" ht="15" hidden="false" customHeight="false" outlineLevel="0" collapsed="false">
      <c r="A783" s="0" t="n">
        <v>34609</v>
      </c>
      <c r="B783" s="0" t="s">
        <v>12660</v>
      </c>
      <c r="C783" s="525" t="s">
        <v>2440</v>
      </c>
      <c r="D783" s="333" t="n">
        <v>15.91</v>
      </c>
    </row>
    <row r="784" customFormat="false" ht="15" hidden="false" customHeight="false" outlineLevel="0" collapsed="false">
      <c r="A784" s="0" t="n">
        <v>34618</v>
      </c>
      <c r="B784" s="0" t="s">
        <v>12661</v>
      </c>
      <c r="C784" s="525" t="s">
        <v>2440</v>
      </c>
      <c r="D784" s="333" t="n">
        <v>6.08</v>
      </c>
    </row>
    <row r="785" customFormat="false" ht="15" hidden="false" customHeight="false" outlineLevel="0" collapsed="false">
      <c r="A785" s="0" t="n">
        <v>34621</v>
      </c>
      <c r="B785" s="0" t="s">
        <v>12662</v>
      </c>
      <c r="C785" s="525" t="s">
        <v>2440</v>
      </c>
      <c r="D785" s="333" t="n">
        <v>15.08</v>
      </c>
    </row>
    <row r="786" customFormat="false" ht="15" hidden="false" customHeight="false" outlineLevel="0" collapsed="false">
      <c r="A786" s="0" t="n">
        <v>34622</v>
      </c>
      <c r="B786" s="0" t="s">
        <v>12663</v>
      </c>
      <c r="C786" s="525" t="s">
        <v>2440</v>
      </c>
      <c r="D786" s="333" t="n">
        <v>22.4</v>
      </c>
    </row>
    <row r="787" customFormat="false" ht="15" hidden="false" customHeight="false" outlineLevel="0" collapsed="false">
      <c r="A787" s="0" t="n">
        <v>34624</v>
      </c>
      <c r="B787" s="0" t="s">
        <v>12664</v>
      </c>
      <c r="C787" s="525" t="s">
        <v>2440</v>
      </c>
      <c r="D787" s="333" t="n">
        <v>8.12</v>
      </c>
    </row>
    <row r="788" customFormat="false" ht="15" hidden="false" customHeight="false" outlineLevel="0" collapsed="false">
      <c r="A788" s="0" t="n">
        <v>34627</v>
      </c>
      <c r="B788" s="0" t="s">
        <v>12665</v>
      </c>
      <c r="C788" s="525" t="s">
        <v>2440</v>
      </c>
      <c r="D788" s="333" t="n">
        <v>19.59</v>
      </c>
    </row>
    <row r="789" customFormat="false" ht="15" hidden="false" customHeight="false" outlineLevel="0" collapsed="false">
      <c r="A789" s="0" t="n">
        <v>34629</v>
      </c>
      <c r="B789" s="0" t="s">
        <v>12666</v>
      </c>
      <c r="C789" s="525" t="s">
        <v>2440</v>
      </c>
      <c r="D789" s="333" t="n">
        <v>29.93</v>
      </c>
    </row>
    <row r="790" customFormat="false" ht="15" hidden="false" customHeight="false" outlineLevel="0" collapsed="false">
      <c r="A790" s="0" t="n">
        <v>39257</v>
      </c>
      <c r="B790" s="0" t="s">
        <v>12667</v>
      </c>
      <c r="C790" s="525" t="s">
        <v>2440</v>
      </c>
      <c r="D790" s="333" t="n">
        <v>6.09</v>
      </c>
    </row>
    <row r="791" customFormat="false" ht="15" hidden="false" customHeight="false" outlineLevel="0" collapsed="false">
      <c r="A791" s="0" t="n">
        <v>39261</v>
      </c>
      <c r="B791" s="0" t="s">
        <v>12668</v>
      </c>
      <c r="C791" s="525" t="s">
        <v>2440</v>
      </c>
      <c r="D791" s="333" t="n">
        <v>34.87</v>
      </c>
    </row>
    <row r="792" customFormat="false" ht="15" hidden="false" customHeight="false" outlineLevel="0" collapsed="false">
      <c r="A792" s="0" t="n">
        <v>39268</v>
      </c>
      <c r="B792" s="0" t="s">
        <v>12669</v>
      </c>
      <c r="C792" s="525" t="s">
        <v>2440</v>
      </c>
      <c r="D792" s="333" t="n">
        <v>545.04</v>
      </c>
    </row>
    <row r="793" customFormat="false" ht="15" hidden="false" customHeight="false" outlineLevel="0" collapsed="false">
      <c r="A793" s="0" t="n">
        <v>39262</v>
      </c>
      <c r="B793" s="0" t="s">
        <v>12670</v>
      </c>
      <c r="C793" s="525" t="s">
        <v>2440</v>
      </c>
      <c r="D793" s="333" t="n">
        <v>55.53</v>
      </c>
    </row>
    <row r="794" customFormat="false" ht="15" hidden="false" customHeight="false" outlineLevel="0" collapsed="false">
      <c r="A794" s="0" t="n">
        <v>39258</v>
      </c>
      <c r="B794" s="0" t="s">
        <v>12671</v>
      </c>
      <c r="C794" s="525" t="s">
        <v>2440</v>
      </c>
      <c r="D794" s="333" t="n">
        <v>9.18</v>
      </c>
    </row>
    <row r="795" customFormat="false" ht="15" hidden="false" customHeight="false" outlineLevel="0" collapsed="false">
      <c r="A795" s="0" t="n">
        <v>39263</v>
      </c>
      <c r="B795" s="0" t="s">
        <v>12672</v>
      </c>
      <c r="C795" s="525" t="s">
        <v>2440</v>
      </c>
      <c r="D795" s="333" t="n">
        <v>96.02</v>
      </c>
    </row>
    <row r="796" customFormat="false" ht="15" hidden="false" customHeight="false" outlineLevel="0" collapsed="false">
      <c r="A796" s="0" t="n">
        <v>39264</v>
      </c>
      <c r="B796" s="0" t="s">
        <v>12673</v>
      </c>
      <c r="C796" s="525" t="s">
        <v>2440</v>
      </c>
      <c r="D796" s="333" t="n">
        <v>133.01</v>
      </c>
    </row>
    <row r="797" customFormat="false" ht="15" hidden="false" customHeight="false" outlineLevel="0" collapsed="false">
      <c r="A797" s="0" t="n">
        <v>39259</v>
      </c>
      <c r="B797" s="0" t="s">
        <v>12674</v>
      </c>
      <c r="C797" s="525" t="s">
        <v>2440</v>
      </c>
      <c r="D797" s="333" t="n">
        <v>14.14</v>
      </c>
    </row>
    <row r="798" customFormat="false" ht="15" hidden="false" customHeight="false" outlineLevel="0" collapsed="false">
      <c r="A798" s="0" t="n">
        <v>39265</v>
      </c>
      <c r="B798" s="0" t="s">
        <v>12675</v>
      </c>
      <c r="C798" s="525" t="s">
        <v>2440</v>
      </c>
      <c r="D798" s="333" t="n">
        <v>180.58</v>
      </c>
    </row>
    <row r="799" customFormat="false" ht="15" hidden="false" customHeight="false" outlineLevel="0" collapsed="false">
      <c r="A799" s="0" t="n">
        <v>39260</v>
      </c>
      <c r="B799" s="0" t="s">
        <v>12676</v>
      </c>
      <c r="C799" s="525" t="s">
        <v>2440</v>
      </c>
      <c r="D799" s="333" t="n">
        <v>21.64</v>
      </c>
    </row>
    <row r="800" customFormat="false" ht="15" hidden="false" customHeight="false" outlineLevel="0" collapsed="false">
      <c r="A800" s="0" t="n">
        <v>39266</v>
      </c>
      <c r="B800" s="0" t="s">
        <v>12677</v>
      </c>
      <c r="C800" s="525" t="s">
        <v>2440</v>
      </c>
      <c r="D800" s="333" t="n">
        <v>272.5</v>
      </c>
    </row>
    <row r="801" customFormat="false" ht="15" hidden="false" customHeight="false" outlineLevel="0" collapsed="false">
      <c r="A801" s="0" t="n">
        <v>39267</v>
      </c>
      <c r="B801" s="0" t="s">
        <v>12678</v>
      </c>
      <c r="C801" s="525" t="s">
        <v>2440</v>
      </c>
      <c r="D801" s="333" t="n">
        <v>340.69</v>
      </c>
    </row>
    <row r="802" customFormat="false" ht="15" hidden="false" customHeight="false" outlineLevel="0" collapsed="false">
      <c r="A802" s="0" t="n">
        <v>11901</v>
      </c>
      <c r="B802" s="0" t="s">
        <v>12679</v>
      </c>
      <c r="C802" s="525" t="s">
        <v>2440</v>
      </c>
      <c r="D802" s="333" t="n">
        <v>0.63</v>
      </c>
    </row>
    <row r="803" customFormat="false" ht="15" hidden="false" customHeight="false" outlineLevel="0" collapsed="false">
      <c r="A803" s="0" t="n">
        <v>11902</v>
      </c>
      <c r="B803" s="0" t="s">
        <v>12680</v>
      </c>
      <c r="C803" s="525" t="s">
        <v>2440</v>
      </c>
      <c r="D803" s="333" t="n">
        <v>1.2</v>
      </c>
    </row>
    <row r="804" customFormat="false" ht="15" hidden="false" customHeight="false" outlineLevel="0" collapsed="false">
      <c r="A804" s="0" t="n">
        <v>11903</v>
      </c>
      <c r="B804" s="0" t="s">
        <v>12681</v>
      </c>
      <c r="C804" s="525" t="s">
        <v>2440</v>
      </c>
      <c r="D804" s="333" t="n">
        <v>1.27</v>
      </c>
    </row>
    <row r="805" customFormat="false" ht="15" hidden="false" customHeight="false" outlineLevel="0" collapsed="false">
      <c r="A805" s="0" t="n">
        <v>11904</v>
      </c>
      <c r="B805" s="0" t="s">
        <v>12682</v>
      </c>
      <c r="C805" s="525" t="s">
        <v>2440</v>
      </c>
      <c r="D805" s="333" t="n">
        <v>1.93</v>
      </c>
    </row>
    <row r="806" customFormat="false" ht="15" hidden="false" customHeight="false" outlineLevel="0" collapsed="false">
      <c r="A806" s="0" t="n">
        <v>11905</v>
      </c>
      <c r="B806" s="0" t="s">
        <v>12683</v>
      </c>
      <c r="C806" s="525" t="s">
        <v>2440</v>
      </c>
      <c r="D806" s="333" t="n">
        <v>2.36</v>
      </c>
    </row>
    <row r="807" customFormat="false" ht="15" hidden="false" customHeight="false" outlineLevel="0" collapsed="false">
      <c r="A807" s="0" t="n">
        <v>11906</v>
      </c>
      <c r="B807" s="0" t="s">
        <v>12684</v>
      </c>
      <c r="C807" s="525" t="s">
        <v>2440</v>
      </c>
      <c r="D807" s="333" t="n">
        <v>3</v>
      </c>
    </row>
    <row r="808" customFormat="false" ht="15" hidden="false" customHeight="false" outlineLevel="0" collapsed="false">
      <c r="A808" s="0" t="n">
        <v>11919</v>
      </c>
      <c r="B808" s="0" t="s">
        <v>12685</v>
      </c>
      <c r="C808" s="525" t="s">
        <v>2440</v>
      </c>
      <c r="D808" s="333" t="n">
        <v>5.49</v>
      </c>
    </row>
    <row r="809" customFormat="false" ht="15" hidden="false" customHeight="false" outlineLevel="0" collapsed="false">
      <c r="A809" s="0" t="n">
        <v>11920</v>
      </c>
      <c r="B809" s="0" t="s">
        <v>12686</v>
      </c>
      <c r="C809" s="525" t="s">
        <v>2440</v>
      </c>
      <c r="D809" s="333" t="n">
        <v>10.44</v>
      </c>
    </row>
    <row r="810" customFormat="false" ht="15" hidden="false" customHeight="false" outlineLevel="0" collapsed="false">
      <c r="A810" s="0" t="n">
        <v>11924</v>
      </c>
      <c r="B810" s="0" t="s">
        <v>12687</v>
      </c>
      <c r="C810" s="525" t="s">
        <v>2440</v>
      </c>
      <c r="D810" s="333" t="n">
        <v>87.65</v>
      </c>
    </row>
    <row r="811" customFormat="false" ht="15" hidden="false" customHeight="false" outlineLevel="0" collapsed="false">
      <c r="A811" s="0" t="n">
        <v>11921</v>
      </c>
      <c r="B811" s="0" t="s">
        <v>12688</v>
      </c>
      <c r="C811" s="525" t="s">
        <v>2440</v>
      </c>
      <c r="D811" s="333" t="n">
        <v>15.28</v>
      </c>
    </row>
    <row r="812" customFormat="false" ht="15" hidden="false" customHeight="false" outlineLevel="0" collapsed="false">
      <c r="A812" s="0" t="n">
        <v>11922</v>
      </c>
      <c r="B812" s="0" t="s">
        <v>12689</v>
      </c>
      <c r="C812" s="525" t="s">
        <v>2440</v>
      </c>
      <c r="D812" s="333" t="n">
        <v>24.7</v>
      </c>
    </row>
    <row r="813" customFormat="false" ht="15" hidden="false" customHeight="false" outlineLevel="0" collapsed="false">
      <c r="A813" s="0" t="n">
        <v>11923</v>
      </c>
      <c r="B813" s="0" t="s">
        <v>12690</v>
      </c>
      <c r="C813" s="525" t="s">
        <v>2440</v>
      </c>
      <c r="D813" s="333" t="n">
        <v>36.16</v>
      </c>
    </row>
    <row r="814" customFormat="false" ht="15" hidden="false" customHeight="false" outlineLevel="0" collapsed="false">
      <c r="A814" s="0" t="n">
        <v>11916</v>
      </c>
      <c r="B814" s="0" t="s">
        <v>12691</v>
      </c>
      <c r="C814" s="525" t="s">
        <v>2440</v>
      </c>
      <c r="D814" s="333" t="n">
        <v>7.52</v>
      </c>
    </row>
    <row r="815" customFormat="false" ht="15" hidden="false" customHeight="false" outlineLevel="0" collapsed="false">
      <c r="A815" s="0" t="n">
        <v>11914</v>
      </c>
      <c r="B815" s="0" t="s">
        <v>12692</v>
      </c>
      <c r="C815" s="525" t="s">
        <v>2440</v>
      </c>
      <c r="D815" s="333" t="n">
        <v>54.18</v>
      </c>
    </row>
    <row r="816" customFormat="false" ht="15" hidden="false" customHeight="false" outlineLevel="0" collapsed="false">
      <c r="A816" s="0" t="n">
        <v>11917</v>
      </c>
      <c r="B816" s="0" t="s">
        <v>12693</v>
      </c>
      <c r="C816" s="525" t="s">
        <v>2440</v>
      </c>
      <c r="D816" s="333" t="n">
        <v>13.24</v>
      </c>
    </row>
    <row r="817" customFormat="false" ht="15" hidden="false" customHeight="false" outlineLevel="0" collapsed="false">
      <c r="A817" s="0" t="n">
        <v>11918</v>
      </c>
      <c r="B817" s="0" t="s">
        <v>12694</v>
      </c>
      <c r="C817" s="525" t="s">
        <v>2440</v>
      </c>
      <c r="D817" s="333" t="n">
        <v>15.71</v>
      </c>
    </row>
    <row r="818" customFormat="false" ht="15" hidden="false" customHeight="false" outlineLevel="0" collapsed="false">
      <c r="A818" s="0" t="n">
        <v>37734</v>
      </c>
      <c r="B818" s="0" t="s">
        <v>12695</v>
      </c>
      <c r="C818" s="525" t="s">
        <v>2430</v>
      </c>
      <c r="D818" s="532" t="n">
        <v>73298.23</v>
      </c>
    </row>
    <row r="819" customFormat="false" ht="15" hidden="false" customHeight="false" outlineLevel="0" collapsed="false">
      <c r="A819" s="0" t="n">
        <v>42251</v>
      </c>
      <c r="B819" s="0" t="s">
        <v>12696</v>
      </c>
      <c r="C819" s="525" t="s">
        <v>2430</v>
      </c>
      <c r="D819" s="532" t="n">
        <v>83234.61</v>
      </c>
    </row>
    <row r="820" customFormat="false" ht="15" hidden="false" customHeight="false" outlineLevel="0" collapsed="false">
      <c r="A820" s="0" t="n">
        <v>37733</v>
      </c>
      <c r="B820" s="0" t="s">
        <v>12697</v>
      </c>
      <c r="C820" s="525" t="s">
        <v>2430</v>
      </c>
      <c r="D820" s="532" t="n">
        <v>54958.74</v>
      </c>
    </row>
    <row r="821" customFormat="false" ht="15" hidden="false" customHeight="false" outlineLevel="0" collapsed="false">
      <c r="A821" s="0" t="n">
        <v>37735</v>
      </c>
      <c r="B821" s="0" t="s">
        <v>12698</v>
      </c>
      <c r="C821" s="525" t="s">
        <v>2430</v>
      </c>
      <c r="D821" s="532" t="n">
        <v>66225.28</v>
      </c>
    </row>
    <row r="822" customFormat="false" ht="15" hidden="false" customHeight="false" outlineLevel="0" collapsed="false">
      <c r="A822" s="0" t="n">
        <v>5090</v>
      </c>
      <c r="B822" s="0" t="s">
        <v>12699</v>
      </c>
      <c r="C822" s="525" t="s">
        <v>2430</v>
      </c>
      <c r="D822" s="333" t="n">
        <v>20</v>
      </c>
    </row>
    <row r="823" customFormat="false" ht="15" hidden="false" customHeight="false" outlineLevel="0" collapsed="false">
      <c r="A823" s="0" t="n">
        <v>5085</v>
      </c>
      <c r="B823" s="0" t="s">
        <v>12700</v>
      </c>
      <c r="C823" s="525" t="s">
        <v>2430</v>
      </c>
      <c r="D823" s="333" t="n">
        <v>29.77</v>
      </c>
    </row>
    <row r="824" customFormat="false" ht="15" hidden="false" customHeight="false" outlineLevel="0" collapsed="false">
      <c r="A824" s="0" t="n">
        <v>43603</v>
      </c>
      <c r="B824" s="0" t="s">
        <v>12701</v>
      </c>
      <c r="C824" s="525" t="s">
        <v>2430</v>
      </c>
      <c r="D824" s="333" t="n">
        <v>42.53</v>
      </c>
    </row>
    <row r="825" customFormat="false" ht="15" hidden="false" customHeight="false" outlineLevel="0" collapsed="false">
      <c r="A825" s="0" t="n">
        <v>38374</v>
      </c>
      <c r="B825" s="0" t="s">
        <v>12702</v>
      </c>
      <c r="C825" s="525" t="s">
        <v>2430</v>
      </c>
      <c r="D825" s="532" t="n">
        <v>1108.19</v>
      </c>
    </row>
    <row r="826" customFormat="false" ht="15" hidden="false" customHeight="false" outlineLevel="0" collapsed="false">
      <c r="A826" s="0" t="n">
        <v>20212</v>
      </c>
      <c r="B826" s="0" t="s">
        <v>12703</v>
      </c>
      <c r="C826" s="525" t="s">
        <v>2440</v>
      </c>
      <c r="D826" s="333" t="n">
        <v>26.38</v>
      </c>
    </row>
    <row r="827" customFormat="false" ht="15" hidden="false" customHeight="false" outlineLevel="0" collapsed="false">
      <c r="A827" s="0" t="n">
        <v>20209</v>
      </c>
      <c r="B827" s="0" t="s">
        <v>12704</v>
      </c>
      <c r="C827" s="525" t="s">
        <v>2440</v>
      </c>
      <c r="D827" s="333" t="n">
        <v>31.51</v>
      </c>
    </row>
    <row r="828" customFormat="false" ht="15" hidden="false" customHeight="false" outlineLevel="0" collapsed="false">
      <c r="A828" s="0" t="n">
        <v>4430</v>
      </c>
      <c r="B828" s="0" t="s">
        <v>12705</v>
      </c>
      <c r="C828" s="525" t="s">
        <v>2440</v>
      </c>
      <c r="D828" s="333" t="n">
        <v>15.44</v>
      </c>
    </row>
    <row r="829" customFormat="false" ht="15" hidden="false" customHeight="false" outlineLevel="0" collapsed="false">
      <c r="A829" s="0" t="n">
        <v>4433</v>
      </c>
      <c r="B829" s="0" t="s">
        <v>12706</v>
      </c>
      <c r="C829" s="525" t="s">
        <v>2440</v>
      </c>
      <c r="D829" s="333" t="n">
        <v>30.19</v>
      </c>
    </row>
    <row r="830" customFormat="false" ht="15" hidden="false" customHeight="false" outlineLevel="0" collapsed="false">
      <c r="A830" s="0" t="n">
        <v>4400</v>
      </c>
      <c r="B830" s="0" t="s">
        <v>12707</v>
      </c>
      <c r="C830" s="525" t="s">
        <v>2440</v>
      </c>
      <c r="D830" s="333" t="n">
        <v>24.57</v>
      </c>
    </row>
    <row r="831" customFormat="false" ht="15" hidden="false" customHeight="false" outlineLevel="0" collapsed="false">
      <c r="A831" s="0" t="n">
        <v>2729</v>
      </c>
      <c r="B831" s="0" t="s">
        <v>12708</v>
      </c>
      <c r="C831" s="525" t="s">
        <v>2430</v>
      </c>
      <c r="D831" s="333" t="n">
        <v>29.15</v>
      </c>
    </row>
    <row r="832" customFormat="false" ht="15" hidden="false" customHeight="false" outlineLevel="0" collapsed="false">
      <c r="A832" s="0" t="n">
        <v>4513</v>
      </c>
      <c r="B832" s="0" t="s">
        <v>12709</v>
      </c>
      <c r="C832" s="525" t="s">
        <v>2440</v>
      </c>
      <c r="D832" s="333" t="n">
        <v>5.57</v>
      </c>
    </row>
    <row r="833" customFormat="false" ht="15" hidden="false" customHeight="false" outlineLevel="0" collapsed="false">
      <c r="A833" s="0" t="n">
        <v>37106</v>
      </c>
      <c r="B833" s="0" t="s">
        <v>12710</v>
      </c>
      <c r="C833" s="525" t="s">
        <v>2430</v>
      </c>
      <c r="D833" s="532" t="n">
        <v>5413.04</v>
      </c>
    </row>
    <row r="834" customFormat="false" ht="15" hidden="false" customHeight="false" outlineLevel="0" collapsed="false">
      <c r="A834" s="0" t="n">
        <v>11869</v>
      </c>
      <c r="B834" s="0" t="s">
        <v>12711</v>
      </c>
      <c r="C834" s="525" t="s">
        <v>2430</v>
      </c>
      <c r="D834" s="532" t="n">
        <v>1082.6</v>
      </c>
    </row>
    <row r="835" customFormat="false" ht="15" hidden="false" customHeight="false" outlineLevel="0" collapsed="false">
      <c r="A835" s="0" t="n">
        <v>43981</v>
      </c>
      <c r="B835" s="0" t="s">
        <v>12712</v>
      </c>
      <c r="C835" s="525" t="s">
        <v>2430</v>
      </c>
      <c r="D835" s="532" t="n">
        <v>8157.39</v>
      </c>
    </row>
    <row r="836" customFormat="false" ht="15" hidden="false" customHeight="false" outlineLevel="0" collapsed="false">
      <c r="A836" s="0" t="n">
        <v>37104</v>
      </c>
      <c r="B836" s="0" t="s">
        <v>12713</v>
      </c>
      <c r="C836" s="525" t="s">
        <v>2430</v>
      </c>
      <c r="D836" s="532" t="n">
        <v>1358.69</v>
      </c>
    </row>
    <row r="837" customFormat="false" ht="15" hidden="false" customHeight="false" outlineLevel="0" collapsed="false">
      <c r="A837" s="0" t="n">
        <v>43982</v>
      </c>
      <c r="B837" s="0" t="s">
        <v>12714</v>
      </c>
      <c r="C837" s="525" t="s">
        <v>2430</v>
      </c>
      <c r="D837" s="532" t="n">
        <v>12886.63</v>
      </c>
    </row>
    <row r="838" customFormat="false" ht="15" hidden="false" customHeight="false" outlineLevel="0" collapsed="false">
      <c r="A838" s="0" t="n">
        <v>43978</v>
      </c>
      <c r="B838" s="0" t="s">
        <v>12715</v>
      </c>
      <c r="C838" s="525" t="s">
        <v>2430</v>
      </c>
      <c r="D838" s="532" t="n">
        <v>2013.55</v>
      </c>
    </row>
    <row r="839" customFormat="false" ht="15" hidden="false" customHeight="false" outlineLevel="0" collapsed="false">
      <c r="A839" s="0" t="n">
        <v>11871</v>
      </c>
      <c r="B839" s="0" t="s">
        <v>12716</v>
      </c>
      <c r="C839" s="525" t="s">
        <v>2430</v>
      </c>
      <c r="D839" s="333" t="n">
        <v>504.66</v>
      </c>
    </row>
    <row r="840" customFormat="false" ht="15" hidden="false" customHeight="false" outlineLevel="0" collapsed="false">
      <c r="A840" s="0" t="n">
        <v>37105</v>
      </c>
      <c r="B840" s="0" t="s">
        <v>12717</v>
      </c>
      <c r="C840" s="525" t="s">
        <v>2430</v>
      </c>
      <c r="D840" s="532" t="n">
        <v>3105.13</v>
      </c>
    </row>
    <row r="841" customFormat="false" ht="15" hidden="false" customHeight="false" outlineLevel="0" collapsed="false">
      <c r="A841" s="0" t="n">
        <v>43980</v>
      </c>
      <c r="B841" s="0" t="s">
        <v>12718</v>
      </c>
      <c r="C841" s="525" t="s">
        <v>2430</v>
      </c>
      <c r="D841" s="532" t="n">
        <v>3867.11</v>
      </c>
    </row>
    <row r="842" customFormat="false" ht="15" hidden="false" customHeight="false" outlineLevel="0" collapsed="false">
      <c r="A842" s="0" t="n">
        <v>43979</v>
      </c>
      <c r="B842" s="0" t="s">
        <v>12719</v>
      </c>
      <c r="C842" s="525" t="s">
        <v>2430</v>
      </c>
      <c r="D842" s="333" t="n">
        <v>726.59</v>
      </c>
    </row>
    <row r="843" customFormat="false" ht="15" hidden="false" customHeight="false" outlineLevel="0" collapsed="false">
      <c r="A843" s="0" t="n">
        <v>11868</v>
      </c>
      <c r="B843" s="0" t="s">
        <v>12720</v>
      </c>
      <c r="C843" s="525" t="s">
        <v>2430</v>
      </c>
      <c r="D843" s="333" t="n">
        <v>702.69</v>
      </c>
    </row>
    <row r="844" customFormat="false" ht="15" hidden="false" customHeight="false" outlineLevel="0" collapsed="false">
      <c r="A844" s="0" t="n">
        <v>34636</v>
      </c>
      <c r="B844" s="0" t="s">
        <v>12721</v>
      </c>
      <c r="C844" s="525" t="s">
        <v>2430</v>
      </c>
      <c r="D844" s="333" t="n">
        <v>499</v>
      </c>
    </row>
    <row r="845" customFormat="false" ht="15" hidden="false" customHeight="false" outlineLevel="0" collapsed="false">
      <c r="A845" s="0" t="n">
        <v>34639</v>
      </c>
      <c r="B845" s="0" t="s">
        <v>12722</v>
      </c>
      <c r="C845" s="525" t="s">
        <v>2430</v>
      </c>
      <c r="D845" s="532" t="n">
        <v>1151.78</v>
      </c>
    </row>
    <row r="846" customFormat="false" ht="15" hidden="false" customHeight="false" outlineLevel="0" collapsed="false">
      <c r="A846" s="0" t="n">
        <v>34640</v>
      </c>
      <c r="B846" s="0" t="s">
        <v>12723</v>
      </c>
      <c r="C846" s="525" t="s">
        <v>2430</v>
      </c>
      <c r="D846" s="532" t="n">
        <v>1306.51</v>
      </c>
    </row>
    <row r="847" customFormat="false" ht="15" hidden="false" customHeight="false" outlineLevel="0" collapsed="false">
      <c r="A847" s="0" t="n">
        <v>43977</v>
      </c>
      <c r="B847" s="0" t="s">
        <v>12724</v>
      </c>
      <c r="C847" s="525" t="s">
        <v>2430</v>
      </c>
      <c r="D847" s="532" t="n">
        <v>2252.35</v>
      </c>
    </row>
    <row r="848" customFormat="false" ht="15" hidden="false" customHeight="false" outlineLevel="0" collapsed="false">
      <c r="A848" s="0" t="n">
        <v>34637</v>
      </c>
      <c r="B848" s="0" t="s">
        <v>12725</v>
      </c>
      <c r="C848" s="525" t="s">
        <v>2430</v>
      </c>
      <c r="D848" s="333" t="n">
        <v>301.77</v>
      </c>
    </row>
    <row r="849" customFormat="false" ht="15" hidden="false" customHeight="false" outlineLevel="0" collapsed="false">
      <c r="A849" s="0" t="n">
        <v>34638</v>
      </c>
      <c r="B849" s="0" t="s">
        <v>12726</v>
      </c>
      <c r="C849" s="525" t="s">
        <v>2430</v>
      </c>
      <c r="D849" s="333" t="n">
        <v>466.78</v>
      </c>
    </row>
    <row r="850" customFormat="false" ht="15" hidden="false" customHeight="false" outlineLevel="0" collapsed="false">
      <c r="A850" s="0" t="n">
        <v>34641</v>
      </c>
      <c r="B850" s="0" t="s">
        <v>12727</v>
      </c>
      <c r="C850" s="525" t="s">
        <v>2430</v>
      </c>
      <c r="D850" s="333" t="n">
        <v>104.61</v>
      </c>
    </row>
    <row r="851" customFormat="false" ht="15" hidden="false" customHeight="false" outlineLevel="0" collapsed="false">
      <c r="A851" s="0" t="n">
        <v>43434</v>
      </c>
      <c r="B851" s="0" t="s">
        <v>12728</v>
      </c>
      <c r="C851" s="525" t="s">
        <v>2430</v>
      </c>
      <c r="D851" s="333" t="n">
        <v>113.11</v>
      </c>
    </row>
    <row r="852" customFormat="false" ht="15" hidden="false" customHeight="false" outlineLevel="0" collapsed="false">
      <c r="A852" s="0" t="n">
        <v>43435</v>
      </c>
      <c r="B852" s="0" t="s">
        <v>12729</v>
      </c>
      <c r="C852" s="525" t="s">
        <v>2430</v>
      </c>
      <c r="D852" s="333" t="n">
        <v>207.37</v>
      </c>
    </row>
    <row r="853" customFormat="false" ht="15" hidden="false" customHeight="false" outlineLevel="0" collapsed="false">
      <c r="A853" s="0" t="n">
        <v>43436</v>
      </c>
      <c r="B853" s="0" t="s">
        <v>12730</v>
      </c>
      <c r="C853" s="525" t="s">
        <v>2430</v>
      </c>
      <c r="D853" s="333" t="n">
        <v>362.9</v>
      </c>
    </row>
    <row r="854" customFormat="false" ht="15" hidden="false" customHeight="false" outlineLevel="0" collapsed="false">
      <c r="A854" s="0" t="n">
        <v>43437</v>
      </c>
      <c r="B854" s="0" t="s">
        <v>12731</v>
      </c>
      <c r="C854" s="525" t="s">
        <v>2430</v>
      </c>
      <c r="D854" s="333" t="n">
        <v>657.93</v>
      </c>
    </row>
    <row r="855" customFormat="false" ht="15" hidden="false" customHeight="false" outlineLevel="0" collapsed="false">
      <c r="A855" s="0" t="n">
        <v>43438</v>
      </c>
      <c r="B855" s="0" t="s">
        <v>12732</v>
      </c>
      <c r="C855" s="525" t="s">
        <v>2430</v>
      </c>
      <c r="D855" s="532" t="n">
        <v>1178.25</v>
      </c>
    </row>
    <row r="856" customFormat="false" ht="15" hidden="false" customHeight="false" outlineLevel="0" collapsed="false">
      <c r="A856" s="0" t="n">
        <v>41627</v>
      </c>
      <c r="B856" s="0" t="s">
        <v>12733</v>
      </c>
      <c r="C856" s="525" t="s">
        <v>2430</v>
      </c>
      <c r="D856" s="333" t="n">
        <v>174.38</v>
      </c>
    </row>
    <row r="857" customFormat="false" ht="15" hidden="false" customHeight="false" outlineLevel="0" collapsed="false">
      <c r="A857" s="0" t="n">
        <v>41628</v>
      </c>
      <c r="B857" s="0" t="s">
        <v>12734</v>
      </c>
      <c r="C857" s="525" t="s">
        <v>2430</v>
      </c>
      <c r="D857" s="333" t="n">
        <v>320.48</v>
      </c>
    </row>
    <row r="858" customFormat="false" ht="15" hidden="false" customHeight="false" outlineLevel="0" collapsed="false">
      <c r="A858" s="0" t="n">
        <v>41629</v>
      </c>
      <c r="B858" s="0" t="s">
        <v>12735</v>
      </c>
      <c r="C858" s="525" t="s">
        <v>2430</v>
      </c>
      <c r="D858" s="333" t="n">
        <v>407.2</v>
      </c>
    </row>
    <row r="859" customFormat="false" ht="15" hidden="false" customHeight="false" outlineLevel="0" collapsed="false">
      <c r="A859" s="0" t="n">
        <v>43429</v>
      </c>
      <c r="B859" s="0" t="s">
        <v>12736</v>
      </c>
      <c r="C859" s="525" t="s">
        <v>2430</v>
      </c>
      <c r="D859" s="333" t="n">
        <v>90.22</v>
      </c>
    </row>
    <row r="860" customFormat="false" ht="15" hidden="false" customHeight="false" outlineLevel="0" collapsed="false">
      <c r="A860" s="0" t="n">
        <v>43430</v>
      </c>
      <c r="B860" s="0" t="s">
        <v>12737</v>
      </c>
      <c r="C860" s="525" t="s">
        <v>2430</v>
      </c>
      <c r="D860" s="333" t="n">
        <v>149.87</v>
      </c>
    </row>
    <row r="861" customFormat="false" ht="15" hidden="false" customHeight="false" outlineLevel="0" collapsed="false">
      <c r="A861" s="0" t="n">
        <v>43431</v>
      </c>
      <c r="B861" s="0" t="s">
        <v>12738</v>
      </c>
      <c r="C861" s="525" t="s">
        <v>2430</v>
      </c>
      <c r="D861" s="333" t="n">
        <v>290.32</v>
      </c>
    </row>
    <row r="862" customFormat="false" ht="15" hidden="false" customHeight="false" outlineLevel="0" collapsed="false">
      <c r="A862" s="0" t="n">
        <v>43432</v>
      </c>
      <c r="B862" s="0" t="s">
        <v>12739</v>
      </c>
      <c r="C862" s="525" t="s">
        <v>2430</v>
      </c>
      <c r="D862" s="333" t="n">
        <v>603.26</v>
      </c>
    </row>
    <row r="863" customFormat="false" ht="15" hidden="false" customHeight="false" outlineLevel="0" collapsed="false">
      <c r="A863" s="0" t="n">
        <v>43433</v>
      </c>
      <c r="B863" s="0" t="s">
        <v>12740</v>
      </c>
      <c r="C863" s="525" t="s">
        <v>2430</v>
      </c>
      <c r="D863" s="333" t="n">
        <v>951.08</v>
      </c>
    </row>
    <row r="864" customFormat="false" ht="15" hidden="false" customHeight="false" outlineLevel="0" collapsed="false">
      <c r="A864" s="0" t="n">
        <v>43094</v>
      </c>
      <c r="B864" s="0" t="s">
        <v>12741</v>
      </c>
      <c r="C864" s="525" t="s">
        <v>2430</v>
      </c>
      <c r="D864" s="333" t="n">
        <v>427.46</v>
      </c>
    </row>
    <row r="865" customFormat="false" ht="15" hidden="false" customHeight="false" outlineLevel="0" collapsed="false">
      <c r="A865" s="0" t="n">
        <v>43093</v>
      </c>
      <c r="B865" s="0" t="s">
        <v>12742</v>
      </c>
      <c r="C865" s="525" t="s">
        <v>2430</v>
      </c>
      <c r="D865" s="333" t="n">
        <v>454.27</v>
      </c>
    </row>
    <row r="866" customFormat="false" ht="15" hidden="false" customHeight="false" outlineLevel="0" collapsed="false">
      <c r="A866" s="0" t="n">
        <v>11694</v>
      </c>
      <c r="B866" s="0" t="s">
        <v>12743</v>
      </c>
      <c r="C866" s="525" t="s">
        <v>2430</v>
      </c>
      <c r="D866" s="532" t="n">
        <v>1113.88</v>
      </c>
    </row>
    <row r="867" customFormat="false" ht="15" hidden="false" customHeight="false" outlineLevel="0" collapsed="false">
      <c r="A867" s="0" t="n">
        <v>1030</v>
      </c>
      <c r="B867" s="0" t="s">
        <v>12744</v>
      </c>
      <c r="C867" s="525" t="s">
        <v>2430</v>
      </c>
      <c r="D867" s="333" t="n">
        <v>50.39</v>
      </c>
    </row>
    <row r="868" customFormat="false" ht="15" hidden="false" customHeight="false" outlineLevel="0" collapsed="false">
      <c r="A868" s="0" t="n">
        <v>11881</v>
      </c>
      <c r="B868" s="0" t="s">
        <v>12745</v>
      </c>
      <c r="C868" s="525" t="s">
        <v>2430</v>
      </c>
      <c r="D868" s="333" t="n">
        <v>160.24</v>
      </c>
    </row>
    <row r="869" customFormat="false" ht="15" hidden="false" customHeight="false" outlineLevel="0" collapsed="false">
      <c r="A869" s="0" t="n">
        <v>35277</v>
      </c>
      <c r="B869" s="0" t="s">
        <v>12746</v>
      </c>
      <c r="C869" s="525" t="s">
        <v>2430</v>
      </c>
      <c r="D869" s="333" t="n">
        <v>496.91</v>
      </c>
    </row>
    <row r="870" customFormat="false" ht="15" hidden="false" customHeight="false" outlineLevel="0" collapsed="false">
      <c r="A870" s="0" t="n">
        <v>10521</v>
      </c>
      <c r="B870" s="0" t="s">
        <v>12747</v>
      </c>
      <c r="C870" s="525" t="s">
        <v>2430</v>
      </c>
      <c r="D870" s="333" t="n">
        <v>276.81</v>
      </c>
    </row>
    <row r="871" customFormat="false" ht="15" hidden="false" customHeight="false" outlineLevel="0" collapsed="false">
      <c r="A871" s="0" t="n">
        <v>10885</v>
      </c>
      <c r="B871" s="0" t="s">
        <v>12748</v>
      </c>
      <c r="C871" s="525" t="s">
        <v>2430</v>
      </c>
      <c r="D871" s="333" t="n">
        <v>350.14</v>
      </c>
    </row>
    <row r="872" customFormat="false" ht="15" hidden="false" customHeight="false" outlineLevel="0" collapsed="false">
      <c r="A872" s="0" t="n">
        <v>20962</v>
      </c>
      <c r="B872" s="0" t="s">
        <v>12749</v>
      </c>
      <c r="C872" s="525" t="s">
        <v>2430</v>
      </c>
      <c r="D872" s="333" t="n">
        <v>290</v>
      </c>
    </row>
    <row r="873" customFormat="false" ht="15" hidden="false" customHeight="false" outlineLevel="0" collapsed="false">
      <c r="A873" s="0" t="n">
        <v>20963</v>
      </c>
      <c r="B873" s="0" t="s">
        <v>12750</v>
      </c>
      <c r="C873" s="525" t="s">
        <v>2430</v>
      </c>
      <c r="D873" s="333" t="n">
        <v>354.26</v>
      </c>
    </row>
    <row r="874" customFormat="false" ht="15" hidden="false" customHeight="false" outlineLevel="0" collapsed="false">
      <c r="A874" s="0" t="n">
        <v>34643</v>
      </c>
      <c r="B874" s="0" t="s">
        <v>12751</v>
      </c>
      <c r="C874" s="525" t="s">
        <v>2430</v>
      </c>
      <c r="D874" s="333" t="n">
        <v>57.23</v>
      </c>
    </row>
    <row r="875" customFormat="false" ht="15" hidden="false" customHeight="false" outlineLevel="0" collapsed="false">
      <c r="A875" s="0" t="n">
        <v>41480</v>
      </c>
      <c r="B875" s="0" t="s">
        <v>12752</v>
      </c>
      <c r="C875" s="525" t="s">
        <v>2430</v>
      </c>
      <c r="D875" s="333" t="n">
        <v>66.35</v>
      </c>
    </row>
    <row r="876" customFormat="false" ht="15" hidden="false" customHeight="false" outlineLevel="0" collapsed="false">
      <c r="A876" s="0" t="n">
        <v>41474</v>
      </c>
      <c r="B876" s="0" t="s">
        <v>12753</v>
      </c>
      <c r="C876" s="525" t="s">
        <v>2430</v>
      </c>
      <c r="D876" s="333" t="n">
        <v>105.99</v>
      </c>
    </row>
    <row r="877" customFormat="false" ht="15" hidden="false" customHeight="false" outlineLevel="0" collapsed="false">
      <c r="A877" s="0" t="n">
        <v>41475</v>
      </c>
      <c r="B877" s="0" t="s">
        <v>12754</v>
      </c>
      <c r="C877" s="525" t="s">
        <v>2430</v>
      </c>
      <c r="D877" s="333" t="n">
        <v>90.44</v>
      </c>
    </row>
    <row r="878" customFormat="false" ht="15" hidden="false" customHeight="false" outlineLevel="0" collapsed="false">
      <c r="A878" s="0" t="n">
        <v>41476</v>
      </c>
      <c r="B878" s="0" t="s">
        <v>12755</v>
      </c>
      <c r="C878" s="525" t="s">
        <v>2430</v>
      </c>
      <c r="D878" s="333" t="n">
        <v>198.02</v>
      </c>
    </row>
    <row r="879" customFormat="false" ht="15" hidden="false" customHeight="false" outlineLevel="0" collapsed="false">
      <c r="A879" s="0" t="n">
        <v>2555</v>
      </c>
      <c r="B879" s="0" t="s">
        <v>12756</v>
      </c>
      <c r="C879" s="525" t="s">
        <v>2430</v>
      </c>
      <c r="D879" s="333" t="n">
        <v>1.23</v>
      </c>
    </row>
    <row r="880" customFormat="false" ht="15" hidden="false" customHeight="false" outlineLevel="0" collapsed="false">
      <c r="A880" s="0" t="n">
        <v>2556</v>
      </c>
      <c r="B880" s="0" t="s">
        <v>12757</v>
      </c>
      <c r="C880" s="525" t="s">
        <v>2430</v>
      </c>
      <c r="D880" s="333" t="n">
        <v>1.27</v>
      </c>
    </row>
    <row r="881" customFormat="false" ht="15" hidden="false" customHeight="false" outlineLevel="0" collapsed="false">
      <c r="A881" s="0" t="n">
        <v>2557</v>
      </c>
      <c r="B881" s="0" t="s">
        <v>12758</v>
      </c>
      <c r="C881" s="525" t="s">
        <v>2430</v>
      </c>
      <c r="D881" s="333" t="n">
        <v>2.7</v>
      </c>
    </row>
    <row r="882" customFormat="false" ht="15" hidden="false" customHeight="false" outlineLevel="0" collapsed="false">
      <c r="A882" s="0" t="n">
        <v>10569</v>
      </c>
      <c r="B882" s="0" t="s">
        <v>12759</v>
      </c>
      <c r="C882" s="525" t="s">
        <v>2430</v>
      </c>
      <c r="D882" s="333" t="n">
        <v>2.7</v>
      </c>
    </row>
    <row r="883" customFormat="false" ht="15" hidden="false" customHeight="false" outlineLevel="0" collapsed="false">
      <c r="A883" s="0" t="n">
        <v>39810</v>
      </c>
      <c r="B883" s="0" t="s">
        <v>12760</v>
      </c>
      <c r="C883" s="525" t="s">
        <v>2430</v>
      </c>
      <c r="D883" s="333" t="n">
        <v>57.69</v>
      </c>
    </row>
    <row r="884" customFormat="false" ht="15" hidden="false" customHeight="false" outlineLevel="0" collapsed="false">
      <c r="A884" s="0" t="n">
        <v>39811</v>
      </c>
      <c r="B884" s="0" t="s">
        <v>12761</v>
      </c>
      <c r="C884" s="525" t="s">
        <v>2430</v>
      </c>
      <c r="D884" s="333" t="n">
        <v>70.56</v>
      </c>
    </row>
    <row r="885" customFormat="false" ht="15" hidden="false" customHeight="false" outlineLevel="0" collapsed="false">
      <c r="A885" s="0" t="n">
        <v>39812</v>
      </c>
      <c r="B885" s="0" t="s">
        <v>12762</v>
      </c>
      <c r="C885" s="525" t="s">
        <v>2430</v>
      </c>
      <c r="D885" s="333" t="n">
        <v>116.02</v>
      </c>
    </row>
    <row r="886" customFormat="false" ht="15" hidden="false" customHeight="false" outlineLevel="0" collapsed="false">
      <c r="A886" s="0" t="n">
        <v>43096</v>
      </c>
      <c r="B886" s="0" t="s">
        <v>12763</v>
      </c>
      <c r="C886" s="525" t="s">
        <v>2430</v>
      </c>
      <c r="D886" s="333" t="n">
        <v>384.58</v>
      </c>
    </row>
    <row r="887" customFormat="false" ht="15" hidden="false" customHeight="false" outlineLevel="0" collapsed="false">
      <c r="A887" s="0" t="n">
        <v>43102</v>
      </c>
      <c r="B887" s="0" t="s">
        <v>12764</v>
      </c>
      <c r="C887" s="525" t="s">
        <v>2430</v>
      </c>
      <c r="D887" s="333" t="n">
        <v>233.85</v>
      </c>
    </row>
    <row r="888" customFormat="false" ht="15" hidden="false" customHeight="false" outlineLevel="0" collapsed="false">
      <c r="A888" s="0" t="n">
        <v>43103</v>
      </c>
      <c r="B888" s="0" t="s">
        <v>12765</v>
      </c>
      <c r="C888" s="525" t="s">
        <v>2430</v>
      </c>
      <c r="D888" s="333" t="n">
        <v>344.34</v>
      </c>
    </row>
    <row r="889" customFormat="false" ht="15" hidden="false" customHeight="false" outlineLevel="0" collapsed="false">
      <c r="A889" s="0" t="n">
        <v>43098</v>
      </c>
      <c r="B889" s="0" t="s">
        <v>12766</v>
      </c>
      <c r="C889" s="525" t="s">
        <v>2430</v>
      </c>
      <c r="D889" s="333" t="n">
        <v>130.27</v>
      </c>
    </row>
    <row r="890" customFormat="false" ht="15" hidden="false" customHeight="false" outlineLevel="0" collapsed="false">
      <c r="A890" s="0" t="n">
        <v>43097</v>
      </c>
      <c r="B890" s="0" t="s">
        <v>12767</v>
      </c>
      <c r="C890" s="525" t="s">
        <v>2430</v>
      </c>
      <c r="D890" s="333" t="n">
        <v>77.18</v>
      </c>
    </row>
    <row r="891" customFormat="false" ht="15" hidden="false" customHeight="false" outlineLevel="0" collapsed="false">
      <c r="A891" s="0" t="n">
        <v>43104</v>
      </c>
      <c r="B891" s="0" t="s">
        <v>12768</v>
      </c>
      <c r="C891" s="525" t="s">
        <v>2430</v>
      </c>
      <c r="D891" s="333" t="n">
        <v>912.95</v>
      </c>
    </row>
    <row r="892" customFormat="false" ht="15" hidden="false" customHeight="false" outlineLevel="0" collapsed="false">
      <c r="A892" s="0" t="n">
        <v>39771</v>
      </c>
      <c r="B892" s="0" t="s">
        <v>12769</v>
      </c>
      <c r="C892" s="525" t="s">
        <v>2430</v>
      </c>
      <c r="D892" s="333" t="n">
        <v>25.92</v>
      </c>
    </row>
    <row r="893" customFormat="false" ht="15" hidden="false" customHeight="false" outlineLevel="0" collapsed="false">
      <c r="A893" s="0" t="n">
        <v>39772</v>
      </c>
      <c r="B893" s="0" t="s">
        <v>12770</v>
      </c>
      <c r="C893" s="525" t="s">
        <v>2430</v>
      </c>
      <c r="D893" s="333" t="n">
        <v>50.95</v>
      </c>
    </row>
    <row r="894" customFormat="false" ht="15" hidden="false" customHeight="false" outlineLevel="0" collapsed="false">
      <c r="A894" s="0" t="n">
        <v>39773</v>
      </c>
      <c r="B894" s="0" t="s">
        <v>12771</v>
      </c>
      <c r="C894" s="525" t="s">
        <v>2430</v>
      </c>
      <c r="D894" s="333" t="n">
        <v>81.9</v>
      </c>
    </row>
    <row r="895" customFormat="false" ht="15" hidden="false" customHeight="false" outlineLevel="0" collapsed="false">
      <c r="A895" s="0" t="n">
        <v>39774</v>
      </c>
      <c r="B895" s="0" t="s">
        <v>12772</v>
      </c>
      <c r="C895" s="525" t="s">
        <v>2430</v>
      </c>
      <c r="D895" s="333" t="n">
        <v>122.5</v>
      </c>
    </row>
    <row r="896" customFormat="false" ht="15" hidden="false" customHeight="false" outlineLevel="0" collapsed="false">
      <c r="A896" s="0" t="n">
        <v>39775</v>
      </c>
      <c r="B896" s="0" t="s">
        <v>12773</v>
      </c>
      <c r="C896" s="525" t="s">
        <v>2430</v>
      </c>
      <c r="D896" s="333" t="n">
        <v>163.49</v>
      </c>
    </row>
    <row r="897" customFormat="false" ht="15" hidden="false" customHeight="false" outlineLevel="0" collapsed="false">
      <c r="A897" s="0" t="n">
        <v>39776</v>
      </c>
      <c r="B897" s="0" t="s">
        <v>12774</v>
      </c>
      <c r="C897" s="525" t="s">
        <v>2430</v>
      </c>
      <c r="D897" s="333" t="n">
        <v>197.59</v>
      </c>
    </row>
    <row r="898" customFormat="false" ht="15" hidden="false" customHeight="false" outlineLevel="0" collapsed="false">
      <c r="A898" s="0" t="n">
        <v>39777</v>
      </c>
      <c r="B898" s="0" t="s">
        <v>12775</v>
      </c>
      <c r="C898" s="525" t="s">
        <v>2430</v>
      </c>
      <c r="D898" s="333" t="n">
        <v>250.44</v>
      </c>
    </row>
    <row r="899" customFormat="false" ht="15" hidden="false" customHeight="false" outlineLevel="0" collapsed="false">
      <c r="A899" s="0" t="n">
        <v>20254</v>
      </c>
      <c r="B899" s="0" t="s">
        <v>12776</v>
      </c>
      <c r="C899" s="525" t="s">
        <v>2430</v>
      </c>
      <c r="D899" s="333" t="n">
        <v>18.18</v>
      </c>
    </row>
    <row r="900" customFormat="false" ht="15" hidden="false" customHeight="false" outlineLevel="0" collapsed="false">
      <c r="A900" s="0" t="n">
        <v>20253</v>
      </c>
      <c r="B900" s="0" t="s">
        <v>12777</v>
      </c>
      <c r="C900" s="525" t="s">
        <v>2430</v>
      </c>
      <c r="D900" s="333" t="n">
        <v>59.69</v>
      </c>
    </row>
    <row r="901" customFormat="false" ht="15" hidden="false" customHeight="false" outlineLevel="0" collapsed="false">
      <c r="A901" s="0" t="n">
        <v>11247</v>
      </c>
      <c r="B901" s="0" t="s">
        <v>12778</v>
      </c>
      <c r="C901" s="525" t="s">
        <v>2430</v>
      </c>
      <c r="D901" s="532" t="n">
        <v>1147.76</v>
      </c>
    </row>
    <row r="902" customFormat="false" ht="15" hidden="false" customHeight="false" outlineLevel="0" collapsed="false">
      <c r="A902" s="0" t="n">
        <v>11250</v>
      </c>
      <c r="B902" s="0" t="s">
        <v>12779</v>
      </c>
      <c r="C902" s="525" t="s">
        <v>2430</v>
      </c>
      <c r="D902" s="333" t="n">
        <v>49.41</v>
      </c>
    </row>
    <row r="903" customFormat="false" ht="15" hidden="false" customHeight="false" outlineLevel="0" collapsed="false">
      <c r="A903" s="0" t="n">
        <v>11249</v>
      </c>
      <c r="B903" s="0" t="s">
        <v>12780</v>
      </c>
      <c r="C903" s="525" t="s">
        <v>2430</v>
      </c>
      <c r="D903" s="532" t="n">
        <v>2241.97</v>
      </c>
    </row>
    <row r="904" customFormat="false" ht="15" hidden="false" customHeight="false" outlineLevel="0" collapsed="false">
      <c r="A904" s="0" t="n">
        <v>11251</v>
      </c>
      <c r="B904" s="0" t="s">
        <v>12781</v>
      </c>
      <c r="C904" s="525" t="s">
        <v>2430</v>
      </c>
      <c r="D904" s="333" t="n">
        <v>109.45</v>
      </c>
    </row>
    <row r="905" customFormat="false" ht="15" hidden="false" customHeight="false" outlineLevel="0" collapsed="false">
      <c r="A905" s="0" t="n">
        <v>11253</v>
      </c>
      <c r="B905" s="0" t="s">
        <v>12782</v>
      </c>
      <c r="C905" s="525" t="s">
        <v>2430</v>
      </c>
      <c r="D905" s="333" t="n">
        <v>181.37</v>
      </c>
    </row>
    <row r="906" customFormat="false" ht="15" hidden="false" customHeight="false" outlineLevel="0" collapsed="false">
      <c r="A906" s="0" t="n">
        <v>11255</v>
      </c>
      <c r="B906" s="0" t="s">
        <v>12783</v>
      </c>
      <c r="C906" s="525" t="s">
        <v>2430</v>
      </c>
      <c r="D906" s="333" t="n">
        <v>271.15</v>
      </c>
    </row>
    <row r="907" customFormat="false" ht="15" hidden="false" customHeight="false" outlineLevel="0" collapsed="false">
      <c r="A907" s="0" t="n">
        <v>14055</v>
      </c>
      <c r="B907" s="0" t="s">
        <v>12784</v>
      </c>
      <c r="C907" s="525" t="s">
        <v>2430</v>
      </c>
      <c r="D907" s="333" t="n">
        <v>545.45</v>
      </c>
    </row>
    <row r="908" customFormat="false" ht="15" hidden="false" customHeight="false" outlineLevel="0" collapsed="false">
      <c r="A908" s="0" t="n">
        <v>11256</v>
      </c>
      <c r="B908" s="0" t="s">
        <v>12785</v>
      </c>
      <c r="C908" s="525" t="s">
        <v>2430</v>
      </c>
      <c r="D908" s="333" t="n">
        <v>339.64</v>
      </c>
    </row>
    <row r="909" customFormat="false" ht="15" hidden="false" customHeight="false" outlineLevel="0" collapsed="false">
      <c r="A909" s="0" t="n">
        <v>1872</v>
      </c>
      <c r="B909" s="0" t="s">
        <v>12786</v>
      </c>
      <c r="C909" s="525" t="s">
        <v>2430</v>
      </c>
      <c r="D909" s="333" t="n">
        <v>2.58</v>
      </c>
    </row>
    <row r="910" customFormat="false" ht="15" hidden="false" customHeight="false" outlineLevel="0" collapsed="false">
      <c r="A910" s="0" t="n">
        <v>1873</v>
      </c>
      <c r="B910" s="0" t="s">
        <v>12787</v>
      </c>
      <c r="C910" s="525" t="s">
        <v>2430</v>
      </c>
      <c r="D910" s="333" t="n">
        <v>5.13</v>
      </c>
    </row>
    <row r="911" customFormat="false" ht="15" hidden="false" customHeight="false" outlineLevel="0" collapsed="false">
      <c r="A911" s="0" t="n">
        <v>39693</v>
      </c>
      <c r="B911" s="0" t="s">
        <v>12788</v>
      </c>
      <c r="C911" s="525" t="s">
        <v>2430</v>
      </c>
      <c r="D911" s="532" t="n">
        <v>2133.1</v>
      </c>
    </row>
    <row r="912" customFormat="false" ht="15" hidden="false" customHeight="false" outlineLevel="0" collapsed="false">
      <c r="A912" s="0" t="n">
        <v>39692</v>
      </c>
      <c r="B912" s="0" t="s">
        <v>12789</v>
      </c>
      <c r="C912" s="525" t="s">
        <v>2430</v>
      </c>
      <c r="D912" s="333" t="n">
        <v>682.54</v>
      </c>
    </row>
    <row r="913" customFormat="false" ht="15" hidden="false" customHeight="false" outlineLevel="0" collapsed="false">
      <c r="A913" s="0" t="n">
        <v>1062</v>
      </c>
      <c r="B913" s="0" t="s">
        <v>12790</v>
      </c>
      <c r="C913" s="525" t="s">
        <v>2430</v>
      </c>
      <c r="D913" s="333" t="n">
        <v>216.31</v>
      </c>
    </row>
    <row r="914" customFormat="false" ht="15" hidden="false" customHeight="false" outlineLevel="0" collapsed="false">
      <c r="A914" s="0" t="n">
        <v>39686</v>
      </c>
      <c r="B914" s="0" t="s">
        <v>12791</v>
      </c>
      <c r="C914" s="525" t="s">
        <v>2430</v>
      </c>
      <c r="D914" s="333" t="n">
        <v>350.25</v>
      </c>
    </row>
    <row r="915" customFormat="false" ht="15" hidden="false" customHeight="false" outlineLevel="0" collapsed="false">
      <c r="A915" s="0" t="n">
        <v>43095</v>
      </c>
      <c r="B915" s="0" t="s">
        <v>12792</v>
      </c>
      <c r="C915" s="525" t="s">
        <v>2430</v>
      </c>
      <c r="D915" s="333" t="n">
        <v>253.42</v>
      </c>
    </row>
    <row r="916" customFormat="false" ht="15" hidden="false" customHeight="false" outlineLevel="0" collapsed="false">
      <c r="A916" s="0" t="n">
        <v>1871</v>
      </c>
      <c r="B916" s="0" t="s">
        <v>12793</v>
      </c>
      <c r="C916" s="525" t="s">
        <v>2430</v>
      </c>
      <c r="D916" s="333" t="n">
        <v>4.61</v>
      </c>
    </row>
    <row r="917" customFormat="false" ht="15" hidden="false" customHeight="false" outlineLevel="0" collapsed="false">
      <c r="A917" s="0" t="n">
        <v>12001</v>
      </c>
      <c r="B917" s="0" t="s">
        <v>12794</v>
      </c>
      <c r="C917" s="525" t="s">
        <v>2430</v>
      </c>
      <c r="D917" s="333" t="n">
        <v>6.66</v>
      </c>
    </row>
    <row r="918" customFormat="false" ht="15" hidden="false" customHeight="false" outlineLevel="0" collapsed="false">
      <c r="A918" s="0" t="n">
        <v>11882</v>
      </c>
      <c r="B918" s="0" t="s">
        <v>12795</v>
      </c>
      <c r="C918" s="525" t="s">
        <v>2430</v>
      </c>
      <c r="D918" s="333" t="n">
        <v>114.99</v>
      </c>
    </row>
    <row r="919" customFormat="false" ht="15" hidden="false" customHeight="false" outlineLevel="0" collapsed="false">
      <c r="A919" s="0" t="n">
        <v>1068</v>
      </c>
      <c r="B919" s="0" t="s">
        <v>12796</v>
      </c>
      <c r="C919" s="525" t="s">
        <v>2430</v>
      </c>
      <c r="D919" s="532" t="n">
        <v>1426.79</v>
      </c>
    </row>
    <row r="920" customFormat="false" ht="15" hidden="false" customHeight="false" outlineLevel="0" collapsed="false">
      <c r="A920" s="0" t="n">
        <v>39690</v>
      </c>
      <c r="B920" s="0" t="s">
        <v>12797</v>
      </c>
      <c r="C920" s="525" t="s">
        <v>2430</v>
      </c>
      <c r="D920" s="532" t="n">
        <v>2393.68</v>
      </c>
    </row>
    <row r="921" customFormat="false" ht="15" hidden="false" customHeight="false" outlineLevel="0" collapsed="false">
      <c r="A921" s="0" t="n">
        <v>39691</v>
      </c>
      <c r="B921" s="0" t="s">
        <v>12798</v>
      </c>
      <c r="C921" s="525" t="s">
        <v>2430</v>
      </c>
      <c r="D921" s="532" t="n">
        <v>3010.58</v>
      </c>
    </row>
    <row r="922" customFormat="false" ht="15" hidden="false" customHeight="false" outlineLevel="0" collapsed="false">
      <c r="A922" s="0" t="n">
        <v>39808</v>
      </c>
      <c r="B922" s="0" t="s">
        <v>12799</v>
      </c>
      <c r="C922" s="525" t="s">
        <v>2430</v>
      </c>
      <c r="D922" s="333" t="n">
        <v>132.31</v>
      </c>
    </row>
    <row r="923" customFormat="false" ht="15" hidden="false" customHeight="false" outlineLevel="0" collapsed="false">
      <c r="A923" s="0" t="n">
        <v>39809</v>
      </c>
      <c r="B923" s="0" t="s">
        <v>12800</v>
      </c>
      <c r="C923" s="525" t="s">
        <v>2430</v>
      </c>
      <c r="D923" s="333" t="n">
        <v>313.81</v>
      </c>
    </row>
    <row r="924" customFormat="false" ht="15" hidden="false" customHeight="false" outlineLevel="0" collapsed="false">
      <c r="A924" s="0" t="n">
        <v>43439</v>
      </c>
      <c r="B924" s="0" t="s">
        <v>12801</v>
      </c>
      <c r="C924" s="525" t="s">
        <v>2430</v>
      </c>
      <c r="D924" s="333" t="n">
        <v>527.85</v>
      </c>
    </row>
    <row r="925" customFormat="false" ht="15" hidden="false" customHeight="false" outlineLevel="0" collapsed="false">
      <c r="A925" s="0" t="n">
        <v>5103</v>
      </c>
      <c r="B925" s="0" t="s">
        <v>12802</v>
      </c>
      <c r="C925" s="525" t="s">
        <v>2430</v>
      </c>
      <c r="D925" s="333" t="n">
        <v>31.46</v>
      </c>
    </row>
    <row r="926" customFormat="false" ht="15" hidden="false" customHeight="false" outlineLevel="0" collapsed="false">
      <c r="A926" s="0" t="n">
        <v>11880</v>
      </c>
      <c r="B926" s="0" t="s">
        <v>12803</v>
      </c>
      <c r="C926" s="525" t="s">
        <v>2430</v>
      </c>
      <c r="D926" s="333" t="n">
        <v>132.31</v>
      </c>
    </row>
    <row r="927" customFormat="false" ht="15" hidden="false" customHeight="false" outlineLevel="0" collapsed="false">
      <c r="A927" s="0" t="n">
        <v>11714</v>
      </c>
      <c r="B927" s="0" t="s">
        <v>12804</v>
      </c>
      <c r="C927" s="525" t="s">
        <v>2430</v>
      </c>
      <c r="D927" s="333" t="n">
        <v>90.14</v>
      </c>
    </row>
    <row r="928" customFormat="false" ht="15" hidden="false" customHeight="false" outlineLevel="0" collapsed="false">
      <c r="A928" s="0" t="n">
        <v>11712</v>
      </c>
      <c r="B928" s="0" t="s">
        <v>12805</v>
      </c>
      <c r="C928" s="525" t="s">
        <v>2430</v>
      </c>
      <c r="D928" s="333" t="n">
        <v>58.86</v>
      </c>
    </row>
    <row r="929" customFormat="false" ht="15" hidden="false" customHeight="false" outlineLevel="0" collapsed="false">
      <c r="A929" s="0" t="n">
        <v>11717</v>
      </c>
      <c r="B929" s="0" t="s">
        <v>12806</v>
      </c>
      <c r="C929" s="525" t="s">
        <v>2430</v>
      </c>
      <c r="D929" s="333" t="n">
        <v>70.95</v>
      </c>
    </row>
    <row r="930" customFormat="false" ht="15" hidden="false" customHeight="false" outlineLevel="0" collapsed="false">
      <c r="A930" s="0" t="n">
        <v>1106</v>
      </c>
      <c r="B930" s="0" t="s">
        <v>12807</v>
      </c>
      <c r="C930" s="525" t="s">
        <v>2515</v>
      </c>
      <c r="D930" s="333" t="n">
        <v>1.4</v>
      </c>
    </row>
    <row r="931" customFormat="false" ht="15" hidden="false" customHeight="false" outlineLevel="0" collapsed="false">
      <c r="A931" s="0" t="n">
        <v>11161</v>
      </c>
      <c r="B931" s="0" t="s">
        <v>12808</v>
      </c>
      <c r="C931" s="525" t="s">
        <v>2515</v>
      </c>
      <c r="D931" s="333" t="n">
        <v>2.34</v>
      </c>
    </row>
    <row r="932" customFormat="false" ht="15" hidden="false" customHeight="false" outlineLevel="0" collapsed="false">
      <c r="A932" s="0" t="n">
        <v>1107</v>
      </c>
      <c r="B932" s="0" t="s">
        <v>12809</v>
      </c>
      <c r="C932" s="525" t="s">
        <v>2515</v>
      </c>
      <c r="D932" s="333" t="n">
        <v>1.19</v>
      </c>
    </row>
    <row r="933" customFormat="false" ht="15" hidden="false" customHeight="false" outlineLevel="0" collapsed="false">
      <c r="A933" s="0" t="n">
        <v>44479</v>
      </c>
      <c r="B933" s="0" t="s">
        <v>12810</v>
      </c>
      <c r="C933" s="525" t="s">
        <v>2515</v>
      </c>
      <c r="D933" s="333" t="n">
        <v>0.28</v>
      </c>
    </row>
    <row r="934" customFormat="false" ht="15" hidden="false" customHeight="false" outlineLevel="0" collapsed="false">
      <c r="A934" s="0" t="n">
        <v>4759</v>
      </c>
      <c r="B934" s="0" t="s">
        <v>12811</v>
      </c>
      <c r="C934" s="525" t="s">
        <v>2502</v>
      </c>
      <c r="D934" s="333" t="n">
        <v>16.47</v>
      </c>
    </row>
    <row r="935" customFormat="false" ht="15" hidden="false" customHeight="false" outlineLevel="0" collapsed="false">
      <c r="A935" s="0" t="n">
        <v>41068</v>
      </c>
      <c r="B935" s="0" t="s">
        <v>12812</v>
      </c>
      <c r="C935" s="525" t="s">
        <v>4335</v>
      </c>
      <c r="D935" s="532" t="n">
        <v>2931.94</v>
      </c>
    </row>
    <row r="936" customFormat="false" ht="15" hidden="false" customHeight="false" outlineLevel="0" collapsed="false">
      <c r="A936" s="0" t="n">
        <v>12618</v>
      </c>
      <c r="B936" s="0" t="s">
        <v>12813</v>
      </c>
      <c r="C936" s="525" t="s">
        <v>2430</v>
      </c>
      <c r="D936" s="333" t="n">
        <v>148.45</v>
      </c>
    </row>
    <row r="937" customFormat="false" ht="15" hidden="false" customHeight="false" outlineLevel="0" collapsed="false">
      <c r="A937" s="0" t="n">
        <v>1108</v>
      </c>
      <c r="B937" s="0" t="s">
        <v>12814</v>
      </c>
      <c r="C937" s="525" t="s">
        <v>2440</v>
      </c>
      <c r="D937" s="333" t="n">
        <v>23.26</v>
      </c>
    </row>
    <row r="938" customFormat="false" ht="15" hidden="false" customHeight="false" outlineLevel="0" collapsed="false">
      <c r="A938" s="0" t="n">
        <v>1117</v>
      </c>
      <c r="B938" s="0" t="s">
        <v>12815</v>
      </c>
      <c r="C938" s="525" t="s">
        <v>2440</v>
      </c>
      <c r="D938" s="333" t="n">
        <v>23.45</v>
      </c>
    </row>
    <row r="939" customFormat="false" ht="15" hidden="false" customHeight="false" outlineLevel="0" collapsed="false">
      <c r="A939" s="0" t="n">
        <v>1118</v>
      </c>
      <c r="B939" s="0" t="s">
        <v>12816</v>
      </c>
      <c r="C939" s="525" t="s">
        <v>2440</v>
      </c>
      <c r="D939" s="333" t="n">
        <v>27.71</v>
      </c>
    </row>
    <row r="940" customFormat="false" ht="15" hidden="false" customHeight="false" outlineLevel="0" collapsed="false">
      <c r="A940" s="0" t="n">
        <v>1110</v>
      </c>
      <c r="B940" s="0" t="s">
        <v>12817</v>
      </c>
      <c r="C940" s="525" t="s">
        <v>2440</v>
      </c>
      <c r="D940" s="333" t="n">
        <v>27.71</v>
      </c>
    </row>
    <row r="941" customFormat="false" ht="15" hidden="false" customHeight="false" outlineLevel="0" collapsed="false">
      <c r="A941" s="0" t="n">
        <v>40784</v>
      </c>
      <c r="B941" s="0" t="s">
        <v>12818</v>
      </c>
      <c r="C941" s="525" t="s">
        <v>2440</v>
      </c>
      <c r="D941" s="333" t="n">
        <v>76.45</v>
      </c>
    </row>
    <row r="942" customFormat="false" ht="15" hidden="false" customHeight="false" outlineLevel="0" collapsed="false">
      <c r="A942" s="0" t="n">
        <v>40782</v>
      </c>
      <c r="B942" s="0" t="s">
        <v>12819</v>
      </c>
      <c r="C942" s="525" t="s">
        <v>2440</v>
      </c>
      <c r="D942" s="333" t="n">
        <v>30</v>
      </c>
    </row>
    <row r="943" customFormat="false" ht="15" hidden="false" customHeight="false" outlineLevel="0" collapsed="false">
      <c r="A943" s="0" t="n">
        <v>40783</v>
      </c>
      <c r="B943" s="0" t="s">
        <v>12820</v>
      </c>
      <c r="C943" s="525" t="s">
        <v>2440</v>
      </c>
      <c r="D943" s="333" t="n">
        <v>39.08</v>
      </c>
    </row>
    <row r="944" customFormat="false" ht="15" hidden="false" customHeight="false" outlineLevel="0" collapsed="false">
      <c r="A944" s="0" t="n">
        <v>1109</v>
      </c>
      <c r="B944" s="0" t="s">
        <v>12821</v>
      </c>
      <c r="C944" s="525" t="s">
        <v>2440</v>
      </c>
      <c r="D944" s="333" t="n">
        <v>23.26</v>
      </c>
    </row>
    <row r="945" customFormat="false" ht="15" hidden="false" customHeight="false" outlineLevel="0" collapsed="false">
      <c r="A945" s="0" t="n">
        <v>1119</v>
      </c>
      <c r="B945" s="0" t="s">
        <v>12822</v>
      </c>
      <c r="C945" s="525" t="s">
        <v>2440</v>
      </c>
      <c r="D945" s="333" t="n">
        <v>15</v>
      </c>
    </row>
    <row r="946" customFormat="false" ht="15" hidden="false" customHeight="false" outlineLevel="0" collapsed="false">
      <c r="A946" s="0" t="n">
        <v>13115</v>
      </c>
      <c r="B946" s="0" t="s">
        <v>12823</v>
      </c>
      <c r="C946" s="525" t="s">
        <v>2440</v>
      </c>
      <c r="D946" s="333" t="n">
        <v>20.95</v>
      </c>
    </row>
    <row r="947" customFormat="false" ht="15" hidden="false" customHeight="false" outlineLevel="0" collapsed="false">
      <c r="A947" s="0" t="n">
        <v>10541</v>
      </c>
      <c r="B947" s="0" t="s">
        <v>12824</v>
      </c>
      <c r="C947" s="525" t="s">
        <v>2440</v>
      </c>
      <c r="D947" s="333" t="n">
        <v>25.6</v>
      </c>
    </row>
    <row r="948" customFormat="false" ht="15" hidden="false" customHeight="false" outlineLevel="0" collapsed="false">
      <c r="A948" s="0" t="n">
        <v>10542</v>
      </c>
      <c r="B948" s="0" t="s">
        <v>12825</v>
      </c>
      <c r="C948" s="525" t="s">
        <v>2440</v>
      </c>
      <c r="D948" s="333" t="n">
        <v>33.48</v>
      </c>
    </row>
    <row r="949" customFormat="false" ht="15" hidden="false" customHeight="false" outlineLevel="0" collapsed="false">
      <c r="A949" s="0" t="n">
        <v>10543</v>
      </c>
      <c r="B949" s="0" t="s">
        <v>12826</v>
      </c>
      <c r="C949" s="525" t="s">
        <v>2440</v>
      </c>
      <c r="D949" s="333" t="n">
        <v>54.33</v>
      </c>
    </row>
    <row r="950" customFormat="false" ht="15" hidden="false" customHeight="false" outlineLevel="0" collapsed="false">
      <c r="A950" s="0" t="n">
        <v>10544</v>
      </c>
      <c r="B950" s="0" t="s">
        <v>12827</v>
      </c>
      <c r="C950" s="525" t="s">
        <v>2440</v>
      </c>
      <c r="D950" s="333" t="n">
        <v>70.27</v>
      </c>
    </row>
    <row r="951" customFormat="false" ht="15" hidden="false" customHeight="false" outlineLevel="0" collapsed="false">
      <c r="A951" s="0" t="n">
        <v>10545</v>
      </c>
      <c r="B951" s="0" t="s">
        <v>12828</v>
      </c>
      <c r="C951" s="525" t="s">
        <v>2440</v>
      </c>
      <c r="D951" s="333" t="n">
        <v>131.32</v>
      </c>
    </row>
    <row r="952" customFormat="false" ht="15" hidden="false" customHeight="false" outlineLevel="0" collapsed="false">
      <c r="A952" s="0" t="n">
        <v>38365</v>
      </c>
      <c r="B952" s="0" t="s">
        <v>12829</v>
      </c>
      <c r="C952" s="525" t="s">
        <v>2414</v>
      </c>
      <c r="D952" s="333" t="n">
        <v>2.3</v>
      </c>
    </row>
    <row r="953" customFormat="false" ht="15" hidden="false" customHeight="false" outlineLevel="0" collapsed="false">
      <c r="A953" s="0" t="n">
        <v>44056</v>
      </c>
      <c r="B953" s="0" t="s">
        <v>12830</v>
      </c>
      <c r="C953" s="525" t="s">
        <v>2430</v>
      </c>
      <c r="D953" s="532" t="n">
        <v>488846.82</v>
      </c>
    </row>
    <row r="954" customFormat="false" ht="15" hidden="false" customHeight="false" outlineLevel="0" collapsed="false">
      <c r="A954" s="0" t="n">
        <v>44057</v>
      </c>
      <c r="B954" s="0" t="s">
        <v>12831</v>
      </c>
      <c r="C954" s="525" t="s">
        <v>2430</v>
      </c>
      <c r="D954" s="532" t="n">
        <v>521750</v>
      </c>
    </row>
    <row r="955" customFormat="false" ht="15" hidden="false" customHeight="false" outlineLevel="0" collapsed="false">
      <c r="A955" s="0" t="n">
        <v>37754</v>
      </c>
      <c r="B955" s="0" t="s">
        <v>12832</v>
      </c>
      <c r="C955" s="525" t="s">
        <v>2430</v>
      </c>
      <c r="D955" s="532" t="n">
        <v>539423.7</v>
      </c>
    </row>
    <row r="956" customFormat="false" ht="15" hidden="false" customHeight="false" outlineLevel="0" collapsed="false">
      <c r="A956" s="0" t="n">
        <v>37757</v>
      </c>
      <c r="B956" s="0" t="s">
        <v>12833</v>
      </c>
      <c r="C956" s="525" t="s">
        <v>2430</v>
      </c>
      <c r="D956" s="532" t="n">
        <v>601657.68</v>
      </c>
    </row>
    <row r="957" customFormat="false" ht="15" hidden="false" customHeight="false" outlineLevel="0" collapsed="false">
      <c r="A957" s="0" t="n">
        <v>44058</v>
      </c>
      <c r="B957" s="0" t="s">
        <v>12834</v>
      </c>
      <c r="C957" s="525" t="s">
        <v>2430</v>
      </c>
      <c r="D957" s="532" t="n">
        <v>568754.5</v>
      </c>
    </row>
    <row r="958" customFormat="false" ht="15" hidden="false" customHeight="false" outlineLevel="0" collapsed="false">
      <c r="A958" s="0" t="n">
        <v>37752</v>
      </c>
      <c r="B958" s="0" t="s">
        <v>12835</v>
      </c>
      <c r="C958" s="525" t="s">
        <v>2430</v>
      </c>
      <c r="D958" s="532" t="n">
        <v>592256.73</v>
      </c>
    </row>
    <row r="959" customFormat="false" ht="15" hidden="false" customHeight="false" outlineLevel="0" collapsed="false">
      <c r="A959" s="0" t="n">
        <v>44059</v>
      </c>
      <c r="B959" s="0" t="s">
        <v>12836</v>
      </c>
      <c r="C959" s="525" t="s">
        <v>2430</v>
      </c>
      <c r="D959" s="532" t="n">
        <v>468164.86</v>
      </c>
    </row>
    <row r="960" customFormat="false" ht="15" hidden="false" customHeight="false" outlineLevel="0" collapsed="false">
      <c r="A960" s="0" t="n">
        <v>37750</v>
      </c>
      <c r="B960" s="0" t="s">
        <v>12837</v>
      </c>
      <c r="C960" s="525" t="s">
        <v>2430</v>
      </c>
      <c r="D960" s="532" t="n">
        <v>469104.95</v>
      </c>
    </row>
    <row r="961" customFormat="false" ht="15" hidden="false" customHeight="false" outlineLevel="0" collapsed="false">
      <c r="A961" s="0" t="n">
        <v>37758</v>
      </c>
      <c r="B961" s="0" t="s">
        <v>12838</v>
      </c>
      <c r="C961" s="525" t="s">
        <v>2430</v>
      </c>
      <c r="D961" s="532" t="n">
        <v>746431.51</v>
      </c>
    </row>
    <row r="962" customFormat="false" ht="15" hidden="false" customHeight="false" outlineLevel="0" collapsed="false">
      <c r="A962" s="0" t="n">
        <v>44060</v>
      </c>
      <c r="B962" s="0" t="s">
        <v>12839</v>
      </c>
      <c r="C962" s="525" t="s">
        <v>2430</v>
      </c>
      <c r="D962" s="532" t="n">
        <v>721989.19</v>
      </c>
    </row>
    <row r="963" customFormat="false" ht="15" hidden="false" customHeight="false" outlineLevel="0" collapsed="false">
      <c r="A963" s="0" t="n">
        <v>37749</v>
      </c>
      <c r="B963" s="0" t="s">
        <v>12840</v>
      </c>
      <c r="C963" s="525" t="s">
        <v>2430</v>
      </c>
      <c r="D963" s="532" t="n">
        <v>770873.88</v>
      </c>
    </row>
    <row r="964" customFormat="false" ht="15" hidden="false" customHeight="false" outlineLevel="0" collapsed="false">
      <c r="A964" s="0" t="n">
        <v>44061</v>
      </c>
      <c r="B964" s="0" t="s">
        <v>12841</v>
      </c>
      <c r="C964" s="525" t="s">
        <v>2430</v>
      </c>
      <c r="D964" s="532" t="n">
        <v>707887.86</v>
      </c>
    </row>
    <row r="965" customFormat="false" ht="15" hidden="false" customHeight="false" outlineLevel="0" collapsed="false">
      <c r="A965" s="0" t="n">
        <v>1159</v>
      </c>
      <c r="B965" s="0" t="s">
        <v>12842</v>
      </c>
      <c r="C965" s="525" t="s">
        <v>2430</v>
      </c>
      <c r="D965" s="532" t="n">
        <v>276334.67</v>
      </c>
    </row>
    <row r="966" customFormat="false" ht="15" hidden="false" customHeight="false" outlineLevel="0" collapsed="false">
      <c r="A966" s="0" t="n">
        <v>12114</v>
      </c>
      <c r="B966" s="0" t="s">
        <v>12843</v>
      </c>
      <c r="C966" s="525" t="s">
        <v>2430</v>
      </c>
      <c r="D966" s="333" t="n">
        <v>160.73</v>
      </c>
    </row>
    <row r="967" customFormat="false" ht="15" hidden="false" customHeight="false" outlineLevel="0" collapsed="false">
      <c r="A967" s="0" t="n">
        <v>38106</v>
      </c>
      <c r="B967" s="0" t="s">
        <v>12844</v>
      </c>
      <c r="C967" s="525" t="s">
        <v>2430</v>
      </c>
      <c r="D967" s="333" t="n">
        <v>21.84</v>
      </c>
    </row>
    <row r="968" customFormat="false" ht="15" hidden="false" customHeight="false" outlineLevel="0" collapsed="false">
      <c r="A968" s="0" t="n">
        <v>38085</v>
      </c>
      <c r="B968" s="0" t="s">
        <v>12845</v>
      </c>
      <c r="C968" s="525" t="s">
        <v>2430</v>
      </c>
      <c r="D968" s="333" t="n">
        <v>25.8</v>
      </c>
    </row>
    <row r="969" customFormat="false" ht="15" hidden="false" customHeight="false" outlineLevel="0" collapsed="false">
      <c r="A969" s="0" t="n">
        <v>38599</v>
      </c>
      <c r="B969" s="0" t="s">
        <v>12846</v>
      </c>
      <c r="C969" s="525" t="s">
        <v>2430</v>
      </c>
      <c r="D969" s="333" t="n">
        <v>6.21</v>
      </c>
    </row>
    <row r="970" customFormat="false" ht="15" hidden="false" customHeight="false" outlineLevel="0" collapsed="false">
      <c r="A970" s="0" t="n">
        <v>38596</v>
      </c>
      <c r="B970" s="0" t="s">
        <v>12847</v>
      </c>
      <c r="C970" s="525" t="s">
        <v>2430</v>
      </c>
      <c r="D970" s="333" t="n">
        <v>5.16</v>
      </c>
    </row>
    <row r="971" customFormat="false" ht="15" hidden="false" customHeight="false" outlineLevel="0" collapsed="false">
      <c r="A971" s="0" t="n">
        <v>38600</v>
      </c>
      <c r="B971" s="0" t="s">
        <v>12848</v>
      </c>
      <c r="C971" s="525" t="s">
        <v>2430</v>
      </c>
      <c r="D971" s="333" t="n">
        <v>6.59</v>
      </c>
    </row>
    <row r="972" customFormat="false" ht="15" hidden="false" customHeight="false" outlineLevel="0" collapsed="false">
      <c r="A972" s="0" t="n">
        <v>38597</v>
      </c>
      <c r="B972" s="0" t="s">
        <v>12849</v>
      </c>
      <c r="C972" s="525" t="s">
        <v>2430</v>
      </c>
      <c r="D972" s="333" t="n">
        <v>5.19</v>
      </c>
    </row>
    <row r="973" customFormat="false" ht="15" hidden="false" customHeight="false" outlineLevel="0" collapsed="false">
      <c r="A973" s="0" t="n">
        <v>659</v>
      </c>
      <c r="B973" s="0" t="s">
        <v>12850</v>
      </c>
      <c r="C973" s="525" t="s">
        <v>2430</v>
      </c>
      <c r="D973" s="333" t="n">
        <v>2.98</v>
      </c>
    </row>
    <row r="974" customFormat="false" ht="15" hidden="false" customHeight="false" outlineLevel="0" collapsed="false">
      <c r="A974" s="0" t="n">
        <v>660</v>
      </c>
      <c r="B974" s="0" t="s">
        <v>12851</v>
      </c>
      <c r="C974" s="525" t="s">
        <v>2430</v>
      </c>
      <c r="D974" s="333" t="n">
        <v>3.58</v>
      </c>
    </row>
    <row r="975" customFormat="false" ht="15" hidden="false" customHeight="false" outlineLevel="0" collapsed="false">
      <c r="A975" s="0" t="n">
        <v>658</v>
      </c>
      <c r="B975" s="0" t="s">
        <v>12852</v>
      </c>
      <c r="C975" s="525" t="s">
        <v>2430</v>
      </c>
      <c r="D975" s="333" t="n">
        <v>2.02</v>
      </c>
    </row>
    <row r="976" customFormat="false" ht="15" hidden="false" customHeight="false" outlineLevel="0" collapsed="false">
      <c r="A976" s="0" t="n">
        <v>38548</v>
      </c>
      <c r="B976" s="0" t="s">
        <v>12853</v>
      </c>
      <c r="C976" s="525" t="s">
        <v>2430</v>
      </c>
      <c r="D976" s="333" t="n">
        <v>1.83</v>
      </c>
    </row>
    <row r="977" customFormat="false" ht="15" hidden="false" customHeight="false" outlineLevel="0" collapsed="false">
      <c r="A977" s="0" t="n">
        <v>34649</v>
      </c>
      <c r="B977" s="0" t="s">
        <v>12854</v>
      </c>
      <c r="C977" s="525" t="s">
        <v>2430</v>
      </c>
      <c r="D977" s="333" t="n">
        <v>2.47</v>
      </c>
    </row>
    <row r="978" customFormat="false" ht="15" hidden="false" customHeight="false" outlineLevel="0" collapsed="false">
      <c r="A978" s="0" t="n">
        <v>34655</v>
      </c>
      <c r="B978" s="0" t="s">
        <v>12855</v>
      </c>
      <c r="C978" s="525" t="s">
        <v>2430</v>
      </c>
      <c r="D978" s="333" t="n">
        <v>3.28</v>
      </c>
    </row>
    <row r="979" customFormat="false" ht="15" hidden="false" customHeight="false" outlineLevel="0" collapsed="false">
      <c r="A979" s="0" t="n">
        <v>40607</v>
      </c>
      <c r="B979" s="0" t="s">
        <v>12856</v>
      </c>
      <c r="C979" s="525" t="s">
        <v>2430</v>
      </c>
      <c r="D979" s="333" t="n">
        <v>5.72</v>
      </c>
    </row>
    <row r="980" customFormat="false" ht="15" hidden="false" customHeight="false" outlineLevel="0" collapsed="false">
      <c r="A980" s="0" t="n">
        <v>567</v>
      </c>
      <c r="B980" s="0" t="s">
        <v>12857</v>
      </c>
      <c r="C980" s="525" t="s">
        <v>2440</v>
      </c>
      <c r="D980" s="333" t="n">
        <v>12.64</v>
      </c>
    </row>
    <row r="981" customFormat="false" ht="15" hidden="false" customHeight="false" outlineLevel="0" collapsed="false">
      <c r="A981" s="0" t="n">
        <v>574</v>
      </c>
      <c r="B981" s="0" t="s">
        <v>12858</v>
      </c>
      <c r="C981" s="525" t="s">
        <v>2440</v>
      </c>
      <c r="D981" s="333" t="n">
        <v>33.24</v>
      </c>
    </row>
    <row r="982" customFormat="false" ht="15" hidden="false" customHeight="false" outlineLevel="0" collapsed="false">
      <c r="A982" s="0" t="n">
        <v>568</v>
      </c>
      <c r="B982" s="0" t="s">
        <v>12859</v>
      </c>
      <c r="C982" s="525" t="s">
        <v>2440</v>
      </c>
      <c r="D982" s="333" t="n">
        <v>70.04</v>
      </c>
    </row>
    <row r="983" customFormat="false" ht="15" hidden="false" customHeight="false" outlineLevel="0" collapsed="false">
      <c r="A983" s="0" t="n">
        <v>4777</v>
      </c>
      <c r="B983" s="0" t="s">
        <v>12860</v>
      </c>
      <c r="C983" s="525" t="s">
        <v>2515</v>
      </c>
      <c r="D983" s="333" t="n">
        <v>8.5</v>
      </c>
    </row>
    <row r="984" customFormat="false" ht="15" hidden="false" customHeight="false" outlineLevel="0" collapsed="false">
      <c r="A984" s="0" t="n">
        <v>592</v>
      </c>
      <c r="B984" s="0" t="s">
        <v>12861</v>
      </c>
      <c r="C984" s="525" t="s">
        <v>2515</v>
      </c>
      <c r="D984" s="333" t="n">
        <v>34.33</v>
      </c>
    </row>
    <row r="985" customFormat="false" ht="15" hidden="false" customHeight="false" outlineLevel="0" collapsed="false">
      <c r="A985" s="0" t="n">
        <v>586</v>
      </c>
      <c r="B985" s="0" t="s">
        <v>12862</v>
      </c>
      <c r="C985" s="525" t="s">
        <v>2440</v>
      </c>
      <c r="D985" s="333" t="n">
        <v>20.18</v>
      </c>
    </row>
    <row r="986" customFormat="false" ht="15" hidden="false" customHeight="false" outlineLevel="0" collapsed="false">
      <c r="A986" s="0" t="n">
        <v>588</v>
      </c>
      <c r="B986" s="0" t="s">
        <v>12863</v>
      </c>
      <c r="C986" s="525" t="s">
        <v>2440</v>
      </c>
      <c r="D986" s="333" t="n">
        <v>31.92</v>
      </c>
    </row>
    <row r="987" customFormat="false" ht="15" hidden="false" customHeight="false" outlineLevel="0" collapsed="false">
      <c r="A987" s="0" t="n">
        <v>591</v>
      </c>
      <c r="B987" s="0" t="s">
        <v>12864</v>
      </c>
      <c r="C987" s="525" t="s">
        <v>2515</v>
      </c>
      <c r="D987" s="333" t="n">
        <v>32.04</v>
      </c>
    </row>
    <row r="988" customFormat="false" ht="15" hidden="false" customHeight="false" outlineLevel="0" collapsed="false">
      <c r="A988" s="0" t="n">
        <v>584</v>
      </c>
      <c r="B988" s="0" t="s">
        <v>12865</v>
      </c>
      <c r="C988" s="525" t="s">
        <v>2440</v>
      </c>
      <c r="D988" s="333" t="n">
        <v>34.1</v>
      </c>
    </row>
    <row r="989" customFormat="false" ht="15" hidden="false" customHeight="false" outlineLevel="0" collapsed="false">
      <c r="A989" s="0" t="n">
        <v>589</v>
      </c>
      <c r="B989" s="0" t="s">
        <v>12866</v>
      </c>
      <c r="C989" s="525" t="s">
        <v>2440</v>
      </c>
      <c r="D989" s="333" t="n">
        <v>53.96</v>
      </c>
    </row>
    <row r="990" customFormat="false" ht="15" hidden="false" customHeight="false" outlineLevel="0" collapsed="false">
      <c r="A990" s="0" t="n">
        <v>1165</v>
      </c>
      <c r="B990" s="0" t="s">
        <v>12867</v>
      </c>
      <c r="C990" s="525" t="s">
        <v>2430</v>
      </c>
      <c r="D990" s="333" t="n">
        <v>21.42</v>
      </c>
    </row>
    <row r="991" customFormat="false" ht="15" hidden="false" customHeight="false" outlineLevel="0" collapsed="false">
      <c r="A991" s="0" t="n">
        <v>1164</v>
      </c>
      <c r="B991" s="0" t="s">
        <v>12868</v>
      </c>
      <c r="C991" s="525" t="s">
        <v>2430</v>
      </c>
      <c r="D991" s="333" t="n">
        <v>17.35</v>
      </c>
    </row>
    <row r="992" customFormat="false" ht="15" hidden="false" customHeight="false" outlineLevel="0" collapsed="false">
      <c r="A992" s="0" t="n">
        <v>1162</v>
      </c>
      <c r="B992" s="0" t="s">
        <v>12869</v>
      </c>
      <c r="C992" s="525" t="s">
        <v>2430</v>
      </c>
      <c r="D992" s="333" t="n">
        <v>6.03</v>
      </c>
    </row>
    <row r="993" customFormat="false" ht="15" hidden="false" customHeight="false" outlineLevel="0" collapsed="false">
      <c r="A993" s="0" t="n">
        <v>12395</v>
      </c>
      <c r="B993" s="0" t="s">
        <v>12870</v>
      </c>
      <c r="C993" s="525" t="s">
        <v>2430</v>
      </c>
      <c r="D993" s="333" t="n">
        <v>5.86</v>
      </c>
    </row>
    <row r="994" customFormat="false" ht="15" hidden="false" customHeight="false" outlineLevel="0" collapsed="false">
      <c r="A994" s="0" t="n">
        <v>1170</v>
      </c>
      <c r="B994" s="0" t="s">
        <v>12871</v>
      </c>
      <c r="C994" s="525" t="s">
        <v>2430</v>
      </c>
      <c r="D994" s="333" t="n">
        <v>11.37</v>
      </c>
    </row>
    <row r="995" customFormat="false" ht="15" hidden="false" customHeight="false" outlineLevel="0" collapsed="false">
      <c r="A995" s="0" t="n">
        <v>1169</v>
      </c>
      <c r="B995" s="0" t="s">
        <v>12872</v>
      </c>
      <c r="C995" s="525" t="s">
        <v>2430</v>
      </c>
      <c r="D995" s="333" t="n">
        <v>55.8</v>
      </c>
    </row>
    <row r="996" customFormat="false" ht="15" hidden="false" customHeight="false" outlineLevel="0" collapsed="false">
      <c r="A996" s="0" t="n">
        <v>1166</v>
      </c>
      <c r="B996" s="0" t="s">
        <v>12873</v>
      </c>
      <c r="C996" s="525" t="s">
        <v>2430</v>
      </c>
      <c r="D996" s="333" t="n">
        <v>30.94</v>
      </c>
    </row>
    <row r="997" customFormat="false" ht="15" hidden="false" customHeight="false" outlineLevel="0" collapsed="false">
      <c r="A997" s="0" t="n">
        <v>1163</v>
      </c>
      <c r="B997" s="0" t="s">
        <v>12874</v>
      </c>
      <c r="C997" s="525" t="s">
        <v>2430</v>
      </c>
      <c r="D997" s="333" t="n">
        <v>7.8</v>
      </c>
    </row>
    <row r="998" customFormat="false" ht="15" hidden="false" customHeight="false" outlineLevel="0" collapsed="false">
      <c r="A998" s="0" t="n">
        <v>12396</v>
      </c>
      <c r="B998" s="0" t="s">
        <v>12875</v>
      </c>
      <c r="C998" s="525" t="s">
        <v>2430</v>
      </c>
      <c r="D998" s="333" t="n">
        <v>5.86</v>
      </c>
    </row>
    <row r="999" customFormat="false" ht="15" hidden="false" customHeight="false" outlineLevel="0" collapsed="false">
      <c r="A999" s="0" t="n">
        <v>1168</v>
      </c>
      <c r="B999" s="0" t="s">
        <v>12876</v>
      </c>
      <c r="C999" s="525" t="s">
        <v>2430</v>
      </c>
      <c r="D999" s="333" t="n">
        <v>79.55</v>
      </c>
    </row>
    <row r="1000" customFormat="false" ht="15" hidden="false" customHeight="false" outlineLevel="0" collapsed="false">
      <c r="A1000" s="0" t="n">
        <v>1167</v>
      </c>
      <c r="B1000" s="0" t="s">
        <v>12877</v>
      </c>
      <c r="C1000" s="525" t="s">
        <v>2430</v>
      </c>
      <c r="D1000" s="333" t="n">
        <v>133.06</v>
      </c>
    </row>
    <row r="1001" customFormat="false" ht="15" hidden="false" customHeight="false" outlineLevel="0" collapsed="false">
      <c r="A1001" s="0" t="n">
        <v>36331</v>
      </c>
      <c r="B1001" s="0" t="s">
        <v>12878</v>
      </c>
      <c r="C1001" s="525" t="s">
        <v>2430</v>
      </c>
      <c r="D1001" s="333" t="n">
        <v>2.51</v>
      </c>
    </row>
    <row r="1002" customFormat="false" ht="15" hidden="false" customHeight="false" outlineLevel="0" collapsed="false">
      <c r="A1002" s="0" t="n">
        <v>36346</v>
      </c>
      <c r="B1002" s="0" t="s">
        <v>12879</v>
      </c>
      <c r="C1002" s="525" t="s">
        <v>2430</v>
      </c>
      <c r="D1002" s="333" t="n">
        <v>3.76</v>
      </c>
    </row>
    <row r="1003" customFormat="false" ht="15" hidden="false" customHeight="false" outlineLevel="0" collapsed="false">
      <c r="A1003" s="0" t="n">
        <v>1197</v>
      </c>
      <c r="B1003" s="0" t="s">
        <v>12880</v>
      </c>
      <c r="C1003" s="525" t="s">
        <v>2430</v>
      </c>
      <c r="D1003" s="333" t="n">
        <v>1.77</v>
      </c>
    </row>
    <row r="1004" customFormat="false" ht="15" hidden="false" customHeight="false" outlineLevel="0" collapsed="false">
      <c r="A1004" s="0" t="n">
        <v>1202</v>
      </c>
      <c r="B1004" s="0" t="s">
        <v>12881</v>
      </c>
      <c r="C1004" s="525" t="s">
        <v>2430</v>
      </c>
      <c r="D1004" s="333" t="n">
        <v>5.03</v>
      </c>
    </row>
    <row r="1005" customFormat="false" ht="15" hidden="false" customHeight="false" outlineLevel="0" collapsed="false">
      <c r="A1005" s="0" t="n">
        <v>1198</v>
      </c>
      <c r="B1005" s="0" t="s">
        <v>12882</v>
      </c>
      <c r="C1005" s="525" t="s">
        <v>2430</v>
      </c>
      <c r="D1005" s="333" t="n">
        <v>2.32</v>
      </c>
    </row>
    <row r="1006" customFormat="false" ht="15" hidden="false" customHeight="false" outlineLevel="0" collapsed="false">
      <c r="A1006" s="0" t="n">
        <v>20088</v>
      </c>
      <c r="B1006" s="0" t="s">
        <v>12883</v>
      </c>
      <c r="C1006" s="525" t="s">
        <v>2430</v>
      </c>
      <c r="D1006" s="333" t="n">
        <v>11.42</v>
      </c>
    </row>
    <row r="1007" customFormat="false" ht="15" hidden="false" customHeight="false" outlineLevel="0" collapsed="false">
      <c r="A1007" s="0" t="n">
        <v>20089</v>
      </c>
      <c r="B1007" s="0" t="s">
        <v>12884</v>
      </c>
      <c r="C1007" s="525" t="s">
        <v>2430</v>
      </c>
      <c r="D1007" s="333" t="n">
        <v>55.99</v>
      </c>
    </row>
    <row r="1008" customFormat="false" ht="15" hidden="false" customHeight="false" outlineLevel="0" collapsed="false">
      <c r="A1008" s="0" t="n">
        <v>20087</v>
      </c>
      <c r="B1008" s="0" t="s">
        <v>12885</v>
      </c>
      <c r="C1008" s="525" t="s">
        <v>2430</v>
      </c>
      <c r="D1008" s="333" t="n">
        <v>9.45</v>
      </c>
    </row>
    <row r="1009" customFormat="false" ht="15" hidden="false" customHeight="false" outlineLevel="0" collapsed="false">
      <c r="A1009" s="0" t="n">
        <v>1200</v>
      </c>
      <c r="B1009" s="0" t="s">
        <v>12886</v>
      </c>
      <c r="C1009" s="525" t="s">
        <v>2430</v>
      </c>
      <c r="D1009" s="333" t="n">
        <v>8.58</v>
      </c>
    </row>
    <row r="1010" customFormat="false" ht="15" hidden="false" customHeight="false" outlineLevel="0" collapsed="false">
      <c r="A1010" s="0" t="n">
        <v>12909</v>
      </c>
      <c r="B1010" s="0" t="s">
        <v>12887</v>
      </c>
      <c r="C1010" s="525" t="s">
        <v>2430</v>
      </c>
      <c r="D1010" s="333" t="n">
        <v>3.98</v>
      </c>
    </row>
    <row r="1011" customFormat="false" ht="15" hidden="false" customHeight="false" outlineLevel="0" collapsed="false">
      <c r="A1011" s="0" t="n">
        <v>12910</v>
      </c>
      <c r="B1011" s="0" t="s">
        <v>12888</v>
      </c>
      <c r="C1011" s="525" t="s">
        <v>2430</v>
      </c>
      <c r="D1011" s="333" t="n">
        <v>7.15</v>
      </c>
    </row>
    <row r="1012" customFormat="false" ht="15" hidden="false" customHeight="false" outlineLevel="0" collapsed="false">
      <c r="A1012" s="0" t="n">
        <v>1191</v>
      </c>
      <c r="B1012" s="0" t="s">
        <v>12889</v>
      </c>
      <c r="C1012" s="525" t="s">
        <v>2430</v>
      </c>
      <c r="D1012" s="333" t="n">
        <v>1.26</v>
      </c>
    </row>
    <row r="1013" customFormat="false" ht="15" hidden="false" customHeight="false" outlineLevel="0" collapsed="false">
      <c r="A1013" s="0" t="n">
        <v>1185</v>
      </c>
      <c r="B1013" s="0" t="s">
        <v>12890</v>
      </c>
      <c r="C1013" s="525" t="s">
        <v>2430</v>
      </c>
      <c r="D1013" s="333" t="n">
        <v>1.26</v>
      </c>
    </row>
    <row r="1014" customFormat="false" ht="15" hidden="false" customHeight="false" outlineLevel="0" collapsed="false">
      <c r="A1014" s="0" t="n">
        <v>1189</v>
      </c>
      <c r="B1014" s="0" t="s">
        <v>12891</v>
      </c>
      <c r="C1014" s="525" t="s">
        <v>2430</v>
      </c>
      <c r="D1014" s="333" t="n">
        <v>2.07</v>
      </c>
    </row>
    <row r="1015" customFormat="false" ht="15" hidden="false" customHeight="false" outlineLevel="0" collapsed="false">
      <c r="A1015" s="0" t="n">
        <v>1193</v>
      </c>
      <c r="B1015" s="0" t="s">
        <v>12892</v>
      </c>
      <c r="C1015" s="525" t="s">
        <v>2430</v>
      </c>
      <c r="D1015" s="333" t="n">
        <v>3.97</v>
      </c>
    </row>
    <row r="1016" customFormat="false" ht="15" hidden="false" customHeight="false" outlineLevel="0" collapsed="false">
      <c r="A1016" s="0" t="n">
        <v>1194</v>
      </c>
      <c r="B1016" s="0" t="s">
        <v>12893</v>
      </c>
      <c r="C1016" s="525" t="s">
        <v>2430</v>
      </c>
      <c r="D1016" s="333" t="n">
        <v>7.17</v>
      </c>
    </row>
    <row r="1017" customFormat="false" ht="15" hidden="false" customHeight="false" outlineLevel="0" collapsed="false">
      <c r="A1017" s="0" t="n">
        <v>1195</v>
      </c>
      <c r="B1017" s="0" t="s">
        <v>12894</v>
      </c>
      <c r="C1017" s="525" t="s">
        <v>2430</v>
      </c>
      <c r="D1017" s="333" t="n">
        <v>12.07</v>
      </c>
    </row>
    <row r="1018" customFormat="false" ht="15" hidden="false" customHeight="false" outlineLevel="0" collapsed="false">
      <c r="A1018" s="0" t="n">
        <v>1204</v>
      </c>
      <c r="B1018" s="0" t="s">
        <v>12895</v>
      </c>
      <c r="C1018" s="525" t="s">
        <v>2430</v>
      </c>
      <c r="D1018" s="333" t="n">
        <v>21.12</v>
      </c>
    </row>
    <row r="1019" customFormat="false" ht="15" hidden="false" customHeight="false" outlineLevel="0" collapsed="false">
      <c r="A1019" s="0" t="n">
        <v>1207</v>
      </c>
      <c r="B1019" s="0" t="s">
        <v>12896</v>
      </c>
      <c r="C1019" s="525" t="s">
        <v>2430</v>
      </c>
      <c r="D1019" s="333" t="n">
        <v>26.66</v>
      </c>
    </row>
    <row r="1020" customFormat="false" ht="15" hidden="false" customHeight="false" outlineLevel="0" collapsed="false">
      <c r="A1020" s="0" t="n">
        <v>1206</v>
      </c>
      <c r="B1020" s="0" t="s">
        <v>12897</v>
      </c>
      <c r="C1020" s="525" t="s">
        <v>2430</v>
      </c>
      <c r="D1020" s="333" t="n">
        <v>6.68</v>
      </c>
    </row>
    <row r="1021" customFormat="false" ht="15" hidden="false" customHeight="false" outlineLevel="0" collapsed="false">
      <c r="A1021" s="0" t="n">
        <v>1183</v>
      </c>
      <c r="B1021" s="0" t="s">
        <v>12898</v>
      </c>
      <c r="C1021" s="525" t="s">
        <v>2430</v>
      </c>
      <c r="D1021" s="333" t="n">
        <v>17.41</v>
      </c>
    </row>
    <row r="1022" customFormat="false" ht="15" hidden="false" customHeight="false" outlineLevel="0" collapsed="false">
      <c r="A1022" s="0" t="n">
        <v>42685</v>
      </c>
      <c r="B1022" s="0" t="s">
        <v>12899</v>
      </c>
      <c r="C1022" s="525" t="s">
        <v>2430</v>
      </c>
      <c r="D1022" s="333" t="n">
        <v>58.02</v>
      </c>
    </row>
    <row r="1023" customFormat="false" ht="15" hidden="false" customHeight="false" outlineLevel="0" collapsed="false">
      <c r="A1023" s="0" t="n">
        <v>42686</v>
      </c>
      <c r="B1023" s="0" t="s">
        <v>12900</v>
      </c>
      <c r="C1023" s="525" t="s">
        <v>2430</v>
      </c>
      <c r="D1023" s="333" t="n">
        <v>63.91</v>
      </c>
    </row>
    <row r="1024" customFormat="false" ht="15" hidden="false" customHeight="false" outlineLevel="0" collapsed="false">
      <c r="A1024" s="0" t="n">
        <v>12894</v>
      </c>
      <c r="B1024" s="0" t="s">
        <v>12901</v>
      </c>
      <c r="C1024" s="525" t="s">
        <v>2430</v>
      </c>
      <c r="D1024" s="333" t="n">
        <v>19.95</v>
      </c>
    </row>
    <row r="1025" customFormat="false" ht="15" hidden="false" customHeight="false" outlineLevel="0" collapsed="false">
      <c r="A1025" s="0" t="n">
        <v>12895</v>
      </c>
      <c r="B1025" s="0" t="s">
        <v>12902</v>
      </c>
      <c r="C1025" s="525" t="s">
        <v>2430</v>
      </c>
      <c r="D1025" s="333" t="n">
        <v>15.35</v>
      </c>
    </row>
    <row r="1026" customFormat="false" ht="15" hidden="false" customHeight="false" outlineLevel="0" collapsed="false">
      <c r="A1026" s="0" t="n">
        <v>1631</v>
      </c>
      <c r="B1026" s="0" t="s">
        <v>12903</v>
      </c>
      <c r="C1026" s="525" t="s">
        <v>2430</v>
      </c>
      <c r="D1026" s="333" t="n">
        <v>192.49</v>
      </c>
    </row>
    <row r="1027" customFormat="false" ht="15" hidden="false" customHeight="false" outlineLevel="0" collapsed="false">
      <c r="A1027" s="0" t="n">
        <v>1633</v>
      </c>
      <c r="B1027" s="0" t="s">
        <v>12904</v>
      </c>
      <c r="C1027" s="525" t="s">
        <v>2430</v>
      </c>
      <c r="D1027" s="333" t="n">
        <v>327.05</v>
      </c>
    </row>
    <row r="1028" customFormat="false" ht="15" hidden="false" customHeight="false" outlineLevel="0" collapsed="false">
      <c r="A1028" s="0" t="n">
        <v>10818</v>
      </c>
      <c r="B1028" s="0" t="s">
        <v>12905</v>
      </c>
      <c r="C1028" s="525" t="s">
        <v>2515</v>
      </c>
      <c r="D1028" s="333" t="n">
        <v>55.52</v>
      </c>
    </row>
    <row r="1029" customFormat="false" ht="15" hidden="false" customHeight="false" outlineLevel="0" collapsed="false">
      <c r="A1029" s="0" t="n">
        <v>41410</v>
      </c>
      <c r="B1029" s="0" t="s">
        <v>12906</v>
      </c>
      <c r="C1029" s="525" t="s">
        <v>2430</v>
      </c>
      <c r="D1029" s="333" t="n">
        <v>65.09</v>
      </c>
    </row>
    <row r="1030" customFormat="false" ht="15" hidden="false" customHeight="false" outlineLevel="0" collapsed="false">
      <c r="A1030" s="0" t="n">
        <v>41411</v>
      </c>
      <c r="B1030" s="0" t="s">
        <v>12907</v>
      </c>
      <c r="C1030" s="525" t="s">
        <v>2430</v>
      </c>
      <c r="D1030" s="333" t="n">
        <v>59.01</v>
      </c>
    </row>
    <row r="1031" customFormat="false" ht="15" hidden="false" customHeight="false" outlineLevel="0" collapsed="false">
      <c r="A1031" s="0" t="n">
        <v>41412</v>
      </c>
      <c r="B1031" s="0" t="s">
        <v>12908</v>
      </c>
      <c r="C1031" s="525" t="s">
        <v>2430</v>
      </c>
      <c r="D1031" s="333" t="n">
        <v>114.13</v>
      </c>
    </row>
    <row r="1032" customFormat="false" ht="15" hidden="false" customHeight="false" outlineLevel="0" collapsed="false">
      <c r="A1032" s="0" t="n">
        <v>41413</v>
      </c>
      <c r="B1032" s="0" t="s">
        <v>12909</v>
      </c>
      <c r="C1032" s="525" t="s">
        <v>2430</v>
      </c>
      <c r="D1032" s="333" t="n">
        <v>102.7</v>
      </c>
    </row>
    <row r="1033" customFormat="false" ht="15" hidden="false" customHeight="false" outlineLevel="0" collapsed="false">
      <c r="A1033" s="0" t="n">
        <v>39359</v>
      </c>
      <c r="B1033" s="0" t="s">
        <v>12910</v>
      </c>
      <c r="C1033" s="525" t="s">
        <v>2430</v>
      </c>
      <c r="D1033" s="333" t="n">
        <v>33.65</v>
      </c>
    </row>
    <row r="1034" customFormat="false" ht="15" hidden="false" customHeight="false" outlineLevel="0" collapsed="false">
      <c r="A1034" s="0" t="n">
        <v>39360</v>
      </c>
      <c r="B1034" s="0" t="s">
        <v>12911</v>
      </c>
      <c r="C1034" s="525" t="s">
        <v>2430</v>
      </c>
      <c r="D1034" s="333" t="n">
        <v>33.65</v>
      </c>
    </row>
    <row r="1035" customFormat="false" ht="15" hidden="false" customHeight="false" outlineLevel="0" collapsed="false">
      <c r="A1035" s="0" t="n">
        <v>10710</v>
      </c>
      <c r="B1035" s="0" t="s">
        <v>12912</v>
      </c>
      <c r="C1035" s="525" t="s">
        <v>2414</v>
      </c>
      <c r="D1035" s="333" t="n">
        <v>148.57</v>
      </c>
    </row>
    <row r="1036" customFormat="false" ht="15" hidden="false" customHeight="false" outlineLevel="0" collapsed="false">
      <c r="A1036" s="0" t="n">
        <v>10709</v>
      </c>
      <c r="B1036" s="0" t="s">
        <v>12913</v>
      </c>
      <c r="C1036" s="525" t="s">
        <v>2414</v>
      </c>
      <c r="D1036" s="333" t="n">
        <v>182.52</v>
      </c>
    </row>
    <row r="1037" customFormat="false" ht="15" hidden="false" customHeight="false" outlineLevel="0" collapsed="false">
      <c r="A1037" s="0" t="n">
        <v>39636</v>
      </c>
      <c r="B1037" s="0" t="s">
        <v>12914</v>
      </c>
      <c r="C1037" s="525" t="s">
        <v>2414</v>
      </c>
      <c r="D1037" s="333" t="n">
        <v>186.38</v>
      </c>
    </row>
    <row r="1038" customFormat="false" ht="15" hidden="false" customHeight="false" outlineLevel="0" collapsed="false">
      <c r="A1038" s="0" t="n">
        <v>10708</v>
      </c>
      <c r="B1038" s="0" t="s">
        <v>12915</v>
      </c>
      <c r="C1038" s="525" t="s">
        <v>2414</v>
      </c>
      <c r="D1038" s="333" t="n">
        <v>57.51</v>
      </c>
    </row>
    <row r="1039" customFormat="false" ht="15" hidden="false" customHeight="false" outlineLevel="0" collapsed="false">
      <c r="A1039" s="0" t="n">
        <v>39635</v>
      </c>
      <c r="B1039" s="0" t="s">
        <v>12916</v>
      </c>
      <c r="C1039" s="525" t="s">
        <v>2414</v>
      </c>
      <c r="D1039" s="333" t="n">
        <v>97.92</v>
      </c>
    </row>
    <row r="1040" customFormat="false" ht="15" hidden="false" customHeight="false" outlineLevel="0" collapsed="false">
      <c r="A1040" s="0" t="n">
        <v>6117</v>
      </c>
      <c r="B1040" s="0" t="s">
        <v>12917</v>
      </c>
      <c r="C1040" s="525" t="s">
        <v>2502</v>
      </c>
      <c r="D1040" s="333" t="n">
        <v>12.59</v>
      </c>
    </row>
    <row r="1041" customFormat="false" ht="15" hidden="false" customHeight="false" outlineLevel="0" collapsed="false">
      <c r="A1041" s="0" t="n">
        <v>40913</v>
      </c>
      <c r="B1041" s="0" t="s">
        <v>12918</v>
      </c>
      <c r="C1041" s="525" t="s">
        <v>4335</v>
      </c>
      <c r="D1041" s="532" t="n">
        <v>2243</v>
      </c>
    </row>
    <row r="1042" customFormat="false" ht="15" hidden="false" customHeight="false" outlineLevel="0" collapsed="false">
      <c r="A1042" s="0" t="n">
        <v>1214</v>
      </c>
      <c r="B1042" s="0" t="s">
        <v>12919</v>
      </c>
      <c r="C1042" s="525" t="s">
        <v>2502</v>
      </c>
      <c r="D1042" s="333" t="n">
        <v>17.12</v>
      </c>
    </row>
    <row r="1043" customFormat="false" ht="15" hidden="false" customHeight="false" outlineLevel="0" collapsed="false">
      <c r="A1043" s="0" t="n">
        <v>40915</v>
      </c>
      <c r="B1043" s="0" t="s">
        <v>12920</v>
      </c>
      <c r="C1043" s="525" t="s">
        <v>4335</v>
      </c>
      <c r="D1043" s="532" t="n">
        <v>3048.19</v>
      </c>
    </row>
    <row r="1044" customFormat="false" ht="15" hidden="false" customHeight="false" outlineLevel="0" collapsed="false">
      <c r="A1044" s="0" t="n">
        <v>1213</v>
      </c>
      <c r="B1044" s="0" t="s">
        <v>12921</v>
      </c>
      <c r="C1044" s="525" t="s">
        <v>2502</v>
      </c>
      <c r="D1044" s="333" t="n">
        <v>18.2</v>
      </c>
    </row>
    <row r="1045" customFormat="false" ht="15" hidden="false" customHeight="false" outlineLevel="0" collapsed="false">
      <c r="A1045" s="0" t="n">
        <v>40914</v>
      </c>
      <c r="B1045" s="0" t="s">
        <v>12922</v>
      </c>
      <c r="C1045" s="525" t="s">
        <v>4335</v>
      </c>
      <c r="D1045" s="532" t="n">
        <v>3237.08</v>
      </c>
    </row>
    <row r="1046" customFormat="false" ht="15" hidden="false" customHeight="false" outlineLevel="0" collapsed="false">
      <c r="A1046" s="0" t="n">
        <v>5091</v>
      </c>
      <c r="B1046" s="0" t="s">
        <v>12923</v>
      </c>
      <c r="C1046" s="525" t="s">
        <v>2430</v>
      </c>
      <c r="D1046" s="333" t="n">
        <v>19.53</v>
      </c>
    </row>
    <row r="1047" customFormat="false" ht="15" hidden="false" customHeight="false" outlineLevel="0" collapsed="false">
      <c r="A1047" s="0" t="n">
        <v>14615</v>
      </c>
      <c r="B1047" s="0" t="s">
        <v>12924</v>
      </c>
      <c r="C1047" s="525" t="s">
        <v>2430</v>
      </c>
      <c r="D1047" s="532" t="n">
        <v>3616.14</v>
      </c>
    </row>
    <row r="1048" customFormat="false" ht="15" hidden="false" customHeight="false" outlineLevel="0" collapsed="false">
      <c r="A1048" s="0" t="n">
        <v>2711</v>
      </c>
      <c r="B1048" s="0" t="s">
        <v>12925</v>
      </c>
      <c r="C1048" s="525" t="s">
        <v>2430</v>
      </c>
      <c r="D1048" s="333" t="n">
        <v>229.41</v>
      </c>
    </row>
    <row r="1049" customFormat="false" ht="15" hidden="false" customHeight="false" outlineLevel="0" collapsed="false">
      <c r="A1049" s="0" t="n">
        <v>37727</v>
      </c>
      <c r="B1049" s="0" t="s">
        <v>12926</v>
      </c>
      <c r="C1049" s="525" t="s">
        <v>2430</v>
      </c>
      <c r="D1049" s="532" t="n">
        <v>17085</v>
      </c>
    </row>
    <row r="1050" customFormat="false" ht="15" hidden="false" customHeight="false" outlineLevel="0" collapsed="false">
      <c r="A1050" s="0" t="n">
        <v>37728</v>
      </c>
      <c r="B1050" s="0" t="s">
        <v>12927</v>
      </c>
      <c r="C1050" s="525" t="s">
        <v>2430</v>
      </c>
      <c r="D1050" s="532" t="n">
        <v>23178.25</v>
      </c>
    </row>
    <row r="1051" customFormat="false" ht="15" hidden="false" customHeight="false" outlineLevel="0" collapsed="false">
      <c r="A1051" s="0" t="n">
        <v>37729</v>
      </c>
      <c r="B1051" s="0" t="s">
        <v>12928</v>
      </c>
      <c r="C1051" s="525" t="s">
        <v>2430</v>
      </c>
      <c r="D1051" s="532" t="n">
        <v>25089.86</v>
      </c>
    </row>
    <row r="1052" customFormat="false" ht="15" hidden="false" customHeight="false" outlineLevel="0" collapsed="false">
      <c r="A1052" s="0" t="n">
        <v>37730</v>
      </c>
      <c r="B1052" s="0" t="s">
        <v>12929</v>
      </c>
      <c r="C1052" s="525" t="s">
        <v>2430</v>
      </c>
      <c r="D1052" s="532" t="n">
        <v>27001.46</v>
      </c>
    </row>
    <row r="1053" customFormat="false" ht="15" hidden="false" customHeight="false" outlineLevel="0" collapsed="false">
      <c r="A1053" s="0" t="n">
        <v>37731</v>
      </c>
      <c r="B1053" s="0" t="s">
        <v>12930</v>
      </c>
      <c r="C1053" s="525" t="s">
        <v>2430</v>
      </c>
      <c r="D1053" s="532" t="n">
        <v>28913.07</v>
      </c>
    </row>
    <row r="1054" customFormat="false" ht="15" hidden="false" customHeight="false" outlineLevel="0" collapsed="false">
      <c r="A1054" s="0" t="n">
        <v>37732</v>
      </c>
      <c r="B1054" s="0" t="s">
        <v>12931</v>
      </c>
      <c r="C1054" s="525" t="s">
        <v>2430</v>
      </c>
      <c r="D1054" s="532" t="n">
        <v>32975.24</v>
      </c>
    </row>
    <row r="1055" customFormat="false" ht="15" hidden="false" customHeight="false" outlineLevel="0" collapsed="false">
      <c r="A1055" s="0" t="n">
        <v>42256</v>
      </c>
      <c r="B1055" s="0" t="s">
        <v>12932</v>
      </c>
      <c r="C1055" s="525" t="s">
        <v>2515</v>
      </c>
      <c r="D1055" s="333" t="n">
        <v>14.05</v>
      </c>
    </row>
    <row r="1056" customFormat="false" ht="15" hidden="false" customHeight="false" outlineLevel="0" collapsed="false">
      <c r="A1056" s="0" t="n">
        <v>42250</v>
      </c>
      <c r="B1056" s="0" t="s">
        <v>12933</v>
      </c>
      <c r="C1056" s="525" t="s">
        <v>12934</v>
      </c>
      <c r="D1056" s="532" t="n">
        <v>6323.87</v>
      </c>
    </row>
    <row r="1057" customFormat="false" ht="15" hidden="false" customHeight="false" outlineLevel="0" collapsed="false">
      <c r="A1057" s="0" t="n">
        <v>4743</v>
      </c>
      <c r="B1057" s="0" t="s">
        <v>12935</v>
      </c>
      <c r="C1057" s="525" t="s">
        <v>2438</v>
      </c>
      <c r="D1057" s="333" t="n">
        <v>108.3</v>
      </c>
    </row>
    <row r="1058" customFormat="false" ht="15" hidden="false" customHeight="false" outlineLevel="0" collapsed="false">
      <c r="A1058" s="0" t="n">
        <v>4744</v>
      </c>
      <c r="B1058" s="0" t="s">
        <v>12936</v>
      </c>
      <c r="C1058" s="525" t="s">
        <v>2438</v>
      </c>
      <c r="D1058" s="333" t="n">
        <v>173.29</v>
      </c>
    </row>
    <row r="1059" customFormat="false" ht="15" hidden="false" customHeight="false" outlineLevel="0" collapsed="false">
      <c r="A1059" s="0" t="n">
        <v>4745</v>
      </c>
      <c r="B1059" s="0" t="s">
        <v>12937</v>
      </c>
      <c r="C1059" s="525" t="s">
        <v>2438</v>
      </c>
      <c r="D1059" s="333" t="n">
        <v>207.83</v>
      </c>
    </row>
    <row r="1060" customFormat="false" ht="15" hidden="false" customHeight="false" outlineLevel="0" collapsed="false">
      <c r="A1060" s="0" t="n">
        <v>36496</v>
      </c>
      <c r="B1060" s="0" t="s">
        <v>12938</v>
      </c>
      <c r="C1060" s="525" t="s">
        <v>2430</v>
      </c>
      <c r="D1060" s="532" t="n">
        <v>9181.31</v>
      </c>
    </row>
    <row r="1061" customFormat="false" ht="15" hidden="false" customHeight="false" outlineLevel="0" collapsed="false">
      <c r="A1061" s="0" t="n">
        <v>10630</v>
      </c>
      <c r="B1061" s="0" t="s">
        <v>12939</v>
      </c>
      <c r="C1061" s="525" t="s">
        <v>2430</v>
      </c>
      <c r="D1061" s="532" t="n">
        <v>872588.17</v>
      </c>
    </row>
    <row r="1062" customFormat="false" ht="15" hidden="false" customHeight="false" outlineLevel="0" collapsed="false">
      <c r="A1062" s="0" t="n">
        <v>37762</v>
      </c>
      <c r="B1062" s="0" t="s">
        <v>12940</v>
      </c>
      <c r="C1062" s="525" t="s">
        <v>2430</v>
      </c>
      <c r="D1062" s="532" t="n">
        <v>748365.7</v>
      </c>
    </row>
    <row r="1063" customFormat="false" ht="15" hidden="false" customHeight="false" outlineLevel="0" collapsed="false">
      <c r="A1063" s="0" t="n">
        <v>37763</v>
      </c>
      <c r="B1063" s="0" t="s">
        <v>12941</v>
      </c>
      <c r="C1063" s="525" t="s">
        <v>2430</v>
      </c>
      <c r="D1063" s="532" t="n">
        <v>757455.04</v>
      </c>
    </row>
    <row r="1064" customFormat="false" ht="15" hidden="false" customHeight="false" outlineLevel="0" collapsed="false">
      <c r="A1064" s="0" t="n">
        <v>41992</v>
      </c>
      <c r="B1064" s="0" t="s">
        <v>12942</v>
      </c>
      <c r="C1064" s="525" t="s">
        <v>2430</v>
      </c>
      <c r="D1064" s="532" t="n">
        <v>861075</v>
      </c>
    </row>
    <row r="1065" customFormat="false" ht="15" hidden="false" customHeight="false" outlineLevel="0" collapsed="false">
      <c r="A1065" s="0" t="n">
        <v>13215</v>
      </c>
      <c r="B1065" s="0" t="s">
        <v>12943</v>
      </c>
      <c r="C1065" s="525" t="s">
        <v>2430</v>
      </c>
      <c r="D1065" s="532" t="n">
        <v>1055892.35</v>
      </c>
    </row>
    <row r="1066" customFormat="false" ht="15" hidden="false" customHeight="false" outlineLevel="0" collapsed="false">
      <c r="A1066" s="0" t="n">
        <v>4235</v>
      </c>
      <c r="B1066" s="0" t="s">
        <v>12944</v>
      </c>
      <c r="C1066" s="525" t="s">
        <v>2502</v>
      </c>
      <c r="D1066" s="333" t="n">
        <v>14.61</v>
      </c>
    </row>
    <row r="1067" customFormat="false" ht="15" hidden="false" customHeight="false" outlineLevel="0" collapsed="false">
      <c r="A1067" s="0" t="n">
        <v>40976</v>
      </c>
      <c r="B1067" s="0" t="s">
        <v>12945</v>
      </c>
      <c r="C1067" s="525" t="s">
        <v>4335</v>
      </c>
      <c r="D1067" s="532" t="n">
        <v>2600.78</v>
      </c>
    </row>
    <row r="1068" customFormat="false" ht="15" hidden="false" customHeight="false" outlineLevel="0" collapsed="false">
      <c r="A1068" s="0" t="n">
        <v>43091</v>
      </c>
      <c r="B1068" s="0" t="s">
        <v>12946</v>
      </c>
      <c r="C1068" s="525" t="s">
        <v>2430</v>
      </c>
      <c r="D1068" s="532" t="n">
        <v>10584.93</v>
      </c>
    </row>
    <row r="1069" customFormat="false" ht="15" hidden="false" customHeight="false" outlineLevel="0" collapsed="false">
      <c r="A1069" s="0" t="n">
        <v>43092</v>
      </c>
      <c r="B1069" s="0" t="s">
        <v>12947</v>
      </c>
      <c r="C1069" s="525" t="s">
        <v>2430</v>
      </c>
      <c r="D1069" s="532" t="n">
        <v>14113.24</v>
      </c>
    </row>
    <row r="1070" customFormat="false" ht="15" hidden="false" customHeight="false" outlineLevel="0" collapsed="false">
      <c r="A1070" s="0" t="n">
        <v>43089</v>
      </c>
      <c r="B1070" s="0" t="s">
        <v>12948</v>
      </c>
      <c r="C1070" s="525" t="s">
        <v>2430</v>
      </c>
      <c r="D1070" s="532" t="n">
        <v>2459.63</v>
      </c>
    </row>
    <row r="1071" customFormat="false" ht="15" hidden="false" customHeight="false" outlineLevel="0" collapsed="false">
      <c r="A1071" s="0" t="n">
        <v>43090</v>
      </c>
      <c r="B1071" s="0" t="s">
        <v>12949</v>
      </c>
      <c r="C1071" s="525" t="s">
        <v>2430</v>
      </c>
      <c r="D1071" s="532" t="n">
        <v>5428.17</v>
      </c>
    </row>
    <row r="1072" customFormat="false" ht="15" hidden="false" customHeight="false" outlineLevel="0" collapsed="false">
      <c r="A1072" s="0" t="n">
        <v>41967</v>
      </c>
      <c r="B1072" s="0" t="s">
        <v>12950</v>
      </c>
      <c r="C1072" s="525" t="s">
        <v>2712</v>
      </c>
      <c r="D1072" s="333" t="n">
        <v>19.13</v>
      </c>
    </row>
    <row r="1073" customFormat="false" ht="15" hidden="false" customHeight="false" outlineLevel="0" collapsed="false">
      <c r="A1073" s="0" t="n">
        <v>12760</v>
      </c>
      <c r="B1073" s="0" t="s">
        <v>12951</v>
      </c>
      <c r="C1073" s="525" t="s">
        <v>2414</v>
      </c>
      <c r="D1073" s="532" t="n">
        <v>1523.47</v>
      </c>
    </row>
    <row r="1074" customFormat="false" ht="15" hidden="false" customHeight="false" outlineLevel="0" collapsed="false">
      <c r="A1074" s="0" t="n">
        <v>12759</v>
      </c>
      <c r="B1074" s="0" t="s">
        <v>12952</v>
      </c>
      <c r="C1074" s="525" t="s">
        <v>2414</v>
      </c>
      <c r="D1074" s="532" t="n">
        <v>1015.63</v>
      </c>
    </row>
    <row r="1075" customFormat="false" ht="15" hidden="false" customHeight="false" outlineLevel="0" collapsed="false">
      <c r="A1075" s="0" t="n">
        <v>43105</v>
      </c>
      <c r="B1075" s="0" t="s">
        <v>12953</v>
      </c>
      <c r="C1075" s="525" t="s">
        <v>2515</v>
      </c>
      <c r="D1075" s="333" t="n">
        <v>30.26</v>
      </c>
    </row>
    <row r="1076" customFormat="false" ht="15" hidden="false" customHeight="false" outlineLevel="0" collapsed="false">
      <c r="A1076" s="0" t="n">
        <v>40424</v>
      </c>
      <c r="B1076" s="0" t="s">
        <v>12954</v>
      </c>
      <c r="C1076" s="525" t="s">
        <v>2515</v>
      </c>
      <c r="D1076" s="333" t="n">
        <v>7.68</v>
      </c>
    </row>
    <row r="1077" customFormat="false" ht="15" hidden="false" customHeight="false" outlineLevel="0" collapsed="false">
      <c r="A1077" s="0" t="n">
        <v>1325</v>
      </c>
      <c r="B1077" s="0" t="s">
        <v>12955</v>
      </c>
      <c r="C1077" s="525" t="s">
        <v>2515</v>
      </c>
      <c r="D1077" s="333" t="n">
        <v>8.42</v>
      </c>
    </row>
    <row r="1078" customFormat="false" ht="15" hidden="false" customHeight="false" outlineLevel="0" collapsed="false">
      <c r="A1078" s="0" t="n">
        <v>1327</v>
      </c>
      <c r="B1078" s="0" t="s">
        <v>12956</v>
      </c>
      <c r="C1078" s="525" t="s">
        <v>2515</v>
      </c>
      <c r="D1078" s="333" t="n">
        <v>8.96</v>
      </c>
    </row>
    <row r="1079" customFormat="false" ht="15" hidden="false" customHeight="false" outlineLevel="0" collapsed="false">
      <c r="A1079" s="0" t="n">
        <v>1328</v>
      </c>
      <c r="B1079" s="0" t="s">
        <v>12957</v>
      </c>
      <c r="C1079" s="525" t="s">
        <v>2515</v>
      </c>
      <c r="D1079" s="333" t="n">
        <v>8.44</v>
      </c>
    </row>
    <row r="1080" customFormat="false" ht="15" hidden="false" customHeight="false" outlineLevel="0" collapsed="false">
      <c r="A1080" s="0" t="n">
        <v>1321</v>
      </c>
      <c r="B1080" s="0" t="s">
        <v>12958</v>
      </c>
      <c r="C1080" s="525" t="s">
        <v>2515</v>
      </c>
      <c r="D1080" s="333" t="n">
        <v>7.81</v>
      </c>
    </row>
    <row r="1081" customFormat="false" ht="15" hidden="false" customHeight="false" outlineLevel="0" collapsed="false">
      <c r="A1081" s="0" t="n">
        <v>1318</v>
      </c>
      <c r="B1081" s="0" t="s">
        <v>12959</v>
      </c>
      <c r="C1081" s="525" t="s">
        <v>2515</v>
      </c>
      <c r="D1081" s="333" t="n">
        <v>7.82</v>
      </c>
    </row>
    <row r="1082" customFormat="false" ht="15" hidden="false" customHeight="false" outlineLevel="0" collapsed="false">
      <c r="A1082" s="0" t="n">
        <v>1322</v>
      </c>
      <c r="B1082" s="0" t="s">
        <v>12960</v>
      </c>
      <c r="C1082" s="525" t="s">
        <v>2515</v>
      </c>
      <c r="D1082" s="333" t="n">
        <v>8.26</v>
      </c>
    </row>
    <row r="1083" customFormat="false" ht="15" hidden="false" customHeight="false" outlineLevel="0" collapsed="false">
      <c r="A1083" s="0" t="n">
        <v>1323</v>
      </c>
      <c r="B1083" s="0" t="s">
        <v>12961</v>
      </c>
      <c r="C1083" s="525" t="s">
        <v>2515</v>
      </c>
      <c r="D1083" s="333" t="n">
        <v>8.26</v>
      </c>
    </row>
    <row r="1084" customFormat="false" ht="15" hidden="false" customHeight="false" outlineLevel="0" collapsed="false">
      <c r="A1084" s="0" t="n">
        <v>1319</v>
      </c>
      <c r="B1084" s="0" t="s">
        <v>12962</v>
      </c>
      <c r="C1084" s="525" t="s">
        <v>2515</v>
      </c>
      <c r="D1084" s="333" t="n">
        <v>6.96</v>
      </c>
    </row>
    <row r="1085" customFormat="false" ht="15" hidden="false" customHeight="false" outlineLevel="0" collapsed="false">
      <c r="A1085" s="0" t="n">
        <v>11026</v>
      </c>
      <c r="B1085" s="0" t="s">
        <v>12963</v>
      </c>
      <c r="C1085" s="525" t="s">
        <v>2515</v>
      </c>
      <c r="D1085" s="333" t="n">
        <v>9.58</v>
      </c>
    </row>
    <row r="1086" customFormat="false" ht="15" hidden="false" customHeight="false" outlineLevel="0" collapsed="false">
      <c r="A1086" s="0" t="n">
        <v>11027</v>
      </c>
      <c r="B1086" s="0" t="s">
        <v>12964</v>
      </c>
      <c r="C1086" s="525" t="s">
        <v>2515</v>
      </c>
      <c r="D1086" s="333" t="n">
        <v>9.97</v>
      </c>
    </row>
    <row r="1087" customFormat="false" ht="15" hidden="false" customHeight="false" outlineLevel="0" collapsed="false">
      <c r="A1087" s="0" t="n">
        <v>11046</v>
      </c>
      <c r="B1087" s="0" t="s">
        <v>12965</v>
      </c>
      <c r="C1087" s="525" t="s">
        <v>2515</v>
      </c>
      <c r="D1087" s="333" t="n">
        <v>9.55</v>
      </c>
    </row>
    <row r="1088" customFormat="false" ht="15" hidden="false" customHeight="false" outlineLevel="0" collapsed="false">
      <c r="A1088" s="0" t="n">
        <v>11047</v>
      </c>
      <c r="B1088" s="0" t="s">
        <v>12966</v>
      </c>
      <c r="C1088" s="525" t="s">
        <v>2515</v>
      </c>
      <c r="D1088" s="333" t="n">
        <v>10.41</v>
      </c>
    </row>
    <row r="1089" customFormat="false" ht="15" hidden="false" customHeight="false" outlineLevel="0" collapsed="false">
      <c r="A1089" s="0" t="n">
        <v>43668</v>
      </c>
      <c r="B1089" s="0" t="s">
        <v>12967</v>
      </c>
      <c r="C1089" s="525" t="s">
        <v>2515</v>
      </c>
      <c r="D1089" s="333" t="n">
        <v>9.18</v>
      </c>
    </row>
    <row r="1090" customFormat="false" ht="15" hidden="false" customHeight="false" outlineLevel="0" collapsed="false">
      <c r="A1090" s="0" t="n">
        <v>11049</v>
      </c>
      <c r="B1090" s="0" t="s">
        <v>12968</v>
      </c>
      <c r="C1090" s="525" t="s">
        <v>2515</v>
      </c>
      <c r="D1090" s="333" t="n">
        <v>9.95</v>
      </c>
    </row>
    <row r="1091" customFormat="false" ht="15" hidden="false" customHeight="false" outlineLevel="0" collapsed="false">
      <c r="A1091" s="0" t="n">
        <v>43106</v>
      </c>
      <c r="B1091" s="0" t="s">
        <v>12969</v>
      </c>
      <c r="C1091" s="525" t="s">
        <v>2515</v>
      </c>
      <c r="D1091" s="333" t="n">
        <v>10.01</v>
      </c>
    </row>
    <row r="1092" customFormat="false" ht="15" hidden="false" customHeight="false" outlineLevel="0" collapsed="false">
      <c r="A1092" s="0" t="n">
        <v>11051</v>
      </c>
      <c r="B1092" s="0" t="s">
        <v>12970</v>
      </c>
      <c r="C1092" s="525" t="s">
        <v>2515</v>
      </c>
      <c r="D1092" s="333" t="n">
        <v>10.44</v>
      </c>
    </row>
    <row r="1093" customFormat="false" ht="15" hidden="false" customHeight="false" outlineLevel="0" collapsed="false">
      <c r="A1093" s="0" t="n">
        <v>11061</v>
      </c>
      <c r="B1093" s="0" t="s">
        <v>12971</v>
      </c>
      <c r="C1093" s="525" t="s">
        <v>2515</v>
      </c>
      <c r="D1093" s="333" t="n">
        <v>12.53</v>
      </c>
    </row>
    <row r="1094" customFormat="false" ht="15" hidden="false" customHeight="false" outlineLevel="0" collapsed="false">
      <c r="A1094" s="0" t="n">
        <v>43667</v>
      </c>
      <c r="B1094" s="0" t="s">
        <v>12972</v>
      </c>
      <c r="C1094" s="525" t="s">
        <v>2515</v>
      </c>
      <c r="D1094" s="333" t="n">
        <v>9.11</v>
      </c>
    </row>
    <row r="1095" customFormat="false" ht="15" hidden="false" customHeight="false" outlineLevel="0" collapsed="false">
      <c r="A1095" s="0" t="n">
        <v>1333</v>
      </c>
      <c r="B1095" s="0" t="s">
        <v>12973</v>
      </c>
      <c r="C1095" s="525" t="s">
        <v>2515</v>
      </c>
      <c r="D1095" s="333" t="n">
        <v>7.59</v>
      </c>
    </row>
    <row r="1096" customFormat="false" ht="15" hidden="false" customHeight="false" outlineLevel="0" collapsed="false">
      <c r="A1096" s="0" t="n">
        <v>1330</v>
      </c>
      <c r="B1096" s="0" t="s">
        <v>12974</v>
      </c>
      <c r="C1096" s="525" t="s">
        <v>2515</v>
      </c>
      <c r="D1096" s="333" t="n">
        <v>7.51</v>
      </c>
    </row>
    <row r="1097" customFormat="false" ht="15" hidden="false" customHeight="false" outlineLevel="0" collapsed="false">
      <c r="A1097" s="0" t="n">
        <v>10957</v>
      </c>
      <c r="B1097" s="0" t="s">
        <v>12975</v>
      </c>
      <c r="C1097" s="525" t="s">
        <v>2515</v>
      </c>
      <c r="D1097" s="333" t="n">
        <v>8.67</v>
      </c>
    </row>
    <row r="1098" customFormat="false" ht="15" hidden="false" customHeight="false" outlineLevel="0" collapsed="false">
      <c r="A1098" s="0" t="n">
        <v>1332</v>
      </c>
      <c r="B1098" s="0" t="s">
        <v>12976</v>
      </c>
      <c r="C1098" s="525" t="s">
        <v>2515</v>
      </c>
      <c r="D1098" s="333" t="n">
        <v>7.71</v>
      </c>
    </row>
    <row r="1099" customFormat="false" ht="15" hidden="false" customHeight="false" outlineLevel="0" collapsed="false">
      <c r="A1099" s="0" t="n">
        <v>1334</v>
      </c>
      <c r="B1099" s="0" t="s">
        <v>12977</v>
      </c>
      <c r="C1099" s="525" t="s">
        <v>2515</v>
      </c>
      <c r="D1099" s="333" t="n">
        <v>8.54</v>
      </c>
    </row>
    <row r="1100" customFormat="false" ht="15" hidden="false" customHeight="false" outlineLevel="0" collapsed="false">
      <c r="A1100" s="0" t="n">
        <v>1335</v>
      </c>
      <c r="B1100" s="0" t="s">
        <v>12978</v>
      </c>
      <c r="C1100" s="525" t="s">
        <v>2515</v>
      </c>
      <c r="D1100" s="333" t="n">
        <v>8.83</v>
      </c>
    </row>
    <row r="1101" customFormat="false" ht="15" hidden="false" customHeight="false" outlineLevel="0" collapsed="false">
      <c r="A1101" s="0" t="n">
        <v>40425</v>
      </c>
      <c r="B1101" s="0" t="s">
        <v>12979</v>
      </c>
      <c r="C1101" s="525" t="s">
        <v>2515</v>
      </c>
      <c r="D1101" s="333" t="n">
        <v>7.56</v>
      </c>
    </row>
    <row r="1102" customFormat="false" ht="15" hidden="false" customHeight="false" outlineLevel="0" collapsed="false">
      <c r="A1102" s="0" t="n">
        <v>1337</v>
      </c>
      <c r="B1102" s="0" t="s">
        <v>12980</v>
      </c>
      <c r="C1102" s="525" t="s">
        <v>2515</v>
      </c>
      <c r="D1102" s="333" t="n">
        <v>8.67</v>
      </c>
    </row>
    <row r="1103" customFormat="false" ht="15" hidden="false" customHeight="false" outlineLevel="0" collapsed="false">
      <c r="A1103" s="0" t="n">
        <v>1338</v>
      </c>
      <c r="B1103" s="0" t="s">
        <v>12981</v>
      </c>
      <c r="C1103" s="525" t="s">
        <v>2414</v>
      </c>
      <c r="D1103" s="333" t="n">
        <v>62.14</v>
      </c>
    </row>
    <row r="1104" customFormat="false" ht="15" hidden="false" customHeight="false" outlineLevel="0" collapsed="false">
      <c r="A1104" s="0" t="n">
        <v>1340</v>
      </c>
      <c r="B1104" s="0" t="s">
        <v>12982</v>
      </c>
      <c r="C1104" s="525" t="s">
        <v>2414</v>
      </c>
      <c r="D1104" s="333" t="n">
        <v>71.84</v>
      </c>
    </row>
    <row r="1105" customFormat="false" ht="15" hidden="false" customHeight="false" outlineLevel="0" collapsed="false">
      <c r="A1105" s="0" t="n">
        <v>1341</v>
      </c>
      <c r="B1105" s="0" t="s">
        <v>12983</v>
      </c>
      <c r="C1105" s="525" t="s">
        <v>2414</v>
      </c>
      <c r="D1105" s="333" t="n">
        <v>69.19</v>
      </c>
    </row>
    <row r="1106" customFormat="false" ht="15" hidden="false" customHeight="false" outlineLevel="0" collapsed="false">
      <c r="A1106" s="0" t="n">
        <v>34659</v>
      </c>
      <c r="B1106" s="0" t="s">
        <v>12984</v>
      </c>
      <c r="C1106" s="525" t="s">
        <v>2414</v>
      </c>
      <c r="D1106" s="333" t="n">
        <v>41.33</v>
      </c>
    </row>
    <row r="1107" customFormat="false" ht="15" hidden="false" customHeight="false" outlineLevel="0" collapsed="false">
      <c r="A1107" s="0" t="n">
        <v>34514</v>
      </c>
      <c r="B1107" s="0" t="s">
        <v>12985</v>
      </c>
      <c r="C1107" s="525" t="s">
        <v>2414</v>
      </c>
      <c r="D1107" s="333" t="n">
        <v>45.78</v>
      </c>
    </row>
    <row r="1108" customFormat="false" ht="15" hidden="false" customHeight="false" outlineLevel="0" collapsed="false">
      <c r="A1108" s="0" t="n">
        <v>34660</v>
      </c>
      <c r="B1108" s="0" t="s">
        <v>12986</v>
      </c>
      <c r="C1108" s="525" t="s">
        <v>2414</v>
      </c>
      <c r="D1108" s="333" t="n">
        <v>58.1</v>
      </c>
    </row>
    <row r="1109" customFormat="false" ht="15" hidden="false" customHeight="false" outlineLevel="0" collapsed="false">
      <c r="A1109" s="0" t="n">
        <v>34661</v>
      </c>
      <c r="B1109" s="0" t="s">
        <v>12987</v>
      </c>
      <c r="C1109" s="525" t="s">
        <v>2414</v>
      </c>
      <c r="D1109" s="333" t="n">
        <v>83.44</v>
      </c>
    </row>
    <row r="1110" customFormat="false" ht="15" hidden="false" customHeight="false" outlineLevel="0" collapsed="false">
      <c r="A1110" s="0" t="n">
        <v>34667</v>
      </c>
      <c r="B1110" s="0" t="s">
        <v>12988</v>
      </c>
      <c r="C1110" s="525" t="s">
        <v>2414</v>
      </c>
      <c r="D1110" s="333" t="n">
        <v>30.22</v>
      </c>
    </row>
    <row r="1111" customFormat="false" ht="15" hidden="false" customHeight="false" outlineLevel="0" collapsed="false">
      <c r="A1111" s="0" t="n">
        <v>34668</v>
      </c>
      <c r="B1111" s="0" t="s">
        <v>12989</v>
      </c>
      <c r="C1111" s="525" t="s">
        <v>2414</v>
      </c>
      <c r="D1111" s="333" t="n">
        <v>39.49</v>
      </c>
    </row>
    <row r="1112" customFormat="false" ht="15" hidden="false" customHeight="false" outlineLevel="0" collapsed="false">
      <c r="A1112" s="0" t="n">
        <v>34741</v>
      </c>
      <c r="B1112" s="0" t="s">
        <v>12990</v>
      </c>
      <c r="C1112" s="525" t="s">
        <v>2414</v>
      </c>
      <c r="D1112" s="333" t="n">
        <v>43.45</v>
      </c>
    </row>
    <row r="1113" customFormat="false" ht="15" hidden="false" customHeight="false" outlineLevel="0" collapsed="false">
      <c r="A1113" s="0" t="n">
        <v>34664</v>
      </c>
      <c r="B1113" s="0" t="s">
        <v>12991</v>
      </c>
      <c r="C1113" s="525" t="s">
        <v>2414</v>
      </c>
      <c r="D1113" s="333" t="n">
        <v>47.41</v>
      </c>
    </row>
    <row r="1114" customFormat="false" ht="15" hidden="false" customHeight="false" outlineLevel="0" collapsed="false">
      <c r="A1114" s="0" t="n">
        <v>34665</v>
      </c>
      <c r="B1114" s="0" t="s">
        <v>12992</v>
      </c>
      <c r="C1114" s="525" t="s">
        <v>2414</v>
      </c>
      <c r="D1114" s="333" t="n">
        <v>58.86</v>
      </c>
    </row>
    <row r="1115" customFormat="false" ht="15" hidden="false" customHeight="false" outlineLevel="0" collapsed="false">
      <c r="A1115" s="0" t="n">
        <v>34666</v>
      </c>
      <c r="B1115" s="0" t="s">
        <v>12993</v>
      </c>
      <c r="C1115" s="525" t="s">
        <v>2414</v>
      </c>
      <c r="D1115" s="333" t="n">
        <v>88.9</v>
      </c>
    </row>
    <row r="1116" customFormat="false" ht="15" hidden="false" customHeight="false" outlineLevel="0" collapsed="false">
      <c r="A1116" s="0" t="n">
        <v>34669</v>
      </c>
      <c r="B1116" s="0" t="s">
        <v>12994</v>
      </c>
      <c r="C1116" s="525" t="s">
        <v>2414</v>
      </c>
      <c r="D1116" s="333" t="n">
        <v>32.59</v>
      </c>
    </row>
    <row r="1117" customFormat="false" ht="15" hidden="false" customHeight="false" outlineLevel="0" collapsed="false">
      <c r="A1117" s="0" t="n">
        <v>34670</v>
      </c>
      <c r="B1117" s="0" t="s">
        <v>12995</v>
      </c>
      <c r="C1117" s="525" t="s">
        <v>2414</v>
      </c>
      <c r="D1117" s="333" t="n">
        <v>39.87</v>
      </c>
    </row>
    <row r="1118" customFormat="false" ht="15" hidden="false" customHeight="false" outlineLevel="0" collapsed="false">
      <c r="A1118" s="0" t="n">
        <v>34671</v>
      </c>
      <c r="B1118" s="0" t="s">
        <v>12996</v>
      </c>
      <c r="C1118" s="525" t="s">
        <v>2414</v>
      </c>
      <c r="D1118" s="333" t="n">
        <v>33.28</v>
      </c>
    </row>
    <row r="1119" customFormat="false" ht="15" hidden="false" customHeight="false" outlineLevel="0" collapsed="false">
      <c r="A1119" s="0" t="n">
        <v>34672</v>
      </c>
      <c r="B1119" s="0" t="s">
        <v>12997</v>
      </c>
      <c r="C1119" s="525" t="s">
        <v>2414</v>
      </c>
      <c r="D1119" s="333" t="n">
        <v>35.09</v>
      </c>
    </row>
    <row r="1120" customFormat="false" ht="15" hidden="false" customHeight="false" outlineLevel="0" collapsed="false">
      <c r="A1120" s="0" t="n">
        <v>34673</v>
      </c>
      <c r="B1120" s="0" t="s">
        <v>12998</v>
      </c>
      <c r="C1120" s="525" t="s">
        <v>2414</v>
      </c>
      <c r="D1120" s="333" t="n">
        <v>42.82</v>
      </c>
    </row>
    <row r="1121" customFormat="false" ht="15" hidden="false" customHeight="false" outlineLevel="0" collapsed="false">
      <c r="A1121" s="0" t="n">
        <v>34674</v>
      </c>
      <c r="B1121" s="0" t="s">
        <v>12999</v>
      </c>
      <c r="C1121" s="525" t="s">
        <v>2414</v>
      </c>
      <c r="D1121" s="333" t="n">
        <v>56.93</v>
      </c>
    </row>
    <row r="1122" customFormat="false" ht="15" hidden="false" customHeight="false" outlineLevel="0" collapsed="false">
      <c r="A1122" s="0" t="n">
        <v>34675</v>
      </c>
      <c r="B1122" s="0" t="s">
        <v>13000</v>
      </c>
      <c r="C1122" s="525" t="s">
        <v>2414</v>
      </c>
      <c r="D1122" s="333" t="n">
        <v>69.41</v>
      </c>
    </row>
    <row r="1123" customFormat="false" ht="15" hidden="false" customHeight="false" outlineLevel="0" collapsed="false">
      <c r="A1123" s="0" t="n">
        <v>34676</v>
      </c>
      <c r="B1123" s="0" t="s">
        <v>13001</v>
      </c>
      <c r="C1123" s="525" t="s">
        <v>2414</v>
      </c>
      <c r="D1123" s="333" t="n">
        <v>19.98</v>
      </c>
    </row>
    <row r="1124" customFormat="false" ht="15" hidden="false" customHeight="false" outlineLevel="0" collapsed="false">
      <c r="A1124" s="0" t="n">
        <v>34677</v>
      </c>
      <c r="B1124" s="0" t="s">
        <v>13002</v>
      </c>
      <c r="C1124" s="525" t="s">
        <v>2414</v>
      </c>
      <c r="D1124" s="333" t="n">
        <v>26.86</v>
      </c>
    </row>
    <row r="1125" customFormat="false" ht="15" hidden="false" customHeight="false" outlineLevel="0" collapsed="false">
      <c r="A1125" s="0" t="n">
        <v>43126</v>
      </c>
      <c r="B1125" s="0" t="s">
        <v>13003</v>
      </c>
      <c r="C1125" s="525" t="s">
        <v>2414</v>
      </c>
      <c r="D1125" s="333" t="n">
        <v>103.42</v>
      </c>
    </row>
    <row r="1126" customFormat="false" ht="15" hidden="false" customHeight="false" outlineLevel="0" collapsed="false">
      <c r="A1126" s="0" t="n">
        <v>43124</v>
      </c>
      <c r="B1126" s="0" t="s">
        <v>13004</v>
      </c>
      <c r="C1126" s="525" t="s">
        <v>2414</v>
      </c>
      <c r="D1126" s="333" t="n">
        <v>120.76</v>
      </c>
    </row>
    <row r="1127" customFormat="false" ht="15" hidden="false" customHeight="false" outlineLevel="0" collapsed="false">
      <c r="A1127" s="0" t="n">
        <v>43125</v>
      </c>
      <c r="B1127" s="0" t="s">
        <v>13005</v>
      </c>
      <c r="C1127" s="525" t="s">
        <v>2414</v>
      </c>
      <c r="D1127" s="333" t="n">
        <v>156.61</v>
      </c>
    </row>
    <row r="1128" customFormat="false" ht="15" hidden="false" customHeight="false" outlineLevel="0" collapsed="false">
      <c r="A1128" s="0" t="n">
        <v>40623</v>
      </c>
      <c r="B1128" s="0" t="s">
        <v>13006</v>
      </c>
      <c r="C1128" s="525" t="s">
        <v>12296</v>
      </c>
      <c r="D1128" s="333" t="n">
        <v>84.39</v>
      </c>
    </row>
    <row r="1129" customFormat="false" ht="15" hidden="false" customHeight="false" outlineLevel="0" collapsed="false">
      <c r="A1129" s="0" t="n">
        <v>43701</v>
      </c>
      <c r="B1129" s="0" t="s">
        <v>13007</v>
      </c>
      <c r="C1129" s="525" t="s">
        <v>2515</v>
      </c>
      <c r="D1129" s="333" t="n">
        <v>35</v>
      </c>
    </row>
    <row r="1130" customFormat="false" ht="15" hidden="false" customHeight="false" outlineLevel="0" collapsed="false">
      <c r="A1130" s="0" t="n">
        <v>1345</v>
      </c>
      <c r="B1130" s="0" t="s">
        <v>13008</v>
      </c>
      <c r="C1130" s="525" t="s">
        <v>2414</v>
      </c>
      <c r="D1130" s="333" t="n">
        <v>73.86</v>
      </c>
    </row>
    <row r="1131" customFormat="false" ht="15" hidden="false" customHeight="false" outlineLevel="0" collapsed="false">
      <c r="A1131" s="0" t="n">
        <v>1346</v>
      </c>
      <c r="B1131" s="0" t="s">
        <v>13009</v>
      </c>
      <c r="C1131" s="525" t="s">
        <v>2414</v>
      </c>
      <c r="D1131" s="333" t="n">
        <v>42.96</v>
      </c>
    </row>
    <row r="1132" customFormat="false" ht="15" hidden="false" customHeight="false" outlineLevel="0" collapsed="false">
      <c r="A1132" s="0" t="n">
        <v>1347</v>
      </c>
      <c r="B1132" s="0" t="s">
        <v>13010</v>
      </c>
      <c r="C1132" s="525" t="s">
        <v>2414</v>
      </c>
      <c r="D1132" s="333" t="n">
        <v>53.23</v>
      </c>
    </row>
    <row r="1133" customFormat="false" ht="15" hidden="false" customHeight="false" outlineLevel="0" collapsed="false">
      <c r="A1133" s="0" t="n">
        <v>43678</v>
      </c>
      <c r="B1133" s="0" t="s">
        <v>13011</v>
      </c>
      <c r="C1133" s="525" t="s">
        <v>2414</v>
      </c>
      <c r="D1133" s="333" t="n">
        <v>61.75</v>
      </c>
    </row>
    <row r="1134" customFormat="false" ht="15" hidden="false" customHeight="false" outlineLevel="0" collapsed="false">
      <c r="A1134" s="0" t="n">
        <v>43680</v>
      </c>
      <c r="B1134" s="0" t="s">
        <v>13012</v>
      </c>
      <c r="C1134" s="525" t="s">
        <v>2414</v>
      </c>
      <c r="D1134" s="333" t="n">
        <v>88.96</v>
      </c>
    </row>
    <row r="1135" customFormat="false" ht="15" hidden="false" customHeight="false" outlineLevel="0" collapsed="false">
      <c r="A1135" s="0" t="n">
        <v>43679</v>
      </c>
      <c r="B1135" s="0" t="s">
        <v>13013</v>
      </c>
      <c r="C1135" s="525" t="s">
        <v>2414</v>
      </c>
      <c r="D1135" s="333" t="n">
        <v>31.22</v>
      </c>
    </row>
    <row r="1136" customFormat="false" ht="15" hidden="false" customHeight="false" outlineLevel="0" collapsed="false">
      <c r="A1136" s="0" t="n">
        <v>1355</v>
      </c>
      <c r="B1136" s="0" t="s">
        <v>13014</v>
      </c>
      <c r="C1136" s="525" t="s">
        <v>2414</v>
      </c>
      <c r="D1136" s="333" t="n">
        <v>35.53</v>
      </c>
    </row>
    <row r="1137" customFormat="false" ht="15" hidden="false" customHeight="false" outlineLevel="0" collapsed="false">
      <c r="A1137" s="0" t="n">
        <v>1358</v>
      </c>
      <c r="B1137" s="0" t="s">
        <v>13015</v>
      </c>
      <c r="C1137" s="525" t="s">
        <v>2414</v>
      </c>
      <c r="D1137" s="333" t="n">
        <v>43.61</v>
      </c>
    </row>
    <row r="1138" customFormat="false" ht="15" hidden="false" customHeight="false" outlineLevel="0" collapsed="false">
      <c r="A1138" s="0" t="n">
        <v>43681</v>
      </c>
      <c r="B1138" s="0" t="s">
        <v>13016</v>
      </c>
      <c r="C1138" s="525" t="s">
        <v>2414</v>
      </c>
      <c r="D1138" s="333" t="n">
        <v>27.48</v>
      </c>
    </row>
    <row r="1139" customFormat="false" ht="15" hidden="false" customHeight="false" outlineLevel="0" collapsed="false">
      <c r="A1139" s="0" t="n">
        <v>43677</v>
      </c>
      <c r="B1139" s="0" t="s">
        <v>13017</v>
      </c>
      <c r="C1139" s="525" t="s">
        <v>2414</v>
      </c>
      <c r="D1139" s="333" t="n">
        <v>54.11</v>
      </c>
    </row>
    <row r="1140" customFormat="false" ht="15" hidden="false" customHeight="false" outlineLevel="0" collapsed="false">
      <c r="A1140" s="0" t="n">
        <v>43682</v>
      </c>
      <c r="B1140" s="0" t="s">
        <v>13018</v>
      </c>
      <c r="C1140" s="525" t="s">
        <v>2414</v>
      </c>
      <c r="D1140" s="333" t="n">
        <v>16.59</v>
      </c>
    </row>
    <row r="1141" customFormat="false" ht="15" hidden="false" customHeight="false" outlineLevel="0" collapsed="false">
      <c r="A1141" s="0" t="n">
        <v>20971</v>
      </c>
      <c r="B1141" s="0" t="s">
        <v>13019</v>
      </c>
      <c r="C1141" s="525" t="s">
        <v>2430</v>
      </c>
      <c r="D1141" s="333" t="n">
        <v>19.04</v>
      </c>
    </row>
    <row r="1142" customFormat="false" ht="15" hidden="false" customHeight="false" outlineLevel="0" collapsed="false">
      <c r="A1142" s="0" t="n">
        <v>39746</v>
      </c>
      <c r="B1142" s="0" t="s">
        <v>13020</v>
      </c>
      <c r="C1142" s="525" t="s">
        <v>2430</v>
      </c>
      <c r="D1142" s="333" t="n">
        <v>91.79</v>
      </c>
    </row>
    <row r="1143" customFormat="false" ht="15" hidden="false" customHeight="false" outlineLevel="0" collapsed="false">
      <c r="A1143" s="0" t="n">
        <v>13279</v>
      </c>
      <c r="B1143" s="0" t="s">
        <v>13021</v>
      </c>
      <c r="C1143" s="525" t="s">
        <v>2515</v>
      </c>
      <c r="D1143" s="333" t="n">
        <v>23.24</v>
      </c>
    </row>
    <row r="1144" customFormat="false" ht="15" hidden="false" customHeight="false" outlineLevel="0" collapsed="false">
      <c r="A1144" s="0" t="n">
        <v>11977</v>
      </c>
      <c r="B1144" s="0" t="s">
        <v>13022</v>
      </c>
      <c r="C1144" s="525" t="s">
        <v>2430</v>
      </c>
      <c r="D1144" s="333" t="n">
        <v>12.04</v>
      </c>
    </row>
    <row r="1145" customFormat="false" ht="15" hidden="false" customHeight="false" outlineLevel="0" collapsed="false">
      <c r="A1145" s="0" t="n">
        <v>11975</v>
      </c>
      <c r="B1145" s="0" t="s">
        <v>13023</v>
      </c>
      <c r="C1145" s="525" t="s">
        <v>2430</v>
      </c>
      <c r="D1145" s="333" t="n">
        <v>26.39</v>
      </c>
    </row>
    <row r="1146" customFormat="false" ht="15" hidden="false" customHeight="false" outlineLevel="0" collapsed="false">
      <c r="A1146" s="0" t="n">
        <v>11976</v>
      </c>
      <c r="B1146" s="0" t="s">
        <v>13024</v>
      </c>
      <c r="C1146" s="525" t="s">
        <v>2430</v>
      </c>
      <c r="D1146" s="333" t="n">
        <v>1.35</v>
      </c>
    </row>
    <row r="1147" customFormat="false" ht="15" hidden="false" customHeight="false" outlineLevel="0" collapsed="false">
      <c r="A1147" s="0" t="n">
        <v>1368</v>
      </c>
      <c r="B1147" s="0" t="s">
        <v>13025</v>
      </c>
      <c r="C1147" s="525" t="s">
        <v>2430</v>
      </c>
      <c r="D1147" s="333" t="n">
        <v>94.43</v>
      </c>
    </row>
    <row r="1148" customFormat="false" ht="15" hidden="false" customHeight="false" outlineLevel="0" collapsed="false">
      <c r="A1148" s="0" t="n">
        <v>1367</v>
      </c>
      <c r="B1148" s="0" t="s">
        <v>13026</v>
      </c>
      <c r="C1148" s="525" t="s">
        <v>2430</v>
      </c>
      <c r="D1148" s="333" t="n">
        <v>305.45</v>
      </c>
    </row>
    <row r="1149" customFormat="false" ht="15" hidden="false" customHeight="false" outlineLevel="0" collapsed="false">
      <c r="A1149" s="0" t="n">
        <v>1380</v>
      </c>
      <c r="B1149" s="0" t="s">
        <v>13027</v>
      </c>
      <c r="C1149" s="525" t="s">
        <v>2515</v>
      </c>
      <c r="D1149" s="333" t="n">
        <v>4.28</v>
      </c>
    </row>
    <row r="1150" customFormat="false" ht="15" hidden="false" customHeight="false" outlineLevel="0" collapsed="false">
      <c r="A1150" s="0" t="n">
        <v>1375</v>
      </c>
      <c r="B1150" s="0" t="s">
        <v>13028</v>
      </c>
      <c r="C1150" s="525" t="s">
        <v>2515</v>
      </c>
      <c r="D1150" s="333" t="n">
        <v>18.89</v>
      </c>
    </row>
    <row r="1151" customFormat="false" ht="15" hidden="false" customHeight="false" outlineLevel="0" collapsed="false">
      <c r="A1151" s="0" t="n">
        <v>1379</v>
      </c>
      <c r="B1151" s="0" t="s">
        <v>13029</v>
      </c>
      <c r="C1151" s="525" t="s">
        <v>2515</v>
      </c>
      <c r="D1151" s="333" t="n">
        <v>0.64</v>
      </c>
    </row>
    <row r="1152" customFormat="false" ht="15" hidden="false" customHeight="false" outlineLevel="0" collapsed="false">
      <c r="A1152" s="0" t="n">
        <v>13284</v>
      </c>
      <c r="B1152" s="0" t="s">
        <v>13030</v>
      </c>
      <c r="C1152" s="525" t="s">
        <v>2515</v>
      </c>
      <c r="D1152" s="333" t="n">
        <v>0.57</v>
      </c>
    </row>
    <row r="1153" customFormat="false" ht="15" hidden="false" customHeight="false" outlineLevel="0" collapsed="false">
      <c r="A1153" s="0" t="n">
        <v>44528</v>
      </c>
      <c r="B1153" s="0" t="s">
        <v>13031</v>
      </c>
      <c r="C1153" s="525" t="s">
        <v>2515</v>
      </c>
      <c r="D1153" s="333" t="n">
        <v>3.41</v>
      </c>
    </row>
    <row r="1154" customFormat="false" ht="15" hidden="false" customHeight="false" outlineLevel="0" collapsed="false">
      <c r="A1154" s="0" t="n">
        <v>34753</v>
      </c>
      <c r="B1154" s="0" t="s">
        <v>13032</v>
      </c>
      <c r="C1154" s="525" t="s">
        <v>2515</v>
      </c>
      <c r="D1154" s="333" t="n">
        <v>0.62</v>
      </c>
    </row>
    <row r="1155" customFormat="false" ht="15" hidden="false" customHeight="false" outlineLevel="0" collapsed="false">
      <c r="A1155" s="0" t="n">
        <v>420</v>
      </c>
      <c r="B1155" s="0" t="s">
        <v>13033</v>
      </c>
      <c r="C1155" s="525" t="s">
        <v>2430</v>
      </c>
      <c r="D1155" s="333" t="n">
        <v>38.49</v>
      </c>
    </row>
    <row r="1156" customFormat="false" ht="15" hidden="false" customHeight="false" outlineLevel="0" collapsed="false">
      <c r="A1156" s="0" t="n">
        <v>12327</v>
      </c>
      <c r="B1156" s="0" t="s">
        <v>13034</v>
      </c>
      <c r="C1156" s="525" t="s">
        <v>2430</v>
      </c>
      <c r="D1156" s="333" t="n">
        <v>45.85</v>
      </c>
    </row>
    <row r="1157" customFormat="false" ht="15" hidden="false" customHeight="false" outlineLevel="0" collapsed="false">
      <c r="A1157" s="0" t="n">
        <v>36148</v>
      </c>
      <c r="B1157" s="0" t="s">
        <v>13035</v>
      </c>
      <c r="C1157" s="525" t="s">
        <v>2430</v>
      </c>
      <c r="D1157" s="333" t="n">
        <v>73.68</v>
      </c>
    </row>
    <row r="1158" customFormat="false" ht="15" hidden="false" customHeight="false" outlineLevel="0" collapsed="false">
      <c r="A1158" s="0" t="n">
        <v>12329</v>
      </c>
      <c r="B1158" s="0" t="s">
        <v>13036</v>
      </c>
      <c r="C1158" s="525" t="s">
        <v>2515</v>
      </c>
      <c r="D1158" s="333" t="n">
        <v>137.76</v>
      </c>
    </row>
    <row r="1159" customFormat="false" ht="15" hidden="false" customHeight="false" outlineLevel="0" collapsed="false">
      <c r="A1159" s="0" t="n">
        <v>1339</v>
      </c>
      <c r="B1159" s="0" t="s">
        <v>13037</v>
      </c>
      <c r="C1159" s="525" t="s">
        <v>2515</v>
      </c>
      <c r="D1159" s="333" t="n">
        <v>62.3</v>
      </c>
    </row>
    <row r="1160" customFormat="false" ht="15" hidden="false" customHeight="false" outlineLevel="0" collapsed="false">
      <c r="A1160" s="0" t="n">
        <v>44396</v>
      </c>
      <c r="B1160" s="0" t="s">
        <v>13038</v>
      </c>
      <c r="C1160" s="525" t="s">
        <v>2515</v>
      </c>
      <c r="D1160" s="333" t="n">
        <v>45.44</v>
      </c>
    </row>
    <row r="1161" customFormat="false" ht="15" hidden="false" customHeight="false" outlineLevel="0" collapsed="false">
      <c r="A1161" s="0" t="n">
        <v>44327</v>
      </c>
      <c r="B1161" s="0" t="s">
        <v>13039</v>
      </c>
      <c r="C1161" s="525" t="s">
        <v>2712</v>
      </c>
      <c r="D1161" s="333" t="n">
        <v>154.55</v>
      </c>
    </row>
    <row r="1162" customFormat="false" ht="15" hidden="false" customHeight="false" outlineLevel="0" collapsed="false">
      <c r="A1162" s="0" t="n">
        <v>37418</v>
      </c>
      <c r="B1162" s="0" t="s">
        <v>13040</v>
      </c>
      <c r="C1162" s="525" t="s">
        <v>2430</v>
      </c>
      <c r="D1162" s="333" t="n">
        <v>16.71</v>
      </c>
    </row>
    <row r="1163" customFormat="false" ht="15" hidden="false" customHeight="false" outlineLevel="0" collapsed="false">
      <c r="A1163" s="0" t="n">
        <v>37419</v>
      </c>
      <c r="B1163" s="0" t="s">
        <v>13041</v>
      </c>
      <c r="C1163" s="525" t="s">
        <v>2430</v>
      </c>
      <c r="D1163" s="333" t="n">
        <v>17.16</v>
      </c>
    </row>
    <row r="1164" customFormat="false" ht="15" hidden="false" customHeight="false" outlineLevel="0" collapsed="false">
      <c r="A1164" s="0" t="n">
        <v>1427</v>
      </c>
      <c r="B1164" s="0" t="s">
        <v>13042</v>
      </c>
      <c r="C1164" s="525" t="s">
        <v>2430</v>
      </c>
      <c r="D1164" s="333" t="n">
        <v>15.68</v>
      </c>
    </row>
    <row r="1165" customFormat="false" ht="15" hidden="false" customHeight="false" outlineLevel="0" collapsed="false">
      <c r="A1165" s="0" t="n">
        <v>1402</v>
      </c>
      <c r="B1165" s="0" t="s">
        <v>13043</v>
      </c>
      <c r="C1165" s="525" t="s">
        <v>2430</v>
      </c>
      <c r="D1165" s="333" t="n">
        <v>5.42</v>
      </c>
    </row>
    <row r="1166" customFormat="false" ht="15" hidden="false" customHeight="false" outlineLevel="0" collapsed="false">
      <c r="A1166" s="0" t="n">
        <v>1420</v>
      </c>
      <c r="B1166" s="0" t="s">
        <v>13044</v>
      </c>
      <c r="C1166" s="525" t="s">
        <v>2430</v>
      </c>
      <c r="D1166" s="333" t="n">
        <v>6.97</v>
      </c>
    </row>
    <row r="1167" customFormat="false" ht="15" hidden="false" customHeight="false" outlineLevel="0" collapsed="false">
      <c r="A1167" s="0" t="n">
        <v>1419</v>
      </c>
      <c r="B1167" s="0" t="s">
        <v>13045</v>
      </c>
      <c r="C1167" s="525" t="s">
        <v>2430</v>
      </c>
      <c r="D1167" s="333" t="n">
        <v>8.42</v>
      </c>
    </row>
    <row r="1168" customFormat="false" ht="15" hidden="false" customHeight="false" outlineLevel="0" collapsed="false">
      <c r="A1168" s="0" t="n">
        <v>1414</v>
      </c>
      <c r="B1168" s="0" t="s">
        <v>13046</v>
      </c>
      <c r="C1168" s="525" t="s">
        <v>2430</v>
      </c>
      <c r="D1168" s="333" t="n">
        <v>8.24</v>
      </c>
    </row>
    <row r="1169" customFormat="false" ht="15" hidden="false" customHeight="false" outlineLevel="0" collapsed="false">
      <c r="A1169" s="0" t="n">
        <v>1413</v>
      </c>
      <c r="B1169" s="0" t="s">
        <v>13047</v>
      </c>
      <c r="C1169" s="525" t="s">
        <v>2430</v>
      </c>
      <c r="D1169" s="333" t="n">
        <v>12.18</v>
      </c>
    </row>
    <row r="1170" customFormat="false" ht="15" hidden="false" customHeight="false" outlineLevel="0" collapsed="false">
      <c r="A1170" s="0" t="n">
        <v>1412</v>
      </c>
      <c r="B1170" s="0" t="s">
        <v>13048</v>
      </c>
      <c r="C1170" s="525" t="s">
        <v>2430</v>
      </c>
      <c r="D1170" s="333" t="n">
        <v>10.32</v>
      </c>
    </row>
    <row r="1171" customFormat="false" ht="15" hidden="false" customHeight="false" outlineLevel="0" collapsed="false">
      <c r="A1171" s="0" t="n">
        <v>1406</v>
      </c>
      <c r="B1171" s="0" t="s">
        <v>13049</v>
      </c>
      <c r="C1171" s="525" t="s">
        <v>2430</v>
      </c>
      <c r="D1171" s="333" t="n">
        <v>12.45</v>
      </c>
    </row>
    <row r="1172" customFormat="false" ht="15" hidden="false" customHeight="false" outlineLevel="0" collapsed="false">
      <c r="A1172" s="0" t="n">
        <v>11281</v>
      </c>
      <c r="B1172" s="0" t="s">
        <v>13050</v>
      </c>
      <c r="C1172" s="525" t="s">
        <v>2430</v>
      </c>
      <c r="D1172" s="532" t="n">
        <v>10919.45</v>
      </c>
    </row>
    <row r="1173" customFormat="false" ht="15" hidden="false" customHeight="false" outlineLevel="0" collapsed="false">
      <c r="A1173" s="0" t="n">
        <v>1442</v>
      </c>
      <c r="B1173" s="0" t="s">
        <v>13051</v>
      </c>
      <c r="C1173" s="525" t="s">
        <v>2430</v>
      </c>
      <c r="D1173" s="532" t="n">
        <v>9166.79</v>
      </c>
    </row>
    <row r="1174" customFormat="false" ht="15" hidden="false" customHeight="false" outlineLevel="0" collapsed="false">
      <c r="A1174" s="0" t="n">
        <v>13457</v>
      </c>
      <c r="B1174" s="0" t="s">
        <v>13052</v>
      </c>
      <c r="C1174" s="525" t="s">
        <v>2430</v>
      </c>
      <c r="D1174" s="532" t="n">
        <v>7912.64</v>
      </c>
    </row>
    <row r="1175" customFormat="false" ht="15" hidden="false" customHeight="false" outlineLevel="0" collapsed="false">
      <c r="A1175" s="0" t="n">
        <v>40699</v>
      </c>
      <c r="B1175" s="0" t="s">
        <v>13053</v>
      </c>
      <c r="C1175" s="525" t="s">
        <v>2430</v>
      </c>
      <c r="D1175" s="532" t="n">
        <v>6116.77</v>
      </c>
    </row>
    <row r="1176" customFormat="false" ht="15" hidden="false" customHeight="false" outlineLevel="0" collapsed="false">
      <c r="A1176" s="0" t="n">
        <v>40701</v>
      </c>
      <c r="B1176" s="0" t="s">
        <v>13054</v>
      </c>
      <c r="C1176" s="525" t="s">
        <v>2430</v>
      </c>
      <c r="D1176" s="532" t="n">
        <v>108152.95</v>
      </c>
    </row>
    <row r="1177" customFormat="false" ht="15" hidden="false" customHeight="false" outlineLevel="0" collapsed="false">
      <c r="A1177" s="0" t="n">
        <v>40700</v>
      </c>
      <c r="B1177" s="0" t="s">
        <v>13055</v>
      </c>
      <c r="C1177" s="525" t="s">
        <v>2430</v>
      </c>
      <c r="D1177" s="532" t="n">
        <v>14239.05</v>
      </c>
    </row>
    <row r="1178" customFormat="false" ht="15" hidden="false" customHeight="false" outlineLevel="0" collapsed="false">
      <c r="A1178" s="0" t="n">
        <v>13458</v>
      </c>
      <c r="B1178" s="0" t="s">
        <v>13056</v>
      </c>
      <c r="C1178" s="525" t="s">
        <v>2430</v>
      </c>
      <c r="D1178" s="532" t="n">
        <v>13530.62</v>
      </c>
    </row>
    <row r="1179" customFormat="false" ht="15" hidden="false" customHeight="false" outlineLevel="0" collapsed="false">
      <c r="A1179" s="0" t="n">
        <v>11134</v>
      </c>
      <c r="B1179" s="0" t="s">
        <v>13057</v>
      </c>
      <c r="C1179" s="525" t="s">
        <v>2414</v>
      </c>
      <c r="D1179" s="333" t="n">
        <v>61.2</v>
      </c>
    </row>
    <row r="1180" customFormat="false" ht="15" hidden="false" customHeight="false" outlineLevel="0" collapsed="false">
      <c r="A1180" s="0" t="n">
        <v>11135</v>
      </c>
      <c r="B1180" s="0" t="s">
        <v>13058</v>
      </c>
      <c r="C1180" s="525" t="s">
        <v>2414</v>
      </c>
      <c r="D1180" s="333" t="n">
        <v>66.08</v>
      </c>
    </row>
    <row r="1181" customFormat="false" ht="15" hidden="false" customHeight="false" outlineLevel="0" collapsed="false">
      <c r="A1181" s="0" t="n">
        <v>11136</v>
      </c>
      <c r="B1181" s="0" t="s">
        <v>13059</v>
      </c>
      <c r="C1181" s="525" t="s">
        <v>2414</v>
      </c>
      <c r="D1181" s="333" t="n">
        <v>75.67</v>
      </c>
    </row>
    <row r="1182" customFormat="false" ht="15" hidden="false" customHeight="false" outlineLevel="0" collapsed="false">
      <c r="A1182" s="0" t="n">
        <v>34743</v>
      </c>
      <c r="B1182" s="0" t="s">
        <v>13060</v>
      </c>
      <c r="C1182" s="525" t="s">
        <v>2414</v>
      </c>
      <c r="D1182" s="333" t="n">
        <v>91.3</v>
      </c>
    </row>
    <row r="1183" customFormat="false" ht="15" hidden="false" customHeight="false" outlineLevel="0" collapsed="false">
      <c r="A1183" s="0" t="n">
        <v>11137</v>
      </c>
      <c r="B1183" s="0" t="s">
        <v>13061</v>
      </c>
      <c r="C1183" s="525" t="s">
        <v>2414</v>
      </c>
      <c r="D1183" s="333" t="n">
        <v>103.69</v>
      </c>
    </row>
    <row r="1184" customFormat="false" ht="15" hidden="false" customHeight="false" outlineLevel="0" collapsed="false">
      <c r="A1184" s="0" t="n">
        <v>34745</v>
      </c>
      <c r="B1184" s="0" t="s">
        <v>13062</v>
      </c>
      <c r="C1184" s="525" t="s">
        <v>2414</v>
      </c>
      <c r="D1184" s="333" t="n">
        <v>123.31</v>
      </c>
    </row>
    <row r="1185" customFormat="false" ht="15" hidden="false" customHeight="false" outlineLevel="0" collapsed="false">
      <c r="A1185" s="0" t="n">
        <v>34746</v>
      </c>
      <c r="B1185" s="0" t="s">
        <v>13063</v>
      </c>
      <c r="C1185" s="525" t="s">
        <v>2414</v>
      </c>
      <c r="D1185" s="333" t="n">
        <v>33.63</v>
      </c>
    </row>
    <row r="1186" customFormat="false" ht="15" hidden="false" customHeight="false" outlineLevel="0" collapsed="false">
      <c r="A1186" s="0" t="n">
        <v>1360</v>
      </c>
      <c r="B1186" s="0" t="s">
        <v>13064</v>
      </c>
      <c r="C1186" s="525" t="s">
        <v>2414</v>
      </c>
      <c r="D1186" s="333" t="n">
        <v>39.23</v>
      </c>
    </row>
    <row r="1187" customFormat="false" ht="15" hidden="false" customHeight="false" outlineLevel="0" collapsed="false">
      <c r="A1187" s="0" t="n">
        <v>36524</v>
      </c>
      <c r="B1187" s="0" t="s">
        <v>13065</v>
      </c>
      <c r="C1187" s="525" t="s">
        <v>2430</v>
      </c>
      <c r="D1187" s="532" t="n">
        <v>183803.46</v>
      </c>
    </row>
    <row r="1188" customFormat="false" ht="15" hidden="false" customHeight="false" outlineLevel="0" collapsed="false">
      <c r="A1188" s="0" t="n">
        <v>36526</v>
      </c>
      <c r="B1188" s="0" t="s">
        <v>13066</v>
      </c>
      <c r="C1188" s="525" t="s">
        <v>2430</v>
      </c>
      <c r="D1188" s="532" t="n">
        <v>148116.31</v>
      </c>
    </row>
    <row r="1189" customFormat="false" ht="15" hidden="false" customHeight="false" outlineLevel="0" collapsed="false">
      <c r="A1189" s="0" t="n">
        <v>36523</v>
      </c>
      <c r="B1189" s="0" t="s">
        <v>13067</v>
      </c>
      <c r="C1189" s="525" t="s">
        <v>2430</v>
      </c>
      <c r="D1189" s="532" t="n">
        <v>317097.03</v>
      </c>
    </row>
    <row r="1190" customFormat="false" ht="15" hidden="false" customHeight="false" outlineLevel="0" collapsed="false">
      <c r="A1190" s="0" t="n">
        <v>36527</v>
      </c>
      <c r="B1190" s="0" t="s">
        <v>13068</v>
      </c>
      <c r="C1190" s="525" t="s">
        <v>2430</v>
      </c>
      <c r="D1190" s="532" t="n">
        <v>344432.69</v>
      </c>
    </row>
    <row r="1191" customFormat="false" ht="15" hidden="false" customHeight="false" outlineLevel="0" collapsed="false">
      <c r="A1191" s="0" t="n">
        <v>38642</v>
      </c>
      <c r="B1191" s="0" t="s">
        <v>13069</v>
      </c>
      <c r="C1191" s="525" t="s">
        <v>2430</v>
      </c>
      <c r="D1191" s="532" t="n">
        <v>80192.77</v>
      </c>
    </row>
    <row r="1192" customFormat="false" ht="15" hidden="false" customHeight="false" outlineLevel="0" collapsed="false">
      <c r="A1192" s="0" t="n">
        <v>36522</v>
      </c>
      <c r="B1192" s="0" t="s">
        <v>13070</v>
      </c>
      <c r="C1192" s="525" t="s">
        <v>2430</v>
      </c>
      <c r="D1192" s="532" t="n">
        <v>93263.23</v>
      </c>
    </row>
    <row r="1193" customFormat="false" ht="15" hidden="false" customHeight="false" outlineLevel="0" collapsed="false">
      <c r="A1193" s="0" t="n">
        <v>36525</v>
      </c>
      <c r="B1193" s="0" t="s">
        <v>13071</v>
      </c>
      <c r="C1193" s="525" t="s">
        <v>2430</v>
      </c>
      <c r="D1193" s="532" t="n">
        <v>124901.25</v>
      </c>
    </row>
    <row r="1194" customFormat="false" ht="15" hidden="false" customHeight="false" outlineLevel="0" collapsed="false">
      <c r="A1194" s="0" t="n">
        <v>13803</v>
      </c>
      <c r="B1194" s="0" t="s">
        <v>13072</v>
      </c>
      <c r="C1194" s="525" t="s">
        <v>2430</v>
      </c>
      <c r="D1194" s="532" t="n">
        <v>124543.86</v>
      </c>
    </row>
    <row r="1195" customFormat="false" ht="15" hidden="false" customHeight="false" outlineLevel="0" collapsed="false">
      <c r="A1195" s="0" t="n">
        <v>34348</v>
      </c>
      <c r="B1195" s="0" t="s">
        <v>13073</v>
      </c>
      <c r="C1195" s="525" t="s">
        <v>2440</v>
      </c>
      <c r="D1195" s="333" t="n">
        <v>17.49</v>
      </c>
    </row>
    <row r="1196" customFormat="false" ht="15" hidden="false" customHeight="false" outlineLevel="0" collapsed="false">
      <c r="A1196" s="0" t="n">
        <v>34347</v>
      </c>
      <c r="B1196" s="0" t="s">
        <v>13074</v>
      </c>
      <c r="C1196" s="525" t="s">
        <v>2440</v>
      </c>
      <c r="D1196" s="333" t="n">
        <v>12.5</v>
      </c>
    </row>
    <row r="1197" customFormat="false" ht="15" hidden="false" customHeight="false" outlineLevel="0" collapsed="false">
      <c r="A1197" s="0" t="n">
        <v>11146</v>
      </c>
      <c r="B1197" s="0" t="s">
        <v>13075</v>
      </c>
      <c r="C1197" s="525" t="s">
        <v>2438</v>
      </c>
      <c r="D1197" s="333" t="n">
        <v>511.99</v>
      </c>
    </row>
    <row r="1198" customFormat="false" ht="15" hidden="false" customHeight="false" outlineLevel="0" collapsed="false">
      <c r="A1198" s="0" t="n">
        <v>11147</v>
      </c>
      <c r="B1198" s="0" t="s">
        <v>13076</v>
      </c>
      <c r="C1198" s="525" t="s">
        <v>2438</v>
      </c>
      <c r="D1198" s="333" t="n">
        <v>532.02</v>
      </c>
    </row>
    <row r="1199" customFormat="false" ht="15" hidden="false" customHeight="false" outlineLevel="0" collapsed="false">
      <c r="A1199" s="0" t="n">
        <v>34872</v>
      </c>
      <c r="B1199" s="0" t="s">
        <v>13077</v>
      </c>
      <c r="C1199" s="525" t="s">
        <v>2438</v>
      </c>
      <c r="D1199" s="333" t="n">
        <v>538</v>
      </c>
    </row>
    <row r="1200" customFormat="false" ht="15" hidden="false" customHeight="false" outlineLevel="0" collapsed="false">
      <c r="A1200" s="0" t="n">
        <v>34491</v>
      </c>
      <c r="B1200" s="0" t="s">
        <v>13078</v>
      </c>
      <c r="C1200" s="525" t="s">
        <v>2438</v>
      </c>
      <c r="D1200" s="333" t="n">
        <v>553.59</v>
      </c>
    </row>
    <row r="1201" customFormat="false" ht="15" hidden="false" customHeight="false" outlineLevel="0" collapsed="false">
      <c r="A1201" s="0" t="n">
        <v>34770</v>
      </c>
      <c r="B1201" s="0" t="s">
        <v>13079</v>
      </c>
      <c r="C1201" s="525" t="s">
        <v>12934</v>
      </c>
      <c r="D1201" s="333" t="n">
        <v>598.34</v>
      </c>
    </row>
    <row r="1202" customFormat="false" ht="15" hidden="false" customHeight="false" outlineLevel="0" collapsed="false">
      <c r="A1202" s="0" t="n">
        <v>1518</v>
      </c>
      <c r="B1202" s="0" t="s">
        <v>13080</v>
      </c>
      <c r="C1202" s="525" t="s">
        <v>12934</v>
      </c>
      <c r="D1202" s="333" t="n">
        <v>610</v>
      </c>
    </row>
    <row r="1203" customFormat="false" ht="15" hidden="false" customHeight="false" outlineLevel="0" collapsed="false">
      <c r="A1203" s="0" t="n">
        <v>41965</v>
      </c>
      <c r="B1203" s="0" t="s">
        <v>13081</v>
      </c>
      <c r="C1203" s="525" t="s">
        <v>12934</v>
      </c>
      <c r="D1203" s="333" t="n">
        <v>534.87</v>
      </c>
    </row>
    <row r="1204" customFormat="false" ht="15" hidden="false" customHeight="false" outlineLevel="0" collapsed="false">
      <c r="A1204" s="0" t="n">
        <v>1524</v>
      </c>
      <c r="B1204" s="0" t="s">
        <v>13082</v>
      </c>
      <c r="C1204" s="525" t="s">
        <v>2438</v>
      </c>
      <c r="D1204" s="333" t="n">
        <v>491.21</v>
      </c>
    </row>
    <row r="1205" customFormat="false" ht="15" hidden="false" customHeight="false" outlineLevel="0" collapsed="false">
      <c r="A1205" s="0" t="n">
        <v>34492</v>
      </c>
      <c r="B1205" s="0" t="s">
        <v>13083</v>
      </c>
      <c r="C1205" s="525" t="s">
        <v>2438</v>
      </c>
      <c r="D1205" s="333" t="n">
        <v>455</v>
      </c>
    </row>
    <row r="1206" customFormat="false" ht="15" hidden="false" customHeight="false" outlineLevel="0" collapsed="false">
      <c r="A1206" s="0" t="n">
        <v>38404</v>
      </c>
      <c r="B1206" s="0" t="s">
        <v>13084</v>
      </c>
      <c r="C1206" s="525" t="s">
        <v>2438</v>
      </c>
      <c r="D1206" s="333" t="n">
        <v>471.29</v>
      </c>
    </row>
    <row r="1207" customFormat="false" ht="15" hidden="false" customHeight="false" outlineLevel="0" collapsed="false">
      <c r="A1207" s="0" t="n">
        <v>39849</v>
      </c>
      <c r="B1207" s="0" t="s">
        <v>13085</v>
      </c>
      <c r="C1207" s="525" t="s">
        <v>2438</v>
      </c>
      <c r="D1207" s="333" t="n">
        <v>540.1</v>
      </c>
    </row>
    <row r="1208" customFormat="false" ht="15" hidden="false" customHeight="false" outlineLevel="0" collapsed="false">
      <c r="A1208" s="0" t="n">
        <v>38464</v>
      </c>
      <c r="B1208" s="0" t="s">
        <v>13086</v>
      </c>
      <c r="C1208" s="525" t="s">
        <v>2438</v>
      </c>
      <c r="D1208" s="333" t="n">
        <v>547.94</v>
      </c>
    </row>
    <row r="1209" customFormat="false" ht="15" hidden="false" customHeight="false" outlineLevel="0" collapsed="false">
      <c r="A1209" s="0" t="n">
        <v>1527</v>
      </c>
      <c r="B1209" s="0" t="s">
        <v>13087</v>
      </c>
      <c r="C1209" s="525" t="s">
        <v>2438</v>
      </c>
      <c r="D1209" s="333" t="n">
        <v>506.81</v>
      </c>
    </row>
    <row r="1210" customFormat="false" ht="15" hidden="false" customHeight="false" outlineLevel="0" collapsed="false">
      <c r="A1210" s="0" t="n">
        <v>34493</v>
      </c>
      <c r="B1210" s="0" t="s">
        <v>13088</v>
      </c>
      <c r="C1210" s="525" t="s">
        <v>2438</v>
      </c>
      <c r="D1210" s="333" t="n">
        <v>467.82</v>
      </c>
    </row>
    <row r="1211" customFormat="false" ht="15" hidden="false" customHeight="false" outlineLevel="0" collapsed="false">
      <c r="A1211" s="0" t="n">
        <v>38405</v>
      </c>
      <c r="B1211" s="0" t="s">
        <v>13089</v>
      </c>
      <c r="C1211" s="525" t="s">
        <v>2438</v>
      </c>
      <c r="D1211" s="333" t="n">
        <v>485.82</v>
      </c>
    </row>
    <row r="1212" customFormat="false" ht="15" hidden="false" customHeight="false" outlineLevel="0" collapsed="false">
      <c r="A1212" s="0" t="n">
        <v>38408</v>
      </c>
      <c r="B1212" s="0" t="s">
        <v>13090</v>
      </c>
      <c r="C1212" s="525" t="s">
        <v>2438</v>
      </c>
      <c r="D1212" s="333" t="n">
        <v>537.76</v>
      </c>
    </row>
    <row r="1213" customFormat="false" ht="15" hidden="false" customHeight="false" outlineLevel="0" collapsed="false">
      <c r="A1213" s="0" t="n">
        <v>1525</v>
      </c>
      <c r="B1213" s="0" t="s">
        <v>13091</v>
      </c>
      <c r="C1213" s="525" t="s">
        <v>2438</v>
      </c>
      <c r="D1213" s="333" t="n">
        <v>522.4</v>
      </c>
    </row>
    <row r="1214" customFormat="false" ht="15" hidden="false" customHeight="false" outlineLevel="0" collapsed="false">
      <c r="A1214" s="0" t="n">
        <v>34494</v>
      </c>
      <c r="B1214" s="0" t="s">
        <v>13092</v>
      </c>
      <c r="C1214" s="525" t="s">
        <v>2438</v>
      </c>
      <c r="D1214" s="333" t="n">
        <v>483.42</v>
      </c>
    </row>
    <row r="1215" customFormat="false" ht="15" hidden="false" customHeight="false" outlineLevel="0" collapsed="false">
      <c r="A1215" s="0" t="n">
        <v>38406</v>
      </c>
      <c r="B1215" s="0" t="s">
        <v>13093</v>
      </c>
      <c r="C1215" s="525" t="s">
        <v>2438</v>
      </c>
      <c r="D1215" s="333" t="n">
        <v>513</v>
      </c>
    </row>
    <row r="1216" customFormat="false" ht="15" hidden="false" customHeight="false" outlineLevel="0" collapsed="false">
      <c r="A1216" s="0" t="n">
        <v>38409</v>
      </c>
      <c r="B1216" s="0" t="s">
        <v>13094</v>
      </c>
      <c r="C1216" s="525" t="s">
        <v>2438</v>
      </c>
      <c r="D1216" s="333" t="n">
        <v>541.42</v>
      </c>
    </row>
    <row r="1217" customFormat="false" ht="15" hidden="false" customHeight="false" outlineLevel="0" collapsed="false">
      <c r="A1217" s="0" t="n">
        <v>43360</v>
      </c>
      <c r="B1217" s="0" t="s">
        <v>13095</v>
      </c>
      <c r="C1217" s="525" t="s">
        <v>2438</v>
      </c>
      <c r="D1217" s="333" t="n">
        <v>564.55</v>
      </c>
    </row>
    <row r="1218" customFormat="false" ht="15" hidden="false" customHeight="false" outlineLevel="0" collapsed="false">
      <c r="A1218" s="0" t="n">
        <v>11145</v>
      </c>
      <c r="B1218" s="0" t="s">
        <v>13096</v>
      </c>
      <c r="C1218" s="525" t="s">
        <v>2438</v>
      </c>
      <c r="D1218" s="333" t="n">
        <v>538</v>
      </c>
    </row>
    <row r="1219" customFormat="false" ht="15" hidden="false" customHeight="false" outlineLevel="0" collapsed="false">
      <c r="A1219" s="0" t="n">
        <v>34495</v>
      </c>
      <c r="B1219" s="0" t="s">
        <v>13097</v>
      </c>
      <c r="C1219" s="525" t="s">
        <v>2438</v>
      </c>
      <c r="D1219" s="333" t="n">
        <v>499.01</v>
      </c>
    </row>
    <row r="1220" customFormat="false" ht="15" hidden="false" customHeight="false" outlineLevel="0" collapsed="false">
      <c r="A1220" s="0" t="n">
        <v>34479</v>
      </c>
      <c r="B1220" s="0" t="s">
        <v>13098</v>
      </c>
      <c r="C1220" s="525" t="s">
        <v>2438</v>
      </c>
      <c r="D1220" s="333" t="n">
        <v>553.59</v>
      </c>
    </row>
    <row r="1221" customFormat="false" ht="15" hidden="false" customHeight="false" outlineLevel="0" collapsed="false">
      <c r="A1221" s="0" t="n">
        <v>34496</v>
      </c>
      <c r="B1221" s="0" t="s">
        <v>13099</v>
      </c>
      <c r="C1221" s="525" t="s">
        <v>2438</v>
      </c>
      <c r="D1221" s="333" t="n">
        <v>520.55</v>
      </c>
    </row>
    <row r="1222" customFormat="false" ht="15" hidden="false" customHeight="false" outlineLevel="0" collapsed="false">
      <c r="A1222" s="0" t="n">
        <v>34481</v>
      </c>
      <c r="B1222" s="0" t="s">
        <v>13100</v>
      </c>
      <c r="C1222" s="525" t="s">
        <v>2438</v>
      </c>
      <c r="D1222" s="333" t="n">
        <v>578.43</v>
      </c>
    </row>
    <row r="1223" customFormat="false" ht="15" hidden="false" customHeight="false" outlineLevel="0" collapsed="false">
      <c r="A1223" s="0" t="n">
        <v>34483</v>
      </c>
      <c r="B1223" s="0" t="s">
        <v>13101</v>
      </c>
      <c r="C1223" s="525" t="s">
        <v>2438</v>
      </c>
      <c r="D1223" s="333" t="n">
        <v>618.02</v>
      </c>
    </row>
    <row r="1224" customFormat="false" ht="15" hidden="false" customHeight="false" outlineLevel="0" collapsed="false">
      <c r="A1224" s="0" t="n">
        <v>34485</v>
      </c>
      <c r="B1224" s="0" t="s">
        <v>13102</v>
      </c>
      <c r="C1224" s="525" t="s">
        <v>2438</v>
      </c>
      <c r="D1224" s="333" t="n">
        <v>660.9</v>
      </c>
    </row>
    <row r="1225" customFormat="false" ht="15" hidden="false" customHeight="false" outlineLevel="0" collapsed="false">
      <c r="A1225" s="0" t="n">
        <v>14041</v>
      </c>
      <c r="B1225" s="0" t="s">
        <v>13103</v>
      </c>
      <c r="C1225" s="525" t="s">
        <v>2438</v>
      </c>
      <c r="D1225" s="333" t="n">
        <v>429.61</v>
      </c>
    </row>
    <row r="1226" customFormat="false" ht="15" hidden="false" customHeight="false" outlineLevel="0" collapsed="false">
      <c r="A1226" s="0" t="n">
        <v>1523</v>
      </c>
      <c r="B1226" s="0" t="s">
        <v>13104</v>
      </c>
      <c r="C1226" s="525" t="s">
        <v>2438</v>
      </c>
      <c r="D1226" s="333" t="n">
        <v>436.63</v>
      </c>
    </row>
    <row r="1227" customFormat="false" ht="15" hidden="false" customHeight="false" outlineLevel="0" collapsed="false">
      <c r="A1227" s="0" t="n">
        <v>14052</v>
      </c>
      <c r="B1227" s="0" t="s">
        <v>13105</v>
      </c>
      <c r="C1227" s="525" t="s">
        <v>2430</v>
      </c>
      <c r="D1227" s="333" t="n">
        <v>10.4</v>
      </c>
    </row>
    <row r="1228" customFormat="false" ht="15" hidden="false" customHeight="false" outlineLevel="0" collapsed="false">
      <c r="A1228" s="0" t="n">
        <v>14054</v>
      </c>
      <c r="B1228" s="0" t="s">
        <v>13106</v>
      </c>
      <c r="C1228" s="525" t="s">
        <v>2430</v>
      </c>
      <c r="D1228" s="333" t="n">
        <v>13.52</v>
      </c>
    </row>
    <row r="1229" customFormat="false" ht="15" hidden="false" customHeight="false" outlineLevel="0" collapsed="false">
      <c r="A1229" s="0" t="n">
        <v>14053</v>
      </c>
      <c r="B1229" s="0" t="s">
        <v>13107</v>
      </c>
      <c r="C1229" s="525" t="s">
        <v>2430</v>
      </c>
      <c r="D1229" s="333" t="n">
        <v>10.56</v>
      </c>
    </row>
    <row r="1230" customFormat="false" ht="15" hidden="false" customHeight="false" outlineLevel="0" collapsed="false">
      <c r="A1230" s="0" t="n">
        <v>2558</v>
      </c>
      <c r="B1230" s="0" t="s">
        <v>13108</v>
      </c>
      <c r="C1230" s="525" t="s">
        <v>2430</v>
      </c>
      <c r="D1230" s="333" t="n">
        <v>7.95</v>
      </c>
    </row>
    <row r="1231" customFormat="false" ht="15" hidden="false" customHeight="false" outlineLevel="0" collapsed="false">
      <c r="A1231" s="0" t="n">
        <v>2560</v>
      </c>
      <c r="B1231" s="0" t="s">
        <v>13109</v>
      </c>
      <c r="C1231" s="525" t="s">
        <v>2430</v>
      </c>
      <c r="D1231" s="333" t="n">
        <v>13.99</v>
      </c>
    </row>
    <row r="1232" customFormat="false" ht="15" hidden="false" customHeight="false" outlineLevel="0" collapsed="false">
      <c r="A1232" s="0" t="n">
        <v>2559</v>
      </c>
      <c r="B1232" s="0" t="s">
        <v>13110</v>
      </c>
      <c r="C1232" s="525" t="s">
        <v>2430</v>
      </c>
      <c r="D1232" s="333" t="n">
        <v>11.19</v>
      </c>
    </row>
    <row r="1233" customFormat="false" ht="15" hidden="false" customHeight="false" outlineLevel="0" collapsed="false">
      <c r="A1233" s="0" t="n">
        <v>2592</v>
      </c>
      <c r="B1233" s="0" t="s">
        <v>13111</v>
      </c>
      <c r="C1233" s="525" t="s">
        <v>2430</v>
      </c>
      <c r="D1233" s="333" t="n">
        <v>185.5</v>
      </c>
    </row>
    <row r="1234" customFormat="false" ht="15" hidden="false" customHeight="false" outlineLevel="0" collapsed="false">
      <c r="A1234" s="0" t="n">
        <v>2566</v>
      </c>
      <c r="B1234" s="0" t="s">
        <v>13112</v>
      </c>
      <c r="C1234" s="525" t="s">
        <v>2430</v>
      </c>
      <c r="D1234" s="333" t="n">
        <v>18.67</v>
      </c>
    </row>
    <row r="1235" customFormat="false" ht="15" hidden="false" customHeight="false" outlineLevel="0" collapsed="false">
      <c r="A1235" s="0" t="n">
        <v>2589</v>
      </c>
      <c r="B1235" s="0" t="s">
        <v>13113</v>
      </c>
      <c r="C1235" s="525" t="s">
        <v>2430</v>
      </c>
      <c r="D1235" s="333" t="n">
        <v>24.81</v>
      </c>
    </row>
    <row r="1236" customFormat="false" ht="15" hidden="false" customHeight="false" outlineLevel="0" collapsed="false">
      <c r="A1236" s="0" t="n">
        <v>2591</v>
      </c>
      <c r="B1236" s="0" t="s">
        <v>13114</v>
      </c>
      <c r="C1236" s="525" t="s">
        <v>2430</v>
      </c>
      <c r="D1236" s="333" t="n">
        <v>9.05</v>
      </c>
    </row>
    <row r="1237" customFormat="false" ht="15" hidden="false" customHeight="false" outlineLevel="0" collapsed="false">
      <c r="A1237" s="0" t="n">
        <v>2590</v>
      </c>
      <c r="B1237" s="0" t="s">
        <v>13115</v>
      </c>
      <c r="C1237" s="525" t="s">
        <v>2430</v>
      </c>
      <c r="D1237" s="333" t="n">
        <v>15.22</v>
      </c>
    </row>
    <row r="1238" customFormat="false" ht="15" hidden="false" customHeight="false" outlineLevel="0" collapsed="false">
      <c r="A1238" s="0" t="n">
        <v>2567</v>
      </c>
      <c r="B1238" s="0" t="s">
        <v>13116</v>
      </c>
      <c r="C1238" s="525" t="s">
        <v>2430</v>
      </c>
      <c r="D1238" s="333" t="n">
        <v>36.39</v>
      </c>
    </row>
    <row r="1239" customFormat="false" ht="15" hidden="false" customHeight="false" outlineLevel="0" collapsed="false">
      <c r="A1239" s="0" t="n">
        <v>2565</v>
      </c>
      <c r="B1239" s="0" t="s">
        <v>13117</v>
      </c>
      <c r="C1239" s="525" t="s">
        <v>2430</v>
      </c>
      <c r="D1239" s="333" t="n">
        <v>9.06</v>
      </c>
    </row>
    <row r="1240" customFormat="false" ht="15" hidden="false" customHeight="false" outlineLevel="0" collapsed="false">
      <c r="A1240" s="0" t="n">
        <v>2568</v>
      </c>
      <c r="B1240" s="0" t="s">
        <v>13118</v>
      </c>
      <c r="C1240" s="525" t="s">
        <v>2430</v>
      </c>
      <c r="D1240" s="333" t="n">
        <v>101.07</v>
      </c>
    </row>
    <row r="1241" customFormat="false" ht="15" hidden="false" customHeight="false" outlineLevel="0" collapsed="false">
      <c r="A1241" s="0" t="n">
        <v>2594</v>
      </c>
      <c r="B1241" s="0" t="s">
        <v>13119</v>
      </c>
      <c r="C1241" s="525" t="s">
        <v>2430</v>
      </c>
      <c r="D1241" s="333" t="n">
        <v>168.37</v>
      </c>
    </row>
    <row r="1242" customFormat="false" ht="15" hidden="false" customHeight="false" outlineLevel="0" collapsed="false">
      <c r="A1242" s="0" t="n">
        <v>2587</v>
      </c>
      <c r="B1242" s="0" t="s">
        <v>13120</v>
      </c>
      <c r="C1242" s="525" t="s">
        <v>2430</v>
      </c>
      <c r="D1242" s="333" t="n">
        <v>28.69</v>
      </c>
    </row>
    <row r="1243" customFormat="false" ht="15" hidden="false" customHeight="false" outlineLevel="0" collapsed="false">
      <c r="A1243" s="0" t="n">
        <v>2588</v>
      </c>
      <c r="B1243" s="0" t="s">
        <v>13121</v>
      </c>
      <c r="C1243" s="525" t="s">
        <v>2430</v>
      </c>
      <c r="D1243" s="333" t="n">
        <v>22.79</v>
      </c>
    </row>
    <row r="1244" customFormat="false" ht="15" hidden="false" customHeight="false" outlineLevel="0" collapsed="false">
      <c r="A1244" s="0" t="n">
        <v>2569</v>
      </c>
      <c r="B1244" s="0" t="s">
        <v>13122</v>
      </c>
      <c r="C1244" s="525" t="s">
        <v>2430</v>
      </c>
      <c r="D1244" s="333" t="n">
        <v>8.78</v>
      </c>
    </row>
    <row r="1245" customFormat="false" ht="15" hidden="false" customHeight="false" outlineLevel="0" collapsed="false">
      <c r="A1245" s="0" t="n">
        <v>2570</v>
      </c>
      <c r="B1245" s="0" t="s">
        <v>13123</v>
      </c>
      <c r="C1245" s="525" t="s">
        <v>2430</v>
      </c>
      <c r="D1245" s="333" t="n">
        <v>14.72</v>
      </c>
    </row>
    <row r="1246" customFormat="false" ht="15" hidden="false" customHeight="false" outlineLevel="0" collapsed="false">
      <c r="A1246" s="0" t="n">
        <v>2571</v>
      </c>
      <c r="B1246" s="0" t="s">
        <v>13124</v>
      </c>
      <c r="C1246" s="525" t="s">
        <v>2430</v>
      </c>
      <c r="D1246" s="333" t="n">
        <v>43.7</v>
      </c>
    </row>
    <row r="1247" customFormat="false" ht="15" hidden="false" customHeight="false" outlineLevel="0" collapsed="false">
      <c r="A1247" s="0" t="n">
        <v>2593</v>
      </c>
      <c r="B1247" s="0" t="s">
        <v>13125</v>
      </c>
      <c r="C1247" s="525" t="s">
        <v>2430</v>
      </c>
      <c r="D1247" s="333" t="n">
        <v>9.36</v>
      </c>
    </row>
    <row r="1248" customFormat="false" ht="15" hidden="false" customHeight="false" outlineLevel="0" collapsed="false">
      <c r="A1248" s="0" t="n">
        <v>2572</v>
      </c>
      <c r="B1248" s="0" t="s">
        <v>13126</v>
      </c>
      <c r="C1248" s="525" t="s">
        <v>2430</v>
      </c>
      <c r="D1248" s="333" t="n">
        <v>129.25</v>
      </c>
    </row>
    <row r="1249" customFormat="false" ht="15" hidden="false" customHeight="false" outlineLevel="0" collapsed="false">
      <c r="A1249" s="0" t="n">
        <v>2595</v>
      </c>
      <c r="B1249" s="0" t="s">
        <v>13127</v>
      </c>
      <c r="C1249" s="525" t="s">
        <v>2430</v>
      </c>
      <c r="D1249" s="333" t="n">
        <v>201.65</v>
      </c>
    </row>
    <row r="1250" customFormat="false" ht="15" hidden="false" customHeight="false" outlineLevel="0" collapsed="false">
      <c r="A1250" s="0" t="n">
        <v>2576</v>
      </c>
      <c r="B1250" s="0" t="s">
        <v>13128</v>
      </c>
      <c r="C1250" s="525" t="s">
        <v>2430</v>
      </c>
      <c r="D1250" s="333" t="n">
        <v>34.37</v>
      </c>
    </row>
    <row r="1251" customFormat="false" ht="15" hidden="false" customHeight="false" outlineLevel="0" collapsed="false">
      <c r="A1251" s="0" t="n">
        <v>2575</v>
      </c>
      <c r="B1251" s="0" t="s">
        <v>13129</v>
      </c>
      <c r="C1251" s="525" t="s">
        <v>2430</v>
      </c>
      <c r="D1251" s="333" t="n">
        <v>25.84</v>
      </c>
    </row>
    <row r="1252" customFormat="false" ht="15" hidden="false" customHeight="false" outlineLevel="0" collapsed="false">
      <c r="A1252" s="0" t="n">
        <v>2573</v>
      </c>
      <c r="B1252" s="0" t="s">
        <v>13130</v>
      </c>
      <c r="C1252" s="525" t="s">
        <v>2430</v>
      </c>
      <c r="D1252" s="333" t="n">
        <v>10.73</v>
      </c>
    </row>
    <row r="1253" customFormat="false" ht="15" hidden="false" customHeight="false" outlineLevel="0" collapsed="false">
      <c r="A1253" s="0" t="n">
        <v>2586</v>
      </c>
      <c r="B1253" s="0" t="s">
        <v>13131</v>
      </c>
      <c r="C1253" s="525" t="s">
        <v>2430</v>
      </c>
      <c r="D1253" s="333" t="n">
        <v>17.39</v>
      </c>
    </row>
    <row r="1254" customFormat="false" ht="15" hidden="false" customHeight="false" outlineLevel="0" collapsed="false">
      <c r="A1254" s="0" t="n">
        <v>2577</v>
      </c>
      <c r="B1254" s="0" t="s">
        <v>13132</v>
      </c>
      <c r="C1254" s="525" t="s">
        <v>2430</v>
      </c>
      <c r="D1254" s="333" t="n">
        <v>46.58</v>
      </c>
    </row>
    <row r="1255" customFormat="false" ht="15" hidden="false" customHeight="false" outlineLevel="0" collapsed="false">
      <c r="A1255" s="0" t="n">
        <v>2574</v>
      </c>
      <c r="B1255" s="0" t="s">
        <v>13133</v>
      </c>
      <c r="C1255" s="525" t="s">
        <v>2430</v>
      </c>
      <c r="D1255" s="333" t="n">
        <v>10.8</v>
      </c>
    </row>
    <row r="1256" customFormat="false" ht="15" hidden="false" customHeight="false" outlineLevel="0" collapsed="false">
      <c r="A1256" s="0" t="n">
        <v>2578</v>
      </c>
      <c r="B1256" s="0" t="s">
        <v>13134</v>
      </c>
      <c r="C1256" s="525" t="s">
        <v>2430</v>
      </c>
      <c r="D1256" s="333" t="n">
        <v>145.43</v>
      </c>
    </row>
    <row r="1257" customFormat="false" ht="15" hidden="false" customHeight="false" outlineLevel="0" collapsed="false">
      <c r="A1257" s="0" t="n">
        <v>2585</v>
      </c>
      <c r="B1257" s="0" t="s">
        <v>13135</v>
      </c>
      <c r="C1257" s="525" t="s">
        <v>2430</v>
      </c>
      <c r="D1257" s="333" t="n">
        <v>199.56</v>
      </c>
    </row>
    <row r="1258" customFormat="false" ht="15" hidden="false" customHeight="false" outlineLevel="0" collapsed="false">
      <c r="A1258" s="0" t="n">
        <v>12008</v>
      </c>
      <c r="B1258" s="0" t="s">
        <v>13136</v>
      </c>
      <c r="C1258" s="525" t="s">
        <v>2430</v>
      </c>
      <c r="D1258" s="333" t="n">
        <v>107.07</v>
      </c>
    </row>
    <row r="1259" customFormat="false" ht="15" hidden="false" customHeight="false" outlineLevel="0" collapsed="false">
      <c r="A1259" s="0" t="n">
        <v>2582</v>
      </c>
      <c r="B1259" s="0" t="s">
        <v>13137</v>
      </c>
      <c r="C1259" s="525" t="s">
        <v>2430</v>
      </c>
      <c r="D1259" s="333" t="n">
        <v>31.88</v>
      </c>
    </row>
    <row r="1260" customFormat="false" ht="15" hidden="false" customHeight="false" outlineLevel="0" collapsed="false">
      <c r="A1260" s="0" t="n">
        <v>2597</v>
      </c>
      <c r="B1260" s="0" t="s">
        <v>13138</v>
      </c>
      <c r="C1260" s="525" t="s">
        <v>2430</v>
      </c>
      <c r="D1260" s="333" t="n">
        <v>27.33</v>
      </c>
    </row>
    <row r="1261" customFormat="false" ht="15" hidden="false" customHeight="false" outlineLevel="0" collapsed="false">
      <c r="A1261" s="0" t="n">
        <v>2579</v>
      </c>
      <c r="B1261" s="0" t="s">
        <v>13139</v>
      </c>
      <c r="C1261" s="525" t="s">
        <v>2430</v>
      </c>
      <c r="D1261" s="333" t="n">
        <v>13.01</v>
      </c>
    </row>
    <row r="1262" customFormat="false" ht="15" hidden="false" customHeight="false" outlineLevel="0" collapsed="false">
      <c r="A1262" s="0" t="n">
        <v>2581</v>
      </c>
      <c r="B1262" s="0" t="s">
        <v>13140</v>
      </c>
      <c r="C1262" s="525" t="s">
        <v>2430</v>
      </c>
      <c r="D1262" s="333" t="n">
        <v>16.65</v>
      </c>
    </row>
    <row r="1263" customFormat="false" ht="15" hidden="false" customHeight="false" outlineLevel="0" collapsed="false">
      <c r="A1263" s="0" t="n">
        <v>2596</v>
      </c>
      <c r="B1263" s="0" t="s">
        <v>13141</v>
      </c>
      <c r="C1263" s="525" t="s">
        <v>2430</v>
      </c>
      <c r="D1263" s="333" t="n">
        <v>49.23</v>
      </c>
    </row>
    <row r="1264" customFormat="false" ht="15" hidden="false" customHeight="false" outlineLevel="0" collapsed="false">
      <c r="A1264" s="0" t="n">
        <v>2580</v>
      </c>
      <c r="B1264" s="0" t="s">
        <v>13142</v>
      </c>
      <c r="C1264" s="525" t="s">
        <v>2430</v>
      </c>
      <c r="D1264" s="333" t="n">
        <v>14.26</v>
      </c>
    </row>
    <row r="1265" customFormat="false" ht="15" hidden="false" customHeight="false" outlineLevel="0" collapsed="false">
      <c r="A1265" s="0" t="n">
        <v>2583</v>
      </c>
      <c r="B1265" s="0" t="s">
        <v>13143</v>
      </c>
      <c r="C1265" s="525" t="s">
        <v>2430</v>
      </c>
      <c r="D1265" s="333" t="n">
        <v>119.75</v>
      </c>
    </row>
    <row r="1266" customFormat="false" ht="15" hidden="false" customHeight="false" outlineLevel="0" collapsed="false">
      <c r="A1266" s="0" t="n">
        <v>2584</v>
      </c>
      <c r="B1266" s="0" t="s">
        <v>13144</v>
      </c>
      <c r="C1266" s="525" t="s">
        <v>2430</v>
      </c>
      <c r="D1266" s="333" t="n">
        <v>199.36</v>
      </c>
    </row>
    <row r="1267" customFormat="false" ht="15" hidden="false" customHeight="false" outlineLevel="0" collapsed="false">
      <c r="A1267" s="0" t="n">
        <v>12010</v>
      </c>
      <c r="B1267" s="0" t="s">
        <v>13145</v>
      </c>
      <c r="C1267" s="525" t="s">
        <v>2430</v>
      </c>
      <c r="D1267" s="333" t="n">
        <v>10.84</v>
      </c>
    </row>
    <row r="1268" customFormat="false" ht="15" hidden="false" customHeight="false" outlineLevel="0" collapsed="false">
      <c r="A1268" s="0" t="n">
        <v>39329</v>
      </c>
      <c r="B1268" s="0" t="s">
        <v>13146</v>
      </c>
      <c r="C1268" s="525" t="s">
        <v>2430</v>
      </c>
      <c r="D1268" s="333" t="n">
        <v>11.33</v>
      </c>
    </row>
    <row r="1269" customFormat="false" ht="15" hidden="false" customHeight="false" outlineLevel="0" collapsed="false">
      <c r="A1269" s="0" t="n">
        <v>39330</v>
      </c>
      <c r="B1269" s="0" t="s">
        <v>13147</v>
      </c>
      <c r="C1269" s="525" t="s">
        <v>2430</v>
      </c>
      <c r="D1269" s="333" t="n">
        <v>11.92</v>
      </c>
    </row>
    <row r="1270" customFormat="false" ht="15" hidden="false" customHeight="false" outlineLevel="0" collapsed="false">
      <c r="A1270" s="0" t="n">
        <v>39332</v>
      </c>
      <c r="B1270" s="0" t="s">
        <v>13148</v>
      </c>
      <c r="C1270" s="525" t="s">
        <v>2430</v>
      </c>
      <c r="D1270" s="333" t="n">
        <v>13.33</v>
      </c>
    </row>
    <row r="1271" customFormat="false" ht="15" hidden="false" customHeight="false" outlineLevel="0" collapsed="false">
      <c r="A1271" s="0" t="n">
        <v>39331</v>
      </c>
      <c r="B1271" s="0" t="s">
        <v>13149</v>
      </c>
      <c r="C1271" s="525" t="s">
        <v>2430</v>
      </c>
      <c r="D1271" s="333" t="n">
        <v>10.61</v>
      </c>
    </row>
    <row r="1272" customFormat="false" ht="15" hidden="false" customHeight="false" outlineLevel="0" collapsed="false">
      <c r="A1272" s="0" t="n">
        <v>39333</v>
      </c>
      <c r="B1272" s="0" t="s">
        <v>13150</v>
      </c>
      <c r="C1272" s="525" t="s">
        <v>2430</v>
      </c>
      <c r="D1272" s="333" t="n">
        <v>10.34</v>
      </c>
    </row>
    <row r="1273" customFormat="false" ht="15" hidden="false" customHeight="false" outlineLevel="0" collapsed="false">
      <c r="A1273" s="0" t="n">
        <v>39335</v>
      </c>
      <c r="B1273" s="0" t="s">
        <v>13151</v>
      </c>
      <c r="C1273" s="525" t="s">
        <v>2430</v>
      </c>
      <c r="D1273" s="333" t="n">
        <v>11.97</v>
      </c>
    </row>
    <row r="1274" customFormat="false" ht="15" hidden="false" customHeight="false" outlineLevel="0" collapsed="false">
      <c r="A1274" s="0" t="n">
        <v>39334</v>
      </c>
      <c r="B1274" s="0" t="s">
        <v>13152</v>
      </c>
      <c r="C1274" s="525" t="s">
        <v>2430</v>
      </c>
      <c r="D1274" s="333" t="n">
        <v>9.51</v>
      </c>
    </row>
    <row r="1275" customFormat="false" ht="15" hidden="false" customHeight="false" outlineLevel="0" collapsed="false">
      <c r="A1275" s="0" t="n">
        <v>12016</v>
      </c>
      <c r="B1275" s="0" t="s">
        <v>13153</v>
      </c>
      <c r="C1275" s="525" t="s">
        <v>2430</v>
      </c>
      <c r="D1275" s="333" t="n">
        <v>11.94</v>
      </c>
    </row>
    <row r="1276" customFormat="false" ht="15" hidden="false" customHeight="false" outlineLevel="0" collapsed="false">
      <c r="A1276" s="0" t="n">
        <v>12015</v>
      </c>
      <c r="B1276" s="0" t="s">
        <v>13154</v>
      </c>
      <c r="C1276" s="525" t="s">
        <v>2430</v>
      </c>
      <c r="D1276" s="333" t="n">
        <v>13.9</v>
      </c>
    </row>
    <row r="1277" customFormat="false" ht="15" hidden="false" customHeight="false" outlineLevel="0" collapsed="false">
      <c r="A1277" s="0" t="n">
        <v>12020</v>
      </c>
      <c r="B1277" s="0" t="s">
        <v>13155</v>
      </c>
      <c r="C1277" s="525" t="s">
        <v>2430</v>
      </c>
      <c r="D1277" s="333" t="n">
        <v>11.94</v>
      </c>
    </row>
    <row r="1278" customFormat="false" ht="15" hidden="false" customHeight="false" outlineLevel="0" collapsed="false">
      <c r="A1278" s="0" t="n">
        <v>12019</v>
      </c>
      <c r="B1278" s="0" t="s">
        <v>13156</v>
      </c>
      <c r="C1278" s="525" t="s">
        <v>2430</v>
      </c>
      <c r="D1278" s="333" t="n">
        <v>13.9</v>
      </c>
    </row>
    <row r="1279" customFormat="false" ht="15" hidden="false" customHeight="false" outlineLevel="0" collapsed="false">
      <c r="A1279" s="0" t="n">
        <v>39336</v>
      </c>
      <c r="B1279" s="0" t="s">
        <v>13157</v>
      </c>
      <c r="C1279" s="525" t="s">
        <v>2430</v>
      </c>
      <c r="D1279" s="333" t="n">
        <v>11.92</v>
      </c>
    </row>
    <row r="1280" customFormat="false" ht="15" hidden="false" customHeight="false" outlineLevel="0" collapsed="false">
      <c r="A1280" s="0" t="n">
        <v>39338</v>
      </c>
      <c r="B1280" s="0" t="s">
        <v>13158</v>
      </c>
      <c r="C1280" s="525" t="s">
        <v>2430</v>
      </c>
      <c r="D1280" s="333" t="n">
        <v>13.33</v>
      </c>
    </row>
    <row r="1281" customFormat="false" ht="15" hidden="false" customHeight="false" outlineLevel="0" collapsed="false">
      <c r="A1281" s="0" t="n">
        <v>39337</v>
      </c>
      <c r="B1281" s="0" t="s">
        <v>13159</v>
      </c>
      <c r="C1281" s="525" t="s">
        <v>2430</v>
      </c>
      <c r="D1281" s="333" t="n">
        <v>10.61</v>
      </c>
    </row>
    <row r="1282" customFormat="false" ht="15" hidden="false" customHeight="false" outlineLevel="0" collapsed="false">
      <c r="A1282" s="0" t="n">
        <v>39341</v>
      </c>
      <c r="B1282" s="0" t="s">
        <v>13160</v>
      </c>
      <c r="C1282" s="525" t="s">
        <v>2430</v>
      </c>
      <c r="D1282" s="333" t="n">
        <v>17.37</v>
      </c>
    </row>
    <row r="1283" customFormat="false" ht="15" hidden="false" customHeight="false" outlineLevel="0" collapsed="false">
      <c r="A1283" s="0" t="n">
        <v>39340</v>
      </c>
      <c r="B1283" s="0" t="s">
        <v>13161</v>
      </c>
      <c r="C1283" s="525" t="s">
        <v>2430</v>
      </c>
      <c r="D1283" s="333" t="n">
        <v>12.75</v>
      </c>
    </row>
    <row r="1284" customFormat="false" ht="15" hidden="false" customHeight="false" outlineLevel="0" collapsed="false">
      <c r="A1284" s="0" t="n">
        <v>12025</v>
      </c>
      <c r="B1284" s="0" t="s">
        <v>13162</v>
      </c>
      <c r="C1284" s="525" t="s">
        <v>2430</v>
      </c>
      <c r="D1284" s="333" t="n">
        <v>13.17</v>
      </c>
    </row>
    <row r="1285" customFormat="false" ht="15" hidden="false" customHeight="false" outlineLevel="0" collapsed="false">
      <c r="A1285" s="0" t="n">
        <v>39342</v>
      </c>
      <c r="B1285" s="0" t="s">
        <v>13163</v>
      </c>
      <c r="C1285" s="525" t="s">
        <v>2430</v>
      </c>
      <c r="D1285" s="333" t="n">
        <v>17.37</v>
      </c>
    </row>
    <row r="1286" customFormat="false" ht="15" hidden="false" customHeight="false" outlineLevel="0" collapsed="false">
      <c r="A1286" s="0" t="n">
        <v>39343</v>
      </c>
      <c r="B1286" s="0" t="s">
        <v>13164</v>
      </c>
      <c r="C1286" s="525" t="s">
        <v>2430</v>
      </c>
      <c r="D1286" s="333" t="n">
        <v>14.67</v>
      </c>
    </row>
    <row r="1287" customFormat="false" ht="15" hidden="false" customHeight="false" outlineLevel="0" collapsed="false">
      <c r="A1287" s="0" t="n">
        <v>39345</v>
      </c>
      <c r="B1287" s="0" t="s">
        <v>13165</v>
      </c>
      <c r="C1287" s="525" t="s">
        <v>2430</v>
      </c>
      <c r="D1287" s="333" t="n">
        <v>19.85</v>
      </c>
    </row>
    <row r="1288" customFormat="false" ht="15" hidden="false" customHeight="false" outlineLevel="0" collapsed="false">
      <c r="A1288" s="0" t="n">
        <v>39344</v>
      </c>
      <c r="B1288" s="0" t="s">
        <v>13166</v>
      </c>
      <c r="C1288" s="525" t="s">
        <v>2430</v>
      </c>
      <c r="D1288" s="333" t="n">
        <v>14.18</v>
      </c>
    </row>
    <row r="1289" customFormat="false" ht="15" hidden="false" customHeight="false" outlineLevel="0" collapsed="false">
      <c r="A1289" s="0" t="n">
        <v>12623</v>
      </c>
      <c r="B1289" s="0" t="s">
        <v>13167</v>
      </c>
      <c r="C1289" s="525" t="s">
        <v>2440</v>
      </c>
      <c r="D1289" s="333" t="n">
        <v>39.14</v>
      </c>
    </row>
    <row r="1290" customFormat="false" ht="15" hidden="false" customHeight="false" outlineLevel="0" collapsed="false">
      <c r="A1290" s="0" t="n">
        <v>34498</v>
      </c>
      <c r="B1290" s="0" t="s">
        <v>13168</v>
      </c>
      <c r="C1290" s="525" t="s">
        <v>2430</v>
      </c>
      <c r="D1290" s="333" t="n">
        <v>99.75</v>
      </c>
    </row>
    <row r="1291" customFormat="false" ht="15" hidden="false" customHeight="false" outlineLevel="0" collapsed="false">
      <c r="A1291" s="0" t="n">
        <v>13244</v>
      </c>
      <c r="B1291" s="0" t="s">
        <v>13169</v>
      </c>
      <c r="C1291" s="525" t="s">
        <v>2430</v>
      </c>
      <c r="D1291" s="333" t="n">
        <v>41.99</v>
      </c>
    </row>
    <row r="1292" customFormat="false" ht="15" hidden="false" customHeight="false" outlineLevel="0" collapsed="false">
      <c r="A1292" s="0" t="n">
        <v>38998</v>
      </c>
      <c r="B1292" s="0" t="s">
        <v>13170</v>
      </c>
      <c r="C1292" s="525" t="s">
        <v>2430</v>
      </c>
      <c r="D1292" s="333" t="n">
        <v>11.28</v>
      </c>
    </row>
    <row r="1293" customFormat="false" ht="15" hidden="false" customHeight="false" outlineLevel="0" collapsed="false">
      <c r="A1293" s="0" t="n">
        <v>38999</v>
      </c>
      <c r="B1293" s="0" t="s">
        <v>13171</v>
      </c>
      <c r="C1293" s="525" t="s">
        <v>2430</v>
      </c>
      <c r="D1293" s="333" t="n">
        <v>28.53</v>
      </c>
    </row>
    <row r="1294" customFormat="false" ht="15" hidden="false" customHeight="false" outlineLevel="0" collapsed="false">
      <c r="A1294" s="0" t="n">
        <v>38996</v>
      </c>
      <c r="B1294" s="0" t="s">
        <v>13172</v>
      </c>
      <c r="C1294" s="525" t="s">
        <v>2430</v>
      </c>
      <c r="D1294" s="333" t="n">
        <v>20.17</v>
      </c>
    </row>
    <row r="1295" customFormat="false" ht="15" hidden="false" customHeight="false" outlineLevel="0" collapsed="false">
      <c r="A1295" s="0" t="n">
        <v>44173</v>
      </c>
      <c r="B1295" s="0" t="s">
        <v>13173</v>
      </c>
      <c r="C1295" s="525" t="s">
        <v>2430</v>
      </c>
      <c r="D1295" s="333" t="n">
        <v>19.61</v>
      </c>
    </row>
    <row r="1296" customFormat="false" ht="15" hidden="false" customHeight="false" outlineLevel="0" collapsed="false">
      <c r="A1296" s="0" t="n">
        <v>44174</v>
      </c>
      <c r="B1296" s="0" t="s">
        <v>13174</v>
      </c>
      <c r="C1296" s="525" t="s">
        <v>2430</v>
      </c>
      <c r="D1296" s="333" t="n">
        <v>32.1</v>
      </c>
    </row>
    <row r="1297" customFormat="false" ht="15" hidden="false" customHeight="false" outlineLevel="0" collapsed="false">
      <c r="A1297" s="0" t="n">
        <v>38997</v>
      </c>
      <c r="B1297" s="0" t="s">
        <v>13175</v>
      </c>
      <c r="C1297" s="525" t="s">
        <v>2430</v>
      </c>
      <c r="D1297" s="333" t="n">
        <v>28.85</v>
      </c>
    </row>
    <row r="1298" customFormat="false" ht="15" hidden="false" customHeight="false" outlineLevel="0" collapsed="false">
      <c r="A1298" s="0" t="n">
        <v>39600</v>
      </c>
      <c r="B1298" s="0" t="s">
        <v>13176</v>
      </c>
      <c r="C1298" s="525" t="s">
        <v>2430</v>
      </c>
      <c r="D1298" s="333" t="n">
        <v>13.74</v>
      </c>
    </row>
    <row r="1299" customFormat="false" ht="15" hidden="false" customHeight="false" outlineLevel="0" collapsed="false">
      <c r="A1299" s="0" t="n">
        <v>39601</v>
      </c>
      <c r="B1299" s="0" t="s">
        <v>13177</v>
      </c>
      <c r="C1299" s="525" t="s">
        <v>2430</v>
      </c>
      <c r="D1299" s="333" t="n">
        <v>29.14</v>
      </c>
    </row>
    <row r="1300" customFormat="false" ht="15" hidden="false" customHeight="false" outlineLevel="0" collapsed="false">
      <c r="A1300" s="0" t="n">
        <v>39862</v>
      </c>
      <c r="B1300" s="0" t="s">
        <v>13178</v>
      </c>
      <c r="C1300" s="525" t="s">
        <v>2430</v>
      </c>
      <c r="D1300" s="333" t="n">
        <v>15.15</v>
      </c>
    </row>
    <row r="1301" customFormat="false" ht="15" hidden="false" customHeight="false" outlineLevel="0" collapsed="false">
      <c r="A1301" s="0" t="n">
        <v>39863</v>
      </c>
      <c r="B1301" s="0" t="s">
        <v>13179</v>
      </c>
      <c r="C1301" s="525" t="s">
        <v>2430</v>
      </c>
      <c r="D1301" s="333" t="n">
        <v>15.37</v>
      </c>
    </row>
    <row r="1302" customFormat="false" ht="15" hidden="false" customHeight="false" outlineLevel="0" collapsed="false">
      <c r="A1302" s="0" t="n">
        <v>39864</v>
      </c>
      <c r="B1302" s="0" t="s">
        <v>13180</v>
      </c>
      <c r="C1302" s="525" t="s">
        <v>2430</v>
      </c>
      <c r="D1302" s="333" t="n">
        <v>19.07</v>
      </c>
    </row>
    <row r="1303" customFormat="false" ht="15" hidden="false" customHeight="false" outlineLevel="0" collapsed="false">
      <c r="A1303" s="0" t="n">
        <v>39865</v>
      </c>
      <c r="B1303" s="0" t="s">
        <v>13181</v>
      </c>
      <c r="C1303" s="525" t="s">
        <v>2430</v>
      </c>
      <c r="D1303" s="333" t="n">
        <v>26.88</v>
      </c>
    </row>
    <row r="1304" customFormat="false" ht="15" hidden="false" customHeight="false" outlineLevel="0" collapsed="false">
      <c r="A1304" s="0" t="n">
        <v>2517</v>
      </c>
      <c r="B1304" s="0" t="s">
        <v>13182</v>
      </c>
      <c r="C1304" s="525" t="s">
        <v>2430</v>
      </c>
      <c r="D1304" s="333" t="n">
        <v>19.86</v>
      </c>
    </row>
    <row r="1305" customFormat="false" ht="15" hidden="false" customHeight="false" outlineLevel="0" collapsed="false">
      <c r="A1305" s="0" t="n">
        <v>2522</v>
      </c>
      <c r="B1305" s="0" t="s">
        <v>13183</v>
      </c>
      <c r="C1305" s="525" t="s">
        <v>2430</v>
      </c>
      <c r="D1305" s="333" t="n">
        <v>12.84</v>
      </c>
    </row>
    <row r="1306" customFormat="false" ht="15" hidden="false" customHeight="false" outlineLevel="0" collapsed="false">
      <c r="A1306" s="0" t="n">
        <v>2548</v>
      </c>
      <c r="B1306" s="0" t="s">
        <v>13184</v>
      </c>
      <c r="C1306" s="525" t="s">
        <v>2430</v>
      </c>
      <c r="D1306" s="333" t="n">
        <v>7.89</v>
      </c>
    </row>
    <row r="1307" customFormat="false" ht="15" hidden="false" customHeight="false" outlineLevel="0" collapsed="false">
      <c r="A1307" s="0" t="n">
        <v>2516</v>
      </c>
      <c r="B1307" s="0" t="s">
        <v>13185</v>
      </c>
      <c r="C1307" s="525" t="s">
        <v>2430</v>
      </c>
      <c r="D1307" s="333" t="n">
        <v>10.3</v>
      </c>
    </row>
    <row r="1308" customFormat="false" ht="15" hidden="false" customHeight="false" outlineLevel="0" collapsed="false">
      <c r="A1308" s="0" t="n">
        <v>2518</v>
      </c>
      <c r="B1308" s="0" t="s">
        <v>13186</v>
      </c>
      <c r="C1308" s="525" t="s">
        <v>2430</v>
      </c>
      <c r="D1308" s="333" t="n">
        <v>94.54</v>
      </c>
    </row>
    <row r="1309" customFormat="false" ht="15" hidden="false" customHeight="false" outlineLevel="0" collapsed="false">
      <c r="A1309" s="0" t="n">
        <v>2521</v>
      </c>
      <c r="B1309" s="0" t="s">
        <v>13187</v>
      </c>
      <c r="C1309" s="525" t="s">
        <v>2430</v>
      </c>
      <c r="D1309" s="333" t="n">
        <v>40.24</v>
      </c>
    </row>
    <row r="1310" customFormat="false" ht="15" hidden="false" customHeight="false" outlineLevel="0" collapsed="false">
      <c r="A1310" s="0" t="n">
        <v>2515</v>
      </c>
      <c r="B1310" s="0" t="s">
        <v>13188</v>
      </c>
      <c r="C1310" s="525" t="s">
        <v>2430</v>
      </c>
      <c r="D1310" s="333" t="n">
        <v>8.58</v>
      </c>
    </row>
    <row r="1311" customFormat="false" ht="15" hidden="false" customHeight="false" outlineLevel="0" collapsed="false">
      <c r="A1311" s="0" t="n">
        <v>2519</v>
      </c>
      <c r="B1311" s="0" t="s">
        <v>13189</v>
      </c>
      <c r="C1311" s="525" t="s">
        <v>2430</v>
      </c>
      <c r="D1311" s="333" t="n">
        <v>114</v>
      </c>
    </row>
    <row r="1312" customFormat="false" ht="15" hidden="false" customHeight="false" outlineLevel="0" collapsed="false">
      <c r="A1312" s="0" t="n">
        <v>2520</v>
      </c>
      <c r="B1312" s="0" t="s">
        <v>13190</v>
      </c>
      <c r="C1312" s="525" t="s">
        <v>2430</v>
      </c>
      <c r="D1312" s="333" t="n">
        <v>209.82</v>
      </c>
    </row>
    <row r="1313" customFormat="false" ht="15" hidden="false" customHeight="false" outlineLevel="0" collapsed="false">
      <c r="A1313" s="0" t="n">
        <v>1602</v>
      </c>
      <c r="B1313" s="0" t="s">
        <v>13191</v>
      </c>
      <c r="C1313" s="525" t="s">
        <v>2430</v>
      </c>
      <c r="D1313" s="333" t="n">
        <v>51.56</v>
      </c>
    </row>
    <row r="1314" customFormat="false" ht="15" hidden="false" customHeight="false" outlineLevel="0" collapsed="false">
      <c r="A1314" s="0" t="n">
        <v>1601</v>
      </c>
      <c r="B1314" s="0" t="s">
        <v>13192</v>
      </c>
      <c r="C1314" s="525" t="s">
        <v>2430</v>
      </c>
      <c r="D1314" s="333" t="n">
        <v>45.95</v>
      </c>
    </row>
    <row r="1315" customFormat="false" ht="15" hidden="false" customHeight="false" outlineLevel="0" collapsed="false">
      <c r="A1315" s="0" t="n">
        <v>1598</v>
      </c>
      <c r="B1315" s="0" t="s">
        <v>13193</v>
      </c>
      <c r="C1315" s="525" t="s">
        <v>2430</v>
      </c>
      <c r="D1315" s="333" t="n">
        <v>13.6</v>
      </c>
    </row>
    <row r="1316" customFormat="false" ht="15" hidden="false" customHeight="false" outlineLevel="0" collapsed="false">
      <c r="A1316" s="0" t="n">
        <v>1600</v>
      </c>
      <c r="B1316" s="0" t="s">
        <v>13194</v>
      </c>
      <c r="C1316" s="525" t="s">
        <v>2430</v>
      </c>
      <c r="D1316" s="333" t="n">
        <v>20.07</v>
      </c>
    </row>
    <row r="1317" customFormat="false" ht="15" hidden="false" customHeight="false" outlineLevel="0" collapsed="false">
      <c r="A1317" s="0" t="n">
        <v>1603</v>
      </c>
      <c r="B1317" s="0" t="s">
        <v>13195</v>
      </c>
      <c r="C1317" s="525" t="s">
        <v>2430</v>
      </c>
      <c r="D1317" s="333" t="n">
        <v>77.84</v>
      </c>
    </row>
    <row r="1318" customFormat="false" ht="15" hidden="false" customHeight="false" outlineLevel="0" collapsed="false">
      <c r="A1318" s="0" t="n">
        <v>1599</v>
      </c>
      <c r="B1318" s="0" t="s">
        <v>13196</v>
      </c>
      <c r="C1318" s="525" t="s">
        <v>2430</v>
      </c>
      <c r="D1318" s="333" t="n">
        <v>15.78</v>
      </c>
    </row>
    <row r="1319" customFormat="false" ht="15" hidden="false" customHeight="false" outlineLevel="0" collapsed="false">
      <c r="A1319" s="0" t="n">
        <v>1597</v>
      </c>
      <c r="B1319" s="0" t="s">
        <v>13197</v>
      </c>
      <c r="C1319" s="525" t="s">
        <v>2430</v>
      </c>
      <c r="D1319" s="333" t="n">
        <v>12.78</v>
      </c>
    </row>
    <row r="1320" customFormat="false" ht="15" hidden="false" customHeight="false" outlineLevel="0" collapsed="false">
      <c r="A1320" s="0" t="n">
        <v>39602</v>
      </c>
      <c r="B1320" s="0" t="s">
        <v>13198</v>
      </c>
      <c r="C1320" s="525" t="s">
        <v>2430</v>
      </c>
      <c r="D1320" s="333" t="n">
        <v>1.45</v>
      </c>
    </row>
    <row r="1321" customFormat="false" ht="15" hidden="false" customHeight="false" outlineLevel="0" collapsed="false">
      <c r="A1321" s="0" t="n">
        <v>39603</v>
      </c>
      <c r="B1321" s="0" t="s">
        <v>13199</v>
      </c>
      <c r="C1321" s="525" t="s">
        <v>2430</v>
      </c>
      <c r="D1321" s="333" t="n">
        <v>3.1</v>
      </c>
    </row>
    <row r="1322" customFormat="false" ht="15" hidden="false" customHeight="false" outlineLevel="0" collapsed="false">
      <c r="A1322" s="0" t="n">
        <v>11821</v>
      </c>
      <c r="B1322" s="0" t="s">
        <v>13200</v>
      </c>
      <c r="C1322" s="525" t="s">
        <v>2430</v>
      </c>
      <c r="D1322" s="333" t="n">
        <v>10.5</v>
      </c>
    </row>
    <row r="1323" customFormat="false" ht="15" hidden="false" customHeight="false" outlineLevel="0" collapsed="false">
      <c r="A1323" s="0" t="n">
        <v>1562</v>
      </c>
      <c r="B1323" s="0" t="s">
        <v>13201</v>
      </c>
      <c r="C1323" s="525" t="s">
        <v>2430</v>
      </c>
      <c r="D1323" s="333" t="n">
        <v>17.2</v>
      </c>
    </row>
    <row r="1324" customFormat="false" ht="15" hidden="false" customHeight="false" outlineLevel="0" collapsed="false">
      <c r="A1324" s="0" t="n">
        <v>1563</v>
      </c>
      <c r="B1324" s="0" t="s">
        <v>13202</v>
      </c>
      <c r="C1324" s="525" t="s">
        <v>2430</v>
      </c>
      <c r="D1324" s="333" t="n">
        <v>23.08</v>
      </c>
    </row>
    <row r="1325" customFormat="false" ht="15" hidden="false" customHeight="false" outlineLevel="0" collapsed="false">
      <c r="A1325" s="0" t="n">
        <v>11856</v>
      </c>
      <c r="B1325" s="0" t="s">
        <v>13203</v>
      </c>
      <c r="C1325" s="525" t="s">
        <v>2430</v>
      </c>
      <c r="D1325" s="333" t="n">
        <v>6.88</v>
      </c>
    </row>
    <row r="1326" customFormat="false" ht="15" hidden="false" customHeight="false" outlineLevel="0" collapsed="false">
      <c r="A1326" s="0" t="n">
        <v>11857</v>
      </c>
      <c r="B1326" s="0" t="s">
        <v>13204</v>
      </c>
      <c r="C1326" s="525" t="s">
        <v>2430</v>
      </c>
      <c r="D1326" s="333" t="n">
        <v>36.21</v>
      </c>
    </row>
    <row r="1327" customFormat="false" ht="15" hidden="false" customHeight="false" outlineLevel="0" collapsed="false">
      <c r="A1327" s="0" t="n">
        <v>11858</v>
      </c>
      <c r="B1327" s="0" t="s">
        <v>13205</v>
      </c>
      <c r="C1327" s="525" t="s">
        <v>2430</v>
      </c>
      <c r="D1327" s="333" t="n">
        <v>44.94</v>
      </c>
    </row>
    <row r="1328" customFormat="false" ht="15" hidden="false" customHeight="false" outlineLevel="0" collapsed="false">
      <c r="A1328" s="0" t="n">
        <v>1539</v>
      </c>
      <c r="B1328" s="0" t="s">
        <v>13206</v>
      </c>
      <c r="C1328" s="525" t="s">
        <v>2430</v>
      </c>
      <c r="D1328" s="333" t="n">
        <v>8.08</v>
      </c>
    </row>
    <row r="1329" customFormat="false" ht="15" hidden="false" customHeight="false" outlineLevel="0" collapsed="false">
      <c r="A1329" s="0" t="n">
        <v>11859</v>
      </c>
      <c r="B1329" s="0" t="s">
        <v>13207</v>
      </c>
      <c r="C1329" s="525" t="s">
        <v>2430</v>
      </c>
      <c r="D1329" s="333" t="n">
        <v>61.14</v>
      </c>
    </row>
    <row r="1330" customFormat="false" ht="15" hidden="false" customHeight="false" outlineLevel="0" collapsed="false">
      <c r="A1330" s="0" t="n">
        <v>1550</v>
      </c>
      <c r="B1330" s="0" t="s">
        <v>13208</v>
      </c>
      <c r="C1330" s="525" t="s">
        <v>2430</v>
      </c>
      <c r="D1330" s="333" t="n">
        <v>8.53</v>
      </c>
    </row>
    <row r="1331" customFormat="false" ht="15" hidden="false" customHeight="false" outlineLevel="0" collapsed="false">
      <c r="A1331" s="0" t="n">
        <v>11854</v>
      </c>
      <c r="B1331" s="0" t="s">
        <v>13209</v>
      </c>
      <c r="C1331" s="525" t="s">
        <v>2430</v>
      </c>
      <c r="D1331" s="333" t="n">
        <v>10.66</v>
      </c>
    </row>
    <row r="1332" customFormat="false" ht="15" hidden="false" customHeight="false" outlineLevel="0" collapsed="false">
      <c r="A1332" s="0" t="n">
        <v>11862</v>
      </c>
      <c r="B1332" s="0" t="s">
        <v>13210</v>
      </c>
      <c r="C1332" s="525" t="s">
        <v>2430</v>
      </c>
      <c r="D1332" s="333" t="n">
        <v>14.95</v>
      </c>
    </row>
    <row r="1333" customFormat="false" ht="15" hidden="false" customHeight="false" outlineLevel="0" collapsed="false">
      <c r="A1333" s="0" t="n">
        <v>11863</v>
      </c>
      <c r="B1333" s="0" t="s">
        <v>13211</v>
      </c>
      <c r="C1333" s="525" t="s">
        <v>2430</v>
      </c>
      <c r="D1333" s="333" t="n">
        <v>6.03</v>
      </c>
    </row>
    <row r="1334" customFormat="false" ht="15" hidden="false" customHeight="false" outlineLevel="0" collapsed="false">
      <c r="A1334" s="0" t="n">
        <v>11855</v>
      </c>
      <c r="B1334" s="0" t="s">
        <v>13212</v>
      </c>
      <c r="C1334" s="525" t="s">
        <v>2430</v>
      </c>
      <c r="D1334" s="333" t="n">
        <v>22.32</v>
      </c>
    </row>
    <row r="1335" customFormat="false" ht="15" hidden="false" customHeight="false" outlineLevel="0" collapsed="false">
      <c r="A1335" s="0" t="n">
        <v>11864</v>
      </c>
      <c r="B1335" s="0" t="s">
        <v>13213</v>
      </c>
      <c r="C1335" s="525" t="s">
        <v>2430</v>
      </c>
      <c r="D1335" s="333" t="n">
        <v>33.74</v>
      </c>
    </row>
    <row r="1336" customFormat="false" ht="15" hidden="false" customHeight="false" outlineLevel="0" collapsed="false">
      <c r="A1336" s="0" t="n">
        <v>2527</v>
      </c>
      <c r="B1336" s="0" t="s">
        <v>13214</v>
      </c>
      <c r="C1336" s="525" t="s">
        <v>2430</v>
      </c>
      <c r="D1336" s="333" t="n">
        <v>7.11</v>
      </c>
    </row>
    <row r="1337" customFormat="false" ht="15" hidden="false" customHeight="false" outlineLevel="0" collapsed="false">
      <c r="A1337" s="0" t="n">
        <v>2526</v>
      </c>
      <c r="B1337" s="0" t="s">
        <v>13215</v>
      </c>
      <c r="C1337" s="525" t="s">
        <v>2430</v>
      </c>
      <c r="D1337" s="333" t="n">
        <v>4.55</v>
      </c>
    </row>
    <row r="1338" customFormat="false" ht="15" hidden="false" customHeight="false" outlineLevel="0" collapsed="false">
      <c r="A1338" s="0" t="n">
        <v>2487</v>
      </c>
      <c r="B1338" s="0" t="s">
        <v>13216</v>
      </c>
      <c r="C1338" s="525" t="s">
        <v>2430</v>
      </c>
      <c r="D1338" s="333" t="n">
        <v>1.55</v>
      </c>
    </row>
    <row r="1339" customFormat="false" ht="15" hidden="false" customHeight="false" outlineLevel="0" collapsed="false">
      <c r="A1339" s="0" t="n">
        <v>2483</v>
      </c>
      <c r="B1339" s="0" t="s">
        <v>13217</v>
      </c>
      <c r="C1339" s="525" t="s">
        <v>2430</v>
      </c>
      <c r="D1339" s="333" t="n">
        <v>3.24</v>
      </c>
    </row>
    <row r="1340" customFormat="false" ht="15" hidden="false" customHeight="false" outlineLevel="0" collapsed="false">
      <c r="A1340" s="0" t="n">
        <v>2528</v>
      </c>
      <c r="B1340" s="0" t="s">
        <v>13218</v>
      </c>
      <c r="C1340" s="525" t="s">
        <v>2430</v>
      </c>
      <c r="D1340" s="333" t="n">
        <v>17.89</v>
      </c>
    </row>
    <row r="1341" customFormat="false" ht="15" hidden="false" customHeight="false" outlineLevel="0" collapsed="false">
      <c r="A1341" s="0" t="n">
        <v>2489</v>
      </c>
      <c r="B1341" s="0" t="s">
        <v>13219</v>
      </c>
      <c r="C1341" s="525" t="s">
        <v>2430</v>
      </c>
      <c r="D1341" s="333" t="n">
        <v>7.88</v>
      </c>
    </row>
    <row r="1342" customFormat="false" ht="15" hidden="false" customHeight="false" outlineLevel="0" collapsed="false">
      <c r="A1342" s="0" t="n">
        <v>2488</v>
      </c>
      <c r="B1342" s="0" t="s">
        <v>13220</v>
      </c>
      <c r="C1342" s="525" t="s">
        <v>2430</v>
      </c>
      <c r="D1342" s="333" t="n">
        <v>1.82</v>
      </c>
    </row>
    <row r="1343" customFormat="false" ht="15" hidden="false" customHeight="false" outlineLevel="0" collapsed="false">
      <c r="A1343" s="0" t="n">
        <v>2484</v>
      </c>
      <c r="B1343" s="0" t="s">
        <v>13221</v>
      </c>
      <c r="C1343" s="525" t="s">
        <v>2430</v>
      </c>
      <c r="D1343" s="333" t="n">
        <v>25.98</v>
      </c>
    </row>
    <row r="1344" customFormat="false" ht="15" hidden="false" customHeight="false" outlineLevel="0" collapsed="false">
      <c r="A1344" s="0" t="n">
        <v>2485</v>
      </c>
      <c r="B1344" s="0" t="s">
        <v>13222</v>
      </c>
      <c r="C1344" s="525" t="s">
        <v>2430</v>
      </c>
      <c r="D1344" s="333" t="n">
        <v>40.72</v>
      </c>
    </row>
    <row r="1345" customFormat="false" ht="15" hidden="false" customHeight="false" outlineLevel="0" collapsed="false">
      <c r="A1345" s="0" t="n">
        <v>39279</v>
      </c>
      <c r="B1345" s="0" t="s">
        <v>13223</v>
      </c>
      <c r="C1345" s="525" t="s">
        <v>2430</v>
      </c>
      <c r="D1345" s="333" t="n">
        <v>8.35</v>
      </c>
    </row>
    <row r="1346" customFormat="false" ht="15" hidden="false" customHeight="false" outlineLevel="0" collapsed="false">
      <c r="A1346" s="0" t="n">
        <v>39280</v>
      </c>
      <c r="B1346" s="0" t="s">
        <v>13224</v>
      </c>
      <c r="C1346" s="525" t="s">
        <v>2430</v>
      </c>
      <c r="D1346" s="333" t="n">
        <v>9.36</v>
      </c>
    </row>
    <row r="1347" customFormat="false" ht="15" hidden="false" customHeight="false" outlineLevel="0" collapsed="false">
      <c r="A1347" s="0" t="n">
        <v>39281</v>
      </c>
      <c r="B1347" s="0" t="s">
        <v>13225</v>
      </c>
      <c r="C1347" s="525" t="s">
        <v>2430</v>
      </c>
      <c r="D1347" s="333" t="n">
        <v>12.37</v>
      </c>
    </row>
    <row r="1348" customFormat="false" ht="15" hidden="false" customHeight="false" outlineLevel="0" collapsed="false">
      <c r="A1348" s="0" t="n">
        <v>39282</v>
      </c>
      <c r="B1348" s="0" t="s">
        <v>13226</v>
      </c>
      <c r="C1348" s="525" t="s">
        <v>2430</v>
      </c>
      <c r="D1348" s="333" t="n">
        <v>17.26</v>
      </c>
    </row>
    <row r="1349" customFormat="false" ht="15" hidden="false" customHeight="false" outlineLevel="0" collapsed="false">
      <c r="A1349" s="0" t="n">
        <v>38844</v>
      </c>
      <c r="B1349" s="0" t="s">
        <v>13227</v>
      </c>
      <c r="C1349" s="525" t="s">
        <v>2430</v>
      </c>
      <c r="D1349" s="333" t="n">
        <v>8.47</v>
      </c>
    </row>
    <row r="1350" customFormat="false" ht="15" hidden="false" customHeight="false" outlineLevel="0" collapsed="false">
      <c r="A1350" s="0" t="n">
        <v>38846</v>
      </c>
      <c r="B1350" s="0" t="s">
        <v>13228</v>
      </c>
      <c r="C1350" s="525" t="s">
        <v>2430</v>
      </c>
      <c r="D1350" s="333" t="n">
        <v>8.62</v>
      </c>
    </row>
    <row r="1351" customFormat="false" ht="15" hidden="false" customHeight="false" outlineLevel="0" collapsed="false">
      <c r="A1351" s="0" t="n">
        <v>38847</v>
      </c>
      <c r="B1351" s="0" t="s">
        <v>13229</v>
      </c>
      <c r="C1351" s="525" t="s">
        <v>2430</v>
      </c>
      <c r="D1351" s="333" t="n">
        <v>10.09</v>
      </c>
    </row>
    <row r="1352" customFormat="false" ht="15" hidden="false" customHeight="false" outlineLevel="0" collapsed="false">
      <c r="A1352" s="0" t="n">
        <v>38850</v>
      </c>
      <c r="B1352" s="0" t="s">
        <v>13230</v>
      </c>
      <c r="C1352" s="525" t="s">
        <v>2430</v>
      </c>
      <c r="D1352" s="333" t="n">
        <v>18.23</v>
      </c>
    </row>
    <row r="1353" customFormat="false" ht="15" hidden="false" customHeight="false" outlineLevel="0" collapsed="false">
      <c r="A1353" s="0" t="n">
        <v>38848</v>
      </c>
      <c r="B1353" s="0" t="s">
        <v>13231</v>
      </c>
      <c r="C1353" s="525" t="s">
        <v>2430</v>
      </c>
      <c r="D1353" s="333" t="n">
        <v>11.95</v>
      </c>
    </row>
    <row r="1354" customFormat="false" ht="15" hidden="false" customHeight="false" outlineLevel="0" collapsed="false">
      <c r="A1354" s="0" t="n">
        <v>38851</v>
      </c>
      <c r="B1354" s="0" t="s">
        <v>13232</v>
      </c>
      <c r="C1354" s="525" t="s">
        <v>2430</v>
      </c>
      <c r="D1354" s="333" t="n">
        <v>20.61</v>
      </c>
    </row>
    <row r="1355" customFormat="false" ht="15" hidden="false" customHeight="false" outlineLevel="0" collapsed="false">
      <c r="A1355" s="0" t="n">
        <v>38854</v>
      </c>
      <c r="B1355" s="0" t="s">
        <v>13233</v>
      </c>
      <c r="C1355" s="525" t="s">
        <v>2430</v>
      </c>
      <c r="D1355" s="333" t="n">
        <v>8.95</v>
      </c>
    </row>
    <row r="1356" customFormat="false" ht="15" hidden="false" customHeight="false" outlineLevel="0" collapsed="false">
      <c r="A1356" s="0" t="n">
        <v>44247</v>
      </c>
      <c r="B1356" s="0" t="s">
        <v>13234</v>
      </c>
      <c r="C1356" s="525" t="s">
        <v>2430</v>
      </c>
      <c r="D1356" s="532" t="n">
        <v>1240.99</v>
      </c>
    </row>
    <row r="1357" customFormat="false" ht="15" hidden="false" customHeight="false" outlineLevel="0" collapsed="false">
      <c r="A1357" s="0" t="n">
        <v>38005</v>
      </c>
      <c r="B1357" s="0" t="s">
        <v>13235</v>
      </c>
      <c r="C1357" s="525" t="s">
        <v>2430</v>
      </c>
      <c r="D1357" s="333" t="n">
        <v>14.75</v>
      </c>
    </row>
    <row r="1358" customFormat="false" ht="15" hidden="false" customHeight="false" outlineLevel="0" collapsed="false">
      <c r="A1358" s="0" t="n">
        <v>38006</v>
      </c>
      <c r="B1358" s="0" t="s">
        <v>13236</v>
      </c>
      <c r="C1358" s="525" t="s">
        <v>2430</v>
      </c>
      <c r="D1358" s="333" t="n">
        <v>19.61</v>
      </c>
    </row>
    <row r="1359" customFormat="false" ht="15" hidden="false" customHeight="false" outlineLevel="0" collapsed="false">
      <c r="A1359" s="0" t="n">
        <v>38428</v>
      </c>
      <c r="B1359" s="0" t="s">
        <v>13237</v>
      </c>
      <c r="C1359" s="525" t="s">
        <v>2430</v>
      </c>
      <c r="D1359" s="333" t="n">
        <v>17.56</v>
      </c>
    </row>
    <row r="1360" customFormat="false" ht="15" hidden="false" customHeight="false" outlineLevel="0" collapsed="false">
      <c r="A1360" s="0" t="n">
        <v>38007</v>
      </c>
      <c r="B1360" s="0" t="s">
        <v>13238</v>
      </c>
      <c r="C1360" s="525" t="s">
        <v>2430</v>
      </c>
      <c r="D1360" s="333" t="n">
        <v>22.62</v>
      </c>
    </row>
    <row r="1361" customFormat="false" ht="15" hidden="false" customHeight="false" outlineLevel="0" collapsed="false">
      <c r="A1361" s="0" t="n">
        <v>38008</v>
      </c>
      <c r="B1361" s="0" t="s">
        <v>13239</v>
      </c>
      <c r="C1361" s="525" t="s">
        <v>2430</v>
      </c>
      <c r="D1361" s="333" t="n">
        <v>36.2</v>
      </c>
    </row>
    <row r="1362" customFormat="false" ht="15" hidden="false" customHeight="false" outlineLevel="0" collapsed="false">
      <c r="A1362" s="0" t="n">
        <v>38009</v>
      </c>
      <c r="B1362" s="0" t="s">
        <v>13240</v>
      </c>
      <c r="C1362" s="525" t="s">
        <v>2430</v>
      </c>
      <c r="D1362" s="333" t="n">
        <v>44.32</v>
      </c>
    </row>
    <row r="1363" customFormat="false" ht="15" hidden="false" customHeight="false" outlineLevel="0" collapsed="false">
      <c r="A1363" s="0" t="n">
        <v>44248</v>
      </c>
      <c r="B1363" s="0" t="s">
        <v>13241</v>
      </c>
      <c r="C1363" s="525" t="s">
        <v>2430</v>
      </c>
      <c r="D1363" s="333" t="n">
        <v>72.24</v>
      </c>
    </row>
    <row r="1364" customFormat="false" ht="15" hidden="false" customHeight="false" outlineLevel="0" collapsed="false">
      <c r="A1364" s="0" t="n">
        <v>44249</v>
      </c>
      <c r="B1364" s="0" t="s">
        <v>13242</v>
      </c>
      <c r="C1364" s="525" t="s">
        <v>2430</v>
      </c>
      <c r="D1364" s="333" t="n">
        <v>278.71</v>
      </c>
    </row>
    <row r="1365" customFormat="false" ht="15" hidden="false" customHeight="false" outlineLevel="0" collapsed="false">
      <c r="A1365" s="0" t="n">
        <v>44250</v>
      </c>
      <c r="B1365" s="0" t="s">
        <v>13243</v>
      </c>
      <c r="C1365" s="525" t="s">
        <v>2430</v>
      </c>
      <c r="D1365" s="333" t="n">
        <v>404.75</v>
      </c>
    </row>
    <row r="1366" customFormat="false" ht="15" hidden="false" customHeight="false" outlineLevel="0" collapsed="false">
      <c r="A1366" s="0" t="n">
        <v>3104</v>
      </c>
      <c r="B1366" s="0" t="s">
        <v>13244</v>
      </c>
      <c r="C1366" s="525" t="s">
        <v>2495</v>
      </c>
      <c r="D1366" s="333" t="n">
        <v>178.51</v>
      </c>
    </row>
    <row r="1367" customFormat="false" ht="15" hidden="false" customHeight="false" outlineLevel="0" collapsed="false">
      <c r="A1367" s="0" t="n">
        <v>1607</v>
      </c>
      <c r="B1367" s="0" t="s">
        <v>13245</v>
      </c>
      <c r="C1367" s="525" t="s">
        <v>2495</v>
      </c>
      <c r="D1367" s="333" t="n">
        <v>0.36</v>
      </c>
    </row>
    <row r="1368" customFormat="false" ht="15" hidden="false" customHeight="false" outlineLevel="0" collapsed="false">
      <c r="A1368" s="0" t="n">
        <v>38169</v>
      </c>
      <c r="B1368" s="0" t="s">
        <v>13246</v>
      </c>
      <c r="C1368" s="525" t="s">
        <v>2495</v>
      </c>
      <c r="D1368" s="333" t="n">
        <v>79.04</v>
      </c>
    </row>
    <row r="1369" customFormat="false" ht="15" hidden="false" customHeight="false" outlineLevel="0" collapsed="false">
      <c r="A1369" s="0" t="n">
        <v>6142</v>
      </c>
      <c r="B1369" s="0" t="s">
        <v>13247</v>
      </c>
      <c r="C1369" s="525" t="s">
        <v>2430</v>
      </c>
      <c r="D1369" s="333" t="n">
        <v>9.53</v>
      </c>
    </row>
    <row r="1370" customFormat="false" ht="15" hidden="false" customHeight="false" outlineLevel="0" collapsed="false">
      <c r="A1370" s="0" t="n">
        <v>11686</v>
      </c>
      <c r="B1370" s="0" t="s">
        <v>13248</v>
      </c>
      <c r="C1370" s="525" t="s">
        <v>2430</v>
      </c>
      <c r="D1370" s="333" t="n">
        <v>13.23</v>
      </c>
    </row>
    <row r="1371" customFormat="false" ht="15" hidden="false" customHeight="false" outlineLevel="0" collapsed="false">
      <c r="A1371" s="0" t="n">
        <v>37598</v>
      </c>
      <c r="B1371" s="0" t="s">
        <v>13249</v>
      </c>
      <c r="C1371" s="525" t="s">
        <v>2430</v>
      </c>
      <c r="D1371" s="333" t="n">
        <v>38.11</v>
      </c>
    </row>
    <row r="1372" customFormat="false" ht="15" hidden="false" customHeight="false" outlineLevel="0" collapsed="false">
      <c r="A1372" s="0" t="n">
        <v>25398</v>
      </c>
      <c r="B1372" s="0" t="s">
        <v>13250</v>
      </c>
      <c r="C1372" s="525" t="s">
        <v>2430</v>
      </c>
      <c r="D1372" s="532" t="n">
        <v>4291.18</v>
      </c>
    </row>
    <row r="1373" customFormat="false" ht="15" hidden="false" customHeight="false" outlineLevel="0" collapsed="false">
      <c r="A1373" s="0" t="n">
        <v>25399</v>
      </c>
      <c r="B1373" s="0" t="s">
        <v>13251</v>
      </c>
      <c r="C1373" s="525" t="s">
        <v>2430</v>
      </c>
      <c r="D1373" s="532" t="n">
        <v>2605.12</v>
      </c>
    </row>
    <row r="1374" customFormat="false" ht="15" hidden="false" customHeight="false" outlineLevel="0" collapsed="false">
      <c r="A1374" s="0" t="n">
        <v>43440</v>
      </c>
      <c r="B1374" s="0" t="s">
        <v>13252</v>
      </c>
      <c r="C1374" s="525" t="s">
        <v>2430</v>
      </c>
      <c r="D1374" s="333" t="n">
        <v>455.27</v>
      </c>
    </row>
    <row r="1375" customFormat="false" ht="15" hidden="false" customHeight="false" outlineLevel="0" collapsed="false">
      <c r="A1375" s="0" t="n">
        <v>10667</v>
      </c>
      <c r="B1375" s="0" t="s">
        <v>13253</v>
      </c>
      <c r="C1375" s="525" t="s">
        <v>2430</v>
      </c>
      <c r="D1375" s="532" t="n">
        <v>22500</v>
      </c>
    </row>
    <row r="1376" customFormat="false" ht="15" hidden="false" customHeight="false" outlineLevel="0" collapsed="false">
      <c r="A1376" s="0" t="n">
        <v>1613</v>
      </c>
      <c r="B1376" s="0" t="s">
        <v>13254</v>
      </c>
      <c r="C1376" s="525" t="s">
        <v>2430</v>
      </c>
      <c r="D1376" s="532" t="n">
        <v>1931.96</v>
      </c>
    </row>
    <row r="1377" customFormat="false" ht="15" hidden="false" customHeight="false" outlineLevel="0" collapsed="false">
      <c r="A1377" s="0" t="n">
        <v>1626</v>
      </c>
      <c r="B1377" s="0" t="s">
        <v>13255</v>
      </c>
      <c r="C1377" s="525" t="s">
        <v>2430</v>
      </c>
      <c r="D1377" s="532" t="n">
        <v>2889.48</v>
      </c>
    </row>
    <row r="1378" customFormat="false" ht="15" hidden="false" customHeight="false" outlineLevel="0" collapsed="false">
      <c r="A1378" s="0" t="n">
        <v>1625</v>
      </c>
      <c r="B1378" s="0" t="s">
        <v>13256</v>
      </c>
      <c r="C1378" s="525" t="s">
        <v>2430</v>
      </c>
      <c r="D1378" s="333" t="n">
        <v>201.82</v>
      </c>
    </row>
    <row r="1379" customFormat="false" ht="15" hidden="false" customHeight="false" outlineLevel="0" collapsed="false">
      <c r="A1379" s="0" t="n">
        <v>1622</v>
      </c>
      <c r="B1379" s="0" t="s">
        <v>13257</v>
      </c>
      <c r="C1379" s="525" t="s">
        <v>2430</v>
      </c>
      <c r="D1379" s="532" t="n">
        <v>6520.37</v>
      </c>
    </row>
    <row r="1380" customFormat="false" ht="15" hidden="false" customHeight="false" outlineLevel="0" collapsed="false">
      <c r="A1380" s="0" t="n">
        <v>1620</v>
      </c>
      <c r="B1380" s="0" t="s">
        <v>13258</v>
      </c>
      <c r="C1380" s="525" t="s">
        <v>2430</v>
      </c>
      <c r="D1380" s="333" t="n">
        <v>425.14</v>
      </c>
    </row>
    <row r="1381" customFormat="false" ht="15" hidden="false" customHeight="false" outlineLevel="0" collapsed="false">
      <c r="A1381" s="0" t="n">
        <v>1629</v>
      </c>
      <c r="B1381" s="0" t="s">
        <v>13259</v>
      </c>
      <c r="C1381" s="525" t="s">
        <v>2430</v>
      </c>
      <c r="D1381" s="532" t="n">
        <v>15869.04</v>
      </c>
    </row>
    <row r="1382" customFormat="false" ht="15" hidden="false" customHeight="false" outlineLevel="0" collapsed="false">
      <c r="A1382" s="0" t="n">
        <v>1627</v>
      </c>
      <c r="B1382" s="0" t="s">
        <v>13260</v>
      </c>
      <c r="C1382" s="525" t="s">
        <v>2430</v>
      </c>
      <c r="D1382" s="333" t="n">
        <v>812.64</v>
      </c>
    </row>
    <row r="1383" customFormat="false" ht="15" hidden="false" customHeight="false" outlineLevel="0" collapsed="false">
      <c r="A1383" s="0" t="n">
        <v>1623</v>
      </c>
      <c r="B1383" s="0" t="s">
        <v>13261</v>
      </c>
      <c r="C1383" s="525" t="s">
        <v>2430</v>
      </c>
      <c r="D1383" s="333" t="n">
        <v>164.59</v>
      </c>
    </row>
    <row r="1384" customFormat="false" ht="15" hidden="false" customHeight="false" outlineLevel="0" collapsed="false">
      <c r="A1384" s="0" t="n">
        <v>1619</v>
      </c>
      <c r="B1384" s="0" t="s">
        <v>13262</v>
      </c>
      <c r="C1384" s="525" t="s">
        <v>2430</v>
      </c>
      <c r="D1384" s="333" t="n">
        <v>226.41</v>
      </c>
    </row>
    <row r="1385" customFormat="false" ht="15" hidden="false" customHeight="false" outlineLevel="0" collapsed="false">
      <c r="A1385" s="0" t="n">
        <v>1630</v>
      </c>
      <c r="B1385" s="0" t="s">
        <v>13263</v>
      </c>
      <c r="C1385" s="525" t="s">
        <v>2430</v>
      </c>
      <c r="D1385" s="532" t="n">
        <v>4984.96</v>
      </c>
    </row>
    <row r="1386" customFormat="false" ht="15" hidden="false" customHeight="false" outlineLevel="0" collapsed="false">
      <c r="A1386" s="0" t="n">
        <v>1616</v>
      </c>
      <c r="B1386" s="0" t="s">
        <v>13264</v>
      </c>
      <c r="C1386" s="525" t="s">
        <v>2430</v>
      </c>
      <c r="D1386" s="532" t="n">
        <v>7666.96</v>
      </c>
    </row>
    <row r="1387" customFormat="false" ht="15" hidden="false" customHeight="false" outlineLevel="0" collapsed="false">
      <c r="A1387" s="0" t="n">
        <v>1614</v>
      </c>
      <c r="B1387" s="0" t="s">
        <v>13265</v>
      </c>
      <c r="C1387" s="525" t="s">
        <v>2430</v>
      </c>
      <c r="D1387" s="333" t="n">
        <v>350.41</v>
      </c>
    </row>
    <row r="1388" customFormat="false" ht="15" hidden="false" customHeight="false" outlineLevel="0" collapsed="false">
      <c r="A1388" s="0" t="n">
        <v>1617</v>
      </c>
      <c r="B1388" s="0" t="s">
        <v>13266</v>
      </c>
      <c r="C1388" s="525" t="s">
        <v>2430</v>
      </c>
      <c r="D1388" s="532" t="n">
        <v>9152.69</v>
      </c>
    </row>
    <row r="1389" customFormat="false" ht="15" hidden="false" customHeight="false" outlineLevel="0" collapsed="false">
      <c r="A1389" s="0" t="n">
        <v>1621</v>
      </c>
      <c r="B1389" s="0" t="s">
        <v>13267</v>
      </c>
      <c r="C1389" s="525" t="s">
        <v>2430</v>
      </c>
      <c r="D1389" s="333" t="n">
        <v>626.69</v>
      </c>
    </row>
    <row r="1390" customFormat="false" ht="15" hidden="false" customHeight="false" outlineLevel="0" collapsed="false">
      <c r="A1390" s="0" t="n">
        <v>1624</v>
      </c>
      <c r="B1390" s="0" t="s">
        <v>13268</v>
      </c>
      <c r="C1390" s="525" t="s">
        <v>2430</v>
      </c>
      <c r="D1390" s="532" t="n">
        <v>22497.76</v>
      </c>
    </row>
    <row r="1391" customFormat="false" ht="15" hidden="false" customHeight="false" outlineLevel="0" collapsed="false">
      <c r="A1391" s="0" t="n">
        <v>1615</v>
      </c>
      <c r="B1391" s="0" t="s">
        <v>13269</v>
      </c>
      <c r="C1391" s="525" t="s">
        <v>2430</v>
      </c>
      <c r="D1391" s="532" t="n">
        <v>1176.83</v>
      </c>
    </row>
    <row r="1392" customFormat="false" ht="15" hidden="false" customHeight="false" outlineLevel="0" collapsed="false">
      <c r="A1392" s="0" t="n">
        <v>1612</v>
      </c>
      <c r="B1392" s="0" t="s">
        <v>13270</v>
      </c>
      <c r="C1392" s="525" t="s">
        <v>2430</v>
      </c>
      <c r="D1392" s="333" t="n">
        <v>155</v>
      </c>
    </row>
    <row r="1393" customFormat="false" ht="15" hidden="false" customHeight="false" outlineLevel="0" collapsed="false">
      <c r="A1393" s="0" t="n">
        <v>1618</v>
      </c>
      <c r="B1393" s="0" t="s">
        <v>13271</v>
      </c>
      <c r="C1393" s="525" t="s">
        <v>2430</v>
      </c>
      <c r="D1393" s="532" t="n">
        <v>1617.14</v>
      </c>
    </row>
    <row r="1394" customFormat="false" ht="15" hidden="false" customHeight="false" outlineLevel="0" collapsed="false">
      <c r="A1394" s="0" t="n">
        <v>14211</v>
      </c>
      <c r="B1394" s="0" t="s">
        <v>13272</v>
      </c>
      <c r="C1394" s="525" t="s">
        <v>2430</v>
      </c>
      <c r="D1394" s="333" t="n">
        <v>50.29</v>
      </c>
    </row>
    <row r="1395" customFormat="false" ht="15" hidden="false" customHeight="false" outlineLevel="0" collapsed="false">
      <c r="A1395" s="0" t="n">
        <v>43657</v>
      </c>
      <c r="B1395" s="0" t="s">
        <v>13273</v>
      </c>
      <c r="C1395" s="525" t="s">
        <v>2440</v>
      </c>
      <c r="D1395" s="333" t="n">
        <v>7.67</v>
      </c>
    </row>
    <row r="1396" customFormat="false" ht="15" hidden="false" customHeight="false" outlineLevel="0" collapsed="false">
      <c r="A1396" s="0" t="n">
        <v>34500</v>
      </c>
      <c r="B1396" s="0" t="s">
        <v>13274</v>
      </c>
      <c r="C1396" s="525" t="s">
        <v>2502</v>
      </c>
      <c r="D1396" s="333" t="n">
        <v>38.09</v>
      </c>
    </row>
    <row r="1397" customFormat="false" ht="15" hidden="false" customHeight="false" outlineLevel="0" collapsed="false">
      <c r="A1397" s="0" t="n">
        <v>40934</v>
      </c>
      <c r="B1397" s="0" t="s">
        <v>13275</v>
      </c>
      <c r="C1397" s="525" t="s">
        <v>4335</v>
      </c>
      <c r="D1397" s="532" t="n">
        <v>6776.72</v>
      </c>
    </row>
    <row r="1398" customFormat="false" ht="15" hidden="false" customHeight="false" outlineLevel="0" collapsed="false">
      <c r="A1398" s="0" t="n">
        <v>38200</v>
      </c>
      <c r="B1398" s="0" t="s">
        <v>13276</v>
      </c>
      <c r="C1398" s="525" t="s">
        <v>13277</v>
      </c>
      <c r="D1398" s="333" t="n">
        <v>655.18</v>
      </c>
    </row>
    <row r="1399" customFormat="false" ht="15" hidden="false" customHeight="false" outlineLevel="0" collapsed="false">
      <c r="A1399" s="0" t="n">
        <v>39269</v>
      </c>
      <c r="B1399" s="0" t="s">
        <v>13278</v>
      </c>
      <c r="C1399" s="525" t="s">
        <v>2440</v>
      </c>
      <c r="D1399" s="333" t="n">
        <v>1.45</v>
      </c>
    </row>
    <row r="1400" customFormat="false" ht="15" hidden="false" customHeight="false" outlineLevel="0" collapsed="false">
      <c r="A1400" s="0" t="n">
        <v>11889</v>
      </c>
      <c r="B1400" s="0" t="s">
        <v>13279</v>
      </c>
      <c r="C1400" s="525" t="s">
        <v>2440</v>
      </c>
      <c r="D1400" s="333" t="n">
        <v>1.99</v>
      </c>
    </row>
    <row r="1401" customFormat="false" ht="15" hidden="false" customHeight="false" outlineLevel="0" collapsed="false">
      <c r="A1401" s="0" t="n">
        <v>39270</v>
      </c>
      <c r="B1401" s="0" t="s">
        <v>13280</v>
      </c>
      <c r="C1401" s="525" t="s">
        <v>2440</v>
      </c>
      <c r="D1401" s="333" t="n">
        <v>2.59</v>
      </c>
    </row>
    <row r="1402" customFormat="false" ht="15" hidden="false" customHeight="false" outlineLevel="0" collapsed="false">
      <c r="A1402" s="0" t="n">
        <v>11890</v>
      </c>
      <c r="B1402" s="0" t="s">
        <v>13281</v>
      </c>
      <c r="C1402" s="525" t="s">
        <v>2440</v>
      </c>
      <c r="D1402" s="333" t="n">
        <v>3.52</v>
      </c>
    </row>
    <row r="1403" customFormat="false" ht="15" hidden="false" customHeight="false" outlineLevel="0" collapsed="false">
      <c r="A1403" s="0" t="n">
        <v>11891</v>
      </c>
      <c r="B1403" s="0" t="s">
        <v>13282</v>
      </c>
      <c r="C1403" s="525" t="s">
        <v>2440</v>
      </c>
      <c r="D1403" s="333" t="n">
        <v>5.72</v>
      </c>
    </row>
    <row r="1404" customFormat="false" ht="15" hidden="false" customHeight="false" outlineLevel="0" collapsed="false">
      <c r="A1404" s="0" t="n">
        <v>11892</v>
      </c>
      <c r="B1404" s="0" t="s">
        <v>13283</v>
      </c>
      <c r="C1404" s="525" t="s">
        <v>2440</v>
      </c>
      <c r="D1404" s="333" t="n">
        <v>9.34</v>
      </c>
    </row>
    <row r="1405" customFormat="false" ht="15" hidden="false" customHeight="false" outlineLevel="0" collapsed="false">
      <c r="A1405" s="0" t="n">
        <v>37601</v>
      </c>
      <c r="B1405" s="0" t="s">
        <v>13284</v>
      </c>
      <c r="C1405" s="525" t="s">
        <v>2440</v>
      </c>
      <c r="D1405" s="333" t="n">
        <v>8.47</v>
      </c>
    </row>
    <row r="1406" customFormat="false" ht="15" hidden="false" customHeight="false" outlineLevel="0" collapsed="false">
      <c r="A1406" s="0" t="n">
        <v>1634</v>
      </c>
      <c r="B1406" s="0" t="s">
        <v>13285</v>
      </c>
      <c r="C1406" s="525" t="s">
        <v>2440</v>
      </c>
      <c r="D1406" s="333" t="n">
        <v>8.75</v>
      </c>
    </row>
    <row r="1407" customFormat="false" ht="15" hidden="false" customHeight="false" outlineLevel="0" collapsed="false">
      <c r="A1407" s="0" t="n">
        <v>5086</v>
      </c>
      <c r="B1407" s="0" t="s">
        <v>13286</v>
      </c>
      <c r="C1407" s="525" t="s">
        <v>2515</v>
      </c>
      <c r="D1407" s="333" t="n">
        <v>32.72</v>
      </c>
    </row>
    <row r="1408" customFormat="false" ht="15" hidden="false" customHeight="false" outlineLevel="0" collapsed="false">
      <c r="A1408" s="0" t="n">
        <v>11280</v>
      </c>
      <c r="B1408" s="0" t="s">
        <v>13287</v>
      </c>
      <c r="C1408" s="525" t="s">
        <v>2430</v>
      </c>
      <c r="D1408" s="532" t="n">
        <v>12500.87</v>
      </c>
    </row>
    <row r="1409" customFormat="false" ht="15" hidden="false" customHeight="false" outlineLevel="0" collapsed="false">
      <c r="A1409" s="0" t="n">
        <v>40519</v>
      </c>
      <c r="B1409" s="0" t="s">
        <v>13288</v>
      </c>
      <c r="C1409" s="525" t="s">
        <v>2430</v>
      </c>
      <c r="D1409" s="532" t="n">
        <v>103052.91</v>
      </c>
    </row>
    <row r="1410" customFormat="false" ht="15" hidden="false" customHeight="false" outlineLevel="0" collapsed="false">
      <c r="A1410" s="0" t="n">
        <v>39869</v>
      </c>
      <c r="B1410" s="0" t="s">
        <v>13289</v>
      </c>
      <c r="C1410" s="525" t="s">
        <v>2430</v>
      </c>
      <c r="D1410" s="333" t="n">
        <v>15.05</v>
      </c>
    </row>
    <row r="1411" customFormat="false" ht="15" hidden="false" customHeight="false" outlineLevel="0" collapsed="false">
      <c r="A1411" s="0" t="n">
        <v>39870</v>
      </c>
      <c r="B1411" s="0" t="s">
        <v>13290</v>
      </c>
      <c r="C1411" s="525" t="s">
        <v>2430</v>
      </c>
      <c r="D1411" s="333" t="n">
        <v>23.02</v>
      </c>
    </row>
    <row r="1412" customFormat="false" ht="15" hidden="false" customHeight="false" outlineLevel="0" collapsed="false">
      <c r="A1412" s="0" t="n">
        <v>39871</v>
      </c>
      <c r="B1412" s="0" t="s">
        <v>13291</v>
      </c>
      <c r="C1412" s="525" t="s">
        <v>2430</v>
      </c>
      <c r="D1412" s="333" t="n">
        <v>25.8</v>
      </c>
    </row>
    <row r="1413" customFormat="false" ht="15" hidden="false" customHeight="false" outlineLevel="0" collapsed="false">
      <c r="A1413" s="0" t="n">
        <v>12722</v>
      </c>
      <c r="B1413" s="0" t="s">
        <v>13292</v>
      </c>
      <c r="C1413" s="525" t="s">
        <v>2430</v>
      </c>
      <c r="D1413" s="333" t="n">
        <v>863.44</v>
      </c>
    </row>
    <row r="1414" customFormat="false" ht="15" hidden="false" customHeight="false" outlineLevel="0" collapsed="false">
      <c r="A1414" s="0" t="n">
        <v>12714</v>
      </c>
      <c r="B1414" s="0" t="s">
        <v>13293</v>
      </c>
      <c r="C1414" s="525" t="s">
        <v>2430</v>
      </c>
      <c r="D1414" s="333" t="n">
        <v>5.64</v>
      </c>
    </row>
    <row r="1415" customFormat="false" ht="15" hidden="false" customHeight="false" outlineLevel="0" collapsed="false">
      <c r="A1415" s="0" t="n">
        <v>12715</v>
      </c>
      <c r="B1415" s="0" t="s">
        <v>13294</v>
      </c>
      <c r="C1415" s="525" t="s">
        <v>2430</v>
      </c>
      <c r="D1415" s="333" t="n">
        <v>12.72</v>
      </c>
    </row>
    <row r="1416" customFormat="false" ht="15" hidden="false" customHeight="false" outlineLevel="0" collapsed="false">
      <c r="A1416" s="0" t="n">
        <v>12716</v>
      </c>
      <c r="B1416" s="0" t="s">
        <v>13295</v>
      </c>
      <c r="C1416" s="525" t="s">
        <v>2430</v>
      </c>
      <c r="D1416" s="333" t="n">
        <v>21.85</v>
      </c>
    </row>
    <row r="1417" customFormat="false" ht="15" hidden="false" customHeight="false" outlineLevel="0" collapsed="false">
      <c r="A1417" s="0" t="n">
        <v>12717</v>
      </c>
      <c r="B1417" s="0" t="s">
        <v>13296</v>
      </c>
      <c r="C1417" s="525" t="s">
        <v>2430</v>
      </c>
      <c r="D1417" s="333" t="n">
        <v>42.95</v>
      </c>
    </row>
    <row r="1418" customFormat="false" ht="15" hidden="false" customHeight="false" outlineLevel="0" collapsed="false">
      <c r="A1418" s="0" t="n">
        <v>12718</v>
      </c>
      <c r="B1418" s="0" t="s">
        <v>13297</v>
      </c>
      <c r="C1418" s="525" t="s">
        <v>2430</v>
      </c>
      <c r="D1418" s="333" t="n">
        <v>65.92</v>
      </c>
    </row>
    <row r="1419" customFormat="false" ht="15" hidden="false" customHeight="false" outlineLevel="0" collapsed="false">
      <c r="A1419" s="0" t="n">
        <v>12719</v>
      </c>
      <c r="B1419" s="0" t="s">
        <v>13298</v>
      </c>
      <c r="C1419" s="525" t="s">
        <v>2430</v>
      </c>
      <c r="D1419" s="333" t="n">
        <v>104.65</v>
      </c>
    </row>
    <row r="1420" customFormat="false" ht="15" hidden="false" customHeight="false" outlineLevel="0" collapsed="false">
      <c r="A1420" s="0" t="n">
        <v>12720</v>
      </c>
      <c r="B1420" s="0" t="s">
        <v>13299</v>
      </c>
      <c r="C1420" s="525" t="s">
        <v>2430</v>
      </c>
      <c r="D1420" s="333" t="n">
        <v>364.4</v>
      </c>
    </row>
    <row r="1421" customFormat="false" ht="15" hidden="false" customHeight="false" outlineLevel="0" collapsed="false">
      <c r="A1421" s="0" t="n">
        <v>12721</v>
      </c>
      <c r="B1421" s="0" t="s">
        <v>13300</v>
      </c>
      <c r="C1421" s="525" t="s">
        <v>2430</v>
      </c>
      <c r="D1421" s="333" t="n">
        <v>349.43</v>
      </c>
    </row>
    <row r="1422" customFormat="false" ht="15" hidden="false" customHeight="false" outlineLevel="0" collapsed="false">
      <c r="A1422" s="0" t="n">
        <v>3468</v>
      </c>
      <c r="B1422" s="0" t="s">
        <v>13301</v>
      </c>
      <c r="C1422" s="525" t="s">
        <v>2430</v>
      </c>
      <c r="D1422" s="333" t="n">
        <v>47.39</v>
      </c>
    </row>
    <row r="1423" customFormat="false" ht="15" hidden="false" customHeight="false" outlineLevel="0" collapsed="false">
      <c r="A1423" s="0" t="n">
        <v>3465</v>
      </c>
      <c r="B1423" s="0" t="s">
        <v>13302</v>
      </c>
      <c r="C1423" s="525" t="s">
        <v>2430</v>
      </c>
      <c r="D1423" s="333" t="n">
        <v>47.37</v>
      </c>
    </row>
    <row r="1424" customFormat="false" ht="15" hidden="false" customHeight="false" outlineLevel="0" collapsed="false">
      <c r="A1424" s="0" t="n">
        <v>12403</v>
      </c>
      <c r="B1424" s="0" t="s">
        <v>13303</v>
      </c>
      <c r="C1424" s="525" t="s">
        <v>2430</v>
      </c>
      <c r="D1424" s="333" t="n">
        <v>33.76</v>
      </c>
    </row>
    <row r="1425" customFormat="false" ht="15" hidden="false" customHeight="false" outlineLevel="0" collapsed="false">
      <c r="A1425" s="0" t="n">
        <v>3463</v>
      </c>
      <c r="B1425" s="0" t="s">
        <v>13304</v>
      </c>
      <c r="C1425" s="525" t="s">
        <v>2430</v>
      </c>
      <c r="D1425" s="333" t="n">
        <v>19.73</v>
      </c>
    </row>
    <row r="1426" customFormat="false" ht="15" hidden="false" customHeight="false" outlineLevel="0" collapsed="false">
      <c r="A1426" s="0" t="n">
        <v>3464</v>
      </c>
      <c r="B1426" s="0" t="s">
        <v>13305</v>
      </c>
      <c r="C1426" s="525" t="s">
        <v>2430</v>
      </c>
      <c r="D1426" s="333" t="n">
        <v>19.73</v>
      </c>
    </row>
    <row r="1427" customFormat="false" ht="15" hidden="false" customHeight="false" outlineLevel="0" collapsed="false">
      <c r="A1427" s="0" t="n">
        <v>3466</v>
      </c>
      <c r="B1427" s="0" t="s">
        <v>13306</v>
      </c>
      <c r="C1427" s="525" t="s">
        <v>2430</v>
      </c>
      <c r="D1427" s="333" t="n">
        <v>120.31</v>
      </c>
    </row>
    <row r="1428" customFormat="false" ht="15" hidden="false" customHeight="false" outlineLevel="0" collapsed="false">
      <c r="A1428" s="0" t="n">
        <v>3467</v>
      </c>
      <c r="B1428" s="0" t="s">
        <v>13307</v>
      </c>
      <c r="C1428" s="525" t="s">
        <v>2430</v>
      </c>
      <c r="D1428" s="333" t="n">
        <v>67.95</v>
      </c>
    </row>
    <row r="1429" customFormat="false" ht="15" hidden="false" customHeight="false" outlineLevel="0" collapsed="false">
      <c r="A1429" s="0" t="n">
        <v>3462</v>
      </c>
      <c r="B1429" s="0" t="s">
        <v>13308</v>
      </c>
      <c r="C1429" s="525" t="s">
        <v>2430</v>
      </c>
      <c r="D1429" s="333" t="n">
        <v>13.01</v>
      </c>
    </row>
    <row r="1430" customFormat="false" ht="15" hidden="false" customHeight="false" outlineLevel="0" collapsed="false">
      <c r="A1430" s="0" t="n">
        <v>3446</v>
      </c>
      <c r="B1430" s="0" t="s">
        <v>13309</v>
      </c>
      <c r="C1430" s="525" t="s">
        <v>2430</v>
      </c>
      <c r="D1430" s="333" t="n">
        <v>40.06</v>
      </c>
    </row>
    <row r="1431" customFormat="false" ht="15" hidden="false" customHeight="false" outlineLevel="0" collapsed="false">
      <c r="A1431" s="0" t="n">
        <v>3445</v>
      </c>
      <c r="B1431" s="0" t="s">
        <v>13310</v>
      </c>
      <c r="C1431" s="525" t="s">
        <v>2430</v>
      </c>
      <c r="D1431" s="333" t="n">
        <v>32.7</v>
      </c>
    </row>
    <row r="1432" customFormat="false" ht="15" hidden="false" customHeight="false" outlineLevel="0" collapsed="false">
      <c r="A1432" s="0" t="n">
        <v>3441</v>
      </c>
      <c r="B1432" s="0" t="s">
        <v>13311</v>
      </c>
      <c r="C1432" s="525" t="s">
        <v>2430</v>
      </c>
      <c r="D1432" s="333" t="n">
        <v>9.23</v>
      </c>
    </row>
    <row r="1433" customFormat="false" ht="15" hidden="false" customHeight="false" outlineLevel="0" collapsed="false">
      <c r="A1433" s="0" t="n">
        <v>3444</v>
      </c>
      <c r="B1433" s="0" t="s">
        <v>13312</v>
      </c>
      <c r="C1433" s="525" t="s">
        <v>2430</v>
      </c>
      <c r="D1433" s="333" t="n">
        <v>20.13</v>
      </c>
    </row>
    <row r="1434" customFormat="false" ht="15" hidden="false" customHeight="false" outlineLevel="0" collapsed="false">
      <c r="A1434" s="0" t="n">
        <v>12402</v>
      </c>
      <c r="B1434" s="0" t="s">
        <v>13313</v>
      </c>
      <c r="C1434" s="525" t="s">
        <v>2430</v>
      </c>
      <c r="D1434" s="333" t="n">
        <v>112.6</v>
      </c>
    </row>
    <row r="1435" customFormat="false" ht="15" hidden="false" customHeight="false" outlineLevel="0" collapsed="false">
      <c r="A1435" s="0" t="n">
        <v>3447</v>
      </c>
      <c r="B1435" s="0" t="s">
        <v>13314</v>
      </c>
      <c r="C1435" s="525" t="s">
        <v>2430</v>
      </c>
      <c r="D1435" s="333" t="n">
        <v>58.25</v>
      </c>
    </row>
    <row r="1436" customFormat="false" ht="15" hidden="false" customHeight="false" outlineLevel="0" collapsed="false">
      <c r="A1436" s="0" t="n">
        <v>3442</v>
      </c>
      <c r="B1436" s="0" t="s">
        <v>13315</v>
      </c>
      <c r="C1436" s="525" t="s">
        <v>2430</v>
      </c>
      <c r="D1436" s="333" t="n">
        <v>13.8</v>
      </c>
    </row>
    <row r="1437" customFormat="false" ht="15" hidden="false" customHeight="false" outlineLevel="0" collapsed="false">
      <c r="A1437" s="0" t="n">
        <v>3448</v>
      </c>
      <c r="B1437" s="0" t="s">
        <v>13316</v>
      </c>
      <c r="C1437" s="525" t="s">
        <v>2430</v>
      </c>
      <c r="D1437" s="333" t="n">
        <v>164.62</v>
      </c>
    </row>
    <row r="1438" customFormat="false" ht="15" hidden="false" customHeight="false" outlineLevel="0" collapsed="false">
      <c r="A1438" s="0" t="n">
        <v>3449</v>
      </c>
      <c r="B1438" s="0" t="s">
        <v>13317</v>
      </c>
      <c r="C1438" s="525" t="s">
        <v>2430</v>
      </c>
      <c r="D1438" s="333" t="n">
        <v>288.45</v>
      </c>
    </row>
    <row r="1439" customFormat="false" ht="15" hidden="false" customHeight="false" outlineLevel="0" collapsed="false">
      <c r="A1439" s="0" t="n">
        <v>37438</v>
      </c>
      <c r="B1439" s="0" t="s">
        <v>13318</v>
      </c>
      <c r="C1439" s="525" t="s">
        <v>2430</v>
      </c>
      <c r="D1439" s="333" t="n">
        <v>232.23</v>
      </c>
    </row>
    <row r="1440" customFormat="false" ht="15" hidden="false" customHeight="false" outlineLevel="0" collapsed="false">
      <c r="A1440" s="0" t="n">
        <v>37439</v>
      </c>
      <c r="B1440" s="0" t="s">
        <v>13319</v>
      </c>
      <c r="C1440" s="525" t="s">
        <v>2430</v>
      </c>
      <c r="D1440" s="532" t="n">
        <v>1518.32</v>
      </c>
    </row>
    <row r="1441" customFormat="false" ht="15" hidden="false" customHeight="false" outlineLevel="0" collapsed="false">
      <c r="A1441" s="0" t="n">
        <v>37435</v>
      </c>
      <c r="B1441" s="0" t="s">
        <v>13320</v>
      </c>
      <c r="C1441" s="525" t="s">
        <v>2430</v>
      </c>
      <c r="D1441" s="333" t="n">
        <v>27.29</v>
      </c>
    </row>
    <row r="1442" customFormat="false" ht="15" hidden="false" customHeight="false" outlineLevel="0" collapsed="false">
      <c r="A1442" s="0" t="n">
        <v>37436</v>
      </c>
      <c r="B1442" s="0" t="s">
        <v>13321</v>
      </c>
      <c r="C1442" s="525" t="s">
        <v>2430</v>
      </c>
      <c r="D1442" s="333" t="n">
        <v>32.21</v>
      </c>
    </row>
    <row r="1443" customFormat="false" ht="15" hidden="false" customHeight="false" outlineLevel="0" collapsed="false">
      <c r="A1443" s="0" t="n">
        <v>37437</v>
      </c>
      <c r="B1443" s="0" t="s">
        <v>13322</v>
      </c>
      <c r="C1443" s="525" t="s">
        <v>2430</v>
      </c>
      <c r="D1443" s="333" t="n">
        <v>46.58</v>
      </c>
    </row>
    <row r="1444" customFormat="false" ht="15" hidden="false" customHeight="false" outlineLevel="0" collapsed="false">
      <c r="A1444" s="0" t="n">
        <v>3473</v>
      </c>
      <c r="B1444" s="0" t="s">
        <v>13323</v>
      </c>
      <c r="C1444" s="525" t="s">
        <v>2430</v>
      </c>
      <c r="D1444" s="333" t="n">
        <v>45.29</v>
      </c>
    </row>
    <row r="1445" customFormat="false" ht="15" hidden="false" customHeight="false" outlineLevel="0" collapsed="false">
      <c r="A1445" s="0" t="n">
        <v>3474</v>
      </c>
      <c r="B1445" s="0" t="s">
        <v>13324</v>
      </c>
      <c r="C1445" s="525" t="s">
        <v>2430</v>
      </c>
      <c r="D1445" s="333" t="n">
        <v>37.33</v>
      </c>
    </row>
    <row r="1446" customFormat="false" ht="15" hidden="false" customHeight="false" outlineLevel="0" collapsed="false">
      <c r="A1446" s="0" t="n">
        <v>3450</v>
      </c>
      <c r="B1446" s="0" t="s">
        <v>13325</v>
      </c>
      <c r="C1446" s="525" t="s">
        <v>2430</v>
      </c>
      <c r="D1446" s="333" t="n">
        <v>10.82</v>
      </c>
    </row>
    <row r="1447" customFormat="false" ht="15" hidden="false" customHeight="false" outlineLevel="0" collapsed="false">
      <c r="A1447" s="0" t="n">
        <v>3443</v>
      </c>
      <c r="B1447" s="0" t="s">
        <v>13326</v>
      </c>
      <c r="C1447" s="525" t="s">
        <v>2430</v>
      </c>
      <c r="D1447" s="333" t="n">
        <v>23.22</v>
      </c>
    </row>
    <row r="1448" customFormat="false" ht="15" hidden="false" customHeight="false" outlineLevel="0" collapsed="false">
      <c r="A1448" s="0" t="n">
        <v>3453</v>
      </c>
      <c r="B1448" s="0" t="s">
        <v>13327</v>
      </c>
      <c r="C1448" s="525" t="s">
        <v>2430</v>
      </c>
      <c r="D1448" s="333" t="n">
        <v>132.2</v>
      </c>
    </row>
    <row r="1449" customFormat="false" ht="15" hidden="false" customHeight="false" outlineLevel="0" collapsed="false">
      <c r="A1449" s="0" t="n">
        <v>3452</v>
      </c>
      <c r="B1449" s="0" t="s">
        <v>13328</v>
      </c>
      <c r="C1449" s="525" t="s">
        <v>2430</v>
      </c>
      <c r="D1449" s="333" t="n">
        <v>65.25</v>
      </c>
    </row>
    <row r="1450" customFormat="false" ht="15" hidden="false" customHeight="false" outlineLevel="0" collapsed="false">
      <c r="A1450" s="0" t="n">
        <v>3451</v>
      </c>
      <c r="B1450" s="0" t="s">
        <v>13329</v>
      </c>
      <c r="C1450" s="525" t="s">
        <v>2430</v>
      </c>
      <c r="D1450" s="333" t="n">
        <v>12.94</v>
      </c>
    </row>
    <row r="1451" customFormat="false" ht="15" hidden="false" customHeight="false" outlineLevel="0" collapsed="false">
      <c r="A1451" s="0" t="n">
        <v>3454</v>
      </c>
      <c r="B1451" s="0" t="s">
        <v>13330</v>
      </c>
      <c r="C1451" s="525" t="s">
        <v>2430</v>
      </c>
      <c r="D1451" s="333" t="n">
        <v>201.07</v>
      </c>
    </row>
    <row r="1452" customFormat="false" ht="15" hidden="false" customHeight="false" outlineLevel="0" collapsed="false">
      <c r="A1452" s="0" t="n">
        <v>3458</v>
      </c>
      <c r="B1452" s="0" t="s">
        <v>13331</v>
      </c>
      <c r="C1452" s="525" t="s">
        <v>2430</v>
      </c>
      <c r="D1452" s="333" t="n">
        <v>36.3</v>
      </c>
    </row>
    <row r="1453" customFormat="false" ht="15" hidden="false" customHeight="false" outlineLevel="0" collapsed="false">
      <c r="A1453" s="0" t="n">
        <v>3457</v>
      </c>
      <c r="B1453" s="0" t="s">
        <v>13332</v>
      </c>
      <c r="C1453" s="525" t="s">
        <v>2430</v>
      </c>
      <c r="D1453" s="333" t="n">
        <v>27.25</v>
      </c>
    </row>
    <row r="1454" customFormat="false" ht="15" hidden="false" customHeight="false" outlineLevel="0" collapsed="false">
      <c r="A1454" s="0" t="n">
        <v>3455</v>
      </c>
      <c r="B1454" s="0" t="s">
        <v>13333</v>
      </c>
      <c r="C1454" s="525" t="s">
        <v>2430</v>
      </c>
      <c r="D1454" s="333" t="n">
        <v>7.74</v>
      </c>
    </row>
    <row r="1455" customFormat="false" ht="15" hidden="false" customHeight="false" outlineLevel="0" collapsed="false">
      <c r="A1455" s="0" t="n">
        <v>3472</v>
      </c>
      <c r="B1455" s="0" t="s">
        <v>13334</v>
      </c>
      <c r="C1455" s="525" t="s">
        <v>2430</v>
      </c>
      <c r="D1455" s="333" t="n">
        <v>17.39</v>
      </c>
    </row>
    <row r="1456" customFormat="false" ht="15" hidden="false" customHeight="false" outlineLevel="0" collapsed="false">
      <c r="A1456" s="0" t="n">
        <v>3470</v>
      </c>
      <c r="B1456" s="0" t="s">
        <v>13335</v>
      </c>
      <c r="C1456" s="525" t="s">
        <v>2430</v>
      </c>
      <c r="D1456" s="333" t="n">
        <v>101.37</v>
      </c>
    </row>
    <row r="1457" customFormat="false" ht="15" hidden="false" customHeight="false" outlineLevel="0" collapsed="false">
      <c r="A1457" s="0" t="n">
        <v>3471</v>
      </c>
      <c r="B1457" s="0" t="s">
        <v>13336</v>
      </c>
      <c r="C1457" s="525" t="s">
        <v>2430</v>
      </c>
      <c r="D1457" s="333" t="n">
        <v>55.7</v>
      </c>
    </row>
    <row r="1458" customFormat="false" ht="15" hidden="false" customHeight="false" outlineLevel="0" collapsed="false">
      <c r="A1458" s="0" t="n">
        <v>3456</v>
      </c>
      <c r="B1458" s="0" t="s">
        <v>13337</v>
      </c>
      <c r="C1458" s="525" t="s">
        <v>2430</v>
      </c>
      <c r="D1458" s="333" t="n">
        <v>11.58</v>
      </c>
    </row>
    <row r="1459" customFormat="false" ht="15" hidden="false" customHeight="false" outlineLevel="0" collapsed="false">
      <c r="A1459" s="0" t="n">
        <v>3459</v>
      </c>
      <c r="B1459" s="0" t="s">
        <v>13338</v>
      </c>
      <c r="C1459" s="525" t="s">
        <v>2430</v>
      </c>
      <c r="D1459" s="333" t="n">
        <v>142.98</v>
      </c>
    </row>
    <row r="1460" customFormat="false" ht="15" hidden="false" customHeight="false" outlineLevel="0" collapsed="false">
      <c r="A1460" s="0" t="n">
        <v>3469</v>
      </c>
      <c r="B1460" s="0" t="s">
        <v>13339</v>
      </c>
      <c r="C1460" s="525" t="s">
        <v>2430</v>
      </c>
      <c r="D1460" s="333" t="n">
        <v>271.92</v>
      </c>
    </row>
    <row r="1461" customFormat="false" ht="15" hidden="false" customHeight="false" outlineLevel="0" collapsed="false">
      <c r="A1461" s="0" t="n">
        <v>3460</v>
      </c>
      <c r="B1461" s="0" t="s">
        <v>13340</v>
      </c>
      <c r="C1461" s="525" t="s">
        <v>2430</v>
      </c>
      <c r="D1461" s="333" t="n">
        <v>396.77</v>
      </c>
    </row>
    <row r="1462" customFormat="false" ht="15" hidden="false" customHeight="false" outlineLevel="0" collapsed="false">
      <c r="A1462" s="0" t="n">
        <v>3461</v>
      </c>
      <c r="B1462" s="0" t="s">
        <v>13341</v>
      </c>
      <c r="C1462" s="525" t="s">
        <v>2430</v>
      </c>
      <c r="D1462" s="532" t="n">
        <v>1014.11</v>
      </c>
    </row>
    <row r="1463" customFormat="false" ht="15" hidden="false" customHeight="false" outlineLevel="0" collapsed="false">
      <c r="A1463" s="0" t="n">
        <v>37433</v>
      </c>
      <c r="B1463" s="0" t="s">
        <v>13342</v>
      </c>
      <c r="C1463" s="525" t="s">
        <v>2430</v>
      </c>
      <c r="D1463" s="333" t="n">
        <v>232.23</v>
      </c>
    </row>
    <row r="1464" customFormat="false" ht="15" hidden="false" customHeight="false" outlineLevel="0" collapsed="false">
      <c r="A1464" s="0" t="n">
        <v>37430</v>
      </c>
      <c r="B1464" s="0" t="s">
        <v>13343</v>
      </c>
      <c r="C1464" s="525" t="s">
        <v>2430</v>
      </c>
      <c r="D1464" s="333" t="n">
        <v>29.1</v>
      </c>
    </row>
    <row r="1465" customFormat="false" ht="15" hidden="false" customHeight="false" outlineLevel="0" collapsed="false">
      <c r="A1465" s="0" t="n">
        <v>37434</v>
      </c>
      <c r="B1465" s="0" t="s">
        <v>13344</v>
      </c>
      <c r="C1465" s="525" t="s">
        <v>2430</v>
      </c>
      <c r="D1465" s="532" t="n">
        <v>2165.34</v>
      </c>
    </row>
    <row r="1466" customFormat="false" ht="15" hidden="false" customHeight="false" outlineLevel="0" collapsed="false">
      <c r="A1466" s="0" t="n">
        <v>37431</v>
      </c>
      <c r="B1466" s="0" t="s">
        <v>13345</v>
      </c>
      <c r="C1466" s="525" t="s">
        <v>2430</v>
      </c>
      <c r="D1466" s="333" t="n">
        <v>39.48</v>
      </c>
    </row>
    <row r="1467" customFormat="false" ht="15" hidden="false" customHeight="false" outlineLevel="0" collapsed="false">
      <c r="A1467" s="0" t="n">
        <v>37432</v>
      </c>
      <c r="B1467" s="0" t="s">
        <v>13346</v>
      </c>
      <c r="C1467" s="525" t="s">
        <v>2430</v>
      </c>
      <c r="D1467" s="333" t="n">
        <v>72.82</v>
      </c>
    </row>
    <row r="1468" customFormat="false" ht="15" hidden="false" customHeight="false" outlineLevel="0" collapsed="false">
      <c r="A1468" s="0" t="n">
        <v>37413</v>
      </c>
      <c r="B1468" s="0" t="s">
        <v>13347</v>
      </c>
      <c r="C1468" s="525" t="s">
        <v>2430</v>
      </c>
      <c r="D1468" s="333" t="n">
        <v>3.83</v>
      </c>
    </row>
    <row r="1469" customFormat="false" ht="15" hidden="false" customHeight="false" outlineLevel="0" collapsed="false">
      <c r="A1469" s="0" t="n">
        <v>37414</v>
      </c>
      <c r="B1469" s="0" t="s">
        <v>13348</v>
      </c>
      <c r="C1469" s="525" t="s">
        <v>2430</v>
      </c>
      <c r="D1469" s="333" t="n">
        <v>4.34</v>
      </c>
    </row>
    <row r="1470" customFormat="false" ht="15" hidden="false" customHeight="false" outlineLevel="0" collapsed="false">
      <c r="A1470" s="0" t="n">
        <v>37415</v>
      </c>
      <c r="B1470" s="0" t="s">
        <v>13349</v>
      </c>
      <c r="C1470" s="525" t="s">
        <v>2430</v>
      </c>
      <c r="D1470" s="333" t="n">
        <v>7.9</v>
      </c>
    </row>
    <row r="1471" customFormat="false" ht="15" hidden="false" customHeight="false" outlineLevel="0" collapsed="false">
      <c r="A1471" s="0" t="n">
        <v>37416</v>
      </c>
      <c r="B1471" s="0" t="s">
        <v>13350</v>
      </c>
      <c r="C1471" s="525" t="s">
        <v>2430</v>
      </c>
      <c r="D1471" s="333" t="n">
        <v>3.58</v>
      </c>
    </row>
    <row r="1472" customFormat="false" ht="15" hidden="false" customHeight="false" outlineLevel="0" collapsed="false">
      <c r="A1472" s="0" t="n">
        <v>37417</v>
      </c>
      <c r="B1472" s="0" t="s">
        <v>13351</v>
      </c>
      <c r="C1472" s="525" t="s">
        <v>2430</v>
      </c>
      <c r="D1472" s="333" t="n">
        <v>5.15</v>
      </c>
    </row>
    <row r="1473" customFormat="false" ht="15" hidden="false" customHeight="false" outlineLevel="0" collapsed="false">
      <c r="A1473" s="0" t="n">
        <v>43590</v>
      </c>
      <c r="B1473" s="0" t="s">
        <v>13352</v>
      </c>
      <c r="C1473" s="525" t="s">
        <v>2430</v>
      </c>
      <c r="D1473" s="333" t="n">
        <v>152.13</v>
      </c>
    </row>
    <row r="1474" customFormat="false" ht="15" hidden="false" customHeight="false" outlineLevel="0" collapsed="false">
      <c r="A1474" s="0" t="n">
        <v>43589</v>
      </c>
      <c r="B1474" s="0" t="s">
        <v>13353</v>
      </c>
      <c r="C1474" s="525" t="s">
        <v>2430</v>
      </c>
      <c r="D1474" s="333" t="n">
        <v>27.52</v>
      </c>
    </row>
    <row r="1475" customFormat="false" ht="15" hidden="false" customHeight="false" outlineLevel="0" collapsed="false">
      <c r="A1475" s="0" t="n">
        <v>34519</v>
      </c>
      <c r="B1475" s="0" t="s">
        <v>13354</v>
      </c>
      <c r="C1475" s="525" t="s">
        <v>2430</v>
      </c>
      <c r="D1475" s="333" t="n">
        <v>80.41</v>
      </c>
    </row>
    <row r="1476" customFormat="false" ht="15" hidden="false" customHeight="false" outlineLevel="0" collapsed="false">
      <c r="A1476" s="0" t="n">
        <v>1649</v>
      </c>
      <c r="B1476" s="0" t="s">
        <v>13355</v>
      </c>
      <c r="C1476" s="525" t="s">
        <v>2430</v>
      </c>
      <c r="D1476" s="333" t="n">
        <v>85.61</v>
      </c>
    </row>
    <row r="1477" customFormat="false" ht="15" hidden="false" customHeight="false" outlineLevel="0" collapsed="false">
      <c r="A1477" s="0" t="n">
        <v>1653</v>
      </c>
      <c r="B1477" s="0" t="s">
        <v>13356</v>
      </c>
      <c r="C1477" s="525" t="s">
        <v>2430</v>
      </c>
      <c r="D1477" s="333" t="n">
        <v>67.06</v>
      </c>
    </row>
    <row r="1478" customFormat="false" ht="15" hidden="false" customHeight="false" outlineLevel="0" collapsed="false">
      <c r="A1478" s="0" t="n">
        <v>1647</v>
      </c>
      <c r="B1478" s="0" t="s">
        <v>13357</v>
      </c>
      <c r="C1478" s="525" t="s">
        <v>2430</v>
      </c>
      <c r="D1478" s="333" t="n">
        <v>24.01</v>
      </c>
    </row>
    <row r="1479" customFormat="false" ht="15" hidden="false" customHeight="false" outlineLevel="0" collapsed="false">
      <c r="A1479" s="0" t="n">
        <v>1648</v>
      </c>
      <c r="B1479" s="0" t="s">
        <v>13358</v>
      </c>
      <c r="C1479" s="525" t="s">
        <v>2430</v>
      </c>
      <c r="D1479" s="333" t="n">
        <v>46.11</v>
      </c>
    </row>
    <row r="1480" customFormat="false" ht="15" hidden="false" customHeight="false" outlineLevel="0" collapsed="false">
      <c r="A1480" s="0" t="n">
        <v>1651</v>
      </c>
      <c r="B1480" s="0" t="s">
        <v>13359</v>
      </c>
      <c r="C1480" s="525" t="s">
        <v>2430</v>
      </c>
      <c r="D1480" s="333" t="n">
        <v>213.9</v>
      </c>
    </row>
    <row r="1481" customFormat="false" ht="15" hidden="false" customHeight="false" outlineLevel="0" collapsed="false">
      <c r="A1481" s="0" t="n">
        <v>1650</v>
      </c>
      <c r="B1481" s="0" t="s">
        <v>13360</v>
      </c>
      <c r="C1481" s="525" t="s">
        <v>2430</v>
      </c>
      <c r="D1481" s="333" t="n">
        <v>118.23</v>
      </c>
    </row>
    <row r="1482" customFormat="false" ht="15" hidden="false" customHeight="false" outlineLevel="0" collapsed="false">
      <c r="A1482" s="0" t="n">
        <v>1654</v>
      </c>
      <c r="B1482" s="0" t="s">
        <v>13361</v>
      </c>
      <c r="C1482" s="525" t="s">
        <v>2430</v>
      </c>
      <c r="D1482" s="333" t="n">
        <v>32.96</v>
      </c>
    </row>
    <row r="1483" customFormat="false" ht="15" hidden="false" customHeight="false" outlineLevel="0" collapsed="false">
      <c r="A1483" s="0" t="n">
        <v>1652</v>
      </c>
      <c r="B1483" s="0" t="s">
        <v>13362</v>
      </c>
      <c r="C1483" s="525" t="s">
        <v>2430</v>
      </c>
      <c r="D1483" s="333" t="n">
        <v>307.01</v>
      </c>
    </row>
    <row r="1484" customFormat="false" ht="15" hidden="false" customHeight="false" outlineLevel="0" collapsed="false">
      <c r="A1484" s="0" t="n">
        <v>10510</v>
      </c>
      <c r="B1484" s="0" t="s">
        <v>13363</v>
      </c>
      <c r="C1484" s="525" t="s">
        <v>2430</v>
      </c>
      <c r="D1484" s="333" t="n">
        <v>150.96</v>
      </c>
    </row>
    <row r="1485" customFormat="false" ht="15" hidden="false" customHeight="false" outlineLevel="0" collapsed="false">
      <c r="A1485" s="0" t="n">
        <v>1747</v>
      </c>
      <c r="B1485" s="0" t="s">
        <v>13364</v>
      </c>
      <c r="C1485" s="525" t="s">
        <v>2430</v>
      </c>
      <c r="D1485" s="333" t="n">
        <v>208.98</v>
      </c>
    </row>
    <row r="1486" customFormat="false" ht="15" hidden="false" customHeight="false" outlineLevel="0" collapsed="false">
      <c r="A1486" s="0" t="n">
        <v>1744</v>
      </c>
      <c r="B1486" s="0" t="s">
        <v>13365</v>
      </c>
      <c r="C1486" s="525" t="s">
        <v>2430</v>
      </c>
      <c r="D1486" s="333" t="n">
        <v>144.75</v>
      </c>
    </row>
    <row r="1487" customFormat="false" ht="15" hidden="false" customHeight="false" outlineLevel="0" collapsed="false">
      <c r="A1487" s="0" t="n">
        <v>1743</v>
      </c>
      <c r="B1487" s="0" t="s">
        <v>13366</v>
      </c>
      <c r="C1487" s="525" t="s">
        <v>2430</v>
      </c>
      <c r="D1487" s="333" t="n">
        <v>190.08</v>
      </c>
    </row>
    <row r="1488" customFormat="false" ht="15" hidden="false" customHeight="false" outlineLevel="0" collapsed="false">
      <c r="A1488" s="0" t="n">
        <v>39640</v>
      </c>
      <c r="B1488" s="0" t="s">
        <v>13367</v>
      </c>
      <c r="C1488" s="525" t="s">
        <v>2430</v>
      </c>
      <c r="D1488" s="333" t="n">
        <v>11.18</v>
      </c>
    </row>
    <row r="1489" customFormat="false" ht="15" hidden="false" customHeight="false" outlineLevel="0" collapsed="false">
      <c r="A1489" s="0" t="n">
        <v>7216</v>
      </c>
      <c r="B1489" s="0" t="s">
        <v>13368</v>
      </c>
      <c r="C1489" s="525" t="s">
        <v>2430</v>
      </c>
      <c r="D1489" s="333" t="n">
        <v>60.04</v>
      </c>
    </row>
    <row r="1490" customFormat="false" ht="15" hidden="false" customHeight="false" outlineLevel="0" collapsed="false">
      <c r="A1490" s="0" t="n">
        <v>20235</v>
      </c>
      <c r="B1490" s="0" t="s">
        <v>13369</v>
      </c>
      <c r="C1490" s="525" t="s">
        <v>2430</v>
      </c>
      <c r="D1490" s="333" t="n">
        <v>48.27</v>
      </c>
    </row>
    <row r="1491" customFormat="false" ht="15" hidden="false" customHeight="false" outlineLevel="0" collapsed="false">
      <c r="A1491" s="0" t="n">
        <v>7181</v>
      </c>
      <c r="B1491" s="0" t="s">
        <v>13370</v>
      </c>
      <c r="C1491" s="525" t="s">
        <v>2430</v>
      </c>
      <c r="D1491" s="333" t="n">
        <v>3.59</v>
      </c>
    </row>
    <row r="1492" customFormat="false" ht="15" hidden="false" customHeight="false" outlineLevel="0" collapsed="false">
      <c r="A1492" s="0" t="n">
        <v>40742</v>
      </c>
      <c r="B1492" s="0" t="s">
        <v>13371</v>
      </c>
      <c r="C1492" s="525" t="s">
        <v>2430</v>
      </c>
      <c r="D1492" s="333" t="n">
        <v>12.08</v>
      </c>
    </row>
    <row r="1493" customFormat="false" ht="15" hidden="false" customHeight="false" outlineLevel="0" collapsed="false">
      <c r="A1493" s="0" t="n">
        <v>7214</v>
      </c>
      <c r="B1493" s="0" t="s">
        <v>13372</v>
      </c>
      <c r="C1493" s="525" t="s">
        <v>2430</v>
      </c>
      <c r="D1493" s="333" t="n">
        <v>58.63</v>
      </c>
    </row>
    <row r="1494" customFormat="false" ht="15" hidden="false" customHeight="false" outlineLevel="0" collapsed="false">
      <c r="A1494" s="0" t="n">
        <v>7219</v>
      </c>
      <c r="B1494" s="0" t="s">
        <v>13373</v>
      </c>
      <c r="C1494" s="525" t="s">
        <v>2430</v>
      </c>
      <c r="D1494" s="333" t="n">
        <v>52.01</v>
      </c>
    </row>
    <row r="1495" customFormat="false" ht="15" hidden="false" customHeight="false" outlineLevel="0" collapsed="false">
      <c r="A1495" s="0" t="n">
        <v>37971</v>
      </c>
      <c r="B1495" s="0" t="s">
        <v>13374</v>
      </c>
      <c r="C1495" s="525" t="s">
        <v>2430</v>
      </c>
      <c r="D1495" s="333" t="n">
        <v>4.01</v>
      </c>
    </row>
    <row r="1496" customFormat="false" ht="15" hidden="false" customHeight="false" outlineLevel="0" collapsed="false">
      <c r="A1496" s="0" t="n">
        <v>37972</v>
      </c>
      <c r="B1496" s="0" t="s">
        <v>13375</v>
      </c>
      <c r="C1496" s="525" t="s">
        <v>2430</v>
      </c>
      <c r="D1496" s="333" t="n">
        <v>5.69</v>
      </c>
    </row>
    <row r="1497" customFormat="false" ht="15" hidden="false" customHeight="false" outlineLevel="0" collapsed="false">
      <c r="A1497" s="0" t="n">
        <v>37973</v>
      </c>
      <c r="B1497" s="0" t="s">
        <v>13376</v>
      </c>
      <c r="C1497" s="525" t="s">
        <v>2430</v>
      </c>
      <c r="D1497" s="333" t="n">
        <v>10.69</v>
      </c>
    </row>
    <row r="1498" customFormat="false" ht="15" hidden="false" customHeight="false" outlineLevel="0" collapsed="false">
      <c r="A1498" s="0" t="n">
        <v>1926</v>
      </c>
      <c r="B1498" s="0" t="s">
        <v>13377</v>
      </c>
      <c r="C1498" s="525" t="s">
        <v>2430</v>
      </c>
      <c r="D1498" s="333" t="n">
        <v>2.21</v>
      </c>
    </row>
    <row r="1499" customFormat="false" ht="15" hidden="false" customHeight="false" outlineLevel="0" collapsed="false">
      <c r="A1499" s="0" t="n">
        <v>1927</v>
      </c>
      <c r="B1499" s="0" t="s">
        <v>13378</v>
      </c>
      <c r="C1499" s="525" t="s">
        <v>2430</v>
      </c>
      <c r="D1499" s="333" t="n">
        <v>2.48</v>
      </c>
    </row>
    <row r="1500" customFormat="false" ht="15" hidden="false" customHeight="false" outlineLevel="0" collapsed="false">
      <c r="A1500" s="0" t="n">
        <v>1923</v>
      </c>
      <c r="B1500" s="0" t="s">
        <v>13379</v>
      </c>
      <c r="C1500" s="525" t="s">
        <v>2430</v>
      </c>
      <c r="D1500" s="333" t="n">
        <v>4.52</v>
      </c>
    </row>
    <row r="1501" customFormat="false" ht="15" hidden="false" customHeight="false" outlineLevel="0" collapsed="false">
      <c r="A1501" s="0" t="n">
        <v>1929</v>
      </c>
      <c r="B1501" s="0" t="s">
        <v>13380</v>
      </c>
      <c r="C1501" s="525" t="s">
        <v>2430</v>
      </c>
      <c r="D1501" s="333" t="n">
        <v>5.48</v>
      </c>
    </row>
    <row r="1502" customFormat="false" ht="15" hidden="false" customHeight="false" outlineLevel="0" collapsed="false">
      <c r="A1502" s="0" t="n">
        <v>1930</v>
      </c>
      <c r="B1502" s="0" t="s">
        <v>13381</v>
      </c>
      <c r="C1502" s="525" t="s">
        <v>2430</v>
      </c>
      <c r="D1502" s="333" t="n">
        <v>9.38</v>
      </c>
    </row>
    <row r="1503" customFormat="false" ht="15" hidden="false" customHeight="false" outlineLevel="0" collapsed="false">
      <c r="A1503" s="0" t="n">
        <v>1924</v>
      </c>
      <c r="B1503" s="0" t="s">
        <v>13382</v>
      </c>
      <c r="C1503" s="525" t="s">
        <v>2430</v>
      </c>
      <c r="D1503" s="333" t="n">
        <v>15.14</v>
      </c>
    </row>
    <row r="1504" customFormat="false" ht="15" hidden="false" customHeight="false" outlineLevel="0" collapsed="false">
      <c r="A1504" s="0" t="n">
        <v>1922</v>
      </c>
      <c r="B1504" s="0" t="s">
        <v>13383</v>
      </c>
      <c r="C1504" s="525" t="s">
        <v>2430</v>
      </c>
      <c r="D1504" s="333" t="n">
        <v>31.3</v>
      </c>
    </row>
    <row r="1505" customFormat="false" ht="15" hidden="false" customHeight="false" outlineLevel="0" collapsed="false">
      <c r="A1505" s="0" t="n">
        <v>1953</v>
      </c>
      <c r="B1505" s="0" t="s">
        <v>13384</v>
      </c>
      <c r="C1505" s="525" t="s">
        <v>2430</v>
      </c>
      <c r="D1505" s="333" t="n">
        <v>38.22</v>
      </c>
    </row>
    <row r="1506" customFormat="false" ht="15" hidden="false" customHeight="false" outlineLevel="0" collapsed="false">
      <c r="A1506" s="0" t="n">
        <v>1962</v>
      </c>
      <c r="B1506" s="0" t="s">
        <v>13385</v>
      </c>
      <c r="C1506" s="525" t="s">
        <v>2430</v>
      </c>
      <c r="D1506" s="333" t="n">
        <v>185.66</v>
      </c>
    </row>
    <row r="1507" customFormat="false" ht="15" hidden="false" customHeight="false" outlineLevel="0" collapsed="false">
      <c r="A1507" s="0" t="n">
        <v>1955</v>
      </c>
      <c r="B1507" s="0" t="s">
        <v>13386</v>
      </c>
      <c r="C1507" s="525" t="s">
        <v>2430</v>
      </c>
      <c r="D1507" s="333" t="n">
        <v>2.13</v>
      </c>
    </row>
    <row r="1508" customFormat="false" ht="15" hidden="false" customHeight="false" outlineLevel="0" collapsed="false">
      <c r="A1508" s="0" t="n">
        <v>1956</v>
      </c>
      <c r="B1508" s="0" t="s">
        <v>13387</v>
      </c>
      <c r="C1508" s="525" t="s">
        <v>2430</v>
      </c>
      <c r="D1508" s="333" t="n">
        <v>3.02</v>
      </c>
    </row>
    <row r="1509" customFormat="false" ht="15" hidden="false" customHeight="false" outlineLevel="0" collapsed="false">
      <c r="A1509" s="0" t="n">
        <v>1957</v>
      </c>
      <c r="B1509" s="0" t="s">
        <v>13388</v>
      </c>
      <c r="C1509" s="525" t="s">
        <v>2430</v>
      </c>
      <c r="D1509" s="333" t="n">
        <v>6.53</v>
      </c>
    </row>
    <row r="1510" customFormat="false" ht="15" hidden="false" customHeight="false" outlineLevel="0" collapsed="false">
      <c r="A1510" s="0" t="n">
        <v>1958</v>
      </c>
      <c r="B1510" s="0" t="s">
        <v>13389</v>
      </c>
      <c r="C1510" s="525" t="s">
        <v>2430</v>
      </c>
      <c r="D1510" s="333" t="n">
        <v>12.16</v>
      </c>
    </row>
    <row r="1511" customFormat="false" ht="15" hidden="false" customHeight="false" outlineLevel="0" collapsed="false">
      <c r="A1511" s="0" t="n">
        <v>1959</v>
      </c>
      <c r="B1511" s="0" t="s">
        <v>13390</v>
      </c>
      <c r="C1511" s="525" t="s">
        <v>2430</v>
      </c>
      <c r="D1511" s="333" t="n">
        <v>13.19</v>
      </c>
    </row>
    <row r="1512" customFormat="false" ht="15" hidden="false" customHeight="false" outlineLevel="0" collapsed="false">
      <c r="A1512" s="0" t="n">
        <v>1925</v>
      </c>
      <c r="B1512" s="0" t="s">
        <v>13391</v>
      </c>
      <c r="C1512" s="525" t="s">
        <v>2430</v>
      </c>
      <c r="D1512" s="333" t="n">
        <v>34.48</v>
      </c>
    </row>
    <row r="1513" customFormat="false" ht="15" hidden="false" customHeight="false" outlineLevel="0" collapsed="false">
      <c r="A1513" s="0" t="n">
        <v>1960</v>
      </c>
      <c r="B1513" s="0" t="s">
        <v>13392</v>
      </c>
      <c r="C1513" s="525" t="s">
        <v>2430</v>
      </c>
      <c r="D1513" s="333" t="n">
        <v>52.94</v>
      </c>
    </row>
    <row r="1514" customFormat="false" ht="15" hidden="false" customHeight="false" outlineLevel="0" collapsed="false">
      <c r="A1514" s="0" t="n">
        <v>1961</v>
      </c>
      <c r="B1514" s="0" t="s">
        <v>13393</v>
      </c>
      <c r="C1514" s="525" t="s">
        <v>2430</v>
      </c>
      <c r="D1514" s="333" t="n">
        <v>67.83</v>
      </c>
    </row>
    <row r="1515" customFormat="false" ht="15" hidden="false" customHeight="false" outlineLevel="0" collapsed="false">
      <c r="A1515" s="0" t="n">
        <v>38423</v>
      </c>
      <c r="B1515" s="0" t="s">
        <v>13394</v>
      </c>
      <c r="C1515" s="525" t="s">
        <v>2430</v>
      </c>
      <c r="D1515" s="333" t="n">
        <v>31.53</v>
      </c>
    </row>
    <row r="1516" customFormat="false" ht="15" hidden="false" customHeight="false" outlineLevel="0" collapsed="false">
      <c r="A1516" s="0" t="n">
        <v>39866</v>
      </c>
      <c r="B1516" s="0" t="s">
        <v>13395</v>
      </c>
      <c r="C1516" s="525" t="s">
        <v>2430</v>
      </c>
      <c r="D1516" s="333" t="n">
        <v>19.93</v>
      </c>
    </row>
    <row r="1517" customFormat="false" ht="15" hidden="false" customHeight="false" outlineLevel="0" collapsed="false">
      <c r="A1517" s="0" t="n">
        <v>39867</v>
      </c>
      <c r="B1517" s="0" t="s">
        <v>13396</v>
      </c>
      <c r="C1517" s="525" t="s">
        <v>2430</v>
      </c>
      <c r="D1517" s="333" t="n">
        <v>44.31</v>
      </c>
    </row>
    <row r="1518" customFormat="false" ht="15" hidden="false" customHeight="false" outlineLevel="0" collapsed="false">
      <c r="A1518" s="0" t="n">
        <v>39868</v>
      </c>
      <c r="B1518" s="0" t="s">
        <v>13397</v>
      </c>
      <c r="C1518" s="525" t="s">
        <v>2430</v>
      </c>
      <c r="D1518" s="333" t="n">
        <v>79.83</v>
      </c>
    </row>
    <row r="1519" customFormat="false" ht="15" hidden="false" customHeight="false" outlineLevel="0" collapsed="false">
      <c r="A1519" s="0" t="n">
        <v>37999</v>
      </c>
      <c r="B1519" s="0" t="s">
        <v>13398</v>
      </c>
      <c r="C1519" s="525" t="s">
        <v>2430</v>
      </c>
      <c r="D1519" s="333" t="n">
        <v>6.76</v>
      </c>
    </row>
    <row r="1520" customFormat="false" ht="15" hidden="false" customHeight="false" outlineLevel="0" collapsed="false">
      <c r="A1520" s="0" t="n">
        <v>38000</v>
      </c>
      <c r="B1520" s="0" t="s">
        <v>13399</v>
      </c>
      <c r="C1520" s="525" t="s">
        <v>2430</v>
      </c>
      <c r="D1520" s="333" t="n">
        <v>7.89</v>
      </c>
    </row>
    <row r="1521" customFormat="false" ht="15" hidden="false" customHeight="false" outlineLevel="0" collapsed="false">
      <c r="A1521" s="0" t="n">
        <v>38129</v>
      </c>
      <c r="B1521" s="0" t="s">
        <v>13400</v>
      </c>
      <c r="C1521" s="525" t="s">
        <v>2430</v>
      </c>
      <c r="D1521" s="333" t="n">
        <v>4.98</v>
      </c>
    </row>
    <row r="1522" customFormat="false" ht="15" hidden="false" customHeight="false" outlineLevel="0" collapsed="false">
      <c r="A1522" s="0" t="n">
        <v>38025</v>
      </c>
      <c r="B1522" s="0" t="s">
        <v>13401</v>
      </c>
      <c r="C1522" s="525" t="s">
        <v>2430</v>
      </c>
      <c r="D1522" s="333" t="n">
        <v>6.76</v>
      </c>
    </row>
    <row r="1523" customFormat="false" ht="15" hidden="false" customHeight="false" outlineLevel="0" collapsed="false">
      <c r="A1523" s="0" t="n">
        <v>38026</v>
      </c>
      <c r="B1523" s="0" t="s">
        <v>13402</v>
      </c>
      <c r="C1523" s="525" t="s">
        <v>2430</v>
      </c>
      <c r="D1523" s="333" t="n">
        <v>16.68</v>
      </c>
    </row>
    <row r="1524" customFormat="false" ht="15" hidden="false" customHeight="false" outlineLevel="0" collapsed="false">
      <c r="A1524" s="0" t="n">
        <v>1858</v>
      </c>
      <c r="B1524" s="0" t="s">
        <v>13403</v>
      </c>
      <c r="C1524" s="525" t="s">
        <v>2430</v>
      </c>
      <c r="D1524" s="333" t="n">
        <v>48.85</v>
      </c>
    </row>
    <row r="1525" customFormat="false" ht="15" hidden="false" customHeight="false" outlineLevel="0" collapsed="false">
      <c r="A1525" s="0" t="n">
        <v>1844</v>
      </c>
      <c r="B1525" s="0" t="s">
        <v>13404</v>
      </c>
      <c r="C1525" s="525" t="s">
        <v>2430</v>
      </c>
      <c r="D1525" s="333" t="n">
        <v>111.88</v>
      </c>
    </row>
    <row r="1526" customFormat="false" ht="15" hidden="false" customHeight="false" outlineLevel="0" collapsed="false">
      <c r="A1526" s="0" t="n">
        <v>1863</v>
      </c>
      <c r="B1526" s="0" t="s">
        <v>13405</v>
      </c>
      <c r="C1526" s="525" t="s">
        <v>2430</v>
      </c>
      <c r="D1526" s="333" t="n">
        <v>51.99</v>
      </c>
    </row>
    <row r="1527" customFormat="false" ht="15" hidden="false" customHeight="false" outlineLevel="0" collapsed="false">
      <c r="A1527" s="0" t="n">
        <v>1865</v>
      </c>
      <c r="B1527" s="0" t="s">
        <v>13406</v>
      </c>
      <c r="C1527" s="525" t="s">
        <v>2430</v>
      </c>
      <c r="D1527" s="333" t="n">
        <v>135.45</v>
      </c>
    </row>
    <row r="1528" customFormat="false" ht="15" hidden="false" customHeight="false" outlineLevel="0" collapsed="false">
      <c r="A1528" s="0" t="n">
        <v>36355</v>
      </c>
      <c r="B1528" s="0" t="s">
        <v>13407</v>
      </c>
      <c r="C1528" s="525" t="s">
        <v>2430</v>
      </c>
      <c r="D1528" s="333" t="n">
        <v>10.71</v>
      </c>
    </row>
    <row r="1529" customFormat="false" ht="15" hidden="false" customHeight="false" outlineLevel="0" collapsed="false">
      <c r="A1529" s="0" t="n">
        <v>36356</v>
      </c>
      <c r="B1529" s="0" t="s">
        <v>13408</v>
      </c>
      <c r="C1529" s="525" t="s">
        <v>2430</v>
      </c>
      <c r="D1529" s="333" t="n">
        <v>17.23</v>
      </c>
    </row>
    <row r="1530" customFormat="false" ht="15" hidden="false" customHeight="false" outlineLevel="0" collapsed="false">
      <c r="A1530" s="0" t="n">
        <v>1966</v>
      </c>
      <c r="B1530" s="0" t="s">
        <v>13409</v>
      </c>
      <c r="C1530" s="525" t="s">
        <v>2430</v>
      </c>
      <c r="D1530" s="333" t="n">
        <v>20.73</v>
      </c>
    </row>
    <row r="1531" customFormat="false" ht="15" hidden="false" customHeight="false" outlineLevel="0" collapsed="false">
      <c r="A1531" s="0" t="n">
        <v>1933</v>
      </c>
      <c r="B1531" s="0" t="s">
        <v>13410</v>
      </c>
      <c r="C1531" s="525" t="s">
        <v>2430</v>
      </c>
      <c r="D1531" s="333" t="n">
        <v>4.47</v>
      </c>
    </row>
    <row r="1532" customFormat="false" ht="15" hidden="false" customHeight="false" outlineLevel="0" collapsed="false">
      <c r="A1532" s="0" t="n">
        <v>1932</v>
      </c>
      <c r="B1532" s="0" t="s">
        <v>13411</v>
      </c>
      <c r="C1532" s="525" t="s">
        <v>2430</v>
      </c>
      <c r="D1532" s="333" t="n">
        <v>10.22</v>
      </c>
    </row>
    <row r="1533" customFormat="false" ht="15" hidden="false" customHeight="false" outlineLevel="0" collapsed="false">
      <c r="A1533" s="0" t="n">
        <v>1951</v>
      </c>
      <c r="B1533" s="0" t="s">
        <v>13412</v>
      </c>
      <c r="C1533" s="525" t="s">
        <v>2430</v>
      </c>
      <c r="D1533" s="333" t="n">
        <v>21.33</v>
      </c>
    </row>
    <row r="1534" customFormat="false" ht="15" hidden="false" customHeight="false" outlineLevel="0" collapsed="false">
      <c r="A1534" s="0" t="n">
        <v>1970</v>
      </c>
      <c r="B1534" s="0" t="s">
        <v>13413</v>
      </c>
      <c r="C1534" s="525" t="s">
        <v>2430</v>
      </c>
      <c r="D1534" s="333" t="n">
        <v>51.82</v>
      </c>
    </row>
    <row r="1535" customFormat="false" ht="15" hidden="false" customHeight="false" outlineLevel="0" collapsed="false">
      <c r="A1535" s="0" t="n">
        <v>1967</v>
      </c>
      <c r="B1535" s="0" t="s">
        <v>13414</v>
      </c>
      <c r="C1535" s="525" t="s">
        <v>2430</v>
      </c>
      <c r="D1535" s="333" t="n">
        <v>6.15</v>
      </c>
    </row>
    <row r="1536" customFormat="false" ht="15" hidden="false" customHeight="false" outlineLevel="0" collapsed="false">
      <c r="A1536" s="0" t="n">
        <v>1968</v>
      </c>
      <c r="B1536" s="0" t="s">
        <v>13415</v>
      </c>
      <c r="C1536" s="525" t="s">
        <v>2430</v>
      </c>
      <c r="D1536" s="333" t="n">
        <v>12.16</v>
      </c>
    </row>
    <row r="1537" customFormat="false" ht="15" hidden="false" customHeight="false" outlineLevel="0" collapsed="false">
      <c r="A1537" s="0" t="n">
        <v>1969</v>
      </c>
      <c r="B1537" s="0" t="s">
        <v>13416</v>
      </c>
      <c r="C1537" s="525" t="s">
        <v>2430</v>
      </c>
      <c r="D1537" s="333" t="n">
        <v>39.59</v>
      </c>
    </row>
    <row r="1538" customFormat="false" ht="15" hidden="false" customHeight="false" outlineLevel="0" collapsed="false">
      <c r="A1538" s="0" t="n">
        <v>1827</v>
      </c>
      <c r="B1538" s="0" t="s">
        <v>13417</v>
      </c>
      <c r="C1538" s="525" t="s">
        <v>2430</v>
      </c>
      <c r="D1538" s="333" t="n">
        <v>111.25</v>
      </c>
    </row>
    <row r="1539" customFormat="false" ht="15" hidden="false" customHeight="false" outlineLevel="0" collapsed="false">
      <c r="A1539" s="0" t="n">
        <v>1831</v>
      </c>
      <c r="B1539" s="0" t="s">
        <v>13418</v>
      </c>
      <c r="C1539" s="525" t="s">
        <v>2430</v>
      </c>
      <c r="D1539" s="333" t="n">
        <v>24.28</v>
      </c>
    </row>
    <row r="1540" customFormat="false" ht="15" hidden="false" customHeight="false" outlineLevel="0" collapsed="false">
      <c r="A1540" s="0" t="n">
        <v>1825</v>
      </c>
      <c r="B1540" s="0" t="s">
        <v>13419</v>
      </c>
      <c r="C1540" s="525" t="s">
        <v>2430</v>
      </c>
      <c r="D1540" s="333" t="n">
        <v>59.94</v>
      </c>
    </row>
    <row r="1541" customFormat="false" ht="15" hidden="false" customHeight="false" outlineLevel="0" collapsed="false">
      <c r="A1541" s="0" t="n">
        <v>1828</v>
      </c>
      <c r="B1541" s="0" t="s">
        <v>13420</v>
      </c>
      <c r="C1541" s="525" t="s">
        <v>2430</v>
      </c>
      <c r="D1541" s="333" t="n">
        <v>135.76</v>
      </c>
    </row>
    <row r="1542" customFormat="false" ht="15" hidden="false" customHeight="false" outlineLevel="0" collapsed="false">
      <c r="A1542" s="0" t="n">
        <v>1845</v>
      </c>
      <c r="B1542" s="0" t="s">
        <v>13421</v>
      </c>
      <c r="C1542" s="525" t="s">
        <v>2430</v>
      </c>
      <c r="D1542" s="333" t="n">
        <v>30.43</v>
      </c>
    </row>
    <row r="1543" customFormat="false" ht="15" hidden="false" customHeight="false" outlineLevel="0" collapsed="false">
      <c r="A1543" s="0" t="n">
        <v>1824</v>
      </c>
      <c r="B1543" s="0" t="s">
        <v>13422</v>
      </c>
      <c r="C1543" s="525" t="s">
        <v>2430</v>
      </c>
      <c r="D1543" s="333" t="n">
        <v>71.85</v>
      </c>
    </row>
    <row r="1544" customFormat="false" ht="15" hidden="false" customHeight="false" outlineLevel="0" collapsed="false">
      <c r="A1544" s="0" t="n">
        <v>1940</v>
      </c>
      <c r="B1544" s="0" t="s">
        <v>13423</v>
      </c>
      <c r="C1544" s="525" t="s">
        <v>2430</v>
      </c>
      <c r="D1544" s="333" t="n">
        <v>33.69</v>
      </c>
    </row>
    <row r="1545" customFormat="false" ht="15" hidden="false" customHeight="false" outlineLevel="0" collapsed="false">
      <c r="A1545" s="0" t="n">
        <v>1937</v>
      </c>
      <c r="B1545" s="0" t="s">
        <v>13424</v>
      </c>
      <c r="C1545" s="525" t="s">
        <v>2430</v>
      </c>
      <c r="D1545" s="333" t="n">
        <v>5.68</v>
      </c>
    </row>
    <row r="1546" customFormat="false" ht="15" hidden="false" customHeight="false" outlineLevel="0" collapsed="false">
      <c r="A1546" s="0" t="n">
        <v>1939</v>
      </c>
      <c r="B1546" s="0" t="s">
        <v>13425</v>
      </c>
      <c r="C1546" s="525" t="s">
        <v>2430</v>
      </c>
      <c r="D1546" s="333" t="n">
        <v>9.24</v>
      </c>
    </row>
    <row r="1547" customFormat="false" ht="15" hidden="false" customHeight="false" outlineLevel="0" collapsed="false">
      <c r="A1547" s="0" t="n">
        <v>1938</v>
      </c>
      <c r="B1547" s="0" t="s">
        <v>13426</v>
      </c>
      <c r="C1547" s="525" t="s">
        <v>2430</v>
      </c>
      <c r="D1547" s="333" t="n">
        <v>6.46</v>
      </c>
    </row>
    <row r="1548" customFormat="false" ht="15" hidden="false" customHeight="false" outlineLevel="0" collapsed="false">
      <c r="A1548" s="0" t="n">
        <v>42693</v>
      </c>
      <c r="B1548" s="0" t="s">
        <v>13427</v>
      </c>
      <c r="C1548" s="525" t="s">
        <v>2430</v>
      </c>
      <c r="D1548" s="333" t="n">
        <v>380.51</v>
      </c>
    </row>
    <row r="1549" customFormat="false" ht="15" hidden="false" customHeight="false" outlineLevel="0" collapsed="false">
      <c r="A1549" s="0" t="n">
        <v>42695</v>
      </c>
      <c r="B1549" s="0" t="s">
        <v>13428</v>
      </c>
      <c r="C1549" s="525" t="s">
        <v>2430</v>
      </c>
      <c r="D1549" s="333" t="n">
        <v>265.85</v>
      </c>
    </row>
    <row r="1550" customFormat="false" ht="15" hidden="false" customHeight="false" outlineLevel="0" collapsed="false">
      <c r="A1550" s="0" t="n">
        <v>42694</v>
      </c>
      <c r="B1550" s="0" t="s">
        <v>13429</v>
      </c>
      <c r="C1550" s="525" t="s">
        <v>2430</v>
      </c>
      <c r="D1550" s="333" t="n">
        <v>509.21</v>
      </c>
    </row>
    <row r="1551" customFormat="false" ht="15" hidden="false" customHeight="false" outlineLevel="0" collapsed="false">
      <c r="A1551" s="0" t="n">
        <v>20097</v>
      </c>
      <c r="B1551" s="0" t="s">
        <v>13430</v>
      </c>
      <c r="C1551" s="525" t="s">
        <v>2430</v>
      </c>
      <c r="D1551" s="333" t="n">
        <v>22.08</v>
      </c>
    </row>
    <row r="1552" customFormat="false" ht="15" hidden="false" customHeight="false" outlineLevel="0" collapsed="false">
      <c r="A1552" s="0" t="n">
        <v>20098</v>
      </c>
      <c r="B1552" s="0" t="s">
        <v>13431</v>
      </c>
      <c r="C1552" s="525" t="s">
        <v>2430</v>
      </c>
      <c r="D1552" s="333" t="n">
        <v>90.23</v>
      </c>
    </row>
    <row r="1553" customFormat="false" ht="15" hidden="false" customHeight="false" outlineLevel="0" collapsed="false">
      <c r="A1553" s="0" t="n">
        <v>20096</v>
      </c>
      <c r="B1553" s="0" t="s">
        <v>13432</v>
      </c>
      <c r="C1553" s="525" t="s">
        <v>2430</v>
      </c>
      <c r="D1553" s="333" t="n">
        <v>22.85</v>
      </c>
    </row>
    <row r="1554" customFormat="false" ht="15" hidden="false" customHeight="false" outlineLevel="0" collapsed="false">
      <c r="A1554" s="0" t="n">
        <v>1880</v>
      </c>
      <c r="B1554" s="0" t="s">
        <v>13433</v>
      </c>
      <c r="C1554" s="525" t="s">
        <v>2430</v>
      </c>
      <c r="D1554" s="333" t="n">
        <v>3.54</v>
      </c>
    </row>
    <row r="1555" customFormat="false" ht="15" hidden="false" customHeight="false" outlineLevel="0" collapsed="false">
      <c r="A1555" s="0" t="n">
        <v>39274</v>
      </c>
      <c r="B1555" s="0" t="s">
        <v>13434</v>
      </c>
      <c r="C1555" s="525" t="s">
        <v>2430</v>
      </c>
      <c r="D1555" s="333" t="n">
        <v>2.75</v>
      </c>
    </row>
    <row r="1556" customFormat="false" ht="15" hidden="false" customHeight="false" outlineLevel="0" collapsed="false">
      <c r="A1556" s="0" t="n">
        <v>2628</v>
      </c>
      <c r="B1556" s="0" t="s">
        <v>13435</v>
      </c>
      <c r="C1556" s="525" t="s">
        <v>2430</v>
      </c>
      <c r="D1556" s="333" t="n">
        <v>229.44</v>
      </c>
    </row>
    <row r="1557" customFormat="false" ht="15" hidden="false" customHeight="false" outlineLevel="0" collapsed="false">
      <c r="A1557" s="0" t="n">
        <v>2622</v>
      </c>
      <c r="B1557" s="0" t="s">
        <v>13436</v>
      </c>
      <c r="C1557" s="525" t="s">
        <v>2430</v>
      </c>
      <c r="D1557" s="333" t="n">
        <v>5.45</v>
      </c>
    </row>
    <row r="1558" customFormat="false" ht="15" hidden="false" customHeight="false" outlineLevel="0" collapsed="false">
      <c r="A1558" s="0" t="n">
        <v>2623</v>
      </c>
      <c r="B1558" s="0" t="s">
        <v>13437</v>
      </c>
      <c r="C1558" s="525" t="s">
        <v>2430</v>
      </c>
      <c r="D1558" s="333" t="n">
        <v>6.56</v>
      </c>
    </row>
    <row r="1559" customFormat="false" ht="15" hidden="false" customHeight="false" outlineLevel="0" collapsed="false">
      <c r="A1559" s="0" t="n">
        <v>2624</v>
      </c>
      <c r="B1559" s="0" t="s">
        <v>13438</v>
      </c>
      <c r="C1559" s="525" t="s">
        <v>2430</v>
      </c>
      <c r="D1559" s="333" t="n">
        <v>10.43</v>
      </c>
    </row>
    <row r="1560" customFormat="false" ht="15" hidden="false" customHeight="false" outlineLevel="0" collapsed="false">
      <c r="A1560" s="0" t="n">
        <v>2625</v>
      </c>
      <c r="B1560" s="0" t="s">
        <v>13439</v>
      </c>
      <c r="C1560" s="525" t="s">
        <v>2430</v>
      </c>
      <c r="D1560" s="333" t="n">
        <v>22.01</v>
      </c>
    </row>
    <row r="1561" customFormat="false" ht="15" hidden="false" customHeight="false" outlineLevel="0" collapsed="false">
      <c r="A1561" s="0" t="n">
        <v>2626</v>
      </c>
      <c r="B1561" s="0" t="s">
        <v>13440</v>
      </c>
      <c r="C1561" s="525" t="s">
        <v>2430</v>
      </c>
      <c r="D1561" s="333" t="n">
        <v>32.26</v>
      </c>
    </row>
    <row r="1562" customFormat="false" ht="15" hidden="false" customHeight="false" outlineLevel="0" collapsed="false">
      <c r="A1562" s="0" t="n">
        <v>2630</v>
      </c>
      <c r="B1562" s="0" t="s">
        <v>13441</v>
      </c>
      <c r="C1562" s="525" t="s">
        <v>2430</v>
      </c>
      <c r="D1562" s="333" t="n">
        <v>49.06</v>
      </c>
    </row>
    <row r="1563" customFormat="false" ht="15" hidden="false" customHeight="false" outlineLevel="0" collapsed="false">
      <c r="A1563" s="0" t="n">
        <v>2627</v>
      </c>
      <c r="B1563" s="0" t="s">
        <v>13442</v>
      </c>
      <c r="C1563" s="525" t="s">
        <v>2430</v>
      </c>
      <c r="D1563" s="333" t="n">
        <v>86.42</v>
      </c>
    </row>
    <row r="1564" customFormat="false" ht="15" hidden="false" customHeight="false" outlineLevel="0" collapsed="false">
      <c r="A1564" s="0" t="n">
        <v>2629</v>
      </c>
      <c r="B1564" s="0" t="s">
        <v>13443</v>
      </c>
      <c r="C1564" s="525" t="s">
        <v>2430</v>
      </c>
      <c r="D1564" s="333" t="n">
        <v>116.89</v>
      </c>
    </row>
    <row r="1565" customFormat="false" ht="15" hidden="false" customHeight="false" outlineLevel="0" collapsed="false">
      <c r="A1565" s="0" t="n">
        <v>12033</v>
      </c>
      <c r="B1565" s="0" t="s">
        <v>13444</v>
      </c>
      <c r="C1565" s="525" t="s">
        <v>2430</v>
      </c>
      <c r="D1565" s="333" t="n">
        <v>11.32</v>
      </c>
    </row>
    <row r="1566" customFormat="false" ht="15" hidden="false" customHeight="false" outlineLevel="0" collapsed="false">
      <c r="A1566" s="0" t="n">
        <v>40408</v>
      </c>
      <c r="B1566" s="0" t="s">
        <v>13445</v>
      </c>
      <c r="C1566" s="525" t="s">
        <v>2430</v>
      </c>
      <c r="D1566" s="333" t="n">
        <v>7.43</v>
      </c>
    </row>
    <row r="1567" customFormat="false" ht="15" hidden="false" customHeight="false" outlineLevel="0" collapsed="false">
      <c r="A1567" s="0" t="n">
        <v>40409</v>
      </c>
      <c r="B1567" s="0" t="s">
        <v>13446</v>
      </c>
      <c r="C1567" s="525" t="s">
        <v>2430</v>
      </c>
      <c r="D1567" s="333" t="n">
        <v>2.63</v>
      </c>
    </row>
    <row r="1568" customFormat="false" ht="15" hidden="false" customHeight="false" outlineLevel="0" collapsed="false">
      <c r="A1568" s="0" t="n">
        <v>39276</v>
      </c>
      <c r="B1568" s="0" t="s">
        <v>13447</v>
      </c>
      <c r="C1568" s="525" t="s">
        <v>2430</v>
      </c>
      <c r="D1568" s="333" t="n">
        <v>6.7</v>
      </c>
    </row>
    <row r="1569" customFormat="false" ht="15" hidden="false" customHeight="false" outlineLevel="0" collapsed="false">
      <c r="A1569" s="0" t="n">
        <v>39277</v>
      </c>
      <c r="B1569" s="0" t="s">
        <v>13448</v>
      </c>
      <c r="C1569" s="525" t="s">
        <v>2430</v>
      </c>
      <c r="D1569" s="333" t="n">
        <v>18.09</v>
      </c>
    </row>
    <row r="1570" customFormat="false" ht="15" hidden="false" customHeight="false" outlineLevel="0" collapsed="false">
      <c r="A1570" s="0" t="n">
        <v>12034</v>
      </c>
      <c r="B1570" s="0" t="s">
        <v>13449</v>
      </c>
      <c r="C1570" s="525" t="s">
        <v>2430</v>
      </c>
      <c r="D1570" s="333" t="n">
        <v>5.13</v>
      </c>
    </row>
    <row r="1571" customFormat="false" ht="15" hidden="false" customHeight="false" outlineLevel="0" collapsed="false">
      <c r="A1571" s="0" t="n">
        <v>39879</v>
      </c>
      <c r="B1571" s="0" t="s">
        <v>13450</v>
      </c>
      <c r="C1571" s="525" t="s">
        <v>2430</v>
      </c>
      <c r="D1571" s="333" t="n">
        <v>5.6</v>
      </c>
    </row>
    <row r="1572" customFormat="false" ht="15" hidden="false" customHeight="false" outlineLevel="0" collapsed="false">
      <c r="A1572" s="0" t="n">
        <v>39880</v>
      </c>
      <c r="B1572" s="0" t="s">
        <v>13451</v>
      </c>
      <c r="C1572" s="525" t="s">
        <v>2430</v>
      </c>
      <c r="D1572" s="333" t="n">
        <v>12.41</v>
      </c>
    </row>
    <row r="1573" customFormat="false" ht="15" hidden="false" customHeight="false" outlineLevel="0" collapsed="false">
      <c r="A1573" s="0" t="n">
        <v>39881</v>
      </c>
      <c r="B1573" s="0" t="s">
        <v>13452</v>
      </c>
      <c r="C1573" s="525" t="s">
        <v>2430</v>
      </c>
      <c r="D1573" s="333" t="n">
        <v>19.91</v>
      </c>
    </row>
    <row r="1574" customFormat="false" ht="15" hidden="false" customHeight="false" outlineLevel="0" collapsed="false">
      <c r="A1574" s="0" t="n">
        <v>39882</v>
      </c>
      <c r="B1574" s="0" t="s">
        <v>13453</v>
      </c>
      <c r="C1574" s="525" t="s">
        <v>2430</v>
      </c>
      <c r="D1574" s="333" t="n">
        <v>52.46</v>
      </c>
    </row>
    <row r="1575" customFormat="false" ht="15" hidden="false" customHeight="false" outlineLevel="0" collapsed="false">
      <c r="A1575" s="0" t="n">
        <v>39883</v>
      </c>
      <c r="B1575" s="0" t="s">
        <v>13454</v>
      </c>
      <c r="C1575" s="525" t="s">
        <v>2430</v>
      </c>
      <c r="D1575" s="333" t="n">
        <v>83.76</v>
      </c>
    </row>
    <row r="1576" customFormat="false" ht="15" hidden="false" customHeight="false" outlineLevel="0" collapsed="false">
      <c r="A1576" s="0" t="n">
        <v>39884</v>
      </c>
      <c r="B1576" s="0" t="s">
        <v>13455</v>
      </c>
      <c r="C1576" s="525" t="s">
        <v>2430</v>
      </c>
      <c r="D1576" s="333" t="n">
        <v>124.41</v>
      </c>
    </row>
    <row r="1577" customFormat="false" ht="15" hidden="false" customHeight="false" outlineLevel="0" collapsed="false">
      <c r="A1577" s="0" t="n">
        <v>39885</v>
      </c>
      <c r="B1577" s="0" t="s">
        <v>13456</v>
      </c>
      <c r="C1577" s="525" t="s">
        <v>2430</v>
      </c>
      <c r="D1577" s="333" t="n">
        <v>295.69</v>
      </c>
    </row>
    <row r="1578" customFormat="false" ht="15" hidden="false" customHeight="false" outlineLevel="0" collapsed="false">
      <c r="A1578" s="0" t="n">
        <v>1777</v>
      </c>
      <c r="B1578" s="0" t="s">
        <v>13457</v>
      </c>
      <c r="C1578" s="525" t="s">
        <v>2430</v>
      </c>
      <c r="D1578" s="333" t="n">
        <v>92.31</v>
      </c>
    </row>
    <row r="1579" customFormat="false" ht="15" hidden="false" customHeight="false" outlineLevel="0" collapsed="false">
      <c r="A1579" s="0" t="n">
        <v>1819</v>
      </c>
      <c r="B1579" s="0" t="s">
        <v>13458</v>
      </c>
      <c r="C1579" s="525" t="s">
        <v>2430</v>
      </c>
      <c r="D1579" s="333" t="n">
        <v>67.16</v>
      </c>
    </row>
    <row r="1580" customFormat="false" ht="15" hidden="false" customHeight="false" outlineLevel="0" collapsed="false">
      <c r="A1580" s="0" t="n">
        <v>1775</v>
      </c>
      <c r="B1580" s="0" t="s">
        <v>13459</v>
      </c>
      <c r="C1580" s="525" t="s">
        <v>2430</v>
      </c>
      <c r="D1580" s="333" t="n">
        <v>20.08</v>
      </c>
    </row>
    <row r="1581" customFormat="false" ht="15" hidden="false" customHeight="false" outlineLevel="0" collapsed="false">
      <c r="A1581" s="0" t="n">
        <v>1776</v>
      </c>
      <c r="B1581" s="0" t="s">
        <v>13460</v>
      </c>
      <c r="C1581" s="525" t="s">
        <v>2430</v>
      </c>
      <c r="D1581" s="333" t="n">
        <v>54.64</v>
      </c>
    </row>
    <row r="1582" customFormat="false" ht="15" hidden="false" customHeight="false" outlineLevel="0" collapsed="false">
      <c r="A1582" s="0" t="n">
        <v>1778</v>
      </c>
      <c r="B1582" s="0" t="s">
        <v>13461</v>
      </c>
      <c r="C1582" s="525" t="s">
        <v>2430</v>
      </c>
      <c r="D1582" s="333" t="n">
        <v>223.44</v>
      </c>
    </row>
    <row r="1583" customFormat="false" ht="15" hidden="false" customHeight="false" outlineLevel="0" collapsed="false">
      <c r="A1583" s="0" t="n">
        <v>1818</v>
      </c>
      <c r="B1583" s="0" t="s">
        <v>13462</v>
      </c>
      <c r="C1583" s="525" t="s">
        <v>2430</v>
      </c>
      <c r="D1583" s="333" t="n">
        <v>148.32</v>
      </c>
    </row>
    <row r="1584" customFormat="false" ht="15" hidden="false" customHeight="false" outlineLevel="0" collapsed="false">
      <c r="A1584" s="0" t="n">
        <v>1820</v>
      </c>
      <c r="B1584" s="0" t="s">
        <v>13463</v>
      </c>
      <c r="C1584" s="525" t="s">
        <v>2430</v>
      </c>
      <c r="D1584" s="333" t="n">
        <v>29</v>
      </c>
    </row>
    <row r="1585" customFormat="false" ht="15" hidden="false" customHeight="false" outlineLevel="0" collapsed="false">
      <c r="A1585" s="0" t="n">
        <v>1779</v>
      </c>
      <c r="B1585" s="0" t="s">
        <v>13464</v>
      </c>
      <c r="C1585" s="525" t="s">
        <v>2430</v>
      </c>
      <c r="D1585" s="333" t="n">
        <v>324.96</v>
      </c>
    </row>
    <row r="1586" customFormat="false" ht="15" hidden="false" customHeight="false" outlineLevel="0" collapsed="false">
      <c r="A1586" s="0" t="n">
        <v>1780</v>
      </c>
      <c r="B1586" s="0" t="s">
        <v>13465</v>
      </c>
      <c r="C1586" s="525" t="s">
        <v>2430</v>
      </c>
      <c r="D1586" s="333" t="n">
        <v>669.91</v>
      </c>
    </row>
    <row r="1587" customFormat="false" ht="15" hidden="false" customHeight="false" outlineLevel="0" collapsed="false">
      <c r="A1587" s="0" t="n">
        <v>1783</v>
      </c>
      <c r="B1587" s="0" t="s">
        <v>13466</v>
      </c>
      <c r="C1587" s="525" t="s">
        <v>2430</v>
      </c>
      <c r="D1587" s="333" t="n">
        <v>70.83</v>
      </c>
    </row>
    <row r="1588" customFormat="false" ht="15" hidden="false" customHeight="false" outlineLevel="0" collapsed="false">
      <c r="A1588" s="0" t="n">
        <v>1782</v>
      </c>
      <c r="B1588" s="0" t="s">
        <v>13467</v>
      </c>
      <c r="C1588" s="525" t="s">
        <v>2430</v>
      </c>
      <c r="D1588" s="333" t="n">
        <v>56</v>
      </c>
    </row>
    <row r="1589" customFormat="false" ht="15" hidden="false" customHeight="false" outlineLevel="0" collapsed="false">
      <c r="A1589" s="0" t="n">
        <v>1817</v>
      </c>
      <c r="B1589" s="0" t="s">
        <v>13468</v>
      </c>
      <c r="C1589" s="525" t="s">
        <v>2430</v>
      </c>
      <c r="D1589" s="333" t="n">
        <v>16.69</v>
      </c>
    </row>
    <row r="1590" customFormat="false" ht="15" hidden="false" customHeight="false" outlineLevel="0" collapsed="false">
      <c r="A1590" s="0" t="n">
        <v>1781</v>
      </c>
      <c r="B1590" s="0" t="s">
        <v>13469</v>
      </c>
      <c r="C1590" s="525" t="s">
        <v>2430</v>
      </c>
      <c r="D1590" s="333" t="n">
        <v>36.49</v>
      </c>
    </row>
    <row r="1591" customFormat="false" ht="15" hidden="false" customHeight="false" outlineLevel="0" collapsed="false">
      <c r="A1591" s="0" t="n">
        <v>1784</v>
      </c>
      <c r="B1591" s="0" t="s">
        <v>13470</v>
      </c>
      <c r="C1591" s="525" t="s">
        <v>2430</v>
      </c>
      <c r="D1591" s="333" t="n">
        <v>200.01</v>
      </c>
    </row>
    <row r="1592" customFormat="false" ht="15" hidden="false" customHeight="false" outlineLevel="0" collapsed="false">
      <c r="A1592" s="0" t="n">
        <v>1810</v>
      </c>
      <c r="B1592" s="0" t="s">
        <v>13471</v>
      </c>
      <c r="C1592" s="525" t="s">
        <v>2430</v>
      </c>
      <c r="D1592" s="333" t="n">
        <v>110.94</v>
      </c>
    </row>
    <row r="1593" customFormat="false" ht="15" hidden="false" customHeight="false" outlineLevel="0" collapsed="false">
      <c r="A1593" s="0" t="n">
        <v>1811</v>
      </c>
      <c r="B1593" s="0" t="s">
        <v>13472</v>
      </c>
      <c r="C1593" s="525" t="s">
        <v>2430</v>
      </c>
      <c r="D1593" s="333" t="n">
        <v>24</v>
      </c>
    </row>
    <row r="1594" customFormat="false" ht="15" hidden="false" customHeight="false" outlineLevel="0" collapsed="false">
      <c r="A1594" s="0" t="n">
        <v>1812</v>
      </c>
      <c r="B1594" s="0" t="s">
        <v>13473</v>
      </c>
      <c r="C1594" s="525" t="s">
        <v>2430</v>
      </c>
      <c r="D1594" s="333" t="n">
        <v>280.05</v>
      </c>
    </row>
    <row r="1595" customFormat="false" ht="15" hidden="false" customHeight="false" outlineLevel="0" collapsed="false">
      <c r="A1595" s="0" t="n">
        <v>40386</v>
      </c>
      <c r="B1595" s="0" t="s">
        <v>13474</v>
      </c>
      <c r="C1595" s="525" t="s">
        <v>2430</v>
      </c>
      <c r="D1595" s="333" t="n">
        <v>100.33</v>
      </c>
    </row>
    <row r="1596" customFormat="false" ht="15" hidden="false" customHeight="false" outlineLevel="0" collapsed="false">
      <c r="A1596" s="0" t="n">
        <v>40384</v>
      </c>
      <c r="B1596" s="0" t="s">
        <v>13475</v>
      </c>
      <c r="C1596" s="525" t="s">
        <v>2430</v>
      </c>
      <c r="D1596" s="333" t="n">
        <v>68.69</v>
      </c>
    </row>
    <row r="1597" customFormat="false" ht="15" hidden="false" customHeight="false" outlineLevel="0" collapsed="false">
      <c r="A1597" s="0" t="n">
        <v>40379</v>
      </c>
      <c r="B1597" s="0" t="s">
        <v>13476</v>
      </c>
      <c r="C1597" s="525" t="s">
        <v>2430</v>
      </c>
      <c r="D1597" s="333" t="n">
        <v>23.75</v>
      </c>
    </row>
    <row r="1598" customFormat="false" ht="15" hidden="false" customHeight="false" outlineLevel="0" collapsed="false">
      <c r="A1598" s="0" t="n">
        <v>40423</v>
      </c>
      <c r="B1598" s="0" t="s">
        <v>13477</v>
      </c>
      <c r="C1598" s="525" t="s">
        <v>2430</v>
      </c>
      <c r="D1598" s="333" t="n">
        <v>44.94</v>
      </c>
    </row>
    <row r="1599" customFormat="false" ht="15" hidden="false" customHeight="false" outlineLevel="0" collapsed="false">
      <c r="A1599" s="0" t="n">
        <v>40389</v>
      </c>
      <c r="B1599" s="0" t="s">
        <v>13478</v>
      </c>
      <c r="C1599" s="525" t="s">
        <v>2430</v>
      </c>
      <c r="D1599" s="333" t="n">
        <v>284.99</v>
      </c>
    </row>
    <row r="1600" customFormat="false" ht="15" hidden="false" customHeight="false" outlineLevel="0" collapsed="false">
      <c r="A1600" s="0" t="n">
        <v>40388</v>
      </c>
      <c r="B1600" s="0" t="s">
        <v>13479</v>
      </c>
      <c r="C1600" s="525" t="s">
        <v>2430</v>
      </c>
      <c r="D1600" s="333" t="n">
        <v>142.65</v>
      </c>
    </row>
    <row r="1601" customFormat="false" ht="15" hidden="false" customHeight="false" outlineLevel="0" collapsed="false">
      <c r="A1601" s="0" t="n">
        <v>40381</v>
      </c>
      <c r="B1601" s="0" t="s">
        <v>13480</v>
      </c>
      <c r="C1601" s="525" t="s">
        <v>2430</v>
      </c>
      <c r="D1601" s="333" t="n">
        <v>31.66</v>
      </c>
    </row>
    <row r="1602" customFormat="false" ht="15" hidden="false" customHeight="false" outlineLevel="0" collapsed="false">
      <c r="A1602" s="0" t="n">
        <v>40391</v>
      </c>
      <c r="B1602" s="0" t="s">
        <v>13481</v>
      </c>
      <c r="C1602" s="525" t="s">
        <v>2430</v>
      </c>
      <c r="D1602" s="333" t="n">
        <v>739.69</v>
      </c>
    </row>
    <row r="1603" customFormat="false" ht="15" hidden="false" customHeight="false" outlineLevel="0" collapsed="false">
      <c r="A1603" s="0" t="n">
        <v>40414</v>
      </c>
      <c r="B1603" s="0" t="s">
        <v>13482</v>
      </c>
      <c r="C1603" s="525" t="s">
        <v>2430</v>
      </c>
      <c r="D1603" s="333" t="n">
        <v>20.76</v>
      </c>
    </row>
    <row r="1604" customFormat="false" ht="15" hidden="false" customHeight="false" outlineLevel="0" collapsed="false">
      <c r="A1604" s="0" t="n">
        <v>40416</v>
      </c>
      <c r="B1604" s="0" t="s">
        <v>13483</v>
      </c>
      <c r="C1604" s="525" t="s">
        <v>2430</v>
      </c>
      <c r="D1604" s="333" t="n">
        <v>28.7</v>
      </c>
    </row>
    <row r="1605" customFormat="false" ht="15" hidden="false" customHeight="false" outlineLevel="0" collapsed="false">
      <c r="A1605" s="0" t="n">
        <v>40418</v>
      </c>
      <c r="B1605" s="0" t="s">
        <v>13484</v>
      </c>
      <c r="C1605" s="525" t="s">
        <v>2430</v>
      </c>
      <c r="D1605" s="333" t="n">
        <v>34.24</v>
      </c>
    </row>
    <row r="1606" customFormat="false" ht="15" hidden="false" customHeight="false" outlineLevel="0" collapsed="false">
      <c r="A1606" s="0" t="n">
        <v>2609</v>
      </c>
      <c r="B1606" s="0" t="s">
        <v>13485</v>
      </c>
      <c r="C1606" s="525" t="s">
        <v>2430</v>
      </c>
      <c r="D1606" s="333" t="n">
        <v>5.12</v>
      </c>
    </row>
    <row r="1607" customFormat="false" ht="15" hidden="false" customHeight="false" outlineLevel="0" collapsed="false">
      <c r="A1607" s="0" t="n">
        <v>2634</v>
      </c>
      <c r="B1607" s="0" t="s">
        <v>13486</v>
      </c>
      <c r="C1607" s="525" t="s">
        <v>2430</v>
      </c>
      <c r="D1607" s="333" t="n">
        <v>6.72</v>
      </c>
    </row>
    <row r="1608" customFormat="false" ht="15" hidden="false" customHeight="false" outlineLevel="0" collapsed="false">
      <c r="A1608" s="0" t="n">
        <v>2611</v>
      </c>
      <c r="B1608" s="0" t="s">
        <v>13487</v>
      </c>
      <c r="C1608" s="525" t="s">
        <v>2430</v>
      </c>
      <c r="D1608" s="333" t="n">
        <v>18.95</v>
      </c>
    </row>
    <row r="1609" customFormat="false" ht="15" hidden="false" customHeight="false" outlineLevel="0" collapsed="false">
      <c r="A1609" s="0" t="n">
        <v>34359</v>
      </c>
      <c r="B1609" s="0" t="s">
        <v>13488</v>
      </c>
      <c r="C1609" s="525" t="s">
        <v>2430</v>
      </c>
      <c r="D1609" s="333" t="n">
        <v>10.18</v>
      </c>
    </row>
    <row r="1610" customFormat="false" ht="15" hidden="false" customHeight="false" outlineLevel="0" collapsed="false">
      <c r="A1610" s="0" t="n">
        <v>1789</v>
      </c>
      <c r="B1610" s="0" t="s">
        <v>13489</v>
      </c>
      <c r="C1610" s="525" t="s">
        <v>2430</v>
      </c>
      <c r="D1610" s="333" t="n">
        <v>88.6</v>
      </c>
    </row>
    <row r="1611" customFormat="false" ht="15" hidden="false" customHeight="false" outlineLevel="0" collapsed="false">
      <c r="A1611" s="0" t="n">
        <v>1788</v>
      </c>
      <c r="B1611" s="0" t="s">
        <v>13490</v>
      </c>
      <c r="C1611" s="525" t="s">
        <v>2430</v>
      </c>
      <c r="D1611" s="333" t="n">
        <v>71.02</v>
      </c>
    </row>
    <row r="1612" customFormat="false" ht="15" hidden="false" customHeight="false" outlineLevel="0" collapsed="false">
      <c r="A1612" s="0" t="n">
        <v>1786</v>
      </c>
      <c r="B1612" s="0" t="s">
        <v>13491</v>
      </c>
      <c r="C1612" s="525" t="s">
        <v>2430</v>
      </c>
      <c r="D1612" s="333" t="n">
        <v>17.63</v>
      </c>
    </row>
    <row r="1613" customFormat="false" ht="15" hidden="false" customHeight="false" outlineLevel="0" collapsed="false">
      <c r="A1613" s="0" t="n">
        <v>1787</v>
      </c>
      <c r="B1613" s="0" t="s">
        <v>13492</v>
      </c>
      <c r="C1613" s="525" t="s">
        <v>2430</v>
      </c>
      <c r="D1613" s="333" t="n">
        <v>42.22</v>
      </c>
    </row>
    <row r="1614" customFormat="false" ht="15" hidden="false" customHeight="false" outlineLevel="0" collapsed="false">
      <c r="A1614" s="0" t="n">
        <v>1791</v>
      </c>
      <c r="B1614" s="0" t="s">
        <v>13493</v>
      </c>
      <c r="C1614" s="525" t="s">
        <v>2430</v>
      </c>
      <c r="D1614" s="333" t="n">
        <v>256.04</v>
      </c>
    </row>
    <row r="1615" customFormat="false" ht="15" hidden="false" customHeight="false" outlineLevel="0" collapsed="false">
      <c r="A1615" s="0" t="n">
        <v>1790</v>
      </c>
      <c r="B1615" s="0" t="s">
        <v>13494</v>
      </c>
      <c r="C1615" s="525" t="s">
        <v>2430</v>
      </c>
      <c r="D1615" s="333" t="n">
        <v>147.54</v>
      </c>
    </row>
    <row r="1616" customFormat="false" ht="15" hidden="false" customHeight="false" outlineLevel="0" collapsed="false">
      <c r="A1616" s="0" t="n">
        <v>1813</v>
      </c>
      <c r="B1616" s="0" t="s">
        <v>13495</v>
      </c>
      <c r="C1616" s="525" t="s">
        <v>2430</v>
      </c>
      <c r="D1616" s="333" t="n">
        <v>27.98</v>
      </c>
    </row>
    <row r="1617" customFormat="false" ht="15" hidden="false" customHeight="false" outlineLevel="0" collapsed="false">
      <c r="A1617" s="0" t="n">
        <v>1792</v>
      </c>
      <c r="B1617" s="0" t="s">
        <v>13496</v>
      </c>
      <c r="C1617" s="525" t="s">
        <v>2430</v>
      </c>
      <c r="D1617" s="333" t="n">
        <v>345.62</v>
      </c>
    </row>
    <row r="1618" customFormat="false" ht="15" hidden="false" customHeight="false" outlineLevel="0" collapsed="false">
      <c r="A1618" s="0" t="n">
        <v>1793</v>
      </c>
      <c r="B1618" s="0" t="s">
        <v>13497</v>
      </c>
      <c r="C1618" s="525" t="s">
        <v>2430</v>
      </c>
      <c r="D1618" s="333" t="n">
        <v>698.39</v>
      </c>
    </row>
    <row r="1619" customFormat="false" ht="15" hidden="false" customHeight="false" outlineLevel="0" collapsed="false">
      <c r="A1619" s="0" t="n">
        <v>1809</v>
      </c>
      <c r="B1619" s="0" t="s">
        <v>13498</v>
      </c>
      <c r="C1619" s="525" t="s">
        <v>2430</v>
      </c>
      <c r="D1619" s="333" t="n">
        <v>83.06</v>
      </c>
    </row>
    <row r="1620" customFormat="false" ht="15" hidden="false" customHeight="false" outlineLevel="0" collapsed="false">
      <c r="A1620" s="0" t="n">
        <v>1814</v>
      </c>
      <c r="B1620" s="0" t="s">
        <v>13499</v>
      </c>
      <c r="C1620" s="525" t="s">
        <v>2430</v>
      </c>
      <c r="D1620" s="333" t="n">
        <v>68.23</v>
      </c>
    </row>
    <row r="1621" customFormat="false" ht="15" hidden="false" customHeight="false" outlineLevel="0" collapsed="false">
      <c r="A1621" s="0" t="n">
        <v>1803</v>
      </c>
      <c r="B1621" s="0" t="s">
        <v>13500</v>
      </c>
      <c r="C1621" s="525" t="s">
        <v>2430</v>
      </c>
      <c r="D1621" s="333" t="n">
        <v>17.24</v>
      </c>
    </row>
    <row r="1622" customFormat="false" ht="15" hidden="false" customHeight="false" outlineLevel="0" collapsed="false">
      <c r="A1622" s="0" t="n">
        <v>1805</v>
      </c>
      <c r="B1622" s="0" t="s">
        <v>13501</v>
      </c>
      <c r="C1622" s="525" t="s">
        <v>2430</v>
      </c>
      <c r="D1622" s="333" t="n">
        <v>39.6</v>
      </c>
    </row>
    <row r="1623" customFormat="false" ht="15" hidden="false" customHeight="false" outlineLevel="0" collapsed="false">
      <c r="A1623" s="0" t="n">
        <v>1821</v>
      </c>
      <c r="B1623" s="0" t="s">
        <v>13502</v>
      </c>
      <c r="C1623" s="525" t="s">
        <v>2430</v>
      </c>
      <c r="D1623" s="333" t="n">
        <v>233.93</v>
      </c>
    </row>
    <row r="1624" customFormat="false" ht="15" hidden="false" customHeight="false" outlineLevel="0" collapsed="false">
      <c r="A1624" s="0" t="n">
        <v>1806</v>
      </c>
      <c r="B1624" s="0" t="s">
        <v>13503</v>
      </c>
      <c r="C1624" s="525" t="s">
        <v>2430</v>
      </c>
      <c r="D1624" s="333" t="n">
        <v>139.24</v>
      </c>
    </row>
    <row r="1625" customFormat="false" ht="15" hidden="false" customHeight="false" outlineLevel="0" collapsed="false">
      <c r="A1625" s="0" t="n">
        <v>1804</v>
      </c>
      <c r="B1625" s="0" t="s">
        <v>13504</v>
      </c>
      <c r="C1625" s="525" t="s">
        <v>2430</v>
      </c>
      <c r="D1625" s="333" t="n">
        <v>24.54</v>
      </c>
    </row>
    <row r="1626" customFormat="false" ht="15" hidden="false" customHeight="false" outlineLevel="0" collapsed="false">
      <c r="A1626" s="0" t="n">
        <v>1807</v>
      </c>
      <c r="B1626" s="0" t="s">
        <v>13505</v>
      </c>
      <c r="C1626" s="525" t="s">
        <v>2430</v>
      </c>
      <c r="D1626" s="333" t="n">
        <v>334.56</v>
      </c>
    </row>
    <row r="1627" customFormat="false" ht="15" hidden="false" customHeight="false" outlineLevel="0" collapsed="false">
      <c r="A1627" s="0" t="n">
        <v>1808</v>
      </c>
      <c r="B1627" s="0" t="s">
        <v>13506</v>
      </c>
      <c r="C1627" s="525" t="s">
        <v>2430</v>
      </c>
      <c r="D1627" s="333" t="n">
        <v>670.74</v>
      </c>
    </row>
    <row r="1628" customFormat="false" ht="15" hidden="false" customHeight="false" outlineLevel="0" collapsed="false">
      <c r="A1628" s="0" t="n">
        <v>1797</v>
      </c>
      <c r="B1628" s="0" t="s">
        <v>13507</v>
      </c>
      <c r="C1628" s="525" t="s">
        <v>2430</v>
      </c>
      <c r="D1628" s="333" t="n">
        <v>100.6</v>
      </c>
    </row>
    <row r="1629" customFormat="false" ht="15" hidden="false" customHeight="false" outlineLevel="0" collapsed="false">
      <c r="A1629" s="0" t="n">
        <v>1796</v>
      </c>
      <c r="B1629" s="0" t="s">
        <v>13508</v>
      </c>
      <c r="C1629" s="525" t="s">
        <v>2430</v>
      </c>
      <c r="D1629" s="333" t="n">
        <v>77.17</v>
      </c>
    </row>
    <row r="1630" customFormat="false" ht="15" hidden="false" customHeight="false" outlineLevel="0" collapsed="false">
      <c r="A1630" s="0" t="n">
        <v>1794</v>
      </c>
      <c r="B1630" s="0" t="s">
        <v>13509</v>
      </c>
      <c r="C1630" s="525" t="s">
        <v>2430</v>
      </c>
      <c r="D1630" s="333" t="n">
        <v>18.42</v>
      </c>
    </row>
    <row r="1631" customFormat="false" ht="15" hidden="false" customHeight="false" outlineLevel="0" collapsed="false">
      <c r="A1631" s="0" t="n">
        <v>1816</v>
      </c>
      <c r="B1631" s="0" t="s">
        <v>13510</v>
      </c>
      <c r="C1631" s="525" t="s">
        <v>2430</v>
      </c>
      <c r="D1631" s="333" t="n">
        <v>41.53</v>
      </c>
    </row>
    <row r="1632" customFormat="false" ht="15" hidden="false" customHeight="false" outlineLevel="0" collapsed="false">
      <c r="A1632" s="0" t="n">
        <v>1815</v>
      </c>
      <c r="B1632" s="0" t="s">
        <v>13511</v>
      </c>
      <c r="C1632" s="525" t="s">
        <v>2430</v>
      </c>
      <c r="D1632" s="333" t="n">
        <v>318.96</v>
      </c>
    </row>
    <row r="1633" customFormat="false" ht="15" hidden="false" customHeight="false" outlineLevel="0" collapsed="false">
      <c r="A1633" s="0" t="n">
        <v>1798</v>
      </c>
      <c r="B1633" s="0" t="s">
        <v>13512</v>
      </c>
      <c r="C1633" s="525" t="s">
        <v>2430</v>
      </c>
      <c r="D1633" s="333" t="n">
        <v>142.72</v>
      </c>
    </row>
    <row r="1634" customFormat="false" ht="15" hidden="false" customHeight="false" outlineLevel="0" collapsed="false">
      <c r="A1634" s="0" t="n">
        <v>1795</v>
      </c>
      <c r="B1634" s="0" t="s">
        <v>13513</v>
      </c>
      <c r="C1634" s="525" t="s">
        <v>2430</v>
      </c>
      <c r="D1634" s="333" t="n">
        <v>25.52</v>
      </c>
    </row>
    <row r="1635" customFormat="false" ht="15" hidden="false" customHeight="false" outlineLevel="0" collapsed="false">
      <c r="A1635" s="0" t="n">
        <v>1799</v>
      </c>
      <c r="B1635" s="0" t="s">
        <v>13514</v>
      </c>
      <c r="C1635" s="525" t="s">
        <v>2430</v>
      </c>
      <c r="D1635" s="333" t="n">
        <v>415.42</v>
      </c>
    </row>
    <row r="1636" customFormat="false" ht="15" hidden="false" customHeight="false" outlineLevel="0" collapsed="false">
      <c r="A1636" s="0" t="n">
        <v>1800</v>
      </c>
      <c r="B1636" s="0" t="s">
        <v>13515</v>
      </c>
      <c r="C1636" s="525" t="s">
        <v>2430</v>
      </c>
      <c r="D1636" s="333" t="n">
        <v>793.11</v>
      </c>
    </row>
    <row r="1637" customFormat="false" ht="15" hidden="false" customHeight="false" outlineLevel="0" collapsed="false">
      <c r="A1637" s="0" t="n">
        <v>1802</v>
      </c>
      <c r="B1637" s="0" t="s">
        <v>13516</v>
      </c>
      <c r="C1637" s="525" t="s">
        <v>2430</v>
      </c>
      <c r="D1637" s="532" t="n">
        <v>1983.88</v>
      </c>
    </row>
    <row r="1638" customFormat="false" ht="15" hidden="false" customHeight="false" outlineLevel="0" collapsed="false">
      <c r="A1638" s="0" t="n">
        <v>40385</v>
      </c>
      <c r="B1638" s="0" t="s">
        <v>13517</v>
      </c>
      <c r="C1638" s="525" t="s">
        <v>2430</v>
      </c>
      <c r="D1638" s="333" t="n">
        <v>100.33</v>
      </c>
    </row>
    <row r="1639" customFormat="false" ht="15" hidden="false" customHeight="false" outlineLevel="0" collapsed="false">
      <c r="A1639" s="0" t="n">
        <v>40383</v>
      </c>
      <c r="B1639" s="0" t="s">
        <v>13518</v>
      </c>
      <c r="C1639" s="525" t="s">
        <v>2430</v>
      </c>
      <c r="D1639" s="333" t="n">
        <v>68.69</v>
      </c>
    </row>
    <row r="1640" customFormat="false" ht="15" hidden="false" customHeight="false" outlineLevel="0" collapsed="false">
      <c r="A1640" s="0" t="n">
        <v>40378</v>
      </c>
      <c r="B1640" s="0" t="s">
        <v>13519</v>
      </c>
      <c r="C1640" s="525" t="s">
        <v>2430</v>
      </c>
      <c r="D1640" s="333" t="n">
        <v>23.75</v>
      </c>
    </row>
    <row r="1641" customFormat="false" ht="15" hidden="false" customHeight="false" outlineLevel="0" collapsed="false">
      <c r="A1641" s="0" t="n">
        <v>40382</v>
      </c>
      <c r="B1641" s="0" t="s">
        <v>13520</v>
      </c>
      <c r="C1641" s="525" t="s">
        <v>2430</v>
      </c>
      <c r="D1641" s="333" t="n">
        <v>44.94</v>
      </c>
    </row>
    <row r="1642" customFormat="false" ht="15" hidden="false" customHeight="false" outlineLevel="0" collapsed="false">
      <c r="A1642" s="0" t="n">
        <v>40422</v>
      </c>
      <c r="B1642" s="0" t="s">
        <v>13521</v>
      </c>
      <c r="C1642" s="525" t="s">
        <v>2430</v>
      </c>
      <c r="D1642" s="333" t="n">
        <v>306.14</v>
      </c>
    </row>
    <row r="1643" customFormat="false" ht="15" hidden="false" customHeight="false" outlineLevel="0" collapsed="false">
      <c r="A1643" s="0" t="n">
        <v>40387</v>
      </c>
      <c r="B1643" s="0" t="s">
        <v>13522</v>
      </c>
      <c r="C1643" s="525" t="s">
        <v>2430</v>
      </c>
      <c r="D1643" s="333" t="n">
        <v>155.88</v>
      </c>
    </row>
    <row r="1644" customFormat="false" ht="15" hidden="false" customHeight="false" outlineLevel="0" collapsed="false">
      <c r="A1644" s="0" t="n">
        <v>40380</v>
      </c>
      <c r="B1644" s="0" t="s">
        <v>13523</v>
      </c>
      <c r="C1644" s="525" t="s">
        <v>2430</v>
      </c>
      <c r="D1644" s="333" t="n">
        <v>31.66</v>
      </c>
    </row>
    <row r="1645" customFormat="false" ht="15" hidden="false" customHeight="false" outlineLevel="0" collapsed="false">
      <c r="A1645" s="0" t="n">
        <v>40390</v>
      </c>
      <c r="B1645" s="0" t="s">
        <v>13524</v>
      </c>
      <c r="C1645" s="525" t="s">
        <v>2430</v>
      </c>
      <c r="D1645" s="333" t="n">
        <v>644.77</v>
      </c>
    </row>
    <row r="1646" customFormat="false" ht="15" hidden="false" customHeight="false" outlineLevel="0" collapsed="false">
      <c r="A1646" s="0" t="n">
        <v>40413</v>
      </c>
      <c r="B1646" s="0" t="s">
        <v>13525</v>
      </c>
      <c r="C1646" s="525" t="s">
        <v>2430</v>
      </c>
      <c r="D1646" s="333" t="n">
        <v>22.56</v>
      </c>
    </row>
    <row r="1647" customFormat="false" ht="15" hidden="false" customHeight="false" outlineLevel="0" collapsed="false">
      <c r="A1647" s="0" t="n">
        <v>40415</v>
      </c>
      <c r="B1647" s="0" t="s">
        <v>13526</v>
      </c>
      <c r="C1647" s="525" t="s">
        <v>2430</v>
      </c>
      <c r="D1647" s="333" t="n">
        <v>32.14</v>
      </c>
    </row>
    <row r="1648" customFormat="false" ht="15" hidden="false" customHeight="false" outlineLevel="0" collapsed="false">
      <c r="A1648" s="0" t="n">
        <v>40417</v>
      </c>
      <c r="B1648" s="0" t="s">
        <v>13527</v>
      </c>
      <c r="C1648" s="525" t="s">
        <v>2430</v>
      </c>
      <c r="D1648" s="333" t="n">
        <v>37.92</v>
      </c>
    </row>
    <row r="1649" customFormat="false" ht="15" hidden="false" customHeight="false" outlineLevel="0" collapsed="false">
      <c r="A1649" s="0" t="n">
        <v>39271</v>
      </c>
      <c r="B1649" s="0" t="s">
        <v>13528</v>
      </c>
      <c r="C1649" s="525" t="s">
        <v>2430</v>
      </c>
      <c r="D1649" s="333" t="n">
        <v>2.28</v>
      </c>
    </row>
    <row r="1650" customFormat="false" ht="15" hidden="false" customHeight="false" outlineLevel="0" collapsed="false">
      <c r="A1650" s="0" t="n">
        <v>39273</v>
      </c>
      <c r="B1650" s="0" t="s">
        <v>13529</v>
      </c>
      <c r="C1650" s="525" t="s">
        <v>2430</v>
      </c>
      <c r="D1650" s="333" t="n">
        <v>3.87</v>
      </c>
    </row>
    <row r="1651" customFormat="false" ht="15" hidden="false" customHeight="false" outlineLevel="0" collapsed="false">
      <c r="A1651" s="0" t="n">
        <v>39272</v>
      </c>
      <c r="B1651" s="0" t="s">
        <v>13530</v>
      </c>
      <c r="C1651" s="525" t="s">
        <v>2430</v>
      </c>
      <c r="D1651" s="333" t="n">
        <v>2.8</v>
      </c>
    </row>
    <row r="1652" customFormat="false" ht="15" hidden="false" customHeight="false" outlineLevel="0" collapsed="false">
      <c r="A1652" s="0" t="n">
        <v>1875</v>
      </c>
      <c r="B1652" s="0" t="s">
        <v>13531</v>
      </c>
      <c r="C1652" s="525" t="s">
        <v>2430</v>
      </c>
      <c r="D1652" s="333" t="n">
        <v>6.19</v>
      </c>
    </row>
    <row r="1653" customFormat="false" ht="15" hidden="false" customHeight="false" outlineLevel="0" collapsed="false">
      <c r="A1653" s="0" t="n">
        <v>1874</v>
      </c>
      <c r="B1653" s="0" t="s">
        <v>13532</v>
      </c>
      <c r="C1653" s="525" t="s">
        <v>2430</v>
      </c>
      <c r="D1653" s="333" t="n">
        <v>5.11</v>
      </c>
    </row>
    <row r="1654" customFormat="false" ht="15" hidden="false" customHeight="false" outlineLevel="0" collapsed="false">
      <c r="A1654" s="0" t="n">
        <v>1870</v>
      </c>
      <c r="B1654" s="0" t="s">
        <v>13533</v>
      </c>
      <c r="C1654" s="525" t="s">
        <v>2430</v>
      </c>
      <c r="D1654" s="333" t="n">
        <v>2.95</v>
      </c>
    </row>
    <row r="1655" customFormat="false" ht="15" hidden="false" customHeight="false" outlineLevel="0" collapsed="false">
      <c r="A1655" s="0" t="n">
        <v>1884</v>
      </c>
      <c r="B1655" s="0" t="s">
        <v>13534</v>
      </c>
      <c r="C1655" s="525" t="s">
        <v>2430</v>
      </c>
      <c r="D1655" s="333" t="n">
        <v>4.53</v>
      </c>
    </row>
    <row r="1656" customFormat="false" ht="15" hidden="false" customHeight="false" outlineLevel="0" collapsed="false">
      <c r="A1656" s="0" t="n">
        <v>1887</v>
      </c>
      <c r="B1656" s="0" t="s">
        <v>13535</v>
      </c>
      <c r="C1656" s="525" t="s">
        <v>2430</v>
      </c>
      <c r="D1656" s="333" t="n">
        <v>25.65</v>
      </c>
    </row>
    <row r="1657" customFormat="false" ht="15" hidden="false" customHeight="false" outlineLevel="0" collapsed="false">
      <c r="A1657" s="0" t="n">
        <v>1876</v>
      </c>
      <c r="B1657" s="0" t="s">
        <v>13536</v>
      </c>
      <c r="C1657" s="525" t="s">
        <v>2430</v>
      </c>
      <c r="D1657" s="333" t="n">
        <v>10.05</v>
      </c>
    </row>
    <row r="1658" customFormat="false" ht="15" hidden="false" customHeight="false" outlineLevel="0" collapsed="false">
      <c r="A1658" s="0" t="n">
        <v>1879</v>
      </c>
      <c r="B1658" s="0" t="s">
        <v>13537</v>
      </c>
      <c r="C1658" s="525" t="s">
        <v>2430</v>
      </c>
      <c r="D1658" s="333" t="n">
        <v>2.99</v>
      </c>
    </row>
    <row r="1659" customFormat="false" ht="15" hidden="false" customHeight="false" outlineLevel="0" collapsed="false">
      <c r="A1659" s="0" t="n">
        <v>1877</v>
      </c>
      <c r="B1659" s="0" t="s">
        <v>13538</v>
      </c>
      <c r="C1659" s="525" t="s">
        <v>2430</v>
      </c>
      <c r="D1659" s="333" t="n">
        <v>25.68</v>
      </c>
    </row>
    <row r="1660" customFormat="false" ht="15" hidden="false" customHeight="false" outlineLevel="0" collapsed="false">
      <c r="A1660" s="0" t="n">
        <v>1878</v>
      </c>
      <c r="B1660" s="0" t="s">
        <v>13539</v>
      </c>
      <c r="C1660" s="525" t="s">
        <v>2430</v>
      </c>
      <c r="D1660" s="333" t="n">
        <v>51.6</v>
      </c>
    </row>
    <row r="1661" customFormat="false" ht="15" hidden="false" customHeight="false" outlineLevel="0" collapsed="false">
      <c r="A1661" s="0" t="n">
        <v>2621</v>
      </c>
      <c r="B1661" s="0" t="s">
        <v>13540</v>
      </c>
      <c r="C1661" s="525" t="s">
        <v>2430</v>
      </c>
      <c r="D1661" s="333" t="n">
        <v>162.11</v>
      </c>
    </row>
    <row r="1662" customFormat="false" ht="15" hidden="false" customHeight="false" outlineLevel="0" collapsed="false">
      <c r="A1662" s="0" t="n">
        <v>2616</v>
      </c>
      <c r="B1662" s="0" t="s">
        <v>13541</v>
      </c>
      <c r="C1662" s="525" t="s">
        <v>2430</v>
      </c>
      <c r="D1662" s="333" t="n">
        <v>4.59</v>
      </c>
    </row>
    <row r="1663" customFormat="false" ht="15" hidden="false" customHeight="false" outlineLevel="0" collapsed="false">
      <c r="A1663" s="0" t="n">
        <v>2633</v>
      </c>
      <c r="B1663" s="0" t="s">
        <v>13542</v>
      </c>
      <c r="C1663" s="525" t="s">
        <v>2430</v>
      </c>
      <c r="D1663" s="333" t="n">
        <v>5.19</v>
      </c>
    </row>
    <row r="1664" customFormat="false" ht="15" hidden="false" customHeight="false" outlineLevel="0" collapsed="false">
      <c r="A1664" s="0" t="n">
        <v>2617</v>
      </c>
      <c r="B1664" s="0" t="s">
        <v>13543</v>
      </c>
      <c r="C1664" s="525" t="s">
        <v>2430</v>
      </c>
      <c r="D1664" s="333" t="n">
        <v>7.05</v>
      </c>
    </row>
    <row r="1665" customFormat="false" ht="15" hidden="false" customHeight="false" outlineLevel="0" collapsed="false">
      <c r="A1665" s="0" t="n">
        <v>2618</v>
      </c>
      <c r="B1665" s="0" t="s">
        <v>13544</v>
      </c>
      <c r="C1665" s="525" t="s">
        <v>2430</v>
      </c>
      <c r="D1665" s="333" t="n">
        <v>16.05</v>
      </c>
    </row>
    <row r="1666" customFormat="false" ht="15" hidden="false" customHeight="false" outlineLevel="0" collapsed="false">
      <c r="A1666" s="0" t="n">
        <v>2632</v>
      </c>
      <c r="B1666" s="0" t="s">
        <v>13545</v>
      </c>
      <c r="C1666" s="525" t="s">
        <v>2430</v>
      </c>
      <c r="D1666" s="333" t="n">
        <v>19.58</v>
      </c>
    </row>
    <row r="1667" customFormat="false" ht="15" hidden="false" customHeight="false" outlineLevel="0" collapsed="false">
      <c r="A1667" s="0" t="n">
        <v>2631</v>
      </c>
      <c r="B1667" s="0" t="s">
        <v>13546</v>
      </c>
      <c r="C1667" s="525" t="s">
        <v>2430</v>
      </c>
      <c r="D1667" s="333" t="n">
        <v>28.75</v>
      </c>
    </row>
    <row r="1668" customFormat="false" ht="15" hidden="false" customHeight="false" outlineLevel="0" collapsed="false">
      <c r="A1668" s="0" t="n">
        <v>2619</v>
      </c>
      <c r="B1668" s="0" t="s">
        <v>13547</v>
      </c>
      <c r="C1668" s="525" t="s">
        <v>2430</v>
      </c>
      <c r="D1668" s="333" t="n">
        <v>72.8</v>
      </c>
    </row>
    <row r="1669" customFormat="false" ht="15" hidden="false" customHeight="false" outlineLevel="0" collapsed="false">
      <c r="A1669" s="0" t="n">
        <v>2620</v>
      </c>
      <c r="B1669" s="0" t="s">
        <v>13548</v>
      </c>
      <c r="C1669" s="525" t="s">
        <v>2430</v>
      </c>
      <c r="D1669" s="333" t="n">
        <v>95.58</v>
      </c>
    </row>
    <row r="1670" customFormat="false" ht="15" hidden="false" customHeight="false" outlineLevel="0" collapsed="false">
      <c r="A1670" s="0" t="n">
        <v>44472</v>
      </c>
      <c r="B1670" s="0" t="s">
        <v>13549</v>
      </c>
      <c r="C1670" s="525" t="s">
        <v>2430</v>
      </c>
      <c r="D1670" s="333" t="n">
        <v>59.75</v>
      </c>
    </row>
    <row r="1671" customFormat="false" ht="15" hidden="false" customHeight="false" outlineLevel="0" collapsed="false">
      <c r="A1671" s="0" t="n">
        <v>38369</v>
      </c>
      <c r="B1671" s="0" t="s">
        <v>13550</v>
      </c>
      <c r="C1671" s="525" t="s">
        <v>2430</v>
      </c>
      <c r="D1671" s="333" t="n">
        <v>22.96</v>
      </c>
    </row>
    <row r="1672" customFormat="false" ht="15" hidden="false" customHeight="false" outlineLevel="0" collapsed="false">
      <c r="A1672" s="0" t="n">
        <v>38370</v>
      </c>
      <c r="B1672" s="0" t="s">
        <v>13551</v>
      </c>
      <c r="C1672" s="525" t="s">
        <v>2430</v>
      </c>
      <c r="D1672" s="333" t="n">
        <v>22.96</v>
      </c>
    </row>
    <row r="1673" customFormat="false" ht="15" hidden="false" customHeight="false" outlineLevel="0" collapsed="false">
      <c r="A1673" s="0" t="n">
        <v>38372</v>
      </c>
      <c r="B1673" s="0" t="s">
        <v>13552</v>
      </c>
      <c r="C1673" s="525" t="s">
        <v>2430</v>
      </c>
      <c r="D1673" s="333" t="n">
        <v>20.96</v>
      </c>
    </row>
    <row r="1674" customFormat="false" ht="15" hidden="false" customHeight="false" outlineLevel="0" collapsed="false">
      <c r="A1674" s="0" t="n">
        <v>2357</v>
      </c>
      <c r="B1674" s="0" t="s">
        <v>13553</v>
      </c>
      <c r="C1674" s="525" t="s">
        <v>2502</v>
      </c>
      <c r="D1674" s="333" t="n">
        <v>7.08</v>
      </c>
    </row>
    <row r="1675" customFormat="false" ht="15" hidden="false" customHeight="false" outlineLevel="0" collapsed="false">
      <c r="A1675" s="0" t="n">
        <v>40806</v>
      </c>
      <c r="B1675" s="0" t="s">
        <v>13554</v>
      </c>
      <c r="C1675" s="525" t="s">
        <v>4335</v>
      </c>
      <c r="D1675" s="532" t="n">
        <v>1260.51</v>
      </c>
    </row>
    <row r="1676" customFormat="false" ht="15" hidden="false" customHeight="false" outlineLevel="0" collapsed="false">
      <c r="A1676" s="0" t="n">
        <v>2355</v>
      </c>
      <c r="B1676" s="0" t="s">
        <v>13555</v>
      </c>
      <c r="C1676" s="525" t="s">
        <v>2502</v>
      </c>
      <c r="D1676" s="333" t="n">
        <v>17.25</v>
      </c>
    </row>
    <row r="1677" customFormat="false" ht="15" hidden="false" customHeight="false" outlineLevel="0" collapsed="false">
      <c r="A1677" s="0" t="n">
        <v>40805</v>
      </c>
      <c r="B1677" s="0" t="s">
        <v>13556</v>
      </c>
      <c r="C1677" s="525" t="s">
        <v>4335</v>
      </c>
      <c r="D1677" s="532" t="n">
        <v>3069.84</v>
      </c>
    </row>
    <row r="1678" customFormat="false" ht="15" hidden="false" customHeight="false" outlineLevel="0" collapsed="false">
      <c r="A1678" s="0" t="n">
        <v>2358</v>
      </c>
      <c r="B1678" s="0" t="s">
        <v>13557</v>
      </c>
      <c r="C1678" s="525" t="s">
        <v>2502</v>
      </c>
      <c r="D1678" s="333" t="n">
        <v>13.32</v>
      </c>
    </row>
    <row r="1679" customFormat="false" ht="15" hidden="false" customHeight="false" outlineLevel="0" collapsed="false">
      <c r="A1679" s="0" t="n">
        <v>40807</v>
      </c>
      <c r="B1679" s="0" t="s">
        <v>13558</v>
      </c>
      <c r="C1679" s="525" t="s">
        <v>4335</v>
      </c>
      <c r="D1679" s="532" t="n">
        <v>2369.83</v>
      </c>
    </row>
    <row r="1680" customFormat="false" ht="15" hidden="false" customHeight="false" outlineLevel="0" collapsed="false">
      <c r="A1680" s="0" t="n">
        <v>2359</v>
      </c>
      <c r="B1680" s="0" t="s">
        <v>13559</v>
      </c>
      <c r="C1680" s="525" t="s">
        <v>2502</v>
      </c>
      <c r="D1680" s="333" t="n">
        <v>10.41</v>
      </c>
    </row>
    <row r="1681" customFormat="false" ht="15" hidden="false" customHeight="false" outlineLevel="0" collapsed="false">
      <c r="A1681" s="0" t="n">
        <v>40808</v>
      </c>
      <c r="B1681" s="0" t="s">
        <v>13560</v>
      </c>
      <c r="C1681" s="525" t="s">
        <v>4335</v>
      </c>
      <c r="D1681" s="532" t="n">
        <v>1852.36</v>
      </c>
    </row>
    <row r="1682" customFormat="false" ht="15" hidden="false" customHeight="false" outlineLevel="0" collapsed="false">
      <c r="A1682" s="0" t="n">
        <v>44330</v>
      </c>
      <c r="B1682" s="0" t="s">
        <v>13561</v>
      </c>
      <c r="C1682" s="525" t="s">
        <v>2712</v>
      </c>
      <c r="D1682" s="333" t="n">
        <v>8.65</v>
      </c>
    </row>
    <row r="1683" customFormat="false" ht="15" hidden="false" customHeight="false" outlineLevel="0" collapsed="false">
      <c r="A1683" s="0" t="n">
        <v>43144</v>
      </c>
      <c r="B1683" s="0" t="s">
        <v>13562</v>
      </c>
      <c r="C1683" s="525" t="s">
        <v>2515</v>
      </c>
      <c r="D1683" s="333" t="n">
        <v>41.91</v>
      </c>
    </row>
    <row r="1684" customFormat="false" ht="15" hidden="false" customHeight="false" outlineLevel="0" collapsed="false">
      <c r="A1684" s="0" t="n">
        <v>39397</v>
      </c>
      <c r="B1684" s="0" t="s">
        <v>13563</v>
      </c>
      <c r="C1684" s="525" t="s">
        <v>2712</v>
      </c>
      <c r="D1684" s="333" t="n">
        <v>19.1</v>
      </c>
    </row>
    <row r="1685" customFormat="false" ht="15" hidden="false" customHeight="false" outlineLevel="0" collapsed="false">
      <c r="A1685" s="0" t="n">
        <v>2692</v>
      </c>
      <c r="B1685" s="0" t="s">
        <v>13564</v>
      </c>
      <c r="C1685" s="525" t="s">
        <v>2712</v>
      </c>
      <c r="D1685" s="333" t="n">
        <v>7.71</v>
      </c>
    </row>
    <row r="1686" customFormat="false" ht="15" hidden="false" customHeight="false" outlineLevel="0" collapsed="false">
      <c r="A1686" s="0" t="n">
        <v>44329</v>
      </c>
      <c r="B1686" s="0" t="s">
        <v>13565</v>
      </c>
      <c r="C1686" s="525" t="s">
        <v>2712</v>
      </c>
      <c r="D1686" s="333" t="n">
        <v>11.34</v>
      </c>
    </row>
    <row r="1687" customFormat="false" ht="15" hidden="false" customHeight="false" outlineLevel="0" collapsed="false">
      <c r="A1687" s="0" t="n">
        <v>5318</v>
      </c>
      <c r="B1687" s="0" t="s">
        <v>13566</v>
      </c>
      <c r="C1687" s="525" t="s">
        <v>2712</v>
      </c>
      <c r="D1687" s="333" t="n">
        <v>18.33</v>
      </c>
    </row>
    <row r="1688" customFormat="false" ht="15" hidden="false" customHeight="false" outlineLevel="0" collapsed="false">
      <c r="A1688" s="0" t="n">
        <v>5330</v>
      </c>
      <c r="B1688" s="0" t="s">
        <v>13567</v>
      </c>
      <c r="C1688" s="525" t="s">
        <v>2712</v>
      </c>
      <c r="D1688" s="333" t="n">
        <v>41.78</v>
      </c>
    </row>
    <row r="1689" customFormat="false" ht="15" hidden="false" customHeight="false" outlineLevel="0" collapsed="false">
      <c r="A1689" s="0" t="n">
        <v>44532</v>
      </c>
      <c r="B1689" s="0" t="s">
        <v>13568</v>
      </c>
      <c r="C1689" s="525" t="s">
        <v>2430</v>
      </c>
      <c r="D1689" s="333" t="n">
        <v>25.75</v>
      </c>
    </row>
    <row r="1690" customFormat="false" ht="15" hidden="false" customHeight="false" outlineLevel="0" collapsed="false">
      <c r="A1690" s="0" t="n">
        <v>44531</v>
      </c>
      <c r="B1690" s="0" t="s">
        <v>13569</v>
      </c>
      <c r="C1690" s="525" t="s">
        <v>2430</v>
      </c>
      <c r="D1690" s="333" t="n">
        <v>81.85</v>
      </c>
    </row>
    <row r="1691" customFormat="false" ht="15" hidden="false" customHeight="false" outlineLevel="0" collapsed="false">
      <c r="A1691" s="0" t="n">
        <v>38140</v>
      </c>
      <c r="B1691" s="0" t="s">
        <v>13570</v>
      </c>
      <c r="C1691" s="525" t="s">
        <v>2430</v>
      </c>
      <c r="D1691" s="333" t="n">
        <v>19.85</v>
      </c>
    </row>
    <row r="1692" customFormat="false" ht="15" hidden="false" customHeight="false" outlineLevel="0" collapsed="false">
      <c r="A1692" s="0" t="n">
        <v>13887</v>
      </c>
      <c r="B1692" s="0" t="s">
        <v>13571</v>
      </c>
      <c r="C1692" s="525" t="s">
        <v>2430</v>
      </c>
      <c r="D1692" s="333" t="n">
        <v>469.96</v>
      </c>
    </row>
    <row r="1693" customFormat="false" ht="15" hidden="false" customHeight="false" outlineLevel="0" collapsed="false">
      <c r="A1693" s="0" t="n">
        <v>44495</v>
      </c>
      <c r="B1693" s="0" t="s">
        <v>13572</v>
      </c>
      <c r="C1693" s="525" t="s">
        <v>2430</v>
      </c>
      <c r="D1693" s="333" t="n">
        <v>20.92</v>
      </c>
    </row>
    <row r="1694" customFormat="false" ht="15" hidden="false" customHeight="false" outlineLevel="0" collapsed="false">
      <c r="A1694" s="0" t="n">
        <v>44533</v>
      </c>
      <c r="B1694" s="0" t="s">
        <v>13573</v>
      </c>
      <c r="C1694" s="525" t="s">
        <v>2430</v>
      </c>
      <c r="D1694" s="333" t="n">
        <v>19.75</v>
      </c>
    </row>
    <row r="1695" customFormat="false" ht="15" hidden="false" customHeight="false" outlineLevel="0" collapsed="false">
      <c r="A1695" s="0" t="n">
        <v>44534</v>
      </c>
      <c r="B1695" s="0" t="s">
        <v>13574</v>
      </c>
      <c r="C1695" s="525" t="s">
        <v>2430</v>
      </c>
      <c r="D1695" s="333" t="n">
        <v>5.15</v>
      </c>
    </row>
    <row r="1696" customFormat="false" ht="15" hidden="false" customHeight="false" outlineLevel="0" collapsed="false">
      <c r="A1696" s="0" t="n">
        <v>34544</v>
      </c>
      <c r="B1696" s="0" t="s">
        <v>13575</v>
      </c>
      <c r="C1696" s="525" t="s">
        <v>2430</v>
      </c>
      <c r="D1696" s="532" t="n">
        <v>2172.55</v>
      </c>
    </row>
    <row r="1697" customFormat="false" ht="15" hidden="false" customHeight="false" outlineLevel="0" collapsed="false">
      <c r="A1697" s="0" t="n">
        <v>34729</v>
      </c>
      <c r="B1697" s="0" t="s">
        <v>13576</v>
      </c>
      <c r="C1697" s="525" t="s">
        <v>2430</v>
      </c>
      <c r="D1697" s="532" t="n">
        <v>1709.05</v>
      </c>
    </row>
    <row r="1698" customFormat="false" ht="15" hidden="false" customHeight="false" outlineLevel="0" collapsed="false">
      <c r="A1698" s="0" t="n">
        <v>34734</v>
      </c>
      <c r="B1698" s="0" t="s">
        <v>13577</v>
      </c>
      <c r="C1698" s="525" t="s">
        <v>2430</v>
      </c>
      <c r="D1698" s="532" t="n">
        <v>2646.15</v>
      </c>
    </row>
    <row r="1699" customFormat="false" ht="15" hidden="false" customHeight="false" outlineLevel="0" collapsed="false">
      <c r="A1699" s="0" t="n">
        <v>34738</v>
      </c>
      <c r="B1699" s="0" t="s">
        <v>13578</v>
      </c>
      <c r="C1699" s="525" t="s">
        <v>2430</v>
      </c>
      <c r="D1699" s="532" t="n">
        <v>6182.25</v>
      </c>
    </row>
    <row r="1700" customFormat="false" ht="15" hidden="false" customHeight="false" outlineLevel="0" collapsed="false">
      <c r="A1700" s="0" t="n">
        <v>34623</v>
      </c>
      <c r="B1700" s="0" t="s">
        <v>13579</v>
      </c>
      <c r="C1700" s="525" t="s">
        <v>2430</v>
      </c>
      <c r="D1700" s="333" t="n">
        <v>74.08</v>
      </c>
    </row>
    <row r="1701" customFormat="false" ht="15" hidden="false" customHeight="false" outlineLevel="0" collapsed="false">
      <c r="A1701" s="0" t="n">
        <v>34616</v>
      </c>
      <c r="B1701" s="0" t="s">
        <v>13580</v>
      </c>
      <c r="C1701" s="525" t="s">
        <v>2430</v>
      </c>
      <c r="D1701" s="333" t="n">
        <v>75.24</v>
      </c>
    </row>
    <row r="1702" customFormat="false" ht="15" hidden="false" customHeight="false" outlineLevel="0" collapsed="false">
      <c r="A1702" s="0" t="n">
        <v>34628</v>
      </c>
      <c r="B1702" s="0" t="s">
        <v>13581</v>
      </c>
      <c r="C1702" s="525" t="s">
        <v>2430</v>
      </c>
      <c r="D1702" s="333" t="n">
        <v>106.11</v>
      </c>
    </row>
    <row r="1703" customFormat="false" ht="15" hidden="false" customHeight="false" outlineLevel="0" collapsed="false">
      <c r="A1703" s="0" t="n">
        <v>34686</v>
      </c>
      <c r="B1703" s="0" t="s">
        <v>13582</v>
      </c>
      <c r="C1703" s="525" t="s">
        <v>2430</v>
      </c>
      <c r="D1703" s="333" t="n">
        <v>19.46</v>
      </c>
    </row>
    <row r="1704" customFormat="false" ht="15" hidden="false" customHeight="false" outlineLevel="0" collapsed="false">
      <c r="A1704" s="0" t="n">
        <v>34653</v>
      </c>
      <c r="B1704" s="0" t="s">
        <v>13583</v>
      </c>
      <c r="C1704" s="525" t="s">
        <v>2430</v>
      </c>
      <c r="D1704" s="333" t="n">
        <v>13.12</v>
      </c>
    </row>
    <row r="1705" customFormat="false" ht="15" hidden="false" customHeight="false" outlineLevel="0" collapsed="false">
      <c r="A1705" s="0" t="n">
        <v>34688</v>
      </c>
      <c r="B1705" s="0" t="s">
        <v>13584</v>
      </c>
      <c r="C1705" s="525" t="s">
        <v>2430</v>
      </c>
      <c r="D1705" s="333" t="n">
        <v>23.79</v>
      </c>
    </row>
    <row r="1706" customFormat="false" ht="15" hidden="false" customHeight="false" outlineLevel="0" collapsed="false">
      <c r="A1706" s="0" t="n">
        <v>34709</v>
      </c>
      <c r="B1706" s="0" t="s">
        <v>13585</v>
      </c>
      <c r="C1706" s="525" t="s">
        <v>2430</v>
      </c>
      <c r="D1706" s="333" t="n">
        <v>92.18</v>
      </c>
    </row>
    <row r="1707" customFormat="false" ht="15" hidden="false" customHeight="false" outlineLevel="0" collapsed="false">
      <c r="A1707" s="0" t="n">
        <v>34714</v>
      </c>
      <c r="B1707" s="0" t="s">
        <v>13586</v>
      </c>
      <c r="C1707" s="525" t="s">
        <v>2430</v>
      </c>
      <c r="D1707" s="333" t="n">
        <v>110.1</v>
      </c>
    </row>
    <row r="1708" customFormat="false" ht="15" hidden="false" customHeight="false" outlineLevel="0" collapsed="false">
      <c r="A1708" s="0" t="n">
        <v>2391</v>
      </c>
      <c r="B1708" s="0" t="s">
        <v>13587</v>
      </c>
      <c r="C1708" s="525" t="s">
        <v>2430</v>
      </c>
      <c r="D1708" s="333" t="n">
        <v>502.82</v>
      </c>
    </row>
    <row r="1709" customFormat="false" ht="15" hidden="false" customHeight="false" outlineLevel="0" collapsed="false">
      <c r="A1709" s="0" t="n">
        <v>2374</v>
      </c>
      <c r="B1709" s="0" t="s">
        <v>13588</v>
      </c>
      <c r="C1709" s="525" t="s">
        <v>2430</v>
      </c>
      <c r="D1709" s="333" t="n">
        <v>570.43</v>
      </c>
    </row>
    <row r="1710" customFormat="false" ht="15" hidden="false" customHeight="false" outlineLevel="0" collapsed="false">
      <c r="A1710" s="0" t="n">
        <v>2377</v>
      </c>
      <c r="B1710" s="0" t="s">
        <v>13589</v>
      </c>
      <c r="C1710" s="525" t="s">
        <v>2430</v>
      </c>
      <c r="D1710" s="333" t="n">
        <v>800.55</v>
      </c>
    </row>
    <row r="1711" customFormat="false" ht="15" hidden="false" customHeight="false" outlineLevel="0" collapsed="false">
      <c r="A1711" s="0" t="n">
        <v>2393</v>
      </c>
      <c r="B1711" s="0" t="s">
        <v>13590</v>
      </c>
      <c r="C1711" s="525" t="s">
        <v>2430</v>
      </c>
      <c r="D1711" s="532" t="n">
        <v>1340.62</v>
      </c>
    </row>
    <row r="1712" customFormat="false" ht="15" hidden="false" customHeight="false" outlineLevel="0" collapsed="false">
      <c r="A1712" s="0" t="n">
        <v>34705</v>
      </c>
      <c r="B1712" s="0" t="s">
        <v>13591</v>
      </c>
      <c r="C1712" s="525" t="s">
        <v>2430</v>
      </c>
      <c r="D1712" s="532" t="n">
        <v>1172.56</v>
      </c>
    </row>
    <row r="1713" customFormat="false" ht="15" hidden="false" customHeight="false" outlineLevel="0" collapsed="false">
      <c r="A1713" s="0" t="n">
        <v>34707</v>
      </c>
      <c r="B1713" s="0" t="s">
        <v>13592</v>
      </c>
      <c r="C1713" s="525" t="s">
        <v>2430</v>
      </c>
      <c r="D1713" s="532" t="n">
        <v>2172.78</v>
      </c>
    </row>
    <row r="1714" customFormat="false" ht="15" hidden="false" customHeight="false" outlineLevel="0" collapsed="false">
      <c r="A1714" s="0" t="n">
        <v>2378</v>
      </c>
      <c r="B1714" s="0" t="s">
        <v>13593</v>
      </c>
      <c r="C1714" s="525" t="s">
        <v>2430</v>
      </c>
      <c r="D1714" s="532" t="n">
        <v>1841.52</v>
      </c>
    </row>
    <row r="1715" customFormat="false" ht="15" hidden="false" customHeight="false" outlineLevel="0" collapsed="false">
      <c r="A1715" s="0" t="n">
        <v>2379</v>
      </c>
      <c r="B1715" s="0" t="s">
        <v>13594</v>
      </c>
      <c r="C1715" s="525" t="s">
        <v>2430</v>
      </c>
      <c r="D1715" s="532" t="n">
        <v>1841.52</v>
      </c>
    </row>
    <row r="1716" customFormat="false" ht="15" hidden="false" customHeight="false" outlineLevel="0" collapsed="false">
      <c r="A1716" s="0" t="n">
        <v>2376</v>
      </c>
      <c r="B1716" s="0" t="s">
        <v>13595</v>
      </c>
      <c r="C1716" s="525" t="s">
        <v>2430</v>
      </c>
      <c r="D1716" s="532" t="n">
        <v>3032.97</v>
      </c>
    </row>
    <row r="1717" customFormat="false" ht="15" hidden="false" customHeight="false" outlineLevel="0" collapsed="false">
      <c r="A1717" s="0" t="n">
        <v>2394</v>
      </c>
      <c r="B1717" s="0" t="s">
        <v>13596</v>
      </c>
      <c r="C1717" s="525" t="s">
        <v>2430</v>
      </c>
      <c r="D1717" s="532" t="n">
        <v>6483.93</v>
      </c>
    </row>
    <row r="1718" customFormat="false" ht="15" hidden="false" customHeight="false" outlineLevel="0" collapsed="false">
      <c r="A1718" s="0" t="n">
        <v>2388</v>
      </c>
      <c r="B1718" s="0" t="s">
        <v>13597</v>
      </c>
      <c r="C1718" s="525" t="s">
        <v>2430</v>
      </c>
      <c r="D1718" s="333" t="n">
        <v>91.49</v>
      </c>
    </row>
    <row r="1719" customFormat="false" ht="15" hidden="false" customHeight="false" outlineLevel="0" collapsed="false">
      <c r="A1719" s="0" t="n">
        <v>34606</v>
      </c>
      <c r="B1719" s="0" t="s">
        <v>13598</v>
      </c>
      <c r="C1719" s="525" t="s">
        <v>2430</v>
      </c>
      <c r="D1719" s="333" t="n">
        <v>140.34</v>
      </c>
    </row>
    <row r="1720" customFormat="false" ht="15" hidden="false" customHeight="false" outlineLevel="0" collapsed="false">
      <c r="A1720" s="0" t="n">
        <v>34689</v>
      </c>
      <c r="B1720" s="0" t="s">
        <v>13599</v>
      </c>
      <c r="C1720" s="525" t="s">
        <v>2430</v>
      </c>
      <c r="D1720" s="333" t="n">
        <v>44.68</v>
      </c>
    </row>
    <row r="1721" customFormat="false" ht="15" hidden="false" customHeight="false" outlineLevel="0" collapsed="false">
      <c r="A1721" s="0" t="n">
        <v>2370</v>
      </c>
      <c r="B1721" s="0" t="s">
        <v>13600</v>
      </c>
      <c r="C1721" s="525" t="s">
        <v>2430</v>
      </c>
      <c r="D1721" s="333" t="n">
        <v>17</v>
      </c>
    </row>
    <row r="1722" customFormat="false" ht="15" hidden="false" customHeight="false" outlineLevel="0" collapsed="false">
      <c r="A1722" s="0" t="n">
        <v>2386</v>
      </c>
      <c r="B1722" s="0" t="s">
        <v>13601</v>
      </c>
      <c r="C1722" s="525" t="s">
        <v>2430</v>
      </c>
      <c r="D1722" s="333" t="n">
        <v>28.52</v>
      </c>
    </row>
    <row r="1723" customFormat="false" ht="15" hidden="false" customHeight="false" outlineLevel="0" collapsed="false">
      <c r="A1723" s="0" t="n">
        <v>2392</v>
      </c>
      <c r="B1723" s="0" t="s">
        <v>13602</v>
      </c>
      <c r="C1723" s="525" t="s">
        <v>2430</v>
      </c>
      <c r="D1723" s="333" t="n">
        <v>114.12</v>
      </c>
    </row>
    <row r="1724" customFormat="false" ht="15" hidden="false" customHeight="false" outlineLevel="0" collapsed="false">
      <c r="A1724" s="0" t="n">
        <v>2373</v>
      </c>
      <c r="B1724" s="0" t="s">
        <v>13603</v>
      </c>
      <c r="C1724" s="525" t="s">
        <v>2430</v>
      </c>
      <c r="D1724" s="333" t="n">
        <v>160.78</v>
      </c>
    </row>
    <row r="1725" customFormat="false" ht="15" hidden="false" customHeight="false" outlineLevel="0" collapsed="false">
      <c r="A1725" s="0" t="n">
        <v>39465</v>
      </c>
      <c r="B1725" s="0" t="s">
        <v>13604</v>
      </c>
      <c r="C1725" s="525" t="s">
        <v>2430</v>
      </c>
      <c r="D1725" s="333" t="n">
        <v>98.22</v>
      </c>
    </row>
    <row r="1726" customFormat="false" ht="15" hidden="false" customHeight="false" outlineLevel="0" collapsed="false">
      <c r="A1726" s="0" t="n">
        <v>39466</v>
      </c>
      <c r="B1726" s="0" t="s">
        <v>13605</v>
      </c>
      <c r="C1726" s="525" t="s">
        <v>2430</v>
      </c>
      <c r="D1726" s="333" t="n">
        <v>110.5</v>
      </c>
    </row>
    <row r="1727" customFormat="false" ht="15" hidden="false" customHeight="false" outlineLevel="0" collapsed="false">
      <c r="A1727" s="0" t="n">
        <v>39467</v>
      </c>
      <c r="B1727" s="0" t="s">
        <v>13606</v>
      </c>
      <c r="C1727" s="525" t="s">
        <v>2430</v>
      </c>
      <c r="D1727" s="333" t="n">
        <v>141.34</v>
      </c>
    </row>
    <row r="1728" customFormat="false" ht="15" hidden="false" customHeight="false" outlineLevel="0" collapsed="false">
      <c r="A1728" s="0" t="n">
        <v>39468</v>
      </c>
      <c r="B1728" s="0" t="s">
        <v>13607</v>
      </c>
      <c r="C1728" s="525" t="s">
        <v>2430</v>
      </c>
      <c r="D1728" s="333" t="n">
        <v>251.23</v>
      </c>
    </row>
    <row r="1729" customFormat="false" ht="15" hidden="false" customHeight="false" outlineLevel="0" collapsed="false">
      <c r="A1729" s="0" t="n">
        <v>39469</v>
      </c>
      <c r="B1729" s="0" t="s">
        <v>13608</v>
      </c>
      <c r="C1729" s="525" t="s">
        <v>2430</v>
      </c>
      <c r="D1729" s="333" t="n">
        <v>102.34</v>
      </c>
    </row>
    <row r="1730" customFormat="false" ht="15" hidden="false" customHeight="false" outlineLevel="0" collapsed="false">
      <c r="A1730" s="0" t="n">
        <v>39470</v>
      </c>
      <c r="B1730" s="0" t="s">
        <v>13609</v>
      </c>
      <c r="C1730" s="525" t="s">
        <v>2430</v>
      </c>
      <c r="D1730" s="333" t="n">
        <v>125.74</v>
      </c>
    </row>
    <row r="1731" customFormat="false" ht="15" hidden="false" customHeight="false" outlineLevel="0" collapsed="false">
      <c r="A1731" s="0" t="n">
        <v>39471</v>
      </c>
      <c r="B1731" s="0" t="s">
        <v>13610</v>
      </c>
      <c r="C1731" s="525" t="s">
        <v>2430</v>
      </c>
      <c r="D1731" s="333" t="n">
        <v>151.11</v>
      </c>
    </row>
    <row r="1732" customFormat="false" ht="15" hidden="false" customHeight="false" outlineLevel="0" collapsed="false">
      <c r="A1732" s="0" t="n">
        <v>39472</v>
      </c>
      <c r="B1732" s="0" t="s">
        <v>13611</v>
      </c>
      <c r="C1732" s="525" t="s">
        <v>2430</v>
      </c>
      <c r="D1732" s="333" t="n">
        <v>262.55</v>
      </c>
    </row>
    <row r="1733" customFormat="false" ht="15" hidden="false" customHeight="false" outlineLevel="0" collapsed="false">
      <c r="A1733" s="0" t="n">
        <v>39473</v>
      </c>
      <c r="B1733" s="0" t="s">
        <v>13612</v>
      </c>
      <c r="C1733" s="525" t="s">
        <v>2430</v>
      </c>
      <c r="D1733" s="333" t="n">
        <v>169.61</v>
      </c>
    </row>
    <row r="1734" customFormat="false" ht="15" hidden="false" customHeight="false" outlineLevel="0" collapsed="false">
      <c r="A1734" s="0" t="n">
        <v>39474</v>
      </c>
      <c r="B1734" s="0" t="s">
        <v>13613</v>
      </c>
      <c r="C1734" s="525" t="s">
        <v>2430</v>
      </c>
      <c r="D1734" s="333" t="n">
        <v>180.81</v>
      </c>
    </row>
    <row r="1735" customFormat="false" ht="15" hidden="false" customHeight="false" outlineLevel="0" collapsed="false">
      <c r="A1735" s="0" t="n">
        <v>39475</v>
      </c>
      <c r="B1735" s="0" t="s">
        <v>13614</v>
      </c>
      <c r="C1735" s="525" t="s">
        <v>2430</v>
      </c>
      <c r="D1735" s="333" t="n">
        <v>205.15</v>
      </c>
    </row>
    <row r="1736" customFormat="false" ht="15" hidden="false" customHeight="false" outlineLevel="0" collapsed="false">
      <c r="A1736" s="0" t="n">
        <v>39476</v>
      </c>
      <c r="B1736" s="0" t="s">
        <v>13615</v>
      </c>
      <c r="C1736" s="525" t="s">
        <v>2430</v>
      </c>
      <c r="D1736" s="333" t="n">
        <v>386.18</v>
      </c>
    </row>
    <row r="1737" customFormat="false" ht="15" hidden="false" customHeight="false" outlineLevel="0" collapsed="false">
      <c r="A1737" s="0" t="n">
        <v>39477</v>
      </c>
      <c r="B1737" s="0" t="s">
        <v>13616</v>
      </c>
      <c r="C1737" s="525" t="s">
        <v>2430</v>
      </c>
      <c r="D1737" s="333" t="n">
        <v>189.21</v>
      </c>
    </row>
    <row r="1738" customFormat="false" ht="15" hidden="false" customHeight="false" outlineLevel="0" collapsed="false">
      <c r="A1738" s="0" t="n">
        <v>39478</v>
      </c>
      <c r="B1738" s="0" t="s">
        <v>13617</v>
      </c>
      <c r="C1738" s="525" t="s">
        <v>2430</v>
      </c>
      <c r="D1738" s="333" t="n">
        <v>195.07</v>
      </c>
    </row>
    <row r="1739" customFormat="false" ht="15" hidden="false" customHeight="false" outlineLevel="0" collapsed="false">
      <c r="A1739" s="0" t="n">
        <v>39479</v>
      </c>
      <c r="B1739" s="0" t="s">
        <v>13618</v>
      </c>
      <c r="C1739" s="525" t="s">
        <v>2430</v>
      </c>
      <c r="D1739" s="333" t="n">
        <v>229.84</v>
      </c>
    </row>
    <row r="1740" customFormat="false" ht="15" hidden="false" customHeight="false" outlineLevel="0" collapsed="false">
      <c r="A1740" s="0" t="n">
        <v>39480</v>
      </c>
      <c r="B1740" s="0" t="s">
        <v>13619</v>
      </c>
      <c r="C1740" s="525" t="s">
        <v>2430</v>
      </c>
      <c r="D1740" s="333" t="n">
        <v>474.26</v>
      </c>
    </row>
    <row r="1741" customFormat="false" ht="15" hidden="false" customHeight="false" outlineLevel="0" collapsed="false">
      <c r="A1741" s="0" t="n">
        <v>39459</v>
      </c>
      <c r="B1741" s="0" t="s">
        <v>13620</v>
      </c>
      <c r="C1741" s="525" t="s">
        <v>2430</v>
      </c>
      <c r="D1741" s="333" t="n">
        <v>402.53</v>
      </c>
    </row>
    <row r="1742" customFormat="false" ht="15" hidden="false" customHeight="false" outlineLevel="0" collapsed="false">
      <c r="A1742" s="0" t="n">
        <v>39445</v>
      </c>
      <c r="B1742" s="0" t="s">
        <v>13621</v>
      </c>
      <c r="C1742" s="525" t="s">
        <v>2430</v>
      </c>
      <c r="D1742" s="333" t="n">
        <v>202.11</v>
      </c>
    </row>
    <row r="1743" customFormat="false" ht="15" hidden="false" customHeight="false" outlineLevel="0" collapsed="false">
      <c r="A1743" s="0" t="n">
        <v>39446</v>
      </c>
      <c r="B1743" s="0" t="s">
        <v>13622</v>
      </c>
      <c r="C1743" s="525" t="s">
        <v>2430</v>
      </c>
      <c r="D1743" s="333" t="n">
        <v>205.7</v>
      </c>
    </row>
    <row r="1744" customFormat="false" ht="15" hidden="false" customHeight="false" outlineLevel="0" collapsed="false">
      <c r="A1744" s="0" t="n">
        <v>39447</v>
      </c>
      <c r="B1744" s="0" t="s">
        <v>13623</v>
      </c>
      <c r="C1744" s="525" t="s">
        <v>2430</v>
      </c>
      <c r="D1744" s="333" t="n">
        <v>219.98</v>
      </c>
    </row>
    <row r="1745" customFormat="false" ht="15" hidden="false" customHeight="false" outlineLevel="0" collapsed="false">
      <c r="A1745" s="0" t="n">
        <v>39448</v>
      </c>
      <c r="B1745" s="0" t="s">
        <v>13624</v>
      </c>
      <c r="C1745" s="525" t="s">
        <v>2430</v>
      </c>
      <c r="D1745" s="333" t="n">
        <v>375.1</v>
      </c>
    </row>
    <row r="1746" customFormat="false" ht="15" hidden="false" customHeight="false" outlineLevel="0" collapsed="false">
      <c r="A1746" s="0" t="n">
        <v>39450</v>
      </c>
      <c r="B1746" s="0" t="s">
        <v>13625</v>
      </c>
      <c r="C1746" s="525" t="s">
        <v>2430</v>
      </c>
      <c r="D1746" s="333" t="n">
        <v>228.85</v>
      </c>
    </row>
    <row r="1747" customFormat="false" ht="15" hidden="false" customHeight="false" outlineLevel="0" collapsed="false">
      <c r="A1747" s="0" t="n">
        <v>39451</v>
      </c>
      <c r="B1747" s="0" t="s">
        <v>13626</v>
      </c>
      <c r="C1747" s="525" t="s">
        <v>2430</v>
      </c>
      <c r="D1747" s="333" t="n">
        <v>249.61</v>
      </c>
    </row>
    <row r="1748" customFormat="false" ht="15" hidden="false" customHeight="false" outlineLevel="0" collapsed="false">
      <c r="A1748" s="0" t="n">
        <v>39452</v>
      </c>
      <c r="B1748" s="0" t="s">
        <v>13627</v>
      </c>
      <c r="C1748" s="525" t="s">
        <v>2430</v>
      </c>
      <c r="D1748" s="333" t="n">
        <v>251.1</v>
      </c>
    </row>
    <row r="1749" customFormat="false" ht="15" hidden="false" customHeight="false" outlineLevel="0" collapsed="false">
      <c r="A1749" s="0" t="n">
        <v>39523</v>
      </c>
      <c r="B1749" s="0" t="s">
        <v>13628</v>
      </c>
      <c r="C1749" s="525" t="s">
        <v>2430</v>
      </c>
      <c r="D1749" s="333" t="n">
        <v>420.22</v>
      </c>
    </row>
    <row r="1750" customFormat="false" ht="15" hidden="false" customHeight="false" outlineLevel="0" collapsed="false">
      <c r="A1750" s="0" t="n">
        <v>39449</v>
      </c>
      <c r="B1750" s="0" t="s">
        <v>13629</v>
      </c>
      <c r="C1750" s="525" t="s">
        <v>2430</v>
      </c>
      <c r="D1750" s="333" t="n">
        <v>465.36</v>
      </c>
    </row>
    <row r="1751" customFormat="false" ht="15" hidden="false" customHeight="false" outlineLevel="0" collapsed="false">
      <c r="A1751" s="0" t="n">
        <v>39455</v>
      </c>
      <c r="B1751" s="0" t="s">
        <v>13630</v>
      </c>
      <c r="C1751" s="525" t="s">
        <v>2430</v>
      </c>
      <c r="D1751" s="333" t="n">
        <v>230.27</v>
      </c>
    </row>
    <row r="1752" customFormat="false" ht="15" hidden="false" customHeight="false" outlineLevel="0" collapsed="false">
      <c r="A1752" s="0" t="n">
        <v>39456</v>
      </c>
      <c r="B1752" s="0" t="s">
        <v>13631</v>
      </c>
      <c r="C1752" s="525" t="s">
        <v>2430</v>
      </c>
      <c r="D1752" s="333" t="n">
        <v>230.44</v>
      </c>
    </row>
    <row r="1753" customFormat="false" ht="15" hidden="false" customHeight="false" outlineLevel="0" collapsed="false">
      <c r="A1753" s="0" t="n">
        <v>39457</v>
      </c>
      <c r="B1753" s="0" t="s">
        <v>13632</v>
      </c>
      <c r="C1753" s="525" t="s">
        <v>2430</v>
      </c>
      <c r="D1753" s="333" t="n">
        <v>251.22</v>
      </c>
    </row>
    <row r="1754" customFormat="false" ht="15" hidden="false" customHeight="false" outlineLevel="0" collapsed="false">
      <c r="A1754" s="0" t="n">
        <v>39458</v>
      </c>
      <c r="B1754" s="0" t="s">
        <v>13633</v>
      </c>
      <c r="C1754" s="525" t="s">
        <v>2430</v>
      </c>
      <c r="D1754" s="333" t="n">
        <v>468.79</v>
      </c>
    </row>
    <row r="1755" customFormat="false" ht="15" hidden="false" customHeight="false" outlineLevel="0" collapsed="false">
      <c r="A1755" s="0" t="n">
        <v>39464</v>
      </c>
      <c r="B1755" s="0" t="s">
        <v>13634</v>
      </c>
      <c r="C1755" s="525" t="s">
        <v>2430</v>
      </c>
      <c r="D1755" s="333" t="n">
        <v>753.85</v>
      </c>
    </row>
    <row r="1756" customFormat="false" ht="15" hidden="false" customHeight="false" outlineLevel="0" collapsed="false">
      <c r="A1756" s="0" t="n">
        <v>39460</v>
      </c>
      <c r="B1756" s="0" t="s">
        <v>13635</v>
      </c>
      <c r="C1756" s="525" t="s">
        <v>2430</v>
      </c>
      <c r="D1756" s="333" t="n">
        <v>285.92</v>
      </c>
    </row>
    <row r="1757" customFormat="false" ht="15" hidden="false" customHeight="false" outlineLevel="0" collapsed="false">
      <c r="A1757" s="0" t="n">
        <v>39461</v>
      </c>
      <c r="B1757" s="0" t="s">
        <v>13636</v>
      </c>
      <c r="C1757" s="525" t="s">
        <v>2430</v>
      </c>
      <c r="D1757" s="333" t="n">
        <v>335.03</v>
      </c>
    </row>
    <row r="1758" customFormat="false" ht="15" hidden="false" customHeight="false" outlineLevel="0" collapsed="false">
      <c r="A1758" s="0" t="n">
        <v>39462</v>
      </c>
      <c r="B1758" s="0" t="s">
        <v>13637</v>
      </c>
      <c r="C1758" s="525" t="s">
        <v>2430</v>
      </c>
      <c r="D1758" s="333" t="n">
        <v>322.88</v>
      </c>
    </row>
    <row r="1759" customFormat="false" ht="15" hidden="false" customHeight="false" outlineLevel="0" collapsed="false">
      <c r="A1759" s="0" t="n">
        <v>39463</v>
      </c>
      <c r="B1759" s="0" t="s">
        <v>13638</v>
      </c>
      <c r="C1759" s="525" t="s">
        <v>2430</v>
      </c>
      <c r="D1759" s="333" t="n">
        <v>748</v>
      </c>
    </row>
    <row r="1760" customFormat="false" ht="15" hidden="false" customHeight="false" outlineLevel="0" collapsed="false">
      <c r="A1760" s="0" t="n">
        <v>26039</v>
      </c>
      <c r="B1760" s="0" t="s">
        <v>13639</v>
      </c>
      <c r="C1760" s="525" t="s">
        <v>2430</v>
      </c>
      <c r="D1760" s="532" t="n">
        <v>391246.87</v>
      </c>
    </row>
    <row r="1761" customFormat="false" ht="15" hidden="false" customHeight="false" outlineLevel="0" collapsed="false">
      <c r="A1761" s="0" t="n">
        <v>2401</v>
      </c>
      <c r="B1761" s="0" t="s">
        <v>13640</v>
      </c>
      <c r="C1761" s="525" t="s">
        <v>2430</v>
      </c>
      <c r="D1761" s="532" t="n">
        <v>89991.11</v>
      </c>
    </row>
    <row r="1762" customFormat="false" ht="15" hidden="false" customHeight="false" outlineLevel="0" collapsed="false">
      <c r="A1762" s="0" t="n">
        <v>38870</v>
      </c>
      <c r="B1762" s="0" t="s">
        <v>13641</v>
      </c>
      <c r="C1762" s="525" t="s">
        <v>2430</v>
      </c>
      <c r="D1762" s="333" t="n">
        <v>29.51</v>
      </c>
    </row>
    <row r="1763" customFormat="false" ht="15" hidden="false" customHeight="false" outlineLevel="0" collapsed="false">
      <c r="A1763" s="0" t="n">
        <v>38869</v>
      </c>
      <c r="B1763" s="0" t="s">
        <v>13642</v>
      </c>
      <c r="C1763" s="525" t="s">
        <v>2430</v>
      </c>
      <c r="D1763" s="333" t="n">
        <v>19.91</v>
      </c>
    </row>
    <row r="1764" customFormat="false" ht="15" hidden="false" customHeight="false" outlineLevel="0" collapsed="false">
      <c r="A1764" s="0" t="n">
        <v>38872</v>
      </c>
      <c r="B1764" s="0" t="s">
        <v>13643</v>
      </c>
      <c r="C1764" s="525" t="s">
        <v>2430</v>
      </c>
      <c r="D1764" s="333" t="n">
        <v>37.59</v>
      </c>
    </row>
    <row r="1765" customFormat="false" ht="15" hidden="false" customHeight="false" outlineLevel="0" collapsed="false">
      <c r="A1765" s="0" t="n">
        <v>38871</v>
      </c>
      <c r="B1765" s="0" t="s">
        <v>13644</v>
      </c>
      <c r="C1765" s="525" t="s">
        <v>2430</v>
      </c>
      <c r="D1765" s="333" t="n">
        <v>25.99</v>
      </c>
    </row>
    <row r="1766" customFormat="false" ht="15" hidden="false" customHeight="false" outlineLevel="0" collapsed="false">
      <c r="A1766" s="0" t="n">
        <v>39283</v>
      </c>
      <c r="B1766" s="0" t="s">
        <v>13645</v>
      </c>
      <c r="C1766" s="525" t="s">
        <v>2430</v>
      </c>
      <c r="D1766" s="333" t="n">
        <v>121.76</v>
      </c>
    </row>
    <row r="1767" customFormat="false" ht="15" hidden="false" customHeight="false" outlineLevel="0" collapsed="false">
      <c r="A1767" s="0" t="n">
        <v>39285</v>
      </c>
      <c r="B1767" s="0" t="s">
        <v>13646</v>
      </c>
      <c r="C1767" s="525" t="s">
        <v>2430</v>
      </c>
      <c r="D1767" s="333" t="n">
        <v>139.16</v>
      </c>
    </row>
    <row r="1768" customFormat="false" ht="15" hidden="false" customHeight="false" outlineLevel="0" collapsed="false">
      <c r="A1768" s="0" t="n">
        <v>39286</v>
      </c>
      <c r="B1768" s="0" t="s">
        <v>13647</v>
      </c>
      <c r="C1768" s="525" t="s">
        <v>2430</v>
      </c>
      <c r="D1768" s="333" t="n">
        <v>133.37</v>
      </c>
    </row>
    <row r="1769" customFormat="false" ht="15" hidden="false" customHeight="false" outlineLevel="0" collapsed="false">
      <c r="A1769" s="0" t="n">
        <v>39288</v>
      </c>
      <c r="B1769" s="0" t="s">
        <v>13648</v>
      </c>
      <c r="C1769" s="525" t="s">
        <v>2430</v>
      </c>
      <c r="D1769" s="333" t="n">
        <v>162.34</v>
      </c>
    </row>
    <row r="1770" customFormat="false" ht="15" hidden="false" customHeight="false" outlineLevel="0" collapsed="false">
      <c r="A1770" s="0" t="n">
        <v>44476</v>
      </c>
      <c r="B1770" s="0" t="s">
        <v>13649</v>
      </c>
      <c r="C1770" s="525" t="s">
        <v>2414</v>
      </c>
      <c r="D1770" s="333" t="n">
        <v>574.05</v>
      </c>
    </row>
    <row r="1771" customFormat="false" ht="15" hidden="false" customHeight="false" outlineLevel="0" collapsed="false">
      <c r="A1771" s="0" t="n">
        <v>10629</v>
      </c>
      <c r="B1771" s="0" t="s">
        <v>13650</v>
      </c>
      <c r="C1771" s="525" t="s">
        <v>2414</v>
      </c>
      <c r="D1771" s="333" t="n">
        <v>457.29</v>
      </c>
    </row>
    <row r="1772" customFormat="false" ht="15" hidden="false" customHeight="false" outlineLevel="0" collapsed="false">
      <c r="A1772" s="0" t="n">
        <v>10698</v>
      </c>
      <c r="B1772" s="0" t="s">
        <v>13651</v>
      </c>
      <c r="C1772" s="525" t="s">
        <v>2414</v>
      </c>
      <c r="D1772" s="333" t="n">
        <v>229.56</v>
      </c>
    </row>
    <row r="1773" customFormat="false" ht="15" hidden="false" customHeight="false" outlineLevel="0" collapsed="false">
      <c r="A1773" s="0" t="n">
        <v>40521</v>
      </c>
      <c r="B1773" s="0" t="s">
        <v>13652</v>
      </c>
      <c r="C1773" s="525" t="s">
        <v>2430</v>
      </c>
      <c r="D1773" s="532" t="n">
        <v>109219.51</v>
      </c>
    </row>
    <row r="1774" customFormat="false" ht="15" hidden="false" customHeight="false" outlineLevel="0" collapsed="false">
      <c r="A1774" s="0" t="n">
        <v>2432</v>
      </c>
      <c r="B1774" s="0" t="s">
        <v>13653</v>
      </c>
      <c r="C1774" s="525" t="s">
        <v>2430</v>
      </c>
      <c r="D1774" s="333" t="n">
        <v>21.32</v>
      </c>
    </row>
    <row r="1775" customFormat="false" ht="15" hidden="false" customHeight="false" outlineLevel="0" collapsed="false">
      <c r="A1775" s="0" t="n">
        <v>2433</v>
      </c>
      <c r="B1775" s="0" t="s">
        <v>13654</v>
      </c>
      <c r="C1775" s="525" t="s">
        <v>2430</v>
      </c>
      <c r="D1775" s="333" t="n">
        <v>7.22</v>
      </c>
    </row>
    <row r="1776" customFormat="false" ht="15" hidden="false" customHeight="false" outlineLevel="0" collapsed="false">
      <c r="A1776" s="0" t="n">
        <v>2418</v>
      </c>
      <c r="B1776" s="0" t="s">
        <v>13655</v>
      </c>
      <c r="C1776" s="525" t="s">
        <v>2430</v>
      </c>
      <c r="D1776" s="333" t="n">
        <v>9.89</v>
      </c>
    </row>
    <row r="1777" customFormat="false" ht="15" hidden="false" customHeight="false" outlineLevel="0" collapsed="false">
      <c r="A1777" s="0" t="n">
        <v>2420</v>
      </c>
      <c r="B1777" s="0" t="s">
        <v>13656</v>
      </c>
      <c r="C1777" s="525" t="s">
        <v>2430</v>
      </c>
      <c r="D1777" s="333" t="n">
        <v>12.4</v>
      </c>
    </row>
    <row r="1778" customFormat="false" ht="15" hidden="false" customHeight="false" outlineLevel="0" collapsed="false">
      <c r="A1778" s="0" t="n">
        <v>11447</v>
      </c>
      <c r="B1778" s="0" t="s">
        <v>13657</v>
      </c>
      <c r="C1778" s="525" t="s">
        <v>2430</v>
      </c>
      <c r="D1778" s="333" t="n">
        <v>24.51</v>
      </c>
    </row>
    <row r="1779" customFormat="false" ht="15" hidden="false" customHeight="false" outlineLevel="0" collapsed="false">
      <c r="A1779" s="0" t="n">
        <v>11451</v>
      </c>
      <c r="B1779" s="0" t="s">
        <v>13658</v>
      </c>
      <c r="C1779" s="525" t="s">
        <v>2430</v>
      </c>
      <c r="D1779" s="333" t="n">
        <v>65.72</v>
      </c>
    </row>
    <row r="1780" customFormat="false" ht="15" hidden="false" customHeight="false" outlineLevel="0" collapsed="false">
      <c r="A1780" s="0" t="n">
        <v>11116</v>
      </c>
      <c r="B1780" s="0" t="s">
        <v>13659</v>
      </c>
      <c r="C1780" s="525" t="s">
        <v>2430</v>
      </c>
      <c r="D1780" s="333" t="n">
        <v>838.13</v>
      </c>
    </row>
    <row r="1781" customFormat="false" ht="15" hidden="false" customHeight="false" outlineLevel="0" collapsed="false">
      <c r="A1781" s="0" t="n">
        <v>38411</v>
      </c>
      <c r="B1781" s="0" t="s">
        <v>13660</v>
      </c>
      <c r="C1781" s="525" t="s">
        <v>2430</v>
      </c>
      <c r="D1781" s="532" t="n">
        <v>1954.72</v>
      </c>
    </row>
    <row r="1782" customFormat="false" ht="15" hidden="false" customHeight="false" outlineLevel="0" collapsed="false">
      <c r="A1782" s="0" t="n">
        <v>38189</v>
      </c>
      <c r="B1782" s="0" t="s">
        <v>13661</v>
      </c>
      <c r="C1782" s="525" t="s">
        <v>2430</v>
      </c>
      <c r="D1782" s="333" t="n">
        <v>159.14</v>
      </c>
    </row>
    <row r="1783" customFormat="false" ht="15" hidden="false" customHeight="false" outlineLevel="0" collapsed="false">
      <c r="A1783" s="0" t="n">
        <v>38190</v>
      </c>
      <c r="B1783" s="0" t="s">
        <v>13662</v>
      </c>
      <c r="C1783" s="525" t="s">
        <v>2430</v>
      </c>
      <c r="D1783" s="333" t="n">
        <v>335.26</v>
      </c>
    </row>
    <row r="1784" customFormat="false" ht="15" hidden="false" customHeight="false" outlineLevel="0" collapsed="false">
      <c r="A1784" s="0" t="n">
        <v>7608</v>
      </c>
      <c r="B1784" s="0" t="s">
        <v>13663</v>
      </c>
      <c r="C1784" s="525" t="s">
        <v>2430</v>
      </c>
      <c r="D1784" s="333" t="n">
        <v>16.1</v>
      </c>
    </row>
    <row r="1785" customFormat="false" ht="15" hidden="false" customHeight="false" outlineLevel="0" collapsed="false">
      <c r="A1785" s="0" t="n">
        <v>1370</v>
      </c>
      <c r="B1785" s="0" t="s">
        <v>13664</v>
      </c>
      <c r="C1785" s="525" t="s">
        <v>2430</v>
      </c>
      <c r="D1785" s="333" t="n">
        <v>128.59</v>
      </c>
    </row>
    <row r="1786" customFormat="false" ht="15" hidden="false" customHeight="false" outlineLevel="0" collapsed="false">
      <c r="A1786" s="0" t="n">
        <v>36516</v>
      </c>
      <c r="B1786" s="0" t="s">
        <v>13665</v>
      </c>
      <c r="C1786" s="525" t="s">
        <v>2430</v>
      </c>
      <c r="D1786" s="532" t="n">
        <v>137999.9</v>
      </c>
    </row>
    <row r="1787" customFormat="false" ht="15" hidden="false" customHeight="false" outlineLevel="0" collapsed="false">
      <c r="A1787" s="0" t="n">
        <v>34777</v>
      </c>
      <c r="B1787" s="0" t="s">
        <v>13666</v>
      </c>
      <c r="C1787" s="525" t="s">
        <v>2430</v>
      </c>
      <c r="D1787" s="333" t="n">
        <v>2.79</v>
      </c>
    </row>
    <row r="1788" customFormat="false" ht="15" hidden="false" customHeight="false" outlineLevel="0" collapsed="false">
      <c r="A1788" s="0" t="n">
        <v>7272</v>
      </c>
      <c r="B1788" s="0" t="s">
        <v>13667</v>
      </c>
      <c r="C1788" s="525" t="s">
        <v>2430</v>
      </c>
      <c r="D1788" s="333" t="n">
        <v>2.36</v>
      </c>
    </row>
    <row r="1789" customFormat="false" ht="15" hidden="false" customHeight="false" outlineLevel="0" collapsed="false">
      <c r="A1789" s="0" t="n">
        <v>10605</v>
      </c>
      <c r="B1789" s="0" t="s">
        <v>13668</v>
      </c>
      <c r="C1789" s="525" t="s">
        <v>2430</v>
      </c>
      <c r="D1789" s="333" t="n">
        <v>5.65</v>
      </c>
    </row>
    <row r="1790" customFormat="false" ht="15" hidden="false" customHeight="false" outlineLevel="0" collapsed="false">
      <c r="A1790" s="0" t="n">
        <v>10604</v>
      </c>
      <c r="B1790" s="0" t="s">
        <v>13669</v>
      </c>
      <c r="C1790" s="525" t="s">
        <v>2430</v>
      </c>
      <c r="D1790" s="333" t="n">
        <v>13.18</v>
      </c>
    </row>
    <row r="1791" customFormat="false" ht="15" hidden="false" customHeight="false" outlineLevel="0" collapsed="false">
      <c r="A1791" s="0" t="n">
        <v>672</v>
      </c>
      <c r="B1791" s="0" t="s">
        <v>13670</v>
      </c>
      <c r="C1791" s="525" t="s">
        <v>2430</v>
      </c>
      <c r="D1791" s="333" t="n">
        <v>18.12</v>
      </c>
    </row>
    <row r="1792" customFormat="false" ht="15" hidden="false" customHeight="false" outlineLevel="0" collapsed="false">
      <c r="A1792" s="0" t="n">
        <v>668</v>
      </c>
      <c r="B1792" s="0" t="s">
        <v>13671</v>
      </c>
      <c r="C1792" s="525" t="s">
        <v>2430</v>
      </c>
      <c r="D1792" s="333" t="n">
        <v>21.88</v>
      </c>
    </row>
    <row r="1793" customFormat="false" ht="15" hidden="false" customHeight="false" outlineLevel="0" collapsed="false">
      <c r="A1793" s="0" t="n">
        <v>10578</v>
      </c>
      <c r="B1793" s="0" t="s">
        <v>13672</v>
      </c>
      <c r="C1793" s="525" t="s">
        <v>2430</v>
      </c>
      <c r="D1793" s="333" t="n">
        <v>25.48</v>
      </c>
    </row>
    <row r="1794" customFormat="false" ht="15" hidden="false" customHeight="false" outlineLevel="0" collapsed="false">
      <c r="A1794" s="0" t="n">
        <v>666</v>
      </c>
      <c r="B1794" s="0" t="s">
        <v>13673</v>
      </c>
      <c r="C1794" s="525" t="s">
        <v>2430</v>
      </c>
      <c r="D1794" s="333" t="n">
        <v>28.34</v>
      </c>
    </row>
    <row r="1795" customFormat="false" ht="15" hidden="false" customHeight="false" outlineLevel="0" collapsed="false">
      <c r="A1795" s="0" t="n">
        <v>665</v>
      </c>
      <c r="B1795" s="0" t="s">
        <v>13674</v>
      </c>
      <c r="C1795" s="525" t="s">
        <v>2430</v>
      </c>
      <c r="D1795" s="333" t="n">
        <v>37.9</v>
      </c>
    </row>
    <row r="1796" customFormat="false" ht="15" hidden="false" customHeight="false" outlineLevel="0" collapsed="false">
      <c r="A1796" s="0" t="n">
        <v>10577</v>
      </c>
      <c r="B1796" s="0" t="s">
        <v>13675</v>
      </c>
      <c r="C1796" s="525" t="s">
        <v>2430</v>
      </c>
      <c r="D1796" s="333" t="n">
        <v>33.61</v>
      </c>
    </row>
    <row r="1797" customFormat="false" ht="15" hidden="false" customHeight="false" outlineLevel="0" collapsed="false">
      <c r="A1797" s="0" t="n">
        <v>10583</v>
      </c>
      <c r="B1797" s="0" t="s">
        <v>13676</v>
      </c>
      <c r="C1797" s="525" t="s">
        <v>2430</v>
      </c>
      <c r="D1797" s="333" t="n">
        <v>17.46</v>
      </c>
    </row>
    <row r="1798" customFormat="false" ht="15" hidden="false" customHeight="false" outlineLevel="0" collapsed="false">
      <c r="A1798" s="0" t="n">
        <v>10579</v>
      </c>
      <c r="B1798" s="0" t="s">
        <v>13677</v>
      </c>
      <c r="C1798" s="525" t="s">
        <v>2430</v>
      </c>
      <c r="D1798" s="333" t="n">
        <v>30.44</v>
      </c>
    </row>
    <row r="1799" customFormat="false" ht="15" hidden="false" customHeight="false" outlineLevel="0" collapsed="false">
      <c r="A1799" s="0" t="n">
        <v>10582</v>
      </c>
      <c r="B1799" s="0" t="s">
        <v>13678</v>
      </c>
      <c r="C1799" s="525" t="s">
        <v>2430</v>
      </c>
      <c r="D1799" s="333" t="n">
        <v>15.38</v>
      </c>
    </row>
    <row r="1800" customFormat="false" ht="15" hidden="false" customHeight="false" outlineLevel="0" collapsed="false">
      <c r="A1800" s="0" t="n">
        <v>2436</v>
      </c>
      <c r="B1800" s="0" t="s">
        <v>13679</v>
      </c>
      <c r="C1800" s="525" t="s">
        <v>2502</v>
      </c>
      <c r="D1800" s="333" t="n">
        <v>18.2</v>
      </c>
    </row>
    <row r="1801" customFormat="false" ht="15" hidden="false" customHeight="false" outlineLevel="0" collapsed="false">
      <c r="A1801" s="0" t="n">
        <v>40918</v>
      </c>
      <c r="B1801" s="0" t="s">
        <v>13680</v>
      </c>
      <c r="C1801" s="525" t="s">
        <v>4335</v>
      </c>
      <c r="D1801" s="532" t="n">
        <v>3237.08</v>
      </c>
    </row>
    <row r="1802" customFormat="false" ht="15" hidden="false" customHeight="false" outlineLevel="0" collapsed="false">
      <c r="A1802" s="0" t="n">
        <v>2439</v>
      </c>
      <c r="B1802" s="0" t="s">
        <v>13681</v>
      </c>
      <c r="C1802" s="525" t="s">
        <v>2502</v>
      </c>
      <c r="D1802" s="333" t="n">
        <v>18.2</v>
      </c>
    </row>
    <row r="1803" customFormat="false" ht="15" hidden="false" customHeight="false" outlineLevel="0" collapsed="false">
      <c r="A1803" s="0" t="n">
        <v>40923</v>
      </c>
      <c r="B1803" s="0" t="s">
        <v>13682</v>
      </c>
      <c r="C1803" s="525" t="s">
        <v>4335</v>
      </c>
      <c r="D1803" s="532" t="n">
        <v>3237.08</v>
      </c>
    </row>
    <row r="1804" customFormat="false" ht="15" hidden="false" customHeight="false" outlineLevel="0" collapsed="false">
      <c r="A1804" s="0" t="n">
        <v>10998</v>
      </c>
      <c r="B1804" s="0" t="s">
        <v>13683</v>
      </c>
      <c r="C1804" s="525" t="s">
        <v>2515</v>
      </c>
      <c r="D1804" s="333" t="n">
        <v>41.93</v>
      </c>
    </row>
    <row r="1805" customFormat="false" ht="15" hidden="false" customHeight="false" outlineLevel="0" collapsed="false">
      <c r="A1805" s="0" t="n">
        <v>11002</v>
      </c>
      <c r="B1805" s="0" t="s">
        <v>13684</v>
      </c>
      <c r="C1805" s="525" t="s">
        <v>2515</v>
      </c>
      <c r="D1805" s="333" t="n">
        <v>38.41</v>
      </c>
    </row>
    <row r="1806" customFormat="false" ht="15" hidden="false" customHeight="false" outlineLevel="0" collapsed="false">
      <c r="A1806" s="0" t="n">
        <v>10999</v>
      </c>
      <c r="B1806" s="0" t="s">
        <v>13685</v>
      </c>
      <c r="C1806" s="525" t="s">
        <v>2515</v>
      </c>
      <c r="D1806" s="333" t="n">
        <v>36.9</v>
      </c>
    </row>
    <row r="1807" customFormat="false" ht="15" hidden="false" customHeight="false" outlineLevel="0" collapsed="false">
      <c r="A1807" s="0" t="n">
        <v>10997</v>
      </c>
      <c r="B1807" s="0" t="s">
        <v>13686</v>
      </c>
      <c r="C1807" s="525" t="s">
        <v>2515</v>
      </c>
      <c r="D1807" s="333" t="n">
        <v>40</v>
      </c>
    </row>
    <row r="1808" customFormat="false" ht="15" hidden="false" customHeight="false" outlineLevel="0" collapsed="false">
      <c r="A1808" s="0" t="n">
        <v>2685</v>
      </c>
      <c r="B1808" s="0" t="s">
        <v>13687</v>
      </c>
      <c r="C1808" s="525" t="s">
        <v>2440</v>
      </c>
      <c r="D1808" s="333" t="n">
        <v>8.99</v>
      </c>
    </row>
    <row r="1809" customFormat="false" ht="15" hidden="false" customHeight="false" outlineLevel="0" collapsed="false">
      <c r="A1809" s="0" t="n">
        <v>2680</v>
      </c>
      <c r="B1809" s="0" t="s">
        <v>13688</v>
      </c>
      <c r="C1809" s="525" t="s">
        <v>2440</v>
      </c>
      <c r="D1809" s="333" t="n">
        <v>13.15</v>
      </c>
    </row>
    <row r="1810" customFormat="false" ht="15" hidden="false" customHeight="false" outlineLevel="0" collapsed="false">
      <c r="A1810" s="0" t="n">
        <v>2684</v>
      </c>
      <c r="B1810" s="0" t="s">
        <v>13689</v>
      </c>
      <c r="C1810" s="525" t="s">
        <v>2440</v>
      </c>
      <c r="D1810" s="333" t="n">
        <v>11.97</v>
      </c>
    </row>
    <row r="1811" customFormat="false" ht="15" hidden="false" customHeight="false" outlineLevel="0" collapsed="false">
      <c r="A1811" s="0" t="n">
        <v>2673</v>
      </c>
      <c r="B1811" s="0" t="s">
        <v>13690</v>
      </c>
      <c r="C1811" s="525" t="s">
        <v>2440</v>
      </c>
      <c r="D1811" s="333" t="n">
        <v>4.62</v>
      </c>
    </row>
    <row r="1812" customFormat="false" ht="15" hidden="false" customHeight="false" outlineLevel="0" collapsed="false">
      <c r="A1812" s="0" t="n">
        <v>2681</v>
      </c>
      <c r="B1812" s="0" t="s">
        <v>13691</v>
      </c>
      <c r="C1812" s="525" t="s">
        <v>2440</v>
      </c>
      <c r="D1812" s="333" t="n">
        <v>21.5</v>
      </c>
    </row>
    <row r="1813" customFormat="false" ht="15" hidden="false" customHeight="false" outlineLevel="0" collapsed="false">
      <c r="A1813" s="0" t="n">
        <v>2682</v>
      </c>
      <c r="B1813" s="0" t="s">
        <v>13692</v>
      </c>
      <c r="C1813" s="525" t="s">
        <v>2440</v>
      </c>
      <c r="D1813" s="333" t="n">
        <v>31.36</v>
      </c>
    </row>
    <row r="1814" customFormat="false" ht="15" hidden="false" customHeight="false" outlineLevel="0" collapsed="false">
      <c r="A1814" s="0" t="n">
        <v>2686</v>
      </c>
      <c r="B1814" s="0" t="s">
        <v>13693</v>
      </c>
      <c r="C1814" s="525" t="s">
        <v>2440</v>
      </c>
      <c r="D1814" s="333" t="n">
        <v>39.33</v>
      </c>
    </row>
    <row r="1815" customFormat="false" ht="15" hidden="false" customHeight="false" outlineLevel="0" collapsed="false">
      <c r="A1815" s="0" t="n">
        <v>2674</v>
      </c>
      <c r="B1815" s="0" t="s">
        <v>13694</v>
      </c>
      <c r="C1815" s="525" t="s">
        <v>2440</v>
      </c>
      <c r="D1815" s="333" t="n">
        <v>5.75</v>
      </c>
    </row>
    <row r="1816" customFormat="false" ht="15" hidden="false" customHeight="false" outlineLevel="0" collapsed="false">
      <c r="A1816" s="0" t="n">
        <v>2683</v>
      </c>
      <c r="B1816" s="0" t="s">
        <v>13695</v>
      </c>
      <c r="C1816" s="525" t="s">
        <v>2440</v>
      </c>
      <c r="D1816" s="333" t="n">
        <v>61.98</v>
      </c>
    </row>
    <row r="1817" customFormat="false" ht="15" hidden="false" customHeight="false" outlineLevel="0" collapsed="false">
      <c r="A1817" s="0" t="n">
        <v>2676</v>
      </c>
      <c r="B1817" s="0" t="s">
        <v>13696</v>
      </c>
      <c r="C1817" s="525" t="s">
        <v>2440</v>
      </c>
      <c r="D1817" s="333" t="n">
        <v>2.68</v>
      </c>
    </row>
    <row r="1818" customFormat="false" ht="15" hidden="false" customHeight="false" outlineLevel="0" collapsed="false">
      <c r="A1818" s="0" t="n">
        <v>2678</v>
      </c>
      <c r="B1818" s="0" t="s">
        <v>13697</v>
      </c>
      <c r="C1818" s="525" t="s">
        <v>2440</v>
      </c>
      <c r="D1818" s="333" t="n">
        <v>3.36</v>
      </c>
    </row>
    <row r="1819" customFormat="false" ht="15" hidden="false" customHeight="false" outlineLevel="0" collapsed="false">
      <c r="A1819" s="0" t="n">
        <v>2679</v>
      </c>
      <c r="B1819" s="0" t="s">
        <v>13698</v>
      </c>
      <c r="C1819" s="525" t="s">
        <v>2440</v>
      </c>
      <c r="D1819" s="333" t="n">
        <v>5.19</v>
      </c>
    </row>
    <row r="1820" customFormat="false" ht="15" hidden="false" customHeight="false" outlineLevel="0" collapsed="false">
      <c r="A1820" s="0" t="n">
        <v>12070</v>
      </c>
      <c r="B1820" s="0" t="s">
        <v>13699</v>
      </c>
      <c r="C1820" s="525" t="s">
        <v>2440</v>
      </c>
      <c r="D1820" s="333" t="n">
        <v>7.22</v>
      </c>
    </row>
    <row r="1821" customFormat="false" ht="15" hidden="false" customHeight="false" outlineLevel="0" collapsed="false">
      <c r="A1821" s="0" t="n">
        <v>2675</v>
      </c>
      <c r="B1821" s="0" t="s">
        <v>13700</v>
      </c>
      <c r="C1821" s="525" t="s">
        <v>2440</v>
      </c>
      <c r="D1821" s="333" t="n">
        <v>9.38</v>
      </c>
    </row>
    <row r="1822" customFormat="false" ht="15" hidden="false" customHeight="false" outlineLevel="0" collapsed="false">
      <c r="A1822" s="0" t="n">
        <v>12067</v>
      </c>
      <c r="B1822" s="0" t="s">
        <v>13701</v>
      </c>
      <c r="C1822" s="525" t="s">
        <v>2440</v>
      </c>
      <c r="D1822" s="333" t="n">
        <v>12.73</v>
      </c>
    </row>
    <row r="1823" customFormat="false" ht="15" hidden="false" customHeight="false" outlineLevel="0" collapsed="false">
      <c r="A1823" s="0" t="n">
        <v>21136</v>
      </c>
      <c r="B1823" s="0" t="s">
        <v>13702</v>
      </c>
      <c r="C1823" s="525" t="s">
        <v>2440</v>
      </c>
      <c r="D1823" s="333" t="n">
        <v>13.72</v>
      </c>
    </row>
    <row r="1824" customFormat="false" ht="15" hidden="false" customHeight="false" outlineLevel="0" collapsed="false">
      <c r="A1824" s="0" t="n">
        <v>21128</v>
      </c>
      <c r="B1824" s="0" t="s">
        <v>13703</v>
      </c>
      <c r="C1824" s="525" t="s">
        <v>2440</v>
      </c>
      <c r="D1824" s="333" t="n">
        <v>10.62</v>
      </c>
    </row>
    <row r="1825" customFormat="false" ht="15" hidden="false" customHeight="false" outlineLevel="0" collapsed="false">
      <c r="A1825" s="0" t="n">
        <v>21130</v>
      </c>
      <c r="B1825" s="0" t="s">
        <v>13704</v>
      </c>
      <c r="C1825" s="525" t="s">
        <v>2440</v>
      </c>
      <c r="D1825" s="333" t="n">
        <v>26.82</v>
      </c>
    </row>
    <row r="1826" customFormat="false" ht="15" hidden="false" customHeight="false" outlineLevel="0" collapsed="false">
      <c r="A1826" s="0" t="n">
        <v>21135</v>
      </c>
      <c r="B1826" s="0" t="s">
        <v>13705</v>
      </c>
      <c r="C1826" s="525" t="s">
        <v>2440</v>
      </c>
      <c r="D1826" s="333" t="n">
        <v>26.4</v>
      </c>
    </row>
    <row r="1827" customFormat="false" ht="15" hidden="false" customHeight="false" outlineLevel="0" collapsed="false">
      <c r="A1827" s="0" t="n">
        <v>40401</v>
      </c>
      <c r="B1827" s="0" t="s">
        <v>13706</v>
      </c>
      <c r="C1827" s="525" t="s">
        <v>2440</v>
      </c>
      <c r="D1827" s="333" t="n">
        <v>2.73</v>
      </c>
    </row>
    <row r="1828" customFormat="false" ht="15" hidden="false" customHeight="false" outlineLevel="0" collapsed="false">
      <c r="A1828" s="0" t="n">
        <v>40402</v>
      </c>
      <c r="B1828" s="0" t="s">
        <v>13707</v>
      </c>
      <c r="C1828" s="525" t="s">
        <v>2440</v>
      </c>
      <c r="D1828" s="333" t="n">
        <v>3.5</v>
      </c>
    </row>
    <row r="1829" customFormat="false" ht="15" hidden="false" customHeight="false" outlineLevel="0" collapsed="false">
      <c r="A1829" s="0" t="n">
        <v>40400</v>
      </c>
      <c r="B1829" s="0" t="s">
        <v>13708</v>
      </c>
      <c r="C1829" s="525" t="s">
        <v>2440</v>
      </c>
      <c r="D1829" s="333" t="n">
        <v>1.85</v>
      </c>
    </row>
    <row r="1830" customFormat="false" ht="15" hidden="false" customHeight="false" outlineLevel="0" collapsed="false">
      <c r="A1830" s="0" t="n">
        <v>2504</v>
      </c>
      <c r="B1830" s="0" t="s">
        <v>13709</v>
      </c>
      <c r="C1830" s="525" t="s">
        <v>2440</v>
      </c>
      <c r="D1830" s="333" t="n">
        <v>11.78</v>
      </c>
    </row>
    <row r="1831" customFormat="false" ht="15" hidden="false" customHeight="false" outlineLevel="0" collapsed="false">
      <c r="A1831" s="0" t="n">
        <v>2501</v>
      </c>
      <c r="B1831" s="0" t="s">
        <v>13710</v>
      </c>
      <c r="C1831" s="525" t="s">
        <v>2440</v>
      </c>
      <c r="D1831" s="333" t="n">
        <v>15.45</v>
      </c>
    </row>
    <row r="1832" customFormat="false" ht="15" hidden="false" customHeight="false" outlineLevel="0" collapsed="false">
      <c r="A1832" s="0" t="n">
        <v>2502</v>
      </c>
      <c r="B1832" s="0" t="s">
        <v>13711</v>
      </c>
      <c r="C1832" s="525" t="s">
        <v>2440</v>
      </c>
      <c r="D1832" s="333" t="n">
        <v>23.32</v>
      </c>
    </row>
    <row r="1833" customFormat="false" ht="15" hidden="false" customHeight="false" outlineLevel="0" collapsed="false">
      <c r="A1833" s="0" t="n">
        <v>2503</v>
      </c>
      <c r="B1833" s="0" t="s">
        <v>13712</v>
      </c>
      <c r="C1833" s="525" t="s">
        <v>2440</v>
      </c>
      <c r="D1833" s="333" t="n">
        <v>30.01</v>
      </c>
    </row>
    <row r="1834" customFormat="false" ht="15" hidden="false" customHeight="false" outlineLevel="0" collapsed="false">
      <c r="A1834" s="0" t="n">
        <v>2500</v>
      </c>
      <c r="B1834" s="0" t="s">
        <v>13713</v>
      </c>
      <c r="C1834" s="525" t="s">
        <v>2440</v>
      </c>
      <c r="D1834" s="333" t="n">
        <v>39.97</v>
      </c>
    </row>
    <row r="1835" customFormat="false" ht="15" hidden="false" customHeight="false" outlineLevel="0" collapsed="false">
      <c r="A1835" s="0" t="n">
        <v>2505</v>
      </c>
      <c r="B1835" s="0" t="s">
        <v>13714</v>
      </c>
      <c r="C1835" s="525" t="s">
        <v>2440</v>
      </c>
      <c r="D1835" s="333" t="n">
        <v>62.29</v>
      </c>
    </row>
    <row r="1836" customFormat="false" ht="15" hidden="false" customHeight="false" outlineLevel="0" collapsed="false">
      <c r="A1836" s="0" t="n">
        <v>12056</v>
      </c>
      <c r="B1836" s="0" t="s">
        <v>13715</v>
      </c>
      <c r="C1836" s="525" t="s">
        <v>2440</v>
      </c>
      <c r="D1836" s="333" t="n">
        <v>25.17</v>
      </c>
    </row>
    <row r="1837" customFormat="false" ht="15" hidden="false" customHeight="false" outlineLevel="0" collapsed="false">
      <c r="A1837" s="0" t="n">
        <v>12057</v>
      </c>
      <c r="B1837" s="0" t="s">
        <v>13716</v>
      </c>
      <c r="C1837" s="525" t="s">
        <v>2440</v>
      </c>
      <c r="D1837" s="333" t="n">
        <v>21.38</v>
      </c>
    </row>
    <row r="1838" customFormat="false" ht="15" hidden="false" customHeight="false" outlineLevel="0" collapsed="false">
      <c r="A1838" s="0" t="n">
        <v>12059</v>
      </c>
      <c r="B1838" s="0" t="s">
        <v>13717</v>
      </c>
      <c r="C1838" s="525" t="s">
        <v>2440</v>
      </c>
      <c r="D1838" s="333" t="n">
        <v>7.5</v>
      </c>
    </row>
    <row r="1839" customFormat="false" ht="15" hidden="false" customHeight="false" outlineLevel="0" collapsed="false">
      <c r="A1839" s="0" t="n">
        <v>12058</v>
      </c>
      <c r="B1839" s="0" t="s">
        <v>13718</v>
      </c>
      <c r="C1839" s="525" t="s">
        <v>2440</v>
      </c>
      <c r="D1839" s="333" t="n">
        <v>13.33</v>
      </c>
    </row>
    <row r="1840" customFormat="false" ht="15" hidden="false" customHeight="false" outlineLevel="0" collapsed="false">
      <c r="A1840" s="0" t="n">
        <v>12060</v>
      </c>
      <c r="B1840" s="0" t="s">
        <v>13719</v>
      </c>
      <c r="C1840" s="525" t="s">
        <v>2440</v>
      </c>
      <c r="D1840" s="333" t="n">
        <v>55.55</v>
      </c>
    </row>
    <row r="1841" customFormat="false" ht="15" hidden="false" customHeight="false" outlineLevel="0" collapsed="false">
      <c r="A1841" s="0" t="n">
        <v>12061</v>
      </c>
      <c r="B1841" s="0" t="s">
        <v>13720</v>
      </c>
      <c r="C1841" s="525" t="s">
        <v>2440</v>
      </c>
      <c r="D1841" s="333" t="n">
        <v>33.92</v>
      </c>
    </row>
    <row r="1842" customFormat="false" ht="15" hidden="false" customHeight="false" outlineLevel="0" collapsed="false">
      <c r="A1842" s="0" t="n">
        <v>12062</v>
      </c>
      <c r="B1842" s="0" t="s">
        <v>13721</v>
      </c>
      <c r="C1842" s="525" t="s">
        <v>2440</v>
      </c>
      <c r="D1842" s="333" t="n">
        <v>62.55</v>
      </c>
    </row>
    <row r="1843" customFormat="false" ht="15" hidden="false" customHeight="false" outlineLevel="0" collapsed="false">
      <c r="A1843" s="0" t="n">
        <v>21137</v>
      </c>
      <c r="B1843" s="0" t="s">
        <v>13722</v>
      </c>
      <c r="C1843" s="525" t="s">
        <v>2440</v>
      </c>
      <c r="D1843" s="333" t="n">
        <v>10.87</v>
      </c>
    </row>
    <row r="1844" customFormat="false" ht="15" hidden="false" customHeight="false" outlineLevel="0" collapsed="false">
      <c r="A1844" s="0" t="n">
        <v>2687</v>
      </c>
      <c r="B1844" s="0" t="s">
        <v>13723</v>
      </c>
      <c r="C1844" s="525" t="s">
        <v>2440</v>
      </c>
      <c r="D1844" s="333" t="n">
        <v>2.34</v>
      </c>
    </row>
    <row r="1845" customFormat="false" ht="15" hidden="false" customHeight="false" outlineLevel="0" collapsed="false">
      <c r="A1845" s="0" t="n">
        <v>2689</v>
      </c>
      <c r="B1845" s="0" t="s">
        <v>13724</v>
      </c>
      <c r="C1845" s="525" t="s">
        <v>2440</v>
      </c>
      <c r="D1845" s="333" t="n">
        <v>2.79</v>
      </c>
    </row>
    <row r="1846" customFormat="false" ht="15" hidden="false" customHeight="false" outlineLevel="0" collapsed="false">
      <c r="A1846" s="0" t="n">
        <v>2688</v>
      </c>
      <c r="B1846" s="0" t="s">
        <v>13725</v>
      </c>
      <c r="C1846" s="525" t="s">
        <v>2440</v>
      </c>
      <c r="D1846" s="333" t="n">
        <v>3.02</v>
      </c>
    </row>
    <row r="1847" customFormat="false" ht="15" hidden="false" customHeight="false" outlineLevel="0" collapsed="false">
      <c r="A1847" s="0" t="n">
        <v>2690</v>
      </c>
      <c r="B1847" s="0" t="s">
        <v>13726</v>
      </c>
      <c r="C1847" s="525" t="s">
        <v>2440</v>
      </c>
      <c r="D1847" s="333" t="n">
        <v>5.17</v>
      </c>
    </row>
    <row r="1848" customFormat="false" ht="15" hidden="false" customHeight="false" outlineLevel="0" collapsed="false">
      <c r="A1848" s="0" t="n">
        <v>39243</v>
      </c>
      <c r="B1848" s="0" t="s">
        <v>13727</v>
      </c>
      <c r="C1848" s="525" t="s">
        <v>2440</v>
      </c>
      <c r="D1848" s="333" t="n">
        <v>3.41</v>
      </c>
    </row>
    <row r="1849" customFormat="false" ht="15" hidden="false" customHeight="false" outlineLevel="0" collapsed="false">
      <c r="A1849" s="0" t="n">
        <v>39244</v>
      </c>
      <c r="B1849" s="0" t="s">
        <v>13728</v>
      </c>
      <c r="C1849" s="525" t="s">
        <v>2440</v>
      </c>
      <c r="D1849" s="333" t="n">
        <v>4.61</v>
      </c>
    </row>
    <row r="1850" customFormat="false" ht="15" hidden="false" customHeight="false" outlineLevel="0" collapsed="false">
      <c r="A1850" s="0" t="n">
        <v>39245</v>
      </c>
      <c r="B1850" s="0" t="s">
        <v>13729</v>
      </c>
      <c r="C1850" s="525" t="s">
        <v>2440</v>
      </c>
      <c r="D1850" s="333" t="n">
        <v>8.87</v>
      </c>
    </row>
    <row r="1851" customFormat="false" ht="15" hidden="false" customHeight="false" outlineLevel="0" collapsed="false">
      <c r="A1851" s="0" t="n">
        <v>39254</v>
      </c>
      <c r="B1851" s="0" t="s">
        <v>13730</v>
      </c>
      <c r="C1851" s="525" t="s">
        <v>2440</v>
      </c>
      <c r="D1851" s="333" t="n">
        <v>13.27</v>
      </c>
    </row>
    <row r="1852" customFormat="false" ht="15" hidden="false" customHeight="false" outlineLevel="0" collapsed="false">
      <c r="A1852" s="0" t="n">
        <v>39255</v>
      </c>
      <c r="B1852" s="0" t="s">
        <v>13731</v>
      </c>
      <c r="C1852" s="525" t="s">
        <v>2440</v>
      </c>
      <c r="D1852" s="333" t="n">
        <v>24.55</v>
      </c>
    </row>
    <row r="1853" customFormat="false" ht="15" hidden="false" customHeight="false" outlineLevel="0" collapsed="false">
      <c r="A1853" s="0" t="n">
        <v>39253</v>
      </c>
      <c r="B1853" s="0" t="s">
        <v>13732</v>
      </c>
      <c r="C1853" s="525" t="s">
        <v>2440</v>
      </c>
      <c r="D1853" s="333" t="n">
        <v>16.91</v>
      </c>
    </row>
    <row r="1854" customFormat="false" ht="15" hidden="false" customHeight="false" outlineLevel="0" collapsed="false">
      <c r="A1854" s="0" t="n">
        <v>39246</v>
      </c>
      <c r="B1854" s="0" t="s">
        <v>13733</v>
      </c>
      <c r="C1854" s="525" t="s">
        <v>2440</v>
      </c>
      <c r="D1854" s="333" t="n">
        <v>4.74</v>
      </c>
    </row>
    <row r="1855" customFormat="false" ht="15" hidden="false" customHeight="false" outlineLevel="0" collapsed="false">
      <c r="A1855" s="0" t="n">
        <v>39247</v>
      </c>
      <c r="B1855" s="0" t="s">
        <v>13734</v>
      </c>
      <c r="C1855" s="525" t="s">
        <v>2440</v>
      </c>
      <c r="D1855" s="333" t="n">
        <v>4.13</v>
      </c>
    </row>
    <row r="1856" customFormat="false" ht="15" hidden="false" customHeight="false" outlineLevel="0" collapsed="false">
      <c r="A1856" s="0" t="n">
        <v>2446</v>
      </c>
      <c r="B1856" s="0" t="s">
        <v>13735</v>
      </c>
      <c r="C1856" s="525" t="s">
        <v>2440</v>
      </c>
      <c r="D1856" s="333" t="n">
        <v>6.81</v>
      </c>
    </row>
    <row r="1857" customFormat="false" ht="15" hidden="false" customHeight="false" outlineLevel="0" collapsed="false">
      <c r="A1857" s="0" t="n">
        <v>2442</v>
      </c>
      <c r="B1857" s="0" t="s">
        <v>13736</v>
      </c>
      <c r="C1857" s="525" t="s">
        <v>2440</v>
      </c>
      <c r="D1857" s="333" t="n">
        <v>9.54</v>
      </c>
    </row>
    <row r="1858" customFormat="false" ht="15" hidden="false" customHeight="false" outlineLevel="0" collapsed="false">
      <c r="A1858" s="0" t="n">
        <v>39248</v>
      </c>
      <c r="B1858" s="0" t="s">
        <v>13737</v>
      </c>
      <c r="C1858" s="525" t="s">
        <v>2440</v>
      </c>
      <c r="D1858" s="333" t="n">
        <v>13.29</v>
      </c>
    </row>
    <row r="1859" customFormat="false" ht="15" hidden="false" customHeight="false" outlineLevel="0" collapsed="false">
      <c r="A1859" s="0" t="n">
        <v>2438</v>
      </c>
      <c r="B1859" s="0" t="s">
        <v>13738</v>
      </c>
      <c r="C1859" s="525" t="s">
        <v>2502</v>
      </c>
      <c r="D1859" s="333" t="n">
        <v>23.62</v>
      </c>
    </row>
    <row r="1860" customFormat="false" ht="15" hidden="false" customHeight="false" outlineLevel="0" collapsed="false">
      <c r="A1860" s="0" t="n">
        <v>40922</v>
      </c>
      <c r="B1860" s="0" t="s">
        <v>13739</v>
      </c>
      <c r="C1860" s="525" t="s">
        <v>4335</v>
      </c>
      <c r="D1860" s="532" t="n">
        <v>4202.31</v>
      </c>
    </row>
    <row r="1861" customFormat="false" ht="15" hidden="false" customHeight="false" outlineLevel="0" collapsed="false">
      <c r="A1861" s="0" t="n">
        <v>36486</v>
      </c>
      <c r="B1861" s="0" t="s">
        <v>13740</v>
      </c>
      <c r="C1861" s="525" t="s">
        <v>2430</v>
      </c>
      <c r="D1861" s="532" t="n">
        <v>70127.2</v>
      </c>
    </row>
    <row r="1862" customFormat="false" ht="15" hidden="false" customHeight="false" outlineLevel="0" collapsed="false">
      <c r="A1862" s="0" t="n">
        <v>37777</v>
      </c>
      <c r="B1862" s="0" t="s">
        <v>13741</v>
      </c>
      <c r="C1862" s="525" t="s">
        <v>2430</v>
      </c>
      <c r="D1862" s="532" t="n">
        <v>330157.49</v>
      </c>
    </row>
    <row r="1863" customFormat="false" ht="15" hidden="false" customHeight="false" outlineLevel="0" collapsed="false">
      <c r="A1863" s="0" t="n">
        <v>12624</v>
      </c>
      <c r="B1863" s="0" t="s">
        <v>13742</v>
      </c>
      <c r="C1863" s="525" t="s">
        <v>2430</v>
      </c>
      <c r="D1863" s="333" t="n">
        <v>28.5</v>
      </c>
    </row>
    <row r="1864" customFormat="false" ht="15" hidden="false" customHeight="false" outlineLevel="0" collapsed="false">
      <c r="A1864" s="0" t="n">
        <v>517</v>
      </c>
      <c r="B1864" s="0" t="s">
        <v>13743</v>
      </c>
      <c r="C1864" s="525" t="s">
        <v>2712</v>
      </c>
      <c r="D1864" s="333" t="n">
        <v>8.55</v>
      </c>
    </row>
    <row r="1865" customFormat="false" ht="15" hidden="false" customHeight="false" outlineLevel="0" collapsed="false">
      <c r="A1865" s="0" t="n">
        <v>37534</v>
      </c>
      <c r="B1865" s="0" t="s">
        <v>13744</v>
      </c>
      <c r="C1865" s="525" t="s">
        <v>2515</v>
      </c>
      <c r="D1865" s="333" t="n">
        <v>22.57</v>
      </c>
    </row>
    <row r="1866" customFormat="false" ht="15" hidden="false" customHeight="false" outlineLevel="0" collapsed="false">
      <c r="A1866" s="0" t="n">
        <v>37535</v>
      </c>
      <c r="B1866" s="0" t="s">
        <v>13745</v>
      </c>
      <c r="C1866" s="525" t="s">
        <v>2515</v>
      </c>
      <c r="D1866" s="333" t="n">
        <v>22.57</v>
      </c>
    </row>
    <row r="1867" customFormat="false" ht="15" hidden="false" customHeight="false" outlineLevel="0" collapsed="false">
      <c r="A1867" s="0" t="n">
        <v>37533</v>
      </c>
      <c r="B1867" s="0" t="s">
        <v>13746</v>
      </c>
      <c r="C1867" s="525" t="s">
        <v>2515</v>
      </c>
      <c r="D1867" s="333" t="n">
        <v>22.57</v>
      </c>
    </row>
    <row r="1868" customFormat="false" ht="15" hidden="false" customHeight="false" outlineLevel="0" collapsed="false">
      <c r="A1868" s="0" t="n">
        <v>37537</v>
      </c>
      <c r="B1868" s="0" t="s">
        <v>13747</v>
      </c>
      <c r="C1868" s="525" t="s">
        <v>2515</v>
      </c>
      <c r="D1868" s="333" t="n">
        <v>17.08</v>
      </c>
    </row>
    <row r="1869" customFormat="false" ht="15" hidden="false" customHeight="false" outlineLevel="0" collapsed="false">
      <c r="A1869" s="0" t="n">
        <v>37536</v>
      </c>
      <c r="B1869" s="0" t="s">
        <v>13748</v>
      </c>
      <c r="C1869" s="525" t="s">
        <v>2515</v>
      </c>
      <c r="D1869" s="333" t="n">
        <v>17.08</v>
      </c>
    </row>
    <row r="1870" customFormat="false" ht="15" hidden="false" customHeight="false" outlineLevel="0" collapsed="false">
      <c r="A1870" s="0" t="n">
        <v>37532</v>
      </c>
      <c r="B1870" s="0" t="s">
        <v>13749</v>
      </c>
      <c r="C1870" s="525" t="s">
        <v>2515</v>
      </c>
      <c r="D1870" s="333" t="n">
        <v>17.08</v>
      </c>
    </row>
    <row r="1871" customFormat="false" ht="15" hidden="false" customHeight="false" outlineLevel="0" collapsed="false">
      <c r="A1871" s="0" t="n">
        <v>2696</v>
      </c>
      <c r="B1871" s="0" t="s">
        <v>13750</v>
      </c>
      <c r="C1871" s="525" t="s">
        <v>2502</v>
      </c>
      <c r="D1871" s="333" t="n">
        <v>18.2</v>
      </c>
    </row>
    <row r="1872" customFormat="false" ht="15" hidden="false" customHeight="false" outlineLevel="0" collapsed="false">
      <c r="A1872" s="0" t="n">
        <v>40928</v>
      </c>
      <c r="B1872" s="0" t="s">
        <v>13751</v>
      </c>
      <c r="C1872" s="525" t="s">
        <v>4335</v>
      </c>
      <c r="D1872" s="532" t="n">
        <v>3237.08</v>
      </c>
    </row>
    <row r="1873" customFormat="false" ht="15" hidden="false" customHeight="false" outlineLevel="0" collapsed="false">
      <c r="A1873" s="0" t="n">
        <v>4083</v>
      </c>
      <c r="B1873" s="0" t="s">
        <v>13752</v>
      </c>
      <c r="C1873" s="525" t="s">
        <v>2502</v>
      </c>
      <c r="D1873" s="333" t="n">
        <v>18.2</v>
      </c>
    </row>
    <row r="1874" customFormat="false" ht="15" hidden="false" customHeight="false" outlineLevel="0" collapsed="false">
      <c r="A1874" s="0" t="n">
        <v>40818</v>
      </c>
      <c r="B1874" s="0" t="s">
        <v>13753</v>
      </c>
      <c r="C1874" s="525" t="s">
        <v>4335</v>
      </c>
      <c r="D1874" s="532" t="n">
        <v>3237.08</v>
      </c>
    </row>
    <row r="1875" customFormat="false" ht="15" hidden="false" customHeight="false" outlineLevel="0" collapsed="false">
      <c r="A1875" s="0" t="n">
        <v>43146</v>
      </c>
      <c r="B1875" s="0" t="s">
        <v>13754</v>
      </c>
      <c r="C1875" s="525" t="s">
        <v>2515</v>
      </c>
      <c r="D1875" s="333" t="n">
        <v>9.87</v>
      </c>
    </row>
    <row r="1876" customFormat="false" ht="15" hidden="false" customHeight="false" outlineLevel="0" collapsed="false">
      <c r="A1876" s="0" t="n">
        <v>2705</v>
      </c>
      <c r="B1876" s="0" t="s">
        <v>13755</v>
      </c>
      <c r="C1876" s="525" t="s">
        <v>13756</v>
      </c>
      <c r="D1876" s="333" t="n">
        <v>0.67</v>
      </c>
    </row>
    <row r="1877" customFormat="false" ht="15" hidden="false" customHeight="false" outlineLevel="0" collapsed="false">
      <c r="A1877" s="0" t="n">
        <v>14250</v>
      </c>
      <c r="B1877" s="0" t="s">
        <v>13757</v>
      </c>
      <c r="C1877" s="525" t="s">
        <v>13756</v>
      </c>
      <c r="D1877" s="333" t="n">
        <v>0.69</v>
      </c>
    </row>
    <row r="1878" customFormat="false" ht="15" hidden="false" customHeight="false" outlineLevel="0" collapsed="false">
      <c r="A1878" s="0" t="n">
        <v>11683</v>
      </c>
      <c r="B1878" s="0" t="s">
        <v>13758</v>
      </c>
      <c r="C1878" s="525" t="s">
        <v>2430</v>
      </c>
      <c r="D1878" s="333" t="n">
        <v>37.26</v>
      </c>
    </row>
    <row r="1879" customFormat="false" ht="15" hidden="false" customHeight="false" outlineLevel="0" collapsed="false">
      <c r="A1879" s="0" t="n">
        <v>11684</v>
      </c>
      <c r="B1879" s="0" t="s">
        <v>13759</v>
      </c>
      <c r="C1879" s="525" t="s">
        <v>2430</v>
      </c>
      <c r="D1879" s="333" t="n">
        <v>40.79</v>
      </c>
    </row>
    <row r="1880" customFormat="false" ht="15" hidden="false" customHeight="false" outlineLevel="0" collapsed="false">
      <c r="A1880" s="0" t="n">
        <v>6141</v>
      </c>
      <c r="B1880" s="0" t="s">
        <v>13760</v>
      </c>
      <c r="C1880" s="525" t="s">
        <v>2430</v>
      </c>
      <c r="D1880" s="333" t="n">
        <v>5.38</v>
      </c>
    </row>
    <row r="1881" customFormat="false" ht="15" hidden="false" customHeight="false" outlineLevel="0" collapsed="false">
      <c r="A1881" s="0" t="n">
        <v>11681</v>
      </c>
      <c r="B1881" s="0" t="s">
        <v>13761</v>
      </c>
      <c r="C1881" s="525" t="s">
        <v>2430</v>
      </c>
      <c r="D1881" s="333" t="n">
        <v>6.79</v>
      </c>
    </row>
    <row r="1882" customFormat="false" ht="15" hidden="false" customHeight="false" outlineLevel="0" collapsed="false">
      <c r="A1882" s="0" t="n">
        <v>2706</v>
      </c>
      <c r="B1882" s="0" t="s">
        <v>13762</v>
      </c>
      <c r="C1882" s="525" t="s">
        <v>2502</v>
      </c>
      <c r="D1882" s="333" t="n">
        <v>92.82</v>
      </c>
    </row>
    <row r="1883" customFormat="false" ht="15" hidden="false" customHeight="false" outlineLevel="0" collapsed="false">
      <c r="A1883" s="0" t="n">
        <v>40811</v>
      </c>
      <c r="B1883" s="0" t="s">
        <v>13763</v>
      </c>
      <c r="C1883" s="525" t="s">
        <v>4335</v>
      </c>
      <c r="D1883" s="532" t="n">
        <v>16509.1</v>
      </c>
    </row>
    <row r="1884" customFormat="false" ht="15" hidden="false" customHeight="false" outlineLevel="0" collapsed="false">
      <c r="A1884" s="0" t="n">
        <v>2707</v>
      </c>
      <c r="B1884" s="0" t="s">
        <v>13764</v>
      </c>
      <c r="C1884" s="525" t="s">
        <v>2502</v>
      </c>
      <c r="D1884" s="333" t="n">
        <v>109.84</v>
      </c>
    </row>
    <row r="1885" customFormat="false" ht="15" hidden="false" customHeight="false" outlineLevel="0" collapsed="false">
      <c r="A1885" s="0" t="n">
        <v>40813</v>
      </c>
      <c r="B1885" s="0" t="s">
        <v>13765</v>
      </c>
      <c r="C1885" s="525" t="s">
        <v>4335</v>
      </c>
      <c r="D1885" s="532" t="n">
        <v>19538.14</v>
      </c>
    </row>
    <row r="1886" customFormat="false" ht="15" hidden="false" customHeight="false" outlineLevel="0" collapsed="false">
      <c r="A1886" s="0" t="n">
        <v>2708</v>
      </c>
      <c r="B1886" s="0" t="s">
        <v>13766</v>
      </c>
      <c r="C1886" s="525" t="s">
        <v>2502</v>
      </c>
      <c r="D1886" s="333" t="n">
        <v>154.56</v>
      </c>
    </row>
    <row r="1887" customFormat="false" ht="15" hidden="false" customHeight="false" outlineLevel="0" collapsed="false">
      <c r="A1887" s="0" t="n">
        <v>40814</v>
      </c>
      <c r="B1887" s="0" t="s">
        <v>13767</v>
      </c>
      <c r="C1887" s="525" t="s">
        <v>4335</v>
      </c>
      <c r="D1887" s="532" t="n">
        <v>27489.41</v>
      </c>
    </row>
    <row r="1888" customFormat="false" ht="15" hidden="false" customHeight="false" outlineLevel="0" collapsed="false">
      <c r="A1888" s="0" t="n">
        <v>38403</v>
      </c>
      <c r="B1888" s="0" t="s">
        <v>13768</v>
      </c>
      <c r="C1888" s="525" t="s">
        <v>2430</v>
      </c>
      <c r="D1888" s="333" t="n">
        <v>56.83</v>
      </c>
    </row>
    <row r="1889" customFormat="false" ht="15" hidden="false" customHeight="false" outlineLevel="0" collapsed="false">
      <c r="A1889" s="0" t="n">
        <v>43482</v>
      </c>
      <c r="B1889" s="0" t="s">
        <v>13769</v>
      </c>
      <c r="C1889" s="525" t="s">
        <v>2502</v>
      </c>
      <c r="D1889" s="333" t="n">
        <v>0.75</v>
      </c>
    </row>
    <row r="1890" customFormat="false" ht="15" hidden="false" customHeight="false" outlineLevel="0" collapsed="false">
      <c r="A1890" s="0" t="n">
        <v>43494</v>
      </c>
      <c r="B1890" s="0" t="s">
        <v>13770</v>
      </c>
      <c r="C1890" s="525" t="s">
        <v>4335</v>
      </c>
      <c r="D1890" s="333" t="n">
        <v>140.69</v>
      </c>
    </row>
    <row r="1891" customFormat="false" ht="15" hidden="false" customHeight="false" outlineLevel="0" collapsed="false">
      <c r="A1891" s="0" t="n">
        <v>43483</v>
      </c>
      <c r="B1891" s="0" t="s">
        <v>13771</v>
      </c>
      <c r="C1891" s="525" t="s">
        <v>2502</v>
      </c>
      <c r="D1891" s="333" t="n">
        <v>1.34</v>
      </c>
    </row>
    <row r="1892" customFormat="false" ht="15" hidden="false" customHeight="false" outlineLevel="0" collapsed="false">
      <c r="A1892" s="0" t="n">
        <v>43495</v>
      </c>
      <c r="B1892" s="0" t="s">
        <v>13772</v>
      </c>
      <c r="C1892" s="525" t="s">
        <v>4335</v>
      </c>
      <c r="D1892" s="333" t="n">
        <v>253.46</v>
      </c>
    </row>
    <row r="1893" customFormat="false" ht="15" hidden="false" customHeight="false" outlineLevel="0" collapsed="false">
      <c r="A1893" s="0" t="n">
        <v>43484</v>
      </c>
      <c r="B1893" s="0" t="s">
        <v>13773</v>
      </c>
      <c r="C1893" s="525" t="s">
        <v>2502</v>
      </c>
      <c r="D1893" s="333" t="n">
        <v>1.14</v>
      </c>
    </row>
    <row r="1894" customFormat="false" ht="15" hidden="false" customHeight="false" outlineLevel="0" collapsed="false">
      <c r="A1894" s="0" t="n">
        <v>43496</v>
      </c>
      <c r="B1894" s="0" t="s">
        <v>13774</v>
      </c>
      <c r="C1894" s="525" t="s">
        <v>4335</v>
      </c>
      <c r="D1894" s="333" t="n">
        <v>214.4</v>
      </c>
    </row>
    <row r="1895" customFormat="false" ht="15" hidden="false" customHeight="false" outlineLevel="0" collapsed="false">
      <c r="A1895" s="0" t="n">
        <v>43485</v>
      </c>
      <c r="B1895" s="0" t="s">
        <v>13775</v>
      </c>
      <c r="C1895" s="525" t="s">
        <v>2502</v>
      </c>
      <c r="D1895" s="333" t="n">
        <v>1.01</v>
      </c>
    </row>
    <row r="1896" customFormat="false" ht="15" hidden="false" customHeight="false" outlineLevel="0" collapsed="false">
      <c r="A1896" s="0" t="n">
        <v>43497</v>
      </c>
      <c r="B1896" s="0" t="s">
        <v>13776</v>
      </c>
      <c r="C1896" s="525" t="s">
        <v>4335</v>
      </c>
      <c r="D1896" s="333" t="n">
        <v>189.52</v>
      </c>
    </row>
    <row r="1897" customFormat="false" ht="15" hidden="false" customHeight="false" outlineLevel="0" collapsed="false">
      <c r="A1897" s="0" t="n">
        <v>43487</v>
      </c>
      <c r="B1897" s="0" t="s">
        <v>13777</v>
      </c>
      <c r="C1897" s="525" t="s">
        <v>2502</v>
      </c>
      <c r="D1897" s="333" t="n">
        <v>1.17</v>
      </c>
    </row>
    <row r="1898" customFormat="false" ht="15" hidden="false" customHeight="false" outlineLevel="0" collapsed="false">
      <c r="A1898" s="0" t="n">
        <v>43499</v>
      </c>
      <c r="B1898" s="0" t="s">
        <v>13778</v>
      </c>
      <c r="C1898" s="525" t="s">
        <v>4335</v>
      </c>
      <c r="D1898" s="333" t="n">
        <v>221.51</v>
      </c>
    </row>
    <row r="1899" customFormat="false" ht="15" hidden="false" customHeight="false" outlineLevel="0" collapsed="false">
      <c r="A1899" s="0" t="n">
        <v>43486</v>
      </c>
      <c r="B1899" s="0" t="s">
        <v>13779</v>
      </c>
      <c r="C1899" s="525" t="s">
        <v>2502</v>
      </c>
      <c r="D1899" s="333" t="n">
        <v>0.71</v>
      </c>
    </row>
    <row r="1900" customFormat="false" ht="15" hidden="false" customHeight="false" outlineLevel="0" collapsed="false">
      <c r="A1900" s="0" t="n">
        <v>43498</v>
      </c>
      <c r="B1900" s="0" t="s">
        <v>13780</v>
      </c>
      <c r="C1900" s="525" t="s">
        <v>4335</v>
      </c>
      <c r="D1900" s="333" t="n">
        <v>133.45</v>
      </c>
    </row>
    <row r="1901" customFormat="false" ht="15" hidden="false" customHeight="false" outlineLevel="0" collapsed="false">
      <c r="A1901" s="0" t="n">
        <v>43488</v>
      </c>
      <c r="B1901" s="0" t="s">
        <v>13781</v>
      </c>
      <c r="C1901" s="525" t="s">
        <v>2502</v>
      </c>
      <c r="D1901" s="333" t="n">
        <v>0.82</v>
      </c>
    </row>
    <row r="1902" customFormat="false" ht="15" hidden="false" customHeight="false" outlineLevel="0" collapsed="false">
      <c r="A1902" s="0" t="n">
        <v>43500</v>
      </c>
      <c r="B1902" s="0" t="s">
        <v>13782</v>
      </c>
      <c r="C1902" s="525" t="s">
        <v>4335</v>
      </c>
      <c r="D1902" s="333" t="n">
        <v>154.53</v>
      </c>
    </row>
    <row r="1903" customFormat="false" ht="15" hidden="false" customHeight="false" outlineLevel="0" collapsed="false">
      <c r="A1903" s="0" t="n">
        <v>43489</v>
      </c>
      <c r="B1903" s="0" t="s">
        <v>13783</v>
      </c>
      <c r="C1903" s="525" t="s">
        <v>2502</v>
      </c>
      <c r="D1903" s="333" t="n">
        <v>1.17</v>
      </c>
    </row>
    <row r="1904" customFormat="false" ht="15" hidden="false" customHeight="false" outlineLevel="0" collapsed="false">
      <c r="A1904" s="0" t="n">
        <v>43501</v>
      </c>
      <c r="B1904" s="0" t="s">
        <v>13784</v>
      </c>
      <c r="C1904" s="525" t="s">
        <v>4335</v>
      </c>
      <c r="D1904" s="333" t="n">
        <v>220.75</v>
      </c>
    </row>
    <row r="1905" customFormat="false" ht="15" hidden="false" customHeight="false" outlineLevel="0" collapsed="false">
      <c r="A1905" s="0" t="n">
        <v>43490</v>
      </c>
      <c r="B1905" s="0" t="s">
        <v>13785</v>
      </c>
      <c r="C1905" s="525" t="s">
        <v>2502</v>
      </c>
      <c r="D1905" s="333" t="n">
        <v>1.68</v>
      </c>
    </row>
    <row r="1906" customFormat="false" ht="15" hidden="false" customHeight="false" outlineLevel="0" collapsed="false">
      <c r="A1906" s="0" t="n">
        <v>43502</v>
      </c>
      <c r="B1906" s="0" t="s">
        <v>13786</v>
      </c>
      <c r="C1906" s="525" t="s">
        <v>4335</v>
      </c>
      <c r="D1906" s="333" t="n">
        <v>316.25</v>
      </c>
    </row>
    <row r="1907" customFormat="false" ht="15" hidden="false" customHeight="false" outlineLevel="0" collapsed="false">
      <c r="A1907" s="0" t="n">
        <v>43491</v>
      </c>
      <c r="B1907" s="0" t="s">
        <v>13787</v>
      </c>
      <c r="C1907" s="525" t="s">
        <v>2502</v>
      </c>
      <c r="D1907" s="333" t="n">
        <v>1.25</v>
      </c>
    </row>
    <row r="1908" customFormat="false" ht="15" hidden="false" customHeight="false" outlineLevel="0" collapsed="false">
      <c r="A1908" s="0" t="n">
        <v>43503</v>
      </c>
      <c r="B1908" s="0" t="s">
        <v>13788</v>
      </c>
      <c r="C1908" s="525" t="s">
        <v>4335</v>
      </c>
      <c r="D1908" s="333" t="n">
        <v>235.5</v>
      </c>
    </row>
    <row r="1909" customFormat="false" ht="15" hidden="false" customHeight="false" outlineLevel="0" collapsed="false">
      <c r="A1909" s="0" t="n">
        <v>43492</v>
      </c>
      <c r="B1909" s="0" t="s">
        <v>13789</v>
      </c>
      <c r="C1909" s="525" t="s">
        <v>2502</v>
      </c>
      <c r="D1909" s="333" t="n">
        <v>1.68</v>
      </c>
    </row>
    <row r="1910" customFormat="false" ht="15" hidden="false" customHeight="false" outlineLevel="0" collapsed="false">
      <c r="A1910" s="0" t="n">
        <v>43504</v>
      </c>
      <c r="B1910" s="0" t="s">
        <v>13790</v>
      </c>
      <c r="C1910" s="525" t="s">
        <v>4335</v>
      </c>
      <c r="D1910" s="333" t="n">
        <v>317.67</v>
      </c>
    </row>
    <row r="1911" customFormat="false" ht="15" hidden="false" customHeight="false" outlineLevel="0" collapsed="false">
      <c r="A1911" s="0" t="n">
        <v>43493</v>
      </c>
      <c r="B1911" s="0" t="s">
        <v>13791</v>
      </c>
      <c r="C1911" s="525" t="s">
        <v>2502</v>
      </c>
      <c r="D1911" s="333" t="n">
        <v>0.67</v>
      </c>
    </row>
    <row r="1912" customFormat="false" ht="15" hidden="false" customHeight="false" outlineLevel="0" collapsed="false">
      <c r="A1912" s="0" t="n">
        <v>43505</v>
      </c>
      <c r="B1912" s="0" t="s">
        <v>13792</v>
      </c>
      <c r="C1912" s="525" t="s">
        <v>4335</v>
      </c>
      <c r="D1912" s="333" t="n">
        <v>126.7</v>
      </c>
    </row>
    <row r="1913" customFormat="false" ht="15" hidden="false" customHeight="false" outlineLevel="0" collapsed="false">
      <c r="A1913" s="0" t="n">
        <v>37774</v>
      </c>
      <c r="B1913" s="0" t="s">
        <v>13793</v>
      </c>
      <c r="C1913" s="525" t="s">
        <v>2430</v>
      </c>
      <c r="D1913" s="532" t="n">
        <v>565124.71</v>
      </c>
    </row>
    <row r="1914" customFormat="false" ht="15" hidden="false" customHeight="false" outlineLevel="0" collapsed="false">
      <c r="A1914" s="0" t="n">
        <v>38629</v>
      </c>
      <c r="B1914" s="0" t="s">
        <v>13794</v>
      </c>
      <c r="C1914" s="525" t="s">
        <v>2430</v>
      </c>
      <c r="D1914" s="532" t="n">
        <v>2602792.96</v>
      </c>
    </row>
    <row r="1915" customFormat="false" ht="15" hidden="false" customHeight="false" outlineLevel="0" collapsed="false">
      <c r="A1915" s="0" t="n">
        <v>38630</v>
      </c>
      <c r="B1915" s="0" t="s">
        <v>13795</v>
      </c>
      <c r="C1915" s="525" t="s">
        <v>2430</v>
      </c>
      <c r="D1915" s="532" t="n">
        <v>1748542.96</v>
      </c>
    </row>
    <row r="1916" customFormat="false" ht="15" hidden="false" customHeight="false" outlineLevel="0" collapsed="false">
      <c r="A1916" s="0" t="n">
        <v>38476</v>
      </c>
      <c r="B1916" s="0" t="s">
        <v>13796</v>
      </c>
      <c r="C1916" s="525" t="s">
        <v>2430</v>
      </c>
      <c r="D1916" s="333" t="n">
        <v>427.12</v>
      </c>
    </row>
    <row r="1917" customFormat="false" ht="15" hidden="false" customHeight="false" outlineLevel="0" collapsed="false">
      <c r="A1917" s="0" t="n">
        <v>38477</v>
      </c>
      <c r="B1917" s="0" t="s">
        <v>13797</v>
      </c>
      <c r="C1917" s="525" t="s">
        <v>2430</v>
      </c>
      <c r="D1917" s="532" t="n">
        <v>1209.62</v>
      </c>
    </row>
    <row r="1918" customFormat="false" ht="15" hidden="false" customHeight="false" outlineLevel="0" collapsed="false">
      <c r="A1918" s="0" t="n">
        <v>40635</v>
      </c>
      <c r="B1918" s="0" t="s">
        <v>13798</v>
      </c>
      <c r="C1918" s="525" t="s">
        <v>2430</v>
      </c>
      <c r="D1918" s="532" t="n">
        <v>960573.9</v>
      </c>
    </row>
    <row r="1919" customFormat="false" ht="15" hidden="false" customHeight="false" outlineLevel="0" collapsed="false">
      <c r="A1919" s="0" t="n">
        <v>36483</v>
      </c>
      <c r="B1919" s="0" t="s">
        <v>13799</v>
      </c>
      <c r="C1919" s="525" t="s">
        <v>2430</v>
      </c>
      <c r="D1919" s="532" t="n">
        <v>870433.83</v>
      </c>
    </row>
    <row r="1920" customFormat="false" ht="15" hidden="false" customHeight="false" outlineLevel="0" collapsed="false">
      <c r="A1920" s="0" t="n">
        <v>14525</v>
      </c>
      <c r="B1920" s="0" t="s">
        <v>13800</v>
      </c>
      <c r="C1920" s="525" t="s">
        <v>2430</v>
      </c>
      <c r="D1920" s="532" t="n">
        <v>911395.42</v>
      </c>
    </row>
    <row r="1921" customFormat="false" ht="15" hidden="false" customHeight="false" outlineLevel="0" collapsed="false">
      <c r="A1921" s="0" t="n">
        <v>36482</v>
      </c>
      <c r="B1921" s="0" t="s">
        <v>13801</v>
      </c>
      <c r="C1921" s="525" t="s">
        <v>2430</v>
      </c>
      <c r="D1921" s="532" t="n">
        <v>781648.51</v>
      </c>
    </row>
    <row r="1922" customFormat="false" ht="15" hidden="false" customHeight="false" outlineLevel="0" collapsed="false">
      <c r="A1922" s="0" t="n">
        <v>36408</v>
      </c>
      <c r="B1922" s="0" t="s">
        <v>13802</v>
      </c>
      <c r="C1922" s="525" t="s">
        <v>2430</v>
      </c>
      <c r="D1922" s="532" t="n">
        <v>933924.29</v>
      </c>
    </row>
    <row r="1923" customFormat="false" ht="15" hidden="false" customHeight="false" outlineLevel="0" collapsed="false">
      <c r="A1923" s="0" t="n">
        <v>2723</v>
      </c>
      <c r="B1923" s="0" t="s">
        <v>13803</v>
      </c>
      <c r="C1923" s="525" t="s">
        <v>2430</v>
      </c>
      <c r="D1923" s="532" t="n">
        <v>716827.86</v>
      </c>
    </row>
    <row r="1924" customFormat="false" ht="15" hidden="false" customHeight="false" outlineLevel="0" collapsed="false">
      <c r="A1924" s="0" t="n">
        <v>36481</v>
      </c>
      <c r="B1924" s="0" t="s">
        <v>13804</v>
      </c>
      <c r="C1924" s="525" t="s">
        <v>2430</v>
      </c>
      <c r="D1924" s="532" t="n">
        <v>855073.23</v>
      </c>
    </row>
    <row r="1925" customFormat="false" ht="15" hidden="false" customHeight="false" outlineLevel="0" collapsed="false">
      <c r="A1925" s="0" t="n">
        <v>10685</v>
      </c>
      <c r="B1925" s="0" t="s">
        <v>13805</v>
      </c>
      <c r="C1925" s="525" t="s">
        <v>2430</v>
      </c>
      <c r="D1925" s="532" t="n">
        <v>819231.84</v>
      </c>
    </row>
    <row r="1926" customFormat="false" ht="15" hidden="false" customHeight="false" outlineLevel="0" collapsed="false">
      <c r="A1926" s="0" t="n">
        <v>40636</v>
      </c>
      <c r="B1926" s="0" t="s">
        <v>13806</v>
      </c>
      <c r="C1926" s="525" t="s">
        <v>2430</v>
      </c>
      <c r="D1926" s="532" t="n">
        <v>924732.51</v>
      </c>
    </row>
    <row r="1927" customFormat="false" ht="15" hidden="false" customHeight="false" outlineLevel="0" collapsed="false">
      <c r="A1927" s="0" t="n">
        <v>4111</v>
      </c>
      <c r="B1927" s="0" t="s">
        <v>13807</v>
      </c>
      <c r="C1927" s="525" t="s">
        <v>2430</v>
      </c>
      <c r="D1927" s="333" t="n">
        <v>52.41</v>
      </c>
    </row>
    <row r="1928" customFormat="false" ht="15" hidden="false" customHeight="false" outlineLevel="0" collapsed="false">
      <c r="A1928" s="0" t="n">
        <v>44538</v>
      </c>
      <c r="B1928" s="0" t="s">
        <v>13808</v>
      </c>
      <c r="C1928" s="525" t="s">
        <v>2430</v>
      </c>
      <c r="D1928" s="333" t="n">
        <v>47.56</v>
      </c>
    </row>
    <row r="1929" customFormat="false" ht="15" hidden="false" customHeight="false" outlineLevel="0" collapsed="false">
      <c r="A1929" s="0" t="n">
        <v>12</v>
      </c>
      <c r="B1929" s="0" t="s">
        <v>13809</v>
      </c>
      <c r="C1929" s="525" t="s">
        <v>2430</v>
      </c>
      <c r="D1929" s="333" t="n">
        <v>9.39</v>
      </c>
    </row>
    <row r="1930" customFormat="false" ht="15" hidden="false" customHeight="false" outlineLevel="0" collapsed="false">
      <c r="A1930" s="0" t="n">
        <v>37554</v>
      </c>
      <c r="B1930" s="0" t="s">
        <v>13810</v>
      </c>
      <c r="C1930" s="525" t="s">
        <v>2430</v>
      </c>
      <c r="D1930" s="333" t="n">
        <v>234.87</v>
      </c>
    </row>
    <row r="1931" customFormat="false" ht="15" hidden="false" customHeight="false" outlineLevel="0" collapsed="false">
      <c r="A1931" s="0" t="n">
        <v>37555</v>
      </c>
      <c r="B1931" s="0" t="s">
        <v>13811</v>
      </c>
      <c r="C1931" s="525" t="s">
        <v>2430</v>
      </c>
      <c r="D1931" s="333" t="n">
        <v>285.71</v>
      </c>
    </row>
    <row r="1932" customFormat="false" ht="15" hidden="false" customHeight="false" outlineLevel="0" collapsed="false">
      <c r="A1932" s="0" t="n">
        <v>10902</v>
      </c>
      <c r="B1932" s="0" t="s">
        <v>13812</v>
      </c>
      <c r="C1932" s="525" t="s">
        <v>2430</v>
      </c>
      <c r="D1932" s="333" t="n">
        <v>71.69</v>
      </c>
    </row>
    <row r="1933" customFormat="false" ht="15" hidden="false" customHeight="false" outlineLevel="0" collapsed="false">
      <c r="A1933" s="0" t="n">
        <v>20965</v>
      </c>
      <c r="B1933" s="0" t="s">
        <v>13813</v>
      </c>
      <c r="C1933" s="525" t="s">
        <v>2430</v>
      </c>
      <c r="D1933" s="333" t="n">
        <v>72.36</v>
      </c>
    </row>
    <row r="1934" customFormat="false" ht="15" hidden="false" customHeight="false" outlineLevel="0" collapsed="false">
      <c r="A1934" s="0" t="n">
        <v>20966</v>
      </c>
      <c r="B1934" s="0" t="s">
        <v>13814</v>
      </c>
      <c r="C1934" s="525" t="s">
        <v>2430</v>
      </c>
      <c r="D1934" s="333" t="n">
        <v>77.91</v>
      </c>
    </row>
    <row r="1935" customFormat="false" ht="15" hidden="false" customHeight="false" outlineLevel="0" collapsed="false">
      <c r="A1935" s="0" t="n">
        <v>10903</v>
      </c>
      <c r="B1935" s="0" t="s">
        <v>13815</v>
      </c>
      <c r="C1935" s="525" t="s">
        <v>2430</v>
      </c>
      <c r="D1935" s="333" t="n">
        <v>118.09</v>
      </c>
    </row>
    <row r="1936" customFormat="false" ht="15" hidden="false" customHeight="false" outlineLevel="0" collapsed="false">
      <c r="A1936" s="0" t="n">
        <v>20967</v>
      </c>
      <c r="B1936" s="0" t="s">
        <v>13816</v>
      </c>
      <c r="C1936" s="525" t="s">
        <v>2430</v>
      </c>
      <c r="D1936" s="333" t="n">
        <v>118.09</v>
      </c>
    </row>
    <row r="1937" customFormat="false" ht="15" hidden="false" customHeight="false" outlineLevel="0" collapsed="false">
      <c r="A1937" s="0" t="n">
        <v>20968</v>
      </c>
      <c r="B1937" s="0" t="s">
        <v>13817</v>
      </c>
      <c r="C1937" s="525" t="s">
        <v>2430</v>
      </c>
      <c r="D1937" s="333" t="n">
        <v>129.52</v>
      </c>
    </row>
    <row r="1938" customFormat="false" ht="15" hidden="false" customHeight="false" outlineLevel="0" collapsed="false">
      <c r="A1938" s="0" t="n">
        <v>11359</v>
      </c>
      <c r="B1938" s="0" t="s">
        <v>13818</v>
      </c>
      <c r="C1938" s="525" t="s">
        <v>2430</v>
      </c>
      <c r="D1938" s="333" t="n">
        <v>904.84</v>
      </c>
    </row>
    <row r="1939" customFormat="false" ht="15" hidden="false" customHeight="false" outlineLevel="0" collapsed="false">
      <c r="A1939" s="0" t="n">
        <v>39017</v>
      </c>
      <c r="B1939" s="0" t="s">
        <v>13819</v>
      </c>
      <c r="C1939" s="525" t="s">
        <v>2430</v>
      </c>
      <c r="D1939" s="333" t="n">
        <v>0.22</v>
      </c>
    </row>
    <row r="1940" customFormat="false" ht="15" hidden="false" customHeight="false" outlineLevel="0" collapsed="false">
      <c r="A1940" s="0" t="n">
        <v>39315</v>
      </c>
      <c r="B1940" s="0" t="s">
        <v>13820</v>
      </c>
      <c r="C1940" s="525" t="s">
        <v>2430</v>
      </c>
      <c r="D1940" s="333" t="n">
        <v>0.35</v>
      </c>
    </row>
    <row r="1941" customFormat="false" ht="15" hidden="false" customHeight="false" outlineLevel="0" collapsed="false">
      <c r="A1941" s="0" t="n">
        <v>39016</v>
      </c>
      <c r="B1941" s="0" t="s">
        <v>13821</v>
      </c>
      <c r="C1941" s="525" t="s">
        <v>2430</v>
      </c>
      <c r="D1941" s="333" t="n">
        <v>0.36</v>
      </c>
    </row>
    <row r="1942" customFormat="false" ht="15" hidden="false" customHeight="false" outlineLevel="0" collapsed="false">
      <c r="A1942" s="0" t="n">
        <v>39481</v>
      </c>
      <c r="B1942" s="0" t="s">
        <v>13822</v>
      </c>
      <c r="C1942" s="525" t="s">
        <v>2430</v>
      </c>
      <c r="D1942" s="333" t="n">
        <v>1.74</v>
      </c>
    </row>
    <row r="1943" customFormat="false" ht="15" hidden="false" customHeight="false" outlineLevel="0" collapsed="false">
      <c r="A1943" s="0" t="n">
        <v>39013</v>
      </c>
      <c r="B1943" s="0" t="s">
        <v>13823</v>
      </c>
      <c r="C1943" s="525" t="s">
        <v>2430</v>
      </c>
      <c r="D1943" s="333" t="n">
        <v>1.48</v>
      </c>
    </row>
    <row r="1944" customFormat="false" ht="15" hidden="false" customHeight="false" outlineLevel="0" collapsed="false">
      <c r="A1944" s="0" t="n">
        <v>44919</v>
      </c>
      <c r="B1944" s="0" t="s">
        <v>13824</v>
      </c>
      <c r="C1944" s="525" t="s">
        <v>2430</v>
      </c>
      <c r="D1944" s="333" t="n">
        <v>2.77</v>
      </c>
    </row>
    <row r="1945" customFormat="false" ht="15" hidden="false" customHeight="false" outlineLevel="0" collapsed="false">
      <c r="A1945" s="0" t="n">
        <v>40433</v>
      </c>
      <c r="B1945" s="0" t="s">
        <v>13825</v>
      </c>
      <c r="C1945" s="525" t="s">
        <v>2430</v>
      </c>
      <c r="D1945" s="333" t="n">
        <v>1.53</v>
      </c>
    </row>
    <row r="1946" customFormat="false" ht="15" hidden="false" customHeight="false" outlineLevel="0" collapsed="false">
      <c r="A1946" s="0" t="n">
        <v>20219</v>
      </c>
      <c r="B1946" s="0" t="s">
        <v>13826</v>
      </c>
      <c r="C1946" s="525" t="s">
        <v>2430</v>
      </c>
      <c r="D1946" s="532" t="n">
        <v>116000</v>
      </c>
    </row>
    <row r="1947" customFormat="false" ht="15" hidden="false" customHeight="false" outlineLevel="0" collapsed="false">
      <c r="A1947" s="0" t="n">
        <v>36484</v>
      </c>
      <c r="B1947" s="0" t="s">
        <v>13827</v>
      </c>
      <c r="C1947" s="525" t="s">
        <v>2430</v>
      </c>
      <c r="D1947" s="532" t="n">
        <v>246246.87</v>
      </c>
    </row>
    <row r="1948" customFormat="false" ht="15" hidden="false" customHeight="false" outlineLevel="0" collapsed="false">
      <c r="A1948" s="0" t="n">
        <v>38367</v>
      </c>
      <c r="B1948" s="0" t="s">
        <v>13828</v>
      </c>
      <c r="C1948" s="525" t="s">
        <v>2430</v>
      </c>
      <c r="D1948" s="333" t="n">
        <v>22.95</v>
      </c>
    </row>
    <row r="1949" customFormat="false" ht="15" hidden="false" customHeight="false" outlineLevel="0" collapsed="false">
      <c r="A1949" s="0" t="n">
        <v>38368</v>
      </c>
      <c r="B1949" s="0" t="s">
        <v>13829</v>
      </c>
      <c r="C1949" s="525" t="s">
        <v>2430</v>
      </c>
      <c r="D1949" s="333" t="n">
        <v>8.15</v>
      </c>
    </row>
    <row r="1950" customFormat="false" ht="15" hidden="false" customHeight="false" outlineLevel="0" collapsed="false">
      <c r="A1950" s="0" t="n">
        <v>38091</v>
      </c>
      <c r="B1950" s="0" t="s">
        <v>13830</v>
      </c>
      <c r="C1950" s="525" t="s">
        <v>2430</v>
      </c>
      <c r="D1950" s="333" t="n">
        <v>2.87</v>
      </c>
    </row>
    <row r="1951" customFormat="false" ht="15" hidden="false" customHeight="false" outlineLevel="0" collapsed="false">
      <c r="A1951" s="0" t="n">
        <v>38095</v>
      </c>
      <c r="B1951" s="0" t="s">
        <v>13831</v>
      </c>
      <c r="C1951" s="525" t="s">
        <v>2430</v>
      </c>
      <c r="D1951" s="333" t="n">
        <v>6.08</v>
      </c>
    </row>
    <row r="1952" customFormat="false" ht="15" hidden="false" customHeight="false" outlineLevel="0" collapsed="false">
      <c r="A1952" s="0" t="n">
        <v>38092</v>
      </c>
      <c r="B1952" s="0" t="s">
        <v>13832</v>
      </c>
      <c r="C1952" s="525" t="s">
        <v>2430</v>
      </c>
      <c r="D1952" s="333" t="n">
        <v>2.73</v>
      </c>
    </row>
    <row r="1953" customFormat="false" ht="15" hidden="false" customHeight="false" outlineLevel="0" collapsed="false">
      <c r="A1953" s="0" t="n">
        <v>38093</v>
      </c>
      <c r="B1953" s="0" t="s">
        <v>13833</v>
      </c>
      <c r="C1953" s="525" t="s">
        <v>2430</v>
      </c>
      <c r="D1953" s="333" t="n">
        <v>2.82</v>
      </c>
    </row>
    <row r="1954" customFormat="false" ht="15" hidden="false" customHeight="false" outlineLevel="0" collapsed="false">
      <c r="A1954" s="0" t="n">
        <v>38096</v>
      </c>
      <c r="B1954" s="0" t="s">
        <v>13834</v>
      </c>
      <c r="C1954" s="525" t="s">
        <v>2430</v>
      </c>
      <c r="D1954" s="333" t="n">
        <v>6.54</v>
      </c>
    </row>
    <row r="1955" customFormat="false" ht="15" hidden="false" customHeight="false" outlineLevel="0" collapsed="false">
      <c r="A1955" s="0" t="n">
        <v>38094</v>
      </c>
      <c r="B1955" s="0" t="s">
        <v>13835</v>
      </c>
      <c r="C1955" s="525" t="s">
        <v>2430</v>
      </c>
      <c r="D1955" s="333" t="n">
        <v>3.45</v>
      </c>
    </row>
    <row r="1956" customFormat="false" ht="15" hidden="false" customHeight="false" outlineLevel="0" collapsed="false">
      <c r="A1956" s="0" t="n">
        <v>38097</v>
      </c>
      <c r="B1956" s="0" t="s">
        <v>13836</v>
      </c>
      <c r="C1956" s="525" t="s">
        <v>2430</v>
      </c>
      <c r="D1956" s="333" t="n">
        <v>7.01</v>
      </c>
    </row>
    <row r="1957" customFormat="false" ht="15" hidden="false" customHeight="false" outlineLevel="0" collapsed="false">
      <c r="A1957" s="0" t="n">
        <v>38098</v>
      </c>
      <c r="B1957" s="0" t="s">
        <v>13837</v>
      </c>
      <c r="C1957" s="525" t="s">
        <v>2430</v>
      </c>
      <c r="D1957" s="333" t="n">
        <v>7.01</v>
      </c>
    </row>
    <row r="1958" customFormat="false" ht="15" hidden="false" customHeight="false" outlineLevel="0" collapsed="false">
      <c r="A1958" s="0" t="n">
        <v>11186</v>
      </c>
      <c r="B1958" s="0" t="s">
        <v>13838</v>
      </c>
      <c r="C1958" s="525" t="s">
        <v>2414</v>
      </c>
      <c r="D1958" s="333" t="n">
        <v>451.5</v>
      </c>
    </row>
    <row r="1959" customFormat="false" ht="15" hidden="false" customHeight="false" outlineLevel="0" collapsed="false">
      <c r="A1959" s="0" t="n">
        <v>11558</v>
      </c>
      <c r="B1959" s="0" t="s">
        <v>13839</v>
      </c>
      <c r="C1959" s="525" t="s">
        <v>12296</v>
      </c>
      <c r="D1959" s="333" t="n">
        <v>14.34</v>
      </c>
    </row>
    <row r="1960" customFormat="false" ht="15" hidden="false" customHeight="false" outlineLevel="0" collapsed="false">
      <c r="A1960" s="0" t="n">
        <v>11557</v>
      </c>
      <c r="B1960" s="0" t="s">
        <v>13840</v>
      </c>
      <c r="C1960" s="525" t="s">
        <v>12296</v>
      </c>
      <c r="D1960" s="333" t="n">
        <v>36.29</v>
      </c>
    </row>
    <row r="1961" customFormat="false" ht="15" hidden="false" customHeight="false" outlineLevel="0" collapsed="false">
      <c r="A1961" s="0" t="n">
        <v>2759</v>
      </c>
      <c r="B1961" s="0" t="s">
        <v>13841</v>
      </c>
      <c r="C1961" s="525" t="s">
        <v>2430</v>
      </c>
      <c r="D1961" s="333" t="n">
        <v>9.68</v>
      </c>
    </row>
    <row r="1962" customFormat="false" ht="15" hidden="false" customHeight="false" outlineLevel="0" collapsed="false">
      <c r="A1962" s="0" t="n">
        <v>38124</v>
      </c>
      <c r="B1962" s="0" t="s">
        <v>13842</v>
      </c>
      <c r="C1962" s="525" t="s">
        <v>2430</v>
      </c>
      <c r="D1962" s="333" t="n">
        <v>29.9</v>
      </c>
    </row>
    <row r="1963" customFormat="false" ht="15" hidden="false" customHeight="false" outlineLevel="0" collapsed="false">
      <c r="A1963" s="0" t="n">
        <v>38380</v>
      </c>
      <c r="B1963" s="0" t="s">
        <v>13843</v>
      </c>
      <c r="C1963" s="525" t="s">
        <v>2430</v>
      </c>
      <c r="D1963" s="333" t="n">
        <v>36.46</v>
      </c>
    </row>
    <row r="1964" customFormat="false" ht="15" hidden="false" customHeight="false" outlineLevel="0" collapsed="false">
      <c r="A1964" s="0" t="n">
        <v>42429</v>
      </c>
      <c r="B1964" s="0" t="s">
        <v>13844</v>
      </c>
      <c r="C1964" s="525" t="s">
        <v>2430</v>
      </c>
      <c r="D1964" s="532" t="n">
        <v>6025.1</v>
      </c>
    </row>
    <row r="1965" customFormat="false" ht="15" hidden="false" customHeight="false" outlineLevel="0" collapsed="false">
      <c r="A1965" s="0" t="n">
        <v>39616</v>
      </c>
      <c r="B1965" s="0" t="s">
        <v>13845</v>
      </c>
      <c r="C1965" s="525" t="s">
        <v>2430</v>
      </c>
      <c r="D1965" s="333" t="n">
        <v>737.69</v>
      </c>
    </row>
    <row r="1966" customFormat="false" ht="15" hidden="false" customHeight="false" outlineLevel="0" collapsed="false">
      <c r="A1966" s="0" t="n">
        <v>39618</v>
      </c>
      <c r="B1966" s="0" t="s">
        <v>13846</v>
      </c>
      <c r="C1966" s="525" t="s">
        <v>2430</v>
      </c>
      <c r="D1966" s="532" t="n">
        <v>1338.05</v>
      </c>
    </row>
    <row r="1967" customFormat="false" ht="15" hidden="false" customHeight="false" outlineLevel="0" collapsed="false">
      <c r="A1967" s="0" t="n">
        <v>39619</v>
      </c>
      <c r="B1967" s="0" t="s">
        <v>13847</v>
      </c>
      <c r="C1967" s="525" t="s">
        <v>2430</v>
      </c>
      <c r="D1967" s="532" t="n">
        <v>1832.58</v>
      </c>
    </row>
    <row r="1968" customFormat="false" ht="15" hidden="false" customHeight="false" outlineLevel="0" collapsed="false">
      <c r="A1968" s="0" t="n">
        <v>39613</v>
      </c>
      <c r="B1968" s="0" t="s">
        <v>13848</v>
      </c>
      <c r="C1968" s="525" t="s">
        <v>2430</v>
      </c>
      <c r="D1968" s="333" t="n">
        <v>293.03</v>
      </c>
    </row>
    <row r="1969" customFormat="false" ht="15" hidden="false" customHeight="false" outlineLevel="0" collapsed="false">
      <c r="A1969" s="0" t="n">
        <v>39614</v>
      </c>
      <c r="B1969" s="0" t="s">
        <v>13849</v>
      </c>
      <c r="C1969" s="525" t="s">
        <v>2430</v>
      </c>
      <c r="D1969" s="333" t="n">
        <v>427.5</v>
      </c>
    </row>
    <row r="1970" customFormat="false" ht="15" hidden="false" customHeight="false" outlineLevel="0" collapsed="false">
      <c r="A1970" s="0" t="n">
        <v>38538</v>
      </c>
      <c r="B1970" s="0" t="s">
        <v>13850</v>
      </c>
      <c r="C1970" s="525" t="s">
        <v>2440</v>
      </c>
      <c r="D1970" s="333" t="n">
        <v>81.8</v>
      </c>
    </row>
    <row r="1971" customFormat="false" ht="15" hidden="false" customHeight="false" outlineLevel="0" collapsed="false">
      <c r="A1971" s="0" t="n">
        <v>38539</v>
      </c>
      <c r="B1971" s="0" t="s">
        <v>13851</v>
      </c>
      <c r="C1971" s="525" t="s">
        <v>2440</v>
      </c>
      <c r="D1971" s="333" t="n">
        <v>111.23</v>
      </c>
    </row>
    <row r="1972" customFormat="false" ht="15" hidden="false" customHeight="false" outlineLevel="0" collapsed="false">
      <c r="A1972" s="0" t="n">
        <v>38540</v>
      </c>
      <c r="B1972" s="0" t="s">
        <v>13852</v>
      </c>
      <c r="C1972" s="525" t="s">
        <v>2440</v>
      </c>
      <c r="D1972" s="333" t="n">
        <v>285.07</v>
      </c>
    </row>
    <row r="1973" customFormat="false" ht="15" hidden="false" customHeight="false" outlineLevel="0" collapsed="false">
      <c r="A1973" s="0" t="n">
        <v>38384</v>
      </c>
      <c r="B1973" s="0" t="s">
        <v>13853</v>
      </c>
      <c r="C1973" s="525" t="s">
        <v>2430</v>
      </c>
      <c r="D1973" s="333" t="n">
        <v>21.12</v>
      </c>
    </row>
    <row r="1974" customFormat="false" ht="15" hidden="false" customHeight="false" outlineLevel="0" collapsed="false">
      <c r="A1974" s="0" t="n">
        <v>13</v>
      </c>
      <c r="B1974" s="0" t="s">
        <v>13854</v>
      </c>
      <c r="C1974" s="525" t="s">
        <v>2515</v>
      </c>
      <c r="D1974" s="333" t="n">
        <v>14.46</v>
      </c>
    </row>
    <row r="1975" customFormat="false" ht="15" hidden="false" customHeight="false" outlineLevel="0" collapsed="false">
      <c r="A1975" s="0" t="n">
        <v>2762</v>
      </c>
      <c r="B1975" s="0" t="s">
        <v>13855</v>
      </c>
      <c r="C1975" s="525" t="s">
        <v>2440</v>
      </c>
      <c r="D1975" s="333" t="n">
        <v>12.1</v>
      </c>
    </row>
    <row r="1976" customFormat="false" ht="15" hidden="false" customHeight="false" outlineLevel="0" collapsed="false">
      <c r="A1976" s="0" t="n">
        <v>21142</v>
      </c>
      <c r="B1976" s="0" t="s">
        <v>13856</v>
      </c>
      <c r="C1976" s="525" t="s">
        <v>2430</v>
      </c>
      <c r="D1976" s="333" t="n">
        <v>44.78</v>
      </c>
    </row>
    <row r="1977" customFormat="false" ht="15" hidden="false" customHeight="false" outlineLevel="0" collapsed="false">
      <c r="A1977" s="0" t="n">
        <v>4223</v>
      </c>
      <c r="B1977" s="0" t="s">
        <v>13857</v>
      </c>
      <c r="C1977" s="525" t="s">
        <v>2712</v>
      </c>
      <c r="D1977" s="333" t="n">
        <v>3.69</v>
      </c>
    </row>
    <row r="1978" customFormat="false" ht="15" hidden="false" customHeight="false" outlineLevel="0" collapsed="false">
      <c r="A1978" s="0" t="n">
        <v>37372</v>
      </c>
      <c r="B1978" s="0" t="s">
        <v>13858</v>
      </c>
      <c r="C1978" s="525" t="s">
        <v>2502</v>
      </c>
      <c r="D1978" s="333" t="n">
        <v>1.14</v>
      </c>
    </row>
    <row r="1979" customFormat="false" ht="15" hidden="false" customHeight="false" outlineLevel="0" collapsed="false">
      <c r="A1979" s="0" t="n">
        <v>40863</v>
      </c>
      <c r="B1979" s="0" t="s">
        <v>13859</v>
      </c>
      <c r="C1979" s="525" t="s">
        <v>4335</v>
      </c>
      <c r="D1979" s="333" t="n">
        <v>215.56</v>
      </c>
    </row>
    <row r="1980" customFormat="false" ht="15" hidden="false" customHeight="false" outlineLevel="0" collapsed="false">
      <c r="A1980" s="0" t="n">
        <v>38475</v>
      </c>
      <c r="B1980" s="0" t="s">
        <v>13860</v>
      </c>
      <c r="C1980" s="525" t="s">
        <v>2430</v>
      </c>
      <c r="D1980" s="333" t="n">
        <v>31.2</v>
      </c>
    </row>
    <row r="1981" customFormat="false" ht="15" hidden="false" customHeight="false" outlineLevel="0" collapsed="false">
      <c r="A1981" s="0" t="n">
        <v>38474</v>
      </c>
      <c r="B1981" s="0" t="s">
        <v>13861</v>
      </c>
      <c r="C1981" s="525" t="s">
        <v>2430</v>
      </c>
      <c r="D1981" s="333" t="n">
        <v>38.56</v>
      </c>
    </row>
    <row r="1982" customFormat="false" ht="15" hidden="false" customHeight="false" outlineLevel="0" collapsed="false">
      <c r="A1982" s="0" t="n">
        <v>10886</v>
      </c>
      <c r="B1982" s="0" t="s">
        <v>13862</v>
      </c>
      <c r="C1982" s="525" t="s">
        <v>2430</v>
      </c>
      <c r="D1982" s="333" t="n">
        <v>192.5</v>
      </c>
    </row>
    <row r="1983" customFormat="false" ht="15" hidden="false" customHeight="false" outlineLevel="0" collapsed="false">
      <c r="A1983" s="0" t="n">
        <v>10888</v>
      </c>
      <c r="B1983" s="0" t="s">
        <v>13863</v>
      </c>
      <c r="C1983" s="525" t="s">
        <v>2430</v>
      </c>
      <c r="D1983" s="333" t="n">
        <v>609.23</v>
      </c>
    </row>
    <row r="1984" customFormat="false" ht="15" hidden="false" customHeight="false" outlineLevel="0" collapsed="false">
      <c r="A1984" s="0" t="n">
        <v>10889</v>
      </c>
      <c r="B1984" s="0" t="s">
        <v>13864</v>
      </c>
      <c r="C1984" s="525" t="s">
        <v>2430</v>
      </c>
      <c r="D1984" s="333" t="n">
        <v>660</v>
      </c>
    </row>
    <row r="1985" customFormat="false" ht="15" hidden="false" customHeight="false" outlineLevel="0" collapsed="false">
      <c r="A1985" s="0" t="n">
        <v>10890</v>
      </c>
      <c r="B1985" s="0" t="s">
        <v>13865</v>
      </c>
      <c r="C1985" s="525" t="s">
        <v>2430</v>
      </c>
      <c r="D1985" s="333" t="n">
        <v>304.61</v>
      </c>
    </row>
    <row r="1986" customFormat="false" ht="15" hidden="false" customHeight="false" outlineLevel="0" collapsed="false">
      <c r="A1986" s="0" t="n">
        <v>10891</v>
      </c>
      <c r="B1986" s="0" t="s">
        <v>13866</v>
      </c>
      <c r="C1986" s="525" t="s">
        <v>2430</v>
      </c>
      <c r="D1986" s="333" t="n">
        <v>186.15</v>
      </c>
    </row>
    <row r="1987" customFormat="false" ht="15" hidden="false" customHeight="false" outlineLevel="0" collapsed="false">
      <c r="A1987" s="0" t="n">
        <v>10892</v>
      </c>
      <c r="B1987" s="0" t="s">
        <v>13867</v>
      </c>
      <c r="C1987" s="525" t="s">
        <v>2430</v>
      </c>
      <c r="D1987" s="333" t="n">
        <v>220</v>
      </c>
    </row>
    <row r="1988" customFormat="false" ht="15" hidden="false" customHeight="false" outlineLevel="0" collapsed="false">
      <c r="A1988" s="0" t="n">
        <v>20977</v>
      </c>
      <c r="B1988" s="0" t="s">
        <v>13868</v>
      </c>
      <c r="C1988" s="525" t="s">
        <v>2430</v>
      </c>
      <c r="D1988" s="333" t="n">
        <v>262.3</v>
      </c>
    </row>
    <row r="1989" customFormat="false" ht="15" hidden="false" customHeight="false" outlineLevel="0" collapsed="false">
      <c r="A1989" s="0" t="n">
        <v>3073</v>
      </c>
      <c r="B1989" s="0" t="s">
        <v>13869</v>
      </c>
      <c r="C1989" s="525" t="s">
        <v>2430</v>
      </c>
      <c r="D1989" s="333" t="n">
        <v>163.63</v>
      </c>
    </row>
    <row r="1990" customFormat="false" ht="15" hidden="false" customHeight="false" outlineLevel="0" collapsed="false">
      <c r="A1990" s="0" t="n">
        <v>3074</v>
      </c>
      <c r="B1990" s="0" t="s">
        <v>13870</v>
      </c>
      <c r="C1990" s="525" t="s">
        <v>2430</v>
      </c>
      <c r="D1990" s="333" t="n">
        <v>103.3</v>
      </c>
    </row>
    <row r="1991" customFormat="false" ht="15" hidden="false" customHeight="false" outlineLevel="0" collapsed="false">
      <c r="A1991" s="0" t="n">
        <v>3076</v>
      </c>
      <c r="B1991" s="0" t="s">
        <v>13871</v>
      </c>
      <c r="C1991" s="525" t="s">
        <v>2430</v>
      </c>
      <c r="D1991" s="333" t="n">
        <v>134.52</v>
      </c>
    </row>
    <row r="1992" customFormat="false" ht="15" hidden="false" customHeight="false" outlineLevel="0" collapsed="false">
      <c r="A1992" s="0" t="n">
        <v>3075</v>
      </c>
      <c r="B1992" s="0" t="s">
        <v>13872</v>
      </c>
      <c r="C1992" s="525" t="s">
        <v>2430</v>
      </c>
      <c r="D1992" s="333" t="n">
        <v>85.01</v>
      </c>
    </row>
    <row r="1993" customFormat="false" ht="15" hidden="false" customHeight="false" outlineLevel="0" collapsed="false">
      <c r="A1993" s="0" t="n">
        <v>10781</v>
      </c>
      <c r="B1993" s="0" t="s">
        <v>13873</v>
      </c>
      <c r="C1993" s="525" t="s">
        <v>2430</v>
      </c>
      <c r="D1993" s="333" t="n">
        <v>11.53</v>
      </c>
    </row>
    <row r="1994" customFormat="false" ht="15" hidden="false" customHeight="false" outlineLevel="0" collapsed="false">
      <c r="A1994" s="0" t="n">
        <v>43612</v>
      </c>
      <c r="B1994" s="0" t="s">
        <v>13874</v>
      </c>
      <c r="C1994" s="525" t="s">
        <v>2495</v>
      </c>
      <c r="D1994" s="333" t="n">
        <v>112.75</v>
      </c>
    </row>
    <row r="1995" customFormat="false" ht="15" hidden="false" customHeight="false" outlineLevel="0" collapsed="false">
      <c r="A1995" s="0" t="n">
        <v>43613</v>
      </c>
      <c r="B1995" s="0" t="s">
        <v>13875</v>
      </c>
      <c r="C1995" s="525" t="s">
        <v>2495</v>
      </c>
      <c r="D1995" s="333" t="n">
        <v>93.34</v>
      </c>
    </row>
    <row r="1996" customFormat="false" ht="15" hidden="false" customHeight="false" outlineLevel="0" collapsed="false">
      <c r="A1996" s="0" t="n">
        <v>11480</v>
      </c>
      <c r="B1996" s="0" t="s">
        <v>13876</v>
      </c>
      <c r="C1996" s="525" t="s">
        <v>2495</v>
      </c>
      <c r="D1996" s="333" t="n">
        <v>143.25</v>
      </c>
    </row>
    <row r="1997" customFormat="false" ht="15" hidden="false" customHeight="false" outlineLevel="0" collapsed="false">
      <c r="A1997" s="0" t="n">
        <v>11469</v>
      </c>
      <c r="B1997" s="0" t="s">
        <v>13877</v>
      </c>
      <c r="C1997" s="525" t="s">
        <v>2430</v>
      </c>
      <c r="D1997" s="333" t="n">
        <v>15.29</v>
      </c>
    </row>
    <row r="1998" customFormat="false" ht="15" hidden="false" customHeight="false" outlineLevel="0" collapsed="false">
      <c r="A1998" s="0" t="n">
        <v>11468</v>
      </c>
      <c r="B1998" s="0" t="s">
        <v>13878</v>
      </c>
      <c r="C1998" s="525" t="s">
        <v>2430</v>
      </c>
      <c r="D1998" s="333" t="n">
        <v>15.3</v>
      </c>
    </row>
    <row r="1999" customFormat="false" ht="15" hidden="false" customHeight="false" outlineLevel="0" collapsed="false">
      <c r="A1999" s="0" t="n">
        <v>11484</v>
      </c>
      <c r="B1999" s="0" t="s">
        <v>13879</v>
      </c>
      <c r="C1999" s="525" t="s">
        <v>2430</v>
      </c>
      <c r="D1999" s="333" t="n">
        <v>67.2</v>
      </c>
    </row>
    <row r="2000" customFormat="false" ht="15" hidden="false" customHeight="false" outlineLevel="0" collapsed="false">
      <c r="A2000" s="0" t="n">
        <v>38155</v>
      </c>
      <c r="B2000" s="0" t="s">
        <v>13880</v>
      </c>
      <c r="C2000" s="525" t="s">
        <v>2430</v>
      </c>
      <c r="D2000" s="333" t="n">
        <v>104.34</v>
      </c>
    </row>
    <row r="2001" customFormat="false" ht="15" hidden="false" customHeight="false" outlineLevel="0" collapsed="false">
      <c r="A2001" s="0" t="n">
        <v>11467</v>
      </c>
      <c r="B2001" s="0" t="s">
        <v>13881</v>
      </c>
      <c r="C2001" s="525" t="s">
        <v>2430</v>
      </c>
      <c r="D2001" s="333" t="n">
        <v>23.84</v>
      </c>
    </row>
    <row r="2002" customFormat="false" ht="15" hidden="false" customHeight="false" outlineLevel="0" collapsed="false">
      <c r="A2002" s="0" t="n">
        <v>38153</v>
      </c>
      <c r="B2002" s="0" t="s">
        <v>13882</v>
      </c>
      <c r="C2002" s="525" t="s">
        <v>2495</v>
      </c>
      <c r="D2002" s="333" t="n">
        <v>60.9</v>
      </c>
    </row>
    <row r="2003" customFormat="false" ht="15" hidden="false" customHeight="false" outlineLevel="0" collapsed="false">
      <c r="A2003" s="0" t="n">
        <v>43607</v>
      </c>
      <c r="B2003" s="0" t="s">
        <v>13883</v>
      </c>
      <c r="C2003" s="525" t="s">
        <v>2495</v>
      </c>
      <c r="D2003" s="333" t="n">
        <v>115.19</v>
      </c>
    </row>
    <row r="2004" customFormat="false" ht="15" hidden="false" customHeight="false" outlineLevel="0" collapsed="false">
      <c r="A2004" s="0" t="n">
        <v>3080</v>
      </c>
      <c r="B2004" s="0" t="s">
        <v>13884</v>
      </c>
      <c r="C2004" s="525" t="s">
        <v>2495</v>
      </c>
      <c r="D2004" s="333" t="n">
        <v>77.45</v>
      </c>
    </row>
    <row r="2005" customFormat="false" ht="15" hidden="false" customHeight="false" outlineLevel="0" collapsed="false">
      <c r="A2005" s="0" t="n">
        <v>3081</v>
      </c>
      <c r="B2005" s="0" t="s">
        <v>13885</v>
      </c>
      <c r="C2005" s="525" t="s">
        <v>2495</v>
      </c>
      <c r="D2005" s="333" t="n">
        <v>153.23</v>
      </c>
    </row>
    <row r="2006" customFormat="false" ht="15" hidden="false" customHeight="false" outlineLevel="0" collapsed="false">
      <c r="A2006" s="0" t="n">
        <v>3090</v>
      </c>
      <c r="B2006" s="0" t="s">
        <v>13886</v>
      </c>
      <c r="C2006" s="525" t="s">
        <v>2495</v>
      </c>
      <c r="D2006" s="333" t="n">
        <v>69.13</v>
      </c>
    </row>
    <row r="2007" customFormat="false" ht="15" hidden="false" customHeight="false" outlineLevel="0" collapsed="false">
      <c r="A2007" s="0" t="n">
        <v>43611</v>
      </c>
      <c r="B2007" s="0" t="s">
        <v>13887</v>
      </c>
      <c r="C2007" s="525" t="s">
        <v>2495</v>
      </c>
      <c r="D2007" s="333" t="n">
        <v>114.71</v>
      </c>
    </row>
    <row r="2008" customFormat="false" ht="15" hidden="false" customHeight="false" outlineLevel="0" collapsed="false">
      <c r="A2008" s="0" t="n">
        <v>3103</v>
      </c>
      <c r="B2008" s="0" t="s">
        <v>13888</v>
      </c>
      <c r="C2008" s="525" t="s">
        <v>2430</v>
      </c>
      <c r="D2008" s="333" t="n">
        <v>57.32</v>
      </c>
    </row>
    <row r="2009" customFormat="false" ht="15" hidden="false" customHeight="false" outlineLevel="0" collapsed="false">
      <c r="A2009" s="0" t="n">
        <v>3097</v>
      </c>
      <c r="B2009" s="0" t="s">
        <v>13889</v>
      </c>
      <c r="C2009" s="525" t="s">
        <v>2495</v>
      </c>
      <c r="D2009" s="333" t="n">
        <v>86.71</v>
      </c>
    </row>
    <row r="2010" customFormat="false" ht="15" hidden="false" customHeight="false" outlineLevel="0" collapsed="false">
      <c r="A2010" s="0" t="n">
        <v>3099</v>
      </c>
      <c r="B2010" s="0" t="s">
        <v>13890</v>
      </c>
      <c r="C2010" s="525" t="s">
        <v>2495</v>
      </c>
      <c r="D2010" s="333" t="n">
        <v>138.85</v>
      </c>
    </row>
    <row r="2011" customFormat="false" ht="15" hidden="false" customHeight="false" outlineLevel="0" collapsed="false">
      <c r="A2011" s="0" t="n">
        <v>38151</v>
      </c>
      <c r="B2011" s="0" t="s">
        <v>13891</v>
      </c>
      <c r="C2011" s="525" t="s">
        <v>2495</v>
      </c>
      <c r="D2011" s="333" t="n">
        <v>100.66</v>
      </c>
    </row>
    <row r="2012" customFormat="false" ht="15" hidden="false" customHeight="false" outlineLevel="0" collapsed="false">
      <c r="A2012" s="0" t="n">
        <v>38152</v>
      </c>
      <c r="B2012" s="0" t="s">
        <v>13892</v>
      </c>
      <c r="C2012" s="525" t="s">
        <v>2495</v>
      </c>
      <c r="D2012" s="333" t="n">
        <v>162.38</v>
      </c>
    </row>
    <row r="2013" customFormat="false" ht="15" hidden="false" customHeight="false" outlineLevel="0" collapsed="false">
      <c r="A2013" s="0" t="n">
        <v>43610</v>
      </c>
      <c r="B2013" s="0" t="s">
        <v>13893</v>
      </c>
      <c r="C2013" s="525" t="s">
        <v>2495</v>
      </c>
      <c r="D2013" s="333" t="n">
        <v>86.04</v>
      </c>
    </row>
    <row r="2014" customFormat="false" ht="15" hidden="false" customHeight="false" outlineLevel="0" collapsed="false">
      <c r="A2014" s="0" t="n">
        <v>3093</v>
      </c>
      <c r="B2014" s="0" t="s">
        <v>13894</v>
      </c>
      <c r="C2014" s="525" t="s">
        <v>2495</v>
      </c>
      <c r="D2014" s="333" t="n">
        <v>138.85</v>
      </c>
    </row>
    <row r="2015" customFormat="false" ht="15" hidden="false" customHeight="false" outlineLevel="0" collapsed="false">
      <c r="A2015" s="0" t="n">
        <v>38165</v>
      </c>
      <c r="B2015" s="0" t="s">
        <v>13895</v>
      </c>
      <c r="C2015" s="525" t="s">
        <v>2495</v>
      </c>
      <c r="D2015" s="333" t="n">
        <v>68.97</v>
      </c>
    </row>
    <row r="2016" customFormat="false" ht="15" hidden="false" customHeight="false" outlineLevel="0" collapsed="false">
      <c r="A2016" s="0" t="n">
        <v>38177</v>
      </c>
      <c r="B2016" s="0" t="s">
        <v>13896</v>
      </c>
      <c r="C2016" s="525" t="s">
        <v>2430</v>
      </c>
      <c r="D2016" s="333" t="n">
        <v>20.49</v>
      </c>
    </row>
    <row r="2017" customFormat="false" ht="15" hidden="false" customHeight="false" outlineLevel="0" collapsed="false">
      <c r="A2017" s="0" t="n">
        <v>11458</v>
      </c>
      <c r="B2017" s="0" t="s">
        <v>13897</v>
      </c>
      <c r="C2017" s="525" t="s">
        <v>2430</v>
      </c>
      <c r="D2017" s="333" t="n">
        <v>24.47</v>
      </c>
    </row>
    <row r="2018" customFormat="false" ht="15" hidden="false" customHeight="false" outlineLevel="0" collapsed="false">
      <c r="A2018" s="0" t="n">
        <v>3108</v>
      </c>
      <c r="B2018" s="0" t="s">
        <v>13898</v>
      </c>
      <c r="C2018" s="525" t="s">
        <v>2430</v>
      </c>
      <c r="D2018" s="333" t="n">
        <v>104.01</v>
      </c>
    </row>
    <row r="2019" customFormat="false" ht="15" hidden="false" customHeight="false" outlineLevel="0" collapsed="false">
      <c r="A2019" s="0" t="n">
        <v>3105</v>
      </c>
      <c r="B2019" s="0" t="s">
        <v>13899</v>
      </c>
      <c r="C2019" s="525" t="s">
        <v>2430</v>
      </c>
      <c r="D2019" s="333" t="n">
        <v>136.04</v>
      </c>
    </row>
    <row r="2020" customFormat="false" ht="15" hidden="false" customHeight="false" outlineLevel="0" collapsed="false">
      <c r="A2020" s="0" t="n">
        <v>38178</v>
      </c>
      <c r="B2020" s="0" t="s">
        <v>13900</v>
      </c>
      <c r="C2020" s="525" t="s">
        <v>2430</v>
      </c>
      <c r="D2020" s="333" t="n">
        <v>22.55</v>
      </c>
    </row>
    <row r="2021" customFormat="false" ht="15" hidden="false" customHeight="false" outlineLevel="0" collapsed="false">
      <c r="A2021" s="0" t="n">
        <v>43575</v>
      </c>
      <c r="B2021" s="0" t="s">
        <v>13901</v>
      </c>
      <c r="C2021" s="525" t="s">
        <v>2430</v>
      </c>
      <c r="D2021" s="333" t="n">
        <v>48.86</v>
      </c>
    </row>
    <row r="2022" customFormat="false" ht="15" hidden="false" customHeight="false" outlineLevel="0" collapsed="false">
      <c r="A2022" s="0" t="n">
        <v>43577</v>
      </c>
      <c r="B2022" s="0" t="s">
        <v>13902</v>
      </c>
      <c r="C2022" s="525" t="s">
        <v>2430</v>
      </c>
      <c r="D2022" s="333" t="n">
        <v>84.94</v>
      </c>
    </row>
    <row r="2023" customFormat="false" ht="15" hidden="false" customHeight="false" outlineLevel="0" collapsed="false">
      <c r="A2023" s="0" t="n">
        <v>43458</v>
      </c>
      <c r="B2023" s="0" t="s">
        <v>13903</v>
      </c>
      <c r="C2023" s="525" t="s">
        <v>2502</v>
      </c>
      <c r="D2023" s="333" t="n">
        <v>0.06</v>
      </c>
    </row>
    <row r="2024" customFormat="false" ht="15" hidden="false" customHeight="false" outlineLevel="0" collapsed="false">
      <c r="A2024" s="0" t="n">
        <v>43470</v>
      </c>
      <c r="B2024" s="0" t="s">
        <v>13904</v>
      </c>
      <c r="C2024" s="525" t="s">
        <v>4335</v>
      </c>
      <c r="D2024" s="333" t="n">
        <v>10.6</v>
      </c>
    </row>
    <row r="2025" customFormat="false" ht="15" hidden="false" customHeight="false" outlineLevel="0" collapsed="false">
      <c r="A2025" s="0" t="n">
        <v>43459</v>
      </c>
      <c r="B2025" s="0" t="s">
        <v>13905</v>
      </c>
      <c r="C2025" s="525" t="s">
        <v>2502</v>
      </c>
      <c r="D2025" s="333" t="n">
        <v>0.49</v>
      </c>
    </row>
    <row r="2026" customFormat="false" ht="15" hidden="false" customHeight="false" outlineLevel="0" collapsed="false">
      <c r="A2026" s="0" t="n">
        <v>43471</v>
      </c>
      <c r="B2026" s="0" t="s">
        <v>13906</v>
      </c>
      <c r="C2026" s="525" t="s">
        <v>4335</v>
      </c>
      <c r="D2026" s="333" t="n">
        <v>92.9</v>
      </c>
    </row>
    <row r="2027" customFormat="false" ht="15" hidden="false" customHeight="false" outlineLevel="0" collapsed="false">
      <c r="A2027" s="0" t="n">
        <v>43460</v>
      </c>
      <c r="B2027" s="0" t="s">
        <v>13907</v>
      </c>
      <c r="C2027" s="525" t="s">
        <v>2502</v>
      </c>
      <c r="D2027" s="333" t="n">
        <v>0.86</v>
      </c>
    </row>
    <row r="2028" customFormat="false" ht="15" hidden="false" customHeight="false" outlineLevel="0" collapsed="false">
      <c r="A2028" s="0" t="n">
        <v>43472</v>
      </c>
      <c r="B2028" s="0" t="s">
        <v>13908</v>
      </c>
      <c r="C2028" s="525" t="s">
        <v>4335</v>
      </c>
      <c r="D2028" s="333" t="n">
        <v>161.79</v>
      </c>
    </row>
    <row r="2029" customFormat="false" ht="15" hidden="false" customHeight="false" outlineLevel="0" collapsed="false">
      <c r="A2029" s="0" t="n">
        <v>43461</v>
      </c>
      <c r="B2029" s="0" t="s">
        <v>13909</v>
      </c>
      <c r="C2029" s="525" t="s">
        <v>2502</v>
      </c>
      <c r="D2029" s="333" t="n">
        <v>0.32</v>
      </c>
    </row>
    <row r="2030" customFormat="false" ht="15" hidden="false" customHeight="false" outlineLevel="0" collapsed="false">
      <c r="A2030" s="0" t="n">
        <v>43473</v>
      </c>
      <c r="B2030" s="0" t="s">
        <v>13910</v>
      </c>
      <c r="C2030" s="525" t="s">
        <v>4335</v>
      </c>
      <c r="D2030" s="333" t="n">
        <v>60.76</v>
      </c>
    </row>
    <row r="2031" customFormat="false" ht="15" hidden="false" customHeight="false" outlineLevel="0" collapsed="false">
      <c r="A2031" s="0" t="n">
        <v>43463</v>
      </c>
      <c r="B2031" s="0" t="s">
        <v>13911</v>
      </c>
      <c r="C2031" s="525" t="s">
        <v>2502</v>
      </c>
      <c r="D2031" s="333" t="n">
        <v>0.11</v>
      </c>
    </row>
    <row r="2032" customFormat="false" ht="15" hidden="false" customHeight="false" outlineLevel="0" collapsed="false">
      <c r="A2032" s="0" t="n">
        <v>43475</v>
      </c>
      <c r="B2032" s="0" t="s">
        <v>13912</v>
      </c>
      <c r="C2032" s="525" t="s">
        <v>4335</v>
      </c>
      <c r="D2032" s="333" t="n">
        <v>21.49</v>
      </c>
    </row>
    <row r="2033" customFormat="false" ht="15" hidden="false" customHeight="false" outlineLevel="0" collapsed="false">
      <c r="A2033" s="0" t="n">
        <v>43462</v>
      </c>
      <c r="B2033" s="0" t="s">
        <v>13913</v>
      </c>
      <c r="C2033" s="525" t="s">
        <v>2502</v>
      </c>
      <c r="D2033" s="333" t="n">
        <v>0.01</v>
      </c>
    </row>
    <row r="2034" customFormat="false" ht="15" hidden="false" customHeight="false" outlineLevel="0" collapsed="false">
      <c r="A2034" s="0" t="n">
        <v>43474</v>
      </c>
      <c r="B2034" s="0" t="s">
        <v>13914</v>
      </c>
      <c r="C2034" s="525" t="s">
        <v>4335</v>
      </c>
      <c r="D2034" s="333" t="n">
        <v>2.54</v>
      </c>
    </row>
    <row r="2035" customFormat="false" ht="15" hidden="false" customHeight="false" outlineLevel="0" collapsed="false">
      <c r="A2035" s="0" t="n">
        <v>43464</v>
      </c>
      <c r="B2035" s="0" t="s">
        <v>13915</v>
      </c>
      <c r="C2035" s="525" t="s">
        <v>2502</v>
      </c>
      <c r="D2035" s="333" t="n">
        <v>0.01</v>
      </c>
    </row>
    <row r="2036" customFormat="false" ht="15" hidden="false" customHeight="false" outlineLevel="0" collapsed="false">
      <c r="A2036" s="0" t="n">
        <v>43476</v>
      </c>
      <c r="B2036" s="0" t="s">
        <v>13916</v>
      </c>
      <c r="C2036" s="525" t="s">
        <v>4335</v>
      </c>
      <c r="D2036" s="333" t="n">
        <v>0.01</v>
      </c>
    </row>
    <row r="2037" customFormat="false" ht="15" hidden="false" customHeight="false" outlineLevel="0" collapsed="false">
      <c r="A2037" s="0" t="n">
        <v>43465</v>
      </c>
      <c r="B2037" s="0" t="s">
        <v>13917</v>
      </c>
      <c r="C2037" s="525" t="s">
        <v>2502</v>
      </c>
      <c r="D2037" s="333" t="n">
        <v>0.84</v>
      </c>
    </row>
    <row r="2038" customFormat="false" ht="15" hidden="false" customHeight="false" outlineLevel="0" collapsed="false">
      <c r="A2038" s="0" t="n">
        <v>43477</v>
      </c>
      <c r="B2038" s="0" t="s">
        <v>13918</v>
      </c>
      <c r="C2038" s="525" t="s">
        <v>4335</v>
      </c>
      <c r="D2038" s="333" t="n">
        <v>158.88</v>
      </c>
    </row>
    <row r="2039" customFormat="false" ht="15" hidden="false" customHeight="false" outlineLevel="0" collapsed="false">
      <c r="A2039" s="0" t="n">
        <v>43466</v>
      </c>
      <c r="B2039" s="0" t="s">
        <v>13919</v>
      </c>
      <c r="C2039" s="525" t="s">
        <v>2502</v>
      </c>
      <c r="D2039" s="333" t="n">
        <v>1.68</v>
      </c>
    </row>
    <row r="2040" customFormat="false" ht="15" hidden="false" customHeight="false" outlineLevel="0" collapsed="false">
      <c r="A2040" s="0" t="n">
        <v>43478</v>
      </c>
      <c r="B2040" s="0" t="s">
        <v>13920</v>
      </c>
      <c r="C2040" s="525" t="s">
        <v>4335</v>
      </c>
      <c r="D2040" s="333" t="n">
        <v>315.88</v>
      </c>
    </row>
    <row r="2041" customFormat="false" ht="15" hidden="false" customHeight="false" outlineLevel="0" collapsed="false">
      <c r="A2041" s="0" t="n">
        <v>43467</v>
      </c>
      <c r="B2041" s="0" t="s">
        <v>13921</v>
      </c>
      <c r="C2041" s="525" t="s">
        <v>2502</v>
      </c>
      <c r="D2041" s="333" t="n">
        <v>0.59</v>
      </c>
    </row>
    <row r="2042" customFormat="false" ht="15" hidden="false" customHeight="false" outlineLevel="0" collapsed="false">
      <c r="A2042" s="0" t="n">
        <v>43479</v>
      </c>
      <c r="B2042" s="0" t="s">
        <v>13922</v>
      </c>
      <c r="C2042" s="525" t="s">
        <v>4335</v>
      </c>
      <c r="D2042" s="333" t="n">
        <v>110.64</v>
      </c>
    </row>
    <row r="2043" customFormat="false" ht="15" hidden="false" customHeight="false" outlineLevel="0" collapsed="false">
      <c r="A2043" s="0" t="n">
        <v>43468</v>
      </c>
      <c r="B2043" s="0" t="s">
        <v>13923</v>
      </c>
      <c r="C2043" s="525" t="s">
        <v>2502</v>
      </c>
      <c r="D2043" s="333" t="n">
        <v>1.17</v>
      </c>
    </row>
    <row r="2044" customFormat="false" ht="15" hidden="false" customHeight="false" outlineLevel="0" collapsed="false">
      <c r="A2044" s="0" t="n">
        <v>43480</v>
      </c>
      <c r="B2044" s="0" t="s">
        <v>13924</v>
      </c>
      <c r="C2044" s="525" t="s">
        <v>4335</v>
      </c>
      <c r="D2044" s="333" t="n">
        <v>220.75</v>
      </c>
    </row>
    <row r="2045" customFormat="false" ht="15" hidden="false" customHeight="false" outlineLevel="0" collapsed="false">
      <c r="A2045" s="0" t="n">
        <v>43469</v>
      </c>
      <c r="B2045" s="0" t="s">
        <v>13925</v>
      </c>
      <c r="C2045" s="525" t="s">
        <v>2502</v>
      </c>
      <c r="D2045" s="333" t="n">
        <v>0.08</v>
      </c>
    </row>
    <row r="2046" customFormat="false" ht="15" hidden="false" customHeight="false" outlineLevel="0" collapsed="false">
      <c r="A2046" s="0" t="n">
        <v>43481</v>
      </c>
      <c r="B2046" s="0" t="s">
        <v>13926</v>
      </c>
      <c r="C2046" s="525" t="s">
        <v>4335</v>
      </c>
      <c r="D2046" s="333" t="n">
        <v>15.18</v>
      </c>
    </row>
    <row r="2047" customFormat="false" ht="15" hidden="false" customHeight="false" outlineLevel="0" collapsed="false">
      <c r="A2047" s="0" t="n">
        <v>3119</v>
      </c>
      <c r="B2047" s="0" t="s">
        <v>13927</v>
      </c>
      <c r="C2047" s="525" t="s">
        <v>2430</v>
      </c>
      <c r="D2047" s="333" t="n">
        <v>2.65</v>
      </c>
    </row>
    <row r="2048" customFormat="false" ht="15" hidden="false" customHeight="false" outlineLevel="0" collapsed="false">
      <c r="A2048" s="0" t="n">
        <v>3122</v>
      </c>
      <c r="B2048" s="0" t="s">
        <v>13928</v>
      </c>
      <c r="C2048" s="525" t="s">
        <v>2430</v>
      </c>
      <c r="D2048" s="333" t="n">
        <v>5.39</v>
      </c>
    </row>
    <row r="2049" customFormat="false" ht="15" hidden="false" customHeight="false" outlineLevel="0" collapsed="false">
      <c r="A2049" s="0" t="n">
        <v>3121</v>
      </c>
      <c r="B2049" s="0" t="s">
        <v>13929</v>
      </c>
      <c r="C2049" s="525" t="s">
        <v>2430</v>
      </c>
      <c r="D2049" s="333" t="n">
        <v>6.11</v>
      </c>
    </row>
    <row r="2050" customFormat="false" ht="15" hidden="false" customHeight="false" outlineLevel="0" collapsed="false">
      <c r="A2050" s="0" t="n">
        <v>3120</v>
      </c>
      <c r="B2050" s="0" t="s">
        <v>13930</v>
      </c>
      <c r="C2050" s="525" t="s">
        <v>2430</v>
      </c>
      <c r="D2050" s="333" t="n">
        <v>11.58</v>
      </c>
    </row>
    <row r="2051" customFormat="false" ht="15" hidden="false" customHeight="false" outlineLevel="0" collapsed="false">
      <c r="A2051" s="0" t="n">
        <v>11455</v>
      </c>
      <c r="B2051" s="0" t="s">
        <v>13931</v>
      </c>
      <c r="C2051" s="525" t="s">
        <v>2430</v>
      </c>
      <c r="D2051" s="333" t="n">
        <v>16.75</v>
      </c>
    </row>
    <row r="2052" customFormat="false" ht="15" hidden="false" customHeight="false" outlineLevel="0" collapsed="false">
      <c r="A2052" s="0" t="n">
        <v>11456</v>
      </c>
      <c r="B2052" s="0" t="s">
        <v>13932</v>
      </c>
      <c r="C2052" s="525" t="s">
        <v>2430</v>
      </c>
      <c r="D2052" s="333" t="n">
        <v>20.02</v>
      </c>
    </row>
    <row r="2053" customFormat="false" ht="15" hidden="false" customHeight="false" outlineLevel="0" collapsed="false">
      <c r="A2053" s="0" t="n">
        <v>3107</v>
      </c>
      <c r="B2053" s="0" t="s">
        <v>13933</v>
      </c>
      <c r="C2053" s="525" t="s">
        <v>2430</v>
      </c>
      <c r="D2053" s="333" t="n">
        <v>8.44</v>
      </c>
    </row>
    <row r="2054" customFormat="false" ht="15" hidden="false" customHeight="false" outlineLevel="0" collapsed="false">
      <c r="A2054" s="0" t="n">
        <v>43583</v>
      </c>
      <c r="B2054" s="0" t="s">
        <v>13934</v>
      </c>
      <c r="C2054" s="525" t="s">
        <v>2430</v>
      </c>
      <c r="D2054" s="333" t="n">
        <v>9.52</v>
      </c>
    </row>
    <row r="2055" customFormat="false" ht="15" hidden="false" customHeight="false" outlineLevel="0" collapsed="false">
      <c r="A2055" s="0" t="n">
        <v>43586</v>
      </c>
      <c r="B2055" s="0" t="s">
        <v>13935</v>
      </c>
      <c r="C2055" s="525" t="s">
        <v>2430</v>
      </c>
      <c r="D2055" s="333" t="n">
        <v>9.76</v>
      </c>
    </row>
    <row r="2056" customFormat="false" ht="15" hidden="false" customHeight="false" outlineLevel="0" collapsed="false">
      <c r="A2056" s="0" t="n">
        <v>11461</v>
      </c>
      <c r="B2056" s="0" t="s">
        <v>13936</v>
      </c>
      <c r="C2056" s="525" t="s">
        <v>2430</v>
      </c>
      <c r="D2056" s="333" t="n">
        <v>10.64</v>
      </c>
    </row>
    <row r="2057" customFormat="false" ht="15" hidden="false" customHeight="false" outlineLevel="0" collapsed="false">
      <c r="A2057" s="0" t="n">
        <v>43587</v>
      </c>
      <c r="B2057" s="0" t="s">
        <v>13937</v>
      </c>
      <c r="C2057" s="525" t="s">
        <v>2430</v>
      </c>
      <c r="D2057" s="333" t="n">
        <v>12.27</v>
      </c>
    </row>
    <row r="2058" customFormat="false" ht="15" hidden="false" customHeight="false" outlineLevel="0" collapsed="false">
      <c r="A2058" s="0" t="n">
        <v>3106</v>
      </c>
      <c r="B2058" s="0" t="s">
        <v>13938</v>
      </c>
      <c r="C2058" s="525" t="s">
        <v>2430</v>
      </c>
      <c r="D2058" s="333" t="n">
        <v>15.57</v>
      </c>
    </row>
    <row r="2059" customFormat="false" ht="15" hidden="false" customHeight="false" outlineLevel="0" collapsed="false">
      <c r="A2059" s="0" t="n">
        <v>44539</v>
      </c>
      <c r="B2059" s="0" t="s">
        <v>13939</v>
      </c>
      <c r="C2059" s="525" t="s">
        <v>2515</v>
      </c>
      <c r="D2059" s="333" t="n">
        <v>2.57</v>
      </c>
    </row>
    <row r="2060" customFormat="false" ht="15" hidden="false" customHeight="false" outlineLevel="0" collapsed="false">
      <c r="A2060" s="0" t="n">
        <v>3123</v>
      </c>
      <c r="B2060" s="0" t="s">
        <v>13940</v>
      </c>
      <c r="C2060" s="525" t="s">
        <v>2515</v>
      </c>
      <c r="D2060" s="333" t="n">
        <v>2.4</v>
      </c>
    </row>
    <row r="2061" customFormat="false" ht="15" hidden="false" customHeight="false" outlineLevel="0" collapsed="false">
      <c r="A2061" s="0" t="n">
        <v>38125</v>
      </c>
      <c r="B2061" s="0" t="s">
        <v>13941</v>
      </c>
      <c r="C2061" s="525" t="s">
        <v>2515</v>
      </c>
      <c r="D2061" s="333" t="n">
        <v>1.07</v>
      </c>
    </row>
    <row r="2062" customFormat="false" ht="15" hidden="false" customHeight="false" outlineLevel="0" collapsed="false">
      <c r="A2062" s="0" t="n">
        <v>39014</v>
      </c>
      <c r="B2062" s="0" t="s">
        <v>13942</v>
      </c>
      <c r="C2062" s="525" t="s">
        <v>2515</v>
      </c>
      <c r="D2062" s="333" t="n">
        <v>9.16</v>
      </c>
    </row>
    <row r="2063" customFormat="false" ht="15" hidden="false" customHeight="false" outlineLevel="0" collapsed="false">
      <c r="A2063" s="0" t="n">
        <v>39365</v>
      </c>
      <c r="B2063" s="0" t="s">
        <v>13943</v>
      </c>
      <c r="C2063" s="525" t="s">
        <v>2430</v>
      </c>
      <c r="D2063" s="532" t="n">
        <v>2139.84</v>
      </c>
    </row>
    <row r="2064" customFormat="false" ht="15" hidden="false" customHeight="false" outlineLevel="0" collapsed="false">
      <c r="A2064" s="0" t="n">
        <v>39366</v>
      </c>
      <c r="B2064" s="0" t="s">
        <v>13944</v>
      </c>
      <c r="C2064" s="525" t="s">
        <v>2430</v>
      </c>
      <c r="D2064" s="532" t="n">
        <v>3246.48</v>
      </c>
    </row>
    <row r="2065" customFormat="false" ht="15" hidden="false" customHeight="false" outlineLevel="0" collapsed="false">
      <c r="A2065" s="0" t="n">
        <v>39367</v>
      </c>
      <c r="B2065" s="0" t="s">
        <v>13945</v>
      </c>
      <c r="C2065" s="525" t="s">
        <v>2430</v>
      </c>
      <c r="D2065" s="532" t="n">
        <v>5562.63</v>
      </c>
    </row>
    <row r="2066" customFormat="false" ht="15" hidden="false" customHeight="false" outlineLevel="0" collapsed="false">
      <c r="A2066" s="0" t="n">
        <v>37394</v>
      </c>
      <c r="B2066" s="0" t="s">
        <v>13946</v>
      </c>
      <c r="C2066" s="525" t="s">
        <v>2842</v>
      </c>
      <c r="D2066" s="333" t="n">
        <v>40.79</v>
      </c>
    </row>
    <row r="2067" customFormat="false" ht="15" hidden="false" customHeight="false" outlineLevel="0" collapsed="false">
      <c r="A2067" s="0" t="n">
        <v>14146</v>
      </c>
      <c r="B2067" s="0" t="s">
        <v>13947</v>
      </c>
      <c r="C2067" s="525" t="s">
        <v>2842</v>
      </c>
      <c r="D2067" s="333" t="n">
        <v>65.6</v>
      </c>
    </row>
    <row r="2068" customFormat="false" ht="15" hidden="false" customHeight="false" outlineLevel="0" collapsed="false">
      <c r="A2068" s="0" t="n">
        <v>938</v>
      </c>
      <c r="B2068" s="0" t="s">
        <v>13948</v>
      </c>
      <c r="C2068" s="525" t="s">
        <v>2440</v>
      </c>
      <c r="D2068" s="333" t="n">
        <v>1.67</v>
      </c>
    </row>
    <row r="2069" customFormat="false" ht="15" hidden="false" customHeight="false" outlineLevel="0" collapsed="false">
      <c r="A2069" s="0" t="n">
        <v>937</v>
      </c>
      <c r="B2069" s="0" t="s">
        <v>13949</v>
      </c>
      <c r="C2069" s="525" t="s">
        <v>2440</v>
      </c>
      <c r="D2069" s="333" t="n">
        <v>9.73</v>
      </c>
    </row>
    <row r="2070" customFormat="false" ht="15" hidden="false" customHeight="false" outlineLevel="0" collapsed="false">
      <c r="A2070" s="0" t="n">
        <v>939</v>
      </c>
      <c r="B2070" s="0" t="s">
        <v>13950</v>
      </c>
      <c r="C2070" s="525" t="s">
        <v>2440</v>
      </c>
      <c r="D2070" s="333" t="n">
        <v>2.7</v>
      </c>
    </row>
    <row r="2071" customFormat="false" ht="15" hidden="false" customHeight="false" outlineLevel="0" collapsed="false">
      <c r="A2071" s="0" t="n">
        <v>944</v>
      </c>
      <c r="B2071" s="0" t="s">
        <v>13951</v>
      </c>
      <c r="C2071" s="525" t="s">
        <v>2440</v>
      </c>
      <c r="D2071" s="333" t="n">
        <v>4.27</v>
      </c>
    </row>
    <row r="2072" customFormat="false" ht="15" hidden="false" customHeight="false" outlineLevel="0" collapsed="false">
      <c r="A2072" s="0" t="n">
        <v>940</v>
      </c>
      <c r="B2072" s="0" t="s">
        <v>13952</v>
      </c>
      <c r="C2072" s="525" t="s">
        <v>2440</v>
      </c>
      <c r="D2072" s="333" t="n">
        <v>6.16</v>
      </c>
    </row>
    <row r="2073" customFormat="false" ht="15" hidden="false" customHeight="false" outlineLevel="0" collapsed="false">
      <c r="A2073" s="0" t="n">
        <v>44397</v>
      </c>
      <c r="B2073" s="0" t="s">
        <v>13953</v>
      </c>
      <c r="C2073" s="525" t="s">
        <v>2440</v>
      </c>
      <c r="D2073" s="333" t="n">
        <v>4</v>
      </c>
    </row>
    <row r="2074" customFormat="false" ht="15" hidden="false" customHeight="false" outlineLevel="0" collapsed="false">
      <c r="A2074" s="0" t="n">
        <v>406</v>
      </c>
      <c r="B2074" s="0" t="s">
        <v>13954</v>
      </c>
      <c r="C2074" s="525" t="s">
        <v>2430</v>
      </c>
      <c r="D2074" s="333" t="n">
        <v>90.3</v>
      </c>
    </row>
    <row r="2075" customFormat="false" ht="15" hidden="false" customHeight="false" outlineLevel="0" collapsed="false">
      <c r="A2075" s="0" t="n">
        <v>42529</v>
      </c>
      <c r="B2075" s="0" t="s">
        <v>13955</v>
      </c>
      <c r="C2075" s="525" t="s">
        <v>2440</v>
      </c>
      <c r="D2075" s="333" t="n">
        <v>1.42</v>
      </c>
    </row>
    <row r="2076" customFormat="false" ht="15" hidden="false" customHeight="false" outlineLevel="0" collapsed="false">
      <c r="A2076" s="0" t="n">
        <v>39634</v>
      </c>
      <c r="B2076" s="0" t="s">
        <v>13956</v>
      </c>
      <c r="C2076" s="525" t="s">
        <v>2440</v>
      </c>
      <c r="D2076" s="333" t="n">
        <v>7.71</v>
      </c>
    </row>
    <row r="2077" customFormat="false" ht="15" hidden="false" customHeight="false" outlineLevel="0" collapsed="false">
      <c r="A2077" s="0" t="n">
        <v>39701</v>
      </c>
      <c r="B2077" s="0" t="s">
        <v>13957</v>
      </c>
      <c r="C2077" s="525" t="s">
        <v>2430</v>
      </c>
      <c r="D2077" s="333" t="n">
        <v>106.54</v>
      </c>
    </row>
    <row r="2078" customFormat="false" ht="15" hidden="false" customHeight="false" outlineLevel="0" collapsed="false">
      <c r="A2078" s="0" t="n">
        <v>12815</v>
      </c>
      <c r="B2078" s="0" t="s">
        <v>13958</v>
      </c>
      <c r="C2078" s="525" t="s">
        <v>2430</v>
      </c>
      <c r="D2078" s="333" t="n">
        <v>9.3</v>
      </c>
    </row>
    <row r="2079" customFormat="false" ht="15" hidden="false" customHeight="false" outlineLevel="0" collapsed="false">
      <c r="A2079" s="0" t="n">
        <v>39431</v>
      </c>
      <c r="B2079" s="0" t="s">
        <v>13959</v>
      </c>
      <c r="C2079" s="525" t="s">
        <v>2440</v>
      </c>
      <c r="D2079" s="333" t="n">
        <v>0.28</v>
      </c>
    </row>
    <row r="2080" customFormat="false" ht="15" hidden="false" customHeight="false" outlineLevel="0" collapsed="false">
      <c r="A2080" s="0" t="n">
        <v>39432</v>
      </c>
      <c r="B2080" s="0" t="s">
        <v>13960</v>
      </c>
      <c r="C2080" s="525" t="s">
        <v>2440</v>
      </c>
      <c r="D2080" s="333" t="n">
        <v>2.54</v>
      </c>
    </row>
    <row r="2081" customFormat="false" ht="15" hidden="false" customHeight="false" outlineLevel="0" collapsed="false">
      <c r="A2081" s="0" t="n">
        <v>20111</v>
      </c>
      <c r="B2081" s="0" t="s">
        <v>13961</v>
      </c>
      <c r="C2081" s="525" t="s">
        <v>2430</v>
      </c>
      <c r="D2081" s="333" t="n">
        <v>12.5</v>
      </c>
    </row>
    <row r="2082" customFormat="false" ht="15" hidden="false" customHeight="false" outlineLevel="0" collapsed="false">
      <c r="A2082" s="0" t="n">
        <v>21127</v>
      </c>
      <c r="B2082" s="0" t="s">
        <v>13962</v>
      </c>
      <c r="C2082" s="525" t="s">
        <v>2430</v>
      </c>
      <c r="D2082" s="333" t="n">
        <v>4.72</v>
      </c>
    </row>
    <row r="2083" customFormat="false" ht="15" hidden="false" customHeight="false" outlineLevel="0" collapsed="false">
      <c r="A2083" s="0" t="n">
        <v>404</v>
      </c>
      <c r="B2083" s="0" t="s">
        <v>13963</v>
      </c>
      <c r="C2083" s="525" t="s">
        <v>2440</v>
      </c>
      <c r="D2083" s="333" t="n">
        <v>1.7</v>
      </c>
    </row>
    <row r="2084" customFormat="false" ht="15" hidden="false" customHeight="false" outlineLevel="0" collapsed="false">
      <c r="A2084" s="0" t="n">
        <v>14151</v>
      </c>
      <c r="B2084" s="0" t="s">
        <v>13964</v>
      </c>
      <c r="C2084" s="525" t="s">
        <v>2430</v>
      </c>
      <c r="D2084" s="333" t="n">
        <v>47.15</v>
      </c>
    </row>
    <row r="2085" customFormat="false" ht="15" hidden="false" customHeight="false" outlineLevel="0" collapsed="false">
      <c r="A2085" s="0" t="n">
        <v>14153</v>
      </c>
      <c r="B2085" s="0" t="s">
        <v>13965</v>
      </c>
      <c r="C2085" s="525" t="s">
        <v>2430</v>
      </c>
      <c r="D2085" s="333" t="n">
        <v>53.3</v>
      </c>
    </row>
    <row r="2086" customFormat="false" ht="15" hidden="false" customHeight="false" outlineLevel="0" collapsed="false">
      <c r="A2086" s="0" t="n">
        <v>14152</v>
      </c>
      <c r="B2086" s="0" t="s">
        <v>13966</v>
      </c>
      <c r="C2086" s="525" t="s">
        <v>2430</v>
      </c>
      <c r="D2086" s="333" t="n">
        <v>40.91</v>
      </c>
    </row>
    <row r="2087" customFormat="false" ht="15" hidden="false" customHeight="false" outlineLevel="0" collapsed="false">
      <c r="A2087" s="0" t="n">
        <v>14154</v>
      </c>
      <c r="B2087" s="0" t="s">
        <v>13967</v>
      </c>
      <c r="C2087" s="525" t="s">
        <v>2430</v>
      </c>
      <c r="D2087" s="333" t="n">
        <v>143.21</v>
      </c>
    </row>
    <row r="2088" customFormat="false" ht="15" hidden="false" customHeight="false" outlineLevel="0" collapsed="false">
      <c r="A2088" s="0" t="n">
        <v>3146</v>
      </c>
      <c r="B2088" s="0" t="s">
        <v>13968</v>
      </c>
      <c r="C2088" s="525" t="s">
        <v>2430</v>
      </c>
      <c r="D2088" s="333" t="n">
        <v>3.96</v>
      </c>
    </row>
    <row r="2089" customFormat="false" ht="15" hidden="false" customHeight="false" outlineLevel="0" collapsed="false">
      <c r="A2089" s="0" t="n">
        <v>3143</v>
      </c>
      <c r="B2089" s="0" t="s">
        <v>13969</v>
      </c>
      <c r="C2089" s="525" t="s">
        <v>2430</v>
      </c>
      <c r="D2089" s="333" t="n">
        <v>9.01</v>
      </c>
    </row>
    <row r="2090" customFormat="false" ht="15" hidden="false" customHeight="false" outlineLevel="0" collapsed="false">
      <c r="A2090" s="0" t="n">
        <v>3148</v>
      </c>
      <c r="B2090" s="0" t="s">
        <v>13970</v>
      </c>
      <c r="C2090" s="525" t="s">
        <v>2430</v>
      </c>
      <c r="D2090" s="333" t="n">
        <v>14.6</v>
      </c>
    </row>
    <row r="2091" customFormat="false" ht="15" hidden="false" customHeight="false" outlineLevel="0" collapsed="false">
      <c r="A2091" s="0" t="n">
        <v>4310</v>
      </c>
      <c r="B2091" s="0" t="s">
        <v>13971</v>
      </c>
      <c r="C2091" s="525" t="s">
        <v>2430</v>
      </c>
      <c r="D2091" s="333" t="n">
        <v>4.28</v>
      </c>
    </row>
    <row r="2092" customFormat="false" ht="15" hidden="false" customHeight="false" outlineLevel="0" collapsed="false">
      <c r="A2092" s="0" t="n">
        <v>4311</v>
      </c>
      <c r="B2092" s="0" t="s">
        <v>13972</v>
      </c>
      <c r="C2092" s="525" t="s">
        <v>2430</v>
      </c>
      <c r="D2092" s="333" t="n">
        <v>3.01</v>
      </c>
    </row>
    <row r="2093" customFormat="false" ht="15" hidden="false" customHeight="false" outlineLevel="0" collapsed="false">
      <c r="A2093" s="0" t="n">
        <v>4312</v>
      </c>
      <c r="B2093" s="0" t="s">
        <v>13973</v>
      </c>
      <c r="C2093" s="525" t="s">
        <v>2430</v>
      </c>
      <c r="D2093" s="333" t="n">
        <v>4.22</v>
      </c>
    </row>
    <row r="2094" customFormat="false" ht="15" hidden="false" customHeight="false" outlineLevel="0" collapsed="false">
      <c r="A2094" s="0" t="n">
        <v>13261</v>
      </c>
      <c r="B2094" s="0" t="s">
        <v>13974</v>
      </c>
      <c r="C2094" s="525" t="s">
        <v>2430</v>
      </c>
      <c r="D2094" s="333" t="n">
        <v>2.22</v>
      </c>
    </row>
    <row r="2095" customFormat="false" ht="15" hidden="false" customHeight="false" outlineLevel="0" collapsed="false">
      <c r="A2095" s="0" t="n">
        <v>3272</v>
      </c>
      <c r="B2095" s="0" t="s">
        <v>13975</v>
      </c>
      <c r="C2095" s="525" t="s">
        <v>2430</v>
      </c>
      <c r="D2095" s="333" t="n">
        <v>59.03</v>
      </c>
    </row>
    <row r="2096" customFormat="false" ht="15" hidden="false" customHeight="false" outlineLevel="0" collapsed="false">
      <c r="A2096" s="0" t="n">
        <v>3265</v>
      </c>
      <c r="B2096" s="0" t="s">
        <v>13976</v>
      </c>
      <c r="C2096" s="525" t="s">
        <v>2430</v>
      </c>
      <c r="D2096" s="333" t="n">
        <v>46.9</v>
      </c>
    </row>
    <row r="2097" customFormat="false" ht="15" hidden="false" customHeight="false" outlineLevel="0" collapsed="false">
      <c r="A2097" s="0" t="n">
        <v>3262</v>
      </c>
      <c r="B2097" s="0" t="s">
        <v>13977</v>
      </c>
      <c r="C2097" s="525" t="s">
        <v>2430</v>
      </c>
      <c r="D2097" s="333" t="n">
        <v>20.53</v>
      </c>
    </row>
    <row r="2098" customFormat="false" ht="15" hidden="false" customHeight="false" outlineLevel="0" collapsed="false">
      <c r="A2098" s="0" t="n">
        <v>3264</v>
      </c>
      <c r="B2098" s="0" t="s">
        <v>13978</v>
      </c>
      <c r="C2098" s="525" t="s">
        <v>2430</v>
      </c>
      <c r="D2098" s="333" t="n">
        <v>33.72</v>
      </c>
    </row>
    <row r="2099" customFormat="false" ht="15" hidden="false" customHeight="false" outlineLevel="0" collapsed="false">
      <c r="A2099" s="0" t="n">
        <v>3267</v>
      </c>
      <c r="B2099" s="0" t="s">
        <v>13979</v>
      </c>
      <c r="C2099" s="525" t="s">
        <v>2430</v>
      </c>
      <c r="D2099" s="333" t="n">
        <v>110.13</v>
      </c>
    </row>
    <row r="2100" customFormat="false" ht="15" hidden="false" customHeight="false" outlineLevel="0" collapsed="false">
      <c r="A2100" s="0" t="n">
        <v>3266</v>
      </c>
      <c r="B2100" s="0" t="s">
        <v>13980</v>
      </c>
      <c r="C2100" s="525" t="s">
        <v>2430</v>
      </c>
      <c r="D2100" s="333" t="n">
        <v>70.07</v>
      </c>
    </row>
    <row r="2101" customFormat="false" ht="15" hidden="false" customHeight="false" outlineLevel="0" collapsed="false">
      <c r="A2101" s="0" t="n">
        <v>3263</v>
      </c>
      <c r="B2101" s="0" t="s">
        <v>13981</v>
      </c>
      <c r="C2101" s="525" t="s">
        <v>2430</v>
      </c>
      <c r="D2101" s="333" t="n">
        <v>28.04</v>
      </c>
    </row>
    <row r="2102" customFormat="false" ht="15" hidden="false" customHeight="false" outlineLevel="0" collapsed="false">
      <c r="A2102" s="0" t="n">
        <v>3268</v>
      </c>
      <c r="B2102" s="0" t="s">
        <v>13982</v>
      </c>
      <c r="C2102" s="525" t="s">
        <v>2430</v>
      </c>
      <c r="D2102" s="333" t="n">
        <v>148.9</v>
      </c>
    </row>
    <row r="2103" customFormat="false" ht="15" hidden="false" customHeight="false" outlineLevel="0" collapsed="false">
      <c r="A2103" s="0" t="n">
        <v>3271</v>
      </c>
      <c r="B2103" s="0" t="s">
        <v>13983</v>
      </c>
      <c r="C2103" s="525" t="s">
        <v>2430</v>
      </c>
      <c r="D2103" s="333" t="n">
        <v>220.14</v>
      </c>
    </row>
    <row r="2104" customFormat="false" ht="15" hidden="false" customHeight="false" outlineLevel="0" collapsed="false">
      <c r="A2104" s="0" t="n">
        <v>3270</v>
      </c>
      <c r="B2104" s="0" t="s">
        <v>13984</v>
      </c>
      <c r="C2104" s="525" t="s">
        <v>2430</v>
      </c>
      <c r="D2104" s="333" t="n">
        <v>369.85</v>
      </c>
    </row>
    <row r="2105" customFormat="false" ht="15" hidden="false" customHeight="false" outlineLevel="0" collapsed="false">
      <c r="A2105" s="0" t="n">
        <v>3275</v>
      </c>
      <c r="B2105" s="0" t="s">
        <v>13985</v>
      </c>
      <c r="C2105" s="525" t="s">
        <v>2414</v>
      </c>
      <c r="D2105" s="333" t="n">
        <v>117.27</v>
      </c>
    </row>
    <row r="2106" customFormat="false" ht="15" hidden="false" customHeight="false" outlineLevel="0" collapsed="false">
      <c r="A2106" s="0" t="n">
        <v>39512</v>
      </c>
      <c r="B2106" s="0" t="s">
        <v>13986</v>
      </c>
      <c r="C2106" s="525" t="s">
        <v>2414</v>
      </c>
      <c r="D2106" s="333" t="n">
        <v>132.57</v>
      </c>
    </row>
    <row r="2107" customFormat="false" ht="15" hidden="false" customHeight="false" outlineLevel="0" collapsed="false">
      <c r="A2107" s="0" t="n">
        <v>39511</v>
      </c>
      <c r="B2107" s="0" t="s">
        <v>13987</v>
      </c>
      <c r="C2107" s="525" t="s">
        <v>2414</v>
      </c>
      <c r="D2107" s="333" t="n">
        <v>144.6</v>
      </c>
    </row>
    <row r="2108" customFormat="false" ht="15" hidden="false" customHeight="false" outlineLevel="0" collapsed="false">
      <c r="A2108" s="0" t="n">
        <v>39513</v>
      </c>
      <c r="B2108" s="0" t="s">
        <v>13988</v>
      </c>
      <c r="C2108" s="525" t="s">
        <v>2414</v>
      </c>
      <c r="D2108" s="333" t="n">
        <v>155.09</v>
      </c>
    </row>
    <row r="2109" customFormat="false" ht="15" hidden="false" customHeight="false" outlineLevel="0" collapsed="false">
      <c r="A2109" s="0" t="n">
        <v>3286</v>
      </c>
      <c r="B2109" s="0" t="s">
        <v>13989</v>
      </c>
      <c r="C2109" s="525" t="s">
        <v>2414</v>
      </c>
      <c r="D2109" s="333" t="n">
        <v>67.23</v>
      </c>
    </row>
    <row r="2110" customFormat="false" ht="15" hidden="false" customHeight="false" outlineLevel="0" collapsed="false">
      <c r="A2110" s="0" t="n">
        <v>3287</v>
      </c>
      <c r="B2110" s="0" t="s">
        <v>13990</v>
      </c>
      <c r="C2110" s="525" t="s">
        <v>2414</v>
      </c>
      <c r="D2110" s="333" t="n">
        <v>101.6</v>
      </c>
    </row>
    <row r="2111" customFormat="false" ht="15" hidden="false" customHeight="false" outlineLevel="0" collapsed="false">
      <c r="A2111" s="0" t="n">
        <v>3283</v>
      </c>
      <c r="B2111" s="0" t="s">
        <v>13991</v>
      </c>
      <c r="C2111" s="525" t="s">
        <v>2414</v>
      </c>
      <c r="D2111" s="333" t="n">
        <v>21.34</v>
      </c>
    </row>
    <row r="2112" customFormat="false" ht="15" hidden="false" customHeight="false" outlineLevel="0" collapsed="false">
      <c r="A2112" s="0" t="n">
        <v>11587</v>
      </c>
      <c r="B2112" s="0" t="s">
        <v>13992</v>
      </c>
      <c r="C2112" s="525" t="s">
        <v>2414</v>
      </c>
      <c r="D2112" s="333" t="n">
        <v>80.41</v>
      </c>
    </row>
    <row r="2113" customFormat="false" ht="15" hidden="false" customHeight="false" outlineLevel="0" collapsed="false">
      <c r="A2113" s="0" t="n">
        <v>36225</v>
      </c>
      <c r="B2113" s="0" t="s">
        <v>13993</v>
      </c>
      <c r="C2113" s="525" t="s">
        <v>2414</v>
      </c>
      <c r="D2113" s="333" t="n">
        <v>32.67</v>
      </c>
    </row>
    <row r="2114" customFormat="false" ht="15" hidden="false" customHeight="false" outlineLevel="0" collapsed="false">
      <c r="A2114" s="0" t="n">
        <v>36230</v>
      </c>
      <c r="B2114" s="0" t="s">
        <v>13994</v>
      </c>
      <c r="C2114" s="525" t="s">
        <v>2414</v>
      </c>
      <c r="D2114" s="333" t="n">
        <v>24</v>
      </c>
    </row>
    <row r="2115" customFormat="false" ht="15" hidden="false" customHeight="false" outlineLevel="0" collapsed="false">
      <c r="A2115" s="0" t="n">
        <v>36238</v>
      </c>
      <c r="B2115" s="0" t="s">
        <v>13995</v>
      </c>
      <c r="C2115" s="525" t="s">
        <v>2414</v>
      </c>
      <c r="D2115" s="333" t="n">
        <v>23.45</v>
      </c>
    </row>
    <row r="2116" customFormat="false" ht="15" hidden="false" customHeight="false" outlineLevel="0" collapsed="false">
      <c r="A2116" s="0" t="n">
        <v>39363</v>
      </c>
      <c r="B2116" s="0" t="s">
        <v>13996</v>
      </c>
      <c r="C2116" s="525" t="s">
        <v>2430</v>
      </c>
      <c r="D2116" s="532" t="n">
        <v>6307.51</v>
      </c>
    </row>
    <row r="2117" customFormat="false" ht="15" hidden="false" customHeight="false" outlineLevel="0" collapsed="false">
      <c r="A2117" s="0" t="n">
        <v>39361</v>
      </c>
      <c r="B2117" s="0" t="s">
        <v>13997</v>
      </c>
      <c r="C2117" s="525" t="s">
        <v>2430</v>
      </c>
      <c r="D2117" s="532" t="n">
        <v>1926.99</v>
      </c>
    </row>
    <row r="2118" customFormat="false" ht="15" hidden="false" customHeight="false" outlineLevel="0" collapsed="false">
      <c r="A2118" s="0" t="n">
        <v>39362</v>
      </c>
      <c r="B2118" s="0" t="s">
        <v>13998</v>
      </c>
      <c r="C2118" s="525" t="s">
        <v>2430</v>
      </c>
      <c r="D2118" s="532" t="n">
        <v>3404.12</v>
      </c>
    </row>
    <row r="2119" customFormat="false" ht="15" hidden="false" customHeight="false" outlineLevel="0" collapsed="false">
      <c r="A2119" s="0" t="n">
        <v>39364</v>
      </c>
      <c r="B2119" s="0" t="s">
        <v>13999</v>
      </c>
      <c r="C2119" s="525" t="s">
        <v>2430</v>
      </c>
      <c r="D2119" s="532" t="n">
        <v>13304.21</v>
      </c>
    </row>
    <row r="2120" customFormat="false" ht="15" hidden="false" customHeight="false" outlineLevel="0" collapsed="false">
      <c r="A2120" s="0" t="n">
        <v>14576</v>
      </c>
      <c r="B2120" s="0" t="s">
        <v>14000</v>
      </c>
      <c r="C2120" s="525" t="s">
        <v>2430</v>
      </c>
      <c r="D2120" s="532" t="n">
        <v>6540097.51</v>
      </c>
    </row>
    <row r="2121" customFormat="false" ht="15" hidden="false" customHeight="false" outlineLevel="0" collapsed="false">
      <c r="A2121" s="0" t="n">
        <v>13877</v>
      </c>
      <c r="B2121" s="0" t="s">
        <v>14001</v>
      </c>
      <c r="C2121" s="525" t="s">
        <v>2430</v>
      </c>
      <c r="D2121" s="532" t="n">
        <v>2799718.2</v>
      </c>
    </row>
    <row r="2122" customFormat="false" ht="15" hidden="false" customHeight="false" outlineLevel="0" collapsed="false">
      <c r="A2122" s="0" t="n">
        <v>7307</v>
      </c>
      <c r="B2122" s="0" t="s">
        <v>14002</v>
      </c>
      <c r="C2122" s="525" t="s">
        <v>2712</v>
      </c>
      <c r="D2122" s="333" t="n">
        <v>41.98</v>
      </c>
    </row>
    <row r="2123" customFormat="false" ht="15" hidden="false" customHeight="false" outlineLevel="0" collapsed="false">
      <c r="A2123" s="0" t="n">
        <v>38122</v>
      </c>
      <c r="B2123" s="0" t="s">
        <v>14003</v>
      </c>
      <c r="C2123" s="525" t="s">
        <v>2712</v>
      </c>
      <c r="D2123" s="333" t="n">
        <v>20.89</v>
      </c>
    </row>
    <row r="2124" customFormat="false" ht="15" hidden="false" customHeight="false" outlineLevel="0" collapsed="false">
      <c r="A2124" s="0" t="n">
        <v>43653</v>
      </c>
      <c r="B2124" s="0" t="s">
        <v>14004</v>
      </c>
      <c r="C2124" s="525" t="s">
        <v>2712</v>
      </c>
      <c r="D2124" s="333" t="n">
        <v>42.89</v>
      </c>
    </row>
    <row r="2125" customFormat="false" ht="15" hidden="false" customHeight="false" outlineLevel="0" collapsed="false">
      <c r="A2125" s="0" t="n">
        <v>38633</v>
      </c>
      <c r="B2125" s="0" t="s">
        <v>14005</v>
      </c>
      <c r="C2125" s="525" t="s">
        <v>2430</v>
      </c>
      <c r="D2125" s="333" t="n">
        <v>15.99</v>
      </c>
    </row>
    <row r="2126" customFormat="false" ht="15" hidden="false" customHeight="false" outlineLevel="0" collapsed="false">
      <c r="A2126" s="0" t="n">
        <v>12344</v>
      </c>
      <c r="B2126" s="0" t="s">
        <v>14006</v>
      </c>
      <c r="C2126" s="525" t="s">
        <v>2430</v>
      </c>
      <c r="D2126" s="333" t="n">
        <v>5.19</v>
      </c>
    </row>
    <row r="2127" customFormat="false" ht="15" hidden="false" customHeight="false" outlineLevel="0" collapsed="false">
      <c r="A2127" s="0" t="n">
        <v>12343</v>
      </c>
      <c r="B2127" s="0" t="s">
        <v>14007</v>
      </c>
      <c r="C2127" s="525" t="s">
        <v>2430</v>
      </c>
      <c r="D2127" s="333" t="n">
        <v>8.05</v>
      </c>
    </row>
    <row r="2128" customFormat="false" ht="15" hidden="false" customHeight="false" outlineLevel="0" collapsed="false">
      <c r="A2128" s="0" t="n">
        <v>3295</v>
      </c>
      <c r="B2128" s="0" t="s">
        <v>14008</v>
      </c>
      <c r="C2128" s="525" t="s">
        <v>2430</v>
      </c>
      <c r="D2128" s="333" t="n">
        <v>28.11</v>
      </c>
    </row>
    <row r="2129" customFormat="false" ht="15" hidden="false" customHeight="false" outlineLevel="0" collapsed="false">
      <c r="A2129" s="0" t="n">
        <v>3302</v>
      </c>
      <c r="B2129" s="0" t="s">
        <v>14009</v>
      </c>
      <c r="C2129" s="525" t="s">
        <v>2430</v>
      </c>
      <c r="D2129" s="333" t="n">
        <v>29.39</v>
      </c>
    </row>
    <row r="2130" customFormat="false" ht="15" hidden="false" customHeight="false" outlineLevel="0" collapsed="false">
      <c r="A2130" s="0" t="n">
        <v>3297</v>
      </c>
      <c r="B2130" s="0" t="s">
        <v>14010</v>
      </c>
      <c r="C2130" s="525" t="s">
        <v>2430</v>
      </c>
      <c r="D2130" s="333" t="n">
        <v>31.37</v>
      </c>
    </row>
    <row r="2131" customFormat="false" ht="15" hidden="false" customHeight="false" outlineLevel="0" collapsed="false">
      <c r="A2131" s="0" t="n">
        <v>3294</v>
      </c>
      <c r="B2131" s="0" t="s">
        <v>14011</v>
      </c>
      <c r="C2131" s="525" t="s">
        <v>2430</v>
      </c>
      <c r="D2131" s="333" t="n">
        <v>31.85</v>
      </c>
    </row>
    <row r="2132" customFormat="false" ht="15" hidden="false" customHeight="false" outlineLevel="0" collapsed="false">
      <c r="A2132" s="0" t="n">
        <v>3292</v>
      </c>
      <c r="B2132" s="0" t="s">
        <v>14012</v>
      </c>
      <c r="C2132" s="525" t="s">
        <v>2430</v>
      </c>
      <c r="D2132" s="333" t="n">
        <v>29.92</v>
      </c>
    </row>
    <row r="2133" customFormat="false" ht="15" hidden="false" customHeight="false" outlineLevel="0" collapsed="false">
      <c r="A2133" s="0" t="n">
        <v>3298</v>
      </c>
      <c r="B2133" s="0" t="s">
        <v>14013</v>
      </c>
      <c r="C2133" s="525" t="s">
        <v>2430</v>
      </c>
      <c r="D2133" s="333" t="n">
        <v>70.12</v>
      </c>
    </row>
    <row r="2134" customFormat="false" ht="15" hidden="false" customHeight="false" outlineLevel="0" collapsed="false">
      <c r="A2134" s="0" t="n">
        <v>11596</v>
      </c>
      <c r="B2134" s="0" t="s">
        <v>14014</v>
      </c>
      <c r="C2134" s="525" t="s">
        <v>2430</v>
      </c>
      <c r="D2134" s="333" t="n">
        <v>354.54</v>
      </c>
    </row>
    <row r="2135" customFormat="false" ht="15" hidden="false" customHeight="false" outlineLevel="0" collapsed="false">
      <c r="A2135" s="0" t="n">
        <v>34802</v>
      </c>
      <c r="B2135" s="0" t="s">
        <v>14015</v>
      </c>
      <c r="C2135" s="525" t="s">
        <v>2430</v>
      </c>
      <c r="D2135" s="333" t="n">
        <v>973.68</v>
      </c>
    </row>
    <row r="2136" customFormat="false" ht="15" hidden="false" customHeight="false" outlineLevel="0" collapsed="false">
      <c r="A2136" s="0" t="n">
        <v>11588</v>
      </c>
      <c r="B2136" s="0" t="s">
        <v>14016</v>
      </c>
      <c r="C2136" s="525" t="s">
        <v>2430</v>
      </c>
      <c r="D2136" s="532" t="n">
        <v>1050.44</v>
      </c>
    </row>
    <row r="2137" customFormat="false" ht="15" hidden="false" customHeight="false" outlineLevel="0" collapsed="false">
      <c r="A2137" s="0" t="n">
        <v>34383</v>
      </c>
      <c r="B2137" s="0" t="s">
        <v>14017</v>
      </c>
      <c r="C2137" s="525" t="s">
        <v>2430</v>
      </c>
      <c r="D2137" s="532" t="n">
        <v>1155.56</v>
      </c>
    </row>
    <row r="2138" customFormat="false" ht="15" hidden="false" customHeight="false" outlineLevel="0" collapsed="false">
      <c r="A2138" s="0" t="n">
        <v>40451</v>
      </c>
      <c r="B2138" s="0" t="s">
        <v>14018</v>
      </c>
      <c r="C2138" s="525" t="s">
        <v>2414</v>
      </c>
      <c r="D2138" s="333" t="n">
        <v>93.41</v>
      </c>
    </row>
    <row r="2139" customFormat="false" ht="15" hidden="false" customHeight="false" outlineLevel="0" collapsed="false">
      <c r="A2139" s="0" t="n">
        <v>40453</v>
      </c>
      <c r="B2139" s="0" t="s">
        <v>14019</v>
      </c>
      <c r="C2139" s="525" t="s">
        <v>2414</v>
      </c>
      <c r="D2139" s="333" t="n">
        <v>101.06</v>
      </c>
    </row>
    <row r="2140" customFormat="false" ht="15" hidden="false" customHeight="false" outlineLevel="0" collapsed="false">
      <c r="A2140" s="0" t="n">
        <v>40452</v>
      </c>
      <c r="B2140" s="0" t="s">
        <v>14020</v>
      </c>
      <c r="C2140" s="525" t="s">
        <v>2414</v>
      </c>
      <c r="D2140" s="333" t="n">
        <v>110.86</v>
      </c>
    </row>
    <row r="2141" customFormat="false" ht="15" hidden="false" customHeight="false" outlineLevel="0" collapsed="false">
      <c r="A2141" s="0" t="n">
        <v>11594</v>
      </c>
      <c r="B2141" s="0" t="s">
        <v>14021</v>
      </c>
      <c r="C2141" s="525" t="s">
        <v>2430</v>
      </c>
      <c r="D2141" s="333" t="n">
        <v>334.81</v>
      </c>
    </row>
    <row r="2142" customFormat="false" ht="15" hidden="false" customHeight="false" outlineLevel="0" collapsed="false">
      <c r="A2142" s="0" t="n">
        <v>3311</v>
      </c>
      <c r="B2142" s="0" t="s">
        <v>14022</v>
      </c>
      <c r="C2142" s="525" t="s">
        <v>2438</v>
      </c>
      <c r="D2142" s="333" t="n">
        <v>334.81</v>
      </c>
    </row>
    <row r="2143" customFormat="false" ht="15" hidden="false" customHeight="false" outlineLevel="0" collapsed="false">
      <c r="A2143" s="0" t="n">
        <v>11599</v>
      </c>
      <c r="B2143" s="0" t="s">
        <v>14023</v>
      </c>
      <c r="C2143" s="525" t="s">
        <v>2430</v>
      </c>
      <c r="D2143" s="333" t="n">
        <v>445.25</v>
      </c>
    </row>
    <row r="2144" customFormat="false" ht="15" hidden="false" customHeight="false" outlineLevel="0" collapsed="false">
      <c r="A2144" s="0" t="n">
        <v>11593</v>
      </c>
      <c r="B2144" s="0" t="s">
        <v>14024</v>
      </c>
      <c r="C2144" s="525" t="s">
        <v>2430</v>
      </c>
      <c r="D2144" s="333" t="n">
        <v>624.22</v>
      </c>
    </row>
    <row r="2145" customFormat="false" ht="15" hidden="false" customHeight="false" outlineLevel="0" collapsed="false">
      <c r="A2145" s="0" t="n">
        <v>3314</v>
      </c>
      <c r="B2145" s="0" t="s">
        <v>14025</v>
      </c>
      <c r="C2145" s="525" t="s">
        <v>2438</v>
      </c>
      <c r="D2145" s="333" t="n">
        <v>446.44</v>
      </c>
    </row>
    <row r="2146" customFormat="false" ht="15" hidden="false" customHeight="false" outlineLevel="0" collapsed="false">
      <c r="A2146" s="0" t="n">
        <v>11597</v>
      </c>
      <c r="B2146" s="0" t="s">
        <v>14026</v>
      </c>
      <c r="C2146" s="525" t="s">
        <v>2430</v>
      </c>
      <c r="D2146" s="333" t="n">
        <v>519.16</v>
      </c>
    </row>
    <row r="2147" customFormat="false" ht="15" hidden="false" customHeight="false" outlineLevel="0" collapsed="false">
      <c r="A2147" s="0" t="n">
        <v>3309</v>
      </c>
      <c r="B2147" s="0" t="s">
        <v>14027</v>
      </c>
      <c r="C2147" s="525" t="s">
        <v>2438</v>
      </c>
      <c r="D2147" s="333" t="n">
        <v>354.54</v>
      </c>
    </row>
    <row r="2148" customFormat="false" ht="15" hidden="false" customHeight="false" outlineLevel="0" collapsed="false">
      <c r="A2148" s="0" t="n">
        <v>34612</v>
      </c>
      <c r="B2148" s="0" t="s">
        <v>14028</v>
      </c>
      <c r="C2148" s="525" t="s">
        <v>2430</v>
      </c>
      <c r="D2148" s="333" t="n">
        <v>642.11</v>
      </c>
    </row>
    <row r="2149" customFormat="false" ht="15" hidden="false" customHeight="false" outlineLevel="0" collapsed="false">
      <c r="A2149" s="0" t="n">
        <v>34635</v>
      </c>
      <c r="B2149" s="0" t="s">
        <v>14029</v>
      </c>
      <c r="C2149" s="525" t="s">
        <v>2430</v>
      </c>
      <c r="D2149" s="333" t="n">
        <v>825.72</v>
      </c>
    </row>
    <row r="2150" customFormat="false" ht="15" hidden="false" customHeight="false" outlineLevel="0" collapsed="false">
      <c r="A2150" s="0" t="n">
        <v>34633</v>
      </c>
      <c r="B2150" s="0" t="s">
        <v>14030</v>
      </c>
      <c r="C2150" s="525" t="s">
        <v>2430</v>
      </c>
      <c r="D2150" s="333" t="n">
        <v>910.16</v>
      </c>
    </row>
    <row r="2151" customFormat="false" ht="15" hidden="false" customHeight="false" outlineLevel="0" collapsed="false">
      <c r="A2151" s="0" t="n">
        <v>40440</v>
      </c>
      <c r="B2151" s="0" t="s">
        <v>14031</v>
      </c>
      <c r="C2151" s="525" t="s">
        <v>2438</v>
      </c>
      <c r="D2151" s="333" t="n">
        <v>465.01</v>
      </c>
    </row>
    <row r="2152" customFormat="false" ht="15" hidden="false" customHeight="false" outlineLevel="0" collapsed="false">
      <c r="A2152" s="0" t="n">
        <v>40441</v>
      </c>
      <c r="B2152" s="0" t="s">
        <v>14032</v>
      </c>
      <c r="C2152" s="525" t="s">
        <v>2438</v>
      </c>
      <c r="D2152" s="333" t="n">
        <v>296.88</v>
      </c>
    </row>
    <row r="2153" customFormat="false" ht="15" hidden="false" customHeight="false" outlineLevel="0" collapsed="false">
      <c r="A2153" s="0" t="n">
        <v>40449</v>
      </c>
      <c r="B2153" s="0" t="s">
        <v>14033</v>
      </c>
      <c r="C2153" s="525" t="s">
        <v>2438</v>
      </c>
      <c r="D2153" s="333" t="n">
        <v>249.58</v>
      </c>
    </row>
    <row r="2154" customFormat="false" ht="15" hidden="false" customHeight="false" outlineLevel="0" collapsed="false">
      <c r="A2154" s="0" t="n">
        <v>34800</v>
      </c>
      <c r="B2154" s="0" t="s">
        <v>14034</v>
      </c>
      <c r="C2154" s="525" t="s">
        <v>2438</v>
      </c>
      <c r="D2154" s="333" t="n">
        <v>312.1</v>
      </c>
    </row>
    <row r="2155" customFormat="false" ht="15" hidden="false" customHeight="false" outlineLevel="0" collapsed="false">
      <c r="A2155" s="0" t="n">
        <v>11592</v>
      </c>
      <c r="B2155" s="0" t="s">
        <v>14035</v>
      </c>
      <c r="C2155" s="525" t="s">
        <v>2430</v>
      </c>
      <c r="D2155" s="333" t="n">
        <v>446.44</v>
      </c>
    </row>
    <row r="2156" customFormat="false" ht="15" hidden="false" customHeight="false" outlineLevel="0" collapsed="false">
      <c r="A2156" s="0" t="n">
        <v>40438</v>
      </c>
      <c r="B2156" s="0" t="s">
        <v>14036</v>
      </c>
      <c r="C2156" s="525" t="s">
        <v>2438</v>
      </c>
      <c r="D2156" s="333" t="n">
        <v>207.93</v>
      </c>
    </row>
    <row r="2157" customFormat="false" ht="15" hidden="false" customHeight="false" outlineLevel="0" collapsed="false">
      <c r="A2157" s="0" t="n">
        <v>40436</v>
      </c>
      <c r="B2157" s="0" t="s">
        <v>14037</v>
      </c>
      <c r="C2157" s="525" t="s">
        <v>2438</v>
      </c>
      <c r="D2157" s="333" t="n">
        <v>259.27</v>
      </c>
    </row>
    <row r="2158" customFormat="false" ht="15" hidden="false" customHeight="false" outlineLevel="0" collapsed="false">
      <c r="A2158" s="0" t="n">
        <v>4315</v>
      </c>
      <c r="B2158" s="0" t="s">
        <v>14038</v>
      </c>
      <c r="C2158" s="525" t="s">
        <v>2430</v>
      </c>
      <c r="D2158" s="333" t="n">
        <v>3.1</v>
      </c>
    </row>
    <row r="2159" customFormat="false" ht="15" hidden="false" customHeight="false" outlineLevel="0" collapsed="false">
      <c r="A2159" s="0" t="n">
        <v>402</v>
      </c>
      <c r="B2159" s="0" t="s">
        <v>14039</v>
      </c>
      <c r="C2159" s="525" t="s">
        <v>2430</v>
      </c>
      <c r="D2159" s="333" t="n">
        <v>17.14</v>
      </c>
    </row>
    <row r="2160" customFormat="false" ht="15" hidden="false" customHeight="false" outlineLevel="0" collapsed="false">
      <c r="A2160" s="0" t="n">
        <v>4226</v>
      </c>
      <c r="B2160" s="0" t="s">
        <v>14040</v>
      </c>
      <c r="C2160" s="525" t="s">
        <v>2515</v>
      </c>
      <c r="D2160" s="333" t="n">
        <v>7.26</v>
      </c>
    </row>
    <row r="2161" customFormat="false" ht="15" hidden="false" customHeight="false" outlineLevel="0" collapsed="false">
      <c r="A2161" s="0" t="n">
        <v>4222</v>
      </c>
      <c r="B2161" s="0" t="s">
        <v>14041</v>
      </c>
      <c r="C2161" s="525" t="s">
        <v>2712</v>
      </c>
      <c r="D2161" s="333" t="n">
        <v>5.65</v>
      </c>
    </row>
    <row r="2162" customFormat="false" ht="15" hidden="false" customHeight="false" outlineLevel="0" collapsed="false">
      <c r="A2162" s="0" t="n">
        <v>34804</v>
      </c>
      <c r="B2162" s="0" t="s">
        <v>14042</v>
      </c>
      <c r="C2162" s="525" t="s">
        <v>2414</v>
      </c>
      <c r="D2162" s="333" t="n">
        <v>37.69</v>
      </c>
    </row>
    <row r="2163" customFormat="false" ht="15" hidden="false" customHeight="false" outlineLevel="0" collapsed="false">
      <c r="A2163" s="0" t="n">
        <v>4013</v>
      </c>
      <c r="B2163" s="0" t="s">
        <v>14043</v>
      </c>
      <c r="C2163" s="525" t="s">
        <v>2414</v>
      </c>
      <c r="D2163" s="333" t="n">
        <v>7.51</v>
      </c>
    </row>
    <row r="2164" customFormat="false" ht="15" hidden="false" customHeight="false" outlineLevel="0" collapsed="false">
      <c r="A2164" s="0" t="n">
        <v>4011</v>
      </c>
      <c r="B2164" s="0" t="s">
        <v>14044</v>
      </c>
      <c r="C2164" s="525" t="s">
        <v>2414</v>
      </c>
      <c r="D2164" s="333" t="n">
        <v>8.39</v>
      </c>
    </row>
    <row r="2165" customFormat="false" ht="15" hidden="false" customHeight="false" outlineLevel="0" collapsed="false">
      <c r="A2165" s="0" t="n">
        <v>4021</v>
      </c>
      <c r="B2165" s="0" t="s">
        <v>14045</v>
      </c>
      <c r="C2165" s="525" t="s">
        <v>2414</v>
      </c>
      <c r="D2165" s="333" t="n">
        <v>10.47</v>
      </c>
    </row>
    <row r="2166" customFormat="false" ht="15" hidden="false" customHeight="false" outlineLevel="0" collapsed="false">
      <c r="A2166" s="0" t="n">
        <v>4019</v>
      </c>
      <c r="B2166" s="0" t="s">
        <v>14046</v>
      </c>
      <c r="C2166" s="525" t="s">
        <v>2414</v>
      </c>
      <c r="D2166" s="333" t="n">
        <v>12.57</v>
      </c>
    </row>
    <row r="2167" customFormat="false" ht="15" hidden="false" customHeight="false" outlineLevel="0" collapsed="false">
      <c r="A2167" s="0" t="n">
        <v>4012</v>
      </c>
      <c r="B2167" s="0" t="s">
        <v>14047</v>
      </c>
      <c r="C2167" s="525" t="s">
        <v>2414</v>
      </c>
      <c r="D2167" s="333" t="n">
        <v>16.84</v>
      </c>
    </row>
    <row r="2168" customFormat="false" ht="15" hidden="false" customHeight="false" outlineLevel="0" collapsed="false">
      <c r="A2168" s="0" t="n">
        <v>4020</v>
      </c>
      <c r="B2168" s="0" t="s">
        <v>14048</v>
      </c>
      <c r="C2168" s="525" t="s">
        <v>2414</v>
      </c>
      <c r="D2168" s="333" t="n">
        <v>21.08</v>
      </c>
    </row>
    <row r="2169" customFormat="false" ht="15" hidden="false" customHeight="false" outlineLevel="0" collapsed="false">
      <c r="A2169" s="0" t="n">
        <v>4018</v>
      </c>
      <c r="B2169" s="0" t="s">
        <v>14049</v>
      </c>
      <c r="C2169" s="525" t="s">
        <v>2414</v>
      </c>
      <c r="D2169" s="333" t="n">
        <v>25.26</v>
      </c>
    </row>
    <row r="2170" customFormat="false" ht="15" hidden="false" customHeight="false" outlineLevel="0" collapsed="false">
      <c r="A2170" s="0" t="n">
        <v>36498</v>
      </c>
      <c r="B2170" s="0" t="s">
        <v>14050</v>
      </c>
      <c r="C2170" s="525" t="s">
        <v>2430</v>
      </c>
      <c r="D2170" s="532" t="n">
        <v>7535.98</v>
      </c>
    </row>
    <row r="2171" customFormat="false" ht="15" hidden="false" customHeight="false" outlineLevel="0" collapsed="false">
      <c r="A2171" s="0" t="n">
        <v>12872</v>
      </c>
      <c r="B2171" s="0" t="s">
        <v>14051</v>
      </c>
      <c r="C2171" s="525" t="s">
        <v>2502</v>
      </c>
      <c r="D2171" s="333" t="n">
        <v>18.2</v>
      </c>
    </row>
    <row r="2172" customFormat="false" ht="15" hidden="false" customHeight="false" outlineLevel="0" collapsed="false">
      <c r="A2172" s="0" t="n">
        <v>41075</v>
      </c>
      <c r="B2172" s="0" t="s">
        <v>14052</v>
      </c>
      <c r="C2172" s="525" t="s">
        <v>4335</v>
      </c>
      <c r="D2172" s="532" t="n">
        <v>3237.08</v>
      </c>
    </row>
    <row r="2173" customFormat="false" ht="15" hidden="false" customHeight="false" outlineLevel="0" collapsed="false">
      <c r="A2173" s="0" t="n">
        <v>44324</v>
      </c>
      <c r="B2173" s="0" t="s">
        <v>14053</v>
      </c>
      <c r="C2173" s="525" t="s">
        <v>2515</v>
      </c>
      <c r="D2173" s="333" t="n">
        <v>2.52</v>
      </c>
    </row>
    <row r="2174" customFormat="false" ht="15" hidden="false" customHeight="false" outlineLevel="0" collapsed="false">
      <c r="A2174" s="0" t="n">
        <v>3315</v>
      </c>
      <c r="B2174" s="0" t="s">
        <v>14054</v>
      </c>
      <c r="C2174" s="525" t="s">
        <v>2515</v>
      </c>
      <c r="D2174" s="333" t="n">
        <v>0.73</v>
      </c>
    </row>
    <row r="2175" customFormat="false" ht="15" hidden="false" customHeight="false" outlineLevel="0" collapsed="false">
      <c r="A2175" s="0" t="n">
        <v>36870</v>
      </c>
      <c r="B2175" s="0" t="s">
        <v>14055</v>
      </c>
      <c r="C2175" s="525" t="s">
        <v>2515</v>
      </c>
      <c r="D2175" s="333" t="n">
        <v>0.56</v>
      </c>
    </row>
    <row r="2176" customFormat="false" ht="15" hidden="false" customHeight="false" outlineLevel="0" collapsed="false">
      <c r="A2176" s="0" t="n">
        <v>5092</v>
      </c>
      <c r="B2176" s="0" t="s">
        <v>14056</v>
      </c>
      <c r="C2176" s="525" t="s">
        <v>12296</v>
      </c>
      <c r="D2176" s="333" t="n">
        <v>17.55</v>
      </c>
    </row>
    <row r="2177" customFormat="false" ht="15" hidden="false" customHeight="false" outlineLevel="0" collapsed="false">
      <c r="A2177" s="0" t="n">
        <v>11462</v>
      </c>
      <c r="B2177" s="0" t="s">
        <v>14057</v>
      </c>
      <c r="C2177" s="525" t="s">
        <v>12296</v>
      </c>
      <c r="D2177" s="333" t="n">
        <v>17.94</v>
      </c>
    </row>
    <row r="2178" customFormat="false" ht="15" hidden="false" customHeight="false" outlineLevel="0" collapsed="false">
      <c r="A2178" s="0" t="n">
        <v>36529</v>
      </c>
      <c r="B2178" s="0" t="s">
        <v>14058</v>
      </c>
      <c r="C2178" s="525" t="s">
        <v>2430</v>
      </c>
      <c r="D2178" s="532" t="n">
        <v>67142.85</v>
      </c>
    </row>
    <row r="2179" customFormat="false" ht="15" hidden="false" customHeight="false" outlineLevel="0" collapsed="false">
      <c r="A2179" s="0" t="n">
        <v>3318</v>
      </c>
      <c r="B2179" s="0" t="s">
        <v>14059</v>
      </c>
      <c r="C2179" s="525" t="s">
        <v>2430</v>
      </c>
      <c r="D2179" s="532" t="n">
        <v>52640</v>
      </c>
    </row>
    <row r="2180" customFormat="false" ht="15" hidden="false" customHeight="false" outlineLevel="0" collapsed="false">
      <c r="A2180" s="0" t="n">
        <v>3324</v>
      </c>
      <c r="B2180" s="0" t="s">
        <v>14060</v>
      </c>
      <c r="C2180" s="525" t="s">
        <v>2414</v>
      </c>
      <c r="D2180" s="333" t="n">
        <v>12.07</v>
      </c>
    </row>
    <row r="2181" customFormat="false" ht="15" hidden="false" customHeight="false" outlineLevel="0" collapsed="false">
      <c r="A2181" s="0" t="n">
        <v>3322</v>
      </c>
      <c r="B2181" s="0" t="s">
        <v>14061</v>
      </c>
      <c r="C2181" s="525" t="s">
        <v>2414</v>
      </c>
      <c r="D2181" s="333" t="n">
        <v>16.9</v>
      </c>
    </row>
    <row r="2182" customFormat="false" ht="15" hidden="false" customHeight="false" outlineLevel="0" collapsed="false">
      <c r="A2182" s="0" t="n">
        <v>5076</v>
      </c>
      <c r="B2182" s="0" t="s">
        <v>14062</v>
      </c>
      <c r="C2182" s="525" t="s">
        <v>2515</v>
      </c>
      <c r="D2182" s="333" t="n">
        <v>20.45</v>
      </c>
    </row>
    <row r="2183" customFormat="false" ht="15" hidden="false" customHeight="false" outlineLevel="0" collapsed="false">
      <c r="A2183" s="0" t="n">
        <v>5077</v>
      </c>
      <c r="B2183" s="0" t="s">
        <v>14063</v>
      </c>
      <c r="C2183" s="525" t="s">
        <v>2515</v>
      </c>
      <c r="D2183" s="333" t="n">
        <v>22.6</v>
      </c>
    </row>
    <row r="2184" customFormat="false" ht="15" hidden="false" customHeight="false" outlineLevel="0" collapsed="false">
      <c r="A2184" s="0" t="n">
        <v>11837</v>
      </c>
      <c r="B2184" s="0" t="s">
        <v>14064</v>
      </c>
      <c r="C2184" s="525" t="s">
        <v>2430</v>
      </c>
      <c r="D2184" s="333" t="n">
        <v>62.74</v>
      </c>
    </row>
    <row r="2185" customFormat="false" ht="15" hidden="false" customHeight="false" outlineLevel="0" collapsed="false">
      <c r="A2185" s="0" t="n">
        <v>38055</v>
      </c>
      <c r="B2185" s="0" t="s">
        <v>14065</v>
      </c>
      <c r="C2185" s="525" t="s">
        <v>2430</v>
      </c>
      <c r="D2185" s="333" t="n">
        <v>5.69</v>
      </c>
    </row>
    <row r="2186" customFormat="false" ht="15" hidden="false" customHeight="false" outlineLevel="0" collapsed="false">
      <c r="A2186" s="0" t="n">
        <v>415</v>
      </c>
      <c r="B2186" s="0" t="s">
        <v>14066</v>
      </c>
      <c r="C2186" s="525" t="s">
        <v>2430</v>
      </c>
      <c r="D2186" s="333" t="n">
        <v>25.73</v>
      </c>
    </row>
    <row r="2187" customFormat="false" ht="15" hidden="false" customHeight="false" outlineLevel="0" collapsed="false">
      <c r="A2187" s="0" t="n">
        <v>416</v>
      </c>
      <c r="B2187" s="0" t="s">
        <v>14067</v>
      </c>
      <c r="C2187" s="525" t="s">
        <v>2430</v>
      </c>
      <c r="D2187" s="333" t="n">
        <v>9.42</v>
      </c>
    </row>
    <row r="2188" customFormat="false" ht="15" hidden="false" customHeight="false" outlineLevel="0" collapsed="false">
      <c r="A2188" s="0" t="n">
        <v>425</v>
      </c>
      <c r="B2188" s="0" t="s">
        <v>14068</v>
      </c>
      <c r="C2188" s="525" t="s">
        <v>2430</v>
      </c>
      <c r="D2188" s="333" t="n">
        <v>5.84</v>
      </c>
    </row>
    <row r="2189" customFormat="false" ht="15" hidden="false" customHeight="false" outlineLevel="0" collapsed="false">
      <c r="A2189" s="0" t="n">
        <v>426</v>
      </c>
      <c r="B2189" s="0" t="s">
        <v>14069</v>
      </c>
      <c r="C2189" s="525" t="s">
        <v>2430</v>
      </c>
      <c r="D2189" s="333" t="n">
        <v>32.15</v>
      </c>
    </row>
    <row r="2190" customFormat="false" ht="15" hidden="false" customHeight="false" outlineLevel="0" collapsed="false">
      <c r="A2190" s="0" t="n">
        <v>38056</v>
      </c>
      <c r="B2190" s="0" t="s">
        <v>14070</v>
      </c>
      <c r="C2190" s="525" t="s">
        <v>2430</v>
      </c>
      <c r="D2190" s="333" t="n">
        <v>31.4</v>
      </c>
    </row>
    <row r="2191" customFormat="false" ht="15" hidden="false" customHeight="false" outlineLevel="0" collapsed="false">
      <c r="A2191" s="0" t="n">
        <v>1564</v>
      </c>
      <c r="B2191" s="0" t="s">
        <v>14071</v>
      </c>
      <c r="C2191" s="525" t="s">
        <v>2430</v>
      </c>
      <c r="D2191" s="333" t="n">
        <v>11.98</v>
      </c>
    </row>
    <row r="2192" customFormat="false" ht="15" hidden="false" customHeight="false" outlineLevel="0" collapsed="false">
      <c r="A2192" s="0" t="n">
        <v>11032</v>
      </c>
      <c r="B2192" s="0" t="s">
        <v>14072</v>
      </c>
      <c r="C2192" s="525" t="s">
        <v>2430</v>
      </c>
      <c r="D2192" s="333" t="n">
        <v>17.49</v>
      </c>
    </row>
    <row r="2193" customFormat="false" ht="15" hidden="false" customHeight="false" outlineLevel="0" collapsed="false">
      <c r="A2193" s="0" t="n">
        <v>36786</v>
      </c>
      <c r="B2193" s="0" t="s">
        <v>14073</v>
      </c>
      <c r="C2193" s="525" t="s">
        <v>14074</v>
      </c>
      <c r="D2193" s="333" t="n">
        <v>158.34</v>
      </c>
    </row>
    <row r="2194" customFormat="false" ht="15" hidden="false" customHeight="false" outlineLevel="0" collapsed="false">
      <c r="A2194" s="0" t="n">
        <v>36785</v>
      </c>
      <c r="B2194" s="0" t="s">
        <v>14075</v>
      </c>
      <c r="C2194" s="525" t="s">
        <v>14074</v>
      </c>
      <c r="D2194" s="333" t="n">
        <v>137.59</v>
      </c>
    </row>
    <row r="2195" customFormat="false" ht="15" hidden="false" customHeight="false" outlineLevel="0" collapsed="false">
      <c r="A2195" s="0" t="n">
        <v>36782</v>
      </c>
      <c r="B2195" s="0" t="s">
        <v>14076</v>
      </c>
      <c r="C2195" s="525" t="s">
        <v>14074</v>
      </c>
      <c r="D2195" s="333" t="n">
        <v>164.24</v>
      </c>
    </row>
    <row r="2196" customFormat="false" ht="15" hidden="false" customHeight="false" outlineLevel="0" collapsed="false">
      <c r="A2196" s="0" t="n">
        <v>44481</v>
      </c>
      <c r="B2196" s="0" t="s">
        <v>14077</v>
      </c>
      <c r="C2196" s="525" t="s">
        <v>14074</v>
      </c>
      <c r="D2196" s="333" t="n">
        <v>185</v>
      </c>
    </row>
    <row r="2197" customFormat="false" ht="15" hidden="false" customHeight="false" outlineLevel="0" collapsed="false">
      <c r="A2197" s="0" t="n">
        <v>4824</v>
      </c>
      <c r="B2197" s="0" t="s">
        <v>14078</v>
      </c>
      <c r="C2197" s="525" t="s">
        <v>2515</v>
      </c>
      <c r="D2197" s="333" t="n">
        <v>0.42</v>
      </c>
    </row>
    <row r="2198" customFormat="false" ht="15" hidden="false" customHeight="false" outlineLevel="0" collapsed="false">
      <c r="A2198" s="0" t="n">
        <v>11795</v>
      </c>
      <c r="B2198" s="0" t="s">
        <v>14079</v>
      </c>
      <c r="C2198" s="525" t="s">
        <v>2414</v>
      </c>
      <c r="D2198" s="333" t="n">
        <v>517.94</v>
      </c>
    </row>
    <row r="2199" customFormat="false" ht="15" hidden="false" customHeight="false" outlineLevel="0" collapsed="false">
      <c r="A2199" s="0" t="n">
        <v>134</v>
      </c>
      <c r="B2199" s="0" t="s">
        <v>14080</v>
      </c>
      <c r="C2199" s="525" t="s">
        <v>2515</v>
      </c>
      <c r="D2199" s="333" t="n">
        <v>1.89</v>
      </c>
    </row>
    <row r="2200" customFormat="false" ht="15" hidden="false" customHeight="false" outlineLevel="0" collapsed="false">
      <c r="A2200" s="0" t="n">
        <v>4229</v>
      </c>
      <c r="B2200" s="0" t="s">
        <v>14081</v>
      </c>
      <c r="C2200" s="525" t="s">
        <v>2515</v>
      </c>
      <c r="D2200" s="333" t="n">
        <v>44.61</v>
      </c>
    </row>
    <row r="2201" customFormat="false" ht="15" hidden="false" customHeight="false" outlineLevel="0" collapsed="false">
      <c r="A2201" s="0" t="n">
        <v>11731</v>
      </c>
      <c r="B2201" s="0" t="s">
        <v>14082</v>
      </c>
      <c r="C2201" s="525" t="s">
        <v>2430</v>
      </c>
      <c r="D2201" s="333" t="n">
        <v>13.44</v>
      </c>
    </row>
    <row r="2202" customFormat="false" ht="15" hidden="false" customHeight="false" outlineLevel="0" collapsed="false">
      <c r="A2202" s="0" t="n">
        <v>11732</v>
      </c>
      <c r="B2202" s="0" t="s">
        <v>14083</v>
      </c>
      <c r="C2202" s="525" t="s">
        <v>2430</v>
      </c>
      <c r="D2202" s="333" t="n">
        <v>35.23</v>
      </c>
    </row>
    <row r="2203" customFormat="false" ht="15" hidden="false" customHeight="false" outlineLevel="0" collapsed="false">
      <c r="A2203" s="0" t="n">
        <v>11244</v>
      </c>
      <c r="B2203" s="0" t="s">
        <v>14084</v>
      </c>
      <c r="C2203" s="525" t="s">
        <v>2430</v>
      </c>
      <c r="D2203" s="333" t="n">
        <v>278.66</v>
      </c>
    </row>
    <row r="2204" customFormat="false" ht="15" hidden="false" customHeight="false" outlineLevel="0" collapsed="false">
      <c r="A2204" s="0" t="n">
        <v>11245</v>
      </c>
      <c r="B2204" s="0" t="s">
        <v>14085</v>
      </c>
      <c r="C2204" s="525" t="s">
        <v>2430</v>
      </c>
      <c r="D2204" s="333" t="n">
        <v>385.43</v>
      </c>
    </row>
    <row r="2205" customFormat="false" ht="15" hidden="false" customHeight="false" outlineLevel="0" collapsed="false">
      <c r="A2205" s="0" t="n">
        <v>11235</v>
      </c>
      <c r="B2205" s="0" t="s">
        <v>14086</v>
      </c>
      <c r="C2205" s="525" t="s">
        <v>2430</v>
      </c>
      <c r="D2205" s="333" t="n">
        <v>212.65</v>
      </c>
    </row>
    <row r="2206" customFormat="false" ht="15" hidden="false" customHeight="false" outlineLevel="0" collapsed="false">
      <c r="A2206" s="0" t="n">
        <v>11236</v>
      </c>
      <c r="B2206" s="0" t="s">
        <v>14087</v>
      </c>
      <c r="C2206" s="525" t="s">
        <v>2430</v>
      </c>
      <c r="D2206" s="333" t="n">
        <v>270.24</v>
      </c>
    </row>
    <row r="2207" customFormat="false" ht="15" hidden="false" customHeight="false" outlineLevel="0" collapsed="false">
      <c r="A2207" s="0" t="n">
        <v>36494</v>
      </c>
      <c r="B2207" s="0" t="s">
        <v>14088</v>
      </c>
      <c r="C2207" s="525" t="s">
        <v>2430</v>
      </c>
      <c r="D2207" s="532" t="n">
        <v>719505.07</v>
      </c>
    </row>
    <row r="2208" customFormat="false" ht="15" hidden="false" customHeight="false" outlineLevel="0" collapsed="false">
      <c r="A2208" s="0" t="n">
        <v>36493</v>
      </c>
      <c r="B2208" s="0" t="s">
        <v>14089</v>
      </c>
      <c r="C2208" s="525" t="s">
        <v>2430</v>
      </c>
      <c r="D2208" s="532" t="n">
        <v>815170.02</v>
      </c>
    </row>
    <row r="2209" customFormat="false" ht="15" hidden="false" customHeight="false" outlineLevel="0" collapsed="false">
      <c r="A2209" s="0" t="n">
        <v>36492</v>
      </c>
      <c r="B2209" s="0" t="s">
        <v>14090</v>
      </c>
      <c r="C2209" s="525" t="s">
        <v>2430</v>
      </c>
      <c r="D2209" s="532" t="n">
        <v>1514276.75</v>
      </c>
    </row>
    <row r="2210" customFormat="false" ht="15" hidden="false" customHeight="false" outlineLevel="0" collapsed="false">
      <c r="A2210" s="0" t="n">
        <v>36499</v>
      </c>
      <c r="B2210" s="0" t="s">
        <v>14091</v>
      </c>
      <c r="C2210" s="525" t="s">
        <v>2430</v>
      </c>
      <c r="D2210" s="532" t="n">
        <v>4069.43</v>
      </c>
    </row>
    <row r="2211" customFormat="false" ht="15" hidden="false" customHeight="false" outlineLevel="0" collapsed="false">
      <c r="A2211" s="0" t="n">
        <v>13533</v>
      </c>
      <c r="B2211" s="0" t="s">
        <v>14092</v>
      </c>
      <c r="C2211" s="525" t="s">
        <v>2430</v>
      </c>
      <c r="D2211" s="532" t="n">
        <v>186544.45</v>
      </c>
    </row>
    <row r="2212" customFormat="false" ht="15" hidden="false" customHeight="false" outlineLevel="0" collapsed="false">
      <c r="A2212" s="0" t="n">
        <v>13333</v>
      </c>
      <c r="B2212" s="0" t="s">
        <v>14093</v>
      </c>
      <c r="C2212" s="525" t="s">
        <v>2430</v>
      </c>
      <c r="D2212" s="532" t="n">
        <v>208688.63</v>
      </c>
    </row>
    <row r="2213" customFormat="false" ht="15" hidden="false" customHeight="false" outlineLevel="0" collapsed="false">
      <c r="A2213" s="0" t="n">
        <v>39585</v>
      </c>
      <c r="B2213" s="0" t="s">
        <v>14094</v>
      </c>
      <c r="C2213" s="525" t="s">
        <v>2430</v>
      </c>
      <c r="D2213" s="532" t="n">
        <v>134750.24</v>
      </c>
    </row>
    <row r="2214" customFormat="false" ht="15" hidden="false" customHeight="false" outlineLevel="0" collapsed="false">
      <c r="A2214" s="0" t="n">
        <v>39586</v>
      </c>
      <c r="B2214" s="0" t="s">
        <v>14095</v>
      </c>
      <c r="C2214" s="525" t="s">
        <v>2430</v>
      </c>
      <c r="D2214" s="532" t="n">
        <v>158052.91</v>
      </c>
    </row>
    <row r="2215" customFormat="false" ht="15" hidden="false" customHeight="false" outlineLevel="0" collapsed="false">
      <c r="A2215" s="0" t="n">
        <v>39587</v>
      </c>
      <c r="B2215" s="0" t="s">
        <v>14096</v>
      </c>
      <c r="C2215" s="525" t="s">
        <v>2430</v>
      </c>
      <c r="D2215" s="532" t="n">
        <v>192500.35</v>
      </c>
    </row>
    <row r="2216" customFormat="false" ht="15" hidden="false" customHeight="false" outlineLevel="0" collapsed="false">
      <c r="A2216" s="0" t="n">
        <v>39588</v>
      </c>
      <c r="B2216" s="0" t="s">
        <v>14097</v>
      </c>
      <c r="C2216" s="525" t="s">
        <v>2430</v>
      </c>
      <c r="D2216" s="532" t="n">
        <v>222895.13</v>
      </c>
    </row>
    <row r="2217" customFormat="false" ht="15" hidden="false" customHeight="false" outlineLevel="0" collapsed="false">
      <c r="A2217" s="0" t="n">
        <v>39584</v>
      </c>
      <c r="B2217" s="0" t="s">
        <v>14098</v>
      </c>
      <c r="C2217" s="525" t="s">
        <v>2430</v>
      </c>
      <c r="D2217" s="532" t="n">
        <v>119998.64</v>
      </c>
    </row>
    <row r="2218" customFormat="false" ht="15" hidden="false" customHeight="false" outlineLevel="0" collapsed="false">
      <c r="A2218" s="0" t="n">
        <v>39590</v>
      </c>
      <c r="B2218" s="0" t="s">
        <v>14099</v>
      </c>
      <c r="C2218" s="525" t="s">
        <v>2430</v>
      </c>
      <c r="D2218" s="532" t="n">
        <v>117121.26</v>
      </c>
    </row>
    <row r="2219" customFormat="false" ht="15" hidden="false" customHeight="false" outlineLevel="0" collapsed="false">
      <c r="A2219" s="0" t="n">
        <v>39592</v>
      </c>
      <c r="B2219" s="0" t="s">
        <v>14100</v>
      </c>
      <c r="C2219" s="525" t="s">
        <v>2430</v>
      </c>
      <c r="D2219" s="532" t="n">
        <v>168306.08</v>
      </c>
    </row>
    <row r="2220" customFormat="false" ht="15" hidden="false" customHeight="false" outlineLevel="0" collapsed="false">
      <c r="A2220" s="0" t="n">
        <v>39593</v>
      </c>
      <c r="B2220" s="0" t="s">
        <v>14101</v>
      </c>
      <c r="C2220" s="525" t="s">
        <v>2430</v>
      </c>
      <c r="D2220" s="532" t="n">
        <v>192500.35</v>
      </c>
    </row>
    <row r="2221" customFormat="false" ht="15" hidden="false" customHeight="false" outlineLevel="0" collapsed="false">
      <c r="A2221" s="0" t="n">
        <v>14254</v>
      </c>
      <c r="B2221" s="0" t="s">
        <v>14102</v>
      </c>
      <c r="C2221" s="525" t="s">
        <v>2430</v>
      </c>
      <c r="D2221" s="532" t="n">
        <v>109421.25</v>
      </c>
    </row>
    <row r="2222" customFormat="false" ht="15" hidden="false" customHeight="false" outlineLevel="0" collapsed="false">
      <c r="A2222" s="0" t="n">
        <v>44494</v>
      </c>
      <c r="B2222" s="0" t="s">
        <v>14103</v>
      </c>
      <c r="C2222" s="525" t="s">
        <v>2430</v>
      </c>
      <c r="D2222" s="532" t="n">
        <v>91375.47</v>
      </c>
    </row>
    <row r="2223" customFormat="false" ht="15" hidden="false" customHeight="false" outlineLevel="0" collapsed="false">
      <c r="A2223" s="0" t="n">
        <v>25019</v>
      </c>
      <c r="B2223" s="0" t="s">
        <v>14104</v>
      </c>
      <c r="C2223" s="525" t="s">
        <v>2430</v>
      </c>
      <c r="D2223" s="532" t="n">
        <v>156627.77</v>
      </c>
    </row>
    <row r="2224" customFormat="false" ht="15" hidden="false" customHeight="false" outlineLevel="0" collapsed="false">
      <c r="A2224" s="0" t="n">
        <v>36501</v>
      </c>
      <c r="B2224" s="0" t="s">
        <v>14105</v>
      </c>
      <c r="C2224" s="525" t="s">
        <v>2430</v>
      </c>
      <c r="D2224" s="532" t="n">
        <v>139452.69</v>
      </c>
    </row>
    <row r="2225" customFormat="false" ht="15" hidden="false" customHeight="false" outlineLevel="0" collapsed="false">
      <c r="A2225" s="0" t="n">
        <v>44493</v>
      </c>
      <c r="B2225" s="0" t="s">
        <v>14106</v>
      </c>
      <c r="C2225" s="525" t="s">
        <v>2430</v>
      </c>
      <c r="D2225" s="532" t="n">
        <v>167648.85</v>
      </c>
    </row>
    <row r="2226" customFormat="false" ht="15" hidden="false" customHeight="false" outlineLevel="0" collapsed="false">
      <c r="A2226" s="0" t="n">
        <v>36500</v>
      </c>
      <c r="B2226" s="0" t="s">
        <v>14107</v>
      </c>
      <c r="C2226" s="525" t="s">
        <v>2430</v>
      </c>
      <c r="D2226" s="532" t="n">
        <v>98547.41</v>
      </c>
    </row>
    <row r="2227" customFormat="false" ht="15" hidden="false" customHeight="false" outlineLevel="0" collapsed="false">
      <c r="A2227" s="0" t="n">
        <v>20017</v>
      </c>
      <c r="B2227" s="0" t="s">
        <v>14108</v>
      </c>
      <c r="C2227" s="525" t="s">
        <v>2440</v>
      </c>
      <c r="D2227" s="333" t="n">
        <v>9.45</v>
      </c>
    </row>
    <row r="2228" customFormat="false" ht="15" hidden="false" customHeight="false" outlineLevel="0" collapsed="false">
      <c r="A2228" s="0" t="n">
        <v>20007</v>
      </c>
      <c r="B2228" s="0" t="s">
        <v>14109</v>
      </c>
      <c r="C2228" s="525" t="s">
        <v>2440</v>
      </c>
      <c r="D2228" s="333" t="n">
        <v>5.64</v>
      </c>
    </row>
    <row r="2229" customFormat="false" ht="15" hidden="false" customHeight="false" outlineLevel="0" collapsed="false">
      <c r="A2229" s="0" t="n">
        <v>39831</v>
      </c>
      <c r="B2229" s="0" t="s">
        <v>14110</v>
      </c>
      <c r="C2229" s="525" t="s">
        <v>12331</v>
      </c>
      <c r="D2229" s="333" t="n">
        <v>300.97</v>
      </c>
    </row>
    <row r="2230" customFormat="false" ht="15" hidden="false" customHeight="false" outlineLevel="0" collapsed="false">
      <c r="A2230" s="0" t="n">
        <v>36888</v>
      </c>
      <c r="B2230" s="0" t="s">
        <v>14111</v>
      </c>
      <c r="C2230" s="525" t="s">
        <v>2440</v>
      </c>
      <c r="D2230" s="333" t="n">
        <v>29.25</v>
      </c>
    </row>
    <row r="2231" customFormat="false" ht="15" hidden="false" customHeight="false" outlineLevel="0" collapsed="false">
      <c r="A2231" s="0" t="n">
        <v>39836</v>
      </c>
      <c r="B2231" s="0" t="s">
        <v>14112</v>
      </c>
      <c r="C2231" s="525" t="s">
        <v>12331</v>
      </c>
      <c r="D2231" s="333" t="n">
        <v>264.46</v>
      </c>
    </row>
    <row r="2232" customFormat="false" ht="15" hidden="false" customHeight="false" outlineLevel="0" collapsed="false">
      <c r="A2232" s="0" t="n">
        <v>39830</v>
      </c>
      <c r="B2232" s="0" t="s">
        <v>14113</v>
      </c>
      <c r="C2232" s="525" t="s">
        <v>12331</v>
      </c>
      <c r="D2232" s="333" t="n">
        <v>301.61</v>
      </c>
    </row>
    <row r="2233" customFormat="false" ht="15" hidden="false" customHeight="false" outlineLevel="0" collapsed="false">
      <c r="A2233" s="0" t="n">
        <v>40527</v>
      </c>
      <c r="B2233" s="0" t="s">
        <v>14114</v>
      </c>
      <c r="C2233" s="525" t="s">
        <v>2430</v>
      </c>
      <c r="D2233" s="532" t="n">
        <v>2360.29</v>
      </c>
    </row>
    <row r="2234" customFormat="false" ht="15" hidden="false" customHeight="false" outlineLevel="0" collapsed="false">
      <c r="A2234" s="0" t="n">
        <v>36497</v>
      </c>
      <c r="B2234" s="0" t="s">
        <v>14115</v>
      </c>
      <c r="C2234" s="525" t="s">
        <v>2430</v>
      </c>
      <c r="D2234" s="532" t="n">
        <v>2694.53</v>
      </c>
    </row>
    <row r="2235" customFormat="false" ht="15" hidden="false" customHeight="false" outlineLevel="0" collapsed="false">
      <c r="A2235" s="0" t="n">
        <v>36487</v>
      </c>
      <c r="B2235" s="0" t="s">
        <v>14116</v>
      </c>
      <c r="C2235" s="525" t="s">
        <v>2430</v>
      </c>
      <c r="D2235" s="532" t="n">
        <v>4691.58</v>
      </c>
    </row>
    <row r="2236" customFormat="false" ht="15" hidden="false" customHeight="false" outlineLevel="0" collapsed="false">
      <c r="A2236" s="0" t="n">
        <v>44475</v>
      </c>
      <c r="B2236" s="0" t="s">
        <v>14117</v>
      </c>
      <c r="C2236" s="525" t="s">
        <v>2430</v>
      </c>
      <c r="D2236" s="532" t="n">
        <v>1258165.24</v>
      </c>
    </row>
    <row r="2237" customFormat="false" ht="15" hidden="false" customHeight="false" outlineLevel="0" collapsed="false">
      <c r="A2237" s="0" t="n">
        <v>44474</v>
      </c>
      <c r="B2237" s="0" t="s">
        <v>14118</v>
      </c>
      <c r="C2237" s="525" t="s">
        <v>2430</v>
      </c>
      <c r="D2237" s="532" t="n">
        <v>2419548.54</v>
      </c>
    </row>
    <row r="2238" customFormat="false" ht="15" hidden="false" customHeight="false" outlineLevel="0" collapsed="false">
      <c r="A2238" s="0" t="n">
        <v>44490</v>
      </c>
      <c r="B2238" s="0" t="s">
        <v>14119</v>
      </c>
      <c r="C2238" s="525" t="s">
        <v>2430</v>
      </c>
      <c r="D2238" s="532" t="n">
        <v>4113232.5</v>
      </c>
    </row>
    <row r="2239" customFormat="false" ht="15" hidden="false" customHeight="false" outlineLevel="0" collapsed="false">
      <c r="A2239" s="0" t="n">
        <v>37776</v>
      </c>
      <c r="B2239" s="0" t="s">
        <v>14120</v>
      </c>
      <c r="C2239" s="525" t="s">
        <v>2430</v>
      </c>
      <c r="D2239" s="532" t="n">
        <v>252088.58</v>
      </c>
    </row>
    <row r="2240" customFormat="false" ht="15" hidden="false" customHeight="false" outlineLevel="0" collapsed="false">
      <c r="A2240" s="0" t="n">
        <v>37775</v>
      </c>
      <c r="B2240" s="0" t="s">
        <v>14121</v>
      </c>
      <c r="C2240" s="525" t="s">
        <v>2430</v>
      </c>
      <c r="D2240" s="532" t="n">
        <v>397058.59</v>
      </c>
    </row>
    <row r="2241" customFormat="false" ht="15" hidden="false" customHeight="false" outlineLevel="0" collapsed="false">
      <c r="A2241" s="0" t="n">
        <v>36491</v>
      </c>
      <c r="B2241" s="0" t="s">
        <v>14122</v>
      </c>
      <c r="C2241" s="525" t="s">
        <v>2430</v>
      </c>
      <c r="D2241" s="532" t="n">
        <v>1470425.78</v>
      </c>
    </row>
    <row r="2242" customFormat="false" ht="15" hidden="false" customHeight="false" outlineLevel="0" collapsed="false">
      <c r="A2242" s="0" t="n">
        <v>10712</v>
      </c>
      <c r="B2242" s="0" t="s">
        <v>14123</v>
      </c>
      <c r="C2242" s="525" t="s">
        <v>2430</v>
      </c>
      <c r="D2242" s="532" t="n">
        <v>99264.64</v>
      </c>
    </row>
    <row r="2243" customFormat="false" ht="15" hidden="false" customHeight="false" outlineLevel="0" collapsed="false">
      <c r="A2243" s="0" t="n">
        <v>3363</v>
      </c>
      <c r="B2243" s="0" t="s">
        <v>14124</v>
      </c>
      <c r="C2243" s="525" t="s">
        <v>2430</v>
      </c>
      <c r="D2243" s="532" t="n">
        <v>139625</v>
      </c>
    </row>
    <row r="2244" customFormat="false" ht="15" hidden="false" customHeight="false" outlineLevel="0" collapsed="false">
      <c r="A2244" s="0" t="n">
        <v>3365</v>
      </c>
      <c r="B2244" s="0" t="s">
        <v>14125</v>
      </c>
      <c r="C2244" s="525" t="s">
        <v>2430</v>
      </c>
      <c r="D2244" s="532" t="n">
        <v>326373.43</v>
      </c>
    </row>
    <row r="2245" customFormat="false" ht="15" hidden="false" customHeight="false" outlineLevel="0" collapsed="false">
      <c r="A2245" s="0" t="n">
        <v>7569</v>
      </c>
      <c r="B2245" s="0" t="s">
        <v>14126</v>
      </c>
      <c r="C2245" s="525" t="s">
        <v>2430</v>
      </c>
      <c r="D2245" s="333" t="n">
        <v>80.07</v>
      </c>
    </row>
    <row r="2246" customFormat="false" ht="15" hidden="false" customHeight="false" outlineLevel="0" collapsed="false">
      <c r="A2246" s="0" t="n">
        <v>34349</v>
      </c>
      <c r="B2246" s="0" t="s">
        <v>14127</v>
      </c>
      <c r="C2246" s="525" t="s">
        <v>2430</v>
      </c>
      <c r="D2246" s="333" t="n">
        <v>21.41</v>
      </c>
    </row>
    <row r="2247" customFormat="false" ht="15" hidden="false" customHeight="false" outlineLevel="0" collapsed="false">
      <c r="A2247" s="0" t="n">
        <v>3378</v>
      </c>
      <c r="B2247" s="0" t="s">
        <v>14128</v>
      </c>
      <c r="C2247" s="525" t="s">
        <v>2430</v>
      </c>
      <c r="D2247" s="333" t="n">
        <v>91.07</v>
      </c>
    </row>
    <row r="2248" customFormat="false" ht="15" hidden="false" customHeight="false" outlineLevel="0" collapsed="false">
      <c r="A2248" s="0" t="n">
        <v>3380</v>
      </c>
      <c r="B2248" s="0" t="s">
        <v>14129</v>
      </c>
      <c r="C2248" s="525" t="s">
        <v>2430</v>
      </c>
      <c r="D2248" s="333" t="n">
        <v>63.75</v>
      </c>
    </row>
    <row r="2249" customFormat="false" ht="15" hidden="false" customHeight="false" outlineLevel="0" collapsed="false">
      <c r="A2249" s="0" t="n">
        <v>3379</v>
      </c>
      <c r="B2249" s="0" t="s">
        <v>14130</v>
      </c>
      <c r="C2249" s="525" t="s">
        <v>2430</v>
      </c>
      <c r="D2249" s="333" t="n">
        <v>61.55</v>
      </c>
    </row>
    <row r="2250" customFormat="false" ht="15" hidden="false" customHeight="false" outlineLevel="0" collapsed="false">
      <c r="A2250" s="0" t="n">
        <v>11991</v>
      </c>
      <c r="B2250" s="0" t="s">
        <v>14131</v>
      </c>
      <c r="C2250" s="525" t="s">
        <v>2430</v>
      </c>
      <c r="D2250" s="333" t="n">
        <v>71.46</v>
      </c>
    </row>
    <row r="2251" customFormat="false" ht="15" hidden="false" customHeight="false" outlineLevel="0" collapsed="false">
      <c r="A2251" s="0" t="n">
        <v>11029</v>
      </c>
      <c r="B2251" s="0" t="s">
        <v>14132</v>
      </c>
      <c r="C2251" s="525" t="s">
        <v>2495</v>
      </c>
      <c r="D2251" s="333" t="n">
        <v>2.68</v>
      </c>
    </row>
    <row r="2252" customFormat="false" ht="15" hidden="false" customHeight="false" outlineLevel="0" collapsed="false">
      <c r="A2252" s="0" t="n">
        <v>4316</v>
      </c>
      <c r="B2252" s="0" t="s">
        <v>14133</v>
      </c>
      <c r="C2252" s="525" t="s">
        <v>2430</v>
      </c>
      <c r="D2252" s="333" t="n">
        <v>2.71</v>
      </c>
    </row>
    <row r="2253" customFormat="false" ht="15" hidden="false" customHeight="false" outlineLevel="0" collapsed="false">
      <c r="A2253" s="0" t="n">
        <v>4313</v>
      </c>
      <c r="B2253" s="0" t="s">
        <v>14134</v>
      </c>
      <c r="C2253" s="525" t="s">
        <v>2495</v>
      </c>
      <c r="D2253" s="333" t="n">
        <v>3.89</v>
      </c>
    </row>
    <row r="2254" customFormat="false" ht="15" hidden="false" customHeight="false" outlineLevel="0" collapsed="false">
      <c r="A2254" s="0" t="n">
        <v>4317</v>
      </c>
      <c r="B2254" s="0" t="s">
        <v>14135</v>
      </c>
      <c r="C2254" s="525" t="s">
        <v>2430</v>
      </c>
      <c r="D2254" s="333" t="n">
        <v>4.43</v>
      </c>
    </row>
    <row r="2255" customFormat="false" ht="15" hidden="false" customHeight="false" outlineLevel="0" collapsed="false">
      <c r="A2255" s="0" t="n">
        <v>4314</v>
      </c>
      <c r="B2255" s="0" t="s">
        <v>14136</v>
      </c>
      <c r="C2255" s="525" t="s">
        <v>2495</v>
      </c>
      <c r="D2255" s="333" t="n">
        <v>5.18</v>
      </c>
    </row>
    <row r="2256" customFormat="false" ht="15" hidden="false" customHeight="false" outlineLevel="0" collapsed="false">
      <c r="A2256" s="0" t="n">
        <v>10921</v>
      </c>
      <c r="B2256" s="0" t="s">
        <v>14137</v>
      </c>
      <c r="C2256" s="525" t="s">
        <v>2430</v>
      </c>
      <c r="D2256" s="532" t="n">
        <v>5920</v>
      </c>
    </row>
    <row r="2257" customFormat="false" ht="15" hidden="false" customHeight="false" outlineLevel="0" collapsed="false">
      <c r="A2257" s="0" t="n">
        <v>10922</v>
      </c>
      <c r="B2257" s="0" t="s">
        <v>14138</v>
      </c>
      <c r="C2257" s="525" t="s">
        <v>2430</v>
      </c>
      <c r="D2257" s="532" t="n">
        <v>5362.18</v>
      </c>
    </row>
    <row r="2258" customFormat="false" ht="15" hidden="false" customHeight="false" outlineLevel="0" collapsed="false">
      <c r="A2258" s="0" t="n">
        <v>10923</v>
      </c>
      <c r="B2258" s="0" t="s">
        <v>14139</v>
      </c>
      <c r="C2258" s="525" t="s">
        <v>2430</v>
      </c>
      <c r="D2258" s="532" t="n">
        <v>3169.28</v>
      </c>
    </row>
    <row r="2259" customFormat="false" ht="15" hidden="false" customHeight="false" outlineLevel="0" collapsed="false">
      <c r="A2259" s="0" t="n">
        <v>10924</v>
      </c>
      <c r="B2259" s="0" t="s">
        <v>14140</v>
      </c>
      <c r="C2259" s="525" t="s">
        <v>2430</v>
      </c>
      <c r="D2259" s="532" t="n">
        <v>3337.87</v>
      </c>
    </row>
    <row r="2260" customFormat="false" ht="15" hidden="false" customHeight="false" outlineLevel="0" collapsed="false">
      <c r="A2260" s="0" t="n">
        <v>37772</v>
      </c>
      <c r="B2260" s="0" t="s">
        <v>14141</v>
      </c>
      <c r="C2260" s="525" t="s">
        <v>2430</v>
      </c>
      <c r="D2260" s="532" t="n">
        <v>342998.8</v>
      </c>
    </row>
    <row r="2261" customFormat="false" ht="15" hidden="false" customHeight="false" outlineLevel="0" collapsed="false">
      <c r="A2261" s="0" t="n">
        <v>37771</v>
      </c>
      <c r="B2261" s="0" t="s">
        <v>14142</v>
      </c>
      <c r="C2261" s="525" t="s">
        <v>2430</v>
      </c>
      <c r="D2261" s="532" t="n">
        <v>364896.09</v>
      </c>
    </row>
    <row r="2262" customFormat="false" ht="15" hidden="false" customHeight="false" outlineLevel="0" collapsed="false">
      <c r="A2262" s="0" t="n">
        <v>12772</v>
      </c>
      <c r="B2262" s="0" t="s">
        <v>14143</v>
      </c>
      <c r="C2262" s="525" t="s">
        <v>2430</v>
      </c>
      <c r="D2262" s="333" t="n">
        <v>800.4</v>
      </c>
    </row>
    <row r="2263" customFormat="false" ht="15" hidden="false" customHeight="false" outlineLevel="0" collapsed="false">
      <c r="A2263" s="0" t="n">
        <v>12770</v>
      </c>
      <c r="B2263" s="0" t="s">
        <v>14144</v>
      </c>
      <c r="C2263" s="525" t="s">
        <v>2430</v>
      </c>
      <c r="D2263" s="333" t="n">
        <v>481.59</v>
      </c>
    </row>
    <row r="2264" customFormat="false" ht="15" hidden="false" customHeight="false" outlineLevel="0" collapsed="false">
      <c r="A2264" s="0" t="n">
        <v>12775</v>
      </c>
      <c r="B2264" s="0" t="s">
        <v>14145</v>
      </c>
      <c r="C2264" s="525" t="s">
        <v>2430</v>
      </c>
      <c r="D2264" s="333" t="n">
        <v>352.72</v>
      </c>
    </row>
    <row r="2265" customFormat="false" ht="15" hidden="false" customHeight="false" outlineLevel="0" collapsed="false">
      <c r="A2265" s="0" t="n">
        <v>12768</v>
      </c>
      <c r="B2265" s="0" t="s">
        <v>14146</v>
      </c>
      <c r="C2265" s="525" t="s">
        <v>2430</v>
      </c>
      <c r="D2265" s="532" t="n">
        <v>1125.99</v>
      </c>
    </row>
    <row r="2266" customFormat="false" ht="15" hidden="false" customHeight="false" outlineLevel="0" collapsed="false">
      <c r="A2266" s="0" t="n">
        <v>12769</v>
      </c>
      <c r="B2266" s="0" t="s">
        <v>14147</v>
      </c>
      <c r="C2266" s="525" t="s">
        <v>2430</v>
      </c>
      <c r="D2266" s="333" t="n">
        <v>92.25</v>
      </c>
    </row>
    <row r="2267" customFormat="false" ht="15" hidden="false" customHeight="false" outlineLevel="0" collapsed="false">
      <c r="A2267" s="0" t="n">
        <v>12773</v>
      </c>
      <c r="B2267" s="0" t="s">
        <v>14148</v>
      </c>
      <c r="C2267" s="525" t="s">
        <v>2430</v>
      </c>
      <c r="D2267" s="333" t="n">
        <v>99.03</v>
      </c>
    </row>
    <row r="2268" customFormat="false" ht="15" hidden="false" customHeight="false" outlineLevel="0" collapsed="false">
      <c r="A2268" s="0" t="n">
        <v>12774</v>
      </c>
      <c r="B2268" s="0" t="s">
        <v>14149</v>
      </c>
      <c r="C2268" s="525" t="s">
        <v>2430</v>
      </c>
      <c r="D2268" s="333" t="n">
        <v>122.09</v>
      </c>
    </row>
    <row r="2269" customFormat="false" ht="15" hidden="false" customHeight="false" outlineLevel="0" collapsed="false">
      <c r="A2269" s="0" t="n">
        <v>12776</v>
      </c>
      <c r="B2269" s="0" t="s">
        <v>14150</v>
      </c>
      <c r="C2269" s="525" t="s">
        <v>2430</v>
      </c>
      <c r="D2269" s="532" t="n">
        <v>1817.86</v>
      </c>
    </row>
    <row r="2270" customFormat="false" ht="15" hidden="false" customHeight="false" outlineLevel="0" collapsed="false">
      <c r="A2270" s="0" t="n">
        <v>12777</v>
      </c>
      <c r="B2270" s="0" t="s">
        <v>14151</v>
      </c>
      <c r="C2270" s="525" t="s">
        <v>2430</v>
      </c>
      <c r="D2270" s="532" t="n">
        <v>2374.08</v>
      </c>
    </row>
    <row r="2271" customFormat="false" ht="15" hidden="false" customHeight="false" outlineLevel="0" collapsed="false">
      <c r="A2271" s="0" t="n">
        <v>3391</v>
      </c>
      <c r="B2271" s="0" t="s">
        <v>14152</v>
      </c>
      <c r="C2271" s="525" t="s">
        <v>2430</v>
      </c>
      <c r="D2271" s="333" t="n">
        <v>53.01</v>
      </c>
    </row>
    <row r="2272" customFormat="false" ht="15" hidden="false" customHeight="false" outlineLevel="0" collapsed="false">
      <c r="A2272" s="0" t="n">
        <v>3389</v>
      </c>
      <c r="B2272" s="0" t="s">
        <v>14153</v>
      </c>
      <c r="C2272" s="525" t="s">
        <v>2430</v>
      </c>
      <c r="D2272" s="333" t="n">
        <v>27.5</v>
      </c>
    </row>
    <row r="2273" customFormat="false" ht="15" hidden="false" customHeight="false" outlineLevel="0" collapsed="false">
      <c r="A2273" s="0" t="n">
        <v>3390</v>
      </c>
      <c r="B2273" s="0" t="s">
        <v>14154</v>
      </c>
      <c r="C2273" s="525" t="s">
        <v>2430</v>
      </c>
      <c r="D2273" s="333" t="n">
        <v>30.95</v>
      </c>
    </row>
    <row r="2274" customFormat="false" ht="15" hidden="false" customHeight="false" outlineLevel="0" collapsed="false">
      <c r="A2274" s="0" t="n">
        <v>12873</v>
      </c>
      <c r="B2274" s="0" t="s">
        <v>14155</v>
      </c>
      <c r="C2274" s="525" t="s">
        <v>2502</v>
      </c>
      <c r="D2274" s="333" t="n">
        <v>18.2</v>
      </c>
    </row>
    <row r="2275" customFormat="false" ht="15" hidden="false" customHeight="false" outlineLevel="0" collapsed="false">
      <c r="A2275" s="0" t="n">
        <v>41076</v>
      </c>
      <c r="B2275" s="0" t="s">
        <v>14156</v>
      </c>
      <c r="C2275" s="525" t="s">
        <v>4335</v>
      </c>
      <c r="D2275" s="532" t="n">
        <v>3237.08</v>
      </c>
    </row>
    <row r="2276" customFormat="false" ht="15" hidden="false" customHeight="false" outlineLevel="0" collapsed="false">
      <c r="A2276" s="0" t="n">
        <v>140</v>
      </c>
      <c r="B2276" s="0" t="s">
        <v>14157</v>
      </c>
      <c r="C2276" s="525" t="s">
        <v>2515</v>
      </c>
      <c r="D2276" s="333" t="n">
        <v>21.08</v>
      </c>
    </row>
    <row r="2277" customFormat="false" ht="15" hidden="false" customHeight="false" outlineLevel="0" collapsed="false">
      <c r="A2277" s="0" t="n">
        <v>151</v>
      </c>
      <c r="B2277" s="0" t="s">
        <v>14158</v>
      </c>
      <c r="C2277" s="525" t="s">
        <v>2712</v>
      </c>
      <c r="D2277" s="333" t="n">
        <v>31.12</v>
      </c>
    </row>
    <row r="2278" customFormat="false" ht="15" hidden="false" customHeight="false" outlineLevel="0" collapsed="false">
      <c r="A2278" s="0" t="n">
        <v>7340</v>
      </c>
      <c r="B2278" s="0" t="s">
        <v>14159</v>
      </c>
      <c r="C2278" s="525" t="s">
        <v>2712</v>
      </c>
      <c r="D2278" s="333" t="n">
        <v>31.22</v>
      </c>
    </row>
    <row r="2279" customFormat="false" ht="15" hidden="false" customHeight="false" outlineLevel="0" collapsed="false">
      <c r="A2279" s="0" t="n">
        <v>40929</v>
      </c>
      <c r="B2279" s="0" t="s">
        <v>14160</v>
      </c>
      <c r="C2279" s="525" t="s">
        <v>4335</v>
      </c>
      <c r="D2279" s="532" t="n">
        <v>2527.4</v>
      </c>
    </row>
    <row r="2280" customFormat="false" ht="15" hidden="false" customHeight="false" outlineLevel="0" collapsed="false">
      <c r="A2280" s="0" t="n">
        <v>2701</v>
      </c>
      <c r="B2280" s="0" t="s">
        <v>14161</v>
      </c>
      <c r="C2280" s="525" t="s">
        <v>2502</v>
      </c>
      <c r="D2280" s="333" t="n">
        <v>14.19</v>
      </c>
    </row>
    <row r="2281" customFormat="false" ht="15" hidden="false" customHeight="false" outlineLevel="0" collapsed="false">
      <c r="A2281" s="0" t="n">
        <v>38114</v>
      </c>
      <c r="B2281" s="0" t="s">
        <v>14162</v>
      </c>
      <c r="C2281" s="525" t="s">
        <v>2430</v>
      </c>
      <c r="D2281" s="333" t="n">
        <v>21.12</v>
      </c>
    </row>
    <row r="2282" customFormat="false" ht="15" hidden="false" customHeight="false" outlineLevel="0" collapsed="false">
      <c r="A2282" s="0" t="n">
        <v>38064</v>
      </c>
      <c r="B2282" s="0" t="s">
        <v>14163</v>
      </c>
      <c r="C2282" s="525" t="s">
        <v>2430</v>
      </c>
      <c r="D2282" s="333" t="n">
        <v>23.61</v>
      </c>
    </row>
    <row r="2283" customFormat="false" ht="15" hidden="false" customHeight="false" outlineLevel="0" collapsed="false">
      <c r="A2283" s="0" t="n">
        <v>38115</v>
      </c>
      <c r="B2283" s="0" t="s">
        <v>14164</v>
      </c>
      <c r="C2283" s="525" t="s">
        <v>2430</v>
      </c>
      <c r="D2283" s="333" t="n">
        <v>22.55</v>
      </c>
    </row>
    <row r="2284" customFormat="false" ht="15" hidden="false" customHeight="false" outlineLevel="0" collapsed="false">
      <c r="A2284" s="0" t="n">
        <v>38065</v>
      </c>
      <c r="B2284" s="0" t="s">
        <v>14165</v>
      </c>
      <c r="C2284" s="525" t="s">
        <v>2430</v>
      </c>
      <c r="D2284" s="333" t="n">
        <v>33.5</v>
      </c>
    </row>
    <row r="2285" customFormat="false" ht="15" hidden="false" customHeight="false" outlineLevel="0" collapsed="false">
      <c r="A2285" s="0" t="n">
        <v>38078</v>
      </c>
      <c r="B2285" s="0" t="s">
        <v>14166</v>
      </c>
      <c r="C2285" s="525" t="s">
        <v>2430</v>
      </c>
      <c r="D2285" s="333" t="n">
        <v>19.54</v>
      </c>
    </row>
    <row r="2286" customFormat="false" ht="15" hidden="false" customHeight="false" outlineLevel="0" collapsed="false">
      <c r="A2286" s="0" t="n">
        <v>38113</v>
      </c>
      <c r="B2286" s="0" t="s">
        <v>14167</v>
      </c>
      <c r="C2286" s="525" t="s">
        <v>2430</v>
      </c>
      <c r="D2286" s="333" t="n">
        <v>10.62</v>
      </c>
    </row>
    <row r="2287" customFormat="false" ht="15" hidden="false" customHeight="false" outlineLevel="0" collapsed="false">
      <c r="A2287" s="0" t="n">
        <v>38063</v>
      </c>
      <c r="B2287" s="0" t="s">
        <v>14168</v>
      </c>
      <c r="C2287" s="525" t="s">
        <v>2430</v>
      </c>
      <c r="D2287" s="333" t="n">
        <v>11.39</v>
      </c>
    </row>
    <row r="2288" customFormat="false" ht="15" hidden="false" customHeight="false" outlineLevel="0" collapsed="false">
      <c r="A2288" s="0" t="n">
        <v>38080</v>
      </c>
      <c r="B2288" s="0" t="s">
        <v>14169</v>
      </c>
      <c r="C2288" s="525" t="s">
        <v>2430</v>
      </c>
      <c r="D2288" s="333" t="n">
        <v>33.94</v>
      </c>
    </row>
    <row r="2289" customFormat="false" ht="15" hidden="false" customHeight="false" outlineLevel="0" collapsed="false">
      <c r="A2289" s="0" t="n">
        <v>38069</v>
      </c>
      <c r="B2289" s="0" t="s">
        <v>14170</v>
      </c>
      <c r="C2289" s="525" t="s">
        <v>2430</v>
      </c>
      <c r="D2289" s="333" t="n">
        <v>18.56</v>
      </c>
    </row>
    <row r="2290" customFormat="false" ht="15" hidden="false" customHeight="false" outlineLevel="0" collapsed="false">
      <c r="A2290" s="0" t="n">
        <v>38077</v>
      </c>
      <c r="B2290" s="0" t="s">
        <v>14171</v>
      </c>
      <c r="C2290" s="525" t="s">
        <v>2430</v>
      </c>
      <c r="D2290" s="333" t="n">
        <v>18.14</v>
      </c>
    </row>
    <row r="2291" customFormat="false" ht="15" hidden="false" customHeight="false" outlineLevel="0" collapsed="false">
      <c r="A2291" s="0" t="n">
        <v>38073</v>
      </c>
      <c r="B2291" s="0" t="s">
        <v>14172</v>
      </c>
      <c r="C2291" s="525" t="s">
        <v>2430</v>
      </c>
      <c r="D2291" s="333" t="n">
        <v>27.64</v>
      </c>
    </row>
    <row r="2292" customFormat="false" ht="15" hidden="false" customHeight="false" outlineLevel="0" collapsed="false">
      <c r="A2292" s="0" t="n">
        <v>38112</v>
      </c>
      <c r="B2292" s="0" t="s">
        <v>14173</v>
      </c>
      <c r="C2292" s="525" t="s">
        <v>2430</v>
      </c>
      <c r="D2292" s="333" t="n">
        <v>8.15</v>
      </c>
    </row>
    <row r="2293" customFormat="false" ht="15" hidden="false" customHeight="false" outlineLevel="0" collapsed="false">
      <c r="A2293" s="0" t="n">
        <v>38062</v>
      </c>
      <c r="B2293" s="0" t="s">
        <v>14174</v>
      </c>
      <c r="C2293" s="525" t="s">
        <v>2430</v>
      </c>
      <c r="D2293" s="333" t="n">
        <v>8.37</v>
      </c>
    </row>
    <row r="2294" customFormat="false" ht="15" hidden="false" customHeight="false" outlineLevel="0" collapsed="false">
      <c r="A2294" s="0" t="n">
        <v>12128</v>
      </c>
      <c r="B2294" s="0" t="s">
        <v>14175</v>
      </c>
      <c r="C2294" s="525" t="s">
        <v>2430</v>
      </c>
      <c r="D2294" s="333" t="n">
        <v>11.18</v>
      </c>
    </row>
    <row r="2295" customFormat="false" ht="15" hidden="false" customHeight="false" outlineLevel="0" collapsed="false">
      <c r="A2295" s="0" t="n">
        <v>12129</v>
      </c>
      <c r="B2295" s="0" t="s">
        <v>14176</v>
      </c>
      <c r="C2295" s="525" t="s">
        <v>2430</v>
      </c>
      <c r="D2295" s="333" t="n">
        <v>14.78</v>
      </c>
    </row>
    <row r="2296" customFormat="false" ht="15" hidden="false" customHeight="false" outlineLevel="0" collapsed="false">
      <c r="A2296" s="0" t="n">
        <v>38081</v>
      </c>
      <c r="B2296" s="0" t="s">
        <v>14177</v>
      </c>
      <c r="C2296" s="525" t="s">
        <v>2430</v>
      </c>
      <c r="D2296" s="333" t="n">
        <v>28.79</v>
      </c>
    </row>
    <row r="2297" customFormat="false" ht="15" hidden="false" customHeight="false" outlineLevel="0" collapsed="false">
      <c r="A2297" s="0" t="n">
        <v>38070</v>
      </c>
      <c r="B2297" s="0" t="s">
        <v>14178</v>
      </c>
      <c r="C2297" s="525" t="s">
        <v>2430</v>
      </c>
      <c r="D2297" s="333" t="n">
        <v>19.84</v>
      </c>
    </row>
    <row r="2298" customFormat="false" ht="15" hidden="false" customHeight="false" outlineLevel="0" collapsed="false">
      <c r="A2298" s="0" t="n">
        <v>38074</v>
      </c>
      <c r="B2298" s="0" t="s">
        <v>14179</v>
      </c>
      <c r="C2298" s="525" t="s">
        <v>2430</v>
      </c>
      <c r="D2298" s="333" t="n">
        <v>30.17</v>
      </c>
    </row>
    <row r="2299" customFormat="false" ht="15" hidden="false" customHeight="false" outlineLevel="0" collapsed="false">
      <c r="A2299" s="0" t="n">
        <v>38079</v>
      </c>
      <c r="B2299" s="0" t="s">
        <v>14180</v>
      </c>
      <c r="C2299" s="525" t="s">
        <v>2430</v>
      </c>
      <c r="D2299" s="333" t="n">
        <v>25.89</v>
      </c>
    </row>
    <row r="2300" customFormat="false" ht="15" hidden="false" customHeight="false" outlineLevel="0" collapsed="false">
      <c r="A2300" s="0" t="n">
        <v>38072</v>
      </c>
      <c r="B2300" s="0" t="s">
        <v>14181</v>
      </c>
      <c r="C2300" s="525" t="s">
        <v>2430</v>
      </c>
      <c r="D2300" s="333" t="n">
        <v>24.88</v>
      </c>
    </row>
    <row r="2301" customFormat="false" ht="15" hidden="false" customHeight="false" outlineLevel="0" collapsed="false">
      <c r="A2301" s="0" t="n">
        <v>38068</v>
      </c>
      <c r="B2301" s="0" t="s">
        <v>14182</v>
      </c>
      <c r="C2301" s="525" t="s">
        <v>2430</v>
      </c>
      <c r="D2301" s="333" t="n">
        <v>17.18</v>
      </c>
    </row>
    <row r="2302" customFormat="false" ht="15" hidden="false" customHeight="false" outlineLevel="0" collapsed="false">
      <c r="A2302" s="0" t="n">
        <v>38071</v>
      </c>
      <c r="B2302" s="0" t="s">
        <v>14183</v>
      </c>
      <c r="C2302" s="525" t="s">
        <v>2430</v>
      </c>
      <c r="D2302" s="333" t="n">
        <v>20.54</v>
      </c>
    </row>
    <row r="2303" customFormat="false" ht="15" hidden="false" customHeight="false" outlineLevel="0" collapsed="false">
      <c r="A2303" s="0" t="n">
        <v>38412</v>
      </c>
      <c r="B2303" s="0" t="s">
        <v>14184</v>
      </c>
      <c r="C2303" s="525" t="s">
        <v>2430</v>
      </c>
      <c r="D2303" s="333" t="n">
        <v>859.9</v>
      </c>
    </row>
    <row r="2304" customFormat="false" ht="15" hidden="false" customHeight="false" outlineLevel="0" collapsed="false">
      <c r="A2304" s="0" t="n">
        <v>3405</v>
      </c>
      <c r="B2304" s="0" t="s">
        <v>14185</v>
      </c>
      <c r="C2304" s="525" t="s">
        <v>2430</v>
      </c>
      <c r="D2304" s="333" t="n">
        <v>80.59</v>
      </c>
    </row>
    <row r="2305" customFormat="false" ht="15" hidden="false" customHeight="false" outlineLevel="0" collapsed="false">
      <c r="A2305" s="0" t="n">
        <v>3394</v>
      </c>
      <c r="B2305" s="0" t="s">
        <v>14186</v>
      </c>
      <c r="C2305" s="525" t="s">
        <v>2430</v>
      </c>
      <c r="D2305" s="333" t="n">
        <v>425.44</v>
      </c>
    </row>
    <row r="2306" customFormat="false" ht="15" hidden="false" customHeight="false" outlineLevel="0" collapsed="false">
      <c r="A2306" s="0" t="n">
        <v>3393</v>
      </c>
      <c r="B2306" s="0" t="s">
        <v>14187</v>
      </c>
      <c r="C2306" s="525" t="s">
        <v>2430</v>
      </c>
      <c r="D2306" s="333" t="n">
        <v>724.36</v>
      </c>
    </row>
    <row r="2307" customFormat="false" ht="15" hidden="false" customHeight="false" outlineLevel="0" collapsed="false">
      <c r="A2307" s="0" t="n">
        <v>3406</v>
      </c>
      <c r="B2307" s="0" t="s">
        <v>14188</v>
      </c>
      <c r="C2307" s="525" t="s">
        <v>2430</v>
      </c>
      <c r="D2307" s="333" t="n">
        <v>24.67</v>
      </c>
    </row>
    <row r="2308" customFormat="false" ht="15" hidden="false" customHeight="false" outlineLevel="0" collapsed="false">
      <c r="A2308" s="0" t="n">
        <v>3395</v>
      </c>
      <c r="B2308" s="0" t="s">
        <v>14189</v>
      </c>
      <c r="C2308" s="525" t="s">
        <v>2430</v>
      </c>
      <c r="D2308" s="333" t="n">
        <v>104.07</v>
      </c>
    </row>
    <row r="2309" customFormat="false" ht="15" hidden="false" customHeight="false" outlineLevel="0" collapsed="false">
      <c r="A2309" s="0" t="n">
        <v>3398</v>
      </c>
      <c r="B2309" s="0" t="s">
        <v>14190</v>
      </c>
      <c r="C2309" s="525" t="s">
        <v>2430</v>
      </c>
      <c r="D2309" s="333" t="n">
        <v>4.94</v>
      </c>
    </row>
    <row r="2310" customFormat="false" ht="15" hidden="false" customHeight="false" outlineLevel="0" collapsed="false">
      <c r="A2310" s="0" t="n">
        <v>40662</v>
      </c>
      <c r="B2310" s="0" t="s">
        <v>14191</v>
      </c>
      <c r="C2310" s="525" t="s">
        <v>2430</v>
      </c>
      <c r="D2310" s="333" t="n">
        <v>348.79</v>
      </c>
    </row>
    <row r="2311" customFormat="false" ht="15" hidden="false" customHeight="false" outlineLevel="0" collapsed="false">
      <c r="A2311" s="0" t="n">
        <v>3437</v>
      </c>
      <c r="B2311" s="0" t="s">
        <v>14192</v>
      </c>
      <c r="C2311" s="525" t="s">
        <v>2414</v>
      </c>
      <c r="D2311" s="333" t="n">
        <v>968.87</v>
      </c>
    </row>
    <row r="2312" customFormat="false" ht="15" hidden="false" customHeight="false" outlineLevel="0" collapsed="false">
      <c r="A2312" s="0" t="n">
        <v>11190</v>
      </c>
      <c r="B2312" s="0" t="s">
        <v>14193</v>
      </c>
      <c r="C2312" s="525" t="s">
        <v>2430</v>
      </c>
      <c r="D2312" s="333" t="n">
        <v>171.25</v>
      </c>
    </row>
    <row r="2313" customFormat="false" ht="15" hidden="false" customHeight="false" outlineLevel="0" collapsed="false">
      <c r="A2313" s="0" t="n">
        <v>34377</v>
      </c>
      <c r="B2313" s="0" t="s">
        <v>14194</v>
      </c>
      <c r="C2313" s="525" t="s">
        <v>2430</v>
      </c>
      <c r="D2313" s="333" t="n">
        <v>205.98</v>
      </c>
    </row>
    <row r="2314" customFormat="false" ht="15" hidden="false" customHeight="false" outlineLevel="0" collapsed="false">
      <c r="A2314" s="0" t="n">
        <v>3428</v>
      </c>
      <c r="B2314" s="0" t="s">
        <v>14195</v>
      </c>
      <c r="C2314" s="525" t="s">
        <v>2414</v>
      </c>
      <c r="D2314" s="532" t="n">
        <v>1437.16</v>
      </c>
    </row>
    <row r="2315" customFormat="false" ht="15" hidden="false" customHeight="false" outlineLevel="0" collapsed="false">
      <c r="A2315" s="0" t="n">
        <v>3429</v>
      </c>
      <c r="B2315" s="0" t="s">
        <v>14196</v>
      </c>
      <c r="C2315" s="525" t="s">
        <v>2414</v>
      </c>
      <c r="D2315" s="333" t="n">
        <v>821.11</v>
      </c>
    </row>
    <row r="2316" customFormat="false" ht="15" hidden="false" customHeight="false" outlineLevel="0" collapsed="false">
      <c r="A2316" s="0" t="n">
        <v>11199</v>
      </c>
      <c r="B2316" s="0" t="s">
        <v>14197</v>
      </c>
      <c r="C2316" s="525" t="s">
        <v>2430</v>
      </c>
      <c r="D2316" s="333" t="n">
        <v>945.78</v>
      </c>
    </row>
    <row r="2317" customFormat="false" ht="15" hidden="false" customHeight="false" outlineLevel="0" collapsed="false">
      <c r="A2317" s="0" t="n">
        <v>34369</v>
      </c>
      <c r="B2317" s="0" t="s">
        <v>14198</v>
      </c>
      <c r="C2317" s="525" t="s">
        <v>2430</v>
      </c>
      <c r="D2317" s="333" t="n">
        <v>716.44</v>
      </c>
    </row>
    <row r="2318" customFormat="false" ht="15" hidden="false" customHeight="false" outlineLevel="0" collapsed="false">
      <c r="A2318" s="0" t="n">
        <v>36896</v>
      </c>
      <c r="B2318" s="0" t="s">
        <v>14199</v>
      </c>
      <c r="C2318" s="525" t="s">
        <v>2430</v>
      </c>
      <c r="D2318" s="333" t="n">
        <v>398.95</v>
      </c>
    </row>
    <row r="2319" customFormat="false" ht="15" hidden="false" customHeight="false" outlineLevel="0" collapsed="false">
      <c r="A2319" s="0" t="n">
        <v>34367</v>
      </c>
      <c r="B2319" s="0" t="s">
        <v>14200</v>
      </c>
      <c r="C2319" s="525" t="s">
        <v>2430</v>
      </c>
      <c r="D2319" s="333" t="n">
        <v>514.18</v>
      </c>
    </row>
    <row r="2320" customFormat="false" ht="15" hidden="false" customHeight="false" outlineLevel="0" collapsed="false">
      <c r="A2320" s="0" t="n">
        <v>36897</v>
      </c>
      <c r="B2320" s="0" t="s">
        <v>14201</v>
      </c>
      <c r="C2320" s="525" t="s">
        <v>2430</v>
      </c>
      <c r="D2320" s="333" t="n">
        <v>622.55</v>
      </c>
    </row>
    <row r="2321" customFormat="false" ht="15" hidden="false" customHeight="false" outlineLevel="0" collapsed="false">
      <c r="A2321" s="0" t="n">
        <v>34364</v>
      </c>
      <c r="B2321" s="0" t="s">
        <v>14202</v>
      </c>
      <c r="C2321" s="525" t="s">
        <v>2430</v>
      </c>
      <c r="D2321" s="333" t="n">
        <v>675.88</v>
      </c>
    </row>
    <row r="2322" customFormat="false" ht="15" hidden="false" customHeight="false" outlineLevel="0" collapsed="false">
      <c r="A2322" s="0" t="n">
        <v>40659</v>
      </c>
      <c r="B2322" s="0" t="s">
        <v>14203</v>
      </c>
      <c r="C2322" s="525" t="s">
        <v>2414</v>
      </c>
      <c r="D2322" s="532" t="n">
        <v>1370.82</v>
      </c>
    </row>
    <row r="2323" customFormat="false" ht="15" hidden="false" customHeight="false" outlineLevel="0" collapsed="false">
      <c r="A2323" s="0" t="n">
        <v>40660</v>
      </c>
      <c r="B2323" s="0" t="s">
        <v>14204</v>
      </c>
      <c r="C2323" s="525" t="s">
        <v>2414</v>
      </c>
      <c r="D2323" s="532" t="n">
        <v>1737.35</v>
      </c>
    </row>
    <row r="2324" customFormat="false" ht="15" hidden="false" customHeight="false" outlineLevel="0" collapsed="false">
      <c r="A2324" s="0" t="n">
        <v>40661</v>
      </c>
      <c r="B2324" s="0" t="s">
        <v>14205</v>
      </c>
      <c r="C2324" s="525" t="s">
        <v>2414</v>
      </c>
      <c r="D2324" s="532" t="n">
        <v>1068.17</v>
      </c>
    </row>
    <row r="2325" customFormat="false" ht="15" hidden="false" customHeight="false" outlineLevel="0" collapsed="false">
      <c r="A2325" s="0" t="n">
        <v>3421</v>
      </c>
      <c r="B2325" s="0" t="s">
        <v>14206</v>
      </c>
      <c r="C2325" s="525" t="s">
        <v>2414</v>
      </c>
      <c r="D2325" s="532" t="n">
        <v>1076.34</v>
      </c>
    </row>
    <row r="2326" customFormat="false" ht="15" hidden="false" customHeight="false" outlineLevel="0" collapsed="false">
      <c r="A2326" s="0" t="n">
        <v>599</v>
      </c>
      <c r="B2326" s="0" t="s">
        <v>14207</v>
      </c>
      <c r="C2326" s="525" t="s">
        <v>2414</v>
      </c>
      <c r="D2326" s="333" t="n">
        <v>727.6</v>
      </c>
    </row>
    <row r="2327" customFormat="false" ht="15" hidden="false" customHeight="false" outlineLevel="0" collapsed="false">
      <c r="A2327" s="0" t="n">
        <v>44053</v>
      </c>
      <c r="B2327" s="0" t="s">
        <v>14208</v>
      </c>
      <c r="C2327" s="525" t="s">
        <v>2430</v>
      </c>
      <c r="D2327" s="532" t="n">
        <v>1614.93</v>
      </c>
    </row>
    <row r="2328" customFormat="false" ht="15" hidden="false" customHeight="false" outlineLevel="0" collapsed="false">
      <c r="A2328" s="0" t="n">
        <v>3423</v>
      </c>
      <c r="B2328" s="0" t="s">
        <v>14209</v>
      </c>
      <c r="C2328" s="525" t="s">
        <v>2414</v>
      </c>
      <c r="D2328" s="532" t="n">
        <v>1517.9</v>
      </c>
    </row>
    <row r="2329" customFormat="false" ht="15" hidden="false" customHeight="false" outlineLevel="0" collapsed="false">
      <c r="A2329" s="0" t="n">
        <v>34381</v>
      </c>
      <c r="B2329" s="0" t="s">
        <v>14210</v>
      </c>
      <c r="C2329" s="525" t="s">
        <v>2430</v>
      </c>
      <c r="D2329" s="333" t="n">
        <v>293.79</v>
      </c>
    </row>
    <row r="2330" customFormat="false" ht="15" hidden="false" customHeight="false" outlineLevel="0" collapsed="false">
      <c r="A2330" s="0" t="n">
        <v>34797</v>
      </c>
      <c r="B2330" s="0" t="s">
        <v>14211</v>
      </c>
      <c r="C2330" s="525" t="s">
        <v>2430</v>
      </c>
      <c r="D2330" s="333" t="n">
        <v>373.01</v>
      </c>
    </row>
    <row r="2331" customFormat="false" ht="15" hidden="false" customHeight="false" outlineLevel="0" collapsed="false">
      <c r="A2331" s="0" t="n">
        <v>44054</v>
      </c>
      <c r="B2331" s="0" t="s">
        <v>14212</v>
      </c>
      <c r="C2331" s="525" t="s">
        <v>2430</v>
      </c>
      <c r="D2331" s="333" t="n">
        <v>579.34</v>
      </c>
    </row>
    <row r="2332" customFormat="false" ht="15" hidden="false" customHeight="false" outlineLevel="0" collapsed="false">
      <c r="A2332" s="0" t="n">
        <v>44399</v>
      </c>
      <c r="B2332" s="0" t="s">
        <v>14213</v>
      </c>
      <c r="C2332" s="525" t="s">
        <v>2430</v>
      </c>
      <c r="D2332" s="333" t="n">
        <v>791.56</v>
      </c>
    </row>
    <row r="2333" customFormat="false" ht="15" hidden="false" customHeight="false" outlineLevel="0" collapsed="false">
      <c r="A2333" s="0" t="n">
        <v>44503</v>
      </c>
      <c r="B2333" s="0" t="s">
        <v>14214</v>
      </c>
      <c r="C2333" s="525" t="s">
        <v>2502</v>
      </c>
      <c r="D2333" s="333" t="n">
        <v>15.48</v>
      </c>
    </row>
    <row r="2334" customFormat="false" ht="15" hidden="false" customHeight="false" outlineLevel="0" collapsed="false">
      <c r="A2334" s="0" t="n">
        <v>41077</v>
      </c>
      <c r="B2334" s="0" t="s">
        <v>14215</v>
      </c>
      <c r="C2334" s="525" t="s">
        <v>4335</v>
      </c>
      <c r="D2334" s="532" t="n">
        <v>2755.69</v>
      </c>
    </row>
    <row r="2335" customFormat="false" ht="15" hidden="false" customHeight="false" outlineLevel="0" collapsed="false">
      <c r="A2335" s="0" t="n">
        <v>37963</v>
      </c>
      <c r="B2335" s="0" t="s">
        <v>14216</v>
      </c>
      <c r="C2335" s="525" t="s">
        <v>2430</v>
      </c>
      <c r="D2335" s="333" t="n">
        <v>3.5</v>
      </c>
    </row>
    <row r="2336" customFormat="false" ht="15" hidden="false" customHeight="false" outlineLevel="0" collapsed="false">
      <c r="A2336" s="0" t="n">
        <v>37964</v>
      </c>
      <c r="B2336" s="0" t="s">
        <v>14217</v>
      </c>
      <c r="C2336" s="525" t="s">
        <v>2430</v>
      </c>
      <c r="D2336" s="333" t="n">
        <v>4.68</v>
      </c>
    </row>
    <row r="2337" customFormat="false" ht="15" hidden="false" customHeight="false" outlineLevel="0" collapsed="false">
      <c r="A2337" s="0" t="n">
        <v>37965</v>
      </c>
      <c r="B2337" s="0" t="s">
        <v>14218</v>
      </c>
      <c r="C2337" s="525" t="s">
        <v>2430</v>
      </c>
      <c r="D2337" s="333" t="n">
        <v>6.75</v>
      </c>
    </row>
    <row r="2338" customFormat="false" ht="15" hidden="false" customHeight="false" outlineLevel="0" collapsed="false">
      <c r="A2338" s="0" t="n">
        <v>37966</v>
      </c>
      <c r="B2338" s="0" t="s">
        <v>14219</v>
      </c>
      <c r="C2338" s="525" t="s">
        <v>2430</v>
      </c>
      <c r="D2338" s="333" t="n">
        <v>11.86</v>
      </c>
    </row>
    <row r="2339" customFormat="false" ht="15" hidden="false" customHeight="false" outlineLevel="0" collapsed="false">
      <c r="A2339" s="0" t="n">
        <v>37967</v>
      </c>
      <c r="B2339" s="0" t="s">
        <v>14220</v>
      </c>
      <c r="C2339" s="525" t="s">
        <v>2430</v>
      </c>
      <c r="D2339" s="333" t="n">
        <v>19.92</v>
      </c>
    </row>
    <row r="2340" customFormat="false" ht="15" hidden="false" customHeight="false" outlineLevel="0" collapsed="false">
      <c r="A2340" s="0" t="n">
        <v>37968</v>
      </c>
      <c r="B2340" s="0" t="s">
        <v>14221</v>
      </c>
      <c r="C2340" s="525" t="s">
        <v>2430</v>
      </c>
      <c r="D2340" s="333" t="n">
        <v>42.31</v>
      </c>
    </row>
    <row r="2341" customFormat="false" ht="15" hidden="false" customHeight="false" outlineLevel="0" collapsed="false">
      <c r="A2341" s="0" t="n">
        <v>37969</v>
      </c>
      <c r="B2341" s="0" t="s">
        <v>14222</v>
      </c>
      <c r="C2341" s="525" t="s">
        <v>2430</v>
      </c>
      <c r="D2341" s="333" t="n">
        <v>106.9</v>
      </c>
    </row>
    <row r="2342" customFormat="false" ht="15" hidden="false" customHeight="false" outlineLevel="0" collapsed="false">
      <c r="A2342" s="0" t="n">
        <v>37970</v>
      </c>
      <c r="B2342" s="0" t="s">
        <v>14223</v>
      </c>
      <c r="C2342" s="525" t="s">
        <v>2430</v>
      </c>
      <c r="D2342" s="333" t="n">
        <v>154.66</v>
      </c>
    </row>
    <row r="2343" customFormat="false" ht="15" hidden="false" customHeight="false" outlineLevel="0" collapsed="false">
      <c r="A2343" s="0" t="n">
        <v>44251</v>
      </c>
      <c r="B2343" s="0" t="s">
        <v>14224</v>
      </c>
      <c r="C2343" s="525" t="s">
        <v>2430</v>
      </c>
      <c r="D2343" s="333" t="n">
        <v>178.65</v>
      </c>
    </row>
    <row r="2344" customFormat="false" ht="15" hidden="false" customHeight="false" outlineLevel="0" collapsed="false">
      <c r="A2344" s="0" t="n">
        <v>21118</v>
      </c>
      <c r="B2344" s="0" t="s">
        <v>14225</v>
      </c>
      <c r="C2344" s="525" t="s">
        <v>2430</v>
      </c>
      <c r="D2344" s="333" t="n">
        <v>2.78</v>
      </c>
    </row>
    <row r="2345" customFormat="false" ht="15" hidden="false" customHeight="false" outlineLevel="0" collapsed="false">
      <c r="A2345" s="0" t="n">
        <v>37956</v>
      </c>
      <c r="B2345" s="0" t="s">
        <v>14226</v>
      </c>
      <c r="C2345" s="525" t="s">
        <v>2430</v>
      </c>
      <c r="D2345" s="333" t="n">
        <v>3.42</v>
      </c>
    </row>
    <row r="2346" customFormat="false" ht="15" hidden="false" customHeight="false" outlineLevel="0" collapsed="false">
      <c r="A2346" s="0" t="n">
        <v>37957</v>
      </c>
      <c r="B2346" s="0" t="s">
        <v>14227</v>
      </c>
      <c r="C2346" s="525" t="s">
        <v>2430</v>
      </c>
      <c r="D2346" s="333" t="n">
        <v>7.27</v>
      </c>
    </row>
    <row r="2347" customFormat="false" ht="15" hidden="false" customHeight="false" outlineLevel="0" collapsed="false">
      <c r="A2347" s="0" t="n">
        <v>37958</v>
      </c>
      <c r="B2347" s="0" t="s">
        <v>14228</v>
      </c>
      <c r="C2347" s="525" t="s">
        <v>2430</v>
      </c>
      <c r="D2347" s="333" t="n">
        <v>13.15</v>
      </c>
    </row>
    <row r="2348" customFormat="false" ht="15" hidden="false" customHeight="false" outlineLevel="0" collapsed="false">
      <c r="A2348" s="0" t="n">
        <v>37959</v>
      </c>
      <c r="B2348" s="0" t="s">
        <v>14229</v>
      </c>
      <c r="C2348" s="525" t="s">
        <v>2430</v>
      </c>
      <c r="D2348" s="333" t="n">
        <v>20.24</v>
      </c>
    </row>
    <row r="2349" customFormat="false" ht="15" hidden="false" customHeight="false" outlineLevel="0" collapsed="false">
      <c r="A2349" s="0" t="n">
        <v>37960</v>
      </c>
      <c r="B2349" s="0" t="s">
        <v>14230</v>
      </c>
      <c r="C2349" s="525" t="s">
        <v>2430</v>
      </c>
      <c r="D2349" s="333" t="n">
        <v>51.72</v>
      </c>
    </row>
    <row r="2350" customFormat="false" ht="15" hidden="false" customHeight="false" outlineLevel="0" collapsed="false">
      <c r="A2350" s="0" t="n">
        <v>37961</v>
      </c>
      <c r="B2350" s="0" t="s">
        <v>14231</v>
      </c>
      <c r="C2350" s="525" t="s">
        <v>2430</v>
      </c>
      <c r="D2350" s="333" t="n">
        <v>111.16</v>
      </c>
    </row>
    <row r="2351" customFormat="false" ht="15" hidden="false" customHeight="false" outlineLevel="0" collapsed="false">
      <c r="A2351" s="0" t="n">
        <v>37962</v>
      </c>
      <c r="B2351" s="0" t="s">
        <v>14232</v>
      </c>
      <c r="C2351" s="525" t="s">
        <v>2430</v>
      </c>
      <c r="D2351" s="333" t="n">
        <v>128.15</v>
      </c>
    </row>
    <row r="2352" customFormat="false" ht="15" hidden="false" customHeight="false" outlineLevel="0" collapsed="false">
      <c r="A2352" s="0" t="n">
        <v>3533</v>
      </c>
      <c r="B2352" s="0" t="s">
        <v>14233</v>
      </c>
      <c r="C2352" s="525" t="s">
        <v>2430</v>
      </c>
      <c r="D2352" s="333" t="n">
        <v>2.77</v>
      </c>
    </row>
    <row r="2353" customFormat="false" ht="15" hidden="false" customHeight="false" outlineLevel="0" collapsed="false">
      <c r="A2353" s="0" t="n">
        <v>3538</v>
      </c>
      <c r="B2353" s="0" t="s">
        <v>14234</v>
      </c>
      <c r="C2353" s="525" t="s">
        <v>2430</v>
      </c>
      <c r="D2353" s="333" t="n">
        <v>5.24</v>
      </c>
    </row>
    <row r="2354" customFormat="false" ht="15" hidden="false" customHeight="false" outlineLevel="0" collapsed="false">
      <c r="A2354" s="0" t="n">
        <v>3498</v>
      </c>
      <c r="B2354" s="0" t="s">
        <v>14235</v>
      </c>
      <c r="C2354" s="525" t="s">
        <v>2430</v>
      </c>
      <c r="D2354" s="333" t="n">
        <v>5.08</v>
      </c>
    </row>
    <row r="2355" customFormat="false" ht="15" hidden="false" customHeight="false" outlineLevel="0" collapsed="false">
      <c r="A2355" s="0" t="n">
        <v>3496</v>
      </c>
      <c r="B2355" s="0" t="s">
        <v>14236</v>
      </c>
      <c r="C2355" s="525" t="s">
        <v>2430</v>
      </c>
      <c r="D2355" s="333" t="n">
        <v>3.4</v>
      </c>
    </row>
    <row r="2356" customFormat="false" ht="15" hidden="false" customHeight="false" outlineLevel="0" collapsed="false">
      <c r="A2356" s="0" t="n">
        <v>38429</v>
      </c>
      <c r="B2356" s="0" t="s">
        <v>14237</v>
      </c>
      <c r="C2356" s="525" t="s">
        <v>2430</v>
      </c>
      <c r="D2356" s="333" t="n">
        <v>9.46</v>
      </c>
    </row>
    <row r="2357" customFormat="false" ht="15" hidden="false" customHeight="false" outlineLevel="0" collapsed="false">
      <c r="A2357" s="0" t="n">
        <v>38431</v>
      </c>
      <c r="B2357" s="0" t="s">
        <v>14238</v>
      </c>
      <c r="C2357" s="525" t="s">
        <v>2430</v>
      </c>
      <c r="D2357" s="333" t="n">
        <v>11.87</v>
      </c>
    </row>
    <row r="2358" customFormat="false" ht="15" hidden="false" customHeight="false" outlineLevel="0" collapsed="false">
      <c r="A2358" s="0" t="n">
        <v>38430</v>
      </c>
      <c r="B2358" s="0" t="s">
        <v>14239</v>
      </c>
      <c r="C2358" s="525" t="s">
        <v>2430</v>
      </c>
      <c r="D2358" s="333" t="n">
        <v>18.41</v>
      </c>
    </row>
    <row r="2359" customFormat="false" ht="15" hidden="false" customHeight="false" outlineLevel="0" collapsed="false">
      <c r="A2359" s="0" t="n">
        <v>36348</v>
      </c>
      <c r="B2359" s="0" t="s">
        <v>14240</v>
      </c>
      <c r="C2359" s="525" t="s">
        <v>2430</v>
      </c>
      <c r="D2359" s="333" t="n">
        <v>2.22</v>
      </c>
    </row>
    <row r="2360" customFormat="false" ht="15" hidden="false" customHeight="false" outlineLevel="0" collapsed="false">
      <c r="A2360" s="0" t="n">
        <v>36349</v>
      </c>
      <c r="B2360" s="0" t="s">
        <v>14241</v>
      </c>
      <c r="C2360" s="525" t="s">
        <v>2430</v>
      </c>
      <c r="D2360" s="333" t="n">
        <v>3.06</v>
      </c>
    </row>
    <row r="2361" customFormat="false" ht="15" hidden="false" customHeight="false" outlineLevel="0" collapsed="false">
      <c r="A2361" s="0" t="n">
        <v>38987</v>
      </c>
      <c r="B2361" s="0" t="s">
        <v>14242</v>
      </c>
      <c r="C2361" s="525" t="s">
        <v>2430</v>
      </c>
      <c r="D2361" s="333" t="n">
        <v>14.69</v>
      </c>
    </row>
    <row r="2362" customFormat="false" ht="15" hidden="false" customHeight="false" outlineLevel="0" collapsed="false">
      <c r="A2362" s="0" t="n">
        <v>38988</v>
      </c>
      <c r="B2362" s="0" t="s">
        <v>14243</v>
      </c>
      <c r="C2362" s="525" t="s">
        <v>2430</v>
      </c>
      <c r="D2362" s="333" t="n">
        <v>23.94</v>
      </c>
    </row>
    <row r="2363" customFormat="false" ht="15" hidden="false" customHeight="false" outlineLevel="0" collapsed="false">
      <c r="A2363" s="0" t="n">
        <v>38989</v>
      </c>
      <c r="B2363" s="0" t="s">
        <v>14244</v>
      </c>
      <c r="C2363" s="525" t="s">
        <v>2430</v>
      </c>
      <c r="D2363" s="333" t="n">
        <v>40.29</v>
      </c>
    </row>
    <row r="2364" customFormat="false" ht="15" hidden="false" customHeight="false" outlineLevel="0" collapsed="false">
      <c r="A2364" s="0" t="n">
        <v>38990</v>
      </c>
      <c r="B2364" s="0" t="s">
        <v>14245</v>
      </c>
      <c r="C2364" s="525" t="s">
        <v>2430</v>
      </c>
      <c r="D2364" s="333" t="n">
        <v>80.5</v>
      </c>
    </row>
    <row r="2365" customFormat="false" ht="15" hidden="false" customHeight="false" outlineLevel="0" collapsed="false">
      <c r="A2365" s="0" t="n">
        <v>38991</v>
      </c>
      <c r="B2365" s="0" t="s">
        <v>14246</v>
      </c>
      <c r="C2365" s="525" t="s">
        <v>2430</v>
      </c>
      <c r="D2365" s="333" t="n">
        <v>144.87</v>
      </c>
    </row>
    <row r="2366" customFormat="false" ht="15" hidden="false" customHeight="false" outlineLevel="0" collapsed="false">
      <c r="A2366" s="0" t="n">
        <v>38433</v>
      </c>
      <c r="B2366" s="0" t="s">
        <v>14247</v>
      </c>
      <c r="C2366" s="525" t="s">
        <v>2430</v>
      </c>
      <c r="D2366" s="333" t="n">
        <v>7.49</v>
      </c>
    </row>
    <row r="2367" customFormat="false" ht="15" hidden="false" customHeight="false" outlineLevel="0" collapsed="false">
      <c r="A2367" s="0" t="n">
        <v>38440</v>
      </c>
      <c r="B2367" s="0" t="s">
        <v>14248</v>
      </c>
      <c r="C2367" s="525" t="s">
        <v>2430</v>
      </c>
      <c r="D2367" s="333" t="n">
        <v>315.72</v>
      </c>
    </row>
    <row r="2368" customFormat="false" ht="15" hidden="false" customHeight="false" outlineLevel="0" collapsed="false">
      <c r="A2368" s="0" t="n">
        <v>36359</v>
      </c>
      <c r="B2368" s="0" t="s">
        <v>14249</v>
      </c>
      <c r="C2368" s="525" t="s">
        <v>2430</v>
      </c>
      <c r="D2368" s="333" t="n">
        <v>1.97</v>
      </c>
    </row>
    <row r="2369" customFormat="false" ht="15" hidden="false" customHeight="false" outlineLevel="0" collapsed="false">
      <c r="A2369" s="0" t="n">
        <v>36360</v>
      </c>
      <c r="B2369" s="0" t="s">
        <v>14250</v>
      </c>
      <c r="C2369" s="525" t="s">
        <v>2430</v>
      </c>
      <c r="D2369" s="333" t="n">
        <v>2.65</v>
      </c>
    </row>
    <row r="2370" customFormat="false" ht="15" hidden="false" customHeight="false" outlineLevel="0" collapsed="false">
      <c r="A2370" s="0" t="n">
        <v>38434</v>
      </c>
      <c r="B2370" s="0" t="s">
        <v>14251</v>
      </c>
      <c r="C2370" s="525" t="s">
        <v>2430</v>
      </c>
      <c r="D2370" s="333" t="n">
        <v>4.03</v>
      </c>
    </row>
    <row r="2371" customFormat="false" ht="15" hidden="false" customHeight="false" outlineLevel="0" collapsed="false">
      <c r="A2371" s="0" t="n">
        <v>38435</v>
      </c>
      <c r="B2371" s="0" t="s">
        <v>14252</v>
      </c>
      <c r="C2371" s="525" t="s">
        <v>2430</v>
      </c>
      <c r="D2371" s="333" t="n">
        <v>9.08</v>
      </c>
    </row>
    <row r="2372" customFormat="false" ht="15" hidden="false" customHeight="false" outlineLevel="0" collapsed="false">
      <c r="A2372" s="0" t="n">
        <v>38436</v>
      </c>
      <c r="B2372" s="0" t="s">
        <v>14253</v>
      </c>
      <c r="C2372" s="525" t="s">
        <v>2430</v>
      </c>
      <c r="D2372" s="333" t="n">
        <v>15.05</v>
      </c>
    </row>
    <row r="2373" customFormat="false" ht="15" hidden="false" customHeight="false" outlineLevel="0" collapsed="false">
      <c r="A2373" s="0" t="n">
        <v>38437</v>
      </c>
      <c r="B2373" s="0" t="s">
        <v>14254</v>
      </c>
      <c r="C2373" s="525" t="s">
        <v>2430</v>
      </c>
      <c r="D2373" s="333" t="n">
        <v>24.42</v>
      </c>
    </row>
    <row r="2374" customFormat="false" ht="15" hidden="false" customHeight="false" outlineLevel="0" collapsed="false">
      <c r="A2374" s="0" t="n">
        <v>38438</v>
      </c>
      <c r="B2374" s="0" t="s">
        <v>14255</v>
      </c>
      <c r="C2374" s="525" t="s">
        <v>2430</v>
      </c>
      <c r="D2374" s="333" t="n">
        <v>70.83</v>
      </c>
    </row>
    <row r="2375" customFormat="false" ht="15" hidden="false" customHeight="false" outlineLevel="0" collapsed="false">
      <c r="A2375" s="0" t="n">
        <v>38439</v>
      </c>
      <c r="B2375" s="0" t="s">
        <v>14256</v>
      </c>
      <c r="C2375" s="525" t="s">
        <v>2430</v>
      </c>
      <c r="D2375" s="333" t="n">
        <v>90</v>
      </c>
    </row>
    <row r="2376" customFormat="false" ht="15" hidden="false" customHeight="false" outlineLevel="0" collapsed="false">
      <c r="A2376" s="0" t="n">
        <v>10836</v>
      </c>
      <c r="B2376" s="0" t="s">
        <v>14257</v>
      </c>
      <c r="C2376" s="525" t="s">
        <v>2430</v>
      </c>
      <c r="D2376" s="333" t="n">
        <v>18.05</v>
      </c>
    </row>
    <row r="2377" customFormat="false" ht="15" hidden="false" customHeight="false" outlineLevel="0" collapsed="false">
      <c r="A2377" s="0" t="n">
        <v>10835</v>
      </c>
      <c r="B2377" s="0" t="s">
        <v>14258</v>
      </c>
      <c r="C2377" s="525" t="s">
        <v>2430</v>
      </c>
      <c r="D2377" s="333" t="n">
        <v>5.04</v>
      </c>
    </row>
    <row r="2378" customFormat="false" ht="15" hidden="false" customHeight="false" outlineLevel="0" collapsed="false">
      <c r="A2378" s="0" t="n">
        <v>3475</v>
      </c>
      <c r="B2378" s="0" t="s">
        <v>14259</v>
      </c>
      <c r="C2378" s="525" t="s">
        <v>2430</v>
      </c>
      <c r="D2378" s="333" t="n">
        <v>4.85</v>
      </c>
    </row>
    <row r="2379" customFormat="false" ht="15" hidden="false" customHeight="false" outlineLevel="0" collapsed="false">
      <c r="A2379" s="0" t="n">
        <v>3485</v>
      </c>
      <c r="B2379" s="0" t="s">
        <v>14260</v>
      </c>
      <c r="C2379" s="525" t="s">
        <v>2430</v>
      </c>
      <c r="D2379" s="333" t="n">
        <v>13.4</v>
      </c>
    </row>
    <row r="2380" customFormat="false" ht="15" hidden="false" customHeight="false" outlineLevel="0" collapsed="false">
      <c r="A2380" s="0" t="n">
        <v>3534</v>
      </c>
      <c r="B2380" s="0" t="s">
        <v>14261</v>
      </c>
      <c r="C2380" s="525" t="s">
        <v>2430</v>
      </c>
      <c r="D2380" s="333" t="n">
        <v>7.68</v>
      </c>
    </row>
    <row r="2381" customFormat="false" ht="15" hidden="false" customHeight="false" outlineLevel="0" collapsed="false">
      <c r="A2381" s="0" t="n">
        <v>3543</v>
      </c>
      <c r="B2381" s="0" t="s">
        <v>14262</v>
      </c>
      <c r="C2381" s="525" t="s">
        <v>2430</v>
      </c>
      <c r="D2381" s="333" t="n">
        <v>1.78</v>
      </c>
    </row>
    <row r="2382" customFormat="false" ht="15" hidden="false" customHeight="false" outlineLevel="0" collapsed="false">
      <c r="A2382" s="0" t="n">
        <v>3482</v>
      </c>
      <c r="B2382" s="0" t="s">
        <v>14263</v>
      </c>
      <c r="C2382" s="525" t="s">
        <v>2430</v>
      </c>
      <c r="D2382" s="333" t="n">
        <v>5.49</v>
      </c>
    </row>
    <row r="2383" customFormat="false" ht="15" hidden="false" customHeight="false" outlineLevel="0" collapsed="false">
      <c r="A2383" s="0" t="n">
        <v>3505</v>
      </c>
      <c r="B2383" s="0" t="s">
        <v>14264</v>
      </c>
      <c r="C2383" s="525" t="s">
        <v>2430</v>
      </c>
      <c r="D2383" s="333" t="n">
        <v>2.65</v>
      </c>
    </row>
    <row r="2384" customFormat="false" ht="15" hidden="false" customHeight="false" outlineLevel="0" collapsed="false">
      <c r="A2384" s="0" t="n">
        <v>3521</v>
      </c>
      <c r="B2384" s="0" t="s">
        <v>14265</v>
      </c>
      <c r="C2384" s="525" t="s">
        <v>2430</v>
      </c>
      <c r="D2384" s="333" t="n">
        <v>2</v>
      </c>
    </row>
    <row r="2385" customFormat="false" ht="15" hidden="false" customHeight="false" outlineLevel="0" collapsed="false">
      <c r="A2385" s="0" t="n">
        <v>3531</v>
      </c>
      <c r="B2385" s="0" t="s">
        <v>14266</v>
      </c>
      <c r="C2385" s="525" t="s">
        <v>2430</v>
      </c>
      <c r="D2385" s="333" t="n">
        <v>3.81</v>
      </c>
    </row>
    <row r="2386" customFormat="false" ht="15" hidden="false" customHeight="false" outlineLevel="0" collapsed="false">
      <c r="A2386" s="0" t="n">
        <v>3522</v>
      </c>
      <c r="B2386" s="0" t="s">
        <v>14267</v>
      </c>
      <c r="C2386" s="525" t="s">
        <v>2430</v>
      </c>
      <c r="D2386" s="333" t="n">
        <v>2.45</v>
      </c>
    </row>
    <row r="2387" customFormat="false" ht="15" hidden="false" customHeight="false" outlineLevel="0" collapsed="false">
      <c r="A2387" s="0" t="n">
        <v>3527</v>
      </c>
      <c r="B2387" s="0" t="s">
        <v>14268</v>
      </c>
      <c r="C2387" s="525" t="s">
        <v>2430</v>
      </c>
      <c r="D2387" s="333" t="n">
        <v>12.91</v>
      </c>
    </row>
    <row r="2388" customFormat="false" ht="15" hidden="false" customHeight="false" outlineLevel="0" collapsed="false">
      <c r="A2388" s="0" t="n">
        <v>3516</v>
      </c>
      <c r="B2388" s="0" t="s">
        <v>14269</v>
      </c>
      <c r="C2388" s="525" t="s">
        <v>2430</v>
      </c>
      <c r="D2388" s="333" t="n">
        <v>2.08</v>
      </c>
    </row>
    <row r="2389" customFormat="false" ht="15" hidden="false" customHeight="false" outlineLevel="0" collapsed="false">
      <c r="A2389" s="0" t="n">
        <v>3517</v>
      </c>
      <c r="B2389" s="0" t="s">
        <v>14270</v>
      </c>
      <c r="C2389" s="525" t="s">
        <v>2430</v>
      </c>
      <c r="D2389" s="333" t="n">
        <v>1.88</v>
      </c>
    </row>
    <row r="2390" customFormat="false" ht="15" hidden="false" customHeight="false" outlineLevel="0" collapsed="false">
      <c r="A2390" s="0" t="n">
        <v>3515</v>
      </c>
      <c r="B2390" s="0" t="s">
        <v>14271</v>
      </c>
      <c r="C2390" s="525" t="s">
        <v>2430</v>
      </c>
      <c r="D2390" s="333" t="n">
        <v>6.59</v>
      </c>
    </row>
    <row r="2391" customFormat="false" ht="15" hidden="false" customHeight="false" outlineLevel="0" collapsed="false">
      <c r="A2391" s="0" t="n">
        <v>20147</v>
      </c>
      <c r="B2391" s="0" t="s">
        <v>14272</v>
      </c>
      <c r="C2391" s="525" t="s">
        <v>2430</v>
      </c>
      <c r="D2391" s="333" t="n">
        <v>5.42</v>
      </c>
    </row>
    <row r="2392" customFormat="false" ht="15" hidden="false" customHeight="false" outlineLevel="0" collapsed="false">
      <c r="A2392" s="0" t="n">
        <v>3524</v>
      </c>
      <c r="B2392" s="0" t="s">
        <v>14273</v>
      </c>
      <c r="C2392" s="525" t="s">
        <v>2430</v>
      </c>
      <c r="D2392" s="333" t="n">
        <v>8.15</v>
      </c>
    </row>
    <row r="2393" customFormat="false" ht="15" hidden="false" customHeight="false" outlineLevel="0" collapsed="false">
      <c r="A2393" s="0" t="n">
        <v>3532</v>
      </c>
      <c r="B2393" s="0" t="s">
        <v>14274</v>
      </c>
      <c r="C2393" s="525" t="s">
        <v>2430</v>
      </c>
      <c r="D2393" s="333" t="n">
        <v>18.84</v>
      </c>
    </row>
    <row r="2394" customFormat="false" ht="15" hidden="false" customHeight="false" outlineLevel="0" collapsed="false">
      <c r="A2394" s="0" t="n">
        <v>3528</v>
      </c>
      <c r="B2394" s="0" t="s">
        <v>14275</v>
      </c>
      <c r="C2394" s="525" t="s">
        <v>2430</v>
      </c>
      <c r="D2394" s="333" t="n">
        <v>8.13</v>
      </c>
    </row>
    <row r="2395" customFormat="false" ht="15" hidden="false" customHeight="false" outlineLevel="0" collapsed="false">
      <c r="A2395" s="0" t="n">
        <v>37952</v>
      </c>
      <c r="B2395" s="0" t="s">
        <v>14276</v>
      </c>
      <c r="C2395" s="525" t="s">
        <v>2430</v>
      </c>
      <c r="D2395" s="333" t="n">
        <v>58.25</v>
      </c>
    </row>
    <row r="2396" customFormat="false" ht="15" hidden="false" customHeight="false" outlineLevel="0" collapsed="false">
      <c r="A2396" s="0" t="n">
        <v>37951</v>
      </c>
      <c r="B2396" s="0" t="s">
        <v>14277</v>
      </c>
      <c r="C2396" s="525" t="s">
        <v>2430</v>
      </c>
      <c r="D2396" s="333" t="n">
        <v>2.19</v>
      </c>
    </row>
    <row r="2397" customFormat="false" ht="15" hidden="false" customHeight="false" outlineLevel="0" collapsed="false">
      <c r="A2397" s="0" t="n">
        <v>3518</v>
      </c>
      <c r="B2397" s="0" t="s">
        <v>14278</v>
      </c>
      <c r="C2397" s="525" t="s">
        <v>2430</v>
      </c>
      <c r="D2397" s="333" t="n">
        <v>3.37</v>
      </c>
    </row>
    <row r="2398" customFormat="false" ht="15" hidden="false" customHeight="false" outlineLevel="0" collapsed="false">
      <c r="A2398" s="0" t="n">
        <v>3519</v>
      </c>
      <c r="B2398" s="0" t="s">
        <v>14279</v>
      </c>
      <c r="C2398" s="525" t="s">
        <v>2430</v>
      </c>
      <c r="D2398" s="333" t="n">
        <v>7.05</v>
      </c>
    </row>
    <row r="2399" customFormat="false" ht="15" hidden="false" customHeight="false" outlineLevel="0" collapsed="false">
      <c r="A2399" s="0" t="n">
        <v>3520</v>
      </c>
      <c r="B2399" s="0" t="s">
        <v>14280</v>
      </c>
      <c r="C2399" s="525" t="s">
        <v>2430</v>
      </c>
      <c r="D2399" s="333" t="n">
        <v>7.39</v>
      </c>
    </row>
    <row r="2400" customFormat="false" ht="15" hidden="false" customHeight="false" outlineLevel="0" collapsed="false">
      <c r="A2400" s="0" t="n">
        <v>37950</v>
      </c>
      <c r="B2400" s="0" t="s">
        <v>14281</v>
      </c>
      <c r="C2400" s="525" t="s">
        <v>2430</v>
      </c>
      <c r="D2400" s="333" t="n">
        <v>53.62</v>
      </c>
    </row>
    <row r="2401" customFormat="false" ht="15" hidden="false" customHeight="false" outlineLevel="0" collapsed="false">
      <c r="A2401" s="0" t="n">
        <v>37949</v>
      </c>
      <c r="B2401" s="0" t="s">
        <v>14282</v>
      </c>
      <c r="C2401" s="525" t="s">
        <v>2430</v>
      </c>
      <c r="D2401" s="333" t="n">
        <v>1.97</v>
      </c>
    </row>
    <row r="2402" customFormat="false" ht="15" hidden="false" customHeight="false" outlineLevel="0" collapsed="false">
      <c r="A2402" s="0" t="n">
        <v>3526</v>
      </c>
      <c r="B2402" s="0" t="s">
        <v>14283</v>
      </c>
      <c r="C2402" s="525" t="s">
        <v>2430</v>
      </c>
      <c r="D2402" s="333" t="n">
        <v>2.72</v>
      </c>
    </row>
    <row r="2403" customFormat="false" ht="15" hidden="false" customHeight="false" outlineLevel="0" collapsed="false">
      <c r="A2403" s="0" t="n">
        <v>3509</v>
      </c>
      <c r="B2403" s="0" t="s">
        <v>14284</v>
      </c>
      <c r="C2403" s="525" t="s">
        <v>2430</v>
      </c>
      <c r="D2403" s="333" t="n">
        <v>6.18</v>
      </c>
    </row>
    <row r="2404" customFormat="false" ht="15" hidden="false" customHeight="false" outlineLevel="0" collapsed="false">
      <c r="A2404" s="0" t="n">
        <v>3530</v>
      </c>
      <c r="B2404" s="0" t="s">
        <v>14285</v>
      </c>
      <c r="C2404" s="525" t="s">
        <v>2430</v>
      </c>
      <c r="D2404" s="333" t="n">
        <v>209.16</v>
      </c>
    </row>
    <row r="2405" customFormat="false" ht="15" hidden="false" customHeight="false" outlineLevel="0" collapsed="false">
      <c r="A2405" s="0" t="n">
        <v>3542</v>
      </c>
      <c r="B2405" s="0" t="s">
        <v>14286</v>
      </c>
      <c r="C2405" s="525" t="s">
        <v>2430</v>
      </c>
      <c r="D2405" s="333" t="n">
        <v>0.6</v>
      </c>
    </row>
    <row r="2406" customFormat="false" ht="15" hidden="false" customHeight="false" outlineLevel="0" collapsed="false">
      <c r="A2406" s="0" t="n">
        <v>3529</v>
      </c>
      <c r="B2406" s="0" t="s">
        <v>14287</v>
      </c>
      <c r="C2406" s="525" t="s">
        <v>2430</v>
      </c>
      <c r="D2406" s="333" t="n">
        <v>0.73</v>
      </c>
    </row>
    <row r="2407" customFormat="false" ht="15" hidden="false" customHeight="false" outlineLevel="0" collapsed="false">
      <c r="A2407" s="0" t="n">
        <v>3536</v>
      </c>
      <c r="B2407" s="0" t="s">
        <v>14288</v>
      </c>
      <c r="C2407" s="525" t="s">
        <v>2430</v>
      </c>
      <c r="D2407" s="333" t="n">
        <v>2.45</v>
      </c>
    </row>
    <row r="2408" customFormat="false" ht="15" hidden="false" customHeight="false" outlineLevel="0" collapsed="false">
      <c r="A2408" s="0" t="n">
        <v>3535</v>
      </c>
      <c r="B2408" s="0" t="s">
        <v>14289</v>
      </c>
      <c r="C2408" s="525" t="s">
        <v>2430</v>
      </c>
      <c r="D2408" s="333" t="n">
        <v>5.97</v>
      </c>
    </row>
    <row r="2409" customFormat="false" ht="15" hidden="false" customHeight="false" outlineLevel="0" collapsed="false">
      <c r="A2409" s="0" t="n">
        <v>3540</v>
      </c>
      <c r="B2409" s="0" t="s">
        <v>14290</v>
      </c>
      <c r="C2409" s="525" t="s">
        <v>2430</v>
      </c>
      <c r="D2409" s="333" t="n">
        <v>5.05</v>
      </c>
    </row>
    <row r="2410" customFormat="false" ht="15" hidden="false" customHeight="false" outlineLevel="0" collapsed="false">
      <c r="A2410" s="0" t="n">
        <v>3539</v>
      </c>
      <c r="B2410" s="0" t="s">
        <v>14291</v>
      </c>
      <c r="C2410" s="525" t="s">
        <v>2430</v>
      </c>
      <c r="D2410" s="333" t="n">
        <v>29.27</v>
      </c>
    </row>
    <row r="2411" customFormat="false" ht="15" hidden="false" customHeight="false" outlineLevel="0" collapsed="false">
      <c r="A2411" s="0" t="n">
        <v>3513</v>
      </c>
      <c r="B2411" s="0" t="s">
        <v>14292</v>
      </c>
      <c r="C2411" s="525" t="s">
        <v>2430</v>
      </c>
      <c r="D2411" s="333" t="n">
        <v>103.22</v>
      </c>
    </row>
    <row r="2412" customFormat="false" ht="15" hidden="false" customHeight="false" outlineLevel="0" collapsed="false">
      <c r="A2412" s="0" t="n">
        <v>3510</v>
      </c>
      <c r="B2412" s="0" t="s">
        <v>14293</v>
      </c>
      <c r="C2412" s="525" t="s">
        <v>2430</v>
      </c>
      <c r="D2412" s="333" t="n">
        <v>12.75</v>
      </c>
    </row>
    <row r="2413" customFormat="false" ht="15" hidden="false" customHeight="false" outlineLevel="0" collapsed="false">
      <c r="A2413" s="0" t="n">
        <v>38913</v>
      </c>
      <c r="B2413" s="0" t="s">
        <v>14294</v>
      </c>
      <c r="C2413" s="525" t="s">
        <v>2430</v>
      </c>
      <c r="D2413" s="333" t="n">
        <v>9.42</v>
      </c>
    </row>
    <row r="2414" customFormat="false" ht="15" hidden="false" customHeight="false" outlineLevel="0" collapsed="false">
      <c r="A2414" s="0" t="n">
        <v>38914</v>
      </c>
      <c r="B2414" s="0" t="s">
        <v>14295</v>
      </c>
      <c r="C2414" s="525" t="s">
        <v>2430</v>
      </c>
      <c r="D2414" s="333" t="n">
        <v>11.57</v>
      </c>
    </row>
    <row r="2415" customFormat="false" ht="15" hidden="false" customHeight="false" outlineLevel="0" collapsed="false">
      <c r="A2415" s="0" t="n">
        <v>38915</v>
      </c>
      <c r="B2415" s="0" t="s">
        <v>14296</v>
      </c>
      <c r="C2415" s="525" t="s">
        <v>2430</v>
      </c>
      <c r="D2415" s="333" t="n">
        <v>22.29</v>
      </c>
    </row>
    <row r="2416" customFormat="false" ht="15" hidden="false" customHeight="false" outlineLevel="0" collapsed="false">
      <c r="A2416" s="0" t="n">
        <v>38916</v>
      </c>
      <c r="B2416" s="0" t="s">
        <v>14297</v>
      </c>
      <c r="C2416" s="525" t="s">
        <v>2430</v>
      </c>
      <c r="D2416" s="333" t="n">
        <v>30.85</v>
      </c>
    </row>
    <row r="2417" customFormat="false" ht="15" hidden="false" customHeight="false" outlineLevel="0" collapsed="false">
      <c r="A2417" s="0" t="n">
        <v>39300</v>
      </c>
      <c r="B2417" s="0" t="s">
        <v>14298</v>
      </c>
      <c r="C2417" s="525" t="s">
        <v>2430</v>
      </c>
      <c r="D2417" s="333" t="n">
        <v>8.41</v>
      </c>
    </row>
    <row r="2418" customFormat="false" ht="15" hidden="false" customHeight="false" outlineLevel="0" collapsed="false">
      <c r="A2418" s="0" t="n">
        <v>39301</v>
      </c>
      <c r="B2418" s="0" t="s">
        <v>14299</v>
      </c>
      <c r="C2418" s="525" t="s">
        <v>2430</v>
      </c>
      <c r="D2418" s="333" t="n">
        <v>11.26</v>
      </c>
    </row>
    <row r="2419" customFormat="false" ht="15" hidden="false" customHeight="false" outlineLevel="0" collapsed="false">
      <c r="A2419" s="0" t="n">
        <v>39302</v>
      </c>
      <c r="B2419" s="0" t="s">
        <v>14300</v>
      </c>
      <c r="C2419" s="525" t="s">
        <v>2430</v>
      </c>
      <c r="D2419" s="333" t="n">
        <v>20.47</v>
      </c>
    </row>
    <row r="2420" customFormat="false" ht="15" hidden="false" customHeight="false" outlineLevel="0" collapsed="false">
      <c r="A2420" s="0" t="n">
        <v>38923</v>
      </c>
      <c r="B2420" s="0" t="s">
        <v>14301</v>
      </c>
      <c r="C2420" s="525" t="s">
        <v>2430</v>
      </c>
      <c r="D2420" s="333" t="n">
        <v>10.08</v>
      </c>
    </row>
    <row r="2421" customFormat="false" ht="15" hidden="false" customHeight="false" outlineLevel="0" collapsed="false">
      <c r="A2421" s="0" t="n">
        <v>38925</v>
      </c>
      <c r="B2421" s="0" t="s">
        <v>14302</v>
      </c>
      <c r="C2421" s="525" t="s">
        <v>2430</v>
      </c>
      <c r="D2421" s="333" t="n">
        <v>11.7</v>
      </c>
    </row>
    <row r="2422" customFormat="false" ht="15" hidden="false" customHeight="false" outlineLevel="0" collapsed="false">
      <c r="A2422" s="0" t="n">
        <v>38926</v>
      </c>
      <c r="B2422" s="0" t="s">
        <v>14303</v>
      </c>
      <c r="C2422" s="525" t="s">
        <v>2430</v>
      </c>
      <c r="D2422" s="333" t="n">
        <v>13.87</v>
      </c>
    </row>
    <row r="2423" customFormat="false" ht="15" hidden="false" customHeight="false" outlineLevel="0" collapsed="false">
      <c r="A2423" s="0" t="n">
        <v>38927</v>
      </c>
      <c r="B2423" s="0" t="s">
        <v>14304</v>
      </c>
      <c r="C2423" s="525" t="s">
        <v>2430</v>
      </c>
      <c r="D2423" s="333" t="n">
        <v>17.52</v>
      </c>
    </row>
    <row r="2424" customFormat="false" ht="15" hidden="false" customHeight="false" outlineLevel="0" collapsed="false">
      <c r="A2424" s="0" t="n">
        <v>39304</v>
      </c>
      <c r="B2424" s="0" t="s">
        <v>14305</v>
      </c>
      <c r="C2424" s="525" t="s">
        <v>2430</v>
      </c>
      <c r="D2424" s="333" t="n">
        <v>9.95</v>
      </c>
    </row>
    <row r="2425" customFormat="false" ht="15" hidden="false" customHeight="false" outlineLevel="0" collapsed="false">
      <c r="A2425" s="0" t="n">
        <v>39305</v>
      </c>
      <c r="B2425" s="0" t="s">
        <v>14306</v>
      </c>
      <c r="C2425" s="525" t="s">
        <v>2430</v>
      </c>
      <c r="D2425" s="333" t="n">
        <v>10.91</v>
      </c>
    </row>
    <row r="2426" customFormat="false" ht="15" hidden="false" customHeight="false" outlineLevel="0" collapsed="false">
      <c r="A2426" s="0" t="n">
        <v>39306</v>
      </c>
      <c r="B2426" s="0" t="s">
        <v>14307</v>
      </c>
      <c r="C2426" s="525" t="s">
        <v>2430</v>
      </c>
      <c r="D2426" s="333" t="n">
        <v>14.67</v>
      </c>
    </row>
    <row r="2427" customFormat="false" ht="15" hidden="false" customHeight="false" outlineLevel="0" collapsed="false">
      <c r="A2427" s="0" t="n">
        <v>38928</v>
      </c>
      <c r="B2427" s="0" t="s">
        <v>14308</v>
      </c>
      <c r="C2427" s="525" t="s">
        <v>2430</v>
      </c>
      <c r="D2427" s="333" t="n">
        <v>19.39</v>
      </c>
    </row>
    <row r="2428" customFormat="false" ht="15" hidden="false" customHeight="false" outlineLevel="0" collapsed="false">
      <c r="A2428" s="0" t="n">
        <v>38941</v>
      </c>
      <c r="B2428" s="0" t="s">
        <v>14309</v>
      </c>
      <c r="C2428" s="525" t="s">
        <v>2430</v>
      </c>
      <c r="D2428" s="333" t="n">
        <v>15.2</v>
      </c>
    </row>
    <row r="2429" customFormat="false" ht="15" hidden="false" customHeight="false" outlineLevel="0" collapsed="false">
      <c r="A2429" s="0" t="n">
        <v>38917</v>
      </c>
      <c r="B2429" s="0" t="s">
        <v>14310</v>
      </c>
      <c r="C2429" s="525" t="s">
        <v>2430</v>
      </c>
      <c r="D2429" s="333" t="n">
        <v>10.84</v>
      </c>
    </row>
    <row r="2430" customFormat="false" ht="15" hidden="false" customHeight="false" outlineLevel="0" collapsed="false">
      <c r="A2430" s="0" t="n">
        <v>38919</v>
      </c>
      <c r="B2430" s="0" t="s">
        <v>14311</v>
      </c>
      <c r="C2430" s="525" t="s">
        <v>2430</v>
      </c>
      <c r="D2430" s="333" t="n">
        <v>12.72</v>
      </c>
    </row>
    <row r="2431" customFormat="false" ht="15" hidden="false" customHeight="false" outlineLevel="0" collapsed="false">
      <c r="A2431" s="0" t="n">
        <v>38922</v>
      </c>
      <c r="B2431" s="0" t="s">
        <v>14312</v>
      </c>
      <c r="C2431" s="525" t="s">
        <v>2430</v>
      </c>
      <c r="D2431" s="333" t="n">
        <v>17.07</v>
      </c>
    </row>
    <row r="2432" customFormat="false" ht="15" hidden="false" customHeight="false" outlineLevel="0" collapsed="false">
      <c r="A2432" s="0" t="n">
        <v>20151</v>
      </c>
      <c r="B2432" s="0" t="s">
        <v>14313</v>
      </c>
      <c r="C2432" s="525" t="s">
        <v>2430</v>
      </c>
      <c r="D2432" s="333" t="n">
        <v>18.16</v>
      </c>
    </row>
    <row r="2433" customFormat="false" ht="15" hidden="false" customHeight="false" outlineLevel="0" collapsed="false">
      <c r="A2433" s="0" t="n">
        <v>20152</v>
      </c>
      <c r="B2433" s="0" t="s">
        <v>14314</v>
      </c>
      <c r="C2433" s="525" t="s">
        <v>2430</v>
      </c>
      <c r="D2433" s="333" t="n">
        <v>65.73</v>
      </c>
    </row>
    <row r="2434" customFormat="false" ht="15" hidden="false" customHeight="false" outlineLevel="0" collapsed="false">
      <c r="A2434" s="0" t="n">
        <v>20148</v>
      </c>
      <c r="B2434" s="0" t="s">
        <v>14315</v>
      </c>
      <c r="C2434" s="525" t="s">
        <v>2430</v>
      </c>
      <c r="D2434" s="333" t="n">
        <v>3.57</v>
      </c>
    </row>
    <row r="2435" customFormat="false" ht="15" hidden="false" customHeight="false" outlineLevel="0" collapsed="false">
      <c r="A2435" s="0" t="n">
        <v>20149</v>
      </c>
      <c r="B2435" s="0" t="s">
        <v>14316</v>
      </c>
      <c r="C2435" s="525" t="s">
        <v>2430</v>
      </c>
      <c r="D2435" s="333" t="n">
        <v>5.96</v>
      </c>
    </row>
    <row r="2436" customFormat="false" ht="15" hidden="false" customHeight="false" outlineLevel="0" collapsed="false">
      <c r="A2436" s="0" t="n">
        <v>20150</v>
      </c>
      <c r="B2436" s="0" t="s">
        <v>14317</v>
      </c>
      <c r="C2436" s="525" t="s">
        <v>2430</v>
      </c>
      <c r="D2436" s="333" t="n">
        <v>15.37</v>
      </c>
    </row>
    <row r="2437" customFormat="false" ht="15" hidden="false" customHeight="false" outlineLevel="0" collapsed="false">
      <c r="A2437" s="0" t="n">
        <v>20157</v>
      </c>
      <c r="B2437" s="0" t="s">
        <v>14318</v>
      </c>
      <c r="C2437" s="525" t="s">
        <v>2430</v>
      </c>
      <c r="D2437" s="333" t="n">
        <v>17.25</v>
      </c>
    </row>
    <row r="2438" customFormat="false" ht="15" hidden="false" customHeight="false" outlineLevel="0" collapsed="false">
      <c r="A2438" s="0" t="n">
        <v>20158</v>
      </c>
      <c r="B2438" s="0" t="s">
        <v>14319</v>
      </c>
      <c r="C2438" s="525" t="s">
        <v>2430</v>
      </c>
      <c r="D2438" s="333" t="n">
        <v>68.52</v>
      </c>
    </row>
    <row r="2439" customFormat="false" ht="15" hidden="false" customHeight="false" outlineLevel="0" collapsed="false">
      <c r="A2439" s="0" t="n">
        <v>20154</v>
      </c>
      <c r="B2439" s="0" t="s">
        <v>14320</v>
      </c>
      <c r="C2439" s="525" t="s">
        <v>2430</v>
      </c>
      <c r="D2439" s="333" t="n">
        <v>3.49</v>
      </c>
    </row>
    <row r="2440" customFormat="false" ht="15" hidden="false" customHeight="false" outlineLevel="0" collapsed="false">
      <c r="A2440" s="0" t="n">
        <v>20155</v>
      </c>
      <c r="B2440" s="0" t="s">
        <v>14321</v>
      </c>
      <c r="C2440" s="525" t="s">
        <v>2430</v>
      </c>
      <c r="D2440" s="333" t="n">
        <v>5.32</v>
      </c>
    </row>
    <row r="2441" customFormat="false" ht="15" hidden="false" customHeight="false" outlineLevel="0" collapsed="false">
      <c r="A2441" s="0" t="n">
        <v>20156</v>
      </c>
      <c r="B2441" s="0" t="s">
        <v>14322</v>
      </c>
      <c r="C2441" s="525" t="s">
        <v>2430</v>
      </c>
      <c r="D2441" s="333" t="n">
        <v>14.96</v>
      </c>
    </row>
    <row r="2442" customFormat="false" ht="15" hidden="false" customHeight="false" outlineLevel="0" collapsed="false">
      <c r="A2442" s="0" t="n">
        <v>3499</v>
      </c>
      <c r="B2442" s="0" t="s">
        <v>14323</v>
      </c>
      <c r="C2442" s="525" t="s">
        <v>2430</v>
      </c>
      <c r="D2442" s="333" t="n">
        <v>1.14</v>
      </c>
    </row>
    <row r="2443" customFormat="false" ht="15" hidden="false" customHeight="false" outlineLevel="0" collapsed="false">
      <c r="A2443" s="0" t="n">
        <v>3500</v>
      </c>
      <c r="B2443" s="0" t="s">
        <v>14324</v>
      </c>
      <c r="C2443" s="525" t="s">
        <v>2430</v>
      </c>
      <c r="D2443" s="333" t="n">
        <v>1.52</v>
      </c>
    </row>
    <row r="2444" customFormat="false" ht="15" hidden="false" customHeight="false" outlineLevel="0" collapsed="false">
      <c r="A2444" s="0" t="n">
        <v>3501</v>
      </c>
      <c r="B2444" s="0" t="s">
        <v>14325</v>
      </c>
      <c r="C2444" s="525" t="s">
        <v>2430</v>
      </c>
      <c r="D2444" s="333" t="n">
        <v>4.19</v>
      </c>
    </row>
    <row r="2445" customFormat="false" ht="15" hidden="false" customHeight="false" outlineLevel="0" collapsed="false">
      <c r="A2445" s="0" t="n">
        <v>3502</v>
      </c>
      <c r="B2445" s="0" t="s">
        <v>14326</v>
      </c>
      <c r="C2445" s="525" t="s">
        <v>2430</v>
      </c>
      <c r="D2445" s="333" t="n">
        <v>6.03</v>
      </c>
    </row>
    <row r="2446" customFormat="false" ht="15" hidden="false" customHeight="false" outlineLevel="0" collapsed="false">
      <c r="A2446" s="0" t="n">
        <v>3503</v>
      </c>
      <c r="B2446" s="0" t="s">
        <v>14327</v>
      </c>
      <c r="C2446" s="525" t="s">
        <v>2430</v>
      </c>
      <c r="D2446" s="333" t="n">
        <v>7.57</v>
      </c>
    </row>
    <row r="2447" customFormat="false" ht="15" hidden="false" customHeight="false" outlineLevel="0" collapsed="false">
      <c r="A2447" s="0" t="n">
        <v>3477</v>
      </c>
      <c r="B2447" s="0" t="s">
        <v>14328</v>
      </c>
      <c r="C2447" s="525" t="s">
        <v>2430</v>
      </c>
      <c r="D2447" s="333" t="n">
        <v>27.51</v>
      </c>
    </row>
    <row r="2448" customFormat="false" ht="15" hidden="false" customHeight="false" outlineLevel="0" collapsed="false">
      <c r="A2448" s="0" t="n">
        <v>3478</v>
      </c>
      <c r="B2448" s="0" t="s">
        <v>14329</v>
      </c>
      <c r="C2448" s="525" t="s">
        <v>2430</v>
      </c>
      <c r="D2448" s="333" t="n">
        <v>65.95</v>
      </c>
    </row>
    <row r="2449" customFormat="false" ht="15" hidden="false" customHeight="false" outlineLevel="0" collapsed="false">
      <c r="A2449" s="0" t="n">
        <v>3525</v>
      </c>
      <c r="B2449" s="0" t="s">
        <v>14330</v>
      </c>
      <c r="C2449" s="525" t="s">
        <v>2430</v>
      </c>
      <c r="D2449" s="333" t="n">
        <v>81.4</v>
      </c>
    </row>
    <row r="2450" customFormat="false" ht="15" hidden="false" customHeight="false" outlineLevel="0" collapsed="false">
      <c r="A2450" s="0" t="n">
        <v>3511</v>
      </c>
      <c r="B2450" s="0" t="s">
        <v>14331</v>
      </c>
      <c r="C2450" s="525" t="s">
        <v>2430</v>
      </c>
      <c r="D2450" s="333" t="n">
        <v>86.34</v>
      </c>
    </row>
    <row r="2451" customFormat="false" ht="15" hidden="false" customHeight="false" outlineLevel="0" collapsed="false">
      <c r="A2451" s="0" t="n">
        <v>12032</v>
      </c>
      <c r="B2451" s="0" t="s">
        <v>14332</v>
      </c>
      <c r="C2451" s="525" t="s">
        <v>12331</v>
      </c>
      <c r="D2451" s="333" t="n">
        <v>54.61</v>
      </c>
    </row>
    <row r="2452" customFormat="false" ht="15" hidden="false" customHeight="false" outlineLevel="0" collapsed="false">
      <c r="A2452" s="0" t="n">
        <v>12030</v>
      </c>
      <c r="B2452" s="0" t="s">
        <v>14333</v>
      </c>
      <c r="C2452" s="525" t="s">
        <v>12331</v>
      </c>
      <c r="D2452" s="333" t="n">
        <v>51.31</v>
      </c>
    </row>
    <row r="2453" customFormat="false" ht="15" hidden="false" customHeight="false" outlineLevel="0" collapsed="false">
      <c r="A2453" s="0" t="n">
        <v>10908</v>
      </c>
      <c r="B2453" s="0" t="s">
        <v>14334</v>
      </c>
      <c r="C2453" s="525" t="s">
        <v>2430</v>
      </c>
      <c r="D2453" s="333" t="n">
        <v>16.96</v>
      </c>
    </row>
    <row r="2454" customFormat="false" ht="15" hidden="false" customHeight="false" outlineLevel="0" collapsed="false">
      <c r="A2454" s="0" t="n">
        <v>10909</v>
      </c>
      <c r="B2454" s="0" t="s">
        <v>14335</v>
      </c>
      <c r="C2454" s="525" t="s">
        <v>2430</v>
      </c>
      <c r="D2454" s="333" t="n">
        <v>19.73</v>
      </c>
    </row>
    <row r="2455" customFormat="false" ht="15" hidden="false" customHeight="false" outlineLevel="0" collapsed="false">
      <c r="A2455" s="0" t="n">
        <v>3669</v>
      </c>
      <c r="B2455" s="0" t="s">
        <v>14336</v>
      </c>
      <c r="C2455" s="525" t="s">
        <v>2430</v>
      </c>
      <c r="D2455" s="333" t="n">
        <v>12.12</v>
      </c>
    </row>
    <row r="2456" customFormat="false" ht="15" hidden="false" customHeight="false" outlineLevel="0" collapsed="false">
      <c r="A2456" s="0" t="n">
        <v>20139</v>
      </c>
      <c r="B2456" s="0" t="s">
        <v>14337</v>
      </c>
      <c r="C2456" s="525" t="s">
        <v>2430</v>
      </c>
      <c r="D2456" s="333" t="n">
        <v>104.24</v>
      </c>
    </row>
    <row r="2457" customFormat="false" ht="15" hidden="false" customHeight="false" outlineLevel="0" collapsed="false">
      <c r="A2457" s="0" t="n">
        <v>3668</v>
      </c>
      <c r="B2457" s="0" t="s">
        <v>14338</v>
      </c>
      <c r="C2457" s="525" t="s">
        <v>2430</v>
      </c>
      <c r="D2457" s="333" t="n">
        <v>37.23</v>
      </c>
    </row>
    <row r="2458" customFormat="false" ht="15" hidden="false" customHeight="false" outlineLevel="0" collapsed="false">
      <c r="A2458" s="0" t="n">
        <v>10911</v>
      </c>
      <c r="B2458" s="0" t="s">
        <v>14339</v>
      </c>
      <c r="C2458" s="525" t="s">
        <v>2430</v>
      </c>
      <c r="D2458" s="333" t="n">
        <v>16.32</v>
      </c>
    </row>
    <row r="2459" customFormat="false" ht="15" hidden="false" customHeight="false" outlineLevel="0" collapsed="false">
      <c r="A2459" s="0" t="n">
        <v>3659</v>
      </c>
      <c r="B2459" s="0" t="s">
        <v>14340</v>
      </c>
      <c r="C2459" s="525" t="s">
        <v>2430</v>
      </c>
      <c r="D2459" s="333" t="n">
        <v>16.63</v>
      </c>
    </row>
    <row r="2460" customFormat="false" ht="15" hidden="false" customHeight="false" outlineLevel="0" collapsed="false">
      <c r="A2460" s="0" t="n">
        <v>3660</v>
      </c>
      <c r="B2460" s="0" t="s">
        <v>14341</v>
      </c>
      <c r="C2460" s="525" t="s">
        <v>2430</v>
      </c>
      <c r="D2460" s="333" t="n">
        <v>21.51</v>
      </c>
    </row>
    <row r="2461" customFormat="false" ht="15" hidden="false" customHeight="false" outlineLevel="0" collapsed="false">
      <c r="A2461" s="0" t="n">
        <v>20144</v>
      </c>
      <c r="B2461" s="0" t="s">
        <v>14342</v>
      </c>
      <c r="C2461" s="525" t="s">
        <v>2430</v>
      </c>
      <c r="D2461" s="333" t="n">
        <v>48.16</v>
      </c>
    </row>
    <row r="2462" customFormat="false" ht="15" hidden="false" customHeight="false" outlineLevel="0" collapsed="false">
      <c r="A2462" s="0" t="n">
        <v>20143</v>
      </c>
      <c r="B2462" s="0" t="s">
        <v>14343</v>
      </c>
      <c r="C2462" s="525" t="s">
        <v>2430</v>
      </c>
      <c r="D2462" s="333" t="n">
        <v>61.62</v>
      </c>
    </row>
    <row r="2463" customFormat="false" ht="15" hidden="false" customHeight="false" outlineLevel="0" collapsed="false">
      <c r="A2463" s="0" t="n">
        <v>20145</v>
      </c>
      <c r="B2463" s="0" t="s">
        <v>14344</v>
      </c>
      <c r="C2463" s="525" t="s">
        <v>2430</v>
      </c>
      <c r="D2463" s="333" t="n">
        <v>118.86</v>
      </c>
    </row>
    <row r="2464" customFormat="false" ht="15" hidden="false" customHeight="false" outlineLevel="0" collapsed="false">
      <c r="A2464" s="0" t="n">
        <v>20146</v>
      </c>
      <c r="B2464" s="0" t="s">
        <v>14345</v>
      </c>
      <c r="C2464" s="525" t="s">
        <v>2430</v>
      </c>
      <c r="D2464" s="333" t="n">
        <v>162.49</v>
      </c>
    </row>
    <row r="2465" customFormat="false" ht="15" hidden="false" customHeight="false" outlineLevel="0" collapsed="false">
      <c r="A2465" s="0" t="n">
        <v>20140</v>
      </c>
      <c r="B2465" s="0" t="s">
        <v>14346</v>
      </c>
      <c r="C2465" s="525" t="s">
        <v>2430</v>
      </c>
      <c r="D2465" s="333" t="n">
        <v>7.62</v>
      </c>
    </row>
    <row r="2466" customFormat="false" ht="15" hidden="false" customHeight="false" outlineLevel="0" collapsed="false">
      <c r="A2466" s="0" t="n">
        <v>20141</v>
      </c>
      <c r="B2466" s="0" t="s">
        <v>14347</v>
      </c>
      <c r="C2466" s="525" t="s">
        <v>2430</v>
      </c>
      <c r="D2466" s="333" t="n">
        <v>18.67</v>
      </c>
    </row>
    <row r="2467" customFormat="false" ht="15" hidden="false" customHeight="false" outlineLevel="0" collapsed="false">
      <c r="A2467" s="0" t="n">
        <v>20142</v>
      </c>
      <c r="B2467" s="0" t="s">
        <v>14348</v>
      </c>
      <c r="C2467" s="525" t="s">
        <v>2430</v>
      </c>
      <c r="D2467" s="333" t="n">
        <v>32.84</v>
      </c>
    </row>
    <row r="2468" customFormat="false" ht="15" hidden="false" customHeight="false" outlineLevel="0" collapsed="false">
      <c r="A2468" s="0" t="n">
        <v>3670</v>
      </c>
      <c r="B2468" s="0" t="s">
        <v>14349</v>
      </c>
      <c r="C2468" s="525" t="s">
        <v>2430</v>
      </c>
      <c r="D2468" s="333" t="n">
        <v>21.35</v>
      </c>
    </row>
    <row r="2469" customFormat="false" ht="15" hidden="false" customHeight="false" outlineLevel="0" collapsed="false">
      <c r="A2469" s="0" t="n">
        <v>3666</v>
      </c>
      <c r="B2469" s="0" t="s">
        <v>14350</v>
      </c>
      <c r="C2469" s="525" t="s">
        <v>2430</v>
      </c>
      <c r="D2469" s="333" t="n">
        <v>3.36</v>
      </c>
    </row>
    <row r="2470" customFormat="false" ht="15" hidden="false" customHeight="false" outlineLevel="0" collapsed="false">
      <c r="A2470" s="0" t="n">
        <v>3662</v>
      </c>
      <c r="B2470" s="0" t="s">
        <v>14351</v>
      </c>
      <c r="C2470" s="525" t="s">
        <v>2430</v>
      </c>
      <c r="D2470" s="333" t="n">
        <v>8.76</v>
      </c>
    </row>
    <row r="2471" customFormat="false" ht="15" hidden="false" customHeight="false" outlineLevel="0" collapsed="false">
      <c r="A2471" s="0" t="n">
        <v>3658</v>
      </c>
      <c r="B2471" s="0" t="s">
        <v>14352</v>
      </c>
      <c r="C2471" s="525" t="s">
        <v>2430</v>
      </c>
      <c r="D2471" s="333" t="n">
        <v>16.6</v>
      </c>
    </row>
    <row r="2472" customFormat="false" ht="15" hidden="false" customHeight="false" outlineLevel="0" collapsed="false">
      <c r="A2472" s="0" t="n">
        <v>14157</v>
      </c>
      <c r="B2472" s="0" t="s">
        <v>14353</v>
      </c>
      <c r="C2472" s="525" t="s">
        <v>2430</v>
      </c>
      <c r="D2472" s="333" t="n">
        <v>1.22</v>
      </c>
    </row>
    <row r="2473" customFormat="false" ht="15" hidden="false" customHeight="false" outlineLevel="0" collapsed="false">
      <c r="A2473" s="0" t="n">
        <v>42696</v>
      </c>
      <c r="B2473" s="0" t="s">
        <v>14354</v>
      </c>
      <c r="C2473" s="525" t="s">
        <v>2430</v>
      </c>
      <c r="D2473" s="333" t="n">
        <v>131.67</v>
      </c>
    </row>
    <row r="2474" customFormat="false" ht="15" hidden="false" customHeight="false" outlineLevel="0" collapsed="false">
      <c r="A2474" s="0" t="n">
        <v>39875</v>
      </c>
      <c r="B2474" s="0" t="s">
        <v>14355</v>
      </c>
      <c r="C2474" s="525" t="s">
        <v>2430</v>
      </c>
      <c r="D2474" s="333" t="n">
        <v>708.76</v>
      </c>
    </row>
    <row r="2475" customFormat="false" ht="15" hidden="false" customHeight="false" outlineLevel="0" collapsed="false">
      <c r="A2475" s="0" t="n">
        <v>39876</v>
      </c>
      <c r="B2475" s="0" t="s">
        <v>14356</v>
      </c>
      <c r="C2475" s="525" t="s">
        <v>2430</v>
      </c>
      <c r="D2475" s="333" t="n">
        <v>887.37</v>
      </c>
    </row>
    <row r="2476" customFormat="false" ht="15" hidden="false" customHeight="false" outlineLevel="0" collapsed="false">
      <c r="A2476" s="0" t="n">
        <v>39877</v>
      </c>
      <c r="B2476" s="0" t="s">
        <v>14357</v>
      </c>
      <c r="C2476" s="525" t="s">
        <v>2430</v>
      </c>
      <c r="D2476" s="532" t="n">
        <v>1230.74</v>
      </c>
    </row>
    <row r="2477" customFormat="false" ht="15" hidden="false" customHeight="false" outlineLevel="0" collapsed="false">
      <c r="A2477" s="0" t="n">
        <v>39878</v>
      </c>
      <c r="B2477" s="0" t="s">
        <v>14358</v>
      </c>
      <c r="C2477" s="525" t="s">
        <v>2430</v>
      </c>
      <c r="D2477" s="532" t="n">
        <v>1625.6</v>
      </c>
    </row>
    <row r="2478" customFormat="false" ht="15" hidden="false" customHeight="false" outlineLevel="0" collapsed="false">
      <c r="A2478" s="0" t="n">
        <v>39872</v>
      </c>
      <c r="B2478" s="0" t="s">
        <v>14359</v>
      </c>
      <c r="C2478" s="525" t="s">
        <v>2430</v>
      </c>
      <c r="D2478" s="333" t="n">
        <v>486.05</v>
      </c>
    </row>
    <row r="2479" customFormat="false" ht="15" hidden="false" customHeight="false" outlineLevel="0" collapsed="false">
      <c r="A2479" s="0" t="n">
        <v>39873</v>
      </c>
      <c r="B2479" s="0" t="s">
        <v>14360</v>
      </c>
      <c r="C2479" s="525" t="s">
        <v>2430</v>
      </c>
      <c r="D2479" s="333" t="n">
        <v>563.79</v>
      </c>
    </row>
    <row r="2480" customFormat="false" ht="15" hidden="false" customHeight="false" outlineLevel="0" collapsed="false">
      <c r="A2480" s="0" t="n">
        <v>39874</v>
      </c>
      <c r="B2480" s="0" t="s">
        <v>14361</v>
      </c>
      <c r="C2480" s="525" t="s">
        <v>2430</v>
      </c>
      <c r="D2480" s="333" t="n">
        <v>619.25</v>
      </c>
    </row>
    <row r="2481" customFormat="false" ht="15" hidden="false" customHeight="false" outlineLevel="0" collapsed="false">
      <c r="A2481" s="0" t="n">
        <v>3674</v>
      </c>
      <c r="B2481" s="0" t="s">
        <v>14362</v>
      </c>
      <c r="C2481" s="525" t="s">
        <v>2440</v>
      </c>
      <c r="D2481" s="333" t="n">
        <v>100.65</v>
      </c>
    </row>
    <row r="2482" customFormat="false" ht="15" hidden="false" customHeight="false" outlineLevel="0" collapsed="false">
      <c r="A2482" s="0" t="n">
        <v>3681</v>
      </c>
      <c r="B2482" s="0" t="s">
        <v>14363</v>
      </c>
      <c r="C2482" s="525" t="s">
        <v>2440</v>
      </c>
      <c r="D2482" s="333" t="n">
        <v>149.75</v>
      </c>
    </row>
    <row r="2483" customFormat="false" ht="15" hidden="false" customHeight="false" outlineLevel="0" collapsed="false">
      <c r="A2483" s="0" t="n">
        <v>3676</v>
      </c>
      <c r="B2483" s="0" t="s">
        <v>14364</v>
      </c>
      <c r="C2483" s="525" t="s">
        <v>2440</v>
      </c>
      <c r="D2483" s="333" t="n">
        <v>563.57</v>
      </c>
    </row>
    <row r="2484" customFormat="false" ht="15" hidden="false" customHeight="false" outlineLevel="0" collapsed="false">
      <c r="A2484" s="0" t="n">
        <v>3679</v>
      </c>
      <c r="B2484" s="0" t="s">
        <v>14365</v>
      </c>
      <c r="C2484" s="525" t="s">
        <v>2440</v>
      </c>
      <c r="D2484" s="333" t="n">
        <v>466.25</v>
      </c>
    </row>
    <row r="2485" customFormat="false" ht="15" hidden="false" customHeight="false" outlineLevel="0" collapsed="false">
      <c r="A2485" s="0" t="n">
        <v>3672</v>
      </c>
      <c r="B2485" s="0" t="s">
        <v>14366</v>
      </c>
      <c r="C2485" s="525" t="s">
        <v>2440</v>
      </c>
      <c r="D2485" s="333" t="n">
        <v>1.59</v>
      </c>
    </row>
    <row r="2486" customFormat="false" ht="15" hidden="false" customHeight="false" outlineLevel="0" collapsed="false">
      <c r="A2486" s="0" t="n">
        <v>3671</v>
      </c>
      <c r="B2486" s="0" t="s">
        <v>14367</v>
      </c>
      <c r="C2486" s="525" t="s">
        <v>2440</v>
      </c>
      <c r="D2486" s="333" t="n">
        <v>1.5</v>
      </c>
    </row>
    <row r="2487" customFormat="false" ht="15" hidden="false" customHeight="false" outlineLevel="0" collapsed="false">
      <c r="A2487" s="0" t="n">
        <v>3673</v>
      </c>
      <c r="B2487" s="0" t="s">
        <v>14368</v>
      </c>
      <c r="C2487" s="525" t="s">
        <v>2440</v>
      </c>
      <c r="D2487" s="333" t="n">
        <v>2.35</v>
      </c>
    </row>
    <row r="2488" customFormat="false" ht="15" hidden="false" customHeight="false" outlineLevel="0" collapsed="false">
      <c r="A2488" s="0" t="n">
        <v>38394</v>
      </c>
      <c r="B2488" s="0" t="s">
        <v>14369</v>
      </c>
      <c r="C2488" s="525" t="s">
        <v>2430</v>
      </c>
      <c r="D2488" s="333" t="n">
        <v>333.3</v>
      </c>
    </row>
    <row r="2489" customFormat="false" ht="15" hidden="false" customHeight="false" outlineLevel="0" collapsed="false">
      <c r="A2489" s="0" t="n">
        <v>3729</v>
      </c>
      <c r="B2489" s="0" t="s">
        <v>14370</v>
      </c>
      <c r="C2489" s="525" t="s">
        <v>2430</v>
      </c>
      <c r="D2489" s="333" t="n">
        <v>140.24</v>
      </c>
    </row>
    <row r="2490" customFormat="false" ht="15" hidden="false" customHeight="false" outlineLevel="0" collapsed="false">
      <c r="A2490" s="0" t="n">
        <v>39357</v>
      </c>
      <c r="B2490" s="0" t="s">
        <v>14371</v>
      </c>
      <c r="C2490" s="525" t="s">
        <v>2430</v>
      </c>
      <c r="D2490" s="333" t="n">
        <v>52.21</v>
      </c>
    </row>
    <row r="2491" customFormat="false" ht="15" hidden="false" customHeight="false" outlineLevel="0" collapsed="false">
      <c r="A2491" s="0" t="n">
        <v>39358</v>
      </c>
      <c r="B2491" s="0" t="s">
        <v>14372</v>
      </c>
      <c r="C2491" s="525" t="s">
        <v>2430</v>
      </c>
      <c r="D2491" s="333" t="n">
        <v>52.21</v>
      </c>
    </row>
    <row r="2492" customFormat="false" ht="15" hidden="false" customHeight="false" outlineLevel="0" collapsed="false">
      <c r="A2492" s="0" t="n">
        <v>39355</v>
      </c>
      <c r="B2492" s="0" t="s">
        <v>14373</v>
      </c>
      <c r="C2492" s="525" t="s">
        <v>2430</v>
      </c>
      <c r="D2492" s="333" t="n">
        <v>76.07</v>
      </c>
    </row>
    <row r="2493" customFormat="false" ht="15" hidden="false" customHeight="false" outlineLevel="0" collapsed="false">
      <c r="A2493" s="0" t="n">
        <v>39356</v>
      </c>
      <c r="B2493" s="0" t="s">
        <v>14374</v>
      </c>
      <c r="C2493" s="525" t="s">
        <v>2430</v>
      </c>
      <c r="D2493" s="333" t="n">
        <v>72.6</v>
      </c>
    </row>
    <row r="2494" customFormat="false" ht="15" hidden="false" customHeight="false" outlineLevel="0" collapsed="false">
      <c r="A2494" s="0" t="n">
        <v>39353</v>
      </c>
      <c r="B2494" s="0" t="s">
        <v>14375</v>
      </c>
      <c r="C2494" s="525" t="s">
        <v>2430</v>
      </c>
      <c r="D2494" s="333" t="n">
        <v>166.66</v>
      </c>
    </row>
    <row r="2495" customFormat="false" ht="15" hidden="false" customHeight="false" outlineLevel="0" collapsed="false">
      <c r="A2495" s="0" t="n">
        <v>39354</v>
      </c>
      <c r="B2495" s="0" t="s">
        <v>14376</v>
      </c>
      <c r="C2495" s="525" t="s">
        <v>2430</v>
      </c>
      <c r="D2495" s="333" t="n">
        <v>351.63</v>
      </c>
    </row>
    <row r="2496" customFormat="false" ht="15" hidden="false" customHeight="false" outlineLevel="0" collapsed="false">
      <c r="A2496" s="0" t="n">
        <v>39398</v>
      </c>
      <c r="B2496" s="0" t="s">
        <v>14377</v>
      </c>
      <c r="C2496" s="525" t="s">
        <v>2430</v>
      </c>
      <c r="D2496" s="333" t="n">
        <v>146.42</v>
      </c>
    </row>
    <row r="2497" customFormat="false" ht="15" hidden="false" customHeight="false" outlineLevel="0" collapsed="false">
      <c r="A2497" s="0" t="n">
        <v>13343</v>
      </c>
      <c r="B2497" s="0" t="s">
        <v>14378</v>
      </c>
      <c r="C2497" s="525" t="s">
        <v>2430</v>
      </c>
      <c r="D2497" s="333" t="n">
        <v>50.07</v>
      </c>
    </row>
    <row r="2498" customFormat="false" ht="15" hidden="false" customHeight="false" outlineLevel="0" collapsed="false">
      <c r="A2498" s="0" t="n">
        <v>12118</v>
      </c>
      <c r="B2498" s="0" t="s">
        <v>14379</v>
      </c>
      <c r="C2498" s="525" t="s">
        <v>2430</v>
      </c>
      <c r="D2498" s="333" t="n">
        <v>26.83</v>
      </c>
    </row>
    <row r="2499" customFormat="false" ht="15" hidden="false" customHeight="false" outlineLevel="0" collapsed="false">
      <c r="A2499" s="0" t="n">
        <v>39482</v>
      </c>
      <c r="B2499" s="0" t="s">
        <v>14380</v>
      </c>
      <c r="C2499" s="525" t="s">
        <v>2430</v>
      </c>
      <c r="D2499" s="333" t="n">
        <v>686.72</v>
      </c>
    </row>
    <row r="2500" customFormat="false" ht="15" hidden="false" customHeight="false" outlineLevel="0" collapsed="false">
      <c r="A2500" s="0" t="n">
        <v>39486</v>
      </c>
      <c r="B2500" s="0" t="s">
        <v>14381</v>
      </c>
      <c r="C2500" s="525" t="s">
        <v>2430</v>
      </c>
      <c r="D2500" s="333" t="n">
        <v>560.46</v>
      </c>
    </row>
    <row r="2501" customFormat="false" ht="15" hidden="false" customHeight="false" outlineLevel="0" collapsed="false">
      <c r="A2501" s="0" t="n">
        <v>39484</v>
      </c>
      <c r="B2501" s="0" t="s">
        <v>14382</v>
      </c>
      <c r="C2501" s="525" t="s">
        <v>2430</v>
      </c>
      <c r="D2501" s="333" t="n">
        <v>686.72</v>
      </c>
    </row>
    <row r="2502" customFormat="false" ht="15" hidden="false" customHeight="false" outlineLevel="0" collapsed="false">
      <c r="A2502" s="0" t="n">
        <v>39488</v>
      </c>
      <c r="B2502" s="0" t="s">
        <v>14383</v>
      </c>
      <c r="C2502" s="525" t="s">
        <v>2430</v>
      </c>
      <c r="D2502" s="333" t="n">
        <v>569.64</v>
      </c>
    </row>
    <row r="2503" customFormat="false" ht="15" hidden="false" customHeight="false" outlineLevel="0" collapsed="false">
      <c r="A2503" s="0" t="n">
        <v>39485</v>
      </c>
      <c r="B2503" s="0" t="s">
        <v>14384</v>
      </c>
      <c r="C2503" s="525" t="s">
        <v>2430</v>
      </c>
      <c r="D2503" s="333" t="n">
        <v>686.72</v>
      </c>
    </row>
    <row r="2504" customFormat="false" ht="15" hidden="false" customHeight="false" outlineLevel="0" collapsed="false">
      <c r="A2504" s="0" t="n">
        <v>39489</v>
      </c>
      <c r="B2504" s="0" t="s">
        <v>14385</v>
      </c>
      <c r="C2504" s="525" t="s">
        <v>2430</v>
      </c>
      <c r="D2504" s="333" t="n">
        <v>579.3</v>
      </c>
    </row>
    <row r="2505" customFormat="false" ht="15" hidden="false" customHeight="false" outlineLevel="0" collapsed="false">
      <c r="A2505" s="0" t="n">
        <v>39490</v>
      </c>
      <c r="B2505" s="0" t="s">
        <v>14386</v>
      </c>
      <c r="C2505" s="525" t="s">
        <v>2430</v>
      </c>
      <c r="D2505" s="333" t="n">
        <v>863.23</v>
      </c>
    </row>
    <row r="2506" customFormat="false" ht="15" hidden="false" customHeight="false" outlineLevel="0" collapsed="false">
      <c r="A2506" s="0" t="n">
        <v>39494</v>
      </c>
      <c r="B2506" s="0" t="s">
        <v>14387</v>
      </c>
      <c r="C2506" s="525" t="s">
        <v>2430</v>
      </c>
      <c r="D2506" s="333" t="n">
        <v>619.87</v>
      </c>
    </row>
    <row r="2507" customFormat="false" ht="15" hidden="false" customHeight="false" outlineLevel="0" collapsed="false">
      <c r="A2507" s="0" t="n">
        <v>39495</v>
      </c>
      <c r="B2507" s="0" t="s">
        <v>14388</v>
      </c>
      <c r="C2507" s="525" t="s">
        <v>2430</v>
      </c>
      <c r="D2507" s="333" t="n">
        <v>698.51</v>
      </c>
    </row>
    <row r="2508" customFormat="false" ht="15" hidden="false" customHeight="false" outlineLevel="0" collapsed="false">
      <c r="A2508" s="0" t="n">
        <v>39496</v>
      </c>
      <c r="B2508" s="0" t="s">
        <v>14389</v>
      </c>
      <c r="C2508" s="525" t="s">
        <v>2430</v>
      </c>
      <c r="D2508" s="333" t="n">
        <v>768.36</v>
      </c>
    </row>
    <row r="2509" customFormat="false" ht="15" hidden="false" customHeight="false" outlineLevel="0" collapsed="false">
      <c r="A2509" s="0" t="n">
        <v>39492</v>
      </c>
      <c r="B2509" s="0" t="s">
        <v>14390</v>
      </c>
      <c r="C2509" s="525" t="s">
        <v>2430</v>
      </c>
      <c r="D2509" s="333" t="n">
        <v>889.55</v>
      </c>
    </row>
    <row r="2510" customFormat="false" ht="15" hidden="false" customHeight="false" outlineLevel="0" collapsed="false">
      <c r="A2510" s="0" t="n">
        <v>39497</v>
      </c>
      <c r="B2510" s="0" t="s">
        <v>14391</v>
      </c>
      <c r="C2510" s="525" t="s">
        <v>2430</v>
      </c>
      <c r="D2510" s="333" t="n">
        <v>803.5</v>
      </c>
    </row>
    <row r="2511" customFormat="false" ht="15" hidden="false" customHeight="false" outlineLevel="0" collapsed="false">
      <c r="A2511" s="0" t="n">
        <v>39493</v>
      </c>
      <c r="B2511" s="0" t="s">
        <v>14392</v>
      </c>
      <c r="C2511" s="525" t="s">
        <v>2430</v>
      </c>
      <c r="D2511" s="333" t="n">
        <v>954.13</v>
      </c>
    </row>
    <row r="2512" customFormat="false" ht="15" hidden="false" customHeight="false" outlineLevel="0" collapsed="false">
      <c r="A2512" s="0" t="n">
        <v>39500</v>
      </c>
      <c r="B2512" s="0" t="s">
        <v>14393</v>
      </c>
      <c r="C2512" s="525" t="s">
        <v>2430</v>
      </c>
      <c r="D2512" s="532" t="n">
        <v>1041.03</v>
      </c>
    </row>
    <row r="2513" customFormat="false" ht="15" hidden="false" customHeight="false" outlineLevel="0" collapsed="false">
      <c r="A2513" s="0" t="n">
        <v>39498</v>
      </c>
      <c r="B2513" s="0" t="s">
        <v>14394</v>
      </c>
      <c r="C2513" s="525" t="s">
        <v>2430</v>
      </c>
      <c r="D2513" s="532" t="n">
        <v>1283.94</v>
      </c>
    </row>
    <row r="2514" customFormat="false" ht="15" hidden="false" customHeight="false" outlineLevel="0" collapsed="false">
      <c r="A2514" s="0" t="n">
        <v>43628</v>
      </c>
      <c r="B2514" s="0" t="s">
        <v>14395</v>
      </c>
      <c r="C2514" s="525" t="s">
        <v>2430</v>
      </c>
      <c r="D2514" s="532" t="n">
        <v>1012.02</v>
      </c>
    </row>
    <row r="2515" customFormat="false" ht="15" hidden="false" customHeight="false" outlineLevel="0" collapsed="false">
      <c r="A2515" s="0" t="n">
        <v>39501</v>
      </c>
      <c r="B2515" s="0" t="s">
        <v>14396</v>
      </c>
      <c r="C2515" s="525" t="s">
        <v>2430</v>
      </c>
      <c r="D2515" s="532" t="n">
        <v>1069.23</v>
      </c>
    </row>
    <row r="2516" customFormat="false" ht="15" hidden="false" customHeight="false" outlineLevel="0" collapsed="false">
      <c r="A2516" s="0" t="n">
        <v>39499</v>
      </c>
      <c r="B2516" s="0" t="s">
        <v>14397</v>
      </c>
      <c r="C2516" s="525" t="s">
        <v>2430</v>
      </c>
      <c r="D2516" s="532" t="n">
        <v>1302.17</v>
      </c>
    </row>
    <row r="2517" customFormat="false" ht="15" hidden="false" customHeight="false" outlineLevel="0" collapsed="false">
      <c r="A2517" s="0" t="n">
        <v>43621</v>
      </c>
      <c r="B2517" s="0" t="s">
        <v>14398</v>
      </c>
      <c r="C2517" s="525" t="s">
        <v>2430</v>
      </c>
      <c r="D2517" s="532" t="n">
        <v>1075.27</v>
      </c>
    </row>
    <row r="2518" customFormat="false" ht="15" hidden="false" customHeight="false" outlineLevel="0" collapsed="false">
      <c r="A2518" s="0" t="n">
        <v>3733</v>
      </c>
      <c r="B2518" s="0" t="s">
        <v>14399</v>
      </c>
      <c r="C2518" s="525" t="s">
        <v>2414</v>
      </c>
      <c r="D2518" s="333" t="n">
        <v>78.53</v>
      </c>
    </row>
    <row r="2519" customFormat="false" ht="15" hidden="false" customHeight="false" outlineLevel="0" collapsed="false">
      <c r="A2519" s="0" t="n">
        <v>3731</v>
      </c>
      <c r="B2519" s="0" t="s">
        <v>14400</v>
      </c>
      <c r="C2519" s="525" t="s">
        <v>2414</v>
      </c>
      <c r="D2519" s="333" t="n">
        <v>72.9</v>
      </c>
    </row>
    <row r="2520" customFormat="false" ht="15" hidden="false" customHeight="false" outlineLevel="0" collapsed="false">
      <c r="A2520" s="0" t="n">
        <v>38137</v>
      </c>
      <c r="B2520" s="0" t="s">
        <v>14401</v>
      </c>
      <c r="C2520" s="525" t="s">
        <v>2414</v>
      </c>
      <c r="D2520" s="333" t="n">
        <v>73.33</v>
      </c>
    </row>
    <row r="2521" customFormat="false" ht="15" hidden="false" customHeight="false" outlineLevel="0" collapsed="false">
      <c r="A2521" s="0" t="n">
        <v>38135</v>
      </c>
      <c r="B2521" s="0" t="s">
        <v>14402</v>
      </c>
      <c r="C2521" s="525" t="s">
        <v>2414</v>
      </c>
      <c r="D2521" s="333" t="n">
        <v>92.95</v>
      </c>
    </row>
    <row r="2522" customFormat="false" ht="15" hidden="false" customHeight="false" outlineLevel="0" collapsed="false">
      <c r="A2522" s="0" t="n">
        <v>38138</v>
      </c>
      <c r="B2522" s="0" t="s">
        <v>14403</v>
      </c>
      <c r="C2522" s="525" t="s">
        <v>2414</v>
      </c>
      <c r="D2522" s="333" t="n">
        <v>72.01</v>
      </c>
    </row>
    <row r="2523" customFormat="false" ht="15" hidden="false" customHeight="false" outlineLevel="0" collapsed="false">
      <c r="A2523" s="0" t="n">
        <v>3736</v>
      </c>
      <c r="B2523" s="0" t="s">
        <v>14404</v>
      </c>
      <c r="C2523" s="525" t="s">
        <v>2414</v>
      </c>
      <c r="D2523" s="333" t="n">
        <v>50</v>
      </c>
    </row>
    <row r="2524" customFormat="false" ht="15" hidden="false" customHeight="false" outlineLevel="0" collapsed="false">
      <c r="A2524" s="0" t="n">
        <v>3741</v>
      </c>
      <c r="B2524" s="0" t="s">
        <v>14405</v>
      </c>
      <c r="C2524" s="525" t="s">
        <v>2414</v>
      </c>
      <c r="D2524" s="333" t="n">
        <v>52.12</v>
      </c>
    </row>
    <row r="2525" customFormat="false" ht="15" hidden="false" customHeight="false" outlineLevel="0" collapsed="false">
      <c r="A2525" s="0" t="n">
        <v>3745</v>
      </c>
      <c r="B2525" s="0" t="s">
        <v>14406</v>
      </c>
      <c r="C2525" s="525" t="s">
        <v>2414</v>
      </c>
      <c r="D2525" s="333" t="n">
        <v>56.2</v>
      </c>
    </row>
    <row r="2526" customFormat="false" ht="15" hidden="false" customHeight="false" outlineLevel="0" collapsed="false">
      <c r="A2526" s="0" t="n">
        <v>3743</v>
      </c>
      <c r="B2526" s="0" t="s">
        <v>14407</v>
      </c>
      <c r="C2526" s="525" t="s">
        <v>2414</v>
      </c>
      <c r="D2526" s="333" t="n">
        <v>51.93</v>
      </c>
    </row>
    <row r="2527" customFormat="false" ht="15" hidden="false" customHeight="false" outlineLevel="0" collapsed="false">
      <c r="A2527" s="0" t="n">
        <v>3744</v>
      </c>
      <c r="B2527" s="0" t="s">
        <v>14408</v>
      </c>
      <c r="C2527" s="525" t="s">
        <v>2414</v>
      </c>
      <c r="D2527" s="333" t="n">
        <v>57.17</v>
      </c>
    </row>
    <row r="2528" customFormat="false" ht="15" hidden="false" customHeight="false" outlineLevel="0" collapsed="false">
      <c r="A2528" s="0" t="n">
        <v>3739</v>
      </c>
      <c r="B2528" s="0" t="s">
        <v>14409</v>
      </c>
      <c r="C2528" s="525" t="s">
        <v>2414</v>
      </c>
      <c r="D2528" s="333" t="n">
        <v>60.07</v>
      </c>
    </row>
    <row r="2529" customFormat="false" ht="15" hidden="false" customHeight="false" outlineLevel="0" collapsed="false">
      <c r="A2529" s="0" t="n">
        <v>3737</v>
      </c>
      <c r="B2529" s="0" t="s">
        <v>14410</v>
      </c>
      <c r="C2529" s="525" t="s">
        <v>2414</v>
      </c>
      <c r="D2529" s="333" t="n">
        <v>62.98</v>
      </c>
    </row>
    <row r="2530" customFormat="false" ht="15" hidden="false" customHeight="false" outlineLevel="0" collapsed="false">
      <c r="A2530" s="0" t="n">
        <v>3738</v>
      </c>
      <c r="B2530" s="0" t="s">
        <v>14411</v>
      </c>
      <c r="C2530" s="525" t="s">
        <v>2414</v>
      </c>
      <c r="D2530" s="333" t="n">
        <v>72.67</v>
      </c>
    </row>
    <row r="2531" customFormat="false" ht="15" hidden="false" customHeight="false" outlineLevel="0" collapsed="false">
      <c r="A2531" s="0" t="n">
        <v>3747</v>
      </c>
      <c r="B2531" s="0" t="s">
        <v>14412</v>
      </c>
      <c r="C2531" s="525" t="s">
        <v>2414</v>
      </c>
      <c r="D2531" s="333" t="n">
        <v>57.17</v>
      </c>
    </row>
    <row r="2532" customFormat="false" ht="15" hidden="false" customHeight="false" outlineLevel="0" collapsed="false">
      <c r="A2532" s="0" t="n">
        <v>11649</v>
      </c>
      <c r="B2532" s="0" t="s">
        <v>14413</v>
      </c>
      <c r="C2532" s="525" t="s">
        <v>2430</v>
      </c>
      <c r="D2532" s="333" t="n">
        <v>414.72</v>
      </c>
    </row>
    <row r="2533" customFormat="false" ht="15" hidden="false" customHeight="false" outlineLevel="0" collapsed="false">
      <c r="A2533" s="0" t="n">
        <v>11650</v>
      </c>
      <c r="B2533" s="0" t="s">
        <v>14414</v>
      </c>
      <c r="C2533" s="525" t="s">
        <v>2430</v>
      </c>
      <c r="D2533" s="333" t="n">
        <v>706.87</v>
      </c>
    </row>
    <row r="2534" customFormat="false" ht="15" hidden="false" customHeight="false" outlineLevel="0" collapsed="false">
      <c r="A2534" s="0" t="n">
        <v>3742</v>
      </c>
      <c r="B2534" s="0" t="s">
        <v>14415</v>
      </c>
      <c r="C2534" s="525" t="s">
        <v>2414</v>
      </c>
      <c r="D2534" s="333" t="n">
        <v>75.38</v>
      </c>
    </row>
    <row r="2535" customFormat="false" ht="15" hidden="false" customHeight="false" outlineLevel="0" collapsed="false">
      <c r="A2535" s="0" t="n">
        <v>3746</v>
      </c>
      <c r="B2535" s="0" t="s">
        <v>14416</v>
      </c>
      <c r="C2535" s="525" t="s">
        <v>2414</v>
      </c>
      <c r="D2535" s="333" t="n">
        <v>88.02</v>
      </c>
    </row>
    <row r="2536" customFormat="false" ht="15" hidden="false" customHeight="false" outlineLevel="0" collapsed="false">
      <c r="A2536" s="0" t="n">
        <v>21106</v>
      </c>
      <c r="B2536" s="0" t="s">
        <v>14417</v>
      </c>
      <c r="C2536" s="525" t="s">
        <v>2515</v>
      </c>
      <c r="D2536" s="333" t="n">
        <v>34.59</v>
      </c>
    </row>
    <row r="2537" customFormat="false" ht="15" hidden="false" customHeight="false" outlineLevel="0" collapsed="false">
      <c r="A2537" s="0" t="n">
        <v>39377</v>
      </c>
      <c r="B2537" s="0" t="s">
        <v>14418</v>
      </c>
      <c r="C2537" s="525" t="s">
        <v>2430</v>
      </c>
      <c r="D2537" s="333" t="n">
        <v>214.65</v>
      </c>
    </row>
    <row r="2538" customFormat="false" ht="15" hidden="false" customHeight="false" outlineLevel="0" collapsed="false">
      <c r="A2538" s="0" t="n">
        <v>38191</v>
      </c>
      <c r="B2538" s="0" t="s">
        <v>14419</v>
      </c>
      <c r="C2538" s="525" t="s">
        <v>2430</v>
      </c>
      <c r="D2538" s="333" t="n">
        <v>15.98</v>
      </c>
    </row>
    <row r="2539" customFormat="false" ht="15" hidden="false" customHeight="false" outlineLevel="0" collapsed="false">
      <c r="A2539" s="0" t="n">
        <v>39381</v>
      </c>
      <c r="B2539" s="0" t="s">
        <v>14420</v>
      </c>
      <c r="C2539" s="525" t="s">
        <v>2430</v>
      </c>
      <c r="D2539" s="333" t="n">
        <v>14.9</v>
      </c>
    </row>
    <row r="2540" customFormat="false" ht="15" hidden="false" customHeight="false" outlineLevel="0" collapsed="false">
      <c r="A2540" s="0" t="n">
        <v>38780</v>
      </c>
      <c r="B2540" s="0" t="s">
        <v>14421</v>
      </c>
      <c r="C2540" s="525" t="s">
        <v>2430</v>
      </c>
      <c r="D2540" s="333" t="n">
        <v>18.24</v>
      </c>
    </row>
    <row r="2541" customFormat="false" ht="15" hidden="false" customHeight="false" outlineLevel="0" collapsed="false">
      <c r="A2541" s="0" t="n">
        <v>38781</v>
      </c>
      <c r="B2541" s="0" t="s">
        <v>14422</v>
      </c>
      <c r="C2541" s="525" t="s">
        <v>2430</v>
      </c>
      <c r="D2541" s="333" t="n">
        <v>61.56</v>
      </c>
    </row>
    <row r="2542" customFormat="false" ht="15" hidden="false" customHeight="false" outlineLevel="0" collapsed="false">
      <c r="A2542" s="0" t="n">
        <v>38192</v>
      </c>
      <c r="B2542" s="0" t="s">
        <v>14423</v>
      </c>
      <c r="C2542" s="525" t="s">
        <v>2430</v>
      </c>
      <c r="D2542" s="333" t="n">
        <v>111.4</v>
      </c>
    </row>
    <row r="2543" customFormat="false" ht="15" hidden="false" customHeight="false" outlineLevel="0" collapsed="false">
      <c r="A2543" s="0" t="n">
        <v>3753</v>
      </c>
      <c r="B2543" s="0" t="s">
        <v>14424</v>
      </c>
      <c r="C2543" s="525" t="s">
        <v>2430</v>
      </c>
      <c r="D2543" s="333" t="n">
        <v>9.75</v>
      </c>
    </row>
    <row r="2544" customFormat="false" ht="15" hidden="false" customHeight="false" outlineLevel="0" collapsed="false">
      <c r="A2544" s="0" t="n">
        <v>38782</v>
      </c>
      <c r="B2544" s="0" t="s">
        <v>14425</v>
      </c>
      <c r="C2544" s="525" t="s">
        <v>2430</v>
      </c>
      <c r="D2544" s="333" t="n">
        <v>12.7</v>
      </c>
    </row>
    <row r="2545" customFormat="false" ht="15" hidden="false" customHeight="false" outlineLevel="0" collapsed="false">
      <c r="A2545" s="0" t="n">
        <v>38778</v>
      </c>
      <c r="B2545" s="0" t="s">
        <v>14426</v>
      </c>
      <c r="C2545" s="525" t="s">
        <v>2430</v>
      </c>
      <c r="D2545" s="333" t="n">
        <v>9.53</v>
      </c>
    </row>
    <row r="2546" customFormat="false" ht="15" hidden="false" customHeight="false" outlineLevel="0" collapsed="false">
      <c r="A2546" s="0" t="n">
        <v>38779</v>
      </c>
      <c r="B2546" s="0" t="s">
        <v>14427</v>
      </c>
      <c r="C2546" s="525" t="s">
        <v>2430</v>
      </c>
      <c r="D2546" s="333" t="n">
        <v>10.1</v>
      </c>
    </row>
    <row r="2547" customFormat="false" ht="15" hidden="false" customHeight="false" outlineLevel="0" collapsed="false">
      <c r="A2547" s="0" t="n">
        <v>39388</v>
      </c>
      <c r="B2547" s="0" t="s">
        <v>14428</v>
      </c>
      <c r="C2547" s="525" t="s">
        <v>2430</v>
      </c>
      <c r="D2547" s="333" t="n">
        <v>8.59</v>
      </c>
    </row>
    <row r="2548" customFormat="false" ht="15" hidden="false" customHeight="false" outlineLevel="0" collapsed="false">
      <c r="A2548" s="0" t="n">
        <v>39387</v>
      </c>
      <c r="B2548" s="0" t="s">
        <v>14429</v>
      </c>
      <c r="C2548" s="525" t="s">
        <v>2430</v>
      </c>
      <c r="D2548" s="333" t="n">
        <v>13.4</v>
      </c>
    </row>
    <row r="2549" customFormat="false" ht="15" hidden="false" customHeight="false" outlineLevel="0" collapsed="false">
      <c r="A2549" s="0" t="n">
        <v>39386</v>
      </c>
      <c r="B2549" s="0" t="s">
        <v>14430</v>
      </c>
      <c r="C2549" s="525" t="s">
        <v>2430</v>
      </c>
      <c r="D2549" s="333" t="n">
        <v>9.34</v>
      </c>
    </row>
    <row r="2550" customFormat="false" ht="15" hidden="false" customHeight="false" outlineLevel="0" collapsed="false">
      <c r="A2550" s="0" t="n">
        <v>38194</v>
      </c>
      <c r="B2550" s="0" t="s">
        <v>14431</v>
      </c>
      <c r="C2550" s="525" t="s">
        <v>2430</v>
      </c>
      <c r="D2550" s="333" t="n">
        <v>6.99</v>
      </c>
    </row>
    <row r="2551" customFormat="false" ht="15" hidden="false" customHeight="false" outlineLevel="0" collapsed="false">
      <c r="A2551" s="0" t="n">
        <v>38193</v>
      </c>
      <c r="B2551" s="0" t="s">
        <v>14432</v>
      </c>
      <c r="C2551" s="525" t="s">
        <v>2430</v>
      </c>
      <c r="D2551" s="333" t="n">
        <v>6.07</v>
      </c>
    </row>
    <row r="2552" customFormat="false" ht="15" hidden="false" customHeight="false" outlineLevel="0" collapsed="false">
      <c r="A2552" s="0" t="n">
        <v>12216</v>
      </c>
      <c r="B2552" s="0" t="s">
        <v>14433</v>
      </c>
      <c r="C2552" s="525" t="s">
        <v>2430</v>
      </c>
      <c r="D2552" s="333" t="n">
        <v>55.71</v>
      </c>
    </row>
    <row r="2553" customFormat="false" ht="15" hidden="false" customHeight="false" outlineLevel="0" collapsed="false">
      <c r="A2553" s="0" t="n">
        <v>3757</v>
      </c>
      <c r="B2553" s="0" t="s">
        <v>14434</v>
      </c>
      <c r="C2553" s="525" t="s">
        <v>2430</v>
      </c>
      <c r="D2553" s="333" t="n">
        <v>64.42</v>
      </c>
    </row>
    <row r="2554" customFormat="false" ht="15" hidden="false" customHeight="false" outlineLevel="0" collapsed="false">
      <c r="A2554" s="0" t="n">
        <v>3758</v>
      </c>
      <c r="B2554" s="0" t="s">
        <v>14435</v>
      </c>
      <c r="C2554" s="525" t="s">
        <v>2430</v>
      </c>
      <c r="D2554" s="333" t="n">
        <v>75.11</v>
      </c>
    </row>
    <row r="2555" customFormat="false" ht="15" hidden="false" customHeight="false" outlineLevel="0" collapsed="false">
      <c r="A2555" s="0" t="n">
        <v>12214</v>
      </c>
      <c r="B2555" s="0" t="s">
        <v>14436</v>
      </c>
      <c r="C2555" s="525" t="s">
        <v>2430</v>
      </c>
      <c r="D2555" s="333" t="n">
        <v>25.72</v>
      </c>
    </row>
    <row r="2556" customFormat="false" ht="15" hidden="false" customHeight="false" outlineLevel="0" collapsed="false">
      <c r="A2556" s="0" t="n">
        <v>3749</v>
      </c>
      <c r="B2556" s="0" t="s">
        <v>14437</v>
      </c>
      <c r="C2556" s="525" t="s">
        <v>2430</v>
      </c>
      <c r="D2556" s="333" t="n">
        <v>45.84</v>
      </c>
    </row>
    <row r="2557" customFormat="false" ht="15" hidden="false" customHeight="false" outlineLevel="0" collapsed="false">
      <c r="A2557" s="0" t="n">
        <v>3751</v>
      </c>
      <c r="B2557" s="0" t="s">
        <v>14438</v>
      </c>
      <c r="C2557" s="525" t="s">
        <v>2430</v>
      </c>
      <c r="D2557" s="333" t="n">
        <v>62.56</v>
      </c>
    </row>
    <row r="2558" customFormat="false" ht="15" hidden="false" customHeight="false" outlineLevel="0" collapsed="false">
      <c r="A2558" s="0" t="n">
        <v>39376</v>
      </c>
      <c r="B2558" s="0" t="s">
        <v>14439</v>
      </c>
      <c r="C2558" s="525" t="s">
        <v>2430</v>
      </c>
      <c r="D2558" s="333" t="n">
        <v>52.74</v>
      </c>
    </row>
    <row r="2559" customFormat="false" ht="15" hidden="false" customHeight="false" outlineLevel="0" collapsed="false">
      <c r="A2559" s="0" t="n">
        <v>3752</v>
      </c>
      <c r="B2559" s="0" t="s">
        <v>14440</v>
      </c>
      <c r="C2559" s="525" t="s">
        <v>2430</v>
      </c>
      <c r="D2559" s="333" t="n">
        <v>103.2</v>
      </c>
    </row>
    <row r="2560" customFormat="false" ht="15" hidden="false" customHeight="false" outlineLevel="0" collapsed="false">
      <c r="A2560" s="0" t="n">
        <v>746</v>
      </c>
      <c r="B2560" s="0" t="s">
        <v>14441</v>
      </c>
      <c r="C2560" s="525" t="s">
        <v>2430</v>
      </c>
      <c r="D2560" s="532" t="n">
        <v>2719.5</v>
      </c>
    </row>
    <row r="2561" customFormat="false" ht="15" hidden="false" customHeight="false" outlineLevel="0" collapsed="false">
      <c r="A2561" s="0" t="n">
        <v>20269</v>
      </c>
      <c r="B2561" s="0" t="s">
        <v>14442</v>
      </c>
      <c r="C2561" s="525" t="s">
        <v>2430</v>
      </c>
      <c r="D2561" s="333" t="n">
        <v>99.12</v>
      </c>
    </row>
    <row r="2562" customFormat="false" ht="15" hidden="false" customHeight="false" outlineLevel="0" collapsed="false">
      <c r="A2562" s="0" t="n">
        <v>20270</v>
      </c>
      <c r="B2562" s="0" t="s">
        <v>14443</v>
      </c>
      <c r="C2562" s="525" t="s">
        <v>2430</v>
      </c>
      <c r="D2562" s="333" t="n">
        <v>109.53</v>
      </c>
    </row>
    <row r="2563" customFormat="false" ht="15" hidden="false" customHeight="false" outlineLevel="0" collapsed="false">
      <c r="A2563" s="0" t="n">
        <v>11696</v>
      </c>
      <c r="B2563" s="0" t="s">
        <v>14444</v>
      </c>
      <c r="C2563" s="525" t="s">
        <v>2430</v>
      </c>
      <c r="D2563" s="333" t="n">
        <v>175.33</v>
      </c>
    </row>
    <row r="2564" customFormat="false" ht="15" hidden="false" customHeight="false" outlineLevel="0" collapsed="false">
      <c r="A2564" s="0" t="n">
        <v>10427</v>
      </c>
      <c r="B2564" s="0" t="s">
        <v>14445</v>
      </c>
      <c r="C2564" s="525" t="s">
        <v>2430</v>
      </c>
      <c r="D2564" s="333" t="n">
        <v>490.65</v>
      </c>
    </row>
    <row r="2565" customFormat="false" ht="15" hidden="false" customHeight="false" outlineLevel="0" collapsed="false">
      <c r="A2565" s="0" t="n">
        <v>10428</v>
      </c>
      <c r="B2565" s="0" t="s">
        <v>14446</v>
      </c>
      <c r="C2565" s="525" t="s">
        <v>2430</v>
      </c>
      <c r="D2565" s="333" t="n">
        <v>505.53</v>
      </c>
    </row>
    <row r="2566" customFormat="false" ht="15" hidden="false" customHeight="false" outlineLevel="0" collapsed="false">
      <c r="A2566" s="0" t="n">
        <v>36521</v>
      </c>
      <c r="B2566" s="0" t="s">
        <v>14447</v>
      </c>
      <c r="C2566" s="525" t="s">
        <v>2430</v>
      </c>
      <c r="D2566" s="333" t="n">
        <v>157.73</v>
      </c>
    </row>
    <row r="2567" customFormat="false" ht="15" hidden="false" customHeight="false" outlineLevel="0" collapsed="false">
      <c r="A2567" s="0" t="n">
        <v>36794</v>
      </c>
      <c r="B2567" s="0" t="s">
        <v>14448</v>
      </c>
      <c r="C2567" s="525" t="s">
        <v>2430</v>
      </c>
      <c r="D2567" s="333" t="n">
        <v>167.92</v>
      </c>
    </row>
    <row r="2568" customFormat="false" ht="15" hidden="false" customHeight="false" outlineLevel="0" collapsed="false">
      <c r="A2568" s="0" t="n">
        <v>10426</v>
      </c>
      <c r="B2568" s="0" t="s">
        <v>14449</v>
      </c>
      <c r="C2568" s="525" t="s">
        <v>2430</v>
      </c>
      <c r="D2568" s="333" t="n">
        <v>188.03</v>
      </c>
    </row>
    <row r="2569" customFormat="false" ht="15" hidden="false" customHeight="false" outlineLevel="0" collapsed="false">
      <c r="A2569" s="0" t="n">
        <v>10425</v>
      </c>
      <c r="B2569" s="0" t="s">
        <v>14450</v>
      </c>
      <c r="C2569" s="525" t="s">
        <v>2430</v>
      </c>
      <c r="D2569" s="333" t="n">
        <v>95.39</v>
      </c>
    </row>
    <row r="2570" customFormat="false" ht="15" hidden="false" customHeight="false" outlineLevel="0" collapsed="false">
      <c r="A2570" s="0" t="n">
        <v>10431</v>
      </c>
      <c r="B2570" s="0" t="s">
        <v>14451</v>
      </c>
      <c r="C2570" s="525" t="s">
        <v>2430</v>
      </c>
      <c r="D2570" s="333" t="n">
        <v>326.59</v>
      </c>
    </row>
    <row r="2571" customFormat="false" ht="15" hidden="false" customHeight="false" outlineLevel="0" collapsed="false">
      <c r="A2571" s="0" t="n">
        <v>10429</v>
      </c>
      <c r="B2571" s="0" t="s">
        <v>14452</v>
      </c>
      <c r="C2571" s="525" t="s">
        <v>2430</v>
      </c>
      <c r="D2571" s="333" t="n">
        <v>161.11</v>
      </c>
    </row>
    <row r="2572" customFormat="false" ht="15" hidden="false" customHeight="false" outlineLevel="0" collapsed="false">
      <c r="A2572" s="0" t="n">
        <v>2354</v>
      </c>
      <c r="B2572" s="0" t="s">
        <v>14453</v>
      </c>
      <c r="C2572" s="525" t="s">
        <v>2502</v>
      </c>
      <c r="D2572" s="333" t="n">
        <v>22.62</v>
      </c>
    </row>
    <row r="2573" customFormat="false" ht="15" hidden="false" customHeight="false" outlineLevel="0" collapsed="false">
      <c r="A2573" s="0" t="n">
        <v>40932</v>
      </c>
      <c r="B2573" s="0" t="s">
        <v>14454</v>
      </c>
      <c r="C2573" s="525" t="s">
        <v>4335</v>
      </c>
      <c r="D2573" s="532" t="n">
        <v>4024.47</v>
      </c>
    </row>
    <row r="2574" customFormat="false" ht="15" hidden="false" customHeight="false" outlineLevel="0" collapsed="false">
      <c r="A2574" s="0" t="n">
        <v>10853</v>
      </c>
      <c r="B2574" s="0" t="s">
        <v>14455</v>
      </c>
      <c r="C2574" s="525" t="s">
        <v>2430</v>
      </c>
      <c r="D2574" s="333" t="n">
        <v>106.71</v>
      </c>
    </row>
    <row r="2575" customFormat="false" ht="15" hidden="false" customHeight="false" outlineLevel="0" collapsed="false">
      <c r="A2575" s="0" t="n">
        <v>5093</v>
      </c>
      <c r="B2575" s="0" t="s">
        <v>14456</v>
      </c>
      <c r="C2575" s="525" t="s">
        <v>12296</v>
      </c>
      <c r="D2575" s="333" t="n">
        <v>17.36</v>
      </c>
    </row>
    <row r="2576" customFormat="false" ht="15" hidden="false" customHeight="false" outlineLevel="0" collapsed="false">
      <c r="A2576" s="0" t="n">
        <v>44331</v>
      </c>
      <c r="B2576" s="0" t="s">
        <v>14457</v>
      </c>
      <c r="C2576" s="525" t="s">
        <v>2712</v>
      </c>
      <c r="D2576" s="333" t="n">
        <v>45.15</v>
      </c>
    </row>
    <row r="2577" customFormat="false" ht="15" hidden="false" customHeight="false" outlineLevel="0" collapsed="false">
      <c r="A2577" s="0" t="n">
        <v>37768</v>
      </c>
      <c r="B2577" s="0" t="s">
        <v>14458</v>
      </c>
      <c r="C2577" s="525" t="s">
        <v>2430</v>
      </c>
      <c r="D2577" s="532" t="n">
        <v>295000</v>
      </c>
    </row>
    <row r="2578" customFormat="false" ht="15" hidden="false" customHeight="false" outlineLevel="0" collapsed="false">
      <c r="A2578" s="0" t="n">
        <v>37773</v>
      </c>
      <c r="B2578" s="0" t="s">
        <v>14459</v>
      </c>
      <c r="C2578" s="525" t="s">
        <v>2430</v>
      </c>
      <c r="D2578" s="532" t="n">
        <v>250504.73</v>
      </c>
    </row>
    <row r="2579" customFormat="false" ht="15" hidden="false" customHeight="false" outlineLevel="0" collapsed="false">
      <c r="A2579" s="0" t="n">
        <v>37769</v>
      </c>
      <c r="B2579" s="0" t="s">
        <v>14460</v>
      </c>
      <c r="C2579" s="525" t="s">
        <v>2430</v>
      </c>
      <c r="D2579" s="532" t="n">
        <v>419376.48</v>
      </c>
    </row>
    <row r="2580" customFormat="false" ht="15" hidden="false" customHeight="false" outlineLevel="0" collapsed="false">
      <c r="A2580" s="0" t="n">
        <v>37770</v>
      </c>
      <c r="B2580" s="0" t="s">
        <v>14461</v>
      </c>
      <c r="C2580" s="525" t="s">
        <v>2430</v>
      </c>
      <c r="D2580" s="532" t="n">
        <v>711748.8</v>
      </c>
    </row>
    <row r="2581" customFormat="false" ht="15" hidden="false" customHeight="false" outlineLevel="0" collapsed="false">
      <c r="A2581" s="0" t="n">
        <v>38382</v>
      </c>
      <c r="B2581" s="0" t="s">
        <v>14462</v>
      </c>
      <c r="C2581" s="525" t="s">
        <v>2430</v>
      </c>
      <c r="D2581" s="333" t="n">
        <v>12.13</v>
      </c>
    </row>
    <row r="2582" customFormat="false" ht="15" hidden="false" customHeight="false" outlineLevel="0" collapsed="false">
      <c r="A2582" s="0" t="n">
        <v>38383</v>
      </c>
      <c r="B2582" s="0" t="s">
        <v>14463</v>
      </c>
      <c r="C2582" s="525" t="s">
        <v>2430</v>
      </c>
      <c r="D2582" s="333" t="n">
        <v>2.27</v>
      </c>
    </row>
    <row r="2583" customFormat="false" ht="15" hidden="false" customHeight="false" outlineLevel="0" collapsed="false">
      <c r="A2583" s="0" t="n">
        <v>3768</v>
      </c>
      <c r="B2583" s="0" t="s">
        <v>14464</v>
      </c>
      <c r="C2583" s="525" t="s">
        <v>2430</v>
      </c>
      <c r="D2583" s="333" t="n">
        <v>4.4</v>
      </c>
    </row>
    <row r="2584" customFormat="false" ht="15" hidden="false" customHeight="false" outlineLevel="0" collapsed="false">
      <c r="A2584" s="0" t="n">
        <v>3767</v>
      </c>
      <c r="B2584" s="0" t="s">
        <v>14465</v>
      </c>
      <c r="C2584" s="525" t="s">
        <v>2430</v>
      </c>
      <c r="D2584" s="333" t="n">
        <v>1.47</v>
      </c>
    </row>
    <row r="2585" customFormat="false" ht="15" hidden="false" customHeight="false" outlineLevel="0" collapsed="false">
      <c r="A2585" s="0" t="n">
        <v>13192</v>
      </c>
      <c r="B2585" s="0" t="s">
        <v>14466</v>
      </c>
      <c r="C2585" s="525" t="s">
        <v>2430</v>
      </c>
      <c r="D2585" s="532" t="n">
        <v>5640.66</v>
      </c>
    </row>
    <row r="2586" customFormat="false" ht="15" hidden="false" customHeight="false" outlineLevel="0" collapsed="false">
      <c r="A2586" s="0" t="n">
        <v>38413</v>
      </c>
      <c r="B2586" s="0" t="s">
        <v>14467</v>
      </c>
      <c r="C2586" s="525" t="s">
        <v>2430</v>
      </c>
      <c r="D2586" s="333" t="n">
        <v>932.88</v>
      </c>
    </row>
    <row r="2587" customFormat="false" ht="15" hidden="false" customHeight="false" outlineLevel="0" collapsed="false">
      <c r="A2587" s="0" t="n">
        <v>42440</v>
      </c>
      <c r="B2587" s="0" t="s">
        <v>14468</v>
      </c>
      <c r="C2587" s="525" t="s">
        <v>2430</v>
      </c>
      <c r="D2587" s="532" t="n">
        <v>1235.91</v>
      </c>
    </row>
    <row r="2588" customFormat="false" ht="15" hidden="false" customHeight="false" outlineLevel="0" collapsed="false">
      <c r="A2588" s="0" t="n">
        <v>20193</v>
      </c>
      <c r="B2588" s="0" t="s">
        <v>14469</v>
      </c>
      <c r="C2588" s="525" t="s">
        <v>14470</v>
      </c>
      <c r="D2588" s="333" t="n">
        <v>14.25</v>
      </c>
    </row>
    <row r="2589" customFormat="false" ht="15" hidden="false" customHeight="false" outlineLevel="0" collapsed="false">
      <c r="A2589" s="0" t="n">
        <v>10527</v>
      </c>
      <c r="B2589" s="0" t="s">
        <v>14471</v>
      </c>
      <c r="C2589" s="525" t="s">
        <v>14472</v>
      </c>
      <c r="D2589" s="333" t="n">
        <v>19</v>
      </c>
    </row>
    <row r="2590" customFormat="false" ht="15" hidden="false" customHeight="false" outlineLevel="0" collapsed="false">
      <c r="A2590" s="0" t="n">
        <v>41805</v>
      </c>
      <c r="B2590" s="0" t="s">
        <v>14473</v>
      </c>
      <c r="C2590" s="525" t="s">
        <v>4335</v>
      </c>
      <c r="D2590" s="333" t="n">
        <v>546.25</v>
      </c>
    </row>
    <row r="2591" customFormat="false" ht="15" hidden="false" customHeight="false" outlineLevel="0" collapsed="false">
      <c r="A2591" s="0" t="n">
        <v>40271</v>
      </c>
      <c r="B2591" s="0" t="s">
        <v>14474</v>
      </c>
      <c r="C2591" s="525" t="s">
        <v>14475</v>
      </c>
      <c r="D2591" s="333" t="n">
        <v>14.54</v>
      </c>
    </row>
    <row r="2592" customFormat="false" ht="15" hidden="false" customHeight="false" outlineLevel="0" collapsed="false">
      <c r="A2592" s="0" t="n">
        <v>40287</v>
      </c>
      <c r="B2592" s="0" t="s">
        <v>14476</v>
      </c>
      <c r="C2592" s="525" t="s">
        <v>4335</v>
      </c>
      <c r="D2592" s="333" t="n">
        <v>5.6</v>
      </c>
    </row>
    <row r="2593" customFormat="false" ht="15" hidden="false" customHeight="false" outlineLevel="0" collapsed="false">
      <c r="A2593" s="0" t="n">
        <v>4084</v>
      </c>
      <c r="B2593" s="0" t="s">
        <v>14477</v>
      </c>
      <c r="C2593" s="525" t="s">
        <v>2502</v>
      </c>
      <c r="D2593" s="333" t="n">
        <v>4.05</v>
      </c>
    </row>
    <row r="2594" customFormat="false" ht="15" hidden="false" customHeight="false" outlineLevel="0" collapsed="false">
      <c r="A2594" s="0" t="n">
        <v>743</v>
      </c>
      <c r="B2594" s="0" t="s">
        <v>14478</v>
      </c>
      <c r="C2594" s="525" t="s">
        <v>2502</v>
      </c>
      <c r="D2594" s="333" t="n">
        <v>4.05</v>
      </c>
    </row>
    <row r="2595" customFormat="false" ht="15" hidden="false" customHeight="false" outlineLevel="0" collapsed="false">
      <c r="A2595" s="0" t="n">
        <v>40293</v>
      </c>
      <c r="B2595" s="0" t="s">
        <v>14479</v>
      </c>
      <c r="C2595" s="525" t="s">
        <v>2502</v>
      </c>
      <c r="D2595" s="333" t="n">
        <v>4.86</v>
      </c>
    </row>
    <row r="2596" customFormat="false" ht="15" hidden="false" customHeight="false" outlineLevel="0" collapsed="false">
      <c r="A2596" s="0" t="n">
        <v>40294</v>
      </c>
      <c r="B2596" s="0" t="s">
        <v>14480</v>
      </c>
      <c r="C2596" s="525" t="s">
        <v>2502</v>
      </c>
      <c r="D2596" s="333" t="n">
        <v>4.05</v>
      </c>
    </row>
    <row r="2597" customFormat="false" ht="15" hidden="false" customHeight="false" outlineLevel="0" collapsed="false">
      <c r="A2597" s="0" t="n">
        <v>4085</v>
      </c>
      <c r="B2597" s="0" t="s">
        <v>14481</v>
      </c>
      <c r="C2597" s="525" t="s">
        <v>2502</v>
      </c>
      <c r="D2597" s="333" t="n">
        <v>5.67</v>
      </c>
    </row>
    <row r="2598" customFormat="false" ht="15" hidden="false" customHeight="false" outlineLevel="0" collapsed="false">
      <c r="A2598" s="0" t="n">
        <v>10779</v>
      </c>
      <c r="B2598" s="0" t="s">
        <v>14482</v>
      </c>
      <c r="C2598" s="525" t="s">
        <v>4335</v>
      </c>
      <c r="D2598" s="532" t="n">
        <v>1562.5</v>
      </c>
    </row>
    <row r="2599" customFormat="false" ht="15" hidden="false" customHeight="false" outlineLevel="0" collapsed="false">
      <c r="A2599" s="0" t="n">
        <v>10777</v>
      </c>
      <c r="B2599" s="0" t="s">
        <v>14483</v>
      </c>
      <c r="C2599" s="525" t="s">
        <v>4335</v>
      </c>
      <c r="D2599" s="532" t="n">
        <v>1419.27</v>
      </c>
    </row>
    <row r="2600" customFormat="false" ht="15" hidden="false" customHeight="false" outlineLevel="0" collapsed="false">
      <c r="A2600" s="0" t="n">
        <v>10775</v>
      </c>
      <c r="B2600" s="0" t="s">
        <v>14484</v>
      </c>
      <c r="C2600" s="525" t="s">
        <v>4335</v>
      </c>
      <c r="D2600" s="532" t="n">
        <v>1250</v>
      </c>
    </row>
    <row r="2601" customFormat="false" ht="15" hidden="false" customHeight="false" outlineLevel="0" collapsed="false">
      <c r="A2601" s="0" t="n">
        <v>10776</v>
      </c>
      <c r="B2601" s="0" t="s">
        <v>14485</v>
      </c>
      <c r="C2601" s="525" t="s">
        <v>4335</v>
      </c>
      <c r="D2601" s="333" t="n">
        <v>976.56</v>
      </c>
    </row>
    <row r="2602" customFormat="false" ht="15" hidden="false" customHeight="false" outlineLevel="0" collapsed="false">
      <c r="A2602" s="0" t="n">
        <v>10778</v>
      </c>
      <c r="B2602" s="0" t="s">
        <v>14486</v>
      </c>
      <c r="C2602" s="525" t="s">
        <v>4335</v>
      </c>
      <c r="D2602" s="532" t="n">
        <v>1562.5</v>
      </c>
    </row>
    <row r="2603" customFormat="false" ht="15" hidden="false" customHeight="false" outlineLevel="0" collapsed="false">
      <c r="A2603" s="0" t="n">
        <v>40339</v>
      </c>
      <c r="B2603" s="0" t="s">
        <v>14487</v>
      </c>
      <c r="C2603" s="525" t="s">
        <v>14475</v>
      </c>
      <c r="D2603" s="333" t="n">
        <v>5.1</v>
      </c>
    </row>
    <row r="2604" customFormat="false" ht="15" hidden="false" customHeight="false" outlineLevel="0" collapsed="false">
      <c r="A2604" s="0" t="n">
        <v>10749</v>
      </c>
      <c r="B2604" s="0" t="s">
        <v>14488</v>
      </c>
      <c r="C2604" s="525" t="s">
        <v>14475</v>
      </c>
      <c r="D2604" s="333" t="n">
        <v>16.86</v>
      </c>
    </row>
    <row r="2605" customFormat="false" ht="15" hidden="false" customHeight="false" outlineLevel="0" collapsed="false">
      <c r="A2605" s="0" t="n">
        <v>40290</v>
      </c>
      <c r="B2605" s="0" t="s">
        <v>14489</v>
      </c>
      <c r="C2605" s="525" t="s">
        <v>14475</v>
      </c>
      <c r="D2605" s="333" t="n">
        <v>9.12</v>
      </c>
    </row>
    <row r="2606" customFormat="false" ht="15" hidden="false" customHeight="false" outlineLevel="0" collapsed="false">
      <c r="A2606" s="0" t="n">
        <v>3346</v>
      </c>
      <c r="B2606" s="0" t="s">
        <v>14490</v>
      </c>
      <c r="C2606" s="525" t="s">
        <v>2502</v>
      </c>
      <c r="D2606" s="333" t="n">
        <v>23.4</v>
      </c>
    </row>
    <row r="2607" customFormat="false" ht="15" hidden="false" customHeight="false" outlineLevel="0" collapsed="false">
      <c r="A2607" s="0" t="n">
        <v>3348</v>
      </c>
      <c r="B2607" s="0" t="s">
        <v>14491</v>
      </c>
      <c r="C2607" s="525" t="s">
        <v>2502</v>
      </c>
      <c r="D2607" s="333" t="n">
        <v>27.99</v>
      </c>
    </row>
    <row r="2608" customFormat="false" ht="15" hidden="false" customHeight="false" outlineLevel="0" collapsed="false">
      <c r="A2608" s="0" t="n">
        <v>39833</v>
      </c>
      <c r="B2608" s="0" t="s">
        <v>14492</v>
      </c>
      <c r="C2608" s="525" t="s">
        <v>2502</v>
      </c>
      <c r="D2608" s="333" t="n">
        <v>38.34</v>
      </c>
    </row>
    <row r="2609" customFormat="false" ht="15" hidden="false" customHeight="false" outlineLevel="0" collapsed="false">
      <c r="A2609" s="0" t="n">
        <v>7252</v>
      </c>
      <c r="B2609" s="0" t="s">
        <v>14493</v>
      </c>
      <c r="C2609" s="525" t="s">
        <v>2502</v>
      </c>
      <c r="D2609" s="333" t="n">
        <v>2.25</v>
      </c>
    </row>
    <row r="2610" customFormat="false" ht="15" hidden="false" customHeight="false" outlineLevel="0" collapsed="false">
      <c r="A2610" s="0" t="n">
        <v>7247</v>
      </c>
      <c r="B2610" s="0" t="s">
        <v>14494</v>
      </c>
      <c r="C2610" s="525" t="s">
        <v>2502</v>
      </c>
      <c r="D2610" s="333" t="n">
        <v>2.25</v>
      </c>
    </row>
    <row r="2611" customFormat="false" ht="15" hidden="false" customHeight="false" outlineLevel="0" collapsed="false">
      <c r="A2611" s="0" t="n">
        <v>40291</v>
      </c>
      <c r="B2611" s="0" t="s">
        <v>14495</v>
      </c>
      <c r="C2611" s="525" t="s">
        <v>14475</v>
      </c>
      <c r="D2611" s="333" t="n">
        <v>475</v>
      </c>
    </row>
    <row r="2612" customFormat="false" ht="15" hidden="false" customHeight="false" outlineLevel="0" collapsed="false">
      <c r="A2612" s="0" t="n">
        <v>40275</v>
      </c>
      <c r="B2612" s="0" t="s">
        <v>14496</v>
      </c>
      <c r="C2612" s="525" t="s">
        <v>14475</v>
      </c>
      <c r="D2612" s="333" t="n">
        <v>15.2</v>
      </c>
    </row>
    <row r="2613" customFormat="false" ht="15" hidden="false" customHeight="false" outlineLevel="0" collapsed="false">
      <c r="A2613" s="0" t="n">
        <v>42408</v>
      </c>
      <c r="B2613" s="0" t="s">
        <v>14497</v>
      </c>
      <c r="C2613" s="525" t="s">
        <v>2414</v>
      </c>
      <c r="D2613" s="333" t="n">
        <v>2.11</v>
      </c>
    </row>
    <row r="2614" customFormat="false" ht="15" hidden="false" customHeight="false" outlineLevel="0" collapsed="false">
      <c r="A2614" s="0" t="n">
        <v>3777</v>
      </c>
      <c r="B2614" s="0" t="s">
        <v>14498</v>
      </c>
      <c r="C2614" s="525" t="s">
        <v>2414</v>
      </c>
      <c r="D2614" s="333" t="n">
        <v>1.52</v>
      </c>
    </row>
    <row r="2615" customFormat="false" ht="15" hidden="false" customHeight="false" outlineLevel="0" collapsed="false">
      <c r="A2615" s="0" t="n">
        <v>44699</v>
      </c>
      <c r="B2615" s="0" t="s">
        <v>14499</v>
      </c>
      <c r="C2615" s="525" t="s">
        <v>2515</v>
      </c>
      <c r="D2615" s="333" t="n">
        <v>47.83</v>
      </c>
    </row>
    <row r="2616" customFormat="false" ht="15" hidden="false" customHeight="false" outlineLevel="0" collapsed="false">
      <c r="A2616" s="0" t="n">
        <v>3798</v>
      </c>
      <c r="B2616" s="0" t="s">
        <v>14500</v>
      </c>
      <c r="C2616" s="525" t="s">
        <v>2430</v>
      </c>
      <c r="D2616" s="333" t="n">
        <v>72.53</v>
      </c>
    </row>
    <row r="2617" customFormat="false" ht="15" hidden="false" customHeight="false" outlineLevel="0" collapsed="false">
      <c r="A2617" s="0" t="n">
        <v>38769</v>
      </c>
      <c r="B2617" s="0" t="s">
        <v>14501</v>
      </c>
      <c r="C2617" s="525" t="s">
        <v>2430</v>
      </c>
      <c r="D2617" s="333" t="n">
        <v>56.64</v>
      </c>
    </row>
    <row r="2618" customFormat="false" ht="15" hidden="false" customHeight="false" outlineLevel="0" collapsed="false">
      <c r="A2618" s="0" t="n">
        <v>39510</v>
      </c>
      <c r="B2618" s="0" t="s">
        <v>14502</v>
      </c>
      <c r="C2618" s="525" t="s">
        <v>2430</v>
      </c>
      <c r="D2618" s="333" t="n">
        <v>229.23</v>
      </c>
    </row>
    <row r="2619" customFormat="false" ht="15" hidden="false" customHeight="false" outlineLevel="0" collapsed="false">
      <c r="A2619" s="0" t="n">
        <v>38776</v>
      </c>
      <c r="B2619" s="0" t="s">
        <v>14503</v>
      </c>
      <c r="C2619" s="525" t="s">
        <v>2430</v>
      </c>
      <c r="D2619" s="333" t="n">
        <v>243.28</v>
      </c>
    </row>
    <row r="2620" customFormat="false" ht="15" hidden="false" customHeight="false" outlineLevel="0" collapsed="false">
      <c r="A2620" s="0" t="n">
        <v>38774</v>
      </c>
      <c r="B2620" s="0" t="s">
        <v>14504</v>
      </c>
      <c r="C2620" s="525" t="s">
        <v>2430</v>
      </c>
      <c r="D2620" s="333" t="n">
        <v>17.56</v>
      </c>
    </row>
    <row r="2621" customFormat="false" ht="15" hidden="false" customHeight="false" outlineLevel="0" collapsed="false">
      <c r="A2621" s="0" t="n">
        <v>42247</v>
      </c>
      <c r="B2621" s="0" t="s">
        <v>14505</v>
      </c>
      <c r="C2621" s="525" t="s">
        <v>2430</v>
      </c>
      <c r="D2621" s="333" t="n">
        <v>599.38</v>
      </c>
    </row>
    <row r="2622" customFormat="false" ht="15" hidden="false" customHeight="false" outlineLevel="0" collapsed="false">
      <c r="A2622" s="0" t="n">
        <v>42248</v>
      </c>
      <c r="B2622" s="0" t="s">
        <v>14506</v>
      </c>
      <c r="C2622" s="525" t="s">
        <v>2430</v>
      </c>
      <c r="D2622" s="333" t="n">
        <v>696.23</v>
      </c>
    </row>
    <row r="2623" customFormat="false" ht="15" hidden="false" customHeight="false" outlineLevel="0" collapsed="false">
      <c r="A2623" s="0" t="n">
        <v>42249</v>
      </c>
      <c r="B2623" s="0" t="s">
        <v>14507</v>
      </c>
      <c r="C2623" s="525" t="s">
        <v>2430</v>
      </c>
      <c r="D2623" s="532" t="n">
        <v>1153.4</v>
      </c>
    </row>
    <row r="2624" customFormat="false" ht="15" hidden="false" customHeight="false" outlineLevel="0" collapsed="false">
      <c r="A2624" s="0" t="n">
        <v>42244</v>
      </c>
      <c r="B2624" s="0" t="s">
        <v>14508</v>
      </c>
      <c r="C2624" s="525" t="s">
        <v>2430</v>
      </c>
      <c r="D2624" s="333" t="n">
        <v>180.13</v>
      </c>
    </row>
    <row r="2625" customFormat="false" ht="15" hidden="false" customHeight="false" outlineLevel="0" collapsed="false">
      <c r="A2625" s="0" t="n">
        <v>42245</v>
      </c>
      <c r="B2625" s="0" t="s">
        <v>14509</v>
      </c>
      <c r="C2625" s="525" t="s">
        <v>2430</v>
      </c>
      <c r="D2625" s="333" t="n">
        <v>332.39</v>
      </c>
    </row>
    <row r="2626" customFormat="false" ht="15" hidden="false" customHeight="false" outlineLevel="0" collapsed="false">
      <c r="A2626" s="0" t="n">
        <v>42246</v>
      </c>
      <c r="B2626" s="0" t="s">
        <v>14510</v>
      </c>
      <c r="C2626" s="525" t="s">
        <v>2430</v>
      </c>
      <c r="D2626" s="333" t="n">
        <v>367.94</v>
      </c>
    </row>
    <row r="2627" customFormat="false" ht="15" hidden="false" customHeight="false" outlineLevel="0" collapsed="false">
      <c r="A2627" s="0" t="n">
        <v>42243</v>
      </c>
      <c r="B2627" s="0" t="s">
        <v>14511</v>
      </c>
      <c r="C2627" s="525" t="s">
        <v>2430</v>
      </c>
      <c r="D2627" s="333" t="n">
        <v>443.67</v>
      </c>
    </row>
    <row r="2628" customFormat="false" ht="15" hidden="false" customHeight="false" outlineLevel="0" collapsed="false">
      <c r="A2628" s="0" t="n">
        <v>38889</v>
      </c>
      <c r="B2628" s="0" t="s">
        <v>14512</v>
      </c>
      <c r="C2628" s="525" t="s">
        <v>2430</v>
      </c>
      <c r="D2628" s="333" t="n">
        <v>43.41</v>
      </c>
    </row>
    <row r="2629" customFormat="false" ht="15" hidden="false" customHeight="false" outlineLevel="0" collapsed="false">
      <c r="A2629" s="0" t="n">
        <v>38784</v>
      </c>
      <c r="B2629" s="0" t="s">
        <v>14513</v>
      </c>
      <c r="C2629" s="525" t="s">
        <v>2430</v>
      </c>
      <c r="D2629" s="333" t="n">
        <v>58.08</v>
      </c>
    </row>
    <row r="2630" customFormat="false" ht="15" hidden="false" customHeight="false" outlineLevel="0" collapsed="false">
      <c r="A2630" s="0" t="n">
        <v>3788</v>
      </c>
      <c r="B2630" s="0" t="s">
        <v>14514</v>
      </c>
      <c r="C2630" s="525" t="s">
        <v>2430</v>
      </c>
      <c r="D2630" s="333" t="n">
        <v>60.52</v>
      </c>
    </row>
    <row r="2631" customFormat="false" ht="15" hidden="false" customHeight="false" outlineLevel="0" collapsed="false">
      <c r="A2631" s="0" t="n">
        <v>12230</v>
      </c>
      <c r="B2631" s="0" t="s">
        <v>14515</v>
      </c>
      <c r="C2631" s="525" t="s">
        <v>2430</v>
      </c>
      <c r="D2631" s="333" t="n">
        <v>15.57</v>
      </c>
    </row>
    <row r="2632" customFormat="false" ht="15" hidden="false" customHeight="false" outlineLevel="0" collapsed="false">
      <c r="A2632" s="0" t="n">
        <v>3780</v>
      </c>
      <c r="B2632" s="0" t="s">
        <v>14516</v>
      </c>
      <c r="C2632" s="525" t="s">
        <v>2430</v>
      </c>
      <c r="D2632" s="333" t="n">
        <v>89.3</v>
      </c>
    </row>
    <row r="2633" customFormat="false" ht="15" hidden="false" customHeight="false" outlineLevel="0" collapsed="false">
      <c r="A2633" s="0" t="n">
        <v>12231</v>
      </c>
      <c r="B2633" s="0" t="s">
        <v>14517</v>
      </c>
      <c r="C2633" s="525" t="s">
        <v>2430</v>
      </c>
      <c r="D2633" s="333" t="n">
        <v>25.89</v>
      </c>
    </row>
    <row r="2634" customFormat="false" ht="15" hidden="false" customHeight="false" outlineLevel="0" collapsed="false">
      <c r="A2634" s="0" t="n">
        <v>3811</v>
      </c>
      <c r="B2634" s="0" t="s">
        <v>14518</v>
      </c>
      <c r="C2634" s="525" t="s">
        <v>2430</v>
      </c>
      <c r="D2634" s="333" t="n">
        <v>83.88</v>
      </c>
    </row>
    <row r="2635" customFormat="false" ht="15" hidden="false" customHeight="false" outlineLevel="0" collapsed="false">
      <c r="A2635" s="0" t="n">
        <v>12232</v>
      </c>
      <c r="B2635" s="0" t="s">
        <v>14519</v>
      </c>
      <c r="C2635" s="525" t="s">
        <v>2430</v>
      </c>
      <c r="D2635" s="333" t="n">
        <v>27.12</v>
      </c>
    </row>
    <row r="2636" customFormat="false" ht="15" hidden="false" customHeight="false" outlineLevel="0" collapsed="false">
      <c r="A2636" s="0" t="n">
        <v>3799</v>
      </c>
      <c r="B2636" s="0" t="s">
        <v>14520</v>
      </c>
      <c r="C2636" s="525" t="s">
        <v>2430</v>
      </c>
      <c r="D2636" s="333" t="n">
        <v>118.63</v>
      </c>
    </row>
    <row r="2637" customFormat="false" ht="15" hidden="false" customHeight="false" outlineLevel="0" collapsed="false">
      <c r="A2637" s="0" t="n">
        <v>12239</v>
      </c>
      <c r="B2637" s="0" t="s">
        <v>14521</v>
      </c>
      <c r="C2637" s="525" t="s">
        <v>2430</v>
      </c>
      <c r="D2637" s="333" t="n">
        <v>35.51</v>
      </c>
    </row>
    <row r="2638" customFormat="false" ht="15" hidden="false" customHeight="false" outlineLevel="0" collapsed="false">
      <c r="A2638" s="0" t="n">
        <v>38773</v>
      </c>
      <c r="B2638" s="0" t="s">
        <v>14522</v>
      </c>
      <c r="C2638" s="525" t="s">
        <v>2430</v>
      </c>
      <c r="D2638" s="333" t="n">
        <v>5.69</v>
      </c>
    </row>
    <row r="2639" customFormat="false" ht="15" hidden="false" customHeight="false" outlineLevel="0" collapsed="false">
      <c r="A2639" s="0" t="n">
        <v>12271</v>
      </c>
      <c r="B2639" s="0" t="s">
        <v>14523</v>
      </c>
      <c r="C2639" s="525" t="s">
        <v>2430</v>
      </c>
      <c r="D2639" s="333" t="n">
        <v>317.62</v>
      </c>
    </row>
    <row r="2640" customFormat="false" ht="15" hidden="false" customHeight="false" outlineLevel="0" collapsed="false">
      <c r="A2640" s="0" t="n">
        <v>13382</v>
      </c>
      <c r="B2640" s="0" t="s">
        <v>14524</v>
      </c>
      <c r="C2640" s="525" t="s">
        <v>2430</v>
      </c>
      <c r="D2640" s="333" t="n">
        <v>338.45</v>
      </c>
    </row>
    <row r="2641" customFormat="false" ht="15" hidden="false" customHeight="false" outlineLevel="0" collapsed="false">
      <c r="A2641" s="0" t="n">
        <v>38785</v>
      </c>
      <c r="B2641" s="0" t="s">
        <v>14525</v>
      </c>
      <c r="C2641" s="525" t="s">
        <v>2430</v>
      </c>
      <c r="D2641" s="333" t="n">
        <v>150.38</v>
      </c>
    </row>
    <row r="2642" customFormat="false" ht="15" hidden="false" customHeight="false" outlineLevel="0" collapsed="false">
      <c r="A2642" s="0" t="n">
        <v>38786</v>
      </c>
      <c r="B2642" s="0" t="s">
        <v>14526</v>
      </c>
      <c r="C2642" s="525" t="s">
        <v>2430</v>
      </c>
      <c r="D2642" s="333" t="n">
        <v>185.23</v>
      </c>
    </row>
    <row r="2643" customFormat="false" ht="15" hidden="false" customHeight="false" outlineLevel="0" collapsed="false">
      <c r="A2643" s="0" t="n">
        <v>39385</v>
      </c>
      <c r="B2643" s="0" t="s">
        <v>14527</v>
      </c>
      <c r="C2643" s="525" t="s">
        <v>2430</v>
      </c>
      <c r="D2643" s="333" t="n">
        <v>16.06</v>
      </c>
    </row>
    <row r="2644" customFormat="false" ht="15" hidden="false" customHeight="false" outlineLevel="0" collapsed="false">
      <c r="A2644" s="0" t="n">
        <v>39389</v>
      </c>
      <c r="B2644" s="0" t="s">
        <v>14528</v>
      </c>
      <c r="C2644" s="525" t="s">
        <v>2430</v>
      </c>
      <c r="D2644" s="333" t="n">
        <v>17.42</v>
      </c>
    </row>
    <row r="2645" customFormat="false" ht="15" hidden="false" customHeight="false" outlineLevel="0" collapsed="false">
      <c r="A2645" s="0" t="n">
        <v>39390</v>
      </c>
      <c r="B2645" s="0" t="s">
        <v>14529</v>
      </c>
      <c r="C2645" s="525" t="s">
        <v>2430</v>
      </c>
      <c r="D2645" s="333" t="n">
        <v>36.53</v>
      </c>
    </row>
    <row r="2646" customFormat="false" ht="15" hidden="false" customHeight="false" outlineLevel="0" collapsed="false">
      <c r="A2646" s="0" t="n">
        <v>39391</v>
      </c>
      <c r="B2646" s="0" t="s">
        <v>14530</v>
      </c>
      <c r="C2646" s="525" t="s">
        <v>2430</v>
      </c>
      <c r="D2646" s="333" t="n">
        <v>41.01</v>
      </c>
    </row>
    <row r="2647" customFormat="false" ht="15" hidden="false" customHeight="false" outlineLevel="0" collapsed="false">
      <c r="A2647" s="0" t="n">
        <v>3803</v>
      </c>
      <c r="B2647" s="0" t="s">
        <v>14531</v>
      </c>
      <c r="C2647" s="525" t="s">
        <v>2430</v>
      </c>
      <c r="D2647" s="333" t="n">
        <v>53.71</v>
      </c>
    </row>
    <row r="2648" customFormat="false" ht="15" hidden="false" customHeight="false" outlineLevel="0" collapsed="false">
      <c r="A2648" s="0" t="n">
        <v>38770</v>
      </c>
      <c r="B2648" s="0" t="s">
        <v>14532</v>
      </c>
      <c r="C2648" s="525" t="s">
        <v>2430</v>
      </c>
      <c r="D2648" s="333" t="n">
        <v>62.19</v>
      </c>
    </row>
    <row r="2649" customFormat="false" ht="15" hidden="false" customHeight="false" outlineLevel="0" collapsed="false">
      <c r="A2649" s="0" t="n">
        <v>12267</v>
      </c>
      <c r="B2649" s="0" t="s">
        <v>14533</v>
      </c>
      <c r="C2649" s="525" t="s">
        <v>2430</v>
      </c>
      <c r="D2649" s="333" t="n">
        <v>182.24</v>
      </c>
    </row>
    <row r="2650" customFormat="false" ht="15" hidden="false" customHeight="false" outlineLevel="0" collapsed="false">
      <c r="A2650" s="0" t="n">
        <v>43265</v>
      </c>
      <c r="B2650" s="0" t="s">
        <v>14534</v>
      </c>
      <c r="C2650" s="525" t="s">
        <v>2430</v>
      </c>
      <c r="D2650" s="333" t="n">
        <v>50.22</v>
      </c>
    </row>
    <row r="2651" customFormat="false" ht="15" hidden="false" customHeight="false" outlineLevel="0" collapsed="false">
      <c r="A2651" s="0" t="n">
        <v>12266</v>
      </c>
      <c r="B2651" s="0" t="s">
        <v>14535</v>
      </c>
      <c r="C2651" s="525" t="s">
        <v>2430</v>
      </c>
      <c r="D2651" s="333" t="n">
        <v>93.27</v>
      </c>
    </row>
    <row r="2652" customFormat="false" ht="15" hidden="false" customHeight="false" outlineLevel="0" collapsed="false">
      <c r="A2652" s="0" t="n">
        <v>39378</v>
      </c>
      <c r="B2652" s="0" t="s">
        <v>14536</v>
      </c>
      <c r="C2652" s="525" t="s">
        <v>2430</v>
      </c>
      <c r="D2652" s="333" t="n">
        <v>66.13</v>
      </c>
    </row>
    <row r="2653" customFormat="false" ht="15" hidden="false" customHeight="false" outlineLevel="0" collapsed="false">
      <c r="A2653" s="0" t="n">
        <v>43543</v>
      </c>
      <c r="B2653" s="0" t="s">
        <v>14537</v>
      </c>
      <c r="C2653" s="525" t="s">
        <v>2430</v>
      </c>
      <c r="D2653" s="333" t="n">
        <v>137.77</v>
      </c>
    </row>
    <row r="2654" customFormat="false" ht="15" hidden="false" customHeight="false" outlineLevel="0" collapsed="false">
      <c r="A2654" s="0" t="n">
        <v>38775</v>
      </c>
      <c r="B2654" s="0" t="s">
        <v>14538</v>
      </c>
      <c r="C2654" s="525" t="s">
        <v>2430</v>
      </c>
      <c r="D2654" s="333" t="n">
        <v>70.11</v>
      </c>
    </row>
    <row r="2655" customFormat="false" ht="15" hidden="false" customHeight="false" outlineLevel="0" collapsed="false">
      <c r="A2655" s="0" t="n">
        <v>44252</v>
      </c>
      <c r="B2655" s="0" t="s">
        <v>14539</v>
      </c>
      <c r="C2655" s="525" t="s">
        <v>2430</v>
      </c>
      <c r="D2655" s="333" t="n">
        <v>146.21</v>
      </c>
    </row>
    <row r="2656" customFormat="false" ht="15" hidden="false" customHeight="false" outlineLevel="0" collapsed="false">
      <c r="A2656" s="0" t="n">
        <v>21119</v>
      </c>
      <c r="B2656" s="0" t="s">
        <v>14540</v>
      </c>
      <c r="C2656" s="525" t="s">
        <v>2430</v>
      </c>
      <c r="D2656" s="333" t="n">
        <v>1.47</v>
      </c>
    </row>
    <row r="2657" customFormat="false" ht="15" hidden="false" customHeight="false" outlineLevel="0" collapsed="false">
      <c r="A2657" s="0" t="n">
        <v>37974</v>
      </c>
      <c r="B2657" s="0" t="s">
        <v>14541</v>
      </c>
      <c r="C2657" s="525" t="s">
        <v>2430</v>
      </c>
      <c r="D2657" s="333" t="n">
        <v>1.9</v>
      </c>
    </row>
    <row r="2658" customFormat="false" ht="15" hidden="false" customHeight="false" outlineLevel="0" collapsed="false">
      <c r="A2658" s="0" t="n">
        <v>37975</v>
      </c>
      <c r="B2658" s="0" t="s">
        <v>14542</v>
      </c>
      <c r="C2658" s="525" t="s">
        <v>2430</v>
      </c>
      <c r="D2658" s="333" t="n">
        <v>4.22</v>
      </c>
    </row>
    <row r="2659" customFormat="false" ht="15" hidden="false" customHeight="false" outlineLevel="0" collapsed="false">
      <c r="A2659" s="0" t="n">
        <v>37976</v>
      </c>
      <c r="B2659" s="0" t="s">
        <v>14543</v>
      </c>
      <c r="C2659" s="525" t="s">
        <v>2430</v>
      </c>
      <c r="D2659" s="333" t="n">
        <v>9.4</v>
      </c>
    </row>
    <row r="2660" customFormat="false" ht="15" hidden="false" customHeight="false" outlineLevel="0" collapsed="false">
      <c r="A2660" s="0" t="n">
        <v>37977</v>
      </c>
      <c r="B2660" s="0" t="s">
        <v>14544</v>
      </c>
      <c r="C2660" s="525" t="s">
        <v>2430</v>
      </c>
      <c r="D2660" s="333" t="n">
        <v>13.01</v>
      </c>
    </row>
    <row r="2661" customFormat="false" ht="15" hidden="false" customHeight="false" outlineLevel="0" collapsed="false">
      <c r="A2661" s="0" t="n">
        <v>37978</v>
      </c>
      <c r="B2661" s="0" t="s">
        <v>14545</v>
      </c>
      <c r="C2661" s="525" t="s">
        <v>2430</v>
      </c>
      <c r="D2661" s="333" t="n">
        <v>25.79</v>
      </c>
    </row>
    <row r="2662" customFormat="false" ht="15" hidden="false" customHeight="false" outlineLevel="0" collapsed="false">
      <c r="A2662" s="0" t="n">
        <v>37979</v>
      </c>
      <c r="B2662" s="0" t="s">
        <v>14546</v>
      </c>
      <c r="C2662" s="525" t="s">
        <v>2430</v>
      </c>
      <c r="D2662" s="333" t="n">
        <v>109.46</v>
      </c>
    </row>
    <row r="2663" customFormat="false" ht="15" hidden="false" customHeight="false" outlineLevel="0" collapsed="false">
      <c r="A2663" s="0" t="n">
        <v>37980</v>
      </c>
      <c r="B2663" s="0" t="s">
        <v>14547</v>
      </c>
      <c r="C2663" s="525" t="s">
        <v>2430</v>
      </c>
      <c r="D2663" s="333" t="n">
        <v>125.73</v>
      </c>
    </row>
    <row r="2664" customFormat="false" ht="15" hidden="false" customHeight="false" outlineLevel="0" collapsed="false">
      <c r="A2664" s="0" t="n">
        <v>36147</v>
      </c>
      <c r="B2664" s="0" t="s">
        <v>14548</v>
      </c>
      <c r="C2664" s="525" t="s">
        <v>12296</v>
      </c>
      <c r="D2664" s="333" t="n">
        <v>397.2</v>
      </c>
    </row>
    <row r="2665" customFormat="false" ht="15" hidden="false" customHeight="false" outlineLevel="0" collapsed="false">
      <c r="A2665" s="0" t="n">
        <v>12731</v>
      </c>
      <c r="B2665" s="0" t="s">
        <v>14549</v>
      </c>
      <c r="C2665" s="525" t="s">
        <v>2430</v>
      </c>
      <c r="D2665" s="333" t="n">
        <v>404.48</v>
      </c>
    </row>
    <row r="2666" customFormat="false" ht="15" hidden="false" customHeight="false" outlineLevel="0" collapsed="false">
      <c r="A2666" s="0" t="n">
        <v>12723</v>
      </c>
      <c r="B2666" s="0" t="s">
        <v>14550</v>
      </c>
      <c r="C2666" s="525" t="s">
        <v>2430</v>
      </c>
      <c r="D2666" s="333" t="n">
        <v>3.13</v>
      </c>
    </row>
    <row r="2667" customFormat="false" ht="15" hidden="false" customHeight="false" outlineLevel="0" collapsed="false">
      <c r="A2667" s="0" t="n">
        <v>12724</v>
      </c>
      <c r="B2667" s="0" t="s">
        <v>14551</v>
      </c>
      <c r="C2667" s="525" t="s">
        <v>2430</v>
      </c>
      <c r="D2667" s="333" t="n">
        <v>6.02</v>
      </c>
    </row>
    <row r="2668" customFormat="false" ht="15" hidden="false" customHeight="false" outlineLevel="0" collapsed="false">
      <c r="A2668" s="0" t="n">
        <v>12725</v>
      </c>
      <c r="B2668" s="0" t="s">
        <v>14552</v>
      </c>
      <c r="C2668" s="525" t="s">
        <v>2430</v>
      </c>
      <c r="D2668" s="333" t="n">
        <v>12.09</v>
      </c>
    </row>
    <row r="2669" customFormat="false" ht="15" hidden="false" customHeight="false" outlineLevel="0" collapsed="false">
      <c r="A2669" s="0" t="n">
        <v>12726</v>
      </c>
      <c r="B2669" s="0" t="s">
        <v>14553</v>
      </c>
      <c r="C2669" s="525" t="s">
        <v>2430</v>
      </c>
      <c r="D2669" s="333" t="n">
        <v>26.68</v>
      </c>
    </row>
    <row r="2670" customFormat="false" ht="15" hidden="false" customHeight="false" outlineLevel="0" collapsed="false">
      <c r="A2670" s="0" t="n">
        <v>12727</v>
      </c>
      <c r="B2670" s="0" t="s">
        <v>14554</v>
      </c>
      <c r="C2670" s="525" t="s">
        <v>2430</v>
      </c>
      <c r="D2670" s="333" t="n">
        <v>33.84</v>
      </c>
    </row>
    <row r="2671" customFormat="false" ht="15" hidden="false" customHeight="false" outlineLevel="0" collapsed="false">
      <c r="A2671" s="0" t="n">
        <v>12728</v>
      </c>
      <c r="B2671" s="0" t="s">
        <v>14555</v>
      </c>
      <c r="C2671" s="525" t="s">
        <v>2430</v>
      </c>
      <c r="D2671" s="333" t="n">
        <v>55.28</v>
      </c>
    </row>
    <row r="2672" customFormat="false" ht="15" hidden="false" customHeight="false" outlineLevel="0" collapsed="false">
      <c r="A2672" s="0" t="n">
        <v>12729</v>
      </c>
      <c r="B2672" s="0" t="s">
        <v>14556</v>
      </c>
      <c r="C2672" s="525" t="s">
        <v>2430</v>
      </c>
      <c r="D2672" s="333" t="n">
        <v>181.17</v>
      </c>
    </row>
    <row r="2673" customFormat="false" ht="15" hidden="false" customHeight="false" outlineLevel="0" collapsed="false">
      <c r="A2673" s="0" t="n">
        <v>12730</v>
      </c>
      <c r="B2673" s="0" t="s">
        <v>14557</v>
      </c>
      <c r="C2673" s="525" t="s">
        <v>2430</v>
      </c>
      <c r="D2673" s="333" t="n">
        <v>277.39</v>
      </c>
    </row>
    <row r="2674" customFormat="false" ht="15" hidden="false" customHeight="false" outlineLevel="0" collapsed="false">
      <c r="A2674" s="0" t="n">
        <v>3840</v>
      </c>
      <c r="B2674" s="0" t="s">
        <v>14558</v>
      </c>
      <c r="C2674" s="525" t="s">
        <v>2430</v>
      </c>
      <c r="D2674" s="333" t="n">
        <v>43.01</v>
      </c>
    </row>
    <row r="2675" customFormat="false" ht="15" hidden="false" customHeight="false" outlineLevel="0" collapsed="false">
      <c r="A2675" s="0" t="n">
        <v>3838</v>
      </c>
      <c r="B2675" s="0" t="s">
        <v>14559</v>
      </c>
      <c r="C2675" s="525" t="s">
        <v>2430</v>
      </c>
      <c r="D2675" s="333" t="n">
        <v>94.93</v>
      </c>
    </row>
    <row r="2676" customFormat="false" ht="15" hidden="false" customHeight="false" outlineLevel="0" collapsed="false">
      <c r="A2676" s="0" t="n">
        <v>3844</v>
      </c>
      <c r="B2676" s="0" t="s">
        <v>14560</v>
      </c>
      <c r="C2676" s="525" t="s">
        <v>2430</v>
      </c>
      <c r="D2676" s="333" t="n">
        <v>169.34</v>
      </c>
    </row>
    <row r="2677" customFormat="false" ht="15" hidden="false" customHeight="false" outlineLevel="0" collapsed="false">
      <c r="A2677" s="0" t="n">
        <v>3839</v>
      </c>
      <c r="B2677" s="0" t="s">
        <v>14561</v>
      </c>
      <c r="C2677" s="525" t="s">
        <v>2430</v>
      </c>
      <c r="D2677" s="333" t="n">
        <v>308.44</v>
      </c>
    </row>
    <row r="2678" customFormat="false" ht="15" hidden="false" customHeight="false" outlineLevel="0" collapsed="false">
      <c r="A2678" s="0" t="n">
        <v>3843</v>
      </c>
      <c r="B2678" s="0" t="s">
        <v>14562</v>
      </c>
      <c r="C2678" s="525" t="s">
        <v>2430</v>
      </c>
      <c r="D2678" s="333" t="n">
        <v>423.34</v>
      </c>
    </row>
    <row r="2679" customFormat="false" ht="15" hidden="false" customHeight="false" outlineLevel="0" collapsed="false">
      <c r="A2679" s="0" t="n">
        <v>3900</v>
      </c>
      <c r="B2679" s="0" t="s">
        <v>14563</v>
      </c>
      <c r="C2679" s="525" t="s">
        <v>2430</v>
      </c>
      <c r="D2679" s="333" t="n">
        <v>47.15</v>
      </c>
    </row>
    <row r="2680" customFormat="false" ht="15" hidden="false" customHeight="false" outlineLevel="0" collapsed="false">
      <c r="A2680" s="0" t="n">
        <v>3846</v>
      </c>
      <c r="B2680" s="0" t="s">
        <v>14564</v>
      </c>
      <c r="C2680" s="525" t="s">
        <v>2430</v>
      </c>
      <c r="D2680" s="333" t="n">
        <v>14.17</v>
      </c>
    </row>
    <row r="2681" customFormat="false" ht="15" hidden="false" customHeight="false" outlineLevel="0" collapsed="false">
      <c r="A2681" s="0" t="n">
        <v>3886</v>
      </c>
      <c r="B2681" s="0" t="s">
        <v>14565</v>
      </c>
      <c r="C2681" s="525" t="s">
        <v>2430</v>
      </c>
      <c r="D2681" s="333" t="n">
        <v>18.81</v>
      </c>
    </row>
    <row r="2682" customFormat="false" ht="15" hidden="false" customHeight="false" outlineLevel="0" collapsed="false">
      <c r="A2682" s="0" t="n">
        <v>3854</v>
      </c>
      <c r="B2682" s="0" t="s">
        <v>14566</v>
      </c>
      <c r="C2682" s="525" t="s">
        <v>2430</v>
      </c>
      <c r="D2682" s="333" t="n">
        <v>10.72</v>
      </c>
    </row>
    <row r="2683" customFormat="false" ht="15" hidden="false" customHeight="false" outlineLevel="0" collapsed="false">
      <c r="A2683" s="0" t="n">
        <v>3873</v>
      </c>
      <c r="B2683" s="0" t="s">
        <v>14567</v>
      </c>
      <c r="C2683" s="525" t="s">
        <v>2430</v>
      </c>
      <c r="D2683" s="333" t="n">
        <v>12.48</v>
      </c>
    </row>
    <row r="2684" customFormat="false" ht="15" hidden="false" customHeight="false" outlineLevel="0" collapsed="false">
      <c r="A2684" s="0" t="n">
        <v>38021</v>
      </c>
      <c r="B2684" s="0" t="s">
        <v>14568</v>
      </c>
      <c r="C2684" s="525" t="s">
        <v>2430</v>
      </c>
      <c r="D2684" s="333" t="n">
        <v>22.16</v>
      </c>
    </row>
    <row r="2685" customFormat="false" ht="15" hidden="false" customHeight="false" outlineLevel="0" collapsed="false">
      <c r="A2685" s="0" t="n">
        <v>43838</v>
      </c>
      <c r="B2685" s="0" t="s">
        <v>14569</v>
      </c>
      <c r="C2685" s="525" t="s">
        <v>2430</v>
      </c>
      <c r="D2685" s="333" t="n">
        <v>28.64</v>
      </c>
    </row>
    <row r="2686" customFormat="false" ht="15" hidden="false" customHeight="false" outlineLevel="0" collapsed="false">
      <c r="A2686" s="0" t="n">
        <v>3847</v>
      </c>
      <c r="B2686" s="0" t="s">
        <v>14570</v>
      </c>
      <c r="C2686" s="525" t="s">
        <v>2430</v>
      </c>
      <c r="D2686" s="333" t="n">
        <v>28.88</v>
      </c>
    </row>
    <row r="2687" customFormat="false" ht="15" hidden="false" customHeight="false" outlineLevel="0" collapsed="false">
      <c r="A2687" s="0" t="n">
        <v>38022</v>
      </c>
      <c r="B2687" s="0" t="s">
        <v>14571</v>
      </c>
      <c r="C2687" s="525" t="s">
        <v>2430</v>
      </c>
      <c r="D2687" s="333" t="n">
        <v>39.7</v>
      </c>
    </row>
    <row r="2688" customFormat="false" ht="15" hidden="false" customHeight="false" outlineLevel="0" collapsed="false">
      <c r="A2688" s="0" t="n">
        <v>3830</v>
      </c>
      <c r="B2688" s="0" t="s">
        <v>14572</v>
      </c>
      <c r="C2688" s="525" t="s">
        <v>2430</v>
      </c>
      <c r="D2688" s="333" t="n">
        <v>175.74</v>
      </c>
    </row>
    <row r="2689" customFormat="false" ht="15" hidden="false" customHeight="false" outlineLevel="0" collapsed="false">
      <c r="A2689" s="0" t="n">
        <v>37981</v>
      </c>
      <c r="B2689" s="0" t="s">
        <v>14573</v>
      </c>
      <c r="C2689" s="525" t="s">
        <v>2430</v>
      </c>
      <c r="D2689" s="333" t="n">
        <v>5.47</v>
      </c>
    </row>
    <row r="2690" customFormat="false" ht="15" hidden="false" customHeight="false" outlineLevel="0" collapsed="false">
      <c r="A2690" s="0" t="n">
        <v>37982</v>
      </c>
      <c r="B2690" s="0" t="s">
        <v>14574</v>
      </c>
      <c r="C2690" s="525" t="s">
        <v>2430</v>
      </c>
      <c r="D2690" s="333" t="n">
        <v>7.95</v>
      </c>
    </row>
    <row r="2691" customFormat="false" ht="15" hidden="false" customHeight="false" outlineLevel="0" collapsed="false">
      <c r="A2691" s="0" t="n">
        <v>37983</v>
      </c>
      <c r="B2691" s="0" t="s">
        <v>14575</v>
      </c>
      <c r="C2691" s="525" t="s">
        <v>2430</v>
      </c>
      <c r="D2691" s="333" t="n">
        <v>11.75</v>
      </c>
    </row>
    <row r="2692" customFormat="false" ht="15" hidden="false" customHeight="false" outlineLevel="0" collapsed="false">
      <c r="A2692" s="0" t="n">
        <v>37984</v>
      </c>
      <c r="B2692" s="0" t="s">
        <v>14576</v>
      </c>
      <c r="C2692" s="525" t="s">
        <v>2430</v>
      </c>
      <c r="D2692" s="333" t="n">
        <v>16.5</v>
      </c>
    </row>
    <row r="2693" customFormat="false" ht="15" hidden="false" customHeight="false" outlineLevel="0" collapsed="false">
      <c r="A2693" s="0" t="n">
        <v>37985</v>
      </c>
      <c r="B2693" s="0" t="s">
        <v>14577</v>
      </c>
      <c r="C2693" s="525" t="s">
        <v>2430</v>
      </c>
      <c r="D2693" s="333" t="n">
        <v>23.45</v>
      </c>
    </row>
    <row r="2694" customFormat="false" ht="15" hidden="false" customHeight="false" outlineLevel="0" collapsed="false">
      <c r="A2694" s="0" t="n">
        <v>3826</v>
      </c>
      <c r="B2694" s="0" t="s">
        <v>14578</v>
      </c>
      <c r="C2694" s="525" t="s">
        <v>2430</v>
      </c>
      <c r="D2694" s="333" t="n">
        <v>42.68</v>
      </c>
    </row>
    <row r="2695" customFormat="false" ht="15" hidden="false" customHeight="false" outlineLevel="0" collapsed="false">
      <c r="A2695" s="0" t="n">
        <v>3825</v>
      </c>
      <c r="B2695" s="0" t="s">
        <v>14579</v>
      </c>
      <c r="C2695" s="525" t="s">
        <v>2430</v>
      </c>
      <c r="D2695" s="333" t="n">
        <v>12.27</v>
      </c>
    </row>
    <row r="2696" customFormat="false" ht="15" hidden="false" customHeight="false" outlineLevel="0" collapsed="false">
      <c r="A2696" s="0" t="n">
        <v>3827</v>
      </c>
      <c r="B2696" s="0" t="s">
        <v>14580</v>
      </c>
      <c r="C2696" s="525" t="s">
        <v>2430</v>
      </c>
      <c r="D2696" s="333" t="n">
        <v>26.82</v>
      </c>
    </row>
    <row r="2697" customFormat="false" ht="15" hidden="false" customHeight="false" outlineLevel="0" collapsed="false">
      <c r="A2697" s="0" t="n">
        <v>20165</v>
      </c>
      <c r="B2697" s="0" t="s">
        <v>14581</v>
      </c>
      <c r="C2697" s="525" t="s">
        <v>2430</v>
      </c>
      <c r="D2697" s="333" t="n">
        <v>21.78</v>
      </c>
    </row>
    <row r="2698" customFormat="false" ht="15" hidden="false" customHeight="false" outlineLevel="0" collapsed="false">
      <c r="A2698" s="0" t="n">
        <v>20166</v>
      </c>
      <c r="B2698" s="0" t="s">
        <v>14582</v>
      </c>
      <c r="C2698" s="525" t="s">
        <v>2430</v>
      </c>
      <c r="D2698" s="333" t="n">
        <v>66.53</v>
      </c>
    </row>
    <row r="2699" customFormat="false" ht="15" hidden="false" customHeight="false" outlineLevel="0" collapsed="false">
      <c r="A2699" s="0" t="n">
        <v>20164</v>
      </c>
      <c r="B2699" s="0" t="s">
        <v>14583</v>
      </c>
      <c r="C2699" s="525" t="s">
        <v>2430</v>
      </c>
      <c r="D2699" s="333" t="n">
        <v>10.46</v>
      </c>
    </row>
    <row r="2700" customFormat="false" ht="15" hidden="false" customHeight="false" outlineLevel="0" collapsed="false">
      <c r="A2700" s="0" t="n">
        <v>3893</v>
      </c>
      <c r="B2700" s="0" t="s">
        <v>14584</v>
      </c>
      <c r="C2700" s="525" t="s">
        <v>2430</v>
      </c>
      <c r="D2700" s="333" t="n">
        <v>16.4</v>
      </c>
    </row>
    <row r="2701" customFormat="false" ht="15" hidden="false" customHeight="false" outlineLevel="0" collapsed="false">
      <c r="A2701" s="0" t="n">
        <v>3848</v>
      </c>
      <c r="B2701" s="0" t="s">
        <v>14585</v>
      </c>
      <c r="C2701" s="525" t="s">
        <v>2430</v>
      </c>
      <c r="D2701" s="333" t="n">
        <v>10</v>
      </c>
    </row>
    <row r="2702" customFormat="false" ht="15" hidden="false" customHeight="false" outlineLevel="0" collapsed="false">
      <c r="A2702" s="0" t="n">
        <v>3895</v>
      </c>
      <c r="B2702" s="0" t="s">
        <v>14586</v>
      </c>
      <c r="C2702" s="525" t="s">
        <v>2430</v>
      </c>
      <c r="D2702" s="333" t="n">
        <v>11.11</v>
      </c>
    </row>
    <row r="2703" customFormat="false" ht="15" hidden="false" customHeight="false" outlineLevel="0" collapsed="false">
      <c r="A2703" s="0" t="n">
        <v>12404</v>
      </c>
      <c r="B2703" s="0" t="s">
        <v>14587</v>
      </c>
      <c r="C2703" s="525" t="s">
        <v>2430</v>
      </c>
      <c r="D2703" s="333" t="n">
        <v>12.43</v>
      </c>
    </row>
    <row r="2704" customFormat="false" ht="15" hidden="false" customHeight="false" outlineLevel="0" collapsed="false">
      <c r="A2704" s="0" t="n">
        <v>3939</v>
      </c>
      <c r="B2704" s="0" t="s">
        <v>14588</v>
      </c>
      <c r="C2704" s="525" t="s">
        <v>2430</v>
      </c>
      <c r="D2704" s="333" t="n">
        <v>25.6</v>
      </c>
    </row>
    <row r="2705" customFormat="false" ht="15" hidden="false" customHeight="false" outlineLevel="0" collapsed="false">
      <c r="A2705" s="0" t="n">
        <v>3911</v>
      </c>
      <c r="B2705" s="0" t="s">
        <v>14589</v>
      </c>
      <c r="C2705" s="525" t="s">
        <v>2430</v>
      </c>
      <c r="D2705" s="333" t="n">
        <v>20.92</v>
      </c>
    </row>
    <row r="2706" customFormat="false" ht="15" hidden="false" customHeight="false" outlineLevel="0" collapsed="false">
      <c r="A2706" s="0" t="n">
        <v>3908</v>
      </c>
      <c r="B2706" s="0" t="s">
        <v>14590</v>
      </c>
      <c r="C2706" s="525" t="s">
        <v>2430</v>
      </c>
      <c r="D2706" s="333" t="n">
        <v>6.76</v>
      </c>
    </row>
    <row r="2707" customFormat="false" ht="15" hidden="false" customHeight="false" outlineLevel="0" collapsed="false">
      <c r="A2707" s="0" t="n">
        <v>3910</v>
      </c>
      <c r="B2707" s="0" t="s">
        <v>14591</v>
      </c>
      <c r="C2707" s="525" t="s">
        <v>2430</v>
      </c>
      <c r="D2707" s="333" t="n">
        <v>14.96</v>
      </c>
    </row>
    <row r="2708" customFormat="false" ht="15" hidden="false" customHeight="false" outlineLevel="0" collapsed="false">
      <c r="A2708" s="0" t="n">
        <v>3913</v>
      </c>
      <c r="B2708" s="0" t="s">
        <v>14592</v>
      </c>
      <c r="C2708" s="525" t="s">
        <v>2430</v>
      </c>
      <c r="D2708" s="333" t="n">
        <v>71.53</v>
      </c>
    </row>
    <row r="2709" customFormat="false" ht="15" hidden="false" customHeight="false" outlineLevel="0" collapsed="false">
      <c r="A2709" s="0" t="n">
        <v>3912</v>
      </c>
      <c r="B2709" s="0" t="s">
        <v>14593</v>
      </c>
      <c r="C2709" s="525" t="s">
        <v>2430</v>
      </c>
      <c r="D2709" s="333" t="n">
        <v>39.21</v>
      </c>
    </row>
    <row r="2710" customFormat="false" ht="15" hidden="false" customHeight="false" outlineLevel="0" collapsed="false">
      <c r="A2710" s="0" t="n">
        <v>3909</v>
      </c>
      <c r="B2710" s="0" t="s">
        <v>14594</v>
      </c>
      <c r="C2710" s="525" t="s">
        <v>2430</v>
      </c>
      <c r="D2710" s="333" t="n">
        <v>9.2</v>
      </c>
    </row>
    <row r="2711" customFormat="false" ht="15" hidden="false" customHeight="false" outlineLevel="0" collapsed="false">
      <c r="A2711" s="0" t="n">
        <v>3914</v>
      </c>
      <c r="B2711" s="0" t="s">
        <v>14595</v>
      </c>
      <c r="C2711" s="525" t="s">
        <v>2430</v>
      </c>
      <c r="D2711" s="333" t="n">
        <v>107.91</v>
      </c>
    </row>
    <row r="2712" customFormat="false" ht="15" hidden="false" customHeight="false" outlineLevel="0" collapsed="false">
      <c r="A2712" s="0" t="n">
        <v>3915</v>
      </c>
      <c r="B2712" s="0" t="s">
        <v>14596</v>
      </c>
      <c r="C2712" s="525" t="s">
        <v>2430</v>
      </c>
      <c r="D2712" s="333" t="n">
        <v>170.17</v>
      </c>
    </row>
    <row r="2713" customFormat="false" ht="15" hidden="false" customHeight="false" outlineLevel="0" collapsed="false">
      <c r="A2713" s="0" t="n">
        <v>3916</v>
      </c>
      <c r="B2713" s="0" t="s">
        <v>14597</v>
      </c>
      <c r="C2713" s="525" t="s">
        <v>2430</v>
      </c>
      <c r="D2713" s="333" t="n">
        <v>310.02</v>
      </c>
    </row>
    <row r="2714" customFormat="false" ht="15" hidden="false" customHeight="false" outlineLevel="0" collapsed="false">
      <c r="A2714" s="0" t="n">
        <v>3917</v>
      </c>
      <c r="B2714" s="0" t="s">
        <v>14598</v>
      </c>
      <c r="C2714" s="525" t="s">
        <v>2430</v>
      </c>
      <c r="D2714" s="333" t="n">
        <v>511.33</v>
      </c>
    </row>
    <row r="2715" customFormat="false" ht="15" hidden="false" customHeight="false" outlineLevel="0" collapsed="false">
      <c r="A2715" s="0" t="n">
        <v>1904</v>
      </c>
      <c r="B2715" s="0" t="s">
        <v>14599</v>
      </c>
      <c r="C2715" s="525" t="s">
        <v>2430</v>
      </c>
      <c r="D2715" s="333" t="n">
        <v>1.02</v>
      </c>
    </row>
    <row r="2716" customFormat="false" ht="15" hidden="false" customHeight="false" outlineLevel="0" collapsed="false">
      <c r="A2716" s="0" t="n">
        <v>1899</v>
      </c>
      <c r="B2716" s="0" t="s">
        <v>14600</v>
      </c>
      <c r="C2716" s="525" t="s">
        <v>2430</v>
      </c>
      <c r="D2716" s="333" t="n">
        <v>1.16</v>
      </c>
    </row>
    <row r="2717" customFormat="false" ht="15" hidden="false" customHeight="false" outlineLevel="0" collapsed="false">
      <c r="A2717" s="0" t="n">
        <v>1900</v>
      </c>
      <c r="B2717" s="0" t="s">
        <v>14601</v>
      </c>
      <c r="C2717" s="525" t="s">
        <v>2430</v>
      </c>
      <c r="D2717" s="333" t="n">
        <v>1.88</v>
      </c>
    </row>
    <row r="2718" customFormat="false" ht="15" hidden="false" customHeight="false" outlineLevel="0" collapsed="false">
      <c r="A2718" s="0" t="n">
        <v>12407</v>
      </c>
      <c r="B2718" s="0" t="s">
        <v>14602</v>
      </c>
      <c r="C2718" s="525" t="s">
        <v>2430</v>
      </c>
      <c r="D2718" s="333" t="n">
        <v>38.71</v>
      </c>
    </row>
    <row r="2719" customFormat="false" ht="15" hidden="false" customHeight="false" outlineLevel="0" collapsed="false">
      <c r="A2719" s="0" t="n">
        <v>12408</v>
      </c>
      <c r="B2719" s="0" t="s">
        <v>14603</v>
      </c>
      <c r="C2719" s="525" t="s">
        <v>2430</v>
      </c>
      <c r="D2719" s="333" t="n">
        <v>21.85</v>
      </c>
    </row>
    <row r="2720" customFormat="false" ht="15" hidden="false" customHeight="false" outlineLevel="0" collapsed="false">
      <c r="A2720" s="0" t="n">
        <v>12409</v>
      </c>
      <c r="B2720" s="0" t="s">
        <v>14604</v>
      </c>
      <c r="C2720" s="525" t="s">
        <v>2430</v>
      </c>
      <c r="D2720" s="333" t="n">
        <v>21.85</v>
      </c>
    </row>
    <row r="2721" customFormat="false" ht="15" hidden="false" customHeight="false" outlineLevel="0" collapsed="false">
      <c r="A2721" s="0" t="n">
        <v>12410</v>
      </c>
      <c r="B2721" s="0" t="s">
        <v>14605</v>
      </c>
      <c r="C2721" s="525" t="s">
        <v>2430</v>
      </c>
      <c r="D2721" s="333" t="n">
        <v>15.05</v>
      </c>
    </row>
    <row r="2722" customFormat="false" ht="15" hidden="false" customHeight="false" outlineLevel="0" collapsed="false">
      <c r="A2722" s="0" t="n">
        <v>3936</v>
      </c>
      <c r="B2722" s="0" t="s">
        <v>14606</v>
      </c>
      <c r="C2722" s="525" t="s">
        <v>2430</v>
      </c>
      <c r="D2722" s="333" t="n">
        <v>27.2</v>
      </c>
    </row>
    <row r="2723" customFormat="false" ht="15" hidden="false" customHeight="false" outlineLevel="0" collapsed="false">
      <c r="A2723" s="0" t="n">
        <v>3922</v>
      </c>
      <c r="B2723" s="0" t="s">
        <v>14607</v>
      </c>
      <c r="C2723" s="525" t="s">
        <v>2430</v>
      </c>
      <c r="D2723" s="333" t="n">
        <v>25.02</v>
      </c>
    </row>
    <row r="2724" customFormat="false" ht="15" hidden="false" customHeight="false" outlineLevel="0" collapsed="false">
      <c r="A2724" s="0" t="n">
        <v>3924</v>
      </c>
      <c r="B2724" s="0" t="s">
        <v>14608</v>
      </c>
      <c r="C2724" s="525" t="s">
        <v>2430</v>
      </c>
      <c r="D2724" s="333" t="n">
        <v>27.2</v>
      </c>
    </row>
    <row r="2725" customFormat="false" ht="15" hidden="false" customHeight="false" outlineLevel="0" collapsed="false">
      <c r="A2725" s="0" t="n">
        <v>3923</v>
      </c>
      <c r="B2725" s="0" t="s">
        <v>14609</v>
      </c>
      <c r="C2725" s="525" t="s">
        <v>2430</v>
      </c>
      <c r="D2725" s="333" t="n">
        <v>27.2</v>
      </c>
    </row>
    <row r="2726" customFormat="false" ht="15" hidden="false" customHeight="false" outlineLevel="0" collapsed="false">
      <c r="A2726" s="0" t="n">
        <v>3937</v>
      </c>
      <c r="B2726" s="0" t="s">
        <v>14610</v>
      </c>
      <c r="C2726" s="525" t="s">
        <v>2430</v>
      </c>
      <c r="D2726" s="333" t="n">
        <v>22.44</v>
      </c>
    </row>
    <row r="2727" customFormat="false" ht="15" hidden="false" customHeight="false" outlineLevel="0" collapsed="false">
      <c r="A2727" s="0" t="n">
        <v>3921</v>
      </c>
      <c r="B2727" s="0" t="s">
        <v>14611</v>
      </c>
      <c r="C2727" s="525" t="s">
        <v>2430</v>
      </c>
      <c r="D2727" s="333" t="n">
        <v>22.45</v>
      </c>
    </row>
    <row r="2728" customFormat="false" ht="15" hidden="false" customHeight="false" outlineLevel="0" collapsed="false">
      <c r="A2728" s="0" t="n">
        <v>3920</v>
      </c>
      <c r="B2728" s="0" t="s">
        <v>14612</v>
      </c>
      <c r="C2728" s="525" t="s">
        <v>2430</v>
      </c>
      <c r="D2728" s="333" t="n">
        <v>22.44</v>
      </c>
    </row>
    <row r="2729" customFormat="false" ht="15" hidden="false" customHeight="false" outlineLevel="0" collapsed="false">
      <c r="A2729" s="0" t="n">
        <v>3938</v>
      </c>
      <c r="B2729" s="0" t="s">
        <v>14613</v>
      </c>
      <c r="C2729" s="525" t="s">
        <v>2430</v>
      </c>
      <c r="D2729" s="333" t="n">
        <v>14.79</v>
      </c>
    </row>
    <row r="2730" customFormat="false" ht="15" hidden="false" customHeight="false" outlineLevel="0" collapsed="false">
      <c r="A2730" s="0" t="n">
        <v>3919</v>
      </c>
      <c r="B2730" s="0" t="s">
        <v>14614</v>
      </c>
      <c r="C2730" s="525" t="s">
        <v>2430</v>
      </c>
      <c r="D2730" s="333" t="n">
        <v>15.08</v>
      </c>
    </row>
    <row r="2731" customFormat="false" ht="15" hidden="false" customHeight="false" outlineLevel="0" collapsed="false">
      <c r="A2731" s="0" t="n">
        <v>3927</v>
      </c>
      <c r="B2731" s="0" t="s">
        <v>14615</v>
      </c>
      <c r="C2731" s="525" t="s">
        <v>2430</v>
      </c>
      <c r="D2731" s="333" t="n">
        <v>76.38</v>
      </c>
    </row>
    <row r="2732" customFormat="false" ht="15" hidden="false" customHeight="false" outlineLevel="0" collapsed="false">
      <c r="A2732" s="0" t="n">
        <v>3928</v>
      </c>
      <c r="B2732" s="0" t="s">
        <v>14616</v>
      </c>
      <c r="C2732" s="525" t="s">
        <v>2430</v>
      </c>
      <c r="D2732" s="333" t="n">
        <v>76.38</v>
      </c>
    </row>
    <row r="2733" customFormat="false" ht="15" hidden="false" customHeight="false" outlineLevel="0" collapsed="false">
      <c r="A2733" s="0" t="n">
        <v>3926</v>
      </c>
      <c r="B2733" s="0" t="s">
        <v>14617</v>
      </c>
      <c r="C2733" s="525" t="s">
        <v>2430</v>
      </c>
      <c r="D2733" s="333" t="n">
        <v>43.54</v>
      </c>
    </row>
    <row r="2734" customFormat="false" ht="15" hidden="false" customHeight="false" outlineLevel="0" collapsed="false">
      <c r="A2734" s="0" t="n">
        <v>3935</v>
      </c>
      <c r="B2734" s="0" t="s">
        <v>14618</v>
      </c>
      <c r="C2734" s="525" t="s">
        <v>2430</v>
      </c>
      <c r="D2734" s="333" t="n">
        <v>43.54</v>
      </c>
    </row>
    <row r="2735" customFormat="false" ht="15" hidden="false" customHeight="false" outlineLevel="0" collapsed="false">
      <c r="A2735" s="0" t="n">
        <v>3925</v>
      </c>
      <c r="B2735" s="0" t="s">
        <v>14619</v>
      </c>
      <c r="C2735" s="525" t="s">
        <v>2430</v>
      </c>
      <c r="D2735" s="333" t="n">
        <v>43.54</v>
      </c>
    </row>
    <row r="2736" customFormat="false" ht="15" hidden="false" customHeight="false" outlineLevel="0" collapsed="false">
      <c r="A2736" s="0" t="n">
        <v>12406</v>
      </c>
      <c r="B2736" s="0" t="s">
        <v>14620</v>
      </c>
      <c r="C2736" s="525" t="s">
        <v>2430</v>
      </c>
      <c r="D2736" s="333" t="n">
        <v>10.69</v>
      </c>
    </row>
    <row r="2737" customFormat="false" ht="15" hidden="false" customHeight="false" outlineLevel="0" collapsed="false">
      <c r="A2737" s="0" t="n">
        <v>3929</v>
      </c>
      <c r="B2737" s="0" t="s">
        <v>14621</v>
      </c>
      <c r="C2737" s="525" t="s">
        <v>2430</v>
      </c>
      <c r="D2737" s="333" t="n">
        <v>116.37</v>
      </c>
    </row>
    <row r="2738" customFormat="false" ht="15" hidden="false" customHeight="false" outlineLevel="0" collapsed="false">
      <c r="A2738" s="0" t="n">
        <v>3931</v>
      </c>
      <c r="B2738" s="0" t="s">
        <v>14622</v>
      </c>
      <c r="C2738" s="525" t="s">
        <v>2430</v>
      </c>
      <c r="D2738" s="333" t="n">
        <v>116.37</v>
      </c>
    </row>
    <row r="2739" customFormat="false" ht="15" hidden="false" customHeight="false" outlineLevel="0" collapsed="false">
      <c r="A2739" s="0" t="n">
        <v>3930</v>
      </c>
      <c r="B2739" s="0" t="s">
        <v>14623</v>
      </c>
      <c r="C2739" s="525" t="s">
        <v>2430</v>
      </c>
      <c r="D2739" s="333" t="n">
        <v>116.37</v>
      </c>
    </row>
    <row r="2740" customFormat="false" ht="15" hidden="false" customHeight="false" outlineLevel="0" collapsed="false">
      <c r="A2740" s="0" t="n">
        <v>3932</v>
      </c>
      <c r="B2740" s="0" t="s">
        <v>14624</v>
      </c>
      <c r="C2740" s="525" t="s">
        <v>2430</v>
      </c>
      <c r="D2740" s="333" t="n">
        <v>200.94</v>
      </c>
    </row>
    <row r="2741" customFormat="false" ht="15" hidden="false" customHeight="false" outlineLevel="0" collapsed="false">
      <c r="A2741" s="0" t="n">
        <v>3933</v>
      </c>
      <c r="B2741" s="0" t="s">
        <v>14625</v>
      </c>
      <c r="C2741" s="525" t="s">
        <v>2430</v>
      </c>
      <c r="D2741" s="333" t="n">
        <v>200.94</v>
      </c>
    </row>
    <row r="2742" customFormat="false" ht="15" hidden="false" customHeight="false" outlineLevel="0" collapsed="false">
      <c r="A2742" s="0" t="n">
        <v>3934</v>
      </c>
      <c r="B2742" s="0" t="s">
        <v>14626</v>
      </c>
      <c r="C2742" s="525" t="s">
        <v>2430</v>
      </c>
      <c r="D2742" s="333" t="n">
        <v>200.94</v>
      </c>
    </row>
    <row r="2743" customFormat="false" ht="15" hidden="false" customHeight="false" outlineLevel="0" collapsed="false">
      <c r="A2743" s="0" t="n">
        <v>40355</v>
      </c>
      <c r="B2743" s="0" t="s">
        <v>14627</v>
      </c>
      <c r="C2743" s="525" t="s">
        <v>2430</v>
      </c>
      <c r="D2743" s="333" t="n">
        <v>14.23</v>
      </c>
    </row>
    <row r="2744" customFormat="false" ht="15" hidden="false" customHeight="false" outlineLevel="0" collapsed="false">
      <c r="A2744" s="0" t="n">
        <v>40364</v>
      </c>
      <c r="B2744" s="0" t="s">
        <v>14628</v>
      </c>
      <c r="C2744" s="525" t="s">
        <v>2430</v>
      </c>
      <c r="D2744" s="333" t="n">
        <v>66.64</v>
      </c>
    </row>
    <row r="2745" customFormat="false" ht="15" hidden="false" customHeight="false" outlineLevel="0" collapsed="false">
      <c r="A2745" s="0" t="n">
        <v>40361</v>
      </c>
      <c r="B2745" s="0" t="s">
        <v>14629</v>
      </c>
      <c r="C2745" s="525" t="s">
        <v>2430</v>
      </c>
      <c r="D2745" s="333" t="n">
        <v>52.11</v>
      </c>
    </row>
    <row r="2746" customFormat="false" ht="15" hidden="false" customHeight="false" outlineLevel="0" collapsed="false">
      <c r="A2746" s="0" t="n">
        <v>40358</v>
      </c>
      <c r="B2746" s="0" t="s">
        <v>14630</v>
      </c>
      <c r="C2746" s="525" t="s">
        <v>2430</v>
      </c>
      <c r="D2746" s="333" t="n">
        <v>19.86</v>
      </c>
    </row>
    <row r="2747" customFormat="false" ht="15" hidden="false" customHeight="false" outlineLevel="0" collapsed="false">
      <c r="A2747" s="0" t="n">
        <v>40370</v>
      </c>
      <c r="B2747" s="0" t="s">
        <v>14631</v>
      </c>
      <c r="C2747" s="525" t="s">
        <v>2430</v>
      </c>
      <c r="D2747" s="333" t="n">
        <v>211.44</v>
      </c>
    </row>
    <row r="2748" customFormat="false" ht="15" hidden="false" customHeight="false" outlineLevel="0" collapsed="false">
      <c r="A2748" s="0" t="n">
        <v>40367</v>
      </c>
      <c r="B2748" s="0" t="s">
        <v>14632</v>
      </c>
      <c r="C2748" s="525" t="s">
        <v>2430</v>
      </c>
      <c r="D2748" s="333" t="n">
        <v>105.09</v>
      </c>
    </row>
    <row r="2749" customFormat="false" ht="15" hidden="false" customHeight="false" outlineLevel="0" collapsed="false">
      <c r="A2749" s="0" t="n">
        <v>40373</v>
      </c>
      <c r="B2749" s="0" t="s">
        <v>14633</v>
      </c>
      <c r="C2749" s="525" t="s">
        <v>2430</v>
      </c>
      <c r="D2749" s="333" t="n">
        <v>285.93</v>
      </c>
    </row>
    <row r="2750" customFormat="false" ht="15" hidden="false" customHeight="false" outlineLevel="0" collapsed="false">
      <c r="A2750" s="0" t="n">
        <v>3907</v>
      </c>
      <c r="B2750" s="0" t="s">
        <v>14634</v>
      </c>
      <c r="C2750" s="525" t="s">
        <v>2430</v>
      </c>
      <c r="D2750" s="333" t="n">
        <v>5.43</v>
      </c>
    </row>
    <row r="2751" customFormat="false" ht="15" hidden="false" customHeight="false" outlineLevel="0" collapsed="false">
      <c r="A2751" s="0" t="n">
        <v>3889</v>
      </c>
      <c r="B2751" s="0" t="s">
        <v>14635</v>
      </c>
      <c r="C2751" s="525" t="s">
        <v>2430</v>
      </c>
      <c r="D2751" s="333" t="n">
        <v>3.86</v>
      </c>
    </row>
    <row r="2752" customFormat="false" ht="15" hidden="false" customHeight="false" outlineLevel="0" collapsed="false">
      <c r="A2752" s="0" t="n">
        <v>3868</v>
      </c>
      <c r="B2752" s="0" t="s">
        <v>14636</v>
      </c>
      <c r="C2752" s="525" t="s">
        <v>2430</v>
      </c>
      <c r="D2752" s="333" t="n">
        <v>1.42</v>
      </c>
    </row>
    <row r="2753" customFormat="false" ht="15" hidden="false" customHeight="false" outlineLevel="0" collapsed="false">
      <c r="A2753" s="0" t="n">
        <v>3869</v>
      </c>
      <c r="B2753" s="0" t="s">
        <v>14637</v>
      </c>
      <c r="C2753" s="525" t="s">
        <v>2430</v>
      </c>
      <c r="D2753" s="333" t="n">
        <v>3.14</v>
      </c>
    </row>
    <row r="2754" customFormat="false" ht="15" hidden="false" customHeight="false" outlineLevel="0" collapsed="false">
      <c r="A2754" s="0" t="n">
        <v>3872</v>
      </c>
      <c r="B2754" s="0" t="s">
        <v>14638</v>
      </c>
      <c r="C2754" s="525" t="s">
        <v>2430</v>
      </c>
      <c r="D2754" s="333" t="n">
        <v>5.36</v>
      </c>
    </row>
    <row r="2755" customFormat="false" ht="15" hidden="false" customHeight="false" outlineLevel="0" collapsed="false">
      <c r="A2755" s="0" t="n">
        <v>3850</v>
      </c>
      <c r="B2755" s="0" t="s">
        <v>14639</v>
      </c>
      <c r="C2755" s="525" t="s">
        <v>2430</v>
      </c>
      <c r="D2755" s="333" t="n">
        <v>12.37</v>
      </c>
    </row>
    <row r="2756" customFormat="false" ht="15" hidden="false" customHeight="false" outlineLevel="0" collapsed="false">
      <c r="A2756" s="0" t="n">
        <v>38023</v>
      </c>
      <c r="B2756" s="0" t="s">
        <v>14640</v>
      </c>
      <c r="C2756" s="525" t="s">
        <v>2430</v>
      </c>
      <c r="D2756" s="333" t="n">
        <v>6.29</v>
      </c>
    </row>
    <row r="2757" customFormat="false" ht="15" hidden="false" customHeight="false" outlineLevel="0" collapsed="false">
      <c r="A2757" s="0" t="n">
        <v>37986</v>
      </c>
      <c r="B2757" s="0" t="s">
        <v>14641</v>
      </c>
      <c r="C2757" s="525" t="s">
        <v>2430</v>
      </c>
      <c r="D2757" s="333" t="n">
        <v>1.87</v>
      </c>
    </row>
    <row r="2758" customFormat="false" ht="15" hidden="false" customHeight="false" outlineLevel="0" collapsed="false">
      <c r="A2758" s="0" t="n">
        <v>37987</v>
      </c>
      <c r="B2758" s="0" t="s">
        <v>14642</v>
      </c>
      <c r="C2758" s="525" t="s">
        <v>2430</v>
      </c>
      <c r="D2758" s="333" t="n">
        <v>93.27</v>
      </c>
    </row>
    <row r="2759" customFormat="false" ht="15" hidden="false" customHeight="false" outlineLevel="0" collapsed="false">
      <c r="A2759" s="0" t="n">
        <v>37988</v>
      </c>
      <c r="B2759" s="0" t="s">
        <v>14643</v>
      </c>
      <c r="C2759" s="525" t="s">
        <v>2430</v>
      </c>
      <c r="D2759" s="333" t="n">
        <v>148.21</v>
      </c>
    </row>
    <row r="2760" customFormat="false" ht="15" hidden="false" customHeight="false" outlineLevel="0" collapsed="false">
      <c r="A2760" s="0" t="n">
        <v>21120</v>
      </c>
      <c r="B2760" s="0" t="s">
        <v>14644</v>
      </c>
      <c r="C2760" s="525" t="s">
        <v>2430</v>
      </c>
      <c r="D2760" s="333" t="n">
        <v>9.54</v>
      </c>
    </row>
    <row r="2761" customFormat="false" ht="15" hidden="false" customHeight="false" outlineLevel="0" collapsed="false">
      <c r="A2761" s="0" t="n">
        <v>39318</v>
      </c>
      <c r="B2761" s="0" t="s">
        <v>14645</v>
      </c>
      <c r="C2761" s="525" t="s">
        <v>2430</v>
      </c>
      <c r="D2761" s="333" t="n">
        <v>8.87</v>
      </c>
    </row>
    <row r="2762" customFormat="false" ht="15" hidden="false" customHeight="false" outlineLevel="0" collapsed="false">
      <c r="A2762" s="0" t="n">
        <v>40366</v>
      </c>
      <c r="B2762" s="0" t="s">
        <v>14646</v>
      </c>
      <c r="C2762" s="525" t="s">
        <v>2430</v>
      </c>
      <c r="D2762" s="333" t="n">
        <v>51.98</v>
      </c>
    </row>
    <row r="2763" customFormat="false" ht="15" hidden="false" customHeight="false" outlineLevel="0" collapsed="false">
      <c r="A2763" s="0" t="n">
        <v>40363</v>
      </c>
      <c r="B2763" s="0" t="s">
        <v>14647</v>
      </c>
      <c r="C2763" s="525" t="s">
        <v>2430</v>
      </c>
      <c r="D2763" s="333" t="n">
        <v>40.66</v>
      </c>
    </row>
    <row r="2764" customFormat="false" ht="15" hidden="false" customHeight="false" outlineLevel="0" collapsed="false">
      <c r="A2764" s="0" t="n">
        <v>40354</v>
      </c>
      <c r="B2764" s="0" t="s">
        <v>14648</v>
      </c>
      <c r="C2764" s="525" t="s">
        <v>2430</v>
      </c>
      <c r="D2764" s="333" t="n">
        <v>17.7</v>
      </c>
    </row>
    <row r="2765" customFormat="false" ht="15" hidden="false" customHeight="false" outlineLevel="0" collapsed="false">
      <c r="A2765" s="0" t="n">
        <v>40360</v>
      </c>
      <c r="B2765" s="0" t="s">
        <v>14649</v>
      </c>
      <c r="C2765" s="525" t="s">
        <v>2430</v>
      </c>
      <c r="D2765" s="333" t="n">
        <v>26.65</v>
      </c>
    </row>
    <row r="2766" customFormat="false" ht="15" hidden="false" customHeight="false" outlineLevel="0" collapsed="false">
      <c r="A2766" s="0" t="n">
        <v>40372</v>
      </c>
      <c r="B2766" s="0" t="s">
        <v>14650</v>
      </c>
      <c r="C2766" s="525" t="s">
        <v>2430</v>
      </c>
      <c r="D2766" s="333" t="n">
        <v>164.59</v>
      </c>
    </row>
    <row r="2767" customFormat="false" ht="15" hidden="false" customHeight="false" outlineLevel="0" collapsed="false">
      <c r="A2767" s="0" t="n">
        <v>40369</v>
      </c>
      <c r="B2767" s="0" t="s">
        <v>14651</v>
      </c>
      <c r="C2767" s="525" t="s">
        <v>2430</v>
      </c>
      <c r="D2767" s="333" t="n">
        <v>81.92</v>
      </c>
    </row>
    <row r="2768" customFormat="false" ht="15" hidden="false" customHeight="false" outlineLevel="0" collapsed="false">
      <c r="A2768" s="0" t="n">
        <v>40357</v>
      </c>
      <c r="B2768" s="0" t="s">
        <v>14652</v>
      </c>
      <c r="C2768" s="525" t="s">
        <v>2430</v>
      </c>
      <c r="D2768" s="333" t="n">
        <v>19.86</v>
      </c>
    </row>
    <row r="2769" customFormat="false" ht="15" hidden="false" customHeight="false" outlineLevel="0" collapsed="false">
      <c r="A2769" s="0" t="n">
        <v>40375</v>
      </c>
      <c r="B2769" s="0" t="s">
        <v>14653</v>
      </c>
      <c r="C2769" s="525" t="s">
        <v>2430</v>
      </c>
      <c r="D2769" s="333" t="n">
        <v>222.82</v>
      </c>
    </row>
    <row r="2770" customFormat="false" ht="15" hidden="false" customHeight="false" outlineLevel="0" collapsed="false">
      <c r="A2770" s="0" t="n">
        <v>1893</v>
      </c>
      <c r="B2770" s="0" t="s">
        <v>14654</v>
      </c>
      <c r="C2770" s="525" t="s">
        <v>2430</v>
      </c>
      <c r="D2770" s="333" t="n">
        <v>3.86</v>
      </c>
    </row>
    <row r="2771" customFormat="false" ht="15" hidden="false" customHeight="false" outlineLevel="0" collapsed="false">
      <c r="A2771" s="0" t="n">
        <v>1902</v>
      </c>
      <c r="B2771" s="0" t="s">
        <v>14655</v>
      </c>
      <c r="C2771" s="525" t="s">
        <v>2430</v>
      </c>
      <c r="D2771" s="333" t="n">
        <v>2.81</v>
      </c>
    </row>
    <row r="2772" customFormat="false" ht="15" hidden="false" customHeight="false" outlineLevel="0" collapsed="false">
      <c r="A2772" s="0" t="n">
        <v>1901</v>
      </c>
      <c r="B2772" s="0" t="s">
        <v>14656</v>
      </c>
      <c r="C2772" s="525" t="s">
        <v>2430</v>
      </c>
      <c r="D2772" s="333" t="n">
        <v>0.88</v>
      </c>
    </row>
    <row r="2773" customFormat="false" ht="15" hidden="false" customHeight="false" outlineLevel="0" collapsed="false">
      <c r="A2773" s="0" t="n">
        <v>1892</v>
      </c>
      <c r="B2773" s="0" t="s">
        <v>14657</v>
      </c>
      <c r="C2773" s="525" t="s">
        <v>2430</v>
      </c>
      <c r="D2773" s="333" t="n">
        <v>1.81</v>
      </c>
    </row>
    <row r="2774" customFormat="false" ht="15" hidden="false" customHeight="false" outlineLevel="0" collapsed="false">
      <c r="A2774" s="0" t="n">
        <v>1907</v>
      </c>
      <c r="B2774" s="0" t="s">
        <v>14658</v>
      </c>
      <c r="C2774" s="525" t="s">
        <v>2430</v>
      </c>
      <c r="D2774" s="333" t="n">
        <v>12.43</v>
      </c>
    </row>
    <row r="2775" customFormat="false" ht="15" hidden="false" customHeight="false" outlineLevel="0" collapsed="false">
      <c r="A2775" s="0" t="n">
        <v>1894</v>
      </c>
      <c r="B2775" s="0" t="s">
        <v>14659</v>
      </c>
      <c r="C2775" s="525" t="s">
        <v>2430</v>
      </c>
      <c r="D2775" s="333" t="n">
        <v>5.59</v>
      </c>
    </row>
    <row r="2776" customFormat="false" ht="15" hidden="false" customHeight="false" outlineLevel="0" collapsed="false">
      <c r="A2776" s="0" t="n">
        <v>1891</v>
      </c>
      <c r="B2776" s="0" t="s">
        <v>14660</v>
      </c>
      <c r="C2776" s="525" t="s">
        <v>2430</v>
      </c>
      <c r="D2776" s="333" t="n">
        <v>1.29</v>
      </c>
    </row>
    <row r="2777" customFormat="false" ht="15" hidden="false" customHeight="false" outlineLevel="0" collapsed="false">
      <c r="A2777" s="0" t="n">
        <v>1896</v>
      </c>
      <c r="B2777" s="0" t="s">
        <v>14661</v>
      </c>
      <c r="C2777" s="525" t="s">
        <v>2430</v>
      </c>
      <c r="D2777" s="333" t="n">
        <v>16.69</v>
      </c>
    </row>
    <row r="2778" customFormat="false" ht="15" hidden="false" customHeight="false" outlineLevel="0" collapsed="false">
      <c r="A2778" s="0" t="n">
        <v>1895</v>
      </c>
      <c r="B2778" s="0" t="s">
        <v>14662</v>
      </c>
      <c r="C2778" s="525" t="s">
        <v>2430</v>
      </c>
      <c r="D2778" s="333" t="n">
        <v>29.32</v>
      </c>
    </row>
    <row r="2779" customFormat="false" ht="15" hidden="false" customHeight="false" outlineLevel="0" collapsed="false">
      <c r="A2779" s="0" t="n">
        <v>2641</v>
      </c>
      <c r="B2779" s="0" t="s">
        <v>14663</v>
      </c>
      <c r="C2779" s="525" t="s">
        <v>2430</v>
      </c>
      <c r="D2779" s="333" t="n">
        <v>28.54</v>
      </c>
    </row>
    <row r="2780" customFormat="false" ht="15" hidden="false" customHeight="false" outlineLevel="0" collapsed="false">
      <c r="A2780" s="0" t="n">
        <v>2636</v>
      </c>
      <c r="B2780" s="0" t="s">
        <v>14664</v>
      </c>
      <c r="C2780" s="525" t="s">
        <v>2430</v>
      </c>
      <c r="D2780" s="333" t="n">
        <v>1.84</v>
      </c>
    </row>
    <row r="2781" customFormat="false" ht="15" hidden="false" customHeight="false" outlineLevel="0" collapsed="false">
      <c r="A2781" s="0" t="n">
        <v>2637</v>
      </c>
      <c r="B2781" s="0" t="s">
        <v>14665</v>
      </c>
      <c r="C2781" s="525" t="s">
        <v>2430</v>
      </c>
      <c r="D2781" s="333" t="n">
        <v>1.95</v>
      </c>
    </row>
    <row r="2782" customFormat="false" ht="15" hidden="false" customHeight="false" outlineLevel="0" collapsed="false">
      <c r="A2782" s="0" t="n">
        <v>2638</v>
      </c>
      <c r="B2782" s="0" t="s">
        <v>14666</v>
      </c>
      <c r="C2782" s="525" t="s">
        <v>2430</v>
      </c>
      <c r="D2782" s="333" t="n">
        <v>2.27</v>
      </c>
    </row>
    <row r="2783" customFormat="false" ht="15" hidden="false" customHeight="false" outlineLevel="0" collapsed="false">
      <c r="A2783" s="0" t="n">
        <v>2639</v>
      </c>
      <c r="B2783" s="0" t="s">
        <v>14667</v>
      </c>
      <c r="C2783" s="525" t="s">
        <v>2430</v>
      </c>
      <c r="D2783" s="333" t="n">
        <v>4.03</v>
      </c>
    </row>
    <row r="2784" customFormat="false" ht="15" hidden="false" customHeight="false" outlineLevel="0" collapsed="false">
      <c r="A2784" s="0" t="n">
        <v>2644</v>
      </c>
      <c r="B2784" s="0" t="s">
        <v>14668</v>
      </c>
      <c r="C2784" s="525" t="s">
        <v>2430</v>
      </c>
      <c r="D2784" s="333" t="n">
        <v>5.84</v>
      </c>
    </row>
    <row r="2785" customFormat="false" ht="15" hidden="false" customHeight="false" outlineLevel="0" collapsed="false">
      <c r="A2785" s="0" t="n">
        <v>2643</v>
      </c>
      <c r="B2785" s="0" t="s">
        <v>14669</v>
      </c>
      <c r="C2785" s="525" t="s">
        <v>2430</v>
      </c>
      <c r="D2785" s="333" t="n">
        <v>8.14</v>
      </c>
    </row>
    <row r="2786" customFormat="false" ht="15" hidden="false" customHeight="false" outlineLevel="0" collapsed="false">
      <c r="A2786" s="0" t="n">
        <v>2640</v>
      </c>
      <c r="B2786" s="0" t="s">
        <v>14670</v>
      </c>
      <c r="C2786" s="525" t="s">
        <v>2430</v>
      </c>
      <c r="D2786" s="333" t="n">
        <v>11.88</v>
      </c>
    </row>
    <row r="2787" customFormat="false" ht="15" hidden="false" customHeight="false" outlineLevel="0" collapsed="false">
      <c r="A2787" s="0" t="n">
        <v>2642</v>
      </c>
      <c r="B2787" s="0" t="s">
        <v>14671</v>
      </c>
      <c r="C2787" s="525" t="s">
        <v>2430</v>
      </c>
      <c r="D2787" s="333" t="n">
        <v>18.08</v>
      </c>
    </row>
    <row r="2788" customFormat="false" ht="15" hidden="false" customHeight="false" outlineLevel="0" collapsed="false">
      <c r="A2788" s="0" t="n">
        <v>39855</v>
      </c>
      <c r="B2788" s="0" t="s">
        <v>14672</v>
      </c>
      <c r="C2788" s="525" t="s">
        <v>2430</v>
      </c>
      <c r="D2788" s="333" t="n">
        <v>3.17</v>
      </c>
    </row>
    <row r="2789" customFormat="false" ht="15" hidden="false" customHeight="false" outlineLevel="0" collapsed="false">
      <c r="A2789" s="0" t="n">
        <v>39856</v>
      </c>
      <c r="B2789" s="0" t="s">
        <v>14673</v>
      </c>
      <c r="C2789" s="525" t="s">
        <v>2430</v>
      </c>
      <c r="D2789" s="333" t="n">
        <v>7.47</v>
      </c>
    </row>
    <row r="2790" customFormat="false" ht="15" hidden="false" customHeight="false" outlineLevel="0" collapsed="false">
      <c r="A2790" s="0" t="n">
        <v>39857</v>
      </c>
      <c r="B2790" s="0" t="s">
        <v>14674</v>
      </c>
      <c r="C2790" s="525" t="s">
        <v>2430</v>
      </c>
      <c r="D2790" s="333" t="n">
        <v>12.09</v>
      </c>
    </row>
    <row r="2791" customFormat="false" ht="15" hidden="false" customHeight="false" outlineLevel="0" collapsed="false">
      <c r="A2791" s="0" t="n">
        <v>39858</v>
      </c>
      <c r="B2791" s="0" t="s">
        <v>14675</v>
      </c>
      <c r="C2791" s="525" t="s">
        <v>2430</v>
      </c>
      <c r="D2791" s="333" t="n">
        <v>26.82</v>
      </c>
    </row>
    <row r="2792" customFormat="false" ht="15" hidden="false" customHeight="false" outlineLevel="0" collapsed="false">
      <c r="A2792" s="0" t="n">
        <v>39859</v>
      </c>
      <c r="B2792" s="0" t="s">
        <v>14676</v>
      </c>
      <c r="C2792" s="525" t="s">
        <v>2430</v>
      </c>
      <c r="D2792" s="333" t="n">
        <v>41.35</v>
      </c>
    </row>
    <row r="2793" customFormat="false" ht="15" hidden="false" customHeight="false" outlineLevel="0" collapsed="false">
      <c r="A2793" s="0" t="n">
        <v>39860</v>
      </c>
      <c r="B2793" s="0" t="s">
        <v>14677</v>
      </c>
      <c r="C2793" s="525" t="s">
        <v>2430</v>
      </c>
      <c r="D2793" s="333" t="n">
        <v>63.46</v>
      </c>
    </row>
    <row r="2794" customFormat="false" ht="15" hidden="false" customHeight="false" outlineLevel="0" collapsed="false">
      <c r="A2794" s="0" t="n">
        <v>39861</v>
      </c>
      <c r="B2794" s="0" t="s">
        <v>14678</v>
      </c>
      <c r="C2794" s="525" t="s">
        <v>2430</v>
      </c>
      <c r="D2794" s="333" t="n">
        <v>181.17</v>
      </c>
    </row>
    <row r="2795" customFormat="false" ht="15" hidden="false" customHeight="false" outlineLevel="0" collapsed="false">
      <c r="A2795" s="0" t="n">
        <v>3867</v>
      </c>
      <c r="B2795" s="0" t="s">
        <v>14679</v>
      </c>
      <c r="C2795" s="525" t="s">
        <v>2430</v>
      </c>
      <c r="D2795" s="333" t="n">
        <v>75.31</v>
      </c>
    </row>
    <row r="2796" customFormat="false" ht="15" hidden="false" customHeight="false" outlineLevel="0" collapsed="false">
      <c r="A2796" s="0" t="n">
        <v>3861</v>
      </c>
      <c r="B2796" s="0" t="s">
        <v>14680</v>
      </c>
      <c r="C2796" s="525" t="s">
        <v>2430</v>
      </c>
      <c r="D2796" s="333" t="n">
        <v>0.78</v>
      </c>
    </row>
    <row r="2797" customFormat="false" ht="15" hidden="false" customHeight="false" outlineLevel="0" collapsed="false">
      <c r="A2797" s="0" t="n">
        <v>3904</v>
      </c>
      <c r="B2797" s="0" t="s">
        <v>14681</v>
      </c>
      <c r="C2797" s="525" t="s">
        <v>2430</v>
      </c>
      <c r="D2797" s="333" t="n">
        <v>0.83</v>
      </c>
    </row>
    <row r="2798" customFormat="false" ht="15" hidden="false" customHeight="false" outlineLevel="0" collapsed="false">
      <c r="A2798" s="0" t="n">
        <v>3903</v>
      </c>
      <c r="B2798" s="0" t="s">
        <v>14682</v>
      </c>
      <c r="C2798" s="525" t="s">
        <v>2430</v>
      </c>
      <c r="D2798" s="333" t="n">
        <v>2.02</v>
      </c>
    </row>
    <row r="2799" customFormat="false" ht="15" hidden="false" customHeight="false" outlineLevel="0" collapsed="false">
      <c r="A2799" s="0" t="n">
        <v>3862</v>
      </c>
      <c r="B2799" s="0" t="s">
        <v>14683</v>
      </c>
      <c r="C2799" s="525" t="s">
        <v>2430</v>
      </c>
      <c r="D2799" s="333" t="n">
        <v>4.3</v>
      </c>
    </row>
    <row r="2800" customFormat="false" ht="15" hidden="false" customHeight="false" outlineLevel="0" collapsed="false">
      <c r="A2800" s="0" t="n">
        <v>3863</v>
      </c>
      <c r="B2800" s="0" t="s">
        <v>14684</v>
      </c>
      <c r="C2800" s="525" t="s">
        <v>2430</v>
      </c>
      <c r="D2800" s="333" t="n">
        <v>4.41</v>
      </c>
    </row>
    <row r="2801" customFormat="false" ht="15" hidden="false" customHeight="false" outlineLevel="0" collapsed="false">
      <c r="A2801" s="0" t="n">
        <v>3864</v>
      </c>
      <c r="B2801" s="0" t="s">
        <v>14685</v>
      </c>
      <c r="C2801" s="525" t="s">
        <v>2430</v>
      </c>
      <c r="D2801" s="333" t="n">
        <v>13.51</v>
      </c>
    </row>
    <row r="2802" customFormat="false" ht="15" hidden="false" customHeight="false" outlineLevel="0" collapsed="false">
      <c r="A2802" s="0" t="n">
        <v>3865</v>
      </c>
      <c r="B2802" s="0" t="s">
        <v>14686</v>
      </c>
      <c r="C2802" s="525" t="s">
        <v>2430</v>
      </c>
      <c r="D2802" s="333" t="n">
        <v>19.75</v>
      </c>
    </row>
    <row r="2803" customFormat="false" ht="15" hidden="false" customHeight="false" outlineLevel="0" collapsed="false">
      <c r="A2803" s="0" t="n">
        <v>3866</v>
      </c>
      <c r="B2803" s="0" t="s">
        <v>14687</v>
      </c>
      <c r="C2803" s="525" t="s">
        <v>2430</v>
      </c>
      <c r="D2803" s="333" t="n">
        <v>44.35</v>
      </c>
    </row>
    <row r="2804" customFormat="false" ht="15" hidden="false" customHeight="false" outlineLevel="0" collapsed="false">
      <c r="A2804" s="0" t="n">
        <v>3878</v>
      </c>
      <c r="B2804" s="0" t="s">
        <v>14688</v>
      </c>
      <c r="C2804" s="525" t="s">
        <v>2430</v>
      </c>
      <c r="D2804" s="333" t="n">
        <v>12.09</v>
      </c>
    </row>
    <row r="2805" customFormat="false" ht="15" hidden="false" customHeight="false" outlineLevel="0" collapsed="false">
      <c r="A2805" s="0" t="n">
        <v>3883</v>
      </c>
      <c r="B2805" s="0" t="s">
        <v>14689</v>
      </c>
      <c r="C2805" s="525" t="s">
        <v>2430</v>
      </c>
      <c r="D2805" s="333" t="n">
        <v>1.55</v>
      </c>
    </row>
    <row r="2806" customFormat="false" ht="15" hidden="false" customHeight="false" outlineLevel="0" collapsed="false">
      <c r="A2806" s="0" t="n">
        <v>3876</v>
      </c>
      <c r="B2806" s="0" t="s">
        <v>14690</v>
      </c>
      <c r="C2806" s="525" t="s">
        <v>2430</v>
      </c>
      <c r="D2806" s="333" t="n">
        <v>4.81</v>
      </c>
    </row>
    <row r="2807" customFormat="false" ht="15" hidden="false" customHeight="false" outlineLevel="0" collapsed="false">
      <c r="A2807" s="0" t="n">
        <v>3884</v>
      </c>
      <c r="B2807" s="0" t="s">
        <v>14691</v>
      </c>
      <c r="C2807" s="525" t="s">
        <v>2430</v>
      </c>
      <c r="D2807" s="333" t="n">
        <v>2.45</v>
      </c>
    </row>
    <row r="2808" customFormat="false" ht="15" hidden="false" customHeight="false" outlineLevel="0" collapsed="false">
      <c r="A2808" s="0" t="n">
        <v>12892</v>
      </c>
      <c r="B2808" s="0" t="s">
        <v>14692</v>
      </c>
      <c r="C2808" s="525" t="s">
        <v>12296</v>
      </c>
      <c r="D2808" s="333" t="n">
        <v>13.81</v>
      </c>
    </row>
    <row r="2809" customFormat="false" ht="15" hidden="false" customHeight="false" outlineLevel="0" collapsed="false">
      <c r="A2809" s="0" t="n">
        <v>38447</v>
      </c>
      <c r="B2809" s="0" t="s">
        <v>14693</v>
      </c>
      <c r="C2809" s="525" t="s">
        <v>2430</v>
      </c>
      <c r="D2809" s="333" t="n">
        <v>92.42</v>
      </c>
    </row>
    <row r="2810" customFormat="false" ht="15" hidden="false" customHeight="false" outlineLevel="0" collapsed="false">
      <c r="A2810" s="0" t="n">
        <v>36320</v>
      </c>
      <c r="B2810" s="0" t="s">
        <v>14694</v>
      </c>
      <c r="C2810" s="525" t="s">
        <v>2430</v>
      </c>
      <c r="D2810" s="333" t="n">
        <v>2.48</v>
      </c>
    </row>
    <row r="2811" customFormat="false" ht="15" hidden="false" customHeight="false" outlineLevel="0" collapsed="false">
      <c r="A2811" s="0" t="n">
        <v>36324</v>
      </c>
      <c r="B2811" s="0" t="s">
        <v>14695</v>
      </c>
      <c r="C2811" s="525" t="s">
        <v>2430</v>
      </c>
      <c r="D2811" s="333" t="n">
        <v>2.26</v>
      </c>
    </row>
    <row r="2812" customFormat="false" ht="15" hidden="false" customHeight="false" outlineLevel="0" collapsed="false">
      <c r="A2812" s="0" t="n">
        <v>38441</v>
      </c>
      <c r="B2812" s="0" t="s">
        <v>14696</v>
      </c>
      <c r="C2812" s="525" t="s">
        <v>2430</v>
      </c>
      <c r="D2812" s="333" t="n">
        <v>4.06</v>
      </c>
    </row>
    <row r="2813" customFormat="false" ht="15" hidden="false" customHeight="false" outlineLevel="0" collapsed="false">
      <c r="A2813" s="0" t="n">
        <v>38442</v>
      </c>
      <c r="B2813" s="0" t="s">
        <v>14697</v>
      </c>
      <c r="C2813" s="525" t="s">
        <v>2430</v>
      </c>
      <c r="D2813" s="333" t="n">
        <v>11.55</v>
      </c>
    </row>
    <row r="2814" customFormat="false" ht="15" hidden="false" customHeight="false" outlineLevel="0" collapsed="false">
      <c r="A2814" s="0" t="n">
        <v>38443</v>
      </c>
      <c r="B2814" s="0" t="s">
        <v>14698</v>
      </c>
      <c r="C2814" s="525" t="s">
        <v>2430</v>
      </c>
      <c r="D2814" s="333" t="n">
        <v>14.01</v>
      </c>
    </row>
    <row r="2815" customFormat="false" ht="15" hidden="false" customHeight="false" outlineLevel="0" collapsed="false">
      <c r="A2815" s="0" t="n">
        <v>38444</v>
      </c>
      <c r="B2815" s="0" t="s">
        <v>14699</v>
      </c>
      <c r="C2815" s="525" t="s">
        <v>2430</v>
      </c>
      <c r="D2815" s="333" t="n">
        <v>23.53</v>
      </c>
    </row>
    <row r="2816" customFormat="false" ht="15" hidden="false" customHeight="false" outlineLevel="0" collapsed="false">
      <c r="A2816" s="0" t="n">
        <v>38445</v>
      </c>
      <c r="B2816" s="0" t="s">
        <v>14700</v>
      </c>
      <c r="C2816" s="525" t="s">
        <v>2430</v>
      </c>
      <c r="D2816" s="333" t="n">
        <v>43.63</v>
      </c>
    </row>
    <row r="2817" customFormat="false" ht="15" hidden="false" customHeight="false" outlineLevel="0" collapsed="false">
      <c r="A2817" s="0" t="n">
        <v>38446</v>
      </c>
      <c r="B2817" s="0" t="s">
        <v>14701</v>
      </c>
      <c r="C2817" s="525" t="s">
        <v>2430</v>
      </c>
      <c r="D2817" s="333" t="n">
        <v>71.41</v>
      </c>
    </row>
    <row r="2818" customFormat="false" ht="15" hidden="false" customHeight="false" outlineLevel="0" collapsed="false">
      <c r="A2818" s="0" t="n">
        <v>3837</v>
      </c>
      <c r="B2818" s="0" t="s">
        <v>14702</v>
      </c>
      <c r="C2818" s="525" t="s">
        <v>2430</v>
      </c>
      <c r="D2818" s="333" t="n">
        <v>37.05</v>
      </c>
    </row>
    <row r="2819" customFormat="false" ht="15" hidden="false" customHeight="false" outlineLevel="0" collapsed="false">
      <c r="A2819" s="0" t="n">
        <v>3845</v>
      </c>
      <c r="B2819" s="0" t="s">
        <v>14703</v>
      </c>
      <c r="C2819" s="525" t="s">
        <v>2430</v>
      </c>
      <c r="D2819" s="333" t="n">
        <v>13.53</v>
      </c>
    </row>
    <row r="2820" customFormat="false" ht="15" hidden="false" customHeight="false" outlineLevel="0" collapsed="false">
      <c r="A2820" s="0" t="n">
        <v>11045</v>
      </c>
      <c r="B2820" s="0" t="s">
        <v>14704</v>
      </c>
      <c r="C2820" s="525" t="s">
        <v>2430</v>
      </c>
      <c r="D2820" s="333" t="n">
        <v>26.11</v>
      </c>
    </row>
    <row r="2821" customFormat="false" ht="15" hidden="false" customHeight="false" outlineLevel="0" collapsed="false">
      <c r="A2821" s="0" t="n">
        <v>20170</v>
      </c>
      <c r="B2821" s="0" t="s">
        <v>14705</v>
      </c>
      <c r="C2821" s="525" t="s">
        <v>2430</v>
      </c>
      <c r="D2821" s="333" t="n">
        <v>12.07</v>
      </c>
    </row>
    <row r="2822" customFormat="false" ht="15" hidden="false" customHeight="false" outlineLevel="0" collapsed="false">
      <c r="A2822" s="0" t="n">
        <v>20171</v>
      </c>
      <c r="B2822" s="0" t="s">
        <v>14706</v>
      </c>
      <c r="C2822" s="525" t="s">
        <v>2430</v>
      </c>
      <c r="D2822" s="333" t="n">
        <v>34.8</v>
      </c>
    </row>
    <row r="2823" customFormat="false" ht="15" hidden="false" customHeight="false" outlineLevel="0" collapsed="false">
      <c r="A2823" s="0" t="n">
        <v>20167</v>
      </c>
      <c r="B2823" s="0" t="s">
        <v>14707</v>
      </c>
      <c r="C2823" s="525" t="s">
        <v>2430</v>
      </c>
      <c r="D2823" s="333" t="n">
        <v>4.38</v>
      </c>
    </row>
    <row r="2824" customFormat="false" ht="15" hidden="false" customHeight="false" outlineLevel="0" collapsed="false">
      <c r="A2824" s="0" t="n">
        <v>20168</v>
      </c>
      <c r="B2824" s="0" t="s">
        <v>14708</v>
      </c>
      <c r="C2824" s="525" t="s">
        <v>2430</v>
      </c>
      <c r="D2824" s="333" t="n">
        <v>9</v>
      </c>
    </row>
    <row r="2825" customFormat="false" ht="15" hidden="false" customHeight="false" outlineLevel="0" collapsed="false">
      <c r="A2825" s="0" t="n">
        <v>20169</v>
      </c>
      <c r="B2825" s="0" t="s">
        <v>14709</v>
      </c>
      <c r="C2825" s="525" t="s">
        <v>2430</v>
      </c>
      <c r="D2825" s="333" t="n">
        <v>10.51</v>
      </c>
    </row>
    <row r="2826" customFormat="false" ht="15" hidden="false" customHeight="false" outlineLevel="0" collapsed="false">
      <c r="A2826" s="0" t="n">
        <v>3899</v>
      </c>
      <c r="B2826" s="0" t="s">
        <v>14710</v>
      </c>
      <c r="C2826" s="525" t="s">
        <v>2430</v>
      </c>
      <c r="D2826" s="333" t="n">
        <v>5.83</v>
      </c>
    </row>
    <row r="2827" customFormat="false" ht="15" hidden="false" customHeight="false" outlineLevel="0" collapsed="false">
      <c r="A2827" s="0" t="n">
        <v>38676</v>
      </c>
      <c r="B2827" s="0" t="s">
        <v>14711</v>
      </c>
      <c r="C2827" s="525" t="s">
        <v>2430</v>
      </c>
      <c r="D2827" s="333" t="n">
        <v>29.16</v>
      </c>
    </row>
    <row r="2828" customFormat="false" ht="15" hidden="false" customHeight="false" outlineLevel="0" collapsed="false">
      <c r="A2828" s="0" t="n">
        <v>3897</v>
      </c>
      <c r="B2828" s="0" t="s">
        <v>14712</v>
      </c>
      <c r="C2828" s="525" t="s">
        <v>2430</v>
      </c>
      <c r="D2828" s="333" t="n">
        <v>1.42</v>
      </c>
    </row>
    <row r="2829" customFormat="false" ht="15" hidden="false" customHeight="false" outlineLevel="0" collapsed="false">
      <c r="A2829" s="0" t="n">
        <v>3875</v>
      </c>
      <c r="B2829" s="0" t="s">
        <v>14713</v>
      </c>
      <c r="C2829" s="525" t="s">
        <v>2430</v>
      </c>
      <c r="D2829" s="333" t="n">
        <v>2.94</v>
      </c>
    </row>
    <row r="2830" customFormat="false" ht="15" hidden="false" customHeight="false" outlineLevel="0" collapsed="false">
      <c r="A2830" s="0" t="n">
        <v>3898</v>
      </c>
      <c r="B2830" s="0" t="s">
        <v>14714</v>
      </c>
      <c r="C2830" s="525" t="s">
        <v>2430</v>
      </c>
      <c r="D2830" s="333" t="n">
        <v>5.96</v>
      </c>
    </row>
    <row r="2831" customFormat="false" ht="15" hidden="false" customHeight="false" outlineLevel="0" collapsed="false">
      <c r="A2831" s="0" t="n">
        <v>3855</v>
      </c>
      <c r="B2831" s="0" t="s">
        <v>14715</v>
      </c>
      <c r="C2831" s="525" t="s">
        <v>2430</v>
      </c>
      <c r="D2831" s="333" t="n">
        <v>5.22</v>
      </c>
    </row>
    <row r="2832" customFormat="false" ht="15" hidden="false" customHeight="false" outlineLevel="0" collapsed="false">
      <c r="A2832" s="0" t="n">
        <v>3874</v>
      </c>
      <c r="B2832" s="0" t="s">
        <v>14716</v>
      </c>
      <c r="C2832" s="525" t="s">
        <v>2430</v>
      </c>
      <c r="D2832" s="333" t="n">
        <v>6.05</v>
      </c>
    </row>
    <row r="2833" customFormat="false" ht="15" hidden="false" customHeight="false" outlineLevel="0" collapsed="false">
      <c r="A2833" s="0" t="n">
        <v>3870</v>
      </c>
      <c r="B2833" s="0" t="s">
        <v>14717</v>
      </c>
      <c r="C2833" s="525" t="s">
        <v>2430</v>
      </c>
      <c r="D2833" s="333" t="n">
        <v>6.64</v>
      </c>
    </row>
    <row r="2834" customFormat="false" ht="15" hidden="false" customHeight="false" outlineLevel="0" collapsed="false">
      <c r="A2834" s="0" t="n">
        <v>38678</v>
      </c>
      <c r="B2834" s="0" t="s">
        <v>14718</v>
      </c>
      <c r="C2834" s="525" t="s">
        <v>2430</v>
      </c>
      <c r="D2834" s="333" t="n">
        <v>17.57</v>
      </c>
    </row>
    <row r="2835" customFormat="false" ht="15" hidden="false" customHeight="false" outlineLevel="0" collapsed="false">
      <c r="A2835" s="0" t="n">
        <v>3859</v>
      </c>
      <c r="B2835" s="0" t="s">
        <v>14719</v>
      </c>
      <c r="C2835" s="525" t="s">
        <v>2430</v>
      </c>
      <c r="D2835" s="333" t="n">
        <v>1.34</v>
      </c>
    </row>
    <row r="2836" customFormat="false" ht="15" hidden="false" customHeight="false" outlineLevel="0" collapsed="false">
      <c r="A2836" s="0" t="n">
        <v>3856</v>
      </c>
      <c r="B2836" s="0" t="s">
        <v>14720</v>
      </c>
      <c r="C2836" s="525" t="s">
        <v>2430</v>
      </c>
      <c r="D2836" s="333" t="n">
        <v>1.85</v>
      </c>
    </row>
    <row r="2837" customFormat="false" ht="15" hidden="false" customHeight="false" outlineLevel="0" collapsed="false">
      <c r="A2837" s="0" t="n">
        <v>3906</v>
      </c>
      <c r="B2837" s="0" t="s">
        <v>14721</v>
      </c>
      <c r="C2837" s="525" t="s">
        <v>2430</v>
      </c>
      <c r="D2837" s="333" t="n">
        <v>1.53</v>
      </c>
    </row>
    <row r="2838" customFormat="false" ht="15" hidden="false" customHeight="false" outlineLevel="0" collapsed="false">
      <c r="A2838" s="0" t="n">
        <v>3860</v>
      </c>
      <c r="B2838" s="0" t="s">
        <v>14722</v>
      </c>
      <c r="C2838" s="525" t="s">
        <v>2430</v>
      </c>
      <c r="D2838" s="333" t="n">
        <v>4.55</v>
      </c>
    </row>
    <row r="2839" customFormat="false" ht="15" hidden="false" customHeight="false" outlineLevel="0" collapsed="false">
      <c r="A2839" s="0" t="n">
        <v>3905</v>
      </c>
      <c r="B2839" s="0" t="s">
        <v>14723</v>
      </c>
      <c r="C2839" s="525" t="s">
        <v>2430</v>
      </c>
      <c r="D2839" s="333" t="n">
        <v>10.44</v>
      </c>
    </row>
    <row r="2840" customFormat="false" ht="15" hidden="false" customHeight="false" outlineLevel="0" collapsed="false">
      <c r="A2840" s="0" t="n">
        <v>3871</v>
      </c>
      <c r="B2840" s="0" t="s">
        <v>14724</v>
      </c>
      <c r="C2840" s="525" t="s">
        <v>2430</v>
      </c>
      <c r="D2840" s="333" t="n">
        <v>18.48</v>
      </c>
    </row>
    <row r="2841" customFormat="false" ht="15" hidden="false" customHeight="false" outlineLevel="0" collapsed="false">
      <c r="A2841" s="0" t="n">
        <v>39292</v>
      </c>
      <c r="B2841" s="0" t="s">
        <v>14725</v>
      </c>
      <c r="C2841" s="525" t="s">
        <v>2430</v>
      </c>
      <c r="D2841" s="333" t="n">
        <v>7.58</v>
      </c>
    </row>
    <row r="2842" customFormat="false" ht="15" hidden="false" customHeight="false" outlineLevel="0" collapsed="false">
      <c r="A2842" s="0" t="n">
        <v>39293</v>
      </c>
      <c r="B2842" s="0" t="s">
        <v>14726</v>
      </c>
      <c r="C2842" s="525" t="s">
        <v>2430</v>
      </c>
      <c r="D2842" s="333" t="n">
        <v>11.78</v>
      </c>
    </row>
    <row r="2843" customFormat="false" ht="15" hidden="false" customHeight="false" outlineLevel="0" collapsed="false">
      <c r="A2843" s="0" t="n">
        <v>39294</v>
      </c>
      <c r="B2843" s="0" t="s">
        <v>14727</v>
      </c>
      <c r="C2843" s="525" t="s">
        <v>2430</v>
      </c>
      <c r="D2843" s="333" t="n">
        <v>12.59</v>
      </c>
    </row>
    <row r="2844" customFormat="false" ht="15" hidden="false" customHeight="false" outlineLevel="0" collapsed="false">
      <c r="A2844" s="0" t="n">
        <v>39295</v>
      </c>
      <c r="B2844" s="0" t="s">
        <v>14728</v>
      </c>
      <c r="C2844" s="525" t="s">
        <v>2430</v>
      </c>
      <c r="D2844" s="333" t="n">
        <v>17.32</v>
      </c>
    </row>
    <row r="2845" customFormat="false" ht="15" hidden="false" customHeight="false" outlineLevel="0" collapsed="false">
      <c r="A2845" s="0" t="n">
        <v>39312</v>
      </c>
      <c r="B2845" s="0" t="s">
        <v>14729</v>
      </c>
      <c r="C2845" s="525" t="s">
        <v>2430</v>
      </c>
      <c r="D2845" s="333" t="n">
        <v>11.62</v>
      </c>
    </row>
    <row r="2846" customFormat="false" ht="15" hidden="false" customHeight="false" outlineLevel="0" collapsed="false">
      <c r="A2846" s="0" t="n">
        <v>39313</v>
      </c>
      <c r="B2846" s="0" t="s">
        <v>14730</v>
      </c>
      <c r="C2846" s="525" t="s">
        <v>2430</v>
      </c>
      <c r="D2846" s="333" t="n">
        <v>15.61</v>
      </c>
    </row>
    <row r="2847" customFormat="false" ht="15" hidden="false" customHeight="false" outlineLevel="0" collapsed="false">
      <c r="A2847" s="0" t="n">
        <v>39314</v>
      </c>
      <c r="B2847" s="0" t="s">
        <v>14731</v>
      </c>
      <c r="C2847" s="525" t="s">
        <v>2430</v>
      </c>
      <c r="D2847" s="333" t="n">
        <v>22.97</v>
      </c>
    </row>
    <row r="2848" customFormat="false" ht="15" hidden="false" customHeight="false" outlineLevel="0" collapsed="false">
      <c r="A2848" s="0" t="n">
        <v>39296</v>
      </c>
      <c r="B2848" s="0" t="s">
        <v>14732</v>
      </c>
      <c r="C2848" s="525" t="s">
        <v>2430</v>
      </c>
      <c r="D2848" s="333" t="n">
        <v>6.91</v>
      </c>
    </row>
    <row r="2849" customFormat="false" ht="15" hidden="false" customHeight="false" outlineLevel="0" collapsed="false">
      <c r="A2849" s="0" t="n">
        <v>39297</v>
      </c>
      <c r="B2849" s="0" t="s">
        <v>14733</v>
      </c>
      <c r="C2849" s="525" t="s">
        <v>2430</v>
      </c>
      <c r="D2849" s="333" t="n">
        <v>9.37</v>
      </c>
    </row>
    <row r="2850" customFormat="false" ht="15" hidden="false" customHeight="false" outlineLevel="0" collapsed="false">
      <c r="A2850" s="0" t="n">
        <v>39298</v>
      </c>
      <c r="B2850" s="0" t="s">
        <v>14734</v>
      </c>
      <c r="C2850" s="525" t="s">
        <v>2430</v>
      </c>
      <c r="D2850" s="333" t="n">
        <v>17.99</v>
      </c>
    </row>
    <row r="2851" customFormat="false" ht="15" hidden="false" customHeight="false" outlineLevel="0" collapsed="false">
      <c r="A2851" s="0" t="n">
        <v>39299</v>
      </c>
      <c r="B2851" s="0" t="s">
        <v>14735</v>
      </c>
      <c r="C2851" s="525" t="s">
        <v>2430</v>
      </c>
      <c r="D2851" s="333" t="n">
        <v>21.32</v>
      </c>
    </row>
    <row r="2852" customFormat="false" ht="15" hidden="false" customHeight="false" outlineLevel="0" collapsed="false">
      <c r="A2852" s="0" t="n">
        <v>39308</v>
      </c>
      <c r="B2852" s="0" t="s">
        <v>14736</v>
      </c>
      <c r="C2852" s="525" t="s">
        <v>2430</v>
      </c>
      <c r="D2852" s="333" t="n">
        <v>5.76</v>
      </c>
    </row>
    <row r="2853" customFormat="false" ht="15" hidden="false" customHeight="false" outlineLevel="0" collapsed="false">
      <c r="A2853" s="0" t="n">
        <v>39309</v>
      </c>
      <c r="B2853" s="0" t="s">
        <v>14737</v>
      </c>
      <c r="C2853" s="525" t="s">
        <v>2430</v>
      </c>
      <c r="D2853" s="333" t="n">
        <v>6.57</v>
      </c>
    </row>
    <row r="2854" customFormat="false" ht="15" hidden="false" customHeight="false" outlineLevel="0" collapsed="false">
      <c r="A2854" s="0" t="n">
        <v>39310</v>
      </c>
      <c r="B2854" s="0" t="s">
        <v>14738</v>
      </c>
      <c r="C2854" s="525" t="s">
        <v>2430</v>
      </c>
      <c r="D2854" s="333" t="n">
        <v>12.27</v>
      </c>
    </row>
    <row r="2855" customFormat="false" ht="15" hidden="false" customHeight="false" outlineLevel="0" collapsed="false">
      <c r="A2855" s="0" t="n">
        <v>39311</v>
      </c>
      <c r="B2855" s="0" t="s">
        <v>14739</v>
      </c>
      <c r="C2855" s="525" t="s">
        <v>2430</v>
      </c>
      <c r="D2855" s="333" t="n">
        <v>17.37</v>
      </c>
    </row>
    <row r="2856" customFormat="false" ht="15" hidden="false" customHeight="false" outlineLevel="0" collapsed="false">
      <c r="A2856" s="0" t="n">
        <v>37429</v>
      </c>
      <c r="B2856" s="0" t="s">
        <v>14740</v>
      </c>
      <c r="C2856" s="525" t="s">
        <v>2430</v>
      </c>
      <c r="D2856" s="532" t="n">
        <v>2665.96</v>
      </c>
    </row>
    <row r="2857" customFormat="false" ht="15" hidden="false" customHeight="false" outlineLevel="0" collapsed="false">
      <c r="A2857" s="0" t="n">
        <v>37426</v>
      </c>
      <c r="B2857" s="0" t="s">
        <v>14741</v>
      </c>
      <c r="C2857" s="525" t="s">
        <v>2430</v>
      </c>
      <c r="D2857" s="333" t="n">
        <v>25.64</v>
      </c>
    </row>
    <row r="2858" customFormat="false" ht="15" hidden="false" customHeight="false" outlineLevel="0" collapsed="false">
      <c r="A2858" s="0" t="n">
        <v>37427</v>
      </c>
      <c r="B2858" s="0" t="s">
        <v>14742</v>
      </c>
      <c r="C2858" s="525" t="s">
        <v>2430</v>
      </c>
      <c r="D2858" s="333" t="n">
        <v>61.17</v>
      </c>
    </row>
    <row r="2859" customFormat="false" ht="15" hidden="false" customHeight="false" outlineLevel="0" collapsed="false">
      <c r="A2859" s="0" t="n">
        <v>37424</v>
      </c>
      <c r="B2859" s="0" t="s">
        <v>14743</v>
      </c>
      <c r="C2859" s="525" t="s">
        <v>2430</v>
      </c>
      <c r="D2859" s="333" t="n">
        <v>11.78</v>
      </c>
    </row>
    <row r="2860" customFormat="false" ht="15" hidden="false" customHeight="false" outlineLevel="0" collapsed="false">
      <c r="A2860" s="0" t="n">
        <v>37428</v>
      </c>
      <c r="B2860" s="0" t="s">
        <v>14744</v>
      </c>
      <c r="C2860" s="525" t="s">
        <v>2430</v>
      </c>
      <c r="D2860" s="333" t="n">
        <v>210.82</v>
      </c>
    </row>
    <row r="2861" customFormat="false" ht="15" hidden="false" customHeight="false" outlineLevel="0" collapsed="false">
      <c r="A2861" s="0" t="n">
        <v>37425</v>
      </c>
      <c r="B2861" s="0" t="s">
        <v>14745</v>
      </c>
      <c r="C2861" s="525" t="s">
        <v>2430</v>
      </c>
      <c r="D2861" s="333" t="n">
        <v>12.7</v>
      </c>
    </row>
    <row r="2862" customFormat="false" ht="15" hidden="false" customHeight="false" outlineLevel="0" collapsed="false">
      <c r="A2862" s="0" t="n">
        <v>11519</v>
      </c>
      <c r="B2862" s="0" t="s">
        <v>14746</v>
      </c>
      <c r="C2862" s="525" t="s">
        <v>12296</v>
      </c>
      <c r="D2862" s="333" t="n">
        <v>57.96</v>
      </c>
    </row>
    <row r="2863" customFormat="false" ht="15" hidden="false" customHeight="false" outlineLevel="0" collapsed="false">
      <c r="A2863" s="0" t="n">
        <v>11520</v>
      </c>
      <c r="B2863" s="0" t="s">
        <v>14747</v>
      </c>
      <c r="C2863" s="525" t="s">
        <v>12296</v>
      </c>
      <c r="D2863" s="333" t="n">
        <v>26.8</v>
      </c>
    </row>
    <row r="2864" customFormat="false" ht="15" hidden="false" customHeight="false" outlineLevel="0" collapsed="false">
      <c r="A2864" s="0" t="n">
        <v>11518</v>
      </c>
      <c r="B2864" s="0" t="s">
        <v>14748</v>
      </c>
      <c r="C2864" s="525" t="s">
        <v>12296</v>
      </c>
      <c r="D2864" s="333" t="n">
        <v>97.44</v>
      </c>
    </row>
    <row r="2865" customFormat="false" ht="15" hidden="false" customHeight="false" outlineLevel="0" collapsed="false">
      <c r="A2865" s="0" t="n">
        <v>38473</v>
      </c>
      <c r="B2865" s="0" t="s">
        <v>14749</v>
      </c>
      <c r="C2865" s="525" t="s">
        <v>2430</v>
      </c>
      <c r="D2865" s="333" t="n">
        <v>129.81</v>
      </c>
    </row>
    <row r="2866" customFormat="false" ht="15" hidden="false" customHeight="false" outlineLevel="0" collapsed="false">
      <c r="A2866" s="0" t="n">
        <v>4244</v>
      </c>
      <c r="B2866" s="0" t="s">
        <v>14750</v>
      </c>
      <c r="C2866" s="525" t="s">
        <v>2502</v>
      </c>
      <c r="D2866" s="333" t="n">
        <v>17.72</v>
      </c>
    </row>
    <row r="2867" customFormat="false" ht="15" hidden="false" customHeight="false" outlineLevel="0" collapsed="false">
      <c r="A2867" s="0" t="n">
        <v>40977</v>
      </c>
      <c r="B2867" s="0" t="s">
        <v>14751</v>
      </c>
      <c r="C2867" s="525" t="s">
        <v>4335</v>
      </c>
      <c r="D2867" s="532" t="n">
        <v>3155.62</v>
      </c>
    </row>
    <row r="2868" customFormat="false" ht="15" hidden="false" customHeight="false" outlineLevel="0" collapsed="false">
      <c r="A2868" s="0" t="n">
        <v>4115</v>
      </c>
      <c r="B2868" s="0" t="s">
        <v>14752</v>
      </c>
      <c r="C2868" s="525" t="s">
        <v>2440</v>
      </c>
      <c r="D2868" s="333" t="n">
        <v>28.53</v>
      </c>
    </row>
    <row r="2869" customFormat="false" ht="15" hidden="false" customHeight="false" outlineLevel="0" collapsed="false">
      <c r="A2869" s="0" t="n">
        <v>4119</v>
      </c>
      <c r="B2869" s="0" t="s">
        <v>14753</v>
      </c>
      <c r="C2869" s="525" t="s">
        <v>2440</v>
      </c>
      <c r="D2869" s="333" t="n">
        <v>57.62</v>
      </c>
    </row>
    <row r="2870" customFormat="false" ht="15" hidden="false" customHeight="false" outlineLevel="0" collapsed="false">
      <c r="A2870" s="0" t="n">
        <v>2794</v>
      </c>
      <c r="B2870" s="0" t="s">
        <v>14754</v>
      </c>
      <c r="C2870" s="525" t="s">
        <v>2440</v>
      </c>
      <c r="D2870" s="333" t="n">
        <v>152.85</v>
      </c>
    </row>
    <row r="2871" customFormat="false" ht="15" hidden="false" customHeight="false" outlineLevel="0" collapsed="false">
      <c r="A2871" s="0" t="n">
        <v>2788</v>
      </c>
      <c r="B2871" s="0" t="s">
        <v>14755</v>
      </c>
      <c r="C2871" s="525" t="s">
        <v>2440</v>
      </c>
      <c r="D2871" s="333" t="n">
        <v>222.67</v>
      </c>
    </row>
    <row r="2872" customFormat="false" ht="15" hidden="false" customHeight="false" outlineLevel="0" collapsed="false">
      <c r="A2872" s="0" t="n">
        <v>4006</v>
      </c>
      <c r="B2872" s="0" t="s">
        <v>14756</v>
      </c>
      <c r="C2872" s="525" t="s">
        <v>2438</v>
      </c>
      <c r="D2872" s="532" t="n">
        <v>1782.29</v>
      </c>
    </row>
    <row r="2873" customFormat="false" ht="15" hidden="false" customHeight="false" outlineLevel="0" collapsed="false">
      <c r="A2873" s="0" t="n">
        <v>36151</v>
      </c>
      <c r="B2873" s="0" t="s">
        <v>14757</v>
      </c>
      <c r="C2873" s="525" t="s">
        <v>2430</v>
      </c>
      <c r="D2873" s="333" t="n">
        <v>30.7</v>
      </c>
    </row>
    <row r="2874" customFormat="false" ht="15" hidden="false" customHeight="false" outlineLevel="0" collapsed="false">
      <c r="A2874" s="0" t="n">
        <v>37457</v>
      </c>
      <c r="B2874" s="0" t="s">
        <v>14758</v>
      </c>
      <c r="C2874" s="525" t="s">
        <v>2440</v>
      </c>
      <c r="D2874" s="333" t="n">
        <v>4.37</v>
      </c>
    </row>
    <row r="2875" customFormat="false" ht="15" hidden="false" customHeight="false" outlineLevel="0" collapsed="false">
      <c r="A2875" s="0" t="n">
        <v>37456</v>
      </c>
      <c r="B2875" s="0" t="s">
        <v>14759</v>
      </c>
      <c r="C2875" s="525" t="s">
        <v>2440</v>
      </c>
      <c r="D2875" s="333" t="n">
        <v>2.3</v>
      </c>
    </row>
    <row r="2876" customFormat="false" ht="15" hidden="false" customHeight="false" outlineLevel="0" collapsed="false">
      <c r="A2876" s="0" t="n">
        <v>37461</v>
      </c>
      <c r="B2876" s="0" t="s">
        <v>14760</v>
      </c>
      <c r="C2876" s="525" t="s">
        <v>2440</v>
      </c>
      <c r="D2876" s="333" t="n">
        <v>16.24</v>
      </c>
    </row>
    <row r="2877" customFormat="false" ht="15" hidden="false" customHeight="false" outlineLevel="0" collapsed="false">
      <c r="A2877" s="0" t="n">
        <v>37460</v>
      </c>
      <c r="B2877" s="0" t="s">
        <v>14761</v>
      </c>
      <c r="C2877" s="525" t="s">
        <v>2440</v>
      </c>
      <c r="D2877" s="333" t="n">
        <v>22.18</v>
      </c>
    </row>
    <row r="2878" customFormat="false" ht="15" hidden="false" customHeight="false" outlineLevel="0" collapsed="false">
      <c r="A2878" s="0" t="n">
        <v>37458</v>
      </c>
      <c r="B2878" s="0" t="s">
        <v>14762</v>
      </c>
      <c r="C2878" s="525" t="s">
        <v>2440</v>
      </c>
      <c r="D2878" s="333" t="n">
        <v>6.5</v>
      </c>
    </row>
    <row r="2879" customFormat="false" ht="15" hidden="false" customHeight="false" outlineLevel="0" collapsed="false">
      <c r="A2879" s="0" t="n">
        <v>37454</v>
      </c>
      <c r="B2879" s="0" t="s">
        <v>14763</v>
      </c>
      <c r="C2879" s="525" t="s">
        <v>2440</v>
      </c>
      <c r="D2879" s="333" t="n">
        <v>1.7</v>
      </c>
    </row>
    <row r="2880" customFormat="false" ht="15" hidden="false" customHeight="false" outlineLevel="0" collapsed="false">
      <c r="A2880" s="0" t="n">
        <v>37455</v>
      </c>
      <c r="B2880" s="0" t="s">
        <v>14764</v>
      </c>
      <c r="C2880" s="525" t="s">
        <v>2440</v>
      </c>
      <c r="D2880" s="333" t="n">
        <v>2.87</v>
      </c>
    </row>
    <row r="2881" customFormat="false" ht="15" hidden="false" customHeight="false" outlineLevel="0" collapsed="false">
      <c r="A2881" s="0" t="n">
        <v>37459</v>
      </c>
      <c r="B2881" s="0" t="s">
        <v>14765</v>
      </c>
      <c r="C2881" s="525" t="s">
        <v>2440</v>
      </c>
      <c r="D2881" s="333" t="n">
        <v>9.13</v>
      </c>
    </row>
    <row r="2882" customFormat="false" ht="15" hidden="false" customHeight="false" outlineLevel="0" collapsed="false">
      <c r="A2882" s="0" t="n">
        <v>21029</v>
      </c>
      <c r="B2882" s="0" t="s">
        <v>14766</v>
      </c>
      <c r="C2882" s="525" t="s">
        <v>2430</v>
      </c>
      <c r="D2882" s="333" t="n">
        <v>307.5</v>
      </c>
    </row>
    <row r="2883" customFormat="false" ht="15" hidden="false" customHeight="false" outlineLevel="0" collapsed="false">
      <c r="A2883" s="0" t="n">
        <v>21030</v>
      </c>
      <c r="B2883" s="0" t="s">
        <v>14767</v>
      </c>
      <c r="C2883" s="525" t="s">
        <v>2430</v>
      </c>
      <c r="D2883" s="333" t="n">
        <v>379.04</v>
      </c>
    </row>
    <row r="2884" customFormat="false" ht="15" hidden="false" customHeight="false" outlineLevel="0" collapsed="false">
      <c r="A2884" s="0" t="n">
        <v>21031</v>
      </c>
      <c r="B2884" s="0" t="s">
        <v>14768</v>
      </c>
      <c r="C2884" s="525" t="s">
        <v>2430</v>
      </c>
      <c r="D2884" s="333" t="n">
        <v>471.9</v>
      </c>
    </row>
    <row r="2885" customFormat="false" ht="15" hidden="false" customHeight="false" outlineLevel="0" collapsed="false">
      <c r="A2885" s="0" t="n">
        <v>21032</v>
      </c>
      <c r="B2885" s="0" t="s">
        <v>14769</v>
      </c>
      <c r="C2885" s="525" t="s">
        <v>2430</v>
      </c>
      <c r="D2885" s="333" t="n">
        <v>503.87</v>
      </c>
    </row>
    <row r="2886" customFormat="false" ht="15" hidden="false" customHeight="false" outlineLevel="0" collapsed="false">
      <c r="A2886" s="0" t="n">
        <v>37527</v>
      </c>
      <c r="B2886" s="0" t="s">
        <v>14770</v>
      </c>
      <c r="C2886" s="525" t="s">
        <v>2430</v>
      </c>
      <c r="D2886" s="333" t="n">
        <v>455.16</v>
      </c>
    </row>
    <row r="2887" customFormat="false" ht="15" hidden="false" customHeight="false" outlineLevel="0" collapsed="false">
      <c r="A2887" s="0" t="n">
        <v>37528</v>
      </c>
      <c r="B2887" s="0" t="s">
        <v>14771</v>
      </c>
      <c r="C2887" s="525" t="s">
        <v>2430</v>
      </c>
      <c r="D2887" s="333" t="n">
        <v>542.69</v>
      </c>
    </row>
    <row r="2888" customFormat="false" ht="15" hidden="false" customHeight="false" outlineLevel="0" collapsed="false">
      <c r="A2888" s="0" t="n">
        <v>37529</v>
      </c>
      <c r="B2888" s="0" t="s">
        <v>14772</v>
      </c>
      <c r="C2888" s="525" t="s">
        <v>2430</v>
      </c>
      <c r="D2888" s="333" t="n">
        <v>548.01</v>
      </c>
    </row>
    <row r="2889" customFormat="false" ht="15" hidden="false" customHeight="false" outlineLevel="0" collapsed="false">
      <c r="A2889" s="0" t="n">
        <v>37530</v>
      </c>
      <c r="B2889" s="0" t="s">
        <v>14773</v>
      </c>
      <c r="C2889" s="525" t="s">
        <v>2430</v>
      </c>
      <c r="D2889" s="333" t="n">
        <v>715.47</v>
      </c>
    </row>
    <row r="2890" customFormat="false" ht="15" hidden="false" customHeight="false" outlineLevel="0" collapsed="false">
      <c r="A2890" s="0" t="n">
        <v>21034</v>
      </c>
      <c r="B2890" s="0" t="s">
        <v>14774</v>
      </c>
      <c r="C2890" s="525" t="s">
        <v>2430</v>
      </c>
      <c r="D2890" s="333" t="n">
        <v>610.43</v>
      </c>
    </row>
    <row r="2891" customFormat="false" ht="15" hidden="false" customHeight="false" outlineLevel="0" collapsed="false">
      <c r="A2891" s="0" t="n">
        <v>37531</v>
      </c>
      <c r="B2891" s="0" t="s">
        <v>14775</v>
      </c>
      <c r="C2891" s="525" t="s">
        <v>2430</v>
      </c>
      <c r="D2891" s="333" t="n">
        <v>768.75</v>
      </c>
    </row>
    <row r="2892" customFormat="false" ht="15" hidden="false" customHeight="false" outlineLevel="0" collapsed="false">
      <c r="A2892" s="0" t="n">
        <v>21036</v>
      </c>
      <c r="B2892" s="0" t="s">
        <v>14776</v>
      </c>
      <c r="C2892" s="525" t="s">
        <v>2430</v>
      </c>
      <c r="D2892" s="333" t="n">
        <v>934.67</v>
      </c>
    </row>
    <row r="2893" customFormat="false" ht="15" hidden="false" customHeight="false" outlineLevel="0" collapsed="false">
      <c r="A2893" s="0" t="n">
        <v>21037</v>
      </c>
      <c r="B2893" s="0" t="s">
        <v>14777</v>
      </c>
      <c r="C2893" s="525" t="s">
        <v>2430</v>
      </c>
      <c r="D2893" s="532" t="n">
        <v>1065.59</v>
      </c>
    </row>
    <row r="2894" customFormat="false" ht="15" hidden="false" customHeight="false" outlineLevel="0" collapsed="false">
      <c r="A2894" s="0" t="n">
        <v>20185</v>
      </c>
      <c r="B2894" s="0" t="s">
        <v>14778</v>
      </c>
      <c r="C2894" s="525" t="s">
        <v>2440</v>
      </c>
      <c r="D2894" s="333" t="n">
        <v>26.4</v>
      </c>
    </row>
    <row r="2895" customFormat="false" ht="15" hidden="false" customHeight="false" outlineLevel="0" collapsed="false">
      <c r="A2895" s="0" t="n">
        <v>20260</v>
      </c>
      <c r="B2895" s="0" t="s">
        <v>14779</v>
      </c>
      <c r="C2895" s="525" t="s">
        <v>2430</v>
      </c>
      <c r="D2895" s="333" t="n">
        <v>21.23</v>
      </c>
    </row>
    <row r="2896" customFormat="false" ht="15" hidden="false" customHeight="false" outlineLevel="0" collapsed="false">
      <c r="A2896" s="0" t="n">
        <v>37523</v>
      </c>
      <c r="B2896" s="0" t="s">
        <v>14780</v>
      </c>
      <c r="C2896" s="525" t="s">
        <v>2430</v>
      </c>
      <c r="D2896" s="532" t="n">
        <v>579269.27</v>
      </c>
    </row>
    <row r="2897" customFormat="false" ht="15" hidden="false" customHeight="false" outlineLevel="0" collapsed="false">
      <c r="A2897" s="0" t="n">
        <v>37515</v>
      </c>
      <c r="B2897" s="0" t="s">
        <v>14781</v>
      </c>
      <c r="C2897" s="525" t="s">
        <v>2430</v>
      </c>
      <c r="D2897" s="532" t="n">
        <v>515000</v>
      </c>
    </row>
    <row r="2898" customFormat="false" ht="15" hidden="false" customHeight="false" outlineLevel="0" collapsed="false">
      <c r="A2898" s="0" t="n">
        <v>12899</v>
      </c>
      <c r="B2898" s="0" t="s">
        <v>14782</v>
      </c>
      <c r="C2898" s="525" t="s">
        <v>2430</v>
      </c>
      <c r="D2898" s="333" t="n">
        <v>114.55</v>
      </c>
    </row>
    <row r="2899" customFormat="false" ht="15" hidden="false" customHeight="false" outlineLevel="0" collapsed="false">
      <c r="A2899" s="0" t="n">
        <v>12898</v>
      </c>
      <c r="B2899" s="0" t="s">
        <v>14783</v>
      </c>
      <c r="C2899" s="525" t="s">
        <v>2430</v>
      </c>
      <c r="D2899" s="333" t="n">
        <v>181.71</v>
      </c>
    </row>
    <row r="2900" customFormat="false" ht="15" hidden="false" customHeight="false" outlineLevel="0" collapsed="false">
      <c r="A2900" s="0" t="n">
        <v>39699</v>
      </c>
      <c r="B2900" s="0" t="s">
        <v>14784</v>
      </c>
      <c r="C2900" s="525" t="s">
        <v>2414</v>
      </c>
      <c r="D2900" s="333" t="n">
        <v>13.62</v>
      </c>
    </row>
    <row r="2901" customFormat="false" ht="15" hidden="false" customHeight="false" outlineLevel="0" collapsed="false">
      <c r="A2901" s="0" t="n">
        <v>42528</v>
      </c>
      <c r="B2901" s="0" t="s">
        <v>14785</v>
      </c>
      <c r="C2901" s="525" t="s">
        <v>2414</v>
      </c>
      <c r="D2901" s="333" t="n">
        <v>9.58</v>
      </c>
    </row>
    <row r="2902" customFormat="false" ht="15" hidden="false" customHeight="false" outlineLevel="0" collapsed="false">
      <c r="A2902" s="0" t="n">
        <v>39696</v>
      </c>
      <c r="B2902" s="0" t="s">
        <v>14786</v>
      </c>
      <c r="C2902" s="525" t="s">
        <v>2414</v>
      </c>
      <c r="D2902" s="333" t="n">
        <v>6.74</v>
      </c>
    </row>
    <row r="2903" customFormat="false" ht="15" hidden="false" customHeight="false" outlineLevel="0" collapsed="false">
      <c r="A2903" s="0" t="n">
        <v>39700</v>
      </c>
      <c r="B2903" s="0" t="s">
        <v>14787</v>
      </c>
      <c r="C2903" s="525" t="s">
        <v>2414</v>
      </c>
      <c r="D2903" s="333" t="n">
        <v>28.86</v>
      </c>
    </row>
    <row r="2904" customFormat="false" ht="15" hidden="false" customHeight="false" outlineLevel="0" collapsed="false">
      <c r="A2904" s="0" t="n">
        <v>11621</v>
      </c>
      <c r="B2904" s="0" t="s">
        <v>14788</v>
      </c>
      <c r="C2904" s="525" t="s">
        <v>2414</v>
      </c>
      <c r="D2904" s="333" t="n">
        <v>57.44</v>
      </c>
    </row>
    <row r="2905" customFormat="false" ht="15" hidden="false" customHeight="false" outlineLevel="0" collapsed="false">
      <c r="A2905" s="0" t="n">
        <v>4014</v>
      </c>
      <c r="B2905" s="0" t="s">
        <v>14789</v>
      </c>
      <c r="C2905" s="525" t="s">
        <v>2414</v>
      </c>
      <c r="D2905" s="333" t="n">
        <v>59.43</v>
      </c>
    </row>
    <row r="2906" customFormat="false" ht="15" hidden="false" customHeight="false" outlineLevel="0" collapsed="false">
      <c r="A2906" s="0" t="n">
        <v>4015</v>
      </c>
      <c r="B2906" s="0" t="s">
        <v>14790</v>
      </c>
      <c r="C2906" s="525" t="s">
        <v>2414</v>
      </c>
      <c r="D2906" s="333" t="n">
        <v>72.98</v>
      </c>
    </row>
    <row r="2907" customFormat="false" ht="15" hidden="false" customHeight="false" outlineLevel="0" collapsed="false">
      <c r="A2907" s="0" t="n">
        <v>4017</v>
      </c>
      <c r="B2907" s="0" t="s">
        <v>14791</v>
      </c>
      <c r="C2907" s="525" t="s">
        <v>2414</v>
      </c>
      <c r="D2907" s="333" t="n">
        <v>106.18</v>
      </c>
    </row>
    <row r="2908" customFormat="false" ht="15" hidden="false" customHeight="false" outlineLevel="0" collapsed="false">
      <c r="A2908" s="0" t="n">
        <v>4016</v>
      </c>
      <c r="B2908" s="0" t="s">
        <v>14792</v>
      </c>
      <c r="C2908" s="525" t="s">
        <v>2414</v>
      </c>
      <c r="D2908" s="333" t="n">
        <v>41.94</v>
      </c>
    </row>
    <row r="2909" customFormat="false" ht="15" hidden="false" customHeight="false" outlineLevel="0" collapsed="false">
      <c r="A2909" s="0" t="n">
        <v>38544</v>
      </c>
      <c r="B2909" s="0" t="s">
        <v>14793</v>
      </c>
      <c r="C2909" s="525" t="s">
        <v>2414</v>
      </c>
      <c r="D2909" s="333" t="n">
        <v>10.76</v>
      </c>
    </row>
    <row r="2910" customFormat="false" ht="15" hidden="false" customHeight="false" outlineLevel="0" collapsed="false">
      <c r="A2910" s="0" t="n">
        <v>38545</v>
      </c>
      <c r="B2910" s="0" t="s">
        <v>14794</v>
      </c>
      <c r="C2910" s="525" t="s">
        <v>2414</v>
      </c>
      <c r="D2910" s="333" t="n">
        <v>6.91</v>
      </c>
    </row>
    <row r="2911" customFormat="false" ht="15" hidden="false" customHeight="false" outlineLevel="0" collapsed="false">
      <c r="A2911" s="0" t="n">
        <v>42527</v>
      </c>
      <c r="B2911" s="0" t="s">
        <v>14795</v>
      </c>
      <c r="C2911" s="525" t="s">
        <v>2414</v>
      </c>
      <c r="D2911" s="333" t="n">
        <v>25.32</v>
      </c>
    </row>
    <row r="2912" customFormat="false" ht="15" hidden="false" customHeight="false" outlineLevel="0" collapsed="false">
      <c r="A2912" s="0" t="n">
        <v>39323</v>
      </c>
      <c r="B2912" s="0" t="s">
        <v>14796</v>
      </c>
      <c r="C2912" s="525" t="s">
        <v>2414</v>
      </c>
      <c r="D2912" s="333" t="n">
        <v>26.38</v>
      </c>
    </row>
    <row r="2913" customFormat="false" ht="15" hidden="false" customHeight="false" outlineLevel="0" collapsed="false">
      <c r="A2913" s="0" t="n">
        <v>626</v>
      </c>
      <c r="B2913" s="0" t="s">
        <v>14797</v>
      </c>
      <c r="C2913" s="525" t="s">
        <v>2515</v>
      </c>
      <c r="D2913" s="333" t="n">
        <v>20.65</v>
      </c>
    </row>
    <row r="2914" customFormat="false" ht="15" hidden="false" customHeight="false" outlineLevel="0" collapsed="false">
      <c r="A2914" s="0" t="n">
        <v>44504</v>
      </c>
      <c r="B2914" s="0" t="s">
        <v>14798</v>
      </c>
      <c r="C2914" s="525" t="s">
        <v>2414</v>
      </c>
      <c r="D2914" s="333" t="n">
        <v>13.45</v>
      </c>
    </row>
    <row r="2915" customFormat="false" ht="15" hidden="false" customHeight="false" outlineLevel="0" collapsed="false">
      <c r="A2915" s="0" t="n">
        <v>44505</v>
      </c>
      <c r="B2915" s="0" t="s">
        <v>14799</v>
      </c>
      <c r="C2915" s="525" t="s">
        <v>2414</v>
      </c>
      <c r="D2915" s="333" t="n">
        <v>20.3</v>
      </c>
    </row>
    <row r="2916" customFormat="false" ht="15" hidden="false" customHeight="false" outlineLevel="0" collapsed="false">
      <c r="A2916" s="0" t="n">
        <v>44506</v>
      </c>
      <c r="B2916" s="0" t="s">
        <v>14800</v>
      </c>
      <c r="C2916" s="525" t="s">
        <v>2414</v>
      </c>
      <c r="D2916" s="333" t="n">
        <v>21.55</v>
      </c>
    </row>
    <row r="2917" customFormat="false" ht="15" hidden="false" customHeight="false" outlineLevel="0" collapsed="false">
      <c r="A2917" s="0" t="n">
        <v>44507</v>
      </c>
      <c r="B2917" s="0" t="s">
        <v>14801</v>
      </c>
      <c r="C2917" s="525" t="s">
        <v>2414</v>
      </c>
      <c r="D2917" s="333" t="n">
        <v>26.94</v>
      </c>
    </row>
    <row r="2918" customFormat="false" ht="15" hidden="false" customHeight="false" outlineLevel="0" collapsed="false">
      <c r="A2918" s="0" t="n">
        <v>44508</v>
      </c>
      <c r="B2918" s="0" t="s">
        <v>14802</v>
      </c>
      <c r="C2918" s="525" t="s">
        <v>2414</v>
      </c>
      <c r="D2918" s="333" t="n">
        <v>40.39</v>
      </c>
    </row>
    <row r="2919" customFormat="false" ht="15" hidden="false" customHeight="false" outlineLevel="0" collapsed="false">
      <c r="A2919" s="0" t="n">
        <v>44509</v>
      </c>
      <c r="B2919" s="0" t="s">
        <v>14803</v>
      </c>
      <c r="C2919" s="525" t="s">
        <v>2414</v>
      </c>
      <c r="D2919" s="333" t="n">
        <v>54.11</v>
      </c>
    </row>
    <row r="2920" customFormat="false" ht="15" hidden="false" customHeight="false" outlineLevel="0" collapsed="false">
      <c r="A2920" s="0" t="n">
        <v>44510</v>
      </c>
      <c r="B2920" s="0" t="s">
        <v>14804</v>
      </c>
      <c r="C2920" s="525" t="s">
        <v>2414</v>
      </c>
      <c r="D2920" s="333" t="n">
        <v>67.19</v>
      </c>
    </row>
    <row r="2921" customFormat="false" ht="15" hidden="false" customHeight="false" outlineLevel="0" collapsed="false">
      <c r="A2921" s="0" t="n">
        <v>44512</v>
      </c>
      <c r="B2921" s="0" t="s">
        <v>14805</v>
      </c>
      <c r="C2921" s="525" t="s">
        <v>2414</v>
      </c>
      <c r="D2921" s="333" t="n">
        <v>14.99</v>
      </c>
    </row>
    <row r="2922" customFormat="false" ht="15" hidden="false" customHeight="false" outlineLevel="0" collapsed="false">
      <c r="A2922" s="0" t="n">
        <v>44513</v>
      </c>
      <c r="B2922" s="0" t="s">
        <v>14806</v>
      </c>
      <c r="C2922" s="525" t="s">
        <v>2414</v>
      </c>
      <c r="D2922" s="333" t="n">
        <v>21.17</v>
      </c>
    </row>
    <row r="2923" customFormat="false" ht="15" hidden="false" customHeight="false" outlineLevel="0" collapsed="false">
      <c r="A2923" s="0" t="n">
        <v>44514</v>
      </c>
      <c r="B2923" s="0" t="s">
        <v>14807</v>
      </c>
      <c r="C2923" s="525" t="s">
        <v>2414</v>
      </c>
      <c r="D2923" s="333" t="n">
        <v>23.99</v>
      </c>
    </row>
    <row r="2924" customFormat="false" ht="15" hidden="false" customHeight="false" outlineLevel="0" collapsed="false">
      <c r="A2924" s="0" t="n">
        <v>44515</v>
      </c>
      <c r="B2924" s="0" t="s">
        <v>14808</v>
      </c>
      <c r="C2924" s="525" t="s">
        <v>2414</v>
      </c>
      <c r="D2924" s="333" t="n">
        <v>29.47</v>
      </c>
    </row>
    <row r="2925" customFormat="false" ht="15" hidden="false" customHeight="false" outlineLevel="0" collapsed="false">
      <c r="A2925" s="0" t="n">
        <v>44511</v>
      </c>
      <c r="B2925" s="0" t="s">
        <v>14809</v>
      </c>
      <c r="C2925" s="525" t="s">
        <v>2414</v>
      </c>
      <c r="D2925" s="333" t="n">
        <v>43.62</v>
      </c>
    </row>
    <row r="2926" customFormat="false" ht="15" hidden="false" customHeight="false" outlineLevel="0" collapsed="false">
      <c r="A2926" s="0" t="n">
        <v>44516</v>
      </c>
      <c r="B2926" s="0" t="s">
        <v>14810</v>
      </c>
      <c r="C2926" s="525" t="s">
        <v>2414</v>
      </c>
      <c r="D2926" s="333" t="n">
        <v>58.95</v>
      </c>
    </row>
    <row r="2927" customFormat="false" ht="15" hidden="false" customHeight="false" outlineLevel="0" collapsed="false">
      <c r="A2927" s="0" t="n">
        <v>44517</v>
      </c>
      <c r="B2927" s="0" t="s">
        <v>14811</v>
      </c>
      <c r="C2927" s="525" t="s">
        <v>2414</v>
      </c>
      <c r="D2927" s="333" t="n">
        <v>73.52</v>
      </c>
    </row>
    <row r="2928" customFormat="false" ht="15" hidden="false" customHeight="false" outlineLevel="0" collapsed="false">
      <c r="A2928" s="0" t="n">
        <v>11479</v>
      </c>
      <c r="B2928" s="0" t="s">
        <v>14812</v>
      </c>
      <c r="C2928" s="525" t="s">
        <v>2430</v>
      </c>
      <c r="D2928" s="333" t="n">
        <v>40.7</v>
      </c>
    </row>
    <row r="2929" customFormat="false" ht="15" hidden="false" customHeight="false" outlineLevel="0" collapsed="false">
      <c r="A2929" s="0" t="n">
        <v>11481</v>
      </c>
      <c r="B2929" s="0" t="s">
        <v>14813</v>
      </c>
      <c r="C2929" s="525" t="s">
        <v>2430</v>
      </c>
      <c r="D2929" s="333" t="n">
        <v>36.82</v>
      </c>
    </row>
    <row r="2930" customFormat="false" ht="15" hidden="false" customHeight="false" outlineLevel="0" collapsed="false">
      <c r="A2930" s="0" t="n">
        <v>43609</v>
      </c>
      <c r="B2930" s="0" t="s">
        <v>14814</v>
      </c>
      <c r="C2930" s="525" t="s">
        <v>2430</v>
      </c>
      <c r="D2930" s="333" t="n">
        <v>36.82</v>
      </c>
    </row>
    <row r="2931" customFormat="false" ht="15" hidden="false" customHeight="false" outlineLevel="0" collapsed="false">
      <c r="A2931" s="0" t="n">
        <v>11478</v>
      </c>
      <c r="B2931" s="0" t="s">
        <v>14815</v>
      </c>
      <c r="C2931" s="525" t="s">
        <v>2430</v>
      </c>
      <c r="D2931" s="333" t="n">
        <v>69.83</v>
      </c>
    </row>
    <row r="2932" customFormat="false" ht="15" hidden="false" customHeight="false" outlineLevel="0" collapsed="false">
      <c r="A2932" s="0" t="n">
        <v>43608</v>
      </c>
      <c r="B2932" s="0" t="s">
        <v>14816</v>
      </c>
      <c r="C2932" s="525" t="s">
        <v>2430</v>
      </c>
      <c r="D2932" s="333" t="n">
        <v>53.29</v>
      </c>
    </row>
    <row r="2933" customFormat="false" ht="15" hidden="false" customHeight="false" outlineLevel="0" collapsed="false">
      <c r="A2933" s="0" t="n">
        <v>11476</v>
      </c>
      <c r="B2933" s="0" t="s">
        <v>14817</v>
      </c>
      <c r="C2933" s="525" t="s">
        <v>2430</v>
      </c>
      <c r="D2933" s="333" t="n">
        <v>53.29</v>
      </c>
    </row>
    <row r="2934" customFormat="false" ht="15" hidden="false" customHeight="false" outlineLevel="0" collapsed="false">
      <c r="A2934" s="0" t="n">
        <v>40637</v>
      </c>
      <c r="B2934" s="0" t="s">
        <v>14818</v>
      </c>
      <c r="C2934" s="525" t="s">
        <v>2430</v>
      </c>
      <c r="D2934" s="532" t="n">
        <v>793072.01</v>
      </c>
    </row>
    <row r="2935" customFormat="false" ht="15" hidden="false" customHeight="false" outlineLevel="0" collapsed="false">
      <c r="A2935" s="0" t="n">
        <v>13836</v>
      </c>
      <c r="B2935" s="0" t="s">
        <v>14819</v>
      </c>
      <c r="C2935" s="525" t="s">
        <v>2430</v>
      </c>
      <c r="D2935" s="532" t="n">
        <v>67315.72</v>
      </c>
    </row>
    <row r="2936" customFormat="false" ht="15" hidden="false" customHeight="false" outlineLevel="0" collapsed="false">
      <c r="A2936" s="0" t="n">
        <v>14534</v>
      </c>
      <c r="B2936" s="0" t="s">
        <v>14820</v>
      </c>
      <c r="C2936" s="525" t="s">
        <v>2430</v>
      </c>
      <c r="D2936" s="532" t="n">
        <v>28180.14</v>
      </c>
    </row>
    <row r="2937" customFormat="false" ht="15" hidden="false" customHeight="false" outlineLevel="0" collapsed="false">
      <c r="A2937" s="0" t="n">
        <v>14619</v>
      </c>
      <c r="B2937" s="0" t="s">
        <v>14821</v>
      </c>
      <c r="C2937" s="525" t="s">
        <v>2430</v>
      </c>
      <c r="D2937" s="532" t="n">
        <v>15944.59</v>
      </c>
    </row>
    <row r="2938" customFormat="false" ht="15" hidden="false" customHeight="false" outlineLevel="0" collapsed="false">
      <c r="A2938" s="0" t="n">
        <v>14535</v>
      </c>
      <c r="B2938" s="0" t="s">
        <v>14822</v>
      </c>
      <c r="C2938" s="525" t="s">
        <v>2430</v>
      </c>
      <c r="D2938" s="532" t="n">
        <v>279690.59</v>
      </c>
    </row>
    <row r="2939" customFormat="false" ht="15" hidden="false" customHeight="false" outlineLevel="0" collapsed="false">
      <c r="A2939" s="0" t="n">
        <v>39813</v>
      </c>
      <c r="B2939" s="0" t="s">
        <v>14823</v>
      </c>
      <c r="C2939" s="525" t="s">
        <v>2430</v>
      </c>
      <c r="D2939" s="532" t="n">
        <v>36836.91</v>
      </c>
    </row>
    <row r="2940" customFormat="false" ht="15" hidden="false" customHeight="false" outlineLevel="0" collapsed="false">
      <c r="A2940" s="0" t="n">
        <v>40403</v>
      </c>
      <c r="B2940" s="0" t="s">
        <v>14824</v>
      </c>
      <c r="C2940" s="525" t="s">
        <v>2430</v>
      </c>
      <c r="D2940" s="333" t="n">
        <v>417.34</v>
      </c>
    </row>
    <row r="2941" customFormat="false" ht="15" hidden="false" customHeight="false" outlineLevel="0" collapsed="false">
      <c r="A2941" s="0" t="n">
        <v>12868</v>
      </c>
      <c r="B2941" s="0" t="s">
        <v>14825</v>
      </c>
      <c r="C2941" s="525" t="s">
        <v>2502</v>
      </c>
      <c r="D2941" s="333" t="n">
        <v>16.85</v>
      </c>
    </row>
    <row r="2942" customFormat="false" ht="15" hidden="false" customHeight="false" outlineLevel="0" collapsed="false">
      <c r="A2942" s="0" t="n">
        <v>40916</v>
      </c>
      <c r="B2942" s="0" t="s">
        <v>14826</v>
      </c>
      <c r="C2942" s="525" t="s">
        <v>4335</v>
      </c>
      <c r="D2942" s="532" t="n">
        <v>3000.08</v>
      </c>
    </row>
    <row r="2943" customFormat="false" ht="15" hidden="false" customHeight="false" outlineLevel="0" collapsed="false">
      <c r="A2943" s="0" t="n">
        <v>4755</v>
      </c>
      <c r="B2943" s="0" t="s">
        <v>14827</v>
      </c>
      <c r="C2943" s="525" t="s">
        <v>2502</v>
      </c>
      <c r="D2943" s="333" t="n">
        <v>18.2</v>
      </c>
    </row>
    <row r="2944" customFormat="false" ht="15" hidden="false" customHeight="false" outlineLevel="0" collapsed="false">
      <c r="A2944" s="0" t="n">
        <v>41067</v>
      </c>
      <c r="B2944" s="0" t="s">
        <v>14828</v>
      </c>
      <c r="C2944" s="525" t="s">
        <v>4335</v>
      </c>
      <c r="D2944" s="532" t="n">
        <v>3237.08</v>
      </c>
    </row>
    <row r="2945" customFormat="false" ht="15" hidden="false" customHeight="false" outlineLevel="0" collapsed="false">
      <c r="A2945" s="0" t="n">
        <v>38463</v>
      </c>
      <c r="B2945" s="0" t="s">
        <v>14829</v>
      </c>
      <c r="C2945" s="525" t="s">
        <v>2430</v>
      </c>
      <c r="D2945" s="333" t="n">
        <v>31.53</v>
      </c>
    </row>
    <row r="2946" customFormat="false" ht="15" hidden="false" customHeight="false" outlineLevel="0" collapsed="false">
      <c r="A2946" s="0" t="n">
        <v>40703</v>
      </c>
      <c r="B2946" s="0" t="s">
        <v>14830</v>
      </c>
      <c r="C2946" s="525" t="s">
        <v>2430</v>
      </c>
      <c r="D2946" s="532" t="n">
        <v>10172.35</v>
      </c>
    </row>
    <row r="2947" customFormat="false" ht="15" hidden="false" customHeight="false" outlineLevel="0" collapsed="false">
      <c r="A2947" s="0" t="n">
        <v>14531</v>
      </c>
      <c r="B2947" s="0" t="s">
        <v>14831</v>
      </c>
      <c r="C2947" s="525" t="s">
        <v>2430</v>
      </c>
      <c r="D2947" s="532" t="n">
        <v>18965.09</v>
      </c>
    </row>
    <row r="2948" customFormat="false" ht="15" hidden="false" customHeight="false" outlineLevel="0" collapsed="false">
      <c r="A2948" s="0" t="n">
        <v>36533</v>
      </c>
      <c r="B2948" s="0" t="s">
        <v>14832</v>
      </c>
      <c r="C2948" s="525" t="s">
        <v>2430</v>
      </c>
      <c r="D2948" s="532" t="n">
        <v>21823.97</v>
      </c>
    </row>
    <row r="2949" customFormat="false" ht="15" hidden="false" customHeight="false" outlineLevel="0" collapsed="false">
      <c r="A2949" s="0" t="n">
        <v>11616</v>
      </c>
      <c r="B2949" s="0" t="s">
        <v>14833</v>
      </c>
      <c r="C2949" s="525" t="s">
        <v>2430</v>
      </c>
      <c r="D2949" s="532" t="n">
        <v>20612.42</v>
      </c>
    </row>
    <row r="2950" customFormat="false" ht="15" hidden="false" customHeight="false" outlineLevel="0" collapsed="false">
      <c r="A2950" s="0" t="n">
        <v>41898</v>
      </c>
      <c r="B2950" s="0" t="s">
        <v>14834</v>
      </c>
      <c r="C2950" s="525" t="s">
        <v>2430</v>
      </c>
      <c r="D2950" s="532" t="n">
        <v>23191.78</v>
      </c>
    </row>
    <row r="2951" customFormat="false" ht="15" hidden="false" customHeight="false" outlineLevel="0" collapsed="false">
      <c r="A2951" s="0" t="n">
        <v>13447</v>
      </c>
      <c r="B2951" s="0" t="s">
        <v>14835</v>
      </c>
      <c r="C2951" s="525" t="s">
        <v>2430</v>
      </c>
      <c r="D2951" s="532" t="n">
        <v>42674.46</v>
      </c>
    </row>
    <row r="2952" customFormat="false" ht="15" hidden="false" customHeight="false" outlineLevel="0" collapsed="false">
      <c r="A2952" s="0" t="n">
        <v>14529</v>
      </c>
      <c r="B2952" s="0" t="s">
        <v>14836</v>
      </c>
      <c r="C2952" s="525" t="s">
        <v>2430</v>
      </c>
      <c r="D2952" s="532" t="n">
        <v>23866.74</v>
      </c>
    </row>
    <row r="2953" customFormat="false" ht="15" hidden="false" customHeight="false" outlineLevel="0" collapsed="false">
      <c r="A2953" s="0" t="n">
        <v>10747</v>
      </c>
      <c r="B2953" s="0" t="s">
        <v>14837</v>
      </c>
      <c r="C2953" s="525" t="s">
        <v>2430</v>
      </c>
      <c r="D2953" s="532" t="n">
        <v>23416.92</v>
      </c>
    </row>
    <row r="2954" customFormat="false" ht="15" hidden="false" customHeight="false" outlineLevel="0" collapsed="false">
      <c r="A2954" s="0" t="n">
        <v>36141</v>
      </c>
      <c r="B2954" s="0" t="s">
        <v>14838</v>
      </c>
      <c r="C2954" s="525" t="s">
        <v>2430</v>
      </c>
      <c r="D2954" s="333" t="n">
        <v>41.44</v>
      </c>
    </row>
    <row r="2955" customFormat="false" ht="15" hidden="false" customHeight="false" outlineLevel="0" collapsed="false">
      <c r="A2955" s="0" t="n">
        <v>43651</v>
      </c>
      <c r="B2955" s="0" t="s">
        <v>14839</v>
      </c>
      <c r="C2955" s="525" t="s">
        <v>2515</v>
      </c>
      <c r="D2955" s="333" t="n">
        <v>7.84</v>
      </c>
    </row>
    <row r="2956" customFormat="false" ht="15" hidden="false" customHeight="false" outlineLevel="0" collapsed="false">
      <c r="A2956" s="0" t="n">
        <v>43626</v>
      </c>
      <c r="B2956" s="0" t="s">
        <v>14840</v>
      </c>
      <c r="C2956" s="525" t="s">
        <v>2515</v>
      </c>
      <c r="D2956" s="333" t="n">
        <v>4.36</v>
      </c>
    </row>
    <row r="2957" customFormat="false" ht="15" hidden="false" customHeight="false" outlineLevel="0" collapsed="false">
      <c r="A2957" s="0" t="n">
        <v>39434</v>
      </c>
      <c r="B2957" s="0" t="s">
        <v>14841</v>
      </c>
      <c r="C2957" s="525" t="s">
        <v>2515</v>
      </c>
      <c r="D2957" s="333" t="n">
        <v>3.18</v>
      </c>
    </row>
    <row r="2958" customFormat="false" ht="15" hidden="false" customHeight="false" outlineLevel="0" collapsed="false">
      <c r="A2958" s="0" t="n">
        <v>39433</v>
      </c>
      <c r="B2958" s="0" t="s">
        <v>14842</v>
      </c>
      <c r="C2958" s="525" t="s">
        <v>2515</v>
      </c>
      <c r="D2958" s="333" t="n">
        <v>2.53</v>
      </c>
    </row>
    <row r="2959" customFormat="false" ht="15" hidden="false" customHeight="false" outlineLevel="0" collapsed="false">
      <c r="A2959" s="0" t="n">
        <v>4049</v>
      </c>
      <c r="B2959" s="0" t="s">
        <v>14843</v>
      </c>
      <c r="C2959" s="525" t="s">
        <v>2712</v>
      </c>
      <c r="D2959" s="333" t="n">
        <v>87.51</v>
      </c>
    </row>
    <row r="2960" customFormat="false" ht="15" hidden="false" customHeight="false" outlineLevel="0" collapsed="false">
      <c r="A2960" s="0" t="n">
        <v>38120</v>
      </c>
      <c r="B2960" s="0" t="s">
        <v>14844</v>
      </c>
      <c r="C2960" s="525" t="s">
        <v>2515</v>
      </c>
      <c r="D2960" s="333" t="n">
        <v>146.96</v>
      </c>
    </row>
    <row r="2961" customFormat="false" ht="15" hidden="false" customHeight="false" outlineLevel="0" collapsed="false">
      <c r="A2961" s="0" t="n">
        <v>43652</v>
      </c>
      <c r="B2961" s="0" t="s">
        <v>14845</v>
      </c>
      <c r="C2961" s="525" t="s">
        <v>2515</v>
      </c>
      <c r="D2961" s="333" t="n">
        <v>17.57</v>
      </c>
    </row>
    <row r="2962" customFormat="false" ht="15" hidden="false" customHeight="false" outlineLevel="0" collapsed="false">
      <c r="A2962" s="0" t="n">
        <v>10498</v>
      </c>
      <c r="B2962" s="0" t="s">
        <v>14846</v>
      </c>
      <c r="C2962" s="525" t="s">
        <v>2515</v>
      </c>
      <c r="D2962" s="333" t="n">
        <v>10.02</v>
      </c>
    </row>
    <row r="2963" customFormat="false" ht="15" hidden="false" customHeight="false" outlineLevel="0" collapsed="false">
      <c r="A2963" s="0" t="n">
        <v>4823</v>
      </c>
      <c r="B2963" s="0" t="s">
        <v>14847</v>
      </c>
      <c r="C2963" s="525" t="s">
        <v>2515</v>
      </c>
      <c r="D2963" s="333" t="n">
        <v>38.18</v>
      </c>
    </row>
    <row r="2964" customFormat="false" ht="15" hidden="false" customHeight="false" outlineLevel="0" collapsed="false">
      <c r="A2964" s="0" t="n">
        <v>38877</v>
      </c>
      <c r="B2964" s="0" t="s">
        <v>14848</v>
      </c>
      <c r="C2964" s="525" t="s">
        <v>2515</v>
      </c>
      <c r="D2964" s="333" t="n">
        <v>7.78</v>
      </c>
    </row>
    <row r="2965" customFormat="false" ht="15" hidden="false" customHeight="false" outlineLevel="0" collapsed="false">
      <c r="A2965" s="0" t="n">
        <v>34546</v>
      </c>
      <c r="B2965" s="0" t="s">
        <v>14849</v>
      </c>
      <c r="C2965" s="525" t="s">
        <v>2515</v>
      </c>
      <c r="D2965" s="333" t="n">
        <v>8</v>
      </c>
    </row>
    <row r="2966" customFormat="false" ht="15" hidden="false" customHeight="false" outlineLevel="0" collapsed="false">
      <c r="A2966" s="0" t="n">
        <v>41387</v>
      </c>
      <c r="B2966" s="0" t="s">
        <v>14850</v>
      </c>
      <c r="C2966" s="525" t="s">
        <v>2440</v>
      </c>
      <c r="D2966" s="333" t="n">
        <v>45.36</v>
      </c>
    </row>
    <row r="2967" customFormat="false" ht="15" hidden="false" customHeight="false" outlineLevel="0" collapsed="false">
      <c r="A2967" s="0" t="n">
        <v>41388</v>
      </c>
      <c r="B2967" s="0" t="s">
        <v>14851</v>
      </c>
      <c r="C2967" s="525" t="s">
        <v>2440</v>
      </c>
      <c r="D2967" s="333" t="n">
        <v>54.42</v>
      </c>
    </row>
    <row r="2968" customFormat="false" ht="15" hidden="false" customHeight="false" outlineLevel="0" collapsed="false">
      <c r="A2968" s="0" t="n">
        <v>41380</v>
      </c>
      <c r="B2968" s="0" t="s">
        <v>14852</v>
      </c>
      <c r="C2968" s="525" t="s">
        <v>2430</v>
      </c>
      <c r="D2968" s="333" t="n">
        <v>362.09</v>
      </c>
    </row>
    <row r="2969" customFormat="false" ht="15" hidden="false" customHeight="false" outlineLevel="0" collapsed="false">
      <c r="A2969" s="0" t="n">
        <v>41381</v>
      </c>
      <c r="B2969" s="0" t="s">
        <v>14853</v>
      </c>
      <c r="C2969" s="525" t="s">
        <v>2430</v>
      </c>
      <c r="D2969" s="333" t="n">
        <v>379.33</v>
      </c>
    </row>
    <row r="2970" customFormat="false" ht="15" hidden="false" customHeight="false" outlineLevel="0" collapsed="false">
      <c r="A2970" s="0" t="n">
        <v>41382</v>
      </c>
      <c r="B2970" s="0" t="s">
        <v>14854</v>
      </c>
      <c r="C2970" s="525" t="s">
        <v>2430</v>
      </c>
      <c r="D2970" s="333" t="n">
        <v>367.17</v>
      </c>
    </row>
    <row r="2971" customFormat="false" ht="15" hidden="false" customHeight="false" outlineLevel="0" collapsed="false">
      <c r="A2971" s="0" t="n">
        <v>41383</v>
      </c>
      <c r="B2971" s="0" t="s">
        <v>14855</v>
      </c>
      <c r="C2971" s="525" t="s">
        <v>2430</v>
      </c>
      <c r="D2971" s="333" t="n">
        <v>498.36</v>
      </c>
    </row>
    <row r="2972" customFormat="false" ht="15" hidden="false" customHeight="false" outlineLevel="0" collapsed="false">
      <c r="A2972" s="0" t="n">
        <v>41385</v>
      </c>
      <c r="B2972" s="0" t="s">
        <v>14856</v>
      </c>
      <c r="C2972" s="525" t="s">
        <v>2430</v>
      </c>
      <c r="D2972" s="333" t="n">
        <v>620.14</v>
      </c>
    </row>
    <row r="2973" customFormat="false" ht="15" hidden="false" customHeight="false" outlineLevel="0" collapsed="false">
      <c r="A2973" s="0" t="n">
        <v>11079</v>
      </c>
      <c r="B2973" s="0" t="s">
        <v>14857</v>
      </c>
      <c r="C2973" s="525" t="s">
        <v>2438</v>
      </c>
      <c r="D2973" s="532" t="n">
        <v>3868.69</v>
      </c>
    </row>
    <row r="2974" customFormat="false" ht="15" hidden="false" customHeight="false" outlineLevel="0" collapsed="false">
      <c r="A2974" s="0" t="n">
        <v>11082</v>
      </c>
      <c r="B2974" s="0" t="s">
        <v>14858</v>
      </c>
      <c r="C2974" s="525" t="s">
        <v>2438</v>
      </c>
      <c r="D2974" s="532" t="n">
        <v>3868.69</v>
      </c>
    </row>
    <row r="2975" customFormat="false" ht="15" hidden="false" customHeight="false" outlineLevel="0" collapsed="false">
      <c r="A2975" s="0" t="n">
        <v>4058</v>
      </c>
      <c r="B2975" s="0" t="s">
        <v>14859</v>
      </c>
      <c r="C2975" s="525" t="s">
        <v>2502</v>
      </c>
      <c r="D2975" s="333" t="n">
        <v>23.06</v>
      </c>
    </row>
    <row r="2976" customFormat="false" ht="15" hidden="false" customHeight="false" outlineLevel="0" collapsed="false">
      <c r="A2976" s="0" t="n">
        <v>40974</v>
      </c>
      <c r="B2976" s="0" t="s">
        <v>14860</v>
      </c>
      <c r="C2976" s="525" t="s">
        <v>4335</v>
      </c>
      <c r="D2976" s="532" t="n">
        <v>4103.33</v>
      </c>
    </row>
    <row r="2977" customFormat="false" ht="15" hidden="false" customHeight="false" outlineLevel="0" collapsed="false">
      <c r="A2977" s="0" t="n">
        <v>34794</v>
      </c>
      <c r="B2977" s="0" t="s">
        <v>14861</v>
      </c>
      <c r="C2977" s="525" t="s">
        <v>2502</v>
      </c>
      <c r="D2977" s="333" t="n">
        <v>19.45</v>
      </c>
    </row>
    <row r="2978" customFormat="false" ht="15" hidden="false" customHeight="false" outlineLevel="0" collapsed="false">
      <c r="A2978" s="0" t="n">
        <v>40925</v>
      </c>
      <c r="B2978" s="0" t="s">
        <v>14862</v>
      </c>
      <c r="C2978" s="525" t="s">
        <v>4335</v>
      </c>
      <c r="D2978" s="532" t="n">
        <v>3460.95</v>
      </c>
    </row>
    <row r="2979" customFormat="false" ht="15" hidden="false" customHeight="false" outlineLevel="0" collapsed="false">
      <c r="A2979" s="0" t="n">
        <v>13741</v>
      </c>
      <c r="B2979" s="0" t="s">
        <v>14863</v>
      </c>
      <c r="C2979" s="525" t="s">
        <v>2430</v>
      </c>
      <c r="D2979" s="532" t="n">
        <v>2931.23</v>
      </c>
    </row>
    <row r="2980" customFormat="false" ht="15" hidden="false" customHeight="false" outlineLevel="0" collapsed="false">
      <c r="A2980" s="0" t="n">
        <v>3288</v>
      </c>
      <c r="B2980" s="0" t="s">
        <v>14864</v>
      </c>
      <c r="C2980" s="525" t="s">
        <v>2440</v>
      </c>
      <c r="D2980" s="333" t="n">
        <v>5.08</v>
      </c>
    </row>
    <row r="2981" customFormat="false" ht="15" hidden="false" customHeight="false" outlineLevel="0" collapsed="false">
      <c r="A2981" s="0" t="n">
        <v>13587</v>
      </c>
      <c r="B2981" s="0" t="s">
        <v>14865</v>
      </c>
      <c r="C2981" s="525" t="s">
        <v>2440</v>
      </c>
      <c r="D2981" s="333" t="n">
        <v>3.07</v>
      </c>
    </row>
    <row r="2982" customFormat="false" ht="15" hidden="false" customHeight="false" outlineLevel="0" collapsed="false">
      <c r="A2982" s="0" t="n">
        <v>38598</v>
      </c>
      <c r="B2982" s="0" t="s">
        <v>14866</v>
      </c>
      <c r="C2982" s="525" t="s">
        <v>2430</v>
      </c>
      <c r="D2982" s="333" t="n">
        <v>3.66</v>
      </c>
    </row>
    <row r="2983" customFormat="false" ht="15" hidden="false" customHeight="false" outlineLevel="0" collapsed="false">
      <c r="A2983" s="0" t="n">
        <v>38595</v>
      </c>
      <c r="B2983" s="0" t="s">
        <v>14867</v>
      </c>
      <c r="C2983" s="525" t="s">
        <v>2430</v>
      </c>
      <c r="D2983" s="333" t="n">
        <v>3.1</v>
      </c>
    </row>
    <row r="2984" customFormat="false" ht="15" hidden="false" customHeight="false" outlineLevel="0" collapsed="false">
      <c r="A2984" s="0" t="n">
        <v>38592</v>
      </c>
      <c r="B2984" s="0" t="s">
        <v>14868</v>
      </c>
      <c r="C2984" s="525" t="s">
        <v>2430</v>
      </c>
      <c r="D2984" s="333" t="n">
        <v>3.14</v>
      </c>
    </row>
    <row r="2985" customFormat="false" ht="15" hidden="false" customHeight="false" outlineLevel="0" collapsed="false">
      <c r="A2985" s="0" t="n">
        <v>38588</v>
      </c>
      <c r="B2985" s="0" t="s">
        <v>14869</v>
      </c>
      <c r="C2985" s="525" t="s">
        <v>2430</v>
      </c>
      <c r="D2985" s="333" t="n">
        <v>2.51</v>
      </c>
    </row>
    <row r="2986" customFormat="false" ht="15" hidden="false" customHeight="false" outlineLevel="0" collapsed="false">
      <c r="A2986" s="0" t="n">
        <v>38593</v>
      </c>
      <c r="B2986" s="0" t="s">
        <v>14870</v>
      </c>
      <c r="C2986" s="525" t="s">
        <v>2430</v>
      </c>
      <c r="D2986" s="333" t="n">
        <v>3.47</v>
      </c>
    </row>
    <row r="2987" customFormat="false" ht="15" hidden="false" customHeight="false" outlineLevel="0" collapsed="false">
      <c r="A2987" s="0" t="n">
        <v>38589</v>
      </c>
      <c r="B2987" s="0" t="s">
        <v>14871</v>
      </c>
      <c r="C2987" s="525" t="s">
        <v>2430</v>
      </c>
      <c r="D2987" s="333" t="n">
        <v>2.63</v>
      </c>
    </row>
    <row r="2988" customFormat="false" ht="15" hidden="false" customHeight="false" outlineLevel="0" collapsed="false">
      <c r="A2988" s="0" t="n">
        <v>38594</v>
      </c>
      <c r="B2988" s="0" t="s">
        <v>14872</v>
      </c>
      <c r="C2988" s="525" t="s">
        <v>2430</v>
      </c>
      <c r="D2988" s="333" t="n">
        <v>5.47</v>
      </c>
    </row>
    <row r="2989" customFormat="false" ht="15" hidden="false" customHeight="false" outlineLevel="0" collapsed="false">
      <c r="A2989" s="0" t="n">
        <v>34773</v>
      </c>
      <c r="B2989" s="0" t="s">
        <v>14873</v>
      </c>
      <c r="C2989" s="525" t="s">
        <v>2430</v>
      </c>
      <c r="D2989" s="333" t="n">
        <v>2.59</v>
      </c>
    </row>
    <row r="2990" customFormat="false" ht="15" hidden="false" customHeight="false" outlineLevel="0" collapsed="false">
      <c r="A2990" s="0" t="n">
        <v>34769</v>
      </c>
      <c r="B2990" s="0" t="s">
        <v>14874</v>
      </c>
      <c r="C2990" s="525" t="s">
        <v>2430</v>
      </c>
      <c r="D2990" s="333" t="n">
        <v>3.2</v>
      </c>
    </row>
    <row r="2991" customFormat="false" ht="15" hidden="false" customHeight="false" outlineLevel="0" collapsed="false">
      <c r="A2991" s="0" t="n">
        <v>34763</v>
      </c>
      <c r="B2991" s="0" t="s">
        <v>14875</v>
      </c>
      <c r="C2991" s="525" t="s">
        <v>2430</v>
      </c>
      <c r="D2991" s="333" t="n">
        <v>1.97</v>
      </c>
    </row>
    <row r="2992" customFormat="false" ht="15" hidden="false" customHeight="false" outlineLevel="0" collapsed="false">
      <c r="A2992" s="0" t="n">
        <v>34774</v>
      </c>
      <c r="B2992" s="0" t="s">
        <v>14876</v>
      </c>
      <c r="C2992" s="525" t="s">
        <v>2430</v>
      </c>
      <c r="D2992" s="333" t="n">
        <v>2.46</v>
      </c>
    </row>
    <row r="2993" customFormat="false" ht="15" hidden="false" customHeight="false" outlineLevel="0" collapsed="false">
      <c r="A2993" s="0" t="n">
        <v>34771</v>
      </c>
      <c r="B2993" s="0" t="s">
        <v>14877</v>
      </c>
      <c r="C2993" s="525" t="s">
        <v>2430</v>
      </c>
      <c r="D2993" s="333" t="n">
        <v>2.96</v>
      </c>
    </row>
    <row r="2994" customFormat="false" ht="15" hidden="false" customHeight="false" outlineLevel="0" collapsed="false">
      <c r="A2994" s="0" t="n">
        <v>34764</v>
      </c>
      <c r="B2994" s="0" t="s">
        <v>14878</v>
      </c>
      <c r="C2994" s="525" t="s">
        <v>2430</v>
      </c>
      <c r="D2994" s="333" t="n">
        <v>1.94</v>
      </c>
    </row>
    <row r="2995" customFormat="false" ht="15" hidden="false" customHeight="false" outlineLevel="0" collapsed="false">
      <c r="A2995" s="0" t="n">
        <v>34788</v>
      </c>
      <c r="B2995" s="0" t="s">
        <v>14879</v>
      </c>
      <c r="C2995" s="525" t="s">
        <v>2430</v>
      </c>
      <c r="D2995" s="333" t="n">
        <v>1.38</v>
      </c>
    </row>
    <row r="2996" customFormat="false" ht="15" hidden="false" customHeight="false" outlineLevel="0" collapsed="false">
      <c r="A2996" s="0" t="n">
        <v>34781</v>
      </c>
      <c r="B2996" s="0" t="s">
        <v>14880</v>
      </c>
      <c r="C2996" s="525" t="s">
        <v>2430</v>
      </c>
      <c r="D2996" s="333" t="n">
        <v>1.57</v>
      </c>
    </row>
    <row r="2997" customFormat="false" ht="15" hidden="false" customHeight="false" outlineLevel="0" collapsed="false">
      <c r="A2997" s="0" t="n">
        <v>41682</v>
      </c>
      <c r="B2997" s="0" t="s">
        <v>14881</v>
      </c>
      <c r="C2997" s="525" t="s">
        <v>2430</v>
      </c>
      <c r="D2997" s="333" t="n">
        <v>32.46</v>
      </c>
    </row>
    <row r="2998" customFormat="false" ht="15" hidden="false" customHeight="false" outlineLevel="0" collapsed="false">
      <c r="A2998" s="0" t="n">
        <v>41683</v>
      </c>
      <c r="B2998" s="0" t="s">
        <v>14882</v>
      </c>
      <c r="C2998" s="525" t="s">
        <v>2430</v>
      </c>
      <c r="D2998" s="333" t="n">
        <v>23.88</v>
      </c>
    </row>
    <row r="2999" customFormat="false" ht="15" hidden="false" customHeight="false" outlineLevel="0" collapsed="false">
      <c r="A2999" s="0" t="n">
        <v>41680</v>
      </c>
      <c r="B2999" s="0" t="s">
        <v>14883</v>
      </c>
      <c r="C2999" s="525" t="s">
        <v>2430</v>
      </c>
      <c r="D2999" s="333" t="n">
        <v>12.85</v>
      </c>
    </row>
    <row r="3000" customFormat="false" ht="15" hidden="false" customHeight="false" outlineLevel="0" collapsed="false">
      <c r="A3000" s="0" t="n">
        <v>41679</v>
      </c>
      <c r="B3000" s="0" t="s">
        <v>14884</v>
      </c>
      <c r="C3000" s="525" t="s">
        <v>2430</v>
      </c>
      <c r="D3000" s="333" t="n">
        <v>29.39</v>
      </c>
    </row>
    <row r="3001" customFormat="false" ht="15" hidden="false" customHeight="false" outlineLevel="0" collapsed="false">
      <c r="A3001" s="0" t="n">
        <v>41681</v>
      </c>
      <c r="B3001" s="0" t="s">
        <v>14885</v>
      </c>
      <c r="C3001" s="525" t="s">
        <v>2430</v>
      </c>
      <c r="D3001" s="333" t="n">
        <v>20.11</v>
      </c>
    </row>
    <row r="3002" customFormat="false" ht="15" hidden="false" customHeight="false" outlineLevel="0" collapsed="false">
      <c r="A3002" s="0" t="n">
        <v>43386</v>
      </c>
      <c r="B3002" s="0" t="s">
        <v>14886</v>
      </c>
      <c r="C3002" s="525" t="s">
        <v>2430</v>
      </c>
      <c r="D3002" s="333" t="n">
        <v>45.92</v>
      </c>
    </row>
    <row r="3003" customFormat="false" ht="15" hidden="false" customHeight="false" outlineLevel="0" collapsed="false">
      <c r="A3003" s="0" t="n">
        <v>4059</v>
      </c>
      <c r="B3003" s="0" t="s">
        <v>14887</v>
      </c>
      <c r="C3003" s="525" t="s">
        <v>2440</v>
      </c>
      <c r="D3003" s="333" t="n">
        <v>32.46</v>
      </c>
    </row>
    <row r="3004" customFormat="false" ht="15" hidden="false" customHeight="false" outlineLevel="0" collapsed="false">
      <c r="A3004" s="0" t="n">
        <v>4062</v>
      </c>
      <c r="B3004" s="0" t="s">
        <v>14888</v>
      </c>
      <c r="C3004" s="525" t="s">
        <v>2430</v>
      </c>
      <c r="D3004" s="333" t="n">
        <v>32.46</v>
      </c>
    </row>
    <row r="3005" customFormat="false" ht="15" hidden="false" customHeight="false" outlineLevel="0" collapsed="false">
      <c r="A3005" s="0" t="n">
        <v>4061</v>
      </c>
      <c r="B3005" s="0" t="s">
        <v>14889</v>
      </c>
      <c r="C3005" s="525" t="s">
        <v>2430</v>
      </c>
      <c r="D3005" s="333" t="n">
        <v>40.41</v>
      </c>
    </row>
    <row r="3006" customFormat="false" ht="15" hidden="false" customHeight="false" outlineLevel="0" collapsed="false">
      <c r="A3006" s="0" t="n">
        <v>41315</v>
      </c>
      <c r="B3006" s="0" t="s">
        <v>14890</v>
      </c>
      <c r="C3006" s="525" t="s">
        <v>2515</v>
      </c>
      <c r="D3006" s="333" t="n">
        <v>98.28</v>
      </c>
    </row>
    <row r="3007" customFormat="false" ht="15" hidden="false" customHeight="false" outlineLevel="0" collapsed="false">
      <c r="A3007" s="0" t="n">
        <v>43148</v>
      </c>
      <c r="B3007" s="0" t="s">
        <v>14891</v>
      </c>
      <c r="C3007" s="525" t="s">
        <v>2515</v>
      </c>
      <c r="D3007" s="333" t="n">
        <v>66.71</v>
      </c>
    </row>
    <row r="3008" customFormat="false" ht="15" hidden="false" customHeight="false" outlineLevel="0" collapsed="false">
      <c r="A3008" s="0" t="n">
        <v>43147</v>
      </c>
      <c r="B3008" s="0" t="s">
        <v>14892</v>
      </c>
      <c r="C3008" s="525" t="s">
        <v>2515</v>
      </c>
      <c r="D3008" s="333" t="n">
        <v>25.84</v>
      </c>
    </row>
    <row r="3009" customFormat="false" ht="15" hidden="false" customHeight="false" outlineLevel="0" collapsed="false">
      <c r="A3009" s="0" t="n">
        <v>10608</v>
      </c>
      <c r="B3009" s="0" t="s">
        <v>14893</v>
      </c>
      <c r="C3009" s="525" t="s">
        <v>2430</v>
      </c>
      <c r="D3009" s="532" t="n">
        <v>9629.8</v>
      </c>
    </row>
    <row r="3010" customFormat="false" ht="15" hidden="false" customHeight="false" outlineLevel="0" collapsed="false">
      <c r="A3010" s="0" t="n">
        <v>4069</v>
      </c>
      <c r="B3010" s="0" t="s">
        <v>14894</v>
      </c>
      <c r="C3010" s="525" t="s">
        <v>2502</v>
      </c>
      <c r="D3010" s="333" t="n">
        <v>39.27</v>
      </c>
    </row>
    <row r="3011" customFormat="false" ht="15" hidden="false" customHeight="false" outlineLevel="0" collapsed="false">
      <c r="A3011" s="0" t="n">
        <v>40819</v>
      </c>
      <c r="B3011" s="0" t="s">
        <v>14895</v>
      </c>
      <c r="C3011" s="525" t="s">
        <v>4335</v>
      </c>
      <c r="D3011" s="532" t="n">
        <v>6986.54</v>
      </c>
    </row>
    <row r="3012" customFormat="false" ht="15" hidden="false" customHeight="false" outlineLevel="0" collapsed="false">
      <c r="A3012" s="0" t="n">
        <v>34361</v>
      </c>
      <c r="B3012" s="0" t="s">
        <v>14896</v>
      </c>
      <c r="C3012" s="525" t="s">
        <v>2515</v>
      </c>
      <c r="D3012" s="333" t="n">
        <v>18.8</v>
      </c>
    </row>
    <row r="3013" customFormat="false" ht="15" hidden="false" customHeight="false" outlineLevel="0" collapsed="false">
      <c r="A3013" s="0" t="n">
        <v>36512</v>
      </c>
      <c r="B3013" s="0" t="s">
        <v>14897</v>
      </c>
      <c r="C3013" s="525" t="s">
        <v>2430</v>
      </c>
      <c r="D3013" s="532" t="n">
        <v>20394.65</v>
      </c>
    </row>
    <row r="3014" customFormat="false" ht="15" hidden="false" customHeight="false" outlineLevel="0" collapsed="false">
      <c r="A3014" s="0" t="n">
        <v>44478</v>
      </c>
      <c r="B3014" s="0" t="s">
        <v>14898</v>
      </c>
      <c r="C3014" s="525" t="s">
        <v>2515</v>
      </c>
      <c r="D3014" s="333" t="n">
        <v>13.12</v>
      </c>
    </row>
    <row r="3015" customFormat="false" ht="15" hidden="false" customHeight="false" outlineLevel="0" collapsed="false">
      <c r="A3015" s="0" t="n">
        <v>44477</v>
      </c>
      <c r="B3015" s="0" t="s">
        <v>14899</v>
      </c>
      <c r="C3015" s="525" t="s">
        <v>2515</v>
      </c>
      <c r="D3015" s="333" t="n">
        <v>13.12</v>
      </c>
    </row>
    <row r="3016" customFormat="false" ht="15" hidden="false" customHeight="false" outlineLevel="0" collapsed="false">
      <c r="A3016" s="0" t="n">
        <v>11697</v>
      </c>
      <c r="B3016" s="0" t="s">
        <v>14900</v>
      </c>
      <c r="C3016" s="525" t="s">
        <v>2430</v>
      </c>
      <c r="D3016" s="333" t="n">
        <v>730.14</v>
      </c>
    </row>
    <row r="3017" customFormat="false" ht="15" hidden="false" customHeight="false" outlineLevel="0" collapsed="false">
      <c r="A3017" s="0" t="n">
        <v>11698</v>
      </c>
      <c r="B3017" s="0" t="s">
        <v>14901</v>
      </c>
      <c r="C3017" s="525" t="s">
        <v>2430</v>
      </c>
      <c r="D3017" s="333" t="n">
        <v>871.02</v>
      </c>
    </row>
    <row r="3018" customFormat="false" ht="15" hidden="false" customHeight="false" outlineLevel="0" collapsed="false">
      <c r="A3018" s="0" t="n">
        <v>11699</v>
      </c>
      <c r="B3018" s="0" t="s">
        <v>14902</v>
      </c>
      <c r="C3018" s="525" t="s">
        <v>2430</v>
      </c>
      <c r="D3018" s="333" t="n">
        <v>962.67</v>
      </c>
    </row>
    <row r="3019" customFormat="false" ht="15" hidden="false" customHeight="false" outlineLevel="0" collapsed="false">
      <c r="A3019" s="0" t="n">
        <v>10432</v>
      </c>
      <c r="B3019" s="0" t="s">
        <v>14903</v>
      </c>
      <c r="C3019" s="525" t="s">
        <v>2430</v>
      </c>
      <c r="D3019" s="333" t="n">
        <v>366.84</v>
      </c>
    </row>
    <row r="3020" customFormat="false" ht="15" hidden="false" customHeight="false" outlineLevel="0" collapsed="false">
      <c r="A3020" s="0" t="n">
        <v>44020</v>
      </c>
      <c r="B3020" s="0" t="s">
        <v>14904</v>
      </c>
      <c r="C3020" s="525" t="s">
        <v>2430</v>
      </c>
      <c r="D3020" s="333" t="n">
        <v>905.05</v>
      </c>
    </row>
    <row r="3021" customFormat="false" ht="15" hidden="false" customHeight="false" outlineLevel="0" collapsed="false">
      <c r="A3021" s="0" t="n">
        <v>41420</v>
      </c>
      <c r="B3021" s="0" t="s">
        <v>14905</v>
      </c>
      <c r="C3021" s="525" t="s">
        <v>2430</v>
      </c>
      <c r="D3021" s="333" t="n">
        <v>9.23</v>
      </c>
    </row>
    <row r="3022" customFormat="false" ht="15" hidden="false" customHeight="false" outlineLevel="0" collapsed="false">
      <c r="A3022" s="0" t="n">
        <v>41422</v>
      </c>
      <c r="B3022" s="0" t="s">
        <v>14906</v>
      </c>
      <c r="C3022" s="525" t="s">
        <v>2430</v>
      </c>
      <c r="D3022" s="333" t="n">
        <v>12.61</v>
      </c>
    </row>
    <row r="3023" customFormat="false" ht="15" hidden="false" customHeight="false" outlineLevel="0" collapsed="false">
      <c r="A3023" s="0" t="n">
        <v>41425</v>
      </c>
      <c r="B3023" s="0" t="s">
        <v>14907</v>
      </c>
      <c r="C3023" s="525" t="s">
        <v>2430</v>
      </c>
      <c r="D3023" s="333" t="n">
        <v>6.45</v>
      </c>
    </row>
    <row r="3024" customFormat="false" ht="15" hidden="false" customHeight="false" outlineLevel="0" collapsed="false">
      <c r="A3024" s="0" t="n">
        <v>41426</v>
      </c>
      <c r="B3024" s="0" t="s">
        <v>14908</v>
      </c>
      <c r="C3024" s="525" t="s">
        <v>2430</v>
      </c>
      <c r="D3024" s="333" t="n">
        <v>11.63</v>
      </c>
    </row>
    <row r="3025" customFormat="false" ht="15" hidden="false" customHeight="false" outlineLevel="0" collapsed="false">
      <c r="A3025" s="0" t="n">
        <v>41419</v>
      </c>
      <c r="B3025" s="0" t="s">
        <v>14909</v>
      </c>
      <c r="C3025" s="525" t="s">
        <v>2430</v>
      </c>
      <c r="D3025" s="333" t="n">
        <v>6.78</v>
      </c>
    </row>
    <row r="3026" customFormat="false" ht="15" hidden="false" customHeight="false" outlineLevel="0" collapsed="false">
      <c r="A3026" s="0" t="n">
        <v>41421</v>
      </c>
      <c r="B3026" s="0" t="s">
        <v>14910</v>
      </c>
      <c r="C3026" s="525" t="s">
        <v>2430</v>
      </c>
      <c r="D3026" s="333" t="n">
        <v>9.21</v>
      </c>
    </row>
    <row r="3027" customFormat="false" ht="15" hidden="false" customHeight="false" outlineLevel="0" collapsed="false">
      <c r="A3027" s="0" t="n">
        <v>41414</v>
      </c>
      <c r="B3027" s="0" t="s">
        <v>14911</v>
      </c>
      <c r="C3027" s="525" t="s">
        <v>2430</v>
      </c>
      <c r="D3027" s="333" t="n">
        <v>21.35</v>
      </c>
    </row>
    <row r="3028" customFormat="false" ht="15" hidden="false" customHeight="false" outlineLevel="0" collapsed="false">
      <c r="A3028" s="0" t="n">
        <v>41415</v>
      </c>
      <c r="B3028" s="0" t="s">
        <v>14912</v>
      </c>
      <c r="C3028" s="525" t="s">
        <v>2430</v>
      </c>
      <c r="D3028" s="333" t="n">
        <v>24.86</v>
      </c>
    </row>
    <row r="3029" customFormat="false" ht="15" hidden="false" customHeight="false" outlineLevel="0" collapsed="false">
      <c r="A3029" s="0" t="n">
        <v>37514</v>
      </c>
      <c r="B3029" s="0" t="s">
        <v>14913</v>
      </c>
      <c r="C3029" s="525" t="s">
        <v>2430</v>
      </c>
      <c r="D3029" s="532" t="n">
        <v>320000</v>
      </c>
    </row>
    <row r="3030" customFormat="false" ht="15" hidden="false" customHeight="false" outlineLevel="0" collapsed="false">
      <c r="A3030" s="0" t="n">
        <v>37519</v>
      </c>
      <c r="B3030" s="0" t="s">
        <v>14914</v>
      </c>
      <c r="C3030" s="525" t="s">
        <v>2430</v>
      </c>
      <c r="D3030" s="532" t="n">
        <v>493853.88</v>
      </c>
    </row>
    <row r="3031" customFormat="false" ht="15" hidden="false" customHeight="false" outlineLevel="0" collapsed="false">
      <c r="A3031" s="0" t="n">
        <v>37520</v>
      </c>
      <c r="B3031" s="0" t="s">
        <v>14915</v>
      </c>
      <c r="C3031" s="525" t="s">
        <v>2430</v>
      </c>
      <c r="D3031" s="532" t="n">
        <v>485757.92</v>
      </c>
    </row>
    <row r="3032" customFormat="false" ht="15" hidden="false" customHeight="false" outlineLevel="0" collapsed="false">
      <c r="A3032" s="0" t="n">
        <v>37521</v>
      </c>
      <c r="B3032" s="0" t="s">
        <v>14916</v>
      </c>
      <c r="C3032" s="525" t="s">
        <v>2430</v>
      </c>
      <c r="D3032" s="532" t="n">
        <v>592624.67</v>
      </c>
    </row>
    <row r="3033" customFormat="false" ht="15" hidden="false" customHeight="false" outlineLevel="0" collapsed="false">
      <c r="A3033" s="0" t="n">
        <v>37522</v>
      </c>
      <c r="B3033" s="0" t="s">
        <v>14917</v>
      </c>
      <c r="C3033" s="525" t="s">
        <v>2430</v>
      </c>
      <c r="D3033" s="532" t="n">
        <v>610454.24</v>
      </c>
    </row>
    <row r="3034" customFormat="false" ht="15" hidden="false" customHeight="false" outlineLevel="0" collapsed="false">
      <c r="A3034" s="0" t="n">
        <v>21109</v>
      </c>
      <c r="B3034" s="0" t="s">
        <v>14918</v>
      </c>
      <c r="C3034" s="525" t="s">
        <v>2430</v>
      </c>
      <c r="D3034" s="333" t="n">
        <v>71.48</v>
      </c>
    </row>
    <row r="3035" customFormat="false" ht="15" hidden="false" customHeight="false" outlineLevel="0" collapsed="false">
      <c r="A3035" s="0" t="n">
        <v>37546</v>
      </c>
      <c r="B3035" s="0" t="s">
        <v>14919</v>
      </c>
      <c r="C3035" s="525" t="s">
        <v>2430</v>
      </c>
      <c r="D3035" s="532" t="n">
        <v>14785.22</v>
      </c>
    </row>
    <row r="3036" customFormat="false" ht="15" hidden="false" customHeight="false" outlineLevel="0" collapsed="false">
      <c r="A3036" s="0" t="n">
        <v>37544</v>
      </c>
      <c r="B3036" s="0" t="s">
        <v>14920</v>
      </c>
      <c r="C3036" s="525" t="s">
        <v>2430</v>
      </c>
      <c r="D3036" s="532" t="n">
        <v>15637.86</v>
      </c>
    </row>
    <row r="3037" customFormat="false" ht="15" hidden="false" customHeight="false" outlineLevel="0" collapsed="false">
      <c r="A3037" s="0" t="n">
        <v>37545</v>
      </c>
      <c r="B3037" s="0" t="s">
        <v>14921</v>
      </c>
      <c r="C3037" s="525" t="s">
        <v>2430</v>
      </c>
      <c r="D3037" s="532" t="n">
        <v>18606.95</v>
      </c>
    </row>
    <row r="3038" customFormat="false" ht="15" hidden="false" customHeight="false" outlineLevel="0" collapsed="false">
      <c r="A3038" s="0" t="n">
        <v>36793</v>
      </c>
      <c r="B3038" s="0" t="s">
        <v>14922</v>
      </c>
      <c r="C3038" s="525" t="s">
        <v>2430</v>
      </c>
      <c r="D3038" s="333" t="n">
        <v>810.28</v>
      </c>
    </row>
    <row r="3039" customFormat="false" ht="15" hidden="false" customHeight="false" outlineLevel="0" collapsed="false">
      <c r="A3039" s="0" t="n">
        <v>11769</v>
      </c>
      <c r="B3039" s="0" t="s">
        <v>14923</v>
      </c>
      <c r="C3039" s="525" t="s">
        <v>2430</v>
      </c>
      <c r="D3039" s="333" t="n">
        <v>358.08</v>
      </c>
    </row>
    <row r="3040" customFormat="false" ht="15" hidden="false" customHeight="false" outlineLevel="0" collapsed="false">
      <c r="A3040" s="0" t="n">
        <v>11771</v>
      </c>
      <c r="B3040" s="0" t="s">
        <v>14924</v>
      </c>
      <c r="C3040" s="525" t="s">
        <v>2430</v>
      </c>
      <c r="D3040" s="333" t="n">
        <v>438.6</v>
      </c>
    </row>
    <row r="3041" customFormat="false" ht="15" hidden="false" customHeight="false" outlineLevel="0" collapsed="false">
      <c r="A3041" s="0" t="n">
        <v>39919</v>
      </c>
      <c r="B3041" s="0" t="s">
        <v>14925</v>
      </c>
      <c r="C3041" s="525" t="s">
        <v>2430</v>
      </c>
      <c r="D3041" s="532" t="n">
        <v>74008.22</v>
      </c>
    </row>
    <row r="3042" customFormat="false" ht="15" hidden="false" customHeight="false" outlineLevel="0" collapsed="false">
      <c r="A3042" s="0" t="n">
        <v>38385</v>
      </c>
      <c r="B3042" s="0" t="s">
        <v>14926</v>
      </c>
      <c r="C3042" s="525" t="s">
        <v>2430</v>
      </c>
      <c r="D3042" s="333" t="n">
        <v>49.71</v>
      </c>
    </row>
    <row r="3043" customFormat="false" ht="15" hidden="false" customHeight="false" outlineLevel="0" collapsed="false">
      <c r="A3043" s="0" t="n">
        <v>36800</v>
      </c>
      <c r="B3043" s="0" t="s">
        <v>14927</v>
      </c>
      <c r="C3043" s="525" t="s">
        <v>2430</v>
      </c>
      <c r="D3043" s="333" t="n">
        <v>215.16</v>
      </c>
    </row>
    <row r="3044" customFormat="false" ht="15" hidden="false" customHeight="false" outlineLevel="0" collapsed="false">
      <c r="A3044" s="0" t="n">
        <v>37587</v>
      </c>
      <c r="B3044" s="0" t="s">
        <v>14928</v>
      </c>
      <c r="C3044" s="525" t="s">
        <v>2430</v>
      </c>
      <c r="D3044" s="333" t="n">
        <v>472.72</v>
      </c>
    </row>
    <row r="3045" customFormat="false" ht="15" hidden="false" customHeight="false" outlineLevel="0" collapsed="false">
      <c r="A3045" s="0" t="n">
        <v>11561</v>
      </c>
      <c r="B3045" s="0" t="s">
        <v>14929</v>
      </c>
      <c r="C3045" s="525" t="s">
        <v>2430</v>
      </c>
      <c r="D3045" s="333" t="n">
        <v>231.59</v>
      </c>
    </row>
    <row r="3046" customFormat="false" ht="15" hidden="false" customHeight="false" outlineLevel="0" collapsed="false">
      <c r="A3046" s="0" t="n">
        <v>43604</v>
      </c>
      <c r="B3046" s="0" t="s">
        <v>14930</v>
      </c>
      <c r="C3046" s="525" t="s">
        <v>2430</v>
      </c>
      <c r="D3046" s="333" t="n">
        <v>123.46</v>
      </c>
    </row>
    <row r="3047" customFormat="false" ht="15" hidden="false" customHeight="false" outlineLevel="0" collapsed="false">
      <c r="A3047" s="0" t="n">
        <v>11560</v>
      </c>
      <c r="B3047" s="0" t="s">
        <v>14931</v>
      </c>
      <c r="C3047" s="525" t="s">
        <v>2430</v>
      </c>
      <c r="D3047" s="333" t="n">
        <v>178.75</v>
      </c>
    </row>
    <row r="3048" customFormat="false" ht="15" hidden="false" customHeight="false" outlineLevel="0" collapsed="false">
      <c r="A3048" s="0" t="n">
        <v>11499</v>
      </c>
      <c r="B3048" s="0" t="s">
        <v>14932</v>
      </c>
      <c r="C3048" s="525" t="s">
        <v>2430</v>
      </c>
      <c r="D3048" s="333" t="n">
        <v>962.01</v>
      </c>
    </row>
    <row r="3049" customFormat="false" ht="15" hidden="false" customHeight="false" outlineLevel="0" collapsed="false">
      <c r="A3049" s="0" t="n">
        <v>34761</v>
      </c>
      <c r="B3049" s="0" t="s">
        <v>14933</v>
      </c>
      <c r="C3049" s="525" t="s">
        <v>2502</v>
      </c>
      <c r="D3049" s="333" t="n">
        <v>15.39</v>
      </c>
    </row>
    <row r="3050" customFormat="false" ht="15" hidden="false" customHeight="false" outlineLevel="0" collapsed="false">
      <c r="A3050" s="0" t="n">
        <v>40924</v>
      </c>
      <c r="B3050" s="0" t="s">
        <v>14934</v>
      </c>
      <c r="C3050" s="525" t="s">
        <v>4335</v>
      </c>
      <c r="D3050" s="532" t="n">
        <v>2741.49</v>
      </c>
    </row>
    <row r="3051" customFormat="false" ht="15" hidden="false" customHeight="false" outlineLevel="0" collapsed="false">
      <c r="A3051" s="0" t="n">
        <v>40983</v>
      </c>
      <c r="B3051" s="0" t="s">
        <v>14935</v>
      </c>
      <c r="C3051" s="525" t="s">
        <v>4335</v>
      </c>
      <c r="D3051" s="532" t="n">
        <v>2609.36</v>
      </c>
    </row>
    <row r="3052" customFormat="false" ht="15" hidden="false" customHeight="false" outlineLevel="0" collapsed="false">
      <c r="A3052" s="0" t="n">
        <v>44497</v>
      </c>
      <c r="B3052" s="0" t="s">
        <v>14936</v>
      </c>
      <c r="C3052" s="525" t="s">
        <v>2502</v>
      </c>
      <c r="D3052" s="333" t="n">
        <v>14.67</v>
      </c>
    </row>
    <row r="3053" customFormat="false" ht="15" hidden="false" customHeight="false" outlineLevel="0" collapsed="false">
      <c r="A3053" s="0" t="n">
        <v>2437</v>
      </c>
      <c r="B3053" s="0" t="s">
        <v>14937</v>
      </c>
      <c r="C3053" s="525" t="s">
        <v>2502</v>
      </c>
      <c r="D3053" s="333" t="n">
        <v>14.99</v>
      </c>
    </row>
    <row r="3054" customFormat="false" ht="15" hidden="false" customHeight="false" outlineLevel="0" collapsed="false">
      <c r="A3054" s="0" t="n">
        <v>40921</v>
      </c>
      <c r="B3054" s="0" t="s">
        <v>14938</v>
      </c>
      <c r="C3054" s="525" t="s">
        <v>4335</v>
      </c>
      <c r="D3054" s="532" t="n">
        <v>2670.2</v>
      </c>
    </row>
    <row r="3055" customFormat="false" ht="15" hidden="false" customHeight="false" outlineLevel="0" collapsed="false">
      <c r="A3055" s="0" t="n">
        <v>14252</v>
      </c>
      <c r="B3055" s="0" t="s">
        <v>14939</v>
      </c>
      <c r="C3055" s="525" t="s">
        <v>2430</v>
      </c>
      <c r="D3055" s="532" t="n">
        <v>3567.05</v>
      </c>
    </row>
    <row r="3056" customFormat="false" ht="15" hidden="false" customHeight="false" outlineLevel="0" collapsed="false">
      <c r="A3056" s="0" t="n">
        <v>730</v>
      </c>
      <c r="B3056" s="0" t="s">
        <v>14940</v>
      </c>
      <c r="C3056" s="525" t="s">
        <v>2430</v>
      </c>
      <c r="D3056" s="532" t="n">
        <v>9530.5</v>
      </c>
    </row>
    <row r="3057" customFormat="false" ht="15" hidden="false" customHeight="false" outlineLevel="0" collapsed="false">
      <c r="A3057" s="0" t="n">
        <v>723</v>
      </c>
      <c r="B3057" s="0" t="s">
        <v>14941</v>
      </c>
      <c r="C3057" s="525" t="s">
        <v>2430</v>
      </c>
      <c r="D3057" s="532" t="n">
        <v>4736.99</v>
      </c>
    </row>
    <row r="3058" customFormat="false" ht="15" hidden="false" customHeight="false" outlineLevel="0" collapsed="false">
      <c r="A3058" s="0" t="n">
        <v>36502</v>
      </c>
      <c r="B3058" s="0" t="s">
        <v>14942</v>
      </c>
      <c r="C3058" s="525" t="s">
        <v>2430</v>
      </c>
      <c r="D3058" s="532" t="n">
        <v>4452.21</v>
      </c>
    </row>
    <row r="3059" customFormat="false" ht="15" hidden="false" customHeight="false" outlineLevel="0" collapsed="false">
      <c r="A3059" s="0" t="n">
        <v>36503</v>
      </c>
      <c r="B3059" s="0" t="s">
        <v>14943</v>
      </c>
      <c r="C3059" s="525" t="s">
        <v>2430</v>
      </c>
      <c r="D3059" s="532" t="n">
        <v>5490.1</v>
      </c>
    </row>
    <row r="3060" customFormat="false" ht="15" hidden="false" customHeight="false" outlineLevel="0" collapsed="false">
      <c r="A3060" s="0" t="n">
        <v>4090</v>
      </c>
      <c r="B3060" s="0" t="s">
        <v>14944</v>
      </c>
      <c r="C3060" s="525" t="s">
        <v>2430</v>
      </c>
      <c r="D3060" s="532" t="n">
        <v>1120000</v>
      </c>
    </row>
    <row r="3061" customFormat="false" ht="15" hidden="false" customHeight="false" outlineLevel="0" collapsed="false">
      <c r="A3061" s="0" t="n">
        <v>13227</v>
      </c>
      <c r="B3061" s="0" t="s">
        <v>14945</v>
      </c>
      <c r="C3061" s="525" t="s">
        <v>2430</v>
      </c>
      <c r="D3061" s="532" t="n">
        <v>1391739.66</v>
      </c>
    </row>
    <row r="3062" customFormat="false" ht="15" hidden="false" customHeight="false" outlineLevel="0" collapsed="false">
      <c r="A3062" s="0" t="n">
        <v>10597</v>
      </c>
      <c r="B3062" s="0" t="s">
        <v>14946</v>
      </c>
      <c r="C3062" s="525" t="s">
        <v>2430</v>
      </c>
      <c r="D3062" s="532" t="n">
        <v>1464985.53</v>
      </c>
    </row>
    <row r="3063" customFormat="false" ht="15" hidden="false" customHeight="false" outlineLevel="0" collapsed="false">
      <c r="A3063" s="0" t="n">
        <v>39628</v>
      </c>
      <c r="B3063" s="0" t="s">
        <v>14947</v>
      </c>
      <c r="C3063" s="525" t="s">
        <v>2430</v>
      </c>
      <c r="D3063" s="532" t="n">
        <v>4176.5</v>
      </c>
    </row>
    <row r="3064" customFormat="false" ht="15" hidden="false" customHeight="false" outlineLevel="0" collapsed="false">
      <c r="A3064" s="0" t="n">
        <v>39404</v>
      </c>
      <c r="B3064" s="0" t="s">
        <v>14948</v>
      </c>
      <c r="C3064" s="525" t="s">
        <v>2430</v>
      </c>
      <c r="D3064" s="532" t="n">
        <v>2070.99</v>
      </c>
    </row>
    <row r="3065" customFormat="false" ht="15" hidden="false" customHeight="false" outlineLevel="0" collapsed="false">
      <c r="A3065" s="0" t="n">
        <v>39402</v>
      </c>
      <c r="B3065" s="0" t="s">
        <v>14949</v>
      </c>
      <c r="C3065" s="525" t="s">
        <v>2430</v>
      </c>
      <c r="D3065" s="532" t="n">
        <v>1706.1</v>
      </c>
    </row>
    <row r="3066" customFormat="false" ht="15" hidden="false" customHeight="false" outlineLevel="0" collapsed="false">
      <c r="A3066" s="0" t="n">
        <v>39403</v>
      </c>
      <c r="B3066" s="0" t="s">
        <v>14950</v>
      </c>
      <c r="C3066" s="525" t="s">
        <v>2430</v>
      </c>
      <c r="D3066" s="532" t="n">
        <v>1668.99</v>
      </c>
    </row>
    <row r="3067" customFormat="false" ht="15" hidden="false" customHeight="false" outlineLevel="0" collapsed="false">
      <c r="A3067" s="0" t="n">
        <v>4093</v>
      </c>
      <c r="B3067" s="0" t="s">
        <v>14951</v>
      </c>
      <c r="C3067" s="525" t="s">
        <v>2502</v>
      </c>
      <c r="D3067" s="333" t="n">
        <v>18.2</v>
      </c>
    </row>
    <row r="3068" customFormat="false" ht="15" hidden="false" customHeight="false" outlineLevel="0" collapsed="false">
      <c r="A3068" s="0" t="n">
        <v>10512</v>
      </c>
      <c r="B3068" s="0" t="s">
        <v>14952</v>
      </c>
      <c r="C3068" s="525" t="s">
        <v>4335</v>
      </c>
      <c r="D3068" s="532" t="n">
        <v>3237.08</v>
      </c>
    </row>
    <row r="3069" customFormat="false" ht="15" hidden="false" customHeight="false" outlineLevel="0" collapsed="false">
      <c r="A3069" s="0" t="n">
        <v>4243</v>
      </c>
      <c r="B3069" s="0" t="s">
        <v>14953</v>
      </c>
      <c r="C3069" s="525" t="s">
        <v>2502</v>
      </c>
      <c r="D3069" s="333" t="n">
        <v>15.01</v>
      </c>
    </row>
    <row r="3070" customFormat="false" ht="15" hidden="false" customHeight="false" outlineLevel="0" collapsed="false">
      <c r="A3070" s="0" t="n">
        <v>20020</v>
      </c>
      <c r="B3070" s="0" t="s">
        <v>14954</v>
      </c>
      <c r="C3070" s="525" t="s">
        <v>2502</v>
      </c>
      <c r="D3070" s="333" t="n">
        <v>18.91</v>
      </c>
    </row>
    <row r="3071" customFormat="false" ht="15" hidden="false" customHeight="false" outlineLevel="0" collapsed="false">
      <c r="A3071" s="0" t="n">
        <v>41038</v>
      </c>
      <c r="B3071" s="0" t="s">
        <v>14955</v>
      </c>
      <c r="C3071" s="525" t="s">
        <v>4335</v>
      </c>
      <c r="D3071" s="532" t="n">
        <v>3363.98</v>
      </c>
    </row>
    <row r="3072" customFormat="false" ht="15" hidden="false" customHeight="false" outlineLevel="0" collapsed="false">
      <c r="A3072" s="0" t="n">
        <v>4094</v>
      </c>
      <c r="B3072" s="0" t="s">
        <v>14956</v>
      </c>
      <c r="C3072" s="525" t="s">
        <v>2502</v>
      </c>
      <c r="D3072" s="333" t="n">
        <v>22.62</v>
      </c>
    </row>
    <row r="3073" customFormat="false" ht="15" hidden="false" customHeight="false" outlineLevel="0" collapsed="false">
      <c r="A3073" s="0" t="n">
        <v>40988</v>
      </c>
      <c r="B3073" s="0" t="s">
        <v>14957</v>
      </c>
      <c r="C3073" s="525" t="s">
        <v>4335</v>
      </c>
      <c r="D3073" s="532" t="n">
        <v>4026.35</v>
      </c>
    </row>
    <row r="3074" customFormat="false" ht="15" hidden="false" customHeight="false" outlineLevel="0" collapsed="false">
      <c r="A3074" s="0" t="n">
        <v>4095</v>
      </c>
      <c r="B3074" s="0" t="s">
        <v>14958</v>
      </c>
      <c r="C3074" s="525" t="s">
        <v>2502</v>
      </c>
      <c r="D3074" s="333" t="n">
        <v>16.28</v>
      </c>
    </row>
    <row r="3075" customFormat="false" ht="15" hidden="false" customHeight="false" outlineLevel="0" collapsed="false">
      <c r="A3075" s="0" t="n">
        <v>40990</v>
      </c>
      <c r="B3075" s="0" t="s">
        <v>14959</v>
      </c>
      <c r="C3075" s="525" t="s">
        <v>4335</v>
      </c>
      <c r="D3075" s="532" t="n">
        <v>2899.05</v>
      </c>
    </row>
    <row r="3076" customFormat="false" ht="15" hidden="false" customHeight="false" outlineLevel="0" collapsed="false">
      <c r="A3076" s="0" t="n">
        <v>4096</v>
      </c>
      <c r="B3076" s="0" t="s">
        <v>14960</v>
      </c>
      <c r="C3076" s="525" t="s">
        <v>2502</v>
      </c>
      <c r="D3076" s="333" t="n">
        <v>19.23</v>
      </c>
    </row>
    <row r="3077" customFormat="false" ht="15" hidden="false" customHeight="false" outlineLevel="0" collapsed="false">
      <c r="A3077" s="0" t="n">
        <v>40992</v>
      </c>
      <c r="B3077" s="0" t="s">
        <v>14961</v>
      </c>
      <c r="C3077" s="525" t="s">
        <v>4335</v>
      </c>
      <c r="D3077" s="532" t="n">
        <v>3423.18</v>
      </c>
    </row>
    <row r="3078" customFormat="false" ht="15" hidden="false" customHeight="false" outlineLevel="0" collapsed="false">
      <c r="A3078" s="0" t="n">
        <v>4114</v>
      </c>
      <c r="B3078" s="0" t="s">
        <v>14962</v>
      </c>
      <c r="C3078" s="525" t="s">
        <v>2430</v>
      </c>
      <c r="D3078" s="333" t="n">
        <v>74.4</v>
      </c>
    </row>
    <row r="3079" customFormat="false" ht="15" hidden="false" customHeight="false" outlineLevel="0" collapsed="false">
      <c r="A3079" s="0" t="n">
        <v>36797</v>
      </c>
      <c r="B3079" s="0" t="s">
        <v>14963</v>
      </c>
      <c r="C3079" s="525" t="s">
        <v>2430</v>
      </c>
      <c r="D3079" s="333" t="n">
        <v>66.24</v>
      </c>
    </row>
    <row r="3080" customFormat="false" ht="15" hidden="false" customHeight="false" outlineLevel="0" collapsed="false">
      <c r="A3080" s="0" t="n">
        <v>4107</v>
      </c>
      <c r="B3080" s="0" t="s">
        <v>14964</v>
      </c>
      <c r="C3080" s="525" t="s">
        <v>2430</v>
      </c>
      <c r="D3080" s="333" t="n">
        <v>62.46</v>
      </c>
    </row>
    <row r="3081" customFormat="false" ht="15" hidden="false" customHeight="false" outlineLevel="0" collapsed="false">
      <c r="A3081" s="0" t="n">
        <v>4102</v>
      </c>
      <c r="B3081" s="0" t="s">
        <v>14965</v>
      </c>
      <c r="C3081" s="525" t="s">
        <v>2430</v>
      </c>
      <c r="D3081" s="333" t="n">
        <v>76.24</v>
      </c>
    </row>
    <row r="3082" customFormat="false" ht="15" hidden="false" customHeight="false" outlineLevel="0" collapsed="false">
      <c r="A3082" s="0" t="n">
        <v>36799</v>
      </c>
      <c r="B3082" s="0" t="s">
        <v>14966</v>
      </c>
      <c r="C3082" s="525" t="s">
        <v>2430</v>
      </c>
      <c r="D3082" s="333" t="n">
        <v>64.29</v>
      </c>
    </row>
    <row r="3083" customFormat="false" ht="15" hidden="false" customHeight="false" outlineLevel="0" collapsed="false">
      <c r="A3083" s="0" t="n">
        <v>2747</v>
      </c>
      <c r="B3083" s="0" t="s">
        <v>14967</v>
      </c>
      <c r="C3083" s="525" t="s">
        <v>2440</v>
      </c>
      <c r="D3083" s="333" t="n">
        <v>32.33</v>
      </c>
    </row>
    <row r="3084" customFormat="false" ht="15" hidden="false" customHeight="false" outlineLevel="0" collapsed="false">
      <c r="A3084" s="0" t="n">
        <v>21138</v>
      </c>
      <c r="B3084" s="0" t="s">
        <v>14968</v>
      </c>
      <c r="C3084" s="525" t="s">
        <v>2440</v>
      </c>
      <c r="D3084" s="333" t="n">
        <v>10.25</v>
      </c>
    </row>
    <row r="3085" customFormat="false" ht="15" hidden="false" customHeight="false" outlineLevel="0" collapsed="false">
      <c r="A3085" s="0" t="n">
        <v>10826</v>
      </c>
      <c r="B3085" s="0" t="s">
        <v>14969</v>
      </c>
      <c r="C3085" s="525" t="s">
        <v>2430</v>
      </c>
      <c r="D3085" s="333" t="n">
        <v>71.55</v>
      </c>
    </row>
    <row r="3086" customFormat="false" ht="15" hidden="false" customHeight="false" outlineLevel="0" collapsed="false">
      <c r="A3086" s="0" t="n">
        <v>365</v>
      </c>
      <c r="B3086" s="0" t="s">
        <v>14970</v>
      </c>
      <c r="C3086" s="525" t="s">
        <v>2430</v>
      </c>
      <c r="D3086" s="333" t="n">
        <v>44.36</v>
      </c>
    </row>
    <row r="3087" customFormat="false" ht="15" hidden="false" customHeight="false" outlineLevel="0" collapsed="false">
      <c r="A3087" s="0" t="n">
        <v>38639</v>
      </c>
      <c r="B3087" s="0" t="s">
        <v>14971</v>
      </c>
      <c r="C3087" s="525" t="s">
        <v>2430</v>
      </c>
      <c r="D3087" s="333" t="n">
        <v>171.72</v>
      </c>
    </row>
    <row r="3088" customFormat="false" ht="15" hidden="false" customHeight="false" outlineLevel="0" collapsed="false">
      <c r="A3088" s="0" t="n">
        <v>38640</v>
      </c>
      <c r="B3088" s="0" t="s">
        <v>14972</v>
      </c>
      <c r="C3088" s="525" t="s">
        <v>2430</v>
      </c>
      <c r="D3088" s="333" t="n">
        <v>2.57</v>
      </c>
    </row>
    <row r="3089" customFormat="false" ht="15" hidden="false" customHeight="false" outlineLevel="0" collapsed="false">
      <c r="A3089" s="0" t="n">
        <v>358</v>
      </c>
      <c r="B3089" s="0" t="s">
        <v>14973</v>
      </c>
      <c r="C3089" s="525" t="s">
        <v>2430</v>
      </c>
      <c r="D3089" s="333" t="n">
        <v>52.94</v>
      </c>
    </row>
    <row r="3090" customFormat="false" ht="15" hidden="false" customHeight="false" outlineLevel="0" collapsed="false">
      <c r="A3090" s="0" t="n">
        <v>359</v>
      </c>
      <c r="B3090" s="0" t="s">
        <v>14974</v>
      </c>
      <c r="C3090" s="525" t="s">
        <v>2430</v>
      </c>
      <c r="D3090" s="333" t="n">
        <v>108.75</v>
      </c>
    </row>
    <row r="3091" customFormat="false" ht="15" hidden="false" customHeight="false" outlineLevel="0" collapsed="false">
      <c r="A3091" s="0" t="n">
        <v>38641</v>
      </c>
      <c r="B3091" s="0" t="s">
        <v>14975</v>
      </c>
      <c r="C3091" s="525" t="s">
        <v>2430</v>
      </c>
      <c r="D3091" s="333" t="n">
        <v>107.32</v>
      </c>
    </row>
    <row r="3092" customFormat="false" ht="15" hidden="false" customHeight="false" outlineLevel="0" collapsed="false">
      <c r="A3092" s="0" t="n">
        <v>360</v>
      </c>
      <c r="B3092" s="0" t="s">
        <v>14976</v>
      </c>
      <c r="C3092" s="525" t="s">
        <v>2430</v>
      </c>
      <c r="D3092" s="333" t="n">
        <v>2.49</v>
      </c>
    </row>
    <row r="3093" customFormat="false" ht="15" hidden="false" customHeight="false" outlineLevel="0" collapsed="false">
      <c r="A3093" s="0" t="n">
        <v>42430</v>
      </c>
      <c r="B3093" s="0" t="s">
        <v>14977</v>
      </c>
      <c r="C3093" s="525" t="s">
        <v>2430</v>
      </c>
      <c r="D3093" s="532" t="n">
        <v>6434.22</v>
      </c>
    </row>
    <row r="3094" customFormat="false" ht="15" hidden="false" customHeight="false" outlineLevel="0" collapsed="false">
      <c r="A3094" s="0" t="n">
        <v>4209</v>
      </c>
      <c r="B3094" s="0" t="s">
        <v>14978</v>
      </c>
      <c r="C3094" s="525" t="s">
        <v>2430</v>
      </c>
      <c r="D3094" s="333" t="n">
        <v>25.23</v>
      </c>
    </row>
    <row r="3095" customFormat="false" ht="15" hidden="false" customHeight="false" outlineLevel="0" collapsed="false">
      <c r="A3095" s="0" t="n">
        <v>4180</v>
      </c>
      <c r="B3095" s="0" t="s">
        <v>14979</v>
      </c>
      <c r="C3095" s="525" t="s">
        <v>2430</v>
      </c>
      <c r="D3095" s="333" t="n">
        <v>18.99</v>
      </c>
    </row>
    <row r="3096" customFormat="false" ht="15" hidden="false" customHeight="false" outlineLevel="0" collapsed="false">
      <c r="A3096" s="0" t="n">
        <v>4177</v>
      </c>
      <c r="B3096" s="0" t="s">
        <v>14980</v>
      </c>
      <c r="C3096" s="525" t="s">
        <v>2430</v>
      </c>
      <c r="D3096" s="333" t="n">
        <v>6.3</v>
      </c>
    </row>
    <row r="3097" customFormat="false" ht="15" hidden="false" customHeight="false" outlineLevel="0" collapsed="false">
      <c r="A3097" s="0" t="n">
        <v>4179</v>
      </c>
      <c r="B3097" s="0" t="s">
        <v>14981</v>
      </c>
      <c r="C3097" s="525" t="s">
        <v>2430</v>
      </c>
      <c r="D3097" s="333" t="n">
        <v>12.9</v>
      </c>
    </row>
    <row r="3098" customFormat="false" ht="15" hidden="false" customHeight="false" outlineLevel="0" collapsed="false">
      <c r="A3098" s="0" t="n">
        <v>4208</v>
      </c>
      <c r="B3098" s="0" t="s">
        <v>14982</v>
      </c>
      <c r="C3098" s="525" t="s">
        <v>2430</v>
      </c>
      <c r="D3098" s="333" t="n">
        <v>60.06</v>
      </c>
    </row>
    <row r="3099" customFormat="false" ht="15" hidden="false" customHeight="false" outlineLevel="0" collapsed="false">
      <c r="A3099" s="0" t="n">
        <v>4181</v>
      </c>
      <c r="B3099" s="0" t="s">
        <v>14983</v>
      </c>
      <c r="C3099" s="525" t="s">
        <v>2430</v>
      </c>
      <c r="D3099" s="333" t="n">
        <v>39.24</v>
      </c>
    </row>
    <row r="3100" customFormat="false" ht="15" hidden="false" customHeight="false" outlineLevel="0" collapsed="false">
      <c r="A3100" s="0" t="n">
        <v>4178</v>
      </c>
      <c r="B3100" s="0" t="s">
        <v>14984</v>
      </c>
      <c r="C3100" s="525" t="s">
        <v>2430</v>
      </c>
      <c r="D3100" s="333" t="n">
        <v>8.74</v>
      </c>
    </row>
    <row r="3101" customFormat="false" ht="15" hidden="false" customHeight="false" outlineLevel="0" collapsed="false">
      <c r="A3101" s="0" t="n">
        <v>4182</v>
      </c>
      <c r="B3101" s="0" t="s">
        <v>14985</v>
      </c>
      <c r="C3101" s="525" t="s">
        <v>2430</v>
      </c>
      <c r="D3101" s="333" t="n">
        <v>97.7</v>
      </c>
    </row>
    <row r="3102" customFormat="false" ht="15" hidden="false" customHeight="false" outlineLevel="0" collapsed="false">
      <c r="A3102" s="0" t="n">
        <v>4183</v>
      </c>
      <c r="B3102" s="0" t="s">
        <v>14986</v>
      </c>
      <c r="C3102" s="525" t="s">
        <v>2430</v>
      </c>
      <c r="D3102" s="333" t="n">
        <v>157.29</v>
      </c>
    </row>
    <row r="3103" customFormat="false" ht="15" hidden="false" customHeight="false" outlineLevel="0" collapsed="false">
      <c r="A3103" s="0" t="n">
        <v>4184</v>
      </c>
      <c r="B3103" s="0" t="s">
        <v>14987</v>
      </c>
      <c r="C3103" s="525" t="s">
        <v>2430</v>
      </c>
      <c r="D3103" s="333" t="n">
        <v>347.21</v>
      </c>
    </row>
    <row r="3104" customFormat="false" ht="15" hidden="false" customHeight="false" outlineLevel="0" collapsed="false">
      <c r="A3104" s="0" t="n">
        <v>4185</v>
      </c>
      <c r="B3104" s="0" t="s">
        <v>14988</v>
      </c>
      <c r="C3104" s="525" t="s">
        <v>2430</v>
      </c>
      <c r="D3104" s="333" t="n">
        <v>576.91</v>
      </c>
    </row>
    <row r="3105" customFormat="false" ht="15" hidden="false" customHeight="false" outlineLevel="0" collapsed="false">
      <c r="A3105" s="0" t="n">
        <v>4205</v>
      </c>
      <c r="B3105" s="0" t="s">
        <v>14989</v>
      </c>
      <c r="C3105" s="525" t="s">
        <v>2430</v>
      </c>
      <c r="D3105" s="333" t="n">
        <v>33.32</v>
      </c>
    </row>
    <row r="3106" customFormat="false" ht="15" hidden="false" customHeight="false" outlineLevel="0" collapsed="false">
      <c r="A3106" s="0" t="n">
        <v>4192</v>
      </c>
      <c r="B3106" s="0" t="s">
        <v>14990</v>
      </c>
      <c r="C3106" s="525" t="s">
        <v>2430</v>
      </c>
      <c r="D3106" s="333" t="n">
        <v>33.32</v>
      </c>
    </row>
    <row r="3107" customFormat="false" ht="15" hidden="false" customHeight="false" outlineLevel="0" collapsed="false">
      <c r="A3107" s="0" t="n">
        <v>4191</v>
      </c>
      <c r="B3107" s="0" t="s">
        <v>14991</v>
      </c>
      <c r="C3107" s="525" t="s">
        <v>2430</v>
      </c>
      <c r="D3107" s="333" t="n">
        <v>33.32</v>
      </c>
    </row>
    <row r="3108" customFormat="false" ht="15" hidden="false" customHeight="false" outlineLevel="0" collapsed="false">
      <c r="A3108" s="0" t="n">
        <v>4207</v>
      </c>
      <c r="B3108" s="0" t="s">
        <v>14992</v>
      </c>
      <c r="C3108" s="525" t="s">
        <v>2430</v>
      </c>
      <c r="D3108" s="333" t="n">
        <v>26.81</v>
      </c>
    </row>
    <row r="3109" customFormat="false" ht="15" hidden="false" customHeight="false" outlineLevel="0" collapsed="false">
      <c r="A3109" s="0" t="n">
        <v>4206</v>
      </c>
      <c r="B3109" s="0" t="s">
        <v>14993</v>
      </c>
      <c r="C3109" s="525" t="s">
        <v>2430</v>
      </c>
      <c r="D3109" s="333" t="n">
        <v>26.03</v>
      </c>
    </row>
    <row r="3110" customFormat="false" ht="15" hidden="false" customHeight="false" outlineLevel="0" collapsed="false">
      <c r="A3110" s="0" t="n">
        <v>4190</v>
      </c>
      <c r="B3110" s="0" t="s">
        <v>14994</v>
      </c>
      <c r="C3110" s="525" t="s">
        <v>2430</v>
      </c>
      <c r="D3110" s="333" t="n">
        <v>26.03</v>
      </c>
    </row>
    <row r="3111" customFormat="false" ht="15" hidden="false" customHeight="false" outlineLevel="0" collapsed="false">
      <c r="A3111" s="0" t="n">
        <v>4186</v>
      </c>
      <c r="B3111" s="0" t="s">
        <v>14995</v>
      </c>
      <c r="C3111" s="525" t="s">
        <v>2430</v>
      </c>
      <c r="D3111" s="333" t="n">
        <v>7.69</v>
      </c>
    </row>
    <row r="3112" customFormat="false" ht="15" hidden="false" customHeight="false" outlineLevel="0" collapsed="false">
      <c r="A3112" s="0" t="n">
        <v>4188</v>
      </c>
      <c r="B3112" s="0" t="s">
        <v>14996</v>
      </c>
      <c r="C3112" s="525" t="s">
        <v>2430</v>
      </c>
      <c r="D3112" s="333" t="n">
        <v>15.71</v>
      </c>
    </row>
    <row r="3113" customFormat="false" ht="15" hidden="false" customHeight="false" outlineLevel="0" collapsed="false">
      <c r="A3113" s="0" t="n">
        <v>4189</v>
      </c>
      <c r="B3113" s="0" t="s">
        <v>14997</v>
      </c>
      <c r="C3113" s="525" t="s">
        <v>2430</v>
      </c>
      <c r="D3113" s="333" t="n">
        <v>15.71</v>
      </c>
    </row>
    <row r="3114" customFormat="false" ht="15" hidden="false" customHeight="false" outlineLevel="0" collapsed="false">
      <c r="A3114" s="0" t="n">
        <v>4197</v>
      </c>
      <c r="B3114" s="0" t="s">
        <v>14998</v>
      </c>
      <c r="C3114" s="525" t="s">
        <v>2430</v>
      </c>
      <c r="D3114" s="333" t="n">
        <v>83.19</v>
      </c>
    </row>
    <row r="3115" customFormat="false" ht="15" hidden="false" customHeight="false" outlineLevel="0" collapsed="false">
      <c r="A3115" s="0" t="n">
        <v>4194</v>
      </c>
      <c r="B3115" s="0" t="s">
        <v>14999</v>
      </c>
      <c r="C3115" s="525" t="s">
        <v>2430</v>
      </c>
      <c r="D3115" s="333" t="n">
        <v>50.27</v>
      </c>
    </row>
    <row r="3116" customFormat="false" ht="15" hidden="false" customHeight="false" outlineLevel="0" collapsed="false">
      <c r="A3116" s="0" t="n">
        <v>4193</v>
      </c>
      <c r="B3116" s="0" t="s">
        <v>15000</v>
      </c>
      <c r="C3116" s="525" t="s">
        <v>2430</v>
      </c>
      <c r="D3116" s="333" t="n">
        <v>50.27</v>
      </c>
    </row>
    <row r="3117" customFormat="false" ht="15" hidden="false" customHeight="false" outlineLevel="0" collapsed="false">
      <c r="A3117" s="0" t="n">
        <v>4204</v>
      </c>
      <c r="B3117" s="0" t="s">
        <v>15001</v>
      </c>
      <c r="C3117" s="525" t="s">
        <v>2430</v>
      </c>
      <c r="D3117" s="333" t="n">
        <v>50.27</v>
      </c>
    </row>
    <row r="3118" customFormat="false" ht="15" hidden="false" customHeight="false" outlineLevel="0" collapsed="false">
      <c r="A3118" s="0" t="n">
        <v>4187</v>
      </c>
      <c r="B3118" s="0" t="s">
        <v>15002</v>
      </c>
      <c r="C3118" s="525" t="s">
        <v>2430</v>
      </c>
      <c r="D3118" s="333" t="n">
        <v>10.02</v>
      </c>
    </row>
    <row r="3119" customFormat="false" ht="15" hidden="false" customHeight="false" outlineLevel="0" collapsed="false">
      <c r="A3119" s="0" t="n">
        <v>4202</v>
      </c>
      <c r="B3119" s="0" t="s">
        <v>15003</v>
      </c>
      <c r="C3119" s="525" t="s">
        <v>2430</v>
      </c>
      <c r="D3119" s="333" t="n">
        <v>151.93</v>
      </c>
    </row>
    <row r="3120" customFormat="false" ht="15" hidden="false" customHeight="false" outlineLevel="0" collapsed="false">
      <c r="A3120" s="0" t="n">
        <v>4203</v>
      </c>
      <c r="B3120" s="0" t="s">
        <v>15004</v>
      </c>
      <c r="C3120" s="525" t="s">
        <v>2430</v>
      </c>
      <c r="D3120" s="333" t="n">
        <v>134.18</v>
      </c>
    </row>
    <row r="3121" customFormat="false" ht="15" hidden="false" customHeight="false" outlineLevel="0" collapsed="false">
      <c r="A3121" s="0" t="n">
        <v>40368</v>
      </c>
      <c r="B3121" s="0" t="s">
        <v>15005</v>
      </c>
      <c r="C3121" s="525" t="s">
        <v>2430</v>
      </c>
      <c r="D3121" s="333" t="n">
        <v>63.68</v>
      </c>
    </row>
    <row r="3122" customFormat="false" ht="15" hidden="false" customHeight="false" outlineLevel="0" collapsed="false">
      <c r="A3122" s="0" t="n">
        <v>40365</v>
      </c>
      <c r="B3122" s="0" t="s">
        <v>15006</v>
      </c>
      <c r="C3122" s="525" t="s">
        <v>2430</v>
      </c>
      <c r="D3122" s="333" t="n">
        <v>42.96</v>
      </c>
    </row>
    <row r="3123" customFormat="false" ht="15" hidden="false" customHeight="false" outlineLevel="0" collapsed="false">
      <c r="A3123" s="0" t="n">
        <v>40356</v>
      </c>
      <c r="B3123" s="0" t="s">
        <v>15007</v>
      </c>
      <c r="C3123" s="525" t="s">
        <v>2430</v>
      </c>
      <c r="D3123" s="333" t="n">
        <v>14.68</v>
      </c>
    </row>
    <row r="3124" customFormat="false" ht="15" hidden="false" customHeight="false" outlineLevel="0" collapsed="false">
      <c r="A3124" s="0" t="n">
        <v>40362</v>
      </c>
      <c r="B3124" s="0" t="s">
        <v>15008</v>
      </c>
      <c r="C3124" s="525" t="s">
        <v>2430</v>
      </c>
      <c r="D3124" s="333" t="n">
        <v>28.46</v>
      </c>
    </row>
    <row r="3125" customFormat="false" ht="15" hidden="false" customHeight="false" outlineLevel="0" collapsed="false">
      <c r="A3125" s="0" t="n">
        <v>40374</v>
      </c>
      <c r="B3125" s="0" t="s">
        <v>15009</v>
      </c>
      <c r="C3125" s="525" t="s">
        <v>2430</v>
      </c>
      <c r="D3125" s="333" t="n">
        <v>166.44</v>
      </c>
    </row>
    <row r="3126" customFormat="false" ht="15" hidden="false" customHeight="false" outlineLevel="0" collapsed="false">
      <c r="A3126" s="0" t="n">
        <v>40371</v>
      </c>
      <c r="B3126" s="0" t="s">
        <v>15010</v>
      </c>
      <c r="C3126" s="525" t="s">
        <v>2430</v>
      </c>
      <c r="D3126" s="333" t="n">
        <v>104.77</v>
      </c>
    </row>
    <row r="3127" customFormat="false" ht="15" hidden="false" customHeight="false" outlineLevel="0" collapsed="false">
      <c r="A3127" s="0" t="n">
        <v>40359</v>
      </c>
      <c r="B3127" s="0" t="s">
        <v>15011</v>
      </c>
      <c r="C3127" s="525" t="s">
        <v>2430</v>
      </c>
      <c r="D3127" s="333" t="n">
        <v>18.96</v>
      </c>
    </row>
    <row r="3128" customFormat="false" ht="15" hidden="false" customHeight="false" outlineLevel="0" collapsed="false">
      <c r="A3128" s="0" t="n">
        <v>7595</v>
      </c>
      <c r="B3128" s="0" t="s">
        <v>15012</v>
      </c>
      <c r="C3128" s="525" t="s">
        <v>2502</v>
      </c>
      <c r="D3128" s="333" t="n">
        <v>12.59</v>
      </c>
    </row>
    <row r="3129" customFormat="false" ht="15" hidden="false" customHeight="false" outlineLevel="0" collapsed="false">
      <c r="A3129" s="0" t="n">
        <v>41094</v>
      </c>
      <c r="B3129" s="0" t="s">
        <v>15013</v>
      </c>
      <c r="C3129" s="525" t="s">
        <v>4335</v>
      </c>
      <c r="D3129" s="532" t="n">
        <v>2243</v>
      </c>
    </row>
    <row r="3130" customFormat="false" ht="15" hidden="false" customHeight="false" outlineLevel="0" collapsed="false">
      <c r="A3130" s="0" t="n">
        <v>39609</v>
      </c>
      <c r="B3130" s="0" t="s">
        <v>15014</v>
      </c>
      <c r="C3130" s="525" t="s">
        <v>2430</v>
      </c>
      <c r="D3130" s="532" t="n">
        <v>102178.47</v>
      </c>
    </row>
    <row r="3131" customFormat="false" ht="15" hidden="false" customHeight="false" outlineLevel="0" collapsed="false">
      <c r="A3131" s="0" t="n">
        <v>39610</v>
      </c>
      <c r="B3131" s="0" t="s">
        <v>15015</v>
      </c>
      <c r="C3131" s="525" t="s">
        <v>2430</v>
      </c>
      <c r="D3131" s="532" t="n">
        <v>149148.69</v>
      </c>
    </row>
    <row r="3132" customFormat="false" ht="15" hidden="false" customHeight="false" outlineLevel="0" collapsed="false">
      <c r="A3132" s="0" t="n">
        <v>39611</v>
      </c>
      <c r="B3132" s="0" t="s">
        <v>15016</v>
      </c>
      <c r="C3132" s="525" t="s">
        <v>2430</v>
      </c>
      <c r="D3132" s="532" t="n">
        <v>180494.33</v>
      </c>
    </row>
    <row r="3133" customFormat="false" ht="15" hidden="false" customHeight="false" outlineLevel="0" collapsed="false">
      <c r="A3133" s="0" t="n">
        <v>39612</v>
      </c>
      <c r="B3133" s="0" t="s">
        <v>15017</v>
      </c>
      <c r="C3133" s="525" t="s">
        <v>2430</v>
      </c>
      <c r="D3133" s="532" t="n">
        <v>282748.43</v>
      </c>
    </row>
    <row r="3134" customFormat="false" ht="15" hidden="false" customHeight="false" outlineLevel="0" collapsed="false">
      <c r="A3134" s="0" t="n">
        <v>39608</v>
      </c>
      <c r="B3134" s="0" t="s">
        <v>15018</v>
      </c>
      <c r="C3134" s="525" t="s">
        <v>2430</v>
      </c>
      <c r="D3134" s="532" t="n">
        <v>81700.83</v>
      </c>
    </row>
    <row r="3135" customFormat="false" ht="15" hidden="false" customHeight="false" outlineLevel="0" collapsed="false">
      <c r="A3135" s="0" t="n">
        <v>38175</v>
      </c>
      <c r="B3135" s="0" t="s">
        <v>15019</v>
      </c>
      <c r="C3135" s="525" t="s">
        <v>2430</v>
      </c>
      <c r="D3135" s="333" t="n">
        <v>4.64</v>
      </c>
    </row>
    <row r="3136" customFormat="false" ht="15" hidden="false" customHeight="false" outlineLevel="0" collapsed="false">
      <c r="A3136" s="0" t="n">
        <v>38176</v>
      </c>
      <c r="B3136" s="0" t="s">
        <v>15020</v>
      </c>
      <c r="C3136" s="525" t="s">
        <v>2430</v>
      </c>
      <c r="D3136" s="333" t="n">
        <v>13.66</v>
      </c>
    </row>
    <row r="3137" customFormat="false" ht="15" hidden="false" customHeight="false" outlineLevel="0" collapsed="false">
      <c r="A3137" s="0" t="n">
        <v>36152</v>
      </c>
      <c r="B3137" s="0" t="s">
        <v>15021</v>
      </c>
      <c r="C3137" s="525" t="s">
        <v>2430</v>
      </c>
      <c r="D3137" s="333" t="n">
        <v>5.98</v>
      </c>
    </row>
    <row r="3138" customFormat="false" ht="15" hidden="false" customHeight="false" outlineLevel="0" collapsed="false">
      <c r="A3138" s="0" t="n">
        <v>4221</v>
      </c>
      <c r="B3138" s="0" t="s">
        <v>15022</v>
      </c>
      <c r="C3138" s="525" t="s">
        <v>2712</v>
      </c>
      <c r="D3138" s="333" t="n">
        <v>5.99</v>
      </c>
    </row>
    <row r="3139" customFormat="false" ht="15" hidden="false" customHeight="false" outlineLevel="0" collapsed="false">
      <c r="A3139" s="0" t="n">
        <v>4227</v>
      </c>
      <c r="B3139" s="0" t="s">
        <v>15023</v>
      </c>
      <c r="C3139" s="525" t="s">
        <v>2712</v>
      </c>
      <c r="D3139" s="333" t="n">
        <v>27.93</v>
      </c>
    </row>
    <row r="3140" customFormat="false" ht="15" hidden="false" customHeight="false" outlineLevel="0" collapsed="false">
      <c r="A3140" s="0" t="n">
        <v>38170</v>
      </c>
      <c r="B3140" s="0" t="s">
        <v>15024</v>
      </c>
      <c r="C3140" s="525" t="s">
        <v>2430</v>
      </c>
      <c r="D3140" s="333" t="n">
        <v>20.3</v>
      </c>
    </row>
    <row r="3141" customFormat="false" ht="15" hidden="false" customHeight="false" outlineLevel="0" collapsed="false">
      <c r="A3141" s="0" t="n">
        <v>4252</v>
      </c>
      <c r="B3141" s="0" t="s">
        <v>15025</v>
      </c>
      <c r="C3141" s="525" t="s">
        <v>2502</v>
      </c>
      <c r="D3141" s="333" t="n">
        <v>16.25</v>
      </c>
    </row>
    <row r="3142" customFormat="false" ht="15" hidden="false" customHeight="false" outlineLevel="0" collapsed="false">
      <c r="A3142" s="0" t="n">
        <v>40980</v>
      </c>
      <c r="B3142" s="0" t="s">
        <v>15026</v>
      </c>
      <c r="C3142" s="525" t="s">
        <v>4335</v>
      </c>
      <c r="D3142" s="532" t="n">
        <v>2892.47</v>
      </c>
    </row>
    <row r="3143" customFormat="false" ht="15" hidden="false" customHeight="false" outlineLevel="0" collapsed="false">
      <c r="A3143" s="0" t="n">
        <v>41031</v>
      </c>
      <c r="B3143" s="0" t="s">
        <v>15027</v>
      </c>
      <c r="C3143" s="525" t="s">
        <v>4335</v>
      </c>
      <c r="D3143" s="532" t="n">
        <v>2672.16</v>
      </c>
    </row>
    <row r="3144" customFormat="false" ht="15" hidden="false" customHeight="false" outlineLevel="0" collapsed="false">
      <c r="A3144" s="0" t="n">
        <v>37666</v>
      </c>
      <c r="B3144" s="0" t="s">
        <v>15028</v>
      </c>
      <c r="C3144" s="525" t="s">
        <v>2502</v>
      </c>
      <c r="D3144" s="333" t="n">
        <v>14.99</v>
      </c>
    </row>
    <row r="3145" customFormat="false" ht="15" hidden="false" customHeight="false" outlineLevel="0" collapsed="false">
      <c r="A3145" s="0" t="n">
        <v>40986</v>
      </c>
      <c r="B3145" s="0" t="s">
        <v>15029</v>
      </c>
      <c r="C3145" s="525" t="s">
        <v>4335</v>
      </c>
      <c r="D3145" s="532" t="n">
        <v>2670.2</v>
      </c>
    </row>
    <row r="3146" customFormat="false" ht="15" hidden="false" customHeight="false" outlineLevel="0" collapsed="false">
      <c r="A3146" s="0" t="n">
        <v>4250</v>
      </c>
      <c r="B3146" s="0" t="s">
        <v>15030</v>
      </c>
      <c r="C3146" s="525" t="s">
        <v>2502</v>
      </c>
      <c r="D3146" s="333" t="n">
        <v>12.48</v>
      </c>
    </row>
    <row r="3147" customFormat="false" ht="15" hidden="false" customHeight="false" outlineLevel="0" collapsed="false">
      <c r="A3147" s="0" t="n">
        <v>40978</v>
      </c>
      <c r="B3147" s="0" t="s">
        <v>15031</v>
      </c>
      <c r="C3147" s="525" t="s">
        <v>4335</v>
      </c>
      <c r="D3147" s="532" t="n">
        <v>2221.81</v>
      </c>
    </row>
    <row r="3148" customFormat="false" ht="15" hidden="false" customHeight="false" outlineLevel="0" collapsed="false">
      <c r="A3148" s="0" t="n">
        <v>44501</v>
      </c>
      <c r="B3148" s="0" t="s">
        <v>15032</v>
      </c>
      <c r="C3148" s="525" t="s">
        <v>2502</v>
      </c>
      <c r="D3148" s="333" t="n">
        <v>15.01</v>
      </c>
    </row>
    <row r="3149" customFormat="false" ht="15" hidden="false" customHeight="false" outlineLevel="0" collapsed="false">
      <c r="A3149" s="0" t="n">
        <v>41043</v>
      </c>
      <c r="B3149" s="0" t="s">
        <v>15033</v>
      </c>
      <c r="C3149" s="525" t="s">
        <v>4335</v>
      </c>
      <c r="D3149" s="532" t="n">
        <v>2672.16</v>
      </c>
    </row>
    <row r="3150" customFormat="false" ht="15" hidden="false" customHeight="false" outlineLevel="0" collapsed="false">
      <c r="A3150" s="0" t="n">
        <v>4234</v>
      </c>
      <c r="B3150" s="0" t="s">
        <v>15034</v>
      </c>
      <c r="C3150" s="525" t="s">
        <v>2502</v>
      </c>
      <c r="D3150" s="333" t="n">
        <v>18.2</v>
      </c>
    </row>
    <row r="3151" customFormat="false" ht="15" hidden="false" customHeight="false" outlineLevel="0" collapsed="false">
      <c r="A3151" s="0" t="n">
        <v>40987</v>
      </c>
      <c r="B3151" s="0" t="s">
        <v>15035</v>
      </c>
      <c r="C3151" s="525" t="s">
        <v>4335</v>
      </c>
      <c r="D3151" s="532" t="n">
        <v>3237.08</v>
      </c>
    </row>
    <row r="3152" customFormat="false" ht="15" hidden="false" customHeight="false" outlineLevel="0" collapsed="false">
      <c r="A3152" s="0" t="n">
        <v>4253</v>
      </c>
      <c r="B3152" s="0" t="s">
        <v>15036</v>
      </c>
      <c r="C3152" s="525" t="s">
        <v>2502</v>
      </c>
      <c r="D3152" s="333" t="n">
        <v>14.99</v>
      </c>
    </row>
    <row r="3153" customFormat="false" ht="15" hidden="false" customHeight="false" outlineLevel="0" collapsed="false">
      <c r="A3153" s="0" t="n">
        <v>40981</v>
      </c>
      <c r="B3153" s="0" t="s">
        <v>15037</v>
      </c>
      <c r="C3153" s="525" t="s">
        <v>4335</v>
      </c>
      <c r="D3153" s="532" t="n">
        <v>2670.2</v>
      </c>
    </row>
    <row r="3154" customFormat="false" ht="15" hidden="false" customHeight="false" outlineLevel="0" collapsed="false">
      <c r="A3154" s="0" t="n">
        <v>4254</v>
      </c>
      <c r="B3154" s="0" t="s">
        <v>15038</v>
      </c>
      <c r="C3154" s="525" t="s">
        <v>2502</v>
      </c>
      <c r="D3154" s="333" t="n">
        <v>14.99</v>
      </c>
    </row>
    <row r="3155" customFormat="false" ht="15" hidden="false" customHeight="false" outlineLevel="0" collapsed="false">
      <c r="A3155" s="0" t="n">
        <v>41036</v>
      </c>
      <c r="B3155" s="0" t="s">
        <v>15039</v>
      </c>
      <c r="C3155" s="525" t="s">
        <v>4335</v>
      </c>
      <c r="D3155" s="532" t="n">
        <v>2670.2</v>
      </c>
    </row>
    <row r="3156" customFormat="false" ht="15" hidden="false" customHeight="false" outlineLevel="0" collapsed="false">
      <c r="A3156" s="0" t="n">
        <v>4251</v>
      </c>
      <c r="B3156" s="0" t="s">
        <v>15040</v>
      </c>
      <c r="C3156" s="525" t="s">
        <v>2502</v>
      </c>
      <c r="D3156" s="333" t="n">
        <v>13.26</v>
      </c>
    </row>
    <row r="3157" customFormat="false" ht="15" hidden="false" customHeight="false" outlineLevel="0" collapsed="false">
      <c r="A3157" s="0" t="n">
        <v>40979</v>
      </c>
      <c r="B3157" s="0" t="s">
        <v>15041</v>
      </c>
      <c r="C3157" s="525" t="s">
        <v>4335</v>
      </c>
      <c r="D3157" s="532" t="n">
        <v>2361.28</v>
      </c>
    </row>
    <row r="3158" customFormat="false" ht="15" hidden="false" customHeight="false" outlineLevel="0" collapsed="false">
      <c r="A3158" s="0" t="n">
        <v>4230</v>
      </c>
      <c r="B3158" s="0" t="s">
        <v>15042</v>
      </c>
      <c r="C3158" s="525" t="s">
        <v>2502</v>
      </c>
      <c r="D3158" s="333" t="n">
        <v>14.99</v>
      </c>
    </row>
    <row r="3159" customFormat="false" ht="15" hidden="false" customHeight="false" outlineLevel="0" collapsed="false">
      <c r="A3159" s="0" t="n">
        <v>40998</v>
      </c>
      <c r="B3159" s="0" t="s">
        <v>15043</v>
      </c>
      <c r="C3159" s="525" t="s">
        <v>4335</v>
      </c>
      <c r="D3159" s="532" t="n">
        <v>2670.2</v>
      </c>
    </row>
    <row r="3160" customFormat="false" ht="15" hidden="false" customHeight="false" outlineLevel="0" collapsed="false">
      <c r="A3160" s="0" t="n">
        <v>4257</v>
      </c>
      <c r="B3160" s="0" t="s">
        <v>15044</v>
      </c>
      <c r="C3160" s="525" t="s">
        <v>2502</v>
      </c>
      <c r="D3160" s="333" t="n">
        <v>14.99</v>
      </c>
    </row>
    <row r="3161" customFormat="false" ht="15" hidden="false" customHeight="false" outlineLevel="0" collapsed="false">
      <c r="A3161" s="0" t="n">
        <v>40982</v>
      </c>
      <c r="B3161" s="0" t="s">
        <v>15045</v>
      </c>
      <c r="C3161" s="525" t="s">
        <v>4335</v>
      </c>
      <c r="D3161" s="532" t="n">
        <v>2670.2</v>
      </c>
    </row>
    <row r="3162" customFormat="false" ht="15" hidden="false" customHeight="false" outlineLevel="0" collapsed="false">
      <c r="A3162" s="0" t="n">
        <v>4240</v>
      </c>
      <c r="B3162" s="0" t="s">
        <v>15046</v>
      </c>
      <c r="C3162" s="525" t="s">
        <v>2502</v>
      </c>
      <c r="D3162" s="333" t="n">
        <v>26.73</v>
      </c>
    </row>
    <row r="3163" customFormat="false" ht="15" hidden="false" customHeight="false" outlineLevel="0" collapsed="false">
      <c r="A3163" s="0" t="n">
        <v>41026</v>
      </c>
      <c r="B3163" s="0" t="s">
        <v>15047</v>
      </c>
      <c r="C3163" s="525" t="s">
        <v>4335</v>
      </c>
      <c r="D3163" s="532" t="n">
        <v>4757.38</v>
      </c>
    </row>
    <row r="3164" customFormat="false" ht="15" hidden="false" customHeight="false" outlineLevel="0" collapsed="false">
      <c r="A3164" s="0" t="n">
        <v>4239</v>
      </c>
      <c r="B3164" s="0" t="s">
        <v>15048</v>
      </c>
      <c r="C3164" s="525" t="s">
        <v>2502</v>
      </c>
      <c r="D3164" s="333" t="n">
        <v>26.73</v>
      </c>
    </row>
    <row r="3165" customFormat="false" ht="15" hidden="false" customHeight="false" outlineLevel="0" collapsed="false">
      <c r="A3165" s="0" t="n">
        <v>41024</v>
      </c>
      <c r="B3165" s="0" t="s">
        <v>15049</v>
      </c>
      <c r="C3165" s="525" t="s">
        <v>4335</v>
      </c>
      <c r="D3165" s="532" t="n">
        <v>4757.38</v>
      </c>
    </row>
    <row r="3166" customFormat="false" ht="15" hidden="false" customHeight="false" outlineLevel="0" collapsed="false">
      <c r="A3166" s="0" t="n">
        <v>4248</v>
      </c>
      <c r="B3166" s="0" t="s">
        <v>15050</v>
      </c>
      <c r="C3166" s="525" t="s">
        <v>2502</v>
      </c>
      <c r="D3166" s="333" t="n">
        <v>15.01</v>
      </c>
    </row>
    <row r="3167" customFormat="false" ht="15" hidden="false" customHeight="false" outlineLevel="0" collapsed="false">
      <c r="A3167" s="0" t="n">
        <v>41033</v>
      </c>
      <c r="B3167" s="0" t="s">
        <v>15051</v>
      </c>
      <c r="C3167" s="525" t="s">
        <v>4335</v>
      </c>
      <c r="D3167" s="532" t="n">
        <v>2672.16</v>
      </c>
    </row>
    <row r="3168" customFormat="false" ht="15" hidden="false" customHeight="false" outlineLevel="0" collapsed="false">
      <c r="A3168" s="0" t="n">
        <v>44500</v>
      </c>
      <c r="B3168" s="0" t="s">
        <v>15052</v>
      </c>
      <c r="C3168" s="525" t="s">
        <v>2502</v>
      </c>
      <c r="D3168" s="333" t="n">
        <v>15.01</v>
      </c>
    </row>
    <row r="3169" customFormat="false" ht="15" hidden="false" customHeight="false" outlineLevel="0" collapsed="false">
      <c r="A3169" s="0" t="n">
        <v>41040</v>
      </c>
      <c r="B3169" s="0" t="s">
        <v>15053</v>
      </c>
      <c r="C3169" s="525" t="s">
        <v>4335</v>
      </c>
      <c r="D3169" s="532" t="n">
        <v>2672.16</v>
      </c>
    </row>
    <row r="3170" customFormat="false" ht="15" hidden="false" customHeight="false" outlineLevel="0" collapsed="false">
      <c r="A3170" s="0" t="n">
        <v>4238</v>
      </c>
      <c r="B3170" s="0" t="s">
        <v>15054</v>
      </c>
      <c r="C3170" s="525" t="s">
        <v>2502</v>
      </c>
      <c r="D3170" s="333" t="n">
        <v>14.99</v>
      </c>
    </row>
    <row r="3171" customFormat="false" ht="15" hidden="false" customHeight="false" outlineLevel="0" collapsed="false">
      <c r="A3171" s="0" t="n">
        <v>41012</v>
      </c>
      <c r="B3171" s="0" t="s">
        <v>15055</v>
      </c>
      <c r="C3171" s="525" t="s">
        <v>4335</v>
      </c>
      <c r="D3171" s="532" t="n">
        <v>2670.2</v>
      </c>
    </row>
    <row r="3172" customFormat="false" ht="15" hidden="false" customHeight="false" outlineLevel="0" collapsed="false">
      <c r="A3172" s="0" t="n">
        <v>4233</v>
      </c>
      <c r="B3172" s="0" t="s">
        <v>15056</v>
      </c>
      <c r="C3172" s="525" t="s">
        <v>2502</v>
      </c>
      <c r="D3172" s="333" t="n">
        <v>26.73</v>
      </c>
    </row>
    <row r="3173" customFormat="false" ht="15" hidden="false" customHeight="false" outlineLevel="0" collapsed="false">
      <c r="A3173" s="0" t="n">
        <v>41001</v>
      </c>
      <c r="B3173" s="0" t="s">
        <v>15057</v>
      </c>
      <c r="C3173" s="525" t="s">
        <v>4335</v>
      </c>
      <c r="D3173" s="532" t="n">
        <v>4757.38</v>
      </c>
    </row>
    <row r="3174" customFormat="false" ht="15" hidden="false" customHeight="false" outlineLevel="0" collapsed="false">
      <c r="A3174" s="0" t="n">
        <v>2</v>
      </c>
      <c r="B3174" s="0" t="s">
        <v>15058</v>
      </c>
      <c r="C3174" s="525" t="s">
        <v>2438</v>
      </c>
      <c r="D3174" s="333" t="n">
        <v>17.18</v>
      </c>
    </row>
    <row r="3175" customFormat="false" ht="15" hidden="false" customHeight="false" outlineLevel="0" collapsed="false">
      <c r="A3175" s="0" t="n">
        <v>36517</v>
      </c>
      <c r="B3175" s="0" t="s">
        <v>15059</v>
      </c>
      <c r="C3175" s="525" t="s">
        <v>2430</v>
      </c>
      <c r="D3175" s="532" t="n">
        <v>568320</v>
      </c>
    </row>
    <row r="3176" customFormat="false" ht="15" hidden="false" customHeight="false" outlineLevel="0" collapsed="false">
      <c r="A3176" s="0" t="n">
        <v>4262</v>
      </c>
      <c r="B3176" s="0" t="s">
        <v>15060</v>
      </c>
      <c r="C3176" s="525" t="s">
        <v>2430</v>
      </c>
      <c r="D3176" s="532" t="n">
        <v>640000</v>
      </c>
    </row>
    <row r="3177" customFormat="false" ht="15" hidden="false" customHeight="false" outlineLevel="0" collapsed="false">
      <c r="A3177" s="0" t="n">
        <v>4263</v>
      </c>
      <c r="B3177" s="0" t="s">
        <v>15061</v>
      </c>
      <c r="C3177" s="525" t="s">
        <v>2430</v>
      </c>
      <c r="D3177" s="532" t="n">
        <v>887466.62</v>
      </c>
    </row>
    <row r="3178" customFormat="false" ht="15" hidden="false" customHeight="false" outlineLevel="0" collapsed="false">
      <c r="A3178" s="0" t="n">
        <v>36518</v>
      </c>
      <c r="B3178" s="0" t="s">
        <v>15062</v>
      </c>
      <c r="C3178" s="525" t="s">
        <v>2430</v>
      </c>
      <c r="D3178" s="532" t="n">
        <v>1010346.62</v>
      </c>
    </row>
    <row r="3179" customFormat="false" ht="15" hidden="false" customHeight="false" outlineLevel="0" collapsed="false">
      <c r="A3179" s="0" t="n">
        <v>14221</v>
      </c>
      <c r="B3179" s="0" t="s">
        <v>15063</v>
      </c>
      <c r="C3179" s="525" t="s">
        <v>2430</v>
      </c>
      <c r="D3179" s="532" t="n">
        <v>589653.31</v>
      </c>
    </row>
    <row r="3180" customFormat="false" ht="15" hidden="false" customHeight="false" outlineLevel="0" collapsed="false">
      <c r="A3180" s="0" t="n">
        <v>38402</v>
      </c>
      <c r="B3180" s="0" t="s">
        <v>15064</v>
      </c>
      <c r="C3180" s="525" t="s">
        <v>2430</v>
      </c>
      <c r="D3180" s="333" t="n">
        <v>9.09</v>
      </c>
    </row>
    <row r="3181" customFormat="false" ht="15" hidden="false" customHeight="false" outlineLevel="0" collapsed="false">
      <c r="A3181" s="0" t="n">
        <v>3412</v>
      </c>
      <c r="B3181" s="0" t="s">
        <v>15065</v>
      </c>
      <c r="C3181" s="525" t="s">
        <v>2414</v>
      </c>
      <c r="D3181" s="333" t="n">
        <v>27.18</v>
      </c>
    </row>
    <row r="3182" customFormat="false" ht="15" hidden="false" customHeight="false" outlineLevel="0" collapsed="false">
      <c r="A3182" s="0" t="n">
        <v>3413</v>
      </c>
      <c r="B3182" s="0" t="s">
        <v>15066</v>
      </c>
      <c r="C3182" s="525" t="s">
        <v>2414</v>
      </c>
      <c r="D3182" s="333" t="n">
        <v>61.18</v>
      </c>
    </row>
    <row r="3183" customFormat="false" ht="15" hidden="false" customHeight="false" outlineLevel="0" collapsed="false">
      <c r="A3183" s="0" t="n">
        <v>39744</v>
      </c>
      <c r="B3183" s="0" t="s">
        <v>15067</v>
      </c>
      <c r="C3183" s="525" t="s">
        <v>2414</v>
      </c>
      <c r="D3183" s="333" t="n">
        <v>47.5</v>
      </c>
    </row>
    <row r="3184" customFormat="false" ht="15" hidden="false" customHeight="false" outlineLevel="0" collapsed="false">
      <c r="A3184" s="0" t="n">
        <v>39745</v>
      </c>
      <c r="B3184" s="0" t="s">
        <v>15068</v>
      </c>
      <c r="C3184" s="525" t="s">
        <v>2414</v>
      </c>
      <c r="D3184" s="333" t="n">
        <v>100.26</v>
      </c>
    </row>
    <row r="3185" customFormat="false" ht="15" hidden="false" customHeight="false" outlineLevel="0" collapsed="false">
      <c r="A3185" s="0" t="n">
        <v>39637</v>
      </c>
      <c r="B3185" s="0" t="s">
        <v>15069</v>
      </c>
      <c r="C3185" s="525" t="s">
        <v>2414</v>
      </c>
      <c r="D3185" s="333" t="n">
        <v>85.69</v>
      </c>
    </row>
    <row r="3186" customFormat="false" ht="15" hidden="false" customHeight="false" outlineLevel="0" collapsed="false">
      <c r="A3186" s="0" t="n">
        <v>39638</v>
      </c>
      <c r="B3186" s="0" t="s">
        <v>15070</v>
      </c>
      <c r="C3186" s="525" t="s">
        <v>2414</v>
      </c>
      <c r="D3186" s="333" t="n">
        <v>96.96</v>
      </c>
    </row>
    <row r="3187" customFormat="false" ht="15" hidden="false" customHeight="false" outlineLevel="0" collapsed="false">
      <c r="A3187" s="0" t="n">
        <v>39639</v>
      </c>
      <c r="B3187" s="0" t="s">
        <v>15071</v>
      </c>
      <c r="C3187" s="525" t="s">
        <v>2414</v>
      </c>
      <c r="D3187" s="333" t="n">
        <v>146.3</v>
      </c>
    </row>
    <row r="3188" customFormat="false" ht="15" hidden="false" customHeight="false" outlineLevel="0" collapsed="false">
      <c r="A3188" s="0" t="n">
        <v>39517</v>
      </c>
      <c r="B3188" s="0" t="s">
        <v>15072</v>
      </c>
      <c r="C3188" s="525" t="s">
        <v>2414</v>
      </c>
      <c r="D3188" s="333" t="n">
        <v>227.7</v>
      </c>
    </row>
    <row r="3189" customFormat="false" ht="15" hidden="false" customHeight="false" outlineLevel="0" collapsed="false">
      <c r="A3189" s="0" t="n">
        <v>39518</v>
      </c>
      <c r="B3189" s="0" t="s">
        <v>15073</v>
      </c>
      <c r="C3189" s="525" t="s">
        <v>2414</v>
      </c>
      <c r="D3189" s="333" t="n">
        <v>269.95</v>
      </c>
    </row>
    <row r="3190" customFormat="false" ht="15" hidden="false" customHeight="false" outlineLevel="0" collapsed="false">
      <c r="A3190" s="0" t="n">
        <v>38366</v>
      </c>
      <c r="B3190" s="0" t="s">
        <v>15074</v>
      </c>
      <c r="C3190" s="525" t="s">
        <v>2414</v>
      </c>
      <c r="D3190" s="333" t="n">
        <v>6.1</v>
      </c>
    </row>
    <row r="3191" customFormat="false" ht="15" hidden="false" customHeight="false" outlineLevel="0" collapsed="false">
      <c r="A3191" s="0" t="n">
        <v>11703</v>
      </c>
      <c r="B3191" s="0" t="s">
        <v>15075</v>
      </c>
      <c r="C3191" s="525" t="s">
        <v>2430</v>
      </c>
      <c r="D3191" s="333" t="n">
        <v>56.97</v>
      </c>
    </row>
    <row r="3192" customFormat="false" ht="15" hidden="false" customHeight="false" outlineLevel="0" collapsed="false">
      <c r="A3192" s="0" t="n">
        <v>37400</v>
      </c>
      <c r="B3192" s="0" t="s">
        <v>15076</v>
      </c>
      <c r="C3192" s="525" t="s">
        <v>2430</v>
      </c>
      <c r="D3192" s="333" t="n">
        <v>37.89</v>
      </c>
    </row>
    <row r="3193" customFormat="false" ht="15" hidden="false" customHeight="false" outlineLevel="0" collapsed="false">
      <c r="A3193" s="0" t="n">
        <v>25400</v>
      </c>
      <c r="B3193" s="0" t="s">
        <v>15077</v>
      </c>
      <c r="C3193" s="525" t="s">
        <v>2430</v>
      </c>
      <c r="D3193" s="532" t="n">
        <v>2683.36</v>
      </c>
    </row>
    <row r="3194" customFormat="false" ht="15" hidden="false" customHeight="false" outlineLevel="0" collapsed="false">
      <c r="A3194" s="0" t="n">
        <v>4276</v>
      </c>
      <c r="B3194" s="0" t="s">
        <v>15078</v>
      </c>
      <c r="C3194" s="525" t="s">
        <v>2430</v>
      </c>
      <c r="D3194" s="333" t="n">
        <v>171.82</v>
      </c>
    </row>
    <row r="3195" customFormat="false" ht="15" hidden="false" customHeight="false" outlineLevel="0" collapsed="false">
      <c r="A3195" s="0" t="n">
        <v>4273</v>
      </c>
      <c r="B3195" s="0" t="s">
        <v>15079</v>
      </c>
      <c r="C3195" s="525" t="s">
        <v>2430</v>
      </c>
      <c r="D3195" s="333" t="n">
        <v>311.97</v>
      </c>
    </row>
    <row r="3196" customFormat="false" ht="15" hidden="false" customHeight="false" outlineLevel="0" collapsed="false">
      <c r="A3196" s="0" t="n">
        <v>4274</v>
      </c>
      <c r="B3196" s="0" t="s">
        <v>15080</v>
      </c>
      <c r="C3196" s="525" t="s">
        <v>2430</v>
      </c>
      <c r="D3196" s="333" t="n">
        <v>114.13</v>
      </c>
    </row>
    <row r="3197" customFormat="false" ht="15" hidden="false" customHeight="false" outlineLevel="0" collapsed="false">
      <c r="A3197" s="0" t="n">
        <v>39438</v>
      </c>
      <c r="B3197" s="0" t="s">
        <v>15081</v>
      </c>
      <c r="C3197" s="525" t="s">
        <v>2430</v>
      </c>
      <c r="D3197" s="333" t="n">
        <v>0.29</v>
      </c>
    </row>
    <row r="3198" customFormat="false" ht="15" hidden="false" customHeight="false" outlineLevel="0" collapsed="false">
      <c r="A3198" s="0" t="n">
        <v>11963</v>
      </c>
      <c r="B3198" s="0" t="s">
        <v>15082</v>
      </c>
      <c r="C3198" s="525" t="s">
        <v>2430</v>
      </c>
      <c r="D3198" s="333" t="n">
        <v>10.62</v>
      </c>
    </row>
    <row r="3199" customFormat="false" ht="15" hidden="false" customHeight="false" outlineLevel="0" collapsed="false">
      <c r="A3199" s="0" t="n">
        <v>11964</v>
      </c>
      <c r="B3199" s="0" t="s">
        <v>15083</v>
      </c>
      <c r="C3199" s="525" t="s">
        <v>2430</v>
      </c>
      <c r="D3199" s="333" t="n">
        <v>2.68</v>
      </c>
    </row>
    <row r="3200" customFormat="false" ht="15" hidden="false" customHeight="false" outlineLevel="0" collapsed="false">
      <c r="A3200" s="0" t="n">
        <v>4379</v>
      </c>
      <c r="B3200" s="0" t="s">
        <v>15084</v>
      </c>
      <c r="C3200" s="525" t="s">
        <v>2430</v>
      </c>
      <c r="D3200" s="333" t="n">
        <v>0.05</v>
      </c>
    </row>
    <row r="3201" customFormat="false" ht="15" hidden="false" customHeight="false" outlineLevel="0" collapsed="false">
      <c r="A3201" s="0" t="n">
        <v>4377</v>
      </c>
      <c r="B3201" s="0" t="s">
        <v>15085</v>
      </c>
      <c r="C3201" s="525" t="s">
        <v>2430</v>
      </c>
      <c r="D3201" s="333" t="n">
        <v>0.21</v>
      </c>
    </row>
    <row r="3202" customFormat="false" ht="15" hidden="false" customHeight="false" outlineLevel="0" collapsed="false">
      <c r="A3202" s="0" t="n">
        <v>4356</v>
      </c>
      <c r="B3202" s="0" t="s">
        <v>15086</v>
      </c>
      <c r="C3202" s="525" t="s">
        <v>2430</v>
      </c>
      <c r="D3202" s="333" t="n">
        <v>0.29</v>
      </c>
    </row>
    <row r="3203" customFormat="false" ht="15" hidden="false" customHeight="false" outlineLevel="0" collapsed="false">
      <c r="A3203" s="0" t="n">
        <v>13246</v>
      </c>
      <c r="B3203" s="0" t="s">
        <v>15087</v>
      </c>
      <c r="C3203" s="525" t="s">
        <v>2430</v>
      </c>
      <c r="D3203" s="333" t="n">
        <v>0.5</v>
      </c>
    </row>
    <row r="3204" customFormat="false" ht="15" hidden="false" customHeight="false" outlineLevel="0" collapsed="false">
      <c r="A3204" s="0" t="n">
        <v>4346</v>
      </c>
      <c r="B3204" s="0" t="s">
        <v>15088</v>
      </c>
      <c r="C3204" s="525" t="s">
        <v>2430</v>
      </c>
      <c r="D3204" s="333" t="n">
        <v>11.38</v>
      </c>
    </row>
    <row r="3205" customFormat="false" ht="15" hidden="false" customHeight="false" outlineLevel="0" collapsed="false">
      <c r="A3205" s="0" t="n">
        <v>11955</v>
      </c>
      <c r="B3205" s="0" t="s">
        <v>15089</v>
      </c>
      <c r="C3205" s="525" t="s">
        <v>2430</v>
      </c>
      <c r="D3205" s="333" t="n">
        <v>4.98</v>
      </c>
    </row>
    <row r="3206" customFormat="false" ht="15" hidden="false" customHeight="false" outlineLevel="0" collapsed="false">
      <c r="A3206" s="0" t="n">
        <v>11960</v>
      </c>
      <c r="B3206" s="0" t="s">
        <v>15090</v>
      </c>
      <c r="C3206" s="525" t="s">
        <v>2430</v>
      </c>
      <c r="D3206" s="333" t="n">
        <v>0.16</v>
      </c>
    </row>
    <row r="3207" customFormat="false" ht="15" hidden="false" customHeight="false" outlineLevel="0" collapsed="false">
      <c r="A3207" s="0" t="n">
        <v>4333</v>
      </c>
      <c r="B3207" s="0" t="s">
        <v>15091</v>
      </c>
      <c r="C3207" s="525" t="s">
        <v>2430</v>
      </c>
      <c r="D3207" s="333" t="n">
        <v>0.29</v>
      </c>
    </row>
    <row r="3208" customFormat="false" ht="15" hidden="false" customHeight="false" outlineLevel="0" collapsed="false">
      <c r="A3208" s="0" t="n">
        <v>4358</v>
      </c>
      <c r="B3208" s="0" t="s">
        <v>15092</v>
      </c>
      <c r="C3208" s="525" t="s">
        <v>2430</v>
      </c>
      <c r="D3208" s="333" t="n">
        <v>2.28</v>
      </c>
    </row>
    <row r="3209" customFormat="false" ht="15" hidden="false" customHeight="false" outlineLevel="0" collapsed="false">
      <c r="A3209" s="0" t="n">
        <v>39435</v>
      </c>
      <c r="B3209" s="0" t="s">
        <v>15093</v>
      </c>
      <c r="C3209" s="525" t="s">
        <v>2430</v>
      </c>
      <c r="D3209" s="333" t="n">
        <v>0.11</v>
      </c>
    </row>
    <row r="3210" customFormat="false" ht="15" hidden="false" customHeight="false" outlineLevel="0" collapsed="false">
      <c r="A3210" s="0" t="n">
        <v>39436</v>
      </c>
      <c r="B3210" s="0" t="s">
        <v>15094</v>
      </c>
      <c r="C3210" s="525" t="s">
        <v>2430</v>
      </c>
      <c r="D3210" s="333" t="n">
        <v>0.19</v>
      </c>
    </row>
    <row r="3211" customFormat="false" ht="15" hidden="false" customHeight="false" outlineLevel="0" collapsed="false">
      <c r="A3211" s="0" t="n">
        <v>39437</v>
      </c>
      <c r="B3211" s="0" t="s">
        <v>15095</v>
      </c>
      <c r="C3211" s="525" t="s">
        <v>2430</v>
      </c>
      <c r="D3211" s="333" t="n">
        <v>0.25</v>
      </c>
    </row>
    <row r="3212" customFormat="false" ht="15" hidden="false" customHeight="false" outlineLevel="0" collapsed="false">
      <c r="A3212" s="0" t="n">
        <v>39439</v>
      </c>
      <c r="B3212" s="0" t="s">
        <v>15096</v>
      </c>
      <c r="C3212" s="525" t="s">
        <v>2430</v>
      </c>
      <c r="D3212" s="333" t="n">
        <v>0.17</v>
      </c>
    </row>
    <row r="3213" customFormat="false" ht="15" hidden="false" customHeight="false" outlineLevel="0" collapsed="false">
      <c r="A3213" s="0" t="n">
        <v>39440</v>
      </c>
      <c r="B3213" s="0" t="s">
        <v>15097</v>
      </c>
      <c r="C3213" s="525" t="s">
        <v>2430</v>
      </c>
      <c r="D3213" s="333" t="n">
        <v>0.22</v>
      </c>
    </row>
    <row r="3214" customFormat="false" ht="15" hidden="false" customHeight="false" outlineLevel="0" collapsed="false">
      <c r="A3214" s="0" t="n">
        <v>39441</v>
      </c>
      <c r="B3214" s="0" t="s">
        <v>15098</v>
      </c>
      <c r="C3214" s="525" t="s">
        <v>2430</v>
      </c>
      <c r="D3214" s="333" t="n">
        <v>0.28</v>
      </c>
    </row>
    <row r="3215" customFormat="false" ht="15" hidden="false" customHeight="false" outlineLevel="0" collapsed="false">
      <c r="A3215" s="0" t="n">
        <v>39442</v>
      </c>
      <c r="B3215" s="0" t="s">
        <v>15099</v>
      </c>
      <c r="C3215" s="525" t="s">
        <v>2430</v>
      </c>
      <c r="D3215" s="333" t="n">
        <v>0.2</v>
      </c>
    </row>
    <row r="3216" customFormat="false" ht="15" hidden="false" customHeight="false" outlineLevel="0" collapsed="false">
      <c r="A3216" s="0" t="n">
        <v>39443</v>
      </c>
      <c r="B3216" s="0" t="s">
        <v>15100</v>
      </c>
      <c r="C3216" s="525" t="s">
        <v>2430</v>
      </c>
      <c r="D3216" s="333" t="n">
        <v>0.27</v>
      </c>
    </row>
    <row r="3217" customFormat="false" ht="15" hidden="false" customHeight="false" outlineLevel="0" collapsed="false">
      <c r="A3217" s="0" t="n">
        <v>4329</v>
      </c>
      <c r="B3217" s="0" t="s">
        <v>15101</v>
      </c>
      <c r="C3217" s="525" t="s">
        <v>2430</v>
      </c>
      <c r="D3217" s="333" t="n">
        <v>2.43</v>
      </c>
    </row>
    <row r="3218" customFormat="false" ht="15" hidden="false" customHeight="false" outlineLevel="0" collapsed="false">
      <c r="A3218" s="0" t="n">
        <v>4383</v>
      </c>
      <c r="B3218" s="0" t="s">
        <v>15102</v>
      </c>
      <c r="C3218" s="525" t="s">
        <v>2430</v>
      </c>
      <c r="D3218" s="333" t="n">
        <v>21.97</v>
      </c>
    </row>
    <row r="3219" customFormat="false" ht="15" hidden="false" customHeight="false" outlineLevel="0" collapsed="false">
      <c r="A3219" s="0" t="n">
        <v>4344</v>
      </c>
      <c r="B3219" s="0" t="s">
        <v>15103</v>
      </c>
      <c r="C3219" s="525" t="s">
        <v>2430</v>
      </c>
      <c r="D3219" s="333" t="n">
        <v>23.03</v>
      </c>
    </row>
    <row r="3220" customFormat="false" ht="15" hidden="false" customHeight="false" outlineLevel="0" collapsed="false">
      <c r="A3220" s="0" t="n">
        <v>436</v>
      </c>
      <c r="B3220" s="0" t="s">
        <v>15104</v>
      </c>
      <c r="C3220" s="525" t="s">
        <v>2430</v>
      </c>
      <c r="D3220" s="333" t="n">
        <v>13.25</v>
      </c>
    </row>
    <row r="3221" customFormat="false" ht="15" hidden="false" customHeight="false" outlineLevel="0" collapsed="false">
      <c r="A3221" s="0" t="n">
        <v>442</v>
      </c>
      <c r="B3221" s="0" t="s">
        <v>15105</v>
      </c>
      <c r="C3221" s="525" t="s">
        <v>2430</v>
      </c>
      <c r="D3221" s="333" t="n">
        <v>7.83</v>
      </c>
    </row>
    <row r="3222" customFormat="false" ht="15" hidden="false" customHeight="false" outlineLevel="0" collapsed="false">
      <c r="A3222" s="0" t="n">
        <v>11953</v>
      </c>
      <c r="B3222" s="0" t="s">
        <v>15106</v>
      </c>
      <c r="C3222" s="525" t="s">
        <v>2430</v>
      </c>
      <c r="D3222" s="333" t="n">
        <v>3.65</v>
      </c>
    </row>
    <row r="3223" customFormat="false" ht="15" hidden="false" customHeight="false" outlineLevel="0" collapsed="false">
      <c r="A3223" s="0" t="n">
        <v>4335</v>
      </c>
      <c r="B3223" s="0" t="s">
        <v>15107</v>
      </c>
      <c r="C3223" s="525" t="s">
        <v>2430</v>
      </c>
      <c r="D3223" s="333" t="n">
        <v>15.46</v>
      </c>
    </row>
    <row r="3224" customFormat="false" ht="15" hidden="false" customHeight="false" outlineLevel="0" collapsed="false">
      <c r="A3224" s="0" t="n">
        <v>4334</v>
      </c>
      <c r="B3224" s="0" t="s">
        <v>15108</v>
      </c>
      <c r="C3224" s="525" t="s">
        <v>2430</v>
      </c>
      <c r="D3224" s="333" t="n">
        <v>21.21</v>
      </c>
    </row>
    <row r="3225" customFormat="false" ht="15" hidden="false" customHeight="false" outlineLevel="0" collapsed="false">
      <c r="A3225" s="0" t="n">
        <v>4343</v>
      </c>
      <c r="B3225" s="0" t="s">
        <v>15109</v>
      </c>
      <c r="C3225" s="525" t="s">
        <v>2430</v>
      </c>
      <c r="D3225" s="333" t="n">
        <v>5.21</v>
      </c>
    </row>
    <row r="3226" customFormat="false" ht="15" hidden="false" customHeight="false" outlineLevel="0" collapsed="false">
      <c r="A3226" s="0" t="n">
        <v>430</v>
      </c>
      <c r="B3226" s="0" t="s">
        <v>15110</v>
      </c>
      <c r="C3226" s="525" t="s">
        <v>2430</v>
      </c>
      <c r="D3226" s="333" t="n">
        <v>11.85</v>
      </c>
    </row>
    <row r="3227" customFormat="false" ht="15" hidden="false" customHeight="false" outlineLevel="0" collapsed="false">
      <c r="A3227" s="0" t="n">
        <v>441</v>
      </c>
      <c r="B3227" s="0" t="s">
        <v>15111</v>
      </c>
      <c r="C3227" s="525" t="s">
        <v>2430</v>
      </c>
      <c r="D3227" s="333" t="n">
        <v>13.05</v>
      </c>
    </row>
    <row r="3228" customFormat="false" ht="15" hidden="false" customHeight="false" outlineLevel="0" collapsed="false">
      <c r="A3228" s="0" t="n">
        <v>431</v>
      </c>
      <c r="B3228" s="0" t="s">
        <v>15112</v>
      </c>
      <c r="C3228" s="525" t="s">
        <v>2430</v>
      </c>
      <c r="D3228" s="333" t="n">
        <v>15.75</v>
      </c>
    </row>
    <row r="3229" customFormat="false" ht="15" hidden="false" customHeight="false" outlineLevel="0" collapsed="false">
      <c r="A3229" s="0" t="n">
        <v>432</v>
      </c>
      <c r="B3229" s="0" t="s">
        <v>15113</v>
      </c>
      <c r="C3229" s="525" t="s">
        <v>2430</v>
      </c>
      <c r="D3229" s="333" t="n">
        <v>17.38</v>
      </c>
    </row>
    <row r="3230" customFormat="false" ht="15" hidden="false" customHeight="false" outlineLevel="0" collapsed="false">
      <c r="A3230" s="0" t="n">
        <v>429</v>
      </c>
      <c r="B3230" s="0" t="s">
        <v>15114</v>
      </c>
      <c r="C3230" s="525" t="s">
        <v>2430</v>
      </c>
      <c r="D3230" s="333" t="n">
        <v>23.43</v>
      </c>
    </row>
    <row r="3231" customFormat="false" ht="15" hidden="false" customHeight="false" outlineLevel="0" collapsed="false">
      <c r="A3231" s="0" t="n">
        <v>439</v>
      </c>
      <c r="B3231" s="0" t="s">
        <v>15115</v>
      </c>
      <c r="C3231" s="525" t="s">
        <v>2430</v>
      </c>
      <c r="D3231" s="333" t="n">
        <v>19.97</v>
      </c>
    </row>
    <row r="3232" customFormat="false" ht="15" hidden="false" customHeight="false" outlineLevel="0" collapsed="false">
      <c r="A3232" s="0" t="n">
        <v>433</v>
      </c>
      <c r="B3232" s="0" t="s">
        <v>15116</v>
      </c>
      <c r="C3232" s="525" t="s">
        <v>2430</v>
      </c>
      <c r="D3232" s="333" t="n">
        <v>23.31</v>
      </c>
    </row>
    <row r="3233" customFormat="false" ht="15" hidden="false" customHeight="false" outlineLevel="0" collapsed="false">
      <c r="A3233" s="0" t="n">
        <v>437</v>
      </c>
      <c r="B3233" s="0" t="s">
        <v>15117</v>
      </c>
      <c r="C3233" s="525" t="s">
        <v>2430</v>
      </c>
      <c r="D3233" s="333" t="n">
        <v>30.97</v>
      </c>
    </row>
    <row r="3234" customFormat="false" ht="15" hidden="false" customHeight="false" outlineLevel="0" collapsed="false">
      <c r="A3234" s="0" t="n">
        <v>11790</v>
      </c>
      <c r="B3234" s="0" t="s">
        <v>15118</v>
      </c>
      <c r="C3234" s="525" t="s">
        <v>2430</v>
      </c>
      <c r="D3234" s="333" t="n">
        <v>35.13</v>
      </c>
    </row>
    <row r="3235" customFormat="false" ht="15" hidden="false" customHeight="false" outlineLevel="0" collapsed="false">
      <c r="A3235" s="0" t="n">
        <v>428</v>
      </c>
      <c r="B3235" s="0" t="s">
        <v>15119</v>
      </c>
      <c r="C3235" s="525" t="s">
        <v>2430</v>
      </c>
      <c r="D3235" s="333" t="n">
        <v>38.2</v>
      </c>
    </row>
    <row r="3236" customFormat="false" ht="15" hidden="false" customHeight="false" outlineLevel="0" collapsed="false">
      <c r="A3236" s="0" t="n">
        <v>4384</v>
      </c>
      <c r="B3236" s="0" t="s">
        <v>15120</v>
      </c>
      <c r="C3236" s="525" t="s">
        <v>2430</v>
      </c>
      <c r="D3236" s="333" t="n">
        <v>25.25</v>
      </c>
    </row>
    <row r="3237" customFormat="false" ht="15" hidden="false" customHeight="false" outlineLevel="0" collapsed="false">
      <c r="A3237" s="0" t="n">
        <v>4351</v>
      </c>
      <c r="B3237" s="0" t="s">
        <v>15121</v>
      </c>
      <c r="C3237" s="525" t="s">
        <v>2430</v>
      </c>
      <c r="D3237" s="333" t="n">
        <v>18.72</v>
      </c>
    </row>
    <row r="3238" customFormat="false" ht="15" hidden="false" customHeight="false" outlineLevel="0" collapsed="false">
      <c r="A3238" s="0" t="n">
        <v>11054</v>
      </c>
      <c r="B3238" s="0" t="s">
        <v>15122</v>
      </c>
      <c r="C3238" s="525" t="s">
        <v>2430</v>
      </c>
      <c r="D3238" s="333" t="n">
        <v>0.06</v>
      </c>
    </row>
    <row r="3239" customFormat="false" ht="15" hidden="false" customHeight="false" outlineLevel="0" collapsed="false">
      <c r="A3239" s="0" t="n">
        <v>11055</v>
      </c>
      <c r="B3239" s="0" t="s">
        <v>15123</v>
      </c>
      <c r="C3239" s="525" t="s">
        <v>2430</v>
      </c>
      <c r="D3239" s="333" t="n">
        <v>0.11</v>
      </c>
    </row>
    <row r="3240" customFormat="false" ht="15" hidden="false" customHeight="false" outlineLevel="0" collapsed="false">
      <c r="A3240" s="0" t="n">
        <v>11056</v>
      </c>
      <c r="B3240" s="0" t="s">
        <v>15124</v>
      </c>
      <c r="C3240" s="525" t="s">
        <v>2430</v>
      </c>
      <c r="D3240" s="333" t="n">
        <v>0.12</v>
      </c>
    </row>
    <row r="3241" customFormat="false" ht="15" hidden="false" customHeight="false" outlineLevel="0" collapsed="false">
      <c r="A3241" s="0" t="n">
        <v>11057</v>
      </c>
      <c r="B3241" s="0" t="s">
        <v>15125</v>
      </c>
      <c r="C3241" s="525" t="s">
        <v>2430</v>
      </c>
      <c r="D3241" s="333" t="n">
        <v>0.24</v>
      </c>
    </row>
    <row r="3242" customFormat="false" ht="15" hidden="false" customHeight="false" outlineLevel="0" collapsed="false">
      <c r="A3242" s="0" t="n">
        <v>11059</v>
      </c>
      <c r="B3242" s="0" t="s">
        <v>15126</v>
      </c>
      <c r="C3242" s="525" t="s">
        <v>2430</v>
      </c>
      <c r="D3242" s="333" t="n">
        <v>0.46</v>
      </c>
    </row>
    <row r="3243" customFormat="false" ht="15" hidden="false" customHeight="false" outlineLevel="0" collapsed="false">
      <c r="A3243" s="0" t="n">
        <v>11058</v>
      </c>
      <c r="B3243" s="0" t="s">
        <v>15127</v>
      </c>
      <c r="C3243" s="525" t="s">
        <v>2430</v>
      </c>
      <c r="D3243" s="333" t="n">
        <v>0.6</v>
      </c>
    </row>
    <row r="3244" customFormat="false" ht="15" hidden="false" customHeight="false" outlineLevel="0" collapsed="false">
      <c r="A3244" s="0" t="n">
        <v>4380</v>
      </c>
      <c r="B3244" s="0" t="s">
        <v>15128</v>
      </c>
      <c r="C3244" s="525" t="s">
        <v>2430</v>
      </c>
      <c r="D3244" s="333" t="n">
        <v>2.02</v>
      </c>
    </row>
    <row r="3245" customFormat="false" ht="15" hidden="false" customHeight="false" outlineLevel="0" collapsed="false">
      <c r="A3245" s="0" t="n">
        <v>4299</v>
      </c>
      <c r="B3245" s="0" t="s">
        <v>15129</v>
      </c>
      <c r="C3245" s="525" t="s">
        <v>2430</v>
      </c>
      <c r="D3245" s="333" t="n">
        <v>1.9</v>
      </c>
    </row>
    <row r="3246" customFormat="false" ht="15" hidden="false" customHeight="false" outlineLevel="0" collapsed="false">
      <c r="A3246" s="0" t="n">
        <v>4304</v>
      </c>
      <c r="B3246" s="0" t="s">
        <v>15130</v>
      </c>
      <c r="C3246" s="525" t="s">
        <v>2430</v>
      </c>
      <c r="D3246" s="333" t="n">
        <v>2.59</v>
      </c>
    </row>
    <row r="3247" customFormat="false" ht="15" hidden="false" customHeight="false" outlineLevel="0" collapsed="false">
      <c r="A3247" s="0" t="n">
        <v>4305</v>
      </c>
      <c r="B3247" s="0" t="s">
        <v>15131</v>
      </c>
      <c r="C3247" s="525" t="s">
        <v>2430</v>
      </c>
      <c r="D3247" s="333" t="n">
        <v>3.01</v>
      </c>
    </row>
    <row r="3248" customFormat="false" ht="15" hidden="false" customHeight="false" outlineLevel="0" collapsed="false">
      <c r="A3248" s="0" t="n">
        <v>4306</v>
      </c>
      <c r="B3248" s="0" t="s">
        <v>15132</v>
      </c>
      <c r="C3248" s="525" t="s">
        <v>2430</v>
      </c>
      <c r="D3248" s="333" t="n">
        <v>3.49</v>
      </c>
    </row>
    <row r="3249" customFormat="false" ht="15" hidden="false" customHeight="false" outlineLevel="0" collapsed="false">
      <c r="A3249" s="0" t="n">
        <v>4308</v>
      </c>
      <c r="B3249" s="0" t="s">
        <v>15133</v>
      </c>
      <c r="C3249" s="525" t="s">
        <v>2430</v>
      </c>
      <c r="D3249" s="333" t="n">
        <v>7.23</v>
      </c>
    </row>
    <row r="3250" customFormat="false" ht="15" hidden="false" customHeight="false" outlineLevel="0" collapsed="false">
      <c r="A3250" s="0" t="n">
        <v>4302</v>
      </c>
      <c r="B3250" s="0" t="s">
        <v>15134</v>
      </c>
      <c r="C3250" s="525" t="s">
        <v>2430</v>
      </c>
      <c r="D3250" s="333" t="n">
        <v>5.42</v>
      </c>
    </row>
    <row r="3251" customFormat="false" ht="15" hidden="false" customHeight="false" outlineLevel="0" collapsed="false">
      <c r="A3251" s="0" t="n">
        <v>4300</v>
      </c>
      <c r="B3251" s="0" t="s">
        <v>15135</v>
      </c>
      <c r="C3251" s="525" t="s">
        <v>2430</v>
      </c>
      <c r="D3251" s="333" t="n">
        <v>1.29</v>
      </c>
    </row>
    <row r="3252" customFormat="false" ht="15" hidden="false" customHeight="false" outlineLevel="0" collapsed="false">
      <c r="A3252" s="0" t="n">
        <v>4301</v>
      </c>
      <c r="B3252" s="0" t="s">
        <v>15136</v>
      </c>
      <c r="C3252" s="525" t="s">
        <v>2430</v>
      </c>
      <c r="D3252" s="333" t="n">
        <v>1.58</v>
      </c>
    </row>
    <row r="3253" customFormat="false" ht="15" hidden="false" customHeight="false" outlineLevel="0" collapsed="false">
      <c r="A3253" s="0" t="n">
        <v>4320</v>
      </c>
      <c r="B3253" s="0" t="s">
        <v>15137</v>
      </c>
      <c r="C3253" s="525" t="s">
        <v>2430</v>
      </c>
      <c r="D3253" s="333" t="n">
        <v>4.79</v>
      </c>
    </row>
    <row r="3254" customFormat="false" ht="15" hidden="false" customHeight="false" outlineLevel="0" collapsed="false">
      <c r="A3254" s="0" t="n">
        <v>4318</v>
      </c>
      <c r="B3254" s="0" t="s">
        <v>15138</v>
      </c>
      <c r="C3254" s="525" t="s">
        <v>2430</v>
      </c>
      <c r="D3254" s="333" t="n">
        <v>2.33</v>
      </c>
    </row>
    <row r="3255" customFormat="false" ht="15" hidden="false" customHeight="false" outlineLevel="0" collapsed="false">
      <c r="A3255" s="0" t="n">
        <v>40547</v>
      </c>
      <c r="B3255" s="0" t="s">
        <v>15139</v>
      </c>
      <c r="C3255" s="525" t="s">
        <v>2842</v>
      </c>
      <c r="D3255" s="333" t="n">
        <v>30.68</v>
      </c>
    </row>
    <row r="3256" customFormat="false" ht="15" hidden="false" customHeight="false" outlineLevel="0" collapsed="false">
      <c r="A3256" s="0" t="n">
        <v>11962</v>
      </c>
      <c r="B3256" s="0" t="s">
        <v>15140</v>
      </c>
      <c r="C3256" s="525" t="s">
        <v>2430</v>
      </c>
      <c r="D3256" s="333" t="n">
        <v>0.25</v>
      </c>
    </row>
    <row r="3257" customFormat="false" ht="15" hidden="false" customHeight="false" outlineLevel="0" collapsed="false">
      <c r="A3257" s="0" t="n">
        <v>4332</v>
      </c>
      <c r="B3257" s="0" t="s">
        <v>15141</v>
      </c>
      <c r="C3257" s="525" t="s">
        <v>2430</v>
      </c>
      <c r="D3257" s="333" t="n">
        <v>1.22</v>
      </c>
    </row>
    <row r="3258" customFormat="false" ht="15" hidden="false" customHeight="false" outlineLevel="0" collapsed="false">
      <c r="A3258" s="0" t="n">
        <v>4331</v>
      </c>
      <c r="B3258" s="0" t="s">
        <v>15142</v>
      </c>
      <c r="C3258" s="525" t="s">
        <v>2430</v>
      </c>
      <c r="D3258" s="333" t="n">
        <v>4.6</v>
      </c>
    </row>
    <row r="3259" customFormat="false" ht="15" hidden="false" customHeight="false" outlineLevel="0" collapsed="false">
      <c r="A3259" s="0" t="n">
        <v>4336</v>
      </c>
      <c r="B3259" s="0" t="s">
        <v>15143</v>
      </c>
      <c r="C3259" s="525" t="s">
        <v>2430</v>
      </c>
      <c r="D3259" s="333" t="n">
        <v>5.89</v>
      </c>
    </row>
    <row r="3260" customFormat="false" ht="15" hidden="false" customHeight="false" outlineLevel="0" collapsed="false">
      <c r="A3260" s="0" t="n">
        <v>13294</v>
      </c>
      <c r="B3260" s="0" t="s">
        <v>15144</v>
      </c>
      <c r="C3260" s="525" t="s">
        <v>2430</v>
      </c>
      <c r="D3260" s="333" t="n">
        <v>1.69</v>
      </c>
    </row>
    <row r="3261" customFormat="false" ht="15" hidden="false" customHeight="false" outlineLevel="0" collapsed="false">
      <c r="A3261" s="0" t="n">
        <v>11948</v>
      </c>
      <c r="B3261" s="0" t="s">
        <v>15145</v>
      </c>
      <c r="C3261" s="525" t="s">
        <v>2430</v>
      </c>
      <c r="D3261" s="333" t="n">
        <v>0.76</v>
      </c>
    </row>
    <row r="3262" customFormat="false" ht="15" hidden="false" customHeight="false" outlineLevel="0" collapsed="false">
      <c r="A3262" s="0" t="n">
        <v>4382</v>
      </c>
      <c r="B3262" s="0" t="s">
        <v>15146</v>
      </c>
      <c r="C3262" s="525" t="s">
        <v>2430</v>
      </c>
      <c r="D3262" s="333" t="n">
        <v>1.26</v>
      </c>
    </row>
    <row r="3263" customFormat="false" ht="15" hidden="false" customHeight="false" outlineLevel="0" collapsed="false">
      <c r="A3263" s="0" t="n">
        <v>4354</v>
      </c>
      <c r="B3263" s="0" t="s">
        <v>15147</v>
      </c>
      <c r="C3263" s="525" t="s">
        <v>2430</v>
      </c>
      <c r="D3263" s="333" t="n">
        <v>52.82</v>
      </c>
    </row>
    <row r="3264" customFormat="false" ht="15" hidden="false" customHeight="false" outlineLevel="0" collapsed="false">
      <c r="A3264" s="0" t="n">
        <v>40839</v>
      </c>
      <c r="B3264" s="0" t="s">
        <v>15148</v>
      </c>
      <c r="C3264" s="525" t="s">
        <v>2842</v>
      </c>
      <c r="D3264" s="333" t="n">
        <v>127.11</v>
      </c>
    </row>
    <row r="3265" customFormat="false" ht="15" hidden="false" customHeight="false" outlineLevel="0" collapsed="false">
      <c r="A3265" s="0" t="n">
        <v>40552</v>
      </c>
      <c r="B3265" s="0" t="s">
        <v>15149</v>
      </c>
      <c r="C3265" s="525" t="s">
        <v>2842</v>
      </c>
      <c r="D3265" s="333" t="n">
        <v>52.59</v>
      </c>
    </row>
    <row r="3266" customFormat="false" ht="15" hidden="false" customHeight="false" outlineLevel="0" collapsed="false">
      <c r="A3266" s="0" t="n">
        <v>40549</v>
      </c>
      <c r="B3266" s="0" t="s">
        <v>15150</v>
      </c>
      <c r="C3266" s="525" t="s">
        <v>2842</v>
      </c>
      <c r="D3266" s="333" t="n">
        <v>208.19</v>
      </c>
    </row>
    <row r="3267" customFormat="false" ht="15" hidden="false" customHeight="false" outlineLevel="0" collapsed="false">
      <c r="A3267" s="0" t="n">
        <v>4385</v>
      </c>
      <c r="B3267" s="0" t="s">
        <v>15151</v>
      </c>
      <c r="C3267" s="525" t="s">
        <v>2846</v>
      </c>
      <c r="D3267" s="532" t="n">
        <v>9102.6</v>
      </c>
    </row>
    <row r="3268" customFormat="false" ht="15" hidden="false" customHeight="false" outlineLevel="0" collapsed="false">
      <c r="A3268" s="0" t="n">
        <v>20078</v>
      </c>
      <c r="B3268" s="0" t="s">
        <v>15152</v>
      </c>
      <c r="C3268" s="525" t="s">
        <v>2430</v>
      </c>
      <c r="D3268" s="333" t="n">
        <v>27.59</v>
      </c>
    </row>
    <row r="3269" customFormat="false" ht="15" hidden="false" customHeight="false" outlineLevel="0" collapsed="false">
      <c r="A3269" s="0" t="n">
        <v>39897</v>
      </c>
      <c r="B3269" s="0" t="s">
        <v>15153</v>
      </c>
      <c r="C3269" s="525" t="s">
        <v>2430</v>
      </c>
      <c r="D3269" s="333" t="n">
        <v>58.17</v>
      </c>
    </row>
    <row r="3270" customFormat="false" ht="15" hidden="false" customHeight="false" outlineLevel="0" collapsed="false">
      <c r="A3270" s="0" t="n">
        <v>118</v>
      </c>
      <c r="B3270" s="0" t="s">
        <v>15154</v>
      </c>
      <c r="C3270" s="525" t="s">
        <v>2430</v>
      </c>
      <c r="D3270" s="333" t="n">
        <v>58.34</v>
      </c>
    </row>
    <row r="3271" customFormat="false" ht="15" hidden="false" customHeight="false" outlineLevel="0" collapsed="false">
      <c r="A3271" s="0" t="n">
        <v>4396</v>
      </c>
      <c r="B3271" s="0" t="s">
        <v>15155</v>
      </c>
      <c r="C3271" s="525" t="s">
        <v>2414</v>
      </c>
      <c r="D3271" s="333" t="n">
        <v>200.79</v>
      </c>
    </row>
    <row r="3272" customFormat="false" ht="15" hidden="false" customHeight="false" outlineLevel="0" collapsed="false">
      <c r="A3272" s="0" t="n">
        <v>36881</v>
      </c>
      <c r="B3272" s="0" t="s">
        <v>15156</v>
      </c>
      <c r="C3272" s="525" t="s">
        <v>2414</v>
      </c>
      <c r="D3272" s="333" t="n">
        <v>129.32</v>
      </c>
    </row>
    <row r="3273" customFormat="false" ht="15" hidden="false" customHeight="false" outlineLevel="0" collapsed="false">
      <c r="A3273" s="0" t="n">
        <v>4397</v>
      </c>
      <c r="B3273" s="0" t="s">
        <v>15157</v>
      </c>
      <c r="C3273" s="525" t="s">
        <v>2414</v>
      </c>
      <c r="D3273" s="333" t="n">
        <v>218.42</v>
      </c>
    </row>
    <row r="3274" customFormat="false" ht="15" hidden="false" customHeight="false" outlineLevel="0" collapsed="false">
      <c r="A3274" s="0" t="n">
        <v>36882</v>
      </c>
      <c r="B3274" s="0" t="s">
        <v>15158</v>
      </c>
      <c r="C3274" s="525" t="s">
        <v>2414</v>
      </c>
      <c r="D3274" s="333" t="n">
        <v>154.63</v>
      </c>
    </row>
    <row r="3275" customFormat="false" ht="15" hidden="false" customHeight="false" outlineLevel="0" collapsed="false">
      <c r="A3275" s="0" t="n">
        <v>4751</v>
      </c>
      <c r="B3275" s="0" t="s">
        <v>15159</v>
      </c>
      <c r="C3275" s="525" t="s">
        <v>2502</v>
      </c>
      <c r="D3275" s="333" t="n">
        <v>18.2</v>
      </c>
    </row>
    <row r="3276" customFormat="false" ht="15" hidden="false" customHeight="false" outlineLevel="0" collapsed="false">
      <c r="A3276" s="0" t="n">
        <v>41066</v>
      </c>
      <c r="B3276" s="0" t="s">
        <v>15160</v>
      </c>
      <c r="C3276" s="525" t="s">
        <v>4335</v>
      </c>
      <c r="D3276" s="532" t="n">
        <v>3237.08</v>
      </c>
    </row>
    <row r="3277" customFormat="false" ht="15" hidden="false" customHeight="false" outlineLevel="0" collapsed="false">
      <c r="A3277" s="0" t="n">
        <v>39604</v>
      </c>
      <c r="B3277" s="0" t="s">
        <v>15161</v>
      </c>
      <c r="C3277" s="525" t="s">
        <v>2430</v>
      </c>
      <c r="D3277" s="333" t="n">
        <v>11.61</v>
      </c>
    </row>
    <row r="3278" customFormat="false" ht="15" hidden="false" customHeight="false" outlineLevel="0" collapsed="false">
      <c r="A3278" s="0" t="n">
        <v>39605</v>
      </c>
      <c r="B3278" s="0" t="s">
        <v>15162</v>
      </c>
      <c r="C3278" s="525" t="s">
        <v>2430</v>
      </c>
      <c r="D3278" s="333" t="n">
        <v>12.61</v>
      </c>
    </row>
    <row r="3279" customFormat="false" ht="15" hidden="false" customHeight="false" outlineLevel="0" collapsed="false">
      <c r="A3279" s="0" t="n">
        <v>39606</v>
      </c>
      <c r="B3279" s="0" t="s">
        <v>15163</v>
      </c>
      <c r="C3279" s="525" t="s">
        <v>2430</v>
      </c>
      <c r="D3279" s="333" t="n">
        <v>22.08</v>
      </c>
    </row>
    <row r="3280" customFormat="false" ht="15" hidden="false" customHeight="false" outlineLevel="0" collapsed="false">
      <c r="A3280" s="0" t="n">
        <v>39607</v>
      </c>
      <c r="B3280" s="0" t="s">
        <v>15164</v>
      </c>
      <c r="C3280" s="525" t="s">
        <v>2430</v>
      </c>
      <c r="D3280" s="333" t="n">
        <v>29.88</v>
      </c>
    </row>
    <row r="3281" customFormat="false" ht="15" hidden="false" customHeight="false" outlineLevel="0" collapsed="false">
      <c r="A3281" s="0" t="n">
        <v>39594</v>
      </c>
      <c r="B3281" s="0" t="s">
        <v>15165</v>
      </c>
      <c r="C3281" s="525" t="s">
        <v>2430</v>
      </c>
      <c r="D3281" s="333" t="n">
        <v>268.73</v>
      </c>
    </row>
    <row r="3282" customFormat="false" ht="15" hidden="false" customHeight="false" outlineLevel="0" collapsed="false">
      <c r="A3282" s="0" t="n">
        <v>39596</v>
      </c>
      <c r="B3282" s="0" t="s">
        <v>15166</v>
      </c>
      <c r="C3282" s="525" t="s">
        <v>2430</v>
      </c>
      <c r="D3282" s="333" t="n">
        <v>719.68</v>
      </c>
    </row>
    <row r="3283" customFormat="false" ht="15" hidden="false" customHeight="false" outlineLevel="0" collapsed="false">
      <c r="A3283" s="0" t="n">
        <v>39595</v>
      </c>
      <c r="B3283" s="0" t="s">
        <v>15167</v>
      </c>
      <c r="C3283" s="525" t="s">
        <v>2430</v>
      </c>
      <c r="D3283" s="532" t="n">
        <v>1617.02</v>
      </c>
    </row>
    <row r="3284" customFormat="false" ht="15" hidden="false" customHeight="false" outlineLevel="0" collapsed="false">
      <c r="A3284" s="0" t="n">
        <v>39597</v>
      </c>
      <c r="B3284" s="0" t="s">
        <v>15168</v>
      </c>
      <c r="C3284" s="525" t="s">
        <v>2430</v>
      </c>
      <c r="D3284" s="532" t="n">
        <v>2536.52</v>
      </c>
    </row>
    <row r="3285" customFormat="false" ht="15" hidden="false" customHeight="false" outlineLevel="0" collapsed="false">
      <c r="A3285" s="0" t="n">
        <v>10731</v>
      </c>
      <c r="B3285" s="0" t="s">
        <v>15169</v>
      </c>
      <c r="C3285" s="525" t="s">
        <v>2414</v>
      </c>
      <c r="D3285" s="333" t="n">
        <v>34.75</v>
      </c>
    </row>
    <row r="3286" customFormat="false" ht="15" hidden="false" customHeight="false" outlineLevel="0" collapsed="false">
      <c r="A3286" s="0" t="n">
        <v>4704</v>
      </c>
      <c r="B3286" s="0" t="s">
        <v>15170</v>
      </c>
      <c r="C3286" s="525" t="s">
        <v>2414</v>
      </c>
      <c r="D3286" s="333" t="n">
        <v>31.36</v>
      </c>
    </row>
    <row r="3287" customFormat="false" ht="15" hidden="false" customHeight="false" outlineLevel="0" collapsed="false">
      <c r="A3287" s="0" t="n">
        <v>10730</v>
      </c>
      <c r="B3287" s="0" t="s">
        <v>15171</v>
      </c>
      <c r="C3287" s="525" t="s">
        <v>2414</v>
      </c>
      <c r="D3287" s="333" t="n">
        <v>33.6</v>
      </c>
    </row>
    <row r="3288" customFormat="false" ht="15" hidden="false" customHeight="false" outlineLevel="0" collapsed="false">
      <c r="A3288" s="0" t="n">
        <v>4729</v>
      </c>
      <c r="B3288" s="0" t="s">
        <v>15172</v>
      </c>
      <c r="C3288" s="525" t="s">
        <v>2438</v>
      </c>
      <c r="D3288" s="333" t="n">
        <v>187.15</v>
      </c>
    </row>
    <row r="3289" customFormat="false" ht="15" hidden="false" customHeight="false" outlineLevel="0" collapsed="false">
      <c r="A3289" s="0" t="n">
        <v>4720</v>
      </c>
      <c r="B3289" s="0" t="s">
        <v>15173</v>
      </c>
      <c r="C3289" s="525" t="s">
        <v>2438</v>
      </c>
      <c r="D3289" s="333" t="n">
        <v>214.44</v>
      </c>
    </row>
    <row r="3290" customFormat="false" ht="15" hidden="false" customHeight="false" outlineLevel="0" collapsed="false">
      <c r="A3290" s="0" t="n">
        <v>4721</v>
      </c>
      <c r="B3290" s="0" t="s">
        <v>15174</v>
      </c>
      <c r="C3290" s="525" t="s">
        <v>2438</v>
      </c>
      <c r="D3290" s="333" t="n">
        <v>185.74</v>
      </c>
    </row>
    <row r="3291" customFormat="false" ht="15" hidden="false" customHeight="false" outlineLevel="0" collapsed="false">
      <c r="A3291" s="0" t="n">
        <v>4718</v>
      </c>
      <c r="B3291" s="0" t="s">
        <v>15175</v>
      </c>
      <c r="C3291" s="525" t="s">
        <v>2438</v>
      </c>
      <c r="D3291" s="333" t="n">
        <v>186.72</v>
      </c>
    </row>
    <row r="3292" customFormat="false" ht="15" hidden="false" customHeight="false" outlineLevel="0" collapsed="false">
      <c r="A3292" s="0" t="n">
        <v>4722</v>
      </c>
      <c r="B3292" s="0" t="s">
        <v>15176</v>
      </c>
      <c r="C3292" s="525" t="s">
        <v>2438</v>
      </c>
      <c r="D3292" s="333" t="n">
        <v>175.45</v>
      </c>
    </row>
    <row r="3293" customFormat="false" ht="15" hidden="false" customHeight="false" outlineLevel="0" collapsed="false">
      <c r="A3293" s="0" t="n">
        <v>4723</v>
      </c>
      <c r="B3293" s="0" t="s">
        <v>15177</v>
      </c>
      <c r="C3293" s="525" t="s">
        <v>2438</v>
      </c>
      <c r="D3293" s="333" t="n">
        <v>173.93</v>
      </c>
    </row>
    <row r="3294" customFormat="false" ht="15" hidden="false" customHeight="false" outlineLevel="0" collapsed="false">
      <c r="A3294" s="0" t="n">
        <v>4727</v>
      </c>
      <c r="B3294" s="0" t="s">
        <v>15178</v>
      </c>
      <c r="C3294" s="525" t="s">
        <v>2438</v>
      </c>
      <c r="D3294" s="333" t="n">
        <v>159.21</v>
      </c>
    </row>
    <row r="3295" customFormat="false" ht="15" hidden="false" customHeight="false" outlineLevel="0" collapsed="false">
      <c r="A3295" s="0" t="n">
        <v>4748</v>
      </c>
      <c r="B3295" s="0" t="s">
        <v>15179</v>
      </c>
      <c r="C3295" s="525" t="s">
        <v>2438</v>
      </c>
      <c r="D3295" s="333" t="n">
        <v>171.55</v>
      </c>
    </row>
    <row r="3296" customFormat="false" ht="15" hidden="false" customHeight="false" outlineLevel="0" collapsed="false">
      <c r="A3296" s="0" t="n">
        <v>4730</v>
      </c>
      <c r="B3296" s="0" t="s">
        <v>15180</v>
      </c>
      <c r="C3296" s="525" t="s">
        <v>2438</v>
      </c>
      <c r="D3296" s="333" t="n">
        <v>174.58</v>
      </c>
    </row>
    <row r="3297" customFormat="false" ht="15" hidden="false" customHeight="false" outlineLevel="0" collapsed="false">
      <c r="A3297" s="0" t="n">
        <v>13186</v>
      </c>
      <c r="B3297" s="0" t="s">
        <v>15181</v>
      </c>
      <c r="C3297" s="525" t="s">
        <v>2438</v>
      </c>
      <c r="D3297" s="333" t="n">
        <v>201.44</v>
      </c>
    </row>
    <row r="3298" customFormat="false" ht="15" hidden="false" customHeight="false" outlineLevel="0" collapsed="false">
      <c r="A3298" s="0" t="n">
        <v>10737</v>
      </c>
      <c r="B3298" s="0" t="s">
        <v>15182</v>
      </c>
      <c r="C3298" s="525" t="s">
        <v>2414</v>
      </c>
      <c r="D3298" s="333" t="n">
        <v>109.2</v>
      </c>
    </row>
    <row r="3299" customFormat="false" ht="15" hidden="false" customHeight="false" outlineLevel="0" collapsed="false">
      <c r="A3299" s="0" t="n">
        <v>10734</v>
      </c>
      <c r="B3299" s="0" t="s">
        <v>15183</v>
      </c>
      <c r="C3299" s="525" t="s">
        <v>2414</v>
      </c>
      <c r="D3299" s="333" t="n">
        <v>64.96</v>
      </c>
    </row>
    <row r="3300" customFormat="false" ht="15" hidden="false" customHeight="false" outlineLevel="0" collapsed="false">
      <c r="A3300" s="0" t="n">
        <v>4708</v>
      </c>
      <c r="B3300" s="0" t="s">
        <v>15184</v>
      </c>
      <c r="C3300" s="525" t="s">
        <v>2414</v>
      </c>
      <c r="D3300" s="333" t="n">
        <v>126</v>
      </c>
    </row>
    <row r="3301" customFormat="false" ht="15" hidden="false" customHeight="false" outlineLevel="0" collapsed="false">
      <c r="A3301" s="0" t="n">
        <v>4712</v>
      </c>
      <c r="B3301" s="0" t="s">
        <v>15185</v>
      </c>
      <c r="C3301" s="525" t="s">
        <v>2414</v>
      </c>
      <c r="D3301" s="333" t="n">
        <v>61.6</v>
      </c>
    </row>
    <row r="3302" customFormat="false" ht="15" hidden="false" customHeight="false" outlineLevel="0" collapsed="false">
      <c r="A3302" s="0" t="n">
        <v>4710</v>
      </c>
      <c r="B3302" s="0" t="s">
        <v>15186</v>
      </c>
      <c r="C3302" s="525" t="s">
        <v>2414</v>
      </c>
      <c r="D3302" s="333" t="n">
        <v>197.55</v>
      </c>
    </row>
    <row r="3303" customFormat="false" ht="15" hidden="false" customHeight="false" outlineLevel="0" collapsed="false">
      <c r="A3303" s="0" t="n">
        <v>4746</v>
      </c>
      <c r="B3303" s="0" t="s">
        <v>15187</v>
      </c>
      <c r="C3303" s="525" t="s">
        <v>2438</v>
      </c>
      <c r="D3303" s="333" t="n">
        <v>130.4</v>
      </c>
    </row>
    <row r="3304" customFormat="false" ht="15" hidden="false" customHeight="false" outlineLevel="0" collapsed="false">
      <c r="A3304" s="0" t="n">
        <v>4750</v>
      </c>
      <c r="B3304" s="0" t="s">
        <v>15188</v>
      </c>
      <c r="C3304" s="525" t="s">
        <v>2502</v>
      </c>
      <c r="D3304" s="333" t="n">
        <v>18.2</v>
      </c>
    </row>
    <row r="3305" customFormat="false" ht="15" hidden="false" customHeight="false" outlineLevel="0" collapsed="false">
      <c r="A3305" s="0" t="n">
        <v>41065</v>
      </c>
      <c r="B3305" s="0" t="s">
        <v>15189</v>
      </c>
      <c r="C3305" s="525" t="s">
        <v>4335</v>
      </c>
      <c r="D3305" s="532" t="n">
        <v>3237.08</v>
      </c>
    </row>
    <row r="3306" customFormat="false" ht="15" hidden="false" customHeight="false" outlineLevel="0" collapsed="false">
      <c r="A3306" s="0" t="n">
        <v>34747</v>
      </c>
      <c r="B3306" s="0" t="s">
        <v>15190</v>
      </c>
      <c r="C3306" s="525" t="s">
        <v>2440</v>
      </c>
      <c r="D3306" s="333" t="n">
        <v>70.84</v>
      </c>
    </row>
    <row r="3307" customFormat="false" ht="15" hidden="false" customHeight="false" outlineLevel="0" collapsed="false">
      <c r="A3307" s="0" t="n">
        <v>4826</v>
      </c>
      <c r="B3307" s="0" t="s">
        <v>15191</v>
      </c>
      <c r="C3307" s="525" t="s">
        <v>2440</v>
      </c>
      <c r="D3307" s="333" t="n">
        <v>76.17</v>
      </c>
    </row>
    <row r="3308" customFormat="false" ht="15" hidden="false" customHeight="false" outlineLevel="0" collapsed="false">
      <c r="A3308" s="0" t="n">
        <v>41975</v>
      </c>
      <c r="B3308" s="0" t="s">
        <v>15192</v>
      </c>
      <c r="C3308" s="525" t="s">
        <v>2414</v>
      </c>
      <c r="D3308" s="333" t="n">
        <v>104.34</v>
      </c>
    </row>
    <row r="3309" customFormat="false" ht="15" hidden="false" customHeight="false" outlineLevel="0" collapsed="false">
      <c r="A3309" s="0" t="n">
        <v>4825</v>
      </c>
      <c r="B3309" s="0" t="s">
        <v>15193</v>
      </c>
      <c r="C3309" s="525" t="s">
        <v>2440</v>
      </c>
      <c r="D3309" s="333" t="n">
        <v>105.44</v>
      </c>
    </row>
    <row r="3310" customFormat="false" ht="15" hidden="false" customHeight="false" outlineLevel="0" collapsed="false">
      <c r="A3310" s="0" t="n">
        <v>34744</v>
      </c>
      <c r="B3310" s="0" t="s">
        <v>15194</v>
      </c>
      <c r="C3310" s="525" t="s">
        <v>2414</v>
      </c>
      <c r="D3310" s="333" t="n">
        <v>23.25</v>
      </c>
    </row>
    <row r="3311" customFormat="false" ht="15" hidden="false" customHeight="false" outlineLevel="0" collapsed="false">
      <c r="A3311" s="0" t="n">
        <v>39430</v>
      </c>
      <c r="B3311" s="0" t="s">
        <v>15195</v>
      </c>
      <c r="C3311" s="525" t="s">
        <v>2430</v>
      </c>
      <c r="D3311" s="333" t="n">
        <v>1.86</v>
      </c>
    </row>
    <row r="3312" customFormat="false" ht="15" hidden="false" customHeight="false" outlineLevel="0" collapsed="false">
      <c r="A3312" s="0" t="n">
        <v>39573</v>
      </c>
      <c r="B3312" s="0" t="s">
        <v>15196</v>
      </c>
      <c r="C3312" s="525" t="s">
        <v>2430</v>
      </c>
      <c r="D3312" s="333" t="n">
        <v>1.83</v>
      </c>
    </row>
    <row r="3313" customFormat="false" ht="15" hidden="false" customHeight="false" outlineLevel="0" collapsed="false">
      <c r="A3313" s="0" t="n">
        <v>38410</v>
      </c>
      <c r="B3313" s="0" t="s">
        <v>15197</v>
      </c>
      <c r="C3313" s="525" t="s">
        <v>2430</v>
      </c>
      <c r="D3313" s="532" t="n">
        <v>17313.29</v>
      </c>
    </row>
    <row r="3314" customFormat="false" ht="15" hidden="false" customHeight="false" outlineLevel="0" collapsed="false">
      <c r="A3314" s="0" t="n">
        <v>41596</v>
      </c>
      <c r="B3314" s="0" t="s">
        <v>15198</v>
      </c>
      <c r="C3314" s="525" t="s">
        <v>2515</v>
      </c>
      <c r="D3314" s="333" t="n">
        <v>11.56</v>
      </c>
    </row>
    <row r="3315" customFormat="false" ht="15" hidden="false" customHeight="false" outlineLevel="0" collapsed="false">
      <c r="A3315" s="0" t="n">
        <v>41598</v>
      </c>
      <c r="B3315" s="0" t="s">
        <v>15199</v>
      </c>
      <c r="C3315" s="525" t="s">
        <v>2515</v>
      </c>
      <c r="D3315" s="333" t="n">
        <v>11.56</v>
      </c>
    </row>
    <row r="3316" customFormat="false" ht="15" hidden="false" customHeight="false" outlineLevel="0" collapsed="false">
      <c r="A3316" s="0" t="n">
        <v>41594</v>
      </c>
      <c r="B3316" s="0" t="s">
        <v>15200</v>
      </c>
      <c r="C3316" s="525" t="s">
        <v>2515</v>
      </c>
      <c r="D3316" s="333" t="n">
        <v>11.74</v>
      </c>
    </row>
    <row r="3317" customFormat="false" ht="15" hidden="false" customHeight="false" outlineLevel="0" collapsed="false">
      <c r="A3317" s="0" t="n">
        <v>43663</v>
      </c>
      <c r="B3317" s="0" t="s">
        <v>15201</v>
      </c>
      <c r="C3317" s="525" t="s">
        <v>2515</v>
      </c>
      <c r="D3317" s="333" t="n">
        <v>9.67</v>
      </c>
    </row>
    <row r="3318" customFormat="false" ht="15" hidden="false" customHeight="false" outlineLevel="0" collapsed="false">
      <c r="A3318" s="0" t="n">
        <v>4766</v>
      </c>
      <c r="B3318" s="0" t="s">
        <v>15202</v>
      </c>
      <c r="C3318" s="525" t="s">
        <v>2515</v>
      </c>
      <c r="D3318" s="333" t="n">
        <v>9.11</v>
      </c>
    </row>
    <row r="3319" customFormat="false" ht="15" hidden="false" customHeight="false" outlineLevel="0" collapsed="false">
      <c r="A3319" s="0" t="n">
        <v>43664</v>
      </c>
      <c r="B3319" s="0" t="s">
        <v>15203</v>
      </c>
      <c r="C3319" s="525" t="s">
        <v>2515</v>
      </c>
      <c r="D3319" s="333" t="n">
        <v>9.72</v>
      </c>
    </row>
    <row r="3320" customFormat="false" ht="15" hidden="false" customHeight="false" outlineLevel="0" collapsed="false">
      <c r="A3320" s="0" t="n">
        <v>43082</v>
      </c>
      <c r="B3320" s="0" t="s">
        <v>15204</v>
      </c>
      <c r="C3320" s="525" t="s">
        <v>2515</v>
      </c>
      <c r="D3320" s="333" t="n">
        <v>10.6</v>
      </c>
    </row>
    <row r="3321" customFormat="false" ht="15" hidden="false" customHeight="false" outlineLevel="0" collapsed="false">
      <c r="A3321" s="0" t="n">
        <v>43665</v>
      </c>
      <c r="B3321" s="0" t="s">
        <v>15205</v>
      </c>
      <c r="C3321" s="525" t="s">
        <v>2515</v>
      </c>
      <c r="D3321" s="333" t="n">
        <v>9.11</v>
      </c>
    </row>
    <row r="3322" customFormat="false" ht="15" hidden="false" customHeight="false" outlineLevel="0" collapsed="false">
      <c r="A3322" s="0" t="n">
        <v>10966</v>
      </c>
      <c r="B3322" s="0" t="s">
        <v>15206</v>
      </c>
      <c r="C3322" s="525" t="s">
        <v>2515</v>
      </c>
      <c r="D3322" s="333" t="n">
        <v>9.67</v>
      </c>
    </row>
    <row r="3323" customFormat="false" ht="15" hidden="false" customHeight="false" outlineLevel="0" collapsed="false">
      <c r="A3323" s="0" t="n">
        <v>43692</v>
      </c>
      <c r="B3323" s="0" t="s">
        <v>15207</v>
      </c>
      <c r="C3323" s="525" t="s">
        <v>2515</v>
      </c>
      <c r="D3323" s="333" t="n">
        <v>9.67</v>
      </c>
    </row>
    <row r="3324" customFormat="false" ht="15" hidden="false" customHeight="false" outlineLevel="0" collapsed="false">
      <c r="A3324" s="0" t="n">
        <v>43083</v>
      </c>
      <c r="B3324" s="0" t="s">
        <v>15208</v>
      </c>
      <c r="C3324" s="525" t="s">
        <v>2515</v>
      </c>
      <c r="D3324" s="333" t="n">
        <v>9.18</v>
      </c>
    </row>
    <row r="3325" customFormat="false" ht="15" hidden="false" customHeight="false" outlineLevel="0" collapsed="false">
      <c r="A3325" s="0" t="n">
        <v>40535</v>
      </c>
      <c r="B3325" s="0" t="s">
        <v>15209</v>
      </c>
      <c r="C3325" s="525" t="s">
        <v>2515</v>
      </c>
      <c r="D3325" s="333" t="n">
        <v>9.18</v>
      </c>
    </row>
    <row r="3326" customFormat="false" ht="15" hidden="false" customHeight="false" outlineLevel="0" collapsed="false">
      <c r="A3326" s="0" t="n">
        <v>39427</v>
      </c>
      <c r="B3326" s="0" t="s">
        <v>15210</v>
      </c>
      <c r="C3326" s="525" t="s">
        <v>2440</v>
      </c>
      <c r="D3326" s="333" t="n">
        <v>4.95</v>
      </c>
    </row>
    <row r="3327" customFormat="false" ht="15" hidden="false" customHeight="false" outlineLevel="0" collapsed="false">
      <c r="A3327" s="0" t="n">
        <v>39424</v>
      </c>
      <c r="B3327" s="0" t="s">
        <v>15211</v>
      </c>
      <c r="C3327" s="525" t="s">
        <v>2440</v>
      </c>
      <c r="D3327" s="333" t="n">
        <v>2.94</v>
      </c>
    </row>
    <row r="3328" customFormat="false" ht="15" hidden="false" customHeight="false" outlineLevel="0" collapsed="false">
      <c r="A3328" s="0" t="n">
        <v>39425</v>
      </c>
      <c r="B3328" s="0" t="s">
        <v>15212</v>
      </c>
      <c r="C3328" s="525" t="s">
        <v>2440</v>
      </c>
      <c r="D3328" s="333" t="n">
        <v>2.9</v>
      </c>
    </row>
    <row r="3329" customFormat="false" ht="15" hidden="false" customHeight="false" outlineLevel="0" collapsed="false">
      <c r="A3329" s="0" t="n">
        <v>40664</v>
      </c>
      <c r="B3329" s="0" t="s">
        <v>15213</v>
      </c>
      <c r="C3329" s="525" t="s">
        <v>2515</v>
      </c>
      <c r="D3329" s="333" t="n">
        <v>18.84</v>
      </c>
    </row>
    <row r="3330" customFormat="false" ht="15" hidden="false" customHeight="false" outlineLevel="0" collapsed="false">
      <c r="A3330" s="0" t="n">
        <v>34360</v>
      </c>
      <c r="B3330" s="0" t="s">
        <v>15214</v>
      </c>
      <c r="C3330" s="525" t="s">
        <v>2515</v>
      </c>
      <c r="D3330" s="333" t="n">
        <v>40.05</v>
      </c>
    </row>
    <row r="3331" customFormat="false" ht="15" hidden="false" customHeight="false" outlineLevel="0" collapsed="false">
      <c r="A3331" s="0" t="n">
        <v>20259</v>
      </c>
      <c r="B3331" s="0" t="s">
        <v>15215</v>
      </c>
      <c r="C3331" s="525" t="s">
        <v>2440</v>
      </c>
      <c r="D3331" s="333" t="n">
        <v>15</v>
      </c>
    </row>
    <row r="3332" customFormat="false" ht="15" hidden="false" customHeight="false" outlineLevel="0" collapsed="false">
      <c r="A3332" s="0" t="n">
        <v>14077</v>
      </c>
      <c r="B3332" s="0" t="s">
        <v>15216</v>
      </c>
      <c r="C3332" s="525" t="s">
        <v>2440</v>
      </c>
      <c r="D3332" s="333" t="n">
        <v>229.59</v>
      </c>
    </row>
    <row r="3333" customFormat="false" ht="15" hidden="false" customHeight="false" outlineLevel="0" collapsed="false">
      <c r="A3333" s="0" t="n">
        <v>3678</v>
      </c>
      <c r="B3333" s="0" t="s">
        <v>15217</v>
      </c>
      <c r="C3333" s="525" t="s">
        <v>2440</v>
      </c>
      <c r="D3333" s="333" t="n">
        <v>103.77</v>
      </c>
    </row>
    <row r="3334" customFormat="false" ht="15" hidden="false" customHeight="false" outlineLevel="0" collapsed="false">
      <c r="A3334" s="0" t="n">
        <v>585</v>
      </c>
      <c r="B3334" s="0" t="s">
        <v>15218</v>
      </c>
      <c r="C3334" s="525" t="s">
        <v>2515</v>
      </c>
      <c r="D3334" s="333" t="n">
        <v>32.04</v>
      </c>
    </row>
    <row r="3335" customFormat="false" ht="15" hidden="false" customHeight="false" outlineLevel="0" collapsed="false">
      <c r="A3335" s="0" t="n">
        <v>39418</v>
      </c>
      <c r="B3335" s="0" t="s">
        <v>15219</v>
      </c>
      <c r="C3335" s="525" t="s">
        <v>2440</v>
      </c>
      <c r="D3335" s="333" t="n">
        <v>5.52</v>
      </c>
    </row>
    <row r="3336" customFormat="false" ht="15" hidden="false" customHeight="false" outlineLevel="0" collapsed="false">
      <c r="A3336" s="0" t="n">
        <v>39419</v>
      </c>
      <c r="B3336" s="0" t="s">
        <v>15220</v>
      </c>
      <c r="C3336" s="525" t="s">
        <v>2440</v>
      </c>
      <c r="D3336" s="333" t="n">
        <v>6.72</v>
      </c>
    </row>
    <row r="3337" customFormat="false" ht="15" hidden="false" customHeight="false" outlineLevel="0" collapsed="false">
      <c r="A3337" s="0" t="n">
        <v>39420</v>
      </c>
      <c r="B3337" s="0" t="s">
        <v>15221</v>
      </c>
      <c r="C3337" s="525" t="s">
        <v>2440</v>
      </c>
      <c r="D3337" s="333" t="n">
        <v>7.42</v>
      </c>
    </row>
    <row r="3338" customFormat="false" ht="15" hidden="false" customHeight="false" outlineLevel="0" collapsed="false">
      <c r="A3338" s="0" t="n">
        <v>39571</v>
      </c>
      <c r="B3338" s="0" t="s">
        <v>15222</v>
      </c>
      <c r="C3338" s="525" t="s">
        <v>2440</v>
      </c>
      <c r="D3338" s="333" t="n">
        <v>4.48</v>
      </c>
    </row>
    <row r="3339" customFormat="false" ht="15" hidden="false" customHeight="false" outlineLevel="0" collapsed="false">
      <c r="A3339" s="0" t="n">
        <v>39421</v>
      </c>
      <c r="B3339" s="0" t="s">
        <v>15223</v>
      </c>
      <c r="C3339" s="525" t="s">
        <v>2440</v>
      </c>
      <c r="D3339" s="333" t="n">
        <v>6.53</v>
      </c>
    </row>
    <row r="3340" customFormat="false" ht="15" hidden="false" customHeight="false" outlineLevel="0" collapsed="false">
      <c r="A3340" s="0" t="n">
        <v>39422</v>
      </c>
      <c r="B3340" s="0" t="s">
        <v>15224</v>
      </c>
      <c r="C3340" s="525" t="s">
        <v>2440</v>
      </c>
      <c r="D3340" s="333" t="n">
        <v>7.63</v>
      </c>
    </row>
    <row r="3341" customFormat="false" ht="15" hidden="false" customHeight="false" outlineLevel="0" collapsed="false">
      <c r="A3341" s="0" t="n">
        <v>39423</v>
      </c>
      <c r="B3341" s="0" t="s">
        <v>15225</v>
      </c>
      <c r="C3341" s="525" t="s">
        <v>2440</v>
      </c>
      <c r="D3341" s="333" t="n">
        <v>8.86</v>
      </c>
    </row>
    <row r="3342" customFormat="false" ht="15" hidden="false" customHeight="false" outlineLevel="0" collapsed="false">
      <c r="A3342" s="0" t="n">
        <v>39426</v>
      </c>
      <c r="B3342" s="0" t="s">
        <v>15226</v>
      </c>
      <c r="C3342" s="525" t="s">
        <v>2440</v>
      </c>
      <c r="D3342" s="333" t="n">
        <v>19.91</v>
      </c>
    </row>
    <row r="3343" customFormat="false" ht="15" hidden="false" customHeight="false" outlineLevel="0" collapsed="false">
      <c r="A3343" s="0" t="n">
        <v>39429</v>
      </c>
      <c r="B3343" s="0" t="s">
        <v>15227</v>
      </c>
      <c r="C3343" s="525" t="s">
        <v>2440</v>
      </c>
      <c r="D3343" s="333" t="n">
        <v>6.28</v>
      </c>
    </row>
    <row r="3344" customFormat="false" ht="15" hidden="false" customHeight="false" outlineLevel="0" collapsed="false">
      <c r="A3344" s="0" t="n">
        <v>39428</v>
      </c>
      <c r="B3344" s="0" t="s">
        <v>15228</v>
      </c>
      <c r="C3344" s="525" t="s">
        <v>2440</v>
      </c>
      <c r="D3344" s="333" t="n">
        <v>4.8</v>
      </c>
    </row>
    <row r="3345" customFormat="false" ht="15" hidden="false" customHeight="false" outlineLevel="0" collapsed="false">
      <c r="A3345" s="0" t="n">
        <v>39572</v>
      </c>
      <c r="B3345" s="0" t="s">
        <v>15229</v>
      </c>
      <c r="C3345" s="525" t="s">
        <v>2440</v>
      </c>
      <c r="D3345" s="333" t="n">
        <v>4.15</v>
      </c>
    </row>
    <row r="3346" customFormat="false" ht="15" hidden="false" customHeight="false" outlineLevel="0" collapsed="false">
      <c r="A3346" s="0" t="n">
        <v>39570</v>
      </c>
      <c r="B3346" s="0" t="s">
        <v>15230</v>
      </c>
      <c r="C3346" s="525" t="s">
        <v>2440</v>
      </c>
      <c r="D3346" s="333" t="n">
        <v>4.41</v>
      </c>
    </row>
    <row r="3347" customFormat="false" ht="15" hidden="false" customHeight="false" outlineLevel="0" collapsed="false">
      <c r="A3347" s="0" t="n">
        <v>39569</v>
      </c>
      <c r="B3347" s="0" t="s">
        <v>15231</v>
      </c>
      <c r="C3347" s="525" t="s">
        <v>2440</v>
      </c>
      <c r="D3347" s="333" t="n">
        <v>4.35</v>
      </c>
    </row>
    <row r="3348" customFormat="false" ht="15" hidden="false" customHeight="false" outlineLevel="0" collapsed="false">
      <c r="A3348" s="0" t="n">
        <v>11552</v>
      </c>
      <c r="B3348" s="0" t="s">
        <v>15232</v>
      </c>
      <c r="C3348" s="525" t="s">
        <v>2440</v>
      </c>
      <c r="D3348" s="333" t="n">
        <v>7.16</v>
      </c>
    </row>
    <row r="3349" customFormat="false" ht="15" hidden="false" customHeight="false" outlineLevel="0" collapsed="false">
      <c r="A3349" s="0" t="n">
        <v>40598</v>
      </c>
      <c r="B3349" s="0" t="s">
        <v>15233</v>
      </c>
      <c r="C3349" s="525" t="s">
        <v>2515</v>
      </c>
      <c r="D3349" s="333" t="n">
        <v>8.95</v>
      </c>
    </row>
    <row r="3350" customFormat="false" ht="15" hidden="false" customHeight="false" outlineLevel="0" collapsed="false">
      <c r="A3350" s="0" t="n">
        <v>39029</v>
      </c>
      <c r="B3350" s="0" t="s">
        <v>15234</v>
      </c>
      <c r="C3350" s="525" t="s">
        <v>2440</v>
      </c>
      <c r="D3350" s="333" t="n">
        <v>14.06</v>
      </c>
    </row>
    <row r="3351" customFormat="false" ht="15" hidden="false" customHeight="false" outlineLevel="0" collapsed="false">
      <c r="A3351" s="0" t="n">
        <v>39028</v>
      </c>
      <c r="B3351" s="0" t="s">
        <v>15235</v>
      </c>
      <c r="C3351" s="525" t="s">
        <v>2440</v>
      </c>
      <c r="D3351" s="333" t="n">
        <v>8.18</v>
      </c>
    </row>
    <row r="3352" customFormat="false" ht="15" hidden="false" customHeight="false" outlineLevel="0" collapsed="false">
      <c r="A3352" s="0" t="n">
        <v>39328</v>
      </c>
      <c r="B3352" s="0" t="s">
        <v>15236</v>
      </c>
      <c r="C3352" s="525" t="s">
        <v>2440</v>
      </c>
      <c r="D3352" s="333" t="n">
        <v>4.5</v>
      </c>
    </row>
    <row r="3353" customFormat="false" ht="15" hidden="false" customHeight="false" outlineLevel="0" collapsed="false">
      <c r="A3353" s="0" t="n">
        <v>38541</v>
      </c>
      <c r="B3353" s="0" t="s">
        <v>15237</v>
      </c>
      <c r="C3353" s="525" t="s">
        <v>2430</v>
      </c>
      <c r="D3353" s="532" t="n">
        <v>4020703.6</v>
      </c>
    </row>
    <row r="3354" customFormat="false" ht="15" hidden="false" customHeight="false" outlineLevel="0" collapsed="false">
      <c r="A3354" s="0" t="n">
        <v>38542</v>
      </c>
      <c r="B3354" s="0" t="s">
        <v>15238</v>
      </c>
      <c r="C3354" s="525" t="s">
        <v>2430</v>
      </c>
      <c r="D3354" s="532" t="n">
        <v>6252032.42</v>
      </c>
    </row>
    <row r="3355" customFormat="false" ht="15" hidden="false" customHeight="false" outlineLevel="0" collapsed="false">
      <c r="A3355" s="0" t="n">
        <v>38543</v>
      </c>
      <c r="B3355" s="0" t="s">
        <v>15239</v>
      </c>
      <c r="C3355" s="525" t="s">
        <v>2430</v>
      </c>
      <c r="D3355" s="532" t="n">
        <v>1530670.05</v>
      </c>
    </row>
    <row r="3356" customFormat="false" ht="15" hidden="false" customHeight="false" outlineLevel="0" collapsed="false">
      <c r="A3356" s="0" t="n">
        <v>40406</v>
      </c>
      <c r="B3356" s="0" t="s">
        <v>15240</v>
      </c>
      <c r="C3356" s="525" t="s">
        <v>2430</v>
      </c>
      <c r="D3356" s="532" t="n">
        <v>68502.98</v>
      </c>
    </row>
    <row r="3357" customFormat="false" ht="15" hidden="false" customHeight="false" outlineLevel="0" collapsed="false">
      <c r="A3357" s="0" t="n">
        <v>40789</v>
      </c>
      <c r="B3357" s="0" t="s">
        <v>15241</v>
      </c>
      <c r="C3357" s="525" t="s">
        <v>2430</v>
      </c>
      <c r="D3357" s="532" t="n">
        <v>9871.98</v>
      </c>
    </row>
    <row r="3358" customFormat="false" ht="15" hidden="false" customHeight="false" outlineLevel="0" collapsed="false">
      <c r="A3358" s="0" t="n">
        <v>40791</v>
      </c>
      <c r="B3358" s="0" t="s">
        <v>15242</v>
      </c>
      <c r="C3358" s="525" t="s">
        <v>2430</v>
      </c>
      <c r="D3358" s="532" t="n">
        <v>30903.6</v>
      </c>
    </row>
    <row r="3359" customFormat="false" ht="15" hidden="false" customHeight="false" outlineLevel="0" collapsed="false">
      <c r="A3359" s="0" t="n">
        <v>11651</v>
      </c>
      <c r="B3359" s="0" t="s">
        <v>15243</v>
      </c>
      <c r="C3359" s="525" t="s">
        <v>2430</v>
      </c>
      <c r="D3359" s="532" t="n">
        <v>16901.62</v>
      </c>
    </row>
    <row r="3360" customFormat="false" ht="15" hidden="false" customHeight="false" outlineLevel="0" collapsed="false">
      <c r="A3360" s="0" t="n">
        <v>40435</v>
      </c>
      <c r="B3360" s="0" t="s">
        <v>15244</v>
      </c>
      <c r="C3360" s="525" t="s">
        <v>2430</v>
      </c>
      <c r="D3360" s="532" t="n">
        <v>839712.63</v>
      </c>
    </row>
    <row r="3361" customFormat="false" ht="15" hidden="false" customHeight="false" outlineLevel="0" collapsed="false">
      <c r="A3361" s="0" t="n">
        <v>39012</v>
      </c>
      <c r="B3361" s="0" t="s">
        <v>15245</v>
      </c>
      <c r="C3361" s="525" t="s">
        <v>2430</v>
      </c>
      <c r="D3361" s="532" t="n">
        <v>876124.05</v>
      </c>
    </row>
    <row r="3362" customFormat="false" ht="15" hidden="false" customHeight="false" outlineLevel="0" collapsed="false">
      <c r="A3362" s="0" t="n">
        <v>13617</v>
      </c>
      <c r="B3362" s="0" t="s">
        <v>15246</v>
      </c>
      <c r="C3362" s="525" t="s">
        <v>2430</v>
      </c>
      <c r="D3362" s="532" t="n">
        <v>101253.16</v>
      </c>
    </row>
    <row r="3363" customFormat="false" ht="15" hidden="false" customHeight="false" outlineLevel="0" collapsed="false">
      <c r="A3363" s="0" t="n">
        <v>35274</v>
      </c>
      <c r="B3363" s="0" t="s">
        <v>15247</v>
      </c>
      <c r="C3363" s="525" t="s">
        <v>2440</v>
      </c>
      <c r="D3363" s="333" t="n">
        <v>58.76</v>
      </c>
    </row>
    <row r="3364" customFormat="false" ht="15" hidden="false" customHeight="false" outlineLevel="0" collapsed="false">
      <c r="A3364" s="0" t="n">
        <v>35275</v>
      </c>
      <c r="B3364" s="0" t="s">
        <v>15248</v>
      </c>
      <c r="C3364" s="525" t="s">
        <v>2440</v>
      </c>
      <c r="D3364" s="333" t="n">
        <v>124.73</v>
      </c>
    </row>
    <row r="3365" customFormat="false" ht="15" hidden="false" customHeight="false" outlineLevel="0" collapsed="false">
      <c r="A3365" s="0" t="n">
        <v>35276</v>
      </c>
      <c r="B3365" s="0" t="s">
        <v>15249</v>
      </c>
      <c r="C3365" s="525" t="s">
        <v>2440</v>
      </c>
      <c r="D3365" s="333" t="n">
        <v>217.03</v>
      </c>
    </row>
    <row r="3366" customFormat="false" ht="15" hidden="false" customHeight="false" outlineLevel="0" collapsed="false">
      <c r="A3366" s="0" t="n">
        <v>38386</v>
      </c>
      <c r="B3366" s="0" t="s">
        <v>15250</v>
      </c>
      <c r="C3366" s="525" t="s">
        <v>2430</v>
      </c>
      <c r="D3366" s="333" t="n">
        <v>5.33</v>
      </c>
    </row>
    <row r="3367" customFormat="false" ht="15" hidden="false" customHeight="false" outlineLevel="0" collapsed="false">
      <c r="A3367" s="0" t="n">
        <v>11091</v>
      </c>
      <c r="B3367" s="0" t="s">
        <v>15251</v>
      </c>
      <c r="C3367" s="525" t="s">
        <v>2430</v>
      </c>
      <c r="D3367" s="333" t="n">
        <v>2.32</v>
      </c>
    </row>
    <row r="3368" customFormat="false" ht="15" hidden="false" customHeight="false" outlineLevel="0" collapsed="false">
      <c r="A3368" s="0" t="n">
        <v>37586</v>
      </c>
      <c r="B3368" s="0" t="s">
        <v>15252</v>
      </c>
      <c r="C3368" s="525" t="s">
        <v>2842</v>
      </c>
      <c r="D3368" s="333" t="n">
        <v>45.05</v>
      </c>
    </row>
    <row r="3369" customFormat="false" ht="15" hidden="false" customHeight="false" outlineLevel="0" collapsed="false">
      <c r="A3369" s="0" t="n">
        <v>37395</v>
      </c>
      <c r="B3369" s="0" t="s">
        <v>15253</v>
      </c>
      <c r="C3369" s="525" t="s">
        <v>2842</v>
      </c>
      <c r="D3369" s="333" t="n">
        <v>38.74</v>
      </c>
    </row>
    <row r="3370" customFormat="false" ht="15" hidden="false" customHeight="false" outlineLevel="0" collapsed="false">
      <c r="A3370" s="0" t="n">
        <v>14147</v>
      </c>
      <c r="B3370" s="0" t="s">
        <v>15254</v>
      </c>
      <c r="C3370" s="525" t="s">
        <v>2842</v>
      </c>
      <c r="D3370" s="333" t="n">
        <v>51.39</v>
      </c>
    </row>
    <row r="3371" customFormat="false" ht="15" hidden="false" customHeight="false" outlineLevel="0" collapsed="false">
      <c r="A3371" s="0" t="n">
        <v>37396</v>
      </c>
      <c r="B3371" s="0" t="s">
        <v>15255</v>
      </c>
      <c r="C3371" s="525" t="s">
        <v>2842</v>
      </c>
      <c r="D3371" s="333" t="n">
        <v>31.7</v>
      </c>
    </row>
    <row r="3372" customFormat="false" ht="15" hidden="false" customHeight="false" outlineLevel="0" collapsed="false">
      <c r="A3372" s="0" t="n">
        <v>37397</v>
      </c>
      <c r="B3372" s="0" t="s">
        <v>15256</v>
      </c>
      <c r="C3372" s="525" t="s">
        <v>2842</v>
      </c>
      <c r="D3372" s="333" t="n">
        <v>33.21</v>
      </c>
    </row>
    <row r="3373" customFormat="false" ht="15" hidden="false" customHeight="false" outlineLevel="0" collapsed="false">
      <c r="A3373" s="0" t="n">
        <v>43606</v>
      </c>
      <c r="B3373" s="0" t="s">
        <v>15257</v>
      </c>
      <c r="C3373" s="525" t="s">
        <v>2430</v>
      </c>
      <c r="D3373" s="333" t="n">
        <v>8.58</v>
      </c>
    </row>
    <row r="3374" customFormat="false" ht="15" hidden="false" customHeight="false" outlineLevel="0" collapsed="false">
      <c r="A3374" s="0" t="n">
        <v>444</v>
      </c>
      <c r="B3374" s="0" t="s">
        <v>15258</v>
      </c>
      <c r="C3374" s="525" t="s">
        <v>2430</v>
      </c>
      <c r="D3374" s="333" t="n">
        <v>33.96</v>
      </c>
    </row>
    <row r="3375" customFormat="false" ht="15" hidden="false" customHeight="false" outlineLevel="0" collapsed="false">
      <c r="A3375" s="0" t="n">
        <v>445</v>
      </c>
      <c r="B3375" s="0" t="s">
        <v>15259</v>
      </c>
      <c r="C3375" s="525" t="s">
        <v>2430</v>
      </c>
      <c r="D3375" s="333" t="n">
        <v>46.48</v>
      </c>
    </row>
    <row r="3376" customFormat="false" ht="15" hidden="false" customHeight="false" outlineLevel="0" collapsed="false">
      <c r="A3376" s="0" t="n">
        <v>4783</v>
      </c>
      <c r="B3376" s="0" t="s">
        <v>15260</v>
      </c>
      <c r="C3376" s="525" t="s">
        <v>2502</v>
      </c>
      <c r="D3376" s="333" t="n">
        <v>18.2</v>
      </c>
    </row>
    <row r="3377" customFormat="false" ht="15" hidden="false" customHeight="false" outlineLevel="0" collapsed="false">
      <c r="A3377" s="0" t="n">
        <v>41079</v>
      </c>
      <c r="B3377" s="0" t="s">
        <v>15261</v>
      </c>
      <c r="C3377" s="525" t="s">
        <v>4335</v>
      </c>
      <c r="D3377" s="532" t="n">
        <v>3237.08</v>
      </c>
    </row>
    <row r="3378" customFormat="false" ht="15" hidden="false" customHeight="false" outlineLevel="0" collapsed="false">
      <c r="A3378" s="0" t="n">
        <v>12874</v>
      </c>
      <c r="B3378" s="0" t="s">
        <v>15262</v>
      </c>
      <c r="C3378" s="525" t="s">
        <v>2502</v>
      </c>
      <c r="D3378" s="333" t="n">
        <v>17.67</v>
      </c>
    </row>
    <row r="3379" customFormat="false" ht="15" hidden="false" customHeight="false" outlineLevel="0" collapsed="false">
      <c r="A3379" s="0" t="n">
        <v>41082</v>
      </c>
      <c r="B3379" s="0" t="s">
        <v>15263</v>
      </c>
      <c r="C3379" s="525" t="s">
        <v>4335</v>
      </c>
      <c r="D3379" s="532" t="n">
        <v>3143.42</v>
      </c>
    </row>
    <row r="3380" customFormat="false" ht="15" hidden="false" customHeight="false" outlineLevel="0" collapsed="false">
      <c r="A3380" s="0" t="n">
        <v>4785</v>
      </c>
      <c r="B3380" s="0" t="s">
        <v>15264</v>
      </c>
      <c r="C3380" s="525" t="s">
        <v>2502</v>
      </c>
      <c r="D3380" s="333" t="n">
        <v>18.2</v>
      </c>
    </row>
    <row r="3381" customFormat="false" ht="15" hidden="false" customHeight="false" outlineLevel="0" collapsed="false">
      <c r="A3381" s="0" t="n">
        <v>41081</v>
      </c>
      <c r="B3381" s="0" t="s">
        <v>15265</v>
      </c>
      <c r="C3381" s="525" t="s">
        <v>4335</v>
      </c>
      <c r="D3381" s="532" t="n">
        <v>3237.08</v>
      </c>
    </row>
    <row r="3382" customFormat="false" ht="15" hidden="false" customHeight="false" outlineLevel="0" collapsed="false">
      <c r="A3382" s="0" t="n">
        <v>4801</v>
      </c>
      <c r="B3382" s="0" t="s">
        <v>15266</v>
      </c>
      <c r="C3382" s="525" t="s">
        <v>2414</v>
      </c>
      <c r="D3382" s="333" t="n">
        <v>64.92</v>
      </c>
    </row>
    <row r="3383" customFormat="false" ht="15" hidden="false" customHeight="false" outlineLevel="0" collapsed="false">
      <c r="A3383" s="0" t="n">
        <v>4794</v>
      </c>
      <c r="B3383" s="0" t="s">
        <v>15267</v>
      </c>
      <c r="C3383" s="525" t="s">
        <v>2414</v>
      </c>
      <c r="D3383" s="333" t="n">
        <v>295.66</v>
      </c>
    </row>
    <row r="3384" customFormat="false" ht="15" hidden="false" customHeight="false" outlineLevel="0" collapsed="false">
      <c r="A3384" s="0" t="n">
        <v>4796</v>
      </c>
      <c r="B3384" s="0" t="s">
        <v>15268</v>
      </c>
      <c r="C3384" s="525" t="s">
        <v>2414</v>
      </c>
      <c r="D3384" s="333" t="n">
        <v>179.58</v>
      </c>
    </row>
    <row r="3385" customFormat="false" ht="15" hidden="false" customHeight="false" outlineLevel="0" collapsed="false">
      <c r="A3385" s="0" t="n">
        <v>4800</v>
      </c>
      <c r="B3385" s="0" t="s">
        <v>15269</v>
      </c>
      <c r="C3385" s="525" t="s">
        <v>2414</v>
      </c>
      <c r="D3385" s="333" t="n">
        <v>49.38</v>
      </c>
    </row>
    <row r="3386" customFormat="false" ht="15" hidden="false" customHeight="false" outlineLevel="0" collapsed="false">
      <c r="A3386" s="0" t="n">
        <v>4795</v>
      </c>
      <c r="B3386" s="0" t="s">
        <v>15270</v>
      </c>
      <c r="C3386" s="525" t="s">
        <v>2414</v>
      </c>
      <c r="D3386" s="333" t="n">
        <v>287.81</v>
      </c>
    </row>
    <row r="3387" customFormat="false" ht="15" hidden="false" customHeight="false" outlineLevel="0" collapsed="false">
      <c r="A3387" s="0" t="n">
        <v>39694</v>
      </c>
      <c r="B3387" s="0" t="s">
        <v>15271</v>
      </c>
      <c r="C3387" s="525" t="s">
        <v>2414</v>
      </c>
      <c r="D3387" s="333" t="n">
        <v>376.96</v>
      </c>
    </row>
    <row r="3388" customFormat="false" ht="15" hidden="false" customHeight="false" outlineLevel="0" collapsed="false">
      <c r="A3388" s="0" t="n">
        <v>1292</v>
      </c>
      <c r="B3388" s="0" t="s">
        <v>15272</v>
      </c>
      <c r="C3388" s="525" t="s">
        <v>2414</v>
      </c>
      <c r="D3388" s="333" t="n">
        <v>65.03</v>
      </c>
    </row>
    <row r="3389" customFormat="false" ht="15" hidden="false" customHeight="false" outlineLevel="0" collapsed="false">
      <c r="A3389" s="0" t="n">
        <v>1287</v>
      </c>
      <c r="B3389" s="0" t="s">
        <v>15273</v>
      </c>
      <c r="C3389" s="525" t="s">
        <v>2414</v>
      </c>
      <c r="D3389" s="333" t="n">
        <v>31.9</v>
      </c>
    </row>
    <row r="3390" customFormat="false" ht="15" hidden="false" customHeight="false" outlineLevel="0" collapsed="false">
      <c r="A3390" s="0" t="n">
        <v>1297</v>
      </c>
      <c r="B3390" s="0" t="s">
        <v>15274</v>
      </c>
      <c r="C3390" s="525" t="s">
        <v>2414</v>
      </c>
      <c r="D3390" s="333" t="n">
        <v>26.46</v>
      </c>
    </row>
    <row r="3391" customFormat="false" ht="15" hidden="false" customHeight="false" outlineLevel="0" collapsed="false">
      <c r="A3391" s="0" t="n">
        <v>4786</v>
      </c>
      <c r="B3391" s="0" t="s">
        <v>15275</v>
      </c>
      <c r="C3391" s="525" t="s">
        <v>2414</v>
      </c>
      <c r="D3391" s="333" t="n">
        <v>120</v>
      </c>
    </row>
    <row r="3392" customFormat="false" ht="15" hidden="false" customHeight="false" outlineLevel="0" collapsed="false">
      <c r="A3392" s="0" t="n">
        <v>10840</v>
      </c>
      <c r="B3392" s="0" t="s">
        <v>15276</v>
      </c>
      <c r="C3392" s="525" t="s">
        <v>2414</v>
      </c>
      <c r="D3392" s="333" t="n">
        <v>343.14</v>
      </c>
    </row>
    <row r="3393" customFormat="false" ht="15" hidden="false" customHeight="false" outlineLevel="0" collapsed="false">
      <c r="A3393" s="0" t="n">
        <v>10841</v>
      </c>
      <c r="B3393" s="0" t="s">
        <v>15277</v>
      </c>
      <c r="C3393" s="525" t="s">
        <v>2414</v>
      </c>
      <c r="D3393" s="333" t="n">
        <v>258.97</v>
      </c>
    </row>
    <row r="3394" customFormat="false" ht="15" hidden="false" customHeight="false" outlineLevel="0" collapsed="false">
      <c r="A3394" s="0" t="n">
        <v>44540</v>
      </c>
      <c r="B3394" s="0" t="s">
        <v>15278</v>
      </c>
      <c r="C3394" s="525" t="s">
        <v>2414</v>
      </c>
      <c r="D3394" s="333" t="n">
        <v>330.91</v>
      </c>
    </row>
    <row r="3395" customFormat="false" ht="15" hidden="false" customHeight="false" outlineLevel="0" collapsed="false">
      <c r="A3395" s="0" t="n">
        <v>10842</v>
      </c>
      <c r="B3395" s="0" t="s">
        <v>15279</v>
      </c>
      <c r="C3395" s="525" t="s">
        <v>2414</v>
      </c>
      <c r="D3395" s="333" t="n">
        <v>374.07</v>
      </c>
    </row>
    <row r="3396" customFormat="false" ht="15" hidden="false" customHeight="false" outlineLevel="0" collapsed="false">
      <c r="A3396" s="0" t="n">
        <v>21108</v>
      </c>
      <c r="B3396" s="0" t="s">
        <v>15280</v>
      </c>
      <c r="C3396" s="525" t="s">
        <v>2414</v>
      </c>
      <c r="D3396" s="333" t="n">
        <v>86.67</v>
      </c>
    </row>
    <row r="3397" customFormat="false" ht="15" hidden="false" customHeight="false" outlineLevel="0" collapsed="false">
      <c r="A3397" s="0" t="n">
        <v>38180</v>
      </c>
      <c r="B3397" s="0" t="s">
        <v>15281</v>
      </c>
      <c r="C3397" s="525" t="s">
        <v>2414</v>
      </c>
      <c r="D3397" s="333" t="n">
        <v>144.58</v>
      </c>
    </row>
    <row r="3398" customFormat="false" ht="15" hidden="false" customHeight="false" outlineLevel="0" collapsed="false">
      <c r="A3398" s="0" t="n">
        <v>40648</v>
      </c>
      <c r="B3398" s="0" t="s">
        <v>15282</v>
      </c>
      <c r="C3398" s="525" t="s">
        <v>2414</v>
      </c>
      <c r="D3398" s="333" t="n">
        <v>230.4</v>
      </c>
    </row>
    <row r="3399" customFormat="false" ht="15" hidden="false" customHeight="false" outlineLevel="0" collapsed="false">
      <c r="A3399" s="0" t="n">
        <v>40649</v>
      </c>
      <c r="B3399" s="0" t="s">
        <v>15283</v>
      </c>
      <c r="C3399" s="525" t="s">
        <v>2414</v>
      </c>
      <c r="D3399" s="333" t="n">
        <v>134.2</v>
      </c>
    </row>
    <row r="3400" customFormat="false" ht="15" hidden="false" customHeight="false" outlineLevel="0" collapsed="false">
      <c r="A3400" s="0" t="n">
        <v>40650</v>
      </c>
      <c r="B3400" s="0" t="s">
        <v>15284</v>
      </c>
      <c r="C3400" s="525" t="s">
        <v>2414</v>
      </c>
      <c r="D3400" s="333" t="n">
        <v>172.8</v>
      </c>
    </row>
    <row r="3401" customFormat="false" ht="15" hidden="false" customHeight="false" outlineLevel="0" collapsed="false">
      <c r="A3401" s="0" t="n">
        <v>40651</v>
      </c>
      <c r="B3401" s="0" t="s">
        <v>15285</v>
      </c>
      <c r="C3401" s="525" t="s">
        <v>2414</v>
      </c>
      <c r="D3401" s="333" t="n">
        <v>318.72</v>
      </c>
    </row>
    <row r="3402" customFormat="false" ht="15" hidden="false" customHeight="false" outlineLevel="0" collapsed="false">
      <c r="A3402" s="0" t="n">
        <v>40652</v>
      </c>
      <c r="B3402" s="0" t="s">
        <v>15286</v>
      </c>
      <c r="C3402" s="525" t="s">
        <v>2414</v>
      </c>
      <c r="D3402" s="333" t="n">
        <v>170.88</v>
      </c>
    </row>
    <row r="3403" customFormat="false" ht="15" hidden="false" customHeight="false" outlineLevel="0" collapsed="false">
      <c r="A3403" s="0" t="n">
        <v>40647</v>
      </c>
      <c r="B3403" s="0" t="s">
        <v>15287</v>
      </c>
      <c r="C3403" s="525" t="s">
        <v>2414</v>
      </c>
      <c r="D3403" s="333" t="n">
        <v>188.16</v>
      </c>
    </row>
    <row r="3404" customFormat="false" ht="15" hidden="false" customHeight="false" outlineLevel="0" collapsed="false">
      <c r="A3404" s="0" t="n">
        <v>40653</v>
      </c>
      <c r="B3404" s="0" t="s">
        <v>15288</v>
      </c>
      <c r="C3404" s="525" t="s">
        <v>2414</v>
      </c>
      <c r="D3404" s="333" t="n">
        <v>144</v>
      </c>
    </row>
    <row r="3405" customFormat="false" ht="15" hidden="false" customHeight="false" outlineLevel="0" collapsed="false">
      <c r="A3405" s="0" t="n">
        <v>36178</v>
      </c>
      <c r="B3405" s="0" t="s">
        <v>15289</v>
      </c>
      <c r="C3405" s="525" t="s">
        <v>2430</v>
      </c>
      <c r="D3405" s="333" t="n">
        <v>16.77</v>
      </c>
    </row>
    <row r="3406" customFormat="false" ht="15" hidden="false" customHeight="false" outlineLevel="0" collapsed="false">
      <c r="A3406" s="0" t="n">
        <v>38195</v>
      </c>
      <c r="B3406" s="0" t="s">
        <v>15290</v>
      </c>
      <c r="C3406" s="525" t="s">
        <v>2414</v>
      </c>
      <c r="D3406" s="333" t="n">
        <v>102.36</v>
      </c>
    </row>
    <row r="3407" customFormat="false" ht="15" hidden="false" customHeight="false" outlineLevel="0" collapsed="false">
      <c r="A3407" s="0" t="n">
        <v>38181</v>
      </c>
      <c r="B3407" s="0" t="s">
        <v>15291</v>
      </c>
      <c r="C3407" s="525" t="s">
        <v>2414</v>
      </c>
      <c r="D3407" s="333" t="n">
        <v>197.38</v>
      </c>
    </row>
    <row r="3408" customFormat="false" ht="15" hidden="false" customHeight="false" outlineLevel="0" collapsed="false">
      <c r="A3408" s="0" t="n">
        <v>38182</v>
      </c>
      <c r="B3408" s="0" t="s">
        <v>15292</v>
      </c>
      <c r="C3408" s="525" t="s">
        <v>2414</v>
      </c>
      <c r="D3408" s="333" t="n">
        <v>188.01</v>
      </c>
    </row>
    <row r="3409" customFormat="false" ht="15" hidden="false" customHeight="false" outlineLevel="0" collapsed="false">
      <c r="A3409" s="0" t="n">
        <v>38186</v>
      </c>
      <c r="B3409" s="0" t="s">
        <v>15293</v>
      </c>
      <c r="C3409" s="525" t="s">
        <v>2414</v>
      </c>
      <c r="D3409" s="333" t="n">
        <v>488.71</v>
      </c>
    </row>
    <row r="3410" customFormat="false" ht="15" hidden="false" customHeight="false" outlineLevel="0" collapsed="false">
      <c r="A3410" s="0" t="n">
        <v>38185</v>
      </c>
      <c r="B3410" s="0" t="s">
        <v>15294</v>
      </c>
      <c r="C3410" s="525" t="s">
        <v>2414</v>
      </c>
      <c r="D3410" s="333" t="n">
        <v>435.13</v>
      </c>
    </row>
    <row r="3411" customFormat="false" ht="15" hidden="false" customHeight="false" outlineLevel="0" collapsed="false">
      <c r="A3411" s="0" t="n">
        <v>40654</v>
      </c>
      <c r="B3411" s="0" t="s">
        <v>15295</v>
      </c>
      <c r="C3411" s="525" t="s">
        <v>2414</v>
      </c>
      <c r="D3411" s="333" t="n">
        <v>223.68</v>
      </c>
    </row>
    <row r="3412" customFormat="false" ht="15" hidden="false" customHeight="false" outlineLevel="0" collapsed="false">
      <c r="A3412" s="0" t="n">
        <v>44541</v>
      </c>
      <c r="B3412" s="0" t="s">
        <v>15296</v>
      </c>
      <c r="C3412" s="525" t="s">
        <v>2414</v>
      </c>
      <c r="D3412" s="333" t="n">
        <v>273.36</v>
      </c>
    </row>
    <row r="3413" customFormat="false" ht="15" hidden="false" customHeight="false" outlineLevel="0" collapsed="false">
      <c r="A3413" s="0" t="n">
        <v>4822</v>
      </c>
      <c r="B3413" s="0" t="s">
        <v>15297</v>
      </c>
      <c r="C3413" s="525" t="s">
        <v>2414</v>
      </c>
      <c r="D3413" s="333" t="n">
        <v>291.87</v>
      </c>
    </row>
    <row r="3414" customFormat="false" ht="15" hidden="false" customHeight="false" outlineLevel="0" collapsed="false">
      <c r="A3414" s="0" t="n">
        <v>4818</v>
      </c>
      <c r="B3414" s="0" t="s">
        <v>15298</v>
      </c>
      <c r="C3414" s="525" t="s">
        <v>2414</v>
      </c>
      <c r="D3414" s="333" t="n">
        <v>300</v>
      </c>
    </row>
    <row r="3415" customFormat="false" ht="15" hidden="false" customHeight="false" outlineLevel="0" collapsed="false">
      <c r="A3415" s="0" t="n">
        <v>39567</v>
      </c>
      <c r="B3415" s="0" t="s">
        <v>15299</v>
      </c>
      <c r="C3415" s="525" t="s">
        <v>2414</v>
      </c>
      <c r="D3415" s="333" t="n">
        <v>38.52</v>
      </c>
    </row>
    <row r="3416" customFormat="false" ht="15" hidden="false" customHeight="false" outlineLevel="0" collapsed="false">
      <c r="A3416" s="0" t="n">
        <v>39566</v>
      </c>
      <c r="B3416" s="0" t="s">
        <v>15300</v>
      </c>
      <c r="C3416" s="525" t="s">
        <v>2414</v>
      </c>
      <c r="D3416" s="333" t="n">
        <v>40.77</v>
      </c>
    </row>
    <row r="3417" customFormat="false" ht="15" hidden="false" customHeight="false" outlineLevel="0" collapsed="false">
      <c r="A3417" s="0" t="n">
        <v>39416</v>
      </c>
      <c r="B3417" s="0" t="s">
        <v>15301</v>
      </c>
      <c r="C3417" s="525" t="s">
        <v>2414</v>
      </c>
      <c r="D3417" s="333" t="n">
        <v>24.85</v>
      </c>
    </row>
    <row r="3418" customFormat="false" ht="15" hidden="false" customHeight="false" outlineLevel="0" collapsed="false">
      <c r="A3418" s="0" t="n">
        <v>39417</v>
      </c>
      <c r="B3418" s="0" t="s">
        <v>15302</v>
      </c>
      <c r="C3418" s="525" t="s">
        <v>2414</v>
      </c>
      <c r="D3418" s="333" t="n">
        <v>24.24</v>
      </c>
    </row>
    <row r="3419" customFormat="false" ht="15" hidden="false" customHeight="false" outlineLevel="0" collapsed="false">
      <c r="A3419" s="0" t="n">
        <v>43742</v>
      </c>
      <c r="B3419" s="0" t="s">
        <v>15303</v>
      </c>
      <c r="C3419" s="525" t="s">
        <v>2414</v>
      </c>
      <c r="D3419" s="333" t="n">
        <v>26.14</v>
      </c>
    </row>
    <row r="3420" customFormat="false" ht="15" hidden="false" customHeight="false" outlineLevel="0" collapsed="false">
      <c r="A3420" s="0" t="n">
        <v>39414</v>
      </c>
      <c r="B3420" s="0" t="s">
        <v>15304</v>
      </c>
      <c r="C3420" s="525" t="s">
        <v>2414</v>
      </c>
      <c r="D3420" s="333" t="n">
        <v>23.53</v>
      </c>
    </row>
    <row r="3421" customFormat="false" ht="15" hidden="false" customHeight="false" outlineLevel="0" collapsed="false">
      <c r="A3421" s="0" t="n">
        <v>39415</v>
      </c>
      <c r="B3421" s="0" t="s">
        <v>15305</v>
      </c>
      <c r="C3421" s="525" t="s">
        <v>2414</v>
      </c>
      <c r="D3421" s="333" t="n">
        <v>20.28</v>
      </c>
    </row>
    <row r="3422" customFormat="false" ht="15" hidden="false" customHeight="false" outlineLevel="0" collapsed="false">
      <c r="A3422" s="0" t="n">
        <v>43740</v>
      </c>
      <c r="B3422" s="0" t="s">
        <v>15306</v>
      </c>
      <c r="C3422" s="525" t="s">
        <v>2414</v>
      </c>
      <c r="D3422" s="333" t="n">
        <v>24.77</v>
      </c>
    </row>
    <row r="3423" customFormat="false" ht="15" hidden="false" customHeight="false" outlineLevel="0" collapsed="false">
      <c r="A3423" s="0" t="n">
        <v>39412</v>
      </c>
      <c r="B3423" s="0" t="s">
        <v>15307</v>
      </c>
      <c r="C3423" s="525" t="s">
        <v>2414</v>
      </c>
      <c r="D3423" s="333" t="n">
        <v>16.99</v>
      </c>
    </row>
    <row r="3424" customFormat="false" ht="15" hidden="false" customHeight="false" outlineLevel="0" collapsed="false">
      <c r="A3424" s="0" t="n">
        <v>39413</v>
      </c>
      <c r="B3424" s="0" t="s">
        <v>15308</v>
      </c>
      <c r="C3424" s="525" t="s">
        <v>2414</v>
      </c>
      <c r="D3424" s="333" t="n">
        <v>18.37</v>
      </c>
    </row>
    <row r="3425" customFormat="false" ht="15" hidden="false" customHeight="false" outlineLevel="0" collapsed="false">
      <c r="A3425" s="0" t="n">
        <v>43741</v>
      </c>
      <c r="B3425" s="0" t="s">
        <v>15309</v>
      </c>
      <c r="C3425" s="525" t="s">
        <v>2414</v>
      </c>
      <c r="D3425" s="333" t="n">
        <v>19.58</v>
      </c>
    </row>
    <row r="3426" customFormat="false" ht="15" hidden="false" customHeight="false" outlineLevel="0" collapsed="false">
      <c r="A3426" s="0" t="n">
        <v>11062</v>
      </c>
      <c r="B3426" s="0" t="s">
        <v>15310</v>
      </c>
      <c r="C3426" s="525" t="s">
        <v>2414</v>
      </c>
      <c r="D3426" s="333" t="n">
        <v>44.6</v>
      </c>
    </row>
    <row r="3427" customFormat="false" ht="15" hidden="false" customHeight="false" outlineLevel="0" collapsed="false">
      <c r="A3427" s="0" t="n">
        <v>11063</v>
      </c>
      <c r="B3427" s="0" t="s">
        <v>15311</v>
      </c>
      <c r="C3427" s="525" t="s">
        <v>2414</v>
      </c>
      <c r="D3427" s="333" t="n">
        <v>27.29</v>
      </c>
    </row>
    <row r="3428" customFormat="false" ht="15" hidden="false" customHeight="false" outlineLevel="0" collapsed="false">
      <c r="A3428" s="0" t="n">
        <v>13521</v>
      </c>
      <c r="B3428" s="0" t="s">
        <v>15312</v>
      </c>
      <c r="C3428" s="525" t="s">
        <v>2430</v>
      </c>
      <c r="D3428" s="333" t="n">
        <v>82.5</v>
      </c>
    </row>
    <row r="3429" customFormat="false" ht="15" hidden="false" customHeight="false" outlineLevel="0" collapsed="false">
      <c r="A3429" s="0" t="n">
        <v>10851</v>
      </c>
      <c r="B3429" s="0" t="s">
        <v>15313</v>
      </c>
      <c r="C3429" s="525" t="s">
        <v>2430</v>
      </c>
      <c r="D3429" s="333" t="n">
        <v>82.56</v>
      </c>
    </row>
    <row r="3430" customFormat="false" ht="15" hidden="false" customHeight="false" outlineLevel="0" collapsed="false">
      <c r="A3430" s="0" t="n">
        <v>39515</v>
      </c>
      <c r="B3430" s="0" t="s">
        <v>15314</v>
      </c>
      <c r="C3430" s="525" t="s">
        <v>2430</v>
      </c>
      <c r="D3430" s="333" t="n">
        <v>61.41</v>
      </c>
    </row>
    <row r="3431" customFormat="false" ht="15" hidden="false" customHeight="false" outlineLevel="0" collapsed="false">
      <c r="A3431" s="0" t="n">
        <v>39516</v>
      </c>
      <c r="B3431" s="0" t="s">
        <v>15315</v>
      </c>
      <c r="C3431" s="525" t="s">
        <v>2430</v>
      </c>
      <c r="D3431" s="333" t="n">
        <v>51.77</v>
      </c>
    </row>
    <row r="3432" customFormat="false" ht="15" hidden="false" customHeight="false" outlineLevel="0" collapsed="false">
      <c r="A3432" s="0" t="n">
        <v>39514</v>
      </c>
      <c r="B3432" s="0" t="s">
        <v>15316</v>
      </c>
      <c r="C3432" s="525" t="s">
        <v>2430</v>
      </c>
      <c r="D3432" s="333" t="n">
        <v>32.21</v>
      </c>
    </row>
    <row r="3433" customFormat="false" ht="15" hidden="false" customHeight="false" outlineLevel="0" collapsed="false">
      <c r="A3433" s="0" t="n">
        <v>4812</v>
      </c>
      <c r="B3433" s="0" t="s">
        <v>15317</v>
      </c>
      <c r="C3433" s="525" t="s">
        <v>2414</v>
      </c>
      <c r="D3433" s="333" t="n">
        <v>10.19</v>
      </c>
    </row>
    <row r="3434" customFormat="false" ht="15" hidden="false" customHeight="false" outlineLevel="0" collapsed="false">
      <c r="A3434" s="0" t="n">
        <v>10849</v>
      </c>
      <c r="B3434" s="0" t="s">
        <v>15318</v>
      </c>
      <c r="C3434" s="525" t="s">
        <v>2430</v>
      </c>
      <c r="D3434" s="532" t="n">
        <v>1200.01</v>
      </c>
    </row>
    <row r="3435" customFormat="false" ht="15" hidden="false" customHeight="false" outlineLevel="0" collapsed="false">
      <c r="A3435" s="0" t="n">
        <v>10848</v>
      </c>
      <c r="B3435" s="0" t="s">
        <v>15319</v>
      </c>
      <c r="C3435" s="525" t="s">
        <v>2430</v>
      </c>
      <c r="D3435" s="333" t="n">
        <v>753.75</v>
      </c>
    </row>
    <row r="3436" customFormat="false" ht="15" hidden="false" customHeight="false" outlineLevel="0" collapsed="false">
      <c r="A3436" s="0" t="n">
        <v>4813</v>
      </c>
      <c r="B3436" s="0" t="s">
        <v>15320</v>
      </c>
      <c r="C3436" s="525" t="s">
        <v>2414</v>
      </c>
      <c r="D3436" s="333" t="n">
        <v>250</v>
      </c>
    </row>
    <row r="3437" customFormat="false" ht="15" hidden="false" customHeight="false" outlineLevel="0" collapsed="false">
      <c r="A3437" s="0" t="n">
        <v>37560</v>
      </c>
      <c r="B3437" s="0" t="s">
        <v>15321</v>
      </c>
      <c r="C3437" s="525" t="s">
        <v>2430</v>
      </c>
      <c r="D3437" s="333" t="n">
        <v>39.37</v>
      </c>
    </row>
    <row r="3438" customFormat="false" ht="15" hidden="false" customHeight="false" outlineLevel="0" collapsed="false">
      <c r="A3438" s="0" t="n">
        <v>37557</v>
      </c>
      <c r="B3438" s="0" t="s">
        <v>15322</v>
      </c>
      <c r="C3438" s="525" t="s">
        <v>2430</v>
      </c>
      <c r="D3438" s="333" t="n">
        <v>11.95</v>
      </c>
    </row>
    <row r="3439" customFormat="false" ht="15" hidden="false" customHeight="false" outlineLevel="0" collapsed="false">
      <c r="A3439" s="0" t="n">
        <v>37556</v>
      </c>
      <c r="B3439" s="0" t="s">
        <v>15323</v>
      </c>
      <c r="C3439" s="525" t="s">
        <v>2430</v>
      </c>
      <c r="D3439" s="333" t="n">
        <v>23.13</v>
      </c>
    </row>
    <row r="3440" customFormat="false" ht="15" hidden="false" customHeight="false" outlineLevel="0" collapsed="false">
      <c r="A3440" s="0" t="n">
        <v>37559</v>
      </c>
      <c r="B3440" s="0" t="s">
        <v>15324</v>
      </c>
      <c r="C3440" s="525" t="s">
        <v>2430</v>
      </c>
      <c r="D3440" s="333" t="n">
        <v>28.37</v>
      </c>
    </row>
    <row r="3441" customFormat="false" ht="15" hidden="false" customHeight="false" outlineLevel="0" collapsed="false">
      <c r="A3441" s="0" t="n">
        <v>37539</v>
      </c>
      <c r="B3441" s="0" t="s">
        <v>15325</v>
      </c>
      <c r="C3441" s="525" t="s">
        <v>2430</v>
      </c>
      <c r="D3441" s="333" t="n">
        <v>20</v>
      </c>
    </row>
    <row r="3442" customFormat="false" ht="15" hidden="false" customHeight="false" outlineLevel="0" collapsed="false">
      <c r="A3442" s="0" t="n">
        <v>37558</v>
      </c>
      <c r="B3442" s="0" t="s">
        <v>15326</v>
      </c>
      <c r="C3442" s="525" t="s">
        <v>2430</v>
      </c>
      <c r="D3442" s="333" t="n">
        <v>37.29</v>
      </c>
    </row>
    <row r="3443" customFormat="false" ht="15" hidden="false" customHeight="false" outlineLevel="0" collapsed="false">
      <c r="A3443" s="0" t="n">
        <v>34723</v>
      </c>
      <c r="B3443" s="0" t="s">
        <v>15327</v>
      </c>
      <c r="C3443" s="525" t="s">
        <v>2414</v>
      </c>
      <c r="D3443" s="333" t="n">
        <v>577.5</v>
      </c>
    </row>
    <row r="3444" customFormat="false" ht="15" hidden="false" customHeight="false" outlineLevel="0" collapsed="false">
      <c r="A3444" s="0" t="n">
        <v>34721</v>
      </c>
      <c r="B3444" s="0" t="s">
        <v>15328</v>
      </c>
      <c r="C3444" s="525" t="s">
        <v>2414</v>
      </c>
      <c r="D3444" s="333" t="n">
        <v>720</v>
      </c>
    </row>
    <row r="3445" customFormat="false" ht="15" hidden="false" customHeight="false" outlineLevel="0" collapsed="false">
      <c r="A3445" s="0" t="n">
        <v>4309</v>
      </c>
      <c r="B3445" s="0" t="s">
        <v>15329</v>
      </c>
      <c r="C3445" s="525" t="s">
        <v>2430</v>
      </c>
      <c r="D3445" s="333" t="n">
        <v>10.4</v>
      </c>
    </row>
    <row r="3446" customFormat="false" ht="15" hidden="false" customHeight="false" outlineLevel="0" collapsed="false">
      <c r="A3446" s="0" t="n">
        <v>4307</v>
      </c>
      <c r="B3446" s="0" t="s">
        <v>15330</v>
      </c>
      <c r="C3446" s="525" t="s">
        <v>2430</v>
      </c>
      <c r="D3446" s="333" t="n">
        <v>17.79</v>
      </c>
    </row>
    <row r="3447" customFormat="false" ht="15" hidden="false" customHeight="false" outlineLevel="0" collapsed="false">
      <c r="A3447" s="0" t="n">
        <v>10850</v>
      </c>
      <c r="B3447" s="0" t="s">
        <v>15331</v>
      </c>
      <c r="C3447" s="525" t="s">
        <v>2430</v>
      </c>
      <c r="D3447" s="333" t="n">
        <v>37.5</v>
      </c>
    </row>
    <row r="3448" customFormat="false" ht="15" hidden="false" customHeight="false" outlineLevel="0" collapsed="false">
      <c r="A3448" s="0" t="n">
        <v>42438</v>
      </c>
      <c r="B3448" s="0" t="s">
        <v>15332</v>
      </c>
      <c r="C3448" s="525" t="s">
        <v>2430</v>
      </c>
      <c r="D3448" s="532" t="n">
        <v>2090.75</v>
      </c>
    </row>
    <row r="3449" customFormat="false" ht="15" hidden="false" customHeight="false" outlineLevel="0" collapsed="false">
      <c r="A3449" s="0" t="n">
        <v>4792</v>
      </c>
      <c r="B3449" s="0" t="s">
        <v>15333</v>
      </c>
      <c r="C3449" s="525" t="s">
        <v>2414</v>
      </c>
      <c r="D3449" s="333" t="n">
        <v>138.79</v>
      </c>
    </row>
    <row r="3450" customFormat="false" ht="15" hidden="false" customHeight="false" outlineLevel="0" collapsed="false">
      <c r="A3450" s="0" t="n">
        <v>4790</v>
      </c>
      <c r="B3450" s="0" t="s">
        <v>15334</v>
      </c>
      <c r="C3450" s="525" t="s">
        <v>2414</v>
      </c>
      <c r="D3450" s="333" t="n">
        <v>83.45</v>
      </c>
    </row>
    <row r="3451" customFormat="false" ht="15" hidden="false" customHeight="false" outlineLevel="0" collapsed="false">
      <c r="A3451" s="0" t="n">
        <v>40671</v>
      </c>
      <c r="B3451" s="0" t="s">
        <v>15335</v>
      </c>
      <c r="C3451" s="525" t="s">
        <v>2414</v>
      </c>
      <c r="D3451" s="333" t="n">
        <v>110.11</v>
      </c>
    </row>
    <row r="3452" customFormat="false" ht="15" hidden="false" customHeight="false" outlineLevel="0" collapsed="false">
      <c r="A3452" s="0" t="n">
        <v>7552</v>
      </c>
      <c r="B3452" s="0" t="s">
        <v>15336</v>
      </c>
      <c r="C3452" s="525" t="s">
        <v>2430</v>
      </c>
      <c r="D3452" s="333" t="n">
        <v>26.55</v>
      </c>
    </row>
    <row r="3453" customFormat="false" ht="15" hidden="false" customHeight="false" outlineLevel="0" collapsed="false">
      <c r="A3453" s="0" t="n">
        <v>4893</v>
      </c>
      <c r="B3453" s="0" t="s">
        <v>15337</v>
      </c>
      <c r="C3453" s="525" t="s">
        <v>2430</v>
      </c>
      <c r="D3453" s="333" t="n">
        <v>15.74</v>
      </c>
    </row>
    <row r="3454" customFormat="false" ht="15" hidden="false" customHeight="false" outlineLevel="0" collapsed="false">
      <c r="A3454" s="0" t="n">
        <v>4894</v>
      </c>
      <c r="B3454" s="0" t="s">
        <v>15338</v>
      </c>
      <c r="C3454" s="525" t="s">
        <v>2430</v>
      </c>
      <c r="D3454" s="333" t="n">
        <v>13.5</v>
      </c>
    </row>
    <row r="3455" customFormat="false" ht="15" hidden="false" customHeight="false" outlineLevel="0" collapsed="false">
      <c r="A3455" s="0" t="n">
        <v>4888</v>
      </c>
      <c r="B3455" s="0" t="s">
        <v>15339</v>
      </c>
      <c r="C3455" s="525" t="s">
        <v>2430</v>
      </c>
      <c r="D3455" s="333" t="n">
        <v>4.6</v>
      </c>
    </row>
    <row r="3456" customFormat="false" ht="15" hidden="false" customHeight="false" outlineLevel="0" collapsed="false">
      <c r="A3456" s="0" t="n">
        <v>4890</v>
      </c>
      <c r="B3456" s="0" t="s">
        <v>15340</v>
      </c>
      <c r="C3456" s="525" t="s">
        <v>2430</v>
      </c>
      <c r="D3456" s="333" t="n">
        <v>8.64</v>
      </c>
    </row>
    <row r="3457" customFormat="false" ht="15" hidden="false" customHeight="false" outlineLevel="0" collapsed="false">
      <c r="A3457" s="0" t="n">
        <v>12411</v>
      </c>
      <c r="B3457" s="0" t="s">
        <v>15341</v>
      </c>
      <c r="C3457" s="525" t="s">
        <v>2430</v>
      </c>
      <c r="D3457" s="333" t="n">
        <v>46.54</v>
      </c>
    </row>
    <row r="3458" customFormat="false" ht="15" hidden="false" customHeight="false" outlineLevel="0" collapsed="false">
      <c r="A3458" s="0" t="n">
        <v>4891</v>
      </c>
      <c r="B3458" s="0" t="s">
        <v>15342</v>
      </c>
      <c r="C3458" s="525" t="s">
        <v>2430</v>
      </c>
      <c r="D3458" s="333" t="n">
        <v>23.27</v>
      </c>
    </row>
    <row r="3459" customFormat="false" ht="15" hidden="false" customHeight="false" outlineLevel="0" collapsed="false">
      <c r="A3459" s="0" t="n">
        <v>4889</v>
      </c>
      <c r="B3459" s="0" t="s">
        <v>15343</v>
      </c>
      <c r="C3459" s="525" t="s">
        <v>2430</v>
      </c>
      <c r="D3459" s="333" t="n">
        <v>6.22</v>
      </c>
    </row>
    <row r="3460" customFormat="false" ht="15" hidden="false" customHeight="false" outlineLevel="0" collapsed="false">
      <c r="A3460" s="0" t="n">
        <v>4892</v>
      </c>
      <c r="B3460" s="0" t="s">
        <v>15344</v>
      </c>
      <c r="C3460" s="525" t="s">
        <v>2430</v>
      </c>
      <c r="D3460" s="333" t="n">
        <v>65.17</v>
      </c>
    </row>
    <row r="3461" customFormat="false" ht="15" hidden="false" customHeight="false" outlineLevel="0" collapsed="false">
      <c r="A3461" s="0" t="n">
        <v>12412</v>
      </c>
      <c r="B3461" s="0" t="s">
        <v>15345</v>
      </c>
      <c r="C3461" s="525" t="s">
        <v>2430</v>
      </c>
      <c r="D3461" s="333" t="n">
        <v>121.12</v>
      </c>
    </row>
    <row r="3462" customFormat="false" ht="15" hidden="false" customHeight="false" outlineLevel="0" collapsed="false">
      <c r="A3462" s="0" t="n">
        <v>4907</v>
      </c>
      <c r="B3462" s="0" t="s">
        <v>15346</v>
      </c>
      <c r="C3462" s="525" t="s">
        <v>2430</v>
      </c>
      <c r="D3462" s="333" t="n">
        <v>18.94</v>
      </c>
    </row>
    <row r="3463" customFormat="false" ht="15" hidden="false" customHeight="false" outlineLevel="0" collapsed="false">
      <c r="A3463" s="0" t="n">
        <v>4902</v>
      </c>
      <c r="B3463" s="0" t="s">
        <v>15347</v>
      </c>
      <c r="C3463" s="525" t="s">
        <v>2430</v>
      </c>
      <c r="D3463" s="333" t="n">
        <v>49.14</v>
      </c>
    </row>
    <row r="3464" customFormat="false" ht="15" hidden="false" customHeight="false" outlineLevel="0" collapsed="false">
      <c r="A3464" s="0" t="n">
        <v>11096</v>
      </c>
      <c r="B3464" s="0" t="s">
        <v>15348</v>
      </c>
      <c r="C3464" s="525" t="s">
        <v>2515</v>
      </c>
      <c r="D3464" s="333" t="n">
        <v>2.55</v>
      </c>
    </row>
    <row r="3465" customFormat="false" ht="15" hidden="false" customHeight="false" outlineLevel="0" collapsed="false">
      <c r="A3465" s="0" t="n">
        <v>4741</v>
      </c>
      <c r="B3465" s="0" t="s">
        <v>15349</v>
      </c>
      <c r="C3465" s="525" t="s">
        <v>2438</v>
      </c>
      <c r="D3465" s="333" t="n">
        <v>175.45</v>
      </c>
    </row>
    <row r="3466" customFormat="false" ht="15" hidden="false" customHeight="false" outlineLevel="0" collapsed="false">
      <c r="A3466" s="0" t="n">
        <v>4752</v>
      </c>
      <c r="B3466" s="0" t="s">
        <v>15350</v>
      </c>
      <c r="C3466" s="525" t="s">
        <v>2502</v>
      </c>
      <c r="D3466" s="333" t="n">
        <v>14.99</v>
      </c>
    </row>
    <row r="3467" customFormat="false" ht="15" hidden="false" customHeight="false" outlineLevel="0" collapsed="false">
      <c r="A3467" s="0" t="n">
        <v>41091</v>
      </c>
      <c r="B3467" s="0" t="s">
        <v>15351</v>
      </c>
      <c r="C3467" s="525" t="s">
        <v>4335</v>
      </c>
      <c r="D3467" s="532" t="n">
        <v>2670.2</v>
      </c>
    </row>
    <row r="3468" customFormat="false" ht="15" hidden="false" customHeight="false" outlineLevel="0" collapsed="false">
      <c r="A3468" s="0" t="n">
        <v>13954</v>
      </c>
      <c r="B3468" s="0" t="s">
        <v>15352</v>
      </c>
      <c r="C3468" s="525" t="s">
        <v>2430</v>
      </c>
      <c r="D3468" s="532" t="n">
        <v>7475.99</v>
      </c>
    </row>
    <row r="3469" customFormat="false" ht="15" hidden="false" customHeight="false" outlineLevel="0" collapsed="false">
      <c r="A3469" s="0" t="n">
        <v>3411</v>
      </c>
      <c r="B3469" s="0" t="s">
        <v>15353</v>
      </c>
      <c r="C3469" s="525" t="s">
        <v>2515</v>
      </c>
      <c r="D3469" s="333" t="n">
        <v>76.28</v>
      </c>
    </row>
    <row r="3470" customFormat="false" ht="15" hidden="false" customHeight="false" outlineLevel="0" collapsed="false">
      <c r="A3470" s="0" t="n">
        <v>39995</v>
      </c>
      <c r="B3470" s="0" t="s">
        <v>15354</v>
      </c>
      <c r="C3470" s="525" t="s">
        <v>2438</v>
      </c>
      <c r="D3470" s="333" t="n">
        <v>586.86</v>
      </c>
    </row>
    <row r="3471" customFormat="false" ht="15" hidden="false" customHeight="false" outlineLevel="0" collapsed="false">
      <c r="A3471" s="0" t="n">
        <v>11615</v>
      </c>
      <c r="B3471" s="0" t="s">
        <v>15355</v>
      </c>
      <c r="C3471" s="525" t="s">
        <v>2414</v>
      </c>
      <c r="D3471" s="333" t="n">
        <v>4.98</v>
      </c>
    </row>
    <row r="3472" customFormat="false" ht="15" hidden="false" customHeight="false" outlineLevel="0" collapsed="false">
      <c r="A3472" s="0" t="n">
        <v>3408</v>
      </c>
      <c r="B3472" s="0" t="s">
        <v>15356</v>
      </c>
      <c r="C3472" s="525" t="s">
        <v>2414</v>
      </c>
      <c r="D3472" s="333" t="n">
        <v>13.22</v>
      </c>
    </row>
    <row r="3473" customFormat="false" ht="15" hidden="false" customHeight="false" outlineLevel="0" collapsed="false">
      <c r="A3473" s="0" t="n">
        <v>3409</v>
      </c>
      <c r="B3473" s="0" t="s">
        <v>15357</v>
      </c>
      <c r="C3473" s="525" t="s">
        <v>2414</v>
      </c>
      <c r="D3473" s="333" t="n">
        <v>33.05</v>
      </c>
    </row>
    <row r="3474" customFormat="false" ht="15" hidden="false" customHeight="false" outlineLevel="0" collapsed="false">
      <c r="A3474" s="0" t="n">
        <v>11427</v>
      </c>
      <c r="B3474" s="0" t="s">
        <v>15358</v>
      </c>
      <c r="C3474" s="525" t="s">
        <v>2515</v>
      </c>
      <c r="D3474" s="333" t="n">
        <v>113.86</v>
      </c>
    </row>
    <row r="3475" customFormat="false" ht="15" hidden="false" customHeight="false" outlineLevel="0" collapsed="false">
      <c r="A3475" s="0" t="n">
        <v>4491</v>
      </c>
      <c r="B3475" s="0" t="s">
        <v>15359</v>
      </c>
      <c r="C3475" s="525" t="s">
        <v>2440</v>
      </c>
      <c r="D3475" s="333" t="n">
        <v>7.92</v>
      </c>
    </row>
    <row r="3476" customFormat="false" ht="15" hidden="false" customHeight="false" outlineLevel="0" collapsed="false">
      <c r="A3476" s="0" t="n">
        <v>2745</v>
      </c>
      <c r="B3476" s="0" t="s">
        <v>15360</v>
      </c>
      <c r="C3476" s="525" t="s">
        <v>2440</v>
      </c>
      <c r="D3476" s="333" t="n">
        <v>3.77</v>
      </c>
    </row>
    <row r="3477" customFormat="false" ht="15" hidden="false" customHeight="false" outlineLevel="0" collapsed="false">
      <c r="A3477" s="0" t="n">
        <v>14439</v>
      </c>
      <c r="B3477" s="0" t="s">
        <v>15361</v>
      </c>
      <c r="C3477" s="525" t="s">
        <v>2440</v>
      </c>
      <c r="D3477" s="333" t="n">
        <v>4.67</v>
      </c>
    </row>
    <row r="3478" customFormat="false" ht="15" hidden="false" customHeight="false" outlineLevel="0" collapsed="false">
      <c r="A3478" s="0" t="n">
        <v>44496</v>
      </c>
      <c r="B3478" s="0" t="s">
        <v>15362</v>
      </c>
      <c r="C3478" s="525" t="s">
        <v>2430</v>
      </c>
      <c r="D3478" s="333" t="n">
        <v>132.07</v>
      </c>
    </row>
    <row r="3479" customFormat="false" ht="15" hidden="false" customHeight="false" outlineLevel="0" collapsed="false">
      <c r="A3479" s="0" t="n">
        <v>12362</v>
      </c>
      <c r="B3479" s="0" t="s">
        <v>15363</v>
      </c>
      <c r="C3479" s="525" t="s">
        <v>2430</v>
      </c>
      <c r="D3479" s="333" t="n">
        <v>18.45</v>
      </c>
    </row>
    <row r="3480" customFormat="false" ht="15" hidden="false" customHeight="false" outlineLevel="0" collapsed="false">
      <c r="A3480" s="0" t="n">
        <v>421</v>
      </c>
      <c r="B3480" s="0" t="s">
        <v>15364</v>
      </c>
      <c r="C3480" s="525" t="s">
        <v>2430</v>
      </c>
      <c r="D3480" s="333" t="n">
        <v>23.07</v>
      </c>
    </row>
    <row r="3481" customFormat="false" ht="15" hidden="false" customHeight="false" outlineLevel="0" collapsed="false">
      <c r="A3481" s="0" t="n">
        <v>14148</v>
      </c>
      <c r="B3481" s="0" t="s">
        <v>15365</v>
      </c>
      <c r="C3481" s="525" t="s">
        <v>2430</v>
      </c>
      <c r="D3481" s="333" t="n">
        <v>0.87</v>
      </c>
    </row>
    <row r="3482" customFormat="false" ht="15" hidden="false" customHeight="false" outlineLevel="0" collapsed="false">
      <c r="A3482" s="0" t="n">
        <v>4341</v>
      </c>
      <c r="B3482" s="0" t="s">
        <v>15366</v>
      </c>
      <c r="C3482" s="525" t="s">
        <v>2430</v>
      </c>
      <c r="D3482" s="333" t="n">
        <v>1.14</v>
      </c>
    </row>
    <row r="3483" customFormat="false" ht="15" hidden="false" customHeight="false" outlineLevel="0" collapsed="false">
      <c r="A3483" s="0" t="n">
        <v>4337</v>
      </c>
      <c r="B3483" s="0" t="s">
        <v>15367</v>
      </c>
      <c r="C3483" s="525" t="s">
        <v>2430</v>
      </c>
      <c r="D3483" s="333" t="n">
        <v>2.87</v>
      </c>
    </row>
    <row r="3484" customFormat="false" ht="15" hidden="false" customHeight="false" outlineLevel="0" collapsed="false">
      <c r="A3484" s="0" t="n">
        <v>4339</v>
      </c>
      <c r="B3484" s="0" t="s">
        <v>15368</v>
      </c>
      <c r="C3484" s="525" t="s">
        <v>2430</v>
      </c>
      <c r="D3484" s="333" t="n">
        <v>0.61</v>
      </c>
    </row>
    <row r="3485" customFormat="false" ht="15" hidden="false" customHeight="false" outlineLevel="0" collapsed="false">
      <c r="A3485" s="0" t="n">
        <v>39997</v>
      </c>
      <c r="B3485" s="0" t="s">
        <v>15369</v>
      </c>
      <c r="C3485" s="525" t="s">
        <v>2430</v>
      </c>
      <c r="D3485" s="333" t="n">
        <v>0.34</v>
      </c>
    </row>
    <row r="3486" customFormat="false" ht="15" hidden="false" customHeight="false" outlineLevel="0" collapsed="false">
      <c r="A3486" s="0" t="n">
        <v>11971</v>
      </c>
      <c r="B3486" s="0" t="s">
        <v>15370</v>
      </c>
      <c r="C3486" s="525" t="s">
        <v>2430</v>
      </c>
      <c r="D3486" s="333" t="n">
        <v>4.75</v>
      </c>
    </row>
    <row r="3487" customFormat="false" ht="15" hidden="false" customHeight="false" outlineLevel="0" collapsed="false">
      <c r="A3487" s="0" t="n">
        <v>4342</v>
      </c>
      <c r="B3487" s="0" t="s">
        <v>15371</v>
      </c>
      <c r="C3487" s="525" t="s">
        <v>2430</v>
      </c>
      <c r="D3487" s="333" t="n">
        <v>0.25</v>
      </c>
    </row>
    <row r="3488" customFormat="false" ht="15" hidden="false" customHeight="false" outlineLevel="0" collapsed="false">
      <c r="A3488" s="0" t="n">
        <v>4330</v>
      </c>
      <c r="B3488" s="0" t="s">
        <v>15372</v>
      </c>
      <c r="C3488" s="525" t="s">
        <v>2430</v>
      </c>
      <c r="D3488" s="333" t="n">
        <v>0.16</v>
      </c>
    </row>
    <row r="3489" customFormat="false" ht="15" hidden="false" customHeight="false" outlineLevel="0" collapsed="false">
      <c r="A3489" s="0" t="n">
        <v>4340</v>
      </c>
      <c r="B3489" s="0" t="s">
        <v>15373</v>
      </c>
      <c r="C3489" s="525" t="s">
        <v>2430</v>
      </c>
      <c r="D3489" s="333" t="n">
        <v>1.33</v>
      </c>
    </row>
    <row r="3490" customFormat="false" ht="15" hidden="false" customHeight="false" outlineLevel="0" collapsed="false">
      <c r="A3490" s="0" t="n">
        <v>5088</v>
      </c>
      <c r="B3490" s="0" t="s">
        <v>15374</v>
      </c>
      <c r="C3490" s="525" t="s">
        <v>2430</v>
      </c>
      <c r="D3490" s="333" t="n">
        <v>6.7</v>
      </c>
    </row>
    <row r="3491" customFormat="false" ht="15" hidden="false" customHeight="false" outlineLevel="0" collapsed="false">
      <c r="A3491" s="0" t="n">
        <v>11154</v>
      </c>
      <c r="B3491" s="0" t="s">
        <v>15375</v>
      </c>
      <c r="C3491" s="525" t="s">
        <v>2430</v>
      </c>
      <c r="D3491" s="532" t="n">
        <v>1440.15</v>
      </c>
    </row>
    <row r="3492" customFormat="false" ht="15" hidden="false" customHeight="false" outlineLevel="0" collapsed="false">
      <c r="A3492" s="0" t="n">
        <v>4989</v>
      </c>
      <c r="B3492" s="0" t="s">
        <v>15376</v>
      </c>
      <c r="C3492" s="525" t="s">
        <v>2430</v>
      </c>
      <c r="D3492" s="333" t="n">
        <v>362.94</v>
      </c>
    </row>
    <row r="3493" customFormat="false" ht="15" hidden="false" customHeight="false" outlineLevel="0" collapsed="false">
      <c r="A3493" s="0" t="n">
        <v>4982</v>
      </c>
      <c r="B3493" s="0" t="s">
        <v>15377</v>
      </c>
      <c r="C3493" s="525" t="s">
        <v>2430</v>
      </c>
      <c r="D3493" s="333" t="n">
        <v>340.42</v>
      </c>
    </row>
    <row r="3494" customFormat="false" ht="15" hidden="false" customHeight="false" outlineLevel="0" collapsed="false">
      <c r="A3494" s="0" t="n">
        <v>4962</v>
      </c>
      <c r="B3494" s="0" t="s">
        <v>15378</v>
      </c>
      <c r="C3494" s="525" t="s">
        <v>2430</v>
      </c>
      <c r="D3494" s="333" t="n">
        <v>268.46</v>
      </c>
    </row>
    <row r="3495" customFormat="false" ht="15" hidden="false" customHeight="false" outlineLevel="0" collapsed="false">
      <c r="A3495" s="0" t="n">
        <v>4981</v>
      </c>
      <c r="B3495" s="0" t="s">
        <v>15379</v>
      </c>
      <c r="C3495" s="525" t="s">
        <v>2430</v>
      </c>
      <c r="D3495" s="333" t="n">
        <v>239</v>
      </c>
    </row>
    <row r="3496" customFormat="false" ht="15" hidden="false" customHeight="false" outlineLevel="0" collapsed="false">
      <c r="A3496" s="0" t="n">
        <v>4964</v>
      </c>
      <c r="B3496" s="0" t="s">
        <v>15380</v>
      </c>
      <c r="C3496" s="525" t="s">
        <v>2430</v>
      </c>
      <c r="D3496" s="333" t="n">
        <v>303.2</v>
      </c>
    </row>
    <row r="3497" customFormat="false" ht="15" hidden="false" customHeight="false" outlineLevel="0" collapsed="false">
      <c r="A3497" s="0" t="n">
        <v>4992</v>
      </c>
      <c r="B3497" s="0" t="s">
        <v>15381</v>
      </c>
      <c r="C3497" s="525" t="s">
        <v>2430</v>
      </c>
      <c r="D3497" s="333" t="n">
        <v>296.17</v>
      </c>
    </row>
    <row r="3498" customFormat="false" ht="15" hidden="false" customHeight="false" outlineLevel="0" collapsed="false">
      <c r="A3498" s="0" t="n">
        <v>4987</v>
      </c>
      <c r="B3498" s="0" t="s">
        <v>15382</v>
      </c>
      <c r="C3498" s="525" t="s">
        <v>2430</v>
      </c>
      <c r="D3498" s="333" t="n">
        <v>338.84</v>
      </c>
    </row>
    <row r="3499" customFormat="false" ht="15" hidden="false" customHeight="false" outlineLevel="0" collapsed="false">
      <c r="A3499" s="0" t="n">
        <v>4930</v>
      </c>
      <c r="B3499" s="0" t="s">
        <v>15383</v>
      </c>
      <c r="C3499" s="525" t="s">
        <v>2414</v>
      </c>
      <c r="D3499" s="333" t="n">
        <v>609.99</v>
      </c>
    </row>
    <row r="3500" customFormat="false" ht="15" hidden="false" customHeight="false" outlineLevel="0" collapsed="false">
      <c r="A3500" s="0" t="n">
        <v>39021</v>
      </c>
      <c r="B3500" s="0" t="s">
        <v>15384</v>
      </c>
      <c r="C3500" s="525" t="s">
        <v>2430</v>
      </c>
      <c r="D3500" s="333" t="n">
        <v>648.58</v>
      </c>
    </row>
    <row r="3501" customFormat="false" ht="15" hidden="false" customHeight="false" outlineLevel="0" collapsed="false">
      <c r="A3501" s="0" t="n">
        <v>39022</v>
      </c>
      <c r="B3501" s="0" t="s">
        <v>15385</v>
      </c>
      <c r="C3501" s="525" t="s">
        <v>2430</v>
      </c>
      <c r="D3501" s="333" t="n">
        <v>580.95</v>
      </c>
    </row>
    <row r="3502" customFormat="false" ht="15" hidden="false" customHeight="false" outlineLevel="0" collapsed="false">
      <c r="A3502" s="0" t="n">
        <v>39024</v>
      </c>
      <c r="B3502" s="0" t="s">
        <v>15386</v>
      </c>
      <c r="C3502" s="525" t="s">
        <v>2430</v>
      </c>
      <c r="D3502" s="333" t="n">
        <v>534.41</v>
      </c>
    </row>
    <row r="3503" customFormat="false" ht="15" hidden="false" customHeight="false" outlineLevel="0" collapsed="false">
      <c r="A3503" s="0" t="n">
        <v>4914</v>
      </c>
      <c r="B3503" s="0" t="s">
        <v>15387</v>
      </c>
      <c r="C3503" s="525" t="s">
        <v>2414</v>
      </c>
      <c r="D3503" s="333" t="n">
        <v>433.31</v>
      </c>
    </row>
    <row r="3504" customFormat="false" ht="15" hidden="false" customHeight="false" outlineLevel="0" collapsed="false">
      <c r="A3504" s="0" t="n">
        <v>4917</v>
      </c>
      <c r="B3504" s="0" t="s">
        <v>15388</v>
      </c>
      <c r="C3504" s="525" t="s">
        <v>2414</v>
      </c>
      <c r="D3504" s="333" t="n">
        <v>299.25</v>
      </c>
    </row>
    <row r="3505" customFormat="false" ht="15" hidden="false" customHeight="false" outlineLevel="0" collapsed="false">
      <c r="A3505" s="0" t="n">
        <v>39025</v>
      </c>
      <c r="B3505" s="0" t="s">
        <v>15389</v>
      </c>
      <c r="C3505" s="525" t="s">
        <v>2430</v>
      </c>
      <c r="D3505" s="333" t="n">
        <v>547.98</v>
      </c>
    </row>
    <row r="3506" customFormat="false" ht="15" hidden="false" customHeight="false" outlineLevel="0" collapsed="false">
      <c r="A3506" s="0" t="n">
        <v>4922</v>
      </c>
      <c r="B3506" s="0" t="s">
        <v>15390</v>
      </c>
      <c r="C3506" s="525" t="s">
        <v>2414</v>
      </c>
      <c r="D3506" s="333" t="n">
        <v>277.58</v>
      </c>
    </row>
    <row r="3507" customFormat="false" ht="15" hidden="false" customHeight="false" outlineLevel="0" collapsed="false">
      <c r="A3507" s="0" t="n">
        <v>4911</v>
      </c>
      <c r="B3507" s="0" t="s">
        <v>15391</v>
      </c>
      <c r="C3507" s="525" t="s">
        <v>2414</v>
      </c>
      <c r="D3507" s="333" t="n">
        <v>278.6</v>
      </c>
    </row>
    <row r="3508" customFormat="false" ht="15" hidden="false" customHeight="false" outlineLevel="0" collapsed="false">
      <c r="A3508" s="0" t="n">
        <v>37518</v>
      </c>
      <c r="B3508" s="0" t="s">
        <v>15392</v>
      </c>
      <c r="C3508" s="525" t="s">
        <v>2414</v>
      </c>
      <c r="D3508" s="333" t="n">
        <v>452.72</v>
      </c>
    </row>
    <row r="3509" customFormat="false" ht="15" hidden="false" customHeight="false" outlineLevel="0" collapsed="false">
      <c r="A3509" s="0" t="n">
        <v>4910</v>
      </c>
      <c r="B3509" s="0" t="s">
        <v>15393</v>
      </c>
      <c r="C3509" s="525" t="s">
        <v>2414</v>
      </c>
      <c r="D3509" s="333" t="n">
        <v>381.65</v>
      </c>
    </row>
    <row r="3510" customFormat="false" ht="15" hidden="false" customHeight="false" outlineLevel="0" collapsed="false">
      <c r="A3510" s="0" t="n">
        <v>4943</v>
      </c>
      <c r="B3510" s="0" t="s">
        <v>15394</v>
      </c>
      <c r="C3510" s="525" t="s">
        <v>2414</v>
      </c>
      <c r="D3510" s="333" t="n">
        <v>568.57</v>
      </c>
    </row>
    <row r="3511" customFormat="false" ht="15" hidden="false" customHeight="false" outlineLevel="0" collapsed="false">
      <c r="A3511" s="0" t="n">
        <v>5002</v>
      </c>
      <c r="B3511" s="0" t="s">
        <v>15395</v>
      </c>
      <c r="C3511" s="525" t="s">
        <v>2414</v>
      </c>
      <c r="D3511" s="333" t="n">
        <v>477.42</v>
      </c>
    </row>
    <row r="3512" customFormat="false" ht="15" hidden="false" customHeight="false" outlineLevel="0" collapsed="false">
      <c r="A3512" s="0" t="n">
        <v>4977</v>
      </c>
      <c r="B3512" s="0" t="s">
        <v>15396</v>
      </c>
      <c r="C3512" s="525" t="s">
        <v>2414</v>
      </c>
      <c r="D3512" s="333" t="n">
        <v>322.28</v>
      </c>
    </row>
    <row r="3513" customFormat="false" ht="15" hidden="false" customHeight="false" outlineLevel="0" collapsed="false">
      <c r="A3513" s="0" t="n">
        <v>5028</v>
      </c>
      <c r="B3513" s="0" t="s">
        <v>15397</v>
      </c>
      <c r="C3513" s="525" t="s">
        <v>2414</v>
      </c>
      <c r="D3513" s="333" t="n">
        <v>788.56</v>
      </c>
    </row>
    <row r="3514" customFormat="false" ht="15" hidden="false" customHeight="false" outlineLevel="0" collapsed="false">
      <c r="A3514" s="0" t="n">
        <v>4998</v>
      </c>
      <c r="B3514" s="0" t="s">
        <v>15398</v>
      </c>
      <c r="C3514" s="525" t="s">
        <v>2414</v>
      </c>
      <c r="D3514" s="333" t="n">
        <v>654.92</v>
      </c>
    </row>
    <row r="3515" customFormat="false" ht="15" hidden="false" customHeight="false" outlineLevel="0" collapsed="false">
      <c r="A3515" s="0" t="n">
        <v>4969</v>
      </c>
      <c r="B3515" s="0" t="s">
        <v>15399</v>
      </c>
      <c r="C3515" s="525" t="s">
        <v>2414</v>
      </c>
      <c r="D3515" s="333" t="n">
        <v>455.8</v>
      </c>
    </row>
    <row r="3516" customFormat="false" ht="15" hidden="false" customHeight="false" outlineLevel="0" collapsed="false">
      <c r="A3516" s="0" t="n">
        <v>11364</v>
      </c>
      <c r="B3516" s="0" t="s">
        <v>15400</v>
      </c>
      <c r="C3516" s="525" t="s">
        <v>2430</v>
      </c>
      <c r="D3516" s="333" t="n">
        <v>205.32</v>
      </c>
    </row>
    <row r="3517" customFormat="false" ht="15" hidden="false" customHeight="false" outlineLevel="0" collapsed="false">
      <c r="A3517" s="0" t="n">
        <v>11365</v>
      </c>
      <c r="B3517" s="0" t="s">
        <v>15401</v>
      </c>
      <c r="C3517" s="525" t="s">
        <v>2430</v>
      </c>
      <c r="D3517" s="333" t="n">
        <v>213.07</v>
      </c>
    </row>
    <row r="3518" customFormat="false" ht="15" hidden="false" customHeight="false" outlineLevel="0" collapsed="false">
      <c r="A3518" s="0" t="n">
        <v>11366</v>
      </c>
      <c r="B3518" s="0" t="s">
        <v>15402</v>
      </c>
      <c r="C3518" s="525" t="s">
        <v>2430</v>
      </c>
      <c r="D3518" s="333" t="n">
        <v>226.5</v>
      </c>
    </row>
    <row r="3519" customFormat="false" ht="15" hidden="false" customHeight="false" outlineLevel="0" collapsed="false">
      <c r="A3519" s="0" t="n">
        <v>43777</v>
      </c>
      <c r="B3519" s="0" t="s">
        <v>15403</v>
      </c>
      <c r="C3519" s="525" t="s">
        <v>2430</v>
      </c>
      <c r="D3519" s="333" t="n">
        <v>266.05</v>
      </c>
    </row>
    <row r="3520" customFormat="false" ht="15" hidden="false" customHeight="false" outlineLevel="0" collapsed="false">
      <c r="A3520" s="0" t="n">
        <v>20322</v>
      </c>
      <c r="B3520" s="0" t="s">
        <v>15404</v>
      </c>
      <c r="C3520" s="525" t="s">
        <v>2430</v>
      </c>
      <c r="D3520" s="333" t="n">
        <v>246.98</v>
      </c>
    </row>
    <row r="3521" customFormat="false" ht="15" hidden="false" customHeight="false" outlineLevel="0" collapsed="false">
      <c r="A3521" s="0" t="n">
        <v>10553</v>
      </c>
      <c r="B3521" s="0" t="s">
        <v>15405</v>
      </c>
      <c r="C3521" s="525" t="s">
        <v>2430</v>
      </c>
      <c r="D3521" s="333" t="n">
        <v>224.26</v>
      </c>
    </row>
    <row r="3522" customFormat="false" ht="15" hidden="false" customHeight="false" outlineLevel="0" collapsed="false">
      <c r="A3522" s="0" t="n">
        <v>5020</v>
      </c>
      <c r="B3522" s="0" t="s">
        <v>15406</v>
      </c>
      <c r="C3522" s="525" t="s">
        <v>2430</v>
      </c>
      <c r="D3522" s="333" t="n">
        <v>236.43</v>
      </c>
    </row>
    <row r="3523" customFormat="false" ht="15" hidden="false" customHeight="false" outlineLevel="0" collapsed="false">
      <c r="A3523" s="0" t="n">
        <v>10554</v>
      </c>
      <c r="B3523" s="0" t="s">
        <v>15407</v>
      </c>
      <c r="C3523" s="525" t="s">
        <v>2430</v>
      </c>
      <c r="D3523" s="333" t="n">
        <v>226.24</v>
      </c>
    </row>
    <row r="3524" customFormat="false" ht="15" hidden="false" customHeight="false" outlineLevel="0" collapsed="false">
      <c r="A3524" s="0" t="n">
        <v>10555</v>
      </c>
      <c r="B3524" s="0" t="s">
        <v>15408</v>
      </c>
      <c r="C3524" s="525" t="s">
        <v>2430</v>
      </c>
      <c r="D3524" s="333" t="n">
        <v>246.73</v>
      </c>
    </row>
    <row r="3525" customFormat="false" ht="15" hidden="false" customHeight="false" outlineLevel="0" collapsed="false">
      <c r="A3525" s="0" t="n">
        <v>10556</v>
      </c>
      <c r="B3525" s="0" t="s">
        <v>15409</v>
      </c>
      <c r="C3525" s="525" t="s">
        <v>2430</v>
      </c>
      <c r="D3525" s="333" t="n">
        <v>328.05</v>
      </c>
    </row>
    <row r="3526" customFormat="false" ht="15" hidden="false" customHeight="false" outlineLevel="0" collapsed="false">
      <c r="A3526" s="0" t="n">
        <v>39502</v>
      </c>
      <c r="B3526" s="0" t="s">
        <v>15410</v>
      </c>
      <c r="C3526" s="525" t="s">
        <v>2430</v>
      </c>
      <c r="D3526" s="333" t="n">
        <v>460.66</v>
      </c>
    </row>
    <row r="3527" customFormat="false" ht="15" hidden="false" customHeight="false" outlineLevel="0" collapsed="false">
      <c r="A3527" s="0" t="n">
        <v>39504</v>
      </c>
      <c r="B3527" s="0" t="s">
        <v>15411</v>
      </c>
      <c r="C3527" s="525" t="s">
        <v>2430</v>
      </c>
      <c r="D3527" s="333" t="n">
        <v>509.4</v>
      </c>
    </row>
    <row r="3528" customFormat="false" ht="15" hidden="false" customHeight="false" outlineLevel="0" collapsed="false">
      <c r="A3528" s="0" t="n">
        <v>39503</v>
      </c>
      <c r="B3528" s="0" t="s">
        <v>15412</v>
      </c>
      <c r="C3528" s="525" t="s">
        <v>2430</v>
      </c>
      <c r="D3528" s="333" t="n">
        <v>536.13</v>
      </c>
    </row>
    <row r="3529" customFormat="false" ht="15" hidden="false" customHeight="false" outlineLevel="0" collapsed="false">
      <c r="A3529" s="0" t="n">
        <v>39505</v>
      </c>
      <c r="B3529" s="0" t="s">
        <v>15413</v>
      </c>
      <c r="C3529" s="525" t="s">
        <v>2430</v>
      </c>
      <c r="D3529" s="333" t="n">
        <v>577.75</v>
      </c>
    </row>
    <row r="3530" customFormat="false" ht="15" hidden="false" customHeight="false" outlineLevel="0" collapsed="false">
      <c r="A3530" s="0" t="n">
        <v>44471</v>
      </c>
      <c r="B3530" s="0" t="s">
        <v>15414</v>
      </c>
      <c r="C3530" s="525" t="s">
        <v>2430</v>
      </c>
      <c r="D3530" s="333" t="n">
        <v>562.62</v>
      </c>
    </row>
    <row r="3531" customFormat="false" ht="15" hidden="false" customHeight="false" outlineLevel="0" collapsed="false">
      <c r="A3531" s="0" t="n">
        <v>4944</v>
      </c>
      <c r="B3531" s="0" t="s">
        <v>15415</v>
      </c>
      <c r="C3531" s="525" t="s">
        <v>2414</v>
      </c>
      <c r="D3531" s="333" t="n">
        <v>850.01</v>
      </c>
    </row>
    <row r="3532" customFormat="false" ht="15" hidden="false" customHeight="false" outlineLevel="0" collapsed="false">
      <c r="A3532" s="0" t="n">
        <v>21102</v>
      </c>
      <c r="B3532" s="0" t="s">
        <v>15416</v>
      </c>
      <c r="C3532" s="525" t="s">
        <v>2430</v>
      </c>
      <c r="D3532" s="333" t="n">
        <v>67.78</v>
      </c>
    </row>
    <row r="3533" customFormat="false" ht="15" hidden="false" customHeight="false" outlineLevel="0" collapsed="false">
      <c r="A3533" s="0" t="n">
        <v>21101</v>
      </c>
      <c r="B3533" s="0" t="s">
        <v>15417</v>
      </c>
      <c r="C3533" s="525" t="s">
        <v>2430</v>
      </c>
      <c r="D3533" s="333" t="n">
        <v>43.52</v>
      </c>
    </row>
    <row r="3534" customFormat="false" ht="15" hidden="false" customHeight="false" outlineLevel="0" collapsed="false">
      <c r="A3534" s="0" t="n">
        <v>34713</v>
      </c>
      <c r="B3534" s="0" t="s">
        <v>15418</v>
      </c>
      <c r="C3534" s="525" t="s">
        <v>2414</v>
      </c>
      <c r="D3534" s="333" t="n">
        <v>209.9</v>
      </c>
    </row>
    <row r="3535" customFormat="false" ht="15" hidden="false" customHeight="false" outlineLevel="0" collapsed="false">
      <c r="A3535" s="0" t="n">
        <v>37563</v>
      </c>
      <c r="B3535" s="0" t="s">
        <v>15419</v>
      </c>
      <c r="C3535" s="525" t="s">
        <v>2414</v>
      </c>
      <c r="D3535" s="333" t="n">
        <v>671.22</v>
      </c>
    </row>
    <row r="3536" customFormat="false" ht="15" hidden="false" customHeight="false" outlineLevel="0" collapsed="false">
      <c r="A3536" s="0" t="n">
        <v>4948</v>
      </c>
      <c r="B3536" s="0" t="s">
        <v>15420</v>
      </c>
      <c r="C3536" s="525" t="s">
        <v>2414</v>
      </c>
      <c r="D3536" s="333" t="n">
        <v>583.97</v>
      </c>
    </row>
    <row r="3537" customFormat="false" ht="15" hidden="false" customHeight="false" outlineLevel="0" collapsed="false">
      <c r="A3537" s="0" t="n">
        <v>37561</v>
      </c>
      <c r="B3537" s="0" t="s">
        <v>15421</v>
      </c>
      <c r="C3537" s="525" t="s">
        <v>2414</v>
      </c>
      <c r="D3537" s="333" t="n">
        <v>544.64</v>
      </c>
    </row>
    <row r="3538" customFormat="false" ht="15" hidden="false" customHeight="false" outlineLevel="0" collapsed="false">
      <c r="A3538" s="0" t="n">
        <v>37562</v>
      </c>
      <c r="B3538" s="0" t="s">
        <v>15422</v>
      </c>
      <c r="C3538" s="525" t="s">
        <v>2414</v>
      </c>
      <c r="D3538" s="333" t="n">
        <v>714.08</v>
      </c>
    </row>
    <row r="3539" customFormat="false" ht="15" hidden="false" customHeight="false" outlineLevel="0" collapsed="false">
      <c r="A3539" s="0" t="n">
        <v>14164</v>
      </c>
      <c r="B3539" s="0" t="s">
        <v>15423</v>
      </c>
      <c r="C3539" s="525" t="s">
        <v>2430</v>
      </c>
      <c r="D3539" s="532" t="n">
        <v>1936.97</v>
      </c>
    </row>
    <row r="3540" customFormat="false" ht="15" hidden="false" customHeight="false" outlineLevel="0" collapsed="false">
      <c r="A3540" s="0" t="n">
        <v>14163</v>
      </c>
      <c r="B3540" s="0" t="s">
        <v>15424</v>
      </c>
      <c r="C3540" s="525" t="s">
        <v>2430</v>
      </c>
      <c r="D3540" s="532" t="n">
        <v>2201.49</v>
      </c>
    </row>
    <row r="3541" customFormat="false" ht="15" hidden="false" customHeight="false" outlineLevel="0" collapsed="false">
      <c r="A3541" s="0" t="n">
        <v>5051</v>
      </c>
      <c r="B3541" s="0" t="s">
        <v>15425</v>
      </c>
      <c r="C3541" s="525" t="s">
        <v>2430</v>
      </c>
      <c r="D3541" s="532" t="n">
        <v>1872.34</v>
      </c>
    </row>
    <row r="3542" customFormat="false" ht="15" hidden="false" customHeight="false" outlineLevel="0" collapsed="false">
      <c r="A3542" s="0" t="n">
        <v>14162</v>
      </c>
      <c r="B3542" s="0" t="s">
        <v>15426</v>
      </c>
      <c r="C3542" s="525" t="s">
        <v>2430</v>
      </c>
      <c r="D3542" s="532" t="n">
        <v>1869.62</v>
      </c>
    </row>
    <row r="3543" customFormat="false" ht="15" hidden="false" customHeight="false" outlineLevel="0" collapsed="false">
      <c r="A3543" s="0" t="n">
        <v>5052</v>
      </c>
      <c r="B3543" s="0" t="s">
        <v>15427</v>
      </c>
      <c r="C3543" s="525" t="s">
        <v>2430</v>
      </c>
      <c r="D3543" s="532" t="n">
        <v>1395</v>
      </c>
    </row>
    <row r="3544" customFormat="false" ht="15" hidden="false" customHeight="false" outlineLevel="0" collapsed="false">
      <c r="A3544" s="0" t="n">
        <v>14166</v>
      </c>
      <c r="B3544" s="0" t="s">
        <v>15428</v>
      </c>
      <c r="C3544" s="525" t="s">
        <v>2430</v>
      </c>
      <c r="D3544" s="532" t="n">
        <v>1412.71</v>
      </c>
    </row>
    <row r="3545" customFormat="false" ht="15" hidden="false" customHeight="false" outlineLevel="0" collapsed="false">
      <c r="A3545" s="0" t="n">
        <v>14165</v>
      </c>
      <c r="B3545" s="0" t="s">
        <v>15429</v>
      </c>
      <c r="C3545" s="525" t="s">
        <v>2430</v>
      </c>
      <c r="D3545" s="532" t="n">
        <v>1957.12</v>
      </c>
    </row>
    <row r="3546" customFormat="false" ht="15" hidden="false" customHeight="false" outlineLevel="0" collapsed="false">
      <c r="A3546" s="0" t="n">
        <v>5050</v>
      </c>
      <c r="B3546" s="0" t="s">
        <v>15430</v>
      </c>
      <c r="C3546" s="525" t="s">
        <v>2430</v>
      </c>
      <c r="D3546" s="333" t="n">
        <v>481.69</v>
      </c>
    </row>
    <row r="3547" customFormat="false" ht="15" hidden="false" customHeight="false" outlineLevel="0" collapsed="false">
      <c r="A3547" s="0" t="n">
        <v>12366</v>
      </c>
      <c r="B3547" s="0" t="s">
        <v>15431</v>
      </c>
      <c r="C3547" s="525" t="s">
        <v>2430</v>
      </c>
      <c r="D3547" s="532" t="n">
        <v>1026.14</v>
      </c>
    </row>
    <row r="3548" customFormat="false" ht="15" hidden="false" customHeight="false" outlineLevel="0" collapsed="false">
      <c r="A3548" s="0" t="n">
        <v>5045</v>
      </c>
      <c r="B3548" s="0" t="s">
        <v>15432</v>
      </c>
      <c r="C3548" s="525" t="s">
        <v>2430</v>
      </c>
      <c r="D3548" s="532" t="n">
        <v>1417.55</v>
      </c>
    </row>
    <row r="3549" customFormat="false" ht="15" hidden="false" customHeight="false" outlineLevel="0" collapsed="false">
      <c r="A3549" s="0" t="n">
        <v>5035</v>
      </c>
      <c r="B3549" s="0" t="s">
        <v>15433</v>
      </c>
      <c r="C3549" s="525" t="s">
        <v>2430</v>
      </c>
      <c r="D3549" s="532" t="n">
        <v>1629.84</v>
      </c>
    </row>
    <row r="3550" customFormat="false" ht="15" hidden="false" customHeight="false" outlineLevel="0" collapsed="false">
      <c r="A3550" s="0" t="n">
        <v>41180</v>
      </c>
      <c r="B3550" s="0" t="s">
        <v>15434</v>
      </c>
      <c r="C3550" s="525" t="s">
        <v>2430</v>
      </c>
      <c r="D3550" s="532" t="n">
        <v>3663.87</v>
      </c>
    </row>
    <row r="3551" customFormat="false" ht="15" hidden="false" customHeight="false" outlineLevel="0" collapsed="false">
      <c r="A3551" s="0" t="n">
        <v>41181</v>
      </c>
      <c r="B3551" s="0" t="s">
        <v>15435</v>
      </c>
      <c r="C3551" s="525" t="s">
        <v>2430</v>
      </c>
      <c r="D3551" s="532" t="n">
        <v>4850.85</v>
      </c>
    </row>
    <row r="3552" customFormat="false" ht="15" hidden="false" customHeight="false" outlineLevel="0" collapsed="false">
      <c r="A3552" s="0" t="n">
        <v>41182</v>
      </c>
      <c r="B3552" s="0" t="s">
        <v>15436</v>
      </c>
      <c r="C3552" s="525" t="s">
        <v>2430</v>
      </c>
      <c r="D3552" s="532" t="n">
        <v>6958.94</v>
      </c>
    </row>
    <row r="3553" customFormat="false" ht="15" hidden="false" customHeight="false" outlineLevel="0" collapsed="false">
      <c r="A3553" s="0" t="n">
        <v>41183</v>
      </c>
      <c r="B3553" s="0" t="s">
        <v>15437</v>
      </c>
      <c r="C3553" s="525" t="s">
        <v>2430</v>
      </c>
      <c r="D3553" s="532" t="n">
        <v>8688.38</v>
      </c>
    </row>
    <row r="3554" customFormat="false" ht="15" hidden="false" customHeight="false" outlineLevel="0" collapsed="false">
      <c r="A3554" s="0" t="n">
        <v>41184</v>
      </c>
      <c r="B3554" s="0" t="s">
        <v>15438</v>
      </c>
      <c r="C3554" s="525" t="s">
        <v>2430</v>
      </c>
      <c r="D3554" s="532" t="n">
        <v>13228.59</v>
      </c>
    </row>
    <row r="3555" customFormat="false" ht="15" hidden="false" customHeight="false" outlineLevel="0" collapsed="false">
      <c r="A3555" s="0" t="n">
        <v>41185</v>
      </c>
      <c r="B3555" s="0" t="s">
        <v>15439</v>
      </c>
      <c r="C3555" s="525" t="s">
        <v>2430</v>
      </c>
      <c r="D3555" s="532" t="n">
        <v>4905.76</v>
      </c>
    </row>
    <row r="3556" customFormat="false" ht="15" hidden="false" customHeight="false" outlineLevel="0" collapsed="false">
      <c r="A3556" s="0" t="n">
        <v>41186</v>
      </c>
      <c r="B3556" s="0" t="s">
        <v>15440</v>
      </c>
      <c r="C3556" s="525" t="s">
        <v>2430</v>
      </c>
      <c r="D3556" s="532" t="n">
        <v>6874.85</v>
      </c>
    </row>
    <row r="3557" customFormat="false" ht="15" hidden="false" customHeight="false" outlineLevel="0" collapsed="false">
      <c r="A3557" s="0" t="n">
        <v>41187</v>
      </c>
      <c r="B3557" s="0" t="s">
        <v>15441</v>
      </c>
      <c r="C3557" s="525" t="s">
        <v>2430</v>
      </c>
      <c r="D3557" s="532" t="n">
        <v>9219.74</v>
      </c>
    </row>
    <row r="3558" customFormat="false" ht="15" hidden="false" customHeight="false" outlineLevel="0" collapsed="false">
      <c r="A3558" s="0" t="n">
        <v>41188</v>
      </c>
      <c r="B3558" s="0" t="s">
        <v>15442</v>
      </c>
      <c r="C3558" s="525" t="s">
        <v>2430</v>
      </c>
      <c r="D3558" s="532" t="n">
        <v>11790</v>
      </c>
    </row>
    <row r="3559" customFormat="false" ht="15" hidden="false" customHeight="false" outlineLevel="0" collapsed="false">
      <c r="A3559" s="0" t="n">
        <v>5036</v>
      </c>
      <c r="B3559" s="0" t="s">
        <v>15443</v>
      </c>
      <c r="C3559" s="525" t="s">
        <v>2430</v>
      </c>
      <c r="D3559" s="532" t="n">
        <v>2500.48</v>
      </c>
    </row>
    <row r="3560" customFormat="false" ht="15" hidden="false" customHeight="false" outlineLevel="0" collapsed="false">
      <c r="A3560" s="0" t="n">
        <v>41189</v>
      </c>
      <c r="B3560" s="0" t="s">
        <v>15444</v>
      </c>
      <c r="C3560" s="525" t="s">
        <v>2430</v>
      </c>
      <c r="D3560" s="532" t="n">
        <v>15157.28</v>
      </c>
    </row>
    <row r="3561" customFormat="false" ht="15" hidden="false" customHeight="false" outlineLevel="0" collapsed="false">
      <c r="A3561" s="0" t="n">
        <v>41190</v>
      </c>
      <c r="B3561" s="0" t="s">
        <v>15445</v>
      </c>
      <c r="C3561" s="525" t="s">
        <v>2430</v>
      </c>
      <c r="D3561" s="532" t="n">
        <v>5271.17</v>
      </c>
    </row>
    <row r="3562" customFormat="false" ht="15" hidden="false" customHeight="false" outlineLevel="0" collapsed="false">
      <c r="A3562" s="0" t="n">
        <v>41191</v>
      </c>
      <c r="B3562" s="0" t="s">
        <v>15446</v>
      </c>
      <c r="C3562" s="525" t="s">
        <v>2430</v>
      </c>
      <c r="D3562" s="532" t="n">
        <v>8083.14</v>
      </c>
    </row>
    <row r="3563" customFormat="false" ht="15" hidden="false" customHeight="false" outlineLevel="0" collapsed="false">
      <c r="A3563" s="0" t="n">
        <v>41192</v>
      </c>
      <c r="B3563" s="0" t="s">
        <v>15447</v>
      </c>
      <c r="C3563" s="525" t="s">
        <v>2430</v>
      </c>
      <c r="D3563" s="532" t="n">
        <v>8426.61</v>
      </c>
    </row>
    <row r="3564" customFormat="false" ht="15" hidden="false" customHeight="false" outlineLevel="0" collapsed="false">
      <c r="A3564" s="0" t="n">
        <v>41193</v>
      </c>
      <c r="B3564" s="0" t="s">
        <v>15448</v>
      </c>
      <c r="C3564" s="525" t="s">
        <v>2430</v>
      </c>
      <c r="D3564" s="532" t="n">
        <v>13768.81</v>
      </c>
    </row>
    <row r="3565" customFormat="false" ht="15" hidden="false" customHeight="false" outlineLevel="0" collapsed="false">
      <c r="A3565" s="0" t="n">
        <v>41194</v>
      </c>
      <c r="B3565" s="0" t="s">
        <v>15449</v>
      </c>
      <c r="C3565" s="525" t="s">
        <v>2430</v>
      </c>
      <c r="D3565" s="532" t="n">
        <v>16429.31</v>
      </c>
    </row>
    <row r="3566" customFormat="false" ht="15" hidden="false" customHeight="false" outlineLevel="0" collapsed="false">
      <c r="A3566" s="0" t="n">
        <v>5044</v>
      </c>
      <c r="B3566" s="0" t="s">
        <v>15450</v>
      </c>
      <c r="C3566" s="525" t="s">
        <v>2430</v>
      </c>
      <c r="D3566" s="333" t="n">
        <v>884.06</v>
      </c>
    </row>
    <row r="3567" customFormat="false" ht="15" hidden="false" customHeight="false" outlineLevel="0" collapsed="false">
      <c r="A3567" s="0" t="n">
        <v>5059</v>
      </c>
      <c r="B3567" s="0" t="s">
        <v>15451</v>
      </c>
      <c r="C3567" s="525" t="s">
        <v>2430</v>
      </c>
      <c r="D3567" s="532" t="n">
        <v>1057.23</v>
      </c>
    </row>
    <row r="3568" customFormat="false" ht="15" hidden="false" customHeight="false" outlineLevel="0" collapsed="false">
      <c r="A3568" s="0" t="n">
        <v>41201</v>
      </c>
      <c r="B3568" s="0" t="s">
        <v>15452</v>
      </c>
      <c r="C3568" s="525" t="s">
        <v>2430</v>
      </c>
      <c r="D3568" s="532" t="n">
        <v>2145.56</v>
      </c>
    </row>
    <row r="3569" customFormat="false" ht="15" hidden="false" customHeight="false" outlineLevel="0" collapsed="false">
      <c r="A3569" s="0" t="n">
        <v>41199</v>
      </c>
      <c r="B3569" s="0" t="s">
        <v>15453</v>
      </c>
      <c r="C3569" s="525" t="s">
        <v>2430</v>
      </c>
      <c r="D3569" s="333" t="n">
        <v>689.45</v>
      </c>
    </row>
    <row r="3570" customFormat="false" ht="15" hidden="false" customHeight="false" outlineLevel="0" collapsed="false">
      <c r="A3570" s="0" t="n">
        <v>5057</v>
      </c>
      <c r="B3570" s="0" t="s">
        <v>15454</v>
      </c>
      <c r="C3570" s="525" t="s">
        <v>2430</v>
      </c>
      <c r="D3570" s="333" t="n">
        <v>933.39</v>
      </c>
    </row>
    <row r="3571" customFormat="false" ht="15" hidden="false" customHeight="false" outlineLevel="0" collapsed="false">
      <c r="A3571" s="0" t="n">
        <v>41200</v>
      </c>
      <c r="B3571" s="0" t="s">
        <v>15455</v>
      </c>
      <c r="C3571" s="525" t="s">
        <v>2430</v>
      </c>
      <c r="D3571" s="532" t="n">
        <v>1341.91</v>
      </c>
    </row>
    <row r="3572" customFormat="false" ht="15" hidden="false" customHeight="false" outlineLevel="0" collapsed="false">
      <c r="A3572" s="0" t="n">
        <v>41205</v>
      </c>
      <c r="B3572" s="0" t="s">
        <v>15456</v>
      </c>
      <c r="C3572" s="525" t="s">
        <v>2430</v>
      </c>
      <c r="D3572" s="532" t="n">
        <v>2486.54</v>
      </c>
    </row>
    <row r="3573" customFormat="false" ht="15" hidden="false" customHeight="false" outlineLevel="0" collapsed="false">
      <c r="A3573" s="0" t="n">
        <v>41202</v>
      </c>
      <c r="B3573" s="0" t="s">
        <v>15457</v>
      </c>
      <c r="C3573" s="525" t="s">
        <v>2430</v>
      </c>
      <c r="D3573" s="333" t="n">
        <v>725.59</v>
      </c>
    </row>
    <row r="3574" customFormat="false" ht="15" hidden="false" customHeight="false" outlineLevel="0" collapsed="false">
      <c r="A3574" s="0" t="n">
        <v>41206</v>
      </c>
      <c r="B3574" s="0" t="s">
        <v>15458</v>
      </c>
      <c r="C3574" s="525" t="s">
        <v>2430</v>
      </c>
      <c r="D3574" s="532" t="n">
        <v>3278.39</v>
      </c>
    </row>
    <row r="3575" customFormat="false" ht="15" hidden="false" customHeight="false" outlineLevel="0" collapsed="false">
      <c r="A3575" s="0" t="n">
        <v>12372</v>
      </c>
      <c r="B3575" s="0" t="s">
        <v>15459</v>
      </c>
      <c r="C3575" s="525" t="s">
        <v>2430</v>
      </c>
      <c r="D3575" s="333" t="n">
        <v>761.87</v>
      </c>
    </row>
    <row r="3576" customFormat="false" ht="15" hidden="false" customHeight="false" outlineLevel="0" collapsed="false">
      <c r="A3576" s="0" t="n">
        <v>41207</v>
      </c>
      <c r="B3576" s="0" t="s">
        <v>15460</v>
      </c>
      <c r="C3576" s="525" t="s">
        <v>2430</v>
      </c>
      <c r="D3576" s="532" t="n">
        <v>4413.37</v>
      </c>
    </row>
    <row r="3577" customFormat="false" ht="15" hidden="false" customHeight="false" outlineLevel="0" collapsed="false">
      <c r="A3577" s="0" t="n">
        <v>41203</v>
      </c>
      <c r="B3577" s="0" t="s">
        <v>15461</v>
      </c>
      <c r="C3577" s="525" t="s">
        <v>2430</v>
      </c>
      <c r="D3577" s="532" t="n">
        <v>1162.31</v>
      </c>
    </row>
    <row r="3578" customFormat="false" ht="15" hidden="false" customHeight="false" outlineLevel="0" collapsed="false">
      <c r="A3578" s="0" t="n">
        <v>41204</v>
      </c>
      <c r="B3578" s="0" t="s">
        <v>15462</v>
      </c>
      <c r="C3578" s="525" t="s">
        <v>2430</v>
      </c>
      <c r="D3578" s="532" t="n">
        <v>1643.22</v>
      </c>
    </row>
    <row r="3579" customFormat="false" ht="15" hidden="false" customHeight="false" outlineLevel="0" collapsed="false">
      <c r="A3579" s="0" t="n">
        <v>41210</v>
      </c>
      <c r="B3579" s="0" t="s">
        <v>15463</v>
      </c>
      <c r="C3579" s="525" t="s">
        <v>2430</v>
      </c>
      <c r="D3579" s="532" t="n">
        <v>2744.95</v>
      </c>
    </row>
    <row r="3580" customFormat="false" ht="15" hidden="false" customHeight="false" outlineLevel="0" collapsed="false">
      <c r="A3580" s="0" t="n">
        <v>41208</v>
      </c>
      <c r="B3580" s="0" t="s">
        <v>15464</v>
      </c>
      <c r="C3580" s="525" t="s">
        <v>2430</v>
      </c>
      <c r="D3580" s="333" t="n">
        <v>960.89</v>
      </c>
    </row>
    <row r="3581" customFormat="false" ht="15" hidden="false" customHeight="false" outlineLevel="0" collapsed="false">
      <c r="A3581" s="0" t="n">
        <v>41211</v>
      </c>
      <c r="B3581" s="0" t="s">
        <v>15465</v>
      </c>
      <c r="C3581" s="525" t="s">
        <v>2430</v>
      </c>
      <c r="D3581" s="532" t="n">
        <v>3867.6</v>
      </c>
    </row>
    <row r="3582" customFormat="false" ht="15" hidden="false" customHeight="false" outlineLevel="0" collapsed="false">
      <c r="A3582" s="0" t="n">
        <v>13339</v>
      </c>
      <c r="B3582" s="0" t="s">
        <v>15466</v>
      </c>
      <c r="C3582" s="525" t="s">
        <v>2430</v>
      </c>
      <c r="D3582" s="532" t="n">
        <v>1302.24</v>
      </c>
    </row>
    <row r="3583" customFormat="false" ht="15" hidden="false" customHeight="false" outlineLevel="0" collapsed="false">
      <c r="A3583" s="0" t="n">
        <v>41213</v>
      </c>
      <c r="B3583" s="0" t="s">
        <v>15467</v>
      </c>
      <c r="C3583" s="525" t="s">
        <v>2430</v>
      </c>
      <c r="D3583" s="532" t="n">
        <v>8016.58</v>
      </c>
    </row>
    <row r="3584" customFormat="false" ht="15" hidden="false" customHeight="false" outlineLevel="0" collapsed="false">
      <c r="A3584" s="0" t="n">
        <v>41209</v>
      </c>
      <c r="B3584" s="0" t="s">
        <v>15468</v>
      </c>
      <c r="C3584" s="525" t="s">
        <v>2430</v>
      </c>
      <c r="D3584" s="532" t="n">
        <v>1791.72</v>
      </c>
    </row>
    <row r="3585" customFormat="false" ht="15" hidden="false" customHeight="false" outlineLevel="0" collapsed="false">
      <c r="A3585" s="0" t="n">
        <v>41216</v>
      </c>
      <c r="B3585" s="0" t="s">
        <v>15469</v>
      </c>
      <c r="C3585" s="525" t="s">
        <v>2430</v>
      </c>
      <c r="D3585" s="532" t="n">
        <v>3356.13</v>
      </c>
    </row>
    <row r="3586" customFormat="false" ht="15" hidden="false" customHeight="false" outlineLevel="0" collapsed="false">
      <c r="A3586" s="0" t="n">
        <v>41217</v>
      </c>
      <c r="B3586" s="0" t="s">
        <v>15470</v>
      </c>
      <c r="C3586" s="525" t="s">
        <v>2430</v>
      </c>
      <c r="D3586" s="532" t="n">
        <v>5381.07</v>
      </c>
    </row>
    <row r="3587" customFormat="false" ht="15" hidden="false" customHeight="false" outlineLevel="0" collapsed="false">
      <c r="A3587" s="0" t="n">
        <v>41218</v>
      </c>
      <c r="B3587" s="0" t="s">
        <v>15471</v>
      </c>
      <c r="C3587" s="525" t="s">
        <v>2430</v>
      </c>
      <c r="D3587" s="532" t="n">
        <v>7216.18</v>
      </c>
    </row>
    <row r="3588" customFormat="false" ht="15" hidden="false" customHeight="false" outlineLevel="0" collapsed="false">
      <c r="A3588" s="0" t="n">
        <v>41214</v>
      </c>
      <c r="B3588" s="0" t="s">
        <v>15472</v>
      </c>
      <c r="C3588" s="525" t="s">
        <v>2430</v>
      </c>
      <c r="D3588" s="532" t="n">
        <v>1521.52</v>
      </c>
    </row>
    <row r="3589" customFormat="false" ht="15" hidden="false" customHeight="false" outlineLevel="0" collapsed="false">
      <c r="A3589" s="0" t="n">
        <v>41215</v>
      </c>
      <c r="B3589" s="0" t="s">
        <v>15473</v>
      </c>
      <c r="C3589" s="525" t="s">
        <v>2430</v>
      </c>
      <c r="D3589" s="532" t="n">
        <v>2290.85</v>
      </c>
    </row>
    <row r="3590" customFormat="false" ht="15" hidden="false" customHeight="false" outlineLevel="0" collapsed="false">
      <c r="A3590" s="0" t="n">
        <v>41221</v>
      </c>
      <c r="B3590" s="0" t="s">
        <v>15474</v>
      </c>
      <c r="C3590" s="525" t="s">
        <v>2430</v>
      </c>
      <c r="D3590" s="532" t="n">
        <v>6633.2</v>
      </c>
    </row>
    <row r="3591" customFormat="false" ht="15" hidden="false" customHeight="false" outlineLevel="0" collapsed="false">
      <c r="A3591" s="0" t="n">
        <v>41222</v>
      </c>
      <c r="B3591" s="0" t="s">
        <v>15475</v>
      </c>
      <c r="C3591" s="525" t="s">
        <v>2430</v>
      </c>
      <c r="D3591" s="532" t="n">
        <v>9492.19</v>
      </c>
    </row>
    <row r="3592" customFormat="false" ht="15" hidden="false" customHeight="false" outlineLevel="0" collapsed="false">
      <c r="A3592" s="0" t="n">
        <v>41195</v>
      </c>
      <c r="B3592" s="0" t="s">
        <v>15476</v>
      </c>
      <c r="C3592" s="525" t="s">
        <v>2430</v>
      </c>
      <c r="D3592" s="333" t="n">
        <v>487.87</v>
      </c>
    </row>
    <row r="3593" customFormat="false" ht="15" hidden="false" customHeight="false" outlineLevel="0" collapsed="false">
      <c r="A3593" s="0" t="n">
        <v>41198</v>
      </c>
      <c r="B3593" s="0" t="s">
        <v>15477</v>
      </c>
      <c r="C3593" s="525" t="s">
        <v>2430</v>
      </c>
      <c r="D3593" s="532" t="n">
        <v>1906.48</v>
      </c>
    </row>
    <row r="3594" customFormat="false" ht="15" hidden="false" customHeight="false" outlineLevel="0" collapsed="false">
      <c r="A3594" s="0" t="n">
        <v>41196</v>
      </c>
      <c r="B3594" s="0" t="s">
        <v>15478</v>
      </c>
      <c r="C3594" s="525" t="s">
        <v>2430</v>
      </c>
      <c r="D3594" s="333" t="n">
        <v>604.74</v>
      </c>
    </row>
    <row r="3595" customFormat="false" ht="15" hidden="false" customHeight="false" outlineLevel="0" collapsed="false">
      <c r="A3595" s="0" t="n">
        <v>5033</v>
      </c>
      <c r="B3595" s="0" t="s">
        <v>15479</v>
      </c>
      <c r="C3595" s="525" t="s">
        <v>2430</v>
      </c>
      <c r="D3595" s="333" t="n">
        <v>794</v>
      </c>
    </row>
    <row r="3596" customFormat="false" ht="15" hidden="false" customHeight="false" outlineLevel="0" collapsed="false">
      <c r="A3596" s="0" t="n">
        <v>41197</v>
      </c>
      <c r="B3596" s="0" t="s">
        <v>15480</v>
      </c>
      <c r="C3596" s="525" t="s">
        <v>2430</v>
      </c>
      <c r="D3596" s="532" t="n">
        <v>1179.38</v>
      </c>
    </row>
    <row r="3597" customFormat="false" ht="15" hidden="false" customHeight="false" outlineLevel="0" collapsed="false">
      <c r="A3597" s="0" t="n">
        <v>12388</v>
      </c>
      <c r="B3597" s="0" t="s">
        <v>15481</v>
      </c>
      <c r="C3597" s="525" t="s">
        <v>2430</v>
      </c>
      <c r="D3597" s="333" t="n">
        <v>285.12</v>
      </c>
    </row>
    <row r="3598" customFormat="false" ht="15" hidden="false" customHeight="false" outlineLevel="0" collapsed="false">
      <c r="A3598" s="0" t="n">
        <v>2731</v>
      </c>
      <c r="B3598" s="0" t="s">
        <v>15482</v>
      </c>
      <c r="C3598" s="525" t="s">
        <v>2440</v>
      </c>
      <c r="D3598" s="333" t="n">
        <v>107.71</v>
      </c>
    </row>
    <row r="3599" customFormat="false" ht="15" hidden="false" customHeight="false" outlineLevel="0" collapsed="false">
      <c r="A3599" s="0" t="n">
        <v>41457</v>
      </c>
      <c r="B3599" s="0" t="s">
        <v>15483</v>
      </c>
      <c r="C3599" s="525" t="s">
        <v>2430</v>
      </c>
      <c r="D3599" s="532" t="n">
        <v>1345.72</v>
      </c>
    </row>
    <row r="3600" customFormat="false" ht="15" hidden="false" customHeight="false" outlineLevel="0" collapsed="false">
      <c r="A3600" s="0" t="n">
        <v>41458</v>
      </c>
      <c r="B3600" s="0" t="s">
        <v>15484</v>
      </c>
      <c r="C3600" s="525" t="s">
        <v>2430</v>
      </c>
      <c r="D3600" s="532" t="n">
        <v>1878.69</v>
      </c>
    </row>
    <row r="3601" customFormat="false" ht="15" hidden="false" customHeight="false" outlineLevel="0" collapsed="false">
      <c r="A3601" s="0" t="n">
        <v>41459</v>
      </c>
      <c r="B3601" s="0" t="s">
        <v>15485</v>
      </c>
      <c r="C3601" s="525" t="s">
        <v>2430</v>
      </c>
      <c r="D3601" s="532" t="n">
        <v>2620.63</v>
      </c>
    </row>
    <row r="3602" customFormat="false" ht="15" hidden="false" customHeight="false" outlineLevel="0" collapsed="false">
      <c r="A3602" s="0" t="n">
        <v>41461</v>
      </c>
      <c r="B3602" s="0" t="s">
        <v>15486</v>
      </c>
      <c r="C3602" s="525" t="s">
        <v>2430</v>
      </c>
      <c r="D3602" s="532" t="n">
        <v>3573.09</v>
      </c>
    </row>
    <row r="3603" customFormat="false" ht="15" hidden="false" customHeight="false" outlineLevel="0" collapsed="false">
      <c r="A3603" s="0" t="n">
        <v>44537</v>
      </c>
      <c r="B3603" s="0" t="s">
        <v>15487</v>
      </c>
      <c r="C3603" s="525" t="s">
        <v>12934</v>
      </c>
      <c r="D3603" s="333" t="n">
        <v>390.58</v>
      </c>
    </row>
    <row r="3604" customFormat="false" ht="15" hidden="false" customHeight="false" outlineLevel="0" collapsed="false">
      <c r="A3604" s="0" t="n">
        <v>11844</v>
      </c>
      <c r="B3604" s="0" t="s">
        <v>15488</v>
      </c>
      <c r="C3604" s="525" t="s">
        <v>2440</v>
      </c>
      <c r="D3604" s="333" t="n">
        <v>61.54</v>
      </c>
    </row>
    <row r="3605" customFormat="false" ht="15" hidden="false" customHeight="false" outlineLevel="0" collapsed="false">
      <c r="A3605" s="0" t="n">
        <v>4465</v>
      </c>
      <c r="B3605" s="0" t="s">
        <v>15489</v>
      </c>
      <c r="C3605" s="525" t="s">
        <v>2440</v>
      </c>
      <c r="D3605" s="333" t="n">
        <v>51.14</v>
      </c>
    </row>
    <row r="3606" customFormat="false" ht="15" hidden="false" customHeight="false" outlineLevel="0" collapsed="false">
      <c r="A3606" s="0" t="n">
        <v>35273</v>
      </c>
      <c r="B3606" s="0" t="s">
        <v>15490</v>
      </c>
      <c r="C3606" s="525" t="s">
        <v>2440</v>
      </c>
      <c r="D3606" s="333" t="n">
        <v>61.33</v>
      </c>
    </row>
    <row r="3607" customFormat="false" ht="15" hidden="false" customHeight="false" outlineLevel="0" collapsed="false">
      <c r="A3607" s="0" t="n">
        <v>4470</v>
      </c>
      <c r="B3607" s="0" t="s">
        <v>15491</v>
      </c>
      <c r="C3607" s="525" t="s">
        <v>2440</v>
      </c>
      <c r="D3607" s="333" t="n">
        <v>141.54</v>
      </c>
    </row>
    <row r="3608" customFormat="false" ht="15" hidden="false" customHeight="false" outlineLevel="0" collapsed="false">
      <c r="A3608" s="0" t="n">
        <v>20204</v>
      </c>
      <c r="B3608" s="0" t="s">
        <v>15492</v>
      </c>
      <c r="C3608" s="525" t="s">
        <v>2440</v>
      </c>
      <c r="D3608" s="333" t="n">
        <v>94.36</v>
      </c>
    </row>
    <row r="3609" customFormat="false" ht="15" hidden="false" customHeight="false" outlineLevel="0" collapsed="false">
      <c r="A3609" s="0" t="n">
        <v>20208</v>
      </c>
      <c r="B3609" s="0" t="s">
        <v>15493</v>
      </c>
      <c r="C3609" s="525" t="s">
        <v>2440</v>
      </c>
      <c r="D3609" s="333" t="n">
        <v>127.38</v>
      </c>
    </row>
    <row r="3610" customFormat="false" ht="15" hidden="false" customHeight="false" outlineLevel="0" collapsed="false">
      <c r="A3610" s="0" t="n">
        <v>4437</v>
      </c>
      <c r="B3610" s="0" t="s">
        <v>15494</v>
      </c>
      <c r="C3610" s="525" t="s">
        <v>2440</v>
      </c>
      <c r="D3610" s="333" t="n">
        <v>106.15</v>
      </c>
    </row>
    <row r="3611" customFormat="false" ht="15" hidden="false" customHeight="false" outlineLevel="0" collapsed="false">
      <c r="A3611" s="0" t="n">
        <v>14580</v>
      </c>
      <c r="B3611" s="0" t="s">
        <v>15495</v>
      </c>
      <c r="C3611" s="525" t="s">
        <v>2440</v>
      </c>
      <c r="D3611" s="333" t="n">
        <v>106.15</v>
      </c>
    </row>
    <row r="3612" customFormat="false" ht="15" hidden="false" customHeight="false" outlineLevel="0" collapsed="false">
      <c r="A3612" s="0" t="n">
        <v>40304</v>
      </c>
      <c r="B3612" s="0" t="s">
        <v>15496</v>
      </c>
      <c r="C3612" s="525" t="s">
        <v>2515</v>
      </c>
      <c r="D3612" s="333" t="n">
        <v>24.98</v>
      </c>
    </row>
    <row r="3613" customFormat="false" ht="15" hidden="false" customHeight="false" outlineLevel="0" collapsed="false">
      <c r="A3613" s="0" t="n">
        <v>5065</v>
      </c>
      <c r="B3613" s="0" t="s">
        <v>15497</v>
      </c>
      <c r="C3613" s="525" t="s">
        <v>2515</v>
      </c>
      <c r="D3613" s="333" t="n">
        <v>38.51</v>
      </c>
    </row>
    <row r="3614" customFormat="false" ht="15" hidden="false" customHeight="false" outlineLevel="0" collapsed="false">
      <c r="A3614" s="0" t="n">
        <v>5072</v>
      </c>
      <c r="B3614" s="0" t="s">
        <v>15498</v>
      </c>
      <c r="C3614" s="525" t="s">
        <v>2515</v>
      </c>
      <c r="D3614" s="333" t="n">
        <v>35.62</v>
      </c>
    </row>
    <row r="3615" customFormat="false" ht="15" hidden="false" customHeight="false" outlineLevel="0" collapsed="false">
      <c r="A3615" s="0" t="n">
        <v>5066</v>
      </c>
      <c r="B3615" s="0" t="s">
        <v>15499</v>
      </c>
      <c r="C3615" s="525" t="s">
        <v>2515</v>
      </c>
      <c r="D3615" s="333" t="n">
        <v>26.67</v>
      </c>
    </row>
    <row r="3616" customFormat="false" ht="15" hidden="false" customHeight="false" outlineLevel="0" collapsed="false">
      <c r="A3616" s="0" t="n">
        <v>5063</v>
      </c>
      <c r="B3616" s="0" t="s">
        <v>15500</v>
      </c>
      <c r="C3616" s="525" t="s">
        <v>2515</v>
      </c>
      <c r="D3616" s="333" t="n">
        <v>24.15</v>
      </c>
    </row>
    <row r="3617" customFormat="false" ht="15" hidden="false" customHeight="false" outlineLevel="0" collapsed="false">
      <c r="A3617" s="0" t="n">
        <v>20247</v>
      </c>
      <c r="B3617" s="0" t="s">
        <v>15501</v>
      </c>
      <c r="C3617" s="525" t="s">
        <v>2515</v>
      </c>
      <c r="D3617" s="333" t="n">
        <v>22.41</v>
      </c>
    </row>
    <row r="3618" customFormat="false" ht="15" hidden="false" customHeight="false" outlineLevel="0" collapsed="false">
      <c r="A3618" s="0" t="n">
        <v>5074</v>
      </c>
      <c r="B3618" s="0" t="s">
        <v>15502</v>
      </c>
      <c r="C3618" s="525" t="s">
        <v>2515</v>
      </c>
      <c r="D3618" s="333" t="n">
        <v>22.68</v>
      </c>
    </row>
    <row r="3619" customFormat="false" ht="15" hidden="false" customHeight="false" outlineLevel="0" collapsed="false">
      <c r="A3619" s="0" t="n">
        <v>5067</v>
      </c>
      <c r="B3619" s="0" t="s">
        <v>15503</v>
      </c>
      <c r="C3619" s="525" t="s">
        <v>2515</v>
      </c>
      <c r="D3619" s="333" t="n">
        <v>21.57</v>
      </c>
    </row>
    <row r="3620" customFormat="false" ht="15" hidden="false" customHeight="false" outlineLevel="0" collapsed="false">
      <c r="A3620" s="0" t="n">
        <v>5078</v>
      </c>
      <c r="B3620" s="0" t="s">
        <v>15504</v>
      </c>
      <c r="C3620" s="525" t="s">
        <v>2515</v>
      </c>
      <c r="D3620" s="333" t="n">
        <v>21.33</v>
      </c>
    </row>
    <row r="3621" customFormat="false" ht="15" hidden="false" customHeight="false" outlineLevel="0" collapsed="false">
      <c r="A3621" s="0" t="n">
        <v>5068</v>
      </c>
      <c r="B3621" s="0" t="s">
        <v>15505</v>
      </c>
      <c r="C3621" s="525" t="s">
        <v>2515</v>
      </c>
      <c r="D3621" s="333" t="n">
        <v>20.24</v>
      </c>
    </row>
    <row r="3622" customFormat="false" ht="15" hidden="false" customHeight="false" outlineLevel="0" collapsed="false">
      <c r="A3622" s="0" t="n">
        <v>5073</v>
      </c>
      <c r="B3622" s="0" t="s">
        <v>15506</v>
      </c>
      <c r="C3622" s="525" t="s">
        <v>2515</v>
      </c>
      <c r="D3622" s="333" t="n">
        <v>20.63</v>
      </c>
    </row>
    <row r="3623" customFormat="false" ht="15" hidden="false" customHeight="false" outlineLevel="0" collapsed="false">
      <c r="A3623" s="0" t="n">
        <v>5069</v>
      </c>
      <c r="B3623" s="0" t="s">
        <v>15507</v>
      </c>
      <c r="C3623" s="525" t="s">
        <v>2515</v>
      </c>
      <c r="D3623" s="333" t="n">
        <v>20.63</v>
      </c>
    </row>
    <row r="3624" customFormat="false" ht="15" hidden="false" customHeight="false" outlineLevel="0" collapsed="false">
      <c r="A3624" s="0" t="n">
        <v>5070</v>
      </c>
      <c r="B3624" s="0" t="s">
        <v>15508</v>
      </c>
      <c r="C3624" s="525" t="s">
        <v>2515</v>
      </c>
      <c r="D3624" s="333" t="n">
        <v>20.86</v>
      </c>
    </row>
    <row r="3625" customFormat="false" ht="15" hidden="false" customHeight="false" outlineLevel="0" collapsed="false">
      <c r="A3625" s="0" t="n">
        <v>5071</v>
      </c>
      <c r="B3625" s="0" t="s">
        <v>15509</v>
      </c>
      <c r="C3625" s="525" t="s">
        <v>2515</v>
      </c>
      <c r="D3625" s="333" t="n">
        <v>20.24</v>
      </c>
    </row>
    <row r="3626" customFormat="false" ht="15" hidden="false" customHeight="false" outlineLevel="0" collapsed="false">
      <c r="A3626" s="0" t="n">
        <v>5061</v>
      </c>
      <c r="B3626" s="0" t="s">
        <v>15510</v>
      </c>
      <c r="C3626" s="525" t="s">
        <v>2515</v>
      </c>
      <c r="D3626" s="333" t="n">
        <v>19.9</v>
      </c>
    </row>
    <row r="3627" customFormat="false" ht="15" hidden="false" customHeight="false" outlineLevel="0" collapsed="false">
      <c r="A3627" s="0" t="n">
        <v>5075</v>
      </c>
      <c r="B3627" s="0" t="s">
        <v>15511</v>
      </c>
      <c r="C3627" s="525" t="s">
        <v>2515</v>
      </c>
      <c r="D3627" s="333" t="n">
        <v>20.24</v>
      </c>
    </row>
    <row r="3628" customFormat="false" ht="15" hidden="false" customHeight="false" outlineLevel="0" collapsed="false">
      <c r="A3628" s="0" t="n">
        <v>39027</v>
      </c>
      <c r="B3628" s="0" t="s">
        <v>15512</v>
      </c>
      <c r="C3628" s="525" t="s">
        <v>2515</v>
      </c>
      <c r="D3628" s="333" t="n">
        <v>20.22</v>
      </c>
    </row>
    <row r="3629" customFormat="false" ht="15" hidden="false" customHeight="false" outlineLevel="0" collapsed="false">
      <c r="A3629" s="0" t="n">
        <v>5062</v>
      </c>
      <c r="B3629" s="0" t="s">
        <v>15513</v>
      </c>
      <c r="C3629" s="525" t="s">
        <v>2515</v>
      </c>
      <c r="D3629" s="333" t="n">
        <v>20.51</v>
      </c>
    </row>
    <row r="3630" customFormat="false" ht="15" hidden="false" customHeight="false" outlineLevel="0" collapsed="false">
      <c r="A3630" s="0" t="n">
        <v>40568</v>
      </c>
      <c r="B3630" s="0" t="s">
        <v>15514</v>
      </c>
      <c r="C3630" s="525" t="s">
        <v>2515</v>
      </c>
      <c r="D3630" s="333" t="n">
        <v>20.39</v>
      </c>
    </row>
    <row r="3631" customFormat="false" ht="15" hidden="false" customHeight="false" outlineLevel="0" collapsed="false">
      <c r="A3631" s="0" t="n">
        <v>39026</v>
      </c>
      <c r="B3631" s="0" t="s">
        <v>15515</v>
      </c>
      <c r="C3631" s="525" t="s">
        <v>2515</v>
      </c>
      <c r="D3631" s="333" t="n">
        <v>22.76</v>
      </c>
    </row>
    <row r="3632" customFormat="false" ht="15" hidden="false" customHeight="false" outlineLevel="0" collapsed="false">
      <c r="A3632" s="0" t="n">
        <v>42431</v>
      </c>
      <c r="B3632" s="0" t="s">
        <v>15516</v>
      </c>
      <c r="C3632" s="525" t="s">
        <v>2430</v>
      </c>
      <c r="D3632" s="532" t="n">
        <v>3957.85</v>
      </c>
    </row>
    <row r="3633" customFormat="false" ht="15" hidden="false" customHeight="false" outlineLevel="0" collapsed="false">
      <c r="A3633" s="0" t="n">
        <v>44074</v>
      </c>
      <c r="B3633" s="0" t="s">
        <v>15517</v>
      </c>
      <c r="C3633" s="525" t="s">
        <v>2712</v>
      </c>
      <c r="D3633" s="333" t="n">
        <v>623.88</v>
      </c>
    </row>
    <row r="3634" customFormat="false" ht="15" hidden="false" customHeight="false" outlineLevel="0" collapsed="false">
      <c r="A3634" s="0" t="n">
        <v>44072</v>
      </c>
      <c r="B3634" s="0" t="s">
        <v>15518</v>
      </c>
      <c r="C3634" s="525" t="s">
        <v>2712</v>
      </c>
      <c r="D3634" s="333" t="n">
        <v>120.9</v>
      </c>
    </row>
    <row r="3635" customFormat="false" ht="15" hidden="false" customHeight="false" outlineLevel="0" collapsed="false">
      <c r="A3635" s="0" t="n">
        <v>511</v>
      </c>
      <c r="B3635" s="0" t="s">
        <v>15519</v>
      </c>
      <c r="C3635" s="525" t="s">
        <v>2712</v>
      </c>
      <c r="D3635" s="333" t="n">
        <v>18.13</v>
      </c>
    </row>
    <row r="3636" customFormat="false" ht="15" hidden="false" customHeight="false" outlineLevel="0" collapsed="false">
      <c r="A3636" s="0" t="n">
        <v>37540</v>
      </c>
      <c r="B3636" s="0" t="s">
        <v>15520</v>
      </c>
      <c r="C3636" s="525" t="s">
        <v>2430</v>
      </c>
      <c r="D3636" s="532" t="n">
        <v>96201.5</v>
      </c>
    </row>
    <row r="3637" customFormat="false" ht="15" hidden="false" customHeight="false" outlineLevel="0" collapsed="false">
      <c r="A3637" s="0" t="n">
        <v>37548</v>
      </c>
      <c r="B3637" s="0" t="s">
        <v>15521</v>
      </c>
      <c r="C3637" s="525" t="s">
        <v>2430</v>
      </c>
      <c r="D3637" s="532" t="n">
        <v>127514.6</v>
      </c>
    </row>
    <row r="3638" customFormat="false" ht="15" hidden="false" customHeight="false" outlineLevel="0" collapsed="false">
      <c r="A3638" s="0" t="n">
        <v>39828</v>
      </c>
      <c r="B3638" s="0" t="s">
        <v>15522</v>
      </c>
      <c r="C3638" s="525" t="s">
        <v>2430</v>
      </c>
      <c r="D3638" s="333" t="n">
        <v>764.96</v>
      </c>
    </row>
    <row r="3639" customFormat="false" ht="15" hidden="false" customHeight="false" outlineLevel="0" collapsed="false">
      <c r="A3639" s="0" t="n">
        <v>12273</v>
      </c>
      <c r="B3639" s="0" t="s">
        <v>15523</v>
      </c>
      <c r="C3639" s="525" t="s">
        <v>2430</v>
      </c>
      <c r="D3639" s="333" t="n">
        <v>93.72</v>
      </c>
    </row>
    <row r="3640" customFormat="false" ht="15" hidden="false" customHeight="false" outlineLevel="0" collapsed="false">
      <c r="A3640" s="0" t="n">
        <v>38392</v>
      </c>
      <c r="B3640" s="0" t="s">
        <v>15524</v>
      </c>
      <c r="C3640" s="525" t="s">
        <v>2430</v>
      </c>
      <c r="D3640" s="333" t="n">
        <v>58.84</v>
      </c>
    </row>
    <row r="3641" customFormat="false" ht="15" hidden="false" customHeight="false" outlineLevel="0" collapsed="false">
      <c r="A3641" s="0" t="n">
        <v>11735</v>
      </c>
      <c r="B3641" s="0" t="s">
        <v>15525</v>
      </c>
      <c r="C3641" s="525" t="s">
        <v>2430</v>
      </c>
      <c r="D3641" s="333" t="n">
        <v>12.38</v>
      </c>
    </row>
    <row r="3642" customFormat="false" ht="15" hidden="false" customHeight="false" outlineLevel="0" collapsed="false">
      <c r="A3642" s="0" t="n">
        <v>11737</v>
      </c>
      <c r="B3642" s="0" t="s">
        <v>15526</v>
      </c>
      <c r="C3642" s="525" t="s">
        <v>2430</v>
      </c>
      <c r="D3642" s="333" t="n">
        <v>17.55</v>
      </c>
    </row>
    <row r="3643" customFormat="false" ht="15" hidden="false" customHeight="false" outlineLevel="0" collapsed="false">
      <c r="A3643" s="0" t="n">
        <v>11738</v>
      </c>
      <c r="B3643" s="0" t="s">
        <v>15527</v>
      </c>
      <c r="C3643" s="525" t="s">
        <v>2430</v>
      </c>
      <c r="D3643" s="333" t="n">
        <v>22.13</v>
      </c>
    </row>
    <row r="3644" customFormat="false" ht="15" hidden="false" customHeight="false" outlineLevel="0" collapsed="false">
      <c r="A3644" s="0" t="n">
        <v>36143</v>
      </c>
      <c r="B3644" s="0" t="s">
        <v>15528</v>
      </c>
      <c r="C3644" s="525" t="s">
        <v>2430</v>
      </c>
      <c r="D3644" s="333" t="n">
        <v>31.46</v>
      </c>
    </row>
    <row r="3645" customFormat="false" ht="15" hidden="false" customHeight="false" outlineLevel="0" collapsed="false">
      <c r="A3645" s="0" t="n">
        <v>36142</v>
      </c>
      <c r="B3645" s="0" t="s">
        <v>15529</v>
      </c>
      <c r="C3645" s="525" t="s">
        <v>2430</v>
      </c>
      <c r="D3645" s="333" t="n">
        <v>2.3</v>
      </c>
    </row>
    <row r="3646" customFormat="false" ht="15" hidden="false" customHeight="false" outlineLevel="0" collapsed="false">
      <c r="A3646" s="0" t="n">
        <v>36146</v>
      </c>
      <c r="B3646" s="0" t="s">
        <v>15530</v>
      </c>
      <c r="C3646" s="525" t="s">
        <v>2430</v>
      </c>
      <c r="D3646" s="333" t="n">
        <v>260.95</v>
      </c>
    </row>
    <row r="3647" customFormat="false" ht="15" hidden="false" customHeight="false" outlineLevel="0" collapsed="false">
      <c r="A3647" s="0" t="n">
        <v>39015</v>
      </c>
      <c r="B3647" s="0" t="s">
        <v>15531</v>
      </c>
      <c r="C3647" s="525" t="s">
        <v>2430</v>
      </c>
      <c r="D3647" s="333" t="n">
        <v>0.97</v>
      </c>
    </row>
    <row r="3648" customFormat="false" ht="15" hidden="false" customHeight="false" outlineLevel="0" collapsed="false">
      <c r="A3648" s="0" t="n">
        <v>38377</v>
      </c>
      <c r="B3648" s="0" t="s">
        <v>15532</v>
      </c>
      <c r="C3648" s="525" t="s">
        <v>2430</v>
      </c>
      <c r="D3648" s="333" t="n">
        <v>46.12</v>
      </c>
    </row>
    <row r="3649" customFormat="false" ht="15" hidden="false" customHeight="false" outlineLevel="0" collapsed="false">
      <c r="A3649" s="0" t="n">
        <v>38376</v>
      </c>
      <c r="B3649" s="0" t="s">
        <v>15533</v>
      </c>
      <c r="C3649" s="525" t="s">
        <v>2430</v>
      </c>
      <c r="D3649" s="333" t="n">
        <v>52.58</v>
      </c>
    </row>
    <row r="3650" customFormat="false" ht="15" hidden="false" customHeight="false" outlineLevel="0" collapsed="false">
      <c r="A3650" s="0" t="n">
        <v>38116</v>
      </c>
      <c r="B3650" s="0" t="s">
        <v>15534</v>
      </c>
      <c r="C3650" s="525" t="s">
        <v>2430</v>
      </c>
      <c r="D3650" s="333" t="n">
        <v>6.83</v>
      </c>
    </row>
    <row r="3651" customFormat="false" ht="15" hidden="false" customHeight="false" outlineLevel="0" collapsed="false">
      <c r="A3651" s="0" t="n">
        <v>38066</v>
      </c>
      <c r="B3651" s="0" t="s">
        <v>15535</v>
      </c>
      <c r="C3651" s="525" t="s">
        <v>2430</v>
      </c>
      <c r="D3651" s="333" t="n">
        <v>11.27</v>
      </c>
    </row>
    <row r="3652" customFormat="false" ht="15" hidden="false" customHeight="false" outlineLevel="0" collapsed="false">
      <c r="A3652" s="0" t="n">
        <v>38117</v>
      </c>
      <c r="B3652" s="0" t="s">
        <v>15536</v>
      </c>
      <c r="C3652" s="525" t="s">
        <v>2430</v>
      </c>
      <c r="D3652" s="333" t="n">
        <v>11.63</v>
      </c>
    </row>
    <row r="3653" customFormat="false" ht="15" hidden="false" customHeight="false" outlineLevel="0" collapsed="false">
      <c r="A3653" s="0" t="n">
        <v>38067</v>
      </c>
      <c r="B3653" s="0" t="s">
        <v>15537</v>
      </c>
      <c r="C3653" s="525" t="s">
        <v>2430</v>
      </c>
      <c r="D3653" s="333" t="n">
        <v>15.87</v>
      </c>
    </row>
    <row r="3654" customFormat="false" ht="15" hidden="false" customHeight="false" outlineLevel="0" collapsed="false">
      <c r="A3654" s="0" t="n">
        <v>11522</v>
      </c>
      <c r="B3654" s="0" t="s">
        <v>15538</v>
      </c>
      <c r="C3654" s="525" t="s">
        <v>2430</v>
      </c>
      <c r="D3654" s="333" t="n">
        <v>12.98</v>
      </c>
    </row>
    <row r="3655" customFormat="false" ht="15" hidden="false" customHeight="false" outlineLevel="0" collapsed="false">
      <c r="A3655" s="0" t="n">
        <v>43600</v>
      </c>
      <c r="B3655" s="0" t="s">
        <v>15539</v>
      </c>
      <c r="C3655" s="525" t="s">
        <v>2430</v>
      </c>
      <c r="D3655" s="333" t="n">
        <v>52.02</v>
      </c>
    </row>
    <row r="3656" customFormat="false" ht="15" hidden="false" customHeight="false" outlineLevel="0" collapsed="false">
      <c r="A3656" s="0" t="n">
        <v>5080</v>
      </c>
      <c r="B3656" s="0" t="s">
        <v>15540</v>
      </c>
      <c r="C3656" s="525" t="s">
        <v>2430</v>
      </c>
      <c r="D3656" s="333" t="n">
        <v>20.28</v>
      </c>
    </row>
    <row r="3657" customFormat="false" ht="15" hidden="false" customHeight="false" outlineLevel="0" collapsed="false">
      <c r="A3657" s="0" t="n">
        <v>38168</v>
      </c>
      <c r="B3657" s="0" t="s">
        <v>15541</v>
      </c>
      <c r="C3657" s="525" t="s">
        <v>2430</v>
      </c>
      <c r="D3657" s="333" t="n">
        <v>141.62</v>
      </c>
    </row>
    <row r="3658" customFormat="false" ht="15" hidden="false" customHeight="false" outlineLevel="0" collapsed="false">
      <c r="A3658" s="0" t="n">
        <v>43601</v>
      </c>
      <c r="B3658" s="0" t="s">
        <v>15542</v>
      </c>
      <c r="C3658" s="525" t="s">
        <v>2430</v>
      </c>
      <c r="D3658" s="333" t="n">
        <v>70.81</v>
      </c>
    </row>
    <row r="3659" customFormat="false" ht="15" hidden="false" customHeight="false" outlineLevel="0" collapsed="false">
      <c r="A3659" s="0" t="n">
        <v>13393</v>
      </c>
      <c r="B3659" s="0" t="s">
        <v>15543</v>
      </c>
      <c r="C3659" s="525" t="s">
        <v>2430</v>
      </c>
      <c r="D3659" s="333" t="n">
        <v>289.07</v>
      </c>
    </row>
    <row r="3660" customFormat="false" ht="15" hidden="false" customHeight="false" outlineLevel="0" collapsed="false">
      <c r="A3660" s="0" t="n">
        <v>13395</v>
      </c>
      <c r="B3660" s="0" t="s">
        <v>15544</v>
      </c>
      <c r="C3660" s="525" t="s">
        <v>2430</v>
      </c>
      <c r="D3660" s="333" t="n">
        <v>405.1</v>
      </c>
    </row>
    <row r="3661" customFormat="false" ht="15" hidden="false" customHeight="false" outlineLevel="0" collapsed="false">
      <c r="A3661" s="0" t="n">
        <v>12039</v>
      </c>
      <c r="B3661" s="0" t="s">
        <v>15545</v>
      </c>
      <c r="C3661" s="525" t="s">
        <v>2430</v>
      </c>
      <c r="D3661" s="333" t="n">
        <v>425.72</v>
      </c>
    </row>
    <row r="3662" customFormat="false" ht="15" hidden="false" customHeight="false" outlineLevel="0" collapsed="false">
      <c r="A3662" s="0" t="n">
        <v>13396</v>
      </c>
      <c r="B3662" s="0" t="s">
        <v>15546</v>
      </c>
      <c r="C3662" s="525" t="s">
        <v>2430</v>
      </c>
      <c r="D3662" s="333" t="n">
        <v>597.9</v>
      </c>
    </row>
    <row r="3663" customFormat="false" ht="15" hidden="false" customHeight="false" outlineLevel="0" collapsed="false">
      <c r="A3663" s="0" t="n">
        <v>12041</v>
      </c>
      <c r="B3663" s="0" t="s">
        <v>15547</v>
      </c>
      <c r="C3663" s="525" t="s">
        <v>2430</v>
      </c>
      <c r="D3663" s="333" t="n">
        <v>488.22</v>
      </c>
    </row>
    <row r="3664" customFormat="false" ht="15" hidden="false" customHeight="false" outlineLevel="0" collapsed="false">
      <c r="A3664" s="0" t="n">
        <v>12043</v>
      </c>
      <c r="B3664" s="0" t="s">
        <v>15548</v>
      </c>
      <c r="C3664" s="525" t="s">
        <v>2430</v>
      </c>
      <c r="D3664" s="532" t="n">
        <v>1030.8</v>
      </c>
    </row>
    <row r="3665" customFormat="false" ht="15" hidden="false" customHeight="false" outlineLevel="0" collapsed="false">
      <c r="A3665" s="0" t="n">
        <v>39762</v>
      </c>
      <c r="B3665" s="0" t="s">
        <v>15549</v>
      </c>
      <c r="C3665" s="525" t="s">
        <v>2430</v>
      </c>
      <c r="D3665" s="333" t="n">
        <v>490.69</v>
      </c>
    </row>
    <row r="3666" customFormat="false" ht="15" hidden="false" customHeight="false" outlineLevel="0" collapsed="false">
      <c r="A3666" s="0" t="n">
        <v>12042</v>
      </c>
      <c r="B3666" s="0" t="s">
        <v>15550</v>
      </c>
      <c r="C3666" s="525" t="s">
        <v>2430</v>
      </c>
      <c r="D3666" s="333" t="n">
        <v>716.39</v>
      </c>
    </row>
    <row r="3667" customFormat="false" ht="15" hidden="false" customHeight="false" outlineLevel="0" collapsed="false">
      <c r="A3667" s="0" t="n">
        <v>39763</v>
      </c>
      <c r="B3667" s="0" t="s">
        <v>15551</v>
      </c>
      <c r="C3667" s="525" t="s">
        <v>2430</v>
      </c>
      <c r="D3667" s="333" t="n">
        <v>838.44</v>
      </c>
    </row>
    <row r="3668" customFormat="false" ht="15" hidden="false" customHeight="false" outlineLevel="0" collapsed="false">
      <c r="A3668" s="0" t="n">
        <v>39760</v>
      </c>
      <c r="B3668" s="0" t="s">
        <v>15552</v>
      </c>
      <c r="C3668" s="525" t="s">
        <v>2430</v>
      </c>
      <c r="D3668" s="333" t="n">
        <v>835.68</v>
      </c>
    </row>
    <row r="3669" customFormat="false" ht="15" hidden="false" customHeight="false" outlineLevel="0" collapsed="false">
      <c r="A3669" s="0" t="n">
        <v>39756</v>
      </c>
      <c r="B3669" s="0" t="s">
        <v>15553</v>
      </c>
      <c r="C3669" s="525" t="s">
        <v>2430</v>
      </c>
      <c r="D3669" s="333" t="n">
        <v>300.06</v>
      </c>
    </row>
    <row r="3670" customFormat="false" ht="15" hidden="false" customHeight="false" outlineLevel="0" collapsed="false">
      <c r="A3670" s="0" t="n">
        <v>12038</v>
      </c>
      <c r="B3670" s="0" t="s">
        <v>15554</v>
      </c>
      <c r="C3670" s="525" t="s">
        <v>2430</v>
      </c>
      <c r="D3670" s="333" t="n">
        <v>374.93</v>
      </c>
    </row>
    <row r="3671" customFormat="false" ht="15" hidden="false" customHeight="false" outlineLevel="0" collapsed="false">
      <c r="A3671" s="0" t="n">
        <v>39757</v>
      </c>
      <c r="B3671" s="0" t="s">
        <v>15555</v>
      </c>
      <c r="C3671" s="525" t="s">
        <v>2430</v>
      </c>
      <c r="D3671" s="333" t="n">
        <v>346.7</v>
      </c>
    </row>
    <row r="3672" customFormat="false" ht="15" hidden="false" customHeight="false" outlineLevel="0" collapsed="false">
      <c r="A3672" s="0" t="n">
        <v>39758</v>
      </c>
      <c r="B3672" s="0" t="s">
        <v>15556</v>
      </c>
      <c r="C3672" s="525" t="s">
        <v>2430</v>
      </c>
      <c r="D3672" s="333" t="n">
        <v>505.26</v>
      </c>
    </row>
    <row r="3673" customFormat="false" ht="15" hidden="false" customHeight="false" outlineLevel="0" collapsed="false">
      <c r="A3673" s="0" t="n">
        <v>39759</v>
      </c>
      <c r="B3673" s="0" t="s">
        <v>15557</v>
      </c>
      <c r="C3673" s="525" t="s">
        <v>2430</v>
      </c>
      <c r="D3673" s="333" t="n">
        <v>624</v>
      </c>
    </row>
    <row r="3674" customFormat="false" ht="15" hidden="false" customHeight="false" outlineLevel="0" collapsed="false">
      <c r="A3674" s="0" t="n">
        <v>39761</v>
      </c>
      <c r="B3674" s="0" t="s">
        <v>15558</v>
      </c>
      <c r="C3674" s="525" t="s">
        <v>2430</v>
      </c>
      <c r="D3674" s="333" t="n">
        <v>750.07</v>
      </c>
    </row>
    <row r="3675" customFormat="false" ht="15" hidden="false" customHeight="false" outlineLevel="0" collapsed="false">
      <c r="A3675" s="0" t="n">
        <v>39805</v>
      </c>
      <c r="B3675" s="0" t="s">
        <v>15559</v>
      </c>
      <c r="C3675" s="525" t="s">
        <v>2430</v>
      </c>
      <c r="D3675" s="333" t="n">
        <v>240.8</v>
      </c>
    </row>
    <row r="3676" customFormat="false" ht="15" hidden="false" customHeight="false" outlineLevel="0" collapsed="false">
      <c r="A3676" s="0" t="n">
        <v>39806</v>
      </c>
      <c r="B3676" s="0" t="s">
        <v>15560</v>
      </c>
      <c r="C3676" s="525" t="s">
        <v>2430</v>
      </c>
      <c r="D3676" s="333" t="n">
        <v>446.14</v>
      </c>
    </row>
    <row r="3677" customFormat="false" ht="15" hidden="false" customHeight="false" outlineLevel="0" collapsed="false">
      <c r="A3677" s="0" t="n">
        <v>39807</v>
      </c>
      <c r="B3677" s="0" t="s">
        <v>15561</v>
      </c>
      <c r="C3677" s="525" t="s">
        <v>2430</v>
      </c>
      <c r="D3677" s="333" t="n">
        <v>966.89</v>
      </c>
    </row>
    <row r="3678" customFormat="false" ht="15" hidden="false" customHeight="false" outlineLevel="0" collapsed="false">
      <c r="A3678" s="0" t="n">
        <v>43100</v>
      </c>
      <c r="B3678" s="0" t="s">
        <v>15562</v>
      </c>
      <c r="C3678" s="525" t="s">
        <v>2430</v>
      </c>
      <c r="D3678" s="333" t="n">
        <v>755.9</v>
      </c>
    </row>
    <row r="3679" customFormat="false" ht="15" hidden="false" customHeight="false" outlineLevel="0" collapsed="false">
      <c r="A3679" s="0" t="n">
        <v>39804</v>
      </c>
      <c r="B3679" s="0" t="s">
        <v>15563</v>
      </c>
      <c r="C3679" s="525" t="s">
        <v>2430</v>
      </c>
      <c r="D3679" s="333" t="n">
        <v>141.4</v>
      </c>
    </row>
    <row r="3680" customFormat="false" ht="15" hidden="false" customHeight="false" outlineLevel="0" collapsed="false">
      <c r="A3680" s="0" t="n">
        <v>39796</v>
      </c>
      <c r="B3680" s="0" t="s">
        <v>15564</v>
      </c>
      <c r="C3680" s="525" t="s">
        <v>2430</v>
      </c>
      <c r="D3680" s="333" t="n">
        <v>146.45</v>
      </c>
    </row>
    <row r="3681" customFormat="false" ht="15" hidden="false" customHeight="false" outlineLevel="0" collapsed="false">
      <c r="A3681" s="0" t="n">
        <v>39797</v>
      </c>
      <c r="B3681" s="0" t="s">
        <v>15565</v>
      </c>
      <c r="C3681" s="525" t="s">
        <v>2430</v>
      </c>
      <c r="D3681" s="333" t="n">
        <v>229.9</v>
      </c>
    </row>
    <row r="3682" customFormat="false" ht="15" hidden="false" customHeight="false" outlineLevel="0" collapsed="false">
      <c r="A3682" s="0" t="n">
        <v>39798</v>
      </c>
      <c r="B3682" s="0" t="s">
        <v>15566</v>
      </c>
      <c r="C3682" s="525" t="s">
        <v>2430</v>
      </c>
      <c r="D3682" s="333" t="n">
        <v>394.35</v>
      </c>
    </row>
    <row r="3683" customFormat="false" ht="15" hidden="false" customHeight="false" outlineLevel="0" collapsed="false">
      <c r="A3683" s="0" t="n">
        <v>39794</v>
      </c>
      <c r="B3683" s="0" t="s">
        <v>15567</v>
      </c>
      <c r="C3683" s="525" t="s">
        <v>2430</v>
      </c>
      <c r="D3683" s="333" t="n">
        <v>62.16</v>
      </c>
    </row>
    <row r="3684" customFormat="false" ht="15" hidden="false" customHeight="false" outlineLevel="0" collapsed="false">
      <c r="A3684" s="0" t="n">
        <v>39795</v>
      </c>
      <c r="B3684" s="0" t="s">
        <v>15568</v>
      </c>
      <c r="C3684" s="525" t="s">
        <v>2430</v>
      </c>
      <c r="D3684" s="333" t="n">
        <v>98.21</v>
      </c>
    </row>
    <row r="3685" customFormat="false" ht="15" hidden="false" customHeight="false" outlineLevel="0" collapsed="false">
      <c r="A3685" s="0" t="n">
        <v>39799</v>
      </c>
      <c r="B3685" s="0" t="s">
        <v>15569</v>
      </c>
      <c r="C3685" s="525" t="s">
        <v>2430</v>
      </c>
      <c r="D3685" s="333" t="n">
        <v>72.46</v>
      </c>
    </row>
    <row r="3686" customFormat="false" ht="15" hidden="false" customHeight="false" outlineLevel="0" collapsed="false">
      <c r="A3686" s="0" t="n">
        <v>39801</v>
      </c>
      <c r="B3686" s="0" t="s">
        <v>15570</v>
      </c>
      <c r="C3686" s="525" t="s">
        <v>2430</v>
      </c>
      <c r="D3686" s="333" t="n">
        <v>207.39</v>
      </c>
    </row>
    <row r="3687" customFormat="false" ht="15" hidden="false" customHeight="false" outlineLevel="0" collapsed="false">
      <c r="A3687" s="0" t="n">
        <v>39802</v>
      </c>
      <c r="B3687" s="0" t="s">
        <v>15571</v>
      </c>
      <c r="C3687" s="525" t="s">
        <v>2430</v>
      </c>
      <c r="D3687" s="333" t="n">
        <v>303.99</v>
      </c>
    </row>
    <row r="3688" customFormat="false" ht="15" hidden="false" customHeight="false" outlineLevel="0" collapsed="false">
      <c r="A3688" s="0" t="n">
        <v>39803</v>
      </c>
      <c r="B3688" s="0" t="s">
        <v>15572</v>
      </c>
      <c r="C3688" s="525" t="s">
        <v>2430</v>
      </c>
      <c r="D3688" s="333" t="n">
        <v>424.07</v>
      </c>
    </row>
    <row r="3689" customFormat="false" ht="15" hidden="false" customHeight="false" outlineLevel="0" collapsed="false">
      <c r="A3689" s="0" t="n">
        <v>39800</v>
      </c>
      <c r="B3689" s="0" t="s">
        <v>15573</v>
      </c>
      <c r="C3689" s="525" t="s">
        <v>2430</v>
      </c>
      <c r="D3689" s="333" t="n">
        <v>123.44</v>
      </c>
    </row>
    <row r="3690" customFormat="false" ht="15" hidden="false" customHeight="false" outlineLevel="0" collapsed="false">
      <c r="A3690" s="0" t="n">
        <v>43837</v>
      </c>
      <c r="B3690" s="0" t="s">
        <v>15574</v>
      </c>
      <c r="C3690" s="525" t="s">
        <v>2430</v>
      </c>
      <c r="D3690" s="532" t="n">
        <v>1074.72</v>
      </c>
    </row>
    <row r="3691" customFormat="false" ht="15" hidden="false" customHeight="false" outlineLevel="0" collapsed="false">
      <c r="A3691" s="0" t="n">
        <v>43836</v>
      </c>
      <c r="B3691" s="0" t="s">
        <v>15575</v>
      </c>
      <c r="C3691" s="525" t="s">
        <v>2430</v>
      </c>
      <c r="D3691" s="532" t="n">
        <v>2186.87</v>
      </c>
    </row>
    <row r="3692" customFormat="false" ht="15" hidden="false" customHeight="false" outlineLevel="0" collapsed="false">
      <c r="A3692" s="0" t="n">
        <v>21059</v>
      </c>
      <c r="B3692" s="0" t="s">
        <v>15576</v>
      </c>
      <c r="C3692" s="525" t="s">
        <v>2430</v>
      </c>
      <c r="D3692" s="333" t="n">
        <v>61.13</v>
      </c>
    </row>
    <row r="3693" customFormat="false" ht="15" hidden="false" customHeight="false" outlineLevel="0" collapsed="false">
      <c r="A3693" s="0" t="n">
        <v>11234</v>
      </c>
      <c r="B3693" s="0" t="s">
        <v>15577</v>
      </c>
      <c r="C3693" s="525" t="s">
        <v>2430</v>
      </c>
      <c r="D3693" s="333" t="n">
        <v>92.14</v>
      </c>
    </row>
    <row r="3694" customFormat="false" ht="15" hidden="false" customHeight="false" outlineLevel="0" collapsed="false">
      <c r="A3694" s="0" t="n">
        <v>21060</v>
      </c>
      <c r="B3694" s="0" t="s">
        <v>15578</v>
      </c>
      <c r="C3694" s="525" t="s">
        <v>2430</v>
      </c>
      <c r="D3694" s="333" t="n">
        <v>113.41</v>
      </c>
    </row>
    <row r="3695" customFormat="false" ht="15" hidden="false" customHeight="false" outlineLevel="0" collapsed="false">
      <c r="A3695" s="0" t="n">
        <v>21061</v>
      </c>
      <c r="B3695" s="0" t="s">
        <v>15579</v>
      </c>
      <c r="C3695" s="525" t="s">
        <v>2430</v>
      </c>
      <c r="D3695" s="333" t="n">
        <v>141.76</v>
      </c>
    </row>
    <row r="3696" customFormat="false" ht="15" hidden="false" customHeight="false" outlineLevel="0" collapsed="false">
      <c r="A3696" s="0" t="n">
        <v>21062</v>
      </c>
      <c r="B3696" s="0" t="s">
        <v>15580</v>
      </c>
      <c r="C3696" s="525" t="s">
        <v>2430</v>
      </c>
      <c r="D3696" s="333" t="n">
        <v>223.28</v>
      </c>
    </row>
    <row r="3697" customFormat="false" ht="15" hidden="false" customHeight="false" outlineLevel="0" collapsed="false">
      <c r="A3697" s="0" t="n">
        <v>11708</v>
      </c>
      <c r="B3697" s="0" t="s">
        <v>15581</v>
      </c>
      <c r="C3697" s="525" t="s">
        <v>2430</v>
      </c>
      <c r="D3697" s="333" t="n">
        <v>24.36</v>
      </c>
    </row>
    <row r="3698" customFormat="false" ht="15" hidden="false" customHeight="false" outlineLevel="0" collapsed="false">
      <c r="A3698" s="0" t="n">
        <v>11709</v>
      </c>
      <c r="B3698" s="0" t="s">
        <v>15582</v>
      </c>
      <c r="C3698" s="525" t="s">
        <v>2430</v>
      </c>
      <c r="D3698" s="333" t="n">
        <v>57.23</v>
      </c>
    </row>
    <row r="3699" customFormat="false" ht="15" hidden="false" customHeight="false" outlineLevel="0" collapsed="false">
      <c r="A3699" s="0" t="n">
        <v>11710</v>
      </c>
      <c r="B3699" s="0" t="s">
        <v>15583</v>
      </c>
      <c r="C3699" s="525" t="s">
        <v>2430</v>
      </c>
      <c r="D3699" s="333" t="n">
        <v>131.57</v>
      </c>
    </row>
    <row r="3700" customFormat="false" ht="15" hidden="false" customHeight="false" outlineLevel="0" collapsed="false">
      <c r="A3700" s="0" t="n">
        <v>11707</v>
      </c>
      <c r="B3700" s="0" t="s">
        <v>15584</v>
      </c>
      <c r="C3700" s="525" t="s">
        <v>2430</v>
      </c>
      <c r="D3700" s="333" t="n">
        <v>18.25</v>
      </c>
    </row>
    <row r="3701" customFormat="false" ht="15" hidden="false" customHeight="false" outlineLevel="0" collapsed="false">
      <c r="A3701" s="0" t="n">
        <v>5102</v>
      </c>
      <c r="B3701" s="0" t="s">
        <v>15585</v>
      </c>
      <c r="C3701" s="525" t="s">
        <v>2430</v>
      </c>
      <c r="D3701" s="333" t="n">
        <v>17.39</v>
      </c>
    </row>
    <row r="3702" customFormat="false" ht="15" hidden="false" customHeight="false" outlineLevel="0" collapsed="false">
      <c r="A3702" s="0" t="n">
        <v>11739</v>
      </c>
      <c r="B3702" s="0" t="s">
        <v>15586</v>
      </c>
      <c r="C3702" s="525" t="s">
        <v>2430</v>
      </c>
      <c r="D3702" s="333" t="n">
        <v>12.39</v>
      </c>
    </row>
    <row r="3703" customFormat="false" ht="15" hidden="false" customHeight="false" outlineLevel="0" collapsed="false">
      <c r="A3703" s="0" t="n">
        <v>11711</v>
      </c>
      <c r="B3703" s="0" t="s">
        <v>15587</v>
      </c>
      <c r="C3703" s="525" t="s">
        <v>2430</v>
      </c>
      <c r="D3703" s="333" t="n">
        <v>14.49</v>
      </c>
    </row>
    <row r="3704" customFormat="false" ht="15" hidden="false" customHeight="false" outlineLevel="0" collapsed="false">
      <c r="A3704" s="0" t="n">
        <v>11741</v>
      </c>
      <c r="B3704" s="0" t="s">
        <v>15588</v>
      </c>
      <c r="C3704" s="525" t="s">
        <v>2430</v>
      </c>
      <c r="D3704" s="333" t="n">
        <v>15.78</v>
      </c>
    </row>
    <row r="3705" customFormat="false" ht="15" hidden="false" customHeight="false" outlineLevel="0" collapsed="false">
      <c r="A3705" s="0" t="n">
        <v>11745</v>
      </c>
      <c r="B3705" s="0" t="s">
        <v>15589</v>
      </c>
      <c r="C3705" s="525" t="s">
        <v>2430</v>
      </c>
      <c r="D3705" s="333" t="n">
        <v>20.79</v>
      </c>
    </row>
    <row r="3706" customFormat="false" ht="15" hidden="false" customHeight="false" outlineLevel="0" collapsed="false">
      <c r="A3706" s="0" t="n">
        <v>11743</v>
      </c>
      <c r="B3706" s="0" t="s">
        <v>15590</v>
      </c>
      <c r="C3706" s="525" t="s">
        <v>2430</v>
      </c>
      <c r="D3706" s="333" t="n">
        <v>13.25</v>
      </c>
    </row>
    <row r="3707" customFormat="false" ht="15" hidden="false" customHeight="false" outlineLevel="0" collapsed="false">
      <c r="A3707" s="0" t="n">
        <v>1088</v>
      </c>
      <c r="B3707" s="0" t="s">
        <v>15591</v>
      </c>
      <c r="C3707" s="525" t="s">
        <v>2430</v>
      </c>
      <c r="D3707" s="333" t="n">
        <v>24.9</v>
      </c>
    </row>
    <row r="3708" customFormat="false" ht="15" hidden="false" customHeight="false" outlineLevel="0" collapsed="false">
      <c r="A3708" s="0" t="n">
        <v>1087</v>
      </c>
      <c r="B3708" s="0" t="s">
        <v>15592</v>
      </c>
      <c r="C3708" s="525" t="s">
        <v>2430</v>
      </c>
      <c r="D3708" s="333" t="n">
        <v>31.1</v>
      </c>
    </row>
    <row r="3709" customFormat="false" ht="15" hidden="false" customHeight="false" outlineLevel="0" collapsed="false">
      <c r="A3709" s="0" t="n">
        <v>38777</v>
      </c>
      <c r="B3709" s="0" t="s">
        <v>15593</v>
      </c>
      <c r="C3709" s="525" t="s">
        <v>2430</v>
      </c>
      <c r="D3709" s="333" t="n">
        <v>61.94</v>
      </c>
    </row>
    <row r="3710" customFormat="false" ht="15" hidden="false" customHeight="false" outlineLevel="0" collapsed="false">
      <c r="A3710" s="0" t="n">
        <v>1086</v>
      </c>
      <c r="B3710" s="0" t="s">
        <v>15594</v>
      </c>
      <c r="C3710" s="525" t="s">
        <v>2430</v>
      </c>
      <c r="D3710" s="333" t="n">
        <v>32.69</v>
      </c>
    </row>
    <row r="3711" customFormat="false" ht="15" hidden="false" customHeight="false" outlineLevel="0" collapsed="false">
      <c r="A3711" s="0" t="n">
        <v>1079</v>
      </c>
      <c r="B3711" s="0" t="s">
        <v>15595</v>
      </c>
      <c r="C3711" s="525" t="s">
        <v>2430</v>
      </c>
      <c r="D3711" s="333" t="n">
        <v>33.79</v>
      </c>
    </row>
    <row r="3712" customFormat="false" ht="15" hidden="false" customHeight="false" outlineLevel="0" collapsed="false">
      <c r="A3712" s="0" t="n">
        <v>39374</v>
      </c>
      <c r="B3712" s="0" t="s">
        <v>15596</v>
      </c>
      <c r="C3712" s="525" t="s">
        <v>2430</v>
      </c>
      <c r="D3712" s="333" t="n">
        <v>268.62</v>
      </c>
    </row>
    <row r="3713" customFormat="false" ht="15" hidden="false" customHeight="false" outlineLevel="0" collapsed="false">
      <c r="A3713" s="0" t="n">
        <v>1082</v>
      </c>
      <c r="B3713" s="0" t="s">
        <v>15597</v>
      </c>
      <c r="C3713" s="525" t="s">
        <v>2430</v>
      </c>
      <c r="D3713" s="333" t="n">
        <v>212.44</v>
      </c>
    </row>
    <row r="3714" customFormat="false" ht="15" hidden="false" customHeight="false" outlineLevel="0" collapsed="false">
      <c r="A3714" s="0" t="n">
        <v>12316</v>
      </c>
      <c r="B3714" s="0" t="s">
        <v>15598</v>
      </c>
      <c r="C3714" s="525" t="s">
        <v>2430</v>
      </c>
      <c r="D3714" s="333" t="n">
        <v>97.37</v>
      </c>
    </row>
    <row r="3715" customFormat="false" ht="15" hidden="false" customHeight="false" outlineLevel="0" collapsed="false">
      <c r="A3715" s="0" t="n">
        <v>12317</v>
      </c>
      <c r="B3715" s="0" t="s">
        <v>15599</v>
      </c>
      <c r="C3715" s="525" t="s">
        <v>2430</v>
      </c>
      <c r="D3715" s="333" t="n">
        <v>116.11</v>
      </c>
    </row>
    <row r="3716" customFormat="false" ht="15" hidden="false" customHeight="false" outlineLevel="0" collapsed="false">
      <c r="A3716" s="0" t="n">
        <v>12318</v>
      </c>
      <c r="B3716" s="0" t="s">
        <v>15600</v>
      </c>
      <c r="C3716" s="525" t="s">
        <v>2430</v>
      </c>
      <c r="D3716" s="333" t="n">
        <v>133.76</v>
      </c>
    </row>
    <row r="3717" customFormat="false" ht="15" hidden="false" customHeight="false" outlineLevel="0" collapsed="false">
      <c r="A3717" s="0" t="n">
        <v>5104</v>
      </c>
      <c r="B3717" s="0" t="s">
        <v>15601</v>
      </c>
      <c r="C3717" s="525" t="s">
        <v>2515</v>
      </c>
      <c r="D3717" s="333" t="n">
        <v>65.29</v>
      </c>
    </row>
    <row r="3718" customFormat="false" ht="15" hidden="false" customHeight="false" outlineLevel="0" collapsed="false">
      <c r="A3718" s="0" t="n">
        <v>44530</v>
      </c>
      <c r="B3718" s="0" t="s">
        <v>15602</v>
      </c>
      <c r="C3718" s="525" t="s">
        <v>2430</v>
      </c>
      <c r="D3718" s="333" t="n">
        <v>46.91</v>
      </c>
    </row>
    <row r="3719" customFormat="false" ht="15" hidden="false" customHeight="false" outlineLevel="0" collapsed="false">
      <c r="A3719" s="0" t="n">
        <v>2710</v>
      </c>
      <c r="B3719" s="0" t="s">
        <v>15603</v>
      </c>
      <c r="C3719" s="525" t="s">
        <v>2430</v>
      </c>
      <c r="D3719" s="333" t="n">
        <v>37.47</v>
      </c>
    </row>
    <row r="3720" customFormat="false" ht="15" hidden="false" customHeight="false" outlineLevel="0" collapsed="false">
      <c r="A3720" s="0" t="n">
        <v>14575</v>
      </c>
      <c r="B3720" s="0" t="s">
        <v>15604</v>
      </c>
      <c r="C3720" s="525" t="s">
        <v>2430</v>
      </c>
      <c r="D3720" s="532" t="n">
        <v>5682927.11</v>
      </c>
    </row>
    <row r="3721" customFormat="false" ht="15" hidden="false" customHeight="false" outlineLevel="0" collapsed="false">
      <c r="A3721" s="0" t="n">
        <v>20043</v>
      </c>
      <c r="B3721" s="0" t="s">
        <v>15605</v>
      </c>
      <c r="C3721" s="525" t="s">
        <v>2430</v>
      </c>
      <c r="D3721" s="333" t="n">
        <v>7.98</v>
      </c>
    </row>
    <row r="3722" customFormat="false" ht="15" hidden="false" customHeight="false" outlineLevel="0" collapsed="false">
      <c r="A3722" s="0" t="n">
        <v>20044</v>
      </c>
      <c r="B3722" s="0" t="s">
        <v>15606</v>
      </c>
      <c r="C3722" s="525" t="s">
        <v>2430</v>
      </c>
      <c r="D3722" s="333" t="n">
        <v>9.25</v>
      </c>
    </row>
    <row r="3723" customFormat="false" ht="15" hidden="false" customHeight="false" outlineLevel="0" collapsed="false">
      <c r="A3723" s="0" t="n">
        <v>20042</v>
      </c>
      <c r="B3723" s="0" t="s">
        <v>15607</v>
      </c>
      <c r="C3723" s="525" t="s">
        <v>2430</v>
      </c>
      <c r="D3723" s="333" t="n">
        <v>6.92</v>
      </c>
    </row>
    <row r="3724" customFormat="false" ht="15" hidden="false" customHeight="false" outlineLevel="0" collapsed="false">
      <c r="A3724" s="0" t="n">
        <v>20046</v>
      </c>
      <c r="B3724" s="0" t="s">
        <v>15608</v>
      </c>
      <c r="C3724" s="525" t="s">
        <v>2430</v>
      </c>
      <c r="D3724" s="333" t="n">
        <v>16.38</v>
      </c>
    </row>
    <row r="3725" customFormat="false" ht="15" hidden="false" customHeight="false" outlineLevel="0" collapsed="false">
      <c r="A3725" s="0" t="n">
        <v>20047</v>
      </c>
      <c r="B3725" s="0" t="s">
        <v>15609</v>
      </c>
      <c r="C3725" s="525" t="s">
        <v>2430</v>
      </c>
      <c r="D3725" s="333" t="n">
        <v>49.12</v>
      </c>
    </row>
    <row r="3726" customFormat="false" ht="15" hidden="false" customHeight="false" outlineLevel="0" collapsed="false">
      <c r="A3726" s="0" t="n">
        <v>20045</v>
      </c>
      <c r="B3726" s="0" t="s">
        <v>15610</v>
      </c>
      <c r="C3726" s="525" t="s">
        <v>2430</v>
      </c>
      <c r="D3726" s="333" t="n">
        <v>8.29</v>
      </c>
    </row>
    <row r="3727" customFormat="false" ht="15" hidden="false" customHeight="false" outlineLevel="0" collapsed="false">
      <c r="A3727" s="0" t="n">
        <v>20972</v>
      </c>
      <c r="B3727" s="0" t="s">
        <v>15611</v>
      </c>
      <c r="C3727" s="525" t="s">
        <v>2430</v>
      </c>
      <c r="D3727" s="333" t="n">
        <v>142.85</v>
      </c>
    </row>
    <row r="3728" customFormat="false" ht="15" hidden="false" customHeight="false" outlineLevel="0" collapsed="false">
      <c r="A3728" s="0" t="n">
        <v>11321</v>
      </c>
      <c r="B3728" s="0" t="s">
        <v>15612</v>
      </c>
      <c r="C3728" s="525" t="s">
        <v>2430</v>
      </c>
      <c r="D3728" s="333" t="n">
        <v>24.08</v>
      </c>
    </row>
    <row r="3729" customFormat="false" ht="15" hidden="false" customHeight="false" outlineLevel="0" collapsed="false">
      <c r="A3729" s="0" t="n">
        <v>11323</v>
      </c>
      <c r="B3729" s="0" t="s">
        <v>15613</v>
      </c>
      <c r="C3729" s="525" t="s">
        <v>2430</v>
      </c>
      <c r="D3729" s="333" t="n">
        <v>27.69</v>
      </c>
    </row>
    <row r="3730" customFormat="false" ht="15" hidden="false" customHeight="false" outlineLevel="0" collapsed="false">
      <c r="A3730" s="0" t="n">
        <v>20327</v>
      </c>
      <c r="B3730" s="0" t="s">
        <v>15614</v>
      </c>
      <c r="C3730" s="525" t="s">
        <v>2430</v>
      </c>
      <c r="D3730" s="333" t="n">
        <v>15.72</v>
      </c>
    </row>
    <row r="3731" customFormat="false" ht="15" hidden="false" customHeight="false" outlineLevel="0" collapsed="false">
      <c r="A3731" s="0" t="n">
        <v>13390</v>
      </c>
      <c r="B3731" s="0" t="s">
        <v>15615</v>
      </c>
      <c r="C3731" s="525" t="s">
        <v>2430</v>
      </c>
      <c r="D3731" s="333" t="n">
        <v>122.88</v>
      </c>
    </row>
    <row r="3732" customFormat="false" ht="15" hidden="false" customHeight="false" outlineLevel="0" collapsed="false">
      <c r="A3732" s="0" t="n">
        <v>6034</v>
      </c>
      <c r="B3732" s="0" t="s">
        <v>15616</v>
      </c>
      <c r="C3732" s="525" t="s">
        <v>2430</v>
      </c>
      <c r="D3732" s="333" t="n">
        <v>16.13</v>
      </c>
    </row>
    <row r="3733" customFormat="false" ht="15" hidden="false" customHeight="false" outlineLevel="0" collapsed="false">
      <c r="A3733" s="0" t="n">
        <v>6036</v>
      </c>
      <c r="B3733" s="0" t="s">
        <v>15617</v>
      </c>
      <c r="C3733" s="525" t="s">
        <v>2430</v>
      </c>
      <c r="D3733" s="333" t="n">
        <v>21.96</v>
      </c>
    </row>
    <row r="3734" customFormat="false" ht="15" hidden="false" customHeight="false" outlineLevel="0" collapsed="false">
      <c r="A3734" s="0" t="n">
        <v>6031</v>
      </c>
      <c r="B3734" s="0" t="s">
        <v>15618</v>
      </c>
      <c r="C3734" s="525" t="s">
        <v>2430</v>
      </c>
      <c r="D3734" s="333" t="n">
        <v>25.81</v>
      </c>
    </row>
    <row r="3735" customFormat="false" ht="15" hidden="false" customHeight="false" outlineLevel="0" collapsed="false">
      <c r="A3735" s="0" t="n">
        <v>6029</v>
      </c>
      <c r="B3735" s="0" t="s">
        <v>15619</v>
      </c>
      <c r="C3735" s="525" t="s">
        <v>2430</v>
      </c>
      <c r="D3735" s="333" t="n">
        <v>26.08</v>
      </c>
    </row>
    <row r="3736" customFormat="false" ht="15" hidden="false" customHeight="false" outlineLevel="0" collapsed="false">
      <c r="A3736" s="0" t="n">
        <v>6033</v>
      </c>
      <c r="B3736" s="0" t="s">
        <v>15620</v>
      </c>
      <c r="C3736" s="525" t="s">
        <v>2430</v>
      </c>
      <c r="D3736" s="333" t="n">
        <v>34.38</v>
      </c>
    </row>
    <row r="3737" customFormat="false" ht="15" hidden="false" customHeight="false" outlineLevel="0" collapsed="false">
      <c r="A3737" s="0" t="n">
        <v>11672</v>
      </c>
      <c r="B3737" s="0" t="s">
        <v>15621</v>
      </c>
      <c r="C3737" s="525" t="s">
        <v>2430</v>
      </c>
      <c r="D3737" s="333" t="n">
        <v>74.78</v>
      </c>
    </row>
    <row r="3738" customFormat="false" ht="15" hidden="false" customHeight="false" outlineLevel="0" collapsed="false">
      <c r="A3738" s="0" t="n">
        <v>11669</v>
      </c>
      <c r="B3738" s="0" t="s">
        <v>15622</v>
      </c>
      <c r="C3738" s="525" t="s">
        <v>2430</v>
      </c>
      <c r="D3738" s="333" t="n">
        <v>71.22</v>
      </c>
    </row>
    <row r="3739" customFormat="false" ht="15" hidden="false" customHeight="false" outlineLevel="0" collapsed="false">
      <c r="A3739" s="0" t="n">
        <v>11670</v>
      </c>
      <c r="B3739" s="0" t="s">
        <v>15623</v>
      </c>
      <c r="C3739" s="525" t="s">
        <v>2430</v>
      </c>
      <c r="D3739" s="333" t="n">
        <v>27.28</v>
      </c>
    </row>
    <row r="3740" customFormat="false" ht="15" hidden="false" customHeight="false" outlineLevel="0" collapsed="false">
      <c r="A3740" s="0" t="n">
        <v>20055</v>
      </c>
      <c r="B3740" s="0" t="s">
        <v>15624</v>
      </c>
      <c r="C3740" s="525" t="s">
        <v>2430</v>
      </c>
      <c r="D3740" s="333" t="n">
        <v>53.34</v>
      </c>
    </row>
    <row r="3741" customFormat="false" ht="15" hidden="false" customHeight="false" outlineLevel="0" collapsed="false">
      <c r="A3741" s="0" t="n">
        <v>11671</v>
      </c>
      <c r="B3741" s="0" t="s">
        <v>15625</v>
      </c>
      <c r="C3741" s="525" t="s">
        <v>2430</v>
      </c>
      <c r="D3741" s="333" t="n">
        <v>114.45</v>
      </c>
    </row>
    <row r="3742" customFormat="false" ht="15" hidden="false" customHeight="false" outlineLevel="0" collapsed="false">
      <c r="A3742" s="0" t="n">
        <v>6032</v>
      </c>
      <c r="B3742" s="0" t="s">
        <v>15626</v>
      </c>
      <c r="C3742" s="525" t="s">
        <v>2430</v>
      </c>
      <c r="D3742" s="333" t="n">
        <v>32.69</v>
      </c>
    </row>
    <row r="3743" customFormat="false" ht="15" hidden="false" customHeight="false" outlineLevel="0" collapsed="false">
      <c r="A3743" s="0" t="n">
        <v>11673</v>
      </c>
      <c r="B3743" s="0" t="s">
        <v>15627</v>
      </c>
      <c r="C3743" s="525" t="s">
        <v>2430</v>
      </c>
      <c r="D3743" s="333" t="n">
        <v>25.74</v>
      </c>
    </row>
    <row r="3744" customFormat="false" ht="15" hidden="false" customHeight="false" outlineLevel="0" collapsed="false">
      <c r="A3744" s="0" t="n">
        <v>11674</v>
      </c>
      <c r="B3744" s="0" t="s">
        <v>15628</v>
      </c>
      <c r="C3744" s="525" t="s">
        <v>2430</v>
      </c>
      <c r="D3744" s="333" t="n">
        <v>33.15</v>
      </c>
    </row>
    <row r="3745" customFormat="false" ht="15" hidden="false" customHeight="false" outlineLevel="0" collapsed="false">
      <c r="A3745" s="0" t="n">
        <v>11675</v>
      </c>
      <c r="B3745" s="0" t="s">
        <v>15629</v>
      </c>
      <c r="C3745" s="525" t="s">
        <v>2430</v>
      </c>
      <c r="D3745" s="333" t="n">
        <v>52.63</v>
      </c>
    </row>
    <row r="3746" customFormat="false" ht="15" hidden="false" customHeight="false" outlineLevel="0" collapsed="false">
      <c r="A3746" s="0" t="n">
        <v>11676</v>
      </c>
      <c r="B3746" s="0" t="s">
        <v>15630</v>
      </c>
      <c r="C3746" s="525" t="s">
        <v>2430</v>
      </c>
      <c r="D3746" s="333" t="n">
        <v>70.39</v>
      </c>
    </row>
    <row r="3747" customFormat="false" ht="15" hidden="false" customHeight="false" outlineLevel="0" collapsed="false">
      <c r="A3747" s="0" t="n">
        <v>11677</v>
      </c>
      <c r="B3747" s="0" t="s">
        <v>15631</v>
      </c>
      <c r="C3747" s="525" t="s">
        <v>2430</v>
      </c>
      <c r="D3747" s="333" t="n">
        <v>72.69</v>
      </c>
    </row>
    <row r="3748" customFormat="false" ht="15" hidden="false" customHeight="false" outlineLevel="0" collapsed="false">
      <c r="A3748" s="0" t="n">
        <v>11678</v>
      </c>
      <c r="B3748" s="0" t="s">
        <v>15632</v>
      </c>
      <c r="C3748" s="525" t="s">
        <v>2430</v>
      </c>
      <c r="D3748" s="333" t="n">
        <v>133.13</v>
      </c>
    </row>
    <row r="3749" customFormat="false" ht="15" hidden="false" customHeight="false" outlineLevel="0" collapsed="false">
      <c r="A3749" s="0" t="n">
        <v>6038</v>
      </c>
      <c r="B3749" s="0" t="s">
        <v>15633</v>
      </c>
      <c r="C3749" s="525" t="s">
        <v>2430</v>
      </c>
      <c r="D3749" s="333" t="n">
        <v>8.44</v>
      </c>
    </row>
    <row r="3750" customFormat="false" ht="15" hidden="false" customHeight="false" outlineLevel="0" collapsed="false">
      <c r="A3750" s="0" t="n">
        <v>11718</v>
      </c>
      <c r="B3750" s="0" t="s">
        <v>15634</v>
      </c>
      <c r="C3750" s="525" t="s">
        <v>2430</v>
      </c>
      <c r="D3750" s="333" t="n">
        <v>24.08</v>
      </c>
    </row>
    <row r="3751" customFormat="false" ht="15" hidden="false" customHeight="false" outlineLevel="0" collapsed="false">
      <c r="A3751" s="0" t="n">
        <v>6037</v>
      </c>
      <c r="B3751" s="0" t="s">
        <v>15635</v>
      </c>
      <c r="C3751" s="525" t="s">
        <v>2430</v>
      </c>
      <c r="D3751" s="333" t="n">
        <v>17.57</v>
      </c>
    </row>
    <row r="3752" customFormat="false" ht="15" hidden="false" customHeight="false" outlineLevel="0" collapsed="false">
      <c r="A3752" s="0" t="n">
        <v>11719</v>
      </c>
      <c r="B3752" s="0" t="s">
        <v>15636</v>
      </c>
      <c r="C3752" s="525" t="s">
        <v>2430</v>
      </c>
      <c r="D3752" s="333" t="n">
        <v>19.54</v>
      </c>
    </row>
    <row r="3753" customFormat="false" ht="15" hidden="false" customHeight="false" outlineLevel="0" collapsed="false">
      <c r="A3753" s="0" t="n">
        <v>6019</v>
      </c>
      <c r="B3753" s="0" t="s">
        <v>15637</v>
      </c>
      <c r="C3753" s="525" t="s">
        <v>2430</v>
      </c>
      <c r="D3753" s="333" t="n">
        <v>73.75</v>
      </c>
    </row>
    <row r="3754" customFormat="false" ht="15" hidden="false" customHeight="false" outlineLevel="0" collapsed="false">
      <c r="A3754" s="0" t="n">
        <v>6010</v>
      </c>
      <c r="B3754" s="0" t="s">
        <v>15638</v>
      </c>
      <c r="C3754" s="525" t="s">
        <v>2430</v>
      </c>
      <c r="D3754" s="333" t="n">
        <v>126.9</v>
      </c>
    </row>
    <row r="3755" customFormat="false" ht="15" hidden="false" customHeight="false" outlineLevel="0" collapsed="false">
      <c r="A3755" s="0" t="n">
        <v>6017</v>
      </c>
      <c r="B3755" s="0" t="s">
        <v>15639</v>
      </c>
      <c r="C3755" s="525" t="s">
        <v>2430</v>
      </c>
      <c r="D3755" s="333" t="n">
        <v>100.52</v>
      </c>
    </row>
    <row r="3756" customFormat="false" ht="15" hidden="false" customHeight="false" outlineLevel="0" collapsed="false">
      <c r="A3756" s="0" t="n">
        <v>6020</v>
      </c>
      <c r="B3756" s="0" t="s">
        <v>15640</v>
      </c>
      <c r="C3756" s="525" t="s">
        <v>2430</v>
      </c>
      <c r="D3756" s="333" t="n">
        <v>44.3</v>
      </c>
    </row>
    <row r="3757" customFormat="false" ht="15" hidden="false" customHeight="false" outlineLevel="0" collapsed="false">
      <c r="A3757" s="0" t="n">
        <v>6028</v>
      </c>
      <c r="B3757" s="0" t="s">
        <v>15641</v>
      </c>
      <c r="C3757" s="525" t="s">
        <v>2430</v>
      </c>
      <c r="D3757" s="333" t="n">
        <v>176.76</v>
      </c>
    </row>
    <row r="3758" customFormat="false" ht="15" hidden="false" customHeight="false" outlineLevel="0" collapsed="false">
      <c r="A3758" s="0" t="n">
        <v>6011</v>
      </c>
      <c r="B3758" s="0" t="s">
        <v>15642</v>
      </c>
      <c r="C3758" s="525" t="s">
        <v>2430</v>
      </c>
      <c r="D3758" s="333" t="n">
        <v>366.58</v>
      </c>
    </row>
    <row r="3759" customFormat="false" ht="15" hidden="false" customHeight="false" outlineLevel="0" collapsed="false">
      <c r="A3759" s="0" t="n">
        <v>6012</v>
      </c>
      <c r="B3759" s="0" t="s">
        <v>15643</v>
      </c>
      <c r="C3759" s="525" t="s">
        <v>2430</v>
      </c>
      <c r="D3759" s="333" t="n">
        <v>443.8</v>
      </c>
    </row>
    <row r="3760" customFormat="false" ht="15" hidden="false" customHeight="false" outlineLevel="0" collapsed="false">
      <c r="A3760" s="0" t="n">
        <v>6016</v>
      </c>
      <c r="B3760" s="0" t="s">
        <v>15644</v>
      </c>
      <c r="C3760" s="525" t="s">
        <v>2430</v>
      </c>
      <c r="D3760" s="333" t="n">
        <v>46.72</v>
      </c>
    </row>
    <row r="3761" customFormat="false" ht="15" hidden="false" customHeight="false" outlineLevel="0" collapsed="false">
      <c r="A3761" s="0" t="n">
        <v>6027</v>
      </c>
      <c r="B3761" s="0" t="s">
        <v>15645</v>
      </c>
      <c r="C3761" s="525" t="s">
        <v>2430</v>
      </c>
      <c r="D3761" s="333" t="n">
        <v>924.73</v>
      </c>
    </row>
    <row r="3762" customFormat="false" ht="15" hidden="false" customHeight="false" outlineLevel="0" collapsed="false">
      <c r="A3762" s="0" t="n">
        <v>6013</v>
      </c>
      <c r="B3762" s="0" t="s">
        <v>15646</v>
      </c>
      <c r="C3762" s="525" t="s">
        <v>2430</v>
      </c>
      <c r="D3762" s="333" t="n">
        <v>139.54</v>
      </c>
    </row>
    <row r="3763" customFormat="false" ht="15" hidden="false" customHeight="false" outlineLevel="0" collapsed="false">
      <c r="A3763" s="0" t="n">
        <v>6015</v>
      </c>
      <c r="B3763" s="0" t="s">
        <v>15647</v>
      </c>
      <c r="C3763" s="525" t="s">
        <v>2430</v>
      </c>
      <c r="D3763" s="333" t="n">
        <v>202.92</v>
      </c>
    </row>
    <row r="3764" customFormat="false" ht="15" hidden="false" customHeight="false" outlineLevel="0" collapsed="false">
      <c r="A3764" s="0" t="n">
        <v>6014</v>
      </c>
      <c r="B3764" s="0" t="s">
        <v>15648</v>
      </c>
      <c r="C3764" s="525" t="s">
        <v>2430</v>
      </c>
      <c r="D3764" s="333" t="n">
        <v>194.01</v>
      </c>
    </row>
    <row r="3765" customFormat="false" ht="15" hidden="false" customHeight="false" outlineLevel="0" collapsed="false">
      <c r="A3765" s="0" t="n">
        <v>6006</v>
      </c>
      <c r="B3765" s="0" t="s">
        <v>15649</v>
      </c>
      <c r="C3765" s="525" t="s">
        <v>2430</v>
      </c>
      <c r="D3765" s="333" t="n">
        <v>101.05</v>
      </c>
    </row>
    <row r="3766" customFormat="false" ht="15" hidden="false" customHeight="false" outlineLevel="0" collapsed="false">
      <c r="A3766" s="0" t="n">
        <v>6005</v>
      </c>
      <c r="B3766" s="0" t="s">
        <v>15650</v>
      </c>
      <c r="C3766" s="525" t="s">
        <v>2430</v>
      </c>
      <c r="D3766" s="333" t="n">
        <v>113.99</v>
      </c>
    </row>
    <row r="3767" customFormat="false" ht="15" hidden="false" customHeight="false" outlineLevel="0" collapsed="false">
      <c r="A3767" s="0" t="n">
        <v>11756</v>
      </c>
      <c r="B3767" s="0" t="s">
        <v>15651</v>
      </c>
      <c r="C3767" s="525" t="s">
        <v>2430</v>
      </c>
      <c r="D3767" s="333" t="n">
        <v>54.44</v>
      </c>
    </row>
    <row r="3768" customFormat="false" ht="15" hidden="false" customHeight="false" outlineLevel="0" collapsed="false">
      <c r="A3768" s="0" t="n">
        <v>10904</v>
      </c>
      <c r="B3768" s="0" t="s">
        <v>15652</v>
      </c>
      <c r="C3768" s="525" t="s">
        <v>2430</v>
      </c>
      <c r="D3768" s="333" t="n">
        <v>200</v>
      </c>
    </row>
    <row r="3769" customFormat="false" ht="15" hidden="false" customHeight="false" outlineLevel="0" collapsed="false">
      <c r="A3769" s="0" t="n">
        <v>11752</v>
      </c>
      <c r="B3769" s="0" t="s">
        <v>15653</v>
      </c>
      <c r="C3769" s="525" t="s">
        <v>2430</v>
      </c>
      <c r="D3769" s="333" t="n">
        <v>31.39</v>
      </c>
    </row>
    <row r="3770" customFormat="false" ht="15" hidden="false" customHeight="false" outlineLevel="0" collapsed="false">
      <c r="A3770" s="0" t="n">
        <v>11753</v>
      </c>
      <c r="B3770" s="0" t="s">
        <v>15654</v>
      </c>
      <c r="C3770" s="525" t="s">
        <v>2430</v>
      </c>
      <c r="D3770" s="333" t="n">
        <v>37.48</v>
      </c>
    </row>
    <row r="3771" customFormat="false" ht="15" hidden="false" customHeight="false" outlineLevel="0" collapsed="false">
      <c r="A3771" s="0" t="n">
        <v>6021</v>
      </c>
      <c r="B3771" s="0" t="s">
        <v>15655</v>
      </c>
      <c r="C3771" s="525" t="s">
        <v>2430</v>
      </c>
      <c r="D3771" s="333" t="n">
        <v>104.01</v>
      </c>
    </row>
    <row r="3772" customFormat="false" ht="15" hidden="false" customHeight="false" outlineLevel="0" collapsed="false">
      <c r="A3772" s="0" t="n">
        <v>6024</v>
      </c>
      <c r="B3772" s="0" t="s">
        <v>15656</v>
      </c>
      <c r="C3772" s="525" t="s">
        <v>2430</v>
      </c>
      <c r="D3772" s="333" t="n">
        <v>107.51</v>
      </c>
    </row>
    <row r="3773" customFormat="false" ht="15" hidden="false" customHeight="false" outlineLevel="0" collapsed="false">
      <c r="A3773" s="0" t="n">
        <v>38379</v>
      </c>
      <c r="B3773" s="0" t="s">
        <v>15657</v>
      </c>
      <c r="C3773" s="525" t="s">
        <v>2440</v>
      </c>
      <c r="D3773" s="333" t="n">
        <v>61.7</v>
      </c>
    </row>
    <row r="3774" customFormat="false" ht="15" hidden="false" customHeight="false" outlineLevel="0" collapsed="false">
      <c r="A3774" s="0" t="n">
        <v>13897</v>
      </c>
      <c r="B3774" s="0" t="s">
        <v>15658</v>
      </c>
      <c r="C3774" s="525" t="s">
        <v>2430</v>
      </c>
      <c r="D3774" s="532" t="n">
        <v>6818.1</v>
      </c>
    </row>
    <row r="3775" customFormat="false" ht="15" hidden="false" customHeight="false" outlineLevel="0" collapsed="false">
      <c r="A3775" s="0" t="n">
        <v>10640</v>
      </c>
      <c r="B3775" s="0" t="s">
        <v>15659</v>
      </c>
      <c r="C3775" s="525" t="s">
        <v>2430</v>
      </c>
      <c r="D3775" s="532" t="n">
        <v>14766.58</v>
      </c>
    </row>
    <row r="3776" customFormat="false" ht="15" hidden="false" customHeight="false" outlineLevel="0" collapsed="false">
      <c r="A3776" s="0" t="n">
        <v>34357</v>
      </c>
      <c r="B3776" s="0" t="s">
        <v>15660</v>
      </c>
      <c r="C3776" s="525" t="s">
        <v>2515</v>
      </c>
      <c r="D3776" s="333" t="n">
        <v>3.81</v>
      </c>
    </row>
    <row r="3777" customFormat="false" ht="15" hidden="false" customHeight="false" outlineLevel="0" collapsed="false">
      <c r="A3777" s="0" t="n">
        <v>37329</v>
      </c>
      <c r="B3777" s="0" t="s">
        <v>15661</v>
      </c>
      <c r="C3777" s="525" t="s">
        <v>2515</v>
      </c>
      <c r="D3777" s="333" t="n">
        <v>80.38</v>
      </c>
    </row>
    <row r="3778" customFormat="false" ht="15" hidden="false" customHeight="false" outlineLevel="0" collapsed="false">
      <c r="A3778" s="0" t="n">
        <v>2510</v>
      </c>
      <c r="B3778" s="0" t="s">
        <v>15662</v>
      </c>
      <c r="C3778" s="525" t="s">
        <v>2430</v>
      </c>
      <c r="D3778" s="333" t="n">
        <v>30.77</v>
      </c>
    </row>
    <row r="3779" customFormat="false" ht="15" hidden="false" customHeight="false" outlineLevel="0" collapsed="false">
      <c r="A3779" s="0" t="n">
        <v>12359</v>
      </c>
      <c r="B3779" s="0" t="s">
        <v>15663</v>
      </c>
      <c r="C3779" s="525" t="s">
        <v>2430</v>
      </c>
      <c r="D3779" s="333" t="n">
        <v>167.54</v>
      </c>
    </row>
    <row r="3780" customFormat="false" ht="15" hidden="false" customHeight="false" outlineLevel="0" collapsed="false">
      <c r="A3780" s="0" t="n">
        <v>7353</v>
      </c>
      <c r="B3780" s="0" t="s">
        <v>15664</v>
      </c>
      <c r="C3780" s="525" t="s">
        <v>2712</v>
      </c>
      <c r="D3780" s="333" t="n">
        <v>36.13</v>
      </c>
    </row>
    <row r="3781" customFormat="false" ht="15" hidden="false" customHeight="false" outlineLevel="0" collapsed="false">
      <c r="A3781" s="0" t="n">
        <v>36144</v>
      </c>
      <c r="B3781" s="0" t="s">
        <v>15665</v>
      </c>
      <c r="C3781" s="525" t="s">
        <v>2430</v>
      </c>
      <c r="D3781" s="333" t="n">
        <v>1.71</v>
      </c>
    </row>
    <row r="3782" customFormat="false" ht="15" hidden="false" customHeight="false" outlineLevel="0" collapsed="false">
      <c r="A3782" s="0" t="n">
        <v>10518</v>
      </c>
      <c r="B3782" s="0" t="s">
        <v>15666</v>
      </c>
      <c r="C3782" s="525" t="s">
        <v>2430</v>
      </c>
      <c r="D3782" s="333" t="n">
        <v>116.96</v>
      </c>
    </row>
    <row r="3783" customFormat="false" ht="15" hidden="false" customHeight="false" outlineLevel="0" collapsed="false">
      <c r="A3783" s="0" t="n">
        <v>36530</v>
      </c>
      <c r="B3783" s="0" t="s">
        <v>15667</v>
      </c>
      <c r="C3783" s="525" t="s">
        <v>2430</v>
      </c>
      <c r="D3783" s="532" t="n">
        <v>387219.5</v>
      </c>
    </row>
    <row r="3784" customFormat="false" ht="15" hidden="false" customHeight="false" outlineLevel="0" collapsed="false">
      <c r="A3784" s="0" t="n">
        <v>6046</v>
      </c>
      <c r="B3784" s="0" t="s">
        <v>15668</v>
      </c>
      <c r="C3784" s="525" t="s">
        <v>2430</v>
      </c>
      <c r="D3784" s="532" t="n">
        <v>420000</v>
      </c>
    </row>
    <row r="3785" customFormat="false" ht="15" hidden="false" customHeight="false" outlineLevel="0" collapsed="false">
      <c r="A3785" s="0" t="n">
        <v>36531</v>
      </c>
      <c r="B3785" s="0" t="s">
        <v>15669</v>
      </c>
      <c r="C3785" s="525" t="s">
        <v>2430</v>
      </c>
      <c r="D3785" s="532" t="n">
        <v>435365.82</v>
      </c>
    </row>
    <row r="3786" customFormat="false" ht="15" hidden="false" customHeight="false" outlineLevel="0" collapsed="false">
      <c r="A3786" s="0" t="n">
        <v>34684</v>
      </c>
      <c r="B3786" s="0" t="s">
        <v>15670</v>
      </c>
      <c r="C3786" s="525" t="s">
        <v>2414</v>
      </c>
      <c r="D3786" s="333" t="n">
        <v>283.82</v>
      </c>
    </row>
    <row r="3787" customFormat="false" ht="15" hidden="false" customHeight="false" outlineLevel="0" collapsed="false">
      <c r="A3787" s="0" t="n">
        <v>34683</v>
      </c>
      <c r="B3787" s="0" t="s">
        <v>15671</v>
      </c>
      <c r="C3787" s="525" t="s">
        <v>2414</v>
      </c>
      <c r="D3787" s="333" t="n">
        <v>177.39</v>
      </c>
    </row>
    <row r="3788" customFormat="false" ht="15" hidden="false" customHeight="false" outlineLevel="0" collapsed="false">
      <c r="A3788" s="0" t="n">
        <v>533</v>
      </c>
      <c r="B3788" s="0" t="s">
        <v>15672</v>
      </c>
      <c r="C3788" s="525" t="s">
        <v>2414</v>
      </c>
      <c r="D3788" s="333" t="n">
        <v>23.94</v>
      </c>
    </row>
    <row r="3789" customFormat="false" ht="15" hidden="false" customHeight="false" outlineLevel="0" collapsed="false">
      <c r="A3789" s="0" t="n">
        <v>10515</v>
      </c>
      <c r="B3789" s="0" t="s">
        <v>15673</v>
      </c>
      <c r="C3789" s="525" t="s">
        <v>2414</v>
      </c>
      <c r="D3789" s="333" t="n">
        <v>45.17</v>
      </c>
    </row>
    <row r="3790" customFormat="false" ht="15" hidden="false" customHeight="false" outlineLevel="0" collapsed="false">
      <c r="A3790" s="0" t="n">
        <v>536</v>
      </c>
      <c r="B3790" s="0" t="s">
        <v>15674</v>
      </c>
      <c r="C3790" s="525" t="s">
        <v>2414</v>
      </c>
      <c r="D3790" s="333" t="n">
        <v>32.68</v>
      </c>
    </row>
    <row r="3791" customFormat="false" ht="15" hidden="false" customHeight="false" outlineLevel="0" collapsed="false">
      <c r="A3791" s="0" t="n">
        <v>153</v>
      </c>
      <c r="B3791" s="0" t="s">
        <v>15675</v>
      </c>
      <c r="C3791" s="525" t="s">
        <v>2712</v>
      </c>
      <c r="D3791" s="333" t="n">
        <v>108.17</v>
      </c>
    </row>
    <row r="3792" customFormat="false" ht="15" hidden="false" customHeight="false" outlineLevel="0" collapsed="false">
      <c r="A3792" s="0" t="n">
        <v>34682</v>
      </c>
      <c r="B3792" s="0" t="s">
        <v>15676</v>
      </c>
      <c r="C3792" s="525" t="s">
        <v>2414</v>
      </c>
      <c r="D3792" s="333" t="n">
        <v>135.65</v>
      </c>
    </row>
    <row r="3793" customFormat="false" ht="15" hidden="false" customHeight="false" outlineLevel="0" collapsed="false">
      <c r="A3793" s="0" t="n">
        <v>20205</v>
      </c>
      <c r="B3793" s="0" t="s">
        <v>15677</v>
      </c>
      <c r="C3793" s="525" t="s">
        <v>2440</v>
      </c>
      <c r="D3793" s="333" t="n">
        <v>3.93</v>
      </c>
    </row>
    <row r="3794" customFormat="false" ht="15" hidden="false" customHeight="false" outlineLevel="0" collapsed="false">
      <c r="A3794" s="0" t="n">
        <v>4412</v>
      </c>
      <c r="B3794" s="0" t="s">
        <v>15678</v>
      </c>
      <c r="C3794" s="525" t="s">
        <v>2440</v>
      </c>
      <c r="D3794" s="333" t="n">
        <v>2.35</v>
      </c>
    </row>
    <row r="3795" customFormat="false" ht="15" hidden="false" customHeight="false" outlineLevel="0" collapsed="false">
      <c r="A3795" s="0" t="n">
        <v>4408</v>
      </c>
      <c r="B3795" s="0" t="s">
        <v>15679</v>
      </c>
      <c r="C3795" s="525" t="s">
        <v>2440</v>
      </c>
      <c r="D3795" s="333" t="n">
        <v>2.94</v>
      </c>
    </row>
    <row r="3796" customFormat="false" ht="15" hidden="false" customHeight="false" outlineLevel="0" collapsed="false">
      <c r="A3796" s="0" t="n">
        <v>36250</v>
      </c>
      <c r="B3796" s="0" t="s">
        <v>15680</v>
      </c>
      <c r="C3796" s="525" t="s">
        <v>2440</v>
      </c>
      <c r="D3796" s="333" t="n">
        <v>4.46</v>
      </c>
    </row>
    <row r="3797" customFormat="false" ht="15" hidden="false" customHeight="false" outlineLevel="0" collapsed="false">
      <c r="A3797" s="0" t="n">
        <v>10857</v>
      </c>
      <c r="B3797" s="0" t="s">
        <v>15681</v>
      </c>
      <c r="C3797" s="525" t="s">
        <v>2440</v>
      </c>
      <c r="D3797" s="333" t="n">
        <v>13.53</v>
      </c>
    </row>
    <row r="3798" customFormat="false" ht="15" hidden="false" customHeight="false" outlineLevel="0" collapsed="false">
      <c r="A3798" s="0" t="n">
        <v>4803</v>
      </c>
      <c r="B3798" s="0" t="s">
        <v>15682</v>
      </c>
      <c r="C3798" s="525" t="s">
        <v>2440</v>
      </c>
      <c r="D3798" s="333" t="n">
        <v>26.39</v>
      </c>
    </row>
    <row r="3799" customFormat="false" ht="15" hidden="false" customHeight="false" outlineLevel="0" collapsed="false">
      <c r="A3799" s="0" t="n">
        <v>6186</v>
      </c>
      <c r="B3799" s="0" t="s">
        <v>15683</v>
      </c>
      <c r="C3799" s="525" t="s">
        <v>2440</v>
      </c>
      <c r="D3799" s="333" t="n">
        <v>18.05</v>
      </c>
    </row>
    <row r="3800" customFormat="false" ht="15" hidden="false" customHeight="false" outlineLevel="0" collapsed="false">
      <c r="A3800" s="0" t="n">
        <v>4829</v>
      </c>
      <c r="B3800" s="0" t="s">
        <v>15684</v>
      </c>
      <c r="C3800" s="525" t="s">
        <v>2440</v>
      </c>
      <c r="D3800" s="333" t="n">
        <v>35.71</v>
      </c>
    </row>
    <row r="3801" customFormat="false" ht="15" hidden="false" customHeight="false" outlineLevel="0" collapsed="false">
      <c r="A3801" s="0" t="n">
        <v>39829</v>
      </c>
      <c r="B3801" s="0" t="s">
        <v>15685</v>
      </c>
      <c r="C3801" s="525" t="s">
        <v>2440</v>
      </c>
      <c r="D3801" s="333" t="n">
        <v>37</v>
      </c>
    </row>
    <row r="3802" customFormat="false" ht="15" hidden="false" customHeight="false" outlineLevel="0" collapsed="false">
      <c r="A3802" s="0" t="n">
        <v>20231</v>
      </c>
      <c r="B3802" s="0" t="s">
        <v>15686</v>
      </c>
      <c r="C3802" s="525" t="s">
        <v>2440</v>
      </c>
      <c r="D3802" s="333" t="n">
        <v>51.07</v>
      </c>
    </row>
    <row r="3803" customFormat="false" ht="15" hidden="false" customHeight="false" outlineLevel="0" collapsed="false">
      <c r="A3803" s="0" t="n">
        <v>4804</v>
      </c>
      <c r="B3803" s="0" t="s">
        <v>15687</v>
      </c>
      <c r="C3803" s="525" t="s">
        <v>2440</v>
      </c>
      <c r="D3803" s="333" t="n">
        <v>20.26</v>
      </c>
    </row>
    <row r="3804" customFormat="false" ht="15" hidden="false" customHeight="false" outlineLevel="0" collapsed="false">
      <c r="A3804" s="0" t="n">
        <v>34680</v>
      </c>
      <c r="B3804" s="0" t="s">
        <v>15688</v>
      </c>
      <c r="C3804" s="525" t="s">
        <v>2440</v>
      </c>
      <c r="D3804" s="333" t="n">
        <v>41.73</v>
      </c>
    </row>
    <row r="3805" customFormat="false" ht="15" hidden="false" customHeight="false" outlineLevel="0" collapsed="false">
      <c r="A3805" s="0" t="n">
        <v>11573</v>
      </c>
      <c r="B3805" s="0" t="s">
        <v>15689</v>
      </c>
      <c r="C3805" s="525" t="s">
        <v>2430</v>
      </c>
      <c r="D3805" s="333" t="n">
        <v>5.81</v>
      </c>
    </row>
    <row r="3806" customFormat="false" ht="15" hidden="false" customHeight="false" outlineLevel="0" collapsed="false">
      <c r="A3806" s="0" t="n">
        <v>38401</v>
      </c>
      <c r="B3806" s="0" t="s">
        <v>15690</v>
      </c>
      <c r="C3806" s="525" t="s">
        <v>2430</v>
      </c>
      <c r="D3806" s="333" t="n">
        <v>10.82</v>
      </c>
    </row>
    <row r="3807" customFormat="false" ht="15" hidden="false" customHeight="false" outlineLevel="0" collapsed="false">
      <c r="A3807" s="0" t="n">
        <v>11575</v>
      </c>
      <c r="B3807" s="0" t="s">
        <v>15691</v>
      </c>
      <c r="C3807" s="525" t="s">
        <v>2430</v>
      </c>
      <c r="D3807" s="333" t="n">
        <v>56.02</v>
      </c>
    </row>
    <row r="3808" customFormat="false" ht="15" hidden="false" customHeight="false" outlineLevel="0" collapsed="false">
      <c r="A3808" s="0" t="n">
        <v>38179</v>
      </c>
      <c r="B3808" s="0" t="s">
        <v>15692</v>
      </c>
      <c r="C3808" s="525" t="s">
        <v>2430</v>
      </c>
      <c r="D3808" s="333" t="n">
        <v>46.32</v>
      </c>
    </row>
    <row r="3809" customFormat="false" ht="15" hidden="false" customHeight="false" outlineLevel="0" collapsed="false">
      <c r="A3809" s="0" t="n">
        <v>20256</v>
      </c>
      <c r="B3809" s="0" t="s">
        <v>15693</v>
      </c>
      <c r="C3809" s="525" t="s">
        <v>2430</v>
      </c>
      <c r="D3809" s="333" t="n">
        <v>0.35</v>
      </c>
    </row>
    <row r="3810" customFormat="false" ht="15" hidden="false" customHeight="false" outlineLevel="0" collapsed="false">
      <c r="A3810" s="0" t="n">
        <v>14511</v>
      </c>
      <c r="B3810" s="0" t="s">
        <v>15694</v>
      </c>
      <c r="C3810" s="525" t="s">
        <v>2430</v>
      </c>
      <c r="D3810" s="532" t="n">
        <v>997825.41</v>
      </c>
    </row>
    <row r="3811" customFormat="false" ht="15" hidden="false" customHeight="false" outlineLevel="0" collapsed="false">
      <c r="A3811" s="0" t="n">
        <v>10642</v>
      </c>
      <c r="B3811" s="0" t="s">
        <v>15695</v>
      </c>
      <c r="C3811" s="525" t="s">
        <v>2430</v>
      </c>
      <c r="D3811" s="532" t="n">
        <v>940000</v>
      </c>
    </row>
    <row r="3812" customFormat="false" ht="15" hidden="false" customHeight="false" outlineLevel="0" collapsed="false">
      <c r="A3812" s="0" t="n">
        <v>14489</v>
      </c>
      <c r="B3812" s="0" t="s">
        <v>15696</v>
      </c>
      <c r="C3812" s="525" t="s">
        <v>2430</v>
      </c>
      <c r="D3812" s="532" t="n">
        <v>833762.51</v>
      </c>
    </row>
    <row r="3813" customFormat="false" ht="15" hidden="false" customHeight="false" outlineLevel="0" collapsed="false">
      <c r="A3813" s="0" t="n">
        <v>14513</v>
      </c>
      <c r="B3813" s="0" t="s">
        <v>15697</v>
      </c>
      <c r="C3813" s="525" t="s">
        <v>2430</v>
      </c>
      <c r="D3813" s="532" t="n">
        <v>625341.67</v>
      </c>
    </row>
    <row r="3814" customFormat="false" ht="15" hidden="false" customHeight="false" outlineLevel="0" collapsed="false">
      <c r="A3814" s="0" t="n">
        <v>13600</v>
      </c>
      <c r="B3814" s="0" t="s">
        <v>15698</v>
      </c>
      <c r="C3814" s="525" t="s">
        <v>2430</v>
      </c>
      <c r="D3814" s="532" t="n">
        <v>806866.86</v>
      </c>
    </row>
    <row r="3815" customFormat="false" ht="15" hidden="false" customHeight="false" outlineLevel="0" collapsed="false">
      <c r="A3815" s="0" t="n">
        <v>10646</v>
      </c>
      <c r="B3815" s="0" t="s">
        <v>15699</v>
      </c>
      <c r="C3815" s="525" t="s">
        <v>2430</v>
      </c>
      <c r="D3815" s="532" t="n">
        <v>601465.48</v>
      </c>
    </row>
    <row r="3816" customFormat="false" ht="15" hidden="false" customHeight="false" outlineLevel="0" collapsed="false">
      <c r="A3816" s="0" t="n">
        <v>6070</v>
      </c>
      <c r="B3816" s="0" t="s">
        <v>15700</v>
      </c>
      <c r="C3816" s="525" t="s">
        <v>2430</v>
      </c>
      <c r="D3816" s="532" t="n">
        <v>821828.55</v>
      </c>
    </row>
    <row r="3817" customFormat="false" ht="15" hidden="false" customHeight="false" outlineLevel="0" collapsed="false">
      <c r="A3817" s="0" t="n">
        <v>6069</v>
      </c>
      <c r="B3817" s="0" t="s">
        <v>15701</v>
      </c>
      <c r="C3817" s="525" t="s">
        <v>2430</v>
      </c>
      <c r="D3817" s="532" t="n">
        <v>181554.32</v>
      </c>
    </row>
    <row r="3818" customFormat="false" ht="15" hidden="false" customHeight="false" outlineLevel="0" collapsed="false">
      <c r="A3818" s="0" t="n">
        <v>14626</v>
      </c>
      <c r="B3818" s="0" t="s">
        <v>15702</v>
      </c>
      <c r="C3818" s="525" t="s">
        <v>2430</v>
      </c>
      <c r="D3818" s="532" t="n">
        <v>899714.32</v>
      </c>
    </row>
    <row r="3819" customFormat="false" ht="15" hidden="false" customHeight="false" outlineLevel="0" collapsed="false">
      <c r="A3819" s="0" t="n">
        <v>6067</v>
      </c>
      <c r="B3819" s="0" t="s">
        <v>15703</v>
      </c>
      <c r="C3819" s="525" t="s">
        <v>2430</v>
      </c>
      <c r="D3819" s="532" t="n">
        <v>738571.44</v>
      </c>
    </row>
    <row r="3820" customFormat="false" ht="15" hidden="false" customHeight="false" outlineLevel="0" collapsed="false">
      <c r="A3820" s="0" t="n">
        <v>38393</v>
      </c>
      <c r="B3820" s="0" t="s">
        <v>15704</v>
      </c>
      <c r="C3820" s="525" t="s">
        <v>2430</v>
      </c>
      <c r="D3820" s="333" t="n">
        <v>16.48</v>
      </c>
    </row>
    <row r="3821" customFormat="false" ht="15" hidden="false" customHeight="false" outlineLevel="0" collapsed="false">
      <c r="A3821" s="0" t="n">
        <v>38390</v>
      </c>
      <c r="B3821" s="0" t="s">
        <v>15705</v>
      </c>
      <c r="C3821" s="525" t="s">
        <v>2430</v>
      </c>
      <c r="D3821" s="333" t="n">
        <v>36.55</v>
      </c>
    </row>
    <row r="3822" customFormat="false" ht="15" hidden="false" customHeight="false" outlineLevel="0" collapsed="false">
      <c r="A3822" s="0" t="n">
        <v>36532</v>
      </c>
      <c r="B3822" s="0" t="s">
        <v>15706</v>
      </c>
      <c r="C3822" s="525" t="s">
        <v>2430</v>
      </c>
      <c r="D3822" s="532" t="n">
        <v>26431.48</v>
      </c>
    </row>
    <row r="3823" customFormat="false" ht="15" hidden="false" customHeight="false" outlineLevel="0" collapsed="false">
      <c r="A3823" s="0" t="n">
        <v>11578</v>
      </c>
      <c r="B3823" s="0" t="s">
        <v>15707</v>
      </c>
      <c r="C3823" s="525" t="s">
        <v>2430</v>
      </c>
      <c r="D3823" s="333" t="n">
        <v>12.09</v>
      </c>
    </row>
    <row r="3824" customFormat="false" ht="15" hidden="false" customHeight="false" outlineLevel="0" collapsed="false">
      <c r="A3824" s="0" t="n">
        <v>11577</v>
      </c>
      <c r="B3824" s="0" t="s">
        <v>15708</v>
      </c>
      <c r="C3824" s="525" t="s">
        <v>2430</v>
      </c>
      <c r="D3824" s="333" t="n">
        <v>11.54</v>
      </c>
    </row>
    <row r="3825" customFormat="false" ht="15" hidden="false" customHeight="false" outlineLevel="0" collapsed="false">
      <c r="A3825" s="0" t="n">
        <v>42432</v>
      </c>
      <c r="B3825" s="0" t="s">
        <v>15709</v>
      </c>
      <c r="C3825" s="525" t="s">
        <v>2430</v>
      </c>
      <c r="D3825" s="532" t="n">
        <v>2424.64</v>
      </c>
    </row>
    <row r="3826" customFormat="false" ht="15" hidden="false" customHeight="false" outlineLevel="0" collapsed="false">
      <c r="A3826" s="0" t="n">
        <v>42437</v>
      </c>
      <c r="B3826" s="0" t="s">
        <v>15710</v>
      </c>
      <c r="C3826" s="525" t="s">
        <v>2430</v>
      </c>
      <c r="D3826" s="532" t="n">
        <v>1843.37</v>
      </c>
    </row>
    <row r="3827" customFormat="false" ht="15" hidden="false" customHeight="false" outlineLevel="0" collapsed="false">
      <c r="A3827" s="0" t="n">
        <v>1116</v>
      </c>
      <c r="B3827" s="0" t="s">
        <v>15711</v>
      </c>
      <c r="C3827" s="525" t="s">
        <v>2440</v>
      </c>
      <c r="D3827" s="333" t="n">
        <v>16.61</v>
      </c>
    </row>
    <row r="3828" customFormat="false" ht="15" hidden="false" customHeight="false" outlineLevel="0" collapsed="false">
      <c r="A3828" s="0" t="n">
        <v>1115</v>
      </c>
      <c r="B3828" s="0" t="s">
        <v>15712</v>
      </c>
      <c r="C3828" s="525" t="s">
        <v>2440</v>
      </c>
      <c r="D3828" s="333" t="n">
        <v>19.9</v>
      </c>
    </row>
    <row r="3829" customFormat="false" ht="15" hidden="false" customHeight="false" outlineLevel="0" collapsed="false">
      <c r="A3829" s="0" t="n">
        <v>1113</v>
      </c>
      <c r="B3829" s="0" t="s">
        <v>15713</v>
      </c>
      <c r="C3829" s="525" t="s">
        <v>2440</v>
      </c>
      <c r="D3829" s="333" t="n">
        <v>23.26</v>
      </c>
    </row>
    <row r="3830" customFormat="false" ht="15" hidden="false" customHeight="false" outlineLevel="0" collapsed="false">
      <c r="A3830" s="0" t="n">
        <v>1114</v>
      </c>
      <c r="B3830" s="0" t="s">
        <v>15714</v>
      </c>
      <c r="C3830" s="525" t="s">
        <v>2440</v>
      </c>
      <c r="D3830" s="333" t="n">
        <v>27.71</v>
      </c>
    </row>
    <row r="3831" customFormat="false" ht="15" hidden="false" customHeight="false" outlineLevel="0" collapsed="false">
      <c r="A3831" s="0" t="n">
        <v>40873</v>
      </c>
      <c r="B3831" s="0" t="s">
        <v>15715</v>
      </c>
      <c r="C3831" s="525" t="s">
        <v>2440</v>
      </c>
      <c r="D3831" s="333" t="n">
        <v>21.69</v>
      </c>
    </row>
    <row r="3832" customFormat="false" ht="15" hidden="false" customHeight="false" outlineLevel="0" collapsed="false">
      <c r="A3832" s="0" t="n">
        <v>20214</v>
      </c>
      <c r="B3832" s="0" t="s">
        <v>15716</v>
      </c>
      <c r="C3832" s="525" t="s">
        <v>2430</v>
      </c>
      <c r="D3832" s="333" t="n">
        <v>50.02</v>
      </c>
    </row>
    <row r="3833" customFormat="false" ht="15" hidden="false" customHeight="false" outlineLevel="0" collapsed="false">
      <c r="A3833" s="0" t="n">
        <v>7237</v>
      </c>
      <c r="B3833" s="0" t="s">
        <v>15717</v>
      </c>
      <c r="C3833" s="525" t="s">
        <v>2430</v>
      </c>
      <c r="D3833" s="333" t="n">
        <v>48.97</v>
      </c>
    </row>
    <row r="3834" customFormat="false" ht="15" hidden="false" customHeight="false" outlineLevel="0" collapsed="false">
      <c r="A3834" s="0" t="n">
        <v>11757</v>
      </c>
      <c r="B3834" s="0" t="s">
        <v>15718</v>
      </c>
      <c r="C3834" s="525" t="s">
        <v>2430</v>
      </c>
      <c r="D3834" s="333" t="n">
        <v>55.54</v>
      </c>
    </row>
    <row r="3835" customFormat="false" ht="15" hidden="false" customHeight="false" outlineLevel="0" collapsed="false">
      <c r="A3835" s="0" t="n">
        <v>11758</v>
      </c>
      <c r="B3835" s="0" t="s">
        <v>15719</v>
      </c>
      <c r="C3835" s="525" t="s">
        <v>2430</v>
      </c>
      <c r="D3835" s="333" t="n">
        <v>36.4</v>
      </c>
    </row>
    <row r="3836" customFormat="false" ht="15" hidden="false" customHeight="false" outlineLevel="0" collapsed="false">
      <c r="A3836" s="0" t="n">
        <v>37526</v>
      </c>
      <c r="B3836" s="0" t="s">
        <v>15720</v>
      </c>
      <c r="C3836" s="525" t="s">
        <v>2430</v>
      </c>
      <c r="D3836" s="333" t="n">
        <v>4.44</v>
      </c>
    </row>
    <row r="3837" customFormat="false" ht="15" hidden="false" customHeight="false" outlineLevel="0" collapsed="false">
      <c r="A3837" s="0" t="n">
        <v>6076</v>
      </c>
      <c r="B3837" s="0" t="s">
        <v>15721</v>
      </c>
      <c r="C3837" s="525" t="s">
        <v>2438</v>
      </c>
      <c r="D3837" s="333" t="n">
        <v>65</v>
      </c>
    </row>
    <row r="3838" customFormat="false" ht="15" hidden="false" customHeight="false" outlineLevel="0" collapsed="false">
      <c r="A3838" s="0" t="n">
        <v>13109</v>
      </c>
      <c r="B3838" s="0" t="s">
        <v>15722</v>
      </c>
      <c r="C3838" s="525" t="s">
        <v>2430</v>
      </c>
      <c r="D3838" s="333" t="n">
        <v>270.93</v>
      </c>
    </row>
    <row r="3839" customFormat="false" ht="15" hidden="false" customHeight="false" outlineLevel="0" collapsed="false">
      <c r="A3839" s="0" t="n">
        <v>13110</v>
      </c>
      <c r="B3839" s="0" t="s">
        <v>15723</v>
      </c>
      <c r="C3839" s="525" t="s">
        <v>2430</v>
      </c>
      <c r="D3839" s="333" t="n">
        <v>356.56</v>
      </c>
    </row>
    <row r="3840" customFormat="false" ht="15" hidden="false" customHeight="false" outlineLevel="0" collapsed="false">
      <c r="A3840" s="0" t="n">
        <v>7581</v>
      </c>
      <c r="B3840" s="0" t="s">
        <v>15724</v>
      </c>
      <c r="C3840" s="525" t="s">
        <v>2430</v>
      </c>
      <c r="D3840" s="333" t="n">
        <v>4.87</v>
      </c>
    </row>
    <row r="3841" customFormat="false" ht="15" hidden="false" customHeight="false" outlineLevel="0" collapsed="false">
      <c r="A3841" s="0" t="n">
        <v>4509</v>
      </c>
      <c r="B3841" s="0" t="s">
        <v>15725</v>
      </c>
      <c r="C3841" s="525" t="s">
        <v>2440</v>
      </c>
      <c r="D3841" s="333" t="n">
        <v>4.02</v>
      </c>
    </row>
    <row r="3842" customFormat="false" ht="15" hidden="false" customHeight="false" outlineLevel="0" collapsed="false">
      <c r="A3842" s="0" t="n">
        <v>4512</v>
      </c>
      <c r="B3842" s="0" t="s">
        <v>15726</v>
      </c>
      <c r="C3842" s="525" t="s">
        <v>2440</v>
      </c>
      <c r="D3842" s="333" t="n">
        <v>1.92</v>
      </c>
    </row>
    <row r="3843" customFormat="false" ht="15" hidden="false" customHeight="false" outlineLevel="0" collapsed="false">
      <c r="A3843" s="0" t="n">
        <v>4517</v>
      </c>
      <c r="B3843" s="0" t="s">
        <v>15727</v>
      </c>
      <c r="C3843" s="525" t="s">
        <v>2440</v>
      </c>
      <c r="D3843" s="333" t="n">
        <v>2.77</v>
      </c>
    </row>
    <row r="3844" customFormat="false" ht="15" hidden="false" customHeight="false" outlineLevel="0" collapsed="false">
      <c r="A3844" s="0" t="n">
        <v>20206</v>
      </c>
      <c r="B3844" s="0" t="s">
        <v>15728</v>
      </c>
      <c r="C3844" s="525" t="s">
        <v>2440</v>
      </c>
      <c r="D3844" s="333" t="n">
        <v>10.61</v>
      </c>
    </row>
    <row r="3845" customFormat="false" ht="15" hidden="false" customHeight="false" outlineLevel="0" collapsed="false">
      <c r="A3845" s="0" t="n">
        <v>4460</v>
      </c>
      <c r="B3845" s="0" t="s">
        <v>15729</v>
      </c>
      <c r="C3845" s="525" t="s">
        <v>2440</v>
      </c>
      <c r="D3845" s="333" t="n">
        <v>10.89</v>
      </c>
    </row>
    <row r="3846" customFormat="false" ht="15" hidden="false" customHeight="false" outlineLevel="0" collapsed="false">
      <c r="A3846" s="0" t="n">
        <v>4415</v>
      </c>
      <c r="B3846" s="0" t="s">
        <v>15730</v>
      </c>
      <c r="C3846" s="525" t="s">
        <v>2440</v>
      </c>
      <c r="D3846" s="333" t="n">
        <v>5.83</v>
      </c>
    </row>
    <row r="3847" customFormat="false" ht="15" hidden="false" customHeight="false" outlineLevel="0" collapsed="false">
      <c r="A3847" s="0" t="n">
        <v>4417</v>
      </c>
      <c r="B3847" s="0" t="s">
        <v>15731</v>
      </c>
      <c r="C3847" s="525" t="s">
        <v>2440</v>
      </c>
      <c r="D3847" s="333" t="n">
        <v>8.4</v>
      </c>
    </row>
    <row r="3848" customFormat="false" ht="15" hidden="false" customHeight="false" outlineLevel="0" collapsed="false">
      <c r="A3848" s="0" t="n">
        <v>37373</v>
      </c>
      <c r="B3848" s="0" t="s">
        <v>15732</v>
      </c>
      <c r="C3848" s="525" t="s">
        <v>2502</v>
      </c>
      <c r="D3848" s="333" t="n">
        <v>0.07</v>
      </c>
    </row>
    <row r="3849" customFormat="false" ht="15" hidden="false" customHeight="false" outlineLevel="0" collapsed="false">
      <c r="A3849" s="0" t="n">
        <v>40864</v>
      </c>
      <c r="B3849" s="0" t="s">
        <v>15733</v>
      </c>
      <c r="C3849" s="525" t="s">
        <v>4335</v>
      </c>
      <c r="D3849" s="333" t="n">
        <v>12.89</v>
      </c>
    </row>
    <row r="3850" customFormat="false" ht="15" hidden="false" customHeight="false" outlineLevel="0" collapsed="false">
      <c r="A3850" s="0" t="n">
        <v>4734</v>
      </c>
      <c r="B3850" s="0" t="s">
        <v>15734</v>
      </c>
      <c r="C3850" s="525" t="s">
        <v>2438</v>
      </c>
      <c r="D3850" s="333" t="n">
        <v>610.58</v>
      </c>
    </row>
    <row r="3851" customFormat="false" ht="15" hidden="false" customHeight="false" outlineLevel="0" collapsed="false">
      <c r="A3851" s="0" t="n">
        <v>6085</v>
      </c>
      <c r="B3851" s="0" t="s">
        <v>15735</v>
      </c>
      <c r="C3851" s="525" t="s">
        <v>2712</v>
      </c>
      <c r="D3851" s="333" t="n">
        <v>11.67</v>
      </c>
    </row>
    <row r="3852" customFormat="false" ht="15" hidden="false" customHeight="false" outlineLevel="0" collapsed="false">
      <c r="A3852" s="0" t="n">
        <v>38396</v>
      </c>
      <c r="B3852" s="0" t="s">
        <v>15736</v>
      </c>
      <c r="C3852" s="525" t="s">
        <v>2430</v>
      </c>
      <c r="D3852" s="333" t="n">
        <v>532.45</v>
      </c>
    </row>
    <row r="3853" customFormat="false" ht="15" hidden="false" customHeight="false" outlineLevel="0" collapsed="false">
      <c r="A3853" s="0" t="n">
        <v>11622</v>
      </c>
      <c r="B3853" s="0" t="s">
        <v>15737</v>
      </c>
      <c r="C3853" s="525" t="s">
        <v>2515</v>
      </c>
      <c r="D3853" s="333" t="n">
        <v>81.51</v>
      </c>
    </row>
    <row r="3854" customFormat="false" ht="15" hidden="false" customHeight="false" outlineLevel="0" collapsed="false">
      <c r="A3854" s="0" t="n">
        <v>43143</v>
      </c>
      <c r="B3854" s="0" t="s">
        <v>15738</v>
      </c>
      <c r="C3854" s="525" t="s">
        <v>2712</v>
      </c>
      <c r="D3854" s="333" t="n">
        <v>30.78</v>
      </c>
    </row>
    <row r="3855" customFormat="false" ht="15" hidden="false" customHeight="false" outlineLevel="0" collapsed="false">
      <c r="A3855" s="0" t="n">
        <v>7317</v>
      </c>
      <c r="B3855" s="0" t="s">
        <v>15739</v>
      </c>
      <c r="C3855" s="525" t="s">
        <v>2515</v>
      </c>
      <c r="D3855" s="333" t="n">
        <v>43.52</v>
      </c>
    </row>
    <row r="3856" customFormat="false" ht="15" hidden="false" customHeight="false" outlineLevel="0" collapsed="false">
      <c r="A3856" s="0" t="n">
        <v>142</v>
      </c>
      <c r="B3856" s="0" t="s">
        <v>15740</v>
      </c>
      <c r="C3856" s="525" t="s">
        <v>2899</v>
      </c>
      <c r="D3856" s="333" t="n">
        <v>38.46</v>
      </c>
    </row>
    <row r="3857" customFormat="false" ht="15" hidden="false" customHeight="false" outlineLevel="0" collapsed="false">
      <c r="A3857" s="0" t="n">
        <v>43142</v>
      </c>
      <c r="B3857" s="0" t="s">
        <v>15741</v>
      </c>
      <c r="C3857" s="525" t="s">
        <v>2712</v>
      </c>
      <c r="D3857" s="333" t="n">
        <v>174.71</v>
      </c>
    </row>
    <row r="3858" customFormat="false" ht="15" hidden="false" customHeight="false" outlineLevel="0" collapsed="false">
      <c r="A3858" s="0" t="n">
        <v>38123</v>
      </c>
      <c r="B3858" s="0" t="s">
        <v>15742</v>
      </c>
      <c r="C3858" s="525" t="s">
        <v>2515</v>
      </c>
      <c r="D3858" s="333" t="n">
        <v>73.78</v>
      </c>
    </row>
    <row r="3859" customFormat="false" ht="15" hidden="false" customHeight="false" outlineLevel="0" collapsed="false">
      <c r="A3859" s="0" t="n">
        <v>42699</v>
      </c>
      <c r="B3859" s="0" t="s">
        <v>15743</v>
      </c>
      <c r="C3859" s="525" t="s">
        <v>2430</v>
      </c>
      <c r="D3859" s="333" t="n">
        <v>28.7</v>
      </c>
    </row>
    <row r="3860" customFormat="false" ht="15" hidden="false" customHeight="false" outlineLevel="0" collapsed="false">
      <c r="A3860" s="0" t="n">
        <v>37743</v>
      </c>
      <c r="B3860" s="0" t="s">
        <v>15744</v>
      </c>
      <c r="C3860" s="525" t="s">
        <v>2430</v>
      </c>
      <c r="D3860" s="532" t="n">
        <v>213383.28</v>
      </c>
    </row>
    <row r="3861" customFormat="false" ht="15" hidden="false" customHeight="false" outlineLevel="0" collapsed="false">
      <c r="A3861" s="0" t="n">
        <v>37744</v>
      </c>
      <c r="B3861" s="0" t="s">
        <v>15745</v>
      </c>
      <c r="C3861" s="525" t="s">
        <v>2430</v>
      </c>
      <c r="D3861" s="532" t="n">
        <v>250898.6</v>
      </c>
    </row>
    <row r="3862" customFormat="false" ht="15" hidden="false" customHeight="false" outlineLevel="0" collapsed="false">
      <c r="A3862" s="0" t="n">
        <v>37741</v>
      </c>
      <c r="B3862" s="0" t="s">
        <v>15746</v>
      </c>
      <c r="C3862" s="525" t="s">
        <v>2430</v>
      </c>
      <c r="D3862" s="532" t="n">
        <v>194028.25</v>
      </c>
    </row>
    <row r="3863" customFormat="false" ht="15" hidden="false" customHeight="false" outlineLevel="0" collapsed="false">
      <c r="A3863" s="0" t="n">
        <v>39396</v>
      </c>
      <c r="B3863" s="0" t="s">
        <v>15747</v>
      </c>
      <c r="C3863" s="525" t="s">
        <v>2430</v>
      </c>
      <c r="D3863" s="333" t="n">
        <v>60.26</v>
      </c>
    </row>
    <row r="3864" customFormat="false" ht="15" hidden="false" customHeight="false" outlineLevel="0" collapsed="false">
      <c r="A3864" s="0" t="n">
        <v>39392</v>
      </c>
      <c r="B3864" s="0" t="s">
        <v>15748</v>
      </c>
      <c r="C3864" s="525" t="s">
        <v>2430</v>
      </c>
      <c r="D3864" s="333" t="n">
        <v>67.98</v>
      </c>
    </row>
    <row r="3865" customFormat="false" ht="15" hidden="false" customHeight="false" outlineLevel="0" collapsed="false">
      <c r="A3865" s="0" t="n">
        <v>39393</v>
      </c>
      <c r="B3865" s="0" t="s">
        <v>15749</v>
      </c>
      <c r="C3865" s="525" t="s">
        <v>2430</v>
      </c>
      <c r="D3865" s="333" t="n">
        <v>42.04</v>
      </c>
    </row>
    <row r="3866" customFormat="false" ht="15" hidden="false" customHeight="false" outlineLevel="0" collapsed="false">
      <c r="A3866" s="0" t="n">
        <v>39394</v>
      </c>
      <c r="B3866" s="0" t="s">
        <v>15750</v>
      </c>
      <c r="C3866" s="525" t="s">
        <v>2430</v>
      </c>
      <c r="D3866" s="333" t="n">
        <v>47.32</v>
      </c>
    </row>
    <row r="3867" customFormat="false" ht="15" hidden="false" customHeight="false" outlineLevel="0" collapsed="false">
      <c r="A3867" s="0" t="n">
        <v>39395</v>
      </c>
      <c r="B3867" s="0" t="s">
        <v>15751</v>
      </c>
      <c r="C3867" s="525" t="s">
        <v>2430</v>
      </c>
      <c r="D3867" s="333" t="n">
        <v>44</v>
      </c>
    </row>
    <row r="3868" customFormat="false" ht="15" hidden="false" customHeight="false" outlineLevel="0" collapsed="false">
      <c r="A3868" s="0" t="n">
        <v>14618</v>
      </c>
      <c r="B3868" s="0" t="s">
        <v>15752</v>
      </c>
      <c r="C3868" s="525" t="s">
        <v>2430</v>
      </c>
      <c r="D3868" s="532" t="n">
        <v>1361.53</v>
      </c>
    </row>
    <row r="3869" customFormat="false" ht="15" hidden="false" customHeight="false" outlineLevel="0" collapsed="false">
      <c r="A3869" s="0" t="n">
        <v>40269</v>
      </c>
      <c r="B3869" s="0" t="s">
        <v>15753</v>
      </c>
      <c r="C3869" s="525" t="s">
        <v>2430</v>
      </c>
      <c r="D3869" s="532" t="n">
        <v>5485.53</v>
      </c>
    </row>
    <row r="3870" customFormat="false" ht="15" hidden="false" customHeight="false" outlineLevel="0" collapsed="false">
      <c r="A3870" s="0" t="n">
        <v>6110</v>
      </c>
      <c r="B3870" s="0" t="s">
        <v>15754</v>
      </c>
      <c r="C3870" s="525" t="s">
        <v>2502</v>
      </c>
      <c r="D3870" s="333" t="n">
        <v>18.2</v>
      </c>
    </row>
    <row r="3871" customFormat="false" ht="15" hidden="false" customHeight="false" outlineLevel="0" collapsed="false">
      <c r="A3871" s="0" t="n">
        <v>40910</v>
      </c>
      <c r="B3871" s="0" t="s">
        <v>15755</v>
      </c>
      <c r="C3871" s="525" t="s">
        <v>4335</v>
      </c>
      <c r="D3871" s="532" t="n">
        <v>3237.08</v>
      </c>
    </row>
    <row r="3872" customFormat="false" ht="15" hidden="false" customHeight="false" outlineLevel="0" collapsed="false">
      <c r="A3872" s="0" t="n">
        <v>6111</v>
      </c>
      <c r="B3872" s="0" t="s">
        <v>15756</v>
      </c>
      <c r="C3872" s="525" t="s">
        <v>2502</v>
      </c>
      <c r="D3872" s="333" t="n">
        <v>11.9</v>
      </c>
    </row>
    <row r="3873" customFormat="false" ht="15" hidden="false" customHeight="false" outlineLevel="0" collapsed="false">
      <c r="A3873" s="0" t="n">
        <v>41084</v>
      </c>
      <c r="B3873" s="0" t="s">
        <v>15757</v>
      </c>
      <c r="C3873" s="525" t="s">
        <v>4335</v>
      </c>
      <c r="D3873" s="532" t="n">
        <v>2117.05</v>
      </c>
    </row>
    <row r="3874" customFormat="false" ht="15" hidden="false" customHeight="false" outlineLevel="0" collapsed="false">
      <c r="A3874" s="0" t="n">
        <v>44535</v>
      </c>
      <c r="B3874" s="0" t="s">
        <v>15758</v>
      </c>
      <c r="C3874" s="525" t="s">
        <v>2438</v>
      </c>
      <c r="D3874" s="333" t="n">
        <v>46.78</v>
      </c>
    </row>
    <row r="3875" customFormat="false" ht="15" hidden="false" customHeight="false" outlineLevel="0" collapsed="false">
      <c r="A3875" s="0" t="n">
        <v>44945</v>
      </c>
      <c r="B3875" s="0" t="s">
        <v>15759</v>
      </c>
      <c r="C3875" s="525" t="s">
        <v>2430</v>
      </c>
      <c r="D3875" s="333" t="n">
        <v>8.9</v>
      </c>
    </row>
    <row r="3876" customFormat="false" ht="15" hidden="false" customHeight="false" outlineLevel="0" collapsed="false">
      <c r="A3876" s="0" t="n">
        <v>38637</v>
      </c>
      <c r="B3876" s="0" t="s">
        <v>15760</v>
      </c>
      <c r="C3876" s="525" t="s">
        <v>2430</v>
      </c>
      <c r="D3876" s="333" t="n">
        <v>204.23</v>
      </c>
    </row>
    <row r="3877" customFormat="false" ht="15" hidden="false" customHeight="false" outlineLevel="0" collapsed="false">
      <c r="A3877" s="0" t="n">
        <v>6150</v>
      </c>
      <c r="B3877" s="0" t="s">
        <v>15761</v>
      </c>
      <c r="C3877" s="525" t="s">
        <v>2430</v>
      </c>
      <c r="D3877" s="333" t="n">
        <v>206.73</v>
      </c>
    </row>
    <row r="3878" customFormat="false" ht="15" hidden="false" customHeight="false" outlineLevel="0" collapsed="false">
      <c r="A3878" s="0" t="n">
        <v>6136</v>
      </c>
      <c r="B3878" s="0" t="s">
        <v>15762</v>
      </c>
      <c r="C3878" s="525" t="s">
        <v>2430</v>
      </c>
      <c r="D3878" s="333" t="n">
        <v>162.5</v>
      </c>
    </row>
    <row r="3879" customFormat="false" ht="15" hidden="false" customHeight="false" outlineLevel="0" collapsed="false">
      <c r="A3879" s="0" t="n">
        <v>38638</v>
      </c>
      <c r="B3879" s="0" t="s">
        <v>15763</v>
      </c>
      <c r="C3879" s="525" t="s">
        <v>2430</v>
      </c>
      <c r="D3879" s="333" t="n">
        <v>172.1</v>
      </c>
    </row>
    <row r="3880" customFormat="false" ht="15" hidden="false" customHeight="false" outlineLevel="0" collapsed="false">
      <c r="A3880" s="0" t="n">
        <v>20262</v>
      </c>
      <c r="B3880" s="0" t="s">
        <v>15764</v>
      </c>
      <c r="C3880" s="525" t="s">
        <v>2430</v>
      </c>
      <c r="D3880" s="333" t="n">
        <v>16.3</v>
      </c>
    </row>
    <row r="3881" customFormat="false" ht="15" hidden="false" customHeight="false" outlineLevel="0" collapsed="false">
      <c r="A3881" s="0" t="n">
        <v>6145</v>
      </c>
      <c r="B3881" s="0" t="s">
        <v>15765</v>
      </c>
      <c r="C3881" s="525" t="s">
        <v>2430</v>
      </c>
      <c r="D3881" s="333" t="n">
        <v>18.01</v>
      </c>
    </row>
    <row r="3882" customFormat="false" ht="15" hidden="false" customHeight="false" outlineLevel="0" collapsed="false">
      <c r="A3882" s="0" t="n">
        <v>6149</v>
      </c>
      <c r="B3882" s="0" t="s">
        <v>15766</v>
      </c>
      <c r="C3882" s="525" t="s">
        <v>2430</v>
      </c>
      <c r="D3882" s="333" t="n">
        <v>11.9</v>
      </c>
    </row>
    <row r="3883" customFormat="false" ht="15" hidden="false" customHeight="false" outlineLevel="0" collapsed="false">
      <c r="A3883" s="0" t="n">
        <v>6146</v>
      </c>
      <c r="B3883" s="0" t="s">
        <v>15767</v>
      </c>
      <c r="C3883" s="525" t="s">
        <v>2430</v>
      </c>
      <c r="D3883" s="333" t="n">
        <v>17.11</v>
      </c>
    </row>
    <row r="3884" customFormat="false" ht="15" hidden="false" customHeight="false" outlineLevel="0" collapsed="false">
      <c r="A3884" s="0" t="n">
        <v>44536</v>
      </c>
      <c r="B3884" s="0" t="s">
        <v>15768</v>
      </c>
      <c r="C3884" s="525" t="s">
        <v>2515</v>
      </c>
      <c r="D3884" s="333" t="n">
        <v>3.23</v>
      </c>
    </row>
    <row r="3885" customFormat="false" ht="15" hidden="false" customHeight="false" outlineLevel="0" collapsed="false">
      <c r="A3885" s="0" t="n">
        <v>39961</v>
      </c>
      <c r="B3885" s="0" t="s">
        <v>15769</v>
      </c>
      <c r="C3885" s="525" t="s">
        <v>2430</v>
      </c>
      <c r="D3885" s="333" t="n">
        <v>25.41</v>
      </c>
    </row>
    <row r="3886" customFormat="false" ht="15" hidden="false" customHeight="false" outlineLevel="0" collapsed="false">
      <c r="A3886" s="0" t="n">
        <v>42433</v>
      </c>
      <c r="B3886" s="0" t="s">
        <v>15770</v>
      </c>
      <c r="C3886" s="525" t="s">
        <v>2430</v>
      </c>
      <c r="D3886" s="532" t="n">
        <v>4789.18</v>
      </c>
    </row>
    <row r="3887" customFormat="false" ht="15" hidden="false" customHeight="false" outlineLevel="0" collapsed="false">
      <c r="A3887" s="0" t="n">
        <v>42434</v>
      </c>
      <c r="B3887" s="0" t="s">
        <v>15771</v>
      </c>
      <c r="C3887" s="525" t="s">
        <v>2430</v>
      </c>
      <c r="D3887" s="532" t="n">
        <v>5175.4</v>
      </c>
    </row>
    <row r="3888" customFormat="false" ht="15" hidden="false" customHeight="false" outlineLevel="0" collapsed="false">
      <c r="A3888" s="0" t="n">
        <v>42435</v>
      </c>
      <c r="B3888" s="0" t="s">
        <v>15772</v>
      </c>
      <c r="C3888" s="525" t="s">
        <v>2430</v>
      </c>
      <c r="D3888" s="532" t="n">
        <v>2580.78</v>
      </c>
    </row>
    <row r="3889" customFormat="false" ht="15" hidden="false" customHeight="false" outlineLevel="0" collapsed="false">
      <c r="A3889" s="0" t="n">
        <v>38061</v>
      </c>
      <c r="B3889" s="0" t="s">
        <v>15773</v>
      </c>
      <c r="C3889" s="525" t="s">
        <v>2430</v>
      </c>
      <c r="D3889" s="333" t="n">
        <v>40.69</v>
      </c>
    </row>
    <row r="3890" customFormat="false" ht="15" hidden="false" customHeight="false" outlineLevel="0" collapsed="false">
      <c r="A3890" s="0" t="n">
        <v>20250</v>
      </c>
      <c r="B3890" s="0" t="s">
        <v>15774</v>
      </c>
      <c r="C3890" s="525" t="s">
        <v>2515</v>
      </c>
      <c r="D3890" s="333" t="n">
        <v>20</v>
      </c>
    </row>
    <row r="3891" customFormat="false" ht="15" hidden="false" customHeight="false" outlineLevel="0" collapsed="false">
      <c r="A3891" s="0" t="n">
        <v>13388</v>
      </c>
      <c r="B3891" s="0" t="s">
        <v>15775</v>
      </c>
      <c r="C3891" s="525" t="s">
        <v>2515</v>
      </c>
      <c r="D3891" s="333" t="n">
        <v>194.66</v>
      </c>
    </row>
    <row r="3892" customFormat="false" ht="15" hidden="false" customHeight="false" outlineLevel="0" collapsed="false">
      <c r="A3892" s="0" t="n">
        <v>39914</v>
      </c>
      <c r="B3892" s="0" t="s">
        <v>15776</v>
      </c>
      <c r="C3892" s="525" t="s">
        <v>2515</v>
      </c>
      <c r="D3892" s="333" t="n">
        <v>274.99</v>
      </c>
    </row>
    <row r="3893" customFormat="false" ht="15" hidden="false" customHeight="false" outlineLevel="0" collapsed="false">
      <c r="A3893" s="0" t="n">
        <v>12732</v>
      </c>
      <c r="B3893" s="0" t="s">
        <v>15777</v>
      </c>
      <c r="C3893" s="525" t="s">
        <v>2430</v>
      </c>
      <c r="D3893" s="333" t="n">
        <v>317.3</v>
      </c>
    </row>
    <row r="3894" customFormat="false" ht="15" hidden="false" customHeight="false" outlineLevel="0" collapsed="false">
      <c r="A3894" s="0" t="n">
        <v>6160</v>
      </c>
      <c r="B3894" s="0" t="s">
        <v>15778</v>
      </c>
      <c r="C3894" s="525" t="s">
        <v>2502</v>
      </c>
      <c r="D3894" s="333" t="n">
        <v>18.2</v>
      </c>
    </row>
    <row r="3895" customFormat="false" ht="15" hidden="false" customHeight="false" outlineLevel="0" collapsed="false">
      <c r="A3895" s="0" t="n">
        <v>41087</v>
      </c>
      <c r="B3895" s="0" t="s">
        <v>15779</v>
      </c>
      <c r="C3895" s="525" t="s">
        <v>4335</v>
      </c>
      <c r="D3895" s="532" t="n">
        <v>3237.08</v>
      </c>
    </row>
    <row r="3896" customFormat="false" ht="15" hidden="false" customHeight="false" outlineLevel="0" collapsed="false">
      <c r="A3896" s="0" t="n">
        <v>6166</v>
      </c>
      <c r="B3896" s="0" t="s">
        <v>15780</v>
      </c>
      <c r="C3896" s="525" t="s">
        <v>2502</v>
      </c>
      <c r="D3896" s="333" t="n">
        <v>21.38</v>
      </c>
    </row>
    <row r="3897" customFormat="false" ht="15" hidden="false" customHeight="false" outlineLevel="0" collapsed="false">
      <c r="A3897" s="0" t="n">
        <v>41088</v>
      </c>
      <c r="B3897" s="0" t="s">
        <v>15781</v>
      </c>
      <c r="C3897" s="525" t="s">
        <v>4335</v>
      </c>
      <c r="D3897" s="532" t="n">
        <v>3803.98</v>
      </c>
    </row>
    <row r="3898" customFormat="false" ht="15" hidden="false" customHeight="false" outlineLevel="0" collapsed="false">
      <c r="A3898" s="0" t="n">
        <v>20232</v>
      </c>
      <c r="B3898" s="0" t="s">
        <v>15782</v>
      </c>
      <c r="C3898" s="525" t="s">
        <v>2440</v>
      </c>
      <c r="D3898" s="333" t="n">
        <v>72.29</v>
      </c>
    </row>
    <row r="3899" customFormat="false" ht="15" hidden="false" customHeight="false" outlineLevel="0" collapsed="false">
      <c r="A3899" s="0" t="n">
        <v>10856</v>
      </c>
      <c r="B3899" s="0" t="s">
        <v>15783</v>
      </c>
      <c r="C3899" s="525" t="s">
        <v>2440</v>
      </c>
      <c r="D3899" s="333" t="n">
        <v>114.78</v>
      </c>
    </row>
    <row r="3900" customFormat="false" ht="15" hidden="false" customHeight="false" outlineLevel="0" collapsed="false">
      <c r="A3900" s="0" t="n">
        <v>4828</v>
      </c>
      <c r="B3900" s="0" t="s">
        <v>15784</v>
      </c>
      <c r="C3900" s="525" t="s">
        <v>2440</v>
      </c>
      <c r="D3900" s="333" t="n">
        <v>53.3</v>
      </c>
    </row>
    <row r="3901" customFormat="false" ht="15" hidden="false" customHeight="false" outlineLevel="0" collapsed="false">
      <c r="A3901" s="0" t="n">
        <v>20249</v>
      </c>
      <c r="B3901" s="0" t="s">
        <v>15785</v>
      </c>
      <c r="C3901" s="525" t="s">
        <v>2440</v>
      </c>
      <c r="D3901" s="333" t="n">
        <v>29.19</v>
      </c>
    </row>
    <row r="3902" customFormat="false" ht="15" hidden="false" customHeight="false" outlineLevel="0" collapsed="false">
      <c r="A3902" s="0" t="n">
        <v>11609</v>
      </c>
      <c r="B3902" s="0" t="s">
        <v>15786</v>
      </c>
      <c r="C3902" s="525" t="s">
        <v>2712</v>
      </c>
      <c r="D3902" s="333" t="n">
        <v>13.54</v>
      </c>
    </row>
    <row r="3903" customFormat="false" ht="15" hidden="false" customHeight="false" outlineLevel="0" collapsed="false">
      <c r="A3903" s="0" t="n">
        <v>20083</v>
      </c>
      <c r="B3903" s="0" t="s">
        <v>15787</v>
      </c>
      <c r="C3903" s="525" t="s">
        <v>2430</v>
      </c>
      <c r="D3903" s="333" t="n">
        <v>75.75</v>
      </c>
    </row>
    <row r="3904" customFormat="false" ht="15" hidden="false" customHeight="false" outlineLevel="0" collapsed="false">
      <c r="A3904" s="0" t="n">
        <v>10691</v>
      </c>
      <c r="B3904" s="0" t="s">
        <v>15788</v>
      </c>
      <c r="C3904" s="525" t="s">
        <v>2712</v>
      </c>
      <c r="D3904" s="333" t="n">
        <v>83.23</v>
      </c>
    </row>
    <row r="3905" customFormat="false" ht="15" hidden="false" customHeight="false" outlineLevel="0" collapsed="false">
      <c r="A3905" s="0" t="n">
        <v>12295</v>
      </c>
      <c r="B3905" s="0" t="s">
        <v>15789</v>
      </c>
      <c r="C3905" s="525" t="s">
        <v>2430</v>
      </c>
      <c r="D3905" s="333" t="n">
        <v>2.94</v>
      </c>
    </row>
    <row r="3906" customFormat="false" ht="15" hidden="false" customHeight="false" outlineLevel="0" collapsed="false">
      <c r="A3906" s="0" t="n">
        <v>12296</v>
      </c>
      <c r="B3906" s="0" t="s">
        <v>15790</v>
      </c>
      <c r="C3906" s="525" t="s">
        <v>2430</v>
      </c>
      <c r="D3906" s="333" t="n">
        <v>3.8</v>
      </c>
    </row>
    <row r="3907" customFormat="false" ht="15" hidden="false" customHeight="false" outlineLevel="0" collapsed="false">
      <c r="A3907" s="0" t="n">
        <v>12294</v>
      </c>
      <c r="B3907" s="0" t="s">
        <v>15791</v>
      </c>
      <c r="C3907" s="525" t="s">
        <v>2430</v>
      </c>
      <c r="D3907" s="333" t="n">
        <v>9.14</v>
      </c>
    </row>
    <row r="3908" customFormat="false" ht="15" hidden="false" customHeight="false" outlineLevel="0" collapsed="false">
      <c r="A3908" s="0" t="n">
        <v>14543</v>
      </c>
      <c r="B3908" s="0" t="s">
        <v>15792</v>
      </c>
      <c r="C3908" s="525" t="s">
        <v>2430</v>
      </c>
      <c r="D3908" s="333" t="n">
        <v>6.52</v>
      </c>
    </row>
    <row r="3909" customFormat="false" ht="15" hidden="false" customHeight="false" outlineLevel="0" collapsed="false">
      <c r="A3909" s="0" t="n">
        <v>13329</v>
      </c>
      <c r="B3909" s="0" t="s">
        <v>15793</v>
      </c>
      <c r="C3909" s="525" t="s">
        <v>2430</v>
      </c>
      <c r="D3909" s="333" t="n">
        <v>3.83</v>
      </c>
    </row>
    <row r="3910" customFormat="false" ht="15" hidden="false" customHeight="false" outlineLevel="0" collapsed="false">
      <c r="A3910" s="0" t="n">
        <v>21047</v>
      </c>
      <c r="B3910" s="0" t="s">
        <v>15794</v>
      </c>
      <c r="C3910" s="525" t="s">
        <v>2430</v>
      </c>
      <c r="D3910" s="333" t="n">
        <v>52.73</v>
      </c>
    </row>
    <row r="3911" customFormat="false" ht="15" hidden="false" customHeight="false" outlineLevel="0" collapsed="false">
      <c r="A3911" s="0" t="n">
        <v>21042</v>
      </c>
      <c r="B3911" s="0" t="s">
        <v>15795</v>
      </c>
      <c r="C3911" s="525" t="s">
        <v>2430</v>
      </c>
      <c r="D3911" s="333" t="n">
        <v>40.64</v>
      </c>
    </row>
    <row r="3912" customFormat="false" ht="15" hidden="false" customHeight="false" outlineLevel="0" collapsed="false">
      <c r="A3912" s="0" t="n">
        <v>21043</v>
      </c>
      <c r="B3912" s="0" t="s">
        <v>15796</v>
      </c>
      <c r="C3912" s="525" t="s">
        <v>2430</v>
      </c>
      <c r="D3912" s="333" t="n">
        <v>51.34</v>
      </c>
    </row>
    <row r="3913" customFormat="false" ht="15" hidden="false" customHeight="false" outlineLevel="0" collapsed="false">
      <c r="A3913" s="0" t="n">
        <v>21044</v>
      </c>
      <c r="B3913" s="0" t="s">
        <v>15797</v>
      </c>
      <c r="C3913" s="525" t="s">
        <v>2430</v>
      </c>
      <c r="D3913" s="333" t="n">
        <v>35.77</v>
      </c>
    </row>
    <row r="3914" customFormat="false" ht="15" hidden="false" customHeight="false" outlineLevel="0" collapsed="false">
      <c r="A3914" s="0" t="n">
        <v>21045</v>
      </c>
      <c r="B3914" s="0" t="s">
        <v>15798</v>
      </c>
      <c r="C3914" s="525" t="s">
        <v>2430</v>
      </c>
      <c r="D3914" s="333" t="n">
        <v>48.99</v>
      </c>
    </row>
    <row r="3915" customFormat="false" ht="15" hidden="false" customHeight="false" outlineLevel="0" collapsed="false">
      <c r="A3915" s="0" t="n">
        <v>21041</v>
      </c>
      <c r="B3915" s="0" t="s">
        <v>15799</v>
      </c>
      <c r="C3915" s="525" t="s">
        <v>2430</v>
      </c>
      <c r="D3915" s="333" t="n">
        <v>42.25</v>
      </c>
    </row>
    <row r="3916" customFormat="false" ht="15" hidden="false" customHeight="false" outlineLevel="0" collapsed="false">
      <c r="A3916" s="0" t="n">
        <v>21040</v>
      </c>
      <c r="B3916" s="0" t="s">
        <v>15800</v>
      </c>
      <c r="C3916" s="525" t="s">
        <v>2430</v>
      </c>
      <c r="D3916" s="333" t="n">
        <v>35</v>
      </c>
    </row>
    <row r="3917" customFormat="false" ht="15" hidden="false" customHeight="false" outlineLevel="0" collapsed="false">
      <c r="A3917" s="0" t="n">
        <v>14149</v>
      </c>
      <c r="B3917" s="0" t="s">
        <v>15801</v>
      </c>
      <c r="C3917" s="525" t="s">
        <v>2842</v>
      </c>
      <c r="D3917" s="333" t="n">
        <v>182.88</v>
      </c>
    </row>
    <row r="3918" customFormat="false" ht="15" hidden="false" customHeight="false" outlineLevel="0" collapsed="false">
      <c r="A3918" s="0" t="n">
        <v>38099</v>
      </c>
      <c r="B3918" s="0" t="s">
        <v>15802</v>
      </c>
      <c r="C3918" s="525" t="s">
        <v>2430</v>
      </c>
      <c r="D3918" s="333" t="n">
        <v>1.79</v>
      </c>
    </row>
    <row r="3919" customFormat="false" ht="15" hidden="false" customHeight="false" outlineLevel="0" collapsed="false">
      <c r="A3919" s="0" t="n">
        <v>38100</v>
      </c>
      <c r="B3919" s="0" t="s">
        <v>15803</v>
      </c>
      <c r="C3919" s="525" t="s">
        <v>2430</v>
      </c>
      <c r="D3919" s="333" t="n">
        <v>2.93</v>
      </c>
    </row>
    <row r="3920" customFormat="false" ht="15" hidden="false" customHeight="false" outlineLevel="0" collapsed="false">
      <c r="A3920" s="0" t="n">
        <v>7576</v>
      </c>
      <c r="B3920" s="0" t="s">
        <v>15804</v>
      </c>
      <c r="C3920" s="525" t="s">
        <v>2430</v>
      </c>
      <c r="D3920" s="333" t="n">
        <v>199.94</v>
      </c>
    </row>
    <row r="3921" customFormat="false" ht="15" hidden="false" customHeight="false" outlineLevel="0" collapsed="false">
      <c r="A3921" s="0" t="n">
        <v>3384</v>
      </c>
      <c r="B3921" s="0" t="s">
        <v>15805</v>
      </c>
      <c r="C3921" s="525" t="s">
        <v>2430</v>
      </c>
      <c r="D3921" s="333" t="n">
        <v>7.3</v>
      </c>
    </row>
    <row r="3922" customFormat="false" ht="15" hidden="false" customHeight="false" outlineLevel="0" collapsed="false">
      <c r="A3922" s="0" t="n">
        <v>7572</v>
      </c>
      <c r="B3922" s="0" t="s">
        <v>15806</v>
      </c>
      <c r="C3922" s="525" t="s">
        <v>2430</v>
      </c>
      <c r="D3922" s="333" t="n">
        <v>6.65</v>
      </c>
    </row>
    <row r="3923" customFormat="false" ht="15" hidden="false" customHeight="false" outlineLevel="0" collapsed="false">
      <c r="A3923" s="0" t="n">
        <v>3396</v>
      </c>
      <c r="B3923" s="0" t="s">
        <v>15807</v>
      </c>
      <c r="C3923" s="525" t="s">
        <v>2430</v>
      </c>
      <c r="D3923" s="333" t="n">
        <v>4.5</v>
      </c>
    </row>
    <row r="3924" customFormat="false" ht="15" hidden="false" customHeight="false" outlineLevel="0" collapsed="false">
      <c r="A3924" s="0" t="n">
        <v>37590</v>
      </c>
      <c r="B3924" s="0" t="s">
        <v>15808</v>
      </c>
      <c r="C3924" s="525" t="s">
        <v>2430</v>
      </c>
      <c r="D3924" s="333" t="n">
        <v>17.87</v>
      </c>
    </row>
    <row r="3925" customFormat="false" ht="15" hidden="false" customHeight="false" outlineLevel="0" collapsed="false">
      <c r="A3925" s="0" t="n">
        <v>37591</v>
      </c>
      <c r="B3925" s="0" t="s">
        <v>15809</v>
      </c>
      <c r="C3925" s="525" t="s">
        <v>2430</v>
      </c>
      <c r="D3925" s="333" t="n">
        <v>21.48</v>
      </c>
    </row>
    <row r="3926" customFormat="false" ht="15" hidden="false" customHeight="false" outlineLevel="0" collapsed="false">
      <c r="A3926" s="0" t="n">
        <v>12626</v>
      </c>
      <c r="B3926" s="0" t="s">
        <v>15810</v>
      </c>
      <c r="C3926" s="525" t="s">
        <v>2430</v>
      </c>
      <c r="D3926" s="333" t="n">
        <v>36.31</v>
      </c>
    </row>
    <row r="3927" customFormat="false" ht="15" hidden="false" customHeight="false" outlineLevel="0" collapsed="false">
      <c r="A3927" s="0" t="n">
        <v>11033</v>
      </c>
      <c r="B3927" s="0" t="s">
        <v>15811</v>
      </c>
      <c r="C3927" s="525" t="s">
        <v>2430</v>
      </c>
      <c r="D3927" s="333" t="n">
        <v>9.95</v>
      </c>
    </row>
    <row r="3928" customFormat="false" ht="15" hidden="false" customHeight="false" outlineLevel="0" collapsed="false">
      <c r="A3928" s="0" t="n">
        <v>390</v>
      </c>
      <c r="B3928" s="0" t="s">
        <v>15812</v>
      </c>
      <c r="C3928" s="525" t="s">
        <v>2430</v>
      </c>
      <c r="D3928" s="333" t="n">
        <v>8.13</v>
      </c>
    </row>
    <row r="3929" customFormat="false" ht="15" hidden="false" customHeight="false" outlineLevel="0" collapsed="false">
      <c r="A3929" s="0" t="n">
        <v>42436</v>
      </c>
      <c r="B3929" s="0" t="s">
        <v>15813</v>
      </c>
      <c r="C3929" s="525" t="s">
        <v>2430</v>
      </c>
      <c r="D3929" s="532" t="n">
        <v>2701.34</v>
      </c>
    </row>
    <row r="3930" customFormat="false" ht="15" hidden="false" customHeight="false" outlineLevel="0" collapsed="false">
      <c r="A3930" s="0" t="n">
        <v>6194</v>
      </c>
      <c r="B3930" s="0" t="s">
        <v>15814</v>
      </c>
      <c r="C3930" s="525" t="s">
        <v>2440</v>
      </c>
      <c r="D3930" s="333" t="n">
        <v>5.65</v>
      </c>
    </row>
    <row r="3931" customFormat="false" ht="15" hidden="false" customHeight="false" outlineLevel="0" collapsed="false">
      <c r="A3931" s="0" t="n">
        <v>10567</v>
      </c>
      <c r="B3931" s="0" t="s">
        <v>15815</v>
      </c>
      <c r="C3931" s="525" t="s">
        <v>2440</v>
      </c>
      <c r="D3931" s="333" t="n">
        <v>8.95</v>
      </c>
    </row>
    <row r="3932" customFormat="false" ht="15" hidden="false" customHeight="false" outlineLevel="0" collapsed="false">
      <c r="A3932" s="0" t="n">
        <v>6212</v>
      </c>
      <c r="B3932" s="0" t="s">
        <v>15816</v>
      </c>
      <c r="C3932" s="525" t="s">
        <v>2440</v>
      </c>
      <c r="D3932" s="333" t="n">
        <v>13.13</v>
      </c>
    </row>
    <row r="3933" customFormat="false" ht="15" hidden="false" customHeight="false" outlineLevel="0" collapsed="false">
      <c r="A3933" s="0" t="n">
        <v>3993</v>
      </c>
      <c r="B3933" s="0" t="s">
        <v>15817</v>
      </c>
      <c r="C3933" s="525" t="s">
        <v>2414</v>
      </c>
      <c r="D3933" s="333" t="n">
        <v>141.03</v>
      </c>
    </row>
    <row r="3934" customFormat="false" ht="15" hidden="false" customHeight="false" outlineLevel="0" collapsed="false">
      <c r="A3934" s="0" t="n">
        <v>3990</v>
      </c>
      <c r="B3934" s="0" t="s">
        <v>15818</v>
      </c>
      <c r="C3934" s="525" t="s">
        <v>2440</v>
      </c>
      <c r="D3934" s="333" t="n">
        <v>26.53</v>
      </c>
    </row>
    <row r="3935" customFormat="false" ht="15" hidden="false" customHeight="false" outlineLevel="0" collapsed="false">
      <c r="A3935" s="0" t="n">
        <v>3992</v>
      </c>
      <c r="B3935" s="0" t="s">
        <v>15819</v>
      </c>
      <c r="C3935" s="525" t="s">
        <v>2440</v>
      </c>
      <c r="D3935" s="333" t="n">
        <v>35.82</v>
      </c>
    </row>
    <row r="3936" customFormat="false" ht="15" hidden="false" customHeight="false" outlineLevel="0" collapsed="false">
      <c r="A3936" s="0" t="n">
        <v>6178</v>
      </c>
      <c r="B3936" s="0" t="s">
        <v>15820</v>
      </c>
      <c r="C3936" s="525" t="s">
        <v>2414</v>
      </c>
      <c r="D3936" s="333" t="n">
        <v>301.13</v>
      </c>
    </row>
    <row r="3937" customFormat="false" ht="15" hidden="false" customHeight="false" outlineLevel="0" collapsed="false">
      <c r="A3937" s="0" t="n">
        <v>6180</v>
      </c>
      <c r="B3937" s="0" t="s">
        <v>15821</v>
      </c>
      <c r="C3937" s="525" t="s">
        <v>2414</v>
      </c>
      <c r="D3937" s="333" t="n">
        <v>325</v>
      </c>
    </row>
    <row r="3938" customFormat="false" ht="15" hidden="false" customHeight="false" outlineLevel="0" collapsed="false">
      <c r="A3938" s="0" t="n">
        <v>6182</v>
      </c>
      <c r="B3938" s="0" t="s">
        <v>15822</v>
      </c>
      <c r="C3938" s="525" t="s">
        <v>2414</v>
      </c>
      <c r="D3938" s="333" t="n">
        <v>403.4</v>
      </c>
    </row>
    <row r="3939" customFormat="false" ht="15" hidden="false" customHeight="false" outlineLevel="0" collapsed="false">
      <c r="A3939" s="0" t="n">
        <v>43614</v>
      </c>
      <c r="B3939" s="0" t="s">
        <v>15823</v>
      </c>
      <c r="C3939" s="525" t="s">
        <v>2440</v>
      </c>
      <c r="D3939" s="333" t="n">
        <v>17.92</v>
      </c>
    </row>
    <row r="3940" customFormat="false" ht="15" hidden="false" customHeight="false" outlineLevel="0" collapsed="false">
      <c r="A3940" s="0" t="n">
        <v>6193</v>
      </c>
      <c r="B3940" s="0" t="s">
        <v>15824</v>
      </c>
      <c r="C3940" s="525" t="s">
        <v>2440</v>
      </c>
      <c r="D3940" s="333" t="n">
        <v>21.82</v>
      </c>
    </row>
    <row r="3941" customFormat="false" ht="15" hidden="false" customHeight="false" outlineLevel="0" collapsed="false">
      <c r="A3941" s="0" t="n">
        <v>6189</v>
      </c>
      <c r="B3941" s="0" t="s">
        <v>15825</v>
      </c>
      <c r="C3941" s="525" t="s">
        <v>2440</v>
      </c>
      <c r="D3941" s="333" t="n">
        <v>31.84</v>
      </c>
    </row>
    <row r="3942" customFormat="false" ht="15" hidden="false" customHeight="false" outlineLevel="0" collapsed="false">
      <c r="A3942" s="0" t="n">
        <v>6214</v>
      </c>
      <c r="B3942" s="0" t="s">
        <v>15826</v>
      </c>
      <c r="C3942" s="525" t="s">
        <v>2414</v>
      </c>
      <c r="D3942" s="333" t="n">
        <v>188.63</v>
      </c>
    </row>
    <row r="3943" customFormat="false" ht="15" hidden="false" customHeight="false" outlineLevel="0" collapsed="false">
      <c r="A3943" s="0" t="n">
        <v>36153</v>
      </c>
      <c r="B3943" s="0" t="s">
        <v>15827</v>
      </c>
      <c r="C3943" s="525" t="s">
        <v>2430</v>
      </c>
      <c r="D3943" s="333" t="n">
        <v>205.3</v>
      </c>
    </row>
    <row r="3944" customFormat="false" ht="15" hidden="false" customHeight="false" outlineLevel="0" collapsed="false">
      <c r="A3944" s="0" t="n">
        <v>10740</v>
      </c>
      <c r="B3944" s="0" t="s">
        <v>15828</v>
      </c>
      <c r="C3944" s="525" t="s">
        <v>2430</v>
      </c>
      <c r="D3944" s="532" t="n">
        <v>10461.11</v>
      </c>
    </row>
    <row r="3945" customFormat="false" ht="15" hidden="false" customHeight="false" outlineLevel="0" collapsed="false">
      <c r="A3945" s="0" t="n">
        <v>13914</v>
      </c>
      <c r="B3945" s="0" t="s">
        <v>15829</v>
      </c>
      <c r="C3945" s="525" t="s">
        <v>2430</v>
      </c>
      <c r="D3945" s="333" t="n">
        <v>756.9</v>
      </c>
    </row>
    <row r="3946" customFormat="false" ht="15" hidden="false" customHeight="false" outlineLevel="0" collapsed="false">
      <c r="A3946" s="0" t="n">
        <v>10742</v>
      </c>
      <c r="B3946" s="0" t="s">
        <v>15830</v>
      </c>
      <c r="C3946" s="525" t="s">
        <v>2430</v>
      </c>
      <c r="D3946" s="532" t="n">
        <v>1103.95</v>
      </c>
    </row>
    <row r="3947" customFormat="false" ht="15" hidden="false" customHeight="false" outlineLevel="0" collapsed="false">
      <c r="A3947" s="0" t="n">
        <v>38465</v>
      </c>
      <c r="B3947" s="0" t="s">
        <v>15831</v>
      </c>
      <c r="C3947" s="525" t="s">
        <v>2430</v>
      </c>
      <c r="D3947" s="333" t="n">
        <v>32.15</v>
      </c>
    </row>
    <row r="3948" customFormat="false" ht="15" hidden="false" customHeight="false" outlineLevel="0" collapsed="false">
      <c r="A3948" s="0" t="n">
        <v>7543</v>
      </c>
      <c r="B3948" s="0" t="s">
        <v>15832</v>
      </c>
      <c r="C3948" s="525" t="s">
        <v>2430</v>
      </c>
      <c r="D3948" s="333" t="n">
        <v>5.81</v>
      </c>
    </row>
    <row r="3949" customFormat="false" ht="15" hidden="false" customHeight="false" outlineLevel="0" collapsed="false">
      <c r="A3949" s="0" t="n">
        <v>43427</v>
      </c>
      <c r="B3949" s="0" t="s">
        <v>15833</v>
      </c>
      <c r="C3949" s="525" t="s">
        <v>2430</v>
      </c>
      <c r="D3949" s="532" t="n">
        <v>1818.28</v>
      </c>
    </row>
    <row r="3950" customFormat="false" ht="15" hidden="false" customHeight="false" outlineLevel="0" collapsed="false">
      <c r="A3950" s="0" t="n">
        <v>41613</v>
      </c>
      <c r="B3950" s="0" t="s">
        <v>15834</v>
      </c>
      <c r="C3950" s="525" t="s">
        <v>2430</v>
      </c>
      <c r="D3950" s="333" t="n">
        <v>116.88</v>
      </c>
    </row>
    <row r="3951" customFormat="false" ht="15" hidden="false" customHeight="false" outlineLevel="0" collapsed="false">
      <c r="A3951" s="0" t="n">
        <v>41614</v>
      </c>
      <c r="B3951" s="0" t="s">
        <v>15835</v>
      </c>
      <c r="C3951" s="525" t="s">
        <v>2430</v>
      </c>
      <c r="D3951" s="333" t="n">
        <v>148.93</v>
      </c>
    </row>
    <row r="3952" customFormat="false" ht="15" hidden="false" customHeight="false" outlineLevel="0" collapsed="false">
      <c r="A3952" s="0" t="n">
        <v>41615</v>
      </c>
      <c r="B3952" s="0" t="s">
        <v>15836</v>
      </c>
      <c r="C3952" s="525" t="s">
        <v>2430</v>
      </c>
      <c r="D3952" s="333" t="n">
        <v>230.18</v>
      </c>
    </row>
    <row r="3953" customFormat="false" ht="15" hidden="false" customHeight="false" outlineLevel="0" collapsed="false">
      <c r="A3953" s="0" t="n">
        <v>41616</v>
      </c>
      <c r="B3953" s="0" t="s">
        <v>15837</v>
      </c>
      <c r="C3953" s="525" t="s">
        <v>2430</v>
      </c>
      <c r="D3953" s="333" t="n">
        <v>343.92</v>
      </c>
    </row>
    <row r="3954" customFormat="false" ht="15" hidden="false" customHeight="false" outlineLevel="0" collapsed="false">
      <c r="A3954" s="0" t="n">
        <v>41617</v>
      </c>
      <c r="B3954" s="0" t="s">
        <v>15838</v>
      </c>
      <c r="C3954" s="525" t="s">
        <v>2430</v>
      </c>
      <c r="D3954" s="333" t="n">
        <v>683.85</v>
      </c>
    </row>
    <row r="3955" customFormat="false" ht="15" hidden="false" customHeight="false" outlineLevel="0" collapsed="false">
      <c r="A3955" s="0" t="n">
        <v>41618</v>
      </c>
      <c r="B3955" s="0" t="s">
        <v>15839</v>
      </c>
      <c r="C3955" s="525" t="s">
        <v>2430</v>
      </c>
      <c r="D3955" s="532" t="n">
        <v>1258.94</v>
      </c>
    </row>
    <row r="3956" customFormat="false" ht="15" hidden="false" customHeight="false" outlineLevel="0" collapsed="false">
      <c r="A3956" s="0" t="n">
        <v>43428</v>
      </c>
      <c r="B3956" s="0" t="s">
        <v>15840</v>
      </c>
      <c r="C3956" s="525" t="s">
        <v>2430</v>
      </c>
      <c r="D3956" s="532" t="n">
        <v>2211.35</v>
      </c>
    </row>
    <row r="3957" customFormat="false" ht="15" hidden="false" customHeight="false" outlineLevel="0" collapsed="false">
      <c r="A3957" s="0" t="n">
        <v>41619</v>
      </c>
      <c r="B3957" s="0" t="s">
        <v>15841</v>
      </c>
      <c r="C3957" s="525" t="s">
        <v>2430</v>
      </c>
      <c r="D3957" s="333" t="n">
        <v>143.27</v>
      </c>
    </row>
    <row r="3958" customFormat="false" ht="15" hidden="false" customHeight="false" outlineLevel="0" collapsed="false">
      <c r="A3958" s="0" t="n">
        <v>41620</v>
      </c>
      <c r="B3958" s="0" t="s">
        <v>15842</v>
      </c>
      <c r="C3958" s="525" t="s">
        <v>2430</v>
      </c>
      <c r="D3958" s="333" t="n">
        <v>180.98</v>
      </c>
    </row>
    <row r="3959" customFormat="false" ht="15" hidden="false" customHeight="false" outlineLevel="0" collapsed="false">
      <c r="A3959" s="0" t="n">
        <v>41622</v>
      </c>
      <c r="B3959" s="0" t="s">
        <v>15843</v>
      </c>
      <c r="C3959" s="525" t="s">
        <v>2430</v>
      </c>
      <c r="D3959" s="333" t="n">
        <v>313.88</v>
      </c>
    </row>
    <row r="3960" customFormat="false" ht="15" hidden="false" customHeight="false" outlineLevel="0" collapsed="false">
      <c r="A3960" s="0" t="n">
        <v>41623</v>
      </c>
      <c r="B3960" s="0" t="s">
        <v>15844</v>
      </c>
      <c r="C3960" s="525" t="s">
        <v>2430</v>
      </c>
      <c r="D3960" s="333" t="n">
        <v>482.61</v>
      </c>
    </row>
    <row r="3961" customFormat="false" ht="15" hidden="false" customHeight="false" outlineLevel="0" collapsed="false">
      <c r="A3961" s="0" t="n">
        <v>41624</v>
      </c>
      <c r="B3961" s="0" t="s">
        <v>15845</v>
      </c>
      <c r="C3961" s="525" t="s">
        <v>2430</v>
      </c>
      <c r="D3961" s="333" t="n">
        <v>904.9</v>
      </c>
    </row>
    <row r="3962" customFormat="false" ht="15" hidden="false" customHeight="false" outlineLevel="0" collapsed="false">
      <c r="A3962" s="0" t="n">
        <v>41625</v>
      </c>
      <c r="B3962" s="0" t="s">
        <v>15846</v>
      </c>
      <c r="C3962" s="525" t="s">
        <v>2430</v>
      </c>
      <c r="D3962" s="532" t="n">
        <v>1392.22</v>
      </c>
    </row>
    <row r="3963" customFormat="false" ht="15" hidden="false" customHeight="false" outlineLevel="0" collapsed="false">
      <c r="A3963" s="0" t="n">
        <v>39352</v>
      </c>
      <c r="B3963" s="0" t="s">
        <v>15847</v>
      </c>
      <c r="C3963" s="525" t="s">
        <v>2430</v>
      </c>
      <c r="D3963" s="333" t="n">
        <v>3.59</v>
      </c>
    </row>
    <row r="3964" customFormat="false" ht="15" hidden="false" customHeight="false" outlineLevel="0" collapsed="false">
      <c r="A3964" s="0" t="n">
        <v>39346</v>
      </c>
      <c r="B3964" s="0" t="s">
        <v>15848</v>
      </c>
      <c r="C3964" s="525" t="s">
        <v>2430</v>
      </c>
      <c r="D3964" s="333" t="n">
        <v>3.59</v>
      </c>
    </row>
    <row r="3965" customFormat="false" ht="15" hidden="false" customHeight="false" outlineLevel="0" collapsed="false">
      <c r="A3965" s="0" t="n">
        <v>39350</v>
      </c>
      <c r="B3965" s="0" t="s">
        <v>15849</v>
      </c>
      <c r="C3965" s="525" t="s">
        <v>2430</v>
      </c>
      <c r="D3965" s="333" t="n">
        <v>3.86</v>
      </c>
    </row>
    <row r="3966" customFormat="false" ht="15" hidden="false" customHeight="false" outlineLevel="0" collapsed="false">
      <c r="A3966" s="0" t="n">
        <v>39351</v>
      </c>
      <c r="B3966" s="0" t="s">
        <v>15850</v>
      </c>
      <c r="C3966" s="525" t="s">
        <v>2430</v>
      </c>
      <c r="D3966" s="333" t="n">
        <v>4.47</v>
      </c>
    </row>
    <row r="3967" customFormat="false" ht="15" hidden="false" customHeight="false" outlineLevel="0" collapsed="false">
      <c r="A3967" s="0" t="n">
        <v>38837</v>
      </c>
      <c r="B3967" s="0" t="s">
        <v>15851</v>
      </c>
      <c r="C3967" s="525" t="s">
        <v>2430</v>
      </c>
      <c r="D3967" s="333" t="n">
        <v>7.53</v>
      </c>
    </row>
    <row r="3968" customFormat="false" ht="15" hidden="false" customHeight="false" outlineLevel="0" collapsed="false">
      <c r="A3968" s="0" t="n">
        <v>38836</v>
      </c>
      <c r="B3968" s="0" t="s">
        <v>15852</v>
      </c>
      <c r="C3968" s="525" t="s">
        <v>2430</v>
      </c>
      <c r="D3968" s="333" t="n">
        <v>5.26</v>
      </c>
    </row>
    <row r="3969" customFormat="false" ht="15" hidden="false" customHeight="false" outlineLevel="0" collapsed="false">
      <c r="A3969" s="0" t="n">
        <v>2666</v>
      </c>
      <c r="B3969" s="0" t="s">
        <v>15853</v>
      </c>
      <c r="C3969" s="525" t="s">
        <v>2430</v>
      </c>
      <c r="D3969" s="333" t="n">
        <v>6.87</v>
      </c>
    </row>
    <row r="3970" customFormat="false" ht="15" hidden="false" customHeight="false" outlineLevel="0" collapsed="false">
      <c r="A3970" s="0" t="n">
        <v>2668</v>
      </c>
      <c r="B3970" s="0" t="s">
        <v>15854</v>
      </c>
      <c r="C3970" s="525" t="s">
        <v>2430</v>
      </c>
      <c r="D3970" s="333" t="n">
        <v>7.85</v>
      </c>
    </row>
    <row r="3971" customFormat="false" ht="15" hidden="false" customHeight="false" outlineLevel="0" collapsed="false">
      <c r="A3971" s="0" t="n">
        <v>2664</v>
      </c>
      <c r="B3971" s="0" t="s">
        <v>15855</v>
      </c>
      <c r="C3971" s="525" t="s">
        <v>2430</v>
      </c>
      <c r="D3971" s="333" t="n">
        <v>11.57</v>
      </c>
    </row>
    <row r="3972" customFormat="false" ht="15" hidden="false" customHeight="false" outlineLevel="0" collapsed="false">
      <c r="A3972" s="0" t="n">
        <v>2662</v>
      </c>
      <c r="B3972" s="0" t="s">
        <v>15856</v>
      </c>
      <c r="C3972" s="525" t="s">
        <v>2430</v>
      </c>
      <c r="D3972" s="333" t="n">
        <v>14.2</v>
      </c>
    </row>
    <row r="3973" customFormat="false" ht="15" hidden="false" customHeight="false" outlineLevel="0" collapsed="false">
      <c r="A3973" s="0" t="n">
        <v>20964</v>
      </c>
      <c r="B3973" s="0" t="s">
        <v>15857</v>
      </c>
      <c r="C3973" s="525" t="s">
        <v>2430</v>
      </c>
      <c r="D3973" s="333" t="n">
        <v>78.09</v>
      </c>
    </row>
    <row r="3974" customFormat="false" ht="15" hidden="false" customHeight="false" outlineLevel="0" collapsed="false">
      <c r="A3974" s="0" t="n">
        <v>10905</v>
      </c>
      <c r="B3974" s="0" t="s">
        <v>15858</v>
      </c>
      <c r="C3974" s="525" t="s">
        <v>2430</v>
      </c>
      <c r="D3974" s="333" t="n">
        <v>104.76</v>
      </c>
    </row>
    <row r="3975" customFormat="false" ht="15" hidden="false" customHeight="false" outlineLevel="0" collapsed="false">
      <c r="A3975" s="0" t="n">
        <v>11289</v>
      </c>
      <c r="B3975" s="0" t="s">
        <v>15859</v>
      </c>
      <c r="C3975" s="525" t="s">
        <v>2430</v>
      </c>
      <c r="D3975" s="333" t="n">
        <v>99.23</v>
      </c>
    </row>
    <row r="3976" customFormat="false" ht="15" hidden="false" customHeight="false" outlineLevel="0" collapsed="false">
      <c r="A3976" s="0" t="n">
        <v>11241</v>
      </c>
      <c r="B3976" s="0" t="s">
        <v>15860</v>
      </c>
      <c r="C3976" s="525" t="s">
        <v>2430</v>
      </c>
      <c r="D3976" s="333" t="n">
        <v>248.09</v>
      </c>
    </row>
    <row r="3977" customFormat="false" ht="15" hidden="false" customHeight="false" outlineLevel="0" collapsed="false">
      <c r="A3977" s="0" t="n">
        <v>11301</v>
      </c>
      <c r="B3977" s="0" t="s">
        <v>15861</v>
      </c>
      <c r="C3977" s="525" t="s">
        <v>2430</v>
      </c>
      <c r="D3977" s="333" t="n">
        <v>629.09</v>
      </c>
    </row>
    <row r="3978" customFormat="false" ht="15" hidden="false" customHeight="false" outlineLevel="0" collapsed="false">
      <c r="A3978" s="0" t="n">
        <v>21090</v>
      </c>
      <c r="B3978" s="0" t="s">
        <v>15862</v>
      </c>
      <c r="C3978" s="525" t="s">
        <v>2430</v>
      </c>
      <c r="D3978" s="333" t="n">
        <v>770.86</v>
      </c>
    </row>
    <row r="3979" customFormat="false" ht="15" hidden="false" customHeight="false" outlineLevel="0" collapsed="false">
      <c r="A3979" s="0" t="n">
        <v>11315</v>
      </c>
      <c r="B3979" s="0" t="s">
        <v>15863</v>
      </c>
      <c r="C3979" s="525" t="s">
        <v>2430</v>
      </c>
      <c r="D3979" s="333" t="n">
        <v>150.62</v>
      </c>
    </row>
    <row r="3980" customFormat="false" ht="15" hidden="false" customHeight="false" outlineLevel="0" collapsed="false">
      <c r="A3980" s="0" t="n">
        <v>21071</v>
      </c>
      <c r="B3980" s="0" t="s">
        <v>15864</v>
      </c>
      <c r="C3980" s="525" t="s">
        <v>2430</v>
      </c>
      <c r="D3980" s="333" t="n">
        <v>230.37</v>
      </c>
    </row>
    <row r="3981" customFormat="false" ht="15" hidden="false" customHeight="false" outlineLevel="0" collapsed="false">
      <c r="A3981" s="0" t="n">
        <v>14112</v>
      </c>
      <c r="B3981" s="0" t="s">
        <v>15865</v>
      </c>
      <c r="C3981" s="525" t="s">
        <v>2430</v>
      </c>
      <c r="D3981" s="333" t="n">
        <v>321.63</v>
      </c>
    </row>
    <row r="3982" customFormat="false" ht="15" hidden="false" customHeight="false" outlineLevel="0" collapsed="false">
      <c r="A3982" s="0" t="n">
        <v>11316</v>
      </c>
      <c r="B3982" s="0" t="s">
        <v>15866</v>
      </c>
      <c r="C3982" s="525" t="s">
        <v>2430</v>
      </c>
      <c r="D3982" s="333" t="n">
        <v>496.18</v>
      </c>
    </row>
    <row r="3983" customFormat="false" ht="15" hidden="false" customHeight="false" outlineLevel="0" collapsed="false">
      <c r="A3983" s="0" t="n">
        <v>6243</v>
      </c>
      <c r="B3983" s="0" t="s">
        <v>15867</v>
      </c>
      <c r="C3983" s="525" t="s">
        <v>2430</v>
      </c>
      <c r="D3983" s="333" t="n">
        <v>571.5</v>
      </c>
    </row>
    <row r="3984" customFormat="false" ht="15" hidden="false" customHeight="false" outlineLevel="0" collapsed="false">
      <c r="A3984" s="0" t="n">
        <v>6240</v>
      </c>
      <c r="B3984" s="0" t="s">
        <v>15868</v>
      </c>
      <c r="C3984" s="525" t="s">
        <v>2430</v>
      </c>
      <c r="D3984" s="333" t="n">
        <v>756.68</v>
      </c>
    </row>
    <row r="3985" customFormat="false" ht="15" hidden="false" customHeight="false" outlineLevel="0" collapsed="false">
      <c r="A3985" s="0" t="n">
        <v>11296</v>
      </c>
      <c r="B3985" s="0" t="s">
        <v>15869</v>
      </c>
      <c r="C3985" s="525" t="s">
        <v>2430</v>
      </c>
      <c r="D3985" s="532" t="n">
        <v>2410.93</v>
      </c>
    </row>
    <row r="3986" customFormat="false" ht="15" hidden="false" customHeight="false" outlineLevel="0" collapsed="false">
      <c r="A3986" s="0" t="n">
        <v>11299</v>
      </c>
      <c r="B3986" s="0" t="s">
        <v>15870</v>
      </c>
      <c r="C3986" s="525" t="s">
        <v>2430</v>
      </c>
      <c r="D3986" s="333" t="n">
        <v>816.04</v>
      </c>
    </row>
    <row r="3987" customFormat="false" ht="15" hidden="false" customHeight="false" outlineLevel="0" collapsed="false">
      <c r="A3987" s="0" t="n">
        <v>11688</v>
      </c>
      <c r="B3987" s="0" t="s">
        <v>15871</v>
      </c>
      <c r="C3987" s="525" t="s">
        <v>2430</v>
      </c>
      <c r="D3987" s="333" t="n">
        <v>522.77</v>
      </c>
    </row>
    <row r="3988" customFormat="false" ht="15" hidden="false" customHeight="false" outlineLevel="0" collapsed="false">
      <c r="A3988" s="0" t="n">
        <v>37736</v>
      </c>
      <c r="B3988" s="0" t="s">
        <v>15872</v>
      </c>
      <c r="C3988" s="525" t="s">
        <v>2430</v>
      </c>
      <c r="D3988" s="532" t="n">
        <v>82950</v>
      </c>
    </row>
    <row r="3989" customFormat="false" ht="15" hidden="false" customHeight="false" outlineLevel="0" collapsed="false">
      <c r="A3989" s="0" t="n">
        <v>37739</v>
      </c>
      <c r="B3989" s="0" t="s">
        <v>15873</v>
      </c>
      <c r="C3989" s="525" t="s">
        <v>2430</v>
      </c>
      <c r="D3989" s="532" t="n">
        <v>102092.3</v>
      </c>
    </row>
    <row r="3990" customFormat="false" ht="15" hidden="false" customHeight="false" outlineLevel="0" collapsed="false">
      <c r="A3990" s="0" t="n">
        <v>37740</v>
      </c>
      <c r="B3990" s="0" t="s">
        <v>15874</v>
      </c>
      <c r="C3990" s="525" t="s">
        <v>2430</v>
      </c>
      <c r="D3990" s="532" t="n">
        <v>58259.19</v>
      </c>
    </row>
    <row r="3991" customFormat="false" ht="15" hidden="false" customHeight="false" outlineLevel="0" collapsed="false">
      <c r="A3991" s="0" t="n">
        <v>37738</v>
      </c>
      <c r="B3991" s="0" t="s">
        <v>15875</v>
      </c>
      <c r="C3991" s="525" t="s">
        <v>2430</v>
      </c>
      <c r="D3991" s="532" t="n">
        <v>69217.47</v>
      </c>
    </row>
    <row r="3992" customFormat="false" ht="15" hidden="false" customHeight="false" outlineLevel="0" collapsed="false">
      <c r="A3992" s="0" t="n">
        <v>37737</v>
      </c>
      <c r="B3992" s="0" t="s">
        <v>15876</v>
      </c>
      <c r="C3992" s="525" t="s">
        <v>2430</v>
      </c>
      <c r="D3992" s="532" t="n">
        <v>55068.81</v>
      </c>
    </row>
    <row r="3993" customFormat="false" ht="15" hidden="false" customHeight="false" outlineLevel="0" collapsed="false">
      <c r="A3993" s="0" t="n">
        <v>25014</v>
      </c>
      <c r="B3993" s="0" t="s">
        <v>15877</v>
      </c>
      <c r="C3993" s="525" t="s">
        <v>2430</v>
      </c>
      <c r="D3993" s="532" t="n">
        <v>115339.33</v>
      </c>
    </row>
    <row r="3994" customFormat="false" ht="15" hidden="false" customHeight="false" outlineLevel="0" collapsed="false">
      <c r="A3994" s="0" t="n">
        <v>25013</v>
      </c>
      <c r="B3994" s="0" t="s">
        <v>15878</v>
      </c>
      <c r="C3994" s="525" t="s">
        <v>2430</v>
      </c>
      <c r="D3994" s="532" t="n">
        <v>120887.83</v>
      </c>
    </row>
    <row r="3995" customFormat="false" ht="15" hidden="false" customHeight="false" outlineLevel="0" collapsed="false">
      <c r="A3995" s="0" t="n">
        <v>14405</v>
      </c>
      <c r="B3995" s="0" t="s">
        <v>15879</v>
      </c>
      <c r="C3995" s="525" t="s">
        <v>2430</v>
      </c>
      <c r="D3995" s="532" t="n">
        <v>141902.75</v>
      </c>
    </row>
    <row r="3996" customFormat="false" ht="15" hidden="false" customHeight="false" outlineLevel="0" collapsed="false">
      <c r="A3996" s="0" t="n">
        <v>20271</v>
      </c>
      <c r="B3996" s="0" t="s">
        <v>15880</v>
      </c>
      <c r="C3996" s="525" t="s">
        <v>2430</v>
      </c>
      <c r="D3996" s="333" t="n">
        <v>549.63</v>
      </c>
    </row>
    <row r="3997" customFormat="false" ht="15" hidden="false" customHeight="false" outlineLevel="0" collapsed="false">
      <c r="A3997" s="0" t="n">
        <v>10423</v>
      </c>
      <c r="B3997" s="0" t="s">
        <v>15881</v>
      </c>
      <c r="C3997" s="525" t="s">
        <v>2430</v>
      </c>
      <c r="D3997" s="333" t="n">
        <v>403.56</v>
      </c>
    </row>
    <row r="3998" customFormat="false" ht="15" hidden="false" customHeight="false" outlineLevel="0" collapsed="false">
      <c r="A3998" s="0" t="n">
        <v>36790</v>
      </c>
      <c r="B3998" s="0" t="s">
        <v>15882</v>
      </c>
      <c r="C3998" s="525" t="s">
        <v>2430</v>
      </c>
      <c r="D3998" s="333" t="n">
        <v>342.01</v>
      </c>
    </row>
    <row r="3999" customFormat="false" ht="15" hidden="false" customHeight="false" outlineLevel="0" collapsed="false">
      <c r="A3999" s="0" t="n">
        <v>37589</v>
      </c>
      <c r="B3999" s="0" t="s">
        <v>15883</v>
      </c>
      <c r="C3999" s="525" t="s">
        <v>2430</v>
      </c>
      <c r="D3999" s="333" t="n">
        <v>419.06</v>
      </c>
    </row>
    <row r="4000" customFormat="false" ht="15" hidden="false" customHeight="false" outlineLevel="0" collapsed="false">
      <c r="A4000" s="0" t="n">
        <v>11690</v>
      </c>
      <c r="B4000" s="0" t="s">
        <v>15884</v>
      </c>
      <c r="C4000" s="525" t="s">
        <v>2430</v>
      </c>
      <c r="D4000" s="333" t="n">
        <v>222.61</v>
      </c>
    </row>
    <row r="4001" customFormat="false" ht="15" hidden="false" customHeight="false" outlineLevel="0" collapsed="false">
      <c r="A4001" s="0" t="n">
        <v>20234</v>
      </c>
      <c r="B4001" s="0" t="s">
        <v>15885</v>
      </c>
      <c r="C4001" s="525" t="s">
        <v>2430</v>
      </c>
      <c r="D4001" s="333" t="n">
        <v>281.72</v>
      </c>
    </row>
    <row r="4002" customFormat="false" ht="15" hidden="false" customHeight="false" outlineLevel="0" collapsed="false">
      <c r="A4002" s="0" t="n">
        <v>4763</v>
      </c>
      <c r="B4002" s="0" t="s">
        <v>15886</v>
      </c>
      <c r="C4002" s="525" t="s">
        <v>2502</v>
      </c>
      <c r="D4002" s="333" t="n">
        <v>18.2</v>
      </c>
    </row>
    <row r="4003" customFormat="false" ht="15" hidden="false" customHeight="false" outlineLevel="0" collapsed="false">
      <c r="A4003" s="0" t="n">
        <v>41070</v>
      </c>
      <c r="B4003" s="0" t="s">
        <v>15887</v>
      </c>
      <c r="C4003" s="525" t="s">
        <v>4335</v>
      </c>
      <c r="D4003" s="532" t="n">
        <v>3237.08</v>
      </c>
    </row>
    <row r="4004" customFormat="false" ht="15" hidden="false" customHeight="false" outlineLevel="0" collapsed="false">
      <c r="A4004" s="0" t="n">
        <v>44480</v>
      </c>
      <c r="B4004" s="0" t="s">
        <v>15888</v>
      </c>
      <c r="C4004" s="525" t="s">
        <v>2438</v>
      </c>
      <c r="D4004" s="333" t="n">
        <v>13.05</v>
      </c>
    </row>
    <row r="4005" customFormat="false" ht="15" hidden="false" customHeight="false" outlineLevel="0" collapsed="false">
      <c r="A4005" s="0" t="n">
        <v>11457</v>
      </c>
      <c r="B4005" s="0" t="s">
        <v>15889</v>
      </c>
      <c r="C4005" s="525" t="s">
        <v>2430</v>
      </c>
      <c r="D4005" s="333" t="n">
        <v>45.79</v>
      </c>
    </row>
    <row r="4006" customFormat="false" ht="15" hidden="false" customHeight="false" outlineLevel="0" collapsed="false">
      <c r="A4006" s="0" t="n">
        <v>44073</v>
      </c>
      <c r="B4006" s="0" t="s">
        <v>15890</v>
      </c>
      <c r="C4006" s="525" t="s">
        <v>2440</v>
      </c>
      <c r="D4006" s="333" t="n">
        <v>0.64</v>
      </c>
    </row>
    <row r="4007" customFormat="false" ht="15" hidden="false" customHeight="false" outlineLevel="0" collapsed="false">
      <c r="A4007" s="0" t="n">
        <v>44253</v>
      </c>
      <c r="B4007" s="0" t="s">
        <v>15891</v>
      </c>
      <c r="C4007" s="525" t="s">
        <v>2430</v>
      </c>
      <c r="D4007" s="333" t="n">
        <v>215.98</v>
      </c>
    </row>
    <row r="4008" customFormat="false" ht="15" hidden="false" customHeight="false" outlineLevel="0" collapsed="false">
      <c r="A4008" s="0" t="n">
        <v>21121</v>
      </c>
      <c r="B4008" s="0" t="s">
        <v>15892</v>
      </c>
      <c r="C4008" s="525" t="s">
        <v>2430</v>
      </c>
      <c r="D4008" s="333" t="n">
        <v>3.09</v>
      </c>
    </row>
    <row r="4009" customFormat="false" ht="15" hidden="false" customHeight="false" outlineLevel="0" collapsed="false">
      <c r="A4009" s="0" t="n">
        <v>38010</v>
      </c>
      <c r="B4009" s="0" t="s">
        <v>15893</v>
      </c>
      <c r="C4009" s="525" t="s">
        <v>2430</v>
      </c>
      <c r="D4009" s="333" t="n">
        <v>3.86</v>
      </c>
    </row>
    <row r="4010" customFormat="false" ht="15" hidden="false" customHeight="false" outlineLevel="0" collapsed="false">
      <c r="A4010" s="0" t="n">
        <v>38011</v>
      </c>
      <c r="B4010" s="0" t="s">
        <v>15894</v>
      </c>
      <c r="C4010" s="525" t="s">
        <v>2430</v>
      </c>
      <c r="D4010" s="333" t="n">
        <v>7.73</v>
      </c>
    </row>
    <row r="4011" customFormat="false" ht="15" hidden="false" customHeight="false" outlineLevel="0" collapsed="false">
      <c r="A4011" s="0" t="n">
        <v>38012</v>
      </c>
      <c r="B4011" s="0" t="s">
        <v>15895</v>
      </c>
      <c r="C4011" s="525" t="s">
        <v>2430</v>
      </c>
      <c r="D4011" s="333" t="n">
        <v>29.48</v>
      </c>
    </row>
    <row r="4012" customFormat="false" ht="15" hidden="false" customHeight="false" outlineLevel="0" collapsed="false">
      <c r="A4012" s="0" t="n">
        <v>38013</v>
      </c>
      <c r="B4012" s="0" t="s">
        <v>15896</v>
      </c>
      <c r="C4012" s="525" t="s">
        <v>2430</v>
      </c>
      <c r="D4012" s="333" t="n">
        <v>37.87</v>
      </c>
    </row>
    <row r="4013" customFormat="false" ht="15" hidden="false" customHeight="false" outlineLevel="0" collapsed="false">
      <c r="A4013" s="0" t="n">
        <v>38014</v>
      </c>
      <c r="B4013" s="0" t="s">
        <v>15897</v>
      </c>
      <c r="C4013" s="525" t="s">
        <v>2430</v>
      </c>
      <c r="D4013" s="333" t="n">
        <v>63.25</v>
      </c>
    </row>
    <row r="4014" customFormat="false" ht="15" hidden="false" customHeight="false" outlineLevel="0" collapsed="false">
      <c r="A4014" s="0" t="n">
        <v>38015</v>
      </c>
      <c r="B4014" s="0" t="s">
        <v>15898</v>
      </c>
      <c r="C4014" s="525" t="s">
        <v>2430</v>
      </c>
      <c r="D4014" s="333" t="n">
        <v>148.7</v>
      </c>
    </row>
    <row r="4015" customFormat="false" ht="15" hidden="false" customHeight="false" outlineLevel="0" collapsed="false">
      <c r="A4015" s="0" t="n">
        <v>38016</v>
      </c>
      <c r="B4015" s="0" t="s">
        <v>15899</v>
      </c>
      <c r="C4015" s="525" t="s">
        <v>2430</v>
      </c>
      <c r="D4015" s="333" t="n">
        <v>172.92</v>
      </c>
    </row>
    <row r="4016" customFormat="false" ht="15" hidden="false" customHeight="false" outlineLevel="0" collapsed="false">
      <c r="A4016" s="0" t="n">
        <v>12741</v>
      </c>
      <c r="B4016" s="0" t="s">
        <v>15900</v>
      </c>
      <c r="C4016" s="525" t="s">
        <v>2430</v>
      </c>
      <c r="D4016" s="532" t="n">
        <v>1523.57</v>
      </c>
    </row>
    <row r="4017" customFormat="false" ht="15" hidden="false" customHeight="false" outlineLevel="0" collapsed="false">
      <c r="A4017" s="0" t="n">
        <v>12733</v>
      </c>
      <c r="B4017" s="0" t="s">
        <v>15901</v>
      </c>
      <c r="C4017" s="525" t="s">
        <v>2430</v>
      </c>
      <c r="D4017" s="333" t="n">
        <v>7.66</v>
      </c>
    </row>
    <row r="4018" customFormat="false" ht="15" hidden="false" customHeight="false" outlineLevel="0" collapsed="false">
      <c r="A4018" s="0" t="n">
        <v>12734</v>
      </c>
      <c r="B4018" s="0" t="s">
        <v>15902</v>
      </c>
      <c r="C4018" s="525" t="s">
        <v>2430</v>
      </c>
      <c r="D4018" s="333" t="n">
        <v>16.34</v>
      </c>
    </row>
    <row r="4019" customFormat="false" ht="15" hidden="false" customHeight="false" outlineLevel="0" collapsed="false">
      <c r="A4019" s="0" t="n">
        <v>12735</v>
      </c>
      <c r="B4019" s="0" t="s">
        <v>15903</v>
      </c>
      <c r="C4019" s="525" t="s">
        <v>2430</v>
      </c>
      <c r="D4019" s="333" t="n">
        <v>26.88</v>
      </c>
    </row>
    <row r="4020" customFormat="false" ht="15" hidden="false" customHeight="false" outlineLevel="0" collapsed="false">
      <c r="A4020" s="0" t="n">
        <v>12736</v>
      </c>
      <c r="B4020" s="0" t="s">
        <v>15904</v>
      </c>
      <c r="C4020" s="525" t="s">
        <v>2430</v>
      </c>
      <c r="D4020" s="333" t="n">
        <v>61.45</v>
      </c>
    </row>
    <row r="4021" customFormat="false" ht="15" hidden="false" customHeight="false" outlineLevel="0" collapsed="false">
      <c r="A4021" s="0" t="n">
        <v>12737</v>
      </c>
      <c r="B4021" s="0" t="s">
        <v>15905</v>
      </c>
      <c r="C4021" s="525" t="s">
        <v>2430</v>
      </c>
      <c r="D4021" s="333" t="n">
        <v>79.16</v>
      </c>
    </row>
    <row r="4022" customFormat="false" ht="15" hidden="false" customHeight="false" outlineLevel="0" collapsed="false">
      <c r="A4022" s="0" t="n">
        <v>12738</v>
      </c>
      <c r="B4022" s="0" t="s">
        <v>15906</v>
      </c>
      <c r="C4022" s="525" t="s">
        <v>2430</v>
      </c>
      <c r="D4022" s="333" t="n">
        <v>156.46</v>
      </c>
    </row>
    <row r="4023" customFormat="false" ht="15" hidden="false" customHeight="false" outlineLevel="0" collapsed="false">
      <c r="A4023" s="0" t="n">
        <v>12739</v>
      </c>
      <c r="B4023" s="0" t="s">
        <v>15907</v>
      </c>
      <c r="C4023" s="525" t="s">
        <v>2430</v>
      </c>
      <c r="D4023" s="333" t="n">
        <v>445.38</v>
      </c>
    </row>
    <row r="4024" customFormat="false" ht="15" hidden="false" customHeight="false" outlineLevel="0" collapsed="false">
      <c r="A4024" s="0" t="n">
        <v>12740</v>
      </c>
      <c r="B4024" s="0" t="s">
        <v>15908</v>
      </c>
      <c r="C4024" s="525" t="s">
        <v>2430</v>
      </c>
      <c r="D4024" s="333" t="n">
        <v>696.83</v>
      </c>
    </row>
    <row r="4025" customFormat="false" ht="15" hidden="false" customHeight="false" outlineLevel="0" collapsed="false">
      <c r="A4025" s="0" t="n">
        <v>6297</v>
      </c>
      <c r="B4025" s="0" t="s">
        <v>15909</v>
      </c>
      <c r="C4025" s="525" t="s">
        <v>2430</v>
      </c>
      <c r="D4025" s="333" t="n">
        <v>46.75</v>
      </c>
    </row>
    <row r="4026" customFormat="false" ht="15" hidden="false" customHeight="false" outlineLevel="0" collapsed="false">
      <c r="A4026" s="0" t="n">
        <v>6296</v>
      </c>
      <c r="B4026" s="0" t="s">
        <v>15910</v>
      </c>
      <c r="C4026" s="525" t="s">
        <v>2430</v>
      </c>
      <c r="D4026" s="333" t="n">
        <v>36.9</v>
      </c>
    </row>
    <row r="4027" customFormat="false" ht="15" hidden="false" customHeight="false" outlineLevel="0" collapsed="false">
      <c r="A4027" s="0" t="n">
        <v>6294</v>
      </c>
      <c r="B4027" s="0" t="s">
        <v>15911</v>
      </c>
      <c r="C4027" s="525" t="s">
        <v>2430</v>
      </c>
      <c r="D4027" s="333" t="n">
        <v>10.52</v>
      </c>
    </row>
    <row r="4028" customFormat="false" ht="15" hidden="false" customHeight="false" outlineLevel="0" collapsed="false">
      <c r="A4028" s="0" t="n">
        <v>6323</v>
      </c>
      <c r="B4028" s="0" t="s">
        <v>15912</v>
      </c>
      <c r="C4028" s="525" t="s">
        <v>2430</v>
      </c>
      <c r="D4028" s="333" t="n">
        <v>24.11</v>
      </c>
    </row>
    <row r="4029" customFormat="false" ht="15" hidden="false" customHeight="false" outlineLevel="0" collapsed="false">
      <c r="A4029" s="0" t="n">
        <v>6299</v>
      </c>
      <c r="B4029" s="0" t="s">
        <v>15913</v>
      </c>
      <c r="C4029" s="525" t="s">
        <v>2430</v>
      </c>
      <c r="D4029" s="333" t="n">
        <v>140.62</v>
      </c>
    </row>
    <row r="4030" customFormat="false" ht="15" hidden="false" customHeight="false" outlineLevel="0" collapsed="false">
      <c r="A4030" s="0" t="n">
        <v>6298</v>
      </c>
      <c r="B4030" s="0" t="s">
        <v>15914</v>
      </c>
      <c r="C4030" s="525" t="s">
        <v>2430</v>
      </c>
      <c r="D4030" s="333" t="n">
        <v>74.06</v>
      </c>
    </row>
    <row r="4031" customFormat="false" ht="15" hidden="false" customHeight="false" outlineLevel="0" collapsed="false">
      <c r="A4031" s="0" t="n">
        <v>6295</v>
      </c>
      <c r="B4031" s="0" t="s">
        <v>15915</v>
      </c>
      <c r="C4031" s="525" t="s">
        <v>2430</v>
      </c>
      <c r="D4031" s="333" t="n">
        <v>14.98</v>
      </c>
    </row>
    <row r="4032" customFormat="false" ht="15" hidden="false" customHeight="false" outlineLevel="0" collapsed="false">
      <c r="A4032" s="0" t="n">
        <v>6322</v>
      </c>
      <c r="B4032" s="0" t="s">
        <v>15916</v>
      </c>
      <c r="C4032" s="525" t="s">
        <v>2430</v>
      </c>
      <c r="D4032" s="333" t="n">
        <v>188.34</v>
      </c>
    </row>
    <row r="4033" customFormat="false" ht="15" hidden="false" customHeight="false" outlineLevel="0" collapsed="false">
      <c r="A4033" s="0" t="n">
        <v>6300</v>
      </c>
      <c r="B4033" s="0" t="s">
        <v>15917</v>
      </c>
      <c r="C4033" s="525" t="s">
        <v>2430</v>
      </c>
      <c r="D4033" s="333" t="n">
        <v>347.23</v>
      </c>
    </row>
    <row r="4034" customFormat="false" ht="15" hidden="false" customHeight="false" outlineLevel="0" collapsed="false">
      <c r="A4034" s="0" t="n">
        <v>6321</v>
      </c>
      <c r="B4034" s="0" t="s">
        <v>15918</v>
      </c>
      <c r="C4034" s="525" t="s">
        <v>2430</v>
      </c>
      <c r="D4034" s="333" t="n">
        <v>495.99</v>
      </c>
    </row>
    <row r="4035" customFormat="false" ht="15" hidden="false" customHeight="false" outlineLevel="0" collapsed="false">
      <c r="A4035" s="0" t="n">
        <v>6301</v>
      </c>
      <c r="B4035" s="0" t="s">
        <v>15919</v>
      </c>
      <c r="C4035" s="525" t="s">
        <v>2430</v>
      </c>
      <c r="D4035" s="532" t="n">
        <v>1162.55</v>
      </c>
    </row>
    <row r="4036" customFormat="false" ht="15" hidden="false" customHeight="false" outlineLevel="0" collapsed="false">
      <c r="A4036" s="0" t="n">
        <v>7105</v>
      </c>
      <c r="B4036" s="0" t="s">
        <v>15920</v>
      </c>
      <c r="C4036" s="525" t="s">
        <v>2430</v>
      </c>
      <c r="D4036" s="333" t="n">
        <v>36.48</v>
      </c>
    </row>
    <row r="4037" customFormat="false" ht="15" hidden="false" customHeight="false" outlineLevel="0" collapsed="false">
      <c r="A4037" s="0" t="n">
        <v>20183</v>
      </c>
      <c r="B4037" s="0" t="s">
        <v>15921</v>
      </c>
      <c r="C4037" s="525" t="s">
        <v>2430</v>
      </c>
      <c r="D4037" s="333" t="n">
        <v>44.95</v>
      </c>
    </row>
    <row r="4038" customFormat="false" ht="15" hidden="false" customHeight="false" outlineLevel="0" collapsed="false">
      <c r="A4038" s="0" t="n">
        <v>38448</v>
      </c>
      <c r="B4038" s="0" t="s">
        <v>15922</v>
      </c>
      <c r="C4038" s="525" t="s">
        <v>2430</v>
      </c>
      <c r="D4038" s="333" t="n">
        <v>203.98</v>
      </c>
    </row>
    <row r="4039" customFormat="false" ht="15" hidden="false" customHeight="false" outlineLevel="0" collapsed="false">
      <c r="A4039" s="0" t="n">
        <v>20182</v>
      </c>
      <c r="B4039" s="0" t="s">
        <v>15923</v>
      </c>
      <c r="C4039" s="525" t="s">
        <v>2430</v>
      </c>
      <c r="D4039" s="333" t="n">
        <v>26.13</v>
      </c>
    </row>
    <row r="4040" customFormat="false" ht="15" hidden="false" customHeight="false" outlineLevel="0" collapsed="false">
      <c r="A4040" s="0" t="n">
        <v>7119</v>
      </c>
      <c r="B4040" s="0" t="s">
        <v>15924</v>
      </c>
      <c r="C4040" s="525" t="s">
        <v>2430</v>
      </c>
      <c r="D4040" s="333" t="n">
        <v>11.4</v>
      </c>
    </row>
    <row r="4041" customFormat="false" ht="15" hidden="false" customHeight="false" outlineLevel="0" collapsed="false">
      <c r="A4041" s="0" t="n">
        <v>7126</v>
      </c>
      <c r="B4041" s="0" t="s">
        <v>15925</v>
      </c>
      <c r="C4041" s="525" t="s">
        <v>2430</v>
      </c>
      <c r="D4041" s="333" t="n">
        <v>23.27</v>
      </c>
    </row>
    <row r="4042" customFormat="false" ht="15" hidden="false" customHeight="false" outlineLevel="0" collapsed="false">
      <c r="A4042" s="0" t="n">
        <v>7120</v>
      </c>
      <c r="B4042" s="0" t="s">
        <v>15926</v>
      </c>
      <c r="C4042" s="525" t="s">
        <v>2430</v>
      </c>
      <c r="D4042" s="333" t="n">
        <v>8.75</v>
      </c>
    </row>
    <row r="4043" customFormat="false" ht="15" hidden="false" customHeight="false" outlineLevel="0" collapsed="false">
      <c r="A4043" s="0" t="n">
        <v>6319</v>
      </c>
      <c r="B4043" s="0" t="s">
        <v>15927</v>
      </c>
      <c r="C4043" s="525" t="s">
        <v>2430</v>
      </c>
      <c r="D4043" s="333" t="n">
        <v>54.93</v>
      </c>
    </row>
    <row r="4044" customFormat="false" ht="15" hidden="false" customHeight="false" outlineLevel="0" collapsed="false">
      <c r="A4044" s="0" t="n">
        <v>6304</v>
      </c>
      <c r="B4044" s="0" t="s">
        <v>15928</v>
      </c>
      <c r="C4044" s="525" t="s">
        <v>2430</v>
      </c>
      <c r="D4044" s="333" t="n">
        <v>54.93</v>
      </c>
    </row>
    <row r="4045" customFormat="false" ht="15" hidden="false" customHeight="false" outlineLevel="0" collapsed="false">
      <c r="A4045" s="0" t="n">
        <v>21116</v>
      </c>
      <c r="B4045" s="0" t="s">
        <v>15929</v>
      </c>
      <c r="C4045" s="525" t="s">
        <v>2430</v>
      </c>
      <c r="D4045" s="333" t="n">
        <v>41.59</v>
      </c>
    </row>
    <row r="4046" customFormat="false" ht="15" hidden="false" customHeight="false" outlineLevel="0" collapsed="false">
      <c r="A4046" s="0" t="n">
        <v>6320</v>
      </c>
      <c r="B4046" s="0" t="s">
        <v>15930</v>
      </c>
      <c r="C4046" s="525" t="s">
        <v>2430</v>
      </c>
      <c r="D4046" s="333" t="n">
        <v>28.29</v>
      </c>
    </row>
    <row r="4047" customFormat="false" ht="15" hidden="false" customHeight="false" outlineLevel="0" collapsed="false">
      <c r="A4047" s="0" t="n">
        <v>6303</v>
      </c>
      <c r="B4047" s="0" t="s">
        <v>15931</v>
      </c>
      <c r="C4047" s="525" t="s">
        <v>2430</v>
      </c>
      <c r="D4047" s="333" t="n">
        <v>28.29</v>
      </c>
    </row>
    <row r="4048" customFormat="false" ht="15" hidden="false" customHeight="false" outlineLevel="0" collapsed="false">
      <c r="A4048" s="0" t="n">
        <v>6308</v>
      </c>
      <c r="B4048" s="0" t="s">
        <v>15932</v>
      </c>
      <c r="C4048" s="525" t="s">
        <v>2430</v>
      </c>
      <c r="D4048" s="333" t="n">
        <v>151.99</v>
      </c>
    </row>
    <row r="4049" customFormat="false" ht="15" hidden="false" customHeight="false" outlineLevel="0" collapsed="false">
      <c r="A4049" s="0" t="n">
        <v>6317</v>
      </c>
      <c r="B4049" s="0" t="s">
        <v>15933</v>
      </c>
      <c r="C4049" s="525" t="s">
        <v>2430</v>
      </c>
      <c r="D4049" s="333" t="n">
        <v>151.99</v>
      </c>
    </row>
    <row r="4050" customFormat="false" ht="15" hidden="false" customHeight="false" outlineLevel="0" collapsed="false">
      <c r="A4050" s="0" t="n">
        <v>6307</v>
      </c>
      <c r="B4050" s="0" t="s">
        <v>15934</v>
      </c>
      <c r="C4050" s="525" t="s">
        <v>2430</v>
      </c>
      <c r="D4050" s="333" t="n">
        <v>151.99</v>
      </c>
    </row>
    <row r="4051" customFormat="false" ht="15" hidden="false" customHeight="false" outlineLevel="0" collapsed="false">
      <c r="A4051" s="0" t="n">
        <v>6309</v>
      </c>
      <c r="B4051" s="0" t="s">
        <v>15935</v>
      </c>
      <c r="C4051" s="525" t="s">
        <v>2430</v>
      </c>
      <c r="D4051" s="333" t="n">
        <v>156.4</v>
      </c>
    </row>
    <row r="4052" customFormat="false" ht="15" hidden="false" customHeight="false" outlineLevel="0" collapsed="false">
      <c r="A4052" s="0" t="n">
        <v>6318</v>
      </c>
      <c r="B4052" s="0" t="s">
        <v>15936</v>
      </c>
      <c r="C4052" s="525" t="s">
        <v>2430</v>
      </c>
      <c r="D4052" s="333" t="n">
        <v>81.98</v>
      </c>
    </row>
    <row r="4053" customFormat="false" ht="15" hidden="false" customHeight="false" outlineLevel="0" collapsed="false">
      <c r="A4053" s="0" t="n">
        <v>6306</v>
      </c>
      <c r="B4053" s="0" t="s">
        <v>15937</v>
      </c>
      <c r="C4053" s="525" t="s">
        <v>2430</v>
      </c>
      <c r="D4053" s="333" t="n">
        <v>81.98</v>
      </c>
    </row>
    <row r="4054" customFormat="false" ht="15" hidden="false" customHeight="false" outlineLevel="0" collapsed="false">
      <c r="A4054" s="0" t="n">
        <v>6305</v>
      </c>
      <c r="B4054" s="0" t="s">
        <v>15938</v>
      </c>
      <c r="C4054" s="525" t="s">
        <v>2430</v>
      </c>
      <c r="D4054" s="333" t="n">
        <v>81.98</v>
      </c>
    </row>
    <row r="4055" customFormat="false" ht="15" hidden="false" customHeight="false" outlineLevel="0" collapsed="false">
      <c r="A4055" s="0" t="n">
        <v>6302</v>
      </c>
      <c r="B4055" s="0" t="s">
        <v>15939</v>
      </c>
      <c r="C4055" s="525" t="s">
        <v>2430</v>
      </c>
      <c r="D4055" s="333" t="n">
        <v>17.39</v>
      </c>
    </row>
    <row r="4056" customFormat="false" ht="15" hidden="false" customHeight="false" outlineLevel="0" collapsed="false">
      <c r="A4056" s="0" t="n">
        <v>6312</v>
      </c>
      <c r="B4056" s="0" t="s">
        <v>15940</v>
      </c>
      <c r="C4056" s="525" t="s">
        <v>2430</v>
      </c>
      <c r="D4056" s="333" t="n">
        <v>218.62</v>
      </c>
    </row>
    <row r="4057" customFormat="false" ht="15" hidden="false" customHeight="false" outlineLevel="0" collapsed="false">
      <c r="A4057" s="0" t="n">
        <v>6311</v>
      </c>
      <c r="B4057" s="0" t="s">
        <v>15941</v>
      </c>
      <c r="C4057" s="525" t="s">
        <v>2430</v>
      </c>
      <c r="D4057" s="333" t="n">
        <v>218.62</v>
      </c>
    </row>
    <row r="4058" customFormat="false" ht="15" hidden="false" customHeight="false" outlineLevel="0" collapsed="false">
      <c r="A4058" s="0" t="n">
        <v>6310</v>
      </c>
      <c r="B4058" s="0" t="s">
        <v>15942</v>
      </c>
      <c r="C4058" s="525" t="s">
        <v>2430</v>
      </c>
      <c r="D4058" s="333" t="n">
        <v>218.62</v>
      </c>
    </row>
    <row r="4059" customFormat="false" ht="15" hidden="false" customHeight="false" outlineLevel="0" collapsed="false">
      <c r="A4059" s="0" t="n">
        <v>6314</v>
      </c>
      <c r="B4059" s="0" t="s">
        <v>15943</v>
      </c>
      <c r="C4059" s="525" t="s">
        <v>2430</v>
      </c>
      <c r="D4059" s="333" t="n">
        <v>218.62</v>
      </c>
    </row>
    <row r="4060" customFormat="false" ht="15" hidden="false" customHeight="false" outlineLevel="0" collapsed="false">
      <c r="A4060" s="0" t="n">
        <v>6313</v>
      </c>
      <c r="B4060" s="0" t="s">
        <v>15944</v>
      </c>
      <c r="C4060" s="525" t="s">
        <v>2430</v>
      </c>
      <c r="D4060" s="333" t="n">
        <v>218.62</v>
      </c>
    </row>
    <row r="4061" customFormat="false" ht="15" hidden="false" customHeight="false" outlineLevel="0" collapsed="false">
      <c r="A4061" s="0" t="n">
        <v>6315</v>
      </c>
      <c r="B4061" s="0" t="s">
        <v>15945</v>
      </c>
      <c r="C4061" s="525" t="s">
        <v>2430</v>
      </c>
      <c r="D4061" s="333" t="n">
        <v>413.94</v>
      </c>
    </row>
    <row r="4062" customFormat="false" ht="15" hidden="false" customHeight="false" outlineLevel="0" collapsed="false">
      <c r="A4062" s="0" t="n">
        <v>6316</v>
      </c>
      <c r="B4062" s="0" t="s">
        <v>15946</v>
      </c>
      <c r="C4062" s="525" t="s">
        <v>2430</v>
      </c>
      <c r="D4062" s="333" t="n">
        <v>413.94</v>
      </c>
    </row>
    <row r="4063" customFormat="false" ht="15" hidden="false" customHeight="false" outlineLevel="0" collapsed="false">
      <c r="A4063" s="0" t="n">
        <v>39324</v>
      </c>
      <c r="B4063" s="0" t="s">
        <v>15947</v>
      </c>
      <c r="C4063" s="525" t="s">
        <v>2430</v>
      </c>
      <c r="D4063" s="333" t="n">
        <v>4.03</v>
      </c>
    </row>
    <row r="4064" customFormat="false" ht="15" hidden="false" customHeight="false" outlineLevel="0" collapsed="false">
      <c r="A4064" s="0" t="n">
        <v>39325</v>
      </c>
      <c r="B4064" s="0" t="s">
        <v>15948</v>
      </c>
      <c r="C4064" s="525" t="s">
        <v>2430</v>
      </c>
      <c r="D4064" s="333" t="n">
        <v>6.07</v>
      </c>
    </row>
    <row r="4065" customFormat="false" ht="15" hidden="false" customHeight="false" outlineLevel="0" collapsed="false">
      <c r="A4065" s="0" t="n">
        <v>39326</v>
      </c>
      <c r="B4065" s="0" t="s">
        <v>15949</v>
      </c>
      <c r="C4065" s="525" t="s">
        <v>2430</v>
      </c>
      <c r="D4065" s="333" t="n">
        <v>21.8</v>
      </c>
    </row>
    <row r="4066" customFormat="false" ht="15" hidden="false" customHeight="false" outlineLevel="0" collapsed="false">
      <c r="A4066" s="0" t="n">
        <v>39327</v>
      </c>
      <c r="B4066" s="0" t="s">
        <v>15950</v>
      </c>
      <c r="C4066" s="525" t="s">
        <v>2430</v>
      </c>
      <c r="D4066" s="333" t="n">
        <v>32.89</v>
      </c>
    </row>
    <row r="4067" customFormat="false" ht="15" hidden="false" customHeight="false" outlineLevel="0" collapsed="false">
      <c r="A4067" s="0" t="n">
        <v>11378</v>
      </c>
      <c r="B4067" s="0" t="s">
        <v>15951</v>
      </c>
      <c r="C4067" s="525" t="s">
        <v>2430</v>
      </c>
      <c r="D4067" s="333" t="n">
        <v>75.33</v>
      </c>
    </row>
    <row r="4068" customFormat="false" ht="15" hidden="false" customHeight="false" outlineLevel="0" collapsed="false">
      <c r="A4068" s="0" t="n">
        <v>11379</v>
      </c>
      <c r="B4068" s="0" t="s">
        <v>15952</v>
      </c>
      <c r="C4068" s="525" t="s">
        <v>2430</v>
      </c>
      <c r="D4068" s="333" t="n">
        <v>63.65</v>
      </c>
    </row>
    <row r="4069" customFormat="false" ht="15" hidden="false" customHeight="false" outlineLevel="0" collapsed="false">
      <c r="A4069" s="0" t="n">
        <v>11493</v>
      </c>
      <c r="B4069" s="0" t="s">
        <v>15953</v>
      </c>
      <c r="C4069" s="525" t="s">
        <v>2430</v>
      </c>
      <c r="D4069" s="333" t="n">
        <v>36.71</v>
      </c>
    </row>
    <row r="4070" customFormat="false" ht="15" hidden="false" customHeight="false" outlineLevel="0" collapsed="false">
      <c r="A4070" s="0" t="n">
        <v>7106</v>
      </c>
      <c r="B4070" s="0" t="s">
        <v>15954</v>
      </c>
      <c r="C4070" s="525" t="s">
        <v>2430</v>
      </c>
      <c r="D4070" s="333" t="n">
        <v>144</v>
      </c>
    </row>
    <row r="4071" customFormat="false" ht="15" hidden="false" customHeight="false" outlineLevel="0" collapsed="false">
      <c r="A4071" s="0" t="n">
        <v>7104</v>
      </c>
      <c r="B4071" s="0" t="s">
        <v>15955</v>
      </c>
      <c r="C4071" s="525" t="s">
        <v>2430</v>
      </c>
      <c r="D4071" s="333" t="n">
        <v>3.88</v>
      </c>
    </row>
    <row r="4072" customFormat="false" ht="15" hidden="false" customHeight="false" outlineLevel="0" collapsed="false">
      <c r="A4072" s="0" t="n">
        <v>7136</v>
      </c>
      <c r="B4072" s="0" t="s">
        <v>15956</v>
      </c>
      <c r="C4072" s="525" t="s">
        <v>2430</v>
      </c>
      <c r="D4072" s="333" t="n">
        <v>6.76</v>
      </c>
    </row>
    <row r="4073" customFormat="false" ht="15" hidden="false" customHeight="false" outlineLevel="0" collapsed="false">
      <c r="A4073" s="0" t="n">
        <v>7128</v>
      </c>
      <c r="B4073" s="0" t="s">
        <v>15957</v>
      </c>
      <c r="C4073" s="525" t="s">
        <v>2430</v>
      </c>
      <c r="D4073" s="333" t="n">
        <v>8.77</v>
      </c>
    </row>
    <row r="4074" customFormat="false" ht="15" hidden="false" customHeight="false" outlineLevel="0" collapsed="false">
      <c r="A4074" s="0" t="n">
        <v>7108</v>
      </c>
      <c r="B4074" s="0" t="s">
        <v>15958</v>
      </c>
      <c r="C4074" s="525" t="s">
        <v>2430</v>
      </c>
      <c r="D4074" s="333" t="n">
        <v>8.75</v>
      </c>
    </row>
    <row r="4075" customFormat="false" ht="15" hidden="false" customHeight="false" outlineLevel="0" collapsed="false">
      <c r="A4075" s="0" t="n">
        <v>7129</v>
      </c>
      <c r="B4075" s="0" t="s">
        <v>15959</v>
      </c>
      <c r="C4075" s="525" t="s">
        <v>2430</v>
      </c>
      <c r="D4075" s="333" t="n">
        <v>10.29</v>
      </c>
    </row>
    <row r="4076" customFormat="false" ht="15" hidden="false" customHeight="false" outlineLevel="0" collapsed="false">
      <c r="A4076" s="0" t="n">
        <v>7130</v>
      </c>
      <c r="B4076" s="0" t="s">
        <v>15960</v>
      </c>
      <c r="C4076" s="525" t="s">
        <v>2430</v>
      </c>
      <c r="D4076" s="333" t="n">
        <v>14.96</v>
      </c>
    </row>
    <row r="4077" customFormat="false" ht="15" hidden="false" customHeight="false" outlineLevel="0" collapsed="false">
      <c r="A4077" s="0" t="n">
        <v>7131</v>
      </c>
      <c r="B4077" s="0" t="s">
        <v>15961</v>
      </c>
      <c r="C4077" s="525" t="s">
        <v>2430</v>
      </c>
      <c r="D4077" s="333" t="n">
        <v>18.29</v>
      </c>
    </row>
    <row r="4078" customFormat="false" ht="15" hidden="false" customHeight="false" outlineLevel="0" collapsed="false">
      <c r="A4078" s="0" t="n">
        <v>7132</v>
      </c>
      <c r="B4078" s="0" t="s">
        <v>15962</v>
      </c>
      <c r="C4078" s="525" t="s">
        <v>2430</v>
      </c>
      <c r="D4078" s="333" t="n">
        <v>43.07</v>
      </c>
    </row>
    <row r="4079" customFormat="false" ht="15" hidden="false" customHeight="false" outlineLevel="0" collapsed="false">
      <c r="A4079" s="0" t="n">
        <v>7133</v>
      </c>
      <c r="B4079" s="0" t="s">
        <v>15963</v>
      </c>
      <c r="C4079" s="525" t="s">
        <v>2430</v>
      </c>
      <c r="D4079" s="333" t="n">
        <v>99.53</v>
      </c>
    </row>
    <row r="4080" customFormat="false" ht="15" hidden="false" customHeight="false" outlineLevel="0" collapsed="false">
      <c r="A4080" s="0" t="n">
        <v>37420</v>
      </c>
      <c r="B4080" s="0" t="s">
        <v>15964</v>
      </c>
      <c r="C4080" s="525" t="s">
        <v>2430</v>
      </c>
      <c r="D4080" s="333" t="n">
        <v>40.33</v>
      </c>
    </row>
    <row r="4081" customFormat="false" ht="15" hidden="false" customHeight="false" outlineLevel="0" collapsed="false">
      <c r="A4081" s="0" t="n">
        <v>37421</v>
      </c>
      <c r="B4081" s="0" t="s">
        <v>15965</v>
      </c>
      <c r="C4081" s="525" t="s">
        <v>2430</v>
      </c>
      <c r="D4081" s="333" t="n">
        <v>55.12</v>
      </c>
    </row>
    <row r="4082" customFormat="false" ht="15" hidden="false" customHeight="false" outlineLevel="0" collapsed="false">
      <c r="A4082" s="0" t="n">
        <v>37422</v>
      </c>
      <c r="B4082" s="0" t="s">
        <v>15966</v>
      </c>
      <c r="C4082" s="525" t="s">
        <v>2430</v>
      </c>
      <c r="D4082" s="333" t="n">
        <v>51.59</v>
      </c>
    </row>
    <row r="4083" customFormat="false" ht="15" hidden="false" customHeight="false" outlineLevel="0" collapsed="false">
      <c r="A4083" s="0" t="n">
        <v>37443</v>
      </c>
      <c r="B4083" s="0" t="s">
        <v>15967</v>
      </c>
      <c r="C4083" s="525" t="s">
        <v>2430</v>
      </c>
      <c r="D4083" s="333" t="n">
        <v>191.41</v>
      </c>
    </row>
    <row r="4084" customFormat="false" ht="15" hidden="false" customHeight="false" outlineLevel="0" collapsed="false">
      <c r="A4084" s="0" t="n">
        <v>37444</v>
      </c>
      <c r="B4084" s="0" t="s">
        <v>15968</v>
      </c>
      <c r="C4084" s="525" t="s">
        <v>2430</v>
      </c>
      <c r="D4084" s="333" t="n">
        <v>194.65</v>
      </c>
    </row>
    <row r="4085" customFormat="false" ht="15" hidden="false" customHeight="false" outlineLevel="0" collapsed="false">
      <c r="A4085" s="0" t="n">
        <v>37445</v>
      </c>
      <c r="B4085" s="0" t="s">
        <v>15969</v>
      </c>
      <c r="C4085" s="525" t="s">
        <v>2430</v>
      </c>
      <c r="D4085" s="333" t="n">
        <v>295.04</v>
      </c>
    </row>
    <row r="4086" customFormat="false" ht="15" hidden="false" customHeight="false" outlineLevel="0" collapsed="false">
      <c r="A4086" s="0" t="n">
        <v>37446</v>
      </c>
      <c r="B4086" s="0" t="s">
        <v>15970</v>
      </c>
      <c r="C4086" s="525" t="s">
        <v>2430</v>
      </c>
      <c r="D4086" s="333" t="n">
        <v>321.64</v>
      </c>
    </row>
    <row r="4087" customFormat="false" ht="15" hidden="false" customHeight="false" outlineLevel="0" collapsed="false">
      <c r="A4087" s="0" t="n">
        <v>37447</v>
      </c>
      <c r="B4087" s="0" t="s">
        <v>15971</v>
      </c>
      <c r="C4087" s="525" t="s">
        <v>2430</v>
      </c>
      <c r="D4087" s="333" t="n">
        <v>326.68</v>
      </c>
    </row>
    <row r="4088" customFormat="false" ht="15" hidden="false" customHeight="false" outlineLevel="0" collapsed="false">
      <c r="A4088" s="0" t="n">
        <v>37448</v>
      </c>
      <c r="B4088" s="0" t="s">
        <v>15972</v>
      </c>
      <c r="C4088" s="525" t="s">
        <v>2430</v>
      </c>
      <c r="D4088" s="333" t="n">
        <v>448.09</v>
      </c>
    </row>
    <row r="4089" customFormat="false" ht="15" hidden="false" customHeight="false" outlineLevel="0" collapsed="false">
      <c r="A4089" s="0" t="n">
        <v>37440</v>
      </c>
      <c r="B4089" s="0" t="s">
        <v>15973</v>
      </c>
      <c r="C4089" s="525" t="s">
        <v>2430</v>
      </c>
      <c r="D4089" s="333" t="n">
        <v>151.92</v>
      </c>
    </row>
    <row r="4090" customFormat="false" ht="15" hidden="false" customHeight="false" outlineLevel="0" collapsed="false">
      <c r="A4090" s="0" t="n">
        <v>37441</v>
      </c>
      <c r="B4090" s="0" t="s">
        <v>15974</v>
      </c>
      <c r="C4090" s="525" t="s">
        <v>2430</v>
      </c>
      <c r="D4090" s="333" t="n">
        <v>151.92</v>
      </c>
    </row>
    <row r="4091" customFormat="false" ht="15" hidden="false" customHeight="false" outlineLevel="0" collapsed="false">
      <c r="A4091" s="0" t="n">
        <v>37442</v>
      </c>
      <c r="B4091" s="0" t="s">
        <v>15975</v>
      </c>
      <c r="C4091" s="525" t="s">
        <v>2430</v>
      </c>
      <c r="D4091" s="333" t="n">
        <v>182.98</v>
      </c>
    </row>
    <row r="4092" customFormat="false" ht="15" hidden="false" customHeight="false" outlineLevel="0" collapsed="false">
      <c r="A4092" s="0" t="n">
        <v>38017</v>
      </c>
      <c r="B4092" s="0" t="s">
        <v>15976</v>
      </c>
      <c r="C4092" s="525" t="s">
        <v>2430</v>
      </c>
      <c r="D4092" s="333" t="n">
        <v>8.24</v>
      </c>
    </row>
    <row r="4093" customFormat="false" ht="15" hidden="false" customHeight="false" outlineLevel="0" collapsed="false">
      <c r="A4093" s="0" t="n">
        <v>38018</v>
      </c>
      <c r="B4093" s="0" t="s">
        <v>15977</v>
      </c>
      <c r="C4093" s="525" t="s">
        <v>2430</v>
      </c>
      <c r="D4093" s="333" t="n">
        <v>9.27</v>
      </c>
    </row>
    <row r="4094" customFormat="false" ht="15" hidden="false" customHeight="false" outlineLevel="0" collapsed="false">
      <c r="A4094" s="0" t="n">
        <v>39895</v>
      </c>
      <c r="B4094" s="0" t="s">
        <v>15978</v>
      </c>
      <c r="C4094" s="525" t="s">
        <v>2430</v>
      </c>
      <c r="D4094" s="333" t="n">
        <v>55.35</v>
      </c>
    </row>
    <row r="4095" customFormat="false" ht="15" hidden="false" customHeight="false" outlineLevel="0" collapsed="false">
      <c r="A4095" s="0" t="n">
        <v>39896</v>
      </c>
      <c r="B4095" s="0" t="s">
        <v>15979</v>
      </c>
      <c r="C4095" s="525" t="s">
        <v>2430</v>
      </c>
      <c r="D4095" s="333" t="n">
        <v>81.12</v>
      </c>
    </row>
    <row r="4096" customFormat="false" ht="15" hidden="false" customHeight="false" outlineLevel="0" collapsed="false">
      <c r="A4096" s="0" t="n">
        <v>38873</v>
      </c>
      <c r="B4096" s="0" t="s">
        <v>15980</v>
      </c>
      <c r="C4096" s="525" t="s">
        <v>2430</v>
      </c>
      <c r="D4096" s="333" t="n">
        <v>14.35</v>
      </c>
    </row>
    <row r="4097" customFormat="false" ht="15" hidden="false" customHeight="false" outlineLevel="0" collapsed="false">
      <c r="A4097" s="0" t="n">
        <v>38874</v>
      </c>
      <c r="B4097" s="0" t="s">
        <v>15981</v>
      </c>
      <c r="C4097" s="525" t="s">
        <v>2430</v>
      </c>
      <c r="D4097" s="333" t="n">
        <v>18.17</v>
      </c>
    </row>
    <row r="4098" customFormat="false" ht="15" hidden="false" customHeight="false" outlineLevel="0" collapsed="false">
      <c r="A4098" s="0" t="n">
        <v>38875</v>
      </c>
      <c r="B4098" s="0" t="s">
        <v>15982</v>
      </c>
      <c r="C4098" s="525" t="s">
        <v>2430</v>
      </c>
      <c r="D4098" s="333" t="n">
        <v>28.8</v>
      </c>
    </row>
    <row r="4099" customFormat="false" ht="15" hidden="false" customHeight="false" outlineLevel="0" collapsed="false">
      <c r="A4099" s="0" t="n">
        <v>38876</v>
      </c>
      <c r="B4099" s="0" t="s">
        <v>15983</v>
      </c>
      <c r="C4099" s="525" t="s">
        <v>2430</v>
      </c>
      <c r="D4099" s="333" t="n">
        <v>38.7</v>
      </c>
    </row>
    <row r="4100" customFormat="false" ht="15" hidden="false" customHeight="false" outlineLevel="0" collapsed="false">
      <c r="A4100" s="0" t="n">
        <v>39000</v>
      </c>
      <c r="B4100" s="0" t="s">
        <v>15984</v>
      </c>
      <c r="C4100" s="525" t="s">
        <v>2430</v>
      </c>
      <c r="D4100" s="333" t="n">
        <v>33.72</v>
      </c>
    </row>
    <row r="4101" customFormat="false" ht="15" hidden="false" customHeight="false" outlineLevel="0" collapsed="false">
      <c r="A4101" s="0" t="n">
        <v>38674</v>
      </c>
      <c r="B4101" s="0" t="s">
        <v>15985</v>
      </c>
      <c r="C4101" s="525" t="s">
        <v>2430</v>
      </c>
      <c r="D4101" s="333" t="n">
        <v>27.74</v>
      </c>
    </row>
    <row r="4102" customFormat="false" ht="15" hidden="false" customHeight="false" outlineLevel="0" collapsed="false">
      <c r="A4102" s="0" t="n">
        <v>38019</v>
      </c>
      <c r="B4102" s="0" t="s">
        <v>15986</v>
      </c>
      <c r="C4102" s="525" t="s">
        <v>2430</v>
      </c>
      <c r="D4102" s="333" t="n">
        <v>5.87</v>
      </c>
    </row>
    <row r="4103" customFormat="false" ht="15" hidden="false" customHeight="false" outlineLevel="0" collapsed="false">
      <c r="A4103" s="0" t="n">
        <v>38020</v>
      </c>
      <c r="B4103" s="0" t="s">
        <v>15987</v>
      </c>
      <c r="C4103" s="525" t="s">
        <v>2430</v>
      </c>
      <c r="D4103" s="333" t="n">
        <v>7.23</v>
      </c>
    </row>
    <row r="4104" customFormat="false" ht="15" hidden="false" customHeight="false" outlineLevel="0" collapsed="false">
      <c r="A4104" s="0" t="n">
        <v>38454</v>
      </c>
      <c r="B4104" s="0" t="s">
        <v>15988</v>
      </c>
      <c r="C4104" s="525" t="s">
        <v>2430</v>
      </c>
      <c r="D4104" s="333" t="n">
        <v>12.64</v>
      </c>
    </row>
    <row r="4105" customFormat="false" ht="15" hidden="false" customHeight="false" outlineLevel="0" collapsed="false">
      <c r="A4105" s="0" t="n">
        <v>38455</v>
      </c>
      <c r="B4105" s="0" t="s">
        <v>15989</v>
      </c>
      <c r="C4105" s="525" t="s">
        <v>2430</v>
      </c>
      <c r="D4105" s="333" t="n">
        <v>16.92</v>
      </c>
    </row>
    <row r="4106" customFormat="false" ht="15" hidden="false" customHeight="false" outlineLevel="0" collapsed="false">
      <c r="A4106" s="0" t="n">
        <v>38462</v>
      </c>
      <c r="B4106" s="0" t="s">
        <v>15990</v>
      </c>
      <c r="C4106" s="525" t="s">
        <v>2430</v>
      </c>
      <c r="D4106" s="333" t="n">
        <v>272.9</v>
      </c>
    </row>
    <row r="4107" customFormat="false" ht="15" hidden="false" customHeight="false" outlineLevel="0" collapsed="false">
      <c r="A4107" s="0" t="n">
        <v>36362</v>
      </c>
      <c r="B4107" s="0" t="s">
        <v>15991</v>
      </c>
      <c r="C4107" s="525" t="s">
        <v>2430</v>
      </c>
      <c r="D4107" s="333" t="n">
        <v>3.77</v>
      </c>
    </row>
    <row r="4108" customFormat="false" ht="15" hidden="false" customHeight="false" outlineLevel="0" collapsed="false">
      <c r="A4108" s="0" t="n">
        <v>36298</v>
      </c>
      <c r="B4108" s="0" t="s">
        <v>15992</v>
      </c>
      <c r="C4108" s="525" t="s">
        <v>2430</v>
      </c>
      <c r="D4108" s="333" t="n">
        <v>3.24</v>
      </c>
    </row>
    <row r="4109" customFormat="false" ht="15" hidden="false" customHeight="false" outlineLevel="0" collapsed="false">
      <c r="A4109" s="0" t="n">
        <v>38456</v>
      </c>
      <c r="B4109" s="0" t="s">
        <v>15993</v>
      </c>
      <c r="C4109" s="525" t="s">
        <v>2430</v>
      </c>
      <c r="D4109" s="333" t="n">
        <v>8.07</v>
      </c>
    </row>
    <row r="4110" customFormat="false" ht="15" hidden="false" customHeight="false" outlineLevel="0" collapsed="false">
      <c r="A4110" s="0" t="n">
        <v>38457</v>
      </c>
      <c r="B4110" s="0" t="s">
        <v>15994</v>
      </c>
      <c r="C4110" s="525" t="s">
        <v>2430</v>
      </c>
      <c r="D4110" s="333" t="n">
        <v>14.7</v>
      </c>
    </row>
    <row r="4111" customFormat="false" ht="15" hidden="false" customHeight="false" outlineLevel="0" collapsed="false">
      <c r="A4111" s="0" t="n">
        <v>38458</v>
      </c>
      <c r="B4111" s="0" t="s">
        <v>15995</v>
      </c>
      <c r="C4111" s="525" t="s">
        <v>2430</v>
      </c>
      <c r="D4111" s="333" t="n">
        <v>28.33</v>
      </c>
    </row>
    <row r="4112" customFormat="false" ht="15" hidden="false" customHeight="false" outlineLevel="0" collapsed="false">
      <c r="A4112" s="0" t="n">
        <v>38459</v>
      </c>
      <c r="B4112" s="0" t="s">
        <v>15996</v>
      </c>
      <c r="C4112" s="525" t="s">
        <v>2430</v>
      </c>
      <c r="D4112" s="333" t="n">
        <v>44.53</v>
      </c>
    </row>
    <row r="4113" customFormat="false" ht="15" hidden="false" customHeight="false" outlineLevel="0" collapsed="false">
      <c r="A4113" s="0" t="n">
        <v>38460</v>
      </c>
      <c r="B4113" s="0" t="s">
        <v>15997</v>
      </c>
      <c r="C4113" s="525" t="s">
        <v>2430</v>
      </c>
      <c r="D4113" s="333" t="n">
        <v>95.53</v>
      </c>
    </row>
    <row r="4114" customFormat="false" ht="15" hidden="false" customHeight="false" outlineLevel="0" collapsed="false">
      <c r="A4114" s="0" t="n">
        <v>38461</v>
      </c>
      <c r="B4114" s="0" t="s">
        <v>15998</v>
      </c>
      <c r="C4114" s="525" t="s">
        <v>2430</v>
      </c>
      <c r="D4114" s="333" t="n">
        <v>128.19</v>
      </c>
    </row>
    <row r="4115" customFormat="false" ht="15" hidden="false" customHeight="false" outlineLevel="0" collapsed="false">
      <c r="A4115" s="0" t="n">
        <v>7094</v>
      </c>
      <c r="B4115" s="0" t="s">
        <v>15999</v>
      </c>
      <c r="C4115" s="525" t="s">
        <v>2430</v>
      </c>
      <c r="D4115" s="333" t="n">
        <v>12.67</v>
      </c>
    </row>
    <row r="4116" customFormat="false" ht="15" hidden="false" customHeight="false" outlineLevel="0" collapsed="false">
      <c r="A4116" s="0" t="n">
        <v>7116</v>
      </c>
      <c r="B4116" s="0" t="s">
        <v>16000</v>
      </c>
      <c r="C4116" s="525" t="s">
        <v>2430</v>
      </c>
      <c r="D4116" s="333" t="n">
        <v>3.27</v>
      </c>
    </row>
    <row r="4117" customFormat="false" ht="15" hidden="false" customHeight="false" outlineLevel="0" collapsed="false">
      <c r="A4117" s="0" t="n">
        <v>7118</v>
      </c>
      <c r="B4117" s="0" t="s">
        <v>16001</v>
      </c>
      <c r="C4117" s="525" t="s">
        <v>2430</v>
      </c>
      <c r="D4117" s="333" t="n">
        <v>26.06</v>
      </c>
    </row>
    <row r="4118" customFormat="false" ht="15" hidden="false" customHeight="false" outlineLevel="0" collapsed="false">
      <c r="A4118" s="0" t="n">
        <v>7098</v>
      </c>
      <c r="B4118" s="0" t="s">
        <v>16002</v>
      </c>
      <c r="C4118" s="525" t="s">
        <v>2430</v>
      </c>
      <c r="D4118" s="333" t="n">
        <v>3.87</v>
      </c>
    </row>
    <row r="4119" customFormat="false" ht="15" hidden="false" customHeight="false" outlineLevel="0" collapsed="false">
      <c r="A4119" s="0" t="n">
        <v>7110</v>
      </c>
      <c r="B4119" s="0" t="s">
        <v>16003</v>
      </c>
      <c r="C4119" s="525" t="s">
        <v>2430</v>
      </c>
      <c r="D4119" s="333" t="n">
        <v>49.54</v>
      </c>
    </row>
    <row r="4120" customFormat="false" ht="15" hidden="false" customHeight="false" outlineLevel="0" collapsed="false">
      <c r="A4120" s="0" t="n">
        <v>7123</v>
      </c>
      <c r="B4120" s="0" t="s">
        <v>16004</v>
      </c>
      <c r="C4120" s="525" t="s">
        <v>2430</v>
      </c>
      <c r="D4120" s="333" t="n">
        <v>4.68</v>
      </c>
    </row>
    <row r="4121" customFormat="false" ht="15" hidden="false" customHeight="false" outlineLevel="0" collapsed="false">
      <c r="A4121" s="0" t="n">
        <v>7121</v>
      </c>
      <c r="B4121" s="0" t="s">
        <v>16005</v>
      </c>
      <c r="C4121" s="525" t="s">
        <v>2430</v>
      </c>
      <c r="D4121" s="333" t="n">
        <v>9.26</v>
      </c>
    </row>
    <row r="4122" customFormat="false" ht="15" hidden="false" customHeight="false" outlineLevel="0" collapsed="false">
      <c r="A4122" s="0" t="n">
        <v>7137</v>
      </c>
      <c r="B4122" s="0" t="s">
        <v>16006</v>
      </c>
      <c r="C4122" s="525" t="s">
        <v>2430</v>
      </c>
      <c r="D4122" s="333" t="n">
        <v>10.12</v>
      </c>
    </row>
    <row r="4123" customFormat="false" ht="15" hidden="false" customHeight="false" outlineLevel="0" collapsed="false">
      <c r="A4123" s="0" t="n">
        <v>7122</v>
      </c>
      <c r="B4123" s="0" t="s">
        <v>16007</v>
      </c>
      <c r="C4123" s="525" t="s">
        <v>2430</v>
      </c>
      <c r="D4123" s="333" t="n">
        <v>11.14</v>
      </c>
    </row>
    <row r="4124" customFormat="false" ht="15" hidden="false" customHeight="false" outlineLevel="0" collapsed="false">
      <c r="A4124" s="0" t="n">
        <v>7114</v>
      </c>
      <c r="B4124" s="0" t="s">
        <v>16008</v>
      </c>
      <c r="C4124" s="525" t="s">
        <v>2430</v>
      </c>
      <c r="D4124" s="333" t="n">
        <v>12.95</v>
      </c>
    </row>
    <row r="4125" customFormat="false" ht="15" hidden="false" customHeight="false" outlineLevel="0" collapsed="false">
      <c r="A4125" s="0" t="n">
        <v>7109</v>
      </c>
      <c r="B4125" s="0" t="s">
        <v>16009</v>
      </c>
      <c r="C4125" s="525" t="s">
        <v>2430</v>
      </c>
      <c r="D4125" s="333" t="n">
        <v>2.57</v>
      </c>
    </row>
    <row r="4126" customFormat="false" ht="15" hidden="false" customHeight="false" outlineLevel="0" collapsed="false">
      <c r="A4126" s="0" t="n">
        <v>7135</v>
      </c>
      <c r="B4126" s="0" t="s">
        <v>16010</v>
      </c>
      <c r="C4126" s="525" t="s">
        <v>2430</v>
      </c>
      <c r="D4126" s="333" t="n">
        <v>5.26</v>
      </c>
    </row>
    <row r="4127" customFormat="false" ht="15" hidden="false" customHeight="false" outlineLevel="0" collapsed="false">
      <c r="A4127" s="0" t="n">
        <v>37947</v>
      </c>
      <c r="B4127" s="0" t="s">
        <v>16011</v>
      </c>
      <c r="C4127" s="525" t="s">
        <v>2430</v>
      </c>
      <c r="D4127" s="333" t="n">
        <v>4.27</v>
      </c>
    </row>
    <row r="4128" customFormat="false" ht="15" hidden="false" customHeight="false" outlineLevel="0" collapsed="false">
      <c r="A4128" s="0" t="n">
        <v>7103</v>
      </c>
      <c r="B4128" s="0" t="s">
        <v>16012</v>
      </c>
      <c r="C4128" s="525" t="s">
        <v>2430</v>
      </c>
      <c r="D4128" s="333" t="n">
        <v>13.93</v>
      </c>
    </row>
    <row r="4129" customFormat="false" ht="15" hidden="false" customHeight="false" outlineLevel="0" collapsed="false">
      <c r="A4129" s="0" t="n">
        <v>40419</v>
      </c>
      <c r="B4129" s="0" t="s">
        <v>16013</v>
      </c>
      <c r="C4129" s="525" t="s">
        <v>2430</v>
      </c>
      <c r="D4129" s="333" t="n">
        <v>36.95</v>
      </c>
    </row>
    <row r="4130" customFormat="false" ht="15" hidden="false" customHeight="false" outlineLevel="0" collapsed="false">
      <c r="A4130" s="0" t="n">
        <v>40420</v>
      </c>
      <c r="B4130" s="0" t="s">
        <v>16014</v>
      </c>
      <c r="C4130" s="525" t="s">
        <v>2430</v>
      </c>
      <c r="D4130" s="333" t="n">
        <v>53.91</v>
      </c>
    </row>
    <row r="4131" customFormat="false" ht="15" hidden="false" customHeight="false" outlineLevel="0" collapsed="false">
      <c r="A4131" s="0" t="n">
        <v>40421</v>
      </c>
      <c r="B4131" s="0" t="s">
        <v>16015</v>
      </c>
      <c r="C4131" s="525" t="s">
        <v>2430</v>
      </c>
      <c r="D4131" s="333" t="n">
        <v>57.39</v>
      </c>
    </row>
    <row r="4132" customFormat="false" ht="15" hidden="false" customHeight="false" outlineLevel="0" collapsed="false">
      <c r="A4132" s="0" t="n">
        <v>38905</v>
      </c>
      <c r="B4132" s="0" t="s">
        <v>16016</v>
      </c>
      <c r="C4132" s="525" t="s">
        <v>2430</v>
      </c>
      <c r="D4132" s="333" t="n">
        <v>18.57</v>
      </c>
    </row>
    <row r="4133" customFormat="false" ht="15" hidden="false" customHeight="false" outlineLevel="0" collapsed="false">
      <c r="A4133" s="0" t="n">
        <v>38907</v>
      </c>
      <c r="B4133" s="0" t="s">
        <v>16017</v>
      </c>
      <c r="C4133" s="525" t="s">
        <v>2430</v>
      </c>
      <c r="D4133" s="333" t="n">
        <v>17.9</v>
      </c>
    </row>
    <row r="4134" customFormat="false" ht="15" hidden="false" customHeight="false" outlineLevel="0" collapsed="false">
      <c r="A4134" s="0" t="n">
        <v>38910</v>
      </c>
      <c r="B4134" s="0" t="s">
        <v>16018</v>
      </c>
      <c r="C4134" s="525" t="s">
        <v>2430</v>
      </c>
      <c r="D4134" s="333" t="n">
        <v>20.94</v>
      </c>
    </row>
    <row r="4135" customFormat="false" ht="15" hidden="false" customHeight="false" outlineLevel="0" collapsed="false">
      <c r="A4135" s="0" t="n">
        <v>11655</v>
      </c>
      <c r="B4135" s="0" t="s">
        <v>16019</v>
      </c>
      <c r="C4135" s="525" t="s">
        <v>2430</v>
      </c>
      <c r="D4135" s="333" t="n">
        <v>15.12</v>
      </c>
    </row>
    <row r="4136" customFormat="false" ht="15" hidden="false" customHeight="false" outlineLevel="0" collapsed="false">
      <c r="A4136" s="0" t="n">
        <v>11656</v>
      </c>
      <c r="B4136" s="0" t="s">
        <v>16020</v>
      </c>
      <c r="C4136" s="525" t="s">
        <v>2430</v>
      </c>
      <c r="D4136" s="333" t="n">
        <v>17.36</v>
      </c>
    </row>
    <row r="4137" customFormat="false" ht="15" hidden="false" customHeight="false" outlineLevel="0" collapsed="false">
      <c r="A4137" s="0" t="n">
        <v>7091</v>
      </c>
      <c r="B4137" s="0" t="s">
        <v>16021</v>
      </c>
      <c r="C4137" s="525" t="s">
        <v>2430</v>
      </c>
      <c r="D4137" s="333" t="n">
        <v>14.22</v>
      </c>
    </row>
    <row r="4138" customFormat="false" ht="15" hidden="false" customHeight="false" outlineLevel="0" collapsed="false">
      <c r="A4138" s="0" t="n">
        <v>37948</v>
      </c>
      <c r="B4138" s="0" t="s">
        <v>16022</v>
      </c>
      <c r="C4138" s="525" t="s">
        <v>2430</v>
      </c>
      <c r="D4138" s="333" t="n">
        <v>3.29</v>
      </c>
    </row>
    <row r="4139" customFormat="false" ht="15" hidden="false" customHeight="false" outlineLevel="0" collapsed="false">
      <c r="A4139" s="0" t="n">
        <v>7097</v>
      </c>
      <c r="B4139" s="0" t="s">
        <v>16023</v>
      </c>
      <c r="C4139" s="525" t="s">
        <v>2430</v>
      </c>
      <c r="D4139" s="333" t="n">
        <v>6.68</v>
      </c>
    </row>
    <row r="4140" customFormat="false" ht="15" hidden="false" customHeight="false" outlineLevel="0" collapsed="false">
      <c r="A4140" s="0" t="n">
        <v>11658</v>
      </c>
      <c r="B4140" s="0" t="s">
        <v>16024</v>
      </c>
      <c r="C4140" s="525" t="s">
        <v>2430</v>
      </c>
      <c r="D4140" s="333" t="n">
        <v>14.76</v>
      </c>
    </row>
    <row r="4141" customFormat="false" ht="15" hidden="false" customHeight="false" outlineLevel="0" collapsed="false">
      <c r="A4141" s="0" t="n">
        <v>7146</v>
      </c>
      <c r="B4141" s="0" t="s">
        <v>16025</v>
      </c>
      <c r="C4141" s="525" t="s">
        <v>2430</v>
      </c>
      <c r="D4141" s="333" t="n">
        <v>169.57</v>
      </c>
    </row>
    <row r="4142" customFormat="false" ht="15" hidden="false" customHeight="false" outlineLevel="0" collapsed="false">
      <c r="A4142" s="0" t="n">
        <v>7138</v>
      </c>
      <c r="B4142" s="0" t="s">
        <v>16026</v>
      </c>
      <c r="C4142" s="525" t="s">
        <v>2430</v>
      </c>
      <c r="D4142" s="333" t="n">
        <v>1.07</v>
      </c>
    </row>
    <row r="4143" customFormat="false" ht="15" hidden="false" customHeight="false" outlineLevel="0" collapsed="false">
      <c r="A4143" s="0" t="n">
        <v>7139</v>
      </c>
      <c r="B4143" s="0" t="s">
        <v>16027</v>
      </c>
      <c r="C4143" s="525" t="s">
        <v>2430</v>
      </c>
      <c r="D4143" s="333" t="n">
        <v>1.22</v>
      </c>
    </row>
    <row r="4144" customFormat="false" ht="15" hidden="false" customHeight="false" outlineLevel="0" collapsed="false">
      <c r="A4144" s="0" t="n">
        <v>7140</v>
      </c>
      <c r="B4144" s="0" t="s">
        <v>16028</v>
      </c>
      <c r="C4144" s="525" t="s">
        <v>2430</v>
      </c>
      <c r="D4144" s="333" t="n">
        <v>3.81</v>
      </c>
    </row>
    <row r="4145" customFormat="false" ht="15" hidden="false" customHeight="false" outlineLevel="0" collapsed="false">
      <c r="A4145" s="0" t="n">
        <v>7141</v>
      </c>
      <c r="B4145" s="0" t="s">
        <v>16029</v>
      </c>
      <c r="C4145" s="525" t="s">
        <v>2430</v>
      </c>
      <c r="D4145" s="333" t="n">
        <v>9.33</v>
      </c>
    </row>
    <row r="4146" customFormat="false" ht="15" hidden="false" customHeight="false" outlineLevel="0" collapsed="false">
      <c r="A4146" s="0" t="n">
        <v>7143</v>
      </c>
      <c r="B4146" s="0" t="s">
        <v>16030</v>
      </c>
      <c r="C4146" s="525" t="s">
        <v>2430</v>
      </c>
      <c r="D4146" s="333" t="n">
        <v>31.3</v>
      </c>
    </row>
    <row r="4147" customFormat="false" ht="15" hidden="false" customHeight="false" outlineLevel="0" collapsed="false">
      <c r="A4147" s="0" t="n">
        <v>7144</v>
      </c>
      <c r="B4147" s="0" t="s">
        <v>16031</v>
      </c>
      <c r="C4147" s="525" t="s">
        <v>2430</v>
      </c>
      <c r="D4147" s="333" t="n">
        <v>58.08</v>
      </c>
    </row>
    <row r="4148" customFormat="false" ht="15" hidden="false" customHeight="false" outlineLevel="0" collapsed="false">
      <c r="A4148" s="0" t="n">
        <v>7145</v>
      </c>
      <c r="B4148" s="0" t="s">
        <v>16032</v>
      </c>
      <c r="C4148" s="525" t="s">
        <v>2430</v>
      </c>
      <c r="D4148" s="333" t="n">
        <v>78.97</v>
      </c>
    </row>
    <row r="4149" customFormat="false" ht="15" hidden="false" customHeight="false" outlineLevel="0" collapsed="false">
      <c r="A4149" s="0" t="n">
        <v>7142</v>
      </c>
      <c r="B4149" s="0" t="s">
        <v>16033</v>
      </c>
      <c r="C4149" s="525" t="s">
        <v>2430</v>
      </c>
      <c r="D4149" s="333" t="n">
        <v>9.75</v>
      </c>
    </row>
    <row r="4150" customFormat="false" ht="15" hidden="false" customHeight="false" outlineLevel="0" collapsed="false">
      <c r="A4150" s="0" t="n">
        <v>3593</v>
      </c>
      <c r="B4150" s="0" t="s">
        <v>16034</v>
      </c>
      <c r="C4150" s="525" t="s">
        <v>2430</v>
      </c>
      <c r="D4150" s="333" t="n">
        <v>101.47</v>
      </c>
    </row>
    <row r="4151" customFormat="false" ht="15" hidden="false" customHeight="false" outlineLevel="0" collapsed="false">
      <c r="A4151" s="0" t="n">
        <v>3588</v>
      </c>
      <c r="B4151" s="0" t="s">
        <v>16035</v>
      </c>
      <c r="C4151" s="525" t="s">
        <v>2430</v>
      </c>
      <c r="D4151" s="333" t="n">
        <v>78.21</v>
      </c>
    </row>
    <row r="4152" customFormat="false" ht="15" hidden="false" customHeight="false" outlineLevel="0" collapsed="false">
      <c r="A4152" s="0" t="n">
        <v>3585</v>
      </c>
      <c r="B4152" s="0" t="s">
        <v>16036</v>
      </c>
      <c r="C4152" s="525" t="s">
        <v>2430</v>
      </c>
      <c r="D4152" s="333" t="n">
        <v>24.16</v>
      </c>
    </row>
    <row r="4153" customFormat="false" ht="15" hidden="false" customHeight="false" outlineLevel="0" collapsed="false">
      <c r="A4153" s="0" t="n">
        <v>3587</v>
      </c>
      <c r="B4153" s="0" t="s">
        <v>16037</v>
      </c>
      <c r="C4153" s="525" t="s">
        <v>2430</v>
      </c>
      <c r="D4153" s="333" t="n">
        <v>48.53</v>
      </c>
    </row>
    <row r="4154" customFormat="false" ht="15" hidden="false" customHeight="false" outlineLevel="0" collapsed="false">
      <c r="A4154" s="0" t="n">
        <v>3590</v>
      </c>
      <c r="B4154" s="0" t="s">
        <v>16038</v>
      </c>
      <c r="C4154" s="525" t="s">
        <v>2430</v>
      </c>
      <c r="D4154" s="333" t="n">
        <v>288.11</v>
      </c>
    </row>
    <row r="4155" customFormat="false" ht="15" hidden="false" customHeight="false" outlineLevel="0" collapsed="false">
      <c r="A4155" s="0" t="n">
        <v>3589</v>
      </c>
      <c r="B4155" s="0" t="s">
        <v>16039</v>
      </c>
      <c r="C4155" s="525" t="s">
        <v>2430</v>
      </c>
      <c r="D4155" s="333" t="n">
        <v>154.64</v>
      </c>
    </row>
    <row r="4156" customFormat="false" ht="15" hidden="false" customHeight="false" outlineLevel="0" collapsed="false">
      <c r="A4156" s="0" t="n">
        <v>3586</v>
      </c>
      <c r="B4156" s="0" t="s">
        <v>16040</v>
      </c>
      <c r="C4156" s="525" t="s">
        <v>2430</v>
      </c>
      <c r="D4156" s="333" t="n">
        <v>31.64</v>
      </c>
    </row>
    <row r="4157" customFormat="false" ht="15" hidden="false" customHeight="false" outlineLevel="0" collapsed="false">
      <c r="A4157" s="0" t="n">
        <v>3592</v>
      </c>
      <c r="B4157" s="0" t="s">
        <v>16041</v>
      </c>
      <c r="C4157" s="525" t="s">
        <v>2430</v>
      </c>
      <c r="D4157" s="333" t="n">
        <v>455.41</v>
      </c>
    </row>
    <row r="4158" customFormat="false" ht="15" hidden="false" customHeight="false" outlineLevel="0" collapsed="false">
      <c r="A4158" s="0" t="n">
        <v>3591</v>
      </c>
      <c r="B4158" s="0" t="s">
        <v>16042</v>
      </c>
      <c r="C4158" s="525" t="s">
        <v>2430</v>
      </c>
      <c r="D4158" s="333" t="n">
        <v>730.05</v>
      </c>
    </row>
    <row r="4159" customFormat="false" ht="15" hidden="false" customHeight="false" outlineLevel="0" collapsed="false">
      <c r="A4159" s="0" t="n">
        <v>40396</v>
      </c>
      <c r="B4159" s="0" t="s">
        <v>16043</v>
      </c>
      <c r="C4159" s="525" t="s">
        <v>2430</v>
      </c>
      <c r="D4159" s="333" t="n">
        <v>147.91</v>
      </c>
    </row>
    <row r="4160" customFormat="false" ht="15" hidden="false" customHeight="false" outlineLevel="0" collapsed="false">
      <c r="A4160" s="0" t="n">
        <v>40395</v>
      </c>
      <c r="B4160" s="0" t="s">
        <v>16044</v>
      </c>
      <c r="C4160" s="525" t="s">
        <v>2430</v>
      </c>
      <c r="D4160" s="333" t="n">
        <v>113.51</v>
      </c>
    </row>
    <row r="4161" customFormat="false" ht="15" hidden="false" customHeight="false" outlineLevel="0" collapsed="false">
      <c r="A4161" s="0" t="n">
        <v>40392</v>
      </c>
      <c r="B4161" s="0" t="s">
        <v>16045</v>
      </c>
      <c r="C4161" s="525" t="s">
        <v>2430</v>
      </c>
      <c r="D4161" s="333" t="n">
        <v>36.52</v>
      </c>
    </row>
    <row r="4162" customFormat="false" ht="15" hidden="false" customHeight="false" outlineLevel="0" collapsed="false">
      <c r="A4162" s="0" t="n">
        <v>40394</v>
      </c>
      <c r="B4162" s="0" t="s">
        <v>16046</v>
      </c>
      <c r="C4162" s="525" t="s">
        <v>2430</v>
      </c>
      <c r="D4162" s="333" t="n">
        <v>73.9</v>
      </c>
    </row>
    <row r="4163" customFormat="false" ht="15" hidden="false" customHeight="false" outlineLevel="0" collapsed="false">
      <c r="A4163" s="0" t="n">
        <v>40398</v>
      </c>
      <c r="B4163" s="0" t="s">
        <v>16047</v>
      </c>
      <c r="C4163" s="525" t="s">
        <v>2430</v>
      </c>
      <c r="D4163" s="333" t="n">
        <v>474.53</v>
      </c>
    </row>
    <row r="4164" customFormat="false" ht="15" hidden="false" customHeight="false" outlineLevel="0" collapsed="false">
      <c r="A4164" s="0" t="n">
        <v>40397</v>
      </c>
      <c r="B4164" s="0" t="s">
        <v>16048</v>
      </c>
      <c r="C4164" s="525" t="s">
        <v>2430</v>
      </c>
      <c r="D4164" s="333" t="n">
        <v>243.01</v>
      </c>
    </row>
    <row r="4165" customFormat="false" ht="15" hidden="false" customHeight="false" outlineLevel="0" collapsed="false">
      <c r="A4165" s="0" t="n">
        <v>40393</v>
      </c>
      <c r="B4165" s="0" t="s">
        <v>16049</v>
      </c>
      <c r="C4165" s="525" t="s">
        <v>2430</v>
      </c>
      <c r="D4165" s="333" t="n">
        <v>47.04</v>
      </c>
    </row>
    <row r="4166" customFormat="false" ht="15" hidden="false" customHeight="false" outlineLevel="0" collapsed="false">
      <c r="A4166" s="0" t="n">
        <v>40399</v>
      </c>
      <c r="B4166" s="0" t="s">
        <v>16050</v>
      </c>
      <c r="C4166" s="525" t="s">
        <v>2430</v>
      </c>
      <c r="D4166" s="333" t="n">
        <v>776.31</v>
      </c>
    </row>
    <row r="4167" customFormat="false" ht="15" hidden="false" customHeight="false" outlineLevel="0" collapsed="false">
      <c r="A4167" s="0" t="n">
        <v>39322</v>
      </c>
      <c r="B4167" s="0" t="s">
        <v>16051</v>
      </c>
      <c r="C4167" s="525" t="s">
        <v>2430</v>
      </c>
      <c r="D4167" s="333" t="n">
        <v>8.83</v>
      </c>
    </row>
    <row r="4168" customFormat="false" ht="15" hidden="false" customHeight="false" outlineLevel="0" collapsed="false">
      <c r="A4168" s="0" t="n">
        <v>39289</v>
      </c>
      <c r="B4168" s="0" t="s">
        <v>16052</v>
      </c>
      <c r="C4168" s="525" t="s">
        <v>2430</v>
      </c>
      <c r="D4168" s="333" t="n">
        <v>16.46</v>
      </c>
    </row>
    <row r="4169" customFormat="false" ht="15" hidden="false" customHeight="false" outlineLevel="0" collapsed="false">
      <c r="A4169" s="0" t="n">
        <v>39290</v>
      </c>
      <c r="B4169" s="0" t="s">
        <v>16053</v>
      </c>
      <c r="C4169" s="525" t="s">
        <v>2430</v>
      </c>
      <c r="D4169" s="333" t="n">
        <v>27.8</v>
      </c>
    </row>
    <row r="4170" customFormat="false" ht="15" hidden="false" customHeight="false" outlineLevel="0" collapsed="false">
      <c r="A4170" s="0" t="n">
        <v>39291</v>
      </c>
      <c r="B4170" s="0" t="s">
        <v>16054</v>
      </c>
      <c r="C4170" s="525" t="s">
        <v>2430</v>
      </c>
      <c r="D4170" s="333" t="n">
        <v>30.74</v>
      </c>
    </row>
    <row r="4171" customFormat="false" ht="15" hidden="false" customHeight="false" outlineLevel="0" collapsed="false">
      <c r="A4171" s="0" t="n">
        <v>41892</v>
      </c>
      <c r="B4171" s="0" t="s">
        <v>16055</v>
      </c>
      <c r="C4171" s="525" t="s">
        <v>2430</v>
      </c>
      <c r="D4171" s="333" t="n">
        <v>94.79</v>
      </c>
    </row>
    <row r="4172" customFormat="false" ht="15" hidden="false" customHeight="false" outlineLevel="0" collapsed="false">
      <c r="A4172" s="0" t="n">
        <v>7048</v>
      </c>
      <c r="B4172" s="0" t="s">
        <v>16056</v>
      </c>
      <c r="C4172" s="525" t="s">
        <v>2430</v>
      </c>
      <c r="D4172" s="333" t="n">
        <v>20.46</v>
      </c>
    </row>
    <row r="4173" customFormat="false" ht="15" hidden="false" customHeight="false" outlineLevel="0" collapsed="false">
      <c r="A4173" s="0" t="n">
        <v>7088</v>
      </c>
      <c r="B4173" s="0" t="s">
        <v>16057</v>
      </c>
      <c r="C4173" s="525" t="s">
        <v>2430</v>
      </c>
      <c r="D4173" s="333" t="n">
        <v>44.74</v>
      </c>
    </row>
    <row r="4174" customFormat="false" ht="15" hidden="false" customHeight="false" outlineLevel="0" collapsed="false">
      <c r="A4174" s="0" t="n">
        <v>20179</v>
      </c>
      <c r="B4174" s="0" t="s">
        <v>16058</v>
      </c>
      <c r="C4174" s="525" t="s">
        <v>2430</v>
      </c>
      <c r="D4174" s="333" t="n">
        <v>38.91</v>
      </c>
    </row>
    <row r="4175" customFormat="false" ht="15" hidden="false" customHeight="false" outlineLevel="0" collapsed="false">
      <c r="A4175" s="0" t="n">
        <v>20178</v>
      </c>
      <c r="B4175" s="0" t="s">
        <v>16059</v>
      </c>
      <c r="C4175" s="525" t="s">
        <v>2430</v>
      </c>
      <c r="D4175" s="333" t="n">
        <v>46.64</v>
      </c>
    </row>
    <row r="4176" customFormat="false" ht="15" hidden="false" customHeight="false" outlineLevel="0" collapsed="false">
      <c r="A4176" s="0" t="n">
        <v>20180</v>
      </c>
      <c r="B4176" s="0" t="s">
        <v>16060</v>
      </c>
      <c r="C4176" s="525" t="s">
        <v>2430</v>
      </c>
      <c r="D4176" s="333" t="n">
        <v>76.98</v>
      </c>
    </row>
    <row r="4177" customFormat="false" ht="15" hidden="false" customHeight="false" outlineLevel="0" collapsed="false">
      <c r="A4177" s="0" t="n">
        <v>20181</v>
      </c>
      <c r="B4177" s="0" t="s">
        <v>16061</v>
      </c>
      <c r="C4177" s="525" t="s">
        <v>2430</v>
      </c>
      <c r="D4177" s="333" t="n">
        <v>103.07</v>
      </c>
    </row>
    <row r="4178" customFormat="false" ht="15" hidden="false" customHeight="false" outlineLevel="0" collapsed="false">
      <c r="A4178" s="0" t="n">
        <v>20177</v>
      </c>
      <c r="B4178" s="0" t="s">
        <v>16062</v>
      </c>
      <c r="C4178" s="525" t="s">
        <v>2430</v>
      </c>
      <c r="D4178" s="333" t="n">
        <v>25.49</v>
      </c>
    </row>
    <row r="4179" customFormat="false" ht="15" hidden="false" customHeight="false" outlineLevel="0" collapsed="false">
      <c r="A4179" s="0" t="n">
        <v>7070</v>
      </c>
      <c r="B4179" s="0" t="s">
        <v>16063</v>
      </c>
      <c r="C4179" s="525" t="s">
        <v>2430</v>
      </c>
      <c r="D4179" s="333" t="n">
        <v>182.96</v>
      </c>
    </row>
    <row r="4180" customFormat="false" ht="15" hidden="false" customHeight="false" outlineLevel="0" collapsed="false">
      <c r="A4180" s="0" t="n">
        <v>40945</v>
      </c>
      <c r="B4180" s="0" t="s">
        <v>16064</v>
      </c>
      <c r="C4180" s="525" t="s">
        <v>2502</v>
      </c>
      <c r="D4180" s="333" t="n">
        <v>14.37</v>
      </c>
    </row>
    <row r="4181" customFormat="false" ht="15" hidden="false" customHeight="false" outlineLevel="0" collapsed="false">
      <c r="A4181" s="0" t="n">
        <v>40946</v>
      </c>
      <c r="B4181" s="0" t="s">
        <v>16065</v>
      </c>
      <c r="C4181" s="525" t="s">
        <v>4335</v>
      </c>
      <c r="D4181" s="532" t="n">
        <v>2557.69</v>
      </c>
    </row>
    <row r="4182" customFormat="false" ht="15" hidden="false" customHeight="false" outlineLevel="0" collapsed="false">
      <c r="A4182" s="0" t="n">
        <v>7153</v>
      </c>
      <c r="B4182" s="0" t="s">
        <v>16066</v>
      </c>
      <c r="C4182" s="525" t="s">
        <v>2502</v>
      </c>
      <c r="D4182" s="333" t="n">
        <v>41.64</v>
      </c>
    </row>
    <row r="4183" customFormat="false" ht="15" hidden="false" customHeight="false" outlineLevel="0" collapsed="false">
      <c r="A4183" s="0" t="n">
        <v>41089</v>
      </c>
      <c r="B4183" s="0" t="s">
        <v>16067</v>
      </c>
      <c r="C4183" s="525" t="s">
        <v>4335</v>
      </c>
      <c r="D4183" s="532" t="n">
        <v>7406.61</v>
      </c>
    </row>
    <row r="4184" customFormat="false" ht="15" hidden="false" customHeight="false" outlineLevel="0" collapsed="false">
      <c r="A4184" s="0" t="n">
        <v>40943</v>
      </c>
      <c r="B4184" s="0" t="s">
        <v>16068</v>
      </c>
      <c r="C4184" s="525" t="s">
        <v>2502</v>
      </c>
      <c r="D4184" s="333" t="n">
        <v>40.15</v>
      </c>
    </row>
    <row r="4185" customFormat="false" ht="15" hidden="false" customHeight="false" outlineLevel="0" collapsed="false">
      <c r="A4185" s="0" t="n">
        <v>40944</v>
      </c>
      <c r="B4185" s="0" t="s">
        <v>16069</v>
      </c>
      <c r="C4185" s="525" t="s">
        <v>4335</v>
      </c>
      <c r="D4185" s="532" t="n">
        <v>7142.66</v>
      </c>
    </row>
    <row r="4186" customFormat="false" ht="15" hidden="false" customHeight="false" outlineLevel="0" collapsed="false">
      <c r="A4186" s="0" t="n">
        <v>6175</v>
      </c>
      <c r="B4186" s="0" t="s">
        <v>16070</v>
      </c>
      <c r="C4186" s="525" t="s">
        <v>2502</v>
      </c>
      <c r="D4186" s="333" t="n">
        <v>26.22</v>
      </c>
    </row>
    <row r="4187" customFormat="false" ht="15" hidden="false" customHeight="false" outlineLevel="0" collapsed="false">
      <c r="A4187" s="0" t="n">
        <v>41092</v>
      </c>
      <c r="B4187" s="0" t="s">
        <v>16071</v>
      </c>
      <c r="C4187" s="525" t="s">
        <v>4335</v>
      </c>
      <c r="D4187" s="532" t="n">
        <v>4666.78</v>
      </c>
    </row>
    <row r="4188" customFormat="false" ht="15" hidden="false" customHeight="false" outlineLevel="0" collapsed="false">
      <c r="A4188" s="0" t="n">
        <v>37712</v>
      </c>
      <c r="B4188" s="0" t="s">
        <v>16072</v>
      </c>
      <c r="C4188" s="525" t="s">
        <v>2414</v>
      </c>
      <c r="D4188" s="333" t="n">
        <v>51.01</v>
      </c>
    </row>
    <row r="4189" customFormat="false" ht="15" hidden="false" customHeight="false" outlineLevel="0" collapsed="false">
      <c r="A4189" s="0" t="n">
        <v>34547</v>
      </c>
      <c r="B4189" s="0" t="s">
        <v>16073</v>
      </c>
      <c r="C4189" s="525" t="s">
        <v>2440</v>
      </c>
      <c r="D4189" s="333" t="n">
        <v>3.31</v>
      </c>
    </row>
    <row r="4190" customFormat="false" ht="15" hidden="false" customHeight="false" outlineLevel="0" collapsed="false">
      <c r="A4190" s="0" t="n">
        <v>34548</v>
      </c>
      <c r="B4190" s="0" t="s">
        <v>16074</v>
      </c>
      <c r="C4190" s="525" t="s">
        <v>2440</v>
      </c>
      <c r="D4190" s="333" t="n">
        <v>5.43</v>
      </c>
    </row>
    <row r="4191" customFormat="false" ht="15" hidden="false" customHeight="false" outlineLevel="0" collapsed="false">
      <c r="A4191" s="0" t="n">
        <v>34558</v>
      </c>
      <c r="B4191" s="0" t="s">
        <v>16075</v>
      </c>
      <c r="C4191" s="525" t="s">
        <v>2440</v>
      </c>
      <c r="D4191" s="333" t="n">
        <v>2.69</v>
      </c>
    </row>
    <row r="4192" customFormat="false" ht="15" hidden="false" customHeight="false" outlineLevel="0" collapsed="false">
      <c r="A4192" s="0" t="n">
        <v>34550</v>
      </c>
      <c r="B4192" s="0" t="s">
        <v>16076</v>
      </c>
      <c r="C4192" s="525" t="s">
        <v>2440</v>
      </c>
      <c r="D4192" s="333" t="n">
        <v>1.43</v>
      </c>
    </row>
    <row r="4193" customFormat="false" ht="15" hidden="false" customHeight="false" outlineLevel="0" collapsed="false">
      <c r="A4193" s="0" t="n">
        <v>34557</v>
      </c>
      <c r="B4193" s="0" t="s">
        <v>16077</v>
      </c>
      <c r="C4193" s="525" t="s">
        <v>2440</v>
      </c>
      <c r="D4193" s="333" t="n">
        <v>2.09</v>
      </c>
    </row>
    <row r="4194" customFormat="false" ht="15" hidden="false" customHeight="false" outlineLevel="0" collapsed="false">
      <c r="A4194" s="0" t="n">
        <v>37411</v>
      </c>
      <c r="B4194" s="0" t="s">
        <v>16078</v>
      </c>
      <c r="C4194" s="525" t="s">
        <v>2414</v>
      </c>
      <c r="D4194" s="333" t="n">
        <v>15.33</v>
      </c>
    </row>
    <row r="4195" customFormat="false" ht="15" hidden="false" customHeight="false" outlineLevel="0" collapsed="false">
      <c r="A4195" s="0" t="n">
        <v>39508</v>
      </c>
      <c r="B4195" s="0" t="s">
        <v>16079</v>
      </c>
      <c r="C4195" s="525" t="s">
        <v>2414</v>
      </c>
      <c r="D4195" s="333" t="n">
        <v>8.61</v>
      </c>
    </row>
    <row r="4196" customFormat="false" ht="15" hidden="false" customHeight="false" outlineLevel="0" collapsed="false">
      <c r="A4196" s="0" t="n">
        <v>39507</v>
      </c>
      <c r="B4196" s="0" t="s">
        <v>16080</v>
      </c>
      <c r="C4196" s="525" t="s">
        <v>2414</v>
      </c>
      <c r="D4196" s="333" t="n">
        <v>12.85</v>
      </c>
    </row>
    <row r="4197" customFormat="false" ht="15" hidden="false" customHeight="false" outlineLevel="0" collapsed="false">
      <c r="A4197" s="0" t="n">
        <v>7155</v>
      </c>
      <c r="B4197" s="0" t="s">
        <v>16081</v>
      </c>
      <c r="C4197" s="525" t="s">
        <v>2414</v>
      </c>
      <c r="D4197" s="333" t="n">
        <v>16.5</v>
      </c>
    </row>
    <row r="4198" customFormat="false" ht="15" hidden="false" customHeight="false" outlineLevel="0" collapsed="false">
      <c r="A4198" s="0" t="n">
        <v>42406</v>
      </c>
      <c r="B4198" s="0" t="s">
        <v>16082</v>
      </c>
      <c r="C4198" s="525" t="s">
        <v>2414</v>
      </c>
      <c r="D4198" s="333" t="n">
        <v>18.91</v>
      </c>
    </row>
    <row r="4199" customFormat="false" ht="15" hidden="false" customHeight="false" outlineLevel="0" collapsed="false">
      <c r="A4199" s="0" t="n">
        <v>7156</v>
      </c>
      <c r="B4199" s="0" t="s">
        <v>16083</v>
      </c>
      <c r="C4199" s="525" t="s">
        <v>2414</v>
      </c>
      <c r="D4199" s="333" t="n">
        <v>23.67</v>
      </c>
    </row>
    <row r="4200" customFormat="false" ht="15" hidden="false" customHeight="false" outlineLevel="0" collapsed="false">
      <c r="A4200" s="0" t="n">
        <v>43127</v>
      </c>
      <c r="B4200" s="0" t="s">
        <v>16084</v>
      </c>
      <c r="C4200" s="525" t="s">
        <v>2414</v>
      </c>
      <c r="D4200" s="333" t="n">
        <v>33.87</v>
      </c>
    </row>
    <row r="4201" customFormat="false" ht="15" hidden="false" customHeight="false" outlineLevel="0" collapsed="false">
      <c r="A4201" s="0" t="n">
        <v>10917</v>
      </c>
      <c r="B4201" s="0" t="s">
        <v>16085</v>
      </c>
      <c r="C4201" s="525" t="s">
        <v>2414</v>
      </c>
      <c r="D4201" s="333" t="n">
        <v>7.15</v>
      </c>
    </row>
    <row r="4202" customFormat="false" ht="15" hidden="false" customHeight="false" outlineLevel="0" collapsed="false">
      <c r="A4202" s="0" t="n">
        <v>21141</v>
      </c>
      <c r="B4202" s="0" t="s">
        <v>16086</v>
      </c>
      <c r="C4202" s="525" t="s">
        <v>2414</v>
      </c>
      <c r="D4202" s="333" t="n">
        <v>11.07</v>
      </c>
    </row>
    <row r="4203" customFormat="false" ht="15" hidden="false" customHeight="false" outlineLevel="0" collapsed="false">
      <c r="A4203" s="0" t="n">
        <v>39509</v>
      </c>
      <c r="B4203" s="0" t="s">
        <v>16087</v>
      </c>
      <c r="C4203" s="525" t="s">
        <v>2414</v>
      </c>
      <c r="D4203" s="333" t="n">
        <v>10.65</v>
      </c>
    </row>
    <row r="4204" customFormat="false" ht="15" hidden="false" customHeight="false" outlineLevel="0" collapsed="false">
      <c r="A4204" s="0" t="n">
        <v>44529</v>
      </c>
      <c r="B4204" s="0" t="s">
        <v>16088</v>
      </c>
      <c r="C4204" s="525" t="s">
        <v>2414</v>
      </c>
      <c r="D4204" s="333" t="n">
        <v>17.96</v>
      </c>
    </row>
    <row r="4205" customFormat="false" ht="15" hidden="false" customHeight="false" outlineLevel="0" collapsed="false">
      <c r="A4205" s="0" t="n">
        <v>7167</v>
      </c>
      <c r="B4205" s="0" t="s">
        <v>16089</v>
      </c>
      <c r="C4205" s="525" t="s">
        <v>2414</v>
      </c>
      <c r="D4205" s="333" t="n">
        <v>25.17</v>
      </c>
    </row>
    <row r="4206" customFormat="false" ht="15" hidden="false" customHeight="false" outlineLevel="0" collapsed="false">
      <c r="A4206" s="0" t="n">
        <v>10928</v>
      </c>
      <c r="B4206" s="0" t="s">
        <v>16090</v>
      </c>
      <c r="C4206" s="525" t="s">
        <v>2414</v>
      </c>
      <c r="D4206" s="333" t="n">
        <v>14.46</v>
      </c>
    </row>
    <row r="4207" customFormat="false" ht="15" hidden="false" customHeight="false" outlineLevel="0" collapsed="false">
      <c r="A4207" s="0" t="n">
        <v>10933</v>
      </c>
      <c r="B4207" s="0" t="s">
        <v>16091</v>
      </c>
      <c r="C4207" s="525" t="s">
        <v>2414</v>
      </c>
      <c r="D4207" s="333" t="n">
        <v>21.81</v>
      </c>
    </row>
    <row r="4208" customFormat="false" ht="15" hidden="false" customHeight="false" outlineLevel="0" collapsed="false">
      <c r="A4208" s="0" t="n">
        <v>7158</v>
      </c>
      <c r="B4208" s="0" t="s">
        <v>16092</v>
      </c>
      <c r="C4208" s="525" t="s">
        <v>2414</v>
      </c>
      <c r="D4208" s="333" t="n">
        <v>37</v>
      </c>
    </row>
    <row r="4209" customFormat="false" ht="15" hidden="false" customHeight="false" outlineLevel="0" collapsed="false">
      <c r="A4209" s="0" t="n">
        <v>10927</v>
      </c>
      <c r="B4209" s="0" t="s">
        <v>16093</v>
      </c>
      <c r="C4209" s="525" t="s">
        <v>2414</v>
      </c>
      <c r="D4209" s="333" t="n">
        <v>23.66</v>
      </c>
    </row>
    <row r="4210" customFormat="false" ht="15" hidden="false" customHeight="false" outlineLevel="0" collapsed="false">
      <c r="A4210" s="0" t="n">
        <v>7162</v>
      </c>
      <c r="B4210" s="0" t="s">
        <v>16094</v>
      </c>
      <c r="C4210" s="525" t="s">
        <v>2414</v>
      </c>
      <c r="D4210" s="333" t="n">
        <v>57.9</v>
      </c>
    </row>
    <row r="4211" customFormat="false" ht="15" hidden="false" customHeight="false" outlineLevel="0" collapsed="false">
      <c r="A4211" s="0" t="n">
        <v>10932</v>
      </c>
      <c r="B4211" s="0" t="s">
        <v>16095</v>
      </c>
      <c r="C4211" s="525" t="s">
        <v>2414</v>
      </c>
      <c r="D4211" s="333" t="n">
        <v>100.71</v>
      </c>
    </row>
    <row r="4212" customFormat="false" ht="15" hidden="false" customHeight="false" outlineLevel="0" collapsed="false">
      <c r="A4212" s="0" t="n">
        <v>10937</v>
      </c>
      <c r="B4212" s="0" t="s">
        <v>16096</v>
      </c>
      <c r="C4212" s="525" t="s">
        <v>2414</v>
      </c>
      <c r="D4212" s="333" t="n">
        <v>25.88</v>
      </c>
    </row>
    <row r="4213" customFormat="false" ht="15" hidden="false" customHeight="false" outlineLevel="0" collapsed="false">
      <c r="A4213" s="0" t="n">
        <v>10935</v>
      </c>
      <c r="B4213" s="0" t="s">
        <v>16097</v>
      </c>
      <c r="C4213" s="525" t="s">
        <v>2414</v>
      </c>
      <c r="D4213" s="333" t="n">
        <v>44.89</v>
      </c>
    </row>
    <row r="4214" customFormat="false" ht="15" hidden="false" customHeight="false" outlineLevel="0" collapsed="false">
      <c r="A4214" s="0" t="n">
        <v>10931</v>
      </c>
      <c r="B4214" s="0" t="s">
        <v>16098</v>
      </c>
      <c r="C4214" s="525" t="s">
        <v>2414</v>
      </c>
      <c r="D4214" s="333" t="n">
        <v>12.62</v>
      </c>
    </row>
    <row r="4215" customFormat="false" ht="15" hidden="false" customHeight="false" outlineLevel="0" collapsed="false">
      <c r="A4215" s="0" t="n">
        <v>7164</v>
      </c>
      <c r="B4215" s="0" t="s">
        <v>16099</v>
      </c>
      <c r="C4215" s="525" t="s">
        <v>2414</v>
      </c>
      <c r="D4215" s="333" t="n">
        <v>41.79</v>
      </c>
    </row>
    <row r="4216" customFormat="false" ht="15" hidden="false" customHeight="false" outlineLevel="0" collapsed="false">
      <c r="A4216" s="0" t="n">
        <v>36887</v>
      </c>
      <c r="B4216" s="0" t="s">
        <v>16100</v>
      </c>
      <c r="C4216" s="525" t="s">
        <v>2414</v>
      </c>
      <c r="D4216" s="333" t="n">
        <v>11.46</v>
      </c>
    </row>
    <row r="4217" customFormat="false" ht="15" hidden="false" customHeight="false" outlineLevel="0" collapsed="false">
      <c r="A4217" s="0" t="n">
        <v>34630</v>
      </c>
      <c r="B4217" s="0" t="s">
        <v>16101</v>
      </c>
      <c r="C4217" s="525" t="s">
        <v>2430</v>
      </c>
      <c r="D4217" s="333" t="n">
        <v>829.12</v>
      </c>
    </row>
    <row r="4218" customFormat="false" ht="15" hidden="false" customHeight="false" outlineLevel="0" collapsed="false">
      <c r="A4218" s="0" t="n">
        <v>7161</v>
      </c>
      <c r="B4218" s="0" t="s">
        <v>16102</v>
      </c>
      <c r="C4218" s="525" t="s">
        <v>2414</v>
      </c>
      <c r="D4218" s="333" t="n">
        <v>5.2</v>
      </c>
    </row>
    <row r="4219" customFormat="false" ht="15" hidden="false" customHeight="false" outlineLevel="0" collapsed="false">
      <c r="A4219" s="0" t="n">
        <v>7170</v>
      </c>
      <c r="B4219" s="0" t="s">
        <v>16103</v>
      </c>
      <c r="C4219" s="525" t="s">
        <v>2414</v>
      </c>
      <c r="D4219" s="333" t="n">
        <v>2.77</v>
      </c>
    </row>
    <row r="4220" customFormat="false" ht="15" hidden="false" customHeight="false" outlineLevel="0" collapsed="false">
      <c r="A4220" s="0" t="n">
        <v>37524</v>
      </c>
      <c r="B4220" s="0" t="s">
        <v>16104</v>
      </c>
      <c r="C4220" s="525" t="s">
        <v>2440</v>
      </c>
      <c r="D4220" s="333" t="n">
        <v>2.53</v>
      </c>
    </row>
    <row r="4221" customFormat="false" ht="15" hidden="false" customHeight="false" outlineLevel="0" collapsed="false">
      <c r="A4221" s="0" t="n">
        <v>37525</v>
      </c>
      <c r="B4221" s="0" t="s">
        <v>16105</v>
      </c>
      <c r="C4221" s="525" t="s">
        <v>2440</v>
      </c>
      <c r="D4221" s="333" t="n">
        <v>3.46</v>
      </c>
    </row>
    <row r="4222" customFormat="false" ht="15" hidden="false" customHeight="false" outlineLevel="0" collapsed="false">
      <c r="A4222" s="0" t="n">
        <v>36789</v>
      </c>
      <c r="B4222" s="0" t="s">
        <v>16106</v>
      </c>
      <c r="C4222" s="525" t="s">
        <v>2430</v>
      </c>
      <c r="D4222" s="333" t="n">
        <v>2.14</v>
      </c>
    </row>
    <row r="4223" customFormat="false" ht="15" hidden="false" customHeight="false" outlineLevel="0" collapsed="false">
      <c r="A4223" s="0" t="n">
        <v>7173</v>
      </c>
      <c r="B4223" s="0" t="s">
        <v>16107</v>
      </c>
      <c r="C4223" s="525" t="s">
        <v>2846</v>
      </c>
      <c r="D4223" s="532" t="n">
        <v>1386.44</v>
      </c>
    </row>
    <row r="4224" customFormat="false" ht="15" hidden="false" customHeight="false" outlineLevel="0" collapsed="false">
      <c r="A4224" s="0" t="n">
        <v>7175</v>
      </c>
      <c r="B4224" s="0" t="s">
        <v>16108</v>
      </c>
      <c r="C4224" s="525" t="s">
        <v>2430</v>
      </c>
      <c r="D4224" s="333" t="n">
        <v>1.56</v>
      </c>
    </row>
    <row r="4225" customFormat="false" ht="15" hidden="false" customHeight="false" outlineLevel="0" collapsed="false">
      <c r="A4225" s="0" t="n">
        <v>40741</v>
      </c>
      <c r="B4225" s="0" t="s">
        <v>16109</v>
      </c>
      <c r="C4225" s="525" t="s">
        <v>2430</v>
      </c>
      <c r="D4225" s="333" t="n">
        <v>3.35</v>
      </c>
    </row>
    <row r="4226" customFormat="false" ht="15" hidden="false" customHeight="false" outlineLevel="0" collapsed="false">
      <c r="A4226" s="0" t="n">
        <v>7184</v>
      </c>
      <c r="B4226" s="0" t="s">
        <v>16110</v>
      </c>
      <c r="C4226" s="525" t="s">
        <v>2414</v>
      </c>
      <c r="D4226" s="333" t="n">
        <v>52.54</v>
      </c>
    </row>
    <row r="4227" customFormat="false" ht="15" hidden="false" customHeight="false" outlineLevel="0" collapsed="false">
      <c r="A4227" s="0" t="n">
        <v>34458</v>
      </c>
      <c r="B4227" s="0" t="s">
        <v>16111</v>
      </c>
      <c r="C4227" s="525" t="s">
        <v>2430</v>
      </c>
      <c r="D4227" s="333" t="n">
        <v>136.62</v>
      </c>
    </row>
    <row r="4228" customFormat="false" ht="15" hidden="false" customHeight="false" outlineLevel="0" collapsed="false">
      <c r="A4228" s="0" t="n">
        <v>34464</v>
      </c>
      <c r="B4228" s="0" t="s">
        <v>16112</v>
      </c>
      <c r="C4228" s="525" t="s">
        <v>2430</v>
      </c>
      <c r="D4228" s="333" t="n">
        <v>203.37</v>
      </c>
    </row>
    <row r="4229" customFormat="false" ht="15" hidden="false" customHeight="false" outlineLevel="0" collapsed="false">
      <c r="A4229" s="0" t="n">
        <v>34468</v>
      </c>
      <c r="B4229" s="0" t="s">
        <v>16113</v>
      </c>
      <c r="C4229" s="525" t="s">
        <v>2430</v>
      </c>
      <c r="D4229" s="333" t="n">
        <v>256.39</v>
      </c>
    </row>
    <row r="4230" customFormat="false" ht="15" hidden="false" customHeight="false" outlineLevel="0" collapsed="false">
      <c r="A4230" s="0" t="n">
        <v>34473</v>
      </c>
      <c r="B4230" s="0" t="s">
        <v>16114</v>
      </c>
      <c r="C4230" s="525" t="s">
        <v>2430</v>
      </c>
      <c r="D4230" s="333" t="n">
        <v>155.53</v>
      </c>
    </row>
    <row r="4231" customFormat="false" ht="15" hidden="false" customHeight="false" outlineLevel="0" collapsed="false">
      <c r="A4231" s="0" t="n">
        <v>34480</v>
      </c>
      <c r="B4231" s="0" t="s">
        <v>16115</v>
      </c>
      <c r="C4231" s="525" t="s">
        <v>2430</v>
      </c>
      <c r="D4231" s="333" t="n">
        <v>287.43</v>
      </c>
    </row>
    <row r="4232" customFormat="false" ht="15" hidden="false" customHeight="false" outlineLevel="0" collapsed="false">
      <c r="A4232" s="0" t="n">
        <v>34486</v>
      </c>
      <c r="B4232" s="0" t="s">
        <v>16116</v>
      </c>
      <c r="C4232" s="525" t="s">
        <v>2430</v>
      </c>
      <c r="D4232" s="333" t="n">
        <v>340.31</v>
      </c>
    </row>
    <row r="4233" customFormat="false" ht="15" hidden="false" customHeight="false" outlineLevel="0" collapsed="false">
      <c r="A4233" s="0" t="n">
        <v>7190</v>
      </c>
      <c r="B4233" s="0" t="s">
        <v>16117</v>
      </c>
      <c r="C4233" s="525" t="s">
        <v>2430</v>
      </c>
      <c r="D4233" s="333" t="n">
        <v>11.36</v>
      </c>
    </row>
    <row r="4234" customFormat="false" ht="15" hidden="false" customHeight="false" outlineLevel="0" collapsed="false">
      <c r="A4234" s="0" t="n">
        <v>34417</v>
      </c>
      <c r="B4234" s="0" t="s">
        <v>16118</v>
      </c>
      <c r="C4234" s="525" t="s">
        <v>2430</v>
      </c>
      <c r="D4234" s="333" t="n">
        <v>18.18</v>
      </c>
    </row>
    <row r="4235" customFormat="false" ht="15" hidden="false" customHeight="false" outlineLevel="0" collapsed="false">
      <c r="A4235" s="0" t="n">
        <v>7213</v>
      </c>
      <c r="B4235" s="0" t="s">
        <v>16119</v>
      </c>
      <c r="C4235" s="525" t="s">
        <v>2414</v>
      </c>
      <c r="D4235" s="333" t="n">
        <v>16.67</v>
      </c>
    </row>
    <row r="4236" customFormat="false" ht="15" hidden="false" customHeight="false" outlineLevel="0" collapsed="false">
      <c r="A4236" s="0" t="n">
        <v>7195</v>
      </c>
      <c r="B4236" s="0" t="s">
        <v>16120</v>
      </c>
      <c r="C4236" s="525" t="s">
        <v>2430</v>
      </c>
      <c r="D4236" s="333" t="n">
        <v>48.95</v>
      </c>
    </row>
    <row r="4237" customFormat="false" ht="15" hidden="false" customHeight="false" outlineLevel="0" collapsed="false">
      <c r="A4237" s="0" t="n">
        <v>7186</v>
      </c>
      <c r="B4237" s="0" t="s">
        <v>16121</v>
      </c>
      <c r="C4237" s="525" t="s">
        <v>2430</v>
      </c>
      <c r="D4237" s="333" t="n">
        <v>53.33</v>
      </c>
    </row>
    <row r="4238" customFormat="false" ht="15" hidden="false" customHeight="false" outlineLevel="0" collapsed="false">
      <c r="A4238" s="0" t="n">
        <v>7194</v>
      </c>
      <c r="B4238" s="0" t="s">
        <v>16122</v>
      </c>
      <c r="C4238" s="525" t="s">
        <v>2414</v>
      </c>
      <c r="D4238" s="333" t="n">
        <v>24.59</v>
      </c>
    </row>
    <row r="4239" customFormat="false" ht="15" hidden="false" customHeight="false" outlineLevel="0" collapsed="false">
      <c r="A4239" s="0" t="n">
        <v>7197</v>
      </c>
      <c r="B4239" s="0" t="s">
        <v>16123</v>
      </c>
      <c r="C4239" s="525" t="s">
        <v>2430</v>
      </c>
      <c r="D4239" s="333" t="n">
        <v>103.78</v>
      </c>
    </row>
    <row r="4240" customFormat="false" ht="15" hidden="false" customHeight="false" outlineLevel="0" collapsed="false">
      <c r="A4240" s="0" t="n">
        <v>7192</v>
      </c>
      <c r="B4240" s="0" t="s">
        <v>16124</v>
      </c>
      <c r="C4240" s="525" t="s">
        <v>2430</v>
      </c>
      <c r="D4240" s="333" t="n">
        <v>92.98</v>
      </c>
    </row>
    <row r="4241" customFormat="false" ht="15" hidden="false" customHeight="false" outlineLevel="0" collapsed="false">
      <c r="A4241" s="0" t="n">
        <v>7193</v>
      </c>
      <c r="B4241" s="0" t="s">
        <v>16125</v>
      </c>
      <c r="C4241" s="525" t="s">
        <v>2430</v>
      </c>
      <c r="D4241" s="333" t="n">
        <v>104.68</v>
      </c>
    </row>
    <row r="4242" customFormat="false" ht="15" hidden="false" customHeight="false" outlineLevel="0" collapsed="false">
      <c r="A4242" s="0" t="n">
        <v>7189</v>
      </c>
      <c r="B4242" s="0" t="s">
        <v>16126</v>
      </c>
      <c r="C4242" s="525" t="s">
        <v>2430</v>
      </c>
      <c r="D4242" s="333" t="n">
        <v>121.65</v>
      </c>
    </row>
    <row r="4243" customFormat="false" ht="15" hidden="false" customHeight="false" outlineLevel="0" collapsed="false">
      <c r="A4243" s="0" t="n">
        <v>34402</v>
      </c>
      <c r="B4243" s="0" t="s">
        <v>16127</v>
      </c>
      <c r="C4243" s="525" t="s">
        <v>2430</v>
      </c>
      <c r="D4243" s="333" t="n">
        <v>171.74</v>
      </c>
    </row>
    <row r="4244" customFormat="false" ht="15" hidden="false" customHeight="false" outlineLevel="0" collapsed="false">
      <c r="A4244" s="0" t="n">
        <v>7245</v>
      </c>
      <c r="B4244" s="0" t="s">
        <v>16128</v>
      </c>
      <c r="C4244" s="525" t="s">
        <v>2430</v>
      </c>
      <c r="D4244" s="333" t="n">
        <v>38.61</v>
      </c>
    </row>
    <row r="4245" customFormat="false" ht="15" hidden="false" customHeight="false" outlineLevel="0" collapsed="false">
      <c r="A4245" s="0" t="n">
        <v>34425</v>
      </c>
      <c r="B4245" s="0" t="s">
        <v>16129</v>
      </c>
      <c r="C4245" s="525" t="s">
        <v>2430</v>
      </c>
      <c r="D4245" s="333" t="n">
        <v>110.33</v>
      </c>
    </row>
    <row r="4246" customFormat="false" ht="15" hidden="false" customHeight="false" outlineLevel="0" collapsed="false">
      <c r="A4246" s="0" t="n">
        <v>7223</v>
      </c>
      <c r="B4246" s="0" t="s">
        <v>16130</v>
      </c>
      <c r="C4246" s="525" t="s">
        <v>2430</v>
      </c>
      <c r="D4246" s="333" t="n">
        <v>122.95</v>
      </c>
    </row>
    <row r="4247" customFormat="false" ht="15" hidden="false" customHeight="false" outlineLevel="0" collapsed="false">
      <c r="A4247" s="0" t="n">
        <v>7234</v>
      </c>
      <c r="B4247" s="0" t="s">
        <v>16131</v>
      </c>
      <c r="C4247" s="525" t="s">
        <v>2430</v>
      </c>
      <c r="D4247" s="333" t="n">
        <v>185.53</v>
      </c>
    </row>
    <row r="4248" customFormat="false" ht="15" hidden="false" customHeight="false" outlineLevel="0" collapsed="false">
      <c r="A4248" s="0" t="n">
        <v>7224</v>
      </c>
      <c r="B4248" s="0" t="s">
        <v>16132</v>
      </c>
      <c r="C4248" s="525" t="s">
        <v>2430</v>
      </c>
      <c r="D4248" s="333" t="n">
        <v>226.02</v>
      </c>
    </row>
    <row r="4249" customFormat="false" ht="15" hidden="false" customHeight="false" outlineLevel="0" collapsed="false">
      <c r="A4249" s="0" t="n">
        <v>7225</v>
      </c>
      <c r="B4249" s="0" t="s">
        <v>16133</v>
      </c>
      <c r="C4249" s="525" t="s">
        <v>2430</v>
      </c>
      <c r="D4249" s="333" t="n">
        <v>242.35</v>
      </c>
    </row>
    <row r="4250" customFormat="false" ht="15" hidden="false" customHeight="false" outlineLevel="0" collapsed="false">
      <c r="A4250" s="0" t="n">
        <v>7226</v>
      </c>
      <c r="B4250" s="0" t="s">
        <v>16134</v>
      </c>
      <c r="C4250" s="525" t="s">
        <v>2430</v>
      </c>
      <c r="D4250" s="333" t="n">
        <v>258.63</v>
      </c>
    </row>
    <row r="4251" customFormat="false" ht="15" hidden="false" customHeight="false" outlineLevel="0" collapsed="false">
      <c r="A4251" s="0" t="n">
        <v>7227</v>
      </c>
      <c r="B4251" s="0" t="s">
        <v>16135</v>
      </c>
      <c r="C4251" s="525" t="s">
        <v>2430</v>
      </c>
      <c r="D4251" s="333" t="n">
        <v>294.39</v>
      </c>
    </row>
    <row r="4252" customFormat="false" ht="15" hidden="false" customHeight="false" outlineLevel="0" collapsed="false">
      <c r="A4252" s="0" t="n">
        <v>7212</v>
      </c>
      <c r="B4252" s="0" t="s">
        <v>16136</v>
      </c>
      <c r="C4252" s="525" t="s">
        <v>2430</v>
      </c>
      <c r="D4252" s="333" t="n">
        <v>323.46</v>
      </c>
    </row>
    <row r="4253" customFormat="false" ht="15" hidden="false" customHeight="false" outlineLevel="0" collapsed="false">
      <c r="A4253" s="0" t="n">
        <v>7229</v>
      </c>
      <c r="B4253" s="0" t="s">
        <v>16137</v>
      </c>
      <c r="C4253" s="525" t="s">
        <v>2430</v>
      </c>
      <c r="D4253" s="333" t="n">
        <v>205.03</v>
      </c>
    </row>
    <row r="4254" customFormat="false" ht="15" hidden="false" customHeight="false" outlineLevel="0" collapsed="false">
      <c r="A4254" s="0" t="n">
        <v>7230</v>
      </c>
      <c r="B4254" s="0" t="s">
        <v>16138</v>
      </c>
      <c r="C4254" s="525" t="s">
        <v>2430</v>
      </c>
      <c r="D4254" s="333" t="n">
        <v>341.33</v>
      </c>
    </row>
    <row r="4255" customFormat="false" ht="15" hidden="false" customHeight="false" outlineLevel="0" collapsed="false">
      <c r="A4255" s="0" t="n">
        <v>7231</v>
      </c>
      <c r="B4255" s="0" t="s">
        <v>16139</v>
      </c>
      <c r="C4255" s="525" t="s">
        <v>2430</v>
      </c>
      <c r="D4255" s="333" t="n">
        <v>484.21</v>
      </c>
    </row>
    <row r="4256" customFormat="false" ht="15" hidden="false" customHeight="false" outlineLevel="0" collapsed="false">
      <c r="A4256" s="0" t="n">
        <v>7220</v>
      </c>
      <c r="B4256" s="0" t="s">
        <v>16140</v>
      </c>
      <c r="C4256" s="525" t="s">
        <v>2430</v>
      </c>
      <c r="D4256" s="333" t="n">
        <v>597.71</v>
      </c>
    </row>
    <row r="4257" customFormat="false" ht="15" hidden="false" customHeight="false" outlineLevel="0" collapsed="false">
      <c r="A4257" s="0" t="n">
        <v>34447</v>
      </c>
      <c r="B4257" s="0" t="s">
        <v>16141</v>
      </c>
      <c r="C4257" s="525" t="s">
        <v>2430</v>
      </c>
      <c r="D4257" s="333" t="n">
        <v>668.32</v>
      </c>
    </row>
    <row r="4258" customFormat="false" ht="15" hidden="false" customHeight="false" outlineLevel="0" collapsed="false">
      <c r="A4258" s="0" t="n">
        <v>7233</v>
      </c>
      <c r="B4258" s="0" t="s">
        <v>16142</v>
      </c>
      <c r="C4258" s="525" t="s">
        <v>2430</v>
      </c>
      <c r="D4258" s="333" t="n">
        <v>766.67</v>
      </c>
    </row>
    <row r="4259" customFormat="false" ht="15" hidden="false" customHeight="false" outlineLevel="0" collapsed="false">
      <c r="A4259" s="0" t="n">
        <v>40740</v>
      </c>
      <c r="B4259" s="0" t="s">
        <v>16143</v>
      </c>
      <c r="C4259" s="525" t="s">
        <v>2414</v>
      </c>
      <c r="D4259" s="333" t="n">
        <v>163.62</v>
      </c>
    </row>
    <row r="4260" customFormat="false" ht="15" hidden="false" customHeight="false" outlineLevel="0" collapsed="false">
      <c r="A4260" s="0" t="n">
        <v>25007</v>
      </c>
      <c r="B4260" s="0" t="s">
        <v>16144</v>
      </c>
      <c r="C4260" s="525" t="s">
        <v>2414</v>
      </c>
      <c r="D4260" s="333" t="n">
        <v>46.82</v>
      </c>
    </row>
    <row r="4261" customFormat="false" ht="15" hidden="false" customHeight="false" outlineLevel="0" collapsed="false">
      <c r="A4261" s="0" t="n">
        <v>43071</v>
      </c>
      <c r="B4261" s="0" t="s">
        <v>16145</v>
      </c>
      <c r="C4261" s="525" t="s">
        <v>2414</v>
      </c>
      <c r="D4261" s="333" t="n">
        <v>184.24</v>
      </c>
    </row>
    <row r="4262" customFormat="false" ht="15" hidden="false" customHeight="false" outlineLevel="0" collapsed="false">
      <c r="A4262" s="0" t="n">
        <v>39520</v>
      </c>
      <c r="B4262" s="0" t="s">
        <v>16146</v>
      </c>
      <c r="C4262" s="525" t="s">
        <v>2414</v>
      </c>
      <c r="D4262" s="333" t="n">
        <v>150.31</v>
      </c>
    </row>
    <row r="4263" customFormat="false" ht="15" hidden="false" customHeight="false" outlineLevel="0" collapsed="false">
      <c r="A4263" s="0" t="n">
        <v>39521</v>
      </c>
      <c r="B4263" s="0" t="s">
        <v>16147</v>
      </c>
      <c r="C4263" s="525" t="s">
        <v>2414</v>
      </c>
      <c r="D4263" s="333" t="n">
        <v>155.22</v>
      </c>
    </row>
    <row r="4264" customFormat="false" ht="15" hidden="false" customHeight="false" outlineLevel="0" collapsed="false">
      <c r="A4264" s="0" t="n">
        <v>39522</v>
      </c>
      <c r="B4264" s="0" t="s">
        <v>16148</v>
      </c>
      <c r="C4264" s="525" t="s">
        <v>2414</v>
      </c>
      <c r="D4264" s="333" t="n">
        <v>160.28</v>
      </c>
    </row>
    <row r="4265" customFormat="false" ht="15" hidden="false" customHeight="false" outlineLevel="0" collapsed="false">
      <c r="A4265" s="0" t="n">
        <v>7243</v>
      </c>
      <c r="B4265" s="0" t="s">
        <v>16149</v>
      </c>
      <c r="C4265" s="525" t="s">
        <v>2414</v>
      </c>
      <c r="D4265" s="333" t="n">
        <v>48.92</v>
      </c>
    </row>
    <row r="4266" customFormat="false" ht="15" hidden="false" customHeight="false" outlineLevel="0" collapsed="false">
      <c r="A4266" s="0" t="n">
        <v>11067</v>
      </c>
      <c r="B4266" s="0" t="s">
        <v>16150</v>
      </c>
      <c r="C4266" s="525" t="s">
        <v>2430</v>
      </c>
      <c r="D4266" s="333" t="n">
        <v>352.37</v>
      </c>
    </row>
    <row r="4267" customFormat="false" ht="15" hidden="false" customHeight="false" outlineLevel="0" collapsed="false">
      <c r="A4267" s="0" t="n">
        <v>11068</v>
      </c>
      <c r="B4267" s="0" t="s">
        <v>16151</v>
      </c>
      <c r="C4267" s="525" t="s">
        <v>2430</v>
      </c>
      <c r="D4267" s="333" t="n">
        <v>445.16</v>
      </c>
    </row>
    <row r="4268" customFormat="false" ht="15" hidden="false" customHeight="false" outlineLevel="0" collapsed="false">
      <c r="A4268" s="0" t="n">
        <v>7246</v>
      </c>
      <c r="B4268" s="0" t="s">
        <v>16152</v>
      </c>
      <c r="C4268" s="525" t="s">
        <v>2430</v>
      </c>
      <c r="D4268" s="333" t="n">
        <v>42.64</v>
      </c>
    </row>
    <row r="4269" customFormat="false" ht="15" hidden="false" customHeight="false" outlineLevel="0" collapsed="false">
      <c r="A4269" s="0" t="n">
        <v>41097</v>
      </c>
      <c r="B4269" s="0" t="s">
        <v>16153</v>
      </c>
      <c r="C4269" s="525" t="s">
        <v>4335</v>
      </c>
      <c r="D4269" s="532" t="n">
        <v>3198.6</v>
      </c>
    </row>
    <row r="4270" customFormat="false" ht="15" hidden="false" customHeight="false" outlineLevel="0" collapsed="false">
      <c r="A4270" s="0" t="n">
        <v>12869</v>
      </c>
      <c r="B4270" s="0" t="s">
        <v>16154</v>
      </c>
      <c r="C4270" s="525" t="s">
        <v>2502</v>
      </c>
      <c r="D4270" s="333" t="n">
        <v>17.98</v>
      </c>
    </row>
    <row r="4271" customFormat="false" ht="15" hidden="false" customHeight="false" outlineLevel="0" collapsed="false">
      <c r="A4271" s="0" t="n">
        <v>1574</v>
      </c>
      <c r="B4271" s="0" t="s">
        <v>16155</v>
      </c>
      <c r="C4271" s="525" t="s">
        <v>2430</v>
      </c>
      <c r="D4271" s="333" t="n">
        <v>1.75</v>
      </c>
    </row>
    <row r="4272" customFormat="false" ht="15" hidden="false" customHeight="false" outlineLevel="0" collapsed="false">
      <c r="A4272" s="0" t="n">
        <v>1581</v>
      </c>
      <c r="B4272" s="0" t="s">
        <v>16156</v>
      </c>
      <c r="C4272" s="525" t="s">
        <v>2430</v>
      </c>
      <c r="D4272" s="333" t="n">
        <v>12.18</v>
      </c>
    </row>
    <row r="4273" customFormat="false" ht="15" hidden="false" customHeight="false" outlineLevel="0" collapsed="false">
      <c r="A4273" s="0" t="n">
        <v>1575</v>
      </c>
      <c r="B4273" s="0" t="s">
        <v>16157</v>
      </c>
      <c r="C4273" s="525" t="s">
        <v>2430</v>
      </c>
      <c r="D4273" s="333" t="n">
        <v>2.08</v>
      </c>
    </row>
    <row r="4274" customFormat="false" ht="15" hidden="false" customHeight="false" outlineLevel="0" collapsed="false">
      <c r="A4274" s="0" t="n">
        <v>1570</v>
      </c>
      <c r="B4274" s="0" t="s">
        <v>16158</v>
      </c>
      <c r="C4274" s="525" t="s">
        <v>2430</v>
      </c>
      <c r="D4274" s="333" t="n">
        <v>1.05</v>
      </c>
    </row>
    <row r="4275" customFormat="false" ht="15" hidden="false" customHeight="false" outlineLevel="0" collapsed="false">
      <c r="A4275" s="0" t="n">
        <v>1576</v>
      </c>
      <c r="B4275" s="0" t="s">
        <v>16159</v>
      </c>
      <c r="C4275" s="525" t="s">
        <v>2430</v>
      </c>
      <c r="D4275" s="333" t="n">
        <v>2.88</v>
      </c>
    </row>
    <row r="4276" customFormat="false" ht="15" hidden="false" customHeight="false" outlineLevel="0" collapsed="false">
      <c r="A4276" s="0" t="n">
        <v>1577</v>
      </c>
      <c r="B4276" s="0" t="s">
        <v>16160</v>
      </c>
      <c r="C4276" s="525" t="s">
        <v>2430</v>
      </c>
      <c r="D4276" s="333" t="n">
        <v>3.25</v>
      </c>
    </row>
    <row r="4277" customFormat="false" ht="15" hidden="false" customHeight="false" outlineLevel="0" collapsed="false">
      <c r="A4277" s="0" t="n">
        <v>1571</v>
      </c>
      <c r="B4277" s="0" t="s">
        <v>16161</v>
      </c>
      <c r="C4277" s="525" t="s">
        <v>2430</v>
      </c>
      <c r="D4277" s="333" t="n">
        <v>1.36</v>
      </c>
    </row>
    <row r="4278" customFormat="false" ht="15" hidden="false" customHeight="false" outlineLevel="0" collapsed="false">
      <c r="A4278" s="0" t="n">
        <v>1578</v>
      </c>
      <c r="B4278" s="0" t="s">
        <v>16162</v>
      </c>
      <c r="C4278" s="525" t="s">
        <v>2430</v>
      </c>
      <c r="D4278" s="333" t="n">
        <v>5.64</v>
      </c>
    </row>
    <row r="4279" customFormat="false" ht="15" hidden="false" customHeight="false" outlineLevel="0" collapsed="false">
      <c r="A4279" s="0" t="n">
        <v>1573</v>
      </c>
      <c r="B4279" s="0" t="s">
        <v>16163</v>
      </c>
      <c r="C4279" s="525" t="s">
        <v>2430</v>
      </c>
      <c r="D4279" s="333" t="n">
        <v>1.62</v>
      </c>
    </row>
    <row r="4280" customFormat="false" ht="15" hidden="false" customHeight="false" outlineLevel="0" collapsed="false">
      <c r="A4280" s="0" t="n">
        <v>1579</v>
      </c>
      <c r="B4280" s="0" t="s">
        <v>16164</v>
      </c>
      <c r="C4280" s="525" t="s">
        <v>2430</v>
      </c>
      <c r="D4280" s="333" t="n">
        <v>7.03</v>
      </c>
    </row>
    <row r="4281" customFormat="false" ht="15" hidden="false" customHeight="false" outlineLevel="0" collapsed="false">
      <c r="A4281" s="0" t="n">
        <v>1580</v>
      </c>
      <c r="B4281" s="0" t="s">
        <v>16165</v>
      </c>
      <c r="C4281" s="525" t="s">
        <v>2430</v>
      </c>
      <c r="D4281" s="333" t="n">
        <v>8.66</v>
      </c>
    </row>
    <row r="4282" customFormat="false" ht="15" hidden="false" customHeight="false" outlineLevel="0" collapsed="false">
      <c r="A4282" s="0" t="n">
        <v>39321</v>
      </c>
      <c r="B4282" s="0" t="s">
        <v>16166</v>
      </c>
      <c r="C4282" s="525" t="s">
        <v>2430</v>
      </c>
      <c r="D4282" s="333" t="n">
        <v>19.5</v>
      </c>
    </row>
    <row r="4283" customFormat="false" ht="15" hidden="false" customHeight="false" outlineLevel="0" collapsed="false">
      <c r="A4283" s="0" t="n">
        <v>39319</v>
      </c>
      <c r="B4283" s="0" t="s">
        <v>16167</v>
      </c>
      <c r="C4283" s="525" t="s">
        <v>2430</v>
      </c>
      <c r="D4283" s="333" t="n">
        <v>8.11</v>
      </c>
    </row>
    <row r="4284" customFormat="false" ht="15" hidden="false" customHeight="false" outlineLevel="0" collapsed="false">
      <c r="A4284" s="0" t="n">
        <v>39320</v>
      </c>
      <c r="B4284" s="0" t="s">
        <v>16168</v>
      </c>
      <c r="C4284" s="525" t="s">
        <v>2430</v>
      </c>
      <c r="D4284" s="333" t="n">
        <v>15.6</v>
      </c>
    </row>
    <row r="4285" customFormat="false" ht="15" hidden="false" customHeight="false" outlineLevel="0" collapsed="false">
      <c r="A4285" s="0" t="n">
        <v>1591</v>
      </c>
      <c r="B4285" s="0" t="s">
        <v>16169</v>
      </c>
      <c r="C4285" s="525" t="s">
        <v>2430</v>
      </c>
      <c r="D4285" s="333" t="n">
        <v>26.86</v>
      </c>
    </row>
    <row r="4286" customFormat="false" ht="15" hidden="false" customHeight="false" outlineLevel="0" collapsed="false">
      <c r="A4286" s="0" t="n">
        <v>1547</v>
      </c>
      <c r="B4286" s="0" t="s">
        <v>16170</v>
      </c>
      <c r="C4286" s="525" t="s">
        <v>2430</v>
      </c>
      <c r="D4286" s="333" t="n">
        <v>140.75</v>
      </c>
    </row>
    <row r="4287" customFormat="false" ht="15" hidden="false" customHeight="false" outlineLevel="0" collapsed="false">
      <c r="A4287" s="0" t="n">
        <v>38196</v>
      </c>
      <c r="B4287" s="0" t="s">
        <v>16171</v>
      </c>
      <c r="C4287" s="525" t="s">
        <v>2430</v>
      </c>
      <c r="D4287" s="333" t="n">
        <v>27.41</v>
      </c>
    </row>
    <row r="4288" customFormat="false" ht="15" hidden="false" customHeight="false" outlineLevel="0" collapsed="false">
      <c r="A4288" s="0" t="n">
        <v>1543</v>
      </c>
      <c r="B4288" s="0" t="s">
        <v>16172</v>
      </c>
      <c r="C4288" s="525" t="s">
        <v>2430</v>
      </c>
      <c r="D4288" s="333" t="n">
        <v>29.13</v>
      </c>
    </row>
    <row r="4289" customFormat="false" ht="15" hidden="false" customHeight="false" outlineLevel="0" collapsed="false">
      <c r="A4289" s="0" t="n">
        <v>1585</v>
      </c>
      <c r="B4289" s="0" t="s">
        <v>16173</v>
      </c>
      <c r="C4289" s="525" t="s">
        <v>2430</v>
      </c>
      <c r="D4289" s="333" t="n">
        <v>5.64</v>
      </c>
    </row>
    <row r="4290" customFormat="false" ht="15" hidden="false" customHeight="false" outlineLevel="0" collapsed="false">
      <c r="A4290" s="0" t="n">
        <v>1593</v>
      </c>
      <c r="B4290" s="0" t="s">
        <v>16174</v>
      </c>
      <c r="C4290" s="525" t="s">
        <v>2430</v>
      </c>
      <c r="D4290" s="333" t="n">
        <v>29.96</v>
      </c>
    </row>
    <row r="4291" customFormat="false" ht="15" hidden="false" customHeight="false" outlineLevel="0" collapsed="false">
      <c r="A4291" s="0" t="n">
        <v>11838</v>
      </c>
      <c r="B4291" s="0" t="s">
        <v>16175</v>
      </c>
      <c r="C4291" s="525" t="s">
        <v>2430</v>
      </c>
      <c r="D4291" s="333" t="n">
        <v>39.53</v>
      </c>
    </row>
    <row r="4292" customFormat="false" ht="15" hidden="false" customHeight="false" outlineLevel="0" collapsed="false">
      <c r="A4292" s="0" t="n">
        <v>1594</v>
      </c>
      <c r="B4292" s="0" t="s">
        <v>16176</v>
      </c>
      <c r="C4292" s="525" t="s">
        <v>2430</v>
      </c>
      <c r="D4292" s="333" t="n">
        <v>39.96</v>
      </c>
    </row>
    <row r="4293" customFormat="false" ht="15" hidden="false" customHeight="false" outlineLevel="0" collapsed="false">
      <c r="A4293" s="0" t="n">
        <v>1586</v>
      </c>
      <c r="B4293" s="0" t="s">
        <v>16177</v>
      </c>
      <c r="C4293" s="525" t="s">
        <v>2430</v>
      </c>
      <c r="D4293" s="333" t="n">
        <v>7.14</v>
      </c>
    </row>
    <row r="4294" customFormat="false" ht="15" hidden="false" customHeight="false" outlineLevel="0" collapsed="false">
      <c r="A4294" s="0" t="n">
        <v>11839</v>
      </c>
      <c r="B4294" s="0" t="s">
        <v>16178</v>
      </c>
      <c r="C4294" s="525" t="s">
        <v>2430</v>
      </c>
      <c r="D4294" s="333" t="n">
        <v>57.52</v>
      </c>
    </row>
    <row r="4295" customFormat="false" ht="15" hidden="false" customHeight="false" outlineLevel="0" collapsed="false">
      <c r="A4295" s="0" t="n">
        <v>1587</v>
      </c>
      <c r="B4295" s="0" t="s">
        <v>16179</v>
      </c>
      <c r="C4295" s="525" t="s">
        <v>2430</v>
      </c>
      <c r="D4295" s="333" t="n">
        <v>7.27</v>
      </c>
    </row>
    <row r="4296" customFormat="false" ht="15" hidden="false" customHeight="false" outlineLevel="0" collapsed="false">
      <c r="A4296" s="0" t="n">
        <v>1545</v>
      </c>
      <c r="B4296" s="0" t="s">
        <v>16180</v>
      </c>
      <c r="C4296" s="525" t="s">
        <v>2430</v>
      </c>
      <c r="D4296" s="333" t="n">
        <v>69.02</v>
      </c>
    </row>
    <row r="4297" customFormat="false" ht="15" hidden="false" customHeight="false" outlineLevel="0" collapsed="false">
      <c r="A4297" s="0" t="n">
        <v>1588</v>
      </c>
      <c r="B4297" s="0" t="s">
        <v>16181</v>
      </c>
      <c r="C4297" s="525" t="s">
        <v>2430</v>
      </c>
      <c r="D4297" s="333" t="n">
        <v>9.97</v>
      </c>
    </row>
    <row r="4298" customFormat="false" ht="15" hidden="false" customHeight="false" outlineLevel="0" collapsed="false">
      <c r="A4298" s="0" t="n">
        <v>1535</v>
      </c>
      <c r="B4298" s="0" t="s">
        <v>16182</v>
      </c>
      <c r="C4298" s="525" t="s">
        <v>2430</v>
      </c>
      <c r="D4298" s="333" t="n">
        <v>5.75</v>
      </c>
    </row>
    <row r="4299" customFormat="false" ht="15" hidden="false" customHeight="false" outlineLevel="0" collapsed="false">
      <c r="A4299" s="0" t="n">
        <v>1589</v>
      </c>
      <c r="B4299" s="0" t="s">
        <v>16183</v>
      </c>
      <c r="C4299" s="525" t="s">
        <v>2430</v>
      </c>
      <c r="D4299" s="333" t="n">
        <v>10.29</v>
      </c>
    </row>
    <row r="4300" customFormat="false" ht="15" hidden="false" customHeight="false" outlineLevel="0" collapsed="false">
      <c r="A4300" s="0" t="n">
        <v>1546</v>
      </c>
      <c r="B4300" s="0" t="s">
        <v>16184</v>
      </c>
      <c r="C4300" s="525" t="s">
        <v>2430</v>
      </c>
      <c r="D4300" s="333" t="n">
        <v>116.47</v>
      </c>
    </row>
    <row r="4301" customFormat="false" ht="15" hidden="false" customHeight="false" outlineLevel="0" collapsed="false">
      <c r="A4301" s="0" t="n">
        <v>1590</v>
      </c>
      <c r="B4301" s="0" t="s">
        <v>16185</v>
      </c>
      <c r="C4301" s="525" t="s">
        <v>2430</v>
      </c>
      <c r="D4301" s="333" t="n">
        <v>18.11</v>
      </c>
    </row>
    <row r="4302" customFormat="false" ht="15" hidden="false" customHeight="false" outlineLevel="0" collapsed="false">
      <c r="A4302" s="0" t="n">
        <v>1542</v>
      </c>
      <c r="B4302" s="0" t="s">
        <v>16186</v>
      </c>
      <c r="C4302" s="525" t="s">
        <v>2430</v>
      </c>
      <c r="D4302" s="333" t="n">
        <v>24</v>
      </c>
    </row>
    <row r="4303" customFormat="false" ht="15" hidden="false" customHeight="false" outlineLevel="0" collapsed="false">
      <c r="A4303" s="0" t="n">
        <v>38415</v>
      </c>
      <c r="B4303" s="0" t="s">
        <v>16187</v>
      </c>
      <c r="C4303" s="525" t="s">
        <v>2430</v>
      </c>
      <c r="D4303" s="532" t="n">
        <v>1009.64</v>
      </c>
    </row>
    <row r="4304" customFormat="false" ht="15" hidden="false" customHeight="false" outlineLevel="0" collapsed="false">
      <c r="A4304" s="0" t="n">
        <v>38414</v>
      </c>
      <c r="B4304" s="0" t="s">
        <v>16188</v>
      </c>
      <c r="C4304" s="525" t="s">
        <v>2430</v>
      </c>
      <c r="D4304" s="532" t="n">
        <v>1417.04</v>
      </c>
    </row>
    <row r="4305" customFormat="false" ht="15" hidden="false" customHeight="false" outlineLevel="0" collapsed="false">
      <c r="A4305" s="0" t="n">
        <v>38128</v>
      </c>
      <c r="B4305" s="0" t="s">
        <v>16189</v>
      </c>
      <c r="C4305" s="525" t="s">
        <v>2515</v>
      </c>
      <c r="D4305" s="333" t="n">
        <v>0.63</v>
      </c>
    </row>
    <row r="4306" customFormat="false" ht="15" hidden="false" customHeight="false" outlineLevel="0" collapsed="false">
      <c r="A4306" s="0" t="n">
        <v>7253</v>
      </c>
      <c r="B4306" s="0" t="s">
        <v>16190</v>
      </c>
      <c r="C4306" s="525" t="s">
        <v>2438</v>
      </c>
      <c r="D4306" s="333" t="n">
        <v>135</v>
      </c>
    </row>
    <row r="4307" customFormat="false" ht="15" hidden="false" customHeight="false" outlineLevel="0" collapsed="false">
      <c r="A4307" s="0" t="n">
        <v>4806</v>
      </c>
      <c r="B4307" s="0" t="s">
        <v>16191</v>
      </c>
      <c r="C4307" s="525" t="s">
        <v>2440</v>
      </c>
      <c r="D4307" s="333" t="n">
        <v>15.32</v>
      </c>
    </row>
    <row r="4308" customFormat="false" ht="15" hidden="false" customHeight="false" outlineLevel="0" collapsed="false">
      <c r="A4308" s="0" t="n">
        <v>34401</v>
      </c>
      <c r="B4308" s="0" t="s">
        <v>16192</v>
      </c>
      <c r="C4308" s="525" t="s">
        <v>2430</v>
      </c>
      <c r="D4308" s="333" t="n">
        <v>1.79</v>
      </c>
    </row>
    <row r="4309" customFormat="false" ht="15" hidden="false" customHeight="false" outlineLevel="0" collapsed="false">
      <c r="A4309" s="0" t="n">
        <v>7260</v>
      </c>
      <c r="B4309" s="0" t="s">
        <v>16193</v>
      </c>
      <c r="C4309" s="525" t="s">
        <v>2430</v>
      </c>
      <c r="D4309" s="333" t="n">
        <v>1.59</v>
      </c>
    </row>
    <row r="4310" customFormat="false" ht="15" hidden="false" customHeight="false" outlineLevel="0" collapsed="false">
      <c r="A4310" s="0" t="n">
        <v>7256</v>
      </c>
      <c r="B4310" s="0" t="s">
        <v>16194</v>
      </c>
      <c r="C4310" s="525" t="s">
        <v>2430</v>
      </c>
      <c r="D4310" s="333" t="n">
        <v>1.57</v>
      </c>
    </row>
    <row r="4311" customFormat="false" ht="15" hidden="false" customHeight="false" outlineLevel="0" collapsed="false">
      <c r="A4311" s="0" t="n">
        <v>7258</v>
      </c>
      <c r="B4311" s="0" t="s">
        <v>16195</v>
      </c>
      <c r="C4311" s="525" t="s">
        <v>2430</v>
      </c>
      <c r="D4311" s="333" t="n">
        <v>0.64</v>
      </c>
    </row>
    <row r="4312" customFormat="false" ht="15" hidden="false" customHeight="false" outlineLevel="0" collapsed="false">
      <c r="A4312" s="0" t="n">
        <v>34400</v>
      </c>
      <c r="B4312" s="0" t="s">
        <v>16196</v>
      </c>
      <c r="C4312" s="525" t="s">
        <v>2430</v>
      </c>
      <c r="D4312" s="333" t="n">
        <v>2.76</v>
      </c>
    </row>
    <row r="4313" customFormat="false" ht="15" hidden="false" customHeight="false" outlineLevel="0" collapsed="false">
      <c r="A4313" s="0" t="n">
        <v>10617</v>
      </c>
      <c r="B4313" s="0" t="s">
        <v>16197</v>
      </c>
      <c r="C4313" s="525" t="s">
        <v>2430</v>
      </c>
      <c r="D4313" s="333" t="n">
        <v>5.27</v>
      </c>
    </row>
    <row r="4314" customFormat="false" ht="15" hidden="false" customHeight="false" outlineLevel="0" collapsed="false">
      <c r="A4314" s="0" t="n">
        <v>44261</v>
      </c>
      <c r="B4314" s="0" t="s">
        <v>16198</v>
      </c>
      <c r="C4314" s="525" t="s">
        <v>2430</v>
      </c>
      <c r="D4314" s="333" t="n">
        <v>129.54</v>
      </c>
    </row>
    <row r="4315" customFormat="false" ht="15" hidden="false" customHeight="false" outlineLevel="0" collapsed="false">
      <c r="A4315" s="0" t="n">
        <v>7274</v>
      </c>
      <c r="B4315" s="0" t="s">
        <v>16199</v>
      </c>
      <c r="C4315" s="525" t="s">
        <v>2430</v>
      </c>
      <c r="D4315" s="333" t="n">
        <v>62.71</v>
      </c>
    </row>
    <row r="4316" customFormat="false" ht="15" hidden="false" customHeight="false" outlineLevel="0" collapsed="false">
      <c r="A4316" s="0" t="n">
        <v>44326</v>
      </c>
      <c r="B4316" s="0" t="s">
        <v>16200</v>
      </c>
      <c r="C4316" s="525" t="s">
        <v>2430</v>
      </c>
      <c r="D4316" s="532" t="n">
        <v>1354.47</v>
      </c>
    </row>
    <row r="4317" customFormat="false" ht="15" hidden="false" customHeight="false" outlineLevel="0" collapsed="false">
      <c r="A4317" s="0" t="n">
        <v>154</v>
      </c>
      <c r="B4317" s="0" t="s">
        <v>16201</v>
      </c>
      <c r="C4317" s="525" t="s">
        <v>2712</v>
      </c>
      <c r="D4317" s="333" t="n">
        <v>81.32</v>
      </c>
    </row>
    <row r="4318" customFormat="false" ht="15" hidden="false" customHeight="false" outlineLevel="0" collapsed="false">
      <c r="A4318" s="0" t="n">
        <v>38121</v>
      </c>
      <c r="B4318" s="0" t="s">
        <v>16202</v>
      </c>
      <c r="C4318" s="525" t="s">
        <v>2712</v>
      </c>
      <c r="D4318" s="333" t="n">
        <v>21.55</v>
      </c>
    </row>
    <row r="4319" customFormat="false" ht="15" hidden="false" customHeight="false" outlineLevel="0" collapsed="false">
      <c r="A4319" s="0" t="n">
        <v>43776</v>
      </c>
      <c r="B4319" s="0" t="s">
        <v>16203</v>
      </c>
      <c r="C4319" s="525" t="s">
        <v>2712</v>
      </c>
      <c r="D4319" s="333" t="n">
        <v>27.09</v>
      </c>
    </row>
    <row r="4320" customFormat="false" ht="15" hidden="false" customHeight="false" outlineLevel="0" collapsed="false">
      <c r="A4320" s="0" t="n">
        <v>7343</v>
      </c>
      <c r="B4320" s="0" t="s">
        <v>16204</v>
      </c>
      <c r="C4320" s="525" t="s">
        <v>2712</v>
      </c>
      <c r="D4320" s="333" t="n">
        <v>19.06</v>
      </c>
    </row>
    <row r="4321" customFormat="false" ht="15" hidden="false" customHeight="false" outlineLevel="0" collapsed="false">
      <c r="A4321" s="0" t="n">
        <v>7348</v>
      </c>
      <c r="B4321" s="0" t="s">
        <v>16205</v>
      </c>
      <c r="C4321" s="525" t="s">
        <v>2712</v>
      </c>
      <c r="D4321" s="333" t="n">
        <v>21.87</v>
      </c>
    </row>
    <row r="4322" customFormat="false" ht="15" hidden="false" customHeight="false" outlineLevel="0" collapsed="false">
      <c r="A4322" s="0" t="n">
        <v>7313</v>
      </c>
      <c r="B4322" s="0" t="s">
        <v>16206</v>
      </c>
      <c r="C4322" s="525" t="s">
        <v>2712</v>
      </c>
      <c r="D4322" s="333" t="n">
        <v>22.98</v>
      </c>
    </row>
    <row r="4323" customFormat="false" ht="15" hidden="false" customHeight="false" outlineLevel="0" collapsed="false">
      <c r="A4323" s="0" t="n">
        <v>7319</v>
      </c>
      <c r="B4323" s="0" t="s">
        <v>16207</v>
      </c>
      <c r="C4323" s="525" t="s">
        <v>2712</v>
      </c>
      <c r="D4323" s="333" t="n">
        <v>13.15</v>
      </c>
    </row>
    <row r="4324" customFormat="false" ht="15" hidden="false" customHeight="false" outlineLevel="0" collapsed="false">
      <c r="A4324" s="0" t="n">
        <v>7314</v>
      </c>
      <c r="B4324" s="0" t="s">
        <v>16208</v>
      </c>
      <c r="C4324" s="525" t="s">
        <v>2712</v>
      </c>
      <c r="D4324" s="333" t="n">
        <v>85.33</v>
      </c>
    </row>
    <row r="4325" customFormat="false" ht="15" hidden="false" customHeight="false" outlineLevel="0" collapsed="false">
      <c r="A4325" s="0" t="n">
        <v>7304</v>
      </c>
      <c r="B4325" s="0" t="s">
        <v>16209</v>
      </c>
      <c r="C4325" s="525" t="s">
        <v>2712</v>
      </c>
      <c r="D4325" s="333" t="n">
        <v>80.29</v>
      </c>
    </row>
    <row r="4326" customFormat="false" ht="15" hidden="false" customHeight="false" outlineLevel="0" collapsed="false">
      <c r="A4326" s="0" t="n">
        <v>43649</v>
      </c>
      <c r="B4326" s="0" t="s">
        <v>16210</v>
      </c>
      <c r="C4326" s="525" t="s">
        <v>2712</v>
      </c>
      <c r="D4326" s="333" t="n">
        <v>41.53</v>
      </c>
    </row>
    <row r="4327" customFormat="false" ht="15" hidden="false" customHeight="false" outlineLevel="0" collapsed="false">
      <c r="A4327" s="0" t="n">
        <v>43650</v>
      </c>
      <c r="B4327" s="0" t="s">
        <v>16211</v>
      </c>
      <c r="C4327" s="525" t="s">
        <v>2712</v>
      </c>
      <c r="D4327" s="333" t="n">
        <v>39.24</v>
      </c>
    </row>
    <row r="4328" customFormat="false" ht="15" hidden="false" customHeight="false" outlineLevel="0" collapsed="false">
      <c r="A4328" s="0" t="n">
        <v>7311</v>
      </c>
      <c r="B4328" s="0" t="s">
        <v>16212</v>
      </c>
      <c r="C4328" s="525" t="s">
        <v>2712</v>
      </c>
      <c r="D4328" s="333" t="n">
        <v>40.2</v>
      </c>
    </row>
    <row r="4329" customFormat="false" ht="15" hidden="false" customHeight="false" outlineLevel="0" collapsed="false">
      <c r="A4329" s="0" t="n">
        <v>7292</v>
      </c>
      <c r="B4329" s="0" t="s">
        <v>16213</v>
      </c>
      <c r="C4329" s="525" t="s">
        <v>2712</v>
      </c>
      <c r="D4329" s="333" t="n">
        <v>38.92</v>
      </c>
    </row>
    <row r="4330" customFormat="false" ht="15" hidden="false" customHeight="false" outlineLevel="0" collapsed="false">
      <c r="A4330" s="0" t="n">
        <v>7293</v>
      </c>
      <c r="B4330" s="0" t="s">
        <v>16214</v>
      </c>
      <c r="C4330" s="525" t="s">
        <v>2712</v>
      </c>
      <c r="D4330" s="333" t="n">
        <v>43.06</v>
      </c>
    </row>
    <row r="4331" customFormat="false" ht="15" hidden="false" customHeight="false" outlineLevel="0" collapsed="false">
      <c r="A4331" s="0" t="n">
        <v>7306</v>
      </c>
      <c r="B4331" s="0" t="s">
        <v>16215</v>
      </c>
      <c r="C4331" s="525" t="s">
        <v>2712</v>
      </c>
      <c r="D4331" s="333" t="n">
        <v>47.52</v>
      </c>
    </row>
    <row r="4332" customFormat="false" ht="15" hidden="false" customHeight="false" outlineLevel="0" collapsed="false">
      <c r="A4332" s="0" t="n">
        <v>7288</v>
      </c>
      <c r="B4332" s="0" t="s">
        <v>16216</v>
      </c>
      <c r="C4332" s="525" t="s">
        <v>2712</v>
      </c>
      <c r="D4332" s="333" t="n">
        <v>39.45</v>
      </c>
    </row>
    <row r="4333" customFormat="false" ht="15" hidden="false" customHeight="false" outlineLevel="0" collapsed="false">
      <c r="A4333" s="0" t="n">
        <v>43625</v>
      </c>
      <c r="B4333" s="0" t="s">
        <v>16217</v>
      </c>
      <c r="C4333" s="525" t="s">
        <v>2712</v>
      </c>
      <c r="D4333" s="333" t="n">
        <v>31.86</v>
      </c>
    </row>
    <row r="4334" customFormat="false" ht="15" hidden="false" customHeight="false" outlineLevel="0" collapsed="false">
      <c r="A4334" s="0" t="n">
        <v>43647</v>
      </c>
      <c r="B4334" s="0" t="s">
        <v>16218</v>
      </c>
      <c r="C4334" s="525" t="s">
        <v>2712</v>
      </c>
      <c r="D4334" s="333" t="n">
        <v>28.94</v>
      </c>
    </row>
    <row r="4335" customFormat="false" ht="15" hidden="false" customHeight="false" outlineLevel="0" collapsed="false">
      <c r="A4335" s="0" t="n">
        <v>43648</v>
      </c>
      <c r="B4335" s="0" t="s">
        <v>16219</v>
      </c>
      <c r="C4335" s="525" t="s">
        <v>2712</v>
      </c>
      <c r="D4335" s="333" t="n">
        <v>27.92</v>
      </c>
    </row>
    <row r="4336" customFormat="false" ht="15" hidden="false" customHeight="false" outlineLevel="0" collapsed="false">
      <c r="A4336" s="0" t="n">
        <v>35693</v>
      </c>
      <c r="B4336" s="0" t="s">
        <v>16220</v>
      </c>
      <c r="C4336" s="525" t="s">
        <v>2712</v>
      </c>
      <c r="D4336" s="333" t="n">
        <v>13.6</v>
      </c>
    </row>
    <row r="4337" customFormat="false" ht="15" hidden="false" customHeight="false" outlineLevel="0" collapsed="false">
      <c r="A4337" s="0" t="n">
        <v>7356</v>
      </c>
      <c r="B4337" s="0" t="s">
        <v>16221</v>
      </c>
      <c r="C4337" s="525" t="s">
        <v>2712</v>
      </c>
      <c r="D4337" s="333" t="n">
        <v>32.61</v>
      </c>
    </row>
    <row r="4338" customFormat="false" ht="15" hidden="false" customHeight="false" outlineLevel="0" collapsed="false">
      <c r="A4338" s="0" t="n">
        <v>35692</v>
      </c>
      <c r="B4338" s="0" t="s">
        <v>16222</v>
      </c>
      <c r="C4338" s="525" t="s">
        <v>2712</v>
      </c>
      <c r="D4338" s="333" t="n">
        <v>21.34</v>
      </c>
    </row>
    <row r="4339" customFormat="false" ht="15" hidden="false" customHeight="false" outlineLevel="0" collapsed="false">
      <c r="A4339" s="0" t="n">
        <v>43624</v>
      </c>
      <c r="B4339" s="0" t="s">
        <v>16223</v>
      </c>
      <c r="C4339" s="525" t="s">
        <v>2712</v>
      </c>
      <c r="D4339" s="333" t="n">
        <v>39.75</v>
      </c>
    </row>
    <row r="4340" customFormat="false" ht="15" hidden="false" customHeight="false" outlineLevel="0" collapsed="false">
      <c r="A4340" s="0" t="n">
        <v>7342</v>
      </c>
      <c r="B4340" s="0" t="s">
        <v>16224</v>
      </c>
      <c r="C4340" s="525" t="s">
        <v>2515</v>
      </c>
      <c r="D4340" s="333" t="n">
        <v>2.52</v>
      </c>
    </row>
    <row r="4341" customFormat="false" ht="15" hidden="false" customHeight="false" outlineLevel="0" collapsed="false">
      <c r="A4341" s="0" t="n">
        <v>7350</v>
      </c>
      <c r="B4341" s="0" t="s">
        <v>16225</v>
      </c>
      <c r="C4341" s="525" t="s">
        <v>2712</v>
      </c>
      <c r="D4341" s="333" t="n">
        <v>47.07</v>
      </c>
    </row>
    <row r="4342" customFormat="false" ht="15" hidden="false" customHeight="false" outlineLevel="0" collapsed="false">
      <c r="A4342" s="0" t="n">
        <v>39574</v>
      </c>
      <c r="B4342" s="0" t="s">
        <v>16226</v>
      </c>
      <c r="C4342" s="525" t="s">
        <v>2430</v>
      </c>
      <c r="D4342" s="333" t="n">
        <v>4.18</v>
      </c>
    </row>
    <row r="4343" customFormat="false" ht="15" hidden="false" customHeight="false" outlineLevel="0" collapsed="false">
      <c r="A4343" s="0" t="n">
        <v>11060</v>
      </c>
      <c r="B4343" s="0" t="s">
        <v>16227</v>
      </c>
      <c r="C4343" s="525" t="s">
        <v>2430</v>
      </c>
      <c r="D4343" s="333" t="n">
        <v>58.96</v>
      </c>
    </row>
    <row r="4344" customFormat="false" ht="15" hidden="false" customHeight="false" outlineLevel="0" collapsed="false">
      <c r="A4344" s="0" t="n">
        <v>37401</v>
      </c>
      <c r="B4344" s="0" t="s">
        <v>16228</v>
      </c>
      <c r="C4344" s="525" t="s">
        <v>2430</v>
      </c>
      <c r="D4344" s="333" t="n">
        <v>37.89</v>
      </c>
    </row>
    <row r="4345" customFormat="false" ht="15" hidden="false" customHeight="false" outlineLevel="0" collapsed="false">
      <c r="A4345" s="0" t="n">
        <v>7525</v>
      </c>
      <c r="B4345" s="0" t="s">
        <v>16229</v>
      </c>
      <c r="C4345" s="525" t="s">
        <v>2430</v>
      </c>
      <c r="D4345" s="333" t="n">
        <v>53.67</v>
      </c>
    </row>
    <row r="4346" customFormat="false" ht="15" hidden="false" customHeight="false" outlineLevel="0" collapsed="false">
      <c r="A4346" s="0" t="n">
        <v>7524</v>
      </c>
      <c r="B4346" s="0" t="s">
        <v>16230</v>
      </c>
      <c r="C4346" s="525" t="s">
        <v>2430</v>
      </c>
      <c r="D4346" s="333" t="n">
        <v>50.57</v>
      </c>
    </row>
    <row r="4347" customFormat="false" ht="15" hidden="false" customHeight="false" outlineLevel="0" collapsed="false">
      <c r="A4347" s="0" t="n">
        <v>38105</v>
      </c>
      <c r="B4347" s="0" t="s">
        <v>16231</v>
      </c>
      <c r="C4347" s="525" t="s">
        <v>2430</v>
      </c>
      <c r="D4347" s="333" t="n">
        <v>12.99</v>
      </c>
    </row>
    <row r="4348" customFormat="false" ht="15" hidden="false" customHeight="false" outlineLevel="0" collapsed="false">
      <c r="A4348" s="0" t="n">
        <v>38084</v>
      </c>
      <c r="B4348" s="0" t="s">
        <v>16232</v>
      </c>
      <c r="C4348" s="525" t="s">
        <v>2430</v>
      </c>
      <c r="D4348" s="333" t="n">
        <v>18.45</v>
      </c>
    </row>
    <row r="4349" customFormat="false" ht="15" hidden="false" customHeight="false" outlineLevel="0" collapsed="false">
      <c r="A4349" s="0" t="n">
        <v>38103</v>
      </c>
      <c r="B4349" s="0" t="s">
        <v>16233</v>
      </c>
      <c r="C4349" s="525" t="s">
        <v>2430</v>
      </c>
      <c r="D4349" s="333" t="n">
        <v>19.5</v>
      </c>
    </row>
    <row r="4350" customFormat="false" ht="15" hidden="false" customHeight="false" outlineLevel="0" collapsed="false">
      <c r="A4350" s="0" t="n">
        <v>38082</v>
      </c>
      <c r="B4350" s="0" t="s">
        <v>16234</v>
      </c>
      <c r="C4350" s="525" t="s">
        <v>2430</v>
      </c>
      <c r="D4350" s="333" t="n">
        <v>24.02</v>
      </c>
    </row>
    <row r="4351" customFormat="false" ht="15" hidden="false" customHeight="false" outlineLevel="0" collapsed="false">
      <c r="A4351" s="0" t="n">
        <v>38104</v>
      </c>
      <c r="B4351" s="0" t="s">
        <v>16235</v>
      </c>
      <c r="C4351" s="525" t="s">
        <v>2430</v>
      </c>
      <c r="D4351" s="333" t="n">
        <v>38.19</v>
      </c>
    </row>
    <row r="4352" customFormat="false" ht="15" hidden="false" customHeight="false" outlineLevel="0" collapsed="false">
      <c r="A4352" s="0" t="n">
        <v>38083</v>
      </c>
      <c r="B4352" s="0" t="s">
        <v>16236</v>
      </c>
      <c r="C4352" s="525" t="s">
        <v>2430</v>
      </c>
      <c r="D4352" s="333" t="n">
        <v>42.4</v>
      </c>
    </row>
    <row r="4353" customFormat="false" ht="15" hidden="false" customHeight="false" outlineLevel="0" collapsed="false">
      <c r="A4353" s="0" t="n">
        <v>38101</v>
      </c>
      <c r="B4353" s="0" t="s">
        <v>16237</v>
      </c>
      <c r="C4353" s="525" t="s">
        <v>2430</v>
      </c>
      <c r="D4353" s="333" t="n">
        <v>9.27</v>
      </c>
    </row>
    <row r="4354" customFormat="false" ht="15" hidden="false" customHeight="false" outlineLevel="0" collapsed="false">
      <c r="A4354" s="0" t="n">
        <v>7528</v>
      </c>
      <c r="B4354" s="0" t="s">
        <v>16238</v>
      </c>
      <c r="C4354" s="525" t="s">
        <v>2430</v>
      </c>
      <c r="D4354" s="333" t="n">
        <v>10.9</v>
      </c>
    </row>
    <row r="4355" customFormat="false" ht="15" hidden="false" customHeight="false" outlineLevel="0" collapsed="false">
      <c r="A4355" s="0" t="n">
        <v>12147</v>
      </c>
      <c r="B4355" s="0" t="s">
        <v>16239</v>
      </c>
      <c r="C4355" s="525" t="s">
        <v>2430</v>
      </c>
      <c r="D4355" s="333" t="n">
        <v>16.62</v>
      </c>
    </row>
    <row r="4356" customFormat="false" ht="15" hidden="false" customHeight="false" outlineLevel="0" collapsed="false">
      <c r="A4356" s="0" t="n">
        <v>38075</v>
      </c>
      <c r="B4356" s="0" t="s">
        <v>16240</v>
      </c>
      <c r="C4356" s="525" t="s">
        <v>2430</v>
      </c>
      <c r="D4356" s="333" t="n">
        <v>18.88</v>
      </c>
    </row>
    <row r="4357" customFormat="false" ht="15" hidden="false" customHeight="false" outlineLevel="0" collapsed="false">
      <c r="A4357" s="0" t="n">
        <v>38102</v>
      </c>
      <c r="B4357" s="0" t="s">
        <v>16241</v>
      </c>
      <c r="C4357" s="525" t="s">
        <v>2430</v>
      </c>
      <c r="D4357" s="333" t="n">
        <v>11.87</v>
      </c>
    </row>
    <row r="4358" customFormat="false" ht="15" hidden="false" customHeight="false" outlineLevel="0" collapsed="false">
      <c r="A4358" s="0" t="n">
        <v>38076</v>
      </c>
      <c r="B4358" s="0" t="s">
        <v>16242</v>
      </c>
      <c r="C4358" s="525" t="s">
        <v>2430</v>
      </c>
      <c r="D4358" s="333" t="n">
        <v>21.17</v>
      </c>
    </row>
    <row r="4359" customFormat="false" ht="15" hidden="false" customHeight="false" outlineLevel="0" collapsed="false">
      <c r="A4359" s="0" t="n">
        <v>7592</v>
      </c>
      <c r="B4359" s="0" t="s">
        <v>16243</v>
      </c>
      <c r="C4359" s="525" t="s">
        <v>2502</v>
      </c>
      <c r="D4359" s="333" t="n">
        <v>18.2</v>
      </c>
    </row>
    <row r="4360" customFormat="false" ht="15" hidden="false" customHeight="false" outlineLevel="0" collapsed="false">
      <c r="A4360" s="0" t="n">
        <v>40820</v>
      </c>
      <c r="B4360" s="0" t="s">
        <v>16244</v>
      </c>
      <c r="C4360" s="525" t="s">
        <v>4335</v>
      </c>
      <c r="D4360" s="532" t="n">
        <v>3237.08</v>
      </c>
    </row>
    <row r="4361" customFormat="false" ht="15" hidden="false" customHeight="false" outlineLevel="0" collapsed="false">
      <c r="A4361" s="0" t="n">
        <v>11826</v>
      </c>
      <c r="B4361" s="0" t="s">
        <v>16245</v>
      </c>
      <c r="C4361" s="525" t="s">
        <v>2430</v>
      </c>
      <c r="D4361" s="333" t="n">
        <v>159.35</v>
      </c>
    </row>
    <row r="4362" customFormat="false" ht="15" hidden="false" customHeight="false" outlineLevel="0" collapsed="false">
      <c r="A4362" s="0" t="n">
        <v>7606</v>
      </c>
      <c r="B4362" s="0" t="s">
        <v>16246</v>
      </c>
      <c r="C4362" s="525" t="s">
        <v>2430</v>
      </c>
      <c r="D4362" s="333" t="n">
        <v>191.64</v>
      </c>
    </row>
    <row r="4363" customFormat="false" ht="15" hidden="false" customHeight="false" outlineLevel="0" collapsed="false">
      <c r="A4363" s="0" t="n">
        <v>11763</v>
      </c>
      <c r="B4363" s="0" t="s">
        <v>16247</v>
      </c>
      <c r="C4363" s="525" t="s">
        <v>2430</v>
      </c>
      <c r="D4363" s="333" t="n">
        <v>418.48</v>
      </c>
    </row>
    <row r="4364" customFormat="false" ht="15" hidden="false" customHeight="false" outlineLevel="0" collapsed="false">
      <c r="A4364" s="0" t="n">
        <v>11764</v>
      </c>
      <c r="B4364" s="0" t="s">
        <v>16248</v>
      </c>
      <c r="C4364" s="525" t="s">
        <v>2430</v>
      </c>
      <c r="D4364" s="333" t="n">
        <v>343.34</v>
      </c>
    </row>
    <row r="4365" customFormat="false" ht="15" hidden="false" customHeight="false" outlineLevel="0" collapsed="false">
      <c r="A4365" s="0" t="n">
        <v>11829</v>
      </c>
      <c r="B4365" s="0" t="s">
        <v>16249</v>
      </c>
      <c r="C4365" s="525" t="s">
        <v>2430</v>
      </c>
      <c r="D4365" s="333" t="n">
        <v>82.99</v>
      </c>
    </row>
    <row r="4366" customFormat="false" ht="15" hidden="false" customHeight="false" outlineLevel="0" collapsed="false">
      <c r="A4366" s="0" t="n">
        <v>11830</v>
      </c>
      <c r="B4366" s="0" t="s">
        <v>16250</v>
      </c>
      <c r="C4366" s="525" t="s">
        <v>2430</v>
      </c>
      <c r="D4366" s="333" t="n">
        <v>89.61</v>
      </c>
    </row>
    <row r="4367" customFormat="false" ht="15" hidden="false" customHeight="false" outlineLevel="0" collapsed="false">
      <c r="A4367" s="0" t="n">
        <v>11825</v>
      </c>
      <c r="B4367" s="0" t="s">
        <v>16251</v>
      </c>
      <c r="C4367" s="525" t="s">
        <v>2430</v>
      </c>
      <c r="D4367" s="333" t="n">
        <v>201.59</v>
      </c>
    </row>
    <row r="4368" customFormat="false" ht="15" hidden="false" customHeight="false" outlineLevel="0" collapsed="false">
      <c r="A4368" s="0" t="n">
        <v>11767</v>
      </c>
      <c r="B4368" s="0" t="s">
        <v>16252</v>
      </c>
      <c r="C4368" s="525" t="s">
        <v>2430</v>
      </c>
      <c r="D4368" s="333" t="n">
        <v>536.93</v>
      </c>
    </row>
    <row r="4369" customFormat="false" ht="15" hidden="false" customHeight="false" outlineLevel="0" collapsed="false">
      <c r="A4369" s="0" t="n">
        <v>11766</v>
      </c>
      <c r="B4369" s="0" t="s">
        <v>16253</v>
      </c>
      <c r="C4369" s="525" t="s">
        <v>2430</v>
      </c>
      <c r="D4369" s="333" t="n">
        <v>125.16</v>
      </c>
    </row>
    <row r="4370" customFormat="false" ht="15" hidden="false" customHeight="false" outlineLevel="0" collapsed="false">
      <c r="A4370" s="0" t="n">
        <v>11765</v>
      </c>
      <c r="B4370" s="0" t="s">
        <v>16254</v>
      </c>
      <c r="C4370" s="525" t="s">
        <v>2430</v>
      </c>
      <c r="D4370" s="333" t="n">
        <v>228.82</v>
      </c>
    </row>
    <row r="4371" customFormat="false" ht="15" hidden="false" customHeight="false" outlineLevel="0" collapsed="false">
      <c r="A4371" s="0" t="n">
        <v>11824</v>
      </c>
      <c r="B4371" s="0" t="s">
        <v>16255</v>
      </c>
      <c r="C4371" s="525" t="s">
        <v>2430</v>
      </c>
      <c r="D4371" s="333" t="n">
        <v>147.22</v>
      </c>
    </row>
    <row r="4372" customFormat="false" ht="15" hidden="false" customHeight="false" outlineLevel="0" collapsed="false">
      <c r="A4372" s="0" t="n">
        <v>44045</v>
      </c>
      <c r="B4372" s="0" t="s">
        <v>16256</v>
      </c>
      <c r="C4372" s="525" t="s">
        <v>2430</v>
      </c>
      <c r="D4372" s="333" t="n">
        <v>302.23</v>
      </c>
    </row>
    <row r="4373" customFormat="false" ht="15" hidden="false" customHeight="false" outlineLevel="0" collapsed="false">
      <c r="A4373" s="0" t="n">
        <v>39702</v>
      </c>
      <c r="B4373" s="0" t="s">
        <v>16257</v>
      </c>
      <c r="C4373" s="525" t="s">
        <v>2430</v>
      </c>
      <c r="D4373" s="532" t="n">
        <v>2007.26</v>
      </c>
    </row>
    <row r="4374" customFormat="false" ht="15" hidden="false" customHeight="false" outlineLevel="0" collapsed="false">
      <c r="A4374" s="0" t="n">
        <v>13415</v>
      </c>
      <c r="B4374" s="0" t="s">
        <v>16258</v>
      </c>
      <c r="C4374" s="525" t="s">
        <v>2430</v>
      </c>
      <c r="D4374" s="333" t="n">
        <v>65.9</v>
      </c>
    </row>
    <row r="4375" customFormat="false" ht="15" hidden="false" customHeight="false" outlineLevel="0" collapsed="false">
      <c r="A4375" s="0" t="n">
        <v>7602</v>
      </c>
      <c r="B4375" s="0" t="s">
        <v>16259</v>
      </c>
      <c r="C4375" s="525" t="s">
        <v>2430</v>
      </c>
      <c r="D4375" s="333" t="n">
        <v>42.05</v>
      </c>
    </row>
    <row r="4376" customFormat="false" ht="15" hidden="false" customHeight="false" outlineLevel="0" collapsed="false">
      <c r="A4376" s="0" t="n">
        <v>7603</v>
      </c>
      <c r="B4376" s="0" t="s">
        <v>16260</v>
      </c>
      <c r="C4376" s="525" t="s">
        <v>2430</v>
      </c>
      <c r="D4376" s="333" t="n">
        <v>35.67</v>
      </c>
    </row>
    <row r="4377" customFormat="false" ht="15" hidden="false" customHeight="false" outlineLevel="0" collapsed="false">
      <c r="A4377" s="0" t="n">
        <v>11777</v>
      </c>
      <c r="B4377" s="0" t="s">
        <v>16261</v>
      </c>
      <c r="C4377" s="525" t="s">
        <v>2430</v>
      </c>
      <c r="D4377" s="333" t="n">
        <v>204.76</v>
      </c>
    </row>
    <row r="4378" customFormat="false" ht="15" hidden="false" customHeight="false" outlineLevel="0" collapsed="false">
      <c r="A4378" s="0" t="n">
        <v>13417</v>
      </c>
      <c r="B4378" s="0" t="s">
        <v>16262</v>
      </c>
      <c r="C4378" s="525" t="s">
        <v>2430</v>
      </c>
      <c r="D4378" s="333" t="n">
        <v>85.83</v>
      </c>
    </row>
    <row r="4379" customFormat="false" ht="15" hidden="false" customHeight="false" outlineLevel="0" collapsed="false">
      <c r="A4379" s="0" t="n">
        <v>36791</v>
      </c>
      <c r="B4379" s="0" t="s">
        <v>16263</v>
      </c>
      <c r="C4379" s="525" t="s">
        <v>2430</v>
      </c>
      <c r="D4379" s="333" t="n">
        <v>128.81</v>
      </c>
    </row>
    <row r="4380" customFormat="false" ht="15" hidden="false" customHeight="false" outlineLevel="0" collapsed="false">
      <c r="A4380" s="0" t="n">
        <v>36795</v>
      </c>
      <c r="B4380" s="0" t="s">
        <v>16264</v>
      </c>
      <c r="C4380" s="525" t="s">
        <v>2430</v>
      </c>
      <c r="D4380" s="532" t="n">
        <v>1628.71</v>
      </c>
    </row>
    <row r="4381" customFormat="false" ht="15" hidden="false" customHeight="false" outlineLevel="0" collapsed="false">
      <c r="A4381" s="0" t="n">
        <v>36796</v>
      </c>
      <c r="B4381" s="0" t="s">
        <v>16265</v>
      </c>
      <c r="C4381" s="525" t="s">
        <v>2430</v>
      </c>
      <c r="D4381" s="333" t="n">
        <v>135.34</v>
      </c>
    </row>
    <row r="4382" customFormat="false" ht="15" hidden="false" customHeight="false" outlineLevel="0" collapsed="false">
      <c r="A4382" s="0" t="n">
        <v>36792</v>
      </c>
      <c r="B4382" s="0" t="s">
        <v>16266</v>
      </c>
      <c r="C4382" s="525" t="s">
        <v>2430</v>
      </c>
      <c r="D4382" s="333" t="n">
        <v>171.44</v>
      </c>
    </row>
    <row r="4383" customFormat="false" ht="15" hidden="false" customHeight="false" outlineLevel="0" collapsed="false">
      <c r="A4383" s="0" t="n">
        <v>11773</v>
      </c>
      <c r="B4383" s="0" t="s">
        <v>16267</v>
      </c>
      <c r="C4383" s="525" t="s">
        <v>2430</v>
      </c>
      <c r="D4383" s="333" t="n">
        <v>114.13</v>
      </c>
    </row>
    <row r="4384" customFormat="false" ht="15" hidden="false" customHeight="false" outlineLevel="0" collapsed="false">
      <c r="A4384" s="0" t="n">
        <v>11762</v>
      </c>
      <c r="B4384" s="0" t="s">
        <v>16268</v>
      </c>
      <c r="C4384" s="525" t="s">
        <v>2430</v>
      </c>
      <c r="D4384" s="333" t="n">
        <v>54.13</v>
      </c>
    </row>
    <row r="4385" customFormat="false" ht="15" hidden="false" customHeight="false" outlineLevel="0" collapsed="false">
      <c r="A4385" s="0" t="n">
        <v>7604</v>
      </c>
      <c r="B4385" s="0" t="s">
        <v>16269</v>
      </c>
      <c r="C4385" s="525" t="s">
        <v>2430</v>
      </c>
      <c r="D4385" s="333" t="n">
        <v>45.83</v>
      </c>
    </row>
    <row r="4386" customFormat="false" ht="15" hidden="false" customHeight="false" outlineLevel="0" collapsed="false">
      <c r="A4386" s="0" t="n">
        <v>13984</v>
      </c>
      <c r="B4386" s="0" t="s">
        <v>16270</v>
      </c>
      <c r="C4386" s="525" t="s">
        <v>2430</v>
      </c>
      <c r="D4386" s="333" t="n">
        <v>66.61</v>
      </c>
    </row>
    <row r="4387" customFormat="false" ht="15" hidden="false" customHeight="false" outlineLevel="0" collapsed="false">
      <c r="A4387" s="0" t="n">
        <v>11772</v>
      </c>
      <c r="B4387" s="0" t="s">
        <v>16271</v>
      </c>
      <c r="C4387" s="525" t="s">
        <v>2430</v>
      </c>
      <c r="D4387" s="333" t="n">
        <v>114.49</v>
      </c>
    </row>
    <row r="4388" customFormat="false" ht="15" hidden="false" customHeight="false" outlineLevel="0" collapsed="false">
      <c r="A4388" s="0" t="n">
        <v>13983</v>
      </c>
      <c r="B4388" s="0" t="s">
        <v>16272</v>
      </c>
      <c r="C4388" s="525" t="s">
        <v>2430</v>
      </c>
      <c r="D4388" s="333" t="n">
        <v>86.7</v>
      </c>
    </row>
    <row r="4389" customFormat="false" ht="15" hidden="false" customHeight="false" outlineLevel="0" collapsed="false">
      <c r="A4389" s="0" t="n">
        <v>13416</v>
      </c>
      <c r="B4389" s="0" t="s">
        <v>16273</v>
      </c>
      <c r="C4389" s="525" t="s">
        <v>2430</v>
      </c>
      <c r="D4389" s="333" t="n">
        <v>77.01</v>
      </c>
    </row>
    <row r="4390" customFormat="false" ht="15" hidden="false" customHeight="false" outlineLevel="0" collapsed="false">
      <c r="A4390" s="0" t="n">
        <v>40329</v>
      </c>
      <c r="B4390" s="0" t="s">
        <v>16274</v>
      </c>
      <c r="C4390" s="525" t="s">
        <v>2430</v>
      </c>
      <c r="D4390" s="333" t="n">
        <v>52</v>
      </c>
    </row>
    <row r="4391" customFormat="false" ht="15" hidden="false" customHeight="false" outlineLevel="0" collapsed="false">
      <c r="A4391" s="0" t="n">
        <v>11823</v>
      </c>
      <c r="B4391" s="0" t="s">
        <v>16275</v>
      </c>
      <c r="C4391" s="525" t="s">
        <v>2430</v>
      </c>
      <c r="D4391" s="333" t="n">
        <v>21.91</v>
      </c>
    </row>
    <row r="4392" customFormat="false" ht="15" hidden="false" customHeight="false" outlineLevel="0" collapsed="false">
      <c r="A4392" s="0" t="n">
        <v>11822</v>
      </c>
      <c r="B4392" s="0" t="s">
        <v>16276</v>
      </c>
      <c r="C4392" s="525" t="s">
        <v>2430</v>
      </c>
      <c r="D4392" s="333" t="n">
        <v>28.29</v>
      </c>
    </row>
    <row r="4393" customFormat="false" ht="15" hidden="false" customHeight="false" outlineLevel="0" collapsed="false">
      <c r="A4393" s="0" t="n">
        <v>11831</v>
      </c>
      <c r="B4393" s="0" t="s">
        <v>16277</v>
      </c>
      <c r="C4393" s="525" t="s">
        <v>2430</v>
      </c>
      <c r="D4393" s="333" t="n">
        <v>17.03</v>
      </c>
    </row>
    <row r="4394" customFormat="false" ht="15" hidden="false" customHeight="false" outlineLevel="0" collapsed="false">
      <c r="A4394" s="0" t="n">
        <v>7613</v>
      </c>
      <c r="B4394" s="0" t="s">
        <v>16278</v>
      </c>
      <c r="C4394" s="525" t="s">
        <v>2430</v>
      </c>
      <c r="D4394" s="532" t="n">
        <v>119503.15</v>
      </c>
    </row>
    <row r="4395" customFormat="false" ht="15" hidden="false" customHeight="false" outlineLevel="0" collapsed="false">
      <c r="A4395" s="0" t="n">
        <v>7619</v>
      </c>
      <c r="B4395" s="0" t="s">
        <v>16279</v>
      </c>
      <c r="C4395" s="525" t="s">
        <v>2430</v>
      </c>
      <c r="D4395" s="532" t="n">
        <v>18472.63</v>
      </c>
    </row>
    <row r="4396" customFormat="false" ht="15" hidden="false" customHeight="false" outlineLevel="0" collapsed="false">
      <c r="A4396" s="0" t="n">
        <v>12076</v>
      </c>
      <c r="B4396" s="0" t="s">
        <v>16280</v>
      </c>
      <c r="C4396" s="525" t="s">
        <v>2430</v>
      </c>
      <c r="D4396" s="532" t="n">
        <v>8473.68</v>
      </c>
    </row>
    <row r="4397" customFormat="false" ht="15" hidden="false" customHeight="false" outlineLevel="0" collapsed="false">
      <c r="A4397" s="0" t="n">
        <v>7614</v>
      </c>
      <c r="B4397" s="0" t="s">
        <v>16281</v>
      </c>
      <c r="C4397" s="525" t="s">
        <v>2430</v>
      </c>
      <c r="D4397" s="532" t="n">
        <v>23298.39</v>
      </c>
    </row>
    <row r="4398" customFormat="false" ht="15" hidden="false" customHeight="false" outlineLevel="0" collapsed="false">
      <c r="A4398" s="0" t="n">
        <v>7618</v>
      </c>
      <c r="B4398" s="0" t="s">
        <v>16282</v>
      </c>
      <c r="C4398" s="525" t="s">
        <v>2430</v>
      </c>
      <c r="D4398" s="532" t="n">
        <v>151107.57</v>
      </c>
    </row>
    <row r="4399" customFormat="false" ht="15" hidden="false" customHeight="false" outlineLevel="0" collapsed="false">
      <c r="A4399" s="0" t="n">
        <v>7620</v>
      </c>
      <c r="B4399" s="0" t="s">
        <v>16283</v>
      </c>
      <c r="C4399" s="525" t="s">
        <v>2430</v>
      </c>
      <c r="D4399" s="532" t="n">
        <v>32684.21</v>
      </c>
    </row>
    <row r="4400" customFormat="false" ht="15" hidden="false" customHeight="false" outlineLevel="0" collapsed="false">
      <c r="A4400" s="0" t="n">
        <v>7610</v>
      </c>
      <c r="B4400" s="0" t="s">
        <v>16284</v>
      </c>
      <c r="C4400" s="525" t="s">
        <v>2430</v>
      </c>
      <c r="D4400" s="532" t="n">
        <v>10349.99</v>
      </c>
    </row>
    <row r="4401" customFormat="false" ht="15" hidden="false" customHeight="false" outlineLevel="0" collapsed="false">
      <c r="A4401" s="0" t="n">
        <v>7615</v>
      </c>
      <c r="B4401" s="0" t="s">
        <v>16285</v>
      </c>
      <c r="C4401" s="525" t="s">
        <v>2430</v>
      </c>
      <c r="D4401" s="532" t="n">
        <v>38131.57</v>
      </c>
    </row>
    <row r="4402" customFormat="false" ht="15" hidden="false" customHeight="false" outlineLevel="0" collapsed="false">
      <c r="A4402" s="0" t="n">
        <v>7617</v>
      </c>
      <c r="B4402" s="0" t="s">
        <v>16286</v>
      </c>
      <c r="C4402" s="525" t="s">
        <v>2430</v>
      </c>
      <c r="D4402" s="532" t="n">
        <v>11560.52</v>
      </c>
    </row>
    <row r="4403" customFormat="false" ht="15" hidden="false" customHeight="false" outlineLevel="0" collapsed="false">
      <c r="A4403" s="0" t="n">
        <v>7616</v>
      </c>
      <c r="B4403" s="0" t="s">
        <v>16287</v>
      </c>
      <c r="C4403" s="525" t="s">
        <v>2430</v>
      </c>
      <c r="D4403" s="532" t="n">
        <v>62224.68</v>
      </c>
    </row>
    <row r="4404" customFormat="false" ht="15" hidden="false" customHeight="false" outlineLevel="0" collapsed="false">
      <c r="A4404" s="0" t="n">
        <v>7611</v>
      </c>
      <c r="B4404" s="0" t="s">
        <v>16288</v>
      </c>
      <c r="C4404" s="525" t="s">
        <v>2430</v>
      </c>
      <c r="D4404" s="532" t="n">
        <v>14950</v>
      </c>
    </row>
    <row r="4405" customFormat="false" ht="15" hidden="false" customHeight="false" outlineLevel="0" collapsed="false">
      <c r="A4405" s="0" t="n">
        <v>7612</v>
      </c>
      <c r="B4405" s="0" t="s">
        <v>16289</v>
      </c>
      <c r="C4405" s="525" t="s">
        <v>2430</v>
      </c>
      <c r="D4405" s="532" t="n">
        <v>85351.78</v>
      </c>
    </row>
    <row r="4406" customFormat="false" ht="15" hidden="false" customHeight="false" outlineLevel="0" collapsed="false">
      <c r="A4406" s="0" t="n">
        <v>37371</v>
      </c>
      <c r="B4406" s="0" t="s">
        <v>16290</v>
      </c>
      <c r="C4406" s="525" t="s">
        <v>2502</v>
      </c>
      <c r="D4406" s="333" t="n">
        <v>1.5</v>
      </c>
    </row>
    <row r="4407" customFormat="false" ht="15" hidden="false" customHeight="false" outlineLevel="0" collapsed="false">
      <c r="A4407" s="0" t="n">
        <v>40861</v>
      </c>
      <c r="B4407" s="0" t="s">
        <v>16291</v>
      </c>
      <c r="C4407" s="525" t="s">
        <v>4335</v>
      </c>
      <c r="D4407" s="333" t="n">
        <v>282.98</v>
      </c>
    </row>
    <row r="4408" customFormat="false" ht="15" hidden="false" customHeight="false" outlineLevel="0" collapsed="false">
      <c r="A4408" s="0" t="n">
        <v>36510</v>
      </c>
      <c r="B4408" s="0" t="s">
        <v>16292</v>
      </c>
      <c r="C4408" s="525" t="s">
        <v>2430</v>
      </c>
      <c r="D4408" s="532" t="n">
        <v>985932.68</v>
      </c>
    </row>
    <row r="4409" customFormat="false" ht="15" hidden="false" customHeight="false" outlineLevel="0" collapsed="false">
      <c r="A4409" s="0" t="n">
        <v>25020</v>
      </c>
      <c r="B4409" s="0" t="s">
        <v>16293</v>
      </c>
      <c r="C4409" s="525" t="s">
        <v>2430</v>
      </c>
      <c r="D4409" s="532" t="n">
        <v>4061695.76</v>
      </c>
    </row>
    <row r="4410" customFormat="false" ht="15" hidden="false" customHeight="false" outlineLevel="0" collapsed="false">
      <c r="A4410" s="0" t="n">
        <v>7622</v>
      </c>
      <c r="B4410" s="0" t="s">
        <v>16294</v>
      </c>
      <c r="C4410" s="525" t="s">
        <v>2430</v>
      </c>
      <c r="D4410" s="532" t="n">
        <v>956498.8</v>
      </c>
    </row>
    <row r="4411" customFormat="false" ht="15" hidden="false" customHeight="false" outlineLevel="0" collapsed="false">
      <c r="A4411" s="0" t="n">
        <v>7624</v>
      </c>
      <c r="B4411" s="0" t="s">
        <v>16295</v>
      </c>
      <c r="C4411" s="525" t="s">
        <v>2430</v>
      </c>
      <c r="D4411" s="532" t="n">
        <v>1240000</v>
      </c>
    </row>
    <row r="4412" customFormat="false" ht="15" hidden="false" customHeight="false" outlineLevel="0" collapsed="false">
      <c r="A4412" s="0" t="n">
        <v>7625</v>
      </c>
      <c r="B4412" s="0" t="s">
        <v>16296</v>
      </c>
      <c r="C4412" s="525" t="s">
        <v>2430</v>
      </c>
      <c r="D4412" s="532" t="n">
        <v>1232415.78</v>
      </c>
    </row>
    <row r="4413" customFormat="false" ht="15" hidden="false" customHeight="false" outlineLevel="0" collapsed="false">
      <c r="A4413" s="0" t="n">
        <v>7623</v>
      </c>
      <c r="B4413" s="0" t="s">
        <v>16297</v>
      </c>
      <c r="C4413" s="525" t="s">
        <v>2430</v>
      </c>
      <c r="D4413" s="532" t="n">
        <v>4061695.76</v>
      </c>
    </row>
    <row r="4414" customFormat="false" ht="15" hidden="false" customHeight="false" outlineLevel="0" collapsed="false">
      <c r="A4414" s="0" t="n">
        <v>36508</v>
      </c>
      <c r="B4414" s="0" t="s">
        <v>16298</v>
      </c>
      <c r="C4414" s="525" t="s">
        <v>2430</v>
      </c>
      <c r="D4414" s="532" t="n">
        <v>1826705.75</v>
      </c>
    </row>
    <row r="4415" customFormat="false" ht="15" hidden="false" customHeight="false" outlineLevel="0" collapsed="false">
      <c r="A4415" s="0" t="n">
        <v>36509</v>
      </c>
      <c r="B4415" s="0" t="s">
        <v>16299</v>
      </c>
      <c r="C4415" s="525" t="s">
        <v>2430</v>
      </c>
      <c r="D4415" s="532" t="n">
        <v>1001100.85</v>
      </c>
    </row>
    <row r="4416" customFormat="false" ht="15" hidden="false" customHeight="false" outlineLevel="0" collapsed="false">
      <c r="A4416" s="0" t="n">
        <v>13238</v>
      </c>
      <c r="B4416" s="0" t="s">
        <v>16300</v>
      </c>
      <c r="C4416" s="525" t="s">
        <v>2430</v>
      </c>
      <c r="D4416" s="532" t="n">
        <v>307752.03</v>
      </c>
    </row>
    <row r="4417" customFormat="false" ht="15" hidden="false" customHeight="false" outlineLevel="0" collapsed="false">
      <c r="A4417" s="0" t="n">
        <v>36511</v>
      </c>
      <c r="B4417" s="0" t="s">
        <v>16301</v>
      </c>
      <c r="C4417" s="525" t="s">
        <v>2430</v>
      </c>
      <c r="D4417" s="532" t="n">
        <v>356601.56</v>
      </c>
    </row>
    <row r="4418" customFormat="false" ht="15" hidden="false" customHeight="false" outlineLevel="0" collapsed="false">
      <c r="A4418" s="0" t="n">
        <v>36515</v>
      </c>
      <c r="B4418" s="0" t="s">
        <v>16302</v>
      </c>
      <c r="C4418" s="525" t="s">
        <v>2430</v>
      </c>
      <c r="D4418" s="532" t="n">
        <v>105026.47</v>
      </c>
    </row>
    <row r="4419" customFormat="false" ht="15" hidden="false" customHeight="false" outlineLevel="0" collapsed="false">
      <c r="A4419" s="0" t="n">
        <v>10598</v>
      </c>
      <c r="B4419" s="0" t="s">
        <v>16303</v>
      </c>
      <c r="C4419" s="525" t="s">
        <v>2430</v>
      </c>
      <c r="D4419" s="532" t="n">
        <v>170316.31</v>
      </c>
    </row>
    <row r="4420" customFormat="false" ht="15" hidden="false" customHeight="false" outlineLevel="0" collapsed="false">
      <c r="A4420" s="0" t="n">
        <v>7640</v>
      </c>
      <c r="B4420" s="0" t="s">
        <v>16304</v>
      </c>
      <c r="C4420" s="525" t="s">
        <v>2430</v>
      </c>
      <c r="D4420" s="532" t="n">
        <v>261345</v>
      </c>
    </row>
    <row r="4421" customFormat="false" ht="15" hidden="false" customHeight="false" outlineLevel="0" collapsed="false">
      <c r="A4421" s="0" t="n">
        <v>36513</v>
      </c>
      <c r="B4421" s="0" t="s">
        <v>16305</v>
      </c>
      <c r="C4421" s="525" t="s">
        <v>2430</v>
      </c>
      <c r="D4421" s="532" t="n">
        <v>251758.26</v>
      </c>
    </row>
    <row r="4422" customFormat="false" ht="15" hidden="false" customHeight="false" outlineLevel="0" collapsed="false">
      <c r="A4422" s="0" t="n">
        <v>36514</v>
      </c>
      <c r="B4422" s="0" t="s">
        <v>16306</v>
      </c>
      <c r="C4422" s="525" t="s">
        <v>2430</v>
      </c>
      <c r="D4422" s="532" t="n">
        <v>280884.79</v>
      </c>
    </row>
    <row r="4423" customFormat="false" ht="15" hidden="false" customHeight="false" outlineLevel="0" collapsed="false">
      <c r="A4423" s="0" t="n">
        <v>11572</v>
      </c>
      <c r="B4423" s="0" t="s">
        <v>16307</v>
      </c>
      <c r="C4423" s="525" t="s">
        <v>2430</v>
      </c>
      <c r="D4423" s="333" t="n">
        <v>31.13</v>
      </c>
    </row>
    <row r="4424" customFormat="false" ht="15" hidden="false" customHeight="false" outlineLevel="0" collapsed="false">
      <c r="A4424" s="0" t="n">
        <v>36149</v>
      </c>
      <c r="B4424" s="0" t="s">
        <v>16308</v>
      </c>
      <c r="C4424" s="525" t="s">
        <v>2430</v>
      </c>
      <c r="D4424" s="333" t="n">
        <v>180.36</v>
      </c>
    </row>
    <row r="4425" customFormat="false" ht="15" hidden="false" customHeight="false" outlineLevel="0" collapsed="false">
      <c r="A4425" s="0" t="n">
        <v>42407</v>
      </c>
      <c r="B4425" s="0" t="s">
        <v>16309</v>
      </c>
      <c r="C4425" s="525" t="s">
        <v>2440</v>
      </c>
      <c r="D4425" s="333" t="n">
        <v>5.4</v>
      </c>
    </row>
    <row r="4426" customFormat="false" ht="15" hidden="false" customHeight="false" outlineLevel="0" collapsed="false">
      <c r="A4426" s="0" t="n">
        <v>11581</v>
      </c>
      <c r="B4426" s="0" t="s">
        <v>16310</v>
      </c>
      <c r="C4426" s="525" t="s">
        <v>2440</v>
      </c>
      <c r="D4426" s="333" t="n">
        <v>20.54</v>
      </c>
    </row>
    <row r="4427" customFormat="false" ht="15" hidden="false" customHeight="false" outlineLevel="0" collapsed="false">
      <c r="A4427" s="0" t="n">
        <v>43605</v>
      </c>
      <c r="B4427" s="0" t="s">
        <v>16311</v>
      </c>
      <c r="C4427" s="525" t="s">
        <v>2440</v>
      </c>
      <c r="D4427" s="333" t="n">
        <v>42.04</v>
      </c>
    </row>
    <row r="4428" customFormat="false" ht="15" hidden="false" customHeight="false" outlineLevel="0" collapsed="false">
      <c r="A4428" s="0" t="n">
        <v>11580</v>
      </c>
      <c r="B4428" s="0" t="s">
        <v>16312</v>
      </c>
      <c r="C4428" s="525" t="s">
        <v>2440</v>
      </c>
      <c r="D4428" s="333" t="n">
        <v>8.24</v>
      </c>
    </row>
    <row r="4429" customFormat="false" ht="15" hidden="false" customHeight="false" outlineLevel="0" collapsed="false">
      <c r="A4429" s="0" t="n">
        <v>10743</v>
      </c>
      <c r="B4429" s="0" t="s">
        <v>16313</v>
      </c>
      <c r="C4429" s="525" t="s">
        <v>2430</v>
      </c>
      <c r="D4429" s="333" t="n">
        <v>611.15</v>
      </c>
    </row>
    <row r="4430" customFormat="false" ht="15" hidden="false" customHeight="false" outlineLevel="0" collapsed="false">
      <c r="A4430" s="0" t="n">
        <v>39848</v>
      </c>
      <c r="B4430" s="0" t="s">
        <v>16314</v>
      </c>
      <c r="C4430" s="525" t="s">
        <v>2440</v>
      </c>
      <c r="D4430" s="333" t="n">
        <v>1.82</v>
      </c>
    </row>
    <row r="4431" customFormat="false" ht="15" hidden="false" customHeight="false" outlineLevel="0" collapsed="false">
      <c r="A4431" s="0" t="n">
        <v>20999</v>
      </c>
      <c r="B4431" s="0" t="s">
        <v>16315</v>
      </c>
      <c r="C4431" s="525" t="s">
        <v>2440</v>
      </c>
      <c r="D4431" s="333" t="n">
        <v>7.86</v>
      </c>
    </row>
    <row r="4432" customFormat="false" ht="15" hidden="false" customHeight="false" outlineLevel="0" collapsed="false">
      <c r="A4432" s="0" t="n">
        <v>21001</v>
      </c>
      <c r="B4432" s="0" t="s">
        <v>16316</v>
      </c>
      <c r="C4432" s="525" t="s">
        <v>2440</v>
      </c>
      <c r="D4432" s="333" t="n">
        <v>14.67</v>
      </c>
    </row>
    <row r="4433" customFormat="false" ht="15" hidden="false" customHeight="false" outlineLevel="0" collapsed="false">
      <c r="A4433" s="0" t="n">
        <v>21003</v>
      </c>
      <c r="B4433" s="0" t="s">
        <v>16317</v>
      </c>
      <c r="C4433" s="525" t="s">
        <v>2440</v>
      </c>
      <c r="D4433" s="333" t="n">
        <v>24.1</v>
      </c>
    </row>
    <row r="4434" customFormat="false" ht="15" hidden="false" customHeight="false" outlineLevel="0" collapsed="false">
      <c r="A4434" s="0" t="n">
        <v>21006</v>
      </c>
      <c r="B4434" s="0" t="s">
        <v>16318</v>
      </c>
      <c r="C4434" s="525" t="s">
        <v>2440</v>
      </c>
      <c r="D4434" s="333" t="n">
        <v>51.16</v>
      </c>
    </row>
    <row r="4435" customFormat="false" ht="15" hidden="false" customHeight="false" outlineLevel="0" collapsed="false">
      <c r="A4435" s="0" t="n">
        <v>21019</v>
      </c>
      <c r="B4435" s="0" t="s">
        <v>16319</v>
      </c>
      <c r="C4435" s="525" t="s">
        <v>2440</v>
      </c>
      <c r="D4435" s="333" t="n">
        <v>17.78</v>
      </c>
    </row>
    <row r="4436" customFormat="false" ht="15" hidden="false" customHeight="false" outlineLevel="0" collapsed="false">
      <c r="A4436" s="0" t="n">
        <v>21021</v>
      </c>
      <c r="B4436" s="0" t="s">
        <v>16320</v>
      </c>
      <c r="C4436" s="525" t="s">
        <v>2440</v>
      </c>
      <c r="D4436" s="333" t="n">
        <v>28.11</v>
      </c>
    </row>
    <row r="4437" customFormat="false" ht="15" hidden="false" customHeight="false" outlineLevel="0" collapsed="false">
      <c r="A4437" s="0" t="n">
        <v>21024</v>
      </c>
      <c r="B4437" s="0" t="s">
        <v>16321</v>
      </c>
      <c r="C4437" s="525" t="s">
        <v>2440</v>
      </c>
      <c r="D4437" s="333" t="n">
        <v>60.23</v>
      </c>
    </row>
    <row r="4438" customFormat="false" ht="15" hidden="false" customHeight="false" outlineLevel="0" collapsed="false">
      <c r="A4438" s="0" t="n">
        <v>40624</v>
      </c>
      <c r="B4438" s="0" t="s">
        <v>16322</v>
      </c>
      <c r="C4438" s="525" t="s">
        <v>2440</v>
      </c>
      <c r="D4438" s="333" t="n">
        <v>95.31</v>
      </c>
    </row>
    <row r="4439" customFormat="false" ht="15" hidden="false" customHeight="false" outlineLevel="0" collapsed="false">
      <c r="A4439" s="0" t="n">
        <v>42575</v>
      </c>
      <c r="B4439" s="0" t="s">
        <v>16323</v>
      </c>
      <c r="C4439" s="525" t="s">
        <v>2440</v>
      </c>
      <c r="D4439" s="333" t="n">
        <v>87.46</v>
      </c>
    </row>
    <row r="4440" customFormat="false" ht="15" hidden="false" customHeight="false" outlineLevel="0" collapsed="false">
      <c r="A4440" s="0" t="n">
        <v>13127</v>
      </c>
      <c r="B4440" s="0" t="s">
        <v>16324</v>
      </c>
      <c r="C4440" s="525" t="s">
        <v>2440</v>
      </c>
      <c r="D4440" s="333" t="n">
        <v>42.51</v>
      </c>
    </row>
    <row r="4441" customFormat="false" ht="15" hidden="false" customHeight="false" outlineLevel="0" collapsed="false">
      <c r="A4441" s="0" t="n">
        <v>13137</v>
      </c>
      <c r="B4441" s="0" t="s">
        <v>16325</v>
      </c>
      <c r="C4441" s="525" t="s">
        <v>2440</v>
      </c>
      <c r="D4441" s="333" t="n">
        <v>56.41</v>
      </c>
    </row>
    <row r="4442" customFormat="false" ht="15" hidden="false" customHeight="false" outlineLevel="0" collapsed="false">
      <c r="A4442" s="0" t="n">
        <v>42574</v>
      </c>
      <c r="B4442" s="0" t="s">
        <v>16326</v>
      </c>
      <c r="C4442" s="525" t="s">
        <v>2440</v>
      </c>
      <c r="D4442" s="333" t="n">
        <v>65.27</v>
      </c>
    </row>
    <row r="4443" customFormat="false" ht="15" hidden="false" customHeight="false" outlineLevel="0" collapsed="false">
      <c r="A4443" s="0" t="n">
        <v>20989</v>
      </c>
      <c r="B4443" s="0" t="s">
        <v>16327</v>
      </c>
      <c r="C4443" s="525" t="s">
        <v>2440</v>
      </c>
      <c r="D4443" s="532" t="n">
        <v>2021.1</v>
      </c>
    </row>
    <row r="4444" customFormat="false" ht="15" hidden="false" customHeight="false" outlineLevel="0" collapsed="false">
      <c r="A4444" s="0" t="n">
        <v>21147</v>
      </c>
      <c r="B4444" s="0" t="s">
        <v>16328</v>
      </c>
      <c r="C4444" s="525" t="s">
        <v>2440</v>
      </c>
      <c r="D4444" s="333" t="n">
        <v>189.5</v>
      </c>
    </row>
    <row r="4445" customFormat="false" ht="15" hidden="false" customHeight="false" outlineLevel="0" collapsed="false">
      <c r="A4445" s="0" t="n">
        <v>21148</v>
      </c>
      <c r="B4445" s="0" t="s">
        <v>16329</v>
      </c>
      <c r="C4445" s="525" t="s">
        <v>2440</v>
      </c>
      <c r="D4445" s="333" t="n">
        <v>116.96</v>
      </c>
    </row>
    <row r="4446" customFormat="false" ht="15" hidden="false" customHeight="false" outlineLevel="0" collapsed="false">
      <c r="A4446" s="0" t="n">
        <v>20984</v>
      </c>
      <c r="B4446" s="0" t="s">
        <v>16330</v>
      </c>
      <c r="C4446" s="525" t="s">
        <v>2440</v>
      </c>
      <c r="D4446" s="532" t="n">
        <v>3878.09</v>
      </c>
    </row>
    <row r="4447" customFormat="false" ht="15" hidden="false" customHeight="false" outlineLevel="0" collapsed="false">
      <c r="A4447" s="0" t="n">
        <v>13042</v>
      </c>
      <c r="B4447" s="0" t="s">
        <v>16331</v>
      </c>
      <c r="C4447" s="525" t="s">
        <v>2440</v>
      </c>
      <c r="D4447" s="532" t="n">
        <v>2149.04</v>
      </c>
    </row>
    <row r="4448" customFormat="false" ht="15" hidden="false" customHeight="false" outlineLevel="0" collapsed="false">
      <c r="A4448" s="0" t="n">
        <v>21150</v>
      </c>
      <c r="B4448" s="0" t="s">
        <v>16332</v>
      </c>
      <c r="C4448" s="525" t="s">
        <v>2440</v>
      </c>
      <c r="D4448" s="333" t="n">
        <v>57.99</v>
      </c>
    </row>
    <row r="4449" customFormat="false" ht="15" hidden="false" customHeight="false" outlineLevel="0" collapsed="false">
      <c r="A4449" s="0" t="n">
        <v>13141</v>
      </c>
      <c r="B4449" s="0" t="s">
        <v>16333</v>
      </c>
      <c r="C4449" s="525" t="s">
        <v>2440</v>
      </c>
      <c r="D4449" s="333" t="n">
        <v>73.07</v>
      </c>
    </row>
    <row r="4450" customFormat="false" ht="15" hidden="false" customHeight="false" outlineLevel="0" collapsed="false">
      <c r="A4450" s="0" t="n">
        <v>42576</v>
      </c>
      <c r="B4450" s="0" t="s">
        <v>16334</v>
      </c>
      <c r="C4450" s="525" t="s">
        <v>2440</v>
      </c>
      <c r="D4450" s="333" t="n">
        <v>238.58</v>
      </c>
    </row>
    <row r="4451" customFormat="false" ht="15" hidden="false" customHeight="false" outlineLevel="0" collapsed="false">
      <c r="A4451" s="0" t="n">
        <v>21151</v>
      </c>
      <c r="B4451" s="0" t="s">
        <v>16335</v>
      </c>
      <c r="C4451" s="525" t="s">
        <v>2440</v>
      </c>
      <c r="D4451" s="333" t="n">
        <v>347.13</v>
      </c>
    </row>
    <row r="4452" customFormat="false" ht="15" hidden="false" customHeight="false" outlineLevel="0" collapsed="false">
      <c r="A4452" s="0" t="n">
        <v>13142</v>
      </c>
      <c r="B4452" s="0" t="s">
        <v>16336</v>
      </c>
      <c r="C4452" s="525" t="s">
        <v>2440</v>
      </c>
      <c r="D4452" s="333" t="n">
        <v>496.26</v>
      </c>
    </row>
    <row r="4453" customFormat="false" ht="15" hidden="false" customHeight="false" outlineLevel="0" collapsed="false">
      <c r="A4453" s="0" t="n">
        <v>42577</v>
      </c>
      <c r="B4453" s="0" t="s">
        <v>16337</v>
      </c>
      <c r="C4453" s="525" t="s">
        <v>2440</v>
      </c>
      <c r="D4453" s="333" t="n">
        <v>544.53</v>
      </c>
    </row>
    <row r="4454" customFormat="false" ht="15" hidden="false" customHeight="false" outlineLevel="0" collapsed="false">
      <c r="A4454" s="0" t="n">
        <v>20994</v>
      </c>
      <c r="B4454" s="0" t="s">
        <v>16338</v>
      </c>
      <c r="C4454" s="525" t="s">
        <v>2440</v>
      </c>
      <c r="D4454" s="333" t="n">
        <v>935.66</v>
      </c>
    </row>
    <row r="4455" customFormat="false" ht="15" hidden="false" customHeight="false" outlineLevel="0" collapsed="false">
      <c r="A4455" s="0" t="n">
        <v>7672</v>
      </c>
      <c r="B4455" s="0" t="s">
        <v>16339</v>
      </c>
      <c r="C4455" s="525" t="s">
        <v>2440</v>
      </c>
      <c r="D4455" s="333" t="n">
        <v>612.96</v>
      </c>
    </row>
    <row r="4456" customFormat="false" ht="15" hidden="false" customHeight="false" outlineLevel="0" collapsed="false">
      <c r="A4456" s="0" t="n">
        <v>20995</v>
      </c>
      <c r="B4456" s="0" t="s">
        <v>16340</v>
      </c>
      <c r="C4456" s="525" t="s">
        <v>2440</v>
      </c>
      <c r="D4456" s="532" t="n">
        <v>1229.64</v>
      </c>
    </row>
    <row r="4457" customFormat="false" ht="15" hidden="false" customHeight="false" outlineLevel="0" collapsed="false">
      <c r="A4457" s="0" t="n">
        <v>7690</v>
      </c>
      <c r="B4457" s="0" t="s">
        <v>16341</v>
      </c>
      <c r="C4457" s="525" t="s">
        <v>2440</v>
      </c>
      <c r="D4457" s="333" t="n">
        <v>711.18</v>
      </c>
    </row>
    <row r="4458" customFormat="false" ht="15" hidden="false" customHeight="false" outlineLevel="0" collapsed="false">
      <c r="A4458" s="0" t="n">
        <v>20980</v>
      </c>
      <c r="B4458" s="0" t="s">
        <v>16342</v>
      </c>
      <c r="C4458" s="525" t="s">
        <v>2440</v>
      </c>
      <c r="D4458" s="333" t="n">
        <v>775.83</v>
      </c>
    </row>
    <row r="4459" customFormat="false" ht="15" hidden="false" customHeight="false" outlineLevel="0" collapsed="false">
      <c r="A4459" s="0" t="n">
        <v>7661</v>
      </c>
      <c r="B4459" s="0" t="s">
        <v>16343</v>
      </c>
      <c r="C4459" s="525" t="s">
        <v>2440</v>
      </c>
      <c r="D4459" s="333" t="n">
        <v>922.92</v>
      </c>
    </row>
    <row r="4460" customFormat="false" ht="15" hidden="false" customHeight="false" outlineLevel="0" collapsed="false">
      <c r="A4460" s="0" t="n">
        <v>21016</v>
      </c>
      <c r="B4460" s="0" t="s">
        <v>16344</v>
      </c>
      <c r="C4460" s="525" t="s">
        <v>2440</v>
      </c>
      <c r="D4460" s="333" t="n">
        <v>153.46</v>
      </c>
    </row>
    <row r="4461" customFormat="false" ht="15" hidden="false" customHeight="false" outlineLevel="0" collapsed="false">
      <c r="A4461" s="0" t="n">
        <v>21008</v>
      </c>
      <c r="B4461" s="0" t="s">
        <v>16345</v>
      </c>
      <c r="C4461" s="525" t="s">
        <v>2440</v>
      </c>
      <c r="D4461" s="333" t="n">
        <v>17.93</v>
      </c>
    </row>
    <row r="4462" customFormat="false" ht="15" hidden="false" customHeight="false" outlineLevel="0" collapsed="false">
      <c r="A4462" s="0" t="n">
        <v>21009</v>
      </c>
      <c r="B4462" s="0" t="s">
        <v>16346</v>
      </c>
      <c r="C4462" s="525" t="s">
        <v>2440</v>
      </c>
      <c r="D4462" s="333" t="n">
        <v>23.34</v>
      </c>
    </row>
    <row r="4463" customFormat="false" ht="15" hidden="false" customHeight="false" outlineLevel="0" collapsed="false">
      <c r="A4463" s="0" t="n">
        <v>21010</v>
      </c>
      <c r="B4463" s="0" t="s">
        <v>16347</v>
      </c>
      <c r="C4463" s="525" t="s">
        <v>2440</v>
      </c>
      <c r="D4463" s="333" t="n">
        <v>31.34</v>
      </c>
    </row>
    <row r="4464" customFormat="false" ht="15" hidden="false" customHeight="false" outlineLevel="0" collapsed="false">
      <c r="A4464" s="0" t="n">
        <v>21011</v>
      </c>
      <c r="B4464" s="0" t="s">
        <v>16348</v>
      </c>
      <c r="C4464" s="525" t="s">
        <v>2440</v>
      </c>
      <c r="D4464" s="333" t="n">
        <v>45.68</v>
      </c>
    </row>
    <row r="4465" customFormat="false" ht="15" hidden="false" customHeight="false" outlineLevel="0" collapsed="false">
      <c r="A4465" s="0" t="n">
        <v>21012</v>
      </c>
      <c r="B4465" s="0" t="s">
        <v>16349</v>
      </c>
      <c r="C4465" s="525" t="s">
        <v>2440</v>
      </c>
      <c r="D4465" s="333" t="n">
        <v>50.47</v>
      </c>
    </row>
    <row r="4466" customFormat="false" ht="15" hidden="false" customHeight="false" outlineLevel="0" collapsed="false">
      <c r="A4466" s="0" t="n">
        <v>21013</v>
      </c>
      <c r="B4466" s="0" t="s">
        <v>16350</v>
      </c>
      <c r="C4466" s="525" t="s">
        <v>2440</v>
      </c>
      <c r="D4466" s="333" t="n">
        <v>65.87</v>
      </c>
    </row>
    <row r="4467" customFormat="false" ht="15" hidden="false" customHeight="false" outlineLevel="0" collapsed="false">
      <c r="A4467" s="0" t="n">
        <v>21014</v>
      </c>
      <c r="B4467" s="0" t="s">
        <v>16351</v>
      </c>
      <c r="C4467" s="525" t="s">
        <v>2440</v>
      </c>
      <c r="D4467" s="333" t="n">
        <v>92.16</v>
      </c>
    </row>
    <row r="4468" customFormat="false" ht="15" hidden="false" customHeight="false" outlineLevel="0" collapsed="false">
      <c r="A4468" s="0" t="n">
        <v>21015</v>
      </c>
      <c r="B4468" s="0" t="s">
        <v>16352</v>
      </c>
      <c r="C4468" s="525" t="s">
        <v>2440</v>
      </c>
      <c r="D4468" s="333" t="n">
        <v>105.89</v>
      </c>
    </row>
    <row r="4469" customFormat="false" ht="15" hidden="false" customHeight="false" outlineLevel="0" collapsed="false">
      <c r="A4469" s="0" t="n">
        <v>7697</v>
      </c>
      <c r="B4469" s="0" t="s">
        <v>16353</v>
      </c>
      <c r="C4469" s="525" t="s">
        <v>2440</v>
      </c>
      <c r="D4469" s="333" t="n">
        <v>50.53</v>
      </c>
    </row>
    <row r="4470" customFormat="false" ht="15" hidden="false" customHeight="false" outlineLevel="0" collapsed="false">
      <c r="A4470" s="0" t="n">
        <v>7698</v>
      </c>
      <c r="B4470" s="0" t="s">
        <v>16354</v>
      </c>
      <c r="C4470" s="525" t="s">
        <v>2440</v>
      </c>
      <c r="D4470" s="333" t="n">
        <v>43.49</v>
      </c>
    </row>
    <row r="4471" customFormat="false" ht="15" hidden="false" customHeight="false" outlineLevel="0" collapsed="false">
      <c r="A4471" s="0" t="n">
        <v>7691</v>
      </c>
      <c r="B4471" s="0" t="s">
        <v>16355</v>
      </c>
      <c r="C4471" s="525" t="s">
        <v>2440</v>
      </c>
      <c r="D4471" s="333" t="n">
        <v>18.38</v>
      </c>
    </row>
    <row r="4472" customFormat="false" ht="15" hidden="false" customHeight="false" outlineLevel="0" collapsed="false">
      <c r="A4472" s="0" t="n">
        <v>40626</v>
      </c>
      <c r="B4472" s="0" t="s">
        <v>16356</v>
      </c>
      <c r="C4472" s="525" t="s">
        <v>2440</v>
      </c>
      <c r="D4472" s="333" t="n">
        <v>34.49</v>
      </c>
    </row>
    <row r="4473" customFormat="false" ht="15" hidden="false" customHeight="false" outlineLevel="0" collapsed="false">
      <c r="A4473" s="0" t="n">
        <v>7701</v>
      </c>
      <c r="B4473" s="0" t="s">
        <v>16357</v>
      </c>
      <c r="C4473" s="525" t="s">
        <v>2440</v>
      </c>
      <c r="D4473" s="333" t="n">
        <v>90.42</v>
      </c>
    </row>
    <row r="4474" customFormat="false" ht="15" hidden="false" customHeight="false" outlineLevel="0" collapsed="false">
      <c r="A4474" s="0" t="n">
        <v>7696</v>
      </c>
      <c r="B4474" s="0" t="s">
        <v>16358</v>
      </c>
      <c r="C4474" s="525" t="s">
        <v>2440</v>
      </c>
      <c r="D4474" s="333" t="n">
        <v>72.86</v>
      </c>
    </row>
    <row r="4475" customFormat="false" ht="15" hidden="false" customHeight="false" outlineLevel="0" collapsed="false">
      <c r="A4475" s="0" t="n">
        <v>7700</v>
      </c>
      <c r="B4475" s="0" t="s">
        <v>16359</v>
      </c>
      <c r="C4475" s="525" t="s">
        <v>2440</v>
      </c>
      <c r="D4475" s="333" t="n">
        <v>23.24</v>
      </c>
    </row>
    <row r="4476" customFormat="false" ht="15" hidden="false" customHeight="false" outlineLevel="0" collapsed="false">
      <c r="A4476" s="0" t="n">
        <v>7694</v>
      </c>
      <c r="B4476" s="0" t="s">
        <v>16360</v>
      </c>
      <c r="C4476" s="525" t="s">
        <v>2440</v>
      </c>
      <c r="D4476" s="333" t="n">
        <v>121.68</v>
      </c>
    </row>
    <row r="4477" customFormat="false" ht="15" hidden="false" customHeight="false" outlineLevel="0" collapsed="false">
      <c r="A4477" s="0" t="n">
        <v>7693</v>
      </c>
      <c r="B4477" s="0" t="s">
        <v>16361</v>
      </c>
      <c r="C4477" s="525" t="s">
        <v>2440</v>
      </c>
      <c r="D4477" s="333" t="n">
        <v>167.57</v>
      </c>
    </row>
    <row r="4478" customFormat="false" ht="15" hidden="false" customHeight="false" outlineLevel="0" collapsed="false">
      <c r="A4478" s="0" t="n">
        <v>7692</v>
      </c>
      <c r="B4478" s="0" t="s">
        <v>16362</v>
      </c>
      <c r="C4478" s="525" t="s">
        <v>2440</v>
      </c>
      <c r="D4478" s="333" t="n">
        <v>250.89</v>
      </c>
    </row>
    <row r="4479" customFormat="false" ht="15" hidden="false" customHeight="false" outlineLevel="0" collapsed="false">
      <c r="A4479" s="0" t="n">
        <v>7695</v>
      </c>
      <c r="B4479" s="0" t="s">
        <v>16363</v>
      </c>
      <c r="C4479" s="525" t="s">
        <v>2440</v>
      </c>
      <c r="D4479" s="333" t="n">
        <v>272.1</v>
      </c>
    </row>
    <row r="4480" customFormat="false" ht="15" hidden="false" customHeight="false" outlineLevel="0" collapsed="false">
      <c r="A4480" s="0" t="n">
        <v>13356</v>
      </c>
      <c r="B4480" s="0" t="s">
        <v>16364</v>
      </c>
      <c r="C4480" s="525" t="s">
        <v>2440</v>
      </c>
      <c r="D4480" s="333" t="n">
        <v>19.73</v>
      </c>
    </row>
    <row r="4481" customFormat="false" ht="15" hidden="false" customHeight="false" outlineLevel="0" collapsed="false">
      <c r="A4481" s="0" t="n">
        <v>36365</v>
      </c>
      <c r="B4481" s="0" t="s">
        <v>16365</v>
      </c>
      <c r="C4481" s="525" t="s">
        <v>2440</v>
      </c>
      <c r="D4481" s="333" t="n">
        <v>35.68</v>
      </c>
    </row>
    <row r="4482" customFormat="false" ht="15" hidden="false" customHeight="false" outlineLevel="0" collapsed="false">
      <c r="A4482" s="0" t="n">
        <v>41930</v>
      </c>
      <c r="B4482" s="0" t="s">
        <v>16366</v>
      </c>
      <c r="C4482" s="525" t="s">
        <v>2440</v>
      </c>
      <c r="D4482" s="333" t="n">
        <v>118.85</v>
      </c>
    </row>
    <row r="4483" customFormat="false" ht="15" hidden="false" customHeight="false" outlineLevel="0" collapsed="false">
      <c r="A4483" s="0" t="n">
        <v>41931</v>
      </c>
      <c r="B4483" s="0" t="s">
        <v>16367</v>
      </c>
      <c r="C4483" s="525" t="s">
        <v>2440</v>
      </c>
      <c r="D4483" s="333" t="n">
        <v>186.15</v>
      </c>
    </row>
    <row r="4484" customFormat="false" ht="15" hidden="false" customHeight="false" outlineLevel="0" collapsed="false">
      <c r="A4484" s="0" t="n">
        <v>41932</v>
      </c>
      <c r="B4484" s="0" t="s">
        <v>16368</v>
      </c>
      <c r="C4484" s="525" t="s">
        <v>2440</v>
      </c>
      <c r="D4484" s="333" t="n">
        <v>286.52</v>
      </c>
    </row>
    <row r="4485" customFormat="false" ht="15" hidden="false" customHeight="false" outlineLevel="0" collapsed="false">
      <c r="A4485" s="0" t="n">
        <v>41933</v>
      </c>
      <c r="B4485" s="0" t="s">
        <v>16369</v>
      </c>
      <c r="C4485" s="525" t="s">
        <v>2440</v>
      </c>
      <c r="D4485" s="333" t="n">
        <v>404.93</v>
      </c>
    </row>
    <row r="4486" customFormat="false" ht="15" hidden="false" customHeight="false" outlineLevel="0" collapsed="false">
      <c r="A4486" s="0" t="n">
        <v>41934</v>
      </c>
      <c r="B4486" s="0" t="s">
        <v>16370</v>
      </c>
      <c r="C4486" s="525" t="s">
        <v>2440</v>
      </c>
      <c r="D4486" s="333" t="n">
        <v>471.59</v>
      </c>
    </row>
    <row r="4487" customFormat="false" ht="15" hidden="false" customHeight="false" outlineLevel="0" collapsed="false">
      <c r="A4487" s="0" t="n">
        <v>41936</v>
      </c>
      <c r="B4487" s="0" t="s">
        <v>16371</v>
      </c>
      <c r="C4487" s="525" t="s">
        <v>2440</v>
      </c>
      <c r="D4487" s="333" t="n">
        <v>69.98</v>
      </c>
    </row>
    <row r="4488" customFormat="false" ht="15" hidden="false" customHeight="false" outlineLevel="0" collapsed="false">
      <c r="A4488" s="0" t="n">
        <v>44812</v>
      </c>
      <c r="B4488" s="0" t="s">
        <v>16372</v>
      </c>
      <c r="C4488" s="525" t="s">
        <v>2440</v>
      </c>
      <c r="D4488" s="333" t="n">
        <v>474.81</v>
      </c>
    </row>
    <row r="4489" customFormat="false" ht="15" hidden="false" customHeight="false" outlineLevel="0" collapsed="false">
      <c r="A4489" s="0" t="n">
        <v>41785</v>
      </c>
      <c r="B4489" s="0" t="s">
        <v>16373</v>
      </c>
      <c r="C4489" s="525" t="s">
        <v>2440</v>
      </c>
      <c r="D4489" s="532" t="n">
        <v>1759.62</v>
      </c>
    </row>
    <row r="4490" customFormat="false" ht="15" hidden="false" customHeight="false" outlineLevel="0" collapsed="false">
      <c r="A4490" s="0" t="n">
        <v>41781</v>
      </c>
      <c r="B4490" s="0" t="s">
        <v>16374</v>
      </c>
      <c r="C4490" s="525" t="s">
        <v>2440</v>
      </c>
      <c r="D4490" s="333" t="n">
        <v>317.73</v>
      </c>
    </row>
    <row r="4491" customFormat="false" ht="15" hidden="false" customHeight="false" outlineLevel="0" collapsed="false">
      <c r="A4491" s="0" t="n">
        <v>41783</v>
      </c>
      <c r="B4491" s="0" t="s">
        <v>16375</v>
      </c>
      <c r="C4491" s="525" t="s">
        <v>2440</v>
      </c>
      <c r="D4491" s="532" t="n">
        <v>1142.26</v>
      </c>
    </row>
    <row r="4492" customFormat="false" ht="15" hidden="false" customHeight="false" outlineLevel="0" collapsed="false">
      <c r="A4492" s="0" t="n">
        <v>41786</v>
      </c>
      <c r="B4492" s="0" t="s">
        <v>16376</v>
      </c>
      <c r="C4492" s="525" t="s">
        <v>2440</v>
      </c>
      <c r="D4492" s="532" t="n">
        <v>2431.91</v>
      </c>
    </row>
    <row r="4493" customFormat="false" ht="15" hidden="false" customHeight="false" outlineLevel="0" collapsed="false">
      <c r="A4493" s="0" t="n">
        <v>41779</v>
      </c>
      <c r="B4493" s="0" t="s">
        <v>16377</v>
      </c>
      <c r="C4493" s="525" t="s">
        <v>2440</v>
      </c>
      <c r="D4493" s="333" t="n">
        <v>125.13</v>
      </c>
    </row>
    <row r="4494" customFormat="false" ht="15" hidden="false" customHeight="false" outlineLevel="0" collapsed="false">
      <c r="A4494" s="0" t="n">
        <v>41780</v>
      </c>
      <c r="B4494" s="0" t="s">
        <v>16378</v>
      </c>
      <c r="C4494" s="525" t="s">
        <v>2440</v>
      </c>
      <c r="D4494" s="333" t="n">
        <v>196.04</v>
      </c>
    </row>
    <row r="4495" customFormat="false" ht="15" hidden="false" customHeight="false" outlineLevel="0" collapsed="false">
      <c r="A4495" s="0" t="n">
        <v>41782</v>
      </c>
      <c r="B4495" s="0" t="s">
        <v>16379</v>
      </c>
      <c r="C4495" s="525" t="s">
        <v>2440</v>
      </c>
      <c r="D4495" s="333" t="n">
        <v>702.26</v>
      </c>
    </row>
    <row r="4496" customFormat="false" ht="15" hidden="false" customHeight="false" outlineLevel="0" collapsed="false">
      <c r="A4496" s="0" t="n">
        <v>38130</v>
      </c>
      <c r="B4496" s="0" t="s">
        <v>16380</v>
      </c>
      <c r="C4496" s="525" t="s">
        <v>2440</v>
      </c>
      <c r="D4496" s="333" t="n">
        <v>33.6</v>
      </c>
    </row>
    <row r="4497" customFormat="false" ht="15" hidden="false" customHeight="false" outlineLevel="0" collapsed="false">
      <c r="A4497" s="0" t="n">
        <v>44260</v>
      </c>
      <c r="B4497" s="0" t="s">
        <v>16381</v>
      </c>
      <c r="C4497" s="525" t="s">
        <v>2440</v>
      </c>
      <c r="D4497" s="333" t="n">
        <v>318</v>
      </c>
    </row>
    <row r="4498" customFormat="false" ht="15" hidden="false" customHeight="false" outlineLevel="0" collapsed="false">
      <c r="A4498" s="0" t="n">
        <v>21123</v>
      </c>
      <c r="B4498" s="0" t="s">
        <v>16382</v>
      </c>
      <c r="C4498" s="525" t="s">
        <v>2440</v>
      </c>
      <c r="D4498" s="333" t="n">
        <v>9.35</v>
      </c>
    </row>
    <row r="4499" customFormat="false" ht="15" hidden="false" customHeight="false" outlineLevel="0" collapsed="false">
      <c r="A4499" s="0" t="n">
        <v>21124</v>
      </c>
      <c r="B4499" s="0" t="s">
        <v>16383</v>
      </c>
      <c r="C4499" s="525" t="s">
        <v>2440</v>
      </c>
      <c r="D4499" s="333" t="n">
        <v>14.93</v>
      </c>
    </row>
    <row r="4500" customFormat="false" ht="15" hidden="false" customHeight="false" outlineLevel="0" collapsed="false">
      <c r="A4500" s="0" t="n">
        <v>21125</v>
      </c>
      <c r="B4500" s="0" t="s">
        <v>16384</v>
      </c>
      <c r="C4500" s="525" t="s">
        <v>2440</v>
      </c>
      <c r="D4500" s="333" t="n">
        <v>25.72</v>
      </c>
    </row>
    <row r="4501" customFormat="false" ht="15" hidden="false" customHeight="false" outlineLevel="0" collapsed="false">
      <c r="A4501" s="0" t="n">
        <v>38028</v>
      </c>
      <c r="B4501" s="0" t="s">
        <v>16385</v>
      </c>
      <c r="C4501" s="525" t="s">
        <v>2440</v>
      </c>
      <c r="D4501" s="333" t="n">
        <v>44.98</v>
      </c>
    </row>
    <row r="4502" customFormat="false" ht="15" hidden="false" customHeight="false" outlineLevel="0" collapsed="false">
      <c r="A4502" s="0" t="n">
        <v>38029</v>
      </c>
      <c r="B4502" s="0" t="s">
        <v>16386</v>
      </c>
      <c r="C4502" s="525" t="s">
        <v>2440</v>
      </c>
      <c r="D4502" s="333" t="n">
        <v>65.83</v>
      </c>
    </row>
    <row r="4503" customFormat="false" ht="15" hidden="false" customHeight="false" outlineLevel="0" collapsed="false">
      <c r="A4503" s="0" t="n">
        <v>38030</v>
      </c>
      <c r="B4503" s="0" t="s">
        <v>16387</v>
      </c>
      <c r="C4503" s="525" t="s">
        <v>2440</v>
      </c>
      <c r="D4503" s="333" t="n">
        <v>106.45</v>
      </c>
    </row>
    <row r="4504" customFormat="false" ht="15" hidden="false" customHeight="false" outlineLevel="0" collapsed="false">
      <c r="A4504" s="0" t="n">
        <v>38031</v>
      </c>
      <c r="B4504" s="0" t="s">
        <v>16388</v>
      </c>
      <c r="C4504" s="525" t="s">
        <v>2440</v>
      </c>
      <c r="D4504" s="333" t="n">
        <v>167.09</v>
      </c>
    </row>
    <row r="4505" customFormat="false" ht="15" hidden="false" customHeight="false" outlineLevel="0" collapsed="false">
      <c r="A4505" s="0" t="n">
        <v>39735</v>
      </c>
      <c r="B4505" s="0" t="s">
        <v>16389</v>
      </c>
      <c r="C4505" s="525" t="s">
        <v>2440</v>
      </c>
      <c r="D4505" s="333" t="n">
        <v>76.95</v>
      </c>
    </row>
    <row r="4506" customFormat="false" ht="15" hidden="false" customHeight="false" outlineLevel="0" collapsed="false">
      <c r="A4506" s="0" t="n">
        <v>39734</v>
      </c>
      <c r="B4506" s="0" t="s">
        <v>16390</v>
      </c>
      <c r="C4506" s="525" t="s">
        <v>2440</v>
      </c>
      <c r="D4506" s="333" t="n">
        <v>91.27</v>
      </c>
    </row>
    <row r="4507" customFormat="false" ht="15" hidden="false" customHeight="false" outlineLevel="0" collapsed="false">
      <c r="A4507" s="0" t="n">
        <v>39736</v>
      </c>
      <c r="B4507" s="0" t="s">
        <v>16391</v>
      </c>
      <c r="C4507" s="525" t="s">
        <v>2440</v>
      </c>
      <c r="D4507" s="333" t="n">
        <v>104.17</v>
      </c>
    </row>
    <row r="4508" customFormat="false" ht="15" hidden="false" customHeight="false" outlineLevel="0" collapsed="false">
      <c r="A4508" s="0" t="n">
        <v>39737</v>
      </c>
      <c r="B4508" s="0" t="s">
        <v>16392</v>
      </c>
      <c r="C4508" s="525" t="s">
        <v>2440</v>
      </c>
      <c r="D4508" s="333" t="n">
        <v>14.01</v>
      </c>
    </row>
    <row r="4509" customFormat="false" ht="15" hidden="false" customHeight="false" outlineLevel="0" collapsed="false">
      <c r="A4509" s="0" t="n">
        <v>39738</v>
      </c>
      <c r="B4509" s="0" t="s">
        <v>16393</v>
      </c>
      <c r="C4509" s="525" t="s">
        <v>2440</v>
      </c>
      <c r="D4509" s="333" t="n">
        <v>5.06</v>
      </c>
    </row>
    <row r="4510" customFormat="false" ht="15" hidden="false" customHeight="false" outlineLevel="0" collapsed="false">
      <c r="A4510" s="0" t="n">
        <v>39739</v>
      </c>
      <c r="B4510" s="0" t="s">
        <v>16394</v>
      </c>
      <c r="C4510" s="525" t="s">
        <v>2440</v>
      </c>
      <c r="D4510" s="333" t="n">
        <v>72.03</v>
      </c>
    </row>
    <row r="4511" customFormat="false" ht="15" hidden="false" customHeight="false" outlineLevel="0" collapsed="false">
      <c r="A4511" s="0" t="n">
        <v>39733</v>
      </c>
      <c r="B4511" s="0" t="s">
        <v>16395</v>
      </c>
      <c r="C4511" s="525" t="s">
        <v>2440</v>
      </c>
      <c r="D4511" s="333" t="n">
        <v>124.66</v>
      </c>
    </row>
    <row r="4512" customFormat="false" ht="15" hidden="false" customHeight="false" outlineLevel="0" collapsed="false">
      <c r="A4512" s="0" t="n">
        <v>39854</v>
      </c>
      <c r="B4512" s="0" t="s">
        <v>16396</v>
      </c>
      <c r="C4512" s="525" t="s">
        <v>2440</v>
      </c>
      <c r="D4512" s="333" t="n">
        <v>126.42</v>
      </c>
    </row>
    <row r="4513" customFormat="false" ht="15" hidden="false" customHeight="false" outlineLevel="0" collapsed="false">
      <c r="A4513" s="0" t="n">
        <v>39740</v>
      </c>
      <c r="B4513" s="0" t="s">
        <v>16397</v>
      </c>
      <c r="C4513" s="525" t="s">
        <v>2440</v>
      </c>
      <c r="D4513" s="333" t="n">
        <v>69.17</v>
      </c>
    </row>
    <row r="4514" customFormat="false" ht="15" hidden="false" customHeight="false" outlineLevel="0" collapsed="false">
      <c r="A4514" s="0" t="n">
        <v>39741</v>
      </c>
      <c r="B4514" s="0" t="s">
        <v>16398</v>
      </c>
      <c r="C4514" s="525" t="s">
        <v>2440</v>
      </c>
      <c r="D4514" s="333" t="n">
        <v>12.75</v>
      </c>
    </row>
    <row r="4515" customFormat="false" ht="15" hidden="false" customHeight="false" outlineLevel="0" collapsed="false">
      <c r="A4515" s="0" t="n">
        <v>39853</v>
      </c>
      <c r="B4515" s="0" t="s">
        <v>16399</v>
      </c>
      <c r="C4515" s="525" t="s">
        <v>2440</v>
      </c>
      <c r="D4515" s="333" t="n">
        <v>16.74</v>
      </c>
    </row>
    <row r="4516" customFormat="false" ht="15" hidden="false" customHeight="false" outlineLevel="0" collapsed="false">
      <c r="A4516" s="0" t="n">
        <v>39742</v>
      </c>
      <c r="B4516" s="0" t="s">
        <v>16400</v>
      </c>
      <c r="C4516" s="525" t="s">
        <v>2440</v>
      </c>
      <c r="D4516" s="333" t="n">
        <v>55.6</v>
      </c>
    </row>
    <row r="4517" customFormat="false" ht="15" hidden="false" customHeight="false" outlineLevel="0" collapsed="false">
      <c r="A4517" s="0" t="n">
        <v>39749</v>
      </c>
      <c r="B4517" s="0" t="s">
        <v>16401</v>
      </c>
      <c r="C4517" s="525" t="s">
        <v>2440</v>
      </c>
      <c r="D4517" s="333" t="n">
        <v>106.95</v>
      </c>
    </row>
    <row r="4518" customFormat="false" ht="15" hidden="false" customHeight="false" outlineLevel="0" collapsed="false">
      <c r="A4518" s="0" t="n">
        <v>39751</v>
      </c>
      <c r="B4518" s="0" t="s">
        <v>16402</v>
      </c>
      <c r="C4518" s="525" t="s">
        <v>2440</v>
      </c>
      <c r="D4518" s="333" t="n">
        <v>194.35</v>
      </c>
    </row>
    <row r="4519" customFormat="false" ht="15" hidden="false" customHeight="false" outlineLevel="0" collapsed="false">
      <c r="A4519" s="0" t="n">
        <v>39750</v>
      </c>
      <c r="B4519" s="0" t="s">
        <v>16403</v>
      </c>
      <c r="C4519" s="525" t="s">
        <v>2440</v>
      </c>
      <c r="D4519" s="333" t="n">
        <v>161.53</v>
      </c>
    </row>
    <row r="4520" customFormat="false" ht="15" hidden="false" customHeight="false" outlineLevel="0" collapsed="false">
      <c r="A4520" s="0" t="n">
        <v>39747</v>
      </c>
      <c r="B4520" s="0" t="s">
        <v>16404</v>
      </c>
      <c r="C4520" s="525" t="s">
        <v>2440</v>
      </c>
      <c r="D4520" s="333" t="n">
        <v>51.96</v>
      </c>
    </row>
    <row r="4521" customFormat="false" ht="15" hidden="false" customHeight="false" outlineLevel="0" collapsed="false">
      <c r="A4521" s="0" t="n">
        <v>39753</v>
      </c>
      <c r="B4521" s="0" t="s">
        <v>16405</v>
      </c>
      <c r="C4521" s="525" t="s">
        <v>2440</v>
      </c>
      <c r="D4521" s="333" t="n">
        <v>357.74</v>
      </c>
    </row>
    <row r="4522" customFormat="false" ht="15" hidden="false" customHeight="false" outlineLevel="0" collapsed="false">
      <c r="A4522" s="0" t="n">
        <v>39754</v>
      </c>
      <c r="B4522" s="0" t="s">
        <v>16406</v>
      </c>
      <c r="C4522" s="525" t="s">
        <v>2440</v>
      </c>
      <c r="D4522" s="333" t="n">
        <v>527.05</v>
      </c>
    </row>
    <row r="4523" customFormat="false" ht="15" hidden="false" customHeight="false" outlineLevel="0" collapsed="false">
      <c r="A4523" s="0" t="n">
        <v>39748</v>
      </c>
      <c r="B4523" s="0" t="s">
        <v>16407</v>
      </c>
      <c r="C4523" s="525" t="s">
        <v>2440</v>
      </c>
      <c r="D4523" s="333" t="n">
        <v>84.07</v>
      </c>
    </row>
    <row r="4524" customFormat="false" ht="15" hidden="false" customHeight="false" outlineLevel="0" collapsed="false">
      <c r="A4524" s="0" t="n">
        <v>39755</v>
      </c>
      <c r="B4524" s="0" t="s">
        <v>16408</v>
      </c>
      <c r="C4524" s="525" t="s">
        <v>2440</v>
      </c>
      <c r="D4524" s="333" t="n">
        <v>799.13</v>
      </c>
    </row>
    <row r="4525" customFormat="false" ht="15" hidden="false" customHeight="false" outlineLevel="0" collapsed="false">
      <c r="A4525" s="0" t="n">
        <v>12742</v>
      </c>
      <c r="B4525" s="0" t="s">
        <v>16409</v>
      </c>
      <c r="C4525" s="525" t="s">
        <v>2440</v>
      </c>
      <c r="D4525" s="333" t="n">
        <v>632.77</v>
      </c>
    </row>
    <row r="4526" customFormat="false" ht="15" hidden="false" customHeight="false" outlineLevel="0" collapsed="false">
      <c r="A4526" s="0" t="n">
        <v>12713</v>
      </c>
      <c r="B4526" s="0" t="s">
        <v>16410</v>
      </c>
      <c r="C4526" s="525" t="s">
        <v>2440</v>
      </c>
      <c r="D4526" s="333" t="n">
        <v>33.56</v>
      </c>
    </row>
    <row r="4527" customFormat="false" ht="15" hidden="false" customHeight="false" outlineLevel="0" collapsed="false">
      <c r="A4527" s="0" t="n">
        <v>12743</v>
      </c>
      <c r="B4527" s="0" t="s">
        <v>16411</v>
      </c>
      <c r="C4527" s="525" t="s">
        <v>2440</v>
      </c>
      <c r="D4527" s="333" t="n">
        <v>57.73</v>
      </c>
    </row>
    <row r="4528" customFormat="false" ht="15" hidden="false" customHeight="false" outlineLevel="0" collapsed="false">
      <c r="A4528" s="0" t="n">
        <v>12744</v>
      </c>
      <c r="B4528" s="0" t="s">
        <v>16412</v>
      </c>
      <c r="C4528" s="525" t="s">
        <v>2440</v>
      </c>
      <c r="D4528" s="333" t="n">
        <v>73.27</v>
      </c>
    </row>
    <row r="4529" customFormat="false" ht="15" hidden="false" customHeight="false" outlineLevel="0" collapsed="false">
      <c r="A4529" s="0" t="n">
        <v>12745</v>
      </c>
      <c r="B4529" s="0" t="s">
        <v>16413</v>
      </c>
      <c r="C4529" s="525" t="s">
        <v>2440</v>
      </c>
      <c r="D4529" s="333" t="n">
        <v>106.4</v>
      </c>
    </row>
    <row r="4530" customFormat="false" ht="15" hidden="false" customHeight="false" outlineLevel="0" collapsed="false">
      <c r="A4530" s="0" t="n">
        <v>12746</v>
      </c>
      <c r="B4530" s="0" t="s">
        <v>16414</v>
      </c>
      <c r="C4530" s="525" t="s">
        <v>2440</v>
      </c>
      <c r="D4530" s="333" t="n">
        <v>143.68</v>
      </c>
    </row>
    <row r="4531" customFormat="false" ht="15" hidden="false" customHeight="false" outlineLevel="0" collapsed="false">
      <c r="A4531" s="0" t="n">
        <v>12747</v>
      </c>
      <c r="B4531" s="0" t="s">
        <v>16415</v>
      </c>
      <c r="C4531" s="525" t="s">
        <v>2440</v>
      </c>
      <c r="D4531" s="333" t="n">
        <v>208.37</v>
      </c>
    </row>
    <row r="4532" customFormat="false" ht="15" hidden="false" customHeight="false" outlineLevel="0" collapsed="false">
      <c r="A4532" s="0" t="n">
        <v>12748</v>
      </c>
      <c r="B4532" s="0" t="s">
        <v>16416</v>
      </c>
      <c r="C4532" s="525" t="s">
        <v>2440</v>
      </c>
      <c r="D4532" s="333" t="n">
        <v>293.55</v>
      </c>
    </row>
    <row r="4533" customFormat="false" ht="15" hidden="false" customHeight="false" outlineLevel="0" collapsed="false">
      <c r="A4533" s="0" t="n">
        <v>12749</v>
      </c>
      <c r="B4533" s="0" t="s">
        <v>16417</v>
      </c>
      <c r="C4533" s="525" t="s">
        <v>2440</v>
      </c>
      <c r="D4533" s="333" t="n">
        <v>429.13</v>
      </c>
    </row>
    <row r="4534" customFormat="false" ht="15" hidden="false" customHeight="false" outlineLevel="0" collapsed="false">
      <c r="A4534" s="0" t="n">
        <v>39726</v>
      </c>
      <c r="B4534" s="0" t="s">
        <v>16418</v>
      </c>
      <c r="C4534" s="525" t="s">
        <v>2440</v>
      </c>
      <c r="D4534" s="333" t="n">
        <v>140.95</v>
      </c>
    </row>
    <row r="4535" customFormat="false" ht="15" hidden="false" customHeight="false" outlineLevel="0" collapsed="false">
      <c r="A4535" s="0" t="n">
        <v>39728</v>
      </c>
      <c r="B4535" s="0" t="s">
        <v>16419</v>
      </c>
      <c r="C4535" s="525" t="s">
        <v>2440</v>
      </c>
      <c r="D4535" s="333" t="n">
        <v>247.72</v>
      </c>
    </row>
    <row r="4536" customFormat="false" ht="15" hidden="false" customHeight="false" outlineLevel="0" collapsed="false">
      <c r="A4536" s="0" t="n">
        <v>39727</v>
      </c>
      <c r="B4536" s="0" t="s">
        <v>16420</v>
      </c>
      <c r="C4536" s="525" t="s">
        <v>2440</v>
      </c>
      <c r="D4536" s="333" t="n">
        <v>203.86</v>
      </c>
    </row>
    <row r="4537" customFormat="false" ht="15" hidden="false" customHeight="false" outlineLevel="0" collapsed="false">
      <c r="A4537" s="0" t="n">
        <v>39724</v>
      </c>
      <c r="B4537" s="0" t="s">
        <v>16421</v>
      </c>
      <c r="C4537" s="525" t="s">
        <v>2440</v>
      </c>
      <c r="D4537" s="333" t="n">
        <v>62.42</v>
      </c>
    </row>
    <row r="4538" customFormat="false" ht="15" hidden="false" customHeight="false" outlineLevel="0" collapsed="false">
      <c r="A4538" s="0" t="n">
        <v>39729</v>
      </c>
      <c r="B4538" s="0" t="s">
        <v>16422</v>
      </c>
      <c r="C4538" s="525" t="s">
        <v>2440</v>
      </c>
      <c r="D4538" s="333" t="n">
        <v>343.05</v>
      </c>
    </row>
    <row r="4539" customFormat="false" ht="15" hidden="false" customHeight="false" outlineLevel="0" collapsed="false">
      <c r="A4539" s="0" t="n">
        <v>39730</v>
      </c>
      <c r="B4539" s="0" t="s">
        <v>16423</v>
      </c>
      <c r="C4539" s="525" t="s">
        <v>2440</v>
      </c>
      <c r="D4539" s="333" t="n">
        <v>445.1</v>
      </c>
    </row>
    <row r="4540" customFormat="false" ht="15" hidden="false" customHeight="false" outlineLevel="0" collapsed="false">
      <c r="A4540" s="0" t="n">
        <v>39731</v>
      </c>
      <c r="B4540" s="0" t="s">
        <v>16424</v>
      </c>
      <c r="C4540" s="525" t="s">
        <v>2440</v>
      </c>
      <c r="D4540" s="333" t="n">
        <v>659.22</v>
      </c>
    </row>
    <row r="4541" customFormat="false" ht="15" hidden="false" customHeight="false" outlineLevel="0" collapsed="false">
      <c r="A4541" s="0" t="n">
        <v>39725</v>
      </c>
      <c r="B4541" s="0" t="s">
        <v>16425</v>
      </c>
      <c r="C4541" s="525" t="s">
        <v>2440</v>
      </c>
      <c r="D4541" s="333" t="n">
        <v>101.73</v>
      </c>
    </row>
    <row r="4542" customFormat="false" ht="15" hidden="false" customHeight="false" outlineLevel="0" collapsed="false">
      <c r="A4542" s="0" t="n">
        <v>39732</v>
      </c>
      <c r="B4542" s="0" t="s">
        <v>16426</v>
      </c>
      <c r="C4542" s="525" t="s">
        <v>2440</v>
      </c>
      <c r="D4542" s="333" t="n">
        <v>970.33</v>
      </c>
    </row>
    <row r="4543" customFormat="false" ht="15" hidden="false" customHeight="false" outlineLevel="0" collapsed="false">
      <c r="A4543" s="0" t="n">
        <v>39660</v>
      </c>
      <c r="B4543" s="0" t="s">
        <v>16427</v>
      </c>
      <c r="C4543" s="525" t="s">
        <v>2440</v>
      </c>
      <c r="D4543" s="333" t="n">
        <v>44.22</v>
      </c>
    </row>
    <row r="4544" customFormat="false" ht="15" hidden="false" customHeight="false" outlineLevel="0" collapsed="false">
      <c r="A4544" s="0" t="n">
        <v>39662</v>
      </c>
      <c r="B4544" s="0" t="s">
        <v>16428</v>
      </c>
      <c r="C4544" s="525" t="s">
        <v>2440</v>
      </c>
      <c r="D4544" s="333" t="n">
        <v>21.19</v>
      </c>
    </row>
    <row r="4545" customFormat="false" ht="15" hidden="false" customHeight="false" outlineLevel="0" collapsed="false">
      <c r="A4545" s="0" t="n">
        <v>39661</v>
      </c>
      <c r="B4545" s="0" t="s">
        <v>16429</v>
      </c>
      <c r="C4545" s="525" t="s">
        <v>2440</v>
      </c>
      <c r="D4545" s="333" t="n">
        <v>14.45</v>
      </c>
    </row>
    <row r="4546" customFormat="false" ht="15" hidden="false" customHeight="false" outlineLevel="0" collapsed="false">
      <c r="A4546" s="0" t="n">
        <v>39666</v>
      </c>
      <c r="B4546" s="0" t="s">
        <v>16430</v>
      </c>
      <c r="C4546" s="525" t="s">
        <v>2440</v>
      </c>
      <c r="D4546" s="333" t="n">
        <v>66.51</v>
      </c>
    </row>
    <row r="4547" customFormat="false" ht="15" hidden="false" customHeight="false" outlineLevel="0" collapsed="false">
      <c r="A4547" s="0" t="n">
        <v>39664</v>
      </c>
      <c r="B4547" s="0" t="s">
        <v>16431</v>
      </c>
      <c r="C4547" s="525" t="s">
        <v>2440</v>
      </c>
      <c r="D4547" s="333" t="n">
        <v>32.6</v>
      </c>
    </row>
    <row r="4548" customFormat="false" ht="15" hidden="false" customHeight="false" outlineLevel="0" collapsed="false">
      <c r="A4548" s="0" t="n">
        <v>39663</v>
      </c>
      <c r="B4548" s="0" t="s">
        <v>16432</v>
      </c>
      <c r="C4548" s="525" t="s">
        <v>2440</v>
      </c>
      <c r="D4548" s="333" t="n">
        <v>26.06</v>
      </c>
    </row>
    <row r="4549" customFormat="false" ht="15" hidden="false" customHeight="false" outlineLevel="0" collapsed="false">
      <c r="A4549" s="0" t="n">
        <v>39665</v>
      </c>
      <c r="B4549" s="0" t="s">
        <v>16433</v>
      </c>
      <c r="C4549" s="525" t="s">
        <v>2440</v>
      </c>
      <c r="D4549" s="333" t="n">
        <v>55</v>
      </c>
    </row>
    <row r="4550" customFormat="false" ht="15" hidden="false" customHeight="false" outlineLevel="0" collapsed="false">
      <c r="A4550" s="0" t="n">
        <v>39752</v>
      </c>
      <c r="B4550" s="0" t="s">
        <v>16434</v>
      </c>
      <c r="C4550" s="525" t="s">
        <v>2440</v>
      </c>
      <c r="D4550" s="333" t="n">
        <v>276.53</v>
      </c>
    </row>
    <row r="4551" customFormat="false" ht="15" hidden="false" customHeight="false" outlineLevel="0" collapsed="false">
      <c r="A4551" s="0" t="n">
        <v>7725</v>
      </c>
      <c r="B4551" s="0" t="s">
        <v>16435</v>
      </c>
      <c r="C4551" s="525" t="s">
        <v>2440</v>
      </c>
      <c r="D4551" s="333" t="n">
        <v>224.34</v>
      </c>
    </row>
    <row r="4552" customFormat="false" ht="15" hidden="false" customHeight="false" outlineLevel="0" collapsed="false">
      <c r="A4552" s="0" t="n">
        <v>7753</v>
      </c>
      <c r="B4552" s="0" t="s">
        <v>16436</v>
      </c>
      <c r="C4552" s="525" t="s">
        <v>2440</v>
      </c>
      <c r="D4552" s="333" t="n">
        <v>437.36</v>
      </c>
    </row>
    <row r="4553" customFormat="false" ht="15" hidden="false" customHeight="false" outlineLevel="0" collapsed="false">
      <c r="A4553" s="0" t="n">
        <v>13256</v>
      </c>
      <c r="B4553" s="0" t="s">
        <v>16437</v>
      </c>
      <c r="C4553" s="525" t="s">
        <v>2440</v>
      </c>
      <c r="D4553" s="333" t="n">
        <v>612.69</v>
      </c>
    </row>
    <row r="4554" customFormat="false" ht="15" hidden="false" customHeight="false" outlineLevel="0" collapsed="false">
      <c r="A4554" s="0" t="n">
        <v>7757</v>
      </c>
      <c r="B4554" s="0" t="s">
        <v>16438</v>
      </c>
      <c r="C4554" s="525" t="s">
        <v>2440</v>
      </c>
      <c r="D4554" s="333" t="n">
        <v>653.22</v>
      </c>
    </row>
    <row r="4555" customFormat="false" ht="15" hidden="false" customHeight="false" outlineLevel="0" collapsed="false">
      <c r="A4555" s="0" t="n">
        <v>7758</v>
      </c>
      <c r="B4555" s="0" t="s">
        <v>16439</v>
      </c>
      <c r="C4555" s="525" t="s">
        <v>2440</v>
      </c>
      <c r="D4555" s="333" t="n">
        <v>946.37</v>
      </c>
    </row>
    <row r="4556" customFormat="false" ht="15" hidden="false" customHeight="false" outlineLevel="0" collapsed="false">
      <c r="A4556" s="0" t="n">
        <v>7759</v>
      </c>
      <c r="B4556" s="0" t="s">
        <v>16440</v>
      </c>
      <c r="C4556" s="525" t="s">
        <v>2440</v>
      </c>
      <c r="D4556" s="532" t="n">
        <v>2622.4</v>
      </c>
    </row>
    <row r="4557" customFormat="false" ht="15" hidden="false" customHeight="false" outlineLevel="0" collapsed="false">
      <c r="A4557" s="0" t="n">
        <v>40334</v>
      </c>
      <c r="B4557" s="0" t="s">
        <v>16441</v>
      </c>
      <c r="C4557" s="525" t="s">
        <v>2440</v>
      </c>
      <c r="D4557" s="333" t="n">
        <v>102.74</v>
      </c>
    </row>
    <row r="4558" customFormat="false" ht="15" hidden="false" customHeight="false" outlineLevel="0" collapsed="false">
      <c r="A4558" s="0" t="n">
        <v>7745</v>
      </c>
      <c r="B4558" s="0" t="s">
        <v>16442</v>
      </c>
      <c r="C4558" s="525" t="s">
        <v>2440</v>
      </c>
      <c r="D4558" s="333" t="n">
        <v>115.94</v>
      </c>
    </row>
    <row r="4559" customFormat="false" ht="15" hidden="false" customHeight="false" outlineLevel="0" collapsed="false">
      <c r="A4559" s="0" t="n">
        <v>7714</v>
      </c>
      <c r="B4559" s="0" t="s">
        <v>16443</v>
      </c>
      <c r="C4559" s="525" t="s">
        <v>2440</v>
      </c>
      <c r="D4559" s="333" t="n">
        <v>138.56</v>
      </c>
    </row>
    <row r="4560" customFormat="false" ht="15" hidden="false" customHeight="false" outlineLevel="0" collapsed="false">
      <c r="A4560" s="0" t="n">
        <v>7742</v>
      </c>
      <c r="B4560" s="0" t="s">
        <v>16444</v>
      </c>
      <c r="C4560" s="525" t="s">
        <v>2440</v>
      </c>
      <c r="D4560" s="333" t="n">
        <v>305.78</v>
      </c>
    </row>
    <row r="4561" customFormat="false" ht="15" hidden="false" customHeight="false" outlineLevel="0" collapsed="false">
      <c r="A4561" s="0" t="n">
        <v>7750</v>
      </c>
      <c r="B4561" s="0" t="s">
        <v>16445</v>
      </c>
      <c r="C4561" s="525" t="s">
        <v>2440</v>
      </c>
      <c r="D4561" s="333" t="n">
        <v>373.27</v>
      </c>
    </row>
    <row r="4562" customFormat="false" ht="15" hidden="false" customHeight="false" outlineLevel="0" collapsed="false">
      <c r="A4562" s="0" t="n">
        <v>7756</v>
      </c>
      <c r="B4562" s="0" t="s">
        <v>16446</v>
      </c>
      <c r="C4562" s="525" t="s">
        <v>2440</v>
      </c>
      <c r="D4562" s="333" t="n">
        <v>428.88</v>
      </c>
    </row>
    <row r="4563" customFormat="false" ht="15" hidden="false" customHeight="false" outlineLevel="0" collapsed="false">
      <c r="A4563" s="0" t="n">
        <v>7765</v>
      </c>
      <c r="B4563" s="0" t="s">
        <v>16447</v>
      </c>
      <c r="C4563" s="525" t="s">
        <v>2440</v>
      </c>
      <c r="D4563" s="333" t="n">
        <v>480.72</v>
      </c>
    </row>
    <row r="4564" customFormat="false" ht="15" hidden="false" customHeight="false" outlineLevel="0" collapsed="false">
      <c r="A4564" s="0" t="n">
        <v>12569</v>
      </c>
      <c r="B4564" s="0" t="s">
        <v>16448</v>
      </c>
      <c r="C4564" s="525" t="s">
        <v>2440</v>
      </c>
      <c r="D4564" s="333" t="n">
        <v>663.59</v>
      </c>
    </row>
    <row r="4565" customFormat="false" ht="15" hidden="false" customHeight="false" outlineLevel="0" collapsed="false">
      <c r="A4565" s="0" t="n">
        <v>7766</v>
      </c>
      <c r="B4565" s="0" t="s">
        <v>16449</v>
      </c>
      <c r="C4565" s="525" t="s">
        <v>2440</v>
      </c>
      <c r="D4565" s="333" t="n">
        <v>705.06</v>
      </c>
    </row>
    <row r="4566" customFormat="false" ht="15" hidden="false" customHeight="false" outlineLevel="0" collapsed="false">
      <c r="A4566" s="0" t="n">
        <v>7767</v>
      </c>
      <c r="B4566" s="0" t="s">
        <v>16450</v>
      </c>
      <c r="C4566" s="525" t="s">
        <v>2440</v>
      </c>
      <c r="D4566" s="532" t="n">
        <v>1012.35</v>
      </c>
    </row>
    <row r="4567" customFormat="false" ht="15" hidden="false" customHeight="false" outlineLevel="0" collapsed="false">
      <c r="A4567" s="0" t="n">
        <v>7727</v>
      </c>
      <c r="B4567" s="0" t="s">
        <v>16451</v>
      </c>
      <c r="C4567" s="525" t="s">
        <v>2440</v>
      </c>
      <c r="D4567" s="532" t="n">
        <v>2940.92</v>
      </c>
    </row>
    <row r="4568" customFormat="false" ht="15" hidden="false" customHeight="false" outlineLevel="0" collapsed="false">
      <c r="A4568" s="0" t="n">
        <v>7760</v>
      </c>
      <c r="B4568" s="0" t="s">
        <v>16452</v>
      </c>
      <c r="C4568" s="525" t="s">
        <v>2440</v>
      </c>
      <c r="D4568" s="333" t="n">
        <v>116.88</v>
      </c>
    </row>
    <row r="4569" customFormat="false" ht="15" hidden="false" customHeight="false" outlineLevel="0" collapsed="false">
      <c r="A4569" s="0" t="n">
        <v>7761</v>
      </c>
      <c r="B4569" s="0" t="s">
        <v>16453</v>
      </c>
      <c r="C4569" s="525" t="s">
        <v>2440</v>
      </c>
      <c r="D4569" s="333" t="n">
        <v>122.53</v>
      </c>
    </row>
    <row r="4570" customFormat="false" ht="15" hidden="false" customHeight="false" outlineLevel="0" collapsed="false">
      <c r="A4570" s="0" t="n">
        <v>7752</v>
      </c>
      <c r="B4570" s="0" t="s">
        <v>16454</v>
      </c>
      <c r="C4570" s="525" t="s">
        <v>2440</v>
      </c>
      <c r="D4570" s="333" t="n">
        <v>148.93</v>
      </c>
    </row>
    <row r="4571" customFormat="false" ht="15" hidden="false" customHeight="false" outlineLevel="0" collapsed="false">
      <c r="A4571" s="0" t="n">
        <v>7762</v>
      </c>
      <c r="B4571" s="0" t="s">
        <v>16455</v>
      </c>
      <c r="C4571" s="525" t="s">
        <v>2440</v>
      </c>
      <c r="D4571" s="333" t="n">
        <v>194.64</v>
      </c>
    </row>
    <row r="4572" customFormat="false" ht="15" hidden="false" customHeight="false" outlineLevel="0" collapsed="false">
      <c r="A4572" s="0" t="n">
        <v>7722</v>
      </c>
      <c r="B4572" s="0" t="s">
        <v>16456</v>
      </c>
      <c r="C4572" s="525" t="s">
        <v>2440</v>
      </c>
      <c r="D4572" s="333" t="n">
        <v>297.86</v>
      </c>
    </row>
    <row r="4573" customFormat="false" ht="15" hidden="false" customHeight="false" outlineLevel="0" collapsed="false">
      <c r="A4573" s="0" t="n">
        <v>7763</v>
      </c>
      <c r="B4573" s="0" t="s">
        <v>16457</v>
      </c>
      <c r="C4573" s="525" t="s">
        <v>2440</v>
      </c>
      <c r="D4573" s="333" t="n">
        <v>362.9</v>
      </c>
    </row>
    <row r="4574" customFormat="false" ht="15" hidden="false" customHeight="false" outlineLevel="0" collapsed="false">
      <c r="A4574" s="0" t="n">
        <v>7764</v>
      </c>
      <c r="B4574" s="0" t="s">
        <v>16458</v>
      </c>
      <c r="C4574" s="525" t="s">
        <v>2440</v>
      </c>
      <c r="D4574" s="333" t="n">
        <v>433.59</v>
      </c>
    </row>
    <row r="4575" customFormat="false" ht="15" hidden="false" customHeight="false" outlineLevel="0" collapsed="false">
      <c r="A4575" s="0" t="n">
        <v>12572</v>
      </c>
      <c r="B4575" s="0" t="s">
        <v>16459</v>
      </c>
      <c r="C4575" s="525" t="s">
        <v>2440</v>
      </c>
      <c r="D4575" s="333" t="n">
        <v>612.69</v>
      </c>
    </row>
    <row r="4576" customFormat="false" ht="15" hidden="false" customHeight="false" outlineLevel="0" collapsed="false">
      <c r="A4576" s="0" t="n">
        <v>12573</v>
      </c>
      <c r="B4576" s="0" t="s">
        <v>16460</v>
      </c>
      <c r="C4576" s="525" t="s">
        <v>2440</v>
      </c>
      <c r="D4576" s="333" t="n">
        <v>805.92</v>
      </c>
    </row>
    <row r="4577" customFormat="false" ht="15" hidden="false" customHeight="false" outlineLevel="0" collapsed="false">
      <c r="A4577" s="0" t="n">
        <v>12574</v>
      </c>
      <c r="B4577" s="0" t="s">
        <v>16461</v>
      </c>
      <c r="C4577" s="525" t="s">
        <v>2440</v>
      </c>
      <c r="D4577" s="333" t="n">
        <v>974.46</v>
      </c>
    </row>
    <row r="4578" customFormat="false" ht="15" hidden="false" customHeight="false" outlineLevel="0" collapsed="false">
      <c r="A4578" s="0" t="n">
        <v>12575</v>
      </c>
      <c r="B4578" s="0" t="s">
        <v>16462</v>
      </c>
      <c r="C4578" s="525" t="s">
        <v>2440</v>
      </c>
      <c r="D4578" s="532" t="n">
        <v>1479.88</v>
      </c>
    </row>
    <row r="4579" customFormat="false" ht="15" hidden="false" customHeight="false" outlineLevel="0" collapsed="false">
      <c r="A4579" s="0" t="n">
        <v>12576</v>
      </c>
      <c r="B4579" s="0" t="s">
        <v>16463</v>
      </c>
      <c r="C4579" s="525" t="s">
        <v>2440</v>
      </c>
      <c r="D4579" s="333" t="n">
        <v>179.09</v>
      </c>
    </row>
    <row r="4580" customFormat="false" ht="15" hidden="false" customHeight="false" outlineLevel="0" collapsed="false">
      <c r="A4580" s="0" t="n">
        <v>12577</v>
      </c>
      <c r="B4580" s="0" t="s">
        <v>16464</v>
      </c>
      <c r="C4580" s="525" t="s">
        <v>2440</v>
      </c>
      <c r="D4580" s="333" t="n">
        <v>241.3</v>
      </c>
    </row>
    <row r="4581" customFormat="false" ht="15" hidden="false" customHeight="false" outlineLevel="0" collapsed="false">
      <c r="A4581" s="0" t="n">
        <v>12578</v>
      </c>
      <c r="B4581" s="0" t="s">
        <v>16465</v>
      </c>
      <c r="C4581" s="525" t="s">
        <v>2440</v>
      </c>
      <c r="D4581" s="333" t="n">
        <v>292.2</v>
      </c>
    </row>
    <row r="4582" customFormat="false" ht="15" hidden="false" customHeight="false" outlineLevel="0" collapsed="false">
      <c r="A4582" s="0" t="n">
        <v>12579</v>
      </c>
      <c r="B4582" s="0" t="s">
        <v>16466</v>
      </c>
      <c r="C4582" s="525" t="s">
        <v>2440</v>
      </c>
      <c r="D4582" s="333" t="n">
        <v>503.35</v>
      </c>
    </row>
    <row r="4583" customFormat="false" ht="15" hidden="false" customHeight="false" outlineLevel="0" collapsed="false">
      <c r="A4583" s="0" t="n">
        <v>12580</v>
      </c>
      <c r="B4583" s="0" t="s">
        <v>16467</v>
      </c>
      <c r="C4583" s="525" t="s">
        <v>2440</v>
      </c>
      <c r="D4583" s="333" t="n">
        <v>524.46</v>
      </c>
    </row>
    <row r="4584" customFormat="false" ht="15" hidden="false" customHeight="false" outlineLevel="0" collapsed="false">
      <c r="A4584" s="0" t="n">
        <v>12581</v>
      </c>
      <c r="B4584" s="0" t="s">
        <v>16468</v>
      </c>
      <c r="C4584" s="525" t="s">
        <v>2440</v>
      </c>
      <c r="D4584" s="333" t="n">
        <v>561.79</v>
      </c>
    </row>
    <row r="4585" customFormat="false" ht="15" hidden="false" customHeight="false" outlineLevel="0" collapsed="false">
      <c r="A4585" s="0" t="n">
        <v>7720</v>
      </c>
      <c r="B4585" s="0" t="s">
        <v>16469</v>
      </c>
      <c r="C4585" s="525" t="s">
        <v>2440</v>
      </c>
      <c r="D4585" s="333" t="n">
        <v>878.5</v>
      </c>
    </row>
    <row r="4586" customFormat="false" ht="15" hidden="false" customHeight="false" outlineLevel="0" collapsed="false">
      <c r="A4586" s="0" t="n">
        <v>40335</v>
      </c>
      <c r="B4586" s="0" t="s">
        <v>16470</v>
      </c>
      <c r="C4586" s="525" t="s">
        <v>2440</v>
      </c>
      <c r="D4586" s="333" t="n">
        <v>183.8</v>
      </c>
    </row>
    <row r="4587" customFormat="false" ht="15" hidden="false" customHeight="false" outlineLevel="0" collapsed="false">
      <c r="A4587" s="0" t="n">
        <v>7740</v>
      </c>
      <c r="B4587" s="0" t="s">
        <v>16471</v>
      </c>
      <c r="C4587" s="525" t="s">
        <v>2440</v>
      </c>
      <c r="D4587" s="333" t="n">
        <v>188.52</v>
      </c>
    </row>
    <row r="4588" customFormat="false" ht="15" hidden="false" customHeight="false" outlineLevel="0" collapsed="false">
      <c r="A4588" s="0" t="n">
        <v>7741</v>
      </c>
      <c r="B4588" s="0" t="s">
        <v>16472</v>
      </c>
      <c r="C4588" s="525" t="s">
        <v>2440</v>
      </c>
      <c r="D4588" s="333" t="n">
        <v>348.76</v>
      </c>
    </row>
    <row r="4589" customFormat="false" ht="15" hidden="false" customHeight="false" outlineLevel="0" collapsed="false">
      <c r="A4589" s="0" t="n">
        <v>7774</v>
      </c>
      <c r="B4589" s="0" t="s">
        <v>16473</v>
      </c>
      <c r="C4589" s="525" t="s">
        <v>2440</v>
      </c>
      <c r="D4589" s="333" t="n">
        <v>427.94</v>
      </c>
    </row>
    <row r="4590" customFormat="false" ht="15" hidden="false" customHeight="false" outlineLevel="0" collapsed="false">
      <c r="A4590" s="0" t="n">
        <v>7744</v>
      </c>
      <c r="B4590" s="0" t="s">
        <v>16474</v>
      </c>
      <c r="C4590" s="525" t="s">
        <v>2440</v>
      </c>
      <c r="D4590" s="333" t="n">
        <v>558.96</v>
      </c>
    </row>
    <row r="4591" customFormat="false" ht="15" hidden="false" customHeight="false" outlineLevel="0" collapsed="false">
      <c r="A4591" s="0" t="n">
        <v>7773</v>
      </c>
      <c r="B4591" s="0" t="s">
        <v>16475</v>
      </c>
      <c r="C4591" s="525" t="s">
        <v>2440</v>
      </c>
      <c r="D4591" s="333" t="n">
        <v>571.31</v>
      </c>
    </row>
    <row r="4592" customFormat="false" ht="15" hidden="false" customHeight="false" outlineLevel="0" collapsed="false">
      <c r="A4592" s="0" t="n">
        <v>7754</v>
      </c>
      <c r="B4592" s="0" t="s">
        <v>16476</v>
      </c>
      <c r="C4592" s="525" t="s">
        <v>2440</v>
      </c>
      <c r="D4592" s="333" t="n">
        <v>866.25</v>
      </c>
    </row>
    <row r="4593" customFormat="false" ht="15" hidden="false" customHeight="false" outlineLevel="0" collapsed="false">
      <c r="A4593" s="0" t="n">
        <v>7735</v>
      </c>
      <c r="B4593" s="0" t="s">
        <v>16477</v>
      </c>
      <c r="C4593" s="525" t="s">
        <v>2440</v>
      </c>
      <c r="D4593" s="532" t="n">
        <v>1121.7</v>
      </c>
    </row>
    <row r="4594" customFormat="false" ht="15" hidden="false" customHeight="false" outlineLevel="0" collapsed="false">
      <c r="A4594" s="0" t="n">
        <v>7755</v>
      </c>
      <c r="B4594" s="0" t="s">
        <v>16478</v>
      </c>
      <c r="C4594" s="525" t="s">
        <v>2440</v>
      </c>
      <c r="D4594" s="333" t="n">
        <v>222.45</v>
      </c>
    </row>
    <row r="4595" customFormat="false" ht="15" hidden="false" customHeight="false" outlineLevel="0" collapsed="false">
      <c r="A4595" s="0" t="n">
        <v>7776</v>
      </c>
      <c r="B4595" s="0" t="s">
        <v>16479</v>
      </c>
      <c r="C4595" s="525" t="s">
        <v>2440</v>
      </c>
      <c r="D4595" s="333" t="n">
        <v>463.76</v>
      </c>
    </row>
    <row r="4596" customFormat="false" ht="15" hidden="false" customHeight="false" outlineLevel="0" collapsed="false">
      <c r="A4596" s="0" t="n">
        <v>7743</v>
      </c>
      <c r="B4596" s="0" t="s">
        <v>16480</v>
      </c>
      <c r="C4596" s="525" t="s">
        <v>2440</v>
      </c>
      <c r="D4596" s="333" t="n">
        <v>491.09</v>
      </c>
    </row>
    <row r="4597" customFormat="false" ht="15" hidden="false" customHeight="false" outlineLevel="0" collapsed="false">
      <c r="A4597" s="0" t="n">
        <v>7733</v>
      </c>
      <c r="B4597" s="0" t="s">
        <v>16481</v>
      </c>
      <c r="C4597" s="525" t="s">
        <v>2440</v>
      </c>
      <c r="D4597" s="333" t="n">
        <v>640.97</v>
      </c>
    </row>
    <row r="4598" customFormat="false" ht="15" hidden="false" customHeight="false" outlineLevel="0" collapsed="false">
      <c r="A4598" s="0" t="n">
        <v>7775</v>
      </c>
      <c r="B4598" s="0" t="s">
        <v>16482</v>
      </c>
      <c r="C4598" s="525" t="s">
        <v>2440</v>
      </c>
      <c r="D4598" s="333" t="n">
        <v>702.24</v>
      </c>
    </row>
    <row r="4599" customFormat="false" ht="15" hidden="false" customHeight="false" outlineLevel="0" collapsed="false">
      <c r="A4599" s="0" t="n">
        <v>7734</v>
      </c>
      <c r="B4599" s="0" t="s">
        <v>16483</v>
      </c>
      <c r="C4599" s="525" t="s">
        <v>2440</v>
      </c>
      <c r="D4599" s="333" t="n">
        <v>994.44</v>
      </c>
    </row>
    <row r="4600" customFormat="false" ht="15" hidden="false" customHeight="false" outlineLevel="0" collapsed="false">
      <c r="A4600" s="0" t="n">
        <v>37449</v>
      </c>
      <c r="B4600" s="0" t="s">
        <v>16484</v>
      </c>
      <c r="C4600" s="525" t="s">
        <v>2440</v>
      </c>
      <c r="D4600" s="333" t="n">
        <v>30.73</v>
      </c>
    </row>
    <row r="4601" customFormat="false" ht="15" hidden="false" customHeight="false" outlineLevel="0" collapsed="false">
      <c r="A4601" s="0" t="n">
        <v>37450</v>
      </c>
      <c r="B4601" s="0" t="s">
        <v>16485</v>
      </c>
      <c r="C4601" s="525" t="s">
        <v>2440</v>
      </c>
      <c r="D4601" s="333" t="n">
        <v>43.02</v>
      </c>
    </row>
    <row r="4602" customFormat="false" ht="15" hidden="false" customHeight="false" outlineLevel="0" collapsed="false">
      <c r="A4602" s="0" t="n">
        <v>37451</v>
      </c>
      <c r="B4602" s="0" t="s">
        <v>16486</v>
      </c>
      <c r="C4602" s="525" t="s">
        <v>2440</v>
      </c>
      <c r="D4602" s="333" t="n">
        <v>60.07</v>
      </c>
    </row>
    <row r="4603" customFormat="false" ht="15" hidden="false" customHeight="false" outlineLevel="0" collapsed="false">
      <c r="A4603" s="0" t="n">
        <v>37452</v>
      </c>
      <c r="B4603" s="0" t="s">
        <v>16487</v>
      </c>
      <c r="C4603" s="525" t="s">
        <v>2440</v>
      </c>
      <c r="D4603" s="333" t="n">
        <v>87.31</v>
      </c>
    </row>
    <row r="4604" customFormat="false" ht="15" hidden="false" customHeight="false" outlineLevel="0" collapsed="false">
      <c r="A4604" s="0" t="n">
        <v>37453</v>
      </c>
      <c r="B4604" s="0" t="s">
        <v>16488</v>
      </c>
      <c r="C4604" s="525" t="s">
        <v>2440</v>
      </c>
      <c r="D4604" s="333" t="n">
        <v>100.55</v>
      </c>
    </row>
    <row r="4605" customFormat="false" ht="15" hidden="false" customHeight="false" outlineLevel="0" collapsed="false">
      <c r="A4605" s="0" t="n">
        <v>7778</v>
      </c>
      <c r="B4605" s="0" t="s">
        <v>16489</v>
      </c>
      <c r="C4605" s="525" t="s">
        <v>2440</v>
      </c>
      <c r="D4605" s="333" t="n">
        <v>37.71</v>
      </c>
    </row>
    <row r="4606" customFormat="false" ht="15" hidden="false" customHeight="false" outlineLevel="0" collapsed="false">
      <c r="A4606" s="0" t="n">
        <v>7796</v>
      </c>
      <c r="B4606" s="0" t="s">
        <v>16490</v>
      </c>
      <c r="C4606" s="525" t="s">
        <v>2440</v>
      </c>
      <c r="D4606" s="333" t="n">
        <v>51.69</v>
      </c>
    </row>
    <row r="4607" customFormat="false" ht="15" hidden="false" customHeight="false" outlineLevel="0" collapsed="false">
      <c r="A4607" s="0" t="n">
        <v>7781</v>
      </c>
      <c r="B4607" s="0" t="s">
        <v>16491</v>
      </c>
      <c r="C4607" s="525" t="s">
        <v>2440</v>
      </c>
      <c r="D4607" s="333" t="n">
        <v>61.08</v>
      </c>
    </row>
    <row r="4608" customFormat="false" ht="15" hidden="false" customHeight="false" outlineLevel="0" collapsed="false">
      <c r="A4608" s="0" t="n">
        <v>7795</v>
      </c>
      <c r="B4608" s="0" t="s">
        <v>16492</v>
      </c>
      <c r="C4608" s="525" t="s">
        <v>2440</v>
      </c>
      <c r="D4608" s="333" t="n">
        <v>90.91</v>
      </c>
    </row>
    <row r="4609" customFormat="false" ht="15" hidden="false" customHeight="false" outlineLevel="0" collapsed="false">
      <c r="A4609" s="0" t="n">
        <v>7791</v>
      </c>
      <c r="B4609" s="0" t="s">
        <v>16493</v>
      </c>
      <c r="C4609" s="525" t="s">
        <v>2440</v>
      </c>
      <c r="D4609" s="333" t="n">
        <v>108.82</v>
      </c>
    </row>
    <row r="4610" customFormat="false" ht="15" hidden="false" customHeight="false" outlineLevel="0" collapsed="false">
      <c r="A4610" s="0" t="n">
        <v>7783</v>
      </c>
      <c r="B4610" s="0" t="s">
        <v>16494</v>
      </c>
      <c r="C4610" s="525" t="s">
        <v>2440</v>
      </c>
      <c r="D4610" s="333" t="n">
        <v>38.56</v>
      </c>
    </row>
    <row r="4611" customFormat="false" ht="15" hidden="false" customHeight="false" outlineLevel="0" collapsed="false">
      <c r="A4611" s="0" t="n">
        <v>7790</v>
      </c>
      <c r="B4611" s="0" t="s">
        <v>16495</v>
      </c>
      <c r="C4611" s="525" t="s">
        <v>2440</v>
      </c>
      <c r="D4611" s="333" t="n">
        <v>60.77</v>
      </c>
    </row>
    <row r="4612" customFormat="false" ht="15" hidden="false" customHeight="false" outlineLevel="0" collapsed="false">
      <c r="A4612" s="0" t="n">
        <v>7785</v>
      </c>
      <c r="B4612" s="0" t="s">
        <v>16496</v>
      </c>
      <c r="C4612" s="525" t="s">
        <v>2440</v>
      </c>
      <c r="D4612" s="333" t="n">
        <v>67.05</v>
      </c>
    </row>
    <row r="4613" customFormat="false" ht="15" hidden="false" customHeight="false" outlineLevel="0" collapsed="false">
      <c r="A4613" s="0" t="n">
        <v>7792</v>
      </c>
      <c r="B4613" s="0" t="s">
        <v>16497</v>
      </c>
      <c r="C4613" s="525" t="s">
        <v>2440</v>
      </c>
      <c r="D4613" s="333" t="n">
        <v>95.1</v>
      </c>
    </row>
    <row r="4614" customFormat="false" ht="15" hidden="false" customHeight="false" outlineLevel="0" collapsed="false">
      <c r="A4614" s="0" t="n">
        <v>7793</v>
      </c>
      <c r="B4614" s="0" t="s">
        <v>16498</v>
      </c>
      <c r="C4614" s="525" t="s">
        <v>2440</v>
      </c>
      <c r="D4614" s="333" t="n">
        <v>112.32</v>
      </c>
    </row>
    <row r="4615" customFormat="false" ht="15" hidden="false" customHeight="false" outlineLevel="0" collapsed="false">
      <c r="A4615" s="0" t="n">
        <v>13159</v>
      </c>
      <c r="B4615" s="0" t="s">
        <v>16499</v>
      </c>
      <c r="C4615" s="525" t="s">
        <v>2440</v>
      </c>
      <c r="D4615" s="333" t="n">
        <v>97.79</v>
      </c>
    </row>
    <row r="4616" customFormat="false" ht="15" hidden="false" customHeight="false" outlineLevel="0" collapsed="false">
      <c r="A4616" s="0" t="n">
        <v>13168</v>
      </c>
      <c r="B4616" s="0" t="s">
        <v>16500</v>
      </c>
      <c r="C4616" s="525" t="s">
        <v>2440</v>
      </c>
      <c r="D4616" s="333" t="n">
        <v>118.74</v>
      </c>
    </row>
    <row r="4617" customFormat="false" ht="15" hidden="false" customHeight="false" outlineLevel="0" collapsed="false">
      <c r="A4617" s="0" t="n">
        <v>13173</v>
      </c>
      <c r="B4617" s="0" t="s">
        <v>16501</v>
      </c>
      <c r="C4617" s="525" t="s">
        <v>2440</v>
      </c>
      <c r="D4617" s="333" t="n">
        <v>160.65</v>
      </c>
    </row>
    <row r="4618" customFormat="false" ht="15" hidden="false" customHeight="false" outlineLevel="0" collapsed="false">
      <c r="A4618" s="0" t="n">
        <v>12583</v>
      </c>
      <c r="B4618" s="0" t="s">
        <v>16502</v>
      </c>
      <c r="C4618" s="525" t="s">
        <v>2440</v>
      </c>
      <c r="D4618" s="333" t="n">
        <v>32.13</v>
      </c>
    </row>
    <row r="4619" customFormat="false" ht="15" hidden="false" customHeight="false" outlineLevel="0" collapsed="false">
      <c r="A4619" s="0" t="n">
        <v>12584</v>
      </c>
      <c r="B4619" s="0" t="s">
        <v>16503</v>
      </c>
      <c r="C4619" s="525" t="s">
        <v>2440</v>
      </c>
      <c r="D4619" s="333" t="n">
        <v>41.91</v>
      </c>
    </row>
    <row r="4620" customFormat="false" ht="15" hidden="false" customHeight="false" outlineLevel="0" collapsed="false">
      <c r="A4620" s="0" t="n">
        <v>12613</v>
      </c>
      <c r="B4620" s="0" t="s">
        <v>16504</v>
      </c>
      <c r="C4620" s="525" t="s">
        <v>2430</v>
      </c>
      <c r="D4620" s="333" t="n">
        <v>26.45</v>
      </c>
    </row>
    <row r="4621" customFormat="false" ht="15" hidden="false" customHeight="false" outlineLevel="0" collapsed="false">
      <c r="A4621" s="0" t="n">
        <v>1031</v>
      </c>
      <c r="B4621" s="0" t="s">
        <v>16505</v>
      </c>
      <c r="C4621" s="525" t="s">
        <v>2430</v>
      </c>
      <c r="D4621" s="333" t="n">
        <v>15.27</v>
      </c>
    </row>
    <row r="4622" customFormat="false" ht="15" hidden="false" customHeight="false" outlineLevel="0" collapsed="false">
      <c r="A4622" s="0" t="n">
        <v>39707</v>
      </c>
      <c r="B4622" s="0" t="s">
        <v>16506</v>
      </c>
      <c r="C4622" s="525" t="s">
        <v>2440</v>
      </c>
      <c r="D4622" s="333" t="n">
        <v>6.15</v>
      </c>
    </row>
    <row r="4623" customFormat="false" ht="15" hidden="false" customHeight="false" outlineLevel="0" collapsed="false">
      <c r="A4623" s="0" t="n">
        <v>39708</v>
      </c>
      <c r="B4623" s="0" t="s">
        <v>16507</v>
      </c>
      <c r="C4623" s="525" t="s">
        <v>2440</v>
      </c>
      <c r="D4623" s="333" t="n">
        <v>5.96</v>
      </c>
    </row>
    <row r="4624" customFormat="false" ht="15" hidden="false" customHeight="false" outlineLevel="0" collapsed="false">
      <c r="A4624" s="0" t="n">
        <v>39710</v>
      </c>
      <c r="B4624" s="0" t="s">
        <v>16508</v>
      </c>
      <c r="C4624" s="525" t="s">
        <v>2440</v>
      </c>
      <c r="D4624" s="333" t="n">
        <v>4.19</v>
      </c>
    </row>
    <row r="4625" customFormat="false" ht="15" hidden="false" customHeight="false" outlineLevel="0" collapsed="false">
      <c r="A4625" s="0" t="n">
        <v>39709</v>
      </c>
      <c r="B4625" s="0" t="s">
        <v>16509</v>
      </c>
      <c r="C4625" s="525" t="s">
        <v>2440</v>
      </c>
      <c r="D4625" s="333" t="n">
        <v>5.82</v>
      </c>
    </row>
    <row r="4626" customFormat="false" ht="15" hidden="false" customHeight="false" outlineLevel="0" collapsed="false">
      <c r="A4626" s="0" t="n">
        <v>39711</v>
      </c>
      <c r="B4626" s="0" t="s">
        <v>16510</v>
      </c>
      <c r="C4626" s="525" t="s">
        <v>2440</v>
      </c>
      <c r="D4626" s="333" t="n">
        <v>6.53</v>
      </c>
    </row>
    <row r="4627" customFormat="false" ht="15" hidden="false" customHeight="false" outlineLevel="0" collapsed="false">
      <c r="A4627" s="0" t="n">
        <v>39712</v>
      </c>
      <c r="B4627" s="0" t="s">
        <v>16511</v>
      </c>
      <c r="C4627" s="525" t="s">
        <v>2440</v>
      </c>
      <c r="D4627" s="333" t="n">
        <v>2.29</v>
      </c>
    </row>
    <row r="4628" customFormat="false" ht="15" hidden="false" customHeight="false" outlineLevel="0" collapsed="false">
      <c r="A4628" s="0" t="n">
        <v>39713</v>
      </c>
      <c r="B4628" s="0" t="s">
        <v>16512</v>
      </c>
      <c r="C4628" s="525" t="s">
        <v>2440</v>
      </c>
      <c r="D4628" s="333" t="n">
        <v>1.81</v>
      </c>
    </row>
    <row r="4629" customFormat="false" ht="15" hidden="false" customHeight="false" outlineLevel="0" collapsed="false">
      <c r="A4629" s="0" t="n">
        <v>39714</v>
      </c>
      <c r="B4629" s="0" t="s">
        <v>16513</v>
      </c>
      <c r="C4629" s="525" t="s">
        <v>2440</v>
      </c>
      <c r="D4629" s="333" t="n">
        <v>4.15</v>
      </c>
    </row>
    <row r="4630" customFormat="false" ht="15" hidden="false" customHeight="false" outlineLevel="0" collapsed="false">
      <c r="A4630" s="0" t="n">
        <v>39715</v>
      </c>
      <c r="B4630" s="0" t="s">
        <v>16514</v>
      </c>
      <c r="C4630" s="525" t="s">
        <v>2440</v>
      </c>
      <c r="D4630" s="333" t="n">
        <v>2.95</v>
      </c>
    </row>
    <row r="4631" customFormat="false" ht="15" hidden="false" customHeight="false" outlineLevel="0" collapsed="false">
      <c r="A4631" s="0" t="n">
        <v>39716</v>
      </c>
      <c r="B4631" s="0" t="s">
        <v>16515</v>
      </c>
      <c r="C4631" s="525" t="s">
        <v>2440</v>
      </c>
      <c r="D4631" s="333" t="n">
        <v>2.24</v>
      </c>
    </row>
    <row r="4632" customFormat="false" ht="15" hidden="false" customHeight="false" outlineLevel="0" collapsed="false">
      <c r="A4632" s="0" t="n">
        <v>39718</v>
      </c>
      <c r="B4632" s="0" t="s">
        <v>16516</v>
      </c>
      <c r="C4632" s="525" t="s">
        <v>2440</v>
      </c>
      <c r="D4632" s="333" t="n">
        <v>3.81</v>
      </c>
    </row>
    <row r="4633" customFormat="false" ht="15" hidden="false" customHeight="false" outlineLevel="0" collapsed="false">
      <c r="A4633" s="0" t="n">
        <v>9813</v>
      </c>
      <c r="B4633" s="0" t="s">
        <v>16517</v>
      </c>
      <c r="C4633" s="525" t="s">
        <v>2440</v>
      </c>
      <c r="D4633" s="333" t="n">
        <v>5.2</v>
      </c>
    </row>
    <row r="4634" customFormat="false" ht="15" hidden="false" customHeight="false" outlineLevel="0" collapsed="false">
      <c r="A4634" s="0" t="n">
        <v>9815</v>
      </c>
      <c r="B4634" s="0" t="s">
        <v>16518</v>
      </c>
      <c r="C4634" s="525" t="s">
        <v>2440</v>
      </c>
      <c r="D4634" s="333" t="n">
        <v>10.27</v>
      </c>
    </row>
    <row r="4635" customFormat="false" ht="15" hidden="false" customHeight="false" outlineLevel="0" collapsed="false">
      <c r="A4635" s="0" t="n">
        <v>44543</v>
      </c>
      <c r="B4635" s="0" t="s">
        <v>16519</v>
      </c>
      <c r="C4635" s="525" t="s">
        <v>2440</v>
      </c>
      <c r="D4635" s="532" t="n">
        <v>5109.86</v>
      </c>
    </row>
    <row r="4636" customFormat="false" ht="15" hidden="false" customHeight="false" outlineLevel="0" collapsed="false">
      <c r="A4636" s="0" t="n">
        <v>44526</v>
      </c>
      <c r="B4636" s="0" t="s">
        <v>16520</v>
      </c>
      <c r="C4636" s="525" t="s">
        <v>2440</v>
      </c>
      <c r="D4636" s="333" t="n">
        <v>125.23</v>
      </c>
    </row>
    <row r="4637" customFormat="false" ht="15" hidden="false" customHeight="false" outlineLevel="0" collapsed="false">
      <c r="A4637" s="0" t="n">
        <v>44545</v>
      </c>
      <c r="B4637" s="0" t="s">
        <v>16521</v>
      </c>
      <c r="C4637" s="525" t="s">
        <v>2440</v>
      </c>
      <c r="D4637" s="333" t="n">
        <v>268.82</v>
      </c>
    </row>
    <row r="4638" customFormat="false" ht="15" hidden="false" customHeight="false" outlineLevel="0" collapsed="false">
      <c r="A4638" s="0" t="n">
        <v>44525</v>
      </c>
      <c r="B4638" s="0" t="s">
        <v>16522</v>
      </c>
      <c r="C4638" s="525" t="s">
        <v>2440</v>
      </c>
      <c r="D4638" s="532" t="n">
        <v>4634.61</v>
      </c>
    </row>
    <row r="4639" customFormat="false" ht="15" hidden="false" customHeight="false" outlineLevel="0" collapsed="false">
      <c r="A4639" s="0" t="n">
        <v>44547</v>
      </c>
      <c r="B4639" s="0" t="s">
        <v>16523</v>
      </c>
      <c r="C4639" s="525" t="s">
        <v>2440</v>
      </c>
      <c r="D4639" s="333" t="n">
        <v>419.05</v>
      </c>
    </row>
    <row r="4640" customFormat="false" ht="15" hidden="false" customHeight="false" outlineLevel="0" collapsed="false">
      <c r="A4640" s="0" t="n">
        <v>44519</v>
      </c>
      <c r="B4640" s="0" t="s">
        <v>16524</v>
      </c>
      <c r="C4640" s="525" t="s">
        <v>2440</v>
      </c>
      <c r="D4640" s="532" t="n">
        <v>1026.8</v>
      </c>
    </row>
    <row r="4641" customFormat="false" ht="15" hidden="false" customHeight="false" outlineLevel="0" collapsed="false">
      <c r="A4641" s="0" t="n">
        <v>44520</v>
      </c>
      <c r="B4641" s="0" t="s">
        <v>16525</v>
      </c>
      <c r="C4641" s="525" t="s">
        <v>2440</v>
      </c>
      <c r="D4641" s="532" t="n">
        <v>1653.8</v>
      </c>
    </row>
    <row r="4642" customFormat="false" ht="15" hidden="false" customHeight="false" outlineLevel="0" collapsed="false">
      <c r="A4642" s="0" t="n">
        <v>44521</v>
      </c>
      <c r="B4642" s="0" t="s">
        <v>16526</v>
      </c>
      <c r="C4642" s="525" t="s">
        <v>2440</v>
      </c>
      <c r="D4642" s="333" t="n">
        <v>26.68</v>
      </c>
    </row>
    <row r="4643" customFormat="false" ht="15" hidden="false" customHeight="false" outlineLevel="0" collapsed="false">
      <c r="A4643" s="0" t="n">
        <v>44522</v>
      </c>
      <c r="B4643" s="0" t="s">
        <v>16527</v>
      </c>
      <c r="C4643" s="525" t="s">
        <v>2440</v>
      </c>
      <c r="D4643" s="532" t="n">
        <v>2903.46</v>
      </c>
    </row>
    <row r="4644" customFormat="false" ht="15" hidden="false" customHeight="false" outlineLevel="0" collapsed="false">
      <c r="A4644" s="0" t="n">
        <v>44523</v>
      </c>
      <c r="B4644" s="0" t="s">
        <v>16528</v>
      </c>
      <c r="C4644" s="525" t="s">
        <v>2440</v>
      </c>
      <c r="D4644" s="532" t="n">
        <v>4318.26</v>
      </c>
    </row>
    <row r="4645" customFormat="false" ht="15" hidden="false" customHeight="false" outlineLevel="0" collapsed="false">
      <c r="A4645" s="0" t="n">
        <v>44527</v>
      </c>
      <c r="B4645" s="0" t="s">
        <v>16529</v>
      </c>
      <c r="C4645" s="525" t="s">
        <v>2440</v>
      </c>
      <c r="D4645" s="532" t="n">
        <v>2165.5</v>
      </c>
    </row>
    <row r="4646" customFormat="false" ht="15" hidden="false" customHeight="false" outlineLevel="0" collapsed="false">
      <c r="A4646" s="0" t="n">
        <v>44524</v>
      </c>
      <c r="B4646" s="0" t="s">
        <v>16530</v>
      </c>
      <c r="C4646" s="525" t="s">
        <v>2440</v>
      </c>
      <c r="D4646" s="333" t="n">
        <v>59.67</v>
      </c>
    </row>
    <row r="4647" customFormat="false" ht="15" hidden="false" customHeight="false" outlineLevel="0" collapsed="false">
      <c r="A4647" s="0" t="n">
        <v>44542</v>
      </c>
      <c r="B4647" s="0" t="s">
        <v>16531</v>
      </c>
      <c r="C4647" s="525" t="s">
        <v>2440</v>
      </c>
      <c r="D4647" s="532" t="n">
        <v>2825.25</v>
      </c>
    </row>
    <row r="4648" customFormat="false" ht="15" hidden="false" customHeight="false" outlineLevel="0" collapsed="false">
      <c r="A4648" s="0" t="n">
        <v>9877</v>
      </c>
      <c r="B4648" s="0" t="s">
        <v>16532</v>
      </c>
      <c r="C4648" s="525" t="s">
        <v>2440</v>
      </c>
      <c r="D4648" s="333" t="n">
        <v>109.94</v>
      </c>
    </row>
    <row r="4649" customFormat="false" ht="15" hidden="false" customHeight="false" outlineLevel="0" collapsed="false">
      <c r="A4649" s="0" t="n">
        <v>9878</v>
      </c>
      <c r="B4649" s="0" t="s">
        <v>16533</v>
      </c>
      <c r="C4649" s="525" t="s">
        <v>2440</v>
      </c>
      <c r="D4649" s="333" t="n">
        <v>135.35</v>
      </c>
    </row>
    <row r="4650" customFormat="false" ht="15" hidden="false" customHeight="false" outlineLevel="0" collapsed="false">
      <c r="A4650" s="0" t="n">
        <v>41986</v>
      </c>
      <c r="B4650" s="0" t="s">
        <v>16534</v>
      </c>
      <c r="C4650" s="525" t="s">
        <v>2440</v>
      </c>
      <c r="D4650" s="532" t="n">
        <v>3657.89</v>
      </c>
    </row>
    <row r="4651" customFormat="false" ht="15" hidden="false" customHeight="false" outlineLevel="0" collapsed="false">
      <c r="A4651" s="0" t="n">
        <v>43422</v>
      </c>
      <c r="B4651" s="0" t="s">
        <v>16535</v>
      </c>
      <c r="C4651" s="525" t="s">
        <v>2440</v>
      </c>
      <c r="D4651" s="532" t="n">
        <v>4486.04</v>
      </c>
    </row>
    <row r="4652" customFormat="false" ht="15" hidden="false" customHeight="false" outlineLevel="0" collapsed="false">
      <c r="A4652" s="0" t="n">
        <v>41987</v>
      </c>
      <c r="B4652" s="0" t="s">
        <v>16536</v>
      </c>
      <c r="C4652" s="525" t="s">
        <v>2440</v>
      </c>
      <c r="D4652" s="532" t="n">
        <v>5199.69</v>
      </c>
    </row>
    <row r="4653" customFormat="false" ht="15" hidden="false" customHeight="false" outlineLevel="0" collapsed="false">
      <c r="A4653" s="0" t="n">
        <v>41988</v>
      </c>
      <c r="B4653" s="0" t="s">
        <v>16537</v>
      </c>
      <c r="C4653" s="525" t="s">
        <v>2440</v>
      </c>
      <c r="D4653" s="532" t="n">
        <v>6868.06</v>
      </c>
    </row>
    <row r="4654" customFormat="false" ht="15" hidden="false" customHeight="false" outlineLevel="0" collapsed="false">
      <c r="A4654" s="0" t="n">
        <v>41697</v>
      </c>
      <c r="B4654" s="0" t="s">
        <v>16538</v>
      </c>
      <c r="C4654" s="525" t="s">
        <v>2440</v>
      </c>
      <c r="D4654" s="532" t="n">
        <v>1217.34</v>
      </c>
    </row>
    <row r="4655" customFormat="false" ht="15" hidden="false" customHeight="false" outlineLevel="0" collapsed="false">
      <c r="A4655" s="0" t="n">
        <v>41985</v>
      </c>
      <c r="B4655" s="0" t="s">
        <v>16539</v>
      </c>
      <c r="C4655" s="525" t="s">
        <v>2440</v>
      </c>
      <c r="D4655" s="532" t="n">
        <v>1695.43</v>
      </c>
    </row>
    <row r="4656" customFormat="false" ht="15" hidden="false" customHeight="false" outlineLevel="0" collapsed="false">
      <c r="A4656" s="0" t="n">
        <v>41699</v>
      </c>
      <c r="B4656" s="0" t="s">
        <v>16540</v>
      </c>
      <c r="C4656" s="525" t="s">
        <v>2440</v>
      </c>
      <c r="D4656" s="532" t="n">
        <v>2414.21</v>
      </c>
    </row>
    <row r="4657" customFormat="false" ht="15" hidden="false" customHeight="false" outlineLevel="0" collapsed="false">
      <c r="A4657" s="0" t="n">
        <v>38053</v>
      </c>
      <c r="B4657" s="0" t="s">
        <v>16541</v>
      </c>
      <c r="C4657" s="525" t="s">
        <v>2440</v>
      </c>
      <c r="D4657" s="333" t="n">
        <v>21.79</v>
      </c>
    </row>
    <row r="4658" customFormat="false" ht="15" hidden="false" customHeight="false" outlineLevel="0" collapsed="false">
      <c r="A4658" s="0" t="n">
        <v>38054</v>
      </c>
      <c r="B4658" s="0" t="s">
        <v>16542</v>
      </c>
      <c r="C4658" s="525" t="s">
        <v>2440</v>
      </c>
      <c r="D4658" s="333" t="n">
        <v>37.45</v>
      </c>
    </row>
    <row r="4659" customFormat="false" ht="15" hidden="false" customHeight="false" outlineLevel="0" collapsed="false">
      <c r="A4659" s="0" t="n">
        <v>38052</v>
      </c>
      <c r="B4659" s="0" t="s">
        <v>16543</v>
      </c>
      <c r="C4659" s="525" t="s">
        <v>2440</v>
      </c>
      <c r="D4659" s="333" t="n">
        <v>10.55</v>
      </c>
    </row>
    <row r="4660" customFormat="false" ht="15" hidden="false" customHeight="false" outlineLevel="0" collapsed="false">
      <c r="A4660" s="0" t="n">
        <v>38051</v>
      </c>
      <c r="B4660" s="0" t="s">
        <v>16544</v>
      </c>
      <c r="C4660" s="525" t="s">
        <v>2440</v>
      </c>
      <c r="D4660" s="333" t="n">
        <v>6.58</v>
      </c>
    </row>
    <row r="4661" customFormat="false" ht="15" hidden="false" customHeight="false" outlineLevel="0" collapsed="false">
      <c r="A4661" s="0" t="n">
        <v>38787</v>
      </c>
      <c r="B4661" s="0" t="s">
        <v>16545</v>
      </c>
      <c r="C4661" s="525" t="s">
        <v>2440</v>
      </c>
      <c r="D4661" s="333" t="n">
        <v>5.02</v>
      </c>
    </row>
    <row r="4662" customFormat="false" ht="15" hidden="false" customHeight="false" outlineLevel="0" collapsed="false">
      <c r="A4662" s="0" t="n">
        <v>38825</v>
      </c>
      <c r="B4662" s="0" t="s">
        <v>16546</v>
      </c>
      <c r="C4662" s="525" t="s">
        <v>2440</v>
      </c>
      <c r="D4662" s="333" t="n">
        <v>6.49</v>
      </c>
    </row>
    <row r="4663" customFormat="false" ht="15" hidden="false" customHeight="false" outlineLevel="0" collapsed="false">
      <c r="A4663" s="0" t="n">
        <v>38826</v>
      </c>
      <c r="B4663" s="0" t="s">
        <v>16547</v>
      </c>
      <c r="C4663" s="525" t="s">
        <v>2440</v>
      </c>
      <c r="D4663" s="333" t="n">
        <v>9.23</v>
      </c>
    </row>
    <row r="4664" customFormat="false" ht="15" hidden="false" customHeight="false" outlineLevel="0" collapsed="false">
      <c r="A4664" s="0" t="n">
        <v>38827</v>
      </c>
      <c r="B4664" s="0" t="s">
        <v>16548</v>
      </c>
      <c r="C4664" s="525" t="s">
        <v>2440</v>
      </c>
      <c r="D4664" s="333" t="n">
        <v>15.09</v>
      </c>
    </row>
    <row r="4665" customFormat="false" ht="15" hidden="false" customHeight="false" outlineLevel="0" collapsed="false">
      <c r="A4665" s="0" t="n">
        <v>38830</v>
      </c>
      <c r="B4665" s="0" t="s">
        <v>16549</v>
      </c>
      <c r="C4665" s="525" t="s">
        <v>2440</v>
      </c>
      <c r="D4665" s="333" t="n">
        <v>21.93</v>
      </c>
    </row>
    <row r="4666" customFormat="false" ht="15" hidden="false" customHeight="false" outlineLevel="0" collapsed="false">
      <c r="A4666" s="0" t="n">
        <v>38828</v>
      </c>
      <c r="B4666" s="0" t="s">
        <v>16550</v>
      </c>
      <c r="C4666" s="525" t="s">
        <v>2440</v>
      </c>
      <c r="D4666" s="333" t="n">
        <v>9.67</v>
      </c>
    </row>
    <row r="4667" customFormat="false" ht="15" hidden="false" customHeight="false" outlineLevel="0" collapsed="false">
      <c r="A4667" s="0" t="n">
        <v>38829</v>
      </c>
      <c r="B4667" s="0" t="s">
        <v>16551</v>
      </c>
      <c r="C4667" s="525" t="s">
        <v>2440</v>
      </c>
      <c r="D4667" s="333" t="n">
        <v>15.83</v>
      </c>
    </row>
    <row r="4668" customFormat="false" ht="15" hidden="false" customHeight="false" outlineLevel="0" collapsed="false">
      <c r="A4668" s="0" t="n">
        <v>38831</v>
      </c>
      <c r="B4668" s="0" t="s">
        <v>16552</v>
      </c>
      <c r="C4668" s="525" t="s">
        <v>2440</v>
      </c>
      <c r="D4668" s="333" t="n">
        <v>30.58</v>
      </c>
    </row>
    <row r="4669" customFormat="false" ht="15" hidden="false" customHeight="false" outlineLevel="0" collapsed="false">
      <c r="A4669" s="0" t="n">
        <v>36274</v>
      </c>
      <c r="B4669" s="0" t="s">
        <v>16553</v>
      </c>
      <c r="C4669" s="525" t="s">
        <v>2440</v>
      </c>
      <c r="D4669" s="333" t="n">
        <v>10.12</v>
      </c>
    </row>
    <row r="4670" customFormat="false" ht="15" hidden="false" customHeight="false" outlineLevel="0" collapsed="false">
      <c r="A4670" s="0" t="n">
        <v>36278</v>
      </c>
      <c r="B4670" s="0" t="s">
        <v>16554</v>
      </c>
      <c r="C4670" s="525" t="s">
        <v>2440</v>
      </c>
      <c r="D4670" s="333" t="n">
        <v>13.72</v>
      </c>
    </row>
    <row r="4671" customFormat="false" ht="15" hidden="false" customHeight="false" outlineLevel="0" collapsed="false">
      <c r="A4671" s="0" t="n">
        <v>38977</v>
      </c>
      <c r="B4671" s="0" t="s">
        <v>16555</v>
      </c>
      <c r="C4671" s="525" t="s">
        <v>2440</v>
      </c>
      <c r="D4671" s="333" t="n">
        <v>134.26</v>
      </c>
    </row>
    <row r="4672" customFormat="false" ht="15" hidden="false" customHeight="false" outlineLevel="0" collapsed="false">
      <c r="A4672" s="0" t="n">
        <v>38971</v>
      </c>
      <c r="B4672" s="0" t="s">
        <v>16556</v>
      </c>
      <c r="C4672" s="525" t="s">
        <v>2440</v>
      </c>
      <c r="D4672" s="333" t="n">
        <v>11.26</v>
      </c>
    </row>
    <row r="4673" customFormat="false" ht="15" hidden="false" customHeight="false" outlineLevel="0" collapsed="false">
      <c r="A4673" s="0" t="n">
        <v>38972</v>
      </c>
      <c r="B4673" s="0" t="s">
        <v>16557</v>
      </c>
      <c r="C4673" s="525" t="s">
        <v>2440</v>
      </c>
      <c r="D4673" s="333" t="n">
        <v>15.19</v>
      </c>
    </row>
    <row r="4674" customFormat="false" ht="15" hidden="false" customHeight="false" outlineLevel="0" collapsed="false">
      <c r="A4674" s="0" t="n">
        <v>38973</v>
      </c>
      <c r="B4674" s="0" t="s">
        <v>16558</v>
      </c>
      <c r="C4674" s="525" t="s">
        <v>2440</v>
      </c>
      <c r="D4674" s="333" t="n">
        <v>25.1</v>
      </c>
    </row>
    <row r="4675" customFormat="false" ht="15" hidden="false" customHeight="false" outlineLevel="0" collapsed="false">
      <c r="A4675" s="0" t="n">
        <v>38974</v>
      </c>
      <c r="B4675" s="0" t="s">
        <v>16559</v>
      </c>
      <c r="C4675" s="525" t="s">
        <v>2440</v>
      </c>
      <c r="D4675" s="333" t="n">
        <v>40.76</v>
      </c>
    </row>
    <row r="4676" customFormat="false" ht="15" hidden="false" customHeight="false" outlineLevel="0" collapsed="false">
      <c r="A4676" s="0" t="n">
        <v>38975</v>
      </c>
      <c r="B4676" s="0" t="s">
        <v>16560</v>
      </c>
      <c r="C4676" s="525" t="s">
        <v>2440</v>
      </c>
      <c r="D4676" s="333" t="n">
        <v>52.27</v>
      </c>
    </row>
    <row r="4677" customFormat="false" ht="15" hidden="false" customHeight="false" outlineLevel="0" collapsed="false">
      <c r="A4677" s="0" t="n">
        <v>38976</v>
      </c>
      <c r="B4677" s="0" t="s">
        <v>16561</v>
      </c>
      <c r="C4677" s="525" t="s">
        <v>2440</v>
      </c>
      <c r="D4677" s="333" t="n">
        <v>89.86</v>
      </c>
    </row>
    <row r="4678" customFormat="false" ht="15" hidden="false" customHeight="false" outlineLevel="0" collapsed="false">
      <c r="A4678" s="0" t="n">
        <v>44176</v>
      </c>
      <c r="B4678" s="0" t="s">
        <v>16562</v>
      </c>
      <c r="C4678" s="525" t="s">
        <v>2440</v>
      </c>
      <c r="D4678" s="333" t="n">
        <v>20.65</v>
      </c>
    </row>
    <row r="4679" customFormat="false" ht="15" hidden="false" customHeight="false" outlineLevel="0" collapsed="false">
      <c r="A4679" s="0" t="n">
        <v>38986</v>
      </c>
      <c r="B4679" s="0" t="s">
        <v>16563</v>
      </c>
      <c r="C4679" s="525" t="s">
        <v>2440</v>
      </c>
      <c r="D4679" s="333" t="n">
        <v>271.25</v>
      </c>
    </row>
    <row r="4680" customFormat="false" ht="15" hidden="false" customHeight="false" outlineLevel="0" collapsed="false">
      <c r="A4680" s="0" t="n">
        <v>38978</v>
      </c>
      <c r="B4680" s="0" t="s">
        <v>16564</v>
      </c>
      <c r="C4680" s="525" t="s">
        <v>2440</v>
      </c>
      <c r="D4680" s="333" t="n">
        <v>11.13</v>
      </c>
    </row>
    <row r="4681" customFormat="false" ht="15" hidden="false" customHeight="false" outlineLevel="0" collapsed="false">
      <c r="A4681" s="0" t="n">
        <v>38979</v>
      </c>
      <c r="B4681" s="0" t="s">
        <v>16565</v>
      </c>
      <c r="C4681" s="525" t="s">
        <v>2440</v>
      </c>
      <c r="D4681" s="333" t="n">
        <v>15.38</v>
      </c>
    </row>
    <row r="4682" customFormat="false" ht="15" hidden="false" customHeight="false" outlineLevel="0" collapsed="false">
      <c r="A4682" s="0" t="n">
        <v>38980</v>
      </c>
      <c r="B4682" s="0" t="s">
        <v>16566</v>
      </c>
      <c r="C4682" s="525" t="s">
        <v>2440</v>
      </c>
      <c r="D4682" s="333" t="n">
        <v>20.59</v>
      </c>
    </row>
    <row r="4683" customFormat="false" ht="15" hidden="false" customHeight="false" outlineLevel="0" collapsed="false">
      <c r="A4683" s="0" t="n">
        <v>38981</v>
      </c>
      <c r="B4683" s="0" t="s">
        <v>16567</v>
      </c>
      <c r="C4683" s="525" t="s">
        <v>2440</v>
      </c>
      <c r="D4683" s="333" t="n">
        <v>29.71</v>
      </c>
    </row>
    <row r="4684" customFormat="false" ht="15" hidden="false" customHeight="false" outlineLevel="0" collapsed="false">
      <c r="A4684" s="0" t="n">
        <v>38982</v>
      </c>
      <c r="B4684" s="0" t="s">
        <v>16568</v>
      </c>
      <c r="C4684" s="525" t="s">
        <v>2440</v>
      </c>
      <c r="D4684" s="333" t="n">
        <v>46.94</v>
      </c>
    </row>
    <row r="4685" customFormat="false" ht="15" hidden="false" customHeight="false" outlineLevel="0" collapsed="false">
      <c r="A4685" s="0" t="n">
        <v>38983</v>
      </c>
      <c r="B4685" s="0" t="s">
        <v>16569</v>
      </c>
      <c r="C4685" s="525" t="s">
        <v>2440</v>
      </c>
      <c r="D4685" s="333" t="n">
        <v>82.59</v>
      </c>
    </row>
    <row r="4686" customFormat="false" ht="15" hidden="false" customHeight="false" outlineLevel="0" collapsed="false">
      <c r="A4686" s="0" t="n">
        <v>38984</v>
      </c>
      <c r="B4686" s="0" t="s">
        <v>16570</v>
      </c>
      <c r="C4686" s="525" t="s">
        <v>2440</v>
      </c>
      <c r="D4686" s="333" t="n">
        <v>113.54</v>
      </c>
    </row>
    <row r="4687" customFormat="false" ht="15" hidden="false" customHeight="false" outlineLevel="0" collapsed="false">
      <c r="A4687" s="0" t="n">
        <v>38985</v>
      </c>
      <c r="B4687" s="0" t="s">
        <v>16571</v>
      </c>
      <c r="C4687" s="525" t="s">
        <v>2440</v>
      </c>
      <c r="D4687" s="333" t="n">
        <v>195.2</v>
      </c>
    </row>
    <row r="4688" customFormat="false" ht="15" hidden="false" customHeight="false" outlineLevel="0" collapsed="false">
      <c r="A4688" s="0" t="n">
        <v>9836</v>
      </c>
      <c r="B4688" s="0" t="s">
        <v>16572</v>
      </c>
      <c r="C4688" s="525" t="s">
        <v>2440</v>
      </c>
      <c r="D4688" s="333" t="n">
        <v>13.25</v>
      </c>
    </row>
    <row r="4689" customFormat="false" ht="15" hidden="false" customHeight="false" outlineLevel="0" collapsed="false">
      <c r="A4689" s="0" t="n">
        <v>20065</v>
      </c>
      <c r="B4689" s="0" t="s">
        <v>16573</v>
      </c>
      <c r="C4689" s="525" t="s">
        <v>2440</v>
      </c>
      <c r="D4689" s="333" t="n">
        <v>34.63</v>
      </c>
    </row>
    <row r="4690" customFormat="false" ht="15" hidden="false" customHeight="false" outlineLevel="0" collapsed="false">
      <c r="A4690" s="0" t="n">
        <v>9835</v>
      </c>
      <c r="B4690" s="0" t="s">
        <v>16574</v>
      </c>
      <c r="C4690" s="525" t="s">
        <v>2440</v>
      </c>
      <c r="D4690" s="333" t="n">
        <v>5.79</v>
      </c>
    </row>
    <row r="4691" customFormat="false" ht="15" hidden="false" customHeight="false" outlineLevel="0" collapsed="false">
      <c r="A4691" s="0" t="n">
        <v>38032</v>
      </c>
      <c r="B4691" s="0" t="s">
        <v>16575</v>
      </c>
      <c r="C4691" s="525" t="s">
        <v>2440</v>
      </c>
      <c r="D4691" s="333" t="n">
        <v>52.35</v>
      </c>
    </row>
    <row r="4692" customFormat="false" ht="15" hidden="false" customHeight="false" outlineLevel="0" collapsed="false">
      <c r="A4692" s="0" t="n">
        <v>38033</v>
      </c>
      <c r="B4692" s="0" t="s">
        <v>16576</v>
      </c>
      <c r="C4692" s="525" t="s">
        <v>2440</v>
      </c>
      <c r="D4692" s="333" t="n">
        <v>89</v>
      </c>
    </row>
    <row r="4693" customFormat="false" ht="15" hidden="false" customHeight="false" outlineLevel="0" collapsed="false">
      <c r="A4693" s="0" t="n">
        <v>38034</v>
      </c>
      <c r="B4693" s="0" t="s">
        <v>16577</v>
      </c>
      <c r="C4693" s="525" t="s">
        <v>2440</v>
      </c>
      <c r="D4693" s="333" t="n">
        <v>139.41</v>
      </c>
    </row>
    <row r="4694" customFormat="false" ht="15" hidden="false" customHeight="false" outlineLevel="0" collapsed="false">
      <c r="A4694" s="0" t="n">
        <v>38035</v>
      </c>
      <c r="B4694" s="0" t="s">
        <v>16578</v>
      </c>
      <c r="C4694" s="525" t="s">
        <v>2440</v>
      </c>
      <c r="D4694" s="333" t="n">
        <v>205.1</v>
      </c>
    </row>
    <row r="4695" customFormat="false" ht="15" hidden="false" customHeight="false" outlineLevel="0" collapsed="false">
      <c r="A4695" s="0" t="n">
        <v>38036</v>
      </c>
      <c r="B4695" s="0" t="s">
        <v>16579</v>
      </c>
      <c r="C4695" s="525" t="s">
        <v>2440</v>
      </c>
      <c r="D4695" s="333" t="n">
        <v>276.29</v>
      </c>
    </row>
    <row r="4696" customFormat="false" ht="15" hidden="false" customHeight="false" outlineLevel="0" collapsed="false">
      <c r="A4696" s="0" t="n">
        <v>38037</v>
      </c>
      <c r="B4696" s="0" t="s">
        <v>16580</v>
      </c>
      <c r="C4696" s="525" t="s">
        <v>2440</v>
      </c>
      <c r="D4696" s="333" t="n">
        <v>364.95</v>
      </c>
    </row>
    <row r="4697" customFormat="false" ht="15" hidden="false" customHeight="false" outlineLevel="0" collapsed="false">
      <c r="A4697" s="0" t="n">
        <v>9850</v>
      </c>
      <c r="B4697" s="0" t="s">
        <v>16581</v>
      </c>
      <c r="C4697" s="525" t="s">
        <v>2440</v>
      </c>
      <c r="D4697" s="333" t="n">
        <v>147.75</v>
      </c>
    </row>
    <row r="4698" customFormat="false" ht="15" hidden="false" customHeight="false" outlineLevel="0" collapsed="false">
      <c r="A4698" s="0" t="n">
        <v>9853</v>
      </c>
      <c r="B4698" s="0" t="s">
        <v>16582</v>
      </c>
      <c r="C4698" s="525" t="s">
        <v>2440</v>
      </c>
      <c r="D4698" s="333" t="n">
        <v>262.74</v>
      </c>
    </row>
    <row r="4699" customFormat="false" ht="15" hidden="false" customHeight="false" outlineLevel="0" collapsed="false">
      <c r="A4699" s="0" t="n">
        <v>9854</v>
      </c>
      <c r="B4699" s="0" t="s">
        <v>16583</v>
      </c>
      <c r="C4699" s="525" t="s">
        <v>2440</v>
      </c>
      <c r="D4699" s="333" t="n">
        <v>115.12</v>
      </c>
    </row>
    <row r="4700" customFormat="false" ht="15" hidden="false" customHeight="false" outlineLevel="0" collapsed="false">
      <c r="A4700" s="0" t="n">
        <v>9851</v>
      </c>
      <c r="B4700" s="0" t="s">
        <v>16584</v>
      </c>
      <c r="C4700" s="525" t="s">
        <v>2440</v>
      </c>
      <c r="D4700" s="333" t="n">
        <v>199.62</v>
      </c>
    </row>
    <row r="4701" customFormat="false" ht="15" hidden="false" customHeight="false" outlineLevel="0" collapsed="false">
      <c r="A4701" s="0" t="n">
        <v>9825</v>
      </c>
      <c r="B4701" s="0" t="s">
        <v>16585</v>
      </c>
      <c r="C4701" s="525" t="s">
        <v>2440</v>
      </c>
      <c r="D4701" s="333" t="n">
        <v>38.41</v>
      </c>
    </row>
    <row r="4702" customFormat="false" ht="15" hidden="false" customHeight="false" outlineLevel="0" collapsed="false">
      <c r="A4702" s="0" t="n">
        <v>9828</v>
      </c>
      <c r="B4702" s="0" t="s">
        <v>16586</v>
      </c>
      <c r="C4702" s="525" t="s">
        <v>2440</v>
      </c>
      <c r="D4702" s="333" t="n">
        <v>103.38</v>
      </c>
    </row>
    <row r="4703" customFormat="false" ht="15" hidden="false" customHeight="false" outlineLevel="0" collapsed="false">
      <c r="A4703" s="0" t="n">
        <v>9829</v>
      </c>
      <c r="B4703" s="0" t="s">
        <v>16587</v>
      </c>
      <c r="C4703" s="525" t="s">
        <v>2440</v>
      </c>
      <c r="D4703" s="333" t="n">
        <v>175.2</v>
      </c>
    </row>
    <row r="4704" customFormat="false" ht="15" hidden="false" customHeight="false" outlineLevel="0" collapsed="false">
      <c r="A4704" s="0" t="n">
        <v>9826</v>
      </c>
      <c r="B4704" s="0" t="s">
        <v>16588</v>
      </c>
      <c r="C4704" s="525" t="s">
        <v>2440</v>
      </c>
      <c r="D4704" s="333" t="n">
        <v>266.72</v>
      </c>
    </row>
    <row r="4705" customFormat="false" ht="15" hidden="false" customHeight="false" outlineLevel="0" collapsed="false">
      <c r="A4705" s="0" t="n">
        <v>9827</v>
      </c>
      <c r="B4705" s="0" t="s">
        <v>16589</v>
      </c>
      <c r="C4705" s="525" t="s">
        <v>2440</v>
      </c>
      <c r="D4705" s="333" t="n">
        <v>378.75</v>
      </c>
    </row>
    <row r="4706" customFormat="false" ht="15" hidden="false" customHeight="false" outlineLevel="0" collapsed="false">
      <c r="A4706" s="0" t="n">
        <v>36374</v>
      </c>
      <c r="B4706" s="0" t="s">
        <v>16590</v>
      </c>
      <c r="C4706" s="525" t="s">
        <v>2440</v>
      </c>
      <c r="D4706" s="333" t="n">
        <v>46.04</v>
      </c>
    </row>
    <row r="4707" customFormat="false" ht="15" hidden="false" customHeight="false" outlineLevel="0" collapsed="false">
      <c r="A4707" s="0" t="n">
        <v>36084</v>
      </c>
      <c r="B4707" s="0" t="s">
        <v>16591</v>
      </c>
      <c r="C4707" s="525" t="s">
        <v>2440</v>
      </c>
      <c r="D4707" s="333" t="n">
        <v>13.64</v>
      </c>
    </row>
    <row r="4708" customFormat="false" ht="15" hidden="false" customHeight="false" outlineLevel="0" collapsed="false">
      <c r="A4708" s="0" t="n">
        <v>36373</v>
      </c>
      <c r="B4708" s="0" t="s">
        <v>16592</v>
      </c>
      <c r="C4708" s="525" t="s">
        <v>2440</v>
      </c>
      <c r="D4708" s="333" t="n">
        <v>28.32</v>
      </c>
    </row>
    <row r="4709" customFormat="false" ht="15" hidden="false" customHeight="false" outlineLevel="0" collapsed="false">
      <c r="A4709" s="0" t="n">
        <v>36377</v>
      </c>
      <c r="B4709" s="0" t="s">
        <v>16593</v>
      </c>
      <c r="C4709" s="525" t="s">
        <v>2440</v>
      </c>
      <c r="D4709" s="333" t="n">
        <v>55.23</v>
      </c>
    </row>
    <row r="4710" customFormat="false" ht="15" hidden="false" customHeight="false" outlineLevel="0" collapsed="false">
      <c r="A4710" s="0" t="n">
        <v>36375</v>
      </c>
      <c r="B4710" s="0" t="s">
        <v>16594</v>
      </c>
      <c r="C4710" s="525" t="s">
        <v>2440</v>
      </c>
      <c r="D4710" s="333" t="n">
        <v>16.83</v>
      </c>
    </row>
    <row r="4711" customFormat="false" ht="15" hidden="false" customHeight="false" outlineLevel="0" collapsed="false">
      <c r="A4711" s="0" t="n">
        <v>36376</v>
      </c>
      <c r="B4711" s="0" t="s">
        <v>16595</v>
      </c>
      <c r="C4711" s="525" t="s">
        <v>2440</v>
      </c>
      <c r="D4711" s="333" t="n">
        <v>33.05</v>
      </c>
    </row>
    <row r="4712" customFormat="false" ht="15" hidden="false" customHeight="false" outlineLevel="0" collapsed="false">
      <c r="A4712" s="0" t="n">
        <v>36380</v>
      </c>
      <c r="B4712" s="0" t="s">
        <v>16596</v>
      </c>
      <c r="C4712" s="525" t="s">
        <v>2440</v>
      </c>
      <c r="D4712" s="333" t="n">
        <v>69.06</v>
      </c>
    </row>
    <row r="4713" customFormat="false" ht="15" hidden="false" customHeight="false" outlineLevel="0" collapsed="false">
      <c r="A4713" s="0" t="n">
        <v>36378</v>
      </c>
      <c r="B4713" s="0" t="s">
        <v>16597</v>
      </c>
      <c r="C4713" s="525" t="s">
        <v>2440</v>
      </c>
      <c r="D4713" s="333" t="n">
        <v>20.69</v>
      </c>
    </row>
    <row r="4714" customFormat="false" ht="15" hidden="false" customHeight="false" outlineLevel="0" collapsed="false">
      <c r="A4714" s="0" t="n">
        <v>36379</v>
      </c>
      <c r="B4714" s="0" t="s">
        <v>16598</v>
      </c>
      <c r="C4714" s="525" t="s">
        <v>2440</v>
      </c>
      <c r="D4714" s="333" t="n">
        <v>41.71</v>
      </c>
    </row>
    <row r="4715" customFormat="false" ht="15" hidden="false" customHeight="false" outlineLevel="0" collapsed="false">
      <c r="A4715" s="0" t="n">
        <v>9859</v>
      </c>
      <c r="B4715" s="0" t="s">
        <v>16599</v>
      </c>
      <c r="C4715" s="525" t="s">
        <v>2440</v>
      </c>
      <c r="D4715" s="333" t="n">
        <v>10.28</v>
      </c>
    </row>
    <row r="4716" customFormat="false" ht="15" hidden="false" customHeight="false" outlineLevel="0" collapsed="false">
      <c r="A4716" s="0" t="n">
        <v>9838</v>
      </c>
      <c r="B4716" s="0" t="s">
        <v>16600</v>
      </c>
      <c r="C4716" s="525" t="s">
        <v>2440</v>
      </c>
      <c r="D4716" s="333" t="n">
        <v>9.56</v>
      </c>
    </row>
    <row r="4717" customFormat="false" ht="15" hidden="false" customHeight="false" outlineLevel="0" collapsed="false">
      <c r="A4717" s="0" t="n">
        <v>9837</v>
      </c>
      <c r="B4717" s="0" t="s">
        <v>16601</v>
      </c>
      <c r="C4717" s="525" t="s">
        <v>2440</v>
      </c>
      <c r="D4717" s="333" t="n">
        <v>12.54</v>
      </c>
    </row>
    <row r="4718" customFormat="false" ht="15" hidden="false" customHeight="false" outlineLevel="0" collapsed="false">
      <c r="A4718" s="0" t="n">
        <v>44315</v>
      </c>
      <c r="B4718" s="0" t="s">
        <v>16602</v>
      </c>
      <c r="C4718" s="525" t="s">
        <v>2440</v>
      </c>
      <c r="D4718" s="333" t="n">
        <v>51.87</v>
      </c>
    </row>
    <row r="4719" customFormat="false" ht="15" hidden="false" customHeight="false" outlineLevel="0" collapsed="false">
      <c r="A4719" s="0" t="n">
        <v>9863</v>
      </c>
      <c r="B4719" s="0" t="s">
        <v>16603</v>
      </c>
      <c r="C4719" s="525" t="s">
        <v>2440</v>
      </c>
      <c r="D4719" s="333" t="n">
        <v>62.13</v>
      </c>
    </row>
    <row r="4720" customFormat="false" ht="15" hidden="false" customHeight="false" outlineLevel="0" collapsed="false">
      <c r="A4720" s="0" t="n">
        <v>9860</v>
      </c>
      <c r="B4720" s="0" t="s">
        <v>16604</v>
      </c>
      <c r="C4720" s="525" t="s">
        <v>2440</v>
      </c>
      <c r="D4720" s="333" t="n">
        <v>45.35</v>
      </c>
    </row>
    <row r="4721" customFormat="false" ht="15" hidden="false" customHeight="false" outlineLevel="0" collapsed="false">
      <c r="A4721" s="0" t="n">
        <v>9862</v>
      </c>
      <c r="B4721" s="0" t="s">
        <v>16605</v>
      </c>
      <c r="C4721" s="525" t="s">
        <v>2440</v>
      </c>
      <c r="D4721" s="333" t="n">
        <v>31.69</v>
      </c>
    </row>
    <row r="4722" customFormat="false" ht="15" hidden="false" customHeight="false" outlineLevel="0" collapsed="false">
      <c r="A4722" s="0" t="n">
        <v>9861</v>
      </c>
      <c r="B4722" s="0" t="s">
        <v>16606</v>
      </c>
      <c r="C4722" s="525" t="s">
        <v>2440</v>
      </c>
      <c r="D4722" s="333" t="n">
        <v>24.89</v>
      </c>
    </row>
    <row r="4723" customFormat="false" ht="15" hidden="false" customHeight="false" outlineLevel="0" collapsed="false">
      <c r="A4723" s="0" t="n">
        <v>9856</v>
      </c>
      <c r="B4723" s="0" t="s">
        <v>16607</v>
      </c>
      <c r="C4723" s="525" t="s">
        <v>2440</v>
      </c>
      <c r="D4723" s="333" t="n">
        <v>8.03</v>
      </c>
    </row>
    <row r="4724" customFormat="false" ht="15" hidden="false" customHeight="false" outlineLevel="0" collapsed="false">
      <c r="A4724" s="0" t="n">
        <v>9866</v>
      </c>
      <c r="B4724" s="0" t="s">
        <v>16608</v>
      </c>
      <c r="C4724" s="525" t="s">
        <v>2440</v>
      </c>
      <c r="D4724" s="333" t="n">
        <v>21.48</v>
      </c>
    </row>
    <row r="4725" customFormat="false" ht="15" hidden="false" customHeight="false" outlineLevel="0" collapsed="false">
      <c r="A4725" s="0" t="n">
        <v>9841</v>
      </c>
      <c r="B4725" s="0" t="s">
        <v>16609</v>
      </c>
      <c r="C4725" s="525" t="s">
        <v>2440</v>
      </c>
      <c r="D4725" s="333" t="n">
        <v>24.95</v>
      </c>
    </row>
    <row r="4726" customFormat="false" ht="15" hidden="false" customHeight="false" outlineLevel="0" collapsed="false">
      <c r="A4726" s="0" t="n">
        <v>9840</v>
      </c>
      <c r="B4726" s="0" t="s">
        <v>16610</v>
      </c>
      <c r="C4726" s="525" t="s">
        <v>2440</v>
      </c>
      <c r="D4726" s="333" t="n">
        <v>52.71</v>
      </c>
    </row>
    <row r="4727" customFormat="false" ht="15" hidden="false" customHeight="false" outlineLevel="0" collapsed="false">
      <c r="A4727" s="0" t="n">
        <v>20067</v>
      </c>
      <c r="B4727" s="0" t="s">
        <v>16611</v>
      </c>
      <c r="C4727" s="525" t="s">
        <v>2440</v>
      </c>
      <c r="D4727" s="333" t="n">
        <v>8.09</v>
      </c>
    </row>
    <row r="4728" customFormat="false" ht="15" hidden="false" customHeight="false" outlineLevel="0" collapsed="false">
      <c r="A4728" s="0" t="n">
        <v>20068</v>
      </c>
      <c r="B4728" s="0" t="s">
        <v>16612</v>
      </c>
      <c r="C4728" s="525" t="s">
        <v>2440</v>
      </c>
      <c r="D4728" s="333" t="n">
        <v>11.39</v>
      </c>
    </row>
    <row r="4729" customFormat="false" ht="15" hidden="false" customHeight="false" outlineLevel="0" collapsed="false">
      <c r="A4729" s="0" t="n">
        <v>9839</v>
      </c>
      <c r="B4729" s="0" t="s">
        <v>16613</v>
      </c>
      <c r="C4729" s="525" t="s">
        <v>2440</v>
      </c>
      <c r="D4729" s="333" t="n">
        <v>20.67</v>
      </c>
    </row>
    <row r="4730" customFormat="false" ht="15" hidden="false" customHeight="false" outlineLevel="0" collapsed="false">
      <c r="A4730" s="0" t="n">
        <v>9870</v>
      </c>
      <c r="B4730" s="0" t="s">
        <v>16614</v>
      </c>
      <c r="C4730" s="525" t="s">
        <v>2440</v>
      </c>
      <c r="D4730" s="333" t="n">
        <v>92.65</v>
      </c>
    </row>
    <row r="4731" customFormat="false" ht="15" hidden="false" customHeight="false" outlineLevel="0" collapsed="false">
      <c r="A4731" s="0" t="n">
        <v>9867</v>
      </c>
      <c r="B4731" s="0" t="s">
        <v>16615</v>
      </c>
      <c r="C4731" s="525" t="s">
        <v>2440</v>
      </c>
      <c r="D4731" s="333" t="n">
        <v>3.72</v>
      </c>
    </row>
    <row r="4732" customFormat="false" ht="15" hidden="false" customHeight="false" outlineLevel="0" collapsed="false">
      <c r="A4732" s="0" t="n">
        <v>9868</v>
      </c>
      <c r="B4732" s="0" t="s">
        <v>16616</v>
      </c>
      <c r="C4732" s="525" t="s">
        <v>2440</v>
      </c>
      <c r="D4732" s="333" t="n">
        <v>4.2</v>
      </c>
    </row>
    <row r="4733" customFormat="false" ht="15" hidden="false" customHeight="false" outlineLevel="0" collapsed="false">
      <c r="A4733" s="0" t="n">
        <v>9869</v>
      </c>
      <c r="B4733" s="0" t="s">
        <v>16617</v>
      </c>
      <c r="C4733" s="525" t="s">
        <v>2440</v>
      </c>
      <c r="D4733" s="333" t="n">
        <v>9.06</v>
      </c>
    </row>
    <row r="4734" customFormat="false" ht="15" hidden="false" customHeight="false" outlineLevel="0" collapsed="false">
      <c r="A4734" s="0" t="n">
        <v>9874</v>
      </c>
      <c r="B4734" s="0" t="s">
        <v>16618</v>
      </c>
      <c r="C4734" s="525" t="s">
        <v>2440</v>
      </c>
      <c r="D4734" s="333" t="n">
        <v>14.23</v>
      </c>
    </row>
    <row r="4735" customFormat="false" ht="15" hidden="false" customHeight="false" outlineLevel="0" collapsed="false">
      <c r="A4735" s="0" t="n">
        <v>9875</v>
      </c>
      <c r="B4735" s="0" t="s">
        <v>16619</v>
      </c>
      <c r="C4735" s="525" t="s">
        <v>2440</v>
      </c>
      <c r="D4735" s="333" t="n">
        <v>15.61</v>
      </c>
    </row>
    <row r="4736" customFormat="false" ht="15" hidden="false" customHeight="false" outlineLevel="0" collapsed="false">
      <c r="A4736" s="0" t="n">
        <v>9873</v>
      </c>
      <c r="B4736" s="0" t="s">
        <v>16620</v>
      </c>
      <c r="C4736" s="525" t="s">
        <v>2440</v>
      </c>
      <c r="D4736" s="333" t="n">
        <v>25.68</v>
      </c>
    </row>
    <row r="4737" customFormat="false" ht="15" hidden="false" customHeight="false" outlineLevel="0" collapsed="false">
      <c r="A4737" s="0" t="n">
        <v>9871</v>
      </c>
      <c r="B4737" s="0" t="s">
        <v>16621</v>
      </c>
      <c r="C4737" s="525" t="s">
        <v>2440</v>
      </c>
      <c r="D4737" s="333" t="n">
        <v>42.56</v>
      </c>
    </row>
    <row r="4738" customFormat="false" ht="15" hidden="false" customHeight="false" outlineLevel="0" collapsed="false">
      <c r="A4738" s="0" t="n">
        <v>9872</v>
      </c>
      <c r="B4738" s="0" t="s">
        <v>16622</v>
      </c>
      <c r="C4738" s="525" t="s">
        <v>2440</v>
      </c>
      <c r="D4738" s="333" t="n">
        <v>59.21</v>
      </c>
    </row>
    <row r="4739" customFormat="false" ht="15" hidden="false" customHeight="false" outlineLevel="0" collapsed="false">
      <c r="A4739" s="0" t="n">
        <v>7667</v>
      </c>
      <c r="B4739" s="0" t="s">
        <v>16623</v>
      </c>
      <c r="C4739" s="525" t="s">
        <v>2440</v>
      </c>
      <c r="D4739" s="532" t="n">
        <v>3452.35</v>
      </c>
    </row>
    <row r="4740" customFormat="false" ht="15" hidden="false" customHeight="false" outlineLevel="0" collapsed="false">
      <c r="A4740" s="0" t="n">
        <v>7660</v>
      </c>
      <c r="B4740" s="0" t="s">
        <v>16624</v>
      </c>
      <c r="C4740" s="525" t="s">
        <v>2440</v>
      </c>
      <c r="D4740" s="532" t="n">
        <v>4400.93</v>
      </c>
    </row>
    <row r="4741" customFormat="false" ht="15" hidden="false" customHeight="false" outlineLevel="0" collapsed="false">
      <c r="A4741" s="0" t="n">
        <v>7676</v>
      </c>
      <c r="B4741" s="0" t="s">
        <v>16625</v>
      </c>
      <c r="C4741" s="525" t="s">
        <v>2440</v>
      </c>
      <c r="D4741" s="532" t="n">
        <v>4451.22</v>
      </c>
    </row>
    <row r="4742" customFormat="false" ht="15" hidden="false" customHeight="false" outlineLevel="0" collapsed="false">
      <c r="A4742" s="0" t="n">
        <v>12426</v>
      </c>
      <c r="B4742" s="0" t="s">
        <v>16626</v>
      </c>
      <c r="C4742" s="525" t="s">
        <v>2430</v>
      </c>
      <c r="D4742" s="333" t="n">
        <v>50.7</v>
      </c>
    </row>
    <row r="4743" customFormat="false" ht="15" hidden="false" customHeight="false" outlineLevel="0" collapsed="false">
      <c r="A4743" s="0" t="n">
        <v>12425</v>
      </c>
      <c r="B4743" s="0" t="s">
        <v>16627</v>
      </c>
      <c r="C4743" s="525" t="s">
        <v>2430</v>
      </c>
      <c r="D4743" s="333" t="n">
        <v>69.65</v>
      </c>
    </row>
    <row r="4744" customFormat="false" ht="15" hidden="false" customHeight="false" outlineLevel="0" collapsed="false">
      <c r="A4744" s="0" t="n">
        <v>12427</v>
      </c>
      <c r="B4744" s="0" t="s">
        <v>16628</v>
      </c>
      <c r="C4744" s="525" t="s">
        <v>2430</v>
      </c>
      <c r="D4744" s="333" t="n">
        <v>289.11</v>
      </c>
    </row>
    <row r="4745" customFormat="false" ht="15" hidden="false" customHeight="false" outlineLevel="0" collapsed="false">
      <c r="A4745" s="0" t="n">
        <v>12428</v>
      </c>
      <c r="B4745" s="0" t="s">
        <v>16629</v>
      </c>
      <c r="C4745" s="525" t="s">
        <v>2430</v>
      </c>
      <c r="D4745" s="333" t="n">
        <v>185.57</v>
      </c>
    </row>
    <row r="4746" customFormat="false" ht="15" hidden="false" customHeight="false" outlineLevel="0" collapsed="false">
      <c r="A4746" s="0" t="n">
        <v>12430</v>
      </c>
      <c r="B4746" s="0" t="s">
        <v>16630</v>
      </c>
      <c r="C4746" s="525" t="s">
        <v>2430</v>
      </c>
      <c r="D4746" s="333" t="n">
        <v>62.15</v>
      </c>
    </row>
    <row r="4747" customFormat="false" ht="15" hidden="false" customHeight="false" outlineLevel="0" collapsed="false">
      <c r="A4747" s="0" t="n">
        <v>12429</v>
      </c>
      <c r="B4747" s="0" t="s">
        <v>16631</v>
      </c>
      <c r="C4747" s="525" t="s">
        <v>2430</v>
      </c>
      <c r="D4747" s="333" t="n">
        <v>467.5</v>
      </c>
    </row>
    <row r="4748" customFormat="false" ht="15" hidden="false" customHeight="false" outlineLevel="0" collapsed="false">
      <c r="A4748" s="0" t="n">
        <v>12431</v>
      </c>
      <c r="B4748" s="0" t="s">
        <v>16632</v>
      </c>
      <c r="C4748" s="525" t="s">
        <v>2430</v>
      </c>
      <c r="D4748" s="333" t="n">
        <v>795.6</v>
      </c>
    </row>
    <row r="4749" customFormat="false" ht="15" hidden="false" customHeight="false" outlineLevel="0" collapsed="false">
      <c r="A4749" s="0" t="n">
        <v>12432</v>
      </c>
      <c r="B4749" s="0" t="s">
        <v>16633</v>
      </c>
      <c r="C4749" s="525" t="s">
        <v>2430</v>
      </c>
      <c r="D4749" s="333" t="n">
        <v>163.63</v>
      </c>
    </row>
    <row r="4750" customFormat="false" ht="15" hidden="false" customHeight="false" outlineLevel="0" collapsed="false">
      <c r="A4750" s="0" t="n">
        <v>12434</v>
      </c>
      <c r="B4750" s="0" t="s">
        <v>16634</v>
      </c>
      <c r="C4750" s="525" t="s">
        <v>2430</v>
      </c>
      <c r="D4750" s="333" t="n">
        <v>53.32</v>
      </c>
    </row>
    <row r="4751" customFormat="false" ht="15" hidden="false" customHeight="false" outlineLevel="0" collapsed="false">
      <c r="A4751" s="0" t="n">
        <v>12433</v>
      </c>
      <c r="B4751" s="0" t="s">
        <v>16635</v>
      </c>
      <c r="C4751" s="525" t="s">
        <v>2430</v>
      </c>
      <c r="D4751" s="333" t="n">
        <v>104.17</v>
      </c>
    </row>
    <row r="4752" customFormat="false" ht="15" hidden="false" customHeight="false" outlineLevel="0" collapsed="false">
      <c r="A4752" s="0" t="n">
        <v>12435</v>
      </c>
      <c r="B4752" s="0" t="s">
        <v>16636</v>
      </c>
      <c r="C4752" s="525" t="s">
        <v>2430</v>
      </c>
      <c r="D4752" s="333" t="n">
        <v>322.38</v>
      </c>
    </row>
    <row r="4753" customFormat="false" ht="15" hidden="false" customHeight="false" outlineLevel="0" collapsed="false">
      <c r="A4753" s="0" t="n">
        <v>12437</v>
      </c>
      <c r="B4753" s="0" t="s">
        <v>16637</v>
      </c>
      <c r="C4753" s="525" t="s">
        <v>2430</v>
      </c>
      <c r="D4753" s="333" t="n">
        <v>260.36</v>
      </c>
    </row>
    <row r="4754" customFormat="false" ht="15" hidden="false" customHeight="false" outlineLevel="0" collapsed="false">
      <c r="A4754" s="0" t="n">
        <v>12439</v>
      </c>
      <c r="B4754" s="0" t="s">
        <v>16638</v>
      </c>
      <c r="C4754" s="525" t="s">
        <v>2430</v>
      </c>
      <c r="D4754" s="333" t="n">
        <v>83.56</v>
      </c>
    </row>
    <row r="4755" customFormat="false" ht="15" hidden="false" customHeight="false" outlineLevel="0" collapsed="false">
      <c r="A4755" s="0" t="n">
        <v>12438</v>
      </c>
      <c r="B4755" s="0" t="s">
        <v>16639</v>
      </c>
      <c r="C4755" s="525" t="s">
        <v>2430</v>
      </c>
      <c r="D4755" s="333" t="n">
        <v>471.17</v>
      </c>
    </row>
    <row r="4756" customFormat="false" ht="15" hidden="false" customHeight="false" outlineLevel="0" collapsed="false">
      <c r="A4756" s="0" t="n">
        <v>12436</v>
      </c>
      <c r="B4756" s="0" t="s">
        <v>16640</v>
      </c>
      <c r="C4756" s="525" t="s">
        <v>2430</v>
      </c>
      <c r="D4756" s="333" t="n">
        <v>595.19</v>
      </c>
    </row>
    <row r="4757" customFormat="false" ht="15" hidden="false" customHeight="false" outlineLevel="0" collapsed="false">
      <c r="A4757" s="0" t="n">
        <v>36357</v>
      </c>
      <c r="B4757" s="0" t="s">
        <v>16641</v>
      </c>
      <c r="C4757" s="525" t="s">
        <v>2430</v>
      </c>
      <c r="D4757" s="333" t="n">
        <v>149.8</v>
      </c>
    </row>
    <row r="4758" customFormat="false" ht="15" hidden="false" customHeight="false" outlineLevel="0" collapsed="false">
      <c r="A4758" s="0" t="n">
        <v>12424</v>
      </c>
      <c r="B4758" s="0" t="s">
        <v>16642</v>
      </c>
      <c r="C4758" s="525" t="s">
        <v>2430</v>
      </c>
      <c r="D4758" s="333" t="n">
        <v>107.25</v>
      </c>
    </row>
    <row r="4759" customFormat="false" ht="15" hidden="false" customHeight="false" outlineLevel="0" collapsed="false">
      <c r="A4759" s="0" t="n">
        <v>12440</v>
      </c>
      <c r="B4759" s="0" t="s">
        <v>16643</v>
      </c>
      <c r="C4759" s="525" t="s">
        <v>2430</v>
      </c>
      <c r="D4759" s="333" t="n">
        <v>103.67</v>
      </c>
    </row>
    <row r="4760" customFormat="false" ht="15" hidden="false" customHeight="false" outlineLevel="0" collapsed="false">
      <c r="A4760" s="0" t="n">
        <v>9884</v>
      </c>
      <c r="B4760" s="0" t="s">
        <v>16644</v>
      </c>
      <c r="C4760" s="525" t="s">
        <v>2430</v>
      </c>
      <c r="D4760" s="333" t="n">
        <v>77.32</v>
      </c>
    </row>
    <row r="4761" customFormat="false" ht="15" hidden="false" customHeight="false" outlineLevel="0" collapsed="false">
      <c r="A4761" s="0" t="n">
        <v>9888</v>
      </c>
      <c r="B4761" s="0" t="s">
        <v>16645</v>
      </c>
      <c r="C4761" s="525" t="s">
        <v>2430</v>
      </c>
      <c r="D4761" s="333" t="n">
        <v>62.13</v>
      </c>
    </row>
    <row r="4762" customFormat="false" ht="15" hidden="false" customHeight="false" outlineLevel="0" collapsed="false">
      <c r="A4762" s="0" t="n">
        <v>9883</v>
      </c>
      <c r="B4762" s="0" t="s">
        <v>16646</v>
      </c>
      <c r="C4762" s="525" t="s">
        <v>2430</v>
      </c>
      <c r="D4762" s="333" t="n">
        <v>27.11</v>
      </c>
    </row>
    <row r="4763" customFormat="false" ht="15" hidden="false" customHeight="false" outlineLevel="0" collapsed="false">
      <c r="A4763" s="0" t="n">
        <v>9886</v>
      </c>
      <c r="B4763" s="0" t="s">
        <v>16647</v>
      </c>
      <c r="C4763" s="525" t="s">
        <v>2430</v>
      </c>
      <c r="D4763" s="333" t="n">
        <v>37.13</v>
      </c>
    </row>
    <row r="4764" customFormat="false" ht="15" hidden="false" customHeight="false" outlineLevel="0" collapsed="false">
      <c r="A4764" s="0" t="n">
        <v>9889</v>
      </c>
      <c r="B4764" s="0" t="s">
        <v>16648</v>
      </c>
      <c r="C4764" s="525" t="s">
        <v>2430</v>
      </c>
      <c r="D4764" s="333" t="n">
        <v>188.12</v>
      </c>
    </row>
    <row r="4765" customFormat="false" ht="15" hidden="false" customHeight="false" outlineLevel="0" collapsed="false">
      <c r="A4765" s="0" t="n">
        <v>9887</v>
      </c>
      <c r="B4765" s="0" t="s">
        <v>16649</v>
      </c>
      <c r="C4765" s="525" t="s">
        <v>2430</v>
      </c>
      <c r="D4765" s="333" t="n">
        <v>113.7</v>
      </c>
    </row>
    <row r="4766" customFormat="false" ht="15" hidden="false" customHeight="false" outlineLevel="0" collapsed="false">
      <c r="A4766" s="0" t="n">
        <v>9885</v>
      </c>
      <c r="B4766" s="0" t="s">
        <v>16650</v>
      </c>
      <c r="C4766" s="525" t="s">
        <v>2430</v>
      </c>
      <c r="D4766" s="333" t="n">
        <v>35.9</v>
      </c>
    </row>
    <row r="4767" customFormat="false" ht="15" hidden="false" customHeight="false" outlineLevel="0" collapsed="false">
      <c r="A4767" s="0" t="n">
        <v>9890</v>
      </c>
      <c r="B4767" s="0" t="s">
        <v>16651</v>
      </c>
      <c r="C4767" s="525" t="s">
        <v>2430</v>
      </c>
      <c r="D4767" s="333" t="n">
        <v>291.45</v>
      </c>
    </row>
    <row r="4768" customFormat="false" ht="15" hidden="false" customHeight="false" outlineLevel="0" collapsed="false">
      <c r="A4768" s="0" t="n">
        <v>9891</v>
      </c>
      <c r="B4768" s="0" t="s">
        <v>16652</v>
      </c>
      <c r="C4768" s="525" t="s">
        <v>2430</v>
      </c>
      <c r="D4768" s="333" t="n">
        <v>409.14</v>
      </c>
    </row>
    <row r="4769" customFormat="false" ht="15" hidden="false" customHeight="false" outlineLevel="0" collapsed="false">
      <c r="A4769" s="0" t="n">
        <v>36313</v>
      </c>
      <c r="B4769" s="0" t="s">
        <v>16653</v>
      </c>
      <c r="C4769" s="525" t="s">
        <v>2430</v>
      </c>
      <c r="D4769" s="333" t="n">
        <v>15.68</v>
      </c>
    </row>
    <row r="4770" customFormat="false" ht="15" hidden="false" customHeight="false" outlineLevel="0" collapsed="false">
      <c r="A4770" s="0" t="n">
        <v>36316</v>
      </c>
      <c r="B4770" s="0" t="s">
        <v>16654</v>
      </c>
      <c r="C4770" s="525" t="s">
        <v>2430</v>
      </c>
      <c r="D4770" s="333" t="n">
        <v>24.41</v>
      </c>
    </row>
    <row r="4771" customFormat="false" ht="15" hidden="false" customHeight="false" outlineLevel="0" collapsed="false">
      <c r="A4771" s="0" t="n">
        <v>64</v>
      </c>
      <c r="B4771" s="0" t="s">
        <v>16655</v>
      </c>
      <c r="C4771" s="525" t="s">
        <v>2430</v>
      </c>
      <c r="D4771" s="333" t="n">
        <v>4.79</v>
      </c>
    </row>
    <row r="4772" customFormat="false" ht="15" hidden="false" customHeight="false" outlineLevel="0" collapsed="false">
      <c r="A4772" s="0" t="n">
        <v>37423</v>
      </c>
      <c r="B4772" s="0" t="s">
        <v>16656</v>
      </c>
      <c r="C4772" s="525" t="s">
        <v>2430</v>
      </c>
      <c r="D4772" s="333" t="n">
        <v>11.84</v>
      </c>
    </row>
    <row r="4773" customFormat="false" ht="15" hidden="false" customHeight="false" outlineLevel="0" collapsed="false">
      <c r="A4773" s="0" t="n">
        <v>9892</v>
      </c>
      <c r="B4773" s="0" t="s">
        <v>16657</v>
      </c>
      <c r="C4773" s="525" t="s">
        <v>2430</v>
      </c>
      <c r="D4773" s="333" t="n">
        <v>6.82</v>
      </c>
    </row>
    <row r="4774" customFormat="false" ht="15" hidden="false" customHeight="false" outlineLevel="0" collapsed="false">
      <c r="A4774" s="0" t="n">
        <v>9901</v>
      </c>
      <c r="B4774" s="0" t="s">
        <v>16658</v>
      </c>
      <c r="C4774" s="525" t="s">
        <v>2430</v>
      </c>
      <c r="D4774" s="333" t="n">
        <v>32.98</v>
      </c>
    </row>
    <row r="4775" customFormat="false" ht="15" hidden="false" customHeight="false" outlineLevel="0" collapsed="false">
      <c r="A4775" s="0" t="n">
        <v>9900</v>
      </c>
      <c r="B4775" s="0" t="s">
        <v>16659</v>
      </c>
      <c r="C4775" s="525" t="s">
        <v>2430</v>
      </c>
      <c r="D4775" s="333" t="n">
        <v>19.11</v>
      </c>
    </row>
    <row r="4776" customFormat="false" ht="15" hidden="false" customHeight="false" outlineLevel="0" collapsed="false">
      <c r="A4776" s="0" t="n">
        <v>9899</v>
      </c>
      <c r="B4776" s="0" t="s">
        <v>16660</v>
      </c>
      <c r="C4776" s="525" t="s">
        <v>2430</v>
      </c>
      <c r="D4776" s="333" t="n">
        <v>8.57</v>
      </c>
    </row>
    <row r="4777" customFormat="false" ht="15" hidden="false" customHeight="false" outlineLevel="0" collapsed="false">
      <c r="A4777" s="0" t="n">
        <v>9908</v>
      </c>
      <c r="B4777" s="0" t="s">
        <v>16661</v>
      </c>
      <c r="C4777" s="525" t="s">
        <v>2430</v>
      </c>
      <c r="D4777" s="333" t="n">
        <v>385.2</v>
      </c>
    </row>
    <row r="4778" customFormat="false" ht="15" hidden="false" customHeight="false" outlineLevel="0" collapsed="false">
      <c r="A4778" s="0" t="n">
        <v>9905</v>
      </c>
      <c r="B4778" s="0" t="s">
        <v>16662</v>
      </c>
      <c r="C4778" s="525" t="s">
        <v>2430</v>
      </c>
      <c r="D4778" s="333" t="n">
        <v>6.7</v>
      </c>
    </row>
    <row r="4779" customFormat="false" ht="15" hidden="false" customHeight="false" outlineLevel="0" collapsed="false">
      <c r="A4779" s="0" t="n">
        <v>9906</v>
      </c>
      <c r="B4779" s="0" t="s">
        <v>16663</v>
      </c>
      <c r="C4779" s="525" t="s">
        <v>2430</v>
      </c>
      <c r="D4779" s="333" t="n">
        <v>8.08</v>
      </c>
    </row>
    <row r="4780" customFormat="false" ht="15" hidden="false" customHeight="false" outlineLevel="0" collapsed="false">
      <c r="A4780" s="0" t="n">
        <v>9895</v>
      </c>
      <c r="B4780" s="0" t="s">
        <v>16664</v>
      </c>
      <c r="C4780" s="525" t="s">
        <v>2430</v>
      </c>
      <c r="D4780" s="333" t="n">
        <v>13.61</v>
      </c>
    </row>
    <row r="4781" customFormat="false" ht="15" hidden="false" customHeight="false" outlineLevel="0" collapsed="false">
      <c r="A4781" s="0" t="n">
        <v>9894</v>
      </c>
      <c r="B4781" s="0" t="s">
        <v>16665</v>
      </c>
      <c r="C4781" s="525" t="s">
        <v>2430</v>
      </c>
      <c r="D4781" s="333" t="n">
        <v>26.17</v>
      </c>
    </row>
    <row r="4782" customFormat="false" ht="15" hidden="false" customHeight="false" outlineLevel="0" collapsed="false">
      <c r="A4782" s="0" t="n">
        <v>9897</v>
      </c>
      <c r="B4782" s="0" t="s">
        <v>16666</v>
      </c>
      <c r="C4782" s="525" t="s">
        <v>2430</v>
      </c>
      <c r="D4782" s="333" t="n">
        <v>27.94</v>
      </c>
    </row>
    <row r="4783" customFormat="false" ht="15" hidden="false" customHeight="false" outlineLevel="0" collapsed="false">
      <c r="A4783" s="0" t="n">
        <v>9910</v>
      </c>
      <c r="B4783" s="0" t="s">
        <v>16667</v>
      </c>
      <c r="C4783" s="525" t="s">
        <v>2430</v>
      </c>
      <c r="D4783" s="333" t="n">
        <v>72.71</v>
      </c>
    </row>
    <row r="4784" customFormat="false" ht="15" hidden="false" customHeight="false" outlineLevel="0" collapsed="false">
      <c r="A4784" s="0" t="n">
        <v>9909</v>
      </c>
      <c r="B4784" s="0" t="s">
        <v>16668</v>
      </c>
      <c r="C4784" s="525" t="s">
        <v>2430</v>
      </c>
      <c r="D4784" s="333" t="n">
        <v>148.08</v>
      </c>
    </row>
    <row r="4785" customFormat="false" ht="15" hidden="false" customHeight="false" outlineLevel="0" collapsed="false">
      <c r="A4785" s="0" t="n">
        <v>9907</v>
      </c>
      <c r="B4785" s="0" t="s">
        <v>16669</v>
      </c>
      <c r="C4785" s="525" t="s">
        <v>2430</v>
      </c>
      <c r="D4785" s="333" t="n">
        <v>174.84</v>
      </c>
    </row>
    <row r="4786" customFormat="false" ht="15" hidden="false" customHeight="false" outlineLevel="0" collapsed="false">
      <c r="A4786" s="0" t="n">
        <v>20973</v>
      </c>
      <c r="B4786" s="0" t="s">
        <v>16670</v>
      </c>
      <c r="C4786" s="525" t="s">
        <v>2430</v>
      </c>
      <c r="D4786" s="333" t="n">
        <v>122.48</v>
      </c>
    </row>
    <row r="4787" customFormat="false" ht="15" hidden="false" customHeight="false" outlineLevel="0" collapsed="false">
      <c r="A4787" s="0" t="n">
        <v>20974</v>
      </c>
      <c r="B4787" s="0" t="s">
        <v>16671</v>
      </c>
      <c r="C4787" s="525" t="s">
        <v>2430</v>
      </c>
      <c r="D4787" s="333" t="n">
        <v>175.23</v>
      </c>
    </row>
    <row r="4788" customFormat="false" ht="15" hidden="false" customHeight="false" outlineLevel="0" collapsed="false">
      <c r="A4788" s="0" t="n">
        <v>37989</v>
      </c>
      <c r="B4788" s="0" t="s">
        <v>16672</v>
      </c>
      <c r="C4788" s="525" t="s">
        <v>2430</v>
      </c>
      <c r="D4788" s="333" t="n">
        <v>11.71</v>
      </c>
    </row>
    <row r="4789" customFormat="false" ht="15" hidden="false" customHeight="false" outlineLevel="0" collapsed="false">
      <c r="A4789" s="0" t="n">
        <v>37990</v>
      </c>
      <c r="B4789" s="0" t="s">
        <v>16673</v>
      </c>
      <c r="C4789" s="525" t="s">
        <v>2430</v>
      </c>
      <c r="D4789" s="333" t="n">
        <v>12.91</v>
      </c>
    </row>
    <row r="4790" customFormat="false" ht="15" hidden="false" customHeight="false" outlineLevel="0" collapsed="false">
      <c r="A4790" s="0" t="n">
        <v>37991</v>
      </c>
      <c r="B4790" s="0" t="s">
        <v>16674</v>
      </c>
      <c r="C4790" s="525" t="s">
        <v>2430</v>
      </c>
      <c r="D4790" s="333" t="n">
        <v>17.19</v>
      </c>
    </row>
    <row r="4791" customFormat="false" ht="15" hidden="false" customHeight="false" outlineLevel="0" collapsed="false">
      <c r="A4791" s="0" t="n">
        <v>37992</v>
      </c>
      <c r="B4791" s="0" t="s">
        <v>16675</v>
      </c>
      <c r="C4791" s="525" t="s">
        <v>2430</v>
      </c>
      <c r="D4791" s="333" t="n">
        <v>26.67</v>
      </c>
    </row>
    <row r="4792" customFormat="false" ht="15" hidden="false" customHeight="false" outlineLevel="0" collapsed="false">
      <c r="A4792" s="0" t="n">
        <v>37993</v>
      </c>
      <c r="B4792" s="0" t="s">
        <v>16676</v>
      </c>
      <c r="C4792" s="525" t="s">
        <v>2430</v>
      </c>
      <c r="D4792" s="333" t="n">
        <v>40.47</v>
      </c>
    </row>
    <row r="4793" customFormat="false" ht="15" hidden="false" customHeight="false" outlineLevel="0" collapsed="false">
      <c r="A4793" s="0" t="n">
        <v>37994</v>
      </c>
      <c r="B4793" s="0" t="s">
        <v>16677</v>
      </c>
      <c r="C4793" s="525" t="s">
        <v>2430</v>
      </c>
      <c r="D4793" s="333" t="n">
        <v>96.37</v>
      </c>
    </row>
    <row r="4794" customFormat="false" ht="15" hidden="false" customHeight="false" outlineLevel="0" collapsed="false">
      <c r="A4794" s="0" t="n">
        <v>37995</v>
      </c>
      <c r="B4794" s="0" t="s">
        <v>16678</v>
      </c>
      <c r="C4794" s="525" t="s">
        <v>2430</v>
      </c>
      <c r="D4794" s="333" t="n">
        <v>125.61</v>
      </c>
    </row>
    <row r="4795" customFormat="false" ht="15" hidden="false" customHeight="false" outlineLevel="0" collapsed="false">
      <c r="A4795" s="0" t="n">
        <v>37996</v>
      </c>
      <c r="B4795" s="0" t="s">
        <v>16679</v>
      </c>
      <c r="C4795" s="525" t="s">
        <v>2430</v>
      </c>
      <c r="D4795" s="333" t="n">
        <v>191.27</v>
      </c>
    </row>
    <row r="4796" customFormat="false" ht="15" hidden="false" customHeight="false" outlineLevel="0" collapsed="false">
      <c r="A4796" s="0" t="n">
        <v>13883</v>
      </c>
      <c r="B4796" s="0" t="s">
        <v>16680</v>
      </c>
      <c r="C4796" s="525" t="s">
        <v>2430</v>
      </c>
      <c r="D4796" s="532" t="n">
        <v>116611.15</v>
      </c>
    </row>
    <row r="4797" customFormat="false" ht="15" hidden="false" customHeight="false" outlineLevel="0" collapsed="false">
      <c r="A4797" s="0" t="n">
        <v>38604</v>
      </c>
      <c r="B4797" s="0" t="s">
        <v>16681</v>
      </c>
      <c r="C4797" s="525" t="s">
        <v>2430</v>
      </c>
      <c r="D4797" s="532" t="n">
        <v>145237.64</v>
      </c>
    </row>
    <row r="4798" customFormat="false" ht="15" hidden="false" customHeight="false" outlineLevel="0" collapsed="false">
      <c r="A4798" s="0" t="n">
        <v>10601</v>
      </c>
      <c r="B4798" s="0" t="s">
        <v>16682</v>
      </c>
      <c r="C4798" s="525" t="s">
        <v>2430</v>
      </c>
      <c r="D4798" s="532" t="n">
        <v>2825161.76</v>
      </c>
    </row>
    <row r="4799" customFormat="false" ht="15" hidden="false" customHeight="false" outlineLevel="0" collapsed="false">
      <c r="A4799" s="0" t="n">
        <v>44469</v>
      </c>
      <c r="B4799" s="0" t="s">
        <v>16683</v>
      </c>
      <c r="C4799" s="525" t="s">
        <v>2430</v>
      </c>
      <c r="D4799" s="532" t="n">
        <v>7438551.21</v>
      </c>
    </row>
    <row r="4800" customFormat="false" ht="15" hidden="false" customHeight="false" outlineLevel="0" collapsed="false">
      <c r="A4800" s="0" t="n">
        <v>13894</v>
      </c>
      <c r="B4800" s="0" t="s">
        <v>16684</v>
      </c>
      <c r="C4800" s="525" t="s">
        <v>2430</v>
      </c>
      <c r="D4800" s="532" t="n">
        <v>399604.75</v>
      </c>
    </row>
    <row r="4801" customFormat="false" ht="15" hidden="false" customHeight="false" outlineLevel="0" collapsed="false">
      <c r="A4801" s="0" t="n">
        <v>13895</v>
      </c>
      <c r="B4801" s="0" t="s">
        <v>16685</v>
      </c>
      <c r="C4801" s="525" t="s">
        <v>2430</v>
      </c>
      <c r="D4801" s="532" t="n">
        <v>537335.18</v>
      </c>
    </row>
    <row r="4802" customFormat="false" ht="15" hidden="false" customHeight="false" outlineLevel="0" collapsed="false">
      <c r="A4802" s="0" t="n">
        <v>13892</v>
      </c>
      <c r="B4802" s="0" t="s">
        <v>16686</v>
      </c>
      <c r="C4802" s="525" t="s">
        <v>2430</v>
      </c>
      <c r="D4802" s="532" t="n">
        <v>658491.12</v>
      </c>
    </row>
    <row r="4803" customFormat="false" ht="15" hidden="false" customHeight="false" outlineLevel="0" collapsed="false">
      <c r="A4803" s="0" t="n">
        <v>9914</v>
      </c>
      <c r="B4803" s="0" t="s">
        <v>16687</v>
      </c>
      <c r="C4803" s="525" t="s">
        <v>2430</v>
      </c>
      <c r="D4803" s="532" t="n">
        <v>712400</v>
      </c>
    </row>
    <row r="4804" customFormat="false" ht="15" hidden="false" customHeight="false" outlineLevel="0" collapsed="false">
      <c r="A4804" s="0" t="n">
        <v>36485</v>
      </c>
      <c r="B4804" s="0" t="s">
        <v>16688</v>
      </c>
      <c r="C4804" s="525" t="s">
        <v>2430</v>
      </c>
      <c r="D4804" s="532" t="n">
        <v>665336.65</v>
      </c>
    </row>
    <row r="4805" customFormat="false" ht="15" hidden="false" customHeight="false" outlineLevel="0" collapsed="false">
      <c r="A4805" s="0" t="n">
        <v>9912</v>
      </c>
      <c r="B4805" s="0" t="s">
        <v>16689</v>
      </c>
      <c r="C4805" s="525" t="s">
        <v>2430</v>
      </c>
      <c r="D4805" s="532" t="n">
        <v>2300000</v>
      </c>
    </row>
    <row r="4806" customFormat="false" ht="15" hidden="false" customHeight="false" outlineLevel="0" collapsed="false">
      <c r="A4806" s="0" t="n">
        <v>9921</v>
      </c>
      <c r="B4806" s="0" t="s">
        <v>16690</v>
      </c>
      <c r="C4806" s="525" t="s">
        <v>2430</v>
      </c>
      <c r="D4806" s="532" t="n">
        <v>1186448.79</v>
      </c>
    </row>
    <row r="4807" customFormat="false" ht="15" hidden="false" customHeight="false" outlineLevel="0" collapsed="false">
      <c r="A4807" s="0" t="n">
        <v>21112</v>
      </c>
      <c r="B4807" s="0" t="s">
        <v>16691</v>
      </c>
      <c r="C4807" s="525" t="s">
        <v>2430</v>
      </c>
      <c r="D4807" s="333" t="n">
        <v>269.3</v>
      </c>
    </row>
    <row r="4808" customFormat="false" ht="15" hidden="false" customHeight="false" outlineLevel="0" collapsed="false">
      <c r="A4808" s="0" t="n">
        <v>10228</v>
      </c>
      <c r="B4808" s="0" t="s">
        <v>16692</v>
      </c>
      <c r="C4808" s="525" t="s">
        <v>2430</v>
      </c>
      <c r="D4808" s="333" t="n">
        <v>312.85</v>
      </c>
    </row>
    <row r="4809" customFormat="false" ht="15" hidden="false" customHeight="false" outlineLevel="0" collapsed="false">
      <c r="A4809" s="0" t="n">
        <v>11781</v>
      </c>
      <c r="B4809" s="0" t="s">
        <v>16693</v>
      </c>
      <c r="C4809" s="525" t="s">
        <v>2430</v>
      </c>
      <c r="D4809" s="333" t="n">
        <v>253.44</v>
      </c>
    </row>
    <row r="4810" customFormat="false" ht="15" hidden="false" customHeight="false" outlineLevel="0" collapsed="false">
      <c r="A4810" s="0" t="n">
        <v>37588</v>
      </c>
      <c r="B4810" s="0" t="s">
        <v>16694</v>
      </c>
      <c r="C4810" s="525" t="s">
        <v>2430</v>
      </c>
      <c r="D4810" s="333" t="n">
        <v>51.12</v>
      </c>
    </row>
    <row r="4811" customFormat="false" ht="15" hidden="false" customHeight="false" outlineLevel="0" collapsed="false">
      <c r="A4811" s="0" t="n">
        <v>11746</v>
      </c>
      <c r="B4811" s="0" t="s">
        <v>16695</v>
      </c>
      <c r="C4811" s="525" t="s">
        <v>2430</v>
      </c>
      <c r="D4811" s="333" t="n">
        <v>103.48</v>
      </c>
    </row>
    <row r="4812" customFormat="false" ht="15" hidden="false" customHeight="false" outlineLevel="0" collapsed="false">
      <c r="A4812" s="0" t="n">
        <v>11751</v>
      </c>
      <c r="B4812" s="0" t="s">
        <v>16696</v>
      </c>
      <c r="C4812" s="525" t="s">
        <v>2430</v>
      </c>
      <c r="D4812" s="333" t="n">
        <v>185.85</v>
      </c>
    </row>
    <row r="4813" customFormat="false" ht="15" hidden="false" customHeight="false" outlineLevel="0" collapsed="false">
      <c r="A4813" s="0" t="n">
        <v>11750</v>
      </c>
      <c r="B4813" s="0" t="s">
        <v>16697</v>
      </c>
      <c r="C4813" s="525" t="s">
        <v>2430</v>
      </c>
      <c r="D4813" s="333" t="n">
        <v>154.23</v>
      </c>
    </row>
    <row r="4814" customFormat="false" ht="15" hidden="false" customHeight="false" outlineLevel="0" collapsed="false">
      <c r="A4814" s="0" t="n">
        <v>11748</v>
      </c>
      <c r="B4814" s="0" t="s">
        <v>16698</v>
      </c>
      <c r="C4814" s="525" t="s">
        <v>2430</v>
      </c>
      <c r="D4814" s="333" t="n">
        <v>66.4</v>
      </c>
    </row>
    <row r="4815" customFormat="false" ht="15" hidden="false" customHeight="false" outlineLevel="0" collapsed="false">
      <c r="A4815" s="0" t="n">
        <v>11747</v>
      </c>
      <c r="B4815" s="0" t="s">
        <v>16699</v>
      </c>
      <c r="C4815" s="525" t="s">
        <v>2430</v>
      </c>
      <c r="D4815" s="333" t="n">
        <v>286.58</v>
      </c>
    </row>
    <row r="4816" customFormat="false" ht="15" hidden="false" customHeight="false" outlineLevel="0" collapsed="false">
      <c r="A4816" s="0" t="n">
        <v>11749</v>
      </c>
      <c r="B4816" s="0" t="s">
        <v>16700</v>
      </c>
      <c r="C4816" s="525" t="s">
        <v>2430</v>
      </c>
      <c r="D4816" s="333" t="n">
        <v>76.65</v>
      </c>
    </row>
    <row r="4817" customFormat="false" ht="15" hidden="false" customHeight="false" outlineLevel="0" collapsed="false">
      <c r="A4817" s="0" t="n">
        <v>10236</v>
      </c>
      <c r="B4817" s="0" t="s">
        <v>16701</v>
      </c>
      <c r="C4817" s="525" t="s">
        <v>2430</v>
      </c>
      <c r="D4817" s="333" t="n">
        <v>132.34</v>
      </c>
    </row>
    <row r="4818" customFormat="false" ht="15" hidden="false" customHeight="false" outlineLevel="0" collapsed="false">
      <c r="A4818" s="0" t="n">
        <v>10233</v>
      </c>
      <c r="B4818" s="0" t="s">
        <v>16702</v>
      </c>
      <c r="C4818" s="525" t="s">
        <v>2430</v>
      </c>
      <c r="D4818" s="333" t="n">
        <v>124.01</v>
      </c>
    </row>
    <row r="4819" customFormat="false" ht="15" hidden="false" customHeight="false" outlineLevel="0" collapsed="false">
      <c r="A4819" s="0" t="n">
        <v>10234</v>
      </c>
      <c r="B4819" s="0" t="s">
        <v>16703</v>
      </c>
      <c r="C4819" s="525" t="s">
        <v>2430</v>
      </c>
      <c r="D4819" s="333" t="n">
        <v>78.12</v>
      </c>
    </row>
    <row r="4820" customFormat="false" ht="15" hidden="false" customHeight="false" outlineLevel="0" collapsed="false">
      <c r="A4820" s="0" t="n">
        <v>10231</v>
      </c>
      <c r="B4820" s="0" t="s">
        <v>16704</v>
      </c>
      <c r="C4820" s="525" t="s">
        <v>2430</v>
      </c>
      <c r="D4820" s="333" t="n">
        <v>358.24</v>
      </c>
    </row>
    <row r="4821" customFormat="false" ht="15" hidden="false" customHeight="false" outlineLevel="0" collapsed="false">
      <c r="A4821" s="0" t="n">
        <v>10232</v>
      </c>
      <c r="B4821" s="0" t="s">
        <v>16705</v>
      </c>
      <c r="C4821" s="525" t="s">
        <v>2430</v>
      </c>
      <c r="D4821" s="333" t="n">
        <v>200.46</v>
      </c>
    </row>
    <row r="4822" customFormat="false" ht="15" hidden="false" customHeight="false" outlineLevel="0" collapsed="false">
      <c r="A4822" s="0" t="n">
        <v>10229</v>
      </c>
      <c r="B4822" s="0" t="s">
        <v>16706</v>
      </c>
      <c r="C4822" s="525" t="s">
        <v>2430</v>
      </c>
      <c r="D4822" s="333" t="n">
        <v>70.65</v>
      </c>
    </row>
    <row r="4823" customFormat="false" ht="15" hidden="false" customHeight="false" outlineLevel="0" collapsed="false">
      <c r="A4823" s="0" t="n">
        <v>10235</v>
      </c>
      <c r="B4823" s="0" t="s">
        <v>16707</v>
      </c>
      <c r="C4823" s="525" t="s">
        <v>2430</v>
      </c>
      <c r="D4823" s="333" t="n">
        <v>491.1</v>
      </c>
    </row>
    <row r="4824" customFormat="false" ht="15" hidden="false" customHeight="false" outlineLevel="0" collapsed="false">
      <c r="A4824" s="0" t="n">
        <v>10230</v>
      </c>
      <c r="B4824" s="0" t="s">
        <v>16708</v>
      </c>
      <c r="C4824" s="525" t="s">
        <v>2430</v>
      </c>
      <c r="D4824" s="333" t="n">
        <v>864.29</v>
      </c>
    </row>
    <row r="4825" customFormat="false" ht="15" hidden="false" customHeight="false" outlineLevel="0" collapsed="false">
      <c r="A4825" s="0" t="n">
        <v>10409</v>
      </c>
      <c r="B4825" s="0" t="s">
        <v>16709</v>
      </c>
      <c r="C4825" s="525" t="s">
        <v>2430</v>
      </c>
      <c r="D4825" s="333" t="n">
        <v>256.77</v>
      </c>
    </row>
    <row r="4826" customFormat="false" ht="15" hidden="false" customHeight="false" outlineLevel="0" collapsed="false">
      <c r="A4826" s="0" t="n">
        <v>10411</v>
      </c>
      <c r="B4826" s="0" t="s">
        <v>16710</v>
      </c>
      <c r="C4826" s="525" t="s">
        <v>2430</v>
      </c>
      <c r="D4826" s="333" t="n">
        <v>229.76</v>
      </c>
    </row>
    <row r="4827" customFormat="false" ht="15" hidden="false" customHeight="false" outlineLevel="0" collapsed="false">
      <c r="A4827" s="0" t="n">
        <v>10404</v>
      </c>
      <c r="B4827" s="0" t="s">
        <v>16711</v>
      </c>
      <c r="C4827" s="525" t="s">
        <v>2430</v>
      </c>
      <c r="D4827" s="333" t="n">
        <v>93.18</v>
      </c>
    </row>
    <row r="4828" customFormat="false" ht="15" hidden="false" customHeight="false" outlineLevel="0" collapsed="false">
      <c r="A4828" s="0" t="n">
        <v>10410</v>
      </c>
      <c r="B4828" s="0" t="s">
        <v>16712</v>
      </c>
      <c r="C4828" s="525" t="s">
        <v>2430</v>
      </c>
      <c r="D4828" s="333" t="n">
        <v>153.48</v>
      </c>
    </row>
    <row r="4829" customFormat="false" ht="15" hidden="false" customHeight="false" outlineLevel="0" collapsed="false">
      <c r="A4829" s="0" t="n">
        <v>10405</v>
      </c>
      <c r="B4829" s="0" t="s">
        <v>16713</v>
      </c>
      <c r="C4829" s="525" t="s">
        <v>2430</v>
      </c>
      <c r="D4829" s="333" t="n">
        <v>514.44</v>
      </c>
    </row>
    <row r="4830" customFormat="false" ht="15" hidden="false" customHeight="false" outlineLevel="0" collapsed="false">
      <c r="A4830" s="0" t="n">
        <v>10408</v>
      </c>
      <c r="B4830" s="0" t="s">
        <v>16714</v>
      </c>
      <c r="C4830" s="525" t="s">
        <v>2430</v>
      </c>
      <c r="D4830" s="333" t="n">
        <v>359.74</v>
      </c>
    </row>
    <row r="4831" customFormat="false" ht="15" hidden="false" customHeight="false" outlineLevel="0" collapsed="false">
      <c r="A4831" s="0" t="n">
        <v>10412</v>
      </c>
      <c r="B4831" s="0" t="s">
        <v>16715</v>
      </c>
      <c r="C4831" s="525" t="s">
        <v>2430</v>
      </c>
      <c r="D4831" s="333" t="n">
        <v>112.92</v>
      </c>
    </row>
    <row r="4832" customFormat="false" ht="15" hidden="false" customHeight="false" outlineLevel="0" collapsed="false">
      <c r="A4832" s="0" t="n">
        <v>10406</v>
      </c>
      <c r="B4832" s="0" t="s">
        <v>16716</v>
      </c>
      <c r="C4832" s="525" t="s">
        <v>2430</v>
      </c>
      <c r="D4832" s="333" t="n">
        <v>710.55</v>
      </c>
    </row>
    <row r="4833" customFormat="false" ht="15" hidden="false" customHeight="false" outlineLevel="0" collapsed="false">
      <c r="A4833" s="0" t="n">
        <v>10407</v>
      </c>
      <c r="B4833" s="0" t="s">
        <v>16717</v>
      </c>
      <c r="C4833" s="525" t="s">
        <v>2430</v>
      </c>
      <c r="D4833" s="532" t="n">
        <v>1102.07</v>
      </c>
    </row>
    <row r="4834" customFormat="false" ht="15" hidden="false" customHeight="false" outlineLevel="0" collapsed="false">
      <c r="A4834" s="0" t="n">
        <v>10416</v>
      </c>
      <c r="B4834" s="0" t="s">
        <v>16718</v>
      </c>
      <c r="C4834" s="525" t="s">
        <v>2430</v>
      </c>
      <c r="D4834" s="333" t="n">
        <v>136.7</v>
      </c>
    </row>
    <row r="4835" customFormat="false" ht="15" hidden="false" customHeight="false" outlineLevel="0" collapsed="false">
      <c r="A4835" s="0" t="n">
        <v>10419</v>
      </c>
      <c r="B4835" s="0" t="s">
        <v>16719</v>
      </c>
      <c r="C4835" s="525" t="s">
        <v>2430</v>
      </c>
      <c r="D4835" s="333" t="n">
        <v>118.65</v>
      </c>
    </row>
    <row r="4836" customFormat="false" ht="15" hidden="false" customHeight="false" outlineLevel="0" collapsed="false">
      <c r="A4836" s="0" t="n">
        <v>21092</v>
      </c>
      <c r="B4836" s="0" t="s">
        <v>16720</v>
      </c>
      <c r="C4836" s="525" t="s">
        <v>2430</v>
      </c>
      <c r="D4836" s="333" t="n">
        <v>67.83</v>
      </c>
    </row>
    <row r="4837" customFormat="false" ht="15" hidden="false" customHeight="false" outlineLevel="0" collapsed="false">
      <c r="A4837" s="0" t="n">
        <v>10418</v>
      </c>
      <c r="B4837" s="0" t="s">
        <v>16721</v>
      </c>
      <c r="C4837" s="525" t="s">
        <v>2430</v>
      </c>
      <c r="D4837" s="333" t="n">
        <v>79.09</v>
      </c>
    </row>
    <row r="4838" customFormat="false" ht="15" hidden="false" customHeight="false" outlineLevel="0" collapsed="false">
      <c r="A4838" s="0" t="n">
        <v>12657</v>
      </c>
      <c r="B4838" s="0" t="s">
        <v>16722</v>
      </c>
      <c r="C4838" s="525" t="s">
        <v>2430</v>
      </c>
      <c r="D4838" s="333" t="n">
        <v>319.16</v>
      </c>
    </row>
    <row r="4839" customFormat="false" ht="15" hidden="false" customHeight="false" outlineLevel="0" collapsed="false">
      <c r="A4839" s="0" t="n">
        <v>10417</v>
      </c>
      <c r="B4839" s="0" t="s">
        <v>16723</v>
      </c>
      <c r="C4839" s="525" t="s">
        <v>2430</v>
      </c>
      <c r="D4839" s="333" t="n">
        <v>199.17</v>
      </c>
    </row>
    <row r="4840" customFormat="false" ht="15" hidden="false" customHeight="false" outlineLevel="0" collapsed="false">
      <c r="A4840" s="0" t="n">
        <v>10413</v>
      </c>
      <c r="B4840" s="0" t="s">
        <v>16724</v>
      </c>
      <c r="C4840" s="525" t="s">
        <v>2430</v>
      </c>
      <c r="D4840" s="333" t="n">
        <v>72.39</v>
      </c>
    </row>
    <row r="4841" customFormat="false" ht="15" hidden="false" customHeight="false" outlineLevel="0" collapsed="false">
      <c r="A4841" s="0" t="n">
        <v>10414</v>
      </c>
      <c r="B4841" s="0" t="s">
        <v>16725</v>
      </c>
      <c r="C4841" s="525" t="s">
        <v>2430</v>
      </c>
      <c r="D4841" s="333" t="n">
        <v>435.84</v>
      </c>
    </row>
    <row r="4842" customFormat="false" ht="15" hidden="false" customHeight="false" outlineLevel="0" collapsed="false">
      <c r="A4842" s="0" t="n">
        <v>10415</v>
      </c>
      <c r="B4842" s="0" t="s">
        <v>16726</v>
      </c>
      <c r="C4842" s="525" t="s">
        <v>2430</v>
      </c>
      <c r="D4842" s="333" t="n">
        <v>756.42</v>
      </c>
    </row>
    <row r="4843" customFormat="false" ht="15" hidden="false" customHeight="false" outlineLevel="0" collapsed="false">
      <c r="A4843" s="0" t="n">
        <v>38643</v>
      </c>
      <c r="B4843" s="0" t="s">
        <v>16727</v>
      </c>
      <c r="C4843" s="525" t="s">
        <v>2430</v>
      </c>
      <c r="D4843" s="333" t="n">
        <v>40.62</v>
      </c>
    </row>
    <row r="4844" customFormat="false" ht="15" hidden="false" customHeight="false" outlineLevel="0" collapsed="false">
      <c r="A4844" s="0" t="n">
        <v>6157</v>
      </c>
      <c r="B4844" s="0" t="s">
        <v>16728</v>
      </c>
      <c r="C4844" s="525" t="s">
        <v>2430</v>
      </c>
      <c r="D4844" s="333" t="n">
        <v>55.49</v>
      </c>
    </row>
    <row r="4845" customFormat="false" ht="15" hidden="false" customHeight="false" outlineLevel="0" collapsed="false">
      <c r="A4845" s="0" t="n">
        <v>6158</v>
      </c>
      <c r="B4845" s="0" t="s">
        <v>16729</v>
      </c>
      <c r="C4845" s="525" t="s">
        <v>2430</v>
      </c>
      <c r="D4845" s="333" t="n">
        <v>7.6</v>
      </c>
    </row>
    <row r="4846" customFormat="false" ht="15" hidden="false" customHeight="false" outlineLevel="0" collapsed="false">
      <c r="A4846" s="0" t="n">
        <v>6153</v>
      </c>
      <c r="B4846" s="0" t="s">
        <v>16730</v>
      </c>
      <c r="C4846" s="525" t="s">
        <v>2430</v>
      </c>
      <c r="D4846" s="333" t="n">
        <v>5.23</v>
      </c>
    </row>
    <row r="4847" customFormat="false" ht="15" hidden="false" customHeight="false" outlineLevel="0" collapsed="false">
      <c r="A4847" s="0" t="n">
        <v>6156</v>
      </c>
      <c r="B4847" s="0" t="s">
        <v>16731</v>
      </c>
      <c r="C4847" s="525" t="s">
        <v>2430</v>
      </c>
      <c r="D4847" s="333" t="n">
        <v>6.52</v>
      </c>
    </row>
    <row r="4848" customFormat="false" ht="15" hidden="false" customHeight="false" outlineLevel="0" collapsed="false">
      <c r="A4848" s="0" t="n">
        <v>6154</v>
      </c>
      <c r="B4848" s="0" t="s">
        <v>16732</v>
      </c>
      <c r="C4848" s="525" t="s">
        <v>2430</v>
      </c>
      <c r="D4848" s="333" t="n">
        <v>9.3</v>
      </c>
    </row>
    <row r="4849" customFormat="false" ht="15" hidden="false" customHeight="false" outlineLevel="0" collapsed="false">
      <c r="A4849" s="0" t="n">
        <v>6155</v>
      </c>
      <c r="B4849" s="0" t="s">
        <v>16733</v>
      </c>
      <c r="C4849" s="525" t="s">
        <v>2430</v>
      </c>
      <c r="D4849" s="333" t="n">
        <v>21.41</v>
      </c>
    </row>
    <row r="4850" customFormat="false" ht="15" hidden="false" customHeight="false" outlineLevel="0" collapsed="false">
      <c r="A4850" s="0" t="n">
        <v>43595</v>
      </c>
      <c r="B4850" s="0" t="s">
        <v>16734</v>
      </c>
      <c r="C4850" s="525" t="s">
        <v>2430</v>
      </c>
      <c r="D4850" s="333" t="n">
        <v>18.61</v>
      </c>
    </row>
    <row r="4851" customFormat="false" ht="15" hidden="false" customHeight="false" outlineLevel="0" collapsed="false">
      <c r="A4851" s="0" t="n">
        <v>43596</v>
      </c>
      <c r="B4851" s="0" t="s">
        <v>16735</v>
      </c>
      <c r="C4851" s="525" t="s">
        <v>2430</v>
      </c>
      <c r="D4851" s="333" t="n">
        <v>21.51</v>
      </c>
    </row>
    <row r="4852" customFormat="false" ht="15" hidden="false" customHeight="false" outlineLevel="0" collapsed="false">
      <c r="A4852" s="0" t="n">
        <v>38108</v>
      </c>
      <c r="B4852" s="0" t="s">
        <v>16736</v>
      </c>
      <c r="C4852" s="525" t="s">
        <v>2430</v>
      </c>
      <c r="D4852" s="333" t="n">
        <v>56.77</v>
      </c>
    </row>
    <row r="4853" customFormat="false" ht="15" hidden="false" customHeight="false" outlineLevel="0" collapsed="false">
      <c r="A4853" s="0" t="n">
        <v>38087</v>
      </c>
      <c r="B4853" s="0" t="s">
        <v>16737</v>
      </c>
      <c r="C4853" s="525" t="s">
        <v>2430</v>
      </c>
      <c r="D4853" s="333" t="n">
        <v>73.01</v>
      </c>
    </row>
    <row r="4854" customFormat="false" ht="15" hidden="false" customHeight="false" outlineLevel="0" collapsed="false">
      <c r="A4854" s="0" t="n">
        <v>38109</v>
      </c>
      <c r="B4854" s="0" t="s">
        <v>16738</v>
      </c>
      <c r="C4854" s="525" t="s">
        <v>2430</v>
      </c>
      <c r="D4854" s="333" t="n">
        <v>90.73</v>
      </c>
    </row>
    <row r="4855" customFormat="false" ht="15" hidden="false" customHeight="false" outlineLevel="0" collapsed="false">
      <c r="A4855" s="0" t="n">
        <v>38088</v>
      </c>
      <c r="B4855" s="0" t="s">
        <v>16739</v>
      </c>
      <c r="C4855" s="525" t="s">
        <v>2430</v>
      </c>
      <c r="D4855" s="333" t="n">
        <v>95.4</v>
      </c>
    </row>
    <row r="4856" customFormat="false" ht="15" hidden="false" customHeight="false" outlineLevel="0" collapsed="false">
      <c r="A4856" s="0" t="n">
        <v>38110</v>
      </c>
      <c r="B4856" s="0" t="s">
        <v>16740</v>
      </c>
      <c r="C4856" s="525" t="s">
        <v>2430</v>
      </c>
      <c r="D4856" s="333" t="n">
        <v>34.9</v>
      </c>
    </row>
    <row r="4857" customFormat="false" ht="15" hidden="false" customHeight="false" outlineLevel="0" collapsed="false">
      <c r="A4857" s="0" t="n">
        <v>38089</v>
      </c>
      <c r="B4857" s="0" t="s">
        <v>16741</v>
      </c>
      <c r="C4857" s="525" t="s">
        <v>2430</v>
      </c>
      <c r="D4857" s="333" t="n">
        <v>60.81</v>
      </c>
    </row>
    <row r="4858" customFormat="false" ht="15" hidden="false" customHeight="false" outlineLevel="0" collapsed="false">
      <c r="A4858" s="0" t="n">
        <v>38111</v>
      </c>
      <c r="B4858" s="0" t="s">
        <v>16742</v>
      </c>
      <c r="C4858" s="525" t="s">
        <v>2430</v>
      </c>
      <c r="D4858" s="333" t="n">
        <v>39.03</v>
      </c>
    </row>
    <row r="4859" customFormat="false" ht="15" hidden="false" customHeight="false" outlineLevel="0" collapsed="false">
      <c r="A4859" s="0" t="n">
        <v>38090</v>
      </c>
      <c r="B4859" s="0" t="s">
        <v>16743</v>
      </c>
      <c r="C4859" s="525" t="s">
        <v>2430</v>
      </c>
      <c r="D4859" s="333" t="n">
        <v>62.86</v>
      </c>
    </row>
    <row r="4860" customFormat="false" ht="15" hidden="false" customHeight="false" outlineLevel="0" collapsed="false">
      <c r="A4860" s="0" t="n">
        <v>13726</v>
      </c>
      <c r="B4860" s="0" t="s">
        <v>16744</v>
      </c>
      <c r="C4860" s="525" t="s">
        <v>2430</v>
      </c>
      <c r="D4860" s="532" t="n">
        <v>71171.42</v>
      </c>
    </row>
    <row r="4861" customFormat="false" ht="15" hidden="false" customHeight="false" outlineLevel="0" collapsed="false">
      <c r="A4861" s="0" t="n">
        <v>38400</v>
      </c>
      <c r="B4861" s="0" t="s">
        <v>16745</v>
      </c>
      <c r="C4861" s="525" t="s">
        <v>2430</v>
      </c>
      <c r="D4861" s="333" t="n">
        <v>15.14</v>
      </c>
    </row>
    <row r="4862" customFormat="false" ht="15" hidden="false" customHeight="false" outlineLevel="0" collapsed="false">
      <c r="A4862" s="0" t="n">
        <v>12627</v>
      </c>
      <c r="B4862" s="0" t="s">
        <v>16746</v>
      </c>
      <c r="C4862" s="525" t="s">
        <v>2430</v>
      </c>
      <c r="D4862" s="333" t="n">
        <v>1.14</v>
      </c>
    </row>
    <row r="4863" customFormat="false" ht="15" hidden="false" customHeight="false" outlineLevel="0" collapsed="false">
      <c r="A4863" s="0" t="n">
        <v>39996</v>
      </c>
      <c r="B4863" s="0" t="s">
        <v>16747</v>
      </c>
      <c r="C4863" s="525" t="s">
        <v>2440</v>
      </c>
      <c r="D4863" s="333" t="n">
        <v>3.14</v>
      </c>
    </row>
    <row r="4864" customFormat="false" ht="15" hidden="false" customHeight="false" outlineLevel="0" collapsed="false">
      <c r="A4864" s="0" t="n">
        <v>10478</v>
      </c>
      <c r="B4864" s="0" t="s">
        <v>16748</v>
      </c>
      <c r="C4864" s="525" t="s">
        <v>2712</v>
      </c>
      <c r="D4864" s="333" t="n">
        <v>39.52</v>
      </c>
    </row>
    <row r="4865" customFormat="false" ht="15" hidden="false" customHeight="false" outlineLevel="0" collapsed="false">
      <c r="A4865" s="0" t="n">
        <v>10481</v>
      </c>
      <c r="B4865" s="0" t="s">
        <v>16749</v>
      </c>
      <c r="C4865" s="525" t="s">
        <v>2712</v>
      </c>
      <c r="D4865" s="333" t="n">
        <v>35.14</v>
      </c>
    </row>
    <row r="4866" customFormat="false" ht="15" hidden="false" customHeight="false" outlineLevel="0" collapsed="false">
      <c r="A4866" s="0" t="n">
        <v>10475</v>
      </c>
      <c r="B4866" s="0" t="s">
        <v>16750</v>
      </c>
      <c r="C4866" s="525" t="s">
        <v>2712</v>
      </c>
      <c r="D4866" s="333" t="n">
        <v>34.01</v>
      </c>
    </row>
    <row r="4867" customFormat="false" ht="15" hidden="false" customHeight="false" outlineLevel="0" collapsed="false">
      <c r="A4867" s="0" t="n">
        <v>4030</v>
      </c>
      <c r="B4867" s="0" t="s">
        <v>16751</v>
      </c>
      <c r="C4867" s="525" t="s">
        <v>2414</v>
      </c>
      <c r="D4867" s="333" t="n">
        <v>7.79</v>
      </c>
    </row>
    <row r="4868" customFormat="false" ht="15" hidden="false" customHeight="false" outlineLevel="0" collapsed="false">
      <c r="A4868" s="0" t="n">
        <v>4031</v>
      </c>
      <c r="B4868" s="0" t="s">
        <v>16752</v>
      </c>
      <c r="C4868" s="525" t="s">
        <v>2414</v>
      </c>
      <c r="D4868" s="333" t="n">
        <v>36.61</v>
      </c>
    </row>
    <row r="4869" customFormat="false" ht="15" hidden="false" customHeight="false" outlineLevel="0" collapsed="false">
      <c r="A4869" s="0" t="n">
        <v>39399</v>
      </c>
      <c r="B4869" s="0" t="s">
        <v>16753</v>
      </c>
      <c r="C4869" s="525" t="s">
        <v>2430</v>
      </c>
      <c r="D4869" s="532" t="n">
        <v>1360.93</v>
      </c>
    </row>
    <row r="4870" customFormat="false" ht="15" hidden="false" customHeight="false" outlineLevel="0" collapsed="false">
      <c r="A4870" s="0" t="n">
        <v>39400</v>
      </c>
      <c r="B4870" s="0" t="s">
        <v>16754</v>
      </c>
      <c r="C4870" s="525" t="s">
        <v>2430</v>
      </c>
      <c r="D4870" s="532" t="n">
        <v>1479.28</v>
      </c>
    </row>
    <row r="4871" customFormat="false" ht="15" hidden="false" customHeight="false" outlineLevel="0" collapsed="false">
      <c r="A4871" s="0" t="n">
        <v>39401</v>
      </c>
      <c r="B4871" s="0" t="s">
        <v>16755</v>
      </c>
      <c r="C4871" s="525" t="s">
        <v>2430</v>
      </c>
      <c r="D4871" s="532" t="n">
        <v>1659.39</v>
      </c>
    </row>
    <row r="4872" customFormat="false" ht="15" hidden="false" customHeight="false" outlineLevel="0" collapsed="false">
      <c r="A4872" s="0" t="n">
        <v>11652</v>
      </c>
      <c r="B4872" s="0" t="s">
        <v>16756</v>
      </c>
      <c r="C4872" s="525" t="s">
        <v>2430</v>
      </c>
      <c r="D4872" s="532" t="n">
        <v>3570</v>
      </c>
    </row>
    <row r="4873" customFormat="false" ht="15" hidden="false" customHeight="false" outlineLevel="0" collapsed="false">
      <c r="A4873" s="0" t="n">
        <v>13896</v>
      </c>
      <c r="B4873" s="0" t="s">
        <v>16757</v>
      </c>
      <c r="C4873" s="525" t="s">
        <v>2430</v>
      </c>
      <c r="D4873" s="532" t="n">
        <v>3202.6</v>
      </c>
    </row>
    <row r="4874" customFormat="false" ht="15" hidden="false" customHeight="false" outlineLevel="0" collapsed="false">
      <c r="A4874" s="0" t="n">
        <v>13475</v>
      </c>
      <c r="B4874" s="0" t="s">
        <v>16758</v>
      </c>
      <c r="C4874" s="525" t="s">
        <v>2430</v>
      </c>
      <c r="D4874" s="532" t="n">
        <v>3901.15</v>
      </c>
    </row>
    <row r="4875" customFormat="false" ht="15" hidden="false" customHeight="false" outlineLevel="0" collapsed="false">
      <c r="A4875" s="0" t="n">
        <v>44491</v>
      </c>
      <c r="B4875" s="0" t="s">
        <v>16759</v>
      </c>
      <c r="C4875" s="525" t="s">
        <v>2430</v>
      </c>
      <c r="D4875" s="532" t="n">
        <v>4561370.04</v>
      </c>
    </row>
    <row r="4876" customFormat="false" ht="15" hidden="false" customHeight="false" outlineLevel="0" collapsed="false">
      <c r="A4876" s="0" t="n">
        <v>44470</v>
      </c>
      <c r="B4876" s="0" t="s">
        <v>16760</v>
      </c>
      <c r="C4876" s="525" t="s">
        <v>2430</v>
      </c>
      <c r="D4876" s="532" t="n">
        <v>1920283.84</v>
      </c>
    </row>
    <row r="4877" customFormat="false" ht="15" hidden="false" customHeight="false" outlineLevel="0" collapsed="false">
      <c r="A4877" s="0" t="n">
        <v>13476</v>
      </c>
      <c r="B4877" s="0" t="s">
        <v>16761</v>
      </c>
      <c r="C4877" s="525" t="s">
        <v>2430</v>
      </c>
      <c r="D4877" s="532" t="n">
        <v>1934199.08</v>
      </c>
    </row>
    <row r="4878" customFormat="false" ht="15" hidden="false" customHeight="false" outlineLevel="0" collapsed="false">
      <c r="A4878" s="0" t="n">
        <v>10488</v>
      </c>
      <c r="B4878" s="0" t="s">
        <v>16762</v>
      </c>
      <c r="C4878" s="525" t="s">
        <v>2430</v>
      </c>
      <c r="D4878" s="532" t="n">
        <v>2343303</v>
      </c>
    </row>
    <row r="4879" customFormat="false" ht="15" hidden="false" customHeight="false" outlineLevel="0" collapsed="false">
      <c r="A4879" s="0" t="n">
        <v>13606</v>
      </c>
      <c r="B4879" s="0" t="s">
        <v>16763</v>
      </c>
      <c r="C4879" s="525" t="s">
        <v>2430</v>
      </c>
      <c r="D4879" s="532" t="n">
        <v>2076132.94</v>
      </c>
    </row>
    <row r="4880" customFormat="false" ht="15" hidden="false" customHeight="false" outlineLevel="0" collapsed="false">
      <c r="A4880" s="0" t="n">
        <v>10489</v>
      </c>
      <c r="B4880" s="0" t="s">
        <v>16764</v>
      </c>
      <c r="C4880" s="525" t="s">
        <v>2502</v>
      </c>
      <c r="D4880" s="333" t="n">
        <v>16.36</v>
      </c>
    </row>
    <row r="4881" customFormat="false" ht="15" hidden="false" customHeight="false" outlineLevel="0" collapsed="false">
      <c r="A4881" s="0" t="n">
        <v>41073</v>
      </c>
      <c r="B4881" s="0" t="s">
        <v>16765</v>
      </c>
      <c r="C4881" s="525" t="s">
        <v>4335</v>
      </c>
      <c r="D4881" s="532" t="n">
        <v>2911.9</v>
      </c>
    </row>
    <row r="4882" customFormat="false" ht="15" hidden="false" customHeight="false" outlineLevel="0" collapsed="false">
      <c r="A4882" s="0" t="n">
        <v>34391</v>
      </c>
      <c r="B4882" s="0" t="s">
        <v>16766</v>
      </c>
      <c r="C4882" s="525" t="s">
        <v>2414</v>
      </c>
      <c r="D4882" s="333" t="n">
        <v>754.03</v>
      </c>
    </row>
    <row r="4883" customFormat="false" ht="15" hidden="false" customHeight="false" outlineLevel="0" collapsed="false">
      <c r="A4883" s="0" t="n">
        <v>10496</v>
      </c>
      <c r="B4883" s="0" t="s">
        <v>16767</v>
      </c>
      <c r="C4883" s="525" t="s">
        <v>2414</v>
      </c>
      <c r="D4883" s="333" t="n">
        <v>656.25</v>
      </c>
    </row>
    <row r="4884" customFormat="false" ht="15" hidden="false" customHeight="false" outlineLevel="0" collapsed="false">
      <c r="A4884" s="0" t="n">
        <v>10497</v>
      </c>
      <c r="B4884" s="0" t="s">
        <v>16768</v>
      </c>
      <c r="C4884" s="525" t="s">
        <v>2414</v>
      </c>
      <c r="D4884" s="532" t="n">
        <v>1706.24</v>
      </c>
    </row>
    <row r="4885" customFormat="false" ht="15" hidden="false" customHeight="false" outlineLevel="0" collapsed="false">
      <c r="A4885" s="0" t="n">
        <v>10504</v>
      </c>
      <c r="B4885" s="0" t="s">
        <v>16769</v>
      </c>
      <c r="C4885" s="525" t="s">
        <v>2414</v>
      </c>
      <c r="D4885" s="532" t="n">
        <v>1995</v>
      </c>
    </row>
    <row r="4886" customFormat="false" ht="15" hidden="false" customHeight="false" outlineLevel="0" collapsed="false">
      <c r="A4886" s="0" t="n">
        <v>34390</v>
      </c>
      <c r="B4886" s="0" t="s">
        <v>16770</v>
      </c>
      <c r="C4886" s="525" t="s">
        <v>2414</v>
      </c>
      <c r="D4886" s="333" t="n">
        <v>587.99</v>
      </c>
    </row>
    <row r="4887" customFormat="false" ht="15" hidden="false" customHeight="false" outlineLevel="0" collapsed="false">
      <c r="A4887" s="0" t="n">
        <v>34389</v>
      </c>
      <c r="B4887" s="0" t="s">
        <v>16771</v>
      </c>
      <c r="C4887" s="525" t="s">
        <v>2414</v>
      </c>
      <c r="D4887" s="333" t="n">
        <v>183.75</v>
      </c>
    </row>
    <row r="4888" customFormat="false" ht="15" hidden="false" customHeight="false" outlineLevel="0" collapsed="false">
      <c r="A4888" s="0" t="n">
        <v>34388</v>
      </c>
      <c r="B4888" s="0" t="s">
        <v>16772</v>
      </c>
      <c r="C4888" s="525" t="s">
        <v>2414</v>
      </c>
      <c r="D4888" s="333" t="n">
        <v>261.16</v>
      </c>
    </row>
    <row r="4889" customFormat="false" ht="15" hidden="false" customHeight="false" outlineLevel="0" collapsed="false">
      <c r="A4889" s="0" t="n">
        <v>34387</v>
      </c>
      <c r="B4889" s="0" t="s">
        <v>16773</v>
      </c>
      <c r="C4889" s="525" t="s">
        <v>2414</v>
      </c>
      <c r="D4889" s="333" t="n">
        <v>423.93</v>
      </c>
    </row>
    <row r="4890" customFormat="false" ht="15" hidden="false" customHeight="false" outlineLevel="0" collapsed="false">
      <c r="A4890" s="0" t="n">
        <v>11188</v>
      </c>
      <c r="B4890" s="0" t="s">
        <v>16774</v>
      </c>
      <c r="C4890" s="525" t="s">
        <v>2414</v>
      </c>
      <c r="D4890" s="333" t="n">
        <v>209.99</v>
      </c>
    </row>
    <row r="4891" customFormat="false" ht="15" hidden="false" customHeight="false" outlineLevel="0" collapsed="false">
      <c r="A4891" s="0" t="n">
        <v>11189</v>
      </c>
      <c r="B4891" s="0" t="s">
        <v>16775</v>
      </c>
      <c r="C4891" s="525" t="s">
        <v>2414</v>
      </c>
      <c r="D4891" s="333" t="n">
        <v>315</v>
      </c>
    </row>
    <row r="4892" customFormat="false" ht="15" hidden="false" customHeight="false" outlineLevel="0" collapsed="false">
      <c r="A4892" s="0" t="n">
        <v>21107</v>
      </c>
      <c r="B4892" s="0" t="s">
        <v>16776</v>
      </c>
      <c r="C4892" s="525" t="s">
        <v>2414</v>
      </c>
      <c r="D4892" s="333" t="n">
        <v>226.69</v>
      </c>
    </row>
    <row r="4893" customFormat="false" ht="15" hidden="false" customHeight="false" outlineLevel="0" collapsed="false">
      <c r="A4893" s="0" t="n">
        <v>34386</v>
      </c>
      <c r="B4893" s="0" t="s">
        <v>16777</v>
      </c>
      <c r="C4893" s="525" t="s">
        <v>2414</v>
      </c>
      <c r="D4893" s="333" t="n">
        <v>393.75</v>
      </c>
    </row>
    <row r="4894" customFormat="false" ht="15" hidden="false" customHeight="false" outlineLevel="0" collapsed="false">
      <c r="A4894" s="0" t="n">
        <v>10490</v>
      </c>
      <c r="B4894" s="0" t="s">
        <v>16778</v>
      </c>
      <c r="C4894" s="525" t="s">
        <v>2414</v>
      </c>
      <c r="D4894" s="333" t="n">
        <v>137.81</v>
      </c>
    </row>
    <row r="4895" customFormat="false" ht="15" hidden="false" customHeight="false" outlineLevel="0" collapsed="false">
      <c r="A4895" s="0" t="n">
        <v>10492</v>
      </c>
      <c r="B4895" s="0" t="s">
        <v>16779</v>
      </c>
      <c r="C4895" s="525" t="s">
        <v>2414</v>
      </c>
      <c r="D4895" s="333" t="n">
        <v>157.5</v>
      </c>
    </row>
    <row r="4896" customFormat="false" ht="15" hidden="false" customHeight="false" outlineLevel="0" collapsed="false">
      <c r="A4896" s="0" t="n">
        <v>10493</v>
      </c>
      <c r="B4896" s="0" t="s">
        <v>16780</v>
      </c>
      <c r="C4896" s="525" t="s">
        <v>2414</v>
      </c>
      <c r="D4896" s="333" t="n">
        <v>183.75</v>
      </c>
    </row>
    <row r="4897" customFormat="false" ht="15" hidden="false" customHeight="false" outlineLevel="0" collapsed="false">
      <c r="A4897" s="0" t="n">
        <v>10491</v>
      </c>
      <c r="B4897" s="0" t="s">
        <v>16781</v>
      </c>
      <c r="C4897" s="525" t="s">
        <v>2414</v>
      </c>
      <c r="D4897" s="333" t="n">
        <v>223.12</v>
      </c>
    </row>
    <row r="4898" customFormat="false" ht="15" hidden="false" customHeight="false" outlineLevel="0" collapsed="false">
      <c r="A4898" s="0" t="n">
        <v>34385</v>
      </c>
      <c r="B4898" s="0" t="s">
        <v>16782</v>
      </c>
      <c r="C4898" s="525" t="s">
        <v>2414</v>
      </c>
      <c r="D4898" s="333" t="n">
        <v>325.5</v>
      </c>
    </row>
    <row r="4899" customFormat="false" ht="15" hidden="false" customHeight="false" outlineLevel="0" collapsed="false">
      <c r="A4899" s="0" t="n">
        <v>10499</v>
      </c>
      <c r="B4899" s="0" t="s">
        <v>16783</v>
      </c>
      <c r="C4899" s="525" t="s">
        <v>2414</v>
      </c>
      <c r="D4899" s="333" t="n">
        <v>131.24</v>
      </c>
    </row>
    <row r="4900" customFormat="false" ht="15" hidden="false" customHeight="false" outlineLevel="0" collapsed="false">
      <c r="A4900" s="0" t="n">
        <v>34384</v>
      </c>
      <c r="B4900" s="0" t="s">
        <v>16784</v>
      </c>
      <c r="C4900" s="525" t="s">
        <v>2414</v>
      </c>
      <c r="D4900" s="333" t="n">
        <v>393.75</v>
      </c>
    </row>
    <row r="4901" customFormat="false" ht="15" hidden="false" customHeight="false" outlineLevel="0" collapsed="false">
      <c r="A4901" s="0" t="n">
        <v>11185</v>
      </c>
      <c r="B4901" s="0" t="s">
        <v>16785</v>
      </c>
      <c r="C4901" s="525" t="s">
        <v>2414</v>
      </c>
      <c r="D4901" s="333" t="n">
        <v>406.87</v>
      </c>
    </row>
    <row r="4902" customFormat="false" ht="15" hidden="false" customHeight="false" outlineLevel="0" collapsed="false">
      <c r="A4902" s="0" t="n">
        <v>10507</v>
      </c>
      <c r="B4902" s="0" t="s">
        <v>16786</v>
      </c>
      <c r="C4902" s="525" t="s">
        <v>2414</v>
      </c>
      <c r="D4902" s="333" t="n">
        <v>204.71</v>
      </c>
    </row>
    <row r="4903" customFormat="false" ht="15" hidden="false" customHeight="false" outlineLevel="0" collapsed="false">
      <c r="A4903" s="0" t="n">
        <v>10505</v>
      </c>
      <c r="B4903" s="0" t="s">
        <v>16787</v>
      </c>
      <c r="C4903" s="525" t="s">
        <v>2414</v>
      </c>
      <c r="D4903" s="333" t="n">
        <v>120.79</v>
      </c>
    </row>
    <row r="4904" customFormat="false" ht="15" hidden="false" customHeight="false" outlineLevel="0" collapsed="false">
      <c r="A4904" s="0" t="n">
        <v>10506</v>
      </c>
      <c r="B4904" s="0" t="s">
        <v>16788</v>
      </c>
      <c r="C4904" s="525" t="s">
        <v>2414</v>
      </c>
      <c r="D4904" s="333" t="n">
        <v>157.69</v>
      </c>
    </row>
    <row r="4905" customFormat="false" ht="15" hidden="false" customHeight="false" outlineLevel="0" collapsed="false">
      <c r="A4905" s="0" t="n">
        <v>5031</v>
      </c>
      <c r="B4905" s="0" t="s">
        <v>16789</v>
      </c>
      <c r="C4905" s="525" t="s">
        <v>2414</v>
      </c>
      <c r="D4905" s="333" t="n">
        <v>221.42</v>
      </c>
    </row>
    <row r="4906" customFormat="false" ht="15" hidden="false" customHeight="false" outlineLevel="0" collapsed="false">
      <c r="A4906" s="0" t="n">
        <v>10502</v>
      </c>
      <c r="B4906" s="0" t="s">
        <v>16790</v>
      </c>
      <c r="C4906" s="525" t="s">
        <v>2414</v>
      </c>
      <c r="D4906" s="333" t="n">
        <v>258</v>
      </c>
    </row>
    <row r="4907" customFormat="false" ht="15" hidden="false" customHeight="false" outlineLevel="0" collapsed="false">
      <c r="A4907" s="0" t="n">
        <v>10501</v>
      </c>
      <c r="B4907" s="0" t="s">
        <v>16791</v>
      </c>
      <c r="C4907" s="525" t="s">
        <v>2414</v>
      </c>
      <c r="D4907" s="333" t="n">
        <v>145.76</v>
      </c>
    </row>
    <row r="4908" customFormat="false" ht="15" hidden="false" customHeight="false" outlineLevel="0" collapsed="false">
      <c r="A4908" s="0" t="n">
        <v>10503</v>
      </c>
      <c r="B4908" s="0" t="s">
        <v>16792</v>
      </c>
      <c r="C4908" s="525" t="s">
        <v>2414</v>
      </c>
      <c r="D4908" s="333" t="n">
        <v>196.93</v>
      </c>
    </row>
    <row r="4909" customFormat="false" ht="15" hidden="false" customHeight="false" outlineLevel="0" collapsed="false">
      <c r="A4909" s="0" t="n">
        <v>4500</v>
      </c>
      <c r="B4909" s="0" t="s">
        <v>16793</v>
      </c>
      <c r="C4909" s="525" t="s">
        <v>2440</v>
      </c>
      <c r="D4909" s="333" t="n">
        <v>15.26</v>
      </c>
    </row>
    <row r="4910" customFormat="false" ht="15" hidden="false" customHeight="false" outlineLevel="0" collapsed="false">
      <c r="A4910" s="0" t="n">
        <v>4448</v>
      </c>
      <c r="B4910" s="0" t="s">
        <v>16794</v>
      </c>
      <c r="C4910" s="525" t="s">
        <v>2440</v>
      </c>
      <c r="D4910" s="333" t="n">
        <v>20.97</v>
      </c>
    </row>
    <row r="4911" customFormat="false" ht="15" hidden="false" customHeight="false" outlineLevel="0" collapsed="false">
      <c r="A4911" s="0" t="n">
        <v>20213</v>
      </c>
      <c r="B4911" s="0" t="s">
        <v>16795</v>
      </c>
      <c r="C4911" s="525" t="s">
        <v>2440</v>
      </c>
      <c r="D4911" s="333" t="n">
        <v>29.84</v>
      </c>
    </row>
    <row r="4912" customFormat="false" ht="15" hidden="false" customHeight="false" outlineLevel="0" collapsed="false">
      <c r="A4912" s="0" t="n">
        <v>20211</v>
      </c>
      <c r="B4912" s="0" t="s">
        <v>16796</v>
      </c>
      <c r="C4912" s="525" t="s">
        <v>2440</v>
      </c>
      <c r="D4912" s="333" t="n">
        <v>39.51</v>
      </c>
    </row>
    <row r="4913" customFormat="false" ht="15" hidden="false" customHeight="false" outlineLevel="0" collapsed="false">
      <c r="A4913" s="0" t="n">
        <v>40270</v>
      </c>
      <c r="B4913" s="0" t="s">
        <v>16797</v>
      </c>
      <c r="C4913" s="525" t="s">
        <v>2440</v>
      </c>
      <c r="D4913" s="333" t="n">
        <v>126.05</v>
      </c>
    </row>
    <row r="4914" customFormat="false" ht="15" hidden="false" customHeight="false" outlineLevel="0" collapsed="false">
      <c r="A4914" s="0" t="n">
        <v>4425</v>
      </c>
      <c r="B4914" s="0" t="s">
        <v>16798</v>
      </c>
      <c r="C4914" s="525" t="s">
        <v>2440</v>
      </c>
      <c r="D4914" s="333" t="n">
        <v>32.66</v>
      </c>
    </row>
    <row r="4915" customFormat="false" ht="15" hidden="false" customHeight="false" outlineLevel="0" collapsed="false">
      <c r="A4915" s="0" t="n">
        <v>4472</v>
      </c>
      <c r="B4915" s="0" t="s">
        <v>16799</v>
      </c>
      <c r="C4915" s="525" t="s">
        <v>2440</v>
      </c>
      <c r="D4915" s="333" t="n">
        <v>40.79</v>
      </c>
    </row>
    <row r="4916" customFormat="false" ht="15" hidden="false" customHeight="false" outlineLevel="0" collapsed="false">
      <c r="A4916" s="0" t="n">
        <v>35272</v>
      </c>
      <c r="B4916" s="0" t="s">
        <v>16800</v>
      </c>
      <c r="C4916" s="525" t="s">
        <v>2440</v>
      </c>
      <c r="D4916" s="333" t="n">
        <v>58.97</v>
      </c>
    </row>
    <row r="4917" customFormat="false" ht="15" hidden="false" customHeight="false" outlineLevel="0" collapsed="false">
      <c r="A4917" s="0" t="n">
        <v>4481</v>
      </c>
      <c r="B4917" s="0" t="s">
        <v>16801</v>
      </c>
      <c r="C4917" s="525" t="s">
        <v>2440</v>
      </c>
      <c r="D4917" s="333" t="n">
        <v>63.12</v>
      </c>
    </row>
    <row r="4918" customFormat="false" ht="15" hidden="false" customHeight="false" outlineLevel="0" collapsed="false">
      <c r="A4918" s="0" t="n">
        <v>34345</v>
      </c>
      <c r="B4918" s="0" t="s">
        <v>16802</v>
      </c>
      <c r="C4918" s="525" t="s">
        <v>2502</v>
      </c>
      <c r="D4918" s="333" t="n">
        <v>12.68</v>
      </c>
    </row>
    <row r="4919" customFormat="false" ht="15" hidden="false" customHeight="false" outlineLevel="0" collapsed="false">
      <c r="A4919" s="0" t="n">
        <v>41096</v>
      </c>
      <c r="B4919" s="0" t="s">
        <v>16803</v>
      </c>
      <c r="C4919" s="525" t="s">
        <v>4335</v>
      </c>
      <c r="D4919" s="532" t="n">
        <v>2258.36</v>
      </c>
    </row>
    <row r="4920" customFormat="false" ht="15" hidden="false" customHeight="false" outlineLevel="0" collapsed="false">
      <c r="A4920" s="0" t="n">
        <v>41776</v>
      </c>
      <c r="B4920" s="0" t="s">
        <v>16804</v>
      </c>
      <c r="C4920" s="525" t="s">
        <v>2502</v>
      </c>
      <c r="D4920" s="333" t="n">
        <v>17.4</v>
      </c>
    </row>
    <row r="4922" customFormat="false" ht="15" hidden="false" customHeight="false" outlineLevel="0" collapsed="false">
      <c r="A4922" s="0" t="s">
        <v>16805</v>
      </c>
    </row>
  </sheetData>
  <printOptions headings="false" gridLines="false" gridLinesSet="true" horizontalCentered="false" verticalCentered="false"/>
  <pageMargins left="0.511805555555555" right="0.511805555555555" top="0.7875" bottom="0.7875" header="0.511805555555555" footer="0.511805555555555"/>
  <pageSetup paperSize="9"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7.xml><?xml version="1.0" encoding="utf-8"?>
<worksheet xmlns="http://schemas.openxmlformats.org/spreadsheetml/2006/main" xmlns:r="http://schemas.openxmlformats.org/officeDocument/2006/relationships">
  <sheetPr filterMode="false">
    <pageSetUpPr fitToPage="false"/>
  </sheetPr>
  <dimension ref="A4:D7524"/>
  <sheetViews>
    <sheetView showFormulas="false" showGridLines="true" showRowColHeaders="true" showZeros="true" rightToLeft="false" tabSelected="false" showOutlineSymbols="true" defaultGridColor="true" view="pageBreakPreview" topLeftCell="A7" colorId="64" zoomScale="100" zoomScaleNormal="85" zoomScalePageLayoutView="100" workbookViewId="0">
      <selection pane="topLeft" activeCell="A5" activeCellId="0" sqref="A5"/>
    </sheetView>
  </sheetViews>
  <sheetFormatPr defaultRowHeight="15" zeroHeight="false" outlineLevelRow="0" outlineLevelCol="0"/>
  <cols>
    <col collapsed="false" customWidth="true" hidden="false" outlineLevel="0" max="1" min="1" style="0" width="24.57"/>
    <col collapsed="false" customWidth="true" hidden="false" outlineLevel="0" max="2" min="2" style="0" width="48.7"/>
    <col collapsed="false" customWidth="true" hidden="false" outlineLevel="0" max="3" min="3" style="0" width="8.14"/>
    <col collapsed="false" customWidth="true" hidden="false" outlineLevel="0" max="4" min="4" style="0" width="21.14"/>
    <col collapsed="false" customWidth="true" hidden="false" outlineLevel="0" max="1025" min="5" style="533" width="9.14"/>
  </cols>
  <sheetData>
    <row r="4" customFormat="false" ht="17.25" hidden="false" customHeight="true" outlineLevel="0" collapsed="false"/>
    <row r="5" customFormat="false" ht="15" hidden="false" customHeight="false" outlineLevel="0" collapsed="false">
      <c r="A5" s="526" t="s">
        <v>4651</v>
      </c>
      <c r="B5" s="526" t="s">
        <v>4652</v>
      </c>
      <c r="C5" s="526" t="s">
        <v>4653</v>
      </c>
      <c r="D5" s="526" t="s">
        <v>4654</v>
      </c>
    </row>
    <row r="7" customFormat="false" ht="15" hidden="false" customHeight="false" outlineLevel="0" collapsed="false">
      <c r="A7" s="526" t="n">
        <v>97141</v>
      </c>
      <c r="B7" s="526" t="s">
        <v>4655</v>
      </c>
      <c r="C7" s="526" t="s">
        <v>120</v>
      </c>
      <c r="D7" s="527" t="n">
        <v>8.45</v>
      </c>
    </row>
    <row r="8" customFormat="false" ht="15" hidden="false" customHeight="false" outlineLevel="0" collapsed="false">
      <c r="A8" s="526" t="n">
        <v>97142</v>
      </c>
      <c r="B8" s="526" t="s">
        <v>4656</v>
      </c>
      <c r="C8" s="526" t="s">
        <v>120</v>
      </c>
      <c r="D8" s="527" t="n">
        <v>9.38</v>
      </c>
    </row>
    <row r="9" customFormat="false" ht="15" hidden="false" customHeight="false" outlineLevel="0" collapsed="false">
      <c r="A9" s="526" t="n">
        <v>97143</v>
      </c>
      <c r="B9" s="526" t="s">
        <v>4657</v>
      </c>
      <c r="C9" s="526" t="s">
        <v>120</v>
      </c>
      <c r="D9" s="527" t="n">
        <v>11.8</v>
      </c>
    </row>
    <row r="10" customFormat="false" ht="15" hidden="false" customHeight="false" outlineLevel="0" collapsed="false">
      <c r="A10" s="526" t="n">
        <v>97144</v>
      </c>
      <c r="B10" s="526" t="s">
        <v>4658</v>
      </c>
      <c r="C10" s="526" t="s">
        <v>120</v>
      </c>
      <c r="D10" s="527" t="n">
        <v>14.19</v>
      </c>
    </row>
    <row r="11" customFormat="false" ht="15" hidden="false" customHeight="false" outlineLevel="0" collapsed="false">
      <c r="A11" s="526" t="n">
        <v>97145</v>
      </c>
      <c r="B11" s="526" t="s">
        <v>4659</v>
      </c>
      <c r="C11" s="526" t="s">
        <v>120</v>
      </c>
      <c r="D11" s="527" t="n">
        <v>16.61</v>
      </c>
    </row>
    <row r="12" customFormat="false" ht="15" hidden="false" customHeight="false" outlineLevel="0" collapsed="false">
      <c r="A12" s="526" t="n">
        <v>97146</v>
      </c>
      <c r="B12" s="526" t="s">
        <v>4660</v>
      </c>
      <c r="C12" s="526" t="s">
        <v>120</v>
      </c>
      <c r="D12" s="527" t="n">
        <v>19.02</v>
      </c>
    </row>
    <row r="13" customFormat="false" ht="15" hidden="false" customHeight="false" outlineLevel="0" collapsed="false">
      <c r="A13" s="526" t="n">
        <v>97147</v>
      </c>
      <c r="B13" s="526" t="s">
        <v>4661</v>
      </c>
      <c r="C13" s="526" t="s">
        <v>120</v>
      </c>
      <c r="D13" s="527" t="n">
        <v>21.43</v>
      </c>
    </row>
    <row r="14" customFormat="false" ht="15" hidden="false" customHeight="false" outlineLevel="0" collapsed="false">
      <c r="A14" s="526" t="n">
        <v>97148</v>
      </c>
      <c r="B14" s="526" t="s">
        <v>4662</v>
      </c>
      <c r="C14" s="526" t="s">
        <v>120</v>
      </c>
      <c r="D14" s="527" t="n">
        <v>23.84</v>
      </c>
    </row>
    <row r="15" customFormat="false" ht="15" hidden="false" customHeight="false" outlineLevel="0" collapsed="false">
      <c r="A15" s="526" t="n">
        <v>97149</v>
      </c>
      <c r="B15" s="526" t="s">
        <v>4663</v>
      </c>
      <c r="C15" s="526" t="s">
        <v>120</v>
      </c>
      <c r="D15" s="527" t="n">
        <v>26.28</v>
      </c>
    </row>
    <row r="16" customFormat="false" ht="15" hidden="false" customHeight="false" outlineLevel="0" collapsed="false">
      <c r="A16" s="526" t="n">
        <v>97150</v>
      </c>
      <c r="B16" s="526" t="s">
        <v>4664</v>
      </c>
      <c r="C16" s="526" t="s">
        <v>120</v>
      </c>
      <c r="D16" s="527" t="n">
        <v>33.57</v>
      </c>
    </row>
    <row r="17" customFormat="false" ht="15" hidden="false" customHeight="false" outlineLevel="0" collapsed="false">
      <c r="A17" s="526" t="n">
        <v>97151</v>
      </c>
      <c r="B17" s="526" t="s">
        <v>4665</v>
      </c>
      <c r="C17" s="526" t="s">
        <v>120</v>
      </c>
      <c r="D17" s="527" t="n">
        <v>39.13</v>
      </c>
    </row>
    <row r="18" customFormat="false" ht="15" hidden="false" customHeight="false" outlineLevel="0" collapsed="false">
      <c r="A18" s="526" t="n">
        <v>97152</v>
      </c>
      <c r="B18" s="526" t="s">
        <v>4666</v>
      </c>
      <c r="C18" s="526" t="s">
        <v>120</v>
      </c>
      <c r="D18" s="527" t="n">
        <v>44.44</v>
      </c>
    </row>
    <row r="19" customFormat="false" ht="15" hidden="false" customHeight="false" outlineLevel="0" collapsed="false">
      <c r="A19" s="526" t="n">
        <v>97153</v>
      </c>
      <c r="B19" s="526" t="s">
        <v>4667</v>
      </c>
      <c r="C19" s="526" t="s">
        <v>120</v>
      </c>
      <c r="D19" s="527" t="n">
        <v>49.9</v>
      </c>
    </row>
    <row r="20" customFormat="false" ht="15" hidden="false" customHeight="false" outlineLevel="0" collapsed="false">
      <c r="A20" s="526" t="n">
        <v>97154</v>
      </c>
      <c r="B20" s="526" t="s">
        <v>4668</v>
      </c>
      <c r="C20" s="526" t="s">
        <v>120</v>
      </c>
      <c r="D20" s="527" t="n">
        <v>55.38</v>
      </c>
    </row>
    <row r="21" customFormat="false" ht="15" hidden="false" customHeight="false" outlineLevel="0" collapsed="false">
      <c r="A21" s="526" t="n">
        <v>97155</v>
      </c>
      <c r="B21" s="526" t="s">
        <v>4669</v>
      </c>
      <c r="C21" s="526" t="s">
        <v>120</v>
      </c>
      <c r="D21" s="527" t="n">
        <v>60.9</v>
      </c>
    </row>
    <row r="22" customFormat="false" ht="15" hidden="false" customHeight="false" outlineLevel="0" collapsed="false">
      <c r="A22" s="526" t="n">
        <v>97156</v>
      </c>
      <c r="B22" s="526" t="s">
        <v>4670</v>
      </c>
      <c r="C22" s="526" t="s">
        <v>120</v>
      </c>
      <c r="D22" s="527" t="n">
        <v>72.35</v>
      </c>
    </row>
    <row r="23" customFormat="false" ht="15" hidden="false" customHeight="false" outlineLevel="0" collapsed="false">
      <c r="A23" s="526" t="n">
        <v>97157</v>
      </c>
      <c r="B23" s="526" t="s">
        <v>4671</v>
      </c>
      <c r="C23" s="526" t="s">
        <v>120</v>
      </c>
      <c r="D23" s="527" t="n">
        <v>5.13</v>
      </c>
    </row>
    <row r="24" customFormat="false" ht="15" hidden="false" customHeight="false" outlineLevel="0" collapsed="false">
      <c r="A24" s="526" t="n">
        <v>97158</v>
      </c>
      <c r="B24" s="526" t="s">
        <v>4672</v>
      </c>
      <c r="C24" s="526" t="s">
        <v>120</v>
      </c>
      <c r="D24" s="527" t="n">
        <v>5.7</v>
      </c>
    </row>
    <row r="25" customFormat="false" ht="15" hidden="false" customHeight="false" outlineLevel="0" collapsed="false">
      <c r="A25" s="526" t="n">
        <v>97159</v>
      </c>
      <c r="B25" s="526" t="s">
        <v>4673</v>
      </c>
      <c r="C25" s="526" t="s">
        <v>120</v>
      </c>
      <c r="D25" s="527" t="n">
        <v>7.18</v>
      </c>
    </row>
    <row r="26" customFormat="false" ht="15" hidden="false" customHeight="false" outlineLevel="0" collapsed="false">
      <c r="A26" s="526" t="n">
        <v>97160</v>
      </c>
      <c r="B26" s="526" t="s">
        <v>4674</v>
      </c>
      <c r="C26" s="526" t="s">
        <v>120</v>
      </c>
      <c r="D26" s="527" t="n">
        <v>8.63</v>
      </c>
    </row>
    <row r="27" customFormat="false" ht="15" hidden="false" customHeight="false" outlineLevel="0" collapsed="false">
      <c r="A27" s="526" t="n">
        <v>97161</v>
      </c>
      <c r="B27" s="526" t="s">
        <v>4675</v>
      </c>
      <c r="C27" s="526" t="s">
        <v>120</v>
      </c>
      <c r="D27" s="527" t="n">
        <v>10.13</v>
      </c>
    </row>
    <row r="28" customFormat="false" ht="15" hidden="false" customHeight="false" outlineLevel="0" collapsed="false">
      <c r="A28" s="526" t="n">
        <v>97162</v>
      </c>
      <c r="B28" s="526" t="s">
        <v>4676</v>
      </c>
      <c r="C28" s="526" t="s">
        <v>120</v>
      </c>
      <c r="D28" s="527" t="n">
        <v>11.6</v>
      </c>
    </row>
    <row r="29" customFormat="false" ht="15" hidden="false" customHeight="false" outlineLevel="0" collapsed="false">
      <c r="A29" s="526" t="n">
        <v>97163</v>
      </c>
      <c r="B29" s="526" t="s">
        <v>4677</v>
      </c>
      <c r="C29" s="526" t="s">
        <v>120</v>
      </c>
      <c r="D29" s="527" t="n">
        <v>13.08</v>
      </c>
    </row>
    <row r="30" customFormat="false" ht="15" hidden="false" customHeight="false" outlineLevel="0" collapsed="false">
      <c r="A30" s="526" t="n">
        <v>97164</v>
      </c>
      <c r="B30" s="526" t="s">
        <v>4678</v>
      </c>
      <c r="C30" s="526" t="s">
        <v>120</v>
      </c>
      <c r="D30" s="527" t="n">
        <v>14.56</v>
      </c>
    </row>
    <row r="31" customFormat="false" ht="15" hidden="false" customHeight="false" outlineLevel="0" collapsed="false">
      <c r="A31" s="526" t="n">
        <v>97165</v>
      </c>
      <c r="B31" s="526" t="s">
        <v>4679</v>
      </c>
      <c r="C31" s="526" t="s">
        <v>120</v>
      </c>
      <c r="D31" s="527" t="n">
        <v>16.07</v>
      </c>
    </row>
    <row r="32" customFormat="false" ht="15" hidden="false" customHeight="false" outlineLevel="0" collapsed="false">
      <c r="A32" s="526" t="n">
        <v>97166</v>
      </c>
      <c r="B32" s="526" t="s">
        <v>4680</v>
      </c>
      <c r="C32" s="526" t="s">
        <v>120</v>
      </c>
      <c r="D32" s="527" t="n">
        <v>20.49</v>
      </c>
    </row>
    <row r="33" customFormat="false" ht="15" hidden="false" customHeight="false" outlineLevel="0" collapsed="false">
      <c r="A33" s="526" t="n">
        <v>97167</v>
      </c>
      <c r="B33" s="526" t="s">
        <v>4681</v>
      </c>
      <c r="C33" s="526" t="s">
        <v>120</v>
      </c>
      <c r="D33" s="527" t="n">
        <v>23.92</v>
      </c>
    </row>
    <row r="34" customFormat="false" ht="15" hidden="false" customHeight="false" outlineLevel="0" collapsed="false">
      <c r="A34" s="526" t="n">
        <v>97168</v>
      </c>
      <c r="B34" s="526" t="s">
        <v>4682</v>
      </c>
      <c r="C34" s="526" t="s">
        <v>120</v>
      </c>
      <c r="D34" s="527" t="n">
        <v>27.09</v>
      </c>
    </row>
    <row r="35" customFormat="false" ht="15" hidden="false" customHeight="false" outlineLevel="0" collapsed="false">
      <c r="A35" s="526" t="n">
        <v>97169</v>
      </c>
      <c r="B35" s="526" t="s">
        <v>4683</v>
      </c>
      <c r="C35" s="526" t="s">
        <v>120</v>
      </c>
      <c r="D35" s="527" t="n">
        <v>30.41</v>
      </c>
    </row>
    <row r="36" customFormat="false" ht="15" hidden="false" customHeight="false" outlineLevel="0" collapsed="false">
      <c r="A36" s="526" t="n">
        <v>97170</v>
      </c>
      <c r="B36" s="526" t="s">
        <v>4684</v>
      </c>
      <c r="C36" s="526" t="s">
        <v>120</v>
      </c>
      <c r="D36" s="527" t="n">
        <v>33.76</v>
      </c>
    </row>
    <row r="37" customFormat="false" ht="15" hidden="false" customHeight="false" outlineLevel="0" collapsed="false">
      <c r="A37" s="526" t="n">
        <v>97171</v>
      </c>
      <c r="B37" s="526" t="s">
        <v>4685</v>
      </c>
      <c r="C37" s="526" t="s">
        <v>120</v>
      </c>
      <c r="D37" s="527" t="n">
        <v>37.17</v>
      </c>
    </row>
    <row r="38" customFormat="false" ht="15" hidden="false" customHeight="false" outlineLevel="0" collapsed="false">
      <c r="A38" s="526" t="n">
        <v>97172</v>
      </c>
      <c r="B38" s="526" t="s">
        <v>4686</v>
      </c>
      <c r="C38" s="526" t="s">
        <v>120</v>
      </c>
      <c r="D38" s="527" t="n">
        <v>44.33</v>
      </c>
    </row>
    <row r="39" customFormat="false" ht="15" hidden="false" customHeight="false" outlineLevel="0" collapsed="false">
      <c r="A39" s="526" t="n">
        <v>97173</v>
      </c>
      <c r="B39" s="526" t="s">
        <v>4687</v>
      </c>
      <c r="C39" s="526" t="s">
        <v>120</v>
      </c>
      <c r="D39" s="527" t="n">
        <v>39.97</v>
      </c>
    </row>
    <row r="40" customFormat="false" ht="15" hidden="false" customHeight="false" outlineLevel="0" collapsed="false">
      <c r="A40" s="526" t="n">
        <v>97174</v>
      </c>
      <c r="B40" s="526" t="s">
        <v>4688</v>
      </c>
      <c r="C40" s="526" t="s">
        <v>120</v>
      </c>
      <c r="D40" s="527" t="n">
        <v>46.28</v>
      </c>
    </row>
    <row r="41" customFormat="false" ht="15" hidden="false" customHeight="false" outlineLevel="0" collapsed="false">
      <c r="A41" s="526" t="n">
        <v>97175</v>
      </c>
      <c r="B41" s="526" t="s">
        <v>4689</v>
      </c>
      <c r="C41" s="526" t="s">
        <v>120</v>
      </c>
      <c r="D41" s="527" t="n">
        <v>52.6</v>
      </c>
    </row>
    <row r="42" customFormat="false" ht="15" hidden="false" customHeight="false" outlineLevel="0" collapsed="false">
      <c r="A42" s="526" t="n">
        <v>97176</v>
      </c>
      <c r="B42" s="526" t="s">
        <v>4690</v>
      </c>
      <c r="C42" s="526" t="s">
        <v>120</v>
      </c>
      <c r="D42" s="527" t="n">
        <v>58.91</v>
      </c>
    </row>
    <row r="43" customFormat="false" ht="15" hidden="false" customHeight="false" outlineLevel="0" collapsed="false">
      <c r="A43" s="526" t="n">
        <v>97177</v>
      </c>
      <c r="B43" s="526" t="s">
        <v>4691</v>
      </c>
      <c r="C43" s="526" t="s">
        <v>120</v>
      </c>
      <c r="D43" s="527" t="n">
        <v>71.55</v>
      </c>
    </row>
    <row r="44" customFormat="false" ht="15" hidden="false" customHeight="false" outlineLevel="0" collapsed="false">
      <c r="A44" s="526" t="n">
        <v>97178</v>
      </c>
      <c r="B44" s="526" t="s">
        <v>4692</v>
      </c>
      <c r="C44" s="526" t="s">
        <v>120</v>
      </c>
      <c r="D44" s="527" t="n">
        <v>84.18</v>
      </c>
    </row>
    <row r="45" customFormat="false" ht="15" hidden="false" customHeight="false" outlineLevel="0" collapsed="false">
      <c r="A45" s="526" t="n">
        <v>97179</v>
      </c>
      <c r="B45" s="526" t="s">
        <v>4693</v>
      </c>
      <c r="C45" s="526" t="s">
        <v>120</v>
      </c>
      <c r="D45" s="527" t="n">
        <v>96.82</v>
      </c>
    </row>
    <row r="46" customFormat="false" ht="15" hidden="false" customHeight="false" outlineLevel="0" collapsed="false">
      <c r="A46" s="526" t="n">
        <v>97180</v>
      </c>
      <c r="B46" s="526" t="s">
        <v>4694</v>
      </c>
      <c r="C46" s="526" t="s">
        <v>120</v>
      </c>
      <c r="D46" s="527" t="n">
        <v>109.45</v>
      </c>
    </row>
    <row r="47" customFormat="false" ht="15" hidden="false" customHeight="false" outlineLevel="0" collapsed="false">
      <c r="A47" s="526" t="n">
        <v>97181</v>
      </c>
      <c r="B47" s="526" t="s">
        <v>4695</v>
      </c>
      <c r="C47" s="526" t="s">
        <v>120</v>
      </c>
      <c r="D47" s="527" t="n">
        <v>126.72</v>
      </c>
    </row>
    <row r="48" customFormat="false" ht="15" hidden="false" customHeight="false" outlineLevel="0" collapsed="false">
      <c r="A48" s="526" t="n">
        <v>97182</v>
      </c>
      <c r="B48" s="526" t="s">
        <v>4696</v>
      </c>
      <c r="C48" s="526" t="s">
        <v>120</v>
      </c>
      <c r="D48" s="527" t="n">
        <v>139.85</v>
      </c>
    </row>
    <row r="49" customFormat="false" ht="15" hidden="false" customHeight="false" outlineLevel="0" collapsed="false">
      <c r="A49" s="526" t="n">
        <v>97183</v>
      </c>
      <c r="B49" s="526" t="s">
        <v>4697</v>
      </c>
      <c r="C49" s="526" t="s">
        <v>120</v>
      </c>
      <c r="D49" s="527" t="n">
        <v>32.79</v>
      </c>
    </row>
    <row r="50" customFormat="false" ht="15" hidden="false" customHeight="false" outlineLevel="0" collapsed="false">
      <c r="A50" s="526" t="n">
        <v>97184</v>
      </c>
      <c r="B50" s="526" t="s">
        <v>4698</v>
      </c>
      <c r="C50" s="526" t="s">
        <v>120</v>
      </c>
      <c r="D50" s="527" t="n">
        <v>38.02</v>
      </c>
    </row>
    <row r="51" customFormat="false" ht="15" hidden="false" customHeight="false" outlineLevel="0" collapsed="false">
      <c r="A51" s="526" t="n">
        <v>97185</v>
      </c>
      <c r="B51" s="526" t="s">
        <v>4699</v>
      </c>
      <c r="C51" s="526" t="s">
        <v>120</v>
      </c>
      <c r="D51" s="527" t="n">
        <v>43.28</v>
      </c>
    </row>
    <row r="52" customFormat="false" ht="15" hidden="false" customHeight="false" outlineLevel="0" collapsed="false">
      <c r="A52" s="526" t="n">
        <v>97186</v>
      </c>
      <c r="B52" s="526" t="s">
        <v>4700</v>
      </c>
      <c r="C52" s="526" t="s">
        <v>120</v>
      </c>
      <c r="D52" s="527" t="n">
        <v>48.54</v>
      </c>
    </row>
    <row r="53" customFormat="false" ht="15" hidden="false" customHeight="false" outlineLevel="0" collapsed="false">
      <c r="A53" s="526" t="n">
        <v>97187</v>
      </c>
      <c r="B53" s="526" t="s">
        <v>4701</v>
      </c>
      <c r="C53" s="526" t="s">
        <v>120</v>
      </c>
      <c r="D53" s="527" t="n">
        <v>59.05</v>
      </c>
    </row>
    <row r="54" customFormat="false" ht="15" hidden="false" customHeight="false" outlineLevel="0" collapsed="false">
      <c r="A54" s="526" t="n">
        <v>97188</v>
      </c>
      <c r="B54" s="526" t="s">
        <v>4702</v>
      </c>
      <c r="C54" s="526" t="s">
        <v>120</v>
      </c>
      <c r="D54" s="527" t="n">
        <v>69.57</v>
      </c>
    </row>
    <row r="55" customFormat="false" ht="15" hidden="false" customHeight="false" outlineLevel="0" collapsed="false">
      <c r="A55" s="526" t="n">
        <v>97189</v>
      </c>
      <c r="B55" s="526" t="s">
        <v>4703</v>
      </c>
      <c r="C55" s="526" t="s">
        <v>120</v>
      </c>
      <c r="D55" s="527" t="n">
        <v>80.08</v>
      </c>
    </row>
    <row r="56" customFormat="false" ht="15" hidden="false" customHeight="false" outlineLevel="0" collapsed="false">
      <c r="A56" s="526" t="n">
        <v>97190</v>
      </c>
      <c r="B56" s="526" t="s">
        <v>4704</v>
      </c>
      <c r="C56" s="526" t="s">
        <v>120</v>
      </c>
      <c r="D56" s="527" t="n">
        <v>90.6</v>
      </c>
    </row>
    <row r="57" customFormat="false" ht="15" hidden="false" customHeight="false" outlineLevel="0" collapsed="false">
      <c r="A57" s="526" t="n">
        <v>97191</v>
      </c>
      <c r="B57" s="526" t="s">
        <v>4705</v>
      </c>
      <c r="C57" s="526" t="s">
        <v>120</v>
      </c>
      <c r="D57" s="527" t="n">
        <v>104.5</v>
      </c>
    </row>
    <row r="58" customFormat="false" ht="15" hidden="false" customHeight="false" outlineLevel="0" collapsed="false">
      <c r="A58" s="526" t="n">
        <v>97192</v>
      </c>
      <c r="B58" s="526" t="s">
        <v>4706</v>
      </c>
      <c r="C58" s="526" t="s">
        <v>120</v>
      </c>
      <c r="D58" s="527" t="n">
        <v>115.37</v>
      </c>
    </row>
    <row r="59" customFormat="false" ht="15" hidden="false" customHeight="false" outlineLevel="0" collapsed="false">
      <c r="A59" s="526" t="n">
        <v>90694</v>
      </c>
      <c r="B59" s="526" t="s">
        <v>4707</v>
      </c>
      <c r="C59" s="526" t="s">
        <v>120</v>
      </c>
      <c r="D59" s="527" t="n">
        <v>41.17</v>
      </c>
    </row>
    <row r="60" customFormat="false" ht="15" hidden="false" customHeight="false" outlineLevel="0" collapsed="false">
      <c r="A60" s="526" t="n">
        <v>90695</v>
      </c>
      <c r="B60" s="526" t="s">
        <v>4708</v>
      </c>
      <c r="C60" s="526" t="s">
        <v>120</v>
      </c>
      <c r="D60" s="527" t="n">
        <v>77.94</v>
      </c>
    </row>
    <row r="61" customFormat="false" ht="15" hidden="false" customHeight="false" outlineLevel="0" collapsed="false">
      <c r="A61" s="526" t="n">
        <v>90696</v>
      </c>
      <c r="B61" s="526" t="s">
        <v>4709</v>
      </c>
      <c r="C61" s="526" t="s">
        <v>120</v>
      </c>
      <c r="D61" s="527" t="n">
        <v>129.95</v>
      </c>
    </row>
    <row r="62" customFormat="false" ht="15" hidden="false" customHeight="false" outlineLevel="0" collapsed="false">
      <c r="A62" s="526" t="n">
        <v>90697</v>
      </c>
      <c r="B62" s="526" t="s">
        <v>4710</v>
      </c>
      <c r="C62" s="526" t="s">
        <v>120</v>
      </c>
      <c r="D62" s="527" t="n">
        <v>201.36</v>
      </c>
    </row>
    <row r="63" customFormat="false" ht="15" hidden="false" customHeight="false" outlineLevel="0" collapsed="false">
      <c r="A63" s="526" t="n">
        <v>90698</v>
      </c>
      <c r="B63" s="526" t="s">
        <v>4711</v>
      </c>
      <c r="C63" s="526" t="s">
        <v>120</v>
      </c>
      <c r="D63" s="527" t="n">
        <v>307.49</v>
      </c>
    </row>
    <row r="64" customFormat="false" ht="15" hidden="false" customHeight="false" outlineLevel="0" collapsed="false">
      <c r="A64" s="526" t="n">
        <v>90699</v>
      </c>
      <c r="B64" s="526" t="s">
        <v>4712</v>
      </c>
      <c r="C64" s="526" t="s">
        <v>120</v>
      </c>
      <c r="D64" s="527" t="n">
        <v>432.58</v>
      </c>
    </row>
    <row r="65" customFormat="false" ht="15" hidden="false" customHeight="false" outlineLevel="0" collapsed="false">
      <c r="A65" s="526" t="n">
        <v>90700</v>
      </c>
      <c r="B65" s="526" t="s">
        <v>4713</v>
      </c>
      <c r="C65" s="526" t="s">
        <v>120</v>
      </c>
      <c r="D65" s="527" t="n">
        <v>505.05</v>
      </c>
    </row>
    <row r="66" customFormat="false" ht="15" hidden="false" customHeight="false" outlineLevel="0" collapsed="false">
      <c r="A66" s="526" t="n">
        <v>90701</v>
      </c>
      <c r="B66" s="526" t="s">
        <v>4714</v>
      </c>
      <c r="C66" s="526" t="s">
        <v>120</v>
      </c>
      <c r="D66" s="527" t="n">
        <v>61.62</v>
      </c>
    </row>
    <row r="67" customFormat="false" ht="15" hidden="false" customHeight="false" outlineLevel="0" collapsed="false">
      <c r="A67" s="526" t="n">
        <v>90702</v>
      </c>
      <c r="B67" s="526" t="s">
        <v>4715</v>
      </c>
      <c r="C67" s="526" t="s">
        <v>120</v>
      </c>
      <c r="D67" s="527" t="n">
        <v>101.7</v>
      </c>
    </row>
    <row r="68" customFormat="false" ht="15" hidden="false" customHeight="false" outlineLevel="0" collapsed="false">
      <c r="A68" s="526" t="n">
        <v>90703</v>
      </c>
      <c r="B68" s="526" t="s">
        <v>4716</v>
      </c>
      <c r="C68" s="526" t="s">
        <v>120</v>
      </c>
      <c r="D68" s="527" t="n">
        <v>159.32</v>
      </c>
    </row>
    <row r="69" customFormat="false" ht="15" hidden="false" customHeight="false" outlineLevel="0" collapsed="false">
      <c r="A69" s="526" t="n">
        <v>90704</v>
      </c>
      <c r="B69" s="526" t="s">
        <v>4717</v>
      </c>
      <c r="C69" s="526" t="s">
        <v>120</v>
      </c>
      <c r="D69" s="527" t="n">
        <v>237.15</v>
      </c>
    </row>
    <row r="70" customFormat="false" ht="15" hidden="false" customHeight="false" outlineLevel="0" collapsed="false">
      <c r="A70" s="526" t="n">
        <v>90705</v>
      </c>
      <c r="B70" s="526" t="s">
        <v>4718</v>
      </c>
      <c r="C70" s="526" t="s">
        <v>120</v>
      </c>
      <c r="D70" s="527" t="n">
        <v>308.66</v>
      </c>
    </row>
    <row r="71" customFormat="false" ht="15" hidden="false" customHeight="false" outlineLevel="0" collapsed="false">
      <c r="A71" s="526" t="n">
        <v>90706</v>
      </c>
      <c r="B71" s="526" t="s">
        <v>4719</v>
      </c>
      <c r="C71" s="526" t="s">
        <v>120</v>
      </c>
      <c r="D71" s="527" t="n">
        <v>408.96</v>
      </c>
    </row>
    <row r="72" customFormat="false" ht="15" hidden="false" customHeight="false" outlineLevel="0" collapsed="false">
      <c r="A72" s="526" t="n">
        <v>90708</v>
      </c>
      <c r="B72" s="526" t="s">
        <v>4720</v>
      </c>
      <c r="C72" s="526" t="s">
        <v>120</v>
      </c>
      <c r="D72" s="527" t="n">
        <v>756.24</v>
      </c>
    </row>
    <row r="73" customFormat="false" ht="15" hidden="false" customHeight="false" outlineLevel="0" collapsed="false">
      <c r="A73" s="526" t="n">
        <v>90724</v>
      </c>
      <c r="B73" s="526" t="s">
        <v>4721</v>
      </c>
      <c r="C73" s="526" t="s">
        <v>134</v>
      </c>
      <c r="D73" s="527" t="n">
        <v>24.53</v>
      </c>
    </row>
    <row r="74" customFormat="false" ht="15" hidden="false" customHeight="false" outlineLevel="0" collapsed="false">
      <c r="A74" s="526" t="n">
        <v>90725</v>
      </c>
      <c r="B74" s="526" t="s">
        <v>4722</v>
      </c>
      <c r="C74" s="526" t="s">
        <v>134</v>
      </c>
      <c r="D74" s="527" t="n">
        <v>30.2</v>
      </c>
    </row>
    <row r="75" customFormat="false" ht="15" hidden="false" customHeight="false" outlineLevel="0" collapsed="false">
      <c r="A75" s="526" t="n">
        <v>90726</v>
      </c>
      <c r="B75" s="526" t="s">
        <v>4723</v>
      </c>
      <c r="C75" s="526" t="s">
        <v>134</v>
      </c>
      <c r="D75" s="527" t="n">
        <v>35.94</v>
      </c>
    </row>
    <row r="76" customFormat="false" ht="15" hidden="false" customHeight="false" outlineLevel="0" collapsed="false">
      <c r="A76" s="526" t="n">
        <v>90727</v>
      </c>
      <c r="B76" s="526" t="s">
        <v>4724</v>
      </c>
      <c r="C76" s="526" t="s">
        <v>134</v>
      </c>
      <c r="D76" s="527" t="n">
        <v>41.61</v>
      </c>
    </row>
    <row r="77" customFormat="false" ht="15" hidden="false" customHeight="false" outlineLevel="0" collapsed="false">
      <c r="A77" s="526" t="n">
        <v>90728</v>
      </c>
      <c r="B77" s="526" t="s">
        <v>4725</v>
      </c>
      <c r="C77" s="526" t="s">
        <v>134</v>
      </c>
      <c r="D77" s="527" t="n">
        <v>47.29</v>
      </c>
    </row>
    <row r="78" customFormat="false" ht="15" hidden="false" customHeight="false" outlineLevel="0" collapsed="false">
      <c r="A78" s="526" t="n">
        <v>90729</v>
      </c>
      <c r="B78" s="526" t="s">
        <v>4726</v>
      </c>
      <c r="C78" s="526" t="s">
        <v>134</v>
      </c>
      <c r="D78" s="527" t="n">
        <v>52.96</v>
      </c>
    </row>
    <row r="79" customFormat="false" ht="15" hidden="false" customHeight="false" outlineLevel="0" collapsed="false">
      <c r="A79" s="526" t="n">
        <v>90730</v>
      </c>
      <c r="B79" s="526" t="s">
        <v>4727</v>
      </c>
      <c r="C79" s="526" t="s">
        <v>134</v>
      </c>
      <c r="D79" s="527" t="n">
        <v>58.63</v>
      </c>
    </row>
    <row r="80" customFormat="false" ht="15" hidden="false" customHeight="false" outlineLevel="0" collapsed="false">
      <c r="A80" s="526" t="n">
        <v>90731</v>
      </c>
      <c r="B80" s="526" t="s">
        <v>4728</v>
      </c>
      <c r="C80" s="526" t="s">
        <v>134</v>
      </c>
      <c r="D80" s="527" t="n">
        <v>64.3</v>
      </c>
    </row>
    <row r="81" customFormat="false" ht="15" hidden="false" customHeight="false" outlineLevel="0" collapsed="false">
      <c r="A81" s="526" t="n">
        <v>90732</v>
      </c>
      <c r="B81" s="526" t="s">
        <v>4729</v>
      </c>
      <c r="C81" s="526" t="s">
        <v>134</v>
      </c>
      <c r="D81" s="527" t="n">
        <v>81.32</v>
      </c>
    </row>
    <row r="82" customFormat="false" ht="15" hidden="false" customHeight="false" outlineLevel="0" collapsed="false">
      <c r="A82" s="526" t="n">
        <v>90733</v>
      </c>
      <c r="B82" s="526" t="s">
        <v>4730</v>
      </c>
      <c r="C82" s="526" t="s">
        <v>120</v>
      </c>
      <c r="D82" s="527" t="n">
        <v>3.43</v>
      </c>
    </row>
    <row r="83" customFormat="false" ht="15" hidden="false" customHeight="false" outlineLevel="0" collapsed="false">
      <c r="A83" s="526" t="n">
        <v>90734</v>
      </c>
      <c r="B83" s="526" t="s">
        <v>4731</v>
      </c>
      <c r="C83" s="526" t="s">
        <v>120</v>
      </c>
      <c r="D83" s="527" t="n">
        <v>4.07</v>
      </c>
    </row>
    <row r="84" customFormat="false" ht="15" hidden="false" customHeight="false" outlineLevel="0" collapsed="false">
      <c r="A84" s="526" t="n">
        <v>90735</v>
      </c>
      <c r="B84" s="526" t="s">
        <v>4732</v>
      </c>
      <c r="C84" s="526" t="s">
        <v>120</v>
      </c>
      <c r="D84" s="527" t="n">
        <v>4.7</v>
      </c>
    </row>
    <row r="85" customFormat="false" ht="15" hidden="false" customHeight="false" outlineLevel="0" collapsed="false">
      <c r="A85" s="526" t="n">
        <v>90736</v>
      </c>
      <c r="B85" s="526" t="s">
        <v>4733</v>
      </c>
      <c r="C85" s="526" t="s">
        <v>120</v>
      </c>
      <c r="D85" s="527" t="n">
        <v>5.34</v>
      </c>
    </row>
    <row r="86" customFormat="false" ht="15" hidden="false" customHeight="false" outlineLevel="0" collapsed="false">
      <c r="A86" s="526" t="n">
        <v>90737</v>
      </c>
      <c r="B86" s="526" t="s">
        <v>4734</v>
      </c>
      <c r="C86" s="526" t="s">
        <v>120</v>
      </c>
      <c r="D86" s="527" t="n">
        <v>5.97</v>
      </c>
    </row>
    <row r="87" customFormat="false" ht="15" hidden="false" customHeight="false" outlineLevel="0" collapsed="false">
      <c r="A87" s="526" t="n">
        <v>90738</v>
      </c>
      <c r="B87" s="526" t="s">
        <v>4735</v>
      </c>
      <c r="C87" s="526" t="s">
        <v>120</v>
      </c>
      <c r="D87" s="527" t="n">
        <v>6.61</v>
      </c>
    </row>
    <row r="88" customFormat="false" ht="15" hidden="false" customHeight="false" outlineLevel="0" collapsed="false">
      <c r="A88" s="526" t="n">
        <v>90739</v>
      </c>
      <c r="B88" s="526" t="s">
        <v>4736</v>
      </c>
      <c r="C88" s="526" t="s">
        <v>120</v>
      </c>
      <c r="D88" s="527" t="n">
        <v>8.98</v>
      </c>
    </row>
    <row r="89" customFormat="false" ht="15" hidden="false" customHeight="false" outlineLevel="0" collapsed="false">
      <c r="A89" s="526" t="n">
        <v>90740</v>
      </c>
      <c r="B89" s="526" t="s">
        <v>4737</v>
      </c>
      <c r="C89" s="526" t="s">
        <v>120</v>
      </c>
      <c r="D89" s="527" t="n">
        <v>4.53</v>
      </c>
    </row>
    <row r="90" customFormat="false" ht="15" hidden="false" customHeight="false" outlineLevel="0" collapsed="false">
      <c r="A90" s="526" t="n">
        <v>90741</v>
      </c>
      <c r="B90" s="526" t="s">
        <v>4738</v>
      </c>
      <c r="C90" s="526" t="s">
        <v>120</v>
      </c>
      <c r="D90" s="527" t="n">
        <v>5.17</v>
      </c>
    </row>
    <row r="91" customFormat="false" ht="15" hidden="false" customHeight="false" outlineLevel="0" collapsed="false">
      <c r="A91" s="526" t="n">
        <v>90742</v>
      </c>
      <c r="B91" s="526" t="s">
        <v>4739</v>
      </c>
      <c r="C91" s="526" t="s">
        <v>120</v>
      </c>
      <c r="D91" s="527" t="n">
        <v>5.8</v>
      </c>
    </row>
    <row r="92" customFormat="false" ht="15" hidden="false" customHeight="false" outlineLevel="0" collapsed="false">
      <c r="A92" s="526" t="n">
        <v>90743</v>
      </c>
      <c r="B92" s="526" t="s">
        <v>4740</v>
      </c>
      <c r="C92" s="526" t="s">
        <v>120</v>
      </c>
      <c r="D92" s="527" t="n">
        <v>6.43</v>
      </c>
    </row>
    <row r="93" customFormat="false" ht="15" hidden="false" customHeight="false" outlineLevel="0" collapsed="false">
      <c r="A93" s="526" t="n">
        <v>90744</v>
      </c>
      <c r="B93" s="526" t="s">
        <v>4741</v>
      </c>
      <c r="C93" s="526" t="s">
        <v>120</v>
      </c>
      <c r="D93" s="527" t="n">
        <v>7.07</v>
      </c>
    </row>
    <row r="94" customFormat="false" ht="15" hidden="false" customHeight="false" outlineLevel="0" collapsed="false">
      <c r="A94" s="526" t="n">
        <v>90745</v>
      </c>
      <c r="B94" s="526" t="s">
        <v>4742</v>
      </c>
      <c r="C94" s="526" t="s">
        <v>120</v>
      </c>
      <c r="D94" s="527" t="n">
        <v>10.04</v>
      </c>
    </row>
    <row r="95" customFormat="false" ht="15" hidden="false" customHeight="false" outlineLevel="0" collapsed="false">
      <c r="A95" s="526" t="n">
        <v>90746</v>
      </c>
      <c r="B95" s="526" t="s">
        <v>4743</v>
      </c>
      <c r="C95" s="526" t="s">
        <v>120</v>
      </c>
      <c r="D95" s="527" t="n">
        <v>3.71</v>
      </c>
    </row>
    <row r="96" customFormat="false" ht="15" hidden="false" customHeight="false" outlineLevel="0" collapsed="false">
      <c r="A96" s="526" t="n">
        <v>90747</v>
      </c>
      <c r="B96" s="526" t="s">
        <v>4744</v>
      </c>
      <c r="C96" s="526" t="s">
        <v>120</v>
      </c>
      <c r="D96" s="527" t="n">
        <v>16.96</v>
      </c>
    </row>
    <row r="97" customFormat="false" ht="15" hidden="false" customHeight="false" outlineLevel="0" collapsed="false">
      <c r="A97" s="526" t="n">
        <v>94869</v>
      </c>
      <c r="B97" s="526" t="s">
        <v>4745</v>
      </c>
      <c r="C97" s="526" t="s">
        <v>120</v>
      </c>
      <c r="D97" s="527" t="n">
        <v>133.32</v>
      </c>
    </row>
    <row r="98" customFormat="false" ht="15" hidden="false" customHeight="false" outlineLevel="0" collapsed="false">
      <c r="A98" s="526" t="n">
        <v>94870</v>
      </c>
      <c r="B98" s="526" t="s">
        <v>4746</v>
      </c>
      <c r="C98" s="526" t="s">
        <v>120</v>
      </c>
      <c r="D98" s="527" t="n">
        <v>1.94</v>
      </c>
    </row>
    <row r="99" customFormat="false" ht="15" hidden="false" customHeight="false" outlineLevel="0" collapsed="false">
      <c r="A99" s="526" t="n">
        <v>94871</v>
      </c>
      <c r="B99" s="526" t="s">
        <v>4747</v>
      </c>
      <c r="C99" s="526" t="s">
        <v>120</v>
      </c>
      <c r="D99" s="527" t="n">
        <v>208.58</v>
      </c>
    </row>
    <row r="100" customFormat="false" ht="15" hidden="false" customHeight="false" outlineLevel="0" collapsed="false">
      <c r="A100" s="526" t="n">
        <v>94872</v>
      </c>
      <c r="B100" s="526" t="s">
        <v>4748</v>
      </c>
      <c r="C100" s="526" t="s">
        <v>120</v>
      </c>
      <c r="D100" s="527" t="n">
        <v>2.74</v>
      </c>
    </row>
    <row r="101" customFormat="false" ht="15" hidden="false" customHeight="false" outlineLevel="0" collapsed="false">
      <c r="A101" s="526" t="n">
        <v>94875</v>
      </c>
      <c r="B101" s="526" t="s">
        <v>4749</v>
      </c>
      <c r="C101" s="526" t="s">
        <v>120</v>
      </c>
      <c r="D101" s="528" t="n">
        <v>1227.91</v>
      </c>
    </row>
    <row r="102" customFormat="false" ht="15" hidden="false" customHeight="false" outlineLevel="0" collapsed="false">
      <c r="A102" s="526" t="n">
        <v>94876</v>
      </c>
      <c r="B102" s="526" t="s">
        <v>4750</v>
      </c>
      <c r="C102" s="526" t="s">
        <v>120</v>
      </c>
      <c r="D102" s="527" t="n">
        <v>28.54</v>
      </c>
    </row>
    <row r="103" customFormat="false" ht="15" hidden="false" customHeight="false" outlineLevel="0" collapsed="false">
      <c r="A103" s="526" t="n">
        <v>94878</v>
      </c>
      <c r="B103" s="526" t="s">
        <v>4751</v>
      </c>
      <c r="C103" s="526" t="s">
        <v>120</v>
      </c>
      <c r="D103" s="527" t="n">
        <v>33.01</v>
      </c>
    </row>
    <row r="104" customFormat="false" ht="15" hidden="false" customHeight="false" outlineLevel="0" collapsed="false">
      <c r="A104" s="526" t="n">
        <v>94879</v>
      </c>
      <c r="B104" s="526" t="s">
        <v>4752</v>
      </c>
      <c r="C104" s="526" t="s">
        <v>120</v>
      </c>
      <c r="D104" s="528" t="n">
        <v>1890.25</v>
      </c>
    </row>
    <row r="105" customFormat="false" ht="15" hidden="false" customHeight="false" outlineLevel="0" collapsed="false">
      <c r="A105" s="526" t="n">
        <v>94880</v>
      </c>
      <c r="B105" s="526" t="s">
        <v>4753</v>
      </c>
      <c r="C105" s="526" t="s">
        <v>120</v>
      </c>
      <c r="D105" s="527" t="n">
        <v>42.65</v>
      </c>
    </row>
    <row r="106" customFormat="false" ht="15" hidden="false" customHeight="false" outlineLevel="0" collapsed="false">
      <c r="A106" s="526" t="n">
        <v>94881</v>
      </c>
      <c r="B106" s="526" t="s">
        <v>4754</v>
      </c>
      <c r="C106" s="526" t="s">
        <v>120</v>
      </c>
      <c r="D106" s="528" t="n">
        <v>2603.02</v>
      </c>
    </row>
    <row r="107" customFormat="false" ht="15" hidden="false" customHeight="false" outlineLevel="0" collapsed="false">
      <c r="A107" s="526" t="n">
        <v>94882</v>
      </c>
      <c r="B107" s="526" t="s">
        <v>4755</v>
      </c>
      <c r="C107" s="526" t="s">
        <v>120</v>
      </c>
      <c r="D107" s="527" t="n">
        <v>49.52</v>
      </c>
    </row>
    <row r="108" customFormat="false" ht="15" hidden="false" customHeight="false" outlineLevel="0" collapsed="false">
      <c r="A108" s="526" t="n">
        <v>94884</v>
      </c>
      <c r="B108" s="526" t="s">
        <v>4756</v>
      </c>
      <c r="C108" s="526" t="s">
        <v>120</v>
      </c>
      <c r="D108" s="527" t="n">
        <v>63.45</v>
      </c>
    </row>
    <row r="109" customFormat="false" ht="15" hidden="false" customHeight="false" outlineLevel="0" collapsed="false">
      <c r="A109" s="526" t="n">
        <v>97121</v>
      </c>
      <c r="B109" s="526" t="s">
        <v>4757</v>
      </c>
      <c r="C109" s="526" t="s">
        <v>120</v>
      </c>
      <c r="D109" s="527" t="n">
        <v>2.05</v>
      </c>
    </row>
    <row r="110" customFormat="false" ht="15" hidden="false" customHeight="false" outlineLevel="0" collapsed="false">
      <c r="A110" s="526" t="n">
        <v>97122</v>
      </c>
      <c r="B110" s="526" t="s">
        <v>4758</v>
      </c>
      <c r="C110" s="526" t="s">
        <v>120</v>
      </c>
      <c r="D110" s="527" t="n">
        <v>2.85</v>
      </c>
    </row>
    <row r="111" customFormat="false" ht="15" hidden="false" customHeight="false" outlineLevel="0" collapsed="false">
      <c r="A111" s="526" t="n">
        <v>97123</v>
      </c>
      <c r="B111" s="526" t="s">
        <v>4759</v>
      </c>
      <c r="C111" s="526" t="s">
        <v>120</v>
      </c>
      <c r="D111" s="527" t="n">
        <v>3.62</v>
      </c>
    </row>
    <row r="112" customFormat="false" ht="15" hidden="false" customHeight="false" outlineLevel="0" collapsed="false">
      <c r="A112" s="526" t="n">
        <v>97124</v>
      </c>
      <c r="B112" s="526" t="s">
        <v>4760</v>
      </c>
      <c r="C112" s="526" t="s">
        <v>120</v>
      </c>
      <c r="D112" s="527" t="n">
        <v>0.9</v>
      </c>
    </row>
    <row r="113" customFormat="false" ht="15" hidden="false" customHeight="false" outlineLevel="0" collapsed="false">
      <c r="A113" s="526" t="n">
        <v>97125</v>
      </c>
      <c r="B113" s="526" t="s">
        <v>4761</v>
      </c>
      <c r="C113" s="526" t="s">
        <v>120</v>
      </c>
      <c r="D113" s="527" t="n">
        <v>1.29</v>
      </c>
    </row>
    <row r="114" customFormat="false" ht="15" hidden="false" customHeight="false" outlineLevel="0" collapsed="false">
      <c r="A114" s="526" t="n">
        <v>97126</v>
      </c>
      <c r="B114" s="526" t="s">
        <v>4762</v>
      </c>
      <c r="C114" s="526" t="s">
        <v>120</v>
      </c>
      <c r="D114" s="527" t="n">
        <v>1.64</v>
      </c>
    </row>
    <row r="115" customFormat="false" ht="15" hidden="false" customHeight="false" outlineLevel="0" collapsed="false">
      <c r="A115" s="526" t="n">
        <v>102264</v>
      </c>
      <c r="B115" s="526" t="s">
        <v>4763</v>
      </c>
      <c r="C115" s="526" t="s">
        <v>120</v>
      </c>
      <c r="D115" s="527" t="n">
        <v>18.17</v>
      </c>
    </row>
    <row r="116" customFormat="false" ht="15" hidden="false" customHeight="false" outlineLevel="0" collapsed="false">
      <c r="A116" s="526" t="n">
        <v>102265</v>
      </c>
      <c r="B116" s="526" t="s">
        <v>4764</v>
      </c>
      <c r="C116" s="526" t="s">
        <v>134</v>
      </c>
      <c r="D116" s="527" t="n">
        <v>104.01</v>
      </c>
    </row>
    <row r="117" customFormat="false" ht="15" hidden="false" customHeight="false" outlineLevel="0" collapsed="false">
      <c r="A117" s="526" t="n">
        <v>102266</v>
      </c>
      <c r="B117" s="526" t="s">
        <v>4765</v>
      </c>
      <c r="C117" s="526" t="s">
        <v>134</v>
      </c>
      <c r="D117" s="527" t="n">
        <v>115.35</v>
      </c>
    </row>
    <row r="118" customFormat="false" ht="15" hidden="false" customHeight="false" outlineLevel="0" collapsed="false">
      <c r="A118" s="526" t="n">
        <v>102267</v>
      </c>
      <c r="B118" s="526" t="s">
        <v>4766</v>
      </c>
      <c r="C118" s="526" t="s">
        <v>134</v>
      </c>
      <c r="D118" s="527" t="n">
        <v>132.44</v>
      </c>
    </row>
    <row r="119" customFormat="false" ht="15" hidden="false" customHeight="false" outlineLevel="0" collapsed="false">
      <c r="A119" s="526" t="n">
        <v>102268</v>
      </c>
      <c r="B119" s="526" t="s">
        <v>4767</v>
      </c>
      <c r="C119" s="526" t="s">
        <v>134</v>
      </c>
      <c r="D119" s="527" t="n">
        <v>149.45</v>
      </c>
    </row>
    <row r="120" customFormat="false" ht="15" hidden="false" customHeight="false" outlineLevel="0" collapsed="false">
      <c r="A120" s="526" t="n">
        <v>102269</v>
      </c>
      <c r="B120" s="526" t="s">
        <v>4768</v>
      </c>
      <c r="C120" s="526" t="s">
        <v>134</v>
      </c>
      <c r="D120" s="527" t="n">
        <v>183.48</v>
      </c>
    </row>
    <row r="121" customFormat="false" ht="15" hidden="false" customHeight="false" outlineLevel="0" collapsed="false">
      <c r="A121" s="526" t="n">
        <v>92833</v>
      </c>
      <c r="B121" s="526" t="s">
        <v>4769</v>
      </c>
      <c r="C121" s="526" t="s">
        <v>120</v>
      </c>
      <c r="D121" s="527" t="n">
        <v>209.52</v>
      </c>
    </row>
    <row r="122" customFormat="false" ht="15" hidden="false" customHeight="false" outlineLevel="0" collapsed="false">
      <c r="A122" s="526" t="n">
        <v>92834</v>
      </c>
      <c r="B122" s="526" t="s">
        <v>4770</v>
      </c>
      <c r="C122" s="526" t="s">
        <v>120</v>
      </c>
      <c r="D122" s="527" t="n">
        <v>9.25</v>
      </c>
    </row>
    <row r="123" customFormat="false" ht="15" hidden="false" customHeight="false" outlineLevel="0" collapsed="false">
      <c r="A123" s="526" t="n">
        <v>92835</v>
      </c>
      <c r="B123" s="526" t="s">
        <v>4771</v>
      </c>
      <c r="C123" s="526" t="s">
        <v>120</v>
      </c>
      <c r="D123" s="527" t="n">
        <v>219.05</v>
      </c>
    </row>
    <row r="124" customFormat="false" ht="15" hidden="false" customHeight="false" outlineLevel="0" collapsed="false">
      <c r="A124" s="526" t="n">
        <v>92836</v>
      </c>
      <c r="B124" s="526" t="s">
        <v>4772</v>
      </c>
      <c r="C124" s="526" t="s">
        <v>120</v>
      </c>
      <c r="D124" s="527" t="n">
        <v>11.8</v>
      </c>
    </row>
    <row r="125" customFormat="false" ht="15" hidden="false" customHeight="false" outlineLevel="0" collapsed="false">
      <c r="A125" s="526" t="n">
        <v>92837</v>
      </c>
      <c r="B125" s="526" t="s">
        <v>4773</v>
      </c>
      <c r="C125" s="526" t="s">
        <v>120</v>
      </c>
      <c r="D125" s="527" t="n">
        <v>388.98</v>
      </c>
    </row>
    <row r="126" customFormat="false" ht="15" hidden="false" customHeight="false" outlineLevel="0" collapsed="false">
      <c r="A126" s="526" t="n">
        <v>92838</v>
      </c>
      <c r="B126" s="526" t="s">
        <v>4774</v>
      </c>
      <c r="C126" s="526" t="s">
        <v>120</v>
      </c>
      <c r="D126" s="527" t="n">
        <v>14.16</v>
      </c>
    </row>
    <row r="127" customFormat="false" ht="15" hidden="false" customHeight="false" outlineLevel="0" collapsed="false">
      <c r="A127" s="526" t="n">
        <v>92839</v>
      </c>
      <c r="B127" s="526" t="s">
        <v>4775</v>
      </c>
      <c r="C127" s="526" t="s">
        <v>120</v>
      </c>
      <c r="D127" s="527" t="n">
        <v>476.06</v>
      </c>
    </row>
    <row r="128" customFormat="false" ht="15" hidden="false" customHeight="false" outlineLevel="0" collapsed="false">
      <c r="A128" s="526" t="n">
        <v>92840</v>
      </c>
      <c r="B128" s="526" t="s">
        <v>4776</v>
      </c>
      <c r="C128" s="526" t="s">
        <v>120</v>
      </c>
      <c r="D128" s="527" t="n">
        <v>16.79</v>
      </c>
    </row>
    <row r="129" customFormat="false" ht="15" hidden="false" customHeight="false" outlineLevel="0" collapsed="false">
      <c r="A129" s="526" t="n">
        <v>92841</v>
      </c>
      <c r="B129" s="526" t="s">
        <v>4777</v>
      </c>
      <c r="C129" s="526" t="s">
        <v>120</v>
      </c>
      <c r="D129" s="527" t="n">
        <v>620.09</v>
      </c>
    </row>
    <row r="130" customFormat="false" ht="15" hidden="false" customHeight="false" outlineLevel="0" collapsed="false">
      <c r="A130" s="526" t="n">
        <v>92842</v>
      </c>
      <c r="B130" s="526" t="s">
        <v>4778</v>
      </c>
      <c r="C130" s="526" t="s">
        <v>120</v>
      </c>
      <c r="D130" s="527" t="n">
        <v>19.15</v>
      </c>
    </row>
    <row r="131" customFormat="false" ht="15" hidden="false" customHeight="false" outlineLevel="0" collapsed="false">
      <c r="A131" s="526" t="n">
        <v>92843</v>
      </c>
      <c r="B131" s="526" t="s">
        <v>4779</v>
      </c>
      <c r="C131" s="526" t="s">
        <v>120</v>
      </c>
      <c r="D131" s="527" t="n">
        <v>641.31</v>
      </c>
    </row>
    <row r="132" customFormat="false" ht="15" hidden="false" customHeight="false" outlineLevel="0" collapsed="false">
      <c r="A132" s="526" t="n">
        <v>92844</v>
      </c>
      <c r="B132" s="526" t="s">
        <v>4780</v>
      </c>
      <c r="C132" s="526" t="s">
        <v>120</v>
      </c>
      <c r="D132" s="527" t="n">
        <v>21.79</v>
      </c>
    </row>
    <row r="133" customFormat="false" ht="15" hidden="false" customHeight="false" outlineLevel="0" collapsed="false">
      <c r="A133" s="526" t="n">
        <v>92845</v>
      </c>
      <c r="B133" s="526" t="s">
        <v>4781</v>
      </c>
      <c r="C133" s="526" t="s">
        <v>120</v>
      </c>
      <c r="D133" s="527" t="n">
        <v>952.43</v>
      </c>
    </row>
    <row r="134" customFormat="false" ht="15" hidden="false" customHeight="false" outlineLevel="0" collapsed="false">
      <c r="A134" s="526" t="n">
        <v>92846</v>
      </c>
      <c r="B134" s="526" t="s">
        <v>4782</v>
      </c>
      <c r="C134" s="526" t="s">
        <v>120</v>
      </c>
      <c r="D134" s="527" t="n">
        <v>24.15</v>
      </c>
    </row>
    <row r="135" customFormat="false" ht="15" hidden="false" customHeight="false" outlineLevel="0" collapsed="false">
      <c r="A135" s="526" t="n">
        <v>92847</v>
      </c>
      <c r="B135" s="526" t="s">
        <v>4783</v>
      </c>
      <c r="C135" s="526" t="s">
        <v>120</v>
      </c>
      <c r="D135" s="527" t="n">
        <v>976.94</v>
      </c>
    </row>
    <row r="136" customFormat="false" ht="15" hidden="false" customHeight="false" outlineLevel="0" collapsed="false">
      <c r="A136" s="526" t="n">
        <v>92848</v>
      </c>
      <c r="B136" s="526" t="s">
        <v>4784</v>
      </c>
      <c r="C136" s="526" t="s">
        <v>120</v>
      </c>
      <c r="D136" s="527" t="n">
        <v>26.79</v>
      </c>
    </row>
    <row r="137" customFormat="false" ht="15" hidden="false" customHeight="false" outlineLevel="0" collapsed="false">
      <c r="A137" s="526" t="n">
        <v>92849</v>
      </c>
      <c r="B137" s="526" t="s">
        <v>4785</v>
      </c>
      <c r="C137" s="526" t="s">
        <v>120</v>
      </c>
      <c r="D137" s="527" t="n">
        <v>217.75</v>
      </c>
    </row>
    <row r="138" customFormat="false" ht="15" hidden="false" customHeight="false" outlineLevel="0" collapsed="false">
      <c r="A138" s="526" t="n">
        <v>92850</v>
      </c>
      <c r="B138" s="526" t="s">
        <v>4786</v>
      </c>
      <c r="C138" s="526" t="s">
        <v>120</v>
      </c>
      <c r="D138" s="527" t="n">
        <v>17.48</v>
      </c>
    </row>
    <row r="139" customFormat="false" ht="15" hidden="false" customHeight="false" outlineLevel="0" collapsed="false">
      <c r="A139" s="526" t="n">
        <v>92851</v>
      </c>
      <c r="B139" s="526" t="s">
        <v>4787</v>
      </c>
      <c r="C139" s="526" t="s">
        <v>120</v>
      </c>
      <c r="D139" s="527" t="n">
        <v>229.33</v>
      </c>
    </row>
    <row r="140" customFormat="false" ht="15" hidden="false" customHeight="false" outlineLevel="0" collapsed="false">
      <c r="A140" s="526" t="n">
        <v>92852</v>
      </c>
      <c r="B140" s="526" t="s">
        <v>4788</v>
      </c>
      <c r="C140" s="526" t="s">
        <v>120</v>
      </c>
      <c r="D140" s="527" t="n">
        <v>22.08</v>
      </c>
    </row>
    <row r="141" customFormat="false" ht="15" hidden="false" customHeight="false" outlineLevel="0" collapsed="false">
      <c r="A141" s="526" t="n">
        <v>92853</v>
      </c>
      <c r="B141" s="526" t="s">
        <v>4789</v>
      </c>
      <c r="C141" s="526" t="s">
        <v>120</v>
      </c>
      <c r="D141" s="527" t="n">
        <v>401.71</v>
      </c>
    </row>
    <row r="142" customFormat="false" ht="15" hidden="false" customHeight="false" outlineLevel="0" collapsed="false">
      <c r="A142" s="526" t="n">
        <v>92854</v>
      </c>
      <c r="B142" s="526" t="s">
        <v>4790</v>
      </c>
      <c r="C142" s="526" t="s">
        <v>120</v>
      </c>
      <c r="D142" s="527" t="n">
        <v>26.89</v>
      </c>
    </row>
    <row r="143" customFormat="false" ht="15" hidden="false" customHeight="false" outlineLevel="0" collapsed="false">
      <c r="A143" s="526" t="n">
        <v>92855</v>
      </c>
      <c r="B143" s="526" t="s">
        <v>4791</v>
      </c>
      <c r="C143" s="526" t="s">
        <v>120</v>
      </c>
      <c r="D143" s="527" t="n">
        <v>490.95</v>
      </c>
    </row>
    <row r="144" customFormat="false" ht="15" hidden="false" customHeight="false" outlineLevel="0" collapsed="false">
      <c r="A144" s="526" t="n">
        <v>92856</v>
      </c>
      <c r="B144" s="526" t="s">
        <v>4792</v>
      </c>
      <c r="C144" s="526" t="s">
        <v>120</v>
      </c>
      <c r="D144" s="527" t="n">
        <v>31.68</v>
      </c>
    </row>
    <row r="145" customFormat="false" ht="15" hidden="false" customHeight="false" outlineLevel="0" collapsed="false">
      <c r="A145" s="526" t="n">
        <v>92857</v>
      </c>
      <c r="B145" s="526" t="s">
        <v>4793</v>
      </c>
      <c r="C145" s="526" t="s">
        <v>120</v>
      </c>
      <c r="D145" s="527" t="n">
        <v>637.2</v>
      </c>
    </row>
    <row r="146" customFormat="false" ht="15" hidden="false" customHeight="false" outlineLevel="0" collapsed="false">
      <c r="A146" s="526" t="n">
        <v>92858</v>
      </c>
      <c r="B146" s="526" t="s">
        <v>4794</v>
      </c>
      <c r="C146" s="526" t="s">
        <v>120</v>
      </c>
      <c r="D146" s="527" t="n">
        <v>36.26</v>
      </c>
    </row>
    <row r="147" customFormat="false" ht="15" hidden="false" customHeight="false" outlineLevel="0" collapsed="false">
      <c r="A147" s="526" t="n">
        <v>92859</v>
      </c>
      <c r="B147" s="526" t="s">
        <v>4795</v>
      </c>
      <c r="C147" s="526" t="s">
        <v>120</v>
      </c>
      <c r="D147" s="527" t="n">
        <v>660.69</v>
      </c>
    </row>
    <row r="148" customFormat="false" ht="15" hidden="false" customHeight="false" outlineLevel="0" collapsed="false">
      <c r="A148" s="526" t="n">
        <v>92860</v>
      </c>
      <c r="B148" s="526" t="s">
        <v>4796</v>
      </c>
      <c r="C148" s="526" t="s">
        <v>120</v>
      </c>
      <c r="D148" s="527" t="n">
        <v>41.17</v>
      </c>
    </row>
    <row r="149" customFormat="false" ht="15" hidden="false" customHeight="false" outlineLevel="0" collapsed="false">
      <c r="A149" s="526" t="n">
        <v>92861</v>
      </c>
      <c r="B149" s="526" t="s">
        <v>4797</v>
      </c>
      <c r="C149" s="526" t="s">
        <v>120</v>
      </c>
      <c r="D149" s="527" t="n">
        <v>974.22</v>
      </c>
    </row>
    <row r="150" customFormat="false" ht="15" hidden="false" customHeight="false" outlineLevel="0" collapsed="false">
      <c r="A150" s="526" t="n">
        <v>92862</v>
      </c>
      <c r="B150" s="526" t="s">
        <v>4798</v>
      </c>
      <c r="C150" s="526" t="s">
        <v>120</v>
      </c>
      <c r="D150" s="527" t="n">
        <v>45.94</v>
      </c>
    </row>
    <row r="151" customFormat="false" ht="15" hidden="false" customHeight="false" outlineLevel="0" collapsed="false">
      <c r="A151" s="526" t="n">
        <v>92863</v>
      </c>
      <c r="B151" s="526" t="s">
        <v>4799</v>
      </c>
      <c r="C151" s="526" t="s">
        <v>120</v>
      </c>
      <c r="D151" s="528" t="n">
        <v>1000.9</v>
      </c>
    </row>
    <row r="152" customFormat="false" ht="15" hidden="false" customHeight="false" outlineLevel="0" collapsed="false">
      <c r="A152" s="526" t="n">
        <v>92864</v>
      </c>
      <c r="B152" s="526" t="s">
        <v>4800</v>
      </c>
      <c r="C152" s="526" t="s">
        <v>120</v>
      </c>
      <c r="D152" s="527" t="n">
        <v>50.75</v>
      </c>
    </row>
    <row r="153" customFormat="false" ht="15" hidden="false" customHeight="false" outlineLevel="0" collapsed="false">
      <c r="A153" s="526" t="n">
        <v>92210</v>
      </c>
      <c r="B153" s="526" t="s">
        <v>4801</v>
      </c>
      <c r="C153" s="526" t="s">
        <v>120</v>
      </c>
      <c r="D153" s="527" t="n">
        <v>172.97</v>
      </c>
    </row>
    <row r="154" customFormat="false" ht="15" hidden="false" customHeight="false" outlineLevel="0" collapsed="false">
      <c r="A154" s="526" t="n">
        <v>92211</v>
      </c>
      <c r="B154" s="526" t="s">
        <v>4802</v>
      </c>
      <c r="C154" s="526" t="s">
        <v>120</v>
      </c>
      <c r="D154" s="527" t="n">
        <v>207.93</v>
      </c>
    </row>
    <row r="155" customFormat="false" ht="15" hidden="false" customHeight="false" outlineLevel="0" collapsed="false">
      <c r="A155" s="526" t="n">
        <v>92212</v>
      </c>
      <c r="B155" s="526" t="s">
        <v>4803</v>
      </c>
      <c r="C155" s="526" t="s">
        <v>120</v>
      </c>
      <c r="D155" s="527" t="n">
        <v>308.84</v>
      </c>
    </row>
    <row r="156" customFormat="false" ht="15" hidden="false" customHeight="false" outlineLevel="0" collapsed="false">
      <c r="A156" s="526" t="n">
        <v>92213</v>
      </c>
      <c r="B156" s="526" t="s">
        <v>4804</v>
      </c>
      <c r="C156" s="526" t="s">
        <v>120</v>
      </c>
      <c r="D156" s="527" t="n">
        <v>405.08</v>
      </c>
    </row>
    <row r="157" customFormat="false" ht="15" hidden="false" customHeight="false" outlineLevel="0" collapsed="false">
      <c r="A157" s="526" t="n">
        <v>92214</v>
      </c>
      <c r="B157" s="526" t="s">
        <v>4805</v>
      </c>
      <c r="C157" s="526" t="s">
        <v>120</v>
      </c>
      <c r="D157" s="527" t="n">
        <v>489.29</v>
      </c>
    </row>
    <row r="158" customFormat="false" ht="15" hidden="false" customHeight="false" outlineLevel="0" collapsed="false">
      <c r="A158" s="526" t="n">
        <v>92215</v>
      </c>
      <c r="B158" s="526" t="s">
        <v>4806</v>
      </c>
      <c r="C158" s="526" t="s">
        <v>120</v>
      </c>
      <c r="D158" s="527" t="n">
        <v>562.02</v>
      </c>
    </row>
    <row r="159" customFormat="false" ht="15" hidden="false" customHeight="false" outlineLevel="0" collapsed="false">
      <c r="A159" s="526" t="n">
        <v>92216</v>
      </c>
      <c r="B159" s="526" t="s">
        <v>4807</v>
      </c>
      <c r="C159" s="526" t="s">
        <v>120</v>
      </c>
      <c r="D159" s="527" t="n">
        <v>588.73</v>
      </c>
    </row>
    <row r="160" customFormat="false" ht="15" hidden="false" customHeight="false" outlineLevel="0" collapsed="false">
      <c r="A160" s="526" t="n">
        <v>92219</v>
      </c>
      <c r="B160" s="526" t="s">
        <v>4808</v>
      </c>
      <c r="C160" s="526" t="s">
        <v>120</v>
      </c>
      <c r="D160" s="527" t="n">
        <v>183.23</v>
      </c>
    </row>
    <row r="161" customFormat="false" ht="15" hidden="false" customHeight="false" outlineLevel="0" collapsed="false">
      <c r="A161" s="526" t="n">
        <v>92220</v>
      </c>
      <c r="B161" s="526" t="s">
        <v>4809</v>
      </c>
      <c r="C161" s="526" t="s">
        <v>120</v>
      </c>
      <c r="D161" s="527" t="n">
        <v>220.64</v>
      </c>
    </row>
    <row r="162" customFormat="false" ht="15" hidden="false" customHeight="false" outlineLevel="0" collapsed="false">
      <c r="A162" s="526" t="n">
        <v>92221</v>
      </c>
      <c r="B162" s="526" t="s">
        <v>4810</v>
      </c>
      <c r="C162" s="526" t="s">
        <v>120</v>
      </c>
      <c r="D162" s="527" t="n">
        <v>323.74</v>
      </c>
    </row>
    <row r="163" customFormat="false" ht="15" hidden="false" customHeight="false" outlineLevel="0" collapsed="false">
      <c r="A163" s="526" t="n">
        <v>92222</v>
      </c>
      <c r="B163" s="526" t="s">
        <v>4811</v>
      </c>
      <c r="C163" s="526" t="s">
        <v>120</v>
      </c>
      <c r="D163" s="527" t="n">
        <v>422.41</v>
      </c>
    </row>
    <row r="164" customFormat="false" ht="15" hidden="false" customHeight="false" outlineLevel="0" collapsed="false">
      <c r="A164" s="526" t="n">
        <v>92223</v>
      </c>
      <c r="B164" s="526" t="s">
        <v>4812</v>
      </c>
      <c r="C164" s="526" t="s">
        <v>120</v>
      </c>
      <c r="D164" s="527" t="n">
        <v>508.68</v>
      </c>
    </row>
    <row r="165" customFormat="false" ht="15" hidden="false" customHeight="false" outlineLevel="0" collapsed="false">
      <c r="A165" s="526" t="n">
        <v>92224</v>
      </c>
      <c r="B165" s="526" t="s">
        <v>4813</v>
      </c>
      <c r="C165" s="526" t="s">
        <v>120</v>
      </c>
      <c r="D165" s="527" t="n">
        <v>583.53</v>
      </c>
    </row>
    <row r="166" customFormat="false" ht="15" hidden="false" customHeight="false" outlineLevel="0" collapsed="false">
      <c r="A166" s="526" t="n">
        <v>92226</v>
      </c>
      <c r="B166" s="526" t="s">
        <v>4814</v>
      </c>
      <c r="C166" s="526" t="s">
        <v>120</v>
      </c>
      <c r="D166" s="527" t="n">
        <v>612.8</v>
      </c>
    </row>
    <row r="167" customFormat="false" ht="15" hidden="false" customHeight="false" outlineLevel="0" collapsed="false">
      <c r="A167" s="526" t="n">
        <v>92808</v>
      </c>
      <c r="B167" s="526" t="s">
        <v>4815</v>
      </c>
      <c r="C167" s="526" t="s">
        <v>120</v>
      </c>
      <c r="D167" s="527" t="n">
        <v>41.71</v>
      </c>
    </row>
    <row r="168" customFormat="false" ht="15" hidden="false" customHeight="false" outlineLevel="0" collapsed="false">
      <c r="A168" s="526" t="n">
        <v>92809</v>
      </c>
      <c r="B168" s="526" t="s">
        <v>4816</v>
      </c>
      <c r="C168" s="526" t="s">
        <v>120</v>
      </c>
      <c r="D168" s="527" t="n">
        <v>53.56</v>
      </c>
    </row>
    <row r="169" customFormat="false" ht="15" hidden="false" customHeight="false" outlineLevel="0" collapsed="false">
      <c r="A169" s="526" t="n">
        <v>92810</v>
      </c>
      <c r="B169" s="526" t="s">
        <v>4817</v>
      </c>
      <c r="C169" s="526" t="s">
        <v>120</v>
      </c>
      <c r="D169" s="527" t="n">
        <v>65.22</v>
      </c>
    </row>
    <row r="170" customFormat="false" ht="15" hidden="false" customHeight="false" outlineLevel="0" collapsed="false">
      <c r="A170" s="526" t="n">
        <v>92811</v>
      </c>
      <c r="B170" s="526" t="s">
        <v>4818</v>
      </c>
      <c r="C170" s="526" t="s">
        <v>120</v>
      </c>
      <c r="D170" s="527" t="n">
        <v>77.77</v>
      </c>
    </row>
    <row r="171" customFormat="false" ht="15" hidden="false" customHeight="false" outlineLevel="0" collapsed="false">
      <c r="A171" s="526" t="n">
        <v>92812</v>
      </c>
      <c r="B171" s="526" t="s">
        <v>4819</v>
      </c>
      <c r="C171" s="526" t="s">
        <v>120</v>
      </c>
      <c r="D171" s="527" t="n">
        <v>90.13</v>
      </c>
    </row>
    <row r="172" customFormat="false" ht="15" hidden="false" customHeight="false" outlineLevel="0" collapsed="false">
      <c r="A172" s="526" t="n">
        <v>92813</v>
      </c>
      <c r="B172" s="526" t="s">
        <v>4820</v>
      </c>
      <c r="C172" s="526" t="s">
        <v>120</v>
      </c>
      <c r="D172" s="527" t="n">
        <v>104.83</v>
      </c>
    </row>
    <row r="173" customFormat="false" ht="15" hidden="false" customHeight="false" outlineLevel="0" collapsed="false">
      <c r="A173" s="526" t="n">
        <v>92814</v>
      </c>
      <c r="B173" s="526" t="s">
        <v>4821</v>
      </c>
      <c r="C173" s="526" t="s">
        <v>120</v>
      </c>
      <c r="D173" s="527" t="n">
        <v>120.28</v>
      </c>
    </row>
    <row r="174" customFormat="false" ht="15" hidden="false" customHeight="false" outlineLevel="0" collapsed="false">
      <c r="A174" s="526" t="n">
        <v>92815</v>
      </c>
      <c r="B174" s="526" t="s">
        <v>4822</v>
      </c>
      <c r="C174" s="526" t="s">
        <v>120</v>
      </c>
      <c r="D174" s="527" t="n">
        <v>138.25</v>
      </c>
    </row>
    <row r="175" customFormat="false" ht="15" hidden="false" customHeight="false" outlineLevel="0" collapsed="false">
      <c r="A175" s="526" t="n">
        <v>92816</v>
      </c>
      <c r="B175" s="526" t="s">
        <v>4823</v>
      </c>
      <c r="C175" s="526" t="s">
        <v>120</v>
      </c>
      <c r="D175" s="527" t="n">
        <v>845.81</v>
      </c>
    </row>
    <row r="176" customFormat="false" ht="15" hidden="false" customHeight="false" outlineLevel="0" collapsed="false">
      <c r="A176" s="526" t="n">
        <v>92817</v>
      </c>
      <c r="B176" s="526" t="s">
        <v>4824</v>
      </c>
      <c r="C176" s="526" t="s">
        <v>120</v>
      </c>
      <c r="D176" s="527" t="n">
        <v>173</v>
      </c>
    </row>
    <row r="177" customFormat="false" ht="15" hidden="false" customHeight="false" outlineLevel="0" collapsed="false">
      <c r="A177" s="526" t="n">
        <v>92818</v>
      </c>
      <c r="B177" s="526" t="s">
        <v>4825</v>
      </c>
      <c r="C177" s="526" t="s">
        <v>120</v>
      </c>
      <c r="D177" s="528" t="n">
        <v>1207.63</v>
      </c>
    </row>
    <row r="178" customFormat="false" ht="15" hidden="false" customHeight="false" outlineLevel="0" collapsed="false">
      <c r="A178" s="526" t="n">
        <v>92819</v>
      </c>
      <c r="B178" s="526" t="s">
        <v>4826</v>
      </c>
      <c r="C178" s="526" t="s">
        <v>120</v>
      </c>
      <c r="D178" s="527" t="n">
        <v>232.87</v>
      </c>
    </row>
    <row r="179" customFormat="false" ht="15" hidden="false" customHeight="false" outlineLevel="0" collapsed="false">
      <c r="A179" s="526" t="n">
        <v>92820</v>
      </c>
      <c r="B179" s="526" t="s">
        <v>4827</v>
      </c>
      <c r="C179" s="526" t="s">
        <v>120</v>
      </c>
      <c r="D179" s="527" t="n">
        <v>49.73</v>
      </c>
    </row>
    <row r="180" customFormat="false" ht="15" hidden="false" customHeight="false" outlineLevel="0" collapsed="false">
      <c r="A180" s="526" t="n">
        <v>92821</v>
      </c>
      <c r="B180" s="526" t="s">
        <v>4828</v>
      </c>
      <c r="C180" s="526" t="s">
        <v>120</v>
      </c>
      <c r="D180" s="527" t="n">
        <v>63.82</v>
      </c>
    </row>
    <row r="181" customFormat="false" ht="15" hidden="false" customHeight="false" outlineLevel="0" collapsed="false">
      <c r="A181" s="526" t="n">
        <v>92822</v>
      </c>
      <c r="B181" s="526" t="s">
        <v>4829</v>
      </c>
      <c r="C181" s="526" t="s">
        <v>120</v>
      </c>
      <c r="D181" s="527" t="n">
        <v>77.93</v>
      </c>
    </row>
    <row r="182" customFormat="false" ht="15" hidden="false" customHeight="false" outlineLevel="0" collapsed="false">
      <c r="A182" s="526" t="n">
        <v>92824</v>
      </c>
      <c r="B182" s="526" t="s">
        <v>4830</v>
      </c>
      <c r="C182" s="526" t="s">
        <v>120</v>
      </c>
      <c r="D182" s="527" t="n">
        <v>92.67</v>
      </c>
    </row>
    <row r="183" customFormat="false" ht="15" hidden="false" customHeight="false" outlineLevel="0" collapsed="false">
      <c r="A183" s="526" t="n">
        <v>92825</v>
      </c>
      <c r="B183" s="526" t="s">
        <v>4831</v>
      </c>
      <c r="C183" s="526" t="s">
        <v>120</v>
      </c>
      <c r="D183" s="527" t="n">
        <v>107.46</v>
      </c>
    </row>
    <row r="184" customFormat="false" ht="15" hidden="false" customHeight="false" outlineLevel="0" collapsed="false">
      <c r="A184" s="526" t="n">
        <v>92826</v>
      </c>
      <c r="B184" s="526" t="s">
        <v>4832</v>
      </c>
      <c r="C184" s="526" t="s">
        <v>120</v>
      </c>
      <c r="D184" s="527" t="n">
        <v>124.22</v>
      </c>
    </row>
    <row r="185" customFormat="false" ht="15" hidden="false" customHeight="false" outlineLevel="0" collapsed="false">
      <c r="A185" s="526" t="n">
        <v>92827</v>
      </c>
      <c r="B185" s="526" t="s">
        <v>4833</v>
      </c>
      <c r="C185" s="526" t="s">
        <v>120</v>
      </c>
      <c r="D185" s="527" t="n">
        <v>141.79</v>
      </c>
    </row>
    <row r="186" customFormat="false" ht="15" hidden="false" customHeight="false" outlineLevel="0" collapsed="false">
      <c r="A186" s="526" t="n">
        <v>92828</v>
      </c>
      <c r="B186" s="526" t="s">
        <v>4834</v>
      </c>
      <c r="C186" s="526" t="s">
        <v>120</v>
      </c>
      <c r="D186" s="527" t="n">
        <v>162.32</v>
      </c>
    </row>
    <row r="187" customFormat="false" ht="15" hidden="false" customHeight="false" outlineLevel="0" collapsed="false">
      <c r="A187" s="526" t="n">
        <v>92829</v>
      </c>
      <c r="B187" s="526" t="s">
        <v>4835</v>
      </c>
      <c r="C187" s="526" t="s">
        <v>120</v>
      </c>
      <c r="D187" s="527" t="n">
        <v>874.18</v>
      </c>
    </row>
    <row r="188" customFormat="false" ht="15" hidden="false" customHeight="false" outlineLevel="0" collapsed="false">
      <c r="A188" s="526" t="n">
        <v>92830</v>
      </c>
      <c r="B188" s="526" t="s">
        <v>4836</v>
      </c>
      <c r="C188" s="526" t="s">
        <v>120</v>
      </c>
      <c r="D188" s="527" t="n">
        <v>201.37</v>
      </c>
    </row>
    <row r="189" customFormat="false" ht="15" hidden="false" customHeight="false" outlineLevel="0" collapsed="false">
      <c r="A189" s="526" t="n">
        <v>92831</v>
      </c>
      <c r="B189" s="526" t="s">
        <v>4837</v>
      </c>
      <c r="C189" s="526" t="s">
        <v>120</v>
      </c>
      <c r="D189" s="528" t="n">
        <v>1242.44</v>
      </c>
    </row>
    <row r="190" customFormat="false" ht="15" hidden="false" customHeight="false" outlineLevel="0" collapsed="false">
      <c r="A190" s="526" t="n">
        <v>92832</v>
      </c>
      <c r="B190" s="526" t="s">
        <v>4838</v>
      </c>
      <c r="C190" s="526" t="s">
        <v>120</v>
      </c>
      <c r="D190" s="527" t="n">
        <v>267.68</v>
      </c>
    </row>
    <row r="191" customFormat="false" ht="15" hidden="false" customHeight="false" outlineLevel="0" collapsed="false">
      <c r="A191" s="526" t="n">
        <v>95565</v>
      </c>
      <c r="B191" s="526" t="s">
        <v>4839</v>
      </c>
      <c r="C191" s="526" t="s">
        <v>120</v>
      </c>
      <c r="D191" s="527" t="n">
        <v>147.53</v>
      </c>
    </row>
    <row r="192" customFormat="false" ht="15" hidden="false" customHeight="false" outlineLevel="0" collapsed="false">
      <c r="A192" s="526" t="n">
        <v>95566</v>
      </c>
      <c r="B192" s="526" t="s">
        <v>4840</v>
      </c>
      <c r="C192" s="526" t="s">
        <v>120</v>
      </c>
      <c r="D192" s="527" t="n">
        <v>155.55</v>
      </c>
    </row>
    <row r="193" customFormat="false" ht="15" hidden="false" customHeight="false" outlineLevel="0" collapsed="false">
      <c r="A193" s="526" t="n">
        <v>95567</v>
      </c>
      <c r="B193" s="526" t="s">
        <v>4841</v>
      </c>
      <c r="C193" s="526" t="s">
        <v>120</v>
      </c>
      <c r="D193" s="527" t="n">
        <v>94.95</v>
      </c>
    </row>
    <row r="194" customFormat="false" ht="15" hidden="false" customHeight="false" outlineLevel="0" collapsed="false">
      <c r="A194" s="526" t="n">
        <v>95568</v>
      </c>
      <c r="B194" s="526" t="s">
        <v>4842</v>
      </c>
      <c r="C194" s="526" t="s">
        <v>120</v>
      </c>
      <c r="D194" s="527" t="n">
        <v>116.47</v>
      </c>
    </row>
    <row r="195" customFormat="false" ht="15" hidden="false" customHeight="false" outlineLevel="0" collapsed="false">
      <c r="A195" s="526" t="n">
        <v>95569</v>
      </c>
      <c r="B195" s="526" t="s">
        <v>4843</v>
      </c>
      <c r="C195" s="526" t="s">
        <v>120</v>
      </c>
      <c r="D195" s="527" t="n">
        <v>158.85</v>
      </c>
    </row>
    <row r="196" customFormat="false" ht="15" hidden="false" customHeight="false" outlineLevel="0" collapsed="false">
      <c r="A196" s="526" t="n">
        <v>95570</v>
      </c>
      <c r="B196" s="526" t="s">
        <v>4844</v>
      </c>
      <c r="C196" s="526" t="s">
        <v>120</v>
      </c>
      <c r="D196" s="527" t="n">
        <v>102.97</v>
      </c>
    </row>
    <row r="197" customFormat="false" ht="15" hidden="false" customHeight="false" outlineLevel="0" collapsed="false">
      <c r="A197" s="526" t="n">
        <v>95571</v>
      </c>
      <c r="B197" s="526" t="s">
        <v>4845</v>
      </c>
      <c r="C197" s="526" t="s">
        <v>120</v>
      </c>
      <c r="D197" s="527" t="n">
        <v>126.73</v>
      </c>
    </row>
    <row r="198" customFormat="false" ht="15" hidden="false" customHeight="false" outlineLevel="0" collapsed="false">
      <c r="A198" s="526" t="n">
        <v>95572</v>
      </c>
      <c r="B198" s="526" t="s">
        <v>4846</v>
      </c>
      <c r="C198" s="526" t="s">
        <v>120</v>
      </c>
      <c r="D198" s="527" t="n">
        <v>171.56</v>
      </c>
    </row>
    <row r="199" customFormat="false" ht="15" hidden="false" customHeight="false" outlineLevel="0" collapsed="false">
      <c r="A199" s="526" t="n">
        <v>97127</v>
      </c>
      <c r="B199" s="526" t="s">
        <v>4847</v>
      </c>
      <c r="C199" s="526" t="s">
        <v>120</v>
      </c>
      <c r="D199" s="527" t="n">
        <v>5.19</v>
      </c>
    </row>
    <row r="200" customFormat="false" ht="15" hidden="false" customHeight="false" outlineLevel="0" collapsed="false">
      <c r="A200" s="526" t="n">
        <v>97128</v>
      </c>
      <c r="B200" s="526" t="s">
        <v>4848</v>
      </c>
      <c r="C200" s="526" t="s">
        <v>120</v>
      </c>
      <c r="D200" s="527" t="n">
        <v>10.37</v>
      </c>
    </row>
    <row r="201" customFormat="false" ht="15" hidden="false" customHeight="false" outlineLevel="0" collapsed="false">
      <c r="A201" s="526" t="n">
        <v>97129</v>
      </c>
      <c r="B201" s="526" t="s">
        <v>4849</v>
      </c>
      <c r="C201" s="526" t="s">
        <v>120</v>
      </c>
      <c r="D201" s="527" t="n">
        <v>12.76</v>
      </c>
    </row>
    <row r="202" customFormat="false" ht="15" hidden="false" customHeight="false" outlineLevel="0" collapsed="false">
      <c r="A202" s="526" t="n">
        <v>97130</v>
      </c>
      <c r="B202" s="526" t="s">
        <v>4850</v>
      </c>
      <c r="C202" s="526" t="s">
        <v>120</v>
      </c>
      <c r="D202" s="527" t="n">
        <v>15.16</v>
      </c>
    </row>
    <row r="203" customFormat="false" ht="15" hidden="false" customHeight="false" outlineLevel="0" collapsed="false">
      <c r="A203" s="526" t="n">
        <v>97131</v>
      </c>
      <c r="B203" s="526" t="s">
        <v>4851</v>
      </c>
      <c r="C203" s="526" t="s">
        <v>120</v>
      </c>
      <c r="D203" s="527" t="n">
        <v>17.52</v>
      </c>
    </row>
    <row r="204" customFormat="false" ht="15" hidden="false" customHeight="false" outlineLevel="0" collapsed="false">
      <c r="A204" s="526" t="n">
        <v>97132</v>
      </c>
      <c r="B204" s="526" t="s">
        <v>4852</v>
      </c>
      <c r="C204" s="526" t="s">
        <v>120</v>
      </c>
      <c r="D204" s="527" t="n">
        <v>19.89</v>
      </c>
    </row>
    <row r="205" customFormat="false" ht="15" hidden="false" customHeight="false" outlineLevel="0" collapsed="false">
      <c r="A205" s="526" t="n">
        <v>97133</v>
      </c>
      <c r="B205" s="526" t="s">
        <v>4853</v>
      </c>
      <c r="C205" s="526" t="s">
        <v>120</v>
      </c>
      <c r="D205" s="527" t="n">
        <v>24.67</v>
      </c>
    </row>
    <row r="206" customFormat="false" ht="15" hidden="false" customHeight="false" outlineLevel="0" collapsed="false">
      <c r="A206" s="526" t="n">
        <v>97134</v>
      </c>
      <c r="B206" s="526" t="s">
        <v>4854</v>
      </c>
      <c r="C206" s="526" t="s">
        <v>120</v>
      </c>
      <c r="D206" s="527" t="n">
        <v>2.38</v>
      </c>
    </row>
    <row r="207" customFormat="false" ht="15" hidden="false" customHeight="false" outlineLevel="0" collapsed="false">
      <c r="A207" s="526" t="n">
        <v>97135</v>
      </c>
      <c r="B207" s="526" t="s">
        <v>4855</v>
      </c>
      <c r="C207" s="526" t="s">
        <v>120</v>
      </c>
      <c r="D207" s="527" t="n">
        <v>5.26</v>
      </c>
    </row>
    <row r="208" customFormat="false" ht="15" hidden="false" customHeight="false" outlineLevel="0" collapsed="false">
      <c r="A208" s="526" t="n">
        <v>97136</v>
      </c>
      <c r="B208" s="526" t="s">
        <v>4856</v>
      </c>
      <c r="C208" s="526" t="s">
        <v>120</v>
      </c>
      <c r="D208" s="527" t="n">
        <v>6.48</v>
      </c>
    </row>
    <row r="209" customFormat="false" ht="15" hidden="false" customHeight="false" outlineLevel="0" collapsed="false">
      <c r="A209" s="526" t="n">
        <v>97137</v>
      </c>
      <c r="B209" s="526" t="s">
        <v>4857</v>
      </c>
      <c r="C209" s="526" t="s">
        <v>120</v>
      </c>
      <c r="D209" s="527" t="n">
        <v>7.71</v>
      </c>
    </row>
    <row r="210" customFormat="false" ht="15" hidden="false" customHeight="false" outlineLevel="0" collapsed="false">
      <c r="A210" s="526" t="n">
        <v>97138</v>
      </c>
      <c r="B210" s="526" t="s">
        <v>4858</v>
      </c>
      <c r="C210" s="526" t="s">
        <v>120</v>
      </c>
      <c r="D210" s="527" t="n">
        <v>8.9</v>
      </c>
    </row>
    <row r="211" customFormat="false" ht="15" hidden="false" customHeight="false" outlineLevel="0" collapsed="false">
      <c r="A211" s="526" t="n">
        <v>97139</v>
      </c>
      <c r="B211" s="526" t="s">
        <v>4859</v>
      </c>
      <c r="C211" s="526" t="s">
        <v>120</v>
      </c>
      <c r="D211" s="527" t="n">
        <v>10.1</v>
      </c>
    </row>
    <row r="212" customFormat="false" ht="15" hidden="false" customHeight="false" outlineLevel="0" collapsed="false">
      <c r="A212" s="526" t="n">
        <v>97140</v>
      </c>
      <c r="B212" s="526" t="s">
        <v>4860</v>
      </c>
      <c r="C212" s="526" t="s">
        <v>120</v>
      </c>
      <c r="D212" s="527" t="n">
        <v>12.55</v>
      </c>
    </row>
    <row r="213" customFormat="false" ht="15" hidden="false" customHeight="false" outlineLevel="0" collapsed="false">
      <c r="A213" s="526" t="n">
        <v>103089</v>
      </c>
      <c r="B213" s="526" t="s">
        <v>4861</v>
      </c>
      <c r="C213" s="526" t="s">
        <v>120</v>
      </c>
      <c r="D213" s="527" t="n">
        <v>11.79</v>
      </c>
    </row>
    <row r="214" customFormat="false" ht="15" hidden="false" customHeight="false" outlineLevel="0" collapsed="false">
      <c r="A214" s="526" t="n">
        <v>103090</v>
      </c>
      <c r="B214" s="526" t="s">
        <v>4862</v>
      </c>
      <c r="C214" s="526" t="s">
        <v>120</v>
      </c>
      <c r="D214" s="527" t="n">
        <v>14.1</v>
      </c>
    </row>
    <row r="215" customFormat="false" ht="15" hidden="false" customHeight="false" outlineLevel="0" collapsed="false">
      <c r="A215" s="526" t="n">
        <v>103091</v>
      </c>
      <c r="B215" s="526" t="s">
        <v>4863</v>
      </c>
      <c r="C215" s="526" t="s">
        <v>120</v>
      </c>
      <c r="D215" s="527" t="n">
        <v>19.84</v>
      </c>
    </row>
    <row r="216" customFormat="false" ht="15" hidden="false" customHeight="false" outlineLevel="0" collapsed="false">
      <c r="A216" s="526" t="n">
        <v>103092</v>
      </c>
      <c r="B216" s="526" t="s">
        <v>4864</v>
      </c>
      <c r="C216" s="526" t="s">
        <v>120</v>
      </c>
      <c r="D216" s="527" t="n">
        <v>25.6</v>
      </c>
    </row>
    <row r="217" customFormat="false" ht="15" hidden="false" customHeight="false" outlineLevel="0" collapsed="false">
      <c r="A217" s="526" t="n">
        <v>103093</v>
      </c>
      <c r="B217" s="526" t="s">
        <v>4865</v>
      </c>
      <c r="C217" s="526" t="s">
        <v>120</v>
      </c>
      <c r="D217" s="527" t="n">
        <v>39.12</v>
      </c>
    </row>
    <row r="218" customFormat="false" ht="15" hidden="false" customHeight="false" outlineLevel="0" collapsed="false">
      <c r="A218" s="526" t="n">
        <v>103094</v>
      </c>
      <c r="B218" s="526" t="s">
        <v>4866</v>
      </c>
      <c r="C218" s="526" t="s">
        <v>120</v>
      </c>
      <c r="D218" s="527" t="n">
        <v>44.91</v>
      </c>
    </row>
    <row r="219" customFormat="false" ht="15" hidden="false" customHeight="false" outlineLevel="0" collapsed="false">
      <c r="A219" s="526" t="n">
        <v>103095</v>
      </c>
      <c r="B219" s="526" t="s">
        <v>4867</v>
      </c>
      <c r="C219" s="526" t="s">
        <v>120</v>
      </c>
      <c r="D219" s="527" t="n">
        <v>58.41</v>
      </c>
    </row>
    <row r="220" customFormat="false" ht="15" hidden="false" customHeight="false" outlineLevel="0" collapsed="false">
      <c r="A220" s="526" t="n">
        <v>103096</v>
      </c>
      <c r="B220" s="526" t="s">
        <v>4868</v>
      </c>
      <c r="C220" s="526" t="s">
        <v>120</v>
      </c>
      <c r="D220" s="527" t="n">
        <v>64.19</v>
      </c>
    </row>
    <row r="221" customFormat="false" ht="15" hidden="false" customHeight="false" outlineLevel="0" collapsed="false">
      <c r="A221" s="526" t="n">
        <v>103097</v>
      </c>
      <c r="B221" s="526" t="s">
        <v>4869</v>
      </c>
      <c r="C221" s="526" t="s">
        <v>120</v>
      </c>
      <c r="D221" s="527" t="n">
        <v>77.71</v>
      </c>
    </row>
    <row r="222" customFormat="false" ht="15" hidden="false" customHeight="false" outlineLevel="0" collapsed="false">
      <c r="A222" s="526" t="n">
        <v>103098</v>
      </c>
      <c r="B222" s="526" t="s">
        <v>4870</v>
      </c>
      <c r="C222" s="526" t="s">
        <v>120</v>
      </c>
      <c r="D222" s="527" t="n">
        <v>83.48</v>
      </c>
    </row>
    <row r="223" customFormat="false" ht="15" hidden="false" customHeight="false" outlineLevel="0" collapsed="false">
      <c r="A223" s="526" t="n">
        <v>103099</v>
      </c>
      <c r="B223" s="526" t="s">
        <v>4871</v>
      </c>
      <c r="C223" s="526" t="s">
        <v>120</v>
      </c>
      <c r="D223" s="527" t="n">
        <v>94.97</v>
      </c>
    </row>
    <row r="224" customFormat="false" ht="15" hidden="false" customHeight="false" outlineLevel="0" collapsed="false">
      <c r="A224" s="526" t="n">
        <v>103100</v>
      </c>
      <c r="B224" s="526" t="s">
        <v>4872</v>
      </c>
      <c r="C224" s="526" t="s">
        <v>120</v>
      </c>
      <c r="D224" s="527" t="n">
        <v>101.35</v>
      </c>
    </row>
    <row r="225" customFormat="false" ht="15" hidden="false" customHeight="false" outlineLevel="0" collapsed="false">
      <c r="A225" s="526" t="n">
        <v>103101</v>
      </c>
      <c r="B225" s="526" t="s">
        <v>4873</v>
      </c>
      <c r="C225" s="526" t="s">
        <v>120</v>
      </c>
      <c r="D225" s="527" t="n">
        <v>111.64</v>
      </c>
    </row>
    <row r="226" customFormat="false" ht="15" hidden="false" customHeight="false" outlineLevel="0" collapsed="false">
      <c r="A226" s="526" t="n">
        <v>103102</v>
      </c>
      <c r="B226" s="526" t="s">
        <v>4874</v>
      </c>
      <c r="C226" s="526" t="s">
        <v>120</v>
      </c>
      <c r="D226" s="527" t="n">
        <v>128.57</v>
      </c>
    </row>
    <row r="227" customFormat="false" ht="15" hidden="false" customHeight="false" outlineLevel="0" collapsed="false">
      <c r="A227" s="526" t="n">
        <v>103103</v>
      </c>
      <c r="B227" s="526" t="s">
        <v>4875</v>
      </c>
      <c r="C227" s="526" t="s">
        <v>120</v>
      </c>
      <c r="D227" s="527" t="n">
        <v>138.86</v>
      </c>
    </row>
    <row r="228" customFormat="false" ht="15" hidden="false" customHeight="false" outlineLevel="0" collapsed="false">
      <c r="A228" s="526" t="n">
        <v>103104</v>
      </c>
      <c r="B228" s="526" t="s">
        <v>4876</v>
      </c>
      <c r="C228" s="526" t="s">
        <v>120</v>
      </c>
      <c r="D228" s="527" t="n">
        <v>166.07</v>
      </c>
    </row>
    <row r="229" customFormat="false" ht="15" hidden="false" customHeight="false" outlineLevel="0" collapsed="false">
      <c r="A229" s="526" t="n">
        <v>103105</v>
      </c>
      <c r="B229" s="526" t="s">
        <v>4877</v>
      </c>
      <c r="C229" s="526" t="s">
        <v>134</v>
      </c>
      <c r="D229" s="527" t="n">
        <v>49.35</v>
      </c>
    </row>
    <row r="230" customFormat="false" ht="15" hidden="false" customHeight="false" outlineLevel="0" collapsed="false">
      <c r="A230" s="526" t="n">
        <v>103106</v>
      </c>
      <c r="B230" s="526" t="s">
        <v>4878</v>
      </c>
      <c r="C230" s="526" t="s">
        <v>134</v>
      </c>
      <c r="D230" s="527" t="n">
        <v>58.96</v>
      </c>
    </row>
    <row r="231" customFormat="false" ht="15" hidden="false" customHeight="false" outlineLevel="0" collapsed="false">
      <c r="A231" s="526" t="n">
        <v>103107</v>
      </c>
      <c r="B231" s="526" t="s">
        <v>4879</v>
      </c>
      <c r="C231" s="526" t="s">
        <v>134</v>
      </c>
      <c r="D231" s="527" t="n">
        <v>82.97</v>
      </c>
    </row>
    <row r="232" customFormat="false" ht="15" hidden="false" customHeight="false" outlineLevel="0" collapsed="false">
      <c r="A232" s="526" t="n">
        <v>103108</v>
      </c>
      <c r="B232" s="526" t="s">
        <v>4880</v>
      </c>
      <c r="C232" s="526" t="s">
        <v>134</v>
      </c>
      <c r="D232" s="527" t="n">
        <v>106.99</v>
      </c>
    </row>
    <row r="233" customFormat="false" ht="15" hidden="false" customHeight="false" outlineLevel="0" collapsed="false">
      <c r="A233" s="526" t="n">
        <v>103109</v>
      </c>
      <c r="B233" s="526" t="s">
        <v>4881</v>
      </c>
      <c r="C233" s="526" t="s">
        <v>134</v>
      </c>
      <c r="D233" s="527" t="n">
        <v>176.16</v>
      </c>
    </row>
    <row r="234" customFormat="false" ht="15" hidden="false" customHeight="false" outlineLevel="0" collapsed="false">
      <c r="A234" s="526" t="n">
        <v>103110</v>
      </c>
      <c r="B234" s="526" t="s">
        <v>4882</v>
      </c>
      <c r="C234" s="526" t="s">
        <v>134</v>
      </c>
      <c r="D234" s="527" t="n">
        <v>200.16</v>
      </c>
    </row>
    <row r="235" customFormat="false" ht="15" hidden="false" customHeight="false" outlineLevel="0" collapsed="false">
      <c r="A235" s="526" t="n">
        <v>103111</v>
      </c>
      <c r="B235" s="526" t="s">
        <v>4883</v>
      </c>
      <c r="C235" s="526" t="s">
        <v>134</v>
      </c>
      <c r="D235" s="527" t="n">
        <v>269.33</v>
      </c>
    </row>
    <row r="236" customFormat="false" ht="15" hidden="false" customHeight="false" outlineLevel="0" collapsed="false">
      <c r="A236" s="526" t="n">
        <v>103112</v>
      </c>
      <c r="B236" s="526" t="s">
        <v>4884</v>
      </c>
      <c r="C236" s="526" t="s">
        <v>134</v>
      </c>
      <c r="D236" s="527" t="n">
        <v>293.35</v>
      </c>
    </row>
    <row r="237" customFormat="false" ht="15" hidden="false" customHeight="false" outlineLevel="0" collapsed="false">
      <c r="A237" s="526" t="n">
        <v>103113</v>
      </c>
      <c r="B237" s="526" t="s">
        <v>4885</v>
      </c>
      <c r="C237" s="526" t="s">
        <v>134</v>
      </c>
      <c r="D237" s="527" t="n">
        <v>362.5</v>
      </c>
    </row>
    <row r="238" customFormat="false" ht="15" hidden="false" customHeight="false" outlineLevel="0" collapsed="false">
      <c r="A238" s="526" t="n">
        <v>103114</v>
      </c>
      <c r="B238" s="526" t="s">
        <v>4886</v>
      </c>
      <c r="C238" s="526" t="s">
        <v>134</v>
      </c>
      <c r="D238" s="527" t="n">
        <v>386.52</v>
      </c>
    </row>
    <row r="239" customFormat="false" ht="15" hidden="false" customHeight="false" outlineLevel="0" collapsed="false">
      <c r="A239" s="526" t="n">
        <v>103115</v>
      </c>
      <c r="B239" s="526" t="s">
        <v>4887</v>
      </c>
      <c r="C239" s="526" t="s">
        <v>134</v>
      </c>
      <c r="D239" s="527" t="n">
        <v>434.56</v>
      </c>
    </row>
    <row r="240" customFormat="false" ht="15" hidden="false" customHeight="false" outlineLevel="0" collapsed="false">
      <c r="A240" s="526" t="n">
        <v>103116</v>
      </c>
      <c r="B240" s="526" t="s">
        <v>4888</v>
      </c>
      <c r="C240" s="526" t="s">
        <v>134</v>
      </c>
      <c r="D240" s="527" t="n">
        <v>527.73</v>
      </c>
    </row>
    <row r="241" customFormat="false" ht="15" hidden="false" customHeight="false" outlineLevel="0" collapsed="false">
      <c r="A241" s="526" t="n">
        <v>103117</v>
      </c>
      <c r="B241" s="526" t="s">
        <v>4889</v>
      </c>
      <c r="C241" s="526" t="s">
        <v>134</v>
      </c>
      <c r="D241" s="527" t="n">
        <v>575.79</v>
      </c>
    </row>
    <row r="242" customFormat="false" ht="15" hidden="false" customHeight="false" outlineLevel="0" collapsed="false">
      <c r="A242" s="526" t="n">
        <v>103118</v>
      </c>
      <c r="B242" s="526" t="s">
        <v>4890</v>
      </c>
      <c r="C242" s="526" t="s">
        <v>134</v>
      </c>
      <c r="D242" s="527" t="n">
        <v>668.95</v>
      </c>
    </row>
    <row r="243" customFormat="false" ht="15" hidden="false" customHeight="false" outlineLevel="0" collapsed="false">
      <c r="A243" s="526" t="n">
        <v>103119</v>
      </c>
      <c r="B243" s="526" t="s">
        <v>4891</v>
      </c>
      <c r="C243" s="526" t="s">
        <v>134</v>
      </c>
      <c r="D243" s="527" t="n">
        <v>717</v>
      </c>
    </row>
    <row r="244" customFormat="false" ht="15" hidden="false" customHeight="false" outlineLevel="0" collapsed="false">
      <c r="A244" s="526" t="n">
        <v>103120</v>
      </c>
      <c r="B244" s="526" t="s">
        <v>4892</v>
      </c>
      <c r="C244" s="526" t="s">
        <v>134</v>
      </c>
      <c r="D244" s="527" t="n">
        <v>858.21</v>
      </c>
    </row>
    <row r="245" customFormat="false" ht="15" hidden="false" customHeight="false" outlineLevel="0" collapsed="false">
      <c r="A245" s="526" t="n">
        <v>103121</v>
      </c>
      <c r="B245" s="526" t="s">
        <v>4893</v>
      </c>
      <c r="C245" s="526" t="s">
        <v>134</v>
      </c>
      <c r="D245" s="527" t="n">
        <v>64.9</v>
      </c>
    </row>
    <row r="246" customFormat="false" ht="15" hidden="false" customHeight="false" outlineLevel="0" collapsed="false">
      <c r="A246" s="526" t="n">
        <v>103122</v>
      </c>
      <c r="B246" s="526" t="s">
        <v>4894</v>
      </c>
      <c r="C246" s="526" t="s">
        <v>134</v>
      </c>
      <c r="D246" s="527" t="n">
        <v>79.31</v>
      </c>
    </row>
    <row r="247" customFormat="false" ht="15" hidden="false" customHeight="false" outlineLevel="0" collapsed="false">
      <c r="A247" s="526" t="n">
        <v>103123</v>
      </c>
      <c r="B247" s="526" t="s">
        <v>4895</v>
      </c>
      <c r="C247" s="526" t="s">
        <v>134</v>
      </c>
      <c r="D247" s="527" t="n">
        <v>115.36</v>
      </c>
    </row>
    <row r="248" customFormat="false" ht="15" hidden="false" customHeight="false" outlineLevel="0" collapsed="false">
      <c r="A248" s="526" t="n">
        <v>103124</v>
      </c>
      <c r="B248" s="526" t="s">
        <v>4896</v>
      </c>
      <c r="C248" s="526" t="s">
        <v>134</v>
      </c>
      <c r="D248" s="527" t="n">
        <v>151.36</v>
      </c>
    </row>
    <row r="249" customFormat="false" ht="15" hidden="false" customHeight="false" outlineLevel="0" collapsed="false">
      <c r="A249" s="526" t="n">
        <v>103125</v>
      </c>
      <c r="B249" s="526" t="s">
        <v>4897</v>
      </c>
      <c r="C249" s="526" t="s">
        <v>134</v>
      </c>
      <c r="D249" s="527" t="n">
        <v>255.11</v>
      </c>
    </row>
    <row r="250" customFormat="false" ht="15" hidden="false" customHeight="false" outlineLevel="0" collapsed="false">
      <c r="A250" s="526" t="n">
        <v>103126</v>
      </c>
      <c r="B250" s="526" t="s">
        <v>4898</v>
      </c>
      <c r="C250" s="526" t="s">
        <v>134</v>
      </c>
      <c r="D250" s="527" t="n">
        <v>291.13</v>
      </c>
    </row>
    <row r="251" customFormat="false" ht="15" hidden="false" customHeight="false" outlineLevel="0" collapsed="false">
      <c r="A251" s="526" t="n">
        <v>103127</v>
      </c>
      <c r="B251" s="526" t="s">
        <v>4899</v>
      </c>
      <c r="C251" s="526" t="s">
        <v>134</v>
      </c>
      <c r="D251" s="527" t="n">
        <v>394.88</v>
      </c>
    </row>
    <row r="252" customFormat="false" ht="15" hidden="false" customHeight="false" outlineLevel="0" collapsed="false">
      <c r="A252" s="526" t="n">
        <v>103128</v>
      </c>
      <c r="B252" s="526" t="s">
        <v>4900</v>
      </c>
      <c r="C252" s="526" t="s">
        <v>134</v>
      </c>
      <c r="D252" s="527" t="n">
        <v>430.89</v>
      </c>
    </row>
    <row r="253" customFormat="false" ht="15" hidden="false" customHeight="false" outlineLevel="0" collapsed="false">
      <c r="A253" s="526" t="n">
        <v>103129</v>
      </c>
      <c r="B253" s="526" t="s">
        <v>4901</v>
      </c>
      <c r="C253" s="526" t="s">
        <v>134</v>
      </c>
      <c r="D253" s="527" t="n">
        <v>534.65</v>
      </c>
    </row>
    <row r="254" customFormat="false" ht="15" hidden="false" customHeight="false" outlineLevel="0" collapsed="false">
      <c r="A254" s="526" t="n">
        <v>103130</v>
      </c>
      <c r="B254" s="526" t="s">
        <v>4902</v>
      </c>
      <c r="C254" s="526" t="s">
        <v>134</v>
      </c>
      <c r="D254" s="527" t="n">
        <v>570.66</v>
      </c>
    </row>
    <row r="255" customFormat="false" ht="15" hidden="false" customHeight="false" outlineLevel="0" collapsed="false">
      <c r="A255" s="526" t="n">
        <v>103131</v>
      </c>
      <c r="B255" s="526" t="s">
        <v>4903</v>
      </c>
      <c r="C255" s="526" t="s">
        <v>134</v>
      </c>
      <c r="D255" s="527" t="n">
        <v>642.73</v>
      </c>
    </row>
    <row r="256" customFormat="false" ht="15" hidden="false" customHeight="false" outlineLevel="0" collapsed="false">
      <c r="A256" s="526" t="n">
        <v>103132</v>
      </c>
      <c r="B256" s="526" t="s">
        <v>4904</v>
      </c>
      <c r="C256" s="526" t="s">
        <v>134</v>
      </c>
      <c r="D256" s="527" t="n">
        <v>782.49</v>
      </c>
    </row>
    <row r="257" customFormat="false" ht="15" hidden="false" customHeight="false" outlineLevel="0" collapsed="false">
      <c r="A257" s="526" t="n">
        <v>103133</v>
      </c>
      <c r="B257" s="526" t="s">
        <v>4905</v>
      </c>
      <c r="C257" s="526" t="s">
        <v>134</v>
      </c>
      <c r="D257" s="527" t="n">
        <v>854.55</v>
      </c>
    </row>
    <row r="258" customFormat="false" ht="15" hidden="false" customHeight="false" outlineLevel="0" collapsed="false">
      <c r="A258" s="526" t="n">
        <v>103134</v>
      </c>
      <c r="B258" s="526" t="s">
        <v>4906</v>
      </c>
      <c r="C258" s="526" t="s">
        <v>134</v>
      </c>
      <c r="D258" s="527" t="n">
        <v>994.31</v>
      </c>
    </row>
    <row r="259" customFormat="false" ht="15" hidden="false" customHeight="false" outlineLevel="0" collapsed="false">
      <c r="A259" s="526" t="n">
        <v>103135</v>
      </c>
      <c r="B259" s="526" t="s">
        <v>4907</v>
      </c>
      <c r="C259" s="526" t="s">
        <v>134</v>
      </c>
      <c r="D259" s="528" t="n">
        <v>1066.37</v>
      </c>
    </row>
    <row r="260" customFormat="false" ht="15" hidden="false" customHeight="false" outlineLevel="0" collapsed="false">
      <c r="A260" s="526" t="n">
        <v>103136</v>
      </c>
      <c r="B260" s="526" t="s">
        <v>4908</v>
      </c>
      <c r="C260" s="526" t="s">
        <v>134</v>
      </c>
      <c r="D260" s="528" t="n">
        <v>1278.19</v>
      </c>
    </row>
    <row r="261" customFormat="false" ht="15" hidden="false" customHeight="false" outlineLevel="0" collapsed="false">
      <c r="A261" s="526" t="n">
        <v>103137</v>
      </c>
      <c r="B261" s="526" t="s">
        <v>4909</v>
      </c>
      <c r="C261" s="526" t="s">
        <v>134</v>
      </c>
      <c r="D261" s="527" t="n">
        <v>33.81</v>
      </c>
    </row>
    <row r="262" customFormat="false" ht="15" hidden="false" customHeight="false" outlineLevel="0" collapsed="false">
      <c r="A262" s="526" t="n">
        <v>103138</v>
      </c>
      <c r="B262" s="526" t="s">
        <v>4910</v>
      </c>
      <c r="C262" s="526" t="s">
        <v>134</v>
      </c>
      <c r="D262" s="527" t="n">
        <v>38.6</v>
      </c>
    </row>
    <row r="263" customFormat="false" ht="15" hidden="false" customHeight="false" outlineLevel="0" collapsed="false">
      <c r="A263" s="526" t="n">
        <v>103139</v>
      </c>
      <c r="B263" s="526" t="s">
        <v>4911</v>
      </c>
      <c r="C263" s="526" t="s">
        <v>134</v>
      </c>
      <c r="D263" s="527" t="n">
        <v>50.62</v>
      </c>
    </row>
    <row r="264" customFormat="false" ht="15" hidden="false" customHeight="false" outlineLevel="0" collapsed="false">
      <c r="A264" s="526" t="n">
        <v>103140</v>
      </c>
      <c r="B264" s="526" t="s">
        <v>4912</v>
      </c>
      <c r="C264" s="526" t="s">
        <v>134</v>
      </c>
      <c r="D264" s="527" t="n">
        <v>62.62</v>
      </c>
    </row>
    <row r="265" customFormat="false" ht="15" hidden="false" customHeight="false" outlineLevel="0" collapsed="false">
      <c r="A265" s="526" t="n">
        <v>103141</v>
      </c>
      <c r="B265" s="526" t="s">
        <v>4913</v>
      </c>
      <c r="C265" s="526" t="s">
        <v>134</v>
      </c>
      <c r="D265" s="527" t="n">
        <v>97.21</v>
      </c>
    </row>
    <row r="266" customFormat="false" ht="15" hidden="false" customHeight="false" outlineLevel="0" collapsed="false">
      <c r="A266" s="526" t="n">
        <v>103142</v>
      </c>
      <c r="B266" s="526" t="s">
        <v>4914</v>
      </c>
      <c r="C266" s="526" t="s">
        <v>134</v>
      </c>
      <c r="D266" s="527" t="n">
        <v>109.2</v>
      </c>
    </row>
    <row r="267" customFormat="false" ht="15" hidden="false" customHeight="false" outlineLevel="0" collapsed="false">
      <c r="A267" s="526" t="n">
        <v>103143</v>
      </c>
      <c r="B267" s="526" t="s">
        <v>4915</v>
      </c>
      <c r="C267" s="526" t="s">
        <v>134</v>
      </c>
      <c r="D267" s="527" t="n">
        <v>143.8</v>
      </c>
    </row>
    <row r="268" customFormat="false" ht="15" hidden="false" customHeight="false" outlineLevel="0" collapsed="false">
      <c r="A268" s="526" t="n">
        <v>103144</v>
      </c>
      <c r="B268" s="526" t="s">
        <v>4916</v>
      </c>
      <c r="C268" s="526" t="s">
        <v>134</v>
      </c>
      <c r="D268" s="527" t="n">
        <v>155.8</v>
      </c>
    </row>
    <row r="269" customFormat="false" ht="15" hidden="false" customHeight="false" outlineLevel="0" collapsed="false">
      <c r="A269" s="526" t="n">
        <v>103145</v>
      </c>
      <c r="B269" s="526" t="s">
        <v>4917</v>
      </c>
      <c r="C269" s="526" t="s">
        <v>134</v>
      </c>
      <c r="D269" s="527" t="n">
        <v>190.39</v>
      </c>
    </row>
    <row r="270" customFormat="false" ht="15" hidden="false" customHeight="false" outlineLevel="0" collapsed="false">
      <c r="A270" s="526" t="n">
        <v>103146</v>
      </c>
      <c r="B270" s="526" t="s">
        <v>4918</v>
      </c>
      <c r="C270" s="526" t="s">
        <v>134</v>
      </c>
      <c r="D270" s="527" t="n">
        <v>202.38</v>
      </c>
    </row>
    <row r="271" customFormat="false" ht="15" hidden="false" customHeight="false" outlineLevel="0" collapsed="false">
      <c r="A271" s="526" t="n">
        <v>103147</v>
      </c>
      <c r="B271" s="526" t="s">
        <v>4919</v>
      </c>
      <c r="C271" s="526" t="s">
        <v>134</v>
      </c>
      <c r="D271" s="527" t="n">
        <v>226.41</v>
      </c>
    </row>
    <row r="272" customFormat="false" ht="15" hidden="false" customHeight="false" outlineLevel="0" collapsed="false">
      <c r="A272" s="526" t="n">
        <v>103148</v>
      </c>
      <c r="B272" s="526" t="s">
        <v>4920</v>
      </c>
      <c r="C272" s="526" t="s">
        <v>134</v>
      </c>
      <c r="D272" s="527" t="n">
        <v>272.99</v>
      </c>
    </row>
    <row r="273" customFormat="false" ht="15" hidden="false" customHeight="false" outlineLevel="0" collapsed="false">
      <c r="A273" s="526" t="n">
        <v>103149</v>
      </c>
      <c r="B273" s="526" t="s">
        <v>4921</v>
      </c>
      <c r="C273" s="526" t="s">
        <v>134</v>
      </c>
      <c r="D273" s="527" t="n">
        <v>297.02</v>
      </c>
    </row>
    <row r="274" customFormat="false" ht="15" hidden="false" customHeight="false" outlineLevel="0" collapsed="false">
      <c r="A274" s="526" t="n">
        <v>103150</v>
      </c>
      <c r="B274" s="526" t="s">
        <v>4922</v>
      </c>
      <c r="C274" s="526" t="s">
        <v>134</v>
      </c>
      <c r="D274" s="527" t="n">
        <v>343.55</v>
      </c>
    </row>
    <row r="275" customFormat="false" ht="15" hidden="false" customHeight="false" outlineLevel="0" collapsed="false">
      <c r="A275" s="526" t="n">
        <v>103151</v>
      </c>
      <c r="B275" s="526" t="s">
        <v>4923</v>
      </c>
      <c r="C275" s="526" t="s">
        <v>134</v>
      </c>
      <c r="D275" s="527" t="n">
        <v>367.62</v>
      </c>
    </row>
    <row r="276" customFormat="false" ht="15" hidden="false" customHeight="false" outlineLevel="0" collapsed="false">
      <c r="A276" s="526" t="n">
        <v>103152</v>
      </c>
      <c r="B276" s="526" t="s">
        <v>4924</v>
      </c>
      <c r="C276" s="526" t="s">
        <v>134</v>
      </c>
      <c r="D276" s="527" t="n">
        <v>438.23</v>
      </c>
    </row>
    <row r="277" customFormat="false" ht="15" hidden="false" customHeight="false" outlineLevel="0" collapsed="false">
      <c r="A277" s="526" t="n">
        <v>103372</v>
      </c>
      <c r="B277" s="526" t="s">
        <v>4925</v>
      </c>
      <c r="C277" s="526" t="s">
        <v>120</v>
      </c>
      <c r="D277" s="527" t="n">
        <v>5.42</v>
      </c>
    </row>
    <row r="278" customFormat="false" ht="15" hidden="false" customHeight="false" outlineLevel="0" collapsed="false">
      <c r="A278" s="526" t="n">
        <v>103373</v>
      </c>
      <c r="B278" s="526" t="s">
        <v>4926</v>
      </c>
      <c r="C278" s="526" t="s">
        <v>120</v>
      </c>
      <c r="D278" s="527" t="n">
        <v>10.62</v>
      </c>
    </row>
    <row r="279" customFormat="false" ht="15" hidden="false" customHeight="false" outlineLevel="0" collapsed="false">
      <c r="A279" s="526" t="n">
        <v>103376</v>
      </c>
      <c r="B279" s="526" t="s">
        <v>4927</v>
      </c>
      <c r="C279" s="526" t="s">
        <v>120</v>
      </c>
      <c r="D279" s="527" t="n">
        <v>126.48</v>
      </c>
    </row>
    <row r="280" customFormat="false" ht="15" hidden="false" customHeight="false" outlineLevel="0" collapsed="false">
      <c r="A280" s="526" t="n">
        <v>103377</v>
      </c>
      <c r="B280" s="526" t="s">
        <v>4928</v>
      </c>
      <c r="C280" s="526" t="s">
        <v>120</v>
      </c>
      <c r="D280" s="527" t="n">
        <v>270.64</v>
      </c>
    </row>
    <row r="281" customFormat="false" ht="15" hidden="false" customHeight="false" outlineLevel="0" collapsed="false">
      <c r="A281" s="526" t="n">
        <v>103379</v>
      </c>
      <c r="B281" s="526" t="s">
        <v>4929</v>
      </c>
      <c r="C281" s="526" t="s">
        <v>120</v>
      </c>
      <c r="D281" s="527" t="n">
        <v>421.32</v>
      </c>
    </row>
    <row r="282" customFormat="false" ht="15" hidden="false" customHeight="false" outlineLevel="0" collapsed="false">
      <c r="A282" s="526" t="n">
        <v>103383</v>
      </c>
      <c r="B282" s="526" t="s">
        <v>4930</v>
      </c>
      <c r="C282" s="526" t="s">
        <v>120</v>
      </c>
      <c r="D282" s="528" t="n">
        <v>1032.94</v>
      </c>
    </row>
    <row r="283" customFormat="false" ht="15" hidden="false" customHeight="false" outlineLevel="0" collapsed="false">
      <c r="A283" s="526" t="n">
        <v>103385</v>
      </c>
      <c r="B283" s="526" t="s">
        <v>4931</v>
      </c>
      <c r="C283" s="526" t="s">
        <v>120</v>
      </c>
      <c r="D283" s="528" t="n">
        <v>1665.57</v>
      </c>
    </row>
    <row r="284" customFormat="false" ht="15" hidden="false" customHeight="false" outlineLevel="0" collapsed="false">
      <c r="A284" s="526" t="n">
        <v>103387</v>
      </c>
      <c r="B284" s="526" t="s">
        <v>4932</v>
      </c>
      <c r="C284" s="526" t="s">
        <v>120</v>
      </c>
      <c r="D284" s="528" t="n">
        <v>2921.85</v>
      </c>
    </row>
    <row r="285" customFormat="false" ht="15" hidden="false" customHeight="false" outlineLevel="0" collapsed="false">
      <c r="A285" s="526" t="n">
        <v>103389</v>
      </c>
      <c r="B285" s="526" t="s">
        <v>4933</v>
      </c>
      <c r="C285" s="526" t="s">
        <v>120</v>
      </c>
      <c r="D285" s="528" t="n">
        <v>4345.26</v>
      </c>
    </row>
    <row r="286" customFormat="false" ht="15" hidden="false" customHeight="false" outlineLevel="0" collapsed="false">
      <c r="A286" s="526" t="n">
        <v>103391</v>
      </c>
      <c r="B286" s="526" t="s">
        <v>4934</v>
      </c>
      <c r="C286" s="526" t="s">
        <v>120</v>
      </c>
      <c r="D286" s="528" t="n">
        <v>2863.53</v>
      </c>
    </row>
    <row r="287" customFormat="false" ht="15" hidden="false" customHeight="false" outlineLevel="0" collapsed="false">
      <c r="A287" s="526" t="n">
        <v>103392</v>
      </c>
      <c r="B287" s="526" t="s">
        <v>4935</v>
      </c>
      <c r="C287" s="526" t="s">
        <v>120</v>
      </c>
      <c r="D287" s="528" t="n">
        <v>4679.51</v>
      </c>
    </row>
    <row r="288" customFormat="false" ht="15" hidden="false" customHeight="false" outlineLevel="0" collapsed="false">
      <c r="A288" s="526" t="n">
        <v>103393</v>
      </c>
      <c r="B288" s="526" t="s">
        <v>4936</v>
      </c>
      <c r="C288" s="526" t="s">
        <v>120</v>
      </c>
      <c r="D288" s="528" t="n">
        <v>5161.39</v>
      </c>
    </row>
    <row r="289" customFormat="false" ht="15" hidden="false" customHeight="false" outlineLevel="0" collapsed="false">
      <c r="A289" s="526" t="n">
        <v>103397</v>
      </c>
      <c r="B289" s="526" t="s">
        <v>4937</v>
      </c>
      <c r="C289" s="526" t="s">
        <v>134</v>
      </c>
      <c r="D289" s="527" t="n">
        <v>3.9</v>
      </c>
    </row>
    <row r="290" customFormat="false" ht="15" hidden="false" customHeight="false" outlineLevel="0" collapsed="false">
      <c r="A290" s="526" t="n">
        <v>103398</v>
      </c>
      <c r="B290" s="526" t="s">
        <v>4938</v>
      </c>
      <c r="C290" s="526" t="s">
        <v>134</v>
      </c>
      <c r="D290" s="527" t="n">
        <v>6.24</v>
      </c>
    </row>
    <row r="291" customFormat="false" ht="15" hidden="false" customHeight="false" outlineLevel="0" collapsed="false">
      <c r="A291" s="526" t="n">
        <v>103399</v>
      </c>
      <c r="B291" s="526" t="s">
        <v>4939</v>
      </c>
      <c r="C291" s="526" t="s">
        <v>134</v>
      </c>
      <c r="D291" s="527" t="n">
        <v>12.29</v>
      </c>
    </row>
    <row r="292" customFormat="false" ht="15" hidden="false" customHeight="false" outlineLevel="0" collapsed="false">
      <c r="A292" s="526" t="n">
        <v>103400</v>
      </c>
      <c r="B292" s="526" t="s">
        <v>4940</v>
      </c>
      <c r="C292" s="526" t="s">
        <v>134</v>
      </c>
      <c r="D292" s="527" t="n">
        <v>17.56</v>
      </c>
    </row>
    <row r="293" customFormat="false" ht="15" hidden="false" customHeight="false" outlineLevel="0" collapsed="false">
      <c r="A293" s="526" t="n">
        <v>103401</v>
      </c>
      <c r="B293" s="526" t="s">
        <v>4941</v>
      </c>
      <c r="C293" s="526" t="s">
        <v>134</v>
      </c>
      <c r="D293" s="527" t="n">
        <v>21.47</v>
      </c>
    </row>
    <row r="294" customFormat="false" ht="15" hidden="false" customHeight="false" outlineLevel="0" collapsed="false">
      <c r="A294" s="526" t="n">
        <v>103402</v>
      </c>
      <c r="B294" s="526" t="s">
        <v>4942</v>
      </c>
      <c r="C294" s="526" t="s">
        <v>134</v>
      </c>
      <c r="D294" s="527" t="n">
        <v>31.24</v>
      </c>
    </row>
    <row r="295" customFormat="false" ht="15" hidden="false" customHeight="false" outlineLevel="0" collapsed="false">
      <c r="A295" s="526" t="n">
        <v>103403</v>
      </c>
      <c r="B295" s="526" t="s">
        <v>4943</v>
      </c>
      <c r="C295" s="526" t="s">
        <v>134</v>
      </c>
      <c r="D295" s="527" t="n">
        <v>35.14</v>
      </c>
    </row>
    <row r="296" customFormat="false" ht="15" hidden="false" customHeight="false" outlineLevel="0" collapsed="false">
      <c r="A296" s="526" t="n">
        <v>103404</v>
      </c>
      <c r="B296" s="526" t="s">
        <v>4944</v>
      </c>
      <c r="C296" s="526" t="s">
        <v>134</v>
      </c>
      <c r="D296" s="527" t="n">
        <v>39.04</v>
      </c>
    </row>
    <row r="297" customFormat="false" ht="15" hidden="false" customHeight="false" outlineLevel="0" collapsed="false">
      <c r="A297" s="526" t="n">
        <v>103405</v>
      </c>
      <c r="B297" s="526" t="s">
        <v>4945</v>
      </c>
      <c r="C297" s="526" t="s">
        <v>134</v>
      </c>
      <c r="D297" s="527" t="n">
        <v>43.93</v>
      </c>
    </row>
    <row r="298" customFormat="false" ht="15" hidden="false" customHeight="false" outlineLevel="0" collapsed="false">
      <c r="A298" s="526" t="n">
        <v>103406</v>
      </c>
      <c r="B298" s="526" t="s">
        <v>4946</v>
      </c>
      <c r="C298" s="526" t="s">
        <v>134</v>
      </c>
      <c r="D298" s="527" t="n">
        <v>48.81</v>
      </c>
    </row>
    <row r="299" customFormat="false" ht="15" hidden="false" customHeight="false" outlineLevel="0" collapsed="false">
      <c r="A299" s="526" t="n">
        <v>103407</v>
      </c>
      <c r="B299" s="526" t="s">
        <v>4947</v>
      </c>
      <c r="C299" s="526" t="s">
        <v>134</v>
      </c>
      <c r="D299" s="527" t="n">
        <v>54.66</v>
      </c>
    </row>
    <row r="300" customFormat="false" ht="15" hidden="false" customHeight="false" outlineLevel="0" collapsed="false">
      <c r="A300" s="526" t="n">
        <v>103408</v>
      </c>
      <c r="B300" s="526" t="s">
        <v>4948</v>
      </c>
      <c r="C300" s="526" t="s">
        <v>134</v>
      </c>
      <c r="D300" s="527" t="n">
        <v>61.5</v>
      </c>
    </row>
    <row r="301" customFormat="false" ht="15" hidden="false" customHeight="false" outlineLevel="0" collapsed="false">
      <c r="A301" s="526" t="n">
        <v>103409</v>
      </c>
      <c r="B301" s="526" t="s">
        <v>4949</v>
      </c>
      <c r="C301" s="526" t="s">
        <v>134</v>
      </c>
      <c r="D301" s="527" t="n">
        <v>69.31</v>
      </c>
    </row>
    <row r="302" customFormat="false" ht="15" hidden="false" customHeight="false" outlineLevel="0" collapsed="false">
      <c r="A302" s="526" t="n">
        <v>103410</v>
      </c>
      <c r="B302" s="526" t="s">
        <v>4950</v>
      </c>
      <c r="C302" s="526" t="s">
        <v>134</v>
      </c>
      <c r="D302" s="527" t="n">
        <v>78.1</v>
      </c>
    </row>
    <row r="303" customFormat="false" ht="15" hidden="false" customHeight="false" outlineLevel="0" collapsed="false">
      <c r="A303" s="526" t="n">
        <v>103411</v>
      </c>
      <c r="B303" s="526" t="s">
        <v>4951</v>
      </c>
      <c r="C303" s="526" t="s">
        <v>134</v>
      </c>
      <c r="D303" s="527" t="n">
        <v>7.8</v>
      </c>
    </row>
    <row r="304" customFormat="false" ht="15" hidden="false" customHeight="false" outlineLevel="0" collapsed="false">
      <c r="A304" s="526" t="n">
        <v>103412</v>
      </c>
      <c r="B304" s="526" t="s">
        <v>4952</v>
      </c>
      <c r="C304" s="526" t="s">
        <v>134</v>
      </c>
      <c r="D304" s="527" t="n">
        <v>12.49</v>
      </c>
    </row>
    <row r="305" customFormat="false" ht="15" hidden="false" customHeight="false" outlineLevel="0" collapsed="false">
      <c r="A305" s="526" t="n">
        <v>103413</v>
      </c>
      <c r="B305" s="526" t="s">
        <v>4953</v>
      </c>
      <c r="C305" s="526" t="s">
        <v>134</v>
      </c>
      <c r="D305" s="527" t="n">
        <v>24.59</v>
      </c>
    </row>
    <row r="306" customFormat="false" ht="15" hidden="false" customHeight="false" outlineLevel="0" collapsed="false">
      <c r="A306" s="526" t="n">
        <v>103414</v>
      </c>
      <c r="B306" s="526" t="s">
        <v>4954</v>
      </c>
      <c r="C306" s="526" t="s">
        <v>134</v>
      </c>
      <c r="D306" s="527" t="n">
        <v>35.14</v>
      </c>
    </row>
    <row r="307" customFormat="false" ht="15" hidden="false" customHeight="false" outlineLevel="0" collapsed="false">
      <c r="A307" s="526" t="n">
        <v>103415</v>
      </c>
      <c r="B307" s="526" t="s">
        <v>4955</v>
      </c>
      <c r="C307" s="526" t="s">
        <v>134</v>
      </c>
      <c r="D307" s="527" t="n">
        <v>42.95</v>
      </c>
    </row>
    <row r="308" customFormat="false" ht="15" hidden="false" customHeight="false" outlineLevel="0" collapsed="false">
      <c r="A308" s="526" t="n">
        <v>103416</v>
      </c>
      <c r="B308" s="526" t="s">
        <v>4956</v>
      </c>
      <c r="C308" s="526" t="s">
        <v>134</v>
      </c>
      <c r="D308" s="527" t="n">
        <v>62.48</v>
      </c>
    </row>
    <row r="309" customFormat="false" ht="15" hidden="false" customHeight="false" outlineLevel="0" collapsed="false">
      <c r="A309" s="526" t="n">
        <v>103417</v>
      </c>
      <c r="B309" s="526" t="s">
        <v>4957</v>
      </c>
      <c r="C309" s="526" t="s">
        <v>134</v>
      </c>
      <c r="D309" s="527" t="n">
        <v>70.28</v>
      </c>
    </row>
    <row r="310" customFormat="false" ht="15" hidden="false" customHeight="false" outlineLevel="0" collapsed="false">
      <c r="A310" s="526" t="n">
        <v>103418</v>
      </c>
      <c r="B310" s="526" t="s">
        <v>4958</v>
      </c>
      <c r="C310" s="526" t="s">
        <v>134</v>
      </c>
      <c r="D310" s="527" t="n">
        <v>78.1</v>
      </c>
    </row>
    <row r="311" customFormat="false" ht="15" hidden="false" customHeight="false" outlineLevel="0" collapsed="false">
      <c r="A311" s="526" t="n">
        <v>103419</v>
      </c>
      <c r="B311" s="526" t="s">
        <v>4959</v>
      </c>
      <c r="C311" s="526" t="s">
        <v>134</v>
      </c>
      <c r="D311" s="527" t="n">
        <v>87.86</v>
      </c>
    </row>
    <row r="312" customFormat="false" ht="15" hidden="false" customHeight="false" outlineLevel="0" collapsed="false">
      <c r="A312" s="526" t="n">
        <v>103420</v>
      </c>
      <c r="B312" s="526" t="s">
        <v>4960</v>
      </c>
      <c r="C312" s="526" t="s">
        <v>134</v>
      </c>
      <c r="D312" s="527" t="n">
        <v>97.62</v>
      </c>
    </row>
    <row r="313" customFormat="false" ht="15" hidden="false" customHeight="false" outlineLevel="0" collapsed="false">
      <c r="A313" s="526" t="n">
        <v>103421</v>
      </c>
      <c r="B313" s="526" t="s">
        <v>4961</v>
      </c>
      <c r="C313" s="526" t="s">
        <v>134</v>
      </c>
      <c r="D313" s="527" t="n">
        <v>109.34</v>
      </c>
    </row>
    <row r="314" customFormat="false" ht="15" hidden="false" customHeight="false" outlineLevel="0" collapsed="false">
      <c r="A314" s="526" t="n">
        <v>103422</v>
      </c>
      <c r="B314" s="526" t="s">
        <v>4962</v>
      </c>
      <c r="C314" s="526" t="s">
        <v>134</v>
      </c>
      <c r="D314" s="527" t="n">
        <v>123.01</v>
      </c>
    </row>
    <row r="315" customFormat="false" ht="15" hidden="false" customHeight="false" outlineLevel="0" collapsed="false">
      <c r="A315" s="526" t="n">
        <v>103423</v>
      </c>
      <c r="B315" s="526" t="s">
        <v>4963</v>
      </c>
      <c r="C315" s="526" t="s">
        <v>134</v>
      </c>
      <c r="D315" s="527" t="n">
        <v>138.63</v>
      </c>
    </row>
    <row r="316" customFormat="false" ht="15" hidden="false" customHeight="false" outlineLevel="0" collapsed="false">
      <c r="A316" s="526" t="n">
        <v>103424</v>
      </c>
      <c r="B316" s="526" t="s">
        <v>4964</v>
      </c>
      <c r="C316" s="526" t="s">
        <v>134</v>
      </c>
      <c r="D316" s="527" t="n">
        <v>156.21</v>
      </c>
    </row>
    <row r="317" customFormat="false" ht="15" hidden="false" customHeight="false" outlineLevel="0" collapsed="false">
      <c r="A317" s="526" t="n">
        <v>103425</v>
      </c>
      <c r="B317" s="526" t="s">
        <v>4965</v>
      </c>
      <c r="C317" s="526" t="s">
        <v>134</v>
      </c>
      <c r="D317" s="527" t="n">
        <v>15.68</v>
      </c>
    </row>
    <row r="318" customFormat="false" ht="15" hidden="false" customHeight="false" outlineLevel="0" collapsed="false">
      <c r="A318" s="526" t="n">
        <v>103426</v>
      </c>
      <c r="B318" s="526" t="s">
        <v>4966</v>
      </c>
      <c r="C318" s="526" t="s">
        <v>134</v>
      </c>
      <c r="D318" s="527" t="n">
        <v>18.94</v>
      </c>
    </row>
    <row r="319" customFormat="false" ht="15" hidden="false" customHeight="false" outlineLevel="0" collapsed="false">
      <c r="A319" s="526" t="n">
        <v>103427</v>
      </c>
      <c r="B319" s="526" t="s">
        <v>4967</v>
      </c>
      <c r="C319" s="526" t="s">
        <v>134</v>
      </c>
      <c r="D319" s="527" t="n">
        <v>37.93</v>
      </c>
    </row>
    <row r="320" customFormat="false" ht="15" hidden="false" customHeight="false" outlineLevel="0" collapsed="false">
      <c r="A320" s="526" t="n">
        <v>103428</v>
      </c>
      <c r="B320" s="526" t="s">
        <v>4968</v>
      </c>
      <c r="C320" s="526" t="s">
        <v>134</v>
      </c>
      <c r="D320" s="527" t="n">
        <v>249.86</v>
      </c>
    </row>
    <row r="321" customFormat="false" ht="15" hidden="false" customHeight="false" outlineLevel="0" collapsed="false">
      <c r="A321" s="526" t="n">
        <v>103429</v>
      </c>
      <c r="B321" s="526" t="s">
        <v>4969</v>
      </c>
      <c r="C321" s="526" t="s">
        <v>134</v>
      </c>
      <c r="D321" s="528" t="n">
        <v>2744.06</v>
      </c>
    </row>
    <row r="322" customFormat="false" ht="15" hidden="false" customHeight="false" outlineLevel="0" collapsed="false">
      <c r="A322" s="526" t="n">
        <v>103430</v>
      </c>
      <c r="B322" s="526" t="s">
        <v>4970</v>
      </c>
      <c r="C322" s="526" t="s">
        <v>134</v>
      </c>
      <c r="D322" s="527" t="n">
        <v>33.53</v>
      </c>
    </row>
    <row r="323" customFormat="false" ht="15" hidden="false" customHeight="false" outlineLevel="0" collapsed="false">
      <c r="A323" s="526" t="n">
        <v>103431</v>
      </c>
      <c r="B323" s="526" t="s">
        <v>4971</v>
      </c>
      <c r="C323" s="526" t="s">
        <v>134</v>
      </c>
      <c r="D323" s="527" t="n">
        <v>58.87</v>
      </c>
    </row>
    <row r="324" customFormat="false" ht="15" hidden="false" customHeight="false" outlineLevel="0" collapsed="false">
      <c r="A324" s="526" t="n">
        <v>103432</v>
      </c>
      <c r="B324" s="526" t="s">
        <v>4972</v>
      </c>
      <c r="C324" s="526" t="s">
        <v>134</v>
      </c>
      <c r="D324" s="528" t="n">
        <v>1557.36</v>
      </c>
    </row>
    <row r="325" customFormat="false" ht="15" hidden="false" customHeight="false" outlineLevel="0" collapsed="false">
      <c r="A325" s="526" t="n">
        <v>103433</v>
      </c>
      <c r="B325" s="526" t="s">
        <v>4973</v>
      </c>
      <c r="C325" s="526" t="s">
        <v>134</v>
      </c>
      <c r="D325" s="527" t="n">
        <v>33</v>
      </c>
    </row>
    <row r="326" customFormat="false" ht="15" hidden="false" customHeight="false" outlineLevel="0" collapsed="false">
      <c r="A326" s="526" t="n">
        <v>103434</v>
      </c>
      <c r="B326" s="526" t="s">
        <v>4974</v>
      </c>
      <c r="C326" s="526" t="s">
        <v>134</v>
      </c>
      <c r="D326" s="527" t="n">
        <v>45.72</v>
      </c>
    </row>
    <row r="327" customFormat="false" ht="15" hidden="false" customHeight="false" outlineLevel="0" collapsed="false">
      <c r="A327" s="526" t="n">
        <v>103435</v>
      </c>
      <c r="B327" s="526" t="s">
        <v>4975</v>
      </c>
      <c r="C327" s="526" t="s">
        <v>134</v>
      </c>
      <c r="D327" s="527" t="n">
        <v>85.11</v>
      </c>
    </row>
    <row r="328" customFormat="false" ht="15" hidden="false" customHeight="false" outlineLevel="0" collapsed="false">
      <c r="A328" s="526" t="n">
        <v>103436</v>
      </c>
      <c r="B328" s="526" t="s">
        <v>4976</v>
      </c>
      <c r="C328" s="526" t="s">
        <v>134</v>
      </c>
      <c r="D328" s="528" t="n">
        <v>2204.38</v>
      </c>
    </row>
    <row r="329" customFormat="false" ht="15" hidden="false" customHeight="false" outlineLevel="0" collapsed="false">
      <c r="A329" s="526" t="n">
        <v>103437</v>
      </c>
      <c r="B329" s="526" t="s">
        <v>4977</v>
      </c>
      <c r="C329" s="526" t="s">
        <v>134</v>
      </c>
      <c r="D329" s="527" t="n">
        <v>176.51</v>
      </c>
    </row>
    <row r="330" customFormat="false" ht="15" hidden="false" customHeight="false" outlineLevel="0" collapsed="false">
      <c r="A330" s="526" t="n">
        <v>103438</v>
      </c>
      <c r="B330" s="526" t="s">
        <v>4978</v>
      </c>
      <c r="C330" s="526" t="s">
        <v>134</v>
      </c>
      <c r="D330" s="527" t="n">
        <v>176.51</v>
      </c>
    </row>
    <row r="331" customFormat="false" ht="15" hidden="false" customHeight="false" outlineLevel="0" collapsed="false">
      <c r="A331" s="526" t="n">
        <v>103439</v>
      </c>
      <c r="B331" s="526" t="s">
        <v>4979</v>
      </c>
      <c r="C331" s="526" t="s">
        <v>134</v>
      </c>
      <c r="D331" s="527" t="n">
        <v>207.57</v>
      </c>
    </row>
    <row r="332" customFormat="false" ht="15" hidden="false" customHeight="false" outlineLevel="0" collapsed="false">
      <c r="A332" s="526" t="n">
        <v>103440</v>
      </c>
      <c r="B332" s="526" t="s">
        <v>4980</v>
      </c>
      <c r="C332" s="526" t="s">
        <v>134</v>
      </c>
      <c r="D332" s="527" t="n">
        <v>399.74</v>
      </c>
    </row>
    <row r="333" customFormat="false" ht="15" hidden="false" customHeight="false" outlineLevel="0" collapsed="false">
      <c r="A333" s="526" t="n">
        <v>103441</v>
      </c>
      <c r="B333" s="526" t="s">
        <v>4981</v>
      </c>
      <c r="C333" s="526" t="s">
        <v>134</v>
      </c>
      <c r="D333" s="527" t="n">
        <v>404.78</v>
      </c>
    </row>
    <row r="334" customFormat="false" ht="15" hidden="false" customHeight="false" outlineLevel="0" collapsed="false">
      <c r="A334" s="526" t="n">
        <v>103442</v>
      </c>
      <c r="B334" s="526" t="s">
        <v>4982</v>
      </c>
      <c r="C334" s="526" t="s">
        <v>134</v>
      </c>
      <c r="D334" s="527" t="n">
        <v>526.19</v>
      </c>
    </row>
    <row r="335" customFormat="false" ht="15" hidden="false" customHeight="false" outlineLevel="0" collapsed="false">
      <c r="A335" s="526" t="n">
        <v>93206</v>
      </c>
      <c r="B335" s="526" t="s">
        <v>4983</v>
      </c>
      <c r="C335" s="526" t="s">
        <v>114</v>
      </c>
      <c r="D335" s="528" t="n">
        <v>1244.81</v>
      </c>
    </row>
    <row r="336" customFormat="false" ht="15" hidden="false" customHeight="false" outlineLevel="0" collapsed="false">
      <c r="A336" s="526" t="n">
        <v>93207</v>
      </c>
      <c r="B336" s="526" t="s">
        <v>2080</v>
      </c>
      <c r="C336" s="526" t="s">
        <v>114</v>
      </c>
      <c r="D336" s="528" t="n">
        <v>1212.45</v>
      </c>
    </row>
    <row r="337" customFormat="false" ht="15" hidden="false" customHeight="false" outlineLevel="0" collapsed="false">
      <c r="A337" s="526" t="n">
        <v>93208</v>
      </c>
      <c r="B337" s="526" t="s">
        <v>2086</v>
      </c>
      <c r="C337" s="526" t="s">
        <v>114</v>
      </c>
      <c r="D337" s="527" t="n">
        <v>954.12</v>
      </c>
    </row>
    <row r="338" customFormat="false" ht="15" hidden="false" customHeight="false" outlineLevel="0" collapsed="false">
      <c r="A338" s="526" t="n">
        <v>93209</v>
      </c>
      <c r="B338" s="526" t="s">
        <v>4984</v>
      </c>
      <c r="C338" s="526" t="s">
        <v>114</v>
      </c>
      <c r="D338" s="527" t="n">
        <v>997.92</v>
      </c>
    </row>
    <row r="339" customFormat="false" ht="15" hidden="false" customHeight="false" outlineLevel="0" collapsed="false">
      <c r="A339" s="526" t="n">
        <v>93210</v>
      </c>
      <c r="B339" s="526" t="s">
        <v>2082</v>
      </c>
      <c r="C339" s="526" t="s">
        <v>114</v>
      </c>
      <c r="D339" s="527" t="n">
        <v>634.2</v>
      </c>
    </row>
    <row r="340" customFormat="false" ht="15" hidden="false" customHeight="false" outlineLevel="0" collapsed="false">
      <c r="A340" s="526" t="n">
        <v>93211</v>
      </c>
      <c r="B340" s="526" t="s">
        <v>4985</v>
      </c>
      <c r="C340" s="526" t="s">
        <v>114</v>
      </c>
      <c r="D340" s="527" t="n">
        <v>634.89</v>
      </c>
    </row>
    <row r="341" customFormat="false" ht="15" hidden="false" customHeight="false" outlineLevel="0" collapsed="false">
      <c r="A341" s="526" t="n">
        <v>93212</v>
      </c>
      <c r="B341" s="526" t="s">
        <v>2079</v>
      </c>
      <c r="C341" s="526" t="s">
        <v>114</v>
      </c>
      <c r="D341" s="528" t="n">
        <v>1062.02</v>
      </c>
    </row>
    <row r="342" customFormat="false" ht="15" hidden="false" customHeight="false" outlineLevel="0" collapsed="false">
      <c r="A342" s="526" t="n">
        <v>93213</v>
      </c>
      <c r="B342" s="526" t="s">
        <v>4986</v>
      </c>
      <c r="C342" s="526" t="s">
        <v>114</v>
      </c>
      <c r="D342" s="528" t="n">
        <v>1092.66</v>
      </c>
    </row>
    <row r="343" customFormat="false" ht="15" hidden="false" customHeight="false" outlineLevel="0" collapsed="false">
      <c r="A343" s="526" t="n">
        <v>93214</v>
      </c>
      <c r="B343" s="526" t="s">
        <v>4987</v>
      </c>
      <c r="C343" s="526" t="s">
        <v>134</v>
      </c>
      <c r="D343" s="528" t="n">
        <v>6865.1</v>
      </c>
    </row>
    <row r="344" customFormat="false" ht="15" hidden="false" customHeight="false" outlineLevel="0" collapsed="false">
      <c r="A344" s="526" t="n">
        <v>93243</v>
      </c>
      <c r="B344" s="526" t="s">
        <v>4988</v>
      </c>
      <c r="C344" s="526" t="s">
        <v>134</v>
      </c>
      <c r="D344" s="528" t="n">
        <v>10637.28</v>
      </c>
    </row>
    <row r="345" customFormat="false" ht="15" hidden="false" customHeight="false" outlineLevel="0" collapsed="false">
      <c r="A345" s="526" t="n">
        <v>93582</v>
      </c>
      <c r="B345" s="526" t="s">
        <v>2097</v>
      </c>
      <c r="C345" s="526" t="s">
        <v>114</v>
      </c>
      <c r="D345" s="527" t="n">
        <v>300.71</v>
      </c>
    </row>
    <row r="346" customFormat="false" ht="15" hidden="false" customHeight="false" outlineLevel="0" collapsed="false">
      <c r="A346" s="526" t="n">
        <v>93583</v>
      </c>
      <c r="B346" s="526" t="s">
        <v>4989</v>
      </c>
      <c r="C346" s="526" t="s">
        <v>114</v>
      </c>
      <c r="D346" s="527" t="n">
        <v>492.07</v>
      </c>
    </row>
    <row r="347" customFormat="false" ht="15" hidden="false" customHeight="false" outlineLevel="0" collapsed="false">
      <c r="A347" s="526" t="n">
        <v>93584</v>
      </c>
      <c r="B347" s="526" t="s">
        <v>2092</v>
      </c>
      <c r="C347" s="526" t="s">
        <v>114</v>
      </c>
      <c r="D347" s="527" t="n">
        <v>943.03</v>
      </c>
    </row>
    <row r="348" customFormat="false" ht="15" hidden="false" customHeight="false" outlineLevel="0" collapsed="false">
      <c r="A348" s="526" t="n">
        <v>93585</v>
      </c>
      <c r="B348" s="526" t="s">
        <v>2102</v>
      </c>
      <c r="C348" s="526" t="s">
        <v>114</v>
      </c>
      <c r="D348" s="528" t="n">
        <v>1335.11</v>
      </c>
    </row>
    <row r="349" customFormat="false" ht="15" hidden="false" customHeight="false" outlineLevel="0" collapsed="false">
      <c r="A349" s="526" t="n">
        <v>98441</v>
      </c>
      <c r="B349" s="526" t="s">
        <v>4990</v>
      </c>
      <c r="C349" s="526" t="s">
        <v>114</v>
      </c>
      <c r="D349" s="527" t="n">
        <v>157.17</v>
      </c>
    </row>
    <row r="350" customFormat="false" ht="15" hidden="false" customHeight="false" outlineLevel="0" collapsed="false">
      <c r="A350" s="526" t="n">
        <v>98442</v>
      </c>
      <c r="B350" s="526" t="s">
        <v>4991</v>
      </c>
      <c r="C350" s="526" t="s">
        <v>114</v>
      </c>
      <c r="D350" s="527" t="n">
        <v>160.76</v>
      </c>
    </row>
    <row r="351" customFormat="false" ht="15" hidden="false" customHeight="false" outlineLevel="0" collapsed="false">
      <c r="A351" s="526" t="n">
        <v>98443</v>
      </c>
      <c r="B351" s="526" t="s">
        <v>4992</v>
      </c>
      <c r="C351" s="526" t="s">
        <v>114</v>
      </c>
      <c r="D351" s="527" t="n">
        <v>136.14</v>
      </c>
    </row>
    <row r="352" customFormat="false" ht="15" hidden="false" customHeight="false" outlineLevel="0" collapsed="false">
      <c r="A352" s="526" t="n">
        <v>98444</v>
      </c>
      <c r="B352" s="526" t="s">
        <v>4993</v>
      </c>
      <c r="C352" s="526" t="s">
        <v>114</v>
      </c>
      <c r="D352" s="527" t="n">
        <v>138.7</v>
      </c>
    </row>
    <row r="353" customFormat="false" ht="15" hidden="false" customHeight="false" outlineLevel="0" collapsed="false">
      <c r="A353" s="526" t="n">
        <v>98445</v>
      </c>
      <c r="B353" s="526" t="s">
        <v>4994</v>
      </c>
      <c r="C353" s="526" t="s">
        <v>114</v>
      </c>
      <c r="D353" s="527" t="n">
        <v>191.98</v>
      </c>
    </row>
    <row r="354" customFormat="false" ht="15" hidden="false" customHeight="false" outlineLevel="0" collapsed="false">
      <c r="A354" s="526" t="n">
        <v>98446</v>
      </c>
      <c r="B354" s="526" t="s">
        <v>4995</v>
      </c>
      <c r="C354" s="526" t="s">
        <v>114</v>
      </c>
      <c r="D354" s="527" t="n">
        <v>249.74</v>
      </c>
    </row>
    <row r="355" customFormat="false" ht="15" hidden="false" customHeight="false" outlineLevel="0" collapsed="false">
      <c r="A355" s="526" t="n">
        <v>98447</v>
      </c>
      <c r="B355" s="526" t="s">
        <v>4996</v>
      </c>
      <c r="C355" s="526" t="s">
        <v>114</v>
      </c>
      <c r="D355" s="527" t="n">
        <v>162.62</v>
      </c>
    </row>
    <row r="356" customFormat="false" ht="15" hidden="false" customHeight="false" outlineLevel="0" collapsed="false">
      <c r="A356" s="526" t="n">
        <v>98448</v>
      </c>
      <c r="B356" s="526" t="s">
        <v>4997</v>
      </c>
      <c r="C356" s="526" t="s">
        <v>114</v>
      </c>
      <c r="D356" s="527" t="n">
        <v>207.51</v>
      </c>
    </row>
    <row r="357" customFormat="false" ht="15" hidden="false" customHeight="false" outlineLevel="0" collapsed="false">
      <c r="A357" s="526" t="n">
        <v>98449</v>
      </c>
      <c r="B357" s="526" t="s">
        <v>4998</v>
      </c>
      <c r="C357" s="526" t="s">
        <v>114</v>
      </c>
      <c r="D357" s="527" t="n">
        <v>192.24</v>
      </c>
    </row>
    <row r="358" customFormat="false" ht="15" hidden="false" customHeight="false" outlineLevel="0" collapsed="false">
      <c r="A358" s="526" t="n">
        <v>98450</v>
      </c>
      <c r="B358" s="526" t="s">
        <v>4999</v>
      </c>
      <c r="C358" s="526" t="s">
        <v>114</v>
      </c>
      <c r="D358" s="527" t="n">
        <v>197.44</v>
      </c>
    </row>
    <row r="359" customFormat="false" ht="15" hidden="false" customHeight="false" outlineLevel="0" collapsed="false">
      <c r="A359" s="526" t="n">
        <v>98451</v>
      </c>
      <c r="B359" s="526" t="s">
        <v>5000</v>
      </c>
      <c r="C359" s="526" t="s">
        <v>114</v>
      </c>
      <c r="D359" s="527" t="n">
        <v>168.14</v>
      </c>
    </row>
    <row r="360" customFormat="false" ht="15" hidden="false" customHeight="false" outlineLevel="0" collapsed="false">
      <c r="A360" s="526" t="n">
        <v>98452</v>
      </c>
      <c r="B360" s="526" t="s">
        <v>5001</v>
      </c>
      <c r="C360" s="526" t="s">
        <v>114</v>
      </c>
      <c r="D360" s="527" t="n">
        <v>171.29</v>
      </c>
    </row>
    <row r="361" customFormat="false" ht="15" hidden="false" customHeight="false" outlineLevel="0" collapsed="false">
      <c r="A361" s="526" t="n">
        <v>98453</v>
      </c>
      <c r="B361" s="526" t="s">
        <v>5002</v>
      </c>
      <c r="C361" s="526" t="s">
        <v>114</v>
      </c>
      <c r="D361" s="527" t="n">
        <v>233.13</v>
      </c>
    </row>
    <row r="362" customFormat="false" ht="15" hidden="false" customHeight="false" outlineLevel="0" collapsed="false">
      <c r="A362" s="526" t="n">
        <v>98454</v>
      </c>
      <c r="B362" s="526" t="s">
        <v>5003</v>
      </c>
      <c r="C362" s="526" t="s">
        <v>114</v>
      </c>
      <c r="D362" s="527" t="n">
        <v>305.69</v>
      </c>
    </row>
    <row r="363" customFormat="false" ht="15" hidden="false" customHeight="false" outlineLevel="0" collapsed="false">
      <c r="A363" s="526" t="n">
        <v>98455</v>
      </c>
      <c r="B363" s="526" t="s">
        <v>5004</v>
      </c>
      <c r="C363" s="526" t="s">
        <v>114</v>
      </c>
      <c r="D363" s="527" t="n">
        <v>200.7</v>
      </c>
    </row>
    <row r="364" customFormat="false" ht="15" hidden="false" customHeight="false" outlineLevel="0" collapsed="false">
      <c r="A364" s="526" t="n">
        <v>98456</v>
      </c>
      <c r="B364" s="526" t="s">
        <v>5005</v>
      </c>
      <c r="C364" s="526" t="s">
        <v>114</v>
      </c>
      <c r="D364" s="527" t="n">
        <v>259.38</v>
      </c>
    </row>
    <row r="365" customFormat="false" ht="15" hidden="false" customHeight="false" outlineLevel="0" collapsed="false">
      <c r="A365" s="526" t="n">
        <v>98458</v>
      </c>
      <c r="B365" s="526" t="s">
        <v>5006</v>
      </c>
      <c r="C365" s="526" t="s">
        <v>114</v>
      </c>
      <c r="D365" s="527" t="n">
        <v>151.23</v>
      </c>
    </row>
    <row r="366" customFormat="false" ht="15" hidden="false" customHeight="false" outlineLevel="0" collapsed="false">
      <c r="A366" s="526" t="n">
        <v>98459</v>
      </c>
      <c r="B366" s="526" t="s">
        <v>2076</v>
      </c>
      <c r="C366" s="526" t="s">
        <v>114</v>
      </c>
      <c r="D366" s="527" t="n">
        <v>124.46</v>
      </c>
    </row>
    <row r="367" customFormat="false" ht="15" hidden="false" customHeight="false" outlineLevel="0" collapsed="false">
      <c r="A367" s="526" t="n">
        <v>98460</v>
      </c>
      <c r="B367" s="526" t="s">
        <v>5007</v>
      </c>
      <c r="C367" s="526" t="s">
        <v>114</v>
      </c>
      <c r="D367" s="527" t="n">
        <v>177.72</v>
      </c>
    </row>
    <row r="368" customFormat="false" ht="15" hidden="false" customHeight="false" outlineLevel="0" collapsed="false">
      <c r="A368" s="526" t="n">
        <v>98461</v>
      </c>
      <c r="B368" s="526" t="s">
        <v>5008</v>
      </c>
      <c r="C368" s="526" t="s">
        <v>134</v>
      </c>
      <c r="D368" s="528" t="n">
        <v>5918.19</v>
      </c>
    </row>
    <row r="369" customFormat="false" ht="15" hidden="false" customHeight="false" outlineLevel="0" collapsed="false">
      <c r="A369" s="526" t="n">
        <v>98462</v>
      </c>
      <c r="B369" s="526" t="s">
        <v>5009</v>
      </c>
      <c r="C369" s="526" t="s">
        <v>134</v>
      </c>
      <c r="D369" s="528" t="n">
        <v>8871.72</v>
      </c>
    </row>
    <row r="370" customFormat="false" ht="15" hidden="false" customHeight="false" outlineLevel="0" collapsed="false">
      <c r="A370" s="526" t="n">
        <v>5631</v>
      </c>
      <c r="B370" s="526" t="s">
        <v>5010</v>
      </c>
      <c r="C370" s="526" t="s">
        <v>5011</v>
      </c>
      <c r="D370" s="527" t="n">
        <v>207.98</v>
      </c>
    </row>
    <row r="371" customFormat="false" ht="15" hidden="false" customHeight="false" outlineLevel="0" collapsed="false">
      <c r="A371" s="526" t="n">
        <v>5678</v>
      </c>
      <c r="B371" s="526" t="s">
        <v>5012</v>
      </c>
      <c r="C371" s="526" t="s">
        <v>5011</v>
      </c>
      <c r="D371" s="527" t="n">
        <v>140.52</v>
      </c>
    </row>
    <row r="372" customFormat="false" ht="15" hidden="false" customHeight="false" outlineLevel="0" collapsed="false">
      <c r="A372" s="526" t="n">
        <v>5680</v>
      </c>
      <c r="B372" s="526" t="s">
        <v>5013</v>
      </c>
      <c r="C372" s="526" t="s">
        <v>5011</v>
      </c>
      <c r="D372" s="527" t="n">
        <v>128.53</v>
      </c>
    </row>
    <row r="373" customFormat="false" ht="15" hidden="false" customHeight="false" outlineLevel="0" collapsed="false">
      <c r="A373" s="526" t="n">
        <v>5684</v>
      </c>
      <c r="B373" s="526" t="s">
        <v>5014</v>
      </c>
      <c r="C373" s="526" t="s">
        <v>5011</v>
      </c>
      <c r="D373" s="527" t="n">
        <v>162.3</v>
      </c>
    </row>
    <row r="374" customFormat="false" ht="15" hidden="false" customHeight="false" outlineLevel="0" collapsed="false">
      <c r="A374" s="526" t="n">
        <v>5689</v>
      </c>
      <c r="B374" s="526" t="s">
        <v>5015</v>
      </c>
      <c r="C374" s="526" t="s">
        <v>5011</v>
      </c>
      <c r="D374" s="527" t="n">
        <v>6.78</v>
      </c>
    </row>
    <row r="375" customFormat="false" ht="15" hidden="false" customHeight="false" outlineLevel="0" collapsed="false">
      <c r="A375" s="526" t="n">
        <v>5795</v>
      </c>
      <c r="B375" s="526" t="s">
        <v>5016</v>
      </c>
      <c r="C375" s="526" t="s">
        <v>5011</v>
      </c>
      <c r="D375" s="527" t="n">
        <v>28.01</v>
      </c>
    </row>
    <row r="376" customFormat="false" ht="15" hidden="false" customHeight="false" outlineLevel="0" collapsed="false">
      <c r="A376" s="526" t="n">
        <v>5811</v>
      </c>
      <c r="B376" s="526" t="s">
        <v>5017</v>
      </c>
      <c r="C376" s="526" t="s">
        <v>5011</v>
      </c>
      <c r="D376" s="527" t="n">
        <v>206.6</v>
      </c>
    </row>
    <row r="377" customFormat="false" ht="15" hidden="false" customHeight="false" outlineLevel="0" collapsed="false">
      <c r="A377" s="526" t="n">
        <v>5823</v>
      </c>
      <c r="B377" s="526" t="s">
        <v>5018</v>
      </c>
      <c r="C377" s="526" t="s">
        <v>5011</v>
      </c>
      <c r="D377" s="527" t="n">
        <v>219.83</v>
      </c>
    </row>
    <row r="378" customFormat="false" ht="15" hidden="false" customHeight="false" outlineLevel="0" collapsed="false">
      <c r="A378" s="526" t="n">
        <v>5824</v>
      </c>
      <c r="B378" s="526" t="s">
        <v>5019</v>
      </c>
      <c r="C378" s="526" t="s">
        <v>5011</v>
      </c>
      <c r="D378" s="527" t="n">
        <v>218.88</v>
      </c>
    </row>
    <row r="379" customFormat="false" ht="15" hidden="false" customHeight="false" outlineLevel="0" collapsed="false">
      <c r="A379" s="526" t="n">
        <v>5835</v>
      </c>
      <c r="B379" s="526" t="s">
        <v>5020</v>
      </c>
      <c r="C379" s="526" t="s">
        <v>5011</v>
      </c>
      <c r="D379" s="527" t="n">
        <v>390.93</v>
      </c>
    </row>
    <row r="380" customFormat="false" ht="15" hidden="false" customHeight="false" outlineLevel="0" collapsed="false">
      <c r="A380" s="526" t="n">
        <v>5839</v>
      </c>
      <c r="B380" s="526" t="s">
        <v>5021</v>
      </c>
      <c r="C380" s="526" t="s">
        <v>5011</v>
      </c>
      <c r="D380" s="527" t="n">
        <v>10.01</v>
      </c>
    </row>
    <row r="381" customFormat="false" ht="15" hidden="false" customHeight="false" outlineLevel="0" collapsed="false">
      <c r="A381" s="526" t="n">
        <v>5843</v>
      </c>
      <c r="B381" s="526" t="s">
        <v>5022</v>
      </c>
      <c r="C381" s="526" t="s">
        <v>5011</v>
      </c>
      <c r="D381" s="527" t="n">
        <v>166.1</v>
      </c>
    </row>
    <row r="382" customFormat="false" ht="15" hidden="false" customHeight="false" outlineLevel="0" collapsed="false">
      <c r="A382" s="526" t="n">
        <v>5847</v>
      </c>
      <c r="B382" s="526" t="s">
        <v>5023</v>
      </c>
      <c r="C382" s="526" t="s">
        <v>5011</v>
      </c>
      <c r="D382" s="527" t="n">
        <v>254.5</v>
      </c>
    </row>
    <row r="383" customFormat="false" ht="15" hidden="false" customHeight="false" outlineLevel="0" collapsed="false">
      <c r="A383" s="526" t="n">
        <v>5851</v>
      </c>
      <c r="B383" s="526" t="s">
        <v>5024</v>
      </c>
      <c r="C383" s="526" t="s">
        <v>5011</v>
      </c>
      <c r="D383" s="527" t="n">
        <v>242.74</v>
      </c>
    </row>
    <row r="384" customFormat="false" ht="15" hidden="false" customHeight="false" outlineLevel="0" collapsed="false">
      <c r="A384" s="526" t="n">
        <v>5855</v>
      </c>
      <c r="B384" s="526" t="s">
        <v>5025</v>
      </c>
      <c r="C384" s="526" t="s">
        <v>5011</v>
      </c>
      <c r="D384" s="527" t="n">
        <v>649.25</v>
      </c>
    </row>
    <row r="385" customFormat="false" ht="15" hidden="false" customHeight="false" outlineLevel="0" collapsed="false">
      <c r="A385" s="526" t="n">
        <v>5863</v>
      </c>
      <c r="B385" s="526" t="s">
        <v>5026</v>
      </c>
      <c r="C385" s="526" t="s">
        <v>5011</v>
      </c>
      <c r="D385" s="527" t="n">
        <v>24.36</v>
      </c>
    </row>
    <row r="386" customFormat="false" ht="15" hidden="false" customHeight="false" outlineLevel="0" collapsed="false">
      <c r="A386" s="526" t="n">
        <v>5867</v>
      </c>
      <c r="B386" s="526" t="s">
        <v>5027</v>
      </c>
      <c r="C386" s="526" t="s">
        <v>5011</v>
      </c>
      <c r="D386" s="527" t="n">
        <v>164.43</v>
      </c>
    </row>
    <row r="387" customFormat="false" ht="15" hidden="false" customHeight="false" outlineLevel="0" collapsed="false">
      <c r="A387" s="526" t="n">
        <v>5875</v>
      </c>
      <c r="B387" s="526" t="s">
        <v>5028</v>
      </c>
      <c r="C387" s="526" t="s">
        <v>5011</v>
      </c>
      <c r="D387" s="527" t="n">
        <v>129.08</v>
      </c>
    </row>
    <row r="388" customFormat="false" ht="15" hidden="false" customHeight="false" outlineLevel="0" collapsed="false">
      <c r="A388" s="526" t="n">
        <v>5879</v>
      </c>
      <c r="B388" s="526" t="s">
        <v>5029</v>
      </c>
      <c r="C388" s="526" t="s">
        <v>5011</v>
      </c>
      <c r="D388" s="527" t="n">
        <v>146.68</v>
      </c>
    </row>
    <row r="389" customFormat="false" ht="15" hidden="false" customHeight="false" outlineLevel="0" collapsed="false">
      <c r="A389" s="526" t="n">
        <v>5882</v>
      </c>
      <c r="B389" s="526" t="s">
        <v>5030</v>
      </c>
      <c r="C389" s="526" t="s">
        <v>5011</v>
      </c>
      <c r="D389" s="527" t="n">
        <v>124.5</v>
      </c>
    </row>
    <row r="390" customFormat="false" ht="15" hidden="false" customHeight="false" outlineLevel="0" collapsed="false">
      <c r="A390" s="526" t="n">
        <v>5890</v>
      </c>
      <c r="B390" s="526" t="s">
        <v>5031</v>
      </c>
      <c r="C390" s="526" t="s">
        <v>5011</v>
      </c>
      <c r="D390" s="527" t="n">
        <v>206.01</v>
      </c>
    </row>
    <row r="391" customFormat="false" ht="15" hidden="false" customHeight="false" outlineLevel="0" collapsed="false">
      <c r="A391" s="526" t="n">
        <v>5894</v>
      </c>
      <c r="B391" s="526" t="s">
        <v>5032</v>
      </c>
      <c r="C391" s="526" t="s">
        <v>5011</v>
      </c>
      <c r="D391" s="527" t="n">
        <v>214.73</v>
      </c>
    </row>
    <row r="392" customFormat="false" ht="15" hidden="false" customHeight="false" outlineLevel="0" collapsed="false">
      <c r="A392" s="526" t="n">
        <v>5901</v>
      </c>
      <c r="B392" s="526" t="s">
        <v>5033</v>
      </c>
      <c r="C392" s="526" t="s">
        <v>5011</v>
      </c>
      <c r="D392" s="527" t="n">
        <v>320.94</v>
      </c>
    </row>
    <row r="393" customFormat="false" ht="15" hidden="false" customHeight="false" outlineLevel="0" collapsed="false">
      <c r="A393" s="526" t="n">
        <v>5909</v>
      </c>
      <c r="B393" s="526" t="s">
        <v>5034</v>
      </c>
      <c r="C393" s="526" t="s">
        <v>5011</v>
      </c>
      <c r="D393" s="527" t="n">
        <v>34.5</v>
      </c>
    </row>
    <row r="394" customFormat="false" ht="15" hidden="false" customHeight="false" outlineLevel="0" collapsed="false">
      <c r="A394" s="526" t="n">
        <v>5921</v>
      </c>
      <c r="B394" s="526" t="s">
        <v>5035</v>
      </c>
      <c r="C394" s="526" t="s">
        <v>5011</v>
      </c>
      <c r="D394" s="527" t="n">
        <v>5.31</v>
      </c>
    </row>
    <row r="395" customFormat="false" ht="15" hidden="false" customHeight="false" outlineLevel="0" collapsed="false">
      <c r="A395" s="526" t="n">
        <v>5928</v>
      </c>
      <c r="B395" s="526" t="s">
        <v>5036</v>
      </c>
      <c r="C395" s="526" t="s">
        <v>5011</v>
      </c>
      <c r="D395" s="527" t="n">
        <v>278.01</v>
      </c>
    </row>
    <row r="396" customFormat="false" ht="15" hidden="false" customHeight="false" outlineLevel="0" collapsed="false">
      <c r="A396" s="526" t="n">
        <v>5932</v>
      </c>
      <c r="B396" s="526" t="s">
        <v>5037</v>
      </c>
      <c r="C396" s="526" t="s">
        <v>5011</v>
      </c>
      <c r="D396" s="527" t="n">
        <v>254.44</v>
      </c>
    </row>
    <row r="397" customFormat="false" ht="15" hidden="false" customHeight="false" outlineLevel="0" collapsed="false">
      <c r="A397" s="526" t="n">
        <v>5940</v>
      </c>
      <c r="B397" s="526" t="s">
        <v>5038</v>
      </c>
      <c r="C397" s="526" t="s">
        <v>5011</v>
      </c>
      <c r="D397" s="527" t="n">
        <v>179.43</v>
      </c>
    </row>
    <row r="398" customFormat="false" ht="15" hidden="false" customHeight="false" outlineLevel="0" collapsed="false">
      <c r="A398" s="526" t="n">
        <v>5944</v>
      </c>
      <c r="B398" s="526" t="s">
        <v>5039</v>
      </c>
      <c r="C398" s="526" t="s">
        <v>5011</v>
      </c>
      <c r="D398" s="527" t="n">
        <v>219.74</v>
      </c>
    </row>
    <row r="399" customFormat="false" ht="15" hidden="false" customHeight="false" outlineLevel="0" collapsed="false">
      <c r="A399" s="526" t="n">
        <v>5953</v>
      </c>
      <c r="B399" s="526" t="s">
        <v>5040</v>
      </c>
      <c r="C399" s="526" t="s">
        <v>5011</v>
      </c>
      <c r="D399" s="527" t="n">
        <v>59.72</v>
      </c>
    </row>
    <row r="400" customFormat="false" ht="15" hidden="false" customHeight="false" outlineLevel="0" collapsed="false">
      <c r="A400" s="526" t="n">
        <v>6259</v>
      </c>
      <c r="B400" s="526" t="s">
        <v>5041</v>
      </c>
      <c r="C400" s="526" t="s">
        <v>5011</v>
      </c>
      <c r="D400" s="527" t="n">
        <v>258.02</v>
      </c>
    </row>
    <row r="401" customFormat="false" ht="15" hidden="false" customHeight="false" outlineLevel="0" collapsed="false">
      <c r="A401" s="526" t="n">
        <v>6879</v>
      </c>
      <c r="B401" s="526" t="s">
        <v>5042</v>
      </c>
      <c r="C401" s="526" t="s">
        <v>5011</v>
      </c>
      <c r="D401" s="527" t="n">
        <v>215.08</v>
      </c>
    </row>
    <row r="402" customFormat="false" ht="15" hidden="false" customHeight="false" outlineLevel="0" collapsed="false">
      <c r="A402" s="526" t="n">
        <v>7030</v>
      </c>
      <c r="B402" s="526" t="s">
        <v>5043</v>
      </c>
      <c r="C402" s="526" t="s">
        <v>5011</v>
      </c>
      <c r="D402" s="527" t="n">
        <v>268.23</v>
      </c>
    </row>
    <row r="403" customFormat="false" ht="15" hidden="false" customHeight="false" outlineLevel="0" collapsed="false">
      <c r="A403" s="526" t="n">
        <v>7042</v>
      </c>
      <c r="B403" s="526" t="s">
        <v>5044</v>
      </c>
      <c r="C403" s="526" t="s">
        <v>5011</v>
      </c>
      <c r="D403" s="527" t="n">
        <v>23.74</v>
      </c>
    </row>
    <row r="404" customFormat="false" ht="15" hidden="false" customHeight="false" outlineLevel="0" collapsed="false">
      <c r="A404" s="526" t="n">
        <v>7049</v>
      </c>
      <c r="B404" s="526" t="s">
        <v>5045</v>
      </c>
      <c r="C404" s="526" t="s">
        <v>5011</v>
      </c>
      <c r="D404" s="527" t="n">
        <v>225.75</v>
      </c>
    </row>
    <row r="405" customFormat="false" ht="15" hidden="false" customHeight="false" outlineLevel="0" collapsed="false">
      <c r="A405" s="526" t="n">
        <v>67826</v>
      </c>
      <c r="B405" s="526" t="s">
        <v>5046</v>
      </c>
      <c r="C405" s="526" t="s">
        <v>5011</v>
      </c>
      <c r="D405" s="527" t="n">
        <v>189.49</v>
      </c>
    </row>
    <row r="406" customFormat="false" ht="15" hidden="false" customHeight="false" outlineLevel="0" collapsed="false">
      <c r="A406" s="526" t="n">
        <v>73417</v>
      </c>
      <c r="B406" s="526" t="s">
        <v>5047</v>
      </c>
      <c r="C406" s="526" t="s">
        <v>5011</v>
      </c>
      <c r="D406" s="527" t="n">
        <v>190.17</v>
      </c>
    </row>
    <row r="407" customFormat="false" ht="15" hidden="false" customHeight="false" outlineLevel="0" collapsed="false">
      <c r="A407" s="526" t="n">
        <v>73436</v>
      </c>
      <c r="B407" s="526" t="s">
        <v>5048</v>
      </c>
      <c r="C407" s="526" t="s">
        <v>5011</v>
      </c>
      <c r="D407" s="527" t="n">
        <v>165.58</v>
      </c>
    </row>
    <row r="408" customFormat="false" ht="15" hidden="false" customHeight="false" outlineLevel="0" collapsed="false">
      <c r="A408" s="526" t="n">
        <v>73467</v>
      </c>
      <c r="B408" s="526" t="s">
        <v>5049</v>
      </c>
      <c r="C408" s="526" t="s">
        <v>5011</v>
      </c>
      <c r="D408" s="527" t="n">
        <v>250.68</v>
      </c>
    </row>
    <row r="409" customFormat="false" ht="15" hidden="false" customHeight="false" outlineLevel="0" collapsed="false">
      <c r="A409" s="526" t="n">
        <v>73536</v>
      </c>
      <c r="B409" s="526" t="s">
        <v>5050</v>
      </c>
      <c r="C409" s="526" t="s">
        <v>5011</v>
      </c>
      <c r="D409" s="527" t="n">
        <v>20.08</v>
      </c>
    </row>
    <row r="410" customFormat="false" ht="15" hidden="false" customHeight="false" outlineLevel="0" collapsed="false">
      <c r="A410" s="526" t="n">
        <v>83362</v>
      </c>
      <c r="B410" s="526" t="s">
        <v>5051</v>
      </c>
      <c r="C410" s="526" t="s">
        <v>5011</v>
      </c>
      <c r="D410" s="527" t="n">
        <v>277.55</v>
      </c>
    </row>
    <row r="411" customFormat="false" ht="15" hidden="false" customHeight="false" outlineLevel="0" collapsed="false">
      <c r="A411" s="526" t="n">
        <v>83765</v>
      </c>
      <c r="B411" s="526" t="s">
        <v>5052</v>
      </c>
      <c r="C411" s="526" t="s">
        <v>5011</v>
      </c>
      <c r="D411" s="527" t="n">
        <v>99.14</v>
      </c>
    </row>
    <row r="412" customFormat="false" ht="15" hidden="false" customHeight="false" outlineLevel="0" collapsed="false">
      <c r="A412" s="526" t="n">
        <v>87445</v>
      </c>
      <c r="B412" s="526" t="s">
        <v>5053</v>
      </c>
      <c r="C412" s="526" t="s">
        <v>5011</v>
      </c>
      <c r="D412" s="527" t="n">
        <v>5.47</v>
      </c>
    </row>
    <row r="413" customFormat="false" ht="15" hidden="false" customHeight="false" outlineLevel="0" collapsed="false">
      <c r="A413" s="526" t="n">
        <v>88386</v>
      </c>
      <c r="B413" s="526" t="s">
        <v>5054</v>
      </c>
      <c r="C413" s="526" t="s">
        <v>5011</v>
      </c>
      <c r="D413" s="527" t="n">
        <v>4.34</v>
      </c>
    </row>
    <row r="414" customFormat="false" ht="15" hidden="false" customHeight="false" outlineLevel="0" collapsed="false">
      <c r="A414" s="526" t="n">
        <v>88393</v>
      </c>
      <c r="B414" s="526" t="s">
        <v>5055</v>
      </c>
      <c r="C414" s="526" t="s">
        <v>5011</v>
      </c>
      <c r="D414" s="527" t="n">
        <v>5.82</v>
      </c>
    </row>
    <row r="415" customFormat="false" ht="15" hidden="false" customHeight="false" outlineLevel="0" collapsed="false">
      <c r="A415" s="526" t="n">
        <v>88399</v>
      </c>
      <c r="B415" s="526" t="s">
        <v>5056</v>
      </c>
      <c r="C415" s="526" t="s">
        <v>5011</v>
      </c>
      <c r="D415" s="527" t="n">
        <v>3.37</v>
      </c>
    </row>
    <row r="416" customFormat="false" ht="15" hidden="false" customHeight="false" outlineLevel="0" collapsed="false">
      <c r="A416" s="526" t="n">
        <v>88418</v>
      </c>
      <c r="B416" s="526" t="s">
        <v>5057</v>
      </c>
      <c r="C416" s="526" t="s">
        <v>5011</v>
      </c>
      <c r="D416" s="527" t="n">
        <v>15.97</v>
      </c>
    </row>
    <row r="417" customFormat="false" ht="15" hidden="false" customHeight="false" outlineLevel="0" collapsed="false">
      <c r="A417" s="526" t="n">
        <v>88433</v>
      </c>
      <c r="B417" s="526" t="s">
        <v>5058</v>
      </c>
      <c r="C417" s="526" t="s">
        <v>5011</v>
      </c>
      <c r="D417" s="527" t="n">
        <v>20.95</v>
      </c>
    </row>
    <row r="418" customFormat="false" ht="15" hidden="false" customHeight="false" outlineLevel="0" collapsed="false">
      <c r="A418" s="526" t="n">
        <v>88830</v>
      </c>
      <c r="B418" s="526" t="s">
        <v>5059</v>
      </c>
      <c r="C418" s="526" t="s">
        <v>5011</v>
      </c>
      <c r="D418" s="527" t="n">
        <v>1.67</v>
      </c>
    </row>
    <row r="419" customFormat="false" ht="15" hidden="false" customHeight="false" outlineLevel="0" collapsed="false">
      <c r="A419" s="526" t="n">
        <v>88843</v>
      </c>
      <c r="B419" s="526" t="s">
        <v>5060</v>
      </c>
      <c r="C419" s="526" t="s">
        <v>5011</v>
      </c>
      <c r="D419" s="527" t="n">
        <v>203.12</v>
      </c>
    </row>
    <row r="420" customFormat="false" ht="15" hidden="false" customHeight="false" outlineLevel="0" collapsed="false">
      <c r="A420" s="526" t="n">
        <v>88907</v>
      </c>
      <c r="B420" s="526" t="s">
        <v>5061</v>
      </c>
      <c r="C420" s="526" t="s">
        <v>5011</v>
      </c>
      <c r="D420" s="527" t="n">
        <v>246.46</v>
      </c>
    </row>
    <row r="421" customFormat="false" ht="15" hidden="false" customHeight="false" outlineLevel="0" collapsed="false">
      <c r="A421" s="526" t="n">
        <v>89021</v>
      </c>
      <c r="B421" s="526" t="s">
        <v>5062</v>
      </c>
      <c r="C421" s="526" t="s">
        <v>5011</v>
      </c>
      <c r="D421" s="527" t="n">
        <v>2.12</v>
      </c>
    </row>
    <row r="422" customFormat="false" ht="15" hidden="false" customHeight="false" outlineLevel="0" collapsed="false">
      <c r="A422" s="526" t="n">
        <v>89028</v>
      </c>
      <c r="B422" s="526" t="s">
        <v>5063</v>
      </c>
      <c r="C422" s="526" t="s">
        <v>5011</v>
      </c>
      <c r="D422" s="527" t="n">
        <v>180.51</v>
      </c>
    </row>
    <row r="423" customFormat="false" ht="15" hidden="false" customHeight="false" outlineLevel="0" collapsed="false">
      <c r="A423" s="526" t="n">
        <v>89032</v>
      </c>
      <c r="B423" s="526" t="s">
        <v>5064</v>
      </c>
      <c r="C423" s="526" t="s">
        <v>5011</v>
      </c>
      <c r="D423" s="527" t="n">
        <v>182.95</v>
      </c>
    </row>
    <row r="424" customFormat="false" ht="15" hidden="false" customHeight="false" outlineLevel="0" collapsed="false">
      <c r="A424" s="526" t="n">
        <v>89035</v>
      </c>
      <c r="B424" s="526" t="s">
        <v>5065</v>
      </c>
      <c r="C424" s="526" t="s">
        <v>5011</v>
      </c>
      <c r="D424" s="527" t="n">
        <v>124.72</v>
      </c>
    </row>
    <row r="425" customFormat="false" ht="15" hidden="false" customHeight="false" outlineLevel="0" collapsed="false">
      <c r="A425" s="526" t="n">
        <v>89225</v>
      </c>
      <c r="B425" s="526" t="s">
        <v>5066</v>
      </c>
      <c r="C425" s="526" t="s">
        <v>5011</v>
      </c>
      <c r="D425" s="527" t="n">
        <v>5.12</v>
      </c>
    </row>
    <row r="426" customFormat="false" ht="15" hidden="false" customHeight="false" outlineLevel="0" collapsed="false">
      <c r="A426" s="526" t="n">
        <v>89234</v>
      </c>
      <c r="B426" s="526" t="s">
        <v>5067</v>
      </c>
      <c r="C426" s="526" t="s">
        <v>5011</v>
      </c>
      <c r="D426" s="527" t="n">
        <v>595.64</v>
      </c>
    </row>
    <row r="427" customFormat="false" ht="15" hidden="false" customHeight="false" outlineLevel="0" collapsed="false">
      <c r="A427" s="526" t="n">
        <v>89242</v>
      </c>
      <c r="B427" s="526" t="s">
        <v>5068</v>
      </c>
      <c r="C427" s="526" t="s">
        <v>5011</v>
      </c>
      <c r="D427" s="528" t="n">
        <v>1410.51</v>
      </c>
    </row>
    <row r="428" customFormat="false" ht="15" hidden="false" customHeight="false" outlineLevel="0" collapsed="false">
      <c r="A428" s="526" t="n">
        <v>89250</v>
      </c>
      <c r="B428" s="526" t="s">
        <v>5069</v>
      </c>
      <c r="C428" s="526" t="s">
        <v>5011</v>
      </c>
      <c r="D428" s="528" t="n">
        <v>1221.52</v>
      </c>
    </row>
    <row r="429" customFormat="false" ht="15" hidden="false" customHeight="false" outlineLevel="0" collapsed="false">
      <c r="A429" s="526" t="n">
        <v>89257</v>
      </c>
      <c r="B429" s="526" t="s">
        <v>5070</v>
      </c>
      <c r="C429" s="526" t="s">
        <v>5011</v>
      </c>
      <c r="D429" s="527" t="n">
        <v>336.58</v>
      </c>
    </row>
    <row r="430" customFormat="false" ht="15" hidden="false" customHeight="false" outlineLevel="0" collapsed="false">
      <c r="A430" s="526" t="n">
        <v>89272</v>
      </c>
      <c r="B430" s="526" t="s">
        <v>5071</v>
      </c>
      <c r="C430" s="526" t="s">
        <v>5011</v>
      </c>
      <c r="D430" s="527" t="n">
        <v>209.66</v>
      </c>
    </row>
    <row r="431" customFormat="false" ht="15" hidden="false" customHeight="false" outlineLevel="0" collapsed="false">
      <c r="A431" s="526" t="n">
        <v>89278</v>
      </c>
      <c r="B431" s="526" t="s">
        <v>5072</v>
      </c>
      <c r="C431" s="526" t="s">
        <v>5011</v>
      </c>
      <c r="D431" s="527" t="n">
        <v>13</v>
      </c>
    </row>
    <row r="432" customFormat="false" ht="15" hidden="false" customHeight="false" outlineLevel="0" collapsed="false">
      <c r="A432" s="526" t="n">
        <v>89843</v>
      </c>
      <c r="B432" s="526" t="s">
        <v>5073</v>
      </c>
      <c r="C432" s="526" t="s">
        <v>5011</v>
      </c>
      <c r="D432" s="527" t="n">
        <v>209.53</v>
      </c>
    </row>
    <row r="433" customFormat="false" ht="15" hidden="false" customHeight="false" outlineLevel="0" collapsed="false">
      <c r="A433" s="526" t="n">
        <v>89876</v>
      </c>
      <c r="B433" s="526" t="s">
        <v>5074</v>
      </c>
      <c r="C433" s="526" t="s">
        <v>5011</v>
      </c>
      <c r="D433" s="527" t="n">
        <v>329.12</v>
      </c>
    </row>
    <row r="434" customFormat="false" ht="15" hidden="false" customHeight="false" outlineLevel="0" collapsed="false">
      <c r="A434" s="526" t="n">
        <v>89883</v>
      </c>
      <c r="B434" s="526" t="s">
        <v>5075</v>
      </c>
      <c r="C434" s="526" t="s">
        <v>5011</v>
      </c>
      <c r="D434" s="527" t="n">
        <v>363.56</v>
      </c>
    </row>
    <row r="435" customFormat="false" ht="15" hidden="false" customHeight="false" outlineLevel="0" collapsed="false">
      <c r="A435" s="526" t="n">
        <v>90586</v>
      </c>
      <c r="B435" s="526" t="s">
        <v>5076</v>
      </c>
      <c r="C435" s="526" t="s">
        <v>5011</v>
      </c>
      <c r="D435" s="527" t="n">
        <v>1.15</v>
      </c>
    </row>
    <row r="436" customFormat="false" ht="15" hidden="false" customHeight="false" outlineLevel="0" collapsed="false">
      <c r="A436" s="526" t="n">
        <v>90625</v>
      </c>
      <c r="B436" s="526" t="s">
        <v>5077</v>
      </c>
      <c r="C436" s="526" t="s">
        <v>5011</v>
      </c>
      <c r="D436" s="527" t="n">
        <v>6.98</v>
      </c>
    </row>
    <row r="437" customFormat="false" ht="15" hidden="false" customHeight="false" outlineLevel="0" collapsed="false">
      <c r="A437" s="526" t="n">
        <v>90631</v>
      </c>
      <c r="B437" s="526" t="s">
        <v>5078</v>
      </c>
      <c r="C437" s="526" t="s">
        <v>5011</v>
      </c>
      <c r="D437" s="527" t="n">
        <v>143.03</v>
      </c>
    </row>
    <row r="438" customFormat="false" ht="15" hidden="false" customHeight="false" outlineLevel="0" collapsed="false">
      <c r="A438" s="526" t="n">
        <v>90637</v>
      </c>
      <c r="B438" s="526" t="s">
        <v>5079</v>
      </c>
      <c r="C438" s="526" t="s">
        <v>5011</v>
      </c>
      <c r="D438" s="527" t="n">
        <v>15.19</v>
      </c>
    </row>
    <row r="439" customFormat="false" ht="15" hidden="false" customHeight="false" outlineLevel="0" collapsed="false">
      <c r="A439" s="526" t="n">
        <v>90643</v>
      </c>
      <c r="B439" s="526" t="s">
        <v>5080</v>
      </c>
      <c r="C439" s="526" t="s">
        <v>5011</v>
      </c>
      <c r="D439" s="527" t="n">
        <v>29</v>
      </c>
    </row>
    <row r="440" customFormat="false" ht="15" hidden="false" customHeight="false" outlineLevel="0" collapsed="false">
      <c r="A440" s="526" t="n">
        <v>90650</v>
      </c>
      <c r="B440" s="526" t="s">
        <v>5081</v>
      </c>
      <c r="C440" s="526" t="s">
        <v>5011</v>
      </c>
      <c r="D440" s="527" t="n">
        <v>8.87</v>
      </c>
    </row>
    <row r="441" customFormat="false" ht="15" hidden="false" customHeight="false" outlineLevel="0" collapsed="false">
      <c r="A441" s="526" t="n">
        <v>90656</v>
      </c>
      <c r="B441" s="526" t="s">
        <v>5082</v>
      </c>
      <c r="C441" s="526" t="s">
        <v>5011</v>
      </c>
      <c r="D441" s="527" t="n">
        <v>15</v>
      </c>
    </row>
    <row r="442" customFormat="false" ht="15" hidden="false" customHeight="false" outlineLevel="0" collapsed="false">
      <c r="A442" s="526" t="n">
        <v>90662</v>
      </c>
      <c r="B442" s="526" t="s">
        <v>5083</v>
      </c>
      <c r="C442" s="526" t="s">
        <v>5011</v>
      </c>
      <c r="D442" s="527" t="n">
        <v>15.77</v>
      </c>
    </row>
    <row r="443" customFormat="false" ht="15" hidden="false" customHeight="false" outlineLevel="0" collapsed="false">
      <c r="A443" s="526" t="n">
        <v>90668</v>
      </c>
      <c r="B443" s="526" t="s">
        <v>5084</v>
      </c>
      <c r="C443" s="526" t="s">
        <v>5011</v>
      </c>
      <c r="D443" s="527" t="n">
        <v>32.21</v>
      </c>
    </row>
    <row r="444" customFormat="false" ht="15" hidden="false" customHeight="false" outlineLevel="0" collapsed="false">
      <c r="A444" s="526" t="n">
        <v>90674</v>
      </c>
      <c r="B444" s="526" t="s">
        <v>5085</v>
      </c>
      <c r="C444" s="526" t="s">
        <v>5011</v>
      </c>
      <c r="D444" s="527" t="n">
        <v>684.11</v>
      </c>
    </row>
    <row r="445" customFormat="false" ht="15" hidden="false" customHeight="false" outlineLevel="0" collapsed="false">
      <c r="A445" s="526" t="n">
        <v>90680</v>
      </c>
      <c r="B445" s="526" t="s">
        <v>5086</v>
      </c>
      <c r="C445" s="526" t="s">
        <v>5011</v>
      </c>
      <c r="D445" s="527" t="n">
        <v>414.29</v>
      </c>
    </row>
    <row r="446" customFormat="false" ht="15" hidden="false" customHeight="false" outlineLevel="0" collapsed="false">
      <c r="A446" s="526" t="n">
        <v>90686</v>
      </c>
      <c r="B446" s="526" t="s">
        <v>5087</v>
      </c>
      <c r="C446" s="526" t="s">
        <v>5011</v>
      </c>
      <c r="D446" s="527" t="n">
        <v>155.9</v>
      </c>
    </row>
    <row r="447" customFormat="false" ht="15" hidden="false" customHeight="false" outlineLevel="0" collapsed="false">
      <c r="A447" s="526" t="n">
        <v>90692</v>
      </c>
      <c r="B447" s="526" t="s">
        <v>5088</v>
      </c>
      <c r="C447" s="526" t="s">
        <v>5011</v>
      </c>
      <c r="D447" s="527" t="n">
        <v>126.9</v>
      </c>
    </row>
    <row r="448" customFormat="false" ht="15" hidden="false" customHeight="false" outlineLevel="0" collapsed="false">
      <c r="A448" s="526" t="n">
        <v>90964</v>
      </c>
      <c r="B448" s="526" t="s">
        <v>5089</v>
      </c>
      <c r="C448" s="526" t="s">
        <v>5011</v>
      </c>
      <c r="D448" s="527" t="n">
        <v>31.68</v>
      </c>
    </row>
    <row r="449" customFormat="false" ht="15" hidden="false" customHeight="false" outlineLevel="0" collapsed="false">
      <c r="A449" s="526" t="n">
        <v>90972</v>
      </c>
      <c r="B449" s="526" t="s">
        <v>5090</v>
      </c>
      <c r="C449" s="526" t="s">
        <v>5011</v>
      </c>
      <c r="D449" s="527" t="n">
        <v>77.43</v>
      </c>
    </row>
    <row r="450" customFormat="false" ht="15" hidden="false" customHeight="false" outlineLevel="0" collapsed="false">
      <c r="A450" s="526" t="n">
        <v>90979</v>
      </c>
      <c r="B450" s="526" t="s">
        <v>5091</v>
      </c>
      <c r="C450" s="526" t="s">
        <v>5011</v>
      </c>
      <c r="D450" s="527" t="n">
        <v>199.99</v>
      </c>
    </row>
    <row r="451" customFormat="false" ht="15" hidden="false" customHeight="false" outlineLevel="0" collapsed="false">
      <c r="A451" s="526" t="n">
        <v>90991</v>
      </c>
      <c r="B451" s="526" t="s">
        <v>5092</v>
      </c>
      <c r="C451" s="526" t="s">
        <v>5011</v>
      </c>
      <c r="D451" s="527" t="n">
        <v>202.09</v>
      </c>
    </row>
    <row r="452" customFormat="false" ht="15" hidden="false" customHeight="false" outlineLevel="0" collapsed="false">
      <c r="A452" s="526" t="n">
        <v>90999</v>
      </c>
      <c r="B452" s="526" t="s">
        <v>5093</v>
      </c>
      <c r="C452" s="526" t="s">
        <v>5011</v>
      </c>
      <c r="D452" s="527" t="n">
        <v>102.29</v>
      </c>
    </row>
    <row r="453" customFormat="false" ht="15" hidden="false" customHeight="false" outlineLevel="0" collapsed="false">
      <c r="A453" s="526" t="n">
        <v>91031</v>
      </c>
      <c r="B453" s="526" t="s">
        <v>5094</v>
      </c>
      <c r="C453" s="526" t="s">
        <v>5011</v>
      </c>
      <c r="D453" s="527" t="n">
        <v>262.54</v>
      </c>
    </row>
    <row r="454" customFormat="false" ht="15" hidden="false" customHeight="false" outlineLevel="0" collapsed="false">
      <c r="A454" s="526" t="n">
        <v>91277</v>
      </c>
      <c r="B454" s="526" t="s">
        <v>5095</v>
      </c>
      <c r="C454" s="526" t="s">
        <v>5011</v>
      </c>
      <c r="D454" s="527" t="n">
        <v>9.35</v>
      </c>
    </row>
    <row r="455" customFormat="false" ht="15" hidden="false" customHeight="false" outlineLevel="0" collapsed="false">
      <c r="A455" s="526" t="n">
        <v>91283</v>
      </c>
      <c r="B455" s="526" t="s">
        <v>5096</v>
      </c>
      <c r="C455" s="526" t="s">
        <v>5011</v>
      </c>
      <c r="D455" s="527" t="n">
        <v>10.23</v>
      </c>
    </row>
    <row r="456" customFormat="false" ht="15" hidden="false" customHeight="false" outlineLevel="0" collapsed="false">
      <c r="A456" s="526" t="n">
        <v>91386</v>
      </c>
      <c r="B456" s="526" t="s">
        <v>5097</v>
      </c>
      <c r="C456" s="526" t="s">
        <v>5011</v>
      </c>
      <c r="D456" s="527" t="n">
        <v>271.13</v>
      </c>
    </row>
    <row r="457" customFormat="false" ht="15" hidden="false" customHeight="false" outlineLevel="0" collapsed="false">
      <c r="A457" s="526" t="n">
        <v>91533</v>
      </c>
      <c r="B457" s="526" t="s">
        <v>5098</v>
      </c>
      <c r="C457" s="526" t="s">
        <v>5011</v>
      </c>
      <c r="D457" s="527" t="n">
        <v>32.02</v>
      </c>
    </row>
    <row r="458" customFormat="false" ht="15" hidden="false" customHeight="false" outlineLevel="0" collapsed="false">
      <c r="A458" s="526" t="n">
        <v>91634</v>
      </c>
      <c r="B458" s="526" t="s">
        <v>5099</v>
      </c>
      <c r="C458" s="526" t="s">
        <v>5011</v>
      </c>
      <c r="D458" s="527" t="n">
        <v>235.6</v>
      </c>
    </row>
    <row r="459" customFormat="false" ht="15" hidden="false" customHeight="false" outlineLevel="0" collapsed="false">
      <c r="A459" s="526" t="n">
        <v>91645</v>
      </c>
      <c r="B459" s="526" t="s">
        <v>5100</v>
      </c>
      <c r="C459" s="526" t="s">
        <v>5011</v>
      </c>
      <c r="D459" s="527" t="n">
        <v>472.07</v>
      </c>
    </row>
    <row r="460" customFormat="false" ht="15" hidden="false" customHeight="false" outlineLevel="0" collapsed="false">
      <c r="A460" s="526" t="n">
        <v>91692</v>
      </c>
      <c r="B460" s="526" t="s">
        <v>5101</v>
      </c>
      <c r="C460" s="526" t="s">
        <v>5011</v>
      </c>
      <c r="D460" s="527" t="n">
        <v>25.48</v>
      </c>
    </row>
    <row r="461" customFormat="false" ht="15" hidden="false" customHeight="false" outlineLevel="0" collapsed="false">
      <c r="A461" s="526" t="n">
        <v>92043</v>
      </c>
      <c r="B461" s="526" t="s">
        <v>5102</v>
      </c>
      <c r="C461" s="526" t="s">
        <v>5011</v>
      </c>
      <c r="D461" s="527" t="n">
        <v>13.19</v>
      </c>
    </row>
    <row r="462" customFormat="false" ht="15" hidden="false" customHeight="false" outlineLevel="0" collapsed="false">
      <c r="A462" s="526" t="n">
        <v>92106</v>
      </c>
      <c r="B462" s="526" t="s">
        <v>5103</v>
      </c>
      <c r="C462" s="526" t="s">
        <v>5011</v>
      </c>
      <c r="D462" s="527" t="n">
        <v>341.38</v>
      </c>
    </row>
    <row r="463" customFormat="false" ht="15" hidden="false" customHeight="false" outlineLevel="0" collapsed="false">
      <c r="A463" s="526" t="n">
        <v>92112</v>
      </c>
      <c r="B463" s="526" t="s">
        <v>5104</v>
      </c>
      <c r="C463" s="526" t="s">
        <v>5011</v>
      </c>
      <c r="D463" s="527" t="n">
        <v>3.49</v>
      </c>
    </row>
    <row r="464" customFormat="false" ht="15" hidden="false" customHeight="false" outlineLevel="0" collapsed="false">
      <c r="A464" s="526" t="n">
        <v>92118</v>
      </c>
      <c r="B464" s="526" t="s">
        <v>5105</v>
      </c>
      <c r="C464" s="526" t="s">
        <v>5011</v>
      </c>
      <c r="D464" s="527" t="n">
        <v>0.51</v>
      </c>
    </row>
    <row r="465" customFormat="false" ht="15" hidden="false" customHeight="false" outlineLevel="0" collapsed="false">
      <c r="A465" s="526" t="n">
        <v>92138</v>
      </c>
      <c r="B465" s="526" t="s">
        <v>5106</v>
      </c>
      <c r="C465" s="526" t="s">
        <v>5011</v>
      </c>
      <c r="D465" s="527" t="n">
        <v>96.63</v>
      </c>
    </row>
    <row r="466" customFormat="false" ht="15" hidden="false" customHeight="false" outlineLevel="0" collapsed="false">
      <c r="A466" s="526" t="n">
        <v>92145</v>
      </c>
      <c r="B466" s="526" t="s">
        <v>5107</v>
      </c>
      <c r="C466" s="526" t="s">
        <v>5011</v>
      </c>
      <c r="D466" s="527" t="n">
        <v>76.59</v>
      </c>
    </row>
    <row r="467" customFormat="false" ht="15" hidden="false" customHeight="false" outlineLevel="0" collapsed="false">
      <c r="A467" s="526" t="n">
        <v>92242</v>
      </c>
      <c r="B467" s="526" t="s">
        <v>5108</v>
      </c>
      <c r="C467" s="526" t="s">
        <v>5011</v>
      </c>
      <c r="D467" s="527" t="n">
        <v>409.33</v>
      </c>
    </row>
    <row r="468" customFormat="false" ht="15" hidden="false" customHeight="false" outlineLevel="0" collapsed="false">
      <c r="A468" s="526" t="n">
        <v>92716</v>
      </c>
      <c r="B468" s="526" t="s">
        <v>5109</v>
      </c>
      <c r="C468" s="526" t="s">
        <v>5011</v>
      </c>
      <c r="D468" s="527" t="n">
        <v>82.11</v>
      </c>
    </row>
    <row r="469" customFormat="false" ht="15" hidden="false" customHeight="false" outlineLevel="0" collapsed="false">
      <c r="A469" s="526" t="n">
        <v>92960</v>
      </c>
      <c r="B469" s="526" t="s">
        <v>5110</v>
      </c>
      <c r="C469" s="526" t="s">
        <v>5011</v>
      </c>
      <c r="D469" s="527" t="n">
        <v>19.28</v>
      </c>
    </row>
    <row r="470" customFormat="false" ht="15" hidden="false" customHeight="false" outlineLevel="0" collapsed="false">
      <c r="A470" s="526" t="n">
        <v>92966</v>
      </c>
      <c r="B470" s="526" t="s">
        <v>5111</v>
      </c>
      <c r="C470" s="526" t="s">
        <v>5011</v>
      </c>
      <c r="D470" s="527" t="n">
        <v>28.11</v>
      </c>
    </row>
    <row r="471" customFormat="false" ht="15" hidden="false" customHeight="false" outlineLevel="0" collapsed="false">
      <c r="A471" s="526" t="n">
        <v>93224</v>
      </c>
      <c r="B471" s="526" t="s">
        <v>5112</v>
      </c>
      <c r="C471" s="526" t="s">
        <v>5011</v>
      </c>
      <c r="D471" s="528" t="n">
        <v>1020.43</v>
      </c>
    </row>
    <row r="472" customFormat="false" ht="15" hidden="false" customHeight="false" outlineLevel="0" collapsed="false">
      <c r="A472" s="526" t="n">
        <v>93233</v>
      </c>
      <c r="B472" s="526" t="s">
        <v>5113</v>
      </c>
      <c r="C472" s="526" t="s">
        <v>5011</v>
      </c>
      <c r="D472" s="527" t="n">
        <v>5.51</v>
      </c>
    </row>
    <row r="473" customFormat="false" ht="15" hidden="false" customHeight="false" outlineLevel="0" collapsed="false">
      <c r="A473" s="526" t="n">
        <v>93272</v>
      </c>
      <c r="B473" s="526" t="s">
        <v>5114</v>
      </c>
      <c r="C473" s="526" t="s">
        <v>5011</v>
      </c>
      <c r="D473" s="527" t="n">
        <v>98.01</v>
      </c>
    </row>
    <row r="474" customFormat="false" ht="15" hidden="false" customHeight="false" outlineLevel="0" collapsed="false">
      <c r="A474" s="526" t="n">
        <v>93281</v>
      </c>
      <c r="B474" s="526" t="s">
        <v>5115</v>
      </c>
      <c r="C474" s="526" t="s">
        <v>5011</v>
      </c>
      <c r="D474" s="527" t="n">
        <v>25.64</v>
      </c>
    </row>
    <row r="475" customFormat="false" ht="15" hidden="false" customHeight="false" outlineLevel="0" collapsed="false">
      <c r="A475" s="526" t="n">
        <v>93287</v>
      </c>
      <c r="B475" s="526" t="s">
        <v>5116</v>
      </c>
      <c r="C475" s="526" t="s">
        <v>5011</v>
      </c>
      <c r="D475" s="527" t="n">
        <v>333.44</v>
      </c>
    </row>
    <row r="476" customFormat="false" ht="15" hidden="false" customHeight="false" outlineLevel="0" collapsed="false">
      <c r="A476" s="526" t="n">
        <v>93402</v>
      </c>
      <c r="B476" s="526" t="s">
        <v>5117</v>
      </c>
      <c r="C476" s="526" t="s">
        <v>5011</v>
      </c>
      <c r="D476" s="527" t="n">
        <v>272.17</v>
      </c>
    </row>
    <row r="477" customFormat="false" ht="15" hidden="false" customHeight="false" outlineLevel="0" collapsed="false">
      <c r="A477" s="526" t="n">
        <v>93408</v>
      </c>
      <c r="B477" s="526" t="s">
        <v>5118</v>
      </c>
      <c r="C477" s="526" t="s">
        <v>5011</v>
      </c>
      <c r="D477" s="527" t="n">
        <v>87.4</v>
      </c>
    </row>
    <row r="478" customFormat="false" ht="15" hidden="false" customHeight="false" outlineLevel="0" collapsed="false">
      <c r="A478" s="526" t="n">
        <v>93415</v>
      </c>
      <c r="B478" s="526" t="s">
        <v>5119</v>
      </c>
      <c r="C478" s="526" t="s">
        <v>5011</v>
      </c>
      <c r="D478" s="527" t="n">
        <v>14.72</v>
      </c>
    </row>
    <row r="479" customFormat="false" ht="15" hidden="false" customHeight="false" outlineLevel="0" collapsed="false">
      <c r="A479" s="526" t="n">
        <v>93421</v>
      </c>
      <c r="B479" s="526" t="s">
        <v>5120</v>
      </c>
      <c r="C479" s="526" t="s">
        <v>5011</v>
      </c>
      <c r="D479" s="527" t="n">
        <v>75.97</v>
      </c>
    </row>
    <row r="480" customFormat="false" ht="15" hidden="false" customHeight="false" outlineLevel="0" collapsed="false">
      <c r="A480" s="526" t="n">
        <v>93427</v>
      </c>
      <c r="B480" s="526" t="s">
        <v>5121</v>
      </c>
      <c r="C480" s="526" t="s">
        <v>5011</v>
      </c>
      <c r="D480" s="527" t="n">
        <v>172.97</v>
      </c>
    </row>
    <row r="481" customFormat="false" ht="15" hidden="false" customHeight="false" outlineLevel="0" collapsed="false">
      <c r="A481" s="526" t="n">
        <v>93433</v>
      </c>
      <c r="B481" s="526" t="s">
        <v>5122</v>
      </c>
      <c r="C481" s="526" t="s">
        <v>5011</v>
      </c>
      <c r="D481" s="528" t="n">
        <v>2571.42</v>
      </c>
    </row>
    <row r="482" customFormat="false" ht="15" hidden="false" customHeight="false" outlineLevel="0" collapsed="false">
      <c r="A482" s="526" t="n">
        <v>93439</v>
      </c>
      <c r="B482" s="526" t="s">
        <v>5123</v>
      </c>
      <c r="C482" s="526" t="s">
        <v>5011</v>
      </c>
      <c r="D482" s="527" t="n">
        <v>254.67</v>
      </c>
    </row>
    <row r="483" customFormat="false" ht="15" hidden="false" customHeight="false" outlineLevel="0" collapsed="false">
      <c r="A483" s="526" t="n">
        <v>95121</v>
      </c>
      <c r="B483" s="526" t="s">
        <v>5124</v>
      </c>
      <c r="C483" s="526" t="s">
        <v>5011</v>
      </c>
      <c r="D483" s="527" t="n">
        <v>298.65</v>
      </c>
    </row>
    <row r="484" customFormat="false" ht="15" hidden="false" customHeight="false" outlineLevel="0" collapsed="false">
      <c r="A484" s="526" t="n">
        <v>95127</v>
      </c>
      <c r="B484" s="526" t="s">
        <v>5125</v>
      </c>
      <c r="C484" s="526" t="s">
        <v>5011</v>
      </c>
      <c r="D484" s="527" t="n">
        <v>214.75</v>
      </c>
    </row>
    <row r="485" customFormat="false" ht="15" hidden="false" customHeight="false" outlineLevel="0" collapsed="false">
      <c r="A485" s="526" t="n">
        <v>95133</v>
      </c>
      <c r="B485" s="526" t="s">
        <v>5126</v>
      </c>
      <c r="C485" s="526" t="s">
        <v>5011</v>
      </c>
      <c r="D485" s="527" t="n">
        <v>178.28</v>
      </c>
    </row>
    <row r="486" customFormat="false" ht="15" hidden="false" customHeight="false" outlineLevel="0" collapsed="false">
      <c r="A486" s="526" t="n">
        <v>95139</v>
      </c>
      <c r="B486" s="526" t="s">
        <v>5127</v>
      </c>
      <c r="C486" s="526" t="s">
        <v>5011</v>
      </c>
      <c r="D486" s="527" t="n">
        <v>0.06</v>
      </c>
    </row>
    <row r="487" customFormat="false" ht="15" hidden="false" customHeight="false" outlineLevel="0" collapsed="false">
      <c r="A487" s="526" t="n">
        <v>95212</v>
      </c>
      <c r="B487" s="526" t="s">
        <v>5128</v>
      </c>
      <c r="C487" s="526" t="s">
        <v>5011</v>
      </c>
      <c r="D487" s="527" t="n">
        <v>108</v>
      </c>
    </row>
    <row r="488" customFormat="false" ht="15" hidden="false" customHeight="false" outlineLevel="0" collapsed="false">
      <c r="A488" s="526" t="n">
        <v>95258</v>
      </c>
      <c r="B488" s="526" t="s">
        <v>5129</v>
      </c>
      <c r="C488" s="526" t="s">
        <v>5011</v>
      </c>
      <c r="D488" s="527" t="n">
        <v>27.59</v>
      </c>
    </row>
    <row r="489" customFormat="false" ht="15" hidden="false" customHeight="false" outlineLevel="0" collapsed="false">
      <c r="A489" s="526" t="n">
        <v>95264</v>
      </c>
      <c r="B489" s="526" t="s">
        <v>5130</v>
      </c>
      <c r="C489" s="526" t="s">
        <v>5011</v>
      </c>
      <c r="D489" s="527" t="n">
        <v>6.64</v>
      </c>
    </row>
    <row r="490" customFormat="false" ht="15" hidden="false" customHeight="false" outlineLevel="0" collapsed="false">
      <c r="A490" s="526" t="n">
        <v>95270</v>
      </c>
      <c r="B490" s="526" t="s">
        <v>5131</v>
      </c>
      <c r="C490" s="526" t="s">
        <v>5011</v>
      </c>
      <c r="D490" s="527" t="n">
        <v>9.19</v>
      </c>
    </row>
    <row r="491" customFormat="false" ht="15" hidden="false" customHeight="false" outlineLevel="0" collapsed="false">
      <c r="A491" s="526" t="n">
        <v>95276</v>
      </c>
      <c r="B491" s="526" t="s">
        <v>5132</v>
      </c>
      <c r="C491" s="526" t="s">
        <v>5011</v>
      </c>
      <c r="D491" s="527" t="n">
        <v>2.61</v>
      </c>
    </row>
    <row r="492" customFormat="false" ht="15" hidden="false" customHeight="false" outlineLevel="0" collapsed="false">
      <c r="A492" s="526" t="n">
        <v>95282</v>
      </c>
      <c r="B492" s="526" t="s">
        <v>5133</v>
      </c>
      <c r="C492" s="526" t="s">
        <v>5011</v>
      </c>
      <c r="D492" s="527" t="n">
        <v>9.35</v>
      </c>
    </row>
    <row r="493" customFormat="false" ht="15" hidden="false" customHeight="false" outlineLevel="0" collapsed="false">
      <c r="A493" s="526" t="n">
        <v>95620</v>
      </c>
      <c r="B493" s="526" t="s">
        <v>5134</v>
      </c>
      <c r="C493" s="526" t="s">
        <v>5011</v>
      </c>
      <c r="D493" s="527" t="n">
        <v>27.02</v>
      </c>
    </row>
    <row r="494" customFormat="false" ht="15" hidden="false" customHeight="false" outlineLevel="0" collapsed="false">
      <c r="A494" s="526" t="n">
        <v>95631</v>
      </c>
      <c r="B494" s="526" t="s">
        <v>5135</v>
      </c>
      <c r="C494" s="526" t="s">
        <v>5011</v>
      </c>
      <c r="D494" s="527" t="n">
        <v>234.53</v>
      </c>
    </row>
    <row r="495" customFormat="false" ht="15" hidden="false" customHeight="false" outlineLevel="0" collapsed="false">
      <c r="A495" s="526" t="n">
        <v>95702</v>
      </c>
      <c r="B495" s="526" t="s">
        <v>5136</v>
      </c>
      <c r="C495" s="526" t="s">
        <v>5011</v>
      </c>
      <c r="D495" s="527" t="n">
        <v>37.36</v>
      </c>
    </row>
    <row r="496" customFormat="false" ht="15" hidden="false" customHeight="false" outlineLevel="0" collapsed="false">
      <c r="A496" s="526" t="n">
        <v>95708</v>
      </c>
      <c r="B496" s="526" t="s">
        <v>5137</v>
      </c>
      <c r="C496" s="526" t="s">
        <v>5011</v>
      </c>
      <c r="D496" s="527" t="n">
        <v>139.89</v>
      </c>
    </row>
    <row r="497" customFormat="false" ht="15" hidden="false" customHeight="false" outlineLevel="0" collapsed="false">
      <c r="A497" s="526" t="n">
        <v>95714</v>
      </c>
      <c r="B497" s="526" t="s">
        <v>5138</v>
      </c>
      <c r="C497" s="526" t="s">
        <v>5011</v>
      </c>
      <c r="D497" s="527" t="n">
        <v>253.4</v>
      </c>
    </row>
    <row r="498" customFormat="false" ht="15" hidden="false" customHeight="false" outlineLevel="0" collapsed="false">
      <c r="A498" s="526" t="n">
        <v>95720</v>
      </c>
      <c r="B498" s="526" t="s">
        <v>5139</v>
      </c>
      <c r="C498" s="526" t="s">
        <v>5011</v>
      </c>
      <c r="D498" s="527" t="n">
        <v>248.35</v>
      </c>
    </row>
    <row r="499" customFormat="false" ht="15" hidden="false" customHeight="false" outlineLevel="0" collapsed="false">
      <c r="A499" s="526" t="n">
        <v>95872</v>
      </c>
      <c r="B499" s="526" t="s">
        <v>5140</v>
      </c>
      <c r="C499" s="526" t="s">
        <v>5011</v>
      </c>
      <c r="D499" s="527" t="n">
        <v>293.38</v>
      </c>
    </row>
    <row r="500" customFormat="false" ht="15" hidden="false" customHeight="false" outlineLevel="0" collapsed="false">
      <c r="A500" s="526" t="n">
        <v>96013</v>
      </c>
      <c r="B500" s="526" t="s">
        <v>5141</v>
      </c>
      <c r="C500" s="526" t="s">
        <v>5011</v>
      </c>
      <c r="D500" s="527" t="n">
        <v>175</v>
      </c>
    </row>
    <row r="501" customFormat="false" ht="15" hidden="false" customHeight="false" outlineLevel="0" collapsed="false">
      <c r="A501" s="526" t="n">
        <v>96020</v>
      </c>
      <c r="B501" s="526" t="s">
        <v>5142</v>
      </c>
      <c r="C501" s="526" t="s">
        <v>5011</v>
      </c>
      <c r="D501" s="527" t="n">
        <v>174.5</v>
      </c>
    </row>
    <row r="502" customFormat="false" ht="15" hidden="false" customHeight="false" outlineLevel="0" collapsed="false">
      <c r="A502" s="526" t="n">
        <v>96028</v>
      </c>
      <c r="B502" s="526" t="s">
        <v>5143</v>
      </c>
      <c r="C502" s="526" t="s">
        <v>5011</v>
      </c>
      <c r="D502" s="527" t="n">
        <v>133.16</v>
      </c>
    </row>
    <row r="503" customFormat="false" ht="15" hidden="false" customHeight="false" outlineLevel="0" collapsed="false">
      <c r="A503" s="526" t="n">
        <v>96035</v>
      </c>
      <c r="B503" s="526" t="s">
        <v>5144</v>
      </c>
      <c r="C503" s="526" t="s">
        <v>5011</v>
      </c>
      <c r="D503" s="527" t="n">
        <v>281.57</v>
      </c>
    </row>
    <row r="504" customFormat="false" ht="15" hidden="false" customHeight="false" outlineLevel="0" collapsed="false">
      <c r="A504" s="526" t="n">
        <v>96157</v>
      </c>
      <c r="B504" s="526" t="s">
        <v>5145</v>
      </c>
      <c r="C504" s="526" t="s">
        <v>5011</v>
      </c>
      <c r="D504" s="527" t="n">
        <v>133.66</v>
      </c>
    </row>
    <row r="505" customFormat="false" ht="15" hidden="false" customHeight="false" outlineLevel="0" collapsed="false">
      <c r="A505" s="526" t="n">
        <v>96158</v>
      </c>
      <c r="B505" s="526" t="s">
        <v>5146</v>
      </c>
      <c r="C505" s="526" t="s">
        <v>5011</v>
      </c>
      <c r="D505" s="527" t="n">
        <v>140.75</v>
      </c>
    </row>
    <row r="506" customFormat="false" ht="15" hidden="false" customHeight="false" outlineLevel="0" collapsed="false">
      <c r="A506" s="526" t="n">
        <v>96245</v>
      </c>
      <c r="B506" s="526" t="s">
        <v>5147</v>
      </c>
      <c r="C506" s="526" t="s">
        <v>5011</v>
      </c>
      <c r="D506" s="527" t="n">
        <v>113.95</v>
      </c>
    </row>
    <row r="507" customFormat="false" ht="15" hidden="false" customHeight="false" outlineLevel="0" collapsed="false">
      <c r="A507" s="526" t="n">
        <v>96463</v>
      </c>
      <c r="B507" s="526" t="s">
        <v>5148</v>
      </c>
      <c r="C507" s="526" t="s">
        <v>5011</v>
      </c>
      <c r="D507" s="527" t="n">
        <v>222.24</v>
      </c>
    </row>
    <row r="508" customFormat="false" ht="15" hidden="false" customHeight="false" outlineLevel="0" collapsed="false">
      <c r="A508" s="526" t="n">
        <v>98764</v>
      </c>
      <c r="B508" s="526" t="s">
        <v>5149</v>
      </c>
      <c r="C508" s="526" t="s">
        <v>5011</v>
      </c>
      <c r="D508" s="527" t="n">
        <v>3.19</v>
      </c>
    </row>
    <row r="509" customFormat="false" ht="15" hidden="false" customHeight="false" outlineLevel="0" collapsed="false">
      <c r="A509" s="526" t="n">
        <v>99833</v>
      </c>
      <c r="B509" s="526" t="s">
        <v>5150</v>
      </c>
      <c r="C509" s="526" t="s">
        <v>5011</v>
      </c>
      <c r="D509" s="527" t="n">
        <v>1.61</v>
      </c>
    </row>
    <row r="510" customFormat="false" ht="15" hidden="false" customHeight="false" outlineLevel="0" collapsed="false">
      <c r="A510" s="526" t="n">
        <v>100641</v>
      </c>
      <c r="B510" s="526" t="s">
        <v>5151</v>
      </c>
      <c r="C510" s="526" t="s">
        <v>5011</v>
      </c>
      <c r="D510" s="528" t="n">
        <v>4722.33</v>
      </c>
    </row>
    <row r="511" customFormat="false" ht="15" hidden="false" customHeight="false" outlineLevel="0" collapsed="false">
      <c r="A511" s="526" t="n">
        <v>100647</v>
      </c>
      <c r="B511" s="526" t="s">
        <v>5152</v>
      </c>
      <c r="C511" s="526" t="s">
        <v>5011</v>
      </c>
      <c r="D511" s="528" t="n">
        <v>6309.75</v>
      </c>
    </row>
    <row r="512" customFormat="false" ht="15" hidden="false" customHeight="false" outlineLevel="0" collapsed="false">
      <c r="A512" s="526" t="n">
        <v>102275</v>
      </c>
      <c r="B512" s="526" t="s">
        <v>5153</v>
      </c>
      <c r="C512" s="526" t="s">
        <v>5011</v>
      </c>
      <c r="D512" s="527" t="n">
        <v>27.08</v>
      </c>
    </row>
    <row r="513" customFormat="false" ht="15" hidden="false" customHeight="false" outlineLevel="0" collapsed="false">
      <c r="A513" s="526" t="n">
        <v>104091</v>
      </c>
      <c r="B513" s="526" t="s">
        <v>5154</v>
      </c>
      <c r="C513" s="526" t="s">
        <v>5011</v>
      </c>
      <c r="D513" s="527" t="n">
        <v>0.6</v>
      </c>
    </row>
    <row r="514" customFormat="false" ht="15" hidden="false" customHeight="false" outlineLevel="0" collapsed="false">
      <c r="A514" s="526" t="n">
        <v>104097</v>
      </c>
      <c r="B514" s="526" t="s">
        <v>5155</v>
      </c>
      <c r="C514" s="526" t="s">
        <v>5011</v>
      </c>
      <c r="D514" s="527" t="n">
        <v>0.84</v>
      </c>
    </row>
    <row r="515" customFormat="false" ht="15" hidden="false" customHeight="false" outlineLevel="0" collapsed="false">
      <c r="A515" s="526" t="n">
        <v>5632</v>
      </c>
      <c r="B515" s="526" t="s">
        <v>5156</v>
      </c>
      <c r="C515" s="526" t="s">
        <v>5157</v>
      </c>
      <c r="D515" s="527" t="n">
        <v>86.13</v>
      </c>
    </row>
    <row r="516" customFormat="false" ht="15" hidden="false" customHeight="false" outlineLevel="0" collapsed="false">
      <c r="A516" s="526" t="n">
        <v>5679</v>
      </c>
      <c r="B516" s="526" t="s">
        <v>5158</v>
      </c>
      <c r="C516" s="526" t="s">
        <v>5157</v>
      </c>
      <c r="D516" s="527" t="n">
        <v>58.96</v>
      </c>
    </row>
    <row r="517" customFormat="false" ht="15" hidden="false" customHeight="false" outlineLevel="0" collapsed="false">
      <c r="A517" s="526" t="n">
        <v>5681</v>
      </c>
      <c r="B517" s="526" t="s">
        <v>5159</v>
      </c>
      <c r="C517" s="526" t="s">
        <v>5157</v>
      </c>
      <c r="D517" s="527" t="n">
        <v>55.55</v>
      </c>
    </row>
    <row r="518" customFormat="false" ht="15" hidden="false" customHeight="false" outlineLevel="0" collapsed="false">
      <c r="A518" s="526" t="n">
        <v>5685</v>
      </c>
      <c r="B518" s="526" t="s">
        <v>5160</v>
      </c>
      <c r="C518" s="526" t="s">
        <v>5157</v>
      </c>
      <c r="D518" s="527" t="n">
        <v>64.99</v>
      </c>
    </row>
    <row r="519" customFormat="false" ht="15" hidden="false" customHeight="false" outlineLevel="0" collapsed="false">
      <c r="A519" s="526" t="n">
        <v>5690</v>
      </c>
      <c r="B519" s="526" t="s">
        <v>5161</v>
      </c>
      <c r="C519" s="526" t="s">
        <v>5157</v>
      </c>
      <c r="D519" s="527" t="n">
        <v>4.39</v>
      </c>
    </row>
    <row r="520" customFormat="false" ht="15" hidden="false" customHeight="false" outlineLevel="0" collapsed="false">
      <c r="A520" s="526" t="n">
        <v>5806</v>
      </c>
      <c r="B520" s="526" t="s">
        <v>5162</v>
      </c>
      <c r="C520" s="526" t="s">
        <v>5157</v>
      </c>
      <c r="D520" s="527" t="n">
        <v>0.34</v>
      </c>
    </row>
    <row r="521" customFormat="false" ht="15" hidden="false" customHeight="false" outlineLevel="0" collapsed="false">
      <c r="A521" s="526" t="n">
        <v>5826</v>
      </c>
      <c r="B521" s="526" t="s">
        <v>5163</v>
      </c>
      <c r="C521" s="526" t="s">
        <v>5157</v>
      </c>
      <c r="D521" s="527" t="n">
        <v>62.19</v>
      </c>
    </row>
    <row r="522" customFormat="false" ht="15" hidden="false" customHeight="false" outlineLevel="0" collapsed="false">
      <c r="A522" s="526" t="n">
        <v>5829</v>
      </c>
      <c r="B522" s="526" t="s">
        <v>5164</v>
      </c>
      <c r="C522" s="526" t="s">
        <v>5157</v>
      </c>
      <c r="D522" s="527" t="n">
        <v>168.27</v>
      </c>
    </row>
    <row r="523" customFormat="false" ht="15" hidden="false" customHeight="false" outlineLevel="0" collapsed="false">
      <c r="A523" s="526" t="n">
        <v>5837</v>
      </c>
      <c r="B523" s="526" t="s">
        <v>5165</v>
      </c>
      <c r="C523" s="526" t="s">
        <v>5157</v>
      </c>
      <c r="D523" s="527" t="n">
        <v>151.13</v>
      </c>
    </row>
    <row r="524" customFormat="false" ht="15" hidden="false" customHeight="false" outlineLevel="0" collapsed="false">
      <c r="A524" s="526" t="n">
        <v>5841</v>
      </c>
      <c r="B524" s="526" t="s">
        <v>5166</v>
      </c>
      <c r="C524" s="526" t="s">
        <v>5157</v>
      </c>
      <c r="D524" s="527" t="n">
        <v>5.03</v>
      </c>
    </row>
    <row r="525" customFormat="false" ht="15" hidden="false" customHeight="false" outlineLevel="0" collapsed="false">
      <c r="A525" s="526" t="n">
        <v>5845</v>
      </c>
      <c r="B525" s="526" t="s">
        <v>5167</v>
      </c>
      <c r="C525" s="526" t="s">
        <v>5157</v>
      </c>
      <c r="D525" s="527" t="n">
        <v>48.53</v>
      </c>
    </row>
    <row r="526" customFormat="false" ht="15" hidden="false" customHeight="false" outlineLevel="0" collapsed="false">
      <c r="A526" s="526" t="n">
        <v>5849</v>
      </c>
      <c r="B526" s="526" t="s">
        <v>5168</v>
      </c>
      <c r="C526" s="526" t="s">
        <v>5157</v>
      </c>
      <c r="D526" s="527" t="n">
        <v>79.6</v>
      </c>
    </row>
    <row r="527" customFormat="false" ht="15" hidden="false" customHeight="false" outlineLevel="0" collapsed="false">
      <c r="A527" s="526" t="n">
        <v>5853</v>
      </c>
      <c r="B527" s="526" t="s">
        <v>5169</v>
      </c>
      <c r="C527" s="526" t="s">
        <v>5157</v>
      </c>
      <c r="D527" s="527" t="n">
        <v>79.94</v>
      </c>
    </row>
    <row r="528" customFormat="false" ht="15" hidden="false" customHeight="false" outlineLevel="0" collapsed="false">
      <c r="A528" s="526" t="n">
        <v>5857</v>
      </c>
      <c r="B528" s="526" t="s">
        <v>5170</v>
      </c>
      <c r="C528" s="526" t="s">
        <v>5157</v>
      </c>
      <c r="D528" s="527" t="n">
        <v>206.35</v>
      </c>
    </row>
    <row r="529" customFormat="false" ht="15" hidden="false" customHeight="false" outlineLevel="0" collapsed="false">
      <c r="A529" s="526" t="n">
        <v>5865</v>
      </c>
      <c r="B529" s="526" t="s">
        <v>5171</v>
      </c>
      <c r="C529" s="526" t="s">
        <v>5157</v>
      </c>
      <c r="D529" s="527" t="n">
        <v>12.26</v>
      </c>
    </row>
    <row r="530" customFormat="false" ht="15" hidden="false" customHeight="false" outlineLevel="0" collapsed="false">
      <c r="A530" s="526" t="n">
        <v>5869</v>
      </c>
      <c r="B530" s="526" t="s">
        <v>5172</v>
      </c>
      <c r="C530" s="526" t="s">
        <v>5157</v>
      </c>
      <c r="D530" s="527" t="n">
        <v>74.26</v>
      </c>
    </row>
    <row r="531" customFormat="false" ht="15" hidden="false" customHeight="false" outlineLevel="0" collapsed="false">
      <c r="A531" s="526" t="n">
        <v>5877</v>
      </c>
      <c r="B531" s="526" t="s">
        <v>5173</v>
      </c>
      <c r="C531" s="526" t="s">
        <v>5157</v>
      </c>
      <c r="D531" s="527" t="n">
        <v>57.87</v>
      </c>
    </row>
    <row r="532" customFormat="false" ht="15" hidden="false" customHeight="false" outlineLevel="0" collapsed="false">
      <c r="A532" s="526" t="n">
        <v>5881</v>
      </c>
      <c r="B532" s="526" t="s">
        <v>5174</v>
      </c>
      <c r="C532" s="526" t="s">
        <v>5157</v>
      </c>
      <c r="D532" s="527" t="n">
        <v>79.89</v>
      </c>
    </row>
    <row r="533" customFormat="false" ht="15" hidden="false" customHeight="false" outlineLevel="0" collapsed="false">
      <c r="A533" s="526" t="n">
        <v>5884</v>
      </c>
      <c r="B533" s="526" t="s">
        <v>5175</v>
      </c>
      <c r="C533" s="526" t="s">
        <v>5157</v>
      </c>
      <c r="D533" s="527" t="n">
        <v>54.11</v>
      </c>
    </row>
    <row r="534" customFormat="false" ht="15" hidden="false" customHeight="false" outlineLevel="0" collapsed="false">
      <c r="A534" s="526" t="n">
        <v>5892</v>
      </c>
      <c r="B534" s="526" t="s">
        <v>5176</v>
      </c>
      <c r="C534" s="526" t="s">
        <v>5157</v>
      </c>
      <c r="D534" s="527" t="n">
        <v>57.17</v>
      </c>
    </row>
    <row r="535" customFormat="false" ht="15" hidden="false" customHeight="false" outlineLevel="0" collapsed="false">
      <c r="A535" s="526" t="n">
        <v>5896</v>
      </c>
      <c r="B535" s="526" t="s">
        <v>5177</v>
      </c>
      <c r="C535" s="526" t="s">
        <v>5157</v>
      </c>
      <c r="D535" s="527" t="n">
        <v>60.03</v>
      </c>
    </row>
    <row r="536" customFormat="false" ht="15" hidden="false" customHeight="false" outlineLevel="0" collapsed="false">
      <c r="A536" s="526" t="n">
        <v>5903</v>
      </c>
      <c r="B536" s="526" t="s">
        <v>5178</v>
      </c>
      <c r="C536" s="526" t="s">
        <v>5157</v>
      </c>
      <c r="D536" s="527" t="n">
        <v>74.61</v>
      </c>
    </row>
    <row r="537" customFormat="false" ht="15" hidden="false" customHeight="false" outlineLevel="0" collapsed="false">
      <c r="A537" s="526" t="n">
        <v>5911</v>
      </c>
      <c r="B537" s="526" t="s">
        <v>5179</v>
      </c>
      <c r="C537" s="526" t="s">
        <v>5157</v>
      </c>
      <c r="D537" s="527" t="n">
        <v>27.15</v>
      </c>
    </row>
    <row r="538" customFormat="false" ht="15" hidden="false" customHeight="false" outlineLevel="0" collapsed="false">
      <c r="A538" s="526" t="n">
        <v>5923</v>
      </c>
      <c r="B538" s="526" t="s">
        <v>5180</v>
      </c>
      <c r="C538" s="526" t="s">
        <v>5157</v>
      </c>
      <c r="D538" s="527" t="n">
        <v>3.44</v>
      </c>
    </row>
    <row r="539" customFormat="false" ht="15" hidden="false" customHeight="false" outlineLevel="0" collapsed="false">
      <c r="A539" s="526" t="n">
        <v>5930</v>
      </c>
      <c r="B539" s="526" t="s">
        <v>5181</v>
      </c>
      <c r="C539" s="526" t="s">
        <v>5157</v>
      </c>
      <c r="D539" s="527" t="n">
        <v>72</v>
      </c>
    </row>
    <row r="540" customFormat="false" ht="15" hidden="false" customHeight="false" outlineLevel="0" collapsed="false">
      <c r="A540" s="526" t="n">
        <v>5934</v>
      </c>
      <c r="B540" s="526" t="s">
        <v>5182</v>
      </c>
      <c r="C540" s="526" t="s">
        <v>5157</v>
      </c>
      <c r="D540" s="527" t="n">
        <v>98.63</v>
      </c>
    </row>
    <row r="541" customFormat="false" ht="15" hidden="false" customHeight="false" outlineLevel="0" collapsed="false">
      <c r="A541" s="526" t="n">
        <v>5942</v>
      </c>
      <c r="B541" s="526" t="s">
        <v>5183</v>
      </c>
      <c r="C541" s="526" t="s">
        <v>5157</v>
      </c>
      <c r="D541" s="527" t="n">
        <v>69.67</v>
      </c>
    </row>
    <row r="542" customFormat="false" ht="15" hidden="false" customHeight="false" outlineLevel="0" collapsed="false">
      <c r="A542" s="526" t="n">
        <v>5946</v>
      </c>
      <c r="B542" s="526" t="s">
        <v>5184</v>
      </c>
      <c r="C542" s="526" t="s">
        <v>5157</v>
      </c>
      <c r="D542" s="527" t="n">
        <v>87.18</v>
      </c>
    </row>
    <row r="543" customFormat="false" ht="15" hidden="false" customHeight="false" outlineLevel="0" collapsed="false">
      <c r="A543" s="526" t="n">
        <v>5952</v>
      </c>
      <c r="B543" s="526" t="s">
        <v>5185</v>
      </c>
      <c r="C543" s="526" t="s">
        <v>5157</v>
      </c>
      <c r="D543" s="527" t="n">
        <v>26.16</v>
      </c>
    </row>
    <row r="544" customFormat="false" ht="15" hidden="false" customHeight="false" outlineLevel="0" collapsed="false">
      <c r="A544" s="526" t="n">
        <v>5954</v>
      </c>
      <c r="B544" s="526" t="s">
        <v>5186</v>
      </c>
      <c r="C544" s="526" t="s">
        <v>5157</v>
      </c>
      <c r="D544" s="527" t="n">
        <v>6.3</v>
      </c>
    </row>
    <row r="545" customFormat="false" ht="15" hidden="false" customHeight="false" outlineLevel="0" collapsed="false">
      <c r="A545" s="526" t="n">
        <v>5961</v>
      </c>
      <c r="B545" s="526" t="s">
        <v>5187</v>
      </c>
      <c r="C545" s="526" t="s">
        <v>5157</v>
      </c>
      <c r="D545" s="527" t="n">
        <v>63.96</v>
      </c>
    </row>
    <row r="546" customFormat="false" ht="15" hidden="false" customHeight="false" outlineLevel="0" collapsed="false">
      <c r="A546" s="526" t="n">
        <v>6260</v>
      </c>
      <c r="B546" s="526" t="s">
        <v>5188</v>
      </c>
      <c r="C546" s="526" t="s">
        <v>5157</v>
      </c>
      <c r="D546" s="527" t="n">
        <v>61.41</v>
      </c>
    </row>
    <row r="547" customFormat="false" ht="15" hidden="false" customHeight="false" outlineLevel="0" collapsed="false">
      <c r="A547" s="526" t="n">
        <v>6880</v>
      </c>
      <c r="B547" s="526" t="s">
        <v>5189</v>
      </c>
      <c r="C547" s="526" t="s">
        <v>5157</v>
      </c>
      <c r="D547" s="527" t="n">
        <v>87.88</v>
      </c>
    </row>
    <row r="548" customFormat="false" ht="15" hidden="false" customHeight="false" outlineLevel="0" collapsed="false">
      <c r="A548" s="526" t="n">
        <v>7031</v>
      </c>
      <c r="B548" s="526" t="s">
        <v>5190</v>
      </c>
      <c r="C548" s="526" t="s">
        <v>5157</v>
      </c>
      <c r="D548" s="527" t="n">
        <v>5.82</v>
      </c>
    </row>
    <row r="549" customFormat="false" ht="15" hidden="false" customHeight="false" outlineLevel="0" collapsed="false">
      <c r="A549" s="526" t="n">
        <v>7043</v>
      </c>
      <c r="B549" s="526" t="s">
        <v>5191</v>
      </c>
      <c r="C549" s="526" t="s">
        <v>5157</v>
      </c>
      <c r="D549" s="527" t="n">
        <v>0.43</v>
      </c>
    </row>
    <row r="550" customFormat="false" ht="15" hidden="false" customHeight="false" outlineLevel="0" collapsed="false">
      <c r="A550" s="526" t="n">
        <v>7050</v>
      </c>
      <c r="B550" s="526" t="s">
        <v>5192</v>
      </c>
      <c r="C550" s="526" t="s">
        <v>5157</v>
      </c>
      <c r="D550" s="527" t="n">
        <v>80.77</v>
      </c>
    </row>
    <row r="551" customFormat="false" ht="15" hidden="false" customHeight="false" outlineLevel="0" collapsed="false">
      <c r="A551" s="526" t="n">
        <v>67827</v>
      </c>
      <c r="B551" s="526" t="s">
        <v>5193</v>
      </c>
      <c r="C551" s="526" t="s">
        <v>5157</v>
      </c>
      <c r="D551" s="527" t="n">
        <v>65.23</v>
      </c>
    </row>
    <row r="552" customFormat="false" ht="15" hidden="false" customHeight="false" outlineLevel="0" collapsed="false">
      <c r="A552" s="526" t="n">
        <v>73395</v>
      </c>
      <c r="B552" s="526" t="s">
        <v>5194</v>
      </c>
      <c r="C552" s="526" t="s">
        <v>5157</v>
      </c>
      <c r="D552" s="527" t="n">
        <v>8.46</v>
      </c>
    </row>
    <row r="553" customFormat="false" ht="15" hidden="false" customHeight="false" outlineLevel="0" collapsed="false">
      <c r="A553" s="526" t="n">
        <v>83766</v>
      </c>
      <c r="B553" s="526" t="s">
        <v>5195</v>
      </c>
      <c r="C553" s="526" t="s">
        <v>5157</v>
      </c>
      <c r="D553" s="527" t="n">
        <v>41.44</v>
      </c>
    </row>
    <row r="554" customFormat="false" ht="15" hidden="false" customHeight="false" outlineLevel="0" collapsed="false">
      <c r="A554" s="526" t="n">
        <v>84013</v>
      </c>
      <c r="B554" s="526" t="s">
        <v>5196</v>
      </c>
      <c r="C554" s="526" t="s">
        <v>5157</v>
      </c>
      <c r="D554" s="527" t="n">
        <v>83.47</v>
      </c>
    </row>
    <row r="555" customFormat="false" ht="15" hidden="false" customHeight="false" outlineLevel="0" collapsed="false">
      <c r="A555" s="526" t="n">
        <v>87446</v>
      </c>
      <c r="B555" s="526" t="s">
        <v>5197</v>
      </c>
      <c r="C555" s="526" t="s">
        <v>5157</v>
      </c>
      <c r="D555" s="527" t="n">
        <v>0.59</v>
      </c>
    </row>
    <row r="556" customFormat="false" ht="15" hidden="false" customHeight="false" outlineLevel="0" collapsed="false">
      <c r="A556" s="526" t="n">
        <v>88392</v>
      </c>
      <c r="B556" s="526" t="s">
        <v>5198</v>
      </c>
      <c r="C556" s="526" t="s">
        <v>5157</v>
      </c>
      <c r="D556" s="527" t="n">
        <v>1.16</v>
      </c>
    </row>
    <row r="557" customFormat="false" ht="15" hidden="false" customHeight="false" outlineLevel="0" collapsed="false">
      <c r="A557" s="526" t="n">
        <v>88398</v>
      </c>
      <c r="B557" s="526" t="s">
        <v>5199</v>
      </c>
      <c r="C557" s="526" t="s">
        <v>5157</v>
      </c>
      <c r="D557" s="527" t="n">
        <v>1.38</v>
      </c>
    </row>
    <row r="558" customFormat="false" ht="15" hidden="false" customHeight="false" outlineLevel="0" collapsed="false">
      <c r="A558" s="526" t="n">
        <v>88404</v>
      </c>
      <c r="B558" s="526" t="s">
        <v>5200</v>
      </c>
      <c r="C558" s="526" t="s">
        <v>5157</v>
      </c>
      <c r="D558" s="527" t="n">
        <v>1.09</v>
      </c>
    </row>
    <row r="559" customFormat="false" ht="15" hidden="false" customHeight="false" outlineLevel="0" collapsed="false">
      <c r="A559" s="526" t="n">
        <v>88430</v>
      </c>
      <c r="B559" s="526" t="s">
        <v>5201</v>
      </c>
      <c r="C559" s="526" t="s">
        <v>5157</v>
      </c>
      <c r="D559" s="527" t="n">
        <v>7.57</v>
      </c>
    </row>
    <row r="560" customFormat="false" ht="15" hidden="false" customHeight="false" outlineLevel="0" collapsed="false">
      <c r="A560" s="526" t="n">
        <v>88438</v>
      </c>
      <c r="B560" s="526" t="s">
        <v>5202</v>
      </c>
      <c r="C560" s="526" t="s">
        <v>5157</v>
      </c>
      <c r="D560" s="527" t="n">
        <v>10.04</v>
      </c>
    </row>
    <row r="561" customFormat="false" ht="15" hidden="false" customHeight="false" outlineLevel="0" collapsed="false">
      <c r="A561" s="526" t="n">
        <v>88831</v>
      </c>
      <c r="B561" s="526" t="s">
        <v>5203</v>
      </c>
      <c r="C561" s="526" t="s">
        <v>5157</v>
      </c>
      <c r="D561" s="527" t="n">
        <v>0.43</v>
      </c>
    </row>
    <row r="562" customFormat="false" ht="15" hidden="false" customHeight="false" outlineLevel="0" collapsed="false">
      <c r="A562" s="526" t="n">
        <v>88844</v>
      </c>
      <c r="B562" s="526" t="s">
        <v>5204</v>
      </c>
      <c r="C562" s="526" t="s">
        <v>5157</v>
      </c>
      <c r="D562" s="527" t="n">
        <v>69.24</v>
      </c>
    </row>
    <row r="563" customFormat="false" ht="15" hidden="false" customHeight="false" outlineLevel="0" collapsed="false">
      <c r="A563" s="526" t="n">
        <v>88908</v>
      </c>
      <c r="B563" s="526" t="s">
        <v>5205</v>
      </c>
      <c r="C563" s="526" t="s">
        <v>5157</v>
      </c>
      <c r="D563" s="527" t="n">
        <v>92.65</v>
      </c>
    </row>
    <row r="564" customFormat="false" ht="15" hidden="false" customHeight="false" outlineLevel="0" collapsed="false">
      <c r="A564" s="526" t="n">
        <v>89022</v>
      </c>
      <c r="B564" s="526" t="s">
        <v>5206</v>
      </c>
      <c r="C564" s="526" t="s">
        <v>5157</v>
      </c>
      <c r="D564" s="527" t="n">
        <v>0.44</v>
      </c>
    </row>
    <row r="565" customFormat="false" ht="15" hidden="false" customHeight="false" outlineLevel="0" collapsed="false">
      <c r="A565" s="526" t="n">
        <v>89027</v>
      </c>
      <c r="B565" s="526" t="s">
        <v>5207</v>
      </c>
      <c r="C565" s="526" t="s">
        <v>5157</v>
      </c>
      <c r="D565" s="527" t="n">
        <v>4.74</v>
      </c>
    </row>
    <row r="566" customFormat="false" ht="15" hidden="false" customHeight="false" outlineLevel="0" collapsed="false">
      <c r="A566" s="526" t="n">
        <v>89031</v>
      </c>
      <c r="B566" s="526" t="s">
        <v>5208</v>
      </c>
      <c r="C566" s="526" t="s">
        <v>5157</v>
      </c>
      <c r="D566" s="527" t="n">
        <v>67.24</v>
      </c>
    </row>
    <row r="567" customFormat="false" ht="15" hidden="false" customHeight="false" outlineLevel="0" collapsed="false">
      <c r="A567" s="526" t="n">
        <v>89036</v>
      </c>
      <c r="B567" s="526" t="s">
        <v>5209</v>
      </c>
      <c r="C567" s="526" t="s">
        <v>5157</v>
      </c>
      <c r="D567" s="527" t="n">
        <v>42.05</v>
      </c>
    </row>
    <row r="568" customFormat="false" ht="15" hidden="false" customHeight="false" outlineLevel="0" collapsed="false">
      <c r="A568" s="526" t="n">
        <v>89218</v>
      </c>
      <c r="B568" s="526" t="s">
        <v>5210</v>
      </c>
      <c r="C568" s="526" t="s">
        <v>5157</v>
      </c>
      <c r="D568" s="527" t="n">
        <v>89.43</v>
      </c>
    </row>
    <row r="569" customFormat="false" ht="15" hidden="false" customHeight="false" outlineLevel="0" collapsed="false">
      <c r="A569" s="526" t="n">
        <v>89226</v>
      </c>
      <c r="B569" s="526" t="s">
        <v>5211</v>
      </c>
      <c r="C569" s="526" t="s">
        <v>5157</v>
      </c>
      <c r="D569" s="527" t="n">
        <v>1.78</v>
      </c>
    </row>
    <row r="570" customFormat="false" ht="15" hidden="false" customHeight="false" outlineLevel="0" collapsed="false">
      <c r="A570" s="526" t="n">
        <v>89235</v>
      </c>
      <c r="B570" s="526" t="s">
        <v>5212</v>
      </c>
      <c r="C570" s="526" t="s">
        <v>5157</v>
      </c>
      <c r="D570" s="527" t="n">
        <v>195.13</v>
      </c>
    </row>
    <row r="571" customFormat="false" ht="15" hidden="false" customHeight="false" outlineLevel="0" collapsed="false">
      <c r="A571" s="526" t="n">
        <v>89243</v>
      </c>
      <c r="B571" s="526" t="s">
        <v>5213</v>
      </c>
      <c r="C571" s="526" t="s">
        <v>5157</v>
      </c>
      <c r="D571" s="527" t="n">
        <v>423.3</v>
      </c>
    </row>
    <row r="572" customFormat="false" ht="15" hidden="false" customHeight="false" outlineLevel="0" collapsed="false">
      <c r="A572" s="526" t="n">
        <v>89251</v>
      </c>
      <c r="B572" s="526" t="s">
        <v>5214</v>
      </c>
      <c r="C572" s="526" t="s">
        <v>5157</v>
      </c>
      <c r="D572" s="527" t="n">
        <v>371.01</v>
      </c>
    </row>
    <row r="573" customFormat="false" ht="15" hidden="false" customHeight="false" outlineLevel="0" collapsed="false">
      <c r="A573" s="526" t="n">
        <v>89258</v>
      </c>
      <c r="B573" s="526" t="s">
        <v>5215</v>
      </c>
      <c r="C573" s="526" t="s">
        <v>5157</v>
      </c>
      <c r="D573" s="527" t="n">
        <v>128.24</v>
      </c>
    </row>
    <row r="574" customFormat="false" ht="15" hidden="false" customHeight="false" outlineLevel="0" collapsed="false">
      <c r="A574" s="526" t="n">
        <v>89273</v>
      </c>
      <c r="B574" s="526" t="s">
        <v>5216</v>
      </c>
      <c r="C574" s="526" t="s">
        <v>5157</v>
      </c>
      <c r="D574" s="527" t="n">
        <v>99.71</v>
      </c>
    </row>
    <row r="575" customFormat="false" ht="15" hidden="false" customHeight="false" outlineLevel="0" collapsed="false">
      <c r="A575" s="526" t="n">
        <v>89279</v>
      </c>
      <c r="B575" s="526" t="s">
        <v>5217</v>
      </c>
      <c r="C575" s="526" t="s">
        <v>5157</v>
      </c>
      <c r="D575" s="527" t="n">
        <v>2.18</v>
      </c>
    </row>
    <row r="576" customFormat="false" ht="15" hidden="false" customHeight="false" outlineLevel="0" collapsed="false">
      <c r="A576" s="526" t="n">
        <v>89877</v>
      </c>
      <c r="B576" s="526" t="s">
        <v>5218</v>
      </c>
      <c r="C576" s="526" t="s">
        <v>5157</v>
      </c>
      <c r="D576" s="527" t="n">
        <v>86.45</v>
      </c>
    </row>
    <row r="577" customFormat="false" ht="15" hidden="false" customHeight="false" outlineLevel="0" collapsed="false">
      <c r="A577" s="526" t="n">
        <v>89884</v>
      </c>
      <c r="B577" s="526" t="s">
        <v>5219</v>
      </c>
      <c r="C577" s="526" t="s">
        <v>5157</v>
      </c>
      <c r="D577" s="527" t="n">
        <v>89.98</v>
      </c>
    </row>
    <row r="578" customFormat="false" ht="15" hidden="false" customHeight="false" outlineLevel="0" collapsed="false">
      <c r="A578" s="526" t="n">
        <v>90587</v>
      </c>
      <c r="B578" s="526" t="s">
        <v>5220</v>
      </c>
      <c r="C578" s="526" t="s">
        <v>5157</v>
      </c>
      <c r="D578" s="527" t="n">
        <v>0.49</v>
      </c>
    </row>
    <row r="579" customFormat="false" ht="15" hidden="false" customHeight="false" outlineLevel="0" collapsed="false">
      <c r="A579" s="526" t="n">
        <v>90626</v>
      </c>
      <c r="B579" s="526" t="s">
        <v>5221</v>
      </c>
      <c r="C579" s="526" t="s">
        <v>5157</v>
      </c>
      <c r="D579" s="527" t="n">
        <v>2.42</v>
      </c>
    </row>
    <row r="580" customFormat="false" ht="15" hidden="false" customHeight="false" outlineLevel="0" collapsed="false">
      <c r="A580" s="526" t="n">
        <v>90632</v>
      </c>
      <c r="B580" s="526" t="s">
        <v>5222</v>
      </c>
      <c r="C580" s="526" t="s">
        <v>5157</v>
      </c>
      <c r="D580" s="527" t="n">
        <v>83.61</v>
      </c>
    </row>
    <row r="581" customFormat="false" ht="15" hidden="false" customHeight="false" outlineLevel="0" collapsed="false">
      <c r="A581" s="526" t="n">
        <v>90638</v>
      </c>
      <c r="B581" s="526" t="s">
        <v>5223</v>
      </c>
      <c r="C581" s="526" t="s">
        <v>5157</v>
      </c>
      <c r="D581" s="527" t="n">
        <v>5.82</v>
      </c>
    </row>
    <row r="582" customFormat="false" ht="15" hidden="false" customHeight="false" outlineLevel="0" collapsed="false">
      <c r="A582" s="526" t="n">
        <v>90644</v>
      </c>
      <c r="B582" s="526" t="s">
        <v>5224</v>
      </c>
      <c r="C582" s="526" t="s">
        <v>5157</v>
      </c>
      <c r="D582" s="527" t="n">
        <v>8.7</v>
      </c>
    </row>
    <row r="583" customFormat="false" ht="15" hidden="false" customHeight="false" outlineLevel="0" collapsed="false">
      <c r="A583" s="526" t="n">
        <v>90651</v>
      </c>
      <c r="B583" s="526" t="s">
        <v>5225</v>
      </c>
      <c r="C583" s="526" t="s">
        <v>5157</v>
      </c>
      <c r="D583" s="527" t="n">
        <v>1.22</v>
      </c>
    </row>
    <row r="584" customFormat="false" ht="15" hidden="false" customHeight="false" outlineLevel="0" collapsed="false">
      <c r="A584" s="526" t="n">
        <v>90657</v>
      </c>
      <c r="B584" s="526" t="s">
        <v>5226</v>
      </c>
      <c r="C584" s="526" t="s">
        <v>5157</v>
      </c>
      <c r="D584" s="527" t="n">
        <v>5.66</v>
      </c>
    </row>
    <row r="585" customFormat="false" ht="15" hidden="false" customHeight="false" outlineLevel="0" collapsed="false">
      <c r="A585" s="526" t="n">
        <v>90663</v>
      </c>
      <c r="B585" s="526" t="s">
        <v>5227</v>
      </c>
      <c r="C585" s="526" t="s">
        <v>5157</v>
      </c>
      <c r="D585" s="527" t="n">
        <v>6.07</v>
      </c>
    </row>
    <row r="586" customFormat="false" ht="15" hidden="false" customHeight="false" outlineLevel="0" collapsed="false">
      <c r="A586" s="526" t="n">
        <v>90669</v>
      </c>
      <c r="B586" s="526" t="s">
        <v>5228</v>
      </c>
      <c r="C586" s="526" t="s">
        <v>5157</v>
      </c>
      <c r="D586" s="527" t="n">
        <v>8.46</v>
      </c>
    </row>
    <row r="587" customFormat="false" ht="15" hidden="false" customHeight="false" outlineLevel="0" collapsed="false">
      <c r="A587" s="526" t="n">
        <v>90675</v>
      </c>
      <c r="B587" s="526" t="s">
        <v>5229</v>
      </c>
      <c r="C587" s="526" t="s">
        <v>5157</v>
      </c>
      <c r="D587" s="527" t="n">
        <v>296.19</v>
      </c>
    </row>
    <row r="588" customFormat="false" ht="15" hidden="false" customHeight="false" outlineLevel="0" collapsed="false">
      <c r="A588" s="526" t="n">
        <v>90681</v>
      </c>
      <c r="B588" s="526" t="s">
        <v>5230</v>
      </c>
      <c r="C588" s="526" t="s">
        <v>5157</v>
      </c>
      <c r="D588" s="527" t="n">
        <v>174.94</v>
      </c>
    </row>
    <row r="589" customFormat="false" ht="15" hidden="false" customHeight="false" outlineLevel="0" collapsed="false">
      <c r="A589" s="526" t="n">
        <v>90687</v>
      </c>
      <c r="B589" s="526" t="s">
        <v>5231</v>
      </c>
      <c r="C589" s="526" t="s">
        <v>5157</v>
      </c>
      <c r="D589" s="527" t="n">
        <v>62.88</v>
      </c>
    </row>
    <row r="590" customFormat="false" ht="15" hidden="false" customHeight="false" outlineLevel="0" collapsed="false">
      <c r="A590" s="526" t="n">
        <v>90693</v>
      </c>
      <c r="B590" s="526" t="s">
        <v>5232</v>
      </c>
      <c r="C590" s="526" t="s">
        <v>5157</v>
      </c>
      <c r="D590" s="527" t="n">
        <v>55.01</v>
      </c>
    </row>
    <row r="591" customFormat="false" ht="15" hidden="false" customHeight="false" outlineLevel="0" collapsed="false">
      <c r="A591" s="526" t="n">
        <v>90965</v>
      </c>
      <c r="B591" s="526" t="s">
        <v>5233</v>
      </c>
      <c r="C591" s="526" t="s">
        <v>5157</v>
      </c>
      <c r="D591" s="527" t="n">
        <v>8.41</v>
      </c>
    </row>
    <row r="592" customFormat="false" ht="15" hidden="false" customHeight="false" outlineLevel="0" collapsed="false">
      <c r="A592" s="526" t="n">
        <v>90973</v>
      </c>
      <c r="B592" s="526" t="s">
        <v>5234</v>
      </c>
      <c r="C592" s="526" t="s">
        <v>5157</v>
      </c>
      <c r="D592" s="527" t="n">
        <v>8.43</v>
      </c>
    </row>
    <row r="593" customFormat="false" ht="15" hidden="false" customHeight="false" outlineLevel="0" collapsed="false">
      <c r="A593" s="526" t="n">
        <v>90982</v>
      </c>
      <c r="B593" s="526" t="s">
        <v>5235</v>
      </c>
      <c r="C593" s="526" t="s">
        <v>5157</v>
      </c>
      <c r="D593" s="527" t="n">
        <v>21.43</v>
      </c>
    </row>
    <row r="594" customFormat="false" ht="15" hidden="false" customHeight="false" outlineLevel="0" collapsed="false">
      <c r="A594" s="526" t="n">
        <v>91001</v>
      </c>
      <c r="B594" s="526" t="s">
        <v>5236</v>
      </c>
      <c r="C594" s="526" t="s">
        <v>5157</v>
      </c>
      <c r="D594" s="527" t="n">
        <v>10</v>
      </c>
    </row>
    <row r="595" customFormat="false" ht="15" hidden="false" customHeight="false" outlineLevel="0" collapsed="false">
      <c r="A595" s="526" t="n">
        <v>91032</v>
      </c>
      <c r="B595" s="526" t="s">
        <v>5237</v>
      </c>
      <c r="C595" s="526" t="s">
        <v>5157</v>
      </c>
      <c r="D595" s="527" t="n">
        <v>68.3</v>
      </c>
    </row>
    <row r="596" customFormat="false" ht="15" hidden="false" customHeight="false" outlineLevel="0" collapsed="false">
      <c r="A596" s="526" t="n">
        <v>91278</v>
      </c>
      <c r="B596" s="526" t="s">
        <v>5238</v>
      </c>
      <c r="C596" s="526" t="s">
        <v>5157</v>
      </c>
      <c r="D596" s="527" t="n">
        <v>0.61</v>
      </c>
    </row>
    <row r="597" customFormat="false" ht="15" hidden="false" customHeight="false" outlineLevel="0" collapsed="false">
      <c r="A597" s="526" t="n">
        <v>91285</v>
      </c>
      <c r="B597" s="526" t="s">
        <v>5239</v>
      </c>
      <c r="C597" s="526" t="s">
        <v>5157</v>
      </c>
      <c r="D597" s="527" t="n">
        <v>1.01</v>
      </c>
    </row>
    <row r="598" customFormat="false" ht="15" hidden="false" customHeight="false" outlineLevel="0" collapsed="false">
      <c r="A598" s="526" t="n">
        <v>91387</v>
      </c>
      <c r="B598" s="526" t="s">
        <v>5240</v>
      </c>
      <c r="C598" s="526" t="s">
        <v>5157</v>
      </c>
      <c r="D598" s="527" t="n">
        <v>75.03</v>
      </c>
    </row>
    <row r="599" customFormat="false" ht="15" hidden="false" customHeight="false" outlineLevel="0" collapsed="false">
      <c r="A599" s="526" t="n">
        <v>91395</v>
      </c>
      <c r="B599" s="526" t="s">
        <v>5241</v>
      </c>
      <c r="C599" s="526" t="s">
        <v>5157</v>
      </c>
      <c r="D599" s="527" t="n">
        <v>59.18</v>
      </c>
    </row>
    <row r="600" customFormat="false" ht="15" hidden="false" customHeight="false" outlineLevel="0" collapsed="false">
      <c r="A600" s="526" t="n">
        <v>91486</v>
      </c>
      <c r="B600" s="526" t="s">
        <v>5242</v>
      </c>
      <c r="C600" s="526" t="s">
        <v>5157</v>
      </c>
      <c r="D600" s="527" t="n">
        <v>69.74</v>
      </c>
    </row>
    <row r="601" customFormat="false" ht="15" hidden="false" customHeight="false" outlineLevel="0" collapsed="false">
      <c r="A601" s="526" t="n">
        <v>91534</v>
      </c>
      <c r="B601" s="526" t="s">
        <v>5243</v>
      </c>
      <c r="C601" s="526" t="s">
        <v>5157</v>
      </c>
      <c r="D601" s="527" t="n">
        <v>25.31</v>
      </c>
    </row>
    <row r="602" customFormat="false" ht="15" hidden="false" customHeight="false" outlineLevel="0" collapsed="false">
      <c r="A602" s="526" t="n">
        <v>91635</v>
      </c>
      <c r="B602" s="526" t="s">
        <v>5244</v>
      </c>
      <c r="C602" s="526" t="s">
        <v>5157</v>
      </c>
      <c r="D602" s="527" t="n">
        <v>63.35</v>
      </c>
    </row>
    <row r="603" customFormat="false" ht="15" hidden="false" customHeight="false" outlineLevel="0" collapsed="false">
      <c r="A603" s="526" t="n">
        <v>91646</v>
      </c>
      <c r="B603" s="526" t="s">
        <v>5245</v>
      </c>
      <c r="C603" s="526" t="s">
        <v>5157</v>
      </c>
      <c r="D603" s="527" t="n">
        <v>96.98</v>
      </c>
    </row>
    <row r="604" customFormat="false" ht="15" hidden="false" customHeight="false" outlineLevel="0" collapsed="false">
      <c r="A604" s="526" t="n">
        <v>91693</v>
      </c>
      <c r="B604" s="526" t="s">
        <v>5246</v>
      </c>
      <c r="C604" s="526" t="s">
        <v>5157</v>
      </c>
      <c r="D604" s="527" t="n">
        <v>24.51</v>
      </c>
    </row>
    <row r="605" customFormat="false" ht="15" hidden="false" customHeight="false" outlineLevel="0" collapsed="false">
      <c r="A605" s="526" t="n">
        <v>92044</v>
      </c>
      <c r="B605" s="526" t="s">
        <v>5247</v>
      </c>
      <c r="C605" s="526" t="s">
        <v>5157</v>
      </c>
      <c r="D605" s="527" t="n">
        <v>7.8</v>
      </c>
    </row>
    <row r="606" customFormat="false" ht="15" hidden="false" customHeight="false" outlineLevel="0" collapsed="false">
      <c r="A606" s="526" t="n">
        <v>92107</v>
      </c>
      <c r="B606" s="526" t="s">
        <v>5248</v>
      </c>
      <c r="C606" s="526" t="s">
        <v>5157</v>
      </c>
      <c r="D606" s="527" t="n">
        <v>95</v>
      </c>
    </row>
    <row r="607" customFormat="false" ht="15" hidden="false" customHeight="false" outlineLevel="0" collapsed="false">
      <c r="A607" s="526" t="n">
        <v>92113</v>
      </c>
      <c r="B607" s="526" t="s">
        <v>5249</v>
      </c>
      <c r="C607" s="526" t="s">
        <v>5157</v>
      </c>
      <c r="D607" s="527" t="n">
        <v>1.28</v>
      </c>
    </row>
    <row r="608" customFormat="false" ht="15" hidden="false" customHeight="false" outlineLevel="0" collapsed="false">
      <c r="A608" s="526" t="n">
        <v>92119</v>
      </c>
      <c r="B608" s="526" t="s">
        <v>5250</v>
      </c>
      <c r="C608" s="526" t="s">
        <v>5157</v>
      </c>
      <c r="D608" s="527" t="n">
        <v>0.32</v>
      </c>
    </row>
    <row r="609" customFormat="false" ht="15" hidden="false" customHeight="false" outlineLevel="0" collapsed="false">
      <c r="A609" s="526" t="n">
        <v>92139</v>
      </c>
      <c r="B609" s="526" t="s">
        <v>5251</v>
      </c>
      <c r="C609" s="526" t="s">
        <v>5157</v>
      </c>
      <c r="D609" s="527" t="n">
        <v>44.77</v>
      </c>
    </row>
    <row r="610" customFormat="false" ht="15" hidden="false" customHeight="false" outlineLevel="0" collapsed="false">
      <c r="A610" s="526" t="n">
        <v>92146</v>
      </c>
      <c r="B610" s="526" t="s">
        <v>5252</v>
      </c>
      <c r="C610" s="526" t="s">
        <v>5157</v>
      </c>
      <c r="D610" s="527" t="n">
        <v>32.73</v>
      </c>
    </row>
    <row r="611" customFormat="false" ht="15" hidden="false" customHeight="false" outlineLevel="0" collapsed="false">
      <c r="A611" s="526" t="n">
        <v>92243</v>
      </c>
      <c r="B611" s="526" t="s">
        <v>5253</v>
      </c>
      <c r="C611" s="526" t="s">
        <v>5157</v>
      </c>
      <c r="D611" s="527" t="n">
        <v>79.59</v>
      </c>
    </row>
    <row r="612" customFormat="false" ht="15" hidden="false" customHeight="false" outlineLevel="0" collapsed="false">
      <c r="A612" s="526" t="n">
        <v>92717</v>
      </c>
      <c r="B612" s="526" t="s">
        <v>5254</v>
      </c>
      <c r="C612" s="526" t="s">
        <v>5157</v>
      </c>
      <c r="D612" s="527" t="n">
        <v>0.16</v>
      </c>
    </row>
    <row r="613" customFormat="false" ht="15" hidden="false" customHeight="false" outlineLevel="0" collapsed="false">
      <c r="A613" s="526" t="n">
        <v>92961</v>
      </c>
      <c r="B613" s="526" t="s">
        <v>5255</v>
      </c>
      <c r="C613" s="526" t="s">
        <v>5157</v>
      </c>
      <c r="D613" s="527" t="n">
        <v>5.29</v>
      </c>
    </row>
    <row r="614" customFormat="false" ht="15" hidden="false" customHeight="false" outlineLevel="0" collapsed="false">
      <c r="A614" s="526" t="n">
        <v>92967</v>
      </c>
      <c r="B614" s="526" t="s">
        <v>5256</v>
      </c>
      <c r="C614" s="526" t="s">
        <v>5157</v>
      </c>
      <c r="D614" s="527" t="n">
        <v>26.21</v>
      </c>
    </row>
    <row r="615" customFormat="false" ht="15" hidden="false" customHeight="false" outlineLevel="0" collapsed="false">
      <c r="A615" s="526" t="n">
        <v>93225</v>
      </c>
      <c r="B615" s="526" t="s">
        <v>5257</v>
      </c>
      <c r="C615" s="526" t="s">
        <v>5157</v>
      </c>
      <c r="D615" s="527" t="n">
        <v>447.03</v>
      </c>
    </row>
    <row r="616" customFormat="false" ht="15" hidden="false" customHeight="false" outlineLevel="0" collapsed="false">
      <c r="A616" s="526" t="n">
        <v>93234</v>
      </c>
      <c r="B616" s="526" t="s">
        <v>5258</v>
      </c>
      <c r="C616" s="526" t="s">
        <v>5157</v>
      </c>
      <c r="D616" s="527" t="n">
        <v>0.57</v>
      </c>
    </row>
    <row r="617" customFormat="false" ht="15" hidden="false" customHeight="false" outlineLevel="0" collapsed="false">
      <c r="A617" s="526" t="n">
        <v>93244</v>
      </c>
      <c r="B617" s="526" t="s">
        <v>5259</v>
      </c>
      <c r="C617" s="526" t="s">
        <v>5157</v>
      </c>
      <c r="D617" s="527" t="n">
        <v>66.67</v>
      </c>
    </row>
    <row r="618" customFormat="false" ht="15" hidden="false" customHeight="false" outlineLevel="0" collapsed="false">
      <c r="A618" s="526" t="n">
        <v>93274</v>
      </c>
      <c r="B618" s="526" t="s">
        <v>5260</v>
      </c>
      <c r="C618" s="526" t="s">
        <v>5157</v>
      </c>
      <c r="D618" s="527" t="n">
        <v>62.97</v>
      </c>
    </row>
    <row r="619" customFormat="false" ht="15" hidden="false" customHeight="false" outlineLevel="0" collapsed="false">
      <c r="A619" s="526" t="n">
        <v>93282</v>
      </c>
      <c r="B619" s="526" t="s">
        <v>5261</v>
      </c>
      <c r="C619" s="526" t="s">
        <v>5157</v>
      </c>
      <c r="D619" s="527" t="n">
        <v>24.84</v>
      </c>
    </row>
    <row r="620" customFormat="false" ht="15" hidden="false" customHeight="false" outlineLevel="0" collapsed="false">
      <c r="A620" s="526" t="n">
        <v>93288</v>
      </c>
      <c r="B620" s="526" t="s">
        <v>5262</v>
      </c>
      <c r="C620" s="526" t="s">
        <v>5157</v>
      </c>
      <c r="D620" s="527" t="n">
        <v>169.16</v>
      </c>
    </row>
    <row r="621" customFormat="false" ht="15" hidden="false" customHeight="false" outlineLevel="0" collapsed="false">
      <c r="A621" s="526" t="n">
        <v>93403</v>
      </c>
      <c r="B621" s="526" t="s">
        <v>5263</v>
      </c>
      <c r="C621" s="526" t="s">
        <v>5157</v>
      </c>
      <c r="D621" s="527" t="n">
        <v>68.95</v>
      </c>
    </row>
    <row r="622" customFormat="false" ht="15" hidden="false" customHeight="false" outlineLevel="0" collapsed="false">
      <c r="A622" s="526" t="n">
        <v>93409</v>
      </c>
      <c r="B622" s="526" t="s">
        <v>5264</v>
      </c>
      <c r="C622" s="526" t="s">
        <v>5157</v>
      </c>
      <c r="D622" s="527" t="n">
        <v>31.1</v>
      </c>
    </row>
    <row r="623" customFormat="false" ht="15" hidden="false" customHeight="false" outlineLevel="0" collapsed="false">
      <c r="A623" s="526" t="n">
        <v>93416</v>
      </c>
      <c r="B623" s="526" t="s">
        <v>5265</v>
      </c>
      <c r="C623" s="526" t="s">
        <v>5157</v>
      </c>
      <c r="D623" s="527" t="n">
        <v>0.4</v>
      </c>
    </row>
    <row r="624" customFormat="false" ht="15" hidden="false" customHeight="false" outlineLevel="0" collapsed="false">
      <c r="A624" s="526" t="n">
        <v>93422</v>
      </c>
      <c r="B624" s="526" t="s">
        <v>5266</v>
      </c>
      <c r="C624" s="526" t="s">
        <v>5157</v>
      </c>
      <c r="D624" s="527" t="n">
        <v>5.32</v>
      </c>
    </row>
    <row r="625" customFormat="false" ht="15" hidden="false" customHeight="false" outlineLevel="0" collapsed="false">
      <c r="A625" s="526" t="n">
        <v>93428</v>
      </c>
      <c r="B625" s="526" t="s">
        <v>5267</v>
      </c>
      <c r="C625" s="526" t="s">
        <v>5157</v>
      </c>
      <c r="D625" s="527" t="n">
        <v>7.53</v>
      </c>
    </row>
    <row r="626" customFormat="false" ht="15" hidden="false" customHeight="false" outlineLevel="0" collapsed="false">
      <c r="A626" s="526" t="n">
        <v>93434</v>
      </c>
      <c r="B626" s="526" t="s">
        <v>5268</v>
      </c>
      <c r="C626" s="526" t="s">
        <v>5157</v>
      </c>
      <c r="D626" s="527" t="n">
        <v>277.02</v>
      </c>
    </row>
    <row r="627" customFormat="false" ht="15" hidden="false" customHeight="false" outlineLevel="0" collapsed="false">
      <c r="A627" s="526" t="n">
        <v>93440</v>
      </c>
      <c r="B627" s="526" t="s">
        <v>5269</v>
      </c>
      <c r="C627" s="526" t="s">
        <v>5157</v>
      </c>
      <c r="D627" s="527" t="n">
        <v>134.98</v>
      </c>
    </row>
    <row r="628" customFormat="false" ht="15" hidden="false" customHeight="false" outlineLevel="0" collapsed="false">
      <c r="A628" s="526" t="n">
        <v>95122</v>
      </c>
      <c r="B628" s="526" t="s">
        <v>5270</v>
      </c>
      <c r="C628" s="526" t="s">
        <v>5157</v>
      </c>
      <c r="D628" s="527" t="n">
        <v>196.62</v>
      </c>
    </row>
    <row r="629" customFormat="false" ht="15" hidden="false" customHeight="false" outlineLevel="0" collapsed="false">
      <c r="A629" s="526" t="n">
        <v>95128</v>
      </c>
      <c r="B629" s="526" t="s">
        <v>5271</v>
      </c>
      <c r="C629" s="526" t="s">
        <v>5157</v>
      </c>
      <c r="D629" s="527" t="n">
        <v>47.78</v>
      </c>
    </row>
    <row r="630" customFormat="false" ht="15" hidden="false" customHeight="false" outlineLevel="0" collapsed="false">
      <c r="A630" s="526" t="n">
        <v>95140</v>
      </c>
      <c r="B630" s="526" t="s">
        <v>5272</v>
      </c>
      <c r="C630" s="526" t="s">
        <v>5157</v>
      </c>
      <c r="D630" s="527" t="n">
        <v>0.04</v>
      </c>
    </row>
    <row r="631" customFormat="false" ht="15" hidden="false" customHeight="false" outlineLevel="0" collapsed="false">
      <c r="A631" s="526" t="n">
        <v>95213</v>
      </c>
      <c r="B631" s="526" t="s">
        <v>5273</v>
      </c>
      <c r="C631" s="526" t="s">
        <v>5157</v>
      </c>
      <c r="D631" s="527" t="n">
        <v>69.14</v>
      </c>
    </row>
    <row r="632" customFormat="false" ht="15" hidden="false" customHeight="false" outlineLevel="0" collapsed="false">
      <c r="A632" s="526" t="n">
        <v>95259</v>
      </c>
      <c r="B632" s="526" t="s">
        <v>5274</v>
      </c>
      <c r="C632" s="526" t="s">
        <v>5157</v>
      </c>
      <c r="D632" s="527" t="n">
        <v>25.95</v>
      </c>
    </row>
    <row r="633" customFormat="false" ht="15" hidden="false" customHeight="false" outlineLevel="0" collapsed="false">
      <c r="A633" s="526" t="n">
        <v>95265</v>
      </c>
      <c r="B633" s="526" t="s">
        <v>5275</v>
      </c>
      <c r="C633" s="526" t="s">
        <v>5157</v>
      </c>
      <c r="D633" s="527" t="n">
        <v>0.87</v>
      </c>
    </row>
    <row r="634" customFormat="false" ht="15" hidden="false" customHeight="false" outlineLevel="0" collapsed="false">
      <c r="A634" s="526" t="n">
        <v>95271</v>
      </c>
      <c r="B634" s="526" t="s">
        <v>5276</v>
      </c>
      <c r="C634" s="526" t="s">
        <v>5157</v>
      </c>
      <c r="D634" s="527" t="n">
        <v>0.59</v>
      </c>
    </row>
    <row r="635" customFormat="false" ht="15" hidden="false" customHeight="false" outlineLevel="0" collapsed="false">
      <c r="A635" s="526" t="n">
        <v>95277</v>
      </c>
      <c r="B635" s="526" t="s">
        <v>5277</v>
      </c>
      <c r="C635" s="526" t="s">
        <v>5157</v>
      </c>
      <c r="D635" s="527" t="n">
        <v>0.55</v>
      </c>
    </row>
    <row r="636" customFormat="false" ht="15" hidden="false" customHeight="false" outlineLevel="0" collapsed="false">
      <c r="A636" s="526" t="n">
        <v>95283</v>
      </c>
      <c r="B636" s="526" t="s">
        <v>5278</v>
      </c>
      <c r="C636" s="526" t="s">
        <v>5157</v>
      </c>
      <c r="D636" s="527" t="n">
        <v>0.68</v>
      </c>
    </row>
    <row r="637" customFormat="false" ht="15" hidden="false" customHeight="false" outlineLevel="0" collapsed="false">
      <c r="A637" s="526" t="n">
        <v>95621</v>
      </c>
      <c r="B637" s="526" t="s">
        <v>5279</v>
      </c>
      <c r="C637" s="526" t="s">
        <v>5157</v>
      </c>
      <c r="D637" s="527" t="n">
        <v>25.67</v>
      </c>
    </row>
    <row r="638" customFormat="false" ht="15" hidden="false" customHeight="false" outlineLevel="0" collapsed="false">
      <c r="A638" s="526" t="n">
        <v>95632</v>
      </c>
      <c r="B638" s="526" t="s">
        <v>5280</v>
      </c>
      <c r="C638" s="526" t="s">
        <v>5157</v>
      </c>
      <c r="D638" s="527" t="n">
        <v>85.15</v>
      </c>
    </row>
    <row r="639" customFormat="false" ht="15" hidden="false" customHeight="false" outlineLevel="0" collapsed="false">
      <c r="A639" s="526" t="n">
        <v>95703</v>
      </c>
      <c r="B639" s="526" t="s">
        <v>5281</v>
      </c>
      <c r="C639" s="526" t="s">
        <v>5157</v>
      </c>
      <c r="D639" s="527" t="n">
        <v>29.79</v>
      </c>
    </row>
    <row r="640" customFormat="false" ht="15" hidden="false" customHeight="false" outlineLevel="0" collapsed="false">
      <c r="A640" s="526" t="n">
        <v>95709</v>
      </c>
      <c r="B640" s="526" t="s">
        <v>5282</v>
      </c>
      <c r="C640" s="526" t="s">
        <v>5157</v>
      </c>
      <c r="D640" s="527" t="n">
        <v>81.15</v>
      </c>
    </row>
    <row r="641" customFormat="false" ht="15" hidden="false" customHeight="false" outlineLevel="0" collapsed="false">
      <c r="A641" s="526" t="n">
        <v>95715</v>
      </c>
      <c r="B641" s="526" t="s">
        <v>5283</v>
      </c>
      <c r="C641" s="526" t="s">
        <v>5157</v>
      </c>
      <c r="D641" s="527" t="n">
        <v>96.14</v>
      </c>
    </row>
    <row r="642" customFormat="false" ht="15" hidden="false" customHeight="false" outlineLevel="0" collapsed="false">
      <c r="A642" s="526" t="n">
        <v>95721</v>
      </c>
      <c r="B642" s="526" t="s">
        <v>5284</v>
      </c>
      <c r="C642" s="526" t="s">
        <v>5157</v>
      </c>
      <c r="D642" s="527" t="n">
        <v>93.6</v>
      </c>
    </row>
    <row r="643" customFormat="false" ht="15" hidden="false" customHeight="false" outlineLevel="0" collapsed="false">
      <c r="A643" s="526" t="n">
        <v>95873</v>
      </c>
      <c r="B643" s="526" t="s">
        <v>5285</v>
      </c>
      <c r="C643" s="526" t="s">
        <v>5157</v>
      </c>
      <c r="D643" s="527" t="n">
        <v>12.05</v>
      </c>
    </row>
    <row r="644" customFormat="false" ht="15" hidden="false" customHeight="false" outlineLevel="0" collapsed="false">
      <c r="A644" s="526" t="n">
        <v>96014</v>
      </c>
      <c r="B644" s="526" t="s">
        <v>5286</v>
      </c>
      <c r="C644" s="526" t="s">
        <v>5157</v>
      </c>
      <c r="D644" s="527" t="n">
        <v>53.29</v>
      </c>
    </row>
    <row r="645" customFormat="false" ht="15" hidden="false" customHeight="false" outlineLevel="0" collapsed="false">
      <c r="A645" s="526" t="n">
        <v>96021</v>
      </c>
      <c r="B645" s="526" t="s">
        <v>5287</v>
      </c>
      <c r="C645" s="526" t="s">
        <v>5157</v>
      </c>
      <c r="D645" s="527" t="n">
        <v>53.02</v>
      </c>
    </row>
    <row r="646" customFormat="false" ht="15" hidden="false" customHeight="false" outlineLevel="0" collapsed="false">
      <c r="A646" s="526" t="n">
        <v>96029</v>
      </c>
      <c r="B646" s="526" t="s">
        <v>5288</v>
      </c>
      <c r="C646" s="526" t="s">
        <v>5157</v>
      </c>
      <c r="D646" s="527" t="n">
        <v>46.58</v>
      </c>
    </row>
    <row r="647" customFormat="false" ht="15" hidden="false" customHeight="false" outlineLevel="0" collapsed="false">
      <c r="A647" s="526" t="n">
        <v>96036</v>
      </c>
      <c r="B647" s="526" t="s">
        <v>5289</v>
      </c>
      <c r="C647" s="526" t="s">
        <v>5157</v>
      </c>
      <c r="D647" s="527" t="n">
        <v>80.98</v>
      </c>
    </row>
    <row r="648" customFormat="false" ht="15" hidden="false" customHeight="false" outlineLevel="0" collapsed="false">
      <c r="A648" s="526" t="n">
        <v>96155</v>
      </c>
      <c r="B648" s="526" t="s">
        <v>5290</v>
      </c>
      <c r="C648" s="526" t="s">
        <v>5157</v>
      </c>
      <c r="D648" s="527" t="n">
        <v>46.85</v>
      </c>
    </row>
    <row r="649" customFormat="false" ht="15" hidden="false" customHeight="false" outlineLevel="0" collapsed="false">
      <c r="A649" s="526" t="n">
        <v>96156</v>
      </c>
      <c r="B649" s="526" t="s">
        <v>5291</v>
      </c>
      <c r="C649" s="526" t="s">
        <v>5157</v>
      </c>
      <c r="D649" s="527" t="n">
        <v>61.75</v>
      </c>
    </row>
    <row r="650" customFormat="false" ht="15" hidden="false" customHeight="false" outlineLevel="0" collapsed="false">
      <c r="A650" s="526" t="n">
        <v>96159</v>
      </c>
      <c r="B650" s="526" t="s">
        <v>5292</v>
      </c>
      <c r="C650" s="526" t="s">
        <v>5157</v>
      </c>
      <c r="D650" s="527" t="n">
        <v>89.62</v>
      </c>
    </row>
    <row r="651" customFormat="false" ht="15" hidden="false" customHeight="false" outlineLevel="0" collapsed="false">
      <c r="A651" s="526" t="n">
        <v>96246</v>
      </c>
      <c r="B651" s="526" t="s">
        <v>5293</v>
      </c>
      <c r="C651" s="526" t="s">
        <v>5157</v>
      </c>
      <c r="D651" s="527" t="n">
        <v>62.52</v>
      </c>
    </row>
    <row r="652" customFormat="false" ht="15" hidden="false" customHeight="false" outlineLevel="0" collapsed="false">
      <c r="A652" s="526" t="n">
        <v>96464</v>
      </c>
      <c r="B652" s="526" t="s">
        <v>5294</v>
      </c>
      <c r="C652" s="526" t="s">
        <v>5157</v>
      </c>
      <c r="D652" s="527" t="n">
        <v>91.78</v>
      </c>
    </row>
    <row r="653" customFormat="false" ht="15" hidden="false" customHeight="false" outlineLevel="0" collapsed="false">
      <c r="A653" s="526" t="n">
        <v>98765</v>
      </c>
      <c r="B653" s="526" t="s">
        <v>5295</v>
      </c>
      <c r="C653" s="526" t="s">
        <v>5157</v>
      </c>
      <c r="D653" s="527" t="n">
        <v>0.06</v>
      </c>
    </row>
    <row r="654" customFormat="false" ht="15" hidden="false" customHeight="false" outlineLevel="0" collapsed="false">
      <c r="A654" s="526" t="n">
        <v>99834</v>
      </c>
      <c r="B654" s="526" t="s">
        <v>5296</v>
      </c>
      <c r="C654" s="526" t="s">
        <v>5157</v>
      </c>
      <c r="D654" s="527" t="n">
        <v>0.23</v>
      </c>
    </row>
    <row r="655" customFormat="false" ht="15" hidden="false" customHeight="false" outlineLevel="0" collapsed="false">
      <c r="A655" s="526" t="n">
        <v>100642</v>
      </c>
      <c r="B655" s="526" t="s">
        <v>5297</v>
      </c>
      <c r="C655" s="526" t="s">
        <v>5157</v>
      </c>
      <c r="D655" s="527" t="n">
        <v>227.88</v>
      </c>
    </row>
    <row r="656" customFormat="false" ht="15" hidden="false" customHeight="false" outlineLevel="0" collapsed="false">
      <c r="A656" s="526" t="n">
        <v>100648</v>
      </c>
      <c r="B656" s="526" t="s">
        <v>5298</v>
      </c>
      <c r="C656" s="526" t="s">
        <v>5157</v>
      </c>
      <c r="D656" s="527" t="n">
        <v>440.46</v>
      </c>
    </row>
    <row r="657" customFormat="false" ht="15" hidden="false" customHeight="false" outlineLevel="0" collapsed="false">
      <c r="A657" s="526" t="n">
        <v>102274</v>
      </c>
      <c r="B657" s="526" t="s">
        <v>5299</v>
      </c>
      <c r="C657" s="526" t="s">
        <v>5157</v>
      </c>
      <c r="D657" s="527" t="n">
        <v>25.14</v>
      </c>
    </row>
    <row r="658" customFormat="false" ht="15" hidden="false" customHeight="false" outlineLevel="0" collapsed="false">
      <c r="A658" s="526" t="n">
        <v>104092</v>
      </c>
      <c r="B658" s="526" t="s">
        <v>5300</v>
      </c>
      <c r="C658" s="526" t="s">
        <v>5157</v>
      </c>
      <c r="D658" s="527" t="n">
        <v>0.07</v>
      </c>
    </row>
    <row r="659" customFormat="false" ht="15" hidden="false" customHeight="false" outlineLevel="0" collapsed="false">
      <c r="A659" s="526" t="n">
        <v>104098</v>
      </c>
      <c r="B659" s="526" t="s">
        <v>5301</v>
      </c>
      <c r="C659" s="526" t="s">
        <v>5157</v>
      </c>
      <c r="D659" s="527" t="n">
        <v>0.11</v>
      </c>
    </row>
    <row r="660" customFormat="false" ht="15" hidden="false" customHeight="false" outlineLevel="0" collapsed="false">
      <c r="A660" s="526" t="n">
        <v>5089</v>
      </c>
      <c r="B660" s="526" t="s">
        <v>5302</v>
      </c>
      <c r="C660" s="526" t="s">
        <v>4362</v>
      </c>
      <c r="D660" s="527" t="n">
        <v>41.71</v>
      </c>
    </row>
    <row r="661" customFormat="false" ht="15" hidden="false" customHeight="false" outlineLevel="0" collapsed="false">
      <c r="A661" s="526" t="n">
        <v>5627</v>
      </c>
      <c r="B661" s="526" t="s">
        <v>5303</v>
      </c>
      <c r="C661" s="526" t="s">
        <v>4362</v>
      </c>
      <c r="D661" s="527" t="n">
        <v>45.87</v>
      </c>
    </row>
    <row r="662" customFormat="false" ht="15" hidden="false" customHeight="false" outlineLevel="0" collapsed="false">
      <c r="A662" s="526" t="n">
        <v>5628</v>
      </c>
      <c r="B662" s="526" t="s">
        <v>5304</v>
      </c>
      <c r="C662" s="526" t="s">
        <v>4362</v>
      </c>
      <c r="D662" s="527" t="n">
        <v>12.12</v>
      </c>
    </row>
    <row r="663" customFormat="false" ht="15" hidden="false" customHeight="false" outlineLevel="0" collapsed="false">
      <c r="A663" s="526" t="n">
        <v>5629</v>
      </c>
      <c r="B663" s="526" t="s">
        <v>5305</v>
      </c>
      <c r="C663" s="526" t="s">
        <v>4362</v>
      </c>
      <c r="D663" s="527" t="n">
        <v>57.34</v>
      </c>
    </row>
    <row r="664" customFormat="false" ht="15" hidden="false" customHeight="false" outlineLevel="0" collapsed="false">
      <c r="A664" s="526" t="n">
        <v>5630</v>
      </c>
      <c r="B664" s="526" t="s">
        <v>5306</v>
      </c>
      <c r="C664" s="526" t="s">
        <v>4362</v>
      </c>
      <c r="D664" s="527" t="n">
        <v>64.51</v>
      </c>
    </row>
    <row r="665" customFormat="false" ht="15" hidden="false" customHeight="false" outlineLevel="0" collapsed="false">
      <c r="A665" s="526" t="n">
        <v>5658</v>
      </c>
      <c r="B665" s="526" t="s">
        <v>5307</v>
      </c>
      <c r="C665" s="526" t="s">
        <v>4362</v>
      </c>
      <c r="D665" s="527" t="n">
        <v>2.39</v>
      </c>
    </row>
    <row r="666" customFormat="false" ht="15" hidden="false" customHeight="false" outlineLevel="0" collapsed="false">
      <c r="A666" s="526" t="n">
        <v>5664</v>
      </c>
      <c r="B666" s="526" t="s">
        <v>5308</v>
      </c>
      <c r="C666" s="526" t="s">
        <v>4362</v>
      </c>
      <c r="D666" s="527" t="n">
        <v>30.47</v>
      </c>
    </row>
    <row r="667" customFormat="false" ht="15" hidden="false" customHeight="false" outlineLevel="0" collapsed="false">
      <c r="A667" s="526" t="n">
        <v>5667</v>
      </c>
      <c r="B667" s="526" t="s">
        <v>5309</v>
      </c>
      <c r="C667" s="526" t="s">
        <v>4362</v>
      </c>
      <c r="D667" s="527" t="n">
        <v>27.1</v>
      </c>
    </row>
    <row r="668" customFormat="false" ht="15" hidden="false" customHeight="false" outlineLevel="0" collapsed="false">
      <c r="A668" s="526" t="n">
        <v>5668</v>
      </c>
      <c r="B668" s="526" t="s">
        <v>5310</v>
      </c>
      <c r="C668" s="526" t="s">
        <v>4362</v>
      </c>
      <c r="D668" s="527" t="n">
        <v>45.88</v>
      </c>
    </row>
    <row r="669" customFormat="false" ht="15" hidden="false" customHeight="false" outlineLevel="0" collapsed="false">
      <c r="A669" s="526" t="n">
        <v>5674</v>
      </c>
      <c r="B669" s="526" t="s">
        <v>5311</v>
      </c>
      <c r="C669" s="526" t="s">
        <v>4362</v>
      </c>
      <c r="D669" s="527" t="n">
        <v>40.11</v>
      </c>
    </row>
    <row r="670" customFormat="false" ht="15" hidden="false" customHeight="false" outlineLevel="0" collapsed="false">
      <c r="A670" s="526" t="n">
        <v>5692</v>
      </c>
      <c r="B670" s="526" t="s">
        <v>5312</v>
      </c>
      <c r="C670" s="526" t="s">
        <v>4362</v>
      </c>
      <c r="D670" s="527" t="n">
        <v>0.31</v>
      </c>
    </row>
    <row r="671" customFormat="false" ht="15" hidden="false" customHeight="false" outlineLevel="0" collapsed="false">
      <c r="A671" s="526" t="n">
        <v>5693</v>
      </c>
      <c r="B671" s="526" t="s">
        <v>5313</v>
      </c>
      <c r="C671" s="526" t="s">
        <v>4362</v>
      </c>
      <c r="D671" s="527" t="n">
        <v>19.43</v>
      </c>
    </row>
    <row r="672" customFormat="false" ht="15" hidden="false" customHeight="false" outlineLevel="0" collapsed="false">
      <c r="A672" s="526" t="n">
        <v>5695</v>
      </c>
      <c r="B672" s="526" t="s">
        <v>5314</v>
      </c>
      <c r="C672" s="526" t="s">
        <v>4362</v>
      </c>
      <c r="D672" s="527" t="n">
        <v>41.23</v>
      </c>
    </row>
    <row r="673" customFormat="false" ht="15" hidden="false" customHeight="false" outlineLevel="0" collapsed="false">
      <c r="A673" s="526" t="n">
        <v>5703</v>
      </c>
      <c r="B673" s="526" t="s">
        <v>5315</v>
      </c>
      <c r="C673" s="526" t="s">
        <v>4362</v>
      </c>
      <c r="D673" s="527" t="n">
        <v>15.94</v>
      </c>
    </row>
    <row r="674" customFormat="false" ht="15" hidden="false" customHeight="false" outlineLevel="0" collapsed="false">
      <c r="A674" s="526" t="n">
        <v>5705</v>
      </c>
      <c r="B674" s="526" t="s">
        <v>5316</v>
      </c>
      <c r="C674" s="526" t="s">
        <v>4362</v>
      </c>
      <c r="D674" s="527" t="n">
        <v>40.07</v>
      </c>
    </row>
    <row r="675" customFormat="false" ht="15" hidden="false" customHeight="false" outlineLevel="0" collapsed="false">
      <c r="A675" s="526" t="n">
        <v>5707</v>
      </c>
      <c r="B675" s="526" t="s">
        <v>5317</v>
      </c>
      <c r="C675" s="526" t="s">
        <v>4362</v>
      </c>
      <c r="D675" s="527" t="n">
        <v>59.32</v>
      </c>
    </row>
    <row r="676" customFormat="false" ht="15" hidden="false" customHeight="false" outlineLevel="0" collapsed="false">
      <c r="A676" s="526" t="n">
        <v>5710</v>
      </c>
      <c r="B676" s="526" t="s">
        <v>5318</v>
      </c>
      <c r="C676" s="526" t="s">
        <v>4362</v>
      </c>
      <c r="D676" s="527" t="n">
        <v>150.67</v>
      </c>
    </row>
    <row r="677" customFormat="false" ht="15" hidden="false" customHeight="false" outlineLevel="0" collapsed="false">
      <c r="A677" s="526" t="n">
        <v>5711</v>
      </c>
      <c r="B677" s="526" t="s">
        <v>5319</v>
      </c>
      <c r="C677" s="526" t="s">
        <v>4362</v>
      </c>
      <c r="D677" s="527" t="n">
        <v>89.13</v>
      </c>
    </row>
    <row r="678" customFormat="false" ht="15" hidden="false" customHeight="false" outlineLevel="0" collapsed="false">
      <c r="A678" s="526" t="n">
        <v>5714</v>
      </c>
      <c r="B678" s="526" t="s">
        <v>5320</v>
      </c>
      <c r="C678" s="526" t="s">
        <v>4362</v>
      </c>
      <c r="D678" s="527" t="n">
        <v>15.23</v>
      </c>
    </row>
    <row r="679" customFormat="false" ht="15" hidden="false" customHeight="false" outlineLevel="0" collapsed="false">
      <c r="A679" s="526" t="n">
        <v>5715</v>
      </c>
      <c r="B679" s="526" t="s">
        <v>5321</v>
      </c>
      <c r="C679" s="526" t="s">
        <v>4362</v>
      </c>
      <c r="D679" s="527" t="n">
        <v>67.44</v>
      </c>
    </row>
    <row r="680" customFormat="false" ht="15" hidden="false" customHeight="false" outlineLevel="0" collapsed="false">
      <c r="A680" s="526" t="n">
        <v>5718</v>
      </c>
      <c r="B680" s="526" t="s">
        <v>5322</v>
      </c>
      <c r="C680" s="526" t="s">
        <v>4362</v>
      </c>
      <c r="D680" s="527" t="n">
        <v>106.38</v>
      </c>
    </row>
    <row r="681" customFormat="false" ht="15" hidden="false" customHeight="false" outlineLevel="0" collapsed="false">
      <c r="A681" s="526" t="n">
        <v>5721</v>
      </c>
      <c r="B681" s="526" t="s">
        <v>5323</v>
      </c>
      <c r="C681" s="526" t="s">
        <v>4362</v>
      </c>
      <c r="D681" s="527" t="n">
        <v>93.86</v>
      </c>
    </row>
    <row r="682" customFormat="false" ht="15" hidden="false" customHeight="false" outlineLevel="0" collapsed="false">
      <c r="A682" s="526" t="n">
        <v>5722</v>
      </c>
      <c r="B682" s="526" t="s">
        <v>5324</v>
      </c>
      <c r="C682" s="526" t="s">
        <v>4362</v>
      </c>
      <c r="D682" s="527" t="n">
        <v>217.07</v>
      </c>
    </row>
    <row r="683" customFormat="false" ht="15" hidden="false" customHeight="false" outlineLevel="0" collapsed="false">
      <c r="A683" s="526" t="n">
        <v>5724</v>
      </c>
      <c r="B683" s="526" t="s">
        <v>5325</v>
      </c>
      <c r="C683" s="526" t="s">
        <v>4362</v>
      </c>
      <c r="D683" s="527" t="n">
        <v>53.18</v>
      </c>
    </row>
    <row r="684" customFormat="false" ht="15" hidden="false" customHeight="false" outlineLevel="0" collapsed="false">
      <c r="A684" s="526" t="n">
        <v>5727</v>
      </c>
      <c r="B684" s="526" t="s">
        <v>5326</v>
      </c>
      <c r="C684" s="526" t="s">
        <v>4362</v>
      </c>
      <c r="D684" s="527" t="n">
        <v>12.1</v>
      </c>
    </row>
    <row r="685" customFormat="false" ht="15" hidden="false" customHeight="false" outlineLevel="0" collapsed="false">
      <c r="A685" s="526" t="n">
        <v>5729</v>
      </c>
      <c r="B685" s="526" t="s">
        <v>5327</v>
      </c>
      <c r="C685" s="526" t="s">
        <v>4362</v>
      </c>
      <c r="D685" s="527" t="n">
        <v>49.26</v>
      </c>
    </row>
    <row r="686" customFormat="false" ht="15" hidden="false" customHeight="false" outlineLevel="0" collapsed="false">
      <c r="A686" s="526" t="n">
        <v>5730</v>
      </c>
      <c r="B686" s="526" t="s">
        <v>5328</v>
      </c>
      <c r="C686" s="526" t="s">
        <v>4362</v>
      </c>
      <c r="D686" s="527" t="n">
        <v>40.91</v>
      </c>
    </row>
    <row r="687" customFormat="false" ht="15" hidden="false" customHeight="false" outlineLevel="0" collapsed="false">
      <c r="A687" s="526" t="n">
        <v>5735</v>
      </c>
      <c r="B687" s="526" t="s">
        <v>5329</v>
      </c>
      <c r="C687" s="526" t="s">
        <v>4362</v>
      </c>
      <c r="D687" s="527" t="n">
        <v>29.4</v>
      </c>
    </row>
    <row r="688" customFormat="false" ht="15" hidden="false" customHeight="false" outlineLevel="0" collapsed="false">
      <c r="A688" s="526" t="n">
        <v>5736</v>
      </c>
      <c r="B688" s="526" t="s">
        <v>5330</v>
      </c>
      <c r="C688" s="526" t="s">
        <v>4362</v>
      </c>
      <c r="D688" s="527" t="n">
        <v>41.81</v>
      </c>
    </row>
    <row r="689" customFormat="false" ht="15" hidden="false" customHeight="false" outlineLevel="0" collapsed="false">
      <c r="A689" s="526" t="n">
        <v>5738</v>
      </c>
      <c r="B689" s="526" t="s">
        <v>5331</v>
      </c>
      <c r="C689" s="526" t="s">
        <v>4362</v>
      </c>
      <c r="D689" s="527" t="n">
        <v>43.8</v>
      </c>
    </row>
    <row r="690" customFormat="false" ht="15" hidden="false" customHeight="false" outlineLevel="0" collapsed="false">
      <c r="A690" s="526" t="n">
        <v>5739</v>
      </c>
      <c r="B690" s="526" t="s">
        <v>5332</v>
      </c>
      <c r="C690" s="526" t="s">
        <v>4362</v>
      </c>
      <c r="D690" s="527" t="n">
        <v>54.81</v>
      </c>
    </row>
    <row r="691" customFormat="false" ht="15" hidden="false" customHeight="false" outlineLevel="0" collapsed="false">
      <c r="A691" s="526" t="n">
        <v>5741</v>
      </c>
      <c r="B691" s="526" t="s">
        <v>5333</v>
      </c>
      <c r="C691" s="526" t="s">
        <v>4362</v>
      </c>
      <c r="D691" s="527" t="n">
        <v>42.78</v>
      </c>
    </row>
    <row r="692" customFormat="false" ht="15" hidden="false" customHeight="false" outlineLevel="0" collapsed="false">
      <c r="A692" s="526" t="n">
        <v>5742</v>
      </c>
      <c r="B692" s="526" t="s">
        <v>5334</v>
      </c>
      <c r="C692" s="526" t="s">
        <v>4362</v>
      </c>
      <c r="D692" s="527" t="n">
        <v>27.61</v>
      </c>
    </row>
    <row r="693" customFormat="false" ht="15" hidden="false" customHeight="false" outlineLevel="0" collapsed="false">
      <c r="A693" s="526" t="n">
        <v>5747</v>
      </c>
      <c r="B693" s="526" t="s">
        <v>5335</v>
      </c>
      <c r="C693" s="526" t="s">
        <v>4362</v>
      </c>
      <c r="D693" s="527" t="n">
        <v>158.31</v>
      </c>
    </row>
    <row r="694" customFormat="false" ht="15" hidden="false" customHeight="false" outlineLevel="0" collapsed="false">
      <c r="A694" s="526" t="n">
        <v>5751</v>
      </c>
      <c r="B694" s="526" t="s">
        <v>5336</v>
      </c>
      <c r="C694" s="526" t="s">
        <v>4362</v>
      </c>
      <c r="D694" s="527" t="n">
        <v>34.68</v>
      </c>
    </row>
    <row r="695" customFormat="false" ht="15" hidden="false" customHeight="false" outlineLevel="0" collapsed="false">
      <c r="A695" s="526" t="n">
        <v>5754</v>
      </c>
      <c r="B695" s="526" t="s">
        <v>5337</v>
      </c>
      <c r="C695" s="526" t="s">
        <v>4362</v>
      </c>
      <c r="D695" s="527" t="n">
        <v>38.08</v>
      </c>
    </row>
    <row r="696" customFormat="false" ht="15" hidden="false" customHeight="false" outlineLevel="0" collapsed="false">
      <c r="A696" s="526" t="n">
        <v>5763</v>
      </c>
      <c r="B696" s="526" t="s">
        <v>5338</v>
      </c>
      <c r="C696" s="526" t="s">
        <v>4362</v>
      </c>
      <c r="D696" s="527" t="n">
        <v>53.7</v>
      </c>
    </row>
    <row r="697" customFormat="false" ht="15" hidden="false" customHeight="false" outlineLevel="0" collapsed="false">
      <c r="A697" s="526" t="n">
        <v>5765</v>
      </c>
      <c r="B697" s="526" t="s">
        <v>5339</v>
      </c>
      <c r="C697" s="526" t="s">
        <v>4362</v>
      </c>
      <c r="D697" s="527" t="n">
        <v>4.64</v>
      </c>
    </row>
    <row r="698" customFormat="false" ht="15" hidden="false" customHeight="false" outlineLevel="0" collapsed="false">
      <c r="A698" s="526" t="n">
        <v>5766</v>
      </c>
      <c r="B698" s="526" t="s">
        <v>5340</v>
      </c>
      <c r="C698" s="526" t="s">
        <v>4362</v>
      </c>
      <c r="D698" s="527" t="n">
        <v>2.71</v>
      </c>
    </row>
    <row r="699" customFormat="false" ht="15" hidden="false" customHeight="false" outlineLevel="0" collapsed="false">
      <c r="A699" s="526" t="n">
        <v>5779</v>
      </c>
      <c r="B699" s="526" t="s">
        <v>5341</v>
      </c>
      <c r="C699" s="526" t="s">
        <v>4362</v>
      </c>
      <c r="D699" s="527" t="n">
        <v>72.01</v>
      </c>
    </row>
    <row r="700" customFormat="false" ht="15" hidden="false" customHeight="false" outlineLevel="0" collapsed="false">
      <c r="A700" s="526" t="n">
        <v>5787</v>
      </c>
      <c r="B700" s="526" t="s">
        <v>5342</v>
      </c>
      <c r="C700" s="526" t="s">
        <v>4362</v>
      </c>
      <c r="D700" s="527" t="n">
        <v>70.44</v>
      </c>
    </row>
    <row r="701" customFormat="false" ht="15" hidden="false" customHeight="false" outlineLevel="0" collapsed="false">
      <c r="A701" s="526" t="n">
        <v>5797</v>
      </c>
      <c r="B701" s="526" t="s">
        <v>5343</v>
      </c>
      <c r="C701" s="526" t="s">
        <v>4362</v>
      </c>
      <c r="D701" s="527" t="n">
        <v>6.22</v>
      </c>
    </row>
    <row r="702" customFormat="false" ht="15" hidden="false" customHeight="false" outlineLevel="0" collapsed="false">
      <c r="A702" s="526" t="n">
        <v>5800</v>
      </c>
      <c r="B702" s="526" t="s">
        <v>5344</v>
      </c>
      <c r="C702" s="526" t="s">
        <v>4362</v>
      </c>
      <c r="D702" s="527" t="n">
        <v>0.39</v>
      </c>
    </row>
    <row r="703" customFormat="false" ht="15" hidden="false" customHeight="false" outlineLevel="0" collapsed="false">
      <c r="A703" s="526" t="n">
        <v>7032</v>
      </c>
      <c r="B703" s="526" t="s">
        <v>5345</v>
      </c>
      <c r="C703" s="526" t="s">
        <v>4362</v>
      </c>
      <c r="D703" s="527" t="n">
        <v>4.25</v>
      </c>
    </row>
    <row r="704" customFormat="false" ht="15" hidden="false" customHeight="false" outlineLevel="0" collapsed="false">
      <c r="A704" s="526" t="n">
        <v>7033</v>
      </c>
      <c r="B704" s="526" t="s">
        <v>5346</v>
      </c>
      <c r="C704" s="526" t="s">
        <v>4362</v>
      </c>
      <c r="D704" s="527" t="n">
        <v>1.57</v>
      </c>
    </row>
    <row r="705" customFormat="false" ht="15" hidden="false" customHeight="false" outlineLevel="0" collapsed="false">
      <c r="A705" s="526" t="n">
        <v>7034</v>
      </c>
      <c r="B705" s="526" t="s">
        <v>5347</v>
      </c>
      <c r="C705" s="526" t="s">
        <v>4362</v>
      </c>
      <c r="D705" s="527" t="n">
        <v>5.67</v>
      </c>
    </row>
    <row r="706" customFormat="false" ht="15" hidden="false" customHeight="false" outlineLevel="0" collapsed="false">
      <c r="A706" s="526" t="n">
        <v>7035</v>
      </c>
      <c r="B706" s="526" t="s">
        <v>5348</v>
      </c>
      <c r="C706" s="526" t="s">
        <v>4362</v>
      </c>
      <c r="D706" s="527" t="n">
        <v>256.74</v>
      </c>
    </row>
    <row r="707" customFormat="false" ht="15" hidden="false" customHeight="false" outlineLevel="0" collapsed="false">
      <c r="A707" s="526" t="n">
        <v>7038</v>
      </c>
      <c r="B707" s="526" t="s">
        <v>5349</v>
      </c>
      <c r="C707" s="526" t="s">
        <v>4362</v>
      </c>
      <c r="D707" s="527" t="n">
        <v>50.1</v>
      </c>
    </row>
    <row r="708" customFormat="false" ht="15" hidden="false" customHeight="false" outlineLevel="0" collapsed="false">
      <c r="A708" s="526" t="n">
        <v>7039</v>
      </c>
      <c r="B708" s="526" t="s">
        <v>5350</v>
      </c>
      <c r="C708" s="526" t="s">
        <v>4362</v>
      </c>
      <c r="D708" s="527" t="n">
        <v>13.44</v>
      </c>
    </row>
    <row r="709" customFormat="false" ht="15" hidden="false" customHeight="false" outlineLevel="0" collapsed="false">
      <c r="A709" s="526" t="n">
        <v>7040</v>
      </c>
      <c r="B709" s="526" t="s">
        <v>5351</v>
      </c>
      <c r="C709" s="526" t="s">
        <v>4362</v>
      </c>
      <c r="D709" s="527" t="n">
        <v>62.69</v>
      </c>
    </row>
    <row r="710" customFormat="false" ht="15" hidden="false" customHeight="false" outlineLevel="0" collapsed="false">
      <c r="A710" s="526" t="n">
        <v>7044</v>
      </c>
      <c r="B710" s="526" t="s">
        <v>5352</v>
      </c>
      <c r="C710" s="526" t="s">
        <v>4362</v>
      </c>
      <c r="D710" s="527" t="n">
        <v>0.35</v>
      </c>
    </row>
    <row r="711" customFormat="false" ht="15" hidden="false" customHeight="false" outlineLevel="0" collapsed="false">
      <c r="A711" s="526" t="n">
        <v>7045</v>
      </c>
      <c r="B711" s="526" t="s">
        <v>5353</v>
      </c>
      <c r="C711" s="526" t="s">
        <v>4362</v>
      </c>
      <c r="D711" s="527" t="n">
        <v>0.08</v>
      </c>
    </row>
    <row r="712" customFormat="false" ht="15" hidden="false" customHeight="false" outlineLevel="0" collapsed="false">
      <c r="A712" s="526" t="n">
        <v>7046</v>
      </c>
      <c r="B712" s="526" t="s">
        <v>5354</v>
      </c>
      <c r="C712" s="526" t="s">
        <v>4362</v>
      </c>
      <c r="D712" s="527" t="n">
        <v>0.38</v>
      </c>
    </row>
    <row r="713" customFormat="false" ht="15" hidden="false" customHeight="false" outlineLevel="0" collapsed="false">
      <c r="A713" s="526" t="n">
        <v>7047</v>
      </c>
      <c r="B713" s="526" t="s">
        <v>5355</v>
      </c>
      <c r="C713" s="526" t="s">
        <v>4362</v>
      </c>
      <c r="D713" s="527" t="n">
        <v>22.93</v>
      </c>
    </row>
    <row r="714" customFormat="false" ht="15" hidden="false" customHeight="false" outlineLevel="0" collapsed="false">
      <c r="A714" s="526" t="n">
        <v>7051</v>
      </c>
      <c r="B714" s="526" t="s">
        <v>5356</v>
      </c>
      <c r="C714" s="526" t="s">
        <v>4362</v>
      </c>
      <c r="D714" s="527" t="n">
        <v>44.43</v>
      </c>
    </row>
    <row r="715" customFormat="false" ht="15" hidden="false" customHeight="false" outlineLevel="0" collapsed="false">
      <c r="A715" s="526" t="n">
        <v>7052</v>
      </c>
      <c r="B715" s="526" t="s">
        <v>5357</v>
      </c>
      <c r="C715" s="526" t="s">
        <v>4362</v>
      </c>
      <c r="D715" s="527" t="n">
        <v>12</v>
      </c>
    </row>
    <row r="716" customFormat="false" ht="15" hidden="false" customHeight="false" outlineLevel="0" collapsed="false">
      <c r="A716" s="526" t="n">
        <v>7053</v>
      </c>
      <c r="B716" s="526" t="s">
        <v>5358</v>
      </c>
      <c r="C716" s="526" t="s">
        <v>4362</v>
      </c>
      <c r="D716" s="527" t="n">
        <v>55.61</v>
      </c>
    </row>
    <row r="717" customFormat="false" ht="15" hidden="false" customHeight="false" outlineLevel="0" collapsed="false">
      <c r="A717" s="526" t="n">
        <v>7054</v>
      </c>
      <c r="B717" s="526" t="s">
        <v>5359</v>
      </c>
      <c r="C717" s="526" t="s">
        <v>4362</v>
      </c>
      <c r="D717" s="527" t="n">
        <v>89.37</v>
      </c>
    </row>
    <row r="718" customFormat="false" ht="15" hidden="false" customHeight="false" outlineLevel="0" collapsed="false">
      <c r="A718" s="526" t="n">
        <v>7058</v>
      </c>
      <c r="B718" s="526" t="s">
        <v>5360</v>
      </c>
      <c r="C718" s="526" t="s">
        <v>4362</v>
      </c>
      <c r="D718" s="527" t="n">
        <v>23.56</v>
      </c>
    </row>
    <row r="719" customFormat="false" ht="15" hidden="false" customHeight="false" outlineLevel="0" collapsed="false">
      <c r="A719" s="526" t="n">
        <v>7059</v>
      </c>
      <c r="B719" s="526" t="s">
        <v>5361</v>
      </c>
      <c r="C719" s="526" t="s">
        <v>4362</v>
      </c>
      <c r="D719" s="527" t="n">
        <v>9.15</v>
      </c>
    </row>
    <row r="720" customFormat="false" ht="15" hidden="false" customHeight="false" outlineLevel="0" collapsed="false">
      <c r="A720" s="526" t="n">
        <v>7060</v>
      </c>
      <c r="B720" s="526" t="s">
        <v>5362</v>
      </c>
      <c r="C720" s="526" t="s">
        <v>4362</v>
      </c>
      <c r="D720" s="527" t="n">
        <v>42.68</v>
      </c>
    </row>
    <row r="721" customFormat="false" ht="15" hidden="false" customHeight="false" outlineLevel="0" collapsed="false">
      <c r="A721" s="526" t="n">
        <v>7061</v>
      </c>
      <c r="B721" s="526" t="s">
        <v>5363</v>
      </c>
      <c r="C721" s="526" t="s">
        <v>4362</v>
      </c>
      <c r="D721" s="527" t="n">
        <v>81.58</v>
      </c>
    </row>
    <row r="722" customFormat="false" ht="15" hidden="false" customHeight="false" outlineLevel="0" collapsed="false">
      <c r="A722" s="526" t="n">
        <v>7063</v>
      </c>
      <c r="B722" s="526" t="s">
        <v>5364</v>
      </c>
      <c r="C722" s="526" t="s">
        <v>4362</v>
      </c>
      <c r="D722" s="527" t="n">
        <v>19</v>
      </c>
    </row>
    <row r="723" customFormat="false" ht="15" hidden="false" customHeight="false" outlineLevel="0" collapsed="false">
      <c r="A723" s="526" t="n">
        <v>7064</v>
      </c>
      <c r="B723" s="526" t="s">
        <v>5365</v>
      </c>
      <c r="C723" s="526" t="s">
        <v>4362</v>
      </c>
      <c r="D723" s="527" t="n">
        <v>5.13</v>
      </c>
    </row>
    <row r="724" customFormat="false" ht="15" hidden="false" customHeight="false" outlineLevel="0" collapsed="false">
      <c r="A724" s="526" t="n">
        <v>7065</v>
      </c>
      <c r="B724" s="526" t="s">
        <v>5366</v>
      </c>
      <c r="C724" s="526" t="s">
        <v>4362</v>
      </c>
      <c r="D724" s="527" t="n">
        <v>20.78</v>
      </c>
    </row>
    <row r="725" customFormat="false" ht="15" hidden="false" customHeight="false" outlineLevel="0" collapsed="false">
      <c r="A725" s="526" t="n">
        <v>7066</v>
      </c>
      <c r="B725" s="526" t="s">
        <v>5367</v>
      </c>
      <c r="C725" s="526" t="s">
        <v>4362</v>
      </c>
      <c r="D725" s="527" t="n">
        <v>96.79</v>
      </c>
    </row>
    <row r="726" customFormat="false" ht="15" hidden="false" customHeight="false" outlineLevel="0" collapsed="false">
      <c r="A726" s="526" t="n">
        <v>53786</v>
      </c>
      <c r="B726" s="526" t="s">
        <v>5368</v>
      </c>
      <c r="C726" s="526" t="s">
        <v>4362</v>
      </c>
      <c r="D726" s="527" t="n">
        <v>51.09</v>
      </c>
    </row>
    <row r="727" customFormat="false" ht="15" hidden="false" customHeight="false" outlineLevel="0" collapsed="false">
      <c r="A727" s="526" t="n">
        <v>53788</v>
      </c>
      <c r="B727" s="526" t="s">
        <v>5369</v>
      </c>
      <c r="C727" s="526" t="s">
        <v>4362</v>
      </c>
      <c r="D727" s="527" t="n">
        <v>57.2</v>
      </c>
    </row>
    <row r="728" customFormat="false" ht="15" hidden="false" customHeight="false" outlineLevel="0" collapsed="false">
      <c r="A728" s="526" t="n">
        <v>53792</v>
      </c>
      <c r="B728" s="526" t="s">
        <v>5370</v>
      </c>
      <c r="C728" s="526" t="s">
        <v>4362</v>
      </c>
      <c r="D728" s="527" t="n">
        <v>101.41</v>
      </c>
    </row>
    <row r="729" customFormat="false" ht="15" hidden="false" customHeight="false" outlineLevel="0" collapsed="false">
      <c r="A729" s="526" t="n">
        <v>53794</v>
      </c>
      <c r="B729" s="526" t="s">
        <v>5371</v>
      </c>
      <c r="C729" s="526" t="s">
        <v>4362</v>
      </c>
      <c r="D729" s="527" t="n">
        <v>35.62</v>
      </c>
    </row>
    <row r="730" customFormat="false" ht="15" hidden="false" customHeight="false" outlineLevel="0" collapsed="false">
      <c r="A730" s="526" t="n">
        <v>53797</v>
      </c>
      <c r="B730" s="526" t="s">
        <v>5372</v>
      </c>
      <c r="C730" s="526" t="s">
        <v>4362</v>
      </c>
      <c r="D730" s="527" t="n">
        <v>116.62</v>
      </c>
    </row>
    <row r="731" customFormat="false" ht="15" hidden="false" customHeight="false" outlineLevel="0" collapsed="false">
      <c r="A731" s="526" t="n">
        <v>53804</v>
      </c>
      <c r="B731" s="526" t="s">
        <v>5373</v>
      </c>
      <c r="C731" s="526" t="s">
        <v>4362</v>
      </c>
      <c r="D731" s="527" t="n">
        <v>4.98</v>
      </c>
    </row>
    <row r="732" customFormat="false" ht="15" hidden="false" customHeight="false" outlineLevel="0" collapsed="false">
      <c r="A732" s="526" t="n">
        <v>53806</v>
      </c>
      <c r="B732" s="526" t="s">
        <v>5374</v>
      </c>
      <c r="C732" s="526" t="s">
        <v>4362</v>
      </c>
      <c r="D732" s="527" t="n">
        <v>68.52</v>
      </c>
    </row>
    <row r="733" customFormat="false" ht="15" hidden="false" customHeight="false" outlineLevel="0" collapsed="false">
      <c r="A733" s="526" t="n">
        <v>53810</v>
      </c>
      <c r="B733" s="526" t="s">
        <v>5375</v>
      </c>
      <c r="C733" s="526" t="s">
        <v>4362</v>
      </c>
      <c r="D733" s="527" t="n">
        <v>68.94</v>
      </c>
    </row>
    <row r="734" customFormat="false" ht="15" hidden="false" customHeight="false" outlineLevel="0" collapsed="false">
      <c r="A734" s="526" t="n">
        <v>53814</v>
      </c>
      <c r="B734" s="526" t="s">
        <v>5376</v>
      </c>
      <c r="C734" s="526" t="s">
        <v>4362</v>
      </c>
      <c r="D734" s="527" t="n">
        <v>225.83</v>
      </c>
    </row>
    <row r="735" customFormat="false" ht="15" hidden="false" customHeight="false" outlineLevel="0" collapsed="false">
      <c r="A735" s="526" t="n">
        <v>53817</v>
      </c>
      <c r="B735" s="526" t="s">
        <v>5377</v>
      </c>
      <c r="C735" s="526" t="s">
        <v>4362</v>
      </c>
      <c r="D735" s="527" t="n">
        <v>62.53</v>
      </c>
    </row>
    <row r="736" customFormat="false" ht="15" hidden="false" customHeight="false" outlineLevel="0" collapsed="false">
      <c r="A736" s="526" t="n">
        <v>53818</v>
      </c>
      <c r="B736" s="526" t="s">
        <v>5378</v>
      </c>
      <c r="C736" s="526" t="s">
        <v>4362</v>
      </c>
      <c r="D736" s="527" t="n">
        <v>9.67</v>
      </c>
    </row>
    <row r="737" customFormat="false" ht="15" hidden="false" customHeight="false" outlineLevel="0" collapsed="false">
      <c r="A737" s="526" t="n">
        <v>53827</v>
      </c>
      <c r="B737" s="526" t="s">
        <v>5379</v>
      </c>
      <c r="C737" s="526" t="s">
        <v>4362</v>
      </c>
      <c r="D737" s="527" t="n">
        <v>114.16</v>
      </c>
    </row>
    <row r="738" customFormat="false" ht="15" hidden="false" customHeight="false" outlineLevel="0" collapsed="false">
      <c r="A738" s="526" t="n">
        <v>53829</v>
      </c>
      <c r="B738" s="526" t="s">
        <v>5380</v>
      </c>
      <c r="C738" s="526" t="s">
        <v>4362</v>
      </c>
      <c r="D738" s="527" t="n">
        <v>116.62</v>
      </c>
    </row>
    <row r="739" customFormat="false" ht="15" hidden="false" customHeight="false" outlineLevel="0" collapsed="false">
      <c r="A739" s="526" t="n">
        <v>53831</v>
      </c>
      <c r="B739" s="526" t="s">
        <v>5381</v>
      </c>
      <c r="C739" s="526" t="s">
        <v>4362</v>
      </c>
      <c r="D739" s="527" t="n">
        <v>192.63</v>
      </c>
    </row>
    <row r="740" customFormat="false" ht="15" hidden="false" customHeight="false" outlineLevel="0" collapsed="false">
      <c r="A740" s="526" t="n">
        <v>53840</v>
      </c>
      <c r="B740" s="526" t="s">
        <v>5382</v>
      </c>
      <c r="C740" s="526" t="s">
        <v>4362</v>
      </c>
      <c r="D740" s="527" t="n">
        <v>2.7</v>
      </c>
    </row>
    <row r="741" customFormat="false" ht="15" hidden="false" customHeight="false" outlineLevel="0" collapsed="false">
      <c r="A741" s="526" t="n">
        <v>53841</v>
      </c>
      <c r="B741" s="526" t="s">
        <v>5383</v>
      </c>
      <c r="C741" s="526" t="s">
        <v>4362</v>
      </c>
      <c r="D741" s="527" t="n">
        <v>1.87</v>
      </c>
    </row>
    <row r="742" customFormat="false" ht="15" hidden="false" customHeight="false" outlineLevel="0" collapsed="false">
      <c r="A742" s="526" t="n">
        <v>53849</v>
      </c>
      <c r="B742" s="526" t="s">
        <v>5384</v>
      </c>
      <c r="C742" s="526" t="s">
        <v>4362</v>
      </c>
      <c r="D742" s="527" t="n">
        <v>83.8</v>
      </c>
    </row>
    <row r="743" customFormat="false" ht="15" hidden="false" customHeight="false" outlineLevel="0" collapsed="false">
      <c r="A743" s="526" t="n">
        <v>53857</v>
      </c>
      <c r="B743" s="526" t="s">
        <v>5385</v>
      </c>
      <c r="C743" s="526" t="s">
        <v>4362</v>
      </c>
      <c r="D743" s="527" t="n">
        <v>64</v>
      </c>
    </row>
    <row r="744" customFormat="false" ht="15" hidden="false" customHeight="false" outlineLevel="0" collapsed="false">
      <c r="A744" s="526" t="n">
        <v>53858</v>
      </c>
      <c r="B744" s="526" t="s">
        <v>5386</v>
      </c>
      <c r="C744" s="526" t="s">
        <v>4362</v>
      </c>
      <c r="D744" s="527" t="n">
        <v>45.76</v>
      </c>
    </row>
    <row r="745" customFormat="false" ht="15" hidden="false" customHeight="false" outlineLevel="0" collapsed="false">
      <c r="A745" s="526" t="n">
        <v>53861</v>
      </c>
      <c r="B745" s="526" t="s">
        <v>5387</v>
      </c>
      <c r="C745" s="526" t="s">
        <v>4362</v>
      </c>
      <c r="D745" s="527" t="n">
        <v>62.12</v>
      </c>
    </row>
    <row r="746" customFormat="false" ht="15" hidden="false" customHeight="false" outlineLevel="0" collapsed="false">
      <c r="A746" s="526" t="n">
        <v>53863</v>
      </c>
      <c r="B746" s="526" t="s">
        <v>5388</v>
      </c>
      <c r="C746" s="526" t="s">
        <v>4362</v>
      </c>
      <c r="D746" s="527" t="n">
        <v>1.85</v>
      </c>
    </row>
    <row r="747" customFormat="false" ht="15" hidden="false" customHeight="false" outlineLevel="0" collapsed="false">
      <c r="A747" s="526" t="n">
        <v>53865</v>
      </c>
      <c r="B747" s="526" t="s">
        <v>5389</v>
      </c>
      <c r="C747" s="526" t="s">
        <v>4362</v>
      </c>
      <c r="D747" s="527" t="n">
        <v>47.2</v>
      </c>
    </row>
    <row r="748" customFormat="false" ht="15" hidden="false" customHeight="false" outlineLevel="0" collapsed="false">
      <c r="A748" s="526" t="n">
        <v>53866</v>
      </c>
      <c r="B748" s="526" t="s">
        <v>5390</v>
      </c>
      <c r="C748" s="526" t="s">
        <v>4362</v>
      </c>
      <c r="D748" s="527" t="n">
        <v>1.29</v>
      </c>
    </row>
    <row r="749" customFormat="false" ht="15" hidden="false" customHeight="false" outlineLevel="0" collapsed="false">
      <c r="A749" s="526" t="n">
        <v>53882</v>
      </c>
      <c r="B749" s="526" t="s">
        <v>5391</v>
      </c>
      <c r="C749" s="526" t="s">
        <v>4362</v>
      </c>
      <c r="D749" s="527" t="n">
        <v>38.3</v>
      </c>
    </row>
    <row r="750" customFormat="false" ht="15" hidden="false" customHeight="false" outlineLevel="0" collapsed="false">
      <c r="A750" s="526" t="n">
        <v>55263</v>
      </c>
      <c r="B750" s="526" t="s">
        <v>5392</v>
      </c>
      <c r="C750" s="526" t="s">
        <v>4362</v>
      </c>
      <c r="D750" s="527" t="n">
        <v>64.51</v>
      </c>
    </row>
    <row r="751" customFormat="false" ht="15" hidden="false" customHeight="false" outlineLevel="0" collapsed="false">
      <c r="A751" s="526" t="n">
        <v>73303</v>
      </c>
      <c r="B751" s="526" t="s">
        <v>5393</v>
      </c>
      <c r="C751" s="526" t="s">
        <v>4362</v>
      </c>
      <c r="D751" s="527" t="n">
        <v>6.26</v>
      </c>
    </row>
    <row r="752" customFormat="false" ht="15" hidden="false" customHeight="false" outlineLevel="0" collapsed="false">
      <c r="A752" s="526" t="n">
        <v>73307</v>
      </c>
      <c r="B752" s="526" t="s">
        <v>5394</v>
      </c>
      <c r="C752" s="526" t="s">
        <v>4362</v>
      </c>
      <c r="D752" s="527" t="n">
        <v>5.59</v>
      </c>
    </row>
    <row r="753" customFormat="false" ht="15" hidden="false" customHeight="false" outlineLevel="0" collapsed="false">
      <c r="A753" s="526" t="n">
        <v>73309</v>
      </c>
      <c r="B753" s="526" t="s">
        <v>5395</v>
      </c>
      <c r="C753" s="526" t="s">
        <v>4362</v>
      </c>
      <c r="D753" s="527" t="n">
        <v>33.33</v>
      </c>
    </row>
    <row r="754" customFormat="false" ht="15" hidden="false" customHeight="false" outlineLevel="0" collapsed="false">
      <c r="A754" s="526" t="n">
        <v>73311</v>
      </c>
      <c r="B754" s="526" t="s">
        <v>5396</v>
      </c>
      <c r="C754" s="526" t="s">
        <v>4362</v>
      </c>
      <c r="D754" s="527" t="n">
        <v>178.32</v>
      </c>
    </row>
    <row r="755" customFormat="false" ht="15" hidden="false" customHeight="false" outlineLevel="0" collapsed="false">
      <c r="A755" s="526" t="n">
        <v>73313</v>
      </c>
      <c r="B755" s="526" t="s">
        <v>5397</v>
      </c>
      <c r="C755" s="526" t="s">
        <v>4362</v>
      </c>
      <c r="D755" s="527" t="n">
        <v>9</v>
      </c>
    </row>
    <row r="756" customFormat="false" ht="15" hidden="false" customHeight="false" outlineLevel="0" collapsed="false">
      <c r="A756" s="526" t="n">
        <v>73315</v>
      </c>
      <c r="B756" s="526" t="s">
        <v>5398</v>
      </c>
      <c r="C756" s="526" t="s">
        <v>4362</v>
      </c>
      <c r="D756" s="527" t="n">
        <v>57.2</v>
      </c>
    </row>
    <row r="757" customFormat="false" ht="15" hidden="false" customHeight="false" outlineLevel="0" collapsed="false">
      <c r="A757" s="526" t="n">
        <v>73335</v>
      </c>
      <c r="B757" s="526" t="s">
        <v>5399</v>
      </c>
      <c r="C757" s="526" t="s">
        <v>4362</v>
      </c>
      <c r="D757" s="527" t="n">
        <v>36.54</v>
      </c>
    </row>
    <row r="758" customFormat="false" ht="15" hidden="false" customHeight="false" outlineLevel="0" collapsed="false">
      <c r="A758" s="526" t="n">
        <v>73340</v>
      </c>
      <c r="B758" s="526" t="s">
        <v>5400</v>
      </c>
      <c r="C758" s="526" t="s">
        <v>4362</v>
      </c>
      <c r="D758" s="527" t="n">
        <v>154.96</v>
      </c>
    </row>
    <row r="759" customFormat="false" ht="15" hidden="false" customHeight="false" outlineLevel="0" collapsed="false">
      <c r="A759" s="526" t="n">
        <v>83361</v>
      </c>
      <c r="B759" s="526" t="s">
        <v>5401</v>
      </c>
      <c r="C759" s="526" t="s">
        <v>4362</v>
      </c>
      <c r="D759" s="527" t="n">
        <v>44.47</v>
      </c>
    </row>
    <row r="760" customFormat="false" ht="15" hidden="false" customHeight="false" outlineLevel="0" collapsed="false">
      <c r="A760" s="526" t="n">
        <v>83761</v>
      </c>
      <c r="B760" s="526" t="s">
        <v>5402</v>
      </c>
      <c r="C760" s="526" t="s">
        <v>4362</v>
      </c>
      <c r="D760" s="527" t="n">
        <v>8.34</v>
      </c>
    </row>
    <row r="761" customFormat="false" ht="15" hidden="false" customHeight="false" outlineLevel="0" collapsed="false">
      <c r="A761" s="526" t="n">
        <v>83762</v>
      </c>
      <c r="B761" s="526" t="s">
        <v>5403</v>
      </c>
      <c r="C761" s="526" t="s">
        <v>4362</v>
      </c>
      <c r="D761" s="527" t="n">
        <v>7.45</v>
      </c>
    </row>
    <row r="762" customFormat="false" ht="15" hidden="false" customHeight="false" outlineLevel="0" collapsed="false">
      <c r="A762" s="526" t="n">
        <v>83763</v>
      </c>
      <c r="B762" s="526" t="s">
        <v>5404</v>
      </c>
      <c r="C762" s="526" t="s">
        <v>4362</v>
      </c>
      <c r="D762" s="527" t="n">
        <v>50.25</v>
      </c>
    </row>
    <row r="763" customFormat="false" ht="15" hidden="false" customHeight="false" outlineLevel="0" collapsed="false">
      <c r="A763" s="526" t="n">
        <v>83764</v>
      </c>
      <c r="B763" s="526" t="s">
        <v>5405</v>
      </c>
      <c r="C763" s="526" t="s">
        <v>4362</v>
      </c>
      <c r="D763" s="527" t="n">
        <v>2.94</v>
      </c>
    </row>
    <row r="764" customFormat="false" ht="15" hidden="false" customHeight="false" outlineLevel="0" collapsed="false">
      <c r="A764" s="526" t="n">
        <v>87026</v>
      </c>
      <c r="B764" s="526" t="s">
        <v>5406</v>
      </c>
      <c r="C764" s="526" t="s">
        <v>4362</v>
      </c>
      <c r="D764" s="527" t="n">
        <v>0.74</v>
      </c>
    </row>
    <row r="765" customFormat="false" ht="15" hidden="false" customHeight="false" outlineLevel="0" collapsed="false">
      <c r="A765" s="526" t="n">
        <v>87441</v>
      </c>
      <c r="B765" s="526" t="s">
        <v>5407</v>
      </c>
      <c r="C765" s="526" t="s">
        <v>4362</v>
      </c>
      <c r="D765" s="527" t="n">
        <v>0.48</v>
      </c>
    </row>
    <row r="766" customFormat="false" ht="15" hidden="false" customHeight="false" outlineLevel="0" collapsed="false">
      <c r="A766" s="526" t="n">
        <v>87442</v>
      </c>
      <c r="B766" s="526" t="s">
        <v>5408</v>
      </c>
      <c r="C766" s="526" t="s">
        <v>4362</v>
      </c>
      <c r="D766" s="527" t="n">
        <v>0.11</v>
      </c>
    </row>
    <row r="767" customFormat="false" ht="15" hidden="false" customHeight="false" outlineLevel="0" collapsed="false">
      <c r="A767" s="526" t="n">
        <v>87443</v>
      </c>
      <c r="B767" s="526" t="s">
        <v>5409</v>
      </c>
      <c r="C767" s="526" t="s">
        <v>4362</v>
      </c>
      <c r="D767" s="527" t="n">
        <v>0.64</v>
      </c>
    </row>
    <row r="768" customFormat="false" ht="15" hidden="false" customHeight="false" outlineLevel="0" collapsed="false">
      <c r="A768" s="526" t="n">
        <v>87444</v>
      </c>
      <c r="B768" s="526" t="s">
        <v>5410</v>
      </c>
      <c r="C768" s="526" t="s">
        <v>4362</v>
      </c>
      <c r="D768" s="527" t="n">
        <v>4.24</v>
      </c>
    </row>
    <row r="769" customFormat="false" ht="15" hidden="false" customHeight="false" outlineLevel="0" collapsed="false">
      <c r="A769" s="526" t="n">
        <v>88387</v>
      </c>
      <c r="B769" s="526" t="s">
        <v>5411</v>
      </c>
      <c r="C769" s="526" t="s">
        <v>4362</v>
      </c>
      <c r="D769" s="527" t="n">
        <v>0.93</v>
      </c>
    </row>
    <row r="770" customFormat="false" ht="15" hidden="false" customHeight="false" outlineLevel="0" collapsed="false">
      <c r="A770" s="526" t="n">
        <v>88389</v>
      </c>
      <c r="B770" s="526" t="s">
        <v>5412</v>
      </c>
      <c r="C770" s="526" t="s">
        <v>4362</v>
      </c>
      <c r="D770" s="527" t="n">
        <v>0.23</v>
      </c>
    </row>
    <row r="771" customFormat="false" ht="15" hidden="false" customHeight="false" outlineLevel="0" collapsed="false">
      <c r="A771" s="526" t="n">
        <v>88390</v>
      </c>
      <c r="B771" s="526" t="s">
        <v>5413</v>
      </c>
      <c r="C771" s="526" t="s">
        <v>4362</v>
      </c>
      <c r="D771" s="527" t="n">
        <v>1.09</v>
      </c>
    </row>
    <row r="772" customFormat="false" ht="15" hidden="false" customHeight="false" outlineLevel="0" collapsed="false">
      <c r="A772" s="526" t="n">
        <v>88391</v>
      </c>
      <c r="B772" s="526" t="s">
        <v>5414</v>
      </c>
      <c r="C772" s="526" t="s">
        <v>4362</v>
      </c>
      <c r="D772" s="527" t="n">
        <v>2.09</v>
      </c>
    </row>
    <row r="773" customFormat="false" ht="15" hidden="false" customHeight="false" outlineLevel="0" collapsed="false">
      <c r="A773" s="526" t="n">
        <v>88394</v>
      </c>
      <c r="B773" s="526" t="s">
        <v>5415</v>
      </c>
      <c r="C773" s="526" t="s">
        <v>4362</v>
      </c>
      <c r="D773" s="527" t="n">
        <v>1.11</v>
      </c>
    </row>
    <row r="774" customFormat="false" ht="15" hidden="false" customHeight="false" outlineLevel="0" collapsed="false">
      <c r="A774" s="526" t="n">
        <v>88395</v>
      </c>
      <c r="B774" s="526" t="s">
        <v>5416</v>
      </c>
      <c r="C774" s="526" t="s">
        <v>4362</v>
      </c>
      <c r="D774" s="527" t="n">
        <v>0.27</v>
      </c>
    </row>
    <row r="775" customFormat="false" ht="15" hidden="false" customHeight="false" outlineLevel="0" collapsed="false">
      <c r="A775" s="526" t="n">
        <v>88396</v>
      </c>
      <c r="B775" s="526" t="s">
        <v>5417</v>
      </c>
      <c r="C775" s="526" t="s">
        <v>4362</v>
      </c>
      <c r="D775" s="527" t="n">
        <v>1.3</v>
      </c>
    </row>
    <row r="776" customFormat="false" ht="15" hidden="false" customHeight="false" outlineLevel="0" collapsed="false">
      <c r="A776" s="526" t="n">
        <v>88397</v>
      </c>
      <c r="B776" s="526" t="s">
        <v>5418</v>
      </c>
      <c r="C776" s="526" t="s">
        <v>4362</v>
      </c>
      <c r="D776" s="527" t="n">
        <v>3.14</v>
      </c>
    </row>
    <row r="777" customFormat="false" ht="15" hidden="false" customHeight="false" outlineLevel="0" collapsed="false">
      <c r="A777" s="526" t="n">
        <v>88400</v>
      </c>
      <c r="B777" s="526" t="s">
        <v>5419</v>
      </c>
      <c r="C777" s="526" t="s">
        <v>4362</v>
      </c>
      <c r="D777" s="527" t="n">
        <v>0.88</v>
      </c>
    </row>
    <row r="778" customFormat="false" ht="15" hidden="false" customHeight="false" outlineLevel="0" collapsed="false">
      <c r="A778" s="526" t="n">
        <v>88401</v>
      </c>
      <c r="B778" s="526" t="s">
        <v>5420</v>
      </c>
      <c r="C778" s="526" t="s">
        <v>4362</v>
      </c>
      <c r="D778" s="527" t="n">
        <v>0.21</v>
      </c>
    </row>
    <row r="779" customFormat="false" ht="15" hidden="false" customHeight="false" outlineLevel="0" collapsed="false">
      <c r="A779" s="526" t="n">
        <v>88402</v>
      </c>
      <c r="B779" s="526" t="s">
        <v>5421</v>
      </c>
      <c r="C779" s="526" t="s">
        <v>4362</v>
      </c>
      <c r="D779" s="527" t="n">
        <v>1.03</v>
      </c>
    </row>
    <row r="780" customFormat="false" ht="15" hidden="false" customHeight="false" outlineLevel="0" collapsed="false">
      <c r="A780" s="526" t="n">
        <v>88403</v>
      </c>
      <c r="B780" s="526" t="s">
        <v>5422</v>
      </c>
      <c r="C780" s="526" t="s">
        <v>4362</v>
      </c>
      <c r="D780" s="527" t="n">
        <v>1.25</v>
      </c>
    </row>
    <row r="781" customFormat="false" ht="15" hidden="false" customHeight="false" outlineLevel="0" collapsed="false">
      <c r="A781" s="526" t="n">
        <v>88419</v>
      </c>
      <c r="B781" s="526" t="s">
        <v>5423</v>
      </c>
      <c r="C781" s="526" t="s">
        <v>4362</v>
      </c>
      <c r="D781" s="527" t="n">
        <v>6.15</v>
      </c>
    </row>
    <row r="782" customFormat="false" ht="15" hidden="false" customHeight="false" outlineLevel="0" collapsed="false">
      <c r="A782" s="526" t="n">
        <v>88422</v>
      </c>
      <c r="B782" s="526" t="s">
        <v>5424</v>
      </c>
      <c r="C782" s="526" t="s">
        <v>4362</v>
      </c>
      <c r="D782" s="527" t="n">
        <v>1.42</v>
      </c>
    </row>
    <row r="783" customFormat="false" ht="15" hidden="false" customHeight="false" outlineLevel="0" collapsed="false">
      <c r="A783" s="526" t="n">
        <v>88425</v>
      </c>
      <c r="B783" s="526" t="s">
        <v>5425</v>
      </c>
      <c r="C783" s="526" t="s">
        <v>4362</v>
      </c>
      <c r="D783" s="527" t="n">
        <v>7.69</v>
      </c>
    </row>
    <row r="784" customFormat="false" ht="15" hidden="false" customHeight="false" outlineLevel="0" collapsed="false">
      <c r="A784" s="526" t="n">
        <v>88427</v>
      </c>
      <c r="B784" s="526" t="s">
        <v>5426</v>
      </c>
      <c r="C784" s="526" t="s">
        <v>4362</v>
      </c>
      <c r="D784" s="527" t="n">
        <v>0.71</v>
      </c>
    </row>
    <row r="785" customFormat="false" ht="15" hidden="false" customHeight="false" outlineLevel="0" collapsed="false">
      <c r="A785" s="526" t="n">
        <v>88434</v>
      </c>
      <c r="B785" s="526" t="s">
        <v>5427</v>
      </c>
      <c r="C785" s="526" t="s">
        <v>4362</v>
      </c>
      <c r="D785" s="527" t="n">
        <v>8.16</v>
      </c>
    </row>
    <row r="786" customFormat="false" ht="15" hidden="false" customHeight="false" outlineLevel="0" collapsed="false">
      <c r="A786" s="526" t="n">
        <v>88435</v>
      </c>
      <c r="B786" s="526" t="s">
        <v>5428</v>
      </c>
      <c r="C786" s="526" t="s">
        <v>4362</v>
      </c>
      <c r="D786" s="527" t="n">
        <v>1.88</v>
      </c>
    </row>
    <row r="787" customFormat="false" ht="15" hidden="false" customHeight="false" outlineLevel="0" collapsed="false">
      <c r="A787" s="526" t="n">
        <v>88436</v>
      </c>
      <c r="B787" s="526" t="s">
        <v>5429</v>
      </c>
      <c r="C787" s="526" t="s">
        <v>4362</v>
      </c>
      <c r="D787" s="527" t="n">
        <v>10.2</v>
      </c>
    </row>
    <row r="788" customFormat="false" ht="15" hidden="false" customHeight="false" outlineLevel="0" collapsed="false">
      <c r="A788" s="526" t="n">
        <v>88437</v>
      </c>
      <c r="B788" s="526" t="s">
        <v>5430</v>
      </c>
      <c r="C788" s="526" t="s">
        <v>4362</v>
      </c>
      <c r="D788" s="527" t="n">
        <v>0.71</v>
      </c>
    </row>
    <row r="789" customFormat="false" ht="15" hidden="false" customHeight="false" outlineLevel="0" collapsed="false">
      <c r="A789" s="526" t="n">
        <v>88569</v>
      </c>
      <c r="B789" s="526" t="s">
        <v>5431</v>
      </c>
      <c r="C789" s="526" t="s">
        <v>4362</v>
      </c>
      <c r="D789" s="527" t="n">
        <v>3.96</v>
      </c>
    </row>
    <row r="790" customFormat="false" ht="15" hidden="false" customHeight="false" outlineLevel="0" collapsed="false">
      <c r="A790" s="526" t="n">
        <v>88570</v>
      </c>
      <c r="B790" s="526" t="s">
        <v>5432</v>
      </c>
      <c r="C790" s="526" t="s">
        <v>4362</v>
      </c>
      <c r="D790" s="527" t="n">
        <v>1.28</v>
      </c>
    </row>
    <row r="791" customFormat="false" ht="15" hidden="false" customHeight="false" outlineLevel="0" collapsed="false">
      <c r="A791" s="526" t="n">
        <v>88826</v>
      </c>
      <c r="B791" s="526" t="s">
        <v>5433</v>
      </c>
      <c r="C791" s="526" t="s">
        <v>4362</v>
      </c>
      <c r="D791" s="527" t="n">
        <v>0.35</v>
      </c>
    </row>
    <row r="792" customFormat="false" ht="15" hidden="false" customHeight="false" outlineLevel="0" collapsed="false">
      <c r="A792" s="526" t="n">
        <v>88827</v>
      </c>
      <c r="B792" s="526" t="s">
        <v>5434</v>
      </c>
      <c r="C792" s="526" t="s">
        <v>4362</v>
      </c>
      <c r="D792" s="527" t="n">
        <v>0.08</v>
      </c>
    </row>
    <row r="793" customFormat="false" ht="15" hidden="false" customHeight="false" outlineLevel="0" collapsed="false">
      <c r="A793" s="526" t="n">
        <v>88828</v>
      </c>
      <c r="B793" s="526" t="s">
        <v>5435</v>
      </c>
      <c r="C793" s="526" t="s">
        <v>4362</v>
      </c>
      <c r="D793" s="527" t="n">
        <v>0.41</v>
      </c>
    </row>
    <row r="794" customFormat="false" ht="15" hidden="false" customHeight="false" outlineLevel="0" collapsed="false">
      <c r="A794" s="526" t="n">
        <v>88829</v>
      </c>
      <c r="B794" s="526" t="s">
        <v>5436</v>
      </c>
      <c r="C794" s="526" t="s">
        <v>4362</v>
      </c>
      <c r="D794" s="527" t="n">
        <v>0.83</v>
      </c>
    </row>
    <row r="795" customFormat="false" ht="15" hidden="false" customHeight="false" outlineLevel="0" collapsed="false">
      <c r="A795" s="526" t="n">
        <v>88832</v>
      </c>
      <c r="B795" s="526" t="s">
        <v>5437</v>
      </c>
      <c r="C795" s="526" t="s">
        <v>4362</v>
      </c>
      <c r="D795" s="527" t="n">
        <v>43.77</v>
      </c>
    </row>
    <row r="796" customFormat="false" ht="15" hidden="false" customHeight="false" outlineLevel="0" collapsed="false">
      <c r="A796" s="526" t="n">
        <v>88834</v>
      </c>
      <c r="B796" s="526" t="s">
        <v>5438</v>
      </c>
      <c r="C796" s="526" t="s">
        <v>4362</v>
      </c>
      <c r="D796" s="527" t="n">
        <v>11.56</v>
      </c>
    </row>
    <row r="797" customFormat="false" ht="15" hidden="false" customHeight="false" outlineLevel="0" collapsed="false">
      <c r="A797" s="526" t="n">
        <v>88835</v>
      </c>
      <c r="B797" s="526" t="s">
        <v>5439</v>
      </c>
      <c r="C797" s="526" t="s">
        <v>4362</v>
      </c>
      <c r="D797" s="527" t="n">
        <v>54.71</v>
      </c>
    </row>
    <row r="798" customFormat="false" ht="15" hidden="false" customHeight="false" outlineLevel="0" collapsed="false">
      <c r="A798" s="526" t="n">
        <v>88836</v>
      </c>
      <c r="B798" s="526" t="s">
        <v>5440</v>
      </c>
      <c r="C798" s="526" t="s">
        <v>4362</v>
      </c>
      <c r="D798" s="527" t="n">
        <v>63.91</v>
      </c>
    </row>
    <row r="799" customFormat="false" ht="15" hidden="false" customHeight="false" outlineLevel="0" collapsed="false">
      <c r="A799" s="526" t="n">
        <v>88839</v>
      </c>
      <c r="B799" s="526" t="s">
        <v>5441</v>
      </c>
      <c r="C799" s="526" t="s">
        <v>4362</v>
      </c>
      <c r="D799" s="527" t="n">
        <v>31.13</v>
      </c>
    </row>
    <row r="800" customFormat="false" ht="15" hidden="false" customHeight="false" outlineLevel="0" collapsed="false">
      <c r="A800" s="526" t="n">
        <v>88840</v>
      </c>
      <c r="B800" s="526" t="s">
        <v>5442</v>
      </c>
      <c r="C800" s="526" t="s">
        <v>4362</v>
      </c>
      <c r="D800" s="527" t="n">
        <v>13.71</v>
      </c>
    </row>
    <row r="801" customFormat="false" ht="15" hidden="false" customHeight="false" outlineLevel="0" collapsed="false">
      <c r="A801" s="526" t="n">
        <v>88841</v>
      </c>
      <c r="B801" s="526" t="s">
        <v>5443</v>
      </c>
      <c r="C801" s="526" t="s">
        <v>4362</v>
      </c>
      <c r="D801" s="527" t="n">
        <v>55.66</v>
      </c>
    </row>
    <row r="802" customFormat="false" ht="15" hidden="false" customHeight="false" outlineLevel="0" collapsed="false">
      <c r="A802" s="526" t="n">
        <v>88842</v>
      </c>
      <c r="B802" s="526" t="s">
        <v>5444</v>
      </c>
      <c r="C802" s="526" t="s">
        <v>4362</v>
      </c>
      <c r="D802" s="527" t="n">
        <v>78.22</v>
      </c>
    </row>
    <row r="803" customFormat="false" ht="15" hidden="false" customHeight="false" outlineLevel="0" collapsed="false">
      <c r="A803" s="526" t="n">
        <v>88847</v>
      </c>
      <c r="B803" s="526" t="s">
        <v>5445</v>
      </c>
      <c r="C803" s="526" t="s">
        <v>4362</v>
      </c>
      <c r="D803" s="527" t="n">
        <v>22.82</v>
      </c>
    </row>
    <row r="804" customFormat="false" ht="15" hidden="false" customHeight="false" outlineLevel="0" collapsed="false">
      <c r="A804" s="526" t="n">
        <v>88848</v>
      </c>
      <c r="B804" s="526" t="s">
        <v>5446</v>
      </c>
      <c r="C804" s="526" t="s">
        <v>4362</v>
      </c>
      <c r="D804" s="527" t="n">
        <v>9.38</v>
      </c>
    </row>
    <row r="805" customFormat="false" ht="15" hidden="false" customHeight="false" outlineLevel="0" collapsed="false">
      <c r="A805" s="526" t="n">
        <v>88853</v>
      </c>
      <c r="B805" s="526" t="s">
        <v>5447</v>
      </c>
      <c r="C805" s="526" t="s">
        <v>4362</v>
      </c>
      <c r="D805" s="527" t="n">
        <v>0.28</v>
      </c>
    </row>
    <row r="806" customFormat="false" ht="15" hidden="false" customHeight="false" outlineLevel="0" collapsed="false">
      <c r="A806" s="526" t="n">
        <v>88854</v>
      </c>
      <c r="B806" s="526" t="s">
        <v>5448</v>
      </c>
      <c r="C806" s="526" t="s">
        <v>4362</v>
      </c>
      <c r="D806" s="527" t="n">
        <v>0.06</v>
      </c>
    </row>
    <row r="807" customFormat="false" ht="15" hidden="false" customHeight="false" outlineLevel="0" collapsed="false">
      <c r="A807" s="526" t="n">
        <v>88855</v>
      </c>
      <c r="B807" s="526" t="s">
        <v>5449</v>
      </c>
      <c r="C807" s="526" t="s">
        <v>4362</v>
      </c>
      <c r="D807" s="527" t="n">
        <v>3.45</v>
      </c>
    </row>
    <row r="808" customFormat="false" ht="15" hidden="false" customHeight="false" outlineLevel="0" collapsed="false">
      <c r="A808" s="526" t="n">
        <v>88856</v>
      </c>
      <c r="B808" s="526" t="s">
        <v>5450</v>
      </c>
      <c r="C808" s="526" t="s">
        <v>4362</v>
      </c>
      <c r="D808" s="527" t="n">
        <v>0.94</v>
      </c>
    </row>
    <row r="809" customFormat="false" ht="15" hidden="false" customHeight="false" outlineLevel="0" collapsed="false">
      <c r="A809" s="526" t="n">
        <v>88857</v>
      </c>
      <c r="B809" s="526" t="s">
        <v>5451</v>
      </c>
      <c r="C809" s="526" t="s">
        <v>4362</v>
      </c>
      <c r="D809" s="527" t="n">
        <v>24.38</v>
      </c>
    </row>
    <row r="810" customFormat="false" ht="15" hidden="false" customHeight="false" outlineLevel="0" collapsed="false">
      <c r="A810" s="526" t="n">
        <v>88858</v>
      </c>
      <c r="B810" s="526" t="s">
        <v>5452</v>
      </c>
      <c r="C810" s="526" t="s">
        <v>4362</v>
      </c>
      <c r="D810" s="527" t="n">
        <v>6.44</v>
      </c>
    </row>
    <row r="811" customFormat="false" ht="15" hidden="false" customHeight="false" outlineLevel="0" collapsed="false">
      <c r="A811" s="526" t="n">
        <v>88859</v>
      </c>
      <c r="B811" s="526" t="s">
        <v>5453</v>
      </c>
      <c r="C811" s="526" t="s">
        <v>4362</v>
      </c>
      <c r="D811" s="527" t="n">
        <v>21.68</v>
      </c>
    </row>
    <row r="812" customFormat="false" ht="15" hidden="false" customHeight="false" outlineLevel="0" collapsed="false">
      <c r="A812" s="526" t="n">
        <v>88860</v>
      </c>
      <c r="B812" s="526" t="s">
        <v>5454</v>
      </c>
      <c r="C812" s="526" t="s">
        <v>4362</v>
      </c>
      <c r="D812" s="527" t="n">
        <v>5.73</v>
      </c>
    </row>
    <row r="813" customFormat="false" ht="15" hidden="false" customHeight="false" outlineLevel="0" collapsed="false">
      <c r="A813" s="526" t="n">
        <v>88900</v>
      </c>
      <c r="B813" s="526" t="s">
        <v>5455</v>
      </c>
      <c r="C813" s="526" t="s">
        <v>4362</v>
      </c>
      <c r="D813" s="527" t="n">
        <v>51.03</v>
      </c>
    </row>
    <row r="814" customFormat="false" ht="15" hidden="false" customHeight="false" outlineLevel="0" collapsed="false">
      <c r="A814" s="526" t="n">
        <v>88902</v>
      </c>
      <c r="B814" s="526" t="s">
        <v>5456</v>
      </c>
      <c r="C814" s="526" t="s">
        <v>4362</v>
      </c>
      <c r="D814" s="527" t="n">
        <v>13.48</v>
      </c>
    </row>
    <row r="815" customFormat="false" ht="15" hidden="false" customHeight="false" outlineLevel="0" collapsed="false">
      <c r="A815" s="526" t="n">
        <v>88903</v>
      </c>
      <c r="B815" s="526" t="s">
        <v>5457</v>
      </c>
      <c r="C815" s="526" t="s">
        <v>4362</v>
      </c>
      <c r="D815" s="527" t="n">
        <v>63.79</v>
      </c>
    </row>
    <row r="816" customFormat="false" ht="15" hidden="false" customHeight="false" outlineLevel="0" collapsed="false">
      <c r="A816" s="526" t="n">
        <v>88904</v>
      </c>
      <c r="B816" s="526" t="s">
        <v>5458</v>
      </c>
      <c r="C816" s="526" t="s">
        <v>4362</v>
      </c>
      <c r="D816" s="527" t="n">
        <v>90.02</v>
      </c>
    </row>
    <row r="817" customFormat="false" ht="15" hidden="false" customHeight="false" outlineLevel="0" collapsed="false">
      <c r="A817" s="526" t="n">
        <v>89009</v>
      </c>
      <c r="B817" s="526" t="s">
        <v>5459</v>
      </c>
      <c r="C817" s="526" t="s">
        <v>4362</v>
      </c>
      <c r="D817" s="527" t="n">
        <v>38.56</v>
      </c>
    </row>
    <row r="818" customFormat="false" ht="15" hidden="false" customHeight="false" outlineLevel="0" collapsed="false">
      <c r="A818" s="526" t="n">
        <v>89010</v>
      </c>
      <c r="B818" s="526" t="s">
        <v>5460</v>
      </c>
      <c r="C818" s="526" t="s">
        <v>4362</v>
      </c>
      <c r="D818" s="527" t="n">
        <v>16.98</v>
      </c>
    </row>
    <row r="819" customFormat="false" ht="15" hidden="false" customHeight="false" outlineLevel="0" collapsed="false">
      <c r="A819" s="526" t="n">
        <v>89011</v>
      </c>
      <c r="B819" s="526" t="s">
        <v>5461</v>
      </c>
      <c r="C819" s="526" t="s">
        <v>4362</v>
      </c>
      <c r="D819" s="527" t="n">
        <v>23.52</v>
      </c>
    </row>
    <row r="820" customFormat="false" ht="15" hidden="false" customHeight="false" outlineLevel="0" collapsed="false">
      <c r="A820" s="526" t="n">
        <v>89012</v>
      </c>
      <c r="B820" s="526" t="s">
        <v>5462</v>
      </c>
      <c r="C820" s="526" t="s">
        <v>4362</v>
      </c>
      <c r="D820" s="527" t="n">
        <v>6.21</v>
      </c>
    </row>
    <row r="821" customFormat="false" ht="15" hidden="false" customHeight="false" outlineLevel="0" collapsed="false">
      <c r="A821" s="526" t="n">
        <v>89013</v>
      </c>
      <c r="B821" s="526" t="s">
        <v>5463</v>
      </c>
      <c r="C821" s="526" t="s">
        <v>4362</v>
      </c>
      <c r="D821" s="527" t="n">
        <v>126.31</v>
      </c>
    </row>
    <row r="822" customFormat="false" ht="15" hidden="false" customHeight="false" outlineLevel="0" collapsed="false">
      <c r="A822" s="526" t="n">
        <v>89014</v>
      </c>
      <c r="B822" s="526" t="s">
        <v>5464</v>
      </c>
      <c r="C822" s="526" t="s">
        <v>4362</v>
      </c>
      <c r="D822" s="527" t="n">
        <v>55.64</v>
      </c>
    </row>
    <row r="823" customFormat="false" ht="15" hidden="false" customHeight="false" outlineLevel="0" collapsed="false">
      <c r="A823" s="526" t="n">
        <v>89015</v>
      </c>
      <c r="B823" s="526" t="s">
        <v>5465</v>
      </c>
      <c r="C823" s="526" t="s">
        <v>4362</v>
      </c>
      <c r="D823" s="527" t="n">
        <v>3.98</v>
      </c>
    </row>
    <row r="824" customFormat="false" ht="15" hidden="false" customHeight="false" outlineLevel="0" collapsed="false">
      <c r="A824" s="526" t="n">
        <v>89016</v>
      </c>
      <c r="B824" s="526" t="s">
        <v>5466</v>
      </c>
      <c r="C824" s="526" t="s">
        <v>4362</v>
      </c>
      <c r="D824" s="527" t="n">
        <v>1.05</v>
      </c>
    </row>
    <row r="825" customFormat="false" ht="15" hidden="false" customHeight="false" outlineLevel="0" collapsed="false">
      <c r="A825" s="526" t="n">
        <v>89017</v>
      </c>
      <c r="B825" s="526" t="s">
        <v>5467</v>
      </c>
      <c r="C825" s="526" t="s">
        <v>4362</v>
      </c>
      <c r="D825" s="527" t="n">
        <v>38.32</v>
      </c>
    </row>
    <row r="826" customFormat="false" ht="15" hidden="false" customHeight="false" outlineLevel="0" collapsed="false">
      <c r="A826" s="526" t="n">
        <v>89018</v>
      </c>
      <c r="B826" s="526" t="s">
        <v>5468</v>
      </c>
      <c r="C826" s="526" t="s">
        <v>4362</v>
      </c>
      <c r="D826" s="527" t="n">
        <v>16.88</v>
      </c>
    </row>
    <row r="827" customFormat="false" ht="15" hidden="false" customHeight="false" outlineLevel="0" collapsed="false">
      <c r="A827" s="526" t="n">
        <v>89019</v>
      </c>
      <c r="B827" s="526" t="s">
        <v>5469</v>
      </c>
      <c r="C827" s="526" t="s">
        <v>4362</v>
      </c>
      <c r="D827" s="527" t="n">
        <v>0.36</v>
      </c>
    </row>
    <row r="828" customFormat="false" ht="15" hidden="false" customHeight="false" outlineLevel="0" collapsed="false">
      <c r="A828" s="526" t="n">
        <v>89020</v>
      </c>
      <c r="B828" s="526" t="s">
        <v>5470</v>
      </c>
      <c r="C828" s="526" t="s">
        <v>4362</v>
      </c>
      <c r="D828" s="527" t="n">
        <v>0.08</v>
      </c>
    </row>
    <row r="829" customFormat="false" ht="15" hidden="false" customHeight="false" outlineLevel="0" collapsed="false">
      <c r="A829" s="526" t="n">
        <v>89023</v>
      </c>
      <c r="B829" s="526" t="s">
        <v>5471</v>
      </c>
      <c r="C829" s="526" t="s">
        <v>4362</v>
      </c>
      <c r="D829" s="527" t="n">
        <v>3.46</v>
      </c>
    </row>
    <row r="830" customFormat="false" ht="15" hidden="false" customHeight="false" outlineLevel="0" collapsed="false">
      <c r="A830" s="526" t="n">
        <v>89024</v>
      </c>
      <c r="B830" s="526" t="s">
        <v>5472</v>
      </c>
      <c r="C830" s="526" t="s">
        <v>4362</v>
      </c>
      <c r="D830" s="527" t="n">
        <v>1.28</v>
      </c>
    </row>
    <row r="831" customFormat="false" ht="15" hidden="false" customHeight="false" outlineLevel="0" collapsed="false">
      <c r="A831" s="526" t="n">
        <v>89025</v>
      </c>
      <c r="B831" s="526" t="s">
        <v>5473</v>
      </c>
      <c r="C831" s="526" t="s">
        <v>4362</v>
      </c>
      <c r="D831" s="527" t="n">
        <v>4.61</v>
      </c>
    </row>
    <row r="832" customFormat="false" ht="15" hidden="false" customHeight="false" outlineLevel="0" collapsed="false">
      <c r="A832" s="526" t="n">
        <v>89026</v>
      </c>
      <c r="B832" s="526" t="s">
        <v>5474</v>
      </c>
      <c r="C832" s="526" t="s">
        <v>4362</v>
      </c>
      <c r="D832" s="527" t="n">
        <v>171.16</v>
      </c>
    </row>
    <row r="833" customFormat="false" ht="15" hidden="false" customHeight="false" outlineLevel="0" collapsed="false">
      <c r="A833" s="526" t="n">
        <v>89029</v>
      </c>
      <c r="B833" s="526" t="s">
        <v>5475</v>
      </c>
      <c r="C833" s="526" t="s">
        <v>4362</v>
      </c>
      <c r="D833" s="527" t="n">
        <v>29.74</v>
      </c>
    </row>
    <row r="834" customFormat="false" ht="15" hidden="false" customHeight="false" outlineLevel="0" collapsed="false">
      <c r="A834" s="526" t="n">
        <v>89030</v>
      </c>
      <c r="B834" s="526" t="s">
        <v>5476</v>
      </c>
      <c r="C834" s="526" t="s">
        <v>4362</v>
      </c>
      <c r="D834" s="527" t="n">
        <v>13.1</v>
      </c>
    </row>
    <row r="835" customFormat="false" ht="15" hidden="false" customHeight="false" outlineLevel="0" collapsed="false">
      <c r="A835" s="526" t="n">
        <v>89033</v>
      </c>
      <c r="B835" s="526" t="s">
        <v>5477</v>
      </c>
      <c r="C835" s="526" t="s">
        <v>4362</v>
      </c>
      <c r="D835" s="527" t="n">
        <v>13.92</v>
      </c>
    </row>
    <row r="836" customFormat="false" ht="15" hidden="false" customHeight="false" outlineLevel="0" collapsed="false">
      <c r="A836" s="526" t="n">
        <v>89034</v>
      </c>
      <c r="B836" s="526" t="s">
        <v>5478</v>
      </c>
      <c r="C836" s="526" t="s">
        <v>4362</v>
      </c>
      <c r="D836" s="527" t="n">
        <v>3.73</v>
      </c>
    </row>
    <row r="837" customFormat="false" ht="15" hidden="false" customHeight="false" outlineLevel="0" collapsed="false">
      <c r="A837" s="526" t="n">
        <v>89128</v>
      </c>
      <c r="B837" s="526" t="s">
        <v>5479</v>
      </c>
      <c r="C837" s="526" t="s">
        <v>4362</v>
      </c>
      <c r="D837" s="527" t="n">
        <v>35.84</v>
      </c>
    </row>
    <row r="838" customFormat="false" ht="15" hidden="false" customHeight="false" outlineLevel="0" collapsed="false">
      <c r="A838" s="526" t="n">
        <v>89129</v>
      </c>
      <c r="B838" s="526" t="s">
        <v>5480</v>
      </c>
      <c r="C838" s="526" t="s">
        <v>4362</v>
      </c>
      <c r="D838" s="527" t="n">
        <v>9.47</v>
      </c>
    </row>
    <row r="839" customFormat="false" ht="15" hidden="false" customHeight="false" outlineLevel="0" collapsed="false">
      <c r="A839" s="526" t="n">
        <v>89130</v>
      </c>
      <c r="B839" s="526" t="s">
        <v>5481</v>
      </c>
      <c r="C839" s="526" t="s">
        <v>4362</v>
      </c>
      <c r="D839" s="527" t="n">
        <v>49.69</v>
      </c>
    </row>
    <row r="840" customFormat="false" ht="15" hidden="false" customHeight="false" outlineLevel="0" collapsed="false">
      <c r="A840" s="526" t="n">
        <v>89131</v>
      </c>
      <c r="B840" s="526" t="s">
        <v>5482</v>
      </c>
      <c r="C840" s="526" t="s">
        <v>4362</v>
      </c>
      <c r="D840" s="527" t="n">
        <v>13.13</v>
      </c>
    </row>
    <row r="841" customFormat="false" ht="15" hidden="false" customHeight="false" outlineLevel="0" collapsed="false">
      <c r="A841" s="526" t="n">
        <v>89210</v>
      </c>
      <c r="B841" s="526" t="s">
        <v>5483</v>
      </c>
      <c r="C841" s="526" t="s">
        <v>4362</v>
      </c>
      <c r="D841" s="527" t="n">
        <v>32.05</v>
      </c>
    </row>
    <row r="842" customFormat="false" ht="15" hidden="false" customHeight="false" outlineLevel="0" collapsed="false">
      <c r="A842" s="526" t="n">
        <v>89211</v>
      </c>
      <c r="B842" s="526" t="s">
        <v>5484</v>
      </c>
      <c r="C842" s="526" t="s">
        <v>4362</v>
      </c>
      <c r="D842" s="527" t="n">
        <v>8.6</v>
      </c>
    </row>
    <row r="843" customFormat="false" ht="15" hidden="false" customHeight="false" outlineLevel="0" collapsed="false">
      <c r="A843" s="526" t="n">
        <v>89212</v>
      </c>
      <c r="B843" s="526" t="s">
        <v>5485</v>
      </c>
      <c r="C843" s="526" t="s">
        <v>4362</v>
      </c>
      <c r="D843" s="527" t="n">
        <v>28.91</v>
      </c>
    </row>
    <row r="844" customFormat="false" ht="15" hidden="false" customHeight="false" outlineLevel="0" collapsed="false">
      <c r="A844" s="526" t="n">
        <v>89213</v>
      </c>
      <c r="B844" s="526" t="s">
        <v>5486</v>
      </c>
      <c r="C844" s="526" t="s">
        <v>4362</v>
      </c>
      <c r="D844" s="527" t="n">
        <v>8.92</v>
      </c>
    </row>
    <row r="845" customFormat="false" ht="15" hidden="false" customHeight="false" outlineLevel="0" collapsed="false">
      <c r="A845" s="526" t="n">
        <v>89214</v>
      </c>
      <c r="B845" s="526" t="s">
        <v>5487</v>
      </c>
      <c r="C845" s="526" t="s">
        <v>4362</v>
      </c>
      <c r="D845" s="527" t="n">
        <v>27.14</v>
      </c>
    </row>
    <row r="846" customFormat="false" ht="15" hidden="false" customHeight="false" outlineLevel="0" collapsed="false">
      <c r="A846" s="526" t="n">
        <v>89215</v>
      </c>
      <c r="B846" s="526" t="s">
        <v>5488</v>
      </c>
      <c r="C846" s="526" t="s">
        <v>4362</v>
      </c>
      <c r="D846" s="527" t="n">
        <v>92.96</v>
      </c>
    </row>
    <row r="847" customFormat="false" ht="15" hidden="false" customHeight="false" outlineLevel="0" collapsed="false">
      <c r="A847" s="526" t="n">
        <v>89221</v>
      </c>
      <c r="B847" s="526" t="s">
        <v>5489</v>
      </c>
      <c r="C847" s="526" t="s">
        <v>4362</v>
      </c>
      <c r="D847" s="527" t="n">
        <v>1.43</v>
      </c>
    </row>
    <row r="848" customFormat="false" ht="15" hidden="false" customHeight="false" outlineLevel="0" collapsed="false">
      <c r="A848" s="526" t="n">
        <v>89222</v>
      </c>
      <c r="B848" s="526" t="s">
        <v>5490</v>
      </c>
      <c r="C848" s="526" t="s">
        <v>4362</v>
      </c>
      <c r="D848" s="527" t="n">
        <v>0.35</v>
      </c>
    </row>
    <row r="849" customFormat="false" ht="15" hidden="false" customHeight="false" outlineLevel="0" collapsed="false">
      <c r="A849" s="526" t="n">
        <v>89223</v>
      </c>
      <c r="B849" s="526" t="s">
        <v>5491</v>
      </c>
      <c r="C849" s="526" t="s">
        <v>4362</v>
      </c>
      <c r="D849" s="527" t="n">
        <v>1.67</v>
      </c>
    </row>
    <row r="850" customFormat="false" ht="15" hidden="false" customHeight="false" outlineLevel="0" collapsed="false">
      <c r="A850" s="526" t="n">
        <v>89224</v>
      </c>
      <c r="B850" s="526" t="s">
        <v>5492</v>
      </c>
      <c r="C850" s="526" t="s">
        <v>4362</v>
      </c>
      <c r="D850" s="527" t="n">
        <v>1.67</v>
      </c>
    </row>
    <row r="851" customFormat="false" ht="15" hidden="false" customHeight="false" outlineLevel="0" collapsed="false">
      <c r="A851" s="526" t="n">
        <v>89228</v>
      </c>
      <c r="B851" s="526" t="s">
        <v>5493</v>
      </c>
      <c r="C851" s="526" t="s">
        <v>4362</v>
      </c>
      <c r="D851" s="527" t="n">
        <v>44.8</v>
      </c>
    </row>
    <row r="852" customFormat="false" ht="15" hidden="false" customHeight="false" outlineLevel="0" collapsed="false">
      <c r="A852" s="526" t="n">
        <v>89229</v>
      </c>
      <c r="B852" s="526" t="s">
        <v>5494</v>
      </c>
      <c r="C852" s="526" t="s">
        <v>4362</v>
      </c>
      <c r="D852" s="527" t="n">
        <v>15.79</v>
      </c>
    </row>
    <row r="853" customFormat="false" ht="15" hidden="false" customHeight="false" outlineLevel="0" collapsed="false">
      <c r="A853" s="526" t="n">
        <v>89230</v>
      </c>
      <c r="B853" s="526" t="s">
        <v>5495</v>
      </c>
      <c r="C853" s="526" t="s">
        <v>4362</v>
      </c>
      <c r="D853" s="527" t="n">
        <v>130.74</v>
      </c>
    </row>
    <row r="854" customFormat="false" ht="15" hidden="false" customHeight="false" outlineLevel="0" collapsed="false">
      <c r="A854" s="526" t="n">
        <v>89231</v>
      </c>
      <c r="B854" s="526" t="s">
        <v>5496</v>
      </c>
      <c r="C854" s="526" t="s">
        <v>4362</v>
      </c>
      <c r="D854" s="527" t="n">
        <v>40.03</v>
      </c>
    </row>
    <row r="855" customFormat="false" ht="15" hidden="false" customHeight="false" outlineLevel="0" collapsed="false">
      <c r="A855" s="526" t="n">
        <v>89232</v>
      </c>
      <c r="B855" s="526" t="s">
        <v>5497</v>
      </c>
      <c r="C855" s="526" t="s">
        <v>4362</v>
      </c>
      <c r="D855" s="527" t="n">
        <v>233.21</v>
      </c>
    </row>
    <row r="856" customFormat="false" ht="15" hidden="false" customHeight="false" outlineLevel="0" collapsed="false">
      <c r="A856" s="526" t="n">
        <v>89233</v>
      </c>
      <c r="B856" s="526" t="s">
        <v>5498</v>
      </c>
      <c r="C856" s="526" t="s">
        <v>4362</v>
      </c>
      <c r="D856" s="527" t="n">
        <v>167.3</v>
      </c>
    </row>
    <row r="857" customFormat="false" ht="15" hidden="false" customHeight="false" outlineLevel="0" collapsed="false">
      <c r="A857" s="526" t="n">
        <v>89236</v>
      </c>
      <c r="B857" s="526" t="s">
        <v>5499</v>
      </c>
      <c r="C857" s="526" t="s">
        <v>4362</v>
      </c>
      <c r="D857" s="527" t="n">
        <v>305.42</v>
      </c>
    </row>
    <row r="858" customFormat="false" ht="15" hidden="false" customHeight="false" outlineLevel="0" collapsed="false">
      <c r="A858" s="526" t="n">
        <v>89237</v>
      </c>
      <c r="B858" s="526" t="s">
        <v>5500</v>
      </c>
      <c r="C858" s="526" t="s">
        <v>4362</v>
      </c>
      <c r="D858" s="527" t="n">
        <v>93.52</v>
      </c>
    </row>
    <row r="859" customFormat="false" ht="15" hidden="false" customHeight="false" outlineLevel="0" collapsed="false">
      <c r="A859" s="526" t="n">
        <v>89238</v>
      </c>
      <c r="B859" s="526" t="s">
        <v>5501</v>
      </c>
      <c r="C859" s="526" t="s">
        <v>4362</v>
      </c>
      <c r="D859" s="527" t="n">
        <v>544.79</v>
      </c>
    </row>
    <row r="860" customFormat="false" ht="15" hidden="false" customHeight="false" outlineLevel="0" collapsed="false">
      <c r="A860" s="526" t="n">
        <v>89239</v>
      </c>
      <c r="B860" s="526" t="s">
        <v>5502</v>
      </c>
      <c r="C860" s="526" t="s">
        <v>4362</v>
      </c>
      <c r="D860" s="527" t="n">
        <v>442.42</v>
      </c>
    </row>
    <row r="861" customFormat="false" ht="15" hidden="false" customHeight="false" outlineLevel="0" collapsed="false">
      <c r="A861" s="526" t="n">
        <v>89240</v>
      </c>
      <c r="B861" s="526" t="s">
        <v>5503</v>
      </c>
      <c r="C861" s="526" t="s">
        <v>4362</v>
      </c>
      <c r="D861" s="527" t="n">
        <v>93.73</v>
      </c>
    </row>
    <row r="862" customFormat="false" ht="15" hidden="false" customHeight="false" outlineLevel="0" collapsed="false">
      <c r="A862" s="526" t="n">
        <v>89241</v>
      </c>
      <c r="B862" s="526" t="s">
        <v>5504</v>
      </c>
      <c r="C862" s="526" t="s">
        <v>4362</v>
      </c>
      <c r="D862" s="527" t="n">
        <v>33.04</v>
      </c>
    </row>
    <row r="863" customFormat="false" ht="15" hidden="false" customHeight="false" outlineLevel="0" collapsed="false">
      <c r="A863" s="526" t="n">
        <v>89246</v>
      </c>
      <c r="B863" s="526" t="s">
        <v>5505</v>
      </c>
      <c r="C863" s="526" t="s">
        <v>4362</v>
      </c>
      <c r="D863" s="527" t="n">
        <v>265.39</v>
      </c>
    </row>
    <row r="864" customFormat="false" ht="15" hidden="false" customHeight="false" outlineLevel="0" collapsed="false">
      <c r="A864" s="526" t="n">
        <v>89247</v>
      </c>
      <c r="B864" s="526" t="s">
        <v>5506</v>
      </c>
      <c r="C864" s="526" t="s">
        <v>4362</v>
      </c>
      <c r="D864" s="527" t="n">
        <v>81.26</v>
      </c>
    </row>
    <row r="865" customFormat="false" ht="15" hidden="false" customHeight="false" outlineLevel="0" collapsed="false">
      <c r="A865" s="526" t="n">
        <v>89248</v>
      </c>
      <c r="B865" s="526" t="s">
        <v>5507</v>
      </c>
      <c r="C865" s="526" t="s">
        <v>4362</v>
      </c>
      <c r="D865" s="527" t="n">
        <v>473.38</v>
      </c>
    </row>
    <row r="866" customFormat="false" ht="15" hidden="false" customHeight="false" outlineLevel="0" collapsed="false">
      <c r="A866" s="526" t="n">
        <v>89249</v>
      </c>
      <c r="B866" s="526" t="s">
        <v>5508</v>
      </c>
      <c r="C866" s="526" t="s">
        <v>4362</v>
      </c>
      <c r="D866" s="527" t="n">
        <v>377.13</v>
      </c>
    </row>
    <row r="867" customFormat="false" ht="15" hidden="false" customHeight="false" outlineLevel="0" collapsed="false">
      <c r="A867" s="526" t="n">
        <v>89253</v>
      </c>
      <c r="B867" s="526" t="s">
        <v>5509</v>
      </c>
      <c r="C867" s="526" t="s">
        <v>4362</v>
      </c>
      <c r="D867" s="527" t="n">
        <v>76.81</v>
      </c>
    </row>
    <row r="868" customFormat="false" ht="15" hidden="false" customHeight="false" outlineLevel="0" collapsed="false">
      <c r="A868" s="526" t="n">
        <v>89254</v>
      </c>
      <c r="B868" s="526" t="s">
        <v>5510</v>
      </c>
      <c r="C868" s="526" t="s">
        <v>4362</v>
      </c>
      <c r="D868" s="527" t="n">
        <v>27.07</v>
      </c>
    </row>
    <row r="869" customFormat="false" ht="15" hidden="false" customHeight="false" outlineLevel="0" collapsed="false">
      <c r="A869" s="526" t="n">
        <v>89255</v>
      </c>
      <c r="B869" s="526" t="s">
        <v>5511</v>
      </c>
      <c r="C869" s="526" t="s">
        <v>4362</v>
      </c>
      <c r="D869" s="527" t="n">
        <v>123.47</v>
      </c>
    </row>
    <row r="870" customFormat="false" ht="15" hidden="false" customHeight="false" outlineLevel="0" collapsed="false">
      <c r="A870" s="526" t="n">
        <v>89256</v>
      </c>
      <c r="B870" s="526" t="s">
        <v>5512</v>
      </c>
      <c r="C870" s="526" t="s">
        <v>4362</v>
      </c>
      <c r="D870" s="527" t="n">
        <v>84.87</v>
      </c>
    </row>
    <row r="871" customFormat="false" ht="15" hidden="false" customHeight="false" outlineLevel="0" collapsed="false">
      <c r="A871" s="526" t="n">
        <v>89259</v>
      </c>
      <c r="B871" s="526" t="s">
        <v>5513</v>
      </c>
      <c r="C871" s="526" t="s">
        <v>4362</v>
      </c>
      <c r="D871" s="527" t="n">
        <v>28</v>
      </c>
    </row>
    <row r="872" customFormat="false" ht="15" hidden="false" customHeight="false" outlineLevel="0" collapsed="false">
      <c r="A872" s="526" t="n">
        <v>89260</v>
      </c>
      <c r="B872" s="526" t="s">
        <v>5514</v>
      </c>
      <c r="C872" s="526" t="s">
        <v>4362</v>
      </c>
      <c r="D872" s="527" t="n">
        <v>10.36</v>
      </c>
    </row>
    <row r="873" customFormat="false" ht="15" hidden="false" customHeight="false" outlineLevel="0" collapsed="false">
      <c r="A873" s="526" t="n">
        <v>89262</v>
      </c>
      <c r="B873" s="526" t="s">
        <v>5515</v>
      </c>
      <c r="C873" s="526" t="s">
        <v>4362</v>
      </c>
      <c r="D873" s="527" t="n">
        <v>47.7</v>
      </c>
    </row>
    <row r="874" customFormat="false" ht="15" hidden="false" customHeight="false" outlineLevel="0" collapsed="false">
      <c r="A874" s="526" t="n">
        <v>89264</v>
      </c>
      <c r="B874" s="526" t="s">
        <v>5516</v>
      </c>
      <c r="C874" s="526" t="s">
        <v>4362</v>
      </c>
      <c r="D874" s="527" t="n">
        <v>21.9</v>
      </c>
    </row>
    <row r="875" customFormat="false" ht="15" hidden="false" customHeight="false" outlineLevel="0" collapsed="false">
      <c r="A875" s="526" t="n">
        <v>89265</v>
      </c>
      <c r="B875" s="526" t="s">
        <v>5517</v>
      </c>
      <c r="C875" s="526" t="s">
        <v>4362</v>
      </c>
      <c r="D875" s="527" t="n">
        <v>8.76</v>
      </c>
    </row>
    <row r="876" customFormat="false" ht="15" hidden="false" customHeight="false" outlineLevel="0" collapsed="false">
      <c r="A876" s="526" t="n">
        <v>89266</v>
      </c>
      <c r="B876" s="526" t="s">
        <v>5518</v>
      </c>
      <c r="C876" s="526" t="s">
        <v>4362</v>
      </c>
      <c r="D876" s="527" t="n">
        <v>3.53</v>
      </c>
    </row>
    <row r="877" customFormat="false" ht="15" hidden="false" customHeight="false" outlineLevel="0" collapsed="false">
      <c r="A877" s="526" t="n">
        <v>89267</v>
      </c>
      <c r="B877" s="526" t="s">
        <v>5519</v>
      </c>
      <c r="C877" s="526" t="s">
        <v>4362</v>
      </c>
      <c r="D877" s="527" t="n">
        <v>50.32</v>
      </c>
    </row>
    <row r="878" customFormat="false" ht="15" hidden="false" customHeight="false" outlineLevel="0" collapsed="false">
      <c r="A878" s="526" t="n">
        <v>89268</v>
      </c>
      <c r="B878" s="526" t="s">
        <v>5520</v>
      </c>
      <c r="C878" s="526" t="s">
        <v>4362</v>
      </c>
      <c r="D878" s="527" t="n">
        <v>17.74</v>
      </c>
    </row>
    <row r="879" customFormat="false" ht="15" hidden="false" customHeight="false" outlineLevel="0" collapsed="false">
      <c r="A879" s="526" t="n">
        <v>89269</v>
      </c>
      <c r="B879" s="526" t="s">
        <v>5521</v>
      </c>
      <c r="C879" s="526" t="s">
        <v>4362</v>
      </c>
      <c r="D879" s="527" t="n">
        <v>7.17</v>
      </c>
    </row>
    <row r="880" customFormat="false" ht="15" hidden="false" customHeight="false" outlineLevel="0" collapsed="false">
      <c r="A880" s="526" t="n">
        <v>89270</v>
      </c>
      <c r="B880" s="526" t="s">
        <v>5522</v>
      </c>
      <c r="C880" s="526" t="s">
        <v>4362</v>
      </c>
      <c r="D880" s="527" t="n">
        <v>80.9</v>
      </c>
    </row>
    <row r="881" customFormat="false" ht="15" hidden="false" customHeight="false" outlineLevel="0" collapsed="false">
      <c r="A881" s="526" t="n">
        <v>89271</v>
      </c>
      <c r="B881" s="526" t="s">
        <v>5523</v>
      </c>
      <c r="C881" s="526" t="s">
        <v>4362</v>
      </c>
      <c r="D881" s="527" t="n">
        <v>29.05</v>
      </c>
    </row>
    <row r="882" customFormat="false" ht="15" hidden="false" customHeight="false" outlineLevel="0" collapsed="false">
      <c r="A882" s="526" t="n">
        <v>89274</v>
      </c>
      <c r="B882" s="526" t="s">
        <v>5524</v>
      </c>
      <c r="C882" s="526" t="s">
        <v>4362</v>
      </c>
      <c r="D882" s="527" t="n">
        <v>1.75</v>
      </c>
    </row>
    <row r="883" customFormat="false" ht="15" hidden="false" customHeight="false" outlineLevel="0" collapsed="false">
      <c r="A883" s="526" t="n">
        <v>89275</v>
      </c>
      <c r="B883" s="526" t="s">
        <v>5525</v>
      </c>
      <c r="C883" s="526" t="s">
        <v>4362</v>
      </c>
      <c r="D883" s="527" t="n">
        <v>0.43</v>
      </c>
    </row>
    <row r="884" customFormat="false" ht="15" hidden="false" customHeight="false" outlineLevel="0" collapsed="false">
      <c r="A884" s="526" t="n">
        <v>89276</v>
      </c>
      <c r="B884" s="526" t="s">
        <v>5526</v>
      </c>
      <c r="C884" s="526" t="s">
        <v>4362</v>
      </c>
      <c r="D884" s="527" t="n">
        <v>2.33</v>
      </c>
    </row>
    <row r="885" customFormat="false" ht="15" hidden="false" customHeight="false" outlineLevel="0" collapsed="false">
      <c r="A885" s="526" t="n">
        <v>89277</v>
      </c>
      <c r="B885" s="526" t="s">
        <v>5527</v>
      </c>
      <c r="C885" s="526" t="s">
        <v>4362</v>
      </c>
      <c r="D885" s="527" t="n">
        <v>8.49</v>
      </c>
    </row>
    <row r="886" customFormat="false" ht="15" hidden="false" customHeight="false" outlineLevel="0" collapsed="false">
      <c r="A886" s="526" t="n">
        <v>89280</v>
      </c>
      <c r="B886" s="526" t="s">
        <v>5528</v>
      </c>
      <c r="C886" s="526" t="s">
        <v>4362</v>
      </c>
      <c r="D886" s="527" t="n">
        <v>39.36</v>
      </c>
    </row>
    <row r="887" customFormat="false" ht="15" hidden="false" customHeight="false" outlineLevel="0" collapsed="false">
      <c r="A887" s="526" t="n">
        <v>89281</v>
      </c>
      <c r="B887" s="526" t="s">
        <v>5529</v>
      </c>
      <c r="C887" s="526" t="s">
        <v>4362</v>
      </c>
      <c r="D887" s="527" t="n">
        <v>10.56</v>
      </c>
    </row>
    <row r="888" customFormat="false" ht="15" hidden="false" customHeight="false" outlineLevel="0" collapsed="false">
      <c r="A888" s="526" t="n">
        <v>89870</v>
      </c>
      <c r="B888" s="526" t="s">
        <v>5530</v>
      </c>
      <c r="C888" s="526" t="s">
        <v>4362</v>
      </c>
      <c r="D888" s="527" t="n">
        <v>38.45</v>
      </c>
    </row>
    <row r="889" customFormat="false" ht="15" hidden="false" customHeight="false" outlineLevel="0" collapsed="false">
      <c r="A889" s="526" t="n">
        <v>89871</v>
      </c>
      <c r="B889" s="526" t="s">
        <v>5531</v>
      </c>
      <c r="C889" s="526" t="s">
        <v>4362</v>
      </c>
      <c r="D889" s="527" t="n">
        <v>13.66</v>
      </c>
    </row>
    <row r="890" customFormat="false" ht="15" hidden="false" customHeight="false" outlineLevel="0" collapsed="false">
      <c r="A890" s="526" t="n">
        <v>89872</v>
      </c>
      <c r="B890" s="526" t="s">
        <v>5532</v>
      </c>
      <c r="C890" s="526" t="s">
        <v>4362</v>
      </c>
      <c r="D890" s="527" t="n">
        <v>5.51</v>
      </c>
    </row>
    <row r="891" customFormat="false" ht="15" hidden="false" customHeight="false" outlineLevel="0" collapsed="false">
      <c r="A891" s="526" t="n">
        <v>89873</v>
      </c>
      <c r="B891" s="526" t="s">
        <v>5533</v>
      </c>
      <c r="C891" s="526" t="s">
        <v>4362</v>
      </c>
      <c r="D891" s="527" t="n">
        <v>66.15</v>
      </c>
    </row>
    <row r="892" customFormat="false" ht="15" hidden="false" customHeight="false" outlineLevel="0" collapsed="false">
      <c r="A892" s="526" t="n">
        <v>89874</v>
      </c>
      <c r="B892" s="526" t="s">
        <v>5534</v>
      </c>
      <c r="C892" s="526" t="s">
        <v>4362</v>
      </c>
      <c r="D892" s="527" t="n">
        <v>176.52</v>
      </c>
    </row>
    <row r="893" customFormat="false" ht="15" hidden="false" customHeight="false" outlineLevel="0" collapsed="false">
      <c r="A893" s="526" t="n">
        <v>89878</v>
      </c>
      <c r="B893" s="526" t="s">
        <v>5535</v>
      </c>
      <c r="C893" s="526" t="s">
        <v>4362</v>
      </c>
      <c r="D893" s="527" t="n">
        <v>41.02</v>
      </c>
    </row>
    <row r="894" customFormat="false" ht="15" hidden="false" customHeight="false" outlineLevel="0" collapsed="false">
      <c r="A894" s="526" t="n">
        <v>89879</v>
      </c>
      <c r="B894" s="526" t="s">
        <v>5536</v>
      </c>
      <c r="C894" s="526" t="s">
        <v>4362</v>
      </c>
      <c r="D894" s="527" t="n">
        <v>14.34</v>
      </c>
    </row>
    <row r="895" customFormat="false" ht="15" hidden="false" customHeight="false" outlineLevel="0" collapsed="false">
      <c r="A895" s="526" t="n">
        <v>89880</v>
      </c>
      <c r="B895" s="526" t="s">
        <v>5537</v>
      </c>
      <c r="C895" s="526" t="s">
        <v>4362</v>
      </c>
      <c r="D895" s="527" t="n">
        <v>5.79</v>
      </c>
    </row>
    <row r="896" customFormat="false" ht="15" hidden="false" customHeight="false" outlineLevel="0" collapsed="false">
      <c r="A896" s="526" t="n">
        <v>89881</v>
      </c>
      <c r="B896" s="526" t="s">
        <v>5538</v>
      </c>
      <c r="C896" s="526" t="s">
        <v>4362</v>
      </c>
      <c r="D896" s="527" t="n">
        <v>69.92</v>
      </c>
    </row>
    <row r="897" customFormat="false" ht="15" hidden="false" customHeight="false" outlineLevel="0" collapsed="false">
      <c r="A897" s="526" t="n">
        <v>89882</v>
      </c>
      <c r="B897" s="526" t="s">
        <v>5539</v>
      </c>
      <c r="C897" s="526" t="s">
        <v>4362</v>
      </c>
      <c r="D897" s="527" t="n">
        <v>203.66</v>
      </c>
    </row>
    <row r="898" customFormat="false" ht="15" hidden="false" customHeight="false" outlineLevel="0" collapsed="false">
      <c r="A898" s="526" t="n">
        <v>90582</v>
      </c>
      <c r="B898" s="526" t="s">
        <v>5540</v>
      </c>
      <c r="C898" s="526" t="s">
        <v>4362</v>
      </c>
      <c r="D898" s="527" t="n">
        <v>0.4</v>
      </c>
    </row>
    <row r="899" customFormat="false" ht="15" hidden="false" customHeight="false" outlineLevel="0" collapsed="false">
      <c r="A899" s="526" t="n">
        <v>90583</v>
      </c>
      <c r="B899" s="526" t="s">
        <v>5541</v>
      </c>
      <c r="C899" s="526" t="s">
        <v>4362</v>
      </c>
      <c r="D899" s="527" t="n">
        <v>0.09</v>
      </c>
    </row>
    <row r="900" customFormat="false" ht="15" hidden="false" customHeight="false" outlineLevel="0" collapsed="false">
      <c r="A900" s="526" t="n">
        <v>90584</v>
      </c>
      <c r="B900" s="526" t="s">
        <v>5542</v>
      </c>
      <c r="C900" s="526" t="s">
        <v>4362</v>
      </c>
      <c r="D900" s="527" t="n">
        <v>0.32</v>
      </c>
    </row>
    <row r="901" customFormat="false" ht="15" hidden="false" customHeight="false" outlineLevel="0" collapsed="false">
      <c r="A901" s="526" t="n">
        <v>90585</v>
      </c>
      <c r="B901" s="526" t="s">
        <v>5543</v>
      </c>
      <c r="C901" s="526" t="s">
        <v>4362</v>
      </c>
      <c r="D901" s="527" t="n">
        <v>0.34</v>
      </c>
    </row>
    <row r="902" customFormat="false" ht="15" hidden="false" customHeight="false" outlineLevel="0" collapsed="false">
      <c r="A902" s="526" t="n">
        <v>90621</v>
      </c>
      <c r="B902" s="526" t="s">
        <v>5544</v>
      </c>
      <c r="C902" s="526" t="s">
        <v>4362</v>
      </c>
      <c r="D902" s="527" t="n">
        <v>1.97</v>
      </c>
    </row>
    <row r="903" customFormat="false" ht="15" hidden="false" customHeight="false" outlineLevel="0" collapsed="false">
      <c r="A903" s="526" t="n">
        <v>90622</v>
      </c>
      <c r="B903" s="526" t="s">
        <v>5545</v>
      </c>
      <c r="C903" s="526" t="s">
        <v>4362</v>
      </c>
      <c r="D903" s="527" t="n">
        <v>0.45</v>
      </c>
    </row>
    <row r="904" customFormat="false" ht="15" hidden="false" customHeight="false" outlineLevel="0" collapsed="false">
      <c r="A904" s="526" t="n">
        <v>90623</v>
      </c>
      <c r="B904" s="526" t="s">
        <v>5546</v>
      </c>
      <c r="C904" s="526" t="s">
        <v>4362</v>
      </c>
      <c r="D904" s="527" t="n">
        <v>2.47</v>
      </c>
    </row>
    <row r="905" customFormat="false" ht="15" hidden="false" customHeight="false" outlineLevel="0" collapsed="false">
      <c r="A905" s="526" t="n">
        <v>90624</v>
      </c>
      <c r="B905" s="526" t="s">
        <v>5547</v>
      </c>
      <c r="C905" s="526" t="s">
        <v>4362</v>
      </c>
      <c r="D905" s="527" t="n">
        <v>2.09</v>
      </c>
    </row>
    <row r="906" customFormat="false" ht="15" hidden="false" customHeight="false" outlineLevel="0" collapsed="false">
      <c r="A906" s="526" t="n">
        <v>90627</v>
      </c>
      <c r="B906" s="526" t="s">
        <v>5548</v>
      </c>
      <c r="C906" s="526" t="s">
        <v>4362</v>
      </c>
      <c r="D906" s="527" t="n">
        <v>46.69</v>
      </c>
    </row>
    <row r="907" customFormat="false" ht="15" hidden="false" customHeight="false" outlineLevel="0" collapsed="false">
      <c r="A907" s="526" t="n">
        <v>90628</v>
      </c>
      <c r="B907" s="526" t="s">
        <v>5549</v>
      </c>
      <c r="C907" s="526" t="s">
        <v>4362</v>
      </c>
      <c r="D907" s="527" t="n">
        <v>12.52</v>
      </c>
    </row>
    <row r="908" customFormat="false" ht="15" hidden="false" customHeight="false" outlineLevel="0" collapsed="false">
      <c r="A908" s="526" t="n">
        <v>90629</v>
      </c>
      <c r="B908" s="526" t="s">
        <v>5550</v>
      </c>
      <c r="C908" s="526" t="s">
        <v>4362</v>
      </c>
      <c r="D908" s="527" t="n">
        <v>58.43</v>
      </c>
    </row>
    <row r="909" customFormat="false" ht="15" hidden="false" customHeight="false" outlineLevel="0" collapsed="false">
      <c r="A909" s="526" t="n">
        <v>90630</v>
      </c>
      <c r="B909" s="526" t="s">
        <v>5551</v>
      </c>
      <c r="C909" s="526" t="s">
        <v>4362</v>
      </c>
      <c r="D909" s="527" t="n">
        <v>0.99</v>
      </c>
    </row>
    <row r="910" customFormat="false" ht="15" hidden="false" customHeight="false" outlineLevel="0" collapsed="false">
      <c r="A910" s="526" t="n">
        <v>90633</v>
      </c>
      <c r="B910" s="526" t="s">
        <v>5552</v>
      </c>
      <c r="C910" s="526" t="s">
        <v>4362</v>
      </c>
      <c r="D910" s="527" t="n">
        <v>4.73</v>
      </c>
    </row>
    <row r="911" customFormat="false" ht="15" hidden="false" customHeight="false" outlineLevel="0" collapsed="false">
      <c r="A911" s="526" t="n">
        <v>90634</v>
      </c>
      <c r="B911" s="526" t="s">
        <v>5553</v>
      </c>
      <c r="C911" s="526" t="s">
        <v>4362</v>
      </c>
      <c r="D911" s="527" t="n">
        <v>1.09</v>
      </c>
    </row>
    <row r="912" customFormat="false" ht="15" hidden="false" customHeight="false" outlineLevel="0" collapsed="false">
      <c r="A912" s="526" t="n">
        <v>90635</v>
      </c>
      <c r="B912" s="526" t="s">
        <v>5554</v>
      </c>
      <c r="C912" s="526" t="s">
        <v>4362</v>
      </c>
      <c r="D912" s="527" t="n">
        <v>5.18</v>
      </c>
    </row>
    <row r="913" customFormat="false" ht="15" hidden="false" customHeight="false" outlineLevel="0" collapsed="false">
      <c r="A913" s="526" t="n">
        <v>90636</v>
      </c>
      <c r="B913" s="526" t="s">
        <v>5555</v>
      </c>
      <c r="C913" s="526" t="s">
        <v>4362</v>
      </c>
      <c r="D913" s="527" t="n">
        <v>4.19</v>
      </c>
    </row>
    <row r="914" customFormat="false" ht="15" hidden="false" customHeight="false" outlineLevel="0" collapsed="false">
      <c r="A914" s="526" t="n">
        <v>90639</v>
      </c>
      <c r="B914" s="526" t="s">
        <v>5556</v>
      </c>
      <c r="C914" s="526" t="s">
        <v>4362</v>
      </c>
      <c r="D914" s="527" t="n">
        <v>7.07</v>
      </c>
    </row>
    <row r="915" customFormat="false" ht="15" hidden="false" customHeight="false" outlineLevel="0" collapsed="false">
      <c r="A915" s="526" t="n">
        <v>90640</v>
      </c>
      <c r="B915" s="526" t="s">
        <v>5557</v>
      </c>
      <c r="C915" s="526" t="s">
        <v>4362</v>
      </c>
      <c r="D915" s="527" t="n">
        <v>1.63</v>
      </c>
    </row>
    <row r="916" customFormat="false" ht="15" hidden="false" customHeight="false" outlineLevel="0" collapsed="false">
      <c r="A916" s="526" t="n">
        <v>90641</v>
      </c>
      <c r="B916" s="526" t="s">
        <v>5558</v>
      </c>
      <c r="C916" s="526" t="s">
        <v>4362</v>
      </c>
      <c r="D916" s="527" t="n">
        <v>7.73</v>
      </c>
    </row>
    <row r="917" customFormat="false" ht="15" hidden="false" customHeight="false" outlineLevel="0" collapsed="false">
      <c r="A917" s="526" t="n">
        <v>90642</v>
      </c>
      <c r="B917" s="526" t="s">
        <v>5559</v>
      </c>
      <c r="C917" s="526" t="s">
        <v>4362</v>
      </c>
      <c r="D917" s="527" t="n">
        <v>12.57</v>
      </c>
    </row>
    <row r="918" customFormat="false" ht="15" hidden="false" customHeight="false" outlineLevel="0" collapsed="false">
      <c r="A918" s="526" t="n">
        <v>90646</v>
      </c>
      <c r="B918" s="526" t="s">
        <v>5560</v>
      </c>
      <c r="C918" s="526" t="s">
        <v>4362</v>
      </c>
      <c r="D918" s="527" t="n">
        <v>0.99</v>
      </c>
    </row>
    <row r="919" customFormat="false" ht="15" hidden="false" customHeight="false" outlineLevel="0" collapsed="false">
      <c r="A919" s="526" t="n">
        <v>90647</v>
      </c>
      <c r="B919" s="526" t="s">
        <v>5561</v>
      </c>
      <c r="C919" s="526" t="s">
        <v>4362</v>
      </c>
      <c r="D919" s="527" t="n">
        <v>0.23</v>
      </c>
    </row>
    <row r="920" customFormat="false" ht="15" hidden="false" customHeight="false" outlineLevel="0" collapsed="false">
      <c r="A920" s="526" t="n">
        <v>90648</v>
      </c>
      <c r="B920" s="526" t="s">
        <v>5562</v>
      </c>
      <c r="C920" s="526" t="s">
        <v>4362</v>
      </c>
      <c r="D920" s="527" t="n">
        <v>1.09</v>
      </c>
    </row>
    <row r="921" customFormat="false" ht="15" hidden="false" customHeight="false" outlineLevel="0" collapsed="false">
      <c r="A921" s="526" t="n">
        <v>90649</v>
      </c>
      <c r="B921" s="526" t="s">
        <v>5563</v>
      </c>
      <c r="C921" s="526" t="s">
        <v>4362</v>
      </c>
      <c r="D921" s="527" t="n">
        <v>6.56</v>
      </c>
    </row>
    <row r="922" customFormat="false" ht="15" hidden="false" customHeight="false" outlineLevel="0" collapsed="false">
      <c r="A922" s="526" t="n">
        <v>90652</v>
      </c>
      <c r="B922" s="526" t="s">
        <v>5564</v>
      </c>
      <c r="C922" s="526" t="s">
        <v>4362</v>
      </c>
      <c r="D922" s="527" t="n">
        <v>4.6</v>
      </c>
    </row>
    <row r="923" customFormat="false" ht="15" hidden="false" customHeight="false" outlineLevel="0" collapsed="false">
      <c r="A923" s="526" t="n">
        <v>90653</v>
      </c>
      <c r="B923" s="526" t="s">
        <v>5565</v>
      </c>
      <c r="C923" s="526" t="s">
        <v>4362</v>
      </c>
      <c r="D923" s="527" t="n">
        <v>1.06</v>
      </c>
    </row>
    <row r="924" customFormat="false" ht="15" hidden="false" customHeight="false" outlineLevel="0" collapsed="false">
      <c r="A924" s="526" t="n">
        <v>90654</v>
      </c>
      <c r="B924" s="526" t="s">
        <v>5566</v>
      </c>
      <c r="C924" s="526" t="s">
        <v>4362</v>
      </c>
      <c r="D924" s="527" t="n">
        <v>5.03</v>
      </c>
    </row>
    <row r="925" customFormat="false" ht="15" hidden="false" customHeight="false" outlineLevel="0" collapsed="false">
      <c r="A925" s="526" t="n">
        <v>90655</v>
      </c>
      <c r="B925" s="526" t="s">
        <v>5567</v>
      </c>
      <c r="C925" s="526" t="s">
        <v>4362</v>
      </c>
      <c r="D925" s="527" t="n">
        <v>4.31</v>
      </c>
    </row>
    <row r="926" customFormat="false" ht="15" hidden="false" customHeight="false" outlineLevel="0" collapsed="false">
      <c r="A926" s="526" t="n">
        <v>90658</v>
      </c>
      <c r="B926" s="526" t="s">
        <v>5568</v>
      </c>
      <c r="C926" s="526" t="s">
        <v>4362</v>
      </c>
      <c r="D926" s="527" t="n">
        <v>4.93</v>
      </c>
    </row>
    <row r="927" customFormat="false" ht="15" hidden="false" customHeight="false" outlineLevel="0" collapsed="false">
      <c r="A927" s="526" t="n">
        <v>90659</v>
      </c>
      <c r="B927" s="526" t="s">
        <v>5569</v>
      </c>
      <c r="C927" s="526" t="s">
        <v>4362</v>
      </c>
      <c r="D927" s="527" t="n">
        <v>1.14</v>
      </c>
    </row>
    <row r="928" customFormat="false" ht="15" hidden="false" customHeight="false" outlineLevel="0" collapsed="false">
      <c r="A928" s="526" t="n">
        <v>90660</v>
      </c>
      <c r="B928" s="526" t="s">
        <v>5570</v>
      </c>
      <c r="C928" s="526" t="s">
        <v>4362</v>
      </c>
      <c r="D928" s="527" t="n">
        <v>5.39</v>
      </c>
    </row>
    <row r="929" customFormat="false" ht="15" hidden="false" customHeight="false" outlineLevel="0" collapsed="false">
      <c r="A929" s="526" t="n">
        <v>90661</v>
      </c>
      <c r="B929" s="526" t="s">
        <v>5571</v>
      </c>
      <c r="C929" s="526" t="s">
        <v>4362</v>
      </c>
      <c r="D929" s="527" t="n">
        <v>4.31</v>
      </c>
    </row>
    <row r="930" customFormat="false" ht="15" hidden="false" customHeight="false" outlineLevel="0" collapsed="false">
      <c r="A930" s="526" t="n">
        <v>90664</v>
      </c>
      <c r="B930" s="526" t="s">
        <v>5572</v>
      </c>
      <c r="C930" s="526" t="s">
        <v>4362</v>
      </c>
      <c r="D930" s="527" t="n">
        <v>6.68</v>
      </c>
    </row>
    <row r="931" customFormat="false" ht="15" hidden="false" customHeight="false" outlineLevel="0" collapsed="false">
      <c r="A931" s="526" t="n">
        <v>90665</v>
      </c>
      <c r="B931" s="526" t="s">
        <v>5573</v>
      </c>
      <c r="C931" s="526" t="s">
        <v>4362</v>
      </c>
      <c r="D931" s="527" t="n">
        <v>1.78</v>
      </c>
    </row>
    <row r="932" customFormat="false" ht="15" hidden="false" customHeight="false" outlineLevel="0" collapsed="false">
      <c r="A932" s="526" t="n">
        <v>90666</v>
      </c>
      <c r="B932" s="526" t="s">
        <v>5574</v>
      </c>
      <c r="C932" s="526" t="s">
        <v>4362</v>
      </c>
      <c r="D932" s="527" t="n">
        <v>8.77</v>
      </c>
    </row>
    <row r="933" customFormat="false" ht="15" hidden="false" customHeight="false" outlineLevel="0" collapsed="false">
      <c r="A933" s="526" t="n">
        <v>90667</v>
      </c>
      <c r="B933" s="526" t="s">
        <v>5575</v>
      </c>
      <c r="C933" s="526" t="s">
        <v>4362</v>
      </c>
      <c r="D933" s="527" t="n">
        <v>14.98</v>
      </c>
    </row>
    <row r="934" customFormat="false" ht="15" hidden="false" customHeight="false" outlineLevel="0" collapsed="false">
      <c r="A934" s="526" t="n">
        <v>90670</v>
      </c>
      <c r="B934" s="526" t="s">
        <v>5576</v>
      </c>
      <c r="C934" s="526" t="s">
        <v>4362</v>
      </c>
      <c r="D934" s="527" t="n">
        <v>214.3</v>
      </c>
    </row>
    <row r="935" customFormat="false" ht="15" hidden="false" customHeight="false" outlineLevel="0" collapsed="false">
      <c r="A935" s="526" t="n">
        <v>90671</v>
      </c>
      <c r="B935" s="526" t="s">
        <v>5577</v>
      </c>
      <c r="C935" s="526" t="s">
        <v>4362</v>
      </c>
      <c r="D935" s="527" t="n">
        <v>57.49</v>
      </c>
    </row>
    <row r="936" customFormat="false" ht="15" hidden="false" customHeight="false" outlineLevel="0" collapsed="false">
      <c r="A936" s="526" t="n">
        <v>90672</v>
      </c>
      <c r="B936" s="526" t="s">
        <v>5578</v>
      </c>
      <c r="C936" s="526" t="s">
        <v>4362</v>
      </c>
      <c r="D936" s="527" t="n">
        <v>268.18</v>
      </c>
    </row>
    <row r="937" customFormat="false" ht="15" hidden="false" customHeight="false" outlineLevel="0" collapsed="false">
      <c r="A937" s="526" t="n">
        <v>90673</v>
      </c>
      <c r="B937" s="526" t="s">
        <v>5579</v>
      </c>
      <c r="C937" s="526" t="s">
        <v>4362</v>
      </c>
      <c r="D937" s="527" t="n">
        <v>119.74</v>
      </c>
    </row>
    <row r="938" customFormat="false" ht="15" hidden="false" customHeight="false" outlineLevel="0" collapsed="false">
      <c r="A938" s="526" t="n">
        <v>90676</v>
      </c>
      <c r="B938" s="526" t="s">
        <v>5580</v>
      </c>
      <c r="C938" s="526" t="s">
        <v>4362</v>
      </c>
      <c r="D938" s="527" t="n">
        <v>105.78</v>
      </c>
    </row>
    <row r="939" customFormat="false" ht="15" hidden="false" customHeight="false" outlineLevel="0" collapsed="false">
      <c r="A939" s="526" t="n">
        <v>90677</v>
      </c>
      <c r="B939" s="526" t="s">
        <v>5581</v>
      </c>
      <c r="C939" s="526" t="s">
        <v>4362</v>
      </c>
      <c r="D939" s="527" t="n">
        <v>31.86</v>
      </c>
    </row>
    <row r="940" customFormat="false" ht="15" hidden="false" customHeight="false" outlineLevel="0" collapsed="false">
      <c r="A940" s="526" t="n">
        <v>90678</v>
      </c>
      <c r="B940" s="526" t="s">
        <v>5582</v>
      </c>
      <c r="C940" s="526" t="s">
        <v>4362</v>
      </c>
      <c r="D940" s="527" t="n">
        <v>147.53</v>
      </c>
    </row>
    <row r="941" customFormat="false" ht="15" hidden="false" customHeight="false" outlineLevel="0" collapsed="false">
      <c r="A941" s="526" t="n">
        <v>90679</v>
      </c>
      <c r="B941" s="526" t="s">
        <v>5583</v>
      </c>
      <c r="C941" s="526" t="s">
        <v>4362</v>
      </c>
      <c r="D941" s="527" t="n">
        <v>91.82</v>
      </c>
    </row>
    <row r="942" customFormat="false" ht="15" hidden="false" customHeight="false" outlineLevel="0" collapsed="false">
      <c r="A942" s="526" t="n">
        <v>90682</v>
      </c>
      <c r="B942" s="526" t="s">
        <v>5584</v>
      </c>
      <c r="C942" s="526" t="s">
        <v>4362</v>
      </c>
      <c r="D942" s="527" t="n">
        <v>30.9</v>
      </c>
    </row>
    <row r="943" customFormat="false" ht="15" hidden="false" customHeight="false" outlineLevel="0" collapsed="false">
      <c r="A943" s="526" t="n">
        <v>90683</v>
      </c>
      <c r="B943" s="526" t="s">
        <v>5585</v>
      </c>
      <c r="C943" s="526" t="s">
        <v>4362</v>
      </c>
      <c r="D943" s="527" t="n">
        <v>7.62</v>
      </c>
    </row>
    <row r="944" customFormat="false" ht="15" hidden="false" customHeight="false" outlineLevel="0" collapsed="false">
      <c r="A944" s="526" t="n">
        <v>90684</v>
      </c>
      <c r="B944" s="526" t="s">
        <v>5586</v>
      </c>
      <c r="C944" s="526" t="s">
        <v>4362</v>
      </c>
      <c r="D944" s="527" t="n">
        <v>36.05</v>
      </c>
    </row>
    <row r="945" customFormat="false" ht="15" hidden="false" customHeight="false" outlineLevel="0" collapsed="false">
      <c r="A945" s="526" t="n">
        <v>90685</v>
      </c>
      <c r="B945" s="526" t="s">
        <v>5587</v>
      </c>
      <c r="C945" s="526" t="s">
        <v>4362</v>
      </c>
      <c r="D945" s="527" t="n">
        <v>56.97</v>
      </c>
    </row>
    <row r="946" customFormat="false" ht="15" hidden="false" customHeight="false" outlineLevel="0" collapsed="false">
      <c r="A946" s="526" t="n">
        <v>90688</v>
      </c>
      <c r="B946" s="526" t="s">
        <v>5588</v>
      </c>
      <c r="C946" s="526" t="s">
        <v>4362</v>
      </c>
      <c r="D946" s="527" t="n">
        <v>25.6</v>
      </c>
    </row>
    <row r="947" customFormat="false" ht="15" hidden="false" customHeight="false" outlineLevel="0" collapsed="false">
      <c r="A947" s="526" t="n">
        <v>90689</v>
      </c>
      <c r="B947" s="526" t="s">
        <v>5589</v>
      </c>
      <c r="C947" s="526" t="s">
        <v>4362</v>
      </c>
      <c r="D947" s="527" t="n">
        <v>5.05</v>
      </c>
    </row>
    <row r="948" customFormat="false" ht="15" hidden="false" customHeight="false" outlineLevel="0" collapsed="false">
      <c r="A948" s="526" t="n">
        <v>90690</v>
      </c>
      <c r="B948" s="526" t="s">
        <v>5590</v>
      </c>
      <c r="C948" s="526" t="s">
        <v>4362</v>
      </c>
      <c r="D948" s="527" t="n">
        <v>32</v>
      </c>
    </row>
    <row r="949" customFormat="false" ht="15" hidden="false" customHeight="false" outlineLevel="0" collapsed="false">
      <c r="A949" s="526" t="n">
        <v>90691</v>
      </c>
      <c r="B949" s="526" t="s">
        <v>5591</v>
      </c>
      <c r="C949" s="526" t="s">
        <v>4362</v>
      </c>
      <c r="D949" s="527" t="n">
        <v>39.89</v>
      </c>
    </row>
    <row r="950" customFormat="false" ht="15" hidden="false" customHeight="false" outlineLevel="0" collapsed="false">
      <c r="A950" s="526" t="n">
        <v>90957</v>
      </c>
      <c r="B950" s="526" t="s">
        <v>5592</v>
      </c>
      <c r="C950" s="526" t="s">
        <v>4362</v>
      </c>
      <c r="D950" s="527" t="n">
        <v>4.97</v>
      </c>
    </row>
    <row r="951" customFormat="false" ht="15" hidden="false" customHeight="false" outlineLevel="0" collapsed="false">
      <c r="A951" s="526" t="n">
        <v>90958</v>
      </c>
      <c r="B951" s="526" t="s">
        <v>5593</v>
      </c>
      <c r="C951" s="526" t="s">
        <v>4362</v>
      </c>
      <c r="D951" s="527" t="n">
        <v>1.33</v>
      </c>
    </row>
    <row r="952" customFormat="false" ht="15" hidden="false" customHeight="false" outlineLevel="0" collapsed="false">
      <c r="A952" s="526" t="n">
        <v>90960</v>
      </c>
      <c r="B952" s="526" t="s">
        <v>5594</v>
      </c>
      <c r="C952" s="526" t="s">
        <v>4362</v>
      </c>
      <c r="D952" s="527" t="n">
        <v>6.63</v>
      </c>
    </row>
    <row r="953" customFormat="false" ht="15" hidden="false" customHeight="false" outlineLevel="0" collapsed="false">
      <c r="A953" s="526" t="n">
        <v>90961</v>
      </c>
      <c r="B953" s="526" t="s">
        <v>5595</v>
      </c>
      <c r="C953" s="526" t="s">
        <v>4362</v>
      </c>
      <c r="D953" s="527" t="n">
        <v>1.78</v>
      </c>
    </row>
    <row r="954" customFormat="false" ht="15" hidden="false" customHeight="false" outlineLevel="0" collapsed="false">
      <c r="A954" s="526" t="n">
        <v>90962</v>
      </c>
      <c r="B954" s="526" t="s">
        <v>5596</v>
      </c>
      <c r="C954" s="526" t="s">
        <v>4362</v>
      </c>
      <c r="D954" s="527" t="n">
        <v>8.3</v>
      </c>
    </row>
    <row r="955" customFormat="false" ht="15" hidden="false" customHeight="false" outlineLevel="0" collapsed="false">
      <c r="A955" s="526" t="n">
        <v>90963</v>
      </c>
      <c r="B955" s="526" t="s">
        <v>5597</v>
      </c>
      <c r="C955" s="526" t="s">
        <v>4362</v>
      </c>
      <c r="D955" s="527" t="n">
        <v>14.97</v>
      </c>
    </row>
    <row r="956" customFormat="false" ht="15" hidden="false" customHeight="false" outlineLevel="0" collapsed="false">
      <c r="A956" s="526" t="n">
        <v>90968</v>
      </c>
      <c r="B956" s="526" t="s">
        <v>5598</v>
      </c>
      <c r="C956" s="526" t="s">
        <v>4362</v>
      </c>
      <c r="D956" s="527" t="n">
        <v>6.65</v>
      </c>
    </row>
    <row r="957" customFormat="false" ht="15" hidden="false" customHeight="false" outlineLevel="0" collapsed="false">
      <c r="A957" s="526" t="n">
        <v>90969</v>
      </c>
      <c r="B957" s="526" t="s">
        <v>5599</v>
      </c>
      <c r="C957" s="526" t="s">
        <v>4362</v>
      </c>
      <c r="D957" s="527" t="n">
        <v>1.78</v>
      </c>
    </row>
    <row r="958" customFormat="false" ht="15" hidden="false" customHeight="false" outlineLevel="0" collapsed="false">
      <c r="A958" s="526" t="n">
        <v>90970</v>
      </c>
      <c r="B958" s="526" t="s">
        <v>5600</v>
      </c>
      <c r="C958" s="526" t="s">
        <v>4362</v>
      </c>
      <c r="D958" s="527" t="n">
        <v>8.33</v>
      </c>
    </row>
    <row r="959" customFormat="false" ht="15" hidden="false" customHeight="false" outlineLevel="0" collapsed="false">
      <c r="A959" s="526" t="n">
        <v>90971</v>
      </c>
      <c r="B959" s="526" t="s">
        <v>5601</v>
      </c>
      <c r="C959" s="526" t="s">
        <v>4362</v>
      </c>
      <c r="D959" s="527" t="n">
        <v>60.67</v>
      </c>
    </row>
    <row r="960" customFormat="false" ht="15" hidden="false" customHeight="false" outlineLevel="0" collapsed="false">
      <c r="A960" s="526" t="n">
        <v>90975</v>
      </c>
      <c r="B960" s="526" t="s">
        <v>5602</v>
      </c>
      <c r="C960" s="526" t="s">
        <v>4362</v>
      </c>
      <c r="D960" s="527" t="n">
        <v>16.9</v>
      </c>
    </row>
    <row r="961" customFormat="false" ht="15" hidden="false" customHeight="false" outlineLevel="0" collapsed="false">
      <c r="A961" s="526" t="n">
        <v>90976</v>
      </c>
      <c r="B961" s="526" t="s">
        <v>5603</v>
      </c>
      <c r="C961" s="526" t="s">
        <v>4362</v>
      </c>
      <c r="D961" s="527" t="n">
        <v>4.53</v>
      </c>
    </row>
    <row r="962" customFormat="false" ht="15" hidden="false" customHeight="false" outlineLevel="0" collapsed="false">
      <c r="A962" s="526" t="n">
        <v>90977</v>
      </c>
      <c r="B962" s="526" t="s">
        <v>5604</v>
      </c>
      <c r="C962" s="526" t="s">
        <v>4362</v>
      </c>
      <c r="D962" s="527" t="n">
        <v>21.15</v>
      </c>
    </row>
    <row r="963" customFormat="false" ht="15" hidden="false" customHeight="false" outlineLevel="0" collapsed="false">
      <c r="A963" s="526" t="n">
        <v>90978</v>
      </c>
      <c r="B963" s="526" t="s">
        <v>5605</v>
      </c>
      <c r="C963" s="526" t="s">
        <v>4362</v>
      </c>
      <c r="D963" s="527" t="n">
        <v>157.41</v>
      </c>
    </row>
    <row r="964" customFormat="false" ht="15" hidden="false" customHeight="false" outlineLevel="0" collapsed="false">
      <c r="A964" s="526" t="n">
        <v>90992</v>
      </c>
      <c r="B964" s="526" t="s">
        <v>5606</v>
      </c>
      <c r="C964" s="526" t="s">
        <v>4362</v>
      </c>
      <c r="D964" s="527" t="n">
        <v>7.89</v>
      </c>
    </row>
    <row r="965" customFormat="false" ht="15" hidden="false" customHeight="false" outlineLevel="0" collapsed="false">
      <c r="A965" s="526" t="n">
        <v>90993</v>
      </c>
      <c r="B965" s="526" t="s">
        <v>5607</v>
      </c>
      <c r="C965" s="526" t="s">
        <v>4362</v>
      </c>
      <c r="D965" s="527" t="n">
        <v>2.11</v>
      </c>
    </row>
    <row r="966" customFormat="false" ht="15" hidden="false" customHeight="false" outlineLevel="0" collapsed="false">
      <c r="A966" s="526" t="n">
        <v>90994</v>
      </c>
      <c r="B966" s="526" t="s">
        <v>5608</v>
      </c>
      <c r="C966" s="526" t="s">
        <v>4362</v>
      </c>
      <c r="D966" s="527" t="n">
        <v>9.87</v>
      </c>
    </row>
    <row r="967" customFormat="false" ht="15" hidden="false" customHeight="false" outlineLevel="0" collapsed="false">
      <c r="A967" s="526" t="n">
        <v>90995</v>
      </c>
      <c r="B967" s="526" t="s">
        <v>5609</v>
      </c>
      <c r="C967" s="526" t="s">
        <v>4362</v>
      </c>
      <c r="D967" s="527" t="n">
        <v>82.42</v>
      </c>
    </row>
    <row r="968" customFormat="false" ht="15" hidden="false" customHeight="false" outlineLevel="0" collapsed="false">
      <c r="A968" s="526" t="n">
        <v>91021</v>
      </c>
      <c r="B968" s="526" t="s">
        <v>5610</v>
      </c>
      <c r="C968" s="526" t="s">
        <v>4362</v>
      </c>
      <c r="D968" s="527" t="n">
        <v>12.9</v>
      </c>
    </row>
    <row r="969" customFormat="false" ht="15" hidden="false" customHeight="false" outlineLevel="0" collapsed="false">
      <c r="A969" s="526" t="n">
        <v>91026</v>
      </c>
      <c r="B969" s="526" t="s">
        <v>5611</v>
      </c>
      <c r="C969" s="526" t="s">
        <v>4362</v>
      </c>
      <c r="D969" s="527" t="n">
        <v>25.76</v>
      </c>
    </row>
    <row r="970" customFormat="false" ht="15" hidden="false" customHeight="false" outlineLevel="0" collapsed="false">
      <c r="A970" s="526" t="n">
        <v>91027</v>
      </c>
      <c r="B970" s="526" t="s">
        <v>5612</v>
      </c>
      <c r="C970" s="526" t="s">
        <v>4362</v>
      </c>
      <c r="D970" s="527" t="n">
        <v>10.36</v>
      </c>
    </row>
    <row r="971" customFormat="false" ht="15" hidden="false" customHeight="false" outlineLevel="0" collapsed="false">
      <c r="A971" s="526" t="n">
        <v>91028</v>
      </c>
      <c r="B971" s="526" t="s">
        <v>5613</v>
      </c>
      <c r="C971" s="526" t="s">
        <v>4362</v>
      </c>
      <c r="D971" s="527" t="n">
        <v>4.18</v>
      </c>
    </row>
    <row r="972" customFormat="false" ht="15" hidden="false" customHeight="false" outlineLevel="0" collapsed="false">
      <c r="A972" s="526" t="n">
        <v>91029</v>
      </c>
      <c r="B972" s="526" t="s">
        <v>5614</v>
      </c>
      <c r="C972" s="526" t="s">
        <v>4362</v>
      </c>
      <c r="D972" s="527" t="n">
        <v>47.37</v>
      </c>
    </row>
    <row r="973" customFormat="false" ht="15" hidden="false" customHeight="false" outlineLevel="0" collapsed="false">
      <c r="A973" s="526" t="n">
        <v>91030</v>
      </c>
      <c r="B973" s="526" t="s">
        <v>5615</v>
      </c>
      <c r="C973" s="526" t="s">
        <v>4362</v>
      </c>
      <c r="D973" s="527" t="n">
        <v>146.87</v>
      </c>
    </row>
    <row r="974" customFormat="false" ht="15" hidden="false" customHeight="false" outlineLevel="0" collapsed="false">
      <c r="A974" s="526" t="n">
        <v>91273</v>
      </c>
      <c r="B974" s="526" t="s">
        <v>5616</v>
      </c>
      <c r="C974" s="526" t="s">
        <v>4362</v>
      </c>
      <c r="D974" s="527" t="n">
        <v>0.48</v>
      </c>
    </row>
    <row r="975" customFormat="false" ht="15" hidden="false" customHeight="false" outlineLevel="0" collapsed="false">
      <c r="A975" s="526" t="n">
        <v>91274</v>
      </c>
      <c r="B975" s="526" t="s">
        <v>5617</v>
      </c>
      <c r="C975" s="526" t="s">
        <v>4362</v>
      </c>
      <c r="D975" s="527" t="n">
        <v>0.13</v>
      </c>
    </row>
    <row r="976" customFormat="false" ht="15" hidden="false" customHeight="false" outlineLevel="0" collapsed="false">
      <c r="A976" s="526" t="n">
        <v>91275</v>
      </c>
      <c r="B976" s="526" t="s">
        <v>5618</v>
      </c>
      <c r="C976" s="526" t="s">
        <v>4362</v>
      </c>
      <c r="D976" s="527" t="n">
        <v>0.61</v>
      </c>
    </row>
    <row r="977" customFormat="false" ht="15" hidden="false" customHeight="false" outlineLevel="0" collapsed="false">
      <c r="A977" s="526" t="n">
        <v>91276</v>
      </c>
      <c r="B977" s="526" t="s">
        <v>5619</v>
      </c>
      <c r="C977" s="526" t="s">
        <v>4362</v>
      </c>
      <c r="D977" s="527" t="n">
        <v>8.13</v>
      </c>
    </row>
    <row r="978" customFormat="false" ht="15" hidden="false" customHeight="false" outlineLevel="0" collapsed="false">
      <c r="A978" s="526" t="n">
        <v>91279</v>
      </c>
      <c r="B978" s="526" t="s">
        <v>5620</v>
      </c>
      <c r="C978" s="526" t="s">
        <v>4362</v>
      </c>
      <c r="D978" s="527" t="n">
        <v>0.83</v>
      </c>
    </row>
    <row r="979" customFormat="false" ht="15" hidden="false" customHeight="false" outlineLevel="0" collapsed="false">
      <c r="A979" s="526" t="n">
        <v>91280</v>
      </c>
      <c r="B979" s="526" t="s">
        <v>5621</v>
      </c>
      <c r="C979" s="526" t="s">
        <v>4362</v>
      </c>
      <c r="D979" s="527" t="n">
        <v>0.18</v>
      </c>
    </row>
    <row r="980" customFormat="false" ht="15" hidden="false" customHeight="false" outlineLevel="0" collapsed="false">
      <c r="A980" s="526" t="n">
        <v>91281</v>
      </c>
      <c r="B980" s="526" t="s">
        <v>5622</v>
      </c>
      <c r="C980" s="526" t="s">
        <v>4362</v>
      </c>
      <c r="D980" s="527" t="n">
        <v>1.03</v>
      </c>
    </row>
    <row r="981" customFormat="false" ht="15" hidden="false" customHeight="false" outlineLevel="0" collapsed="false">
      <c r="A981" s="526" t="n">
        <v>91282</v>
      </c>
      <c r="B981" s="526" t="s">
        <v>5623</v>
      </c>
      <c r="C981" s="526" t="s">
        <v>4362</v>
      </c>
      <c r="D981" s="527" t="n">
        <v>8.19</v>
      </c>
    </row>
    <row r="982" customFormat="false" ht="15" hidden="false" customHeight="false" outlineLevel="0" collapsed="false">
      <c r="A982" s="526" t="n">
        <v>91354</v>
      </c>
      <c r="B982" s="526" t="s">
        <v>5624</v>
      </c>
      <c r="C982" s="526" t="s">
        <v>4362</v>
      </c>
      <c r="D982" s="527" t="n">
        <v>18.5</v>
      </c>
    </row>
    <row r="983" customFormat="false" ht="15" hidden="false" customHeight="false" outlineLevel="0" collapsed="false">
      <c r="A983" s="526" t="n">
        <v>91355</v>
      </c>
      <c r="B983" s="526" t="s">
        <v>5625</v>
      </c>
      <c r="C983" s="526" t="s">
        <v>4362</v>
      </c>
      <c r="D983" s="527" t="n">
        <v>7.6</v>
      </c>
    </row>
    <row r="984" customFormat="false" ht="15" hidden="false" customHeight="false" outlineLevel="0" collapsed="false">
      <c r="A984" s="526" t="n">
        <v>91356</v>
      </c>
      <c r="B984" s="526" t="s">
        <v>5626</v>
      </c>
      <c r="C984" s="526" t="s">
        <v>4362</v>
      </c>
      <c r="D984" s="527" t="n">
        <v>3.07</v>
      </c>
    </row>
    <row r="985" customFormat="false" ht="15" hidden="false" customHeight="false" outlineLevel="0" collapsed="false">
      <c r="A985" s="526" t="n">
        <v>91359</v>
      </c>
      <c r="B985" s="526" t="s">
        <v>5627</v>
      </c>
      <c r="C985" s="526" t="s">
        <v>4362</v>
      </c>
      <c r="D985" s="527" t="n">
        <v>21.7</v>
      </c>
    </row>
    <row r="986" customFormat="false" ht="15" hidden="false" customHeight="false" outlineLevel="0" collapsed="false">
      <c r="A986" s="526" t="n">
        <v>91360</v>
      </c>
      <c r="B986" s="526" t="s">
        <v>5628</v>
      </c>
      <c r="C986" s="526" t="s">
        <v>4362</v>
      </c>
      <c r="D986" s="527" t="n">
        <v>8.34</v>
      </c>
    </row>
    <row r="987" customFormat="false" ht="15" hidden="false" customHeight="false" outlineLevel="0" collapsed="false">
      <c r="A987" s="526" t="n">
        <v>91361</v>
      </c>
      <c r="B987" s="526" t="s">
        <v>5629</v>
      </c>
      <c r="C987" s="526" t="s">
        <v>4362</v>
      </c>
      <c r="D987" s="527" t="n">
        <v>3.37</v>
      </c>
    </row>
    <row r="988" customFormat="false" ht="15" hidden="false" customHeight="false" outlineLevel="0" collapsed="false">
      <c r="A988" s="526" t="n">
        <v>91367</v>
      </c>
      <c r="B988" s="526" t="s">
        <v>5630</v>
      </c>
      <c r="C988" s="526" t="s">
        <v>4362</v>
      </c>
      <c r="D988" s="527" t="n">
        <v>22.76</v>
      </c>
    </row>
    <row r="989" customFormat="false" ht="15" hidden="false" customHeight="false" outlineLevel="0" collapsed="false">
      <c r="A989" s="526" t="n">
        <v>91368</v>
      </c>
      <c r="B989" s="526" t="s">
        <v>5631</v>
      </c>
      <c r="C989" s="526" t="s">
        <v>4362</v>
      </c>
      <c r="D989" s="527" t="n">
        <v>8.81</v>
      </c>
    </row>
    <row r="990" customFormat="false" ht="15" hidden="false" customHeight="false" outlineLevel="0" collapsed="false">
      <c r="A990" s="526" t="n">
        <v>91369</v>
      </c>
      <c r="B990" s="526" t="s">
        <v>5632</v>
      </c>
      <c r="C990" s="526" t="s">
        <v>4362</v>
      </c>
      <c r="D990" s="527" t="n">
        <v>3.56</v>
      </c>
    </row>
    <row r="991" customFormat="false" ht="15" hidden="false" customHeight="false" outlineLevel="0" collapsed="false">
      <c r="A991" s="526" t="n">
        <v>91375</v>
      </c>
      <c r="B991" s="526" t="s">
        <v>5633</v>
      </c>
      <c r="C991" s="526" t="s">
        <v>4362</v>
      </c>
      <c r="D991" s="527" t="n">
        <v>20.31</v>
      </c>
    </row>
    <row r="992" customFormat="false" ht="15" hidden="false" customHeight="false" outlineLevel="0" collapsed="false">
      <c r="A992" s="526" t="n">
        <v>91376</v>
      </c>
      <c r="B992" s="526" t="s">
        <v>5634</v>
      </c>
      <c r="C992" s="526" t="s">
        <v>4362</v>
      </c>
      <c r="D992" s="527" t="n">
        <v>8.35</v>
      </c>
    </row>
    <row r="993" customFormat="false" ht="15" hidden="false" customHeight="false" outlineLevel="0" collapsed="false">
      <c r="A993" s="526" t="n">
        <v>91377</v>
      </c>
      <c r="B993" s="526" t="s">
        <v>5635</v>
      </c>
      <c r="C993" s="526" t="s">
        <v>4362</v>
      </c>
      <c r="D993" s="527" t="n">
        <v>3.37</v>
      </c>
    </row>
    <row r="994" customFormat="false" ht="15" hidden="false" customHeight="false" outlineLevel="0" collapsed="false">
      <c r="A994" s="526" t="n">
        <v>91380</v>
      </c>
      <c r="B994" s="526" t="s">
        <v>5636</v>
      </c>
      <c r="C994" s="526" t="s">
        <v>4362</v>
      </c>
      <c r="D994" s="527" t="n">
        <v>29.93</v>
      </c>
    </row>
    <row r="995" customFormat="false" ht="15" hidden="false" customHeight="false" outlineLevel="0" collapsed="false">
      <c r="A995" s="526" t="n">
        <v>91381</v>
      </c>
      <c r="B995" s="526" t="s">
        <v>5637</v>
      </c>
      <c r="C995" s="526" t="s">
        <v>4362</v>
      </c>
      <c r="D995" s="527" t="n">
        <v>11.59</v>
      </c>
    </row>
    <row r="996" customFormat="false" ht="15" hidden="false" customHeight="false" outlineLevel="0" collapsed="false">
      <c r="A996" s="526" t="n">
        <v>91382</v>
      </c>
      <c r="B996" s="526" t="s">
        <v>5638</v>
      </c>
      <c r="C996" s="526" t="s">
        <v>4362</v>
      </c>
      <c r="D996" s="527" t="n">
        <v>4.68</v>
      </c>
    </row>
    <row r="997" customFormat="false" ht="15" hidden="false" customHeight="false" outlineLevel="0" collapsed="false">
      <c r="A997" s="526" t="n">
        <v>91383</v>
      </c>
      <c r="B997" s="526" t="s">
        <v>5639</v>
      </c>
      <c r="C997" s="526" t="s">
        <v>4362</v>
      </c>
      <c r="D997" s="527" t="n">
        <v>54.14</v>
      </c>
    </row>
    <row r="998" customFormat="false" ht="15" hidden="false" customHeight="false" outlineLevel="0" collapsed="false">
      <c r="A998" s="526" t="n">
        <v>91384</v>
      </c>
      <c r="B998" s="526" t="s">
        <v>5640</v>
      </c>
      <c r="C998" s="526" t="s">
        <v>4362</v>
      </c>
      <c r="D998" s="527" t="n">
        <v>141.96</v>
      </c>
    </row>
    <row r="999" customFormat="false" ht="15" hidden="false" customHeight="false" outlineLevel="0" collapsed="false">
      <c r="A999" s="526" t="n">
        <v>91390</v>
      </c>
      <c r="B999" s="526" t="s">
        <v>5641</v>
      </c>
      <c r="C999" s="526" t="s">
        <v>4362</v>
      </c>
      <c r="D999" s="527" t="n">
        <v>19.98</v>
      </c>
    </row>
    <row r="1000" customFormat="false" ht="15" hidden="false" customHeight="false" outlineLevel="0" collapsed="false">
      <c r="A1000" s="526" t="n">
        <v>91391</v>
      </c>
      <c r="B1000" s="526" t="s">
        <v>5642</v>
      </c>
      <c r="C1000" s="526" t="s">
        <v>4362</v>
      </c>
      <c r="D1000" s="527" t="n">
        <v>7.98</v>
      </c>
    </row>
    <row r="1001" customFormat="false" ht="15" hidden="false" customHeight="false" outlineLevel="0" collapsed="false">
      <c r="A1001" s="526" t="n">
        <v>91392</v>
      </c>
      <c r="B1001" s="526" t="s">
        <v>5643</v>
      </c>
      <c r="C1001" s="526" t="s">
        <v>4362</v>
      </c>
      <c r="D1001" s="527" t="n">
        <v>3.22</v>
      </c>
    </row>
    <row r="1002" customFormat="false" ht="15" hidden="false" customHeight="false" outlineLevel="0" collapsed="false">
      <c r="A1002" s="526" t="n">
        <v>91396</v>
      </c>
      <c r="B1002" s="526" t="s">
        <v>5644</v>
      </c>
      <c r="C1002" s="526" t="s">
        <v>4362</v>
      </c>
      <c r="D1002" s="527" t="n">
        <v>30.17</v>
      </c>
    </row>
    <row r="1003" customFormat="false" ht="15" hidden="false" customHeight="false" outlineLevel="0" collapsed="false">
      <c r="A1003" s="526" t="n">
        <v>91397</v>
      </c>
      <c r="B1003" s="526" t="s">
        <v>5645</v>
      </c>
      <c r="C1003" s="526" t="s">
        <v>4362</v>
      </c>
      <c r="D1003" s="527" t="n">
        <v>11.71</v>
      </c>
    </row>
    <row r="1004" customFormat="false" ht="15" hidden="false" customHeight="false" outlineLevel="0" collapsed="false">
      <c r="A1004" s="526" t="n">
        <v>91398</v>
      </c>
      <c r="B1004" s="526" t="s">
        <v>5646</v>
      </c>
      <c r="C1004" s="526" t="s">
        <v>4362</v>
      </c>
      <c r="D1004" s="527" t="n">
        <v>4.73</v>
      </c>
    </row>
    <row r="1005" customFormat="false" ht="15" hidden="false" customHeight="false" outlineLevel="0" collapsed="false">
      <c r="A1005" s="526" t="n">
        <v>91402</v>
      </c>
      <c r="B1005" s="526" t="s">
        <v>5647</v>
      </c>
      <c r="C1005" s="526" t="s">
        <v>4362</v>
      </c>
      <c r="D1005" s="527" t="n">
        <v>3.69</v>
      </c>
    </row>
    <row r="1006" customFormat="false" ht="15" hidden="false" customHeight="false" outlineLevel="0" collapsed="false">
      <c r="A1006" s="526" t="n">
        <v>91466</v>
      </c>
      <c r="B1006" s="526" t="s">
        <v>5648</v>
      </c>
      <c r="C1006" s="526" t="s">
        <v>4362</v>
      </c>
      <c r="D1006" s="527" t="n">
        <v>4.17</v>
      </c>
    </row>
    <row r="1007" customFormat="false" ht="15" hidden="false" customHeight="false" outlineLevel="0" collapsed="false">
      <c r="A1007" s="526" t="n">
        <v>91467</v>
      </c>
      <c r="B1007" s="526" t="s">
        <v>5649</v>
      </c>
      <c r="C1007" s="526" t="s">
        <v>4362</v>
      </c>
      <c r="D1007" s="527" t="n">
        <v>158.31</v>
      </c>
    </row>
    <row r="1008" customFormat="false" ht="15" hidden="false" customHeight="false" outlineLevel="0" collapsed="false">
      <c r="A1008" s="526" t="n">
        <v>91468</v>
      </c>
      <c r="B1008" s="526" t="s">
        <v>5650</v>
      </c>
      <c r="C1008" s="526" t="s">
        <v>4362</v>
      </c>
      <c r="D1008" s="527" t="n">
        <v>23.56</v>
      </c>
    </row>
    <row r="1009" customFormat="false" ht="15" hidden="false" customHeight="false" outlineLevel="0" collapsed="false">
      <c r="A1009" s="526" t="n">
        <v>91469</v>
      </c>
      <c r="B1009" s="526" t="s">
        <v>5651</v>
      </c>
      <c r="C1009" s="526" t="s">
        <v>4362</v>
      </c>
      <c r="D1009" s="527" t="n">
        <v>10.33</v>
      </c>
    </row>
    <row r="1010" customFormat="false" ht="15" hidden="false" customHeight="false" outlineLevel="0" collapsed="false">
      <c r="A1010" s="526" t="n">
        <v>91484</v>
      </c>
      <c r="B1010" s="526" t="s">
        <v>5652</v>
      </c>
      <c r="C1010" s="526" t="s">
        <v>4362</v>
      </c>
      <c r="D1010" s="527" t="n">
        <v>7.85</v>
      </c>
    </row>
    <row r="1011" customFormat="false" ht="15" hidden="false" customHeight="false" outlineLevel="0" collapsed="false">
      <c r="A1011" s="526" t="n">
        <v>91485</v>
      </c>
      <c r="B1011" s="526" t="s">
        <v>5653</v>
      </c>
      <c r="C1011" s="526" t="s">
        <v>4362</v>
      </c>
      <c r="D1011" s="527" t="n">
        <v>163.34</v>
      </c>
    </row>
    <row r="1012" customFormat="false" ht="15" hidden="false" customHeight="false" outlineLevel="0" collapsed="false">
      <c r="A1012" s="526" t="n">
        <v>91529</v>
      </c>
      <c r="B1012" s="526" t="s">
        <v>5654</v>
      </c>
      <c r="C1012" s="526" t="s">
        <v>4362</v>
      </c>
      <c r="D1012" s="527" t="n">
        <v>0.72</v>
      </c>
    </row>
    <row r="1013" customFormat="false" ht="15" hidden="false" customHeight="false" outlineLevel="0" collapsed="false">
      <c r="A1013" s="526" t="n">
        <v>91530</v>
      </c>
      <c r="B1013" s="526" t="s">
        <v>5655</v>
      </c>
      <c r="C1013" s="526" t="s">
        <v>4362</v>
      </c>
      <c r="D1013" s="527" t="n">
        <v>0.19</v>
      </c>
    </row>
    <row r="1014" customFormat="false" ht="15" hidden="false" customHeight="false" outlineLevel="0" collapsed="false">
      <c r="A1014" s="526" t="n">
        <v>91531</v>
      </c>
      <c r="B1014" s="526" t="s">
        <v>5656</v>
      </c>
      <c r="C1014" s="526" t="s">
        <v>4362</v>
      </c>
      <c r="D1014" s="527" t="n">
        <v>0.9</v>
      </c>
    </row>
    <row r="1015" customFormat="false" ht="15" hidden="false" customHeight="false" outlineLevel="0" collapsed="false">
      <c r="A1015" s="526" t="n">
        <v>91532</v>
      </c>
      <c r="B1015" s="526" t="s">
        <v>5657</v>
      </c>
      <c r="C1015" s="526" t="s">
        <v>4362</v>
      </c>
      <c r="D1015" s="527" t="n">
        <v>5.81</v>
      </c>
    </row>
    <row r="1016" customFormat="false" ht="15" hidden="false" customHeight="false" outlineLevel="0" collapsed="false">
      <c r="A1016" s="526" t="n">
        <v>91629</v>
      </c>
      <c r="B1016" s="526" t="s">
        <v>5658</v>
      </c>
      <c r="C1016" s="526" t="s">
        <v>4362</v>
      </c>
      <c r="D1016" s="527" t="n">
        <v>22.22</v>
      </c>
    </row>
    <row r="1017" customFormat="false" ht="15" hidden="false" customHeight="false" outlineLevel="0" collapsed="false">
      <c r="A1017" s="526" t="n">
        <v>91630</v>
      </c>
      <c r="B1017" s="526" t="s">
        <v>5659</v>
      </c>
      <c r="C1017" s="526" t="s">
        <v>4362</v>
      </c>
      <c r="D1017" s="527" t="n">
        <v>8.31</v>
      </c>
    </row>
    <row r="1018" customFormat="false" ht="15" hidden="false" customHeight="false" outlineLevel="0" collapsed="false">
      <c r="A1018" s="526" t="n">
        <v>91631</v>
      </c>
      <c r="B1018" s="526" t="s">
        <v>5660</v>
      </c>
      <c r="C1018" s="526" t="s">
        <v>4362</v>
      </c>
      <c r="D1018" s="527" t="n">
        <v>3.35</v>
      </c>
    </row>
    <row r="1019" customFormat="false" ht="15" hidden="false" customHeight="false" outlineLevel="0" collapsed="false">
      <c r="A1019" s="526" t="n">
        <v>91632</v>
      </c>
      <c r="B1019" s="526" t="s">
        <v>5661</v>
      </c>
      <c r="C1019" s="526" t="s">
        <v>4362</v>
      </c>
      <c r="D1019" s="527" t="n">
        <v>38.26</v>
      </c>
    </row>
    <row r="1020" customFormat="false" ht="15" hidden="false" customHeight="false" outlineLevel="0" collapsed="false">
      <c r="A1020" s="526" t="n">
        <v>91633</v>
      </c>
      <c r="B1020" s="526" t="s">
        <v>5662</v>
      </c>
      <c r="C1020" s="526" t="s">
        <v>4362</v>
      </c>
      <c r="D1020" s="527" t="n">
        <v>133.99</v>
      </c>
    </row>
    <row r="1021" customFormat="false" ht="15" hidden="false" customHeight="false" outlineLevel="0" collapsed="false">
      <c r="A1021" s="526" t="n">
        <v>91640</v>
      </c>
      <c r="B1021" s="526" t="s">
        <v>5663</v>
      </c>
      <c r="C1021" s="526" t="s">
        <v>4362</v>
      </c>
      <c r="D1021" s="527" t="n">
        <v>40.75</v>
      </c>
    </row>
    <row r="1022" customFormat="false" ht="15" hidden="false" customHeight="false" outlineLevel="0" collapsed="false">
      <c r="A1022" s="526" t="n">
        <v>91641</v>
      </c>
      <c r="B1022" s="526" t="s">
        <v>5664</v>
      </c>
      <c r="C1022" s="526" t="s">
        <v>4362</v>
      </c>
      <c r="D1022" s="527" t="n">
        <v>16.45</v>
      </c>
    </row>
    <row r="1023" customFormat="false" ht="15" hidden="false" customHeight="false" outlineLevel="0" collapsed="false">
      <c r="A1023" s="526" t="n">
        <v>91642</v>
      </c>
      <c r="B1023" s="526" t="s">
        <v>5665</v>
      </c>
      <c r="C1023" s="526" t="s">
        <v>4362</v>
      </c>
      <c r="D1023" s="527" t="n">
        <v>6.64</v>
      </c>
    </row>
    <row r="1024" customFormat="false" ht="15" hidden="false" customHeight="false" outlineLevel="0" collapsed="false">
      <c r="A1024" s="526" t="n">
        <v>91643</v>
      </c>
      <c r="B1024" s="526" t="s">
        <v>5666</v>
      </c>
      <c r="C1024" s="526" t="s">
        <v>4362</v>
      </c>
      <c r="D1024" s="527" t="n">
        <v>73.56</v>
      </c>
    </row>
    <row r="1025" customFormat="false" ht="15" hidden="false" customHeight="false" outlineLevel="0" collapsed="false">
      <c r="A1025" s="526" t="n">
        <v>91644</v>
      </c>
      <c r="B1025" s="526" t="s">
        <v>5667</v>
      </c>
      <c r="C1025" s="526" t="s">
        <v>4362</v>
      </c>
      <c r="D1025" s="527" t="n">
        <v>301.53</v>
      </c>
    </row>
    <row r="1026" customFormat="false" ht="15" hidden="false" customHeight="false" outlineLevel="0" collapsed="false">
      <c r="A1026" s="526" t="n">
        <v>91688</v>
      </c>
      <c r="B1026" s="526" t="s">
        <v>5668</v>
      </c>
      <c r="C1026" s="526" t="s">
        <v>4362</v>
      </c>
      <c r="D1026" s="527" t="n">
        <v>0.09</v>
      </c>
    </row>
    <row r="1027" customFormat="false" ht="15" hidden="false" customHeight="false" outlineLevel="0" collapsed="false">
      <c r="A1027" s="526" t="n">
        <v>91689</v>
      </c>
      <c r="B1027" s="526" t="s">
        <v>5669</v>
      </c>
      <c r="C1027" s="526" t="s">
        <v>4362</v>
      </c>
      <c r="D1027" s="527" t="n">
        <v>0.02</v>
      </c>
    </row>
    <row r="1028" customFormat="false" ht="15" hidden="false" customHeight="false" outlineLevel="0" collapsed="false">
      <c r="A1028" s="526" t="n">
        <v>91690</v>
      </c>
      <c r="B1028" s="526" t="s">
        <v>5670</v>
      </c>
      <c r="C1028" s="526" t="s">
        <v>4362</v>
      </c>
      <c r="D1028" s="527" t="n">
        <v>0.06</v>
      </c>
    </row>
    <row r="1029" customFormat="false" ht="15" hidden="false" customHeight="false" outlineLevel="0" collapsed="false">
      <c r="A1029" s="526" t="n">
        <v>91691</v>
      </c>
      <c r="B1029" s="526" t="s">
        <v>5671</v>
      </c>
      <c r="C1029" s="526" t="s">
        <v>4362</v>
      </c>
      <c r="D1029" s="527" t="n">
        <v>0.91</v>
      </c>
    </row>
    <row r="1030" customFormat="false" ht="15" hidden="false" customHeight="false" outlineLevel="0" collapsed="false">
      <c r="A1030" s="526" t="n">
        <v>92040</v>
      </c>
      <c r="B1030" s="526" t="s">
        <v>5672</v>
      </c>
      <c r="C1030" s="526" t="s">
        <v>4362</v>
      </c>
      <c r="D1030" s="527" t="n">
        <v>6.47</v>
      </c>
    </row>
    <row r="1031" customFormat="false" ht="15" hidden="false" customHeight="false" outlineLevel="0" collapsed="false">
      <c r="A1031" s="526" t="n">
        <v>92041</v>
      </c>
      <c r="B1031" s="526" t="s">
        <v>5673</v>
      </c>
      <c r="C1031" s="526" t="s">
        <v>4362</v>
      </c>
      <c r="D1031" s="527" t="n">
        <v>1.33</v>
      </c>
    </row>
    <row r="1032" customFormat="false" ht="15" hidden="false" customHeight="false" outlineLevel="0" collapsed="false">
      <c r="A1032" s="526" t="n">
        <v>92042</v>
      </c>
      <c r="B1032" s="526" t="s">
        <v>5674</v>
      </c>
      <c r="C1032" s="526" t="s">
        <v>4362</v>
      </c>
      <c r="D1032" s="527" t="n">
        <v>5.39</v>
      </c>
    </row>
    <row r="1033" customFormat="false" ht="15" hidden="false" customHeight="false" outlineLevel="0" collapsed="false">
      <c r="A1033" s="526" t="n">
        <v>92101</v>
      </c>
      <c r="B1033" s="526" t="s">
        <v>5675</v>
      </c>
      <c r="C1033" s="526" t="s">
        <v>4362</v>
      </c>
      <c r="D1033" s="527" t="n">
        <v>42.3</v>
      </c>
    </row>
    <row r="1034" customFormat="false" ht="15" hidden="false" customHeight="false" outlineLevel="0" collapsed="false">
      <c r="A1034" s="526" t="n">
        <v>92102</v>
      </c>
      <c r="B1034" s="526" t="s">
        <v>5676</v>
      </c>
      <c r="C1034" s="526" t="s">
        <v>4362</v>
      </c>
      <c r="D1034" s="527" t="n">
        <v>14.54</v>
      </c>
    </row>
    <row r="1035" customFormat="false" ht="15" hidden="false" customHeight="false" outlineLevel="0" collapsed="false">
      <c r="A1035" s="526" t="n">
        <v>92103</v>
      </c>
      <c r="B1035" s="526" t="s">
        <v>5677</v>
      </c>
      <c r="C1035" s="526" t="s">
        <v>4362</v>
      </c>
      <c r="D1035" s="527" t="n">
        <v>10.16</v>
      </c>
    </row>
    <row r="1036" customFormat="false" ht="15" hidden="false" customHeight="false" outlineLevel="0" collapsed="false">
      <c r="A1036" s="526" t="n">
        <v>92104</v>
      </c>
      <c r="B1036" s="526" t="s">
        <v>5678</v>
      </c>
      <c r="C1036" s="526" t="s">
        <v>4362</v>
      </c>
      <c r="D1036" s="527" t="n">
        <v>69.86</v>
      </c>
    </row>
    <row r="1037" customFormat="false" ht="15" hidden="false" customHeight="false" outlineLevel="0" collapsed="false">
      <c r="A1037" s="526" t="n">
        <v>92105</v>
      </c>
      <c r="B1037" s="526" t="s">
        <v>5679</v>
      </c>
      <c r="C1037" s="526" t="s">
        <v>4362</v>
      </c>
      <c r="D1037" s="527" t="n">
        <v>176.52</v>
      </c>
    </row>
    <row r="1038" customFormat="false" ht="15" hidden="false" customHeight="false" outlineLevel="0" collapsed="false">
      <c r="A1038" s="526" t="n">
        <v>92108</v>
      </c>
      <c r="B1038" s="526" t="s">
        <v>5680</v>
      </c>
      <c r="C1038" s="526" t="s">
        <v>4362</v>
      </c>
      <c r="D1038" s="527" t="n">
        <v>1.03</v>
      </c>
    </row>
    <row r="1039" customFormat="false" ht="15" hidden="false" customHeight="false" outlineLevel="0" collapsed="false">
      <c r="A1039" s="526" t="n">
        <v>92109</v>
      </c>
      <c r="B1039" s="526" t="s">
        <v>5681</v>
      </c>
      <c r="C1039" s="526" t="s">
        <v>4362</v>
      </c>
      <c r="D1039" s="527" t="n">
        <v>0.25</v>
      </c>
    </row>
    <row r="1040" customFormat="false" ht="15" hidden="false" customHeight="false" outlineLevel="0" collapsed="false">
      <c r="A1040" s="526" t="n">
        <v>92110</v>
      </c>
      <c r="B1040" s="526" t="s">
        <v>5682</v>
      </c>
      <c r="C1040" s="526" t="s">
        <v>4362</v>
      </c>
      <c r="D1040" s="527" t="n">
        <v>1.38</v>
      </c>
    </row>
    <row r="1041" customFormat="false" ht="15" hidden="false" customHeight="false" outlineLevel="0" collapsed="false">
      <c r="A1041" s="526" t="n">
        <v>92111</v>
      </c>
      <c r="B1041" s="526" t="s">
        <v>5683</v>
      </c>
      <c r="C1041" s="526" t="s">
        <v>4362</v>
      </c>
      <c r="D1041" s="527" t="n">
        <v>0.83</v>
      </c>
    </row>
    <row r="1042" customFormat="false" ht="15" hidden="false" customHeight="false" outlineLevel="0" collapsed="false">
      <c r="A1042" s="526" t="n">
        <v>92114</v>
      </c>
      <c r="B1042" s="526" t="s">
        <v>5684</v>
      </c>
      <c r="C1042" s="526" t="s">
        <v>4362</v>
      </c>
      <c r="D1042" s="527" t="n">
        <v>0.27</v>
      </c>
    </row>
    <row r="1043" customFormat="false" ht="15" hidden="false" customHeight="false" outlineLevel="0" collapsed="false">
      <c r="A1043" s="526" t="n">
        <v>92115</v>
      </c>
      <c r="B1043" s="526" t="s">
        <v>5685</v>
      </c>
      <c r="C1043" s="526" t="s">
        <v>4362</v>
      </c>
      <c r="D1043" s="527" t="n">
        <v>0.05</v>
      </c>
    </row>
    <row r="1044" customFormat="false" ht="15" hidden="false" customHeight="false" outlineLevel="0" collapsed="false">
      <c r="A1044" s="526" t="n">
        <v>92116</v>
      </c>
      <c r="B1044" s="526" t="s">
        <v>5686</v>
      </c>
      <c r="C1044" s="526" t="s">
        <v>4362</v>
      </c>
      <c r="D1044" s="527" t="n">
        <v>0.19</v>
      </c>
    </row>
    <row r="1045" customFormat="false" ht="15" hidden="false" customHeight="false" outlineLevel="0" collapsed="false">
      <c r="A1045" s="526" t="n">
        <v>92133</v>
      </c>
      <c r="B1045" s="526" t="s">
        <v>5687</v>
      </c>
      <c r="C1045" s="526" t="s">
        <v>4362</v>
      </c>
      <c r="D1045" s="527" t="n">
        <v>13.26</v>
      </c>
    </row>
    <row r="1046" customFormat="false" ht="15" hidden="false" customHeight="false" outlineLevel="0" collapsed="false">
      <c r="A1046" s="526" t="n">
        <v>92134</v>
      </c>
      <c r="B1046" s="526" t="s">
        <v>5688</v>
      </c>
      <c r="C1046" s="526" t="s">
        <v>4362</v>
      </c>
      <c r="D1046" s="527" t="n">
        <v>4.08</v>
      </c>
    </row>
    <row r="1047" customFormat="false" ht="15" hidden="false" customHeight="false" outlineLevel="0" collapsed="false">
      <c r="A1047" s="526" t="n">
        <v>92135</v>
      </c>
      <c r="B1047" s="526" t="s">
        <v>5689</v>
      </c>
      <c r="C1047" s="526" t="s">
        <v>4362</v>
      </c>
      <c r="D1047" s="527" t="n">
        <v>1.65</v>
      </c>
    </row>
    <row r="1048" customFormat="false" ht="15" hidden="false" customHeight="false" outlineLevel="0" collapsed="false">
      <c r="A1048" s="526" t="n">
        <v>92136</v>
      </c>
      <c r="B1048" s="526" t="s">
        <v>5690</v>
      </c>
      <c r="C1048" s="526" t="s">
        <v>4362</v>
      </c>
      <c r="D1048" s="527" t="n">
        <v>16.58</v>
      </c>
    </row>
    <row r="1049" customFormat="false" ht="15" hidden="false" customHeight="false" outlineLevel="0" collapsed="false">
      <c r="A1049" s="526" t="n">
        <v>92137</v>
      </c>
      <c r="B1049" s="526" t="s">
        <v>5691</v>
      </c>
      <c r="C1049" s="526" t="s">
        <v>4362</v>
      </c>
      <c r="D1049" s="527" t="n">
        <v>35.28</v>
      </c>
    </row>
    <row r="1050" customFormat="false" ht="15" hidden="false" customHeight="false" outlineLevel="0" collapsed="false">
      <c r="A1050" s="526" t="n">
        <v>92140</v>
      </c>
      <c r="B1050" s="526" t="s">
        <v>5692</v>
      </c>
      <c r="C1050" s="526" t="s">
        <v>4362</v>
      </c>
      <c r="D1050" s="527" t="n">
        <v>4.86</v>
      </c>
    </row>
    <row r="1051" customFormat="false" ht="15" hidden="false" customHeight="false" outlineLevel="0" collapsed="false">
      <c r="A1051" s="526" t="n">
        <v>92141</v>
      </c>
      <c r="B1051" s="526" t="s">
        <v>5693</v>
      </c>
      <c r="C1051" s="526" t="s">
        <v>4362</v>
      </c>
      <c r="D1051" s="527" t="n">
        <v>1.49</v>
      </c>
    </row>
    <row r="1052" customFormat="false" ht="15" hidden="false" customHeight="false" outlineLevel="0" collapsed="false">
      <c r="A1052" s="526" t="n">
        <v>92142</v>
      </c>
      <c r="B1052" s="526" t="s">
        <v>5694</v>
      </c>
      <c r="C1052" s="526" t="s">
        <v>4362</v>
      </c>
      <c r="D1052" s="527" t="n">
        <v>0.6</v>
      </c>
    </row>
    <row r="1053" customFormat="false" ht="15" hidden="false" customHeight="false" outlineLevel="0" collapsed="false">
      <c r="A1053" s="526" t="n">
        <v>92143</v>
      </c>
      <c r="B1053" s="526" t="s">
        <v>5695</v>
      </c>
      <c r="C1053" s="526" t="s">
        <v>4362</v>
      </c>
      <c r="D1053" s="527" t="n">
        <v>6.07</v>
      </c>
    </row>
    <row r="1054" customFormat="false" ht="15" hidden="false" customHeight="false" outlineLevel="0" collapsed="false">
      <c r="A1054" s="526" t="n">
        <v>92144</v>
      </c>
      <c r="B1054" s="526" t="s">
        <v>5696</v>
      </c>
      <c r="C1054" s="526" t="s">
        <v>4362</v>
      </c>
      <c r="D1054" s="527" t="n">
        <v>37.79</v>
      </c>
    </row>
    <row r="1055" customFormat="false" ht="15" hidden="false" customHeight="false" outlineLevel="0" collapsed="false">
      <c r="A1055" s="526" t="n">
        <v>92237</v>
      </c>
      <c r="B1055" s="526" t="s">
        <v>5697</v>
      </c>
      <c r="C1055" s="526" t="s">
        <v>4362</v>
      </c>
      <c r="D1055" s="527" t="n">
        <v>29.67</v>
      </c>
    </row>
    <row r="1056" customFormat="false" ht="15" hidden="false" customHeight="false" outlineLevel="0" collapsed="false">
      <c r="A1056" s="526" t="n">
        <v>92238</v>
      </c>
      <c r="B1056" s="526" t="s">
        <v>5698</v>
      </c>
      <c r="C1056" s="526" t="s">
        <v>4362</v>
      </c>
      <c r="D1056" s="527" t="n">
        <v>11.96</v>
      </c>
    </row>
    <row r="1057" customFormat="false" ht="15" hidden="false" customHeight="false" outlineLevel="0" collapsed="false">
      <c r="A1057" s="526" t="n">
        <v>92239</v>
      </c>
      <c r="B1057" s="526" t="s">
        <v>5699</v>
      </c>
      <c r="C1057" s="526" t="s">
        <v>4362</v>
      </c>
      <c r="D1057" s="527" t="n">
        <v>4.82</v>
      </c>
    </row>
    <row r="1058" customFormat="false" ht="15" hidden="false" customHeight="false" outlineLevel="0" collapsed="false">
      <c r="A1058" s="526" t="n">
        <v>92240</v>
      </c>
      <c r="B1058" s="526" t="s">
        <v>5700</v>
      </c>
      <c r="C1058" s="526" t="s">
        <v>4362</v>
      </c>
      <c r="D1058" s="527" t="n">
        <v>53.31</v>
      </c>
    </row>
    <row r="1059" customFormat="false" ht="15" hidden="false" customHeight="false" outlineLevel="0" collapsed="false">
      <c r="A1059" s="526" t="n">
        <v>92241</v>
      </c>
      <c r="B1059" s="526" t="s">
        <v>5701</v>
      </c>
      <c r="C1059" s="526" t="s">
        <v>4362</v>
      </c>
      <c r="D1059" s="527" t="n">
        <v>276.43</v>
      </c>
    </row>
    <row r="1060" customFormat="false" ht="15" hidden="false" customHeight="false" outlineLevel="0" collapsed="false">
      <c r="A1060" s="526" t="n">
        <v>92712</v>
      </c>
      <c r="B1060" s="526" t="s">
        <v>5702</v>
      </c>
      <c r="C1060" s="526" t="s">
        <v>4362</v>
      </c>
      <c r="D1060" s="527" t="n">
        <v>0.13</v>
      </c>
    </row>
    <row r="1061" customFormat="false" ht="15" hidden="false" customHeight="false" outlineLevel="0" collapsed="false">
      <c r="A1061" s="526" t="n">
        <v>92713</v>
      </c>
      <c r="B1061" s="526" t="s">
        <v>5703</v>
      </c>
      <c r="C1061" s="526" t="s">
        <v>4362</v>
      </c>
      <c r="D1061" s="527" t="n">
        <v>0.03</v>
      </c>
    </row>
    <row r="1062" customFormat="false" ht="15" hidden="false" customHeight="false" outlineLevel="0" collapsed="false">
      <c r="A1062" s="526" t="n">
        <v>92714</v>
      </c>
      <c r="B1062" s="526" t="s">
        <v>5704</v>
      </c>
      <c r="C1062" s="526" t="s">
        <v>4362</v>
      </c>
      <c r="D1062" s="527" t="n">
        <v>0.18</v>
      </c>
    </row>
    <row r="1063" customFormat="false" ht="15" hidden="false" customHeight="false" outlineLevel="0" collapsed="false">
      <c r="A1063" s="526" t="n">
        <v>92715</v>
      </c>
      <c r="B1063" s="526" t="s">
        <v>5705</v>
      </c>
      <c r="C1063" s="526" t="s">
        <v>4362</v>
      </c>
      <c r="D1063" s="527" t="n">
        <v>81.77</v>
      </c>
    </row>
    <row r="1064" customFormat="false" ht="15" hidden="false" customHeight="false" outlineLevel="0" collapsed="false">
      <c r="A1064" s="526" t="n">
        <v>92956</v>
      </c>
      <c r="B1064" s="526" t="s">
        <v>5706</v>
      </c>
      <c r="C1064" s="526" t="s">
        <v>4362</v>
      </c>
      <c r="D1064" s="527" t="n">
        <v>4.3</v>
      </c>
    </row>
    <row r="1065" customFormat="false" ht="15" hidden="false" customHeight="false" outlineLevel="0" collapsed="false">
      <c r="A1065" s="526" t="n">
        <v>92957</v>
      </c>
      <c r="B1065" s="526" t="s">
        <v>5707</v>
      </c>
      <c r="C1065" s="526" t="s">
        <v>4362</v>
      </c>
      <c r="D1065" s="527" t="n">
        <v>0.99</v>
      </c>
    </row>
    <row r="1066" customFormat="false" ht="15" hidden="false" customHeight="false" outlineLevel="0" collapsed="false">
      <c r="A1066" s="526" t="n">
        <v>92958</v>
      </c>
      <c r="B1066" s="526" t="s">
        <v>5708</v>
      </c>
      <c r="C1066" s="526" t="s">
        <v>4362</v>
      </c>
      <c r="D1066" s="527" t="n">
        <v>4.71</v>
      </c>
    </row>
    <row r="1067" customFormat="false" ht="15" hidden="false" customHeight="false" outlineLevel="0" collapsed="false">
      <c r="A1067" s="526" t="n">
        <v>92959</v>
      </c>
      <c r="B1067" s="526" t="s">
        <v>5709</v>
      </c>
      <c r="C1067" s="526" t="s">
        <v>4362</v>
      </c>
      <c r="D1067" s="527" t="n">
        <v>9.28</v>
      </c>
    </row>
    <row r="1068" customFormat="false" ht="15" hidden="false" customHeight="false" outlineLevel="0" collapsed="false">
      <c r="A1068" s="526" t="n">
        <v>92963</v>
      </c>
      <c r="B1068" s="526" t="s">
        <v>5710</v>
      </c>
      <c r="C1068" s="526" t="s">
        <v>4362</v>
      </c>
      <c r="D1068" s="527" t="n">
        <v>1.52</v>
      </c>
    </row>
    <row r="1069" customFormat="false" ht="15" hidden="false" customHeight="false" outlineLevel="0" collapsed="false">
      <c r="A1069" s="526" t="n">
        <v>92964</v>
      </c>
      <c r="B1069" s="526" t="s">
        <v>5711</v>
      </c>
      <c r="C1069" s="526" t="s">
        <v>4362</v>
      </c>
      <c r="D1069" s="527" t="n">
        <v>0.35</v>
      </c>
    </row>
    <row r="1070" customFormat="false" ht="15" hidden="false" customHeight="false" outlineLevel="0" collapsed="false">
      <c r="A1070" s="526" t="n">
        <v>92965</v>
      </c>
      <c r="B1070" s="526" t="s">
        <v>5712</v>
      </c>
      <c r="C1070" s="526" t="s">
        <v>4362</v>
      </c>
      <c r="D1070" s="527" t="n">
        <v>1.9</v>
      </c>
    </row>
    <row r="1071" customFormat="false" ht="15" hidden="false" customHeight="false" outlineLevel="0" collapsed="false">
      <c r="A1071" s="526" t="n">
        <v>93220</v>
      </c>
      <c r="B1071" s="526" t="s">
        <v>5713</v>
      </c>
      <c r="C1071" s="526" t="s">
        <v>4362</v>
      </c>
      <c r="D1071" s="527" t="n">
        <v>333.23</v>
      </c>
    </row>
    <row r="1072" customFormat="false" ht="15" hidden="false" customHeight="false" outlineLevel="0" collapsed="false">
      <c r="A1072" s="526" t="n">
        <v>93221</v>
      </c>
      <c r="B1072" s="526" t="s">
        <v>5714</v>
      </c>
      <c r="C1072" s="526" t="s">
        <v>4362</v>
      </c>
      <c r="D1072" s="527" t="n">
        <v>89.4</v>
      </c>
    </row>
    <row r="1073" customFormat="false" ht="15" hidden="false" customHeight="false" outlineLevel="0" collapsed="false">
      <c r="A1073" s="526" t="n">
        <v>93222</v>
      </c>
      <c r="B1073" s="526" t="s">
        <v>5715</v>
      </c>
      <c r="C1073" s="526" t="s">
        <v>4362</v>
      </c>
      <c r="D1073" s="527" t="n">
        <v>417.01</v>
      </c>
    </row>
    <row r="1074" customFormat="false" ht="15" hidden="false" customHeight="false" outlineLevel="0" collapsed="false">
      <c r="A1074" s="526" t="n">
        <v>93223</v>
      </c>
      <c r="B1074" s="526" t="s">
        <v>5716</v>
      </c>
      <c r="C1074" s="526" t="s">
        <v>4362</v>
      </c>
      <c r="D1074" s="527" t="n">
        <v>156.39</v>
      </c>
    </row>
    <row r="1075" customFormat="false" ht="15" hidden="false" customHeight="false" outlineLevel="0" collapsed="false">
      <c r="A1075" s="526" t="n">
        <v>93229</v>
      </c>
      <c r="B1075" s="526" t="s">
        <v>5717</v>
      </c>
      <c r="C1075" s="526" t="s">
        <v>4362</v>
      </c>
      <c r="D1075" s="527" t="n">
        <v>0.47</v>
      </c>
    </row>
    <row r="1076" customFormat="false" ht="15" hidden="false" customHeight="false" outlineLevel="0" collapsed="false">
      <c r="A1076" s="526" t="n">
        <v>93230</v>
      </c>
      <c r="B1076" s="526" t="s">
        <v>5718</v>
      </c>
      <c r="C1076" s="526" t="s">
        <v>4362</v>
      </c>
      <c r="D1076" s="527" t="n">
        <v>0.1</v>
      </c>
    </row>
    <row r="1077" customFormat="false" ht="15" hidden="false" customHeight="false" outlineLevel="0" collapsed="false">
      <c r="A1077" s="526" t="n">
        <v>93231</v>
      </c>
      <c r="B1077" s="526" t="s">
        <v>5719</v>
      </c>
      <c r="C1077" s="526" t="s">
        <v>4362</v>
      </c>
      <c r="D1077" s="527" t="n">
        <v>0.59</v>
      </c>
    </row>
    <row r="1078" customFormat="false" ht="15" hidden="false" customHeight="false" outlineLevel="0" collapsed="false">
      <c r="A1078" s="526" t="n">
        <v>93232</v>
      </c>
      <c r="B1078" s="526" t="s">
        <v>5720</v>
      </c>
      <c r="C1078" s="526" t="s">
        <v>4362</v>
      </c>
      <c r="D1078" s="527" t="n">
        <v>4.35</v>
      </c>
    </row>
    <row r="1079" customFormat="false" ht="15" hidden="false" customHeight="false" outlineLevel="0" collapsed="false">
      <c r="A1079" s="526" t="n">
        <v>93235</v>
      </c>
      <c r="B1079" s="526" t="s">
        <v>5721</v>
      </c>
      <c r="C1079" s="526" t="s">
        <v>4362</v>
      </c>
      <c r="D1079" s="527" t="n">
        <v>2.2</v>
      </c>
    </row>
    <row r="1080" customFormat="false" ht="15" hidden="false" customHeight="false" outlineLevel="0" collapsed="false">
      <c r="A1080" s="526" t="n">
        <v>93238</v>
      </c>
      <c r="B1080" s="526" t="s">
        <v>5722</v>
      </c>
      <c r="C1080" s="526" t="s">
        <v>4362</v>
      </c>
      <c r="D1080" s="527" t="n">
        <v>2.59</v>
      </c>
    </row>
    <row r="1081" customFormat="false" ht="15" hidden="false" customHeight="false" outlineLevel="0" collapsed="false">
      <c r="A1081" s="526" t="n">
        <v>93239</v>
      </c>
      <c r="B1081" s="526" t="s">
        <v>5723</v>
      </c>
      <c r="C1081" s="526" t="s">
        <v>4362</v>
      </c>
      <c r="D1081" s="527" t="n">
        <v>11.75</v>
      </c>
    </row>
    <row r="1082" customFormat="false" ht="15" hidden="false" customHeight="false" outlineLevel="0" collapsed="false">
      <c r="A1082" s="526" t="n">
        <v>93240</v>
      </c>
      <c r="B1082" s="526" t="s">
        <v>5724</v>
      </c>
      <c r="C1082" s="526" t="s">
        <v>4362</v>
      </c>
      <c r="D1082" s="527" t="n">
        <v>11.98</v>
      </c>
    </row>
    <row r="1083" customFormat="false" ht="15" hidden="false" customHeight="false" outlineLevel="0" collapsed="false">
      <c r="A1083" s="526" t="n">
        <v>93267</v>
      </c>
      <c r="B1083" s="526" t="s">
        <v>5725</v>
      </c>
      <c r="C1083" s="526" t="s">
        <v>4362</v>
      </c>
      <c r="D1083" s="527" t="n">
        <v>28.78</v>
      </c>
    </row>
    <row r="1084" customFormat="false" ht="15" hidden="false" customHeight="false" outlineLevel="0" collapsed="false">
      <c r="A1084" s="526" t="n">
        <v>93269</v>
      </c>
      <c r="B1084" s="526" t="s">
        <v>5726</v>
      </c>
      <c r="C1084" s="526" t="s">
        <v>4362</v>
      </c>
      <c r="D1084" s="527" t="n">
        <v>9.71</v>
      </c>
    </row>
    <row r="1085" customFormat="false" ht="15" hidden="false" customHeight="false" outlineLevel="0" collapsed="false">
      <c r="A1085" s="526" t="n">
        <v>93270</v>
      </c>
      <c r="B1085" s="526" t="s">
        <v>5727</v>
      </c>
      <c r="C1085" s="526" t="s">
        <v>4362</v>
      </c>
      <c r="D1085" s="527" t="n">
        <v>28.78</v>
      </c>
    </row>
    <row r="1086" customFormat="false" ht="15" hidden="false" customHeight="false" outlineLevel="0" collapsed="false">
      <c r="A1086" s="526" t="n">
        <v>93271</v>
      </c>
      <c r="B1086" s="526" t="s">
        <v>5728</v>
      </c>
      <c r="C1086" s="526" t="s">
        <v>4362</v>
      </c>
      <c r="D1086" s="527" t="n">
        <v>6.26</v>
      </c>
    </row>
    <row r="1087" customFormat="false" ht="15" hidden="false" customHeight="false" outlineLevel="0" collapsed="false">
      <c r="A1087" s="526" t="n">
        <v>93277</v>
      </c>
      <c r="B1087" s="526" t="s">
        <v>5729</v>
      </c>
      <c r="C1087" s="526" t="s">
        <v>4362</v>
      </c>
      <c r="D1087" s="527" t="n">
        <v>0.3</v>
      </c>
    </row>
    <row r="1088" customFormat="false" ht="15" hidden="false" customHeight="false" outlineLevel="0" collapsed="false">
      <c r="A1088" s="526" t="n">
        <v>93278</v>
      </c>
      <c r="B1088" s="526" t="s">
        <v>5730</v>
      </c>
      <c r="C1088" s="526" t="s">
        <v>4362</v>
      </c>
      <c r="D1088" s="527" t="n">
        <v>0.06</v>
      </c>
    </row>
    <row r="1089" customFormat="false" ht="15" hidden="false" customHeight="false" outlineLevel="0" collapsed="false">
      <c r="A1089" s="526" t="n">
        <v>93279</v>
      </c>
      <c r="B1089" s="526" t="s">
        <v>5731</v>
      </c>
      <c r="C1089" s="526" t="s">
        <v>4362</v>
      </c>
      <c r="D1089" s="527" t="n">
        <v>0.28</v>
      </c>
    </row>
    <row r="1090" customFormat="false" ht="15" hidden="false" customHeight="false" outlineLevel="0" collapsed="false">
      <c r="A1090" s="526" t="n">
        <v>93280</v>
      </c>
      <c r="B1090" s="526" t="s">
        <v>5732</v>
      </c>
      <c r="C1090" s="526" t="s">
        <v>4362</v>
      </c>
      <c r="D1090" s="527" t="n">
        <v>0.52</v>
      </c>
    </row>
    <row r="1091" customFormat="false" ht="15" hidden="false" customHeight="false" outlineLevel="0" collapsed="false">
      <c r="A1091" s="526" t="n">
        <v>93283</v>
      </c>
      <c r="B1091" s="526" t="s">
        <v>5733</v>
      </c>
      <c r="C1091" s="526" t="s">
        <v>4362</v>
      </c>
      <c r="D1091" s="527" t="n">
        <v>96.78</v>
      </c>
    </row>
    <row r="1092" customFormat="false" ht="15" hidden="false" customHeight="false" outlineLevel="0" collapsed="false">
      <c r="A1092" s="526" t="n">
        <v>93284</v>
      </c>
      <c r="B1092" s="526" t="s">
        <v>5734</v>
      </c>
      <c r="C1092" s="526" t="s">
        <v>4362</v>
      </c>
      <c r="D1092" s="527" t="n">
        <v>34.11</v>
      </c>
    </row>
    <row r="1093" customFormat="false" ht="15" hidden="false" customHeight="false" outlineLevel="0" collapsed="false">
      <c r="A1093" s="526" t="n">
        <v>93285</v>
      </c>
      <c r="B1093" s="526" t="s">
        <v>5735</v>
      </c>
      <c r="C1093" s="526" t="s">
        <v>4362</v>
      </c>
      <c r="D1093" s="527" t="n">
        <v>155.57</v>
      </c>
    </row>
    <row r="1094" customFormat="false" ht="15" hidden="false" customHeight="false" outlineLevel="0" collapsed="false">
      <c r="A1094" s="526" t="n">
        <v>93286</v>
      </c>
      <c r="B1094" s="526" t="s">
        <v>5736</v>
      </c>
      <c r="C1094" s="526" t="s">
        <v>4362</v>
      </c>
      <c r="D1094" s="527" t="n">
        <v>8.71</v>
      </c>
    </row>
    <row r="1095" customFormat="false" ht="15" hidden="false" customHeight="false" outlineLevel="0" collapsed="false">
      <c r="A1095" s="526" t="n">
        <v>93296</v>
      </c>
      <c r="B1095" s="526" t="s">
        <v>5737</v>
      </c>
      <c r="C1095" s="526" t="s">
        <v>4362</v>
      </c>
      <c r="D1095" s="527" t="n">
        <v>13.79</v>
      </c>
    </row>
    <row r="1096" customFormat="false" ht="15" hidden="false" customHeight="false" outlineLevel="0" collapsed="false">
      <c r="A1096" s="526" t="n">
        <v>93397</v>
      </c>
      <c r="B1096" s="526" t="s">
        <v>5738</v>
      </c>
      <c r="C1096" s="526" t="s">
        <v>4362</v>
      </c>
      <c r="D1096" s="527" t="n">
        <v>25.77</v>
      </c>
    </row>
    <row r="1097" customFormat="false" ht="15" hidden="false" customHeight="false" outlineLevel="0" collapsed="false">
      <c r="A1097" s="526" t="n">
        <v>93398</v>
      </c>
      <c r="B1097" s="526" t="s">
        <v>5739</v>
      </c>
      <c r="C1097" s="526" t="s">
        <v>4362</v>
      </c>
      <c r="D1097" s="527" t="n">
        <v>9.77</v>
      </c>
    </row>
    <row r="1098" customFormat="false" ht="15" hidden="false" customHeight="false" outlineLevel="0" collapsed="false">
      <c r="A1098" s="526" t="n">
        <v>93399</v>
      </c>
      <c r="B1098" s="526" t="s">
        <v>5740</v>
      </c>
      <c r="C1098" s="526" t="s">
        <v>4362</v>
      </c>
      <c r="D1098" s="527" t="n">
        <v>3.94</v>
      </c>
    </row>
    <row r="1099" customFormat="false" ht="15" hidden="false" customHeight="false" outlineLevel="0" collapsed="false">
      <c r="A1099" s="526" t="n">
        <v>93400</v>
      </c>
      <c r="B1099" s="526" t="s">
        <v>5741</v>
      </c>
      <c r="C1099" s="526" t="s">
        <v>4362</v>
      </c>
      <c r="D1099" s="527" t="n">
        <v>44.91</v>
      </c>
    </row>
    <row r="1100" customFormat="false" ht="15" hidden="false" customHeight="false" outlineLevel="0" collapsed="false">
      <c r="A1100" s="526" t="n">
        <v>93401</v>
      </c>
      <c r="B1100" s="526" t="s">
        <v>5742</v>
      </c>
      <c r="C1100" s="526" t="s">
        <v>4362</v>
      </c>
      <c r="D1100" s="527" t="n">
        <v>158.31</v>
      </c>
    </row>
    <row r="1101" customFormat="false" ht="15" hidden="false" customHeight="false" outlineLevel="0" collapsed="false">
      <c r="A1101" s="526" t="n">
        <v>93404</v>
      </c>
      <c r="B1101" s="526" t="s">
        <v>5743</v>
      </c>
      <c r="C1101" s="526" t="s">
        <v>4362</v>
      </c>
      <c r="D1101" s="527" t="n">
        <v>6.87</v>
      </c>
    </row>
    <row r="1102" customFormat="false" ht="15" hidden="false" customHeight="false" outlineLevel="0" collapsed="false">
      <c r="A1102" s="526" t="n">
        <v>93405</v>
      </c>
      <c r="B1102" s="526" t="s">
        <v>5744</v>
      </c>
      <c r="C1102" s="526" t="s">
        <v>4362</v>
      </c>
      <c r="D1102" s="527" t="n">
        <v>1.87</v>
      </c>
    </row>
    <row r="1103" customFormat="false" ht="15" hidden="false" customHeight="false" outlineLevel="0" collapsed="false">
      <c r="A1103" s="526" t="n">
        <v>93406</v>
      </c>
      <c r="B1103" s="526" t="s">
        <v>5745</v>
      </c>
      <c r="C1103" s="526" t="s">
        <v>4362</v>
      </c>
      <c r="D1103" s="527" t="n">
        <v>9.09</v>
      </c>
    </row>
    <row r="1104" customFormat="false" ht="15" hidden="false" customHeight="false" outlineLevel="0" collapsed="false">
      <c r="A1104" s="526" t="n">
        <v>93407</v>
      </c>
      <c r="B1104" s="526" t="s">
        <v>5746</v>
      </c>
      <c r="C1104" s="526" t="s">
        <v>4362</v>
      </c>
      <c r="D1104" s="527" t="n">
        <v>47.21</v>
      </c>
    </row>
    <row r="1105" customFormat="false" ht="15" hidden="false" customHeight="false" outlineLevel="0" collapsed="false">
      <c r="A1105" s="526" t="n">
        <v>93411</v>
      </c>
      <c r="B1105" s="526" t="s">
        <v>5747</v>
      </c>
      <c r="C1105" s="526" t="s">
        <v>4362</v>
      </c>
      <c r="D1105" s="527" t="n">
        <v>0.3</v>
      </c>
    </row>
    <row r="1106" customFormat="false" ht="15" hidden="false" customHeight="false" outlineLevel="0" collapsed="false">
      <c r="A1106" s="526" t="n">
        <v>93412</v>
      </c>
      <c r="B1106" s="526" t="s">
        <v>5748</v>
      </c>
      <c r="C1106" s="526" t="s">
        <v>4362</v>
      </c>
      <c r="D1106" s="527" t="n">
        <v>0.1</v>
      </c>
    </row>
    <row r="1107" customFormat="false" ht="15" hidden="false" customHeight="false" outlineLevel="0" collapsed="false">
      <c r="A1107" s="526" t="n">
        <v>93413</v>
      </c>
      <c r="B1107" s="526" t="s">
        <v>5749</v>
      </c>
      <c r="C1107" s="526" t="s">
        <v>4362</v>
      </c>
      <c r="D1107" s="527" t="n">
        <v>0.26</v>
      </c>
    </row>
    <row r="1108" customFormat="false" ht="15" hidden="false" customHeight="false" outlineLevel="0" collapsed="false">
      <c r="A1108" s="526" t="n">
        <v>93414</v>
      </c>
      <c r="B1108" s="526" t="s">
        <v>5750</v>
      </c>
      <c r="C1108" s="526" t="s">
        <v>4362</v>
      </c>
      <c r="D1108" s="527" t="n">
        <v>14.06</v>
      </c>
    </row>
    <row r="1109" customFormat="false" ht="15" hidden="false" customHeight="false" outlineLevel="0" collapsed="false">
      <c r="A1109" s="526" t="n">
        <v>93417</v>
      </c>
      <c r="B1109" s="526" t="s">
        <v>5751</v>
      </c>
      <c r="C1109" s="526" t="s">
        <v>4362</v>
      </c>
      <c r="D1109" s="527" t="n">
        <v>3.94</v>
      </c>
    </row>
    <row r="1110" customFormat="false" ht="15" hidden="false" customHeight="false" outlineLevel="0" collapsed="false">
      <c r="A1110" s="526" t="n">
        <v>93418</v>
      </c>
      <c r="B1110" s="526" t="s">
        <v>5752</v>
      </c>
      <c r="C1110" s="526" t="s">
        <v>4362</v>
      </c>
      <c r="D1110" s="527" t="n">
        <v>1.38</v>
      </c>
    </row>
    <row r="1111" customFormat="false" ht="15" hidden="false" customHeight="false" outlineLevel="0" collapsed="false">
      <c r="A1111" s="526" t="n">
        <v>93419</v>
      </c>
      <c r="B1111" s="526" t="s">
        <v>5753</v>
      </c>
      <c r="C1111" s="526" t="s">
        <v>4362</v>
      </c>
      <c r="D1111" s="527" t="n">
        <v>3.51</v>
      </c>
    </row>
    <row r="1112" customFormat="false" ht="15" hidden="false" customHeight="false" outlineLevel="0" collapsed="false">
      <c r="A1112" s="526" t="n">
        <v>93420</v>
      </c>
      <c r="B1112" s="526" t="s">
        <v>5754</v>
      </c>
      <c r="C1112" s="526" t="s">
        <v>4362</v>
      </c>
      <c r="D1112" s="527" t="n">
        <v>67.14</v>
      </c>
    </row>
    <row r="1113" customFormat="false" ht="15" hidden="false" customHeight="false" outlineLevel="0" collapsed="false">
      <c r="A1113" s="526" t="n">
        <v>93423</v>
      </c>
      <c r="B1113" s="526" t="s">
        <v>5755</v>
      </c>
      <c r="C1113" s="526" t="s">
        <v>4362</v>
      </c>
      <c r="D1113" s="527" t="n">
        <v>5.57</v>
      </c>
    </row>
    <row r="1114" customFormat="false" ht="15" hidden="false" customHeight="false" outlineLevel="0" collapsed="false">
      <c r="A1114" s="526" t="n">
        <v>93424</v>
      </c>
      <c r="B1114" s="526" t="s">
        <v>5756</v>
      </c>
      <c r="C1114" s="526" t="s">
        <v>4362</v>
      </c>
      <c r="D1114" s="527" t="n">
        <v>1.96</v>
      </c>
    </row>
    <row r="1115" customFormat="false" ht="15" hidden="false" customHeight="false" outlineLevel="0" collapsed="false">
      <c r="A1115" s="526" t="n">
        <v>93425</v>
      </c>
      <c r="B1115" s="526" t="s">
        <v>5757</v>
      </c>
      <c r="C1115" s="526" t="s">
        <v>4362</v>
      </c>
      <c r="D1115" s="527" t="n">
        <v>4.97</v>
      </c>
    </row>
    <row r="1116" customFormat="false" ht="15" hidden="false" customHeight="false" outlineLevel="0" collapsed="false">
      <c r="A1116" s="526" t="n">
        <v>93426</v>
      </c>
      <c r="B1116" s="526" t="s">
        <v>5758</v>
      </c>
      <c r="C1116" s="526" t="s">
        <v>4362</v>
      </c>
      <c r="D1116" s="527" t="n">
        <v>160.47</v>
      </c>
    </row>
    <row r="1117" customFormat="false" ht="15" hidden="false" customHeight="false" outlineLevel="0" collapsed="false">
      <c r="A1117" s="526" t="n">
        <v>93429</v>
      </c>
      <c r="B1117" s="526" t="s">
        <v>5759</v>
      </c>
      <c r="C1117" s="526" t="s">
        <v>4362</v>
      </c>
      <c r="D1117" s="527" t="n">
        <v>115</v>
      </c>
    </row>
    <row r="1118" customFormat="false" ht="15" hidden="false" customHeight="false" outlineLevel="0" collapsed="false">
      <c r="A1118" s="526" t="n">
        <v>93430</v>
      </c>
      <c r="B1118" s="526" t="s">
        <v>5760</v>
      </c>
      <c r="C1118" s="526" t="s">
        <v>4362</v>
      </c>
      <c r="D1118" s="527" t="n">
        <v>36.34</v>
      </c>
    </row>
    <row r="1119" customFormat="false" ht="15" hidden="false" customHeight="false" outlineLevel="0" collapsed="false">
      <c r="A1119" s="526" t="n">
        <v>93431</v>
      </c>
      <c r="B1119" s="526" t="s">
        <v>5761</v>
      </c>
      <c r="C1119" s="526" t="s">
        <v>4362</v>
      </c>
      <c r="D1119" s="527" t="n">
        <v>138</v>
      </c>
    </row>
    <row r="1120" customFormat="false" ht="15" hidden="false" customHeight="false" outlineLevel="0" collapsed="false">
      <c r="A1120" s="526" t="n">
        <v>93432</v>
      </c>
      <c r="B1120" s="526" t="s">
        <v>5762</v>
      </c>
      <c r="C1120" s="526" t="s">
        <v>4362</v>
      </c>
      <c r="D1120" s="528" t="n">
        <v>2156.4</v>
      </c>
    </row>
    <row r="1121" customFormat="false" ht="15" hidden="false" customHeight="false" outlineLevel="0" collapsed="false">
      <c r="A1121" s="526" t="n">
        <v>93435</v>
      </c>
      <c r="B1121" s="526" t="s">
        <v>5763</v>
      </c>
      <c r="C1121" s="526" t="s">
        <v>4362</v>
      </c>
      <c r="D1121" s="527" t="n">
        <v>7.26</v>
      </c>
    </row>
    <row r="1122" customFormat="false" ht="15" hidden="false" customHeight="false" outlineLevel="0" collapsed="false">
      <c r="A1122" s="526" t="n">
        <v>93436</v>
      </c>
      <c r="B1122" s="526" t="s">
        <v>5764</v>
      </c>
      <c r="C1122" s="526" t="s">
        <v>4362</v>
      </c>
      <c r="D1122" s="527" t="n">
        <v>2.04</v>
      </c>
    </row>
    <row r="1123" customFormat="false" ht="15" hidden="false" customHeight="false" outlineLevel="0" collapsed="false">
      <c r="A1123" s="526" t="n">
        <v>93437</v>
      </c>
      <c r="B1123" s="526" t="s">
        <v>5765</v>
      </c>
      <c r="C1123" s="526" t="s">
        <v>4362</v>
      </c>
      <c r="D1123" s="527" t="n">
        <v>7.26</v>
      </c>
    </row>
    <row r="1124" customFormat="false" ht="15" hidden="false" customHeight="false" outlineLevel="0" collapsed="false">
      <c r="A1124" s="526" t="n">
        <v>93438</v>
      </c>
      <c r="B1124" s="526" t="s">
        <v>5766</v>
      </c>
      <c r="C1124" s="526" t="s">
        <v>4362</v>
      </c>
      <c r="D1124" s="527" t="n">
        <v>112.43</v>
      </c>
    </row>
    <row r="1125" customFormat="false" ht="15" hidden="false" customHeight="false" outlineLevel="0" collapsed="false">
      <c r="A1125" s="526" t="n">
        <v>95114</v>
      </c>
      <c r="B1125" s="526" t="s">
        <v>5767</v>
      </c>
      <c r="C1125" s="526" t="s">
        <v>4362</v>
      </c>
      <c r="D1125" s="527" t="n">
        <v>1.48</v>
      </c>
    </row>
    <row r="1126" customFormat="false" ht="15" hidden="false" customHeight="false" outlineLevel="0" collapsed="false">
      <c r="A1126" s="526" t="n">
        <v>95115</v>
      </c>
      <c r="B1126" s="526" t="s">
        <v>5768</v>
      </c>
      <c r="C1126" s="526" t="s">
        <v>4362</v>
      </c>
      <c r="D1126" s="527" t="n">
        <v>0.34</v>
      </c>
    </row>
    <row r="1127" customFormat="false" ht="15" hidden="false" customHeight="false" outlineLevel="0" collapsed="false">
      <c r="A1127" s="526" t="n">
        <v>95116</v>
      </c>
      <c r="B1127" s="526" t="s">
        <v>5769</v>
      </c>
      <c r="C1127" s="526" t="s">
        <v>4362</v>
      </c>
      <c r="D1127" s="527" t="n">
        <v>32.55</v>
      </c>
    </row>
    <row r="1128" customFormat="false" ht="15" hidden="false" customHeight="false" outlineLevel="0" collapsed="false">
      <c r="A1128" s="526" t="n">
        <v>95117</v>
      </c>
      <c r="B1128" s="526" t="s">
        <v>5770</v>
      </c>
      <c r="C1128" s="526" t="s">
        <v>4362</v>
      </c>
      <c r="D1128" s="527" t="n">
        <v>10.04</v>
      </c>
    </row>
    <row r="1129" customFormat="false" ht="15" hidden="false" customHeight="false" outlineLevel="0" collapsed="false">
      <c r="A1129" s="526" t="n">
        <v>95118</v>
      </c>
      <c r="B1129" s="526" t="s">
        <v>5771</v>
      </c>
      <c r="C1129" s="526" t="s">
        <v>4362</v>
      </c>
      <c r="D1129" s="527" t="n">
        <v>54.22</v>
      </c>
    </row>
    <row r="1130" customFormat="false" ht="15" hidden="false" customHeight="false" outlineLevel="0" collapsed="false">
      <c r="A1130" s="526" t="n">
        <v>95119</v>
      </c>
      <c r="B1130" s="526" t="s">
        <v>5772</v>
      </c>
      <c r="C1130" s="526" t="s">
        <v>4362</v>
      </c>
      <c r="D1130" s="527" t="n">
        <v>16.72</v>
      </c>
    </row>
    <row r="1131" customFormat="false" ht="15" hidden="false" customHeight="false" outlineLevel="0" collapsed="false">
      <c r="A1131" s="526" t="n">
        <v>95120</v>
      </c>
      <c r="B1131" s="526" t="s">
        <v>5773</v>
      </c>
      <c r="C1131" s="526" t="s">
        <v>4362</v>
      </c>
      <c r="D1131" s="527" t="n">
        <v>42.71</v>
      </c>
    </row>
    <row r="1132" customFormat="false" ht="15" hidden="false" customHeight="false" outlineLevel="0" collapsed="false">
      <c r="A1132" s="526" t="n">
        <v>95123</v>
      </c>
      <c r="B1132" s="526" t="s">
        <v>5774</v>
      </c>
      <c r="C1132" s="526" t="s">
        <v>4362</v>
      </c>
      <c r="D1132" s="527" t="n">
        <v>17.87</v>
      </c>
    </row>
    <row r="1133" customFormat="false" ht="15" hidden="false" customHeight="false" outlineLevel="0" collapsed="false">
      <c r="A1133" s="526" t="n">
        <v>95124</v>
      </c>
      <c r="B1133" s="526" t="s">
        <v>5775</v>
      </c>
      <c r="C1133" s="526" t="s">
        <v>4362</v>
      </c>
      <c r="D1133" s="527" t="n">
        <v>5.51</v>
      </c>
    </row>
    <row r="1134" customFormat="false" ht="15" hidden="false" customHeight="false" outlineLevel="0" collapsed="false">
      <c r="A1134" s="526" t="n">
        <v>95125</v>
      </c>
      <c r="B1134" s="526" t="s">
        <v>5776</v>
      </c>
      <c r="C1134" s="526" t="s">
        <v>4362</v>
      </c>
      <c r="D1134" s="527" t="n">
        <v>19.56</v>
      </c>
    </row>
    <row r="1135" customFormat="false" ht="15" hidden="false" customHeight="false" outlineLevel="0" collapsed="false">
      <c r="A1135" s="526" t="n">
        <v>95126</v>
      </c>
      <c r="B1135" s="526" t="s">
        <v>5777</v>
      </c>
      <c r="C1135" s="526" t="s">
        <v>4362</v>
      </c>
      <c r="D1135" s="527" t="n">
        <v>147.41</v>
      </c>
    </row>
    <row r="1136" customFormat="false" ht="15" hidden="false" customHeight="false" outlineLevel="0" collapsed="false">
      <c r="A1136" s="526" t="n">
        <v>95129</v>
      </c>
      <c r="B1136" s="526" t="s">
        <v>5778</v>
      </c>
      <c r="C1136" s="526" t="s">
        <v>4362</v>
      </c>
      <c r="D1136" s="527" t="n">
        <v>47.9</v>
      </c>
    </row>
    <row r="1137" customFormat="false" ht="15" hidden="false" customHeight="false" outlineLevel="0" collapsed="false">
      <c r="A1137" s="526" t="n">
        <v>95130</v>
      </c>
      <c r="B1137" s="526" t="s">
        <v>5779</v>
      </c>
      <c r="C1137" s="526" t="s">
        <v>4362</v>
      </c>
      <c r="D1137" s="527" t="n">
        <v>17.36</v>
      </c>
    </row>
    <row r="1138" customFormat="false" ht="15" hidden="false" customHeight="false" outlineLevel="0" collapsed="false">
      <c r="A1138" s="526" t="n">
        <v>95131</v>
      </c>
      <c r="B1138" s="526" t="s">
        <v>5780</v>
      </c>
      <c r="C1138" s="526" t="s">
        <v>4362</v>
      </c>
      <c r="D1138" s="527" t="n">
        <v>56.38</v>
      </c>
    </row>
    <row r="1139" customFormat="false" ht="15" hidden="false" customHeight="false" outlineLevel="0" collapsed="false">
      <c r="A1139" s="526" t="n">
        <v>95132</v>
      </c>
      <c r="B1139" s="526" t="s">
        <v>5781</v>
      </c>
      <c r="C1139" s="526" t="s">
        <v>4362</v>
      </c>
      <c r="D1139" s="527" t="n">
        <v>32.28</v>
      </c>
    </row>
    <row r="1140" customFormat="false" ht="15" hidden="false" customHeight="false" outlineLevel="0" collapsed="false">
      <c r="A1140" s="526" t="n">
        <v>95136</v>
      </c>
      <c r="B1140" s="526" t="s">
        <v>5782</v>
      </c>
      <c r="C1140" s="526" t="s">
        <v>4362</v>
      </c>
      <c r="D1140" s="527" t="n">
        <v>0.03</v>
      </c>
    </row>
    <row r="1141" customFormat="false" ht="15" hidden="false" customHeight="false" outlineLevel="0" collapsed="false">
      <c r="A1141" s="526" t="n">
        <v>95137</v>
      </c>
      <c r="B1141" s="526" t="s">
        <v>5783</v>
      </c>
      <c r="C1141" s="526" t="s">
        <v>4362</v>
      </c>
      <c r="D1141" s="527" t="n">
        <v>0.01</v>
      </c>
    </row>
    <row r="1142" customFormat="false" ht="15" hidden="false" customHeight="false" outlineLevel="0" collapsed="false">
      <c r="A1142" s="526" t="n">
        <v>95138</v>
      </c>
      <c r="B1142" s="526" t="s">
        <v>5784</v>
      </c>
      <c r="C1142" s="526" t="s">
        <v>4362</v>
      </c>
      <c r="D1142" s="527" t="n">
        <v>0.02</v>
      </c>
    </row>
    <row r="1143" customFormat="false" ht="15" hidden="false" customHeight="false" outlineLevel="0" collapsed="false">
      <c r="A1143" s="526" t="n">
        <v>95208</v>
      </c>
      <c r="B1143" s="526" t="s">
        <v>5785</v>
      </c>
      <c r="C1143" s="526" t="s">
        <v>4362</v>
      </c>
      <c r="D1143" s="527" t="n">
        <v>32.6</v>
      </c>
    </row>
    <row r="1144" customFormat="false" ht="15" hidden="false" customHeight="false" outlineLevel="0" collapsed="false">
      <c r="A1144" s="526" t="n">
        <v>95209</v>
      </c>
      <c r="B1144" s="526" t="s">
        <v>5786</v>
      </c>
      <c r="C1144" s="526" t="s">
        <v>4362</v>
      </c>
      <c r="D1144" s="527" t="n">
        <v>12.06</v>
      </c>
    </row>
    <row r="1145" customFormat="false" ht="15" hidden="false" customHeight="false" outlineLevel="0" collapsed="false">
      <c r="A1145" s="526" t="n">
        <v>95210</v>
      </c>
      <c r="B1145" s="526" t="s">
        <v>5787</v>
      </c>
      <c r="C1145" s="526" t="s">
        <v>4362</v>
      </c>
      <c r="D1145" s="527" t="n">
        <v>32.6</v>
      </c>
    </row>
    <row r="1146" customFormat="false" ht="15" hidden="false" customHeight="false" outlineLevel="0" collapsed="false">
      <c r="A1146" s="526" t="n">
        <v>95211</v>
      </c>
      <c r="B1146" s="526" t="s">
        <v>5788</v>
      </c>
      <c r="C1146" s="526" t="s">
        <v>4362</v>
      </c>
      <c r="D1146" s="527" t="n">
        <v>6.26</v>
      </c>
    </row>
    <row r="1147" customFormat="false" ht="15" hidden="false" customHeight="false" outlineLevel="0" collapsed="false">
      <c r="A1147" s="526" t="n">
        <v>95217</v>
      </c>
      <c r="B1147" s="526" t="s">
        <v>5789</v>
      </c>
      <c r="C1147" s="526" t="s">
        <v>4362</v>
      </c>
      <c r="D1147" s="527" t="n">
        <v>0.5</v>
      </c>
    </row>
    <row r="1148" customFormat="false" ht="15" hidden="false" customHeight="false" outlineLevel="0" collapsed="false">
      <c r="A1148" s="526" t="n">
        <v>95255</v>
      </c>
      <c r="B1148" s="526" t="s">
        <v>5790</v>
      </c>
      <c r="C1148" s="526" t="s">
        <v>4362</v>
      </c>
      <c r="D1148" s="527" t="n">
        <v>1.31</v>
      </c>
    </row>
    <row r="1149" customFormat="false" ht="15" hidden="false" customHeight="false" outlineLevel="0" collapsed="false">
      <c r="A1149" s="526" t="n">
        <v>95256</v>
      </c>
      <c r="B1149" s="526" t="s">
        <v>5791</v>
      </c>
      <c r="C1149" s="526" t="s">
        <v>4362</v>
      </c>
      <c r="D1149" s="527" t="n">
        <v>0.3</v>
      </c>
    </row>
    <row r="1150" customFormat="false" ht="15" hidden="false" customHeight="false" outlineLevel="0" collapsed="false">
      <c r="A1150" s="526" t="n">
        <v>95257</v>
      </c>
      <c r="B1150" s="526" t="s">
        <v>5792</v>
      </c>
      <c r="C1150" s="526" t="s">
        <v>4362</v>
      </c>
      <c r="D1150" s="527" t="n">
        <v>1.64</v>
      </c>
    </row>
    <row r="1151" customFormat="false" ht="15" hidden="false" customHeight="false" outlineLevel="0" collapsed="false">
      <c r="A1151" s="526" t="n">
        <v>95260</v>
      </c>
      <c r="B1151" s="526" t="s">
        <v>5793</v>
      </c>
      <c r="C1151" s="526" t="s">
        <v>4362</v>
      </c>
      <c r="D1151" s="527" t="n">
        <v>0.58</v>
      </c>
    </row>
    <row r="1152" customFormat="false" ht="15" hidden="false" customHeight="false" outlineLevel="0" collapsed="false">
      <c r="A1152" s="526" t="n">
        <v>95261</v>
      </c>
      <c r="B1152" s="526" t="s">
        <v>5794</v>
      </c>
      <c r="C1152" s="526" t="s">
        <v>4362</v>
      </c>
      <c r="D1152" s="527" t="n">
        <v>0.29</v>
      </c>
    </row>
    <row r="1153" customFormat="false" ht="15" hidden="false" customHeight="false" outlineLevel="0" collapsed="false">
      <c r="A1153" s="526" t="n">
        <v>95262</v>
      </c>
      <c r="B1153" s="526" t="s">
        <v>5795</v>
      </c>
      <c r="C1153" s="526" t="s">
        <v>4362</v>
      </c>
      <c r="D1153" s="527" t="n">
        <v>1.37</v>
      </c>
    </row>
    <row r="1154" customFormat="false" ht="15" hidden="false" customHeight="false" outlineLevel="0" collapsed="false">
      <c r="A1154" s="526" t="n">
        <v>95263</v>
      </c>
      <c r="B1154" s="526" t="s">
        <v>5796</v>
      </c>
      <c r="C1154" s="526" t="s">
        <v>4362</v>
      </c>
      <c r="D1154" s="527" t="n">
        <v>4.4</v>
      </c>
    </row>
    <row r="1155" customFormat="false" ht="15" hidden="false" customHeight="false" outlineLevel="0" collapsed="false">
      <c r="A1155" s="526" t="n">
        <v>95266</v>
      </c>
      <c r="B1155" s="526" t="s">
        <v>5797</v>
      </c>
      <c r="C1155" s="526" t="s">
        <v>4362</v>
      </c>
      <c r="D1155" s="527" t="n">
        <v>0.49</v>
      </c>
    </row>
    <row r="1156" customFormat="false" ht="15" hidden="false" customHeight="false" outlineLevel="0" collapsed="false">
      <c r="A1156" s="526" t="n">
        <v>95267</v>
      </c>
      <c r="B1156" s="526" t="s">
        <v>5798</v>
      </c>
      <c r="C1156" s="526" t="s">
        <v>4362</v>
      </c>
      <c r="D1156" s="527" t="n">
        <v>0.1</v>
      </c>
    </row>
    <row r="1157" customFormat="false" ht="15" hidden="false" customHeight="false" outlineLevel="0" collapsed="false">
      <c r="A1157" s="526" t="n">
        <v>95268</v>
      </c>
      <c r="B1157" s="526" t="s">
        <v>5799</v>
      </c>
      <c r="C1157" s="526" t="s">
        <v>4362</v>
      </c>
      <c r="D1157" s="527" t="n">
        <v>0.47</v>
      </c>
    </row>
    <row r="1158" customFormat="false" ht="15" hidden="false" customHeight="false" outlineLevel="0" collapsed="false">
      <c r="A1158" s="526" t="n">
        <v>95269</v>
      </c>
      <c r="B1158" s="526" t="s">
        <v>5800</v>
      </c>
      <c r="C1158" s="526" t="s">
        <v>4362</v>
      </c>
      <c r="D1158" s="527" t="n">
        <v>8.13</v>
      </c>
    </row>
    <row r="1159" customFormat="false" ht="15" hidden="false" customHeight="false" outlineLevel="0" collapsed="false">
      <c r="A1159" s="526" t="n">
        <v>95272</v>
      </c>
      <c r="B1159" s="526" t="s">
        <v>5801</v>
      </c>
      <c r="C1159" s="526" t="s">
        <v>4362</v>
      </c>
      <c r="D1159" s="527" t="n">
        <v>0.44</v>
      </c>
    </row>
    <row r="1160" customFormat="false" ht="15" hidden="false" customHeight="false" outlineLevel="0" collapsed="false">
      <c r="A1160" s="526" t="n">
        <v>95273</v>
      </c>
      <c r="B1160" s="526" t="s">
        <v>5802</v>
      </c>
      <c r="C1160" s="526" t="s">
        <v>4362</v>
      </c>
      <c r="D1160" s="527" t="n">
        <v>0.11</v>
      </c>
    </row>
    <row r="1161" customFormat="false" ht="15" hidden="false" customHeight="false" outlineLevel="0" collapsed="false">
      <c r="A1161" s="526" t="n">
        <v>95274</v>
      </c>
      <c r="B1161" s="526" t="s">
        <v>5803</v>
      </c>
      <c r="C1161" s="526" t="s">
        <v>4362</v>
      </c>
      <c r="D1161" s="527" t="n">
        <v>0.37</v>
      </c>
    </row>
    <row r="1162" customFormat="false" ht="15" hidden="false" customHeight="false" outlineLevel="0" collapsed="false">
      <c r="A1162" s="526" t="n">
        <v>95275</v>
      </c>
      <c r="B1162" s="526" t="s">
        <v>5804</v>
      </c>
      <c r="C1162" s="526" t="s">
        <v>4362</v>
      </c>
      <c r="D1162" s="527" t="n">
        <v>1.69</v>
      </c>
    </row>
    <row r="1163" customFormat="false" ht="15" hidden="false" customHeight="false" outlineLevel="0" collapsed="false">
      <c r="A1163" s="526" t="n">
        <v>95278</v>
      </c>
      <c r="B1163" s="526" t="s">
        <v>5805</v>
      </c>
      <c r="C1163" s="526" t="s">
        <v>4362</v>
      </c>
      <c r="D1163" s="527" t="n">
        <v>0.56</v>
      </c>
    </row>
    <row r="1164" customFormat="false" ht="15" hidden="false" customHeight="false" outlineLevel="0" collapsed="false">
      <c r="A1164" s="526" t="n">
        <v>95279</v>
      </c>
      <c r="B1164" s="526" t="s">
        <v>5806</v>
      </c>
      <c r="C1164" s="526" t="s">
        <v>4362</v>
      </c>
      <c r="D1164" s="527" t="n">
        <v>0.12</v>
      </c>
    </row>
    <row r="1165" customFormat="false" ht="15" hidden="false" customHeight="false" outlineLevel="0" collapsed="false">
      <c r="A1165" s="526" t="n">
        <v>95280</v>
      </c>
      <c r="B1165" s="526" t="s">
        <v>5807</v>
      </c>
      <c r="C1165" s="526" t="s">
        <v>4362</v>
      </c>
      <c r="D1165" s="527" t="n">
        <v>0.56</v>
      </c>
    </row>
    <row r="1166" customFormat="false" ht="15" hidden="false" customHeight="false" outlineLevel="0" collapsed="false">
      <c r="A1166" s="526" t="n">
        <v>95281</v>
      </c>
      <c r="B1166" s="526" t="s">
        <v>5808</v>
      </c>
      <c r="C1166" s="526" t="s">
        <v>4362</v>
      </c>
      <c r="D1166" s="527" t="n">
        <v>8.11</v>
      </c>
    </row>
    <row r="1167" customFormat="false" ht="15" hidden="false" customHeight="false" outlineLevel="0" collapsed="false">
      <c r="A1167" s="526" t="n">
        <v>95617</v>
      </c>
      <c r="B1167" s="526" t="s">
        <v>5809</v>
      </c>
      <c r="C1167" s="526" t="s">
        <v>4362</v>
      </c>
      <c r="D1167" s="527" t="n">
        <v>1.08</v>
      </c>
    </row>
    <row r="1168" customFormat="false" ht="15" hidden="false" customHeight="false" outlineLevel="0" collapsed="false">
      <c r="A1168" s="526" t="n">
        <v>95618</v>
      </c>
      <c r="B1168" s="526" t="s">
        <v>5810</v>
      </c>
      <c r="C1168" s="526" t="s">
        <v>4362</v>
      </c>
      <c r="D1168" s="527" t="n">
        <v>0.25</v>
      </c>
    </row>
    <row r="1169" customFormat="false" ht="15" hidden="false" customHeight="false" outlineLevel="0" collapsed="false">
      <c r="A1169" s="526" t="n">
        <v>95619</v>
      </c>
      <c r="B1169" s="526" t="s">
        <v>5811</v>
      </c>
      <c r="C1169" s="526" t="s">
        <v>4362</v>
      </c>
      <c r="D1169" s="527" t="n">
        <v>1.35</v>
      </c>
    </row>
    <row r="1170" customFormat="false" ht="15" hidden="false" customHeight="false" outlineLevel="0" collapsed="false">
      <c r="A1170" s="526" t="n">
        <v>95627</v>
      </c>
      <c r="B1170" s="526" t="s">
        <v>5812</v>
      </c>
      <c r="C1170" s="526" t="s">
        <v>4362</v>
      </c>
      <c r="D1170" s="527" t="n">
        <v>47.95</v>
      </c>
    </row>
    <row r="1171" customFormat="false" ht="15" hidden="false" customHeight="false" outlineLevel="0" collapsed="false">
      <c r="A1171" s="526" t="n">
        <v>95628</v>
      </c>
      <c r="B1171" s="526" t="s">
        <v>5813</v>
      </c>
      <c r="C1171" s="526" t="s">
        <v>4362</v>
      </c>
      <c r="D1171" s="527" t="n">
        <v>12.86</v>
      </c>
    </row>
    <row r="1172" customFormat="false" ht="15" hidden="false" customHeight="false" outlineLevel="0" collapsed="false">
      <c r="A1172" s="526" t="n">
        <v>95629</v>
      </c>
      <c r="B1172" s="526" t="s">
        <v>5814</v>
      </c>
      <c r="C1172" s="526" t="s">
        <v>4362</v>
      </c>
      <c r="D1172" s="527" t="n">
        <v>60.01</v>
      </c>
    </row>
    <row r="1173" customFormat="false" ht="15" hidden="false" customHeight="false" outlineLevel="0" collapsed="false">
      <c r="A1173" s="526" t="n">
        <v>95630</v>
      </c>
      <c r="B1173" s="526" t="s">
        <v>5815</v>
      </c>
      <c r="C1173" s="526" t="s">
        <v>4362</v>
      </c>
      <c r="D1173" s="527" t="n">
        <v>89.37</v>
      </c>
    </row>
    <row r="1174" customFormat="false" ht="15" hidden="false" customHeight="false" outlineLevel="0" collapsed="false">
      <c r="A1174" s="526" t="n">
        <v>95698</v>
      </c>
      <c r="B1174" s="526" t="s">
        <v>5816</v>
      </c>
      <c r="C1174" s="526" t="s">
        <v>4362</v>
      </c>
      <c r="D1174" s="527" t="n">
        <v>4.38</v>
      </c>
    </row>
    <row r="1175" customFormat="false" ht="15" hidden="false" customHeight="false" outlineLevel="0" collapsed="false">
      <c r="A1175" s="526" t="n">
        <v>95699</v>
      </c>
      <c r="B1175" s="526" t="s">
        <v>5817</v>
      </c>
      <c r="C1175" s="526" t="s">
        <v>4362</v>
      </c>
      <c r="D1175" s="527" t="n">
        <v>1.01</v>
      </c>
    </row>
    <row r="1176" customFormat="false" ht="15" hidden="false" customHeight="false" outlineLevel="0" collapsed="false">
      <c r="A1176" s="526" t="n">
        <v>95700</v>
      </c>
      <c r="B1176" s="526" t="s">
        <v>5818</v>
      </c>
      <c r="C1176" s="526" t="s">
        <v>4362</v>
      </c>
      <c r="D1176" s="527" t="n">
        <v>5.48</v>
      </c>
    </row>
    <row r="1177" customFormat="false" ht="15" hidden="false" customHeight="false" outlineLevel="0" collapsed="false">
      <c r="A1177" s="526" t="n">
        <v>95701</v>
      </c>
      <c r="B1177" s="526" t="s">
        <v>5819</v>
      </c>
      <c r="C1177" s="526" t="s">
        <v>4362</v>
      </c>
      <c r="D1177" s="527" t="n">
        <v>2.09</v>
      </c>
    </row>
    <row r="1178" customFormat="false" ht="15" hidden="false" customHeight="false" outlineLevel="0" collapsed="false">
      <c r="A1178" s="526" t="n">
        <v>95704</v>
      </c>
      <c r="B1178" s="526" t="s">
        <v>5820</v>
      </c>
      <c r="C1178" s="526" t="s">
        <v>4362</v>
      </c>
      <c r="D1178" s="527" t="n">
        <v>44.75</v>
      </c>
    </row>
    <row r="1179" customFormat="false" ht="15" hidden="false" customHeight="false" outlineLevel="0" collapsed="false">
      <c r="A1179" s="526" t="n">
        <v>95705</v>
      </c>
      <c r="B1179" s="526" t="s">
        <v>5821</v>
      </c>
      <c r="C1179" s="526" t="s">
        <v>4362</v>
      </c>
      <c r="D1179" s="527" t="n">
        <v>12</v>
      </c>
    </row>
    <row r="1180" customFormat="false" ht="15" hidden="false" customHeight="false" outlineLevel="0" collapsed="false">
      <c r="A1180" s="526" t="n">
        <v>95706</v>
      </c>
      <c r="B1180" s="526" t="s">
        <v>5822</v>
      </c>
      <c r="C1180" s="526" t="s">
        <v>4362</v>
      </c>
      <c r="D1180" s="527" t="n">
        <v>56</v>
      </c>
    </row>
    <row r="1181" customFormat="false" ht="15" hidden="false" customHeight="false" outlineLevel="0" collapsed="false">
      <c r="A1181" s="526" t="n">
        <v>95707</v>
      </c>
      <c r="B1181" s="526" t="s">
        <v>5823</v>
      </c>
      <c r="C1181" s="526" t="s">
        <v>4362</v>
      </c>
      <c r="D1181" s="527" t="n">
        <v>2.74</v>
      </c>
    </row>
    <row r="1182" customFormat="false" ht="15" hidden="false" customHeight="false" outlineLevel="0" collapsed="false">
      <c r="A1182" s="526" t="n">
        <v>95710</v>
      </c>
      <c r="B1182" s="526" t="s">
        <v>5824</v>
      </c>
      <c r="C1182" s="526" t="s">
        <v>4362</v>
      </c>
      <c r="D1182" s="527" t="n">
        <v>53.79</v>
      </c>
    </row>
    <row r="1183" customFormat="false" ht="15" hidden="false" customHeight="false" outlineLevel="0" collapsed="false">
      <c r="A1183" s="526" t="n">
        <v>95711</v>
      </c>
      <c r="B1183" s="526" t="s">
        <v>5825</v>
      </c>
      <c r="C1183" s="526" t="s">
        <v>4362</v>
      </c>
      <c r="D1183" s="527" t="n">
        <v>14.21</v>
      </c>
    </row>
    <row r="1184" customFormat="false" ht="15" hidden="false" customHeight="false" outlineLevel="0" collapsed="false">
      <c r="A1184" s="526" t="n">
        <v>95712</v>
      </c>
      <c r="B1184" s="526" t="s">
        <v>5826</v>
      </c>
      <c r="C1184" s="526" t="s">
        <v>4362</v>
      </c>
      <c r="D1184" s="527" t="n">
        <v>67.24</v>
      </c>
    </row>
    <row r="1185" customFormat="false" ht="15" hidden="false" customHeight="false" outlineLevel="0" collapsed="false">
      <c r="A1185" s="526" t="n">
        <v>95713</v>
      </c>
      <c r="B1185" s="526" t="s">
        <v>5827</v>
      </c>
      <c r="C1185" s="526" t="s">
        <v>4362</v>
      </c>
      <c r="D1185" s="527" t="n">
        <v>90.02</v>
      </c>
    </row>
    <row r="1186" customFormat="false" ht="15" hidden="false" customHeight="false" outlineLevel="0" collapsed="false">
      <c r="A1186" s="526" t="n">
        <v>95716</v>
      </c>
      <c r="B1186" s="526" t="s">
        <v>5828</v>
      </c>
      <c r="C1186" s="526" t="s">
        <v>4362</v>
      </c>
      <c r="D1186" s="527" t="n">
        <v>51.78</v>
      </c>
    </row>
    <row r="1187" customFormat="false" ht="15" hidden="false" customHeight="false" outlineLevel="0" collapsed="false">
      <c r="A1187" s="526" t="n">
        <v>95717</v>
      </c>
      <c r="B1187" s="526" t="s">
        <v>5829</v>
      </c>
      <c r="C1187" s="526" t="s">
        <v>4362</v>
      </c>
      <c r="D1187" s="527" t="n">
        <v>13.68</v>
      </c>
    </row>
    <row r="1188" customFormat="false" ht="15" hidden="false" customHeight="false" outlineLevel="0" collapsed="false">
      <c r="A1188" s="526" t="n">
        <v>95718</v>
      </c>
      <c r="B1188" s="526" t="s">
        <v>5830</v>
      </c>
      <c r="C1188" s="526" t="s">
        <v>4362</v>
      </c>
      <c r="D1188" s="527" t="n">
        <v>64.73</v>
      </c>
    </row>
    <row r="1189" customFormat="false" ht="15" hidden="false" customHeight="false" outlineLevel="0" collapsed="false">
      <c r="A1189" s="526" t="n">
        <v>95719</v>
      </c>
      <c r="B1189" s="526" t="s">
        <v>5831</v>
      </c>
      <c r="C1189" s="526" t="s">
        <v>4362</v>
      </c>
      <c r="D1189" s="527" t="n">
        <v>90.02</v>
      </c>
    </row>
    <row r="1190" customFormat="false" ht="15" hidden="false" customHeight="false" outlineLevel="0" collapsed="false">
      <c r="A1190" s="526" t="n">
        <v>95869</v>
      </c>
      <c r="B1190" s="526" t="s">
        <v>5832</v>
      </c>
      <c r="C1190" s="526" t="s">
        <v>4362</v>
      </c>
      <c r="D1190" s="527" t="n">
        <v>3.14</v>
      </c>
    </row>
    <row r="1191" customFormat="false" ht="15" hidden="false" customHeight="false" outlineLevel="0" collapsed="false">
      <c r="A1191" s="526" t="n">
        <v>95870</v>
      </c>
      <c r="B1191" s="526" t="s">
        <v>5833</v>
      </c>
      <c r="C1191" s="526" t="s">
        <v>4362</v>
      </c>
      <c r="D1191" s="527" t="n">
        <v>7.95</v>
      </c>
    </row>
    <row r="1192" customFormat="false" ht="15" hidden="false" customHeight="false" outlineLevel="0" collapsed="false">
      <c r="A1192" s="526" t="n">
        <v>95871</v>
      </c>
      <c r="B1192" s="526" t="s">
        <v>5834</v>
      </c>
      <c r="C1192" s="526" t="s">
        <v>4362</v>
      </c>
      <c r="D1192" s="527" t="n">
        <v>273.38</v>
      </c>
    </row>
    <row r="1193" customFormat="false" ht="15" hidden="false" customHeight="false" outlineLevel="0" collapsed="false">
      <c r="A1193" s="526" t="n">
        <v>95874</v>
      </c>
      <c r="B1193" s="526" t="s">
        <v>5835</v>
      </c>
      <c r="C1193" s="526" t="s">
        <v>4362</v>
      </c>
      <c r="D1193" s="527" t="n">
        <v>8.91</v>
      </c>
    </row>
    <row r="1194" customFormat="false" ht="15" hidden="false" customHeight="false" outlineLevel="0" collapsed="false">
      <c r="A1194" s="526" t="n">
        <v>96008</v>
      </c>
      <c r="B1194" s="526" t="s">
        <v>5836</v>
      </c>
      <c r="C1194" s="526" t="s">
        <v>4362</v>
      </c>
      <c r="D1194" s="527" t="n">
        <v>22.79</v>
      </c>
    </row>
    <row r="1195" customFormat="false" ht="15" hidden="false" customHeight="false" outlineLevel="0" collapsed="false">
      <c r="A1195" s="526" t="n">
        <v>96009</v>
      </c>
      <c r="B1195" s="526" t="s">
        <v>5837</v>
      </c>
      <c r="C1195" s="526" t="s">
        <v>4362</v>
      </c>
      <c r="D1195" s="527" t="n">
        <v>6.1</v>
      </c>
    </row>
    <row r="1196" customFormat="false" ht="15" hidden="false" customHeight="false" outlineLevel="0" collapsed="false">
      <c r="A1196" s="526" t="n">
        <v>96011</v>
      </c>
      <c r="B1196" s="526" t="s">
        <v>5838</v>
      </c>
      <c r="C1196" s="526" t="s">
        <v>4362</v>
      </c>
      <c r="D1196" s="527" t="n">
        <v>24.92</v>
      </c>
    </row>
    <row r="1197" customFormat="false" ht="15" hidden="false" customHeight="false" outlineLevel="0" collapsed="false">
      <c r="A1197" s="526" t="n">
        <v>96012</v>
      </c>
      <c r="B1197" s="526" t="s">
        <v>5839</v>
      </c>
      <c r="C1197" s="526" t="s">
        <v>4362</v>
      </c>
      <c r="D1197" s="527" t="n">
        <v>96.79</v>
      </c>
    </row>
    <row r="1198" customFormat="false" ht="15" hidden="false" customHeight="false" outlineLevel="0" collapsed="false">
      <c r="A1198" s="526" t="n">
        <v>96015</v>
      </c>
      <c r="B1198" s="526" t="s">
        <v>5840</v>
      </c>
      <c r="C1198" s="526" t="s">
        <v>4362</v>
      </c>
      <c r="D1198" s="527" t="n">
        <v>22.57</v>
      </c>
    </row>
    <row r="1199" customFormat="false" ht="15" hidden="false" customHeight="false" outlineLevel="0" collapsed="false">
      <c r="A1199" s="526" t="n">
        <v>96016</v>
      </c>
      <c r="B1199" s="526" t="s">
        <v>5841</v>
      </c>
      <c r="C1199" s="526" t="s">
        <v>4362</v>
      </c>
      <c r="D1199" s="527" t="n">
        <v>6.05</v>
      </c>
    </row>
    <row r="1200" customFormat="false" ht="15" hidden="false" customHeight="false" outlineLevel="0" collapsed="false">
      <c r="A1200" s="526" t="n">
        <v>96018</v>
      </c>
      <c r="B1200" s="526" t="s">
        <v>5842</v>
      </c>
      <c r="C1200" s="526" t="s">
        <v>4362</v>
      </c>
      <c r="D1200" s="527" t="n">
        <v>24.69</v>
      </c>
    </row>
    <row r="1201" customFormat="false" ht="15" hidden="false" customHeight="false" outlineLevel="0" collapsed="false">
      <c r="A1201" s="526" t="n">
        <v>96019</v>
      </c>
      <c r="B1201" s="526" t="s">
        <v>5843</v>
      </c>
      <c r="C1201" s="526" t="s">
        <v>4362</v>
      </c>
      <c r="D1201" s="527" t="n">
        <v>96.79</v>
      </c>
    </row>
    <row r="1202" customFormat="false" ht="15" hidden="false" customHeight="false" outlineLevel="0" collapsed="false">
      <c r="A1202" s="526" t="n">
        <v>96023</v>
      </c>
      <c r="B1202" s="526" t="s">
        <v>5844</v>
      </c>
      <c r="C1202" s="526" t="s">
        <v>4362</v>
      </c>
      <c r="D1202" s="527" t="n">
        <v>17.49</v>
      </c>
    </row>
    <row r="1203" customFormat="false" ht="15" hidden="false" customHeight="false" outlineLevel="0" collapsed="false">
      <c r="A1203" s="526" t="n">
        <v>96024</v>
      </c>
      <c r="B1203" s="526" t="s">
        <v>5845</v>
      </c>
      <c r="C1203" s="526" t="s">
        <v>4362</v>
      </c>
      <c r="D1203" s="527" t="n">
        <v>4.69</v>
      </c>
    </row>
    <row r="1204" customFormat="false" ht="15" hidden="false" customHeight="false" outlineLevel="0" collapsed="false">
      <c r="A1204" s="526" t="n">
        <v>96026</v>
      </c>
      <c r="B1204" s="526" t="s">
        <v>5846</v>
      </c>
      <c r="C1204" s="526" t="s">
        <v>4362</v>
      </c>
      <c r="D1204" s="527" t="n">
        <v>19.14</v>
      </c>
    </row>
    <row r="1205" customFormat="false" ht="15" hidden="false" customHeight="false" outlineLevel="0" collapsed="false">
      <c r="A1205" s="526" t="n">
        <v>96027</v>
      </c>
      <c r="B1205" s="526" t="s">
        <v>5847</v>
      </c>
      <c r="C1205" s="526" t="s">
        <v>4362</v>
      </c>
      <c r="D1205" s="527" t="n">
        <v>67.44</v>
      </c>
    </row>
    <row r="1206" customFormat="false" ht="15" hidden="false" customHeight="false" outlineLevel="0" collapsed="false">
      <c r="A1206" s="526" t="n">
        <v>96030</v>
      </c>
      <c r="B1206" s="526" t="s">
        <v>5848</v>
      </c>
      <c r="C1206" s="526" t="s">
        <v>4362</v>
      </c>
      <c r="D1206" s="527" t="n">
        <v>34.04</v>
      </c>
    </row>
    <row r="1207" customFormat="false" ht="15" hidden="false" customHeight="false" outlineLevel="0" collapsed="false">
      <c r="A1207" s="526" t="n">
        <v>96031</v>
      </c>
      <c r="B1207" s="526" t="s">
        <v>5849</v>
      </c>
      <c r="C1207" s="526" t="s">
        <v>4362</v>
      </c>
      <c r="D1207" s="527" t="n">
        <v>12.92</v>
      </c>
    </row>
    <row r="1208" customFormat="false" ht="15" hidden="false" customHeight="false" outlineLevel="0" collapsed="false">
      <c r="A1208" s="526" t="n">
        <v>96032</v>
      </c>
      <c r="B1208" s="526" t="s">
        <v>5850</v>
      </c>
      <c r="C1208" s="526" t="s">
        <v>4362</v>
      </c>
      <c r="D1208" s="527" t="n">
        <v>5.19</v>
      </c>
    </row>
    <row r="1209" customFormat="false" ht="15" hidden="false" customHeight="false" outlineLevel="0" collapsed="false">
      <c r="A1209" s="526" t="n">
        <v>96033</v>
      </c>
      <c r="B1209" s="526" t="s">
        <v>5851</v>
      </c>
      <c r="C1209" s="526" t="s">
        <v>4362</v>
      </c>
      <c r="D1209" s="527" t="n">
        <v>58.63</v>
      </c>
    </row>
    <row r="1210" customFormat="false" ht="15" hidden="false" customHeight="false" outlineLevel="0" collapsed="false">
      <c r="A1210" s="526" t="n">
        <v>96034</v>
      </c>
      <c r="B1210" s="526" t="s">
        <v>5852</v>
      </c>
      <c r="C1210" s="526" t="s">
        <v>4362</v>
      </c>
      <c r="D1210" s="527" t="n">
        <v>141.96</v>
      </c>
    </row>
    <row r="1211" customFormat="false" ht="15" hidden="false" customHeight="false" outlineLevel="0" collapsed="false">
      <c r="A1211" s="526" t="n">
        <v>96053</v>
      </c>
      <c r="B1211" s="526" t="s">
        <v>5853</v>
      </c>
      <c r="C1211" s="526" t="s">
        <v>4362</v>
      </c>
      <c r="D1211" s="527" t="n">
        <v>17.71</v>
      </c>
    </row>
    <row r="1212" customFormat="false" ht="15" hidden="false" customHeight="false" outlineLevel="0" collapsed="false">
      <c r="A1212" s="526" t="n">
        <v>96054</v>
      </c>
      <c r="B1212" s="526" t="s">
        <v>5854</v>
      </c>
      <c r="C1212" s="526" t="s">
        <v>4362</v>
      </c>
      <c r="D1212" s="527" t="n">
        <v>31.29</v>
      </c>
    </row>
    <row r="1213" customFormat="false" ht="15" hidden="false" customHeight="false" outlineLevel="0" collapsed="false">
      <c r="A1213" s="526" t="n">
        <v>96055</v>
      </c>
      <c r="B1213" s="526" t="s">
        <v>5855</v>
      </c>
      <c r="C1213" s="526" t="s">
        <v>4362</v>
      </c>
      <c r="D1213" s="527" t="n">
        <v>4.74</v>
      </c>
    </row>
    <row r="1214" customFormat="false" ht="15" hidden="false" customHeight="false" outlineLevel="0" collapsed="false">
      <c r="A1214" s="526" t="n">
        <v>96056</v>
      </c>
      <c r="B1214" s="526" t="s">
        <v>5856</v>
      </c>
      <c r="C1214" s="526" t="s">
        <v>4362</v>
      </c>
      <c r="D1214" s="527" t="n">
        <v>19.37</v>
      </c>
    </row>
    <row r="1215" customFormat="false" ht="15" hidden="false" customHeight="false" outlineLevel="0" collapsed="false">
      <c r="A1215" s="526" t="n">
        <v>96057</v>
      </c>
      <c r="B1215" s="526" t="s">
        <v>5857</v>
      </c>
      <c r="C1215" s="526" t="s">
        <v>4362</v>
      </c>
      <c r="D1215" s="527" t="n">
        <v>67.44</v>
      </c>
    </row>
    <row r="1216" customFormat="false" ht="15" hidden="false" customHeight="false" outlineLevel="0" collapsed="false">
      <c r="A1216" s="526" t="n">
        <v>96060</v>
      </c>
      <c r="B1216" s="526" t="s">
        <v>5858</v>
      </c>
      <c r="C1216" s="526" t="s">
        <v>4362</v>
      </c>
      <c r="D1216" s="527" t="n">
        <v>6.1</v>
      </c>
    </row>
    <row r="1217" customFormat="false" ht="15" hidden="false" customHeight="false" outlineLevel="0" collapsed="false">
      <c r="A1217" s="526" t="n">
        <v>96061</v>
      </c>
      <c r="B1217" s="526" t="s">
        <v>5859</v>
      </c>
      <c r="C1217" s="526" t="s">
        <v>4362</v>
      </c>
      <c r="D1217" s="527" t="n">
        <v>39.11</v>
      </c>
    </row>
    <row r="1218" customFormat="false" ht="15" hidden="false" customHeight="false" outlineLevel="0" collapsed="false">
      <c r="A1218" s="526" t="n">
        <v>96062</v>
      </c>
      <c r="B1218" s="526" t="s">
        <v>5860</v>
      </c>
      <c r="C1218" s="526" t="s">
        <v>4362</v>
      </c>
      <c r="D1218" s="527" t="n">
        <v>39.89</v>
      </c>
    </row>
    <row r="1219" customFormat="false" ht="15" hidden="false" customHeight="false" outlineLevel="0" collapsed="false">
      <c r="A1219" s="526" t="n">
        <v>96241</v>
      </c>
      <c r="B1219" s="526" t="s">
        <v>5861</v>
      </c>
      <c r="C1219" s="526" t="s">
        <v>4362</v>
      </c>
      <c r="D1219" s="527" t="n">
        <v>27.2</v>
      </c>
    </row>
    <row r="1220" customFormat="false" ht="15" hidden="false" customHeight="false" outlineLevel="0" collapsed="false">
      <c r="A1220" s="526" t="n">
        <v>96242</v>
      </c>
      <c r="B1220" s="526" t="s">
        <v>5862</v>
      </c>
      <c r="C1220" s="526" t="s">
        <v>4362</v>
      </c>
      <c r="D1220" s="527" t="n">
        <v>7.18</v>
      </c>
    </row>
    <row r="1221" customFormat="false" ht="15" hidden="false" customHeight="false" outlineLevel="0" collapsed="false">
      <c r="A1221" s="526" t="n">
        <v>96243</v>
      </c>
      <c r="B1221" s="526" t="s">
        <v>5863</v>
      </c>
      <c r="C1221" s="526" t="s">
        <v>4362</v>
      </c>
      <c r="D1221" s="527" t="n">
        <v>34</v>
      </c>
    </row>
    <row r="1222" customFormat="false" ht="15" hidden="false" customHeight="false" outlineLevel="0" collapsed="false">
      <c r="A1222" s="526" t="n">
        <v>96244</v>
      </c>
      <c r="B1222" s="526" t="s">
        <v>5864</v>
      </c>
      <c r="C1222" s="526" t="s">
        <v>4362</v>
      </c>
      <c r="D1222" s="527" t="n">
        <v>17.43</v>
      </c>
    </row>
    <row r="1223" customFormat="false" ht="15" hidden="false" customHeight="false" outlineLevel="0" collapsed="false">
      <c r="A1223" s="526" t="n">
        <v>96301</v>
      </c>
      <c r="B1223" s="526" t="s">
        <v>5865</v>
      </c>
      <c r="C1223" s="526" t="s">
        <v>4362</v>
      </c>
      <c r="D1223" s="527" t="n">
        <v>49.17</v>
      </c>
    </row>
    <row r="1224" customFormat="false" ht="15" hidden="false" customHeight="false" outlineLevel="0" collapsed="false">
      <c r="A1224" s="526" t="n">
        <v>96457</v>
      </c>
      <c r="B1224" s="526" t="s">
        <v>5866</v>
      </c>
      <c r="C1224" s="526" t="s">
        <v>4362</v>
      </c>
      <c r="D1224" s="527" t="n">
        <v>63.91</v>
      </c>
    </row>
    <row r="1225" customFormat="false" ht="15" hidden="false" customHeight="false" outlineLevel="0" collapsed="false">
      <c r="A1225" s="526" t="n">
        <v>96458</v>
      </c>
      <c r="B1225" s="526" t="s">
        <v>5867</v>
      </c>
      <c r="C1225" s="526" t="s">
        <v>4362</v>
      </c>
      <c r="D1225" s="527" t="n">
        <v>66.55</v>
      </c>
    </row>
    <row r="1226" customFormat="false" ht="15" hidden="false" customHeight="false" outlineLevel="0" collapsed="false">
      <c r="A1226" s="526" t="n">
        <v>96459</v>
      </c>
      <c r="B1226" s="526" t="s">
        <v>5868</v>
      </c>
      <c r="C1226" s="526" t="s">
        <v>4362</v>
      </c>
      <c r="D1226" s="527" t="n">
        <v>14.26</v>
      </c>
    </row>
    <row r="1227" customFormat="false" ht="15" hidden="false" customHeight="false" outlineLevel="0" collapsed="false">
      <c r="A1227" s="526" t="n">
        <v>96460</v>
      </c>
      <c r="B1227" s="526" t="s">
        <v>5869</v>
      </c>
      <c r="C1227" s="526" t="s">
        <v>4362</v>
      </c>
      <c r="D1227" s="527" t="n">
        <v>53.18</v>
      </c>
    </row>
    <row r="1228" customFormat="false" ht="15" hidden="false" customHeight="false" outlineLevel="0" collapsed="false">
      <c r="A1228" s="526" t="n">
        <v>98760</v>
      </c>
      <c r="B1228" s="526" t="s">
        <v>5870</v>
      </c>
      <c r="C1228" s="526" t="s">
        <v>4362</v>
      </c>
      <c r="D1228" s="527" t="n">
        <v>0.05</v>
      </c>
    </row>
    <row r="1229" customFormat="false" ht="15" hidden="false" customHeight="false" outlineLevel="0" collapsed="false">
      <c r="A1229" s="526" t="n">
        <v>98761</v>
      </c>
      <c r="B1229" s="526" t="s">
        <v>5871</v>
      </c>
      <c r="C1229" s="526" t="s">
        <v>4362</v>
      </c>
      <c r="D1229" s="527" t="n">
        <v>0.01</v>
      </c>
    </row>
    <row r="1230" customFormat="false" ht="15" hidden="false" customHeight="false" outlineLevel="0" collapsed="false">
      <c r="A1230" s="526" t="n">
        <v>98762</v>
      </c>
      <c r="B1230" s="526" t="s">
        <v>5872</v>
      </c>
      <c r="C1230" s="526" t="s">
        <v>4362</v>
      </c>
      <c r="D1230" s="527" t="n">
        <v>0.06</v>
      </c>
    </row>
    <row r="1231" customFormat="false" ht="15" hidden="false" customHeight="false" outlineLevel="0" collapsed="false">
      <c r="A1231" s="526" t="n">
        <v>98763</v>
      </c>
      <c r="B1231" s="526" t="s">
        <v>5873</v>
      </c>
      <c r="C1231" s="526" t="s">
        <v>4362</v>
      </c>
      <c r="D1231" s="527" t="n">
        <v>3.07</v>
      </c>
    </row>
    <row r="1232" customFormat="false" ht="15" hidden="false" customHeight="false" outlineLevel="0" collapsed="false">
      <c r="A1232" s="526" t="n">
        <v>99829</v>
      </c>
      <c r="B1232" s="526" t="s">
        <v>5874</v>
      </c>
      <c r="C1232" s="526" t="s">
        <v>4362</v>
      </c>
      <c r="D1232" s="527" t="n">
        <v>0.19</v>
      </c>
    </row>
    <row r="1233" customFormat="false" ht="15" hidden="false" customHeight="false" outlineLevel="0" collapsed="false">
      <c r="A1233" s="526" t="n">
        <v>99830</v>
      </c>
      <c r="B1233" s="526" t="s">
        <v>5875</v>
      </c>
      <c r="C1233" s="526" t="s">
        <v>4362</v>
      </c>
      <c r="D1233" s="527" t="n">
        <v>0.04</v>
      </c>
    </row>
    <row r="1234" customFormat="false" ht="15" hidden="false" customHeight="false" outlineLevel="0" collapsed="false">
      <c r="A1234" s="526" t="n">
        <v>99831</v>
      </c>
      <c r="B1234" s="526" t="s">
        <v>5876</v>
      </c>
      <c r="C1234" s="526" t="s">
        <v>4362</v>
      </c>
      <c r="D1234" s="527" t="n">
        <v>0.13</v>
      </c>
    </row>
    <row r="1235" customFormat="false" ht="15" hidden="false" customHeight="false" outlineLevel="0" collapsed="false">
      <c r="A1235" s="526" t="n">
        <v>99832</v>
      </c>
      <c r="B1235" s="526" t="s">
        <v>5877</v>
      </c>
      <c r="C1235" s="526" t="s">
        <v>4362</v>
      </c>
      <c r="D1235" s="527" t="n">
        <v>1.25</v>
      </c>
    </row>
    <row r="1236" customFormat="false" ht="15" hidden="false" customHeight="false" outlineLevel="0" collapsed="false">
      <c r="A1236" s="526" t="n">
        <v>100637</v>
      </c>
      <c r="B1236" s="526" t="s">
        <v>5878</v>
      </c>
      <c r="C1236" s="526" t="s">
        <v>4362</v>
      </c>
      <c r="D1236" s="527" t="n">
        <v>145.21</v>
      </c>
    </row>
    <row r="1237" customFormat="false" ht="15" hidden="false" customHeight="false" outlineLevel="0" collapsed="false">
      <c r="A1237" s="526" t="n">
        <v>100638</v>
      </c>
      <c r="B1237" s="526" t="s">
        <v>5879</v>
      </c>
      <c r="C1237" s="526" t="s">
        <v>4362</v>
      </c>
      <c r="D1237" s="527" t="n">
        <v>44.63</v>
      </c>
    </row>
    <row r="1238" customFormat="false" ht="15" hidden="false" customHeight="false" outlineLevel="0" collapsed="false">
      <c r="A1238" s="526" t="n">
        <v>100639</v>
      </c>
      <c r="B1238" s="526" t="s">
        <v>5880</v>
      </c>
      <c r="C1238" s="526" t="s">
        <v>4362</v>
      </c>
      <c r="D1238" s="527" t="n">
        <v>181.65</v>
      </c>
    </row>
    <row r="1239" customFormat="false" ht="15" hidden="false" customHeight="false" outlineLevel="0" collapsed="false">
      <c r="A1239" s="526" t="n">
        <v>100640</v>
      </c>
      <c r="B1239" s="526" t="s">
        <v>5881</v>
      </c>
      <c r="C1239" s="526" t="s">
        <v>4362</v>
      </c>
      <c r="D1239" s="528" t="n">
        <v>4312.8</v>
      </c>
    </row>
    <row r="1240" customFormat="false" ht="15" hidden="false" customHeight="false" outlineLevel="0" collapsed="false">
      <c r="A1240" s="526" t="n">
        <v>100643</v>
      </c>
      <c r="B1240" s="526" t="s">
        <v>5882</v>
      </c>
      <c r="C1240" s="526" t="s">
        <v>4362</v>
      </c>
      <c r="D1240" s="527" t="n">
        <v>297.54</v>
      </c>
    </row>
    <row r="1241" customFormat="false" ht="15" hidden="false" customHeight="false" outlineLevel="0" collapsed="false">
      <c r="A1241" s="526" t="n">
        <v>100644</v>
      </c>
      <c r="B1241" s="526" t="s">
        <v>5883</v>
      </c>
      <c r="C1241" s="526" t="s">
        <v>4362</v>
      </c>
      <c r="D1241" s="527" t="n">
        <v>104.88</v>
      </c>
    </row>
    <row r="1242" customFormat="false" ht="15" hidden="false" customHeight="false" outlineLevel="0" collapsed="false">
      <c r="A1242" s="526" t="n">
        <v>100645</v>
      </c>
      <c r="B1242" s="526" t="s">
        <v>5884</v>
      </c>
      <c r="C1242" s="526" t="s">
        <v>4362</v>
      </c>
      <c r="D1242" s="527" t="n">
        <v>478.29</v>
      </c>
    </row>
    <row r="1243" customFormat="false" ht="15" hidden="false" customHeight="false" outlineLevel="0" collapsed="false">
      <c r="A1243" s="526" t="n">
        <v>100646</v>
      </c>
      <c r="B1243" s="526" t="s">
        <v>5885</v>
      </c>
      <c r="C1243" s="526" t="s">
        <v>4362</v>
      </c>
      <c r="D1243" s="528" t="n">
        <v>5391</v>
      </c>
    </row>
    <row r="1244" customFormat="false" ht="15" hidden="false" customHeight="false" outlineLevel="0" collapsed="false">
      <c r="A1244" s="526" t="n">
        <v>102270</v>
      </c>
      <c r="B1244" s="526" t="s">
        <v>5886</v>
      </c>
      <c r="C1244" s="526" t="s">
        <v>4362</v>
      </c>
      <c r="D1244" s="527" t="n">
        <v>0.65</v>
      </c>
    </row>
    <row r="1245" customFormat="false" ht="15" hidden="false" customHeight="false" outlineLevel="0" collapsed="false">
      <c r="A1245" s="526" t="n">
        <v>102271</v>
      </c>
      <c r="B1245" s="526" t="s">
        <v>5887</v>
      </c>
      <c r="C1245" s="526" t="s">
        <v>4362</v>
      </c>
      <c r="D1245" s="527" t="n">
        <v>0.15</v>
      </c>
    </row>
    <row r="1246" customFormat="false" ht="15" hidden="false" customHeight="false" outlineLevel="0" collapsed="false">
      <c r="A1246" s="526" t="n">
        <v>102272</v>
      </c>
      <c r="B1246" s="526" t="s">
        <v>5888</v>
      </c>
      <c r="C1246" s="526" t="s">
        <v>4362</v>
      </c>
      <c r="D1246" s="527" t="n">
        <v>0.81</v>
      </c>
    </row>
    <row r="1247" customFormat="false" ht="15" hidden="false" customHeight="false" outlineLevel="0" collapsed="false">
      <c r="A1247" s="526" t="n">
        <v>102273</v>
      </c>
      <c r="B1247" s="526" t="s">
        <v>5889</v>
      </c>
      <c r="C1247" s="526" t="s">
        <v>4362</v>
      </c>
      <c r="D1247" s="527" t="n">
        <v>1.13</v>
      </c>
    </row>
    <row r="1248" customFormat="false" ht="15" hidden="false" customHeight="false" outlineLevel="0" collapsed="false">
      <c r="A1248" s="526" t="n">
        <v>102809</v>
      </c>
      <c r="B1248" s="526" t="s">
        <v>5890</v>
      </c>
      <c r="C1248" s="526" t="s">
        <v>4362</v>
      </c>
      <c r="D1248" s="527" t="n">
        <v>15.42</v>
      </c>
    </row>
    <row r="1249" customFormat="false" ht="15" hidden="false" customHeight="false" outlineLevel="0" collapsed="false">
      <c r="A1249" s="526" t="n">
        <v>102815</v>
      </c>
      <c r="B1249" s="526" t="s">
        <v>5891</v>
      </c>
      <c r="C1249" s="526" t="s">
        <v>4362</v>
      </c>
      <c r="D1249" s="527" t="n">
        <v>2.27</v>
      </c>
    </row>
    <row r="1250" customFormat="false" ht="15" hidden="false" customHeight="false" outlineLevel="0" collapsed="false">
      <c r="A1250" s="526" t="n">
        <v>102826</v>
      </c>
      <c r="B1250" s="526" t="s">
        <v>5892</v>
      </c>
      <c r="C1250" s="526" t="s">
        <v>4362</v>
      </c>
      <c r="D1250" s="527" t="n">
        <v>4.27</v>
      </c>
    </row>
    <row r="1251" customFormat="false" ht="15" hidden="false" customHeight="false" outlineLevel="0" collapsed="false">
      <c r="A1251" s="526" t="n">
        <v>102832</v>
      </c>
      <c r="B1251" s="526" t="s">
        <v>5893</v>
      </c>
      <c r="C1251" s="526" t="s">
        <v>4362</v>
      </c>
      <c r="D1251" s="527" t="n">
        <v>5.69</v>
      </c>
    </row>
    <row r="1252" customFormat="false" ht="15" hidden="false" customHeight="false" outlineLevel="0" collapsed="false">
      <c r="A1252" s="526" t="n">
        <v>102843</v>
      </c>
      <c r="B1252" s="526" t="s">
        <v>5894</v>
      </c>
      <c r="C1252" s="526" t="s">
        <v>4362</v>
      </c>
      <c r="D1252" s="527" t="n">
        <v>134.77</v>
      </c>
    </row>
    <row r="1253" customFormat="false" ht="15" hidden="false" customHeight="false" outlineLevel="0" collapsed="false">
      <c r="A1253" s="526" t="n">
        <v>102849</v>
      </c>
      <c r="B1253" s="526" t="s">
        <v>5895</v>
      </c>
      <c r="C1253" s="526" t="s">
        <v>4362</v>
      </c>
      <c r="D1253" s="527" t="n">
        <v>65.89</v>
      </c>
    </row>
    <row r="1254" customFormat="false" ht="15" hidden="false" customHeight="false" outlineLevel="0" collapsed="false">
      <c r="A1254" s="526" t="n">
        <v>102855</v>
      </c>
      <c r="B1254" s="526" t="s">
        <v>5896</v>
      </c>
      <c r="C1254" s="526" t="s">
        <v>4362</v>
      </c>
      <c r="D1254" s="527" t="n">
        <v>65.89</v>
      </c>
    </row>
    <row r="1255" customFormat="false" ht="15" hidden="false" customHeight="false" outlineLevel="0" collapsed="false">
      <c r="A1255" s="526" t="n">
        <v>102861</v>
      </c>
      <c r="B1255" s="526" t="s">
        <v>5897</v>
      </c>
      <c r="C1255" s="526" t="s">
        <v>4362</v>
      </c>
      <c r="D1255" s="527" t="n">
        <v>0.83</v>
      </c>
    </row>
    <row r="1256" customFormat="false" ht="15" hidden="false" customHeight="false" outlineLevel="0" collapsed="false">
      <c r="A1256" s="526" t="n">
        <v>102867</v>
      </c>
      <c r="B1256" s="526" t="s">
        <v>5898</v>
      </c>
      <c r="C1256" s="526" t="s">
        <v>4362</v>
      </c>
      <c r="D1256" s="527" t="n">
        <v>0.45</v>
      </c>
    </row>
    <row r="1257" customFormat="false" ht="15" hidden="false" customHeight="false" outlineLevel="0" collapsed="false">
      <c r="A1257" s="526" t="n">
        <v>102873</v>
      </c>
      <c r="B1257" s="526" t="s">
        <v>5899</v>
      </c>
      <c r="C1257" s="526" t="s">
        <v>4362</v>
      </c>
      <c r="D1257" s="527" t="n">
        <v>119.74</v>
      </c>
    </row>
    <row r="1258" customFormat="false" ht="15" hidden="false" customHeight="false" outlineLevel="0" collapsed="false">
      <c r="A1258" s="526" t="n">
        <v>102879</v>
      </c>
      <c r="B1258" s="526" t="s">
        <v>5900</v>
      </c>
      <c r="C1258" s="526" t="s">
        <v>4362</v>
      </c>
      <c r="D1258" s="527" t="n">
        <v>179.7</v>
      </c>
    </row>
    <row r="1259" customFormat="false" ht="15" hidden="false" customHeight="false" outlineLevel="0" collapsed="false">
      <c r="A1259" s="526" t="n">
        <v>102885</v>
      </c>
      <c r="B1259" s="526" t="s">
        <v>5901</v>
      </c>
      <c r="C1259" s="526" t="s">
        <v>4362</v>
      </c>
      <c r="D1259" s="527" t="n">
        <v>0.85</v>
      </c>
    </row>
    <row r="1260" customFormat="false" ht="15" hidden="false" customHeight="false" outlineLevel="0" collapsed="false">
      <c r="A1260" s="526" t="n">
        <v>102891</v>
      </c>
      <c r="B1260" s="526" t="s">
        <v>5902</v>
      </c>
      <c r="C1260" s="526" t="s">
        <v>4362</v>
      </c>
      <c r="D1260" s="527" t="n">
        <v>0.85</v>
      </c>
    </row>
    <row r="1261" customFormat="false" ht="15" hidden="false" customHeight="false" outlineLevel="0" collapsed="false">
      <c r="A1261" s="526" t="n">
        <v>102897</v>
      </c>
      <c r="B1261" s="526" t="s">
        <v>5903</v>
      </c>
      <c r="C1261" s="526" t="s">
        <v>4362</v>
      </c>
      <c r="D1261" s="527" t="n">
        <v>90.02</v>
      </c>
    </row>
    <row r="1262" customFormat="false" ht="15" hidden="false" customHeight="false" outlineLevel="0" collapsed="false">
      <c r="A1262" s="526" t="n">
        <v>102903</v>
      </c>
      <c r="B1262" s="526" t="s">
        <v>5904</v>
      </c>
      <c r="C1262" s="526" t="s">
        <v>4362</v>
      </c>
      <c r="D1262" s="527" t="n">
        <v>11.68</v>
      </c>
    </row>
    <row r="1263" customFormat="false" ht="15" hidden="false" customHeight="false" outlineLevel="0" collapsed="false">
      <c r="A1263" s="526" t="n">
        <v>102909</v>
      </c>
      <c r="B1263" s="526" t="s">
        <v>5905</v>
      </c>
      <c r="C1263" s="526" t="s">
        <v>4362</v>
      </c>
      <c r="D1263" s="527" t="n">
        <v>2.73</v>
      </c>
    </row>
    <row r="1264" customFormat="false" ht="15" hidden="false" customHeight="false" outlineLevel="0" collapsed="false">
      <c r="A1264" s="526" t="n">
        <v>102915</v>
      </c>
      <c r="B1264" s="526" t="s">
        <v>5906</v>
      </c>
      <c r="C1264" s="526" t="s">
        <v>4362</v>
      </c>
      <c r="D1264" s="527" t="n">
        <v>0.42</v>
      </c>
    </row>
    <row r="1265" customFormat="false" ht="15" hidden="false" customHeight="false" outlineLevel="0" collapsed="false">
      <c r="A1265" s="526" t="n">
        <v>102927</v>
      </c>
      <c r="B1265" s="526" t="s">
        <v>5907</v>
      </c>
      <c r="C1265" s="526" t="s">
        <v>4362</v>
      </c>
      <c r="D1265" s="527" t="n">
        <v>0.62</v>
      </c>
    </row>
    <row r="1266" customFormat="false" ht="15" hidden="false" customHeight="false" outlineLevel="0" collapsed="false">
      <c r="A1266" s="526" t="n">
        <v>102933</v>
      </c>
      <c r="B1266" s="526" t="s">
        <v>5908</v>
      </c>
      <c r="C1266" s="526" t="s">
        <v>4362</v>
      </c>
      <c r="D1266" s="527" t="n">
        <v>0.62</v>
      </c>
    </row>
    <row r="1267" customFormat="false" ht="15" hidden="false" customHeight="false" outlineLevel="0" collapsed="false">
      <c r="A1267" s="526" t="n">
        <v>102939</v>
      </c>
      <c r="B1267" s="526" t="s">
        <v>5909</v>
      </c>
      <c r="C1267" s="526" t="s">
        <v>4362</v>
      </c>
      <c r="D1267" s="527" t="n">
        <v>6.26</v>
      </c>
    </row>
    <row r="1268" customFormat="false" ht="15" hidden="false" customHeight="false" outlineLevel="0" collapsed="false">
      <c r="A1268" s="526" t="n">
        <v>102945</v>
      </c>
      <c r="B1268" s="526" t="s">
        <v>5910</v>
      </c>
      <c r="C1268" s="526" t="s">
        <v>4362</v>
      </c>
      <c r="D1268" s="527" t="n">
        <v>0.01</v>
      </c>
    </row>
    <row r="1269" customFormat="false" ht="15" hidden="false" customHeight="false" outlineLevel="0" collapsed="false">
      <c r="A1269" s="526" t="n">
        <v>102951</v>
      </c>
      <c r="B1269" s="526" t="s">
        <v>5911</v>
      </c>
      <c r="C1269" s="526" t="s">
        <v>4362</v>
      </c>
      <c r="D1269" s="527" t="n">
        <v>0.41</v>
      </c>
    </row>
    <row r="1270" customFormat="false" ht="15" hidden="false" customHeight="false" outlineLevel="0" collapsed="false">
      <c r="A1270" s="526" t="n">
        <v>102957</v>
      </c>
      <c r="B1270" s="526" t="s">
        <v>5912</v>
      </c>
      <c r="C1270" s="526" t="s">
        <v>4362</v>
      </c>
      <c r="D1270" s="527" t="n">
        <v>51.09</v>
      </c>
    </row>
    <row r="1271" customFormat="false" ht="15" hidden="false" customHeight="false" outlineLevel="0" collapsed="false">
      <c r="A1271" s="526" t="n">
        <v>102963</v>
      </c>
      <c r="B1271" s="526" t="s">
        <v>5913</v>
      </c>
      <c r="C1271" s="526" t="s">
        <v>4362</v>
      </c>
      <c r="D1271" s="527" t="n">
        <v>84.87</v>
      </c>
    </row>
    <row r="1272" customFormat="false" ht="15" hidden="false" customHeight="false" outlineLevel="0" collapsed="false">
      <c r="A1272" s="526" t="n">
        <v>102969</v>
      </c>
      <c r="B1272" s="526" t="s">
        <v>5914</v>
      </c>
      <c r="C1272" s="526" t="s">
        <v>4362</v>
      </c>
      <c r="D1272" s="527" t="n">
        <v>0.84</v>
      </c>
    </row>
    <row r="1273" customFormat="false" ht="15" hidden="false" customHeight="false" outlineLevel="0" collapsed="false">
      <c r="A1273" s="526" t="n">
        <v>102985</v>
      </c>
      <c r="B1273" s="526" t="s">
        <v>5915</v>
      </c>
      <c r="C1273" s="526" t="s">
        <v>4362</v>
      </c>
      <c r="D1273" s="527" t="n">
        <v>2.99</v>
      </c>
    </row>
    <row r="1274" customFormat="false" ht="15" hidden="false" customHeight="false" outlineLevel="0" collapsed="false">
      <c r="A1274" s="526" t="n">
        <v>103156</v>
      </c>
      <c r="B1274" s="526" t="s">
        <v>5916</v>
      </c>
      <c r="C1274" s="526" t="s">
        <v>4362</v>
      </c>
      <c r="D1274" s="527" t="n">
        <v>1.63</v>
      </c>
    </row>
    <row r="1275" customFormat="false" ht="15" hidden="false" customHeight="false" outlineLevel="0" collapsed="false">
      <c r="A1275" s="526" t="n">
        <v>103162</v>
      </c>
      <c r="B1275" s="526" t="s">
        <v>5917</v>
      </c>
      <c r="C1275" s="526" t="s">
        <v>4362</v>
      </c>
      <c r="D1275" s="527" t="n">
        <v>1.99</v>
      </c>
    </row>
    <row r="1276" customFormat="false" ht="15" hidden="false" customHeight="false" outlineLevel="0" collapsed="false">
      <c r="A1276" s="526" t="n">
        <v>103168</v>
      </c>
      <c r="B1276" s="526" t="s">
        <v>5918</v>
      </c>
      <c r="C1276" s="526" t="s">
        <v>4362</v>
      </c>
      <c r="D1276" s="527" t="n">
        <v>2.23</v>
      </c>
    </row>
    <row r="1277" customFormat="false" ht="15" hidden="false" customHeight="false" outlineLevel="0" collapsed="false">
      <c r="A1277" s="526" t="n">
        <v>103174</v>
      </c>
      <c r="B1277" s="526" t="s">
        <v>5919</v>
      </c>
      <c r="C1277" s="526" t="s">
        <v>4362</v>
      </c>
      <c r="D1277" s="527" t="n">
        <v>5.79</v>
      </c>
    </row>
    <row r="1278" customFormat="false" ht="15" hidden="false" customHeight="false" outlineLevel="0" collapsed="false">
      <c r="A1278" s="526" t="n">
        <v>103180</v>
      </c>
      <c r="B1278" s="526" t="s">
        <v>5920</v>
      </c>
      <c r="C1278" s="526" t="s">
        <v>4362</v>
      </c>
      <c r="D1278" s="527" t="n">
        <v>12.95</v>
      </c>
    </row>
    <row r="1279" customFormat="false" ht="15" hidden="false" customHeight="false" outlineLevel="0" collapsed="false">
      <c r="A1279" s="526" t="n">
        <v>103223</v>
      </c>
      <c r="B1279" s="526" t="s">
        <v>5921</v>
      </c>
      <c r="C1279" s="526" t="s">
        <v>4362</v>
      </c>
      <c r="D1279" s="527" t="n">
        <v>35.12</v>
      </c>
    </row>
    <row r="1280" customFormat="false" ht="15" hidden="false" customHeight="false" outlineLevel="0" collapsed="false">
      <c r="A1280" s="526" t="n">
        <v>103229</v>
      </c>
      <c r="B1280" s="526" t="s">
        <v>5922</v>
      </c>
      <c r="C1280" s="526" t="s">
        <v>4362</v>
      </c>
      <c r="D1280" s="527" t="n">
        <v>97.19</v>
      </c>
    </row>
    <row r="1281" customFormat="false" ht="15" hidden="false" customHeight="false" outlineLevel="0" collapsed="false">
      <c r="A1281" s="526" t="n">
        <v>103235</v>
      </c>
      <c r="B1281" s="526" t="s">
        <v>5923</v>
      </c>
      <c r="C1281" s="526" t="s">
        <v>4362</v>
      </c>
      <c r="D1281" s="527" t="n">
        <v>102.77</v>
      </c>
    </row>
    <row r="1282" customFormat="false" ht="15" hidden="false" customHeight="false" outlineLevel="0" collapsed="false">
      <c r="A1282" s="526" t="n">
        <v>103241</v>
      </c>
      <c r="B1282" s="526" t="s">
        <v>5924</v>
      </c>
      <c r="C1282" s="526" t="s">
        <v>4362</v>
      </c>
      <c r="D1282" s="527" t="n">
        <v>6.06</v>
      </c>
    </row>
    <row r="1283" customFormat="false" ht="15" hidden="false" customHeight="false" outlineLevel="0" collapsed="false">
      <c r="A1283" s="526" t="n">
        <v>103660</v>
      </c>
      <c r="B1283" s="526" t="s">
        <v>5925</v>
      </c>
      <c r="C1283" s="526" t="s">
        <v>4362</v>
      </c>
      <c r="D1283" s="527" t="n">
        <v>10.97</v>
      </c>
    </row>
    <row r="1284" customFormat="false" ht="15" hidden="false" customHeight="false" outlineLevel="0" collapsed="false">
      <c r="A1284" s="526" t="n">
        <v>103666</v>
      </c>
      <c r="B1284" s="526" t="s">
        <v>5926</v>
      </c>
      <c r="C1284" s="526" t="s">
        <v>4362</v>
      </c>
      <c r="D1284" s="527" t="n">
        <v>161.24</v>
      </c>
    </row>
    <row r="1285" customFormat="false" ht="15" hidden="false" customHeight="false" outlineLevel="0" collapsed="false">
      <c r="A1285" s="526" t="n">
        <v>103792</v>
      </c>
      <c r="B1285" s="526" t="s">
        <v>5927</v>
      </c>
      <c r="C1285" s="526" t="s">
        <v>4362</v>
      </c>
      <c r="D1285" s="527" t="n">
        <v>0.18</v>
      </c>
    </row>
    <row r="1286" customFormat="false" ht="15" hidden="false" customHeight="false" outlineLevel="0" collapsed="false">
      <c r="A1286" s="526" t="n">
        <v>103937</v>
      </c>
      <c r="B1286" s="526" t="s">
        <v>5928</v>
      </c>
      <c r="C1286" s="526" t="s">
        <v>4362</v>
      </c>
      <c r="D1286" s="527" t="n">
        <v>1.02</v>
      </c>
    </row>
    <row r="1287" customFormat="false" ht="15" hidden="false" customHeight="false" outlineLevel="0" collapsed="false">
      <c r="A1287" s="526" t="n">
        <v>103943</v>
      </c>
      <c r="B1287" s="526" t="s">
        <v>5929</v>
      </c>
      <c r="C1287" s="526" t="s">
        <v>4362</v>
      </c>
      <c r="D1287" s="527" t="n">
        <v>1.02</v>
      </c>
    </row>
    <row r="1288" customFormat="false" ht="15" hidden="false" customHeight="false" outlineLevel="0" collapsed="false">
      <c r="A1288" s="526" t="n">
        <v>104087</v>
      </c>
      <c r="B1288" s="526" t="s">
        <v>5930</v>
      </c>
      <c r="C1288" s="526" t="s">
        <v>4362</v>
      </c>
      <c r="D1288" s="527" t="n">
        <v>0.06</v>
      </c>
    </row>
    <row r="1289" customFormat="false" ht="15" hidden="false" customHeight="false" outlineLevel="0" collapsed="false">
      <c r="A1289" s="526" t="n">
        <v>104088</v>
      </c>
      <c r="B1289" s="526" t="s">
        <v>5931</v>
      </c>
      <c r="C1289" s="526" t="s">
        <v>4362</v>
      </c>
      <c r="D1289" s="527" t="n">
        <v>0.01</v>
      </c>
    </row>
    <row r="1290" customFormat="false" ht="15" hidden="false" customHeight="false" outlineLevel="0" collapsed="false">
      <c r="A1290" s="526" t="n">
        <v>104089</v>
      </c>
      <c r="B1290" s="526" t="s">
        <v>5932</v>
      </c>
      <c r="C1290" s="526" t="s">
        <v>4362</v>
      </c>
      <c r="D1290" s="527" t="n">
        <v>0.08</v>
      </c>
    </row>
    <row r="1291" customFormat="false" ht="15" hidden="false" customHeight="false" outlineLevel="0" collapsed="false">
      <c r="A1291" s="526" t="n">
        <v>104090</v>
      </c>
      <c r="B1291" s="526" t="s">
        <v>5933</v>
      </c>
      <c r="C1291" s="526" t="s">
        <v>4362</v>
      </c>
      <c r="D1291" s="527" t="n">
        <v>0.45</v>
      </c>
    </row>
    <row r="1292" customFormat="false" ht="15" hidden="false" customHeight="false" outlineLevel="0" collapsed="false">
      <c r="A1292" s="526" t="n">
        <v>104093</v>
      </c>
      <c r="B1292" s="526" t="s">
        <v>5934</v>
      </c>
      <c r="C1292" s="526" t="s">
        <v>4362</v>
      </c>
      <c r="D1292" s="527" t="n">
        <v>0.09</v>
      </c>
    </row>
    <row r="1293" customFormat="false" ht="15" hidden="false" customHeight="false" outlineLevel="0" collapsed="false">
      <c r="A1293" s="526" t="n">
        <v>104094</v>
      </c>
      <c r="B1293" s="526" t="s">
        <v>5935</v>
      </c>
      <c r="C1293" s="526" t="s">
        <v>4362</v>
      </c>
      <c r="D1293" s="527" t="n">
        <v>0.02</v>
      </c>
    </row>
    <row r="1294" customFormat="false" ht="15" hidden="false" customHeight="false" outlineLevel="0" collapsed="false">
      <c r="A1294" s="526" t="n">
        <v>104095</v>
      </c>
      <c r="B1294" s="526" t="s">
        <v>5936</v>
      </c>
      <c r="C1294" s="526" t="s">
        <v>4362</v>
      </c>
      <c r="D1294" s="527" t="n">
        <v>0.11</v>
      </c>
    </row>
    <row r="1295" customFormat="false" ht="15" hidden="false" customHeight="false" outlineLevel="0" collapsed="false">
      <c r="A1295" s="526" t="n">
        <v>104096</v>
      </c>
      <c r="B1295" s="526" t="s">
        <v>5937</v>
      </c>
      <c r="C1295" s="526" t="s">
        <v>4362</v>
      </c>
      <c r="D1295" s="527" t="n">
        <v>0.62</v>
      </c>
    </row>
    <row r="1296" customFormat="false" ht="15" hidden="false" customHeight="false" outlineLevel="0" collapsed="false">
      <c r="A1296" s="526" t="n">
        <v>104519</v>
      </c>
      <c r="B1296" s="526" t="s">
        <v>5938</v>
      </c>
      <c r="C1296" s="526" t="s">
        <v>4362</v>
      </c>
      <c r="D1296" s="527" t="n">
        <v>0.42</v>
      </c>
    </row>
    <row r="1297" customFormat="false" ht="15" hidden="false" customHeight="false" outlineLevel="0" collapsed="false">
      <c r="A1297" s="526" t="n">
        <v>104655</v>
      </c>
      <c r="B1297" s="526" t="s">
        <v>5939</v>
      </c>
      <c r="C1297" s="526" t="s">
        <v>4362</v>
      </c>
      <c r="D1297" s="527" t="n">
        <v>0.45</v>
      </c>
    </row>
    <row r="1298" customFormat="false" ht="15" hidden="false" customHeight="false" outlineLevel="0" collapsed="false">
      <c r="A1298" s="526" t="n">
        <v>104687</v>
      </c>
      <c r="B1298" s="526" t="s">
        <v>5940</v>
      </c>
      <c r="C1298" s="526" t="s">
        <v>4362</v>
      </c>
      <c r="D1298" s="527" t="n">
        <v>449.96</v>
      </c>
    </row>
    <row r="1299" customFormat="false" ht="15" hidden="false" customHeight="false" outlineLevel="0" collapsed="false">
      <c r="A1299" s="526" t="n">
        <v>104694</v>
      </c>
      <c r="B1299" s="526" t="s">
        <v>5941</v>
      </c>
      <c r="C1299" s="526" t="s">
        <v>4362</v>
      </c>
      <c r="D1299" s="527" t="n">
        <v>1.42</v>
      </c>
    </row>
    <row r="1300" customFormat="false" ht="15" hidden="false" customHeight="false" outlineLevel="0" collapsed="false">
      <c r="A1300" s="526" t="n">
        <v>104703</v>
      </c>
      <c r="B1300" s="526" t="s">
        <v>5942</v>
      </c>
      <c r="C1300" s="526" t="s">
        <v>4362</v>
      </c>
      <c r="D1300" s="527" t="n">
        <v>92.6</v>
      </c>
    </row>
    <row r="1301" customFormat="false" ht="15" hidden="false" customHeight="false" outlineLevel="0" collapsed="false">
      <c r="A1301" s="526" t="n">
        <v>104709</v>
      </c>
      <c r="B1301" s="526" t="s">
        <v>5943</v>
      </c>
      <c r="C1301" s="526" t="s">
        <v>4362</v>
      </c>
      <c r="D1301" s="528" t="n">
        <v>1171.04</v>
      </c>
    </row>
    <row r="1302" customFormat="false" ht="15" hidden="false" customHeight="false" outlineLevel="0" collapsed="false">
      <c r="A1302" s="526" t="n">
        <v>104715</v>
      </c>
      <c r="B1302" s="526" t="s">
        <v>5944</v>
      </c>
      <c r="C1302" s="526" t="s">
        <v>4362</v>
      </c>
      <c r="D1302" s="527" t="n">
        <v>90.02</v>
      </c>
    </row>
    <row r="1303" customFormat="false" ht="15" hidden="false" customHeight="false" outlineLevel="0" collapsed="false">
      <c r="A1303" s="526" t="n">
        <v>92259</v>
      </c>
      <c r="B1303" s="526" t="s">
        <v>5945</v>
      </c>
      <c r="C1303" s="526" t="s">
        <v>134</v>
      </c>
      <c r="D1303" s="527" t="n">
        <v>516.37</v>
      </c>
    </row>
    <row r="1304" customFormat="false" ht="15" hidden="false" customHeight="false" outlineLevel="0" collapsed="false">
      <c r="A1304" s="526" t="n">
        <v>92260</v>
      </c>
      <c r="B1304" s="526" t="s">
        <v>5946</v>
      </c>
      <c r="C1304" s="526" t="s">
        <v>134</v>
      </c>
      <c r="D1304" s="527" t="n">
        <v>585.05</v>
      </c>
    </row>
    <row r="1305" customFormat="false" ht="15" hidden="false" customHeight="false" outlineLevel="0" collapsed="false">
      <c r="A1305" s="526" t="n">
        <v>92261</v>
      </c>
      <c r="B1305" s="526" t="s">
        <v>5947</v>
      </c>
      <c r="C1305" s="526" t="s">
        <v>134</v>
      </c>
      <c r="D1305" s="527" t="n">
        <v>651.63</v>
      </c>
    </row>
    <row r="1306" customFormat="false" ht="15" hidden="false" customHeight="false" outlineLevel="0" collapsed="false">
      <c r="A1306" s="526" t="n">
        <v>92262</v>
      </c>
      <c r="B1306" s="526" t="s">
        <v>5948</v>
      </c>
      <c r="C1306" s="526" t="s">
        <v>134</v>
      </c>
      <c r="D1306" s="527" t="n">
        <v>758.84</v>
      </c>
    </row>
    <row r="1307" customFormat="false" ht="15" hidden="false" customHeight="false" outlineLevel="0" collapsed="false">
      <c r="A1307" s="526" t="n">
        <v>92539</v>
      </c>
      <c r="B1307" s="526" t="s">
        <v>5949</v>
      </c>
      <c r="C1307" s="526" t="s">
        <v>114</v>
      </c>
      <c r="D1307" s="527" t="n">
        <v>87.01</v>
      </c>
    </row>
    <row r="1308" customFormat="false" ht="15" hidden="false" customHeight="false" outlineLevel="0" collapsed="false">
      <c r="A1308" s="526" t="n">
        <v>92540</v>
      </c>
      <c r="B1308" s="526" t="s">
        <v>5950</v>
      </c>
      <c r="C1308" s="526" t="s">
        <v>114</v>
      </c>
      <c r="D1308" s="527" t="n">
        <v>97.28</v>
      </c>
    </row>
    <row r="1309" customFormat="false" ht="15" hidden="false" customHeight="false" outlineLevel="0" collapsed="false">
      <c r="A1309" s="526" t="n">
        <v>92541</v>
      </c>
      <c r="B1309" s="526" t="s">
        <v>5951</v>
      </c>
      <c r="C1309" s="526" t="s">
        <v>114</v>
      </c>
      <c r="D1309" s="527" t="n">
        <v>94</v>
      </c>
    </row>
    <row r="1310" customFormat="false" ht="15" hidden="false" customHeight="false" outlineLevel="0" collapsed="false">
      <c r="A1310" s="526" t="n">
        <v>92542</v>
      </c>
      <c r="B1310" s="526" t="s">
        <v>5952</v>
      </c>
      <c r="C1310" s="526" t="s">
        <v>114</v>
      </c>
      <c r="D1310" s="527" t="n">
        <v>113.9</v>
      </c>
    </row>
    <row r="1311" customFormat="false" ht="15" hidden="false" customHeight="false" outlineLevel="0" collapsed="false">
      <c r="A1311" s="526" t="n">
        <v>92543</v>
      </c>
      <c r="B1311" s="526" t="s">
        <v>5953</v>
      </c>
      <c r="C1311" s="526" t="s">
        <v>114</v>
      </c>
      <c r="D1311" s="527" t="n">
        <v>26.47</v>
      </c>
    </row>
    <row r="1312" customFormat="false" ht="15" hidden="false" customHeight="false" outlineLevel="0" collapsed="false">
      <c r="A1312" s="526" t="n">
        <v>92544</v>
      </c>
      <c r="B1312" s="526" t="s">
        <v>5954</v>
      </c>
      <c r="C1312" s="526" t="s">
        <v>114</v>
      </c>
      <c r="D1312" s="527" t="n">
        <v>21.09</v>
      </c>
    </row>
    <row r="1313" customFormat="false" ht="15" hidden="false" customHeight="false" outlineLevel="0" collapsed="false">
      <c r="A1313" s="526" t="n">
        <v>92545</v>
      </c>
      <c r="B1313" s="526" t="s">
        <v>5955</v>
      </c>
      <c r="C1313" s="526" t="s">
        <v>134</v>
      </c>
      <c r="D1313" s="528" t="n">
        <v>1145.71</v>
      </c>
    </row>
    <row r="1314" customFormat="false" ht="15" hidden="false" customHeight="false" outlineLevel="0" collapsed="false">
      <c r="A1314" s="526" t="n">
        <v>92546</v>
      </c>
      <c r="B1314" s="526" t="s">
        <v>5956</v>
      </c>
      <c r="C1314" s="526" t="s">
        <v>134</v>
      </c>
      <c r="D1314" s="528" t="n">
        <v>1406.77</v>
      </c>
    </row>
    <row r="1315" customFormat="false" ht="15" hidden="false" customHeight="false" outlineLevel="0" collapsed="false">
      <c r="A1315" s="526" t="n">
        <v>92547</v>
      </c>
      <c r="B1315" s="526" t="s">
        <v>5957</v>
      </c>
      <c r="C1315" s="526" t="s">
        <v>134</v>
      </c>
      <c r="D1315" s="528" t="n">
        <v>1489.94</v>
      </c>
    </row>
    <row r="1316" customFormat="false" ht="15" hidden="false" customHeight="false" outlineLevel="0" collapsed="false">
      <c r="A1316" s="526" t="n">
        <v>92548</v>
      </c>
      <c r="B1316" s="526" t="s">
        <v>5958</v>
      </c>
      <c r="C1316" s="526" t="s">
        <v>134</v>
      </c>
      <c r="D1316" s="528" t="n">
        <v>1658.11</v>
      </c>
    </row>
    <row r="1317" customFormat="false" ht="15" hidden="false" customHeight="false" outlineLevel="0" collapsed="false">
      <c r="A1317" s="526" t="n">
        <v>92549</v>
      </c>
      <c r="B1317" s="526" t="s">
        <v>5959</v>
      </c>
      <c r="C1317" s="526" t="s">
        <v>134</v>
      </c>
      <c r="D1317" s="528" t="n">
        <v>2068.3</v>
      </c>
    </row>
    <row r="1318" customFormat="false" ht="15" hidden="false" customHeight="false" outlineLevel="0" collapsed="false">
      <c r="A1318" s="526" t="n">
        <v>92550</v>
      </c>
      <c r="B1318" s="526" t="s">
        <v>5960</v>
      </c>
      <c r="C1318" s="526" t="s">
        <v>134</v>
      </c>
      <c r="D1318" s="528" t="n">
        <v>2495.06</v>
      </c>
    </row>
    <row r="1319" customFormat="false" ht="15" hidden="false" customHeight="false" outlineLevel="0" collapsed="false">
      <c r="A1319" s="526" t="n">
        <v>92551</v>
      </c>
      <c r="B1319" s="526" t="s">
        <v>5961</v>
      </c>
      <c r="C1319" s="526" t="s">
        <v>134</v>
      </c>
      <c r="D1319" s="528" t="n">
        <v>2602.06</v>
      </c>
    </row>
    <row r="1320" customFormat="false" ht="15" hidden="false" customHeight="false" outlineLevel="0" collapsed="false">
      <c r="A1320" s="526" t="n">
        <v>92552</v>
      </c>
      <c r="B1320" s="526" t="s">
        <v>5962</v>
      </c>
      <c r="C1320" s="526" t="s">
        <v>134</v>
      </c>
      <c r="D1320" s="528" t="n">
        <v>2832.61</v>
      </c>
    </row>
    <row r="1321" customFormat="false" ht="15" hidden="false" customHeight="false" outlineLevel="0" collapsed="false">
      <c r="A1321" s="526" t="n">
        <v>92553</v>
      </c>
      <c r="B1321" s="526" t="s">
        <v>5963</v>
      </c>
      <c r="C1321" s="526" t="s">
        <v>134</v>
      </c>
      <c r="D1321" s="528" t="n">
        <v>3253.48</v>
      </c>
    </row>
    <row r="1322" customFormat="false" ht="15" hidden="false" customHeight="false" outlineLevel="0" collapsed="false">
      <c r="A1322" s="526" t="n">
        <v>92554</v>
      </c>
      <c r="B1322" s="526" t="s">
        <v>5964</v>
      </c>
      <c r="C1322" s="526" t="s">
        <v>134</v>
      </c>
      <c r="D1322" s="528" t="n">
        <v>3376.18</v>
      </c>
    </row>
    <row r="1323" customFormat="false" ht="15" hidden="false" customHeight="false" outlineLevel="0" collapsed="false">
      <c r="A1323" s="526" t="n">
        <v>92555</v>
      </c>
      <c r="B1323" s="526" t="s">
        <v>5965</v>
      </c>
      <c r="C1323" s="526" t="s">
        <v>134</v>
      </c>
      <c r="D1323" s="528" t="n">
        <v>1129.38</v>
      </c>
    </row>
    <row r="1324" customFormat="false" ht="15" hidden="false" customHeight="false" outlineLevel="0" collapsed="false">
      <c r="A1324" s="526" t="n">
        <v>92556</v>
      </c>
      <c r="B1324" s="526" t="s">
        <v>5966</v>
      </c>
      <c r="C1324" s="526" t="s">
        <v>134</v>
      </c>
      <c r="D1324" s="528" t="n">
        <v>1378.16</v>
      </c>
    </row>
    <row r="1325" customFormat="false" ht="15" hidden="false" customHeight="false" outlineLevel="0" collapsed="false">
      <c r="A1325" s="526" t="n">
        <v>92557</v>
      </c>
      <c r="B1325" s="526" t="s">
        <v>5967</v>
      </c>
      <c r="C1325" s="526" t="s">
        <v>134</v>
      </c>
      <c r="D1325" s="528" t="n">
        <v>1461.32</v>
      </c>
    </row>
    <row r="1326" customFormat="false" ht="15" hidden="false" customHeight="false" outlineLevel="0" collapsed="false">
      <c r="A1326" s="526" t="n">
        <v>92558</v>
      </c>
      <c r="B1326" s="526" t="s">
        <v>5968</v>
      </c>
      <c r="C1326" s="526" t="s">
        <v>134</v>
      </c>
      <c r="D1326" s="528" t="n">
        <v>1641.78</v>
      </c>
    </row>
    <row r="1327" customFormat="false" ht="15" hidden="false" customHeight="false" outlineLevel="0" collapsed="false">
      <c r="A1327" s="526" t="n">
        <v>92559</v>
      </c>
      <c r="B1327" s="526" t="s">
        <v>5969</v>
      </c>
      <c r="C1327" s="526" t="s">
        <v>134</v>
      </c>
      <c r="D1327" s="528" t="n">
        <v>2037.9</v>
      </c>
    </row>
    <row r="1328" customFormat="false" ht="15" hidden="false" customHeight="false" outlineLevel="0" collapsed="false">
      <c r="A1328" s="526" t="n">
        <v>92560</v>
      </c>
      <c r="B1328" s="526" t="s">
        <v>5970</v>
      </c>
      <c r="C1328" s="526" t="s">
        <v>134</v>
      </c>
      <c r="D1328" s="528" t="n">
        <v>2453.65</v>
      </c>
    </row>
    <row r="1329" customFormat="false" ht="15" hidden="false" customHeight="false" outlineLevel="0" collapsed="false">
      <c r="A1329" s="526" t="n">
        <v>92561</v>
      </c>
      <c r="B1329" s="526" t="s">
        <v>5971</v>
      </c>
      <c r="C1329" s="526" t="s">
        <v>134</v>
      </c>
      <c r="D1329" s="528" t="n">
        <v>2561.78</v>
      </c>
    </row>
    <row r="1330" customFormat="false" ht="15" hidden="false" customHeight="false" outlineLevel="0" collapsed="false">
      <c r="A1330" s="526" t="n">
        <v>92562</v>
      </c>
      <c r="B1330" s="526" t="s">
        <v>5972</v>
      </c>
      <c r="C1330" s="526" t="s">
        <v>134</v>
      </c>
      <c r="D1330" s="528" t="n">
        <v>2763.72</v>
      </c>
    </row>
    <row r="1331" customFormat="false" ht="15" hidden="false" customHeight="false" outlineLevel="0" collapsed="false">
      <c r="A1331" s="526" t="n">
        <v>92563</v>
      </c>
      <c r="B1331" s="526" t="s">
        <v>5973</v>
      </c>
      <c r="C1331" s="526" t="s">
        <v>134</v>
      </c>
      <c r="D1331" s="528" t="n">
        <v>3172.93</v>
      </c>
    </row>
    <row r="1332" customFormat="false" ht="15" hidden="false" customHeight="false" outlineLevel="0" collapsed="false">
      <c r="A1332" s="526" t="n">
        <v>92564</v>
      </c>
      <c r="B1332" s="526" t="s">
        <v>5974</v>
      </c>
      <c r="C1332" s="526" t="s">
        <v>134</v>
      </c>
      <c r="D1332" s="528" t="n">
        <v>3277.52</v>
      </c>
    </row>
    <row r="1333" customFormat="false" ht="15" hidden="false" customHeight="false" outlineLevel="0" collapsed="false">
      <c r="A1333" s="526" t="n">
        <v>100379</v>
      </c>
      <c r="B1333" s="526" t="s">
        <v>5975</v>
      </c>
      <c r="C1333" s="526" t="s">
        <v>114</v>
      </c>
      <c r="D1333" s="527" t="n">
        <v>42.62</v>
      </c>
    </row>
    <row r="1334" customFormat="false" ht="15" hidden="false" customHeight="false" outlineLevel="0" collapsed="false">
      <c r="A1334" s="526" t="n">
        <v>100380</v>
      </c>
      <c r="B1334" s="526" t="s">
        <v>5976</v>
      </c>
      <c r="C1334" s="526" t="s">
        <v>114</v>
      </c>
      <c r="D1334" s="527" t="n">
        <v>56.09</v>
      </c>
    </row>
    <row r="1335" customFormat="false" ht="15" hidden="false" customHeight="false" outlineLevel="0" collapsed="false">
      <c r="A1335" s="526" t="n">
        <v>100381</v>
      </c>
      <c r="B1335" s="526" t="s">
        <v>5977</v>
      </c>
      <c r="C1335" s="526" t="s">
        <v>114</v>
      </c>
      <c r="D1335" s="527" t="n">
        <v>62.85</v>
      </c>
    </row>
    <row r="1336" customFormat="false" ht="15" hidden="false" customHeight="false" outlineLevel="0" collapsed="false">
      <c r="A1336" s="526" t="n">
        <v>100383</v>
      </c>
      <c r="B1336" s="526" t="s">
        <v>5978</v>
      </c>
      <c r="C1336" s="526" t="s">
        <v>114</v>
      </c>
      <c r="D1336" s="527" t="n">
        <v>28.83</v>
      </c>
    </row>
    <row r="1337" customFormat="false" ht="15" hidden="false" customHeight="false" outlineLevel="0" collapsed="false">
      <c r="A1337" s="526" t="n">
        <v>100384</v>
      </c>
      <c r="B1337" s="526" t="s">
        <v>5979</v>
      </c>
      <c r="C1337" s="526" t="s">
        <v>114</v>
      </c>
      <c r="D1337" s="527" t="n">
        <v>30.3</v>
      </c>
    </row>
    <row r="1338" customFormat="false" ht="15" hidden="false" customHeight="false" outlineLevel="0" collapsed="false">
      <c r="A1338" s="526" t="n">
        <v>100385</v>
      </c>
      <c r="B1338" s="526" t="s">
        <v>5980</v>
      </c>
      <c r="C1338" s="526" t="s">
        <v>114</v>
      </c>
      <c r="D1338" s="527" t="n">
        <v>38.34</v>
      </c>
    </row>
    <row r="1339" customFormat="false" ht="15" hidden="false" customHeight="false" outlineLevel="0" collapsed="false">
      <c r="A1339" s="526" t="n">
        <v>100386</v>
      </c>
      <c r="B1339" s="526" t="s">
        <v>5981</v>
      </c>
      <c r="C1339" s="526" t="s">
        <v>114</v>
      </c>
      <c r="D1339" s="527" t="n">
        <v>49.02</v>
      </c>
    </row>
    <row r="1340" customFormat="false" ht="15" hidden="false" customHeight="false" outlineLevel="0" collapsed="false">
      <c r="A1340" s="526" t="n">
        <v>100387</v>
      </c>
      <c r="B1340" s="526" t="s">
        <v>5982</v>
      </c>
      <c r="C1340" s="526" t="s">
        <v>114</v>
      </c>
      <c r="D1340" s="527" t="n">
        <v>60.13</v>
      </c>
    </row>
    <row r="1341" customFormat="false" ht="15" hidden="false" customHeight="false" outlineLevel="0" collapsed="false">
      <c r="A1341" s="526" t="n">
        <v>100388</v>
      </c>
      <c r="B1341" s="526" t="s">
        <v>5983</v>
      </c>
      <c r="C1341" s="526" t="s">
        <v>114</v>
      </c>
      <c r="D1341" s="527" t="n">
        <v>21.19</v>
      </c>
    </row>
    <row r="1342" customFormat="false" ht="15" hidden="false" customHeight="false" outlineLevel="0" collapsed="false">
      <c r="A1342" s="526" t="n">
        <v>100389</v>
      </c>
      <c r="B1342" s="526" t="s">
        <v>5984</v>
      </c>
      <c r="C1342" s="526" t="s">
        <v>114</v>
      </c>
      <c r="D1342" s="527" t="n">
        <v>18.85</v>
      </c>
    </row>
    <row r="1343" customFormat="false" ht="15" hidden="false" customHeight="false" outlineLevel="0" collapsed="false">
      <c r="A1343" s="526" t="n">
        <v>100390</v>
      </c>
      <c r="B1343" s="526" t="s">
        <v>5985</v>
      </c>
      <c r="C1343" s="526" t="s">
        <v>114</v>
      </c>
      <c r="D1343" s="527" t="n">
        <v>25.25</v>
      </c>
    </row>
    <row r="1344" customFormat="false" ht="15" hidden="false" customHeight="false" outlineLevel="0" collapsed="false">
      <c r="A1344" s="526" t="n">
        <v>100391</v>
      </c>
      <c r="B1344" s="526" t="s">
        <v>5986</v>
      </c>
      <c r="C1344" s="526" t="s">
        <v>114</v>
      </c>
      <c r="D1344" s="527" t="n">
        <v>21.59</v>
      </c>
    </row>
    <row r="1345" customFormat="false" ht="15" hidden="false" customHeight="false" outlineLevel="0" collapsed="false">
      <c r="A1345" s="526" t="n">
        <v>100392</v>
      </c>
      <c r="B1345" s="526" t="s">
        <v>5987</v>
      </c>
      <c r="C1345" s="526" t="s">
        <v>114</v>
      </c>
      <c r="D1345" s="527" t="n">
        <v>16.71</v>
      </c>
    </row>
    <row r="1346" customFormat="false" ht="15" hidden="false" customHeight="false" outlineLevel="0" collapsed="false">
      <c r="A1346" s="526" t="n">
        <v>100393</v>
      </c>
      <c r="B1346" s="526" t="s">
        <v>5988</v>
      </c>
      <c r="C1346" s="526" t="s">
        <v>114</v>
      </c>
      <c r="D1346" s="527" t="n">
        <v>21.68</v>
      </c>
    </row>
    <row r="1347" customFormat="false" ht="15" hidden="false" customHeight="false" outlineLevel="0" collapsed="false">
      <c r="A1347" s="526" t="n">
        <v>100394</v>
      </c>
      <c r="B1347" s="526" t="s">
        <v>5989</v>
      </c>
      <c r="C1347" s="526" t="s">
        <v>114</v>
      </c>
      <c r="D1347" s="527" t="n">
        <v>19.87</v>
      </c>
    </row>
    <row r="1348" customFormat="false" ht="15" hidden="false" customHeight="false" outlineLevel="0" collapsed="false">
      <c r="A1348" s="526" t="n">
        <v>100395</v>
      </c>
      <c r="B1348" s="526" t="s">
        <v>5990</v>
      </c>
      <c r="C1348" s="526" t="s">
        <v>114</v>
      </c>
      <c r="D1348" s="527" t="n">
        <v>25.73</v>
      </c>
    </row>
    <row r="1349" customFormat="false" ht="15" hidden="false" customHeight="false" outlineLevel="0" collapsed="false">
      <c r="A1349" s="526" t="n">
        <v>94189</v>
      </c>
      <c r="B1349" s="526" t="s">
        <v>5991</v>
      </c>
      <c r="C1349" s="526" t="s">
        <v>114</v>
      </c>
      <c r="D1349" s="527" t="n">
        <v>43.95</v>
      </c>
    </row>
    <row r="1350" customFormat="false" ht="15" hidden="false" customHeight="false" outlineLevel="0" collapsed="false">
      <c r="A1350" s="526" t="n">
        <v>94192</v>
      </c>
      <c r="B1350" s="526" t="s">
        <v>5992</v>
      </c>
      <c r="C1350" s="526" t="s">
        <v>114</v>
      </c>
      <c r="D1350" s="527" t="n">
        <v>46.69</v>
      </c>
    </row>
    <row r="1351" customFormat="false" ht="15" hidden="false" customHeight="false" outlineLevel="0" collapsed="false">
      <c r="A1351" s="526" t="n">
        <v>94195</v>
      </c>
      <c r="B1351" s="526" t="s">
        <v>5993</v>
      </c>
      <c r="C1351" s="526" t="s">
        <v>114</v>
      </c>
      <c r="D1351" s="527" t="n">
        <v>37.01</v>
      </c>
    </row>
    <row r="1352" customFormat="false" ht="15" hidden="false" customHeight="false" outlineLevel="0" collapsed="false">
      <c r="A1352" s="526" t="n">
        <v>94198</v>
      </c>
      <c r="B1352" s="526" t="s">
        <v>5994</v>
      </c>
      <c r="C1352" s="526" t="s">
        <v>114</v>
      </c>
      <c r="D1352" s="527" t="n">
        <v>40.65</v>
      </c>
    </row>
    <row r="1353" customFormat="false" ht="15" hidden="false" customHeight="false" outlineLevel="0" collapsed="false">
      <c r="A1353" s="526" t="n">
        <v>94201</v>
      </c>
      <c r="B1353" s="526" t="s">
        <v>5995</v>
      </c>
      <c r="C1353" s="526" t="s">
        <v>114</v>
      </c>
      <c r="D1353" s="527" t="n">
        <v>52.93</v>
      </c>
    </row>
    <row r="1354" customFormat="false" ht="15" hidden="false" customHeight="false" outlineLevel="0" collapsed="false">
      <c r="A1354" s="526" t="n">
        <v>94204</v>
      </c>
      <c r="B1354" s="526" t="s">
        <v>5996</v>
      </c>
      <c r="C1354" s="526" t="s">
        <v>114</v>
      </c>
      <c r="D1354" s="527" t="n">
        <v>59.09</v>
      </c>
    </row>
    <row r="1355" customFormat="false" ht="15" hidden="false" customHeight="false" outlineLevel="0" collapsed="false">
      <c r="A1355" s="526" t="n">
        <v>94224</v>
      </c>
      <c r="B1355" s="526" t="s">
        <v>5997</v>
      </c>
      <c r="C1355" s="526" t="s">
        <v>120</v>
      </c>
      <c r="D1355" s="527" t="n">
        <v>28.54</v>
      </c>
    </row>
    <row r="1356" customFormat="false" ht="15" hidden="false" customHeight="false" outlineLevel="0" collapsed="false">
      <c r="A1356" s="526" t="n">
        <v>94226</v>
      </c>
      <c r="B1356" s="526" t="s">
        <v>5998</v>
      </c>
      <c r="C1356" s="526" t="s">
        <v>114</v>
      </c>
      <c r="D1356" s="527" t="n">
        <v>21.85</v>
      </c>
    </row>
    <row r="1357" customFormat="false" ht="15" hidden="false" customHeight="false" outlineLevel="0" collapsed="false">
      <c r="A1357" s="526" t="n">
        <v>94232</v>
      </c>
      <c r="B1357" s="526" t="s">
        <v>5999</v>
      </c>
      <c r="C1357" s="526" t="s">
        <v>134</v>
      </c>
      <c r="D1357" s="527" t="n">
        <v>3.06</v>
      </c>
    </row>
    <row r="1358" customFormat="false" ht="15" hidden="false" customHeight="false" outlineLevel="0" collapsed="false">
      <c r="A1358" s="526" t="n">
        <v>94440</v>
      </c>
      <c r="B1358" s="526" t="s">
        <v>6000</v>
      </c>
      <c r="C1358" s="526" t="s">
        <v>114</v>
      </c>
      <c r="D1358" s="527" t="n">
        <v>37.01</v>
      </c>
    </row>
    <row r="1359" customFormat="false" ht="15" hidden="false" customHeight="false" outlineLevel="0" collapsed="false">
      <c r="A1359" s="526" t="n">
        <v>94441</v>
      </c>
      <c r="B1359" s="526" t="s">
        <v>6001</v>
      </c>
      <c r="C1359" s="526" t="s">
        <v>114</v>
      </c>
      <c r="D1359" s="527" t="n">
        <v>40.65</v>
      </c>
    </row>
    <row r="1360" customFormat="false" ht="15" hidden="false" customHeight="false" outlineLevel="0" collapsed="false">
      <c r="A1360" s="526" t="n">
        <v>94442</v>
      </c>
      <c r="B1360" s="526" t="s">
        <v>6002</v>
      </c>
      <c r="C1360" s="526" t="s">
        <v>114</v>
      </c>
      <c r="D1360" s="527" t="n">
        <v>37.01</v>
      </c>
    </row>
    <row r="1361" customFormat="false" ht="15" hidden="false" customHeight="false" outlineLevel="0" collapsed="false">
      <c r="A1361" s="526" t="n">
        <v>94443</v>
      </c>
      <c r="B1361" s="526" t="s">
        <v>6003</v>
      </c>
      <c r="C1361" s="526" t="s">
        <v>114</v>
      </c>
      <c r="D1361" s="527" t="n">
        <v>40.65</v>
      </c>
    </row>
    <row r="1362" customFormat="false" ht="15" hidden="false" customHeight="false" outlineLevel="0" collapsed="false">
      <c r="A1362" s="526" t="n">
        <v>94445</v>
      </c>
      <c r="B1362" s="526" t="s">
        <v>6004</v>
      </c>
      <c r="C1362" s="526" t="s">
        <v>114</v>
      </c>
      <c r="D1362" s="527" t="n">
        <v>52.93</v>
      </c>
    </row>
    <row r="1363" customFormat="false" ht="15" hidden="false" customHeight="false" outlineLevel="0" collapsed="false">
      <c r="A1363" s="526" t="n">
        <v>94446</v>
      </c>
      <c r="B1363" s="526" t="s">
        <v>6005</v>
      </c>
      <c r="C1363" s="526" t="s">
        <v>114</v>
      </c>
      <c r="D1363" s="527" t="n">
        <v>59.09</v>
      </c>
    </row>
    <row r="1364" customFormat="false" ht="15" hidden="false" customHeight="false" outlineLevel="0" collapsed="false">
      <c r="A1364" s="526" t="n">
        <v>94447</v>
      </c>
      <c r="B1364" s="526" t="s">
        <v>6006</v>
      </c>
      <c r="C1364" s="526" t="s">
        <v>114</v>
      </c>
      <c r="D1364" s="527" t="n">
        <v>52.93</v>
      </c>
    </row>
    <row r="1365" customFormat="false" ht="15" hidden="false" customHeight="false" outlineLevel="0" collapsed="false">
      <c r="A1365" s="526" t="n">
        <v>94448</v>
      </c>
      <c r="B1365" s="526" t="s">
        <v>6007</v>
      </c>
      <c r="C1365" s="526" t="s">
        <v>114</v>
      </c>
      <c r="D1365" s="527" t="n">
        <v>59.09</v>
      </c>
    </row>
    <row r="1366" customFormat="false" ht="15" hidden="false" customHeight="false" outlineLevel="0" collapsed="false">
      <c r="A1366" s="526" t="n">
        <v>94207</v>
      </c>
      <c r="B1366" s="526" t="s">
        <v>6008</v>
      </c>
      <c r="C1366" s="526" t="s">
        <v>114</v>
      </c>
      <c r="D1366" s="527" t="n">
        <v>45.57</v>
      </c>
    </row>
    <row r="1367" customFormat="false" ht="15" hidden="false" customHeight="false" outlineLevel="0" collapsed="false">
      <c r="A1367" s="526" t="n">
        <v>94210</v>
      </c>
      <c r="B1367" s="526" t="s">
        <v>6009</v>
      </c>
      <c r="C1367" s="526" t="s">
        <v>114</v>
      </c>
      <c r="D1367" s="527" t="n">
        <v>48.26</v>
      </c>
    </row>
    <row r="1368" customFormat="false" ht="15" hidden="false" customHeight="false" outlineLevel="0" collapsed="false">
      <c r="A1368" s="526" t="n">
        <v>94218</v>
      </c>
      <c r="B1368" s="526" t="s">
        <v>6010</v>
      </c>
      <c r="C1368" s="526" t="s">
        <v>114</v>
      </c>
      <c r="D1368" s="527" t="n">
        <v>110.89</v>
      </c>
    </row>
    <row r="1369" customFormat="false" ht="15" hidden="false" customHeight="false" outlineLevel="0" collapsed="false">
      <c r="A1369" s="526" t="n">
        <v>94213</v>
      </c>
      <c r="B1369" s="526" t="s">
        <v>338</v>
      </c>
      <c r="C1369" s="526" t="s">
        <v>114</v>
      </c>
      <c r="D1369" s="527" t="n">
        <v>72.95</v>
      </c>
    </row>
    <row r="1370" customFormat="false" ht="15" hidden="false" customHeight="false" outlineLevel="0" collapsed="false">
      <c r="A1370" s="526" t="n">
        <v>94216</v>
      </c>
      <c r="B1370" s="526" t="s">
        <v>113</v>
      </c>
      <c r="C1370" s="526" t="s">
        <v>114</v>
      </c>
      <c r="D1370" s="527" t="n">
        <v>201.62</v>
      </c>
    </row>
    <row r="1371" customFormat="false" ht="15" hidden="false" customHeight="false" outlineLevel="0" collapsed="false">
      <c r="A1371" s="526" t="n">
        <v>94219</v>
      </c>
      <c r="B1371" s="526" t="s">
        <v>6011</v>
      </c>
      <c r="C1371" s="526" t="s">
        <v>120</v>
      </c>
      <c r="D1371" s="527" t="n">
        <v>35.69</v>
      </c>
    </row>
    <row r="1372" customFormat="false" ht="15" hidden="false" customHeight="false" outlineLevel="0" collapsed="false">
      <c r="A1372" s="526" t="n">
        <v>94220</v>
      </c>
      <c r="B1372" s="526" t="s">
        <v>6012</v>
      </c>
      <c r="C1372" s="526" t="s">
        <v>120</v>
      </c>
      <c r="D1372" s="527" t="n">
        <v>61.16</v>
      </c>
    </row>
    <row r="1373" customFormat="false" ht="15" hidden="false" customHeight="false" outlineLevel="0" collapsed="false">
      <c r="A1373" s="526" t="n">
        <v>94221</v>
      </c>
      <c r="B1373" s="526" t="s">
        <v>6013</v>
      </c>
      <c r="C1373" s="526" t="s">
        <v>120</v>
      </c>
      <c r="D1373" s="527" t="n">
        <v>28.52</v>
      </c>
    </row>
    <row r="1374" customFormat="false" ht="15" hidden="false" customHeight="false" outlineLevel="0" collapsed="false">
      <c r="A1374" s="526" t="n">
        <v>94222</v>
      </c>
      <c r="B1374" s="526" t="s">
        <v>6014</v>
      </c>
      <c r="C1374" s="526" t="s">
        <v>120</v>
      </c>
      <c r="D1374" s="527" t="n">
        <v>53.99</v>
      </c>
    </row>
    <row r="1375" customFormat="false" ht="15" hidden="false" customHeight="false" outlineLevel="0" collapsed="false">
      <c r="A1375" s="526" t="n">
        <v>94223</v>
      </c>
      <c r="B1375" s="526" t="s">
        <v>6015</v>
      </c>
      <c r="C1375" s="526" t="s">
        <v>120</v>
      </c>
      <c r="D1375" s="527" t="n">
        <v>81.2</v>
      </c>
    </row>
    <row r="1376" customFormat="false" ht="15" hidden="false" customHeight="false" outlineLevel="0" collapsed="false">
      <c r="A1376" s="526" t="n">
        <v>94451</v>
      </c>
      <c r="B1376" s="526" t="s">
        <v>6016</v>
      </c>
      <c r="C1376" s="526" t="s">
        <v>120</v>
      </c>
      <c r="D1376" s="527" t="n">
        <v>89.55</v>
      </c>
    </row>
    <row r="1377" customFormat="false" ht="15" hidden="false" customHeight="false" outlineLevel="0" collapsed="false">
      <c r="A1377" s="526" t="n">
        <v>100325</v>
      </c>
      <c r="B1377" s="526" t="s">
        <v>6017</v>
      </c>
      <c r="C1377" s="526" t="s">
        <v>120</v>
      </c>
      <c r="D1377" s="527" t="n">
        <v>87.08</v>
      </c>
    </row>
    <row r="1378" customFormat="false" ht="15" hidden="false" customHeight="false" outlineLevel="0" collapsed="false">
      <c r="A1378" s="526" t="n">
        <v>100327</v>
      </c>
      <c r="B1378" s="526" t="s">
        <v>6018</v>
      </c>
      <c r="C1378" s="526" t="s">
        <v>120</v>
      </c>
      <c r="D1378" s="527" t="n">
        <v>54.45</v>
      </c>
    </row>
    <row r="1379" customFormat="false" ht="15" hidden="false" customHeight="false" outlineLevel="0" collapsed="false">
      <c r="A1379" s="526" t="n">
        <v>100328</v>
      </c>
      <c r="B1379" s="526" t="s">
        <v>6019</v>
      </c>
      <c r="C1379" s="526" t="s">
        <v>114</v>
      </c>
      <c r="D1379" s="527" t="n">
        <v>14.42</v>
      </c>
    </row>
    <row r="1380" customFormat="false" ht="15" hidden="false" customHeight="false" outlineLevel="0" collapsed="false">
      <c r="A1380" s="526" t="n">
        <v>100329</v>
      </c>
      <c r="B1380" s="526" t="s">
        <v>6020</v>
      </c>
      <c r="C1380" s="526" t="s">
        <v>114</v>
      </c>
      <c r="D1380" s="527" t="n">
        <v>18.06</v>
      </c>
    </row>
    <row r="1381" customFormat="false" ht="15" hidden="false" customHeight="false" outlineLevel="0" collapsed="false">
      <c r="A1381" s="526" t="n">
        <v>100330</v>
      </c>
      <c r="B1381" s="526" t="s">
        <v>6021</v>
      </c>
      <c r="C1381" s="526" t="s">
        <v>114</v>
      </c>
      <c r="D1381" s="527" t="n">
        <v>19.57</v>
      </c>
    </row>
    <row r="1382" customFormat="false" ht="15" hidden="false" customHeight="false" outlineLevel="0" collapsed="false">
      <c r="A1382" s="526" t="n">
        <v>100331</v>
      </c>
      <c r="B1382" s="526" t="s">
        <v>6022</v>
      </c>
      <c r="C1382" s="526" t="s">
        <v>114</v>
      </c>
      <c r="D1382" s="527" t="n">
        <v>25.77</v>
      </c>
    </row>
    <row r="1383" customFormat="false" ht="15" hidden="false" customHeight="false" outlineLevel="0" collapsed="false">
      <c r="A1383" s="526" t="n">
        <v>100434</v>
      </c>
      <c r="B1383" s="526" t="s">
        <v>6023</v>
      </c>
      <c r="C1383" s="526" t="s">
        <v>120</v>
      </c>
      <c r="D1383" s="527" t="n">
        <v>144.96</v>
      </c>
    </row>
    <row r="1384" customFormat="false" ht="15" hidden="false" customHeight="false" outlineLevel="0" collapsed="false">
      <c r="A1384" s="526" t="n">
        <v>100435</v>
      </c>
      <c r="B1384" s="526" t="s">
        <v>6024</v>
      </c>
      <c r="C1384" s="526" t="s">
        <v>120</v>
      </c>
      <c r="D1384" s="527" t="n">
        <v>56.14</v>
      </c>
    </row>
    <row r="1385" customFormat="false" ht="15" hidden="false" customHeight="false" outlineLevel="0" collapsed="false">
      <c r="A1385" s="526" t="n">
        <v>94227</v>
      </c>
      <c r="B1385" s="526" t="s">
        <v>217</v>
      </c>
      <c r="C1385" s="526" t="s">
        <v>120</v>
      </c>
      <c r="D1385" s="527" t="n">
        <v>57.64</v>
      </c>
    </row>
    <row r="1386" customFormat="false" ht="15" hidden="false" customHeight="false" outlineLevel="0" collapsed="false">
      <c r="A1386" s="526" t="n">
        <v>94228</v>
      </c>
      <c r="B1386" s="526" t="s">
        <v>6025</v>
      </c>
      <c r="C1386" s="526" t="s">
        <v>120</v>
      </c>
      <c r="D1386" s="527" t="n">
        <v>78.95</v>
      </c>
    </row>
    <row r="1387" customFormat="false" ht="15" hidden="false" customHeight="false" outlineLevel="0" collapsed="false">
      <c r="A1387" s="526" t="n">
        <v>94229</v>
      </c>
      <c r="B1387" s="526" t="s">
        <v>398</v>
      </c>
      <c r="C1387" s="526" t="s">
        <v>120</v>
      </c>
      <c r="D1387" s="527" t="n">
        <v>152.5</v>
      </c>
    </row>
    <row r="1388" customFormat="false" ht="15" hidden="false" customHeight="false" outlineLevel="0" collapsed="false">
      <c r="A1388" s="526" t="n">
        <v>94231</v>
      </c>
      <c r="B1388" s="526" t="s">
        <v>197</v>
      </c>
      <c r="C1388" s="526" t="s">
        <v>120</v>
      </c>
      <c r="D1388" s="527" t="n">
        <v>47.85</v>
      </c>
    </row>
    <row r="1389" customFormat="false" ht="15" hidden="false" customHeight="false" outlineLevel="0" collapsed="false">
      <c r="A1389" s="526" t="n">
        <v>94449</v>
      </c>
      <c r="B1389" s="526" t="s">
        <v>6026</v>
      </c>
      <c r="C1389" s="526" t="s">
        <v>114</v>
      </c>
      <c r="D1389" s="527" t="n">
        <v>81.2</v>
      </c>
    </row>
    <row r="1390" customFormat="false" ht="15" hidden="false" customHeight="false" outlineLevel="0" collapsed="false">
      <c r="A1390" s="526" t="n">
        <v>92255</v>
      </c>
      <c r="B1390" s="526" t="s">
        <v>6027</v>
      </c>
      <c r="C1390" s="526" t="s">
        <v>134</v>
      </c>
      <c r="D1390" s="527" t="n">
        <v>189.32</v>
      </c>
    </row>
    <row r="1391" customFormat="false" ht="15" hidden="false" customHeight="false" outlineLevel="0" collapsed="false">
      <c r="A1391" s="526" t="n">
        <v>92256</v>
      </c>
      <c r="B1391" s="526" t="s">
        <v>6028</v>
      </c>
      <c r="C1391" s="526" t="s">
        <v>134</v>
      </c>
      <c r="D1391" s="527" t="n">
        <v>232.79</v>
      </c>
    </row>
    <row r="1392" customFormat="false" ht="15" hidden="false" customHeight="false" outlineLevel="0" collapsed="false">
      <c r="A1392" s="526" t="n">
        <v>92257</v>
      </c>
      <c r="B1392" s="526" t="s">
        <v>6029</v>
      </c>
      <c r="C1392" s="526" t="s">
        <v>134</v>
      </c>
      <c r="D1392" s="527" t="n">
        <v>275.82</v>
      </c>
    </row>
    <row r="1393" customFormat="false" ht="15" hidden="false" customHeight="false" outlineLevel="0" collapsed="false">
      <c r="A1393" s="526" t="n">
        <v>92258</v>
      </c>
      <c r="B1393" s="526" t="s">
        <v>6030</v>
      </c>
      <c r="C1393" s="526" t="s">
        <v>134</v>
      </c>
      <c r="D1393" s="527" t="n">
        <v>345.01</v>
      </c>
    </row>
    <row r="1394" customFormat="false" ht="15" hidden="false" customHeight="false" outlineLevel="0" collapsed="false">
      <c r="A1394" s="526" t="n">
        <v>92568</v>
      </c>
      <c r="B1394" s="526" t="s">
        <v>6031</v>
      </c>
      <c r="C1394" s="526" t="s">
        <v>114</v>
      </c>
      <c r="D1394" s="527" t="n">
        <v>128.85</v>
      </c>
    </row>
    <row r="1395" customFormat="false" ht="15" hidden="false" customHeight="false" outlineLevel="0" collapsed="false">
      <c r="A1395" s="526" t="n">
        <v>92569</v>
      </c>
      <c r="B1395" s="526" t="s">
        <v>6032</v>
      </c>
      <c r="C1395" s="526" t="s">
        <v>114</v>
      </c>
      <c r="D1395" s="527" t="n">
        <v>72.17</v>
      </c>
    </row>
    <row r="1396" customFormat="false" ht="15" hidden="false" customHeight="false" outlineLevel="0" collapsed="false">
      <c r="A1396" s="526" t="n">
        <v>92570</v>
      </c>
      <c r="B1396" s="526" t="s">
        <v>6033</v>
      </c>
      <c r="C1396" s="526" t="s">
        <v>114</v>
      </c>
      <c r="D1396" s="527" t="n">
        <v>46.05</v>
      </c>
    </row>
    <row r="1397" customFormat="false" ht="15" hidden="false" customHeight="false" outlineLevel="0" collapsed="false">
      <c r="A1397" s="526" t="n">
        <v>92571</v>
      </c>
      <c r="B1397" s="526" t="s">
        <v>6034</v>
      </c>
      <c r="C1397" s="526" t="s">
        <v>114</v>
      </c>
      <c r="D1397" s="527" t="n">
        <v>137.31</v>
      </c>
    </row>
    <row r="1398" customFormat="false" ht="15" hidden="false" customHeight="false" outlineLevel="0" collapsed="false">
      <c r="A1398" s="526" t="n">
        <v>92572</v>
      </c>
      <c r="B1398" s="526" t="s">
        <v>6035</v>
      </c>
      <c r="C1398" s="526" t="s">
        <v>114</v>
      </c>
      <c r="D1398" s="527" t="n">
        <v>82.81</v>
      </c>
    </row>
    <row r="1399" customFormat="false" ht="15" hidden="false" customHeight="false" outlineLevel="0" collapsed="false">
      <c r="A1399" s="526" t="n">
        <v>92573</v>
      </c>
      <c r="B1399" s="526" t="s">
        <v>6036</v>
      </c>
      <c r="C1399" s="526" t="s">
        <v>114</v>
      </c>
      <c r="D1399" s="527" t="n">
        <v>49.64</v>
      </c>
    </row>
    <row r="1400" customFormat="false" ht="15" hidden="false" customHeight="false" outlineLevel="0" collapsed="false">
      <c r="A1400" s="526" t="n">
        <v>92574</v>
      </c>
      <c r="B1400" s="526" t="s">
        <v>6037</v>
      </c>
      <c r="C1400" s="526" t="s">
        <v>114</v>
      </c>
      <c r="D1400" s="527" t="n">
        <v>131.02</v>
      </c>
    </row>
    <row r="1401" customFormat="false" ht="15" hidden="false" customHeight="false" outlineLevel="0" collapsed="false">
      <c r="A1401" s="526" t="n">
        <v>92575</v>
      </c>
      <c r="B1401" s="526" t="s">
        <v>6038</v>
      </c>
      <c r="C1401" s="526" t="s">
        <v>114</v>
      </c>
      <c r="D1401" s="527" t="n">
        <v>66.04</v>
      </c>
    </row>
    <row r="1402" customFormat="false" ht="15" hidden="false" customHeight="false" outlineLevel="0" collapsed="false">
      <c r="A1402" s="526" t="n">
        <v>92576</v>
      </c>
      <c r="B1402" s="526" t="s">
        <v>6039</v>
      </c>
      <c r="C1402" s="526" t="s">
        <v>114</v>
      </c>
      <c r="D1402" s="527" t="n">
        <v>36.42</v>
      </c>
    </row>
    <row r="1403" customFormat="false" ht="15" hidden="false" customHeight="false" outlineLevel="0" collapsed="false">
      <c r="A1403" s="526" t="n">
        <v>92577</v>
      </c>
      <c r="B1403" s="526" t="s">
        <v>6040</v>
      </c>
      <c r="C1403" s="526" t="s">
        <v>114</v>
      </c>
      <c r="D1403" s="527" t="n">
        <v>139.93</v>
      </c>
    </row>
    <row r="1404" customFormat="false" ht="15" hidden="false" customHeight="false" outlineLevel="0" collapsed="false">
      <c r="A1404" s="526" t="n">
        <v>92578</v>
      </c>
      <c r="B1404" s="526" t="s">
        <v>6041</v>
      </c>
      <c r="C1404" s="526" t="s">
        <v>114</v>
      </c>
      <c r="D1404" s="527" t="n">
        <v>71</v>
      </c>
    </row>
    <row r="1405" customFormat="false" ht="15" hidden="false" customHeight="false" outlineLevel="0" collapsed="false">
      <c r="A1405" s="526" t="n">
        <v>92579</v>
      </c>
      <c r="B1405" s="526" t="s">
        <v>6042</v>
      </c>
      <c r="C1405" s="526" t="s">
        <v>114</v>
      </c>
      <c r="D1405" s="527" t="n">
        <v>39.3</v>
      </c>
    </row>
    <row r="1406" customFormat="false" ht="15" hidden="false" customHeight="false" outlineLevel="0" collapsed="false">
      <c r="A1406" s="526" t="n">
        <v>92580</v>
      </c>
      <c r="B1406" s="526" t="s">
        <v>6043</v>
      </c>
      <c r="C1406" s="526" t="s">
        <v>114</v>
      </c>
      <c r="D1406" s="527" t="n">
        <v>49.05</v>
      </c>
    </row>
    <row r="1407" customFormat="false" ht="15" hidden="false" customHeight="false" outlineLevel="0" collapsed="false">
      <c r="A1407" s="526" t="n">
        <v>92581</v>
      </c>
      <c r="B1407" s="526" t="s">
        <v>6044</v>
      </c>
      <c r="C1407" s="526" t="s">
        <v>114</v>
      </c>
      <c r="D1407" s="527" t="n">
        <v>51.12</v>
      </c>
    </row>
    <row r="1408" customFormat="false" ht="15" hidden="false" customHeight="false" outlineLevel="0" collapsed="false">
      <c r="A1408" s="526" t="n">
        <v>92582</v>
      </c>
      <c r="B1408" s="526" t="s">
        <v>6045</v>
      </c>
      <c r="C1408" s="526" t="s">
        <v>134</v>
      </c>
      <c r="D1408" s="527" t="n">
        <v>717.63</v>
      </c>
    </row>
    <row r="1409" customFormat="false" ht="15" hidden="false" customHeight="false" outlineLevel="0" collapsed="false">
      <c r="A1409" s="526" t="n">
        <v>92584</v>
      </c>
      <c r="B1409" s="526" t="s">
        <v>6046</v>
      </c>
      <c r="C1409" s="526" t="s">
        <v>134</v>
      </c>
      <c r="D1409" s="527" t="n">
        <v>840.57</v>
      </c>
    </row>
    <row r="1410" customFormat="false" ht="15" hidden="false" customHeight="false" outlineLevel="0" collapsed="false">
      <c r="A1410" s="526" t="n">
        <v>92586</v>
      </c>
      <c r="B1410" s="526" t="s">
        <v>6047</v>
      </c>
      <c r="C1410" s="526" t="s">
        <v>134</v>
      </c>
      <c r="D1410" s="527" t="n">
        <v>963.51</v>
      </c>
    </row>
    <row r="1411" customFormat="false" ht="15" hidden="false" customHeight="false" outlineLevel="0" collapsed="false">
      <c r="A1411" s="526" t="n">
        <v>92588</v>
      </c>
      <c r="B1411" s="526" t="s">
        <v>6048</v>
      </c>
      <c r="C1411" s="526" t="s">
        <v>134</v>
      </c>
      <c r="D1411" s="528" t="n">
        <v>1218.55</v>
      </c>
    </row>
    <row r="1412" customFormat="false" ht="15" hidden="false" customHeight="false" outlineLevel="0" collapsed="false">
      <c r="A1412" s="526" t="n">
        <v>92590</v>
      </c>
      <c r="B1412" s="526" t="s">
        <v>6049</v>
      </c>
      <c r="C1412" s="526" t="s">
        <v>134</v>
      </c>
      <c r="D1412" s="528" t="n">
        <v>1341.49</v>
      </c>
    </row>
    <row r="1413" customFormat="false" ht="15" hidden="false" customHeight="false" outlineLevel="0" collapsed="false">
      <c r="A1413" s="526" t="n">
        <v>92592</v>
      </c>
      <c r="B1413" s="526" t="s">
        <v>6050</v>
      </c>
      <c r="C1413" s="526" t="s">
        <v>134</v>
      </c>
      <c r="D1413" s="528" t="n">
        <v>1507.46</v>
      </c>
    </row>
    <row r="1414" customFormat="false" ht="15" hidden="false" customHeight="false" outlineLevel="0" collapsed="false">
      <c r="A1414" s="526" t="n">
        <v>92594</v>
      </c>
      <c r="B1414" s="526" t="s">
        <v>6051</v>
      </c>
      <c r="C1414" s="526" t="s">
        <v>134</v>
      </c>
      <c r="D1414" s="528" t="n">
        <v>1750.16</v>
      </c>
    </row>
    <row r="1415" customFormat="false" ht="15" hidden="false" customHeight="false" outlineLevel="0" collapsed="false">
      <c r="A1415" s="526" t="n">
        <v>92596</v>
      </c>
      <c r="B1415" s="526" t="s">
        <v>6052</v>
      </c>
      <c r="C1415" s="526" t="s">
        <v>134</v>
      </c>
      <c r="D1415" s="528" t="n">
        <v>1947.55</v>
      </c>
    </row>
    <row r="1416" customFormat="false" ht="15" hidden="false" customHeight="false" outlineLevel="0" collapsed="false">
      <c r="A1416" s="526" t="n">
        <v>92598</v>
      </c>
      <c r="B1416" s="526" t="s">
        <v>6053</v>
      </c>
      <c r="C1416" s="526" t="s">
        <v>134</v>
      </c>
      <c r="D1416" s="528" t="n">
        <v>2070.49</v>
      </c>
    </row>
    <row r="1417" customFormat="false" ht="15" hidden="false" customHeight="false" outlineLevel="0" collapsed="false">
      <c r="A1417" s="526" t="n">
        <v>92600</v>
      </c>
      <c r="B1417" s="526" t="s">
        <v>6054</v>
      </c>
      <c r="C1417" s="526" t="s">
        <v>134</v>
      </c>
      <c r="D1417" s="528" t="n">
        <v>2224.54</v>
      </c>
    </row>
    <row r="1418" customFormat="false" ht="15" hidden="false" customHeight="false" outlineLevel="0" collapsed="false">
      <c r="A1418" s="526" t="n">
        <v>92602</v>
      </c>
      <c r="B1418" s="526" t="s">
        <v>6055</v>
      </c>
      <c r="C1418" s="526" t="s">
        <v>134</v>
      </c>
      <c r="D1418" s="527" t="n">
        <v>717.63</v>
      </c>
    </row>
    <row r="1419" customFormat="false" ht="15" hidden="false" customHeight="false" outlineLevel="0" collapsed="false">
      <c r="A1419" s="526" t="n">
        <v>92604</v>
      </c>
      <c r="B1419" s="526" t="s">
        <v>6056</v>
      </c>
      <c r="C1419" s="526" t="s">
        <v>134</v>
      </c>
      <c r="D1419" s="527" t="n">
        <v>809.46</v>
      </c>
    </row>
    <row r="1420" customFormat="false" ht="15" hidden="false" customHeight="false" outlineLevel="0" collapsed="false">
      <c r="A1420" s="526" t="n">
        <v>92606</v>
      </c>
      <c r="B1420" s="526" t="s">
        <v>6057</v>
      </c>
      <c r="C1420" s="526" t="s">
        <v>134</v>
      </c>
      <c r="D1420" s="527" t="n">
        <v>932.4</v>
      </c>
    </row>
    <row r="1421" customFormat="false" ht="15" hidden="false" customHeight="false" outlineLevel="0" collapsed="false">
      <c r="A1421" s="526" t="n">
        <v>92608</v>
      </c>
      <c r="B1421" s="526" t="s">
        <v>6058</v>
      </c>
      <c r="C1421" s="526" t="s">
        <v>134</v>
      </c>
      <c r="D1421" s="528" t="n">
        <v>1156.33</v>
      </c>
    </row>
    <row r="1422" customFormat="false" ht="15" hidden="false" customHeight="false" outlineLevel="0" collapsed="false">
      <c r="A1422" s="526" t="n">
        <v>92610</v>
      </c>
      <c r="B1422" s="526" t="s">
        <v>6059</v>
      </c>
      <c r="C1422" s="526" t="s">
        <v>134</v>
      </c>
      <c r="D1422" s="528" t="n">
        <v>1279.27</v>
      </c>
    </row>
    <row r="1423" customFormat="false" ht="15" hidden="false" customHeight="false" outlineLevel="0" collapsed="false">
      <c r="A1423" s="526" t="n">
        <v>92612</v>
      </c>
      <c r="B1423" s="526" t="s">
        <v>6060</v>
      </c>
      <c r="C1423" s="526" t="s">
        <v>134</v>
      </c>
      <c r="D1423" s="528" t="n">
        <v>1445.24</v>
      </c>
    </row>
    <row r="1424" customFormat="false" ht="15" hidden="false" customHeight="false" outlineLevel="0" collapsed="false">
      <c r="A1424" s="526" t="n">
        <v>92614</v>
      </c>
      <c r="B1424" s="526" t="s">
        <v>6061</v>
      </c>
      <c r="C1424" s="526" t="s">
        <v>134</v>
      </c>
      <c r="D1424" s="528" t="n">
        <v>1625.72</v>
      </c>
    </row>
    <row r="1425" customFormat="false" ht="15" hidden="false" customHeight="false" outlineLevel="0" collapsed="false">
      <c r="A1425" s="526" t="n">
        <v>92616</v>
      </c>
      <c r="B1425" s="526" t="s">
        <v>6062</v>
      </c>
      <c r="C1425" s="526" t="s">
        <v>134</v>
      </c>
      <c r="D1425" s="528" t="n">
        <v>1854.22</v>
      </c>
    </row>
    <row r="1426" customFormat="false" ht="15" hidden="false" customHeight="false" outlineLevel="0" collapsed="false">
      <c r="A1426" s="526" t="n">
        <v>92618</v>
      </c>
      <c r="B1426" s="526" t="s">
        <v>6063</v>
      </c>
      <c r="C1426" s="526" t="s">
        <v>134</v>
      </c>
      <c r="D1426" s="528" t="n">
        <v>1977.16</v>
      </c>
    </row>
    <row r="1427" customFormat="false" ht="15" hidden="false" customHeight="false" outlineLevel="0" collapsed="false">
      <c r="A1427" s="526" t="n">
        <v>92620</v>
      </c>
      <c r="B1427" s="526" t="s">
        <v>6064</v>
      </c>
      <c r="C1427" s="526" t="s">
        <v>134</v>
      </c>
      <c r="D1427" s="528" t="n">
        <v>2100.1</v>
      </c>
    </row>
    <row r="1428" customFormat="false" ht="15" hidden="false" customHeight="false" outlineLevel="0" collapsed="false">
      <c r="A1428" s="526" t="n">
        <v>100357</v>
      </c>
      <c r="B1428" s="526" t="s">
        <v>6065</v>
      </c>
      <c r="C1428" s="526" t="s">
        <v>134</v>
      </c>
      <c r="D1428" s="528" t="n">
        <v>1191.81</v>
      </c>
    </row>
    <row r="1429" customFormat="false" ht="15" hidden="false" customHeight="false" outlineLevel="0" collapsed="false">
      <c r="A1429" s="526" t="n">
        <v>100358</v>
      </c>
      <c r="B1429" s="526" t="s">
        <v>6066</v>
      </c>
      <c r="C1429" s="526" t="s">
        <v>134</v>
      </c>
      <c r="D1429" s="528" t="n">
        <v>1607.99</v>
      </c>
    </row>
    <row r="1430" customFormat="false" ht="15" hidden="false" customHeight="false" outlineLevel="0" collapsed="false">
      <c r="A1430" s="526" t="n">
        <v>100359</v>
      </c>
      <c r="B1430" s="526" t="s">
        <v>6067</v>
      </c>
      <c r="C1430" s="526" t="s">
        <v>134</v>
      </c>
      <c r="D1430" s="528" t="n">
        <v>1693.05</v>
      </c>
    </row>
    <row r="1431" customFormat="false" ht="15" hidden="false" customHeight="false" outlineLevel="0" collapsed="false">
      <c r="A1431" s="526" t="n">
        <v>100360</v>
      </c>
      <c r="B1431" s="526" t="s">
        <v>6068</v>
      </c>
      <c r="C1431" s="526" t="s">
        <v>134</v>
      </c>
      <c r="D1431" s="528" t="n">
        <v>1878.33</v>
      </c>
    </row>
    <row r="1432" customFormat="false" ht="15" hidden="false" customHeight="false" outlineLevel="0" collapsed="false">
      <c r="A1432" s="526" t="n">
        <v>100361</v>
      </c>
      <c r="B1432" s="526" t="s">
        <v>6069</v>
      </c>
      <c r="C1432" s="526" t="s">
        <v>134</v>
      </c>
      <c r="D1432" s="528" t="n">
        <v>2330.7</v>
      </c>
    </row>
    <row r="1433" customFormat="false" ht="15" hidden="false" customHeight="false" outlineLevel="0" collapsed="false">
      <c r="A1433" s="526" t="n">
        <v>100362</v>
      </c>
      <c r="B1433" s="526" t="s">
        <v>6070</v>
      </c>
      <c r="C1433" s="526" t="s">
        <v>134</v>
      </c>
      <c r="D1433" s="528" t="n">
        <v>3004.4</v>
      </c>
    </row>
    <row r="1434" customFormat="false" ht="15" hidden="false" customHeight="false" outlineLevel="0" collapsed="false">
      <c r="A1434" s="526" t="n">
        <v>100363</v>
      </c>
      <c r="B1434" s="526" t="s">
        <v>6071</v>
      </c>
      <c r="C1434" s="526" t="s">
        <v>134</v>
      </c>
      <c r="D1434" s="528" t="n">
        <v>3108.23</v>
      </c>
    </row>
    <row r="1435" customFormat="false" ht="15" hidden="false" customHeight="false" outlineLevel="0" collapsed="false">
      <c r="A1435" s="526" t="n">
        <v>100364</v>
      </c>
      <c r="B1435" s="526" t="s">
        <v>6072</v>
      </c>
      <c r="C1435" s="526" t="s">
        <v>134</v>
      </c>
      <c r="D1435" s="528" t="n">
        <v>3382.9</v>
      </c>
    </row>
    <row r="1436" customFormat="false" ht="15" hidden="false" customHeight="false" outlineLevel="0" collapsed="false">
      <c r="A1436" s="526" t="n">
        <v>100365</v>
      </c>
      <c r="B1436" s="526" t="s">
        <v>6073</v>
      </c>
      <c r="C1436" s="526" t="s">
        <v>134</v>
      </c>
      <c r="D1436" s="528" t="n">
        <v>3898.12</v>
      </c>
    </row>
    <row r="1437" customFormat="false" ht="15" hidden="false" customHeight="false" outlineLevel="0" collapsed="false">
      <c r="A1437" s="526" t="n">
        <v>100366</v>
      </c>
      <c r="B1437" s="526" t="s">
        <v>6074</v>
      </c>
      <c r="C1437" s="526" t="s">
        <v>134</v>
      </c>
      <c r="D1437" s="528" t="n">
        <v>4177.41</v>
      </c>
    </row>
    <row r="1438" customFormat="false" ht="15" hidden="false" customHeight="false" outlineLevel="0" collapsed="false">
      <c r="A1438" s="526" t="n">
        <v>100367</v>
      </c>
      <c r="B1438" s="526" t="s">
        <v>6075</v>
      </c>
      <c r="C1438" s="526" t="s">
        <v>134</v>
      </c>
      <c r="D1438" s="528" t="n">
        <v>1159.15</v>
      </c>
    </row>
    <row r="1439" customFormat="false" ht="15" hidden="false" customHeight="false" outlineLevel="0" collapsed="false">
      <c r="A1439" s="526" t="n">
        <v>100368</v>
      </c>
      <c r="B1439" s="526" t="s">
        <v>6076</v>
      </c>
      <c r="C1439" s="526" t="s">
        <v>134</v>
      </c>
      <c r="D1439" s="528" t="n">
        <v>1567.71</v>
      </c>
    </row>
    <row r="1440" customFormat="false" ht="15" hidden="false" customHeight="false" outlineLevel="0" collapsed="false">
      <c r="A1440" s="526" t="n">
        <v>100369</v>
      </c>
      <c r="B1440" s="526" t="s">
        <v>6077</v>
      </c>
      <c r="C1440" s="526" t="s">
        <v>134</v>
      </c>
      <c r="D1440" s="528" t="n">
        <v>1652.78</v>
      </c>
    </row>
    <row r="1441" customFormat="false" ht="15" hidden="false" customHeight="false" outlineLevel="0" collapsed="false">
      <c r="A1441" s="526" t="n">
        <v>100370</v>
      </c>
      <c r="B1441" s="526" t="s">
        <v>6078</v>
      </c>
      <c r="C1441" s="526" t="s">
        <v>134</v>
      </c>
      <c r="D1441" s="528" t="n">
        <v>1962.87</v>
      </c>
    </row>
    <row r="1442" customFormat="false" ht="15" hidden="false" customHeight="false" outlineLevel="0" collapsed="false">
      <c r="A1442" s="526" t="n">
        <v>100371</v>
      </c>
      <c r="B1442" s="526" t="s">
        <v>6079</v>
      </c>
      <c r="C1442" s="526" t="s">
        <v>134</v>
      </c>
      <c r="D1442" s="528" t="n">
        <v>2223.3</v>
      </c>
    </row>
    <row r="1443" customFormat="false" ht="15" hidden="false" customHeight="false" outlineLevel="0" collapsed="false">
      <c r="A1443" s="526" t="n">
        <v>100372</v>
      </c>
      <c r="B1443" s="526" t="s">
        <v>6080</v>
      </c>
      <c r="C1443" s="526" t="s">
        <v>134</v>
      </c>
      <c r="D1443" s="528" t="n">
        <v>2820.36</v>
      </c>
    </row>
    <row r="1444" customFormat="false" ht="15" hidden="false" customHeight="false" outlineLevel="0" collapsed="false">
      <c r="A1444" s="526" t="n">
        <v>100373</v>
      </c>
      <c r="B1444" s="526" t="s">
        <v>6081</v>
      </c>
      <c r="C1444" s="526" t="s">
        <v>134</v>
      </c>
      <c r="D1444" s="528" t="n">
        <v>2923.43</v>
      </c>
    </row>
    <row r="1445" customFormat="false" ht="15" hidden="false" customHeight="false" outlineLevel="0" collapsed="false">
      <c r="A1445" s="526" t="n">
        <v>100374</v>
      </c>
      <c r="B1445" s="526" t="s">
        <v>6082</v>
      </c>
      <c r="C1445" s="526" t="s">
        <v>134</v>
      </c>
      <c r="D1445" s="528" t="n">
        <v>3139.55</v>
      </c>
    </row>
    <row r="1446" customFormat="false" ht="15" hidden="false" customHeight="false" outlineLevel="0" collapsed="false">
      <c r="A1446" s="526" t="n">
        <v>100375</v>
      </c>
      <c r="B1446" s="526" t="s">
        <v>6083</v>
      </c>
      <c r="C1446" s="526" t="s">
        <v>134</v>
      </c>
      <c r="D1446" s="528" t="n">
        <v>3535.47</v>
      </c>
    </row>
    <row r="1447" customFormat="false" ht="15" hidden="false" customHeight="false" outlineLevel="0" collapsed="false">
      <c r="A1447" s="526" t="n">
        <v>100376</v>
      </c>
      <c r="B1447" s="526" t="s">
        <v>6084</v>
      </c>
      <c r="C1447" s="526" t="s">
        <v>134</v>
      </c>
      <c r="D1447" s="528" t="n">
        <v>3456.12</v>
      </c>
    </row>
    <row r="1448" customFormat="false" ht="15" hidden="false" customHeight="false" outlineLevel="0" collapsed="false">
      <c r="A1448" s="526" t="n">
        <v>100377</v>
      </c>
      <c r="B1448" s="526" t="s">
        <v>6085</v>
      </c>
      <c r="C1448" s="526" t="s">
        <v>116</v>
      </c>
      <c r="D1448" s="527" t="n">
        <v>11.94</v>
      </c>
    </row>
    <row r="1449" customFormat="false" ht="15" hidden="false" customHeight="false" outlineLevel="0" collapsed="false">
      <c r="A1449" s="526" t="n">
        <v>100378</v>
      </c>
      <c r="B1449" s="526" t="s">
        <v>6086</v>
      </c>
      <c r="C1449" s="526" t="s">
        <v>116</v>
      </c>
      <c r="D1449" s="527" t="n">
        <v>11.08</v>
      </c>
    </row>
    <row r="1450" customFormat="false" ht="15" hidden="false" customHeight="false" outlineLevel="0" collapsed="false">
      <c r="A1450" s="526" t="n">
        <v>100382</v>
      </c>
      <c r="B1450" s="526" t="s">
        <v>6087</v>
      </c>
      <c r="C1450" s="526" t="s">
        <v>114</v>
      </c>
      <c r="D1450" s="527" t="n">
        <v>26.66</v>
      </c>
    </row>
    <row r="1451" customFormat="false" ht="15" hidden="false" customHeight="false" outlineLevel="0" collapsed="false">
      <c r="A1451" s="526" t="n">
        <v>104314</v>
      </c>
      <c r="B1451" s="526" t="s">
        <v>6088</v>
      </c>
      <c r="C1451" s="526" t="s">
        <v>116</v>
      </c>
      <c r="D1451" s="527" t="n">
        <v>11.31</v>
      </c>
    </row>
    <row r="1452" customFormat="false" ht="15" hidden="false" customHeight="false" outlineLevel="0" collapsed="false">
      <c r="A1452" s="526" t="n">
        <v>94444</v>
      </c>
      <c r="B1452" s="526" t="s">
        <v>6089</v>
      </c>
      <c r="C1452" s="526" t="s">
        <v>114</v>
      </c>
      <c r="D1452" s="527" t="n">
        <v>694.61</v>
      </c>
    </row>
    <row r="1453" customFormat="false" ht="15" hidden="false" customHeight="false" outlineLevel="0" collapsed="false">
      <c r="A1453" s="526" t="n">
        <v>104482</v>
      </c>
      <c r="B1453" s="526" t="s">
        <v>6090</v>
      </c>
      <c r="C1453" s="526" t="s">
        <v>4362</v>
      </c>
      <c r="D1453" s="527" t="n">
        <v>30.74</v>
      </c>
    </row>
    <row r="1454" customFormat="false" ht="15" hidden="false" customHeight="false" outlineLevel="0" collapsed="false">
      <c r="A1454" s="526" t="n">
        <v>104184</v>
      </c>
      <c r="B1454" s="526" t="s">
        <v>6091</v>
      </c>
      <c r="C1454" s="526" t="s">
        <v>134</v>
      </c>
      <c r="D1454" s="527" t="n">
        <v>36.53</v>
      </c>
    </row>
    <row r="1455" customFormat="false" ht="15" hidden="false" customHeight="false" outlineLevel="0" collapsed="false">
      <c r="A1455" s="526" t="n">
        <v>104185</v>
      </c>
      <c r="B1455" s="526" t="s">
        <v>6092</v>
      </c>
      <c r="C1455" s="526" t="s">
        <v>134</v>
      </c>
      <c r="D1455" s="527" t="n">
        <v>25.88</v>
      </c>
    </row>
    <row r="1456" customFormat="false" ht="15" hidden="false" customHeight="false" outlineLevel="0" collapsed="false">
      <c r="A1456" s="526" t="n">
        <v>104189</v>
      </c>
      <c r="B1456" s="526" t="s">
        <v>6093</v>
      </c>
      <c r="C1456" s="526" t="s">
        <v>128</v>
      </c>
      <c r="D1456" s="527" t="n">
        <v>265.17</v>
      </c>
    </row>
    <row r="1457" customFormat="false" ht="15" hidden="false" customHeight="false" outlineLevel="0" collapsed="false">
      <c r="A1457" s="526" t="n">
        <v>104190</v>
      </c>
      <c r="B1457" s="526" t="s">
        <v>6094</v>
      </c>
      <c r="C1457" s="526" t="s">
        <v>134</v>
      </c>
      <c r="D1457" s="527" t="n">
        <v>678.75</v>
      </c>
    </row>
    <row r="1458" customFormat="false" ht="15" hidden="false" customHeight="false" outlineLevel="0" collapsed="false">
      <c r="A1458" s="526" t="n">
        <v>102661</v>
      </c>
      <c r="B1458" s="526" t="s">
        <v>6095</v>
      </c>
      <c r="C1458" s="526" t="s">
        <v>120</v>
      </c>
      <c r="D1458" s="527" t="n">
        <v>52.34</v>
      </c>
    </row>
    <row r="1459" customFormat="false" ht="15" hidden="false" customHeight="false" outlineLevel="0" collapsed="false">
      <c r="A1459" s="526" t="n">
        <v>102662</v>
      </c>
      <c r="B1459" s="526" t="s">
        <v>6096</v>
      </c>
      <c r="C1459" s="526" t="s">
        <v>120</v>
      </c>
      <c r="D1459" s="527" t="n">
        <v>99.87</v>
      </c>
    </row>
    <row r="1460" customFormat="false" ht="15" hidden="false" customHeight="false" outlineLevel="0" collapsed="false">
      <c r="A1460" s="526" t="n">
        <v>102663</v>
      </c>
      <c r="B1460" s="526" t="s">
        <v>6097</v>
      </c>
      <c r="C1460" s="526" t="s">
        <v>120</v>
      </c>
      <c r="D1460" s="527" t="n">
        <v>73.56</v>
      </c>
    </row>
    <row r="1461" customFormat="false" ht="15" hidden="false" customHeight="false" outlineLevel="0" collapsed="false">
      <c r="A1461" s="526" t="n">
        <v>102664</v>
      </c>
      <c r="B1461" s="526" t="s">
        <v>6098</v>
      </c>
      <c r="C1461" s="526" t="s">
        <v>120</v>
      </c>
      <c r="D1461" s="527" t="n">
        <v>64.19</v>
      </c>
    </row>
    <row r="1462" customFormat="false" ht="15" hidden="false" customHeight="false" outlineLevel="0" collapsed="false">
      <c r="A1462" s="526" t="n">
        <v>102665</v>
      </c>
      <c r="B1462" s="526" t="s">
        <v>6099</v>
      </c>
      <c r="C1462" s="526" t="s">
        <v>120</v>
      </c>
      <c r="D1462" s="527" t="n">
        <v>39.65</v>
      </c>
    </row>
    <row r="1463" customFormat="false" ht="15" hidden="false" customHeight="false" outlineLevel="0" collapsed="false">
      <c r="A1463" s="526" t="n">
        <v>102666</v>
      </c>
      <c r="B1463" s="526" t="s">
        <v>6100</v>
      </c>
      <c r="C1463" s="526" t="s">
        <v>120</v>
      </c>
      <c r="D1463" s="527" t="n">
        <v>73.73</v>
      </c>
    </row>
    <row r="1464" customFormat="false" ht="15" hidden="false" customHeight="false" outlineLevel="0" collapsed="false">
      <c r="A1464" s="526" t="n">
        <v>102668</v>
      </c>
      <c r="B1464" s="526" t="s">
        <v>6101</v>
      </c>
      <c r="C1464" s="526" t="s">
        <v>120</v>
      </c>
      <c r="D1464" s="527" t="n">
        <v>121.24</v>
      </c>
    </row>
    <row r="1465" customFormat="false" ht="15" hidden="false" customHeight="false" outlineLevel="0" collapsed="false">
      <c r="A1465" s="526" t="n">
        <v>102669</v>
      </c>
      <c r="B1465" s="526" t="s">
        <v>6102</v>
      </c>
      <c r="C1465" s="526" t="s">
        <v>120</v>
      </c>
      <c r="D1465" s="527" t="n">
        <v>95.45</v>
      </c>
    </row>
    <row r="1466" customFormat="false" ht="15" hidden="false" customHeight="false" outlineLevel="0" collapsed="false">
      <c r="A1466" s="526" t="n">
        <v>102670</v>
      </c>
      <c r="B1466" s="526" t="s">
        <v>6103</v>
      </c>
      <c r="C1466" s="526" t="s">
        <v>120</v>
      </c>
      <c r="D1466" s="527" t="n">
        <v>177.25</v>
      </c>
    </row>
    <row r="1467" customFormat="false" ht="15" hidden="false" customHeight="false" outlineLevel="0" collapsed="false">
      <c r="A1467" s="526" t="n">
        <v>102672</v>
      </c>
      <c r="B1467" s="526" t="s">
        <v>6104</v>
      </c>
      <c r="C1467" s="526" t="s">
        <v>120</v>
      </c>
      <c r="D1467" s="527" t="n">
        <v>238.26</v>
      </c>
    </row>
    <row r="1468" customFormat="false" ht="15" hidden="false" customHeight="false" outlineLevel="0" collapsed="false">
      <c r="A1468" s="526" t="n">
        <v>102673</v>
      </c>
      <c r="B1468" s="526" t="s">
        <v>6105</v>
      </c>
      <c r="C1468" s="526" t="s">
        <v>120</v>
      </c>
      <c r="D1468" s="527" t="n">
        <v>224.54</v>
      </c>
    </row>
    <row r="1469" customFormat="false" ht="15" hidden="false" customHeight="false" outlineLevel="0" collapsed="false">
      <c r="A1469" s="526" t="n">
        <v>102674</v>
      </c>
      <c r="B1469" s="526" t="s">
        <v>6106</v>
      </c>
      <c r="C1469" s="526" t="s">
        <v>120</v>
      </c>
      <c r="D1469" s="527" t="n">
        <v>199.18</v>
      </c>
    </row>
    <row r="1470" customFormat="false" ht="15" hidden="false" customHeight="false" outlineLevel="0" collapsed="false">
      <c r="A1470" s="526" t="n">
        <v>102676</v>
      </c>
      <c r="B1470" s="526" t="s">
        <v>6107</v>
      </c>
      <c r="C1470" s="526" t="s">
        <v>120</v>
      </c>
      <c r="D1470" s="527" t="n">
        <v>250</v>
      </c>
    </row>
    <row r="1471" customFormat="false" ht="15" hidden="false" customHeight="false" outlineLevel="0" collapsed="false">
      <c r="A1471" s="526" t="n">
        <v>102677</v>
      </c>
      <c r="B1471" s="526" t="s">
        <v>6108</v>
      </c>
      <c r="C1471" s="526" t="s">
        <v>120</v>
      </c>
      <c r="D1471" s="527" t="n">
        <v>226.15</v>
      </c>
    </row>
    <row r="1472" customFormat="false" ht="15" hidden="false" customHeight="false" outlineLevel="0" collapsed="false">
      <c r="A1472" s="526" t="n">
        <v>102678</v>
      </c>
      <c r="B1472" s="526" t="s">
        <v>6109</v>
      </c>
      <c r="C1472" s="526" t="s">
        <v>120</v>
      </c>
      <c r="D1472" s="527" t="n">
        <v>197.46</v>
      </c>
    </row>
    <row r="1473" customFormat="false" ht="15" hidden="false" customHeight="false" outlineLevel="0" collapsed="false">
      <c r="A1473" s="526" t="n">
        <v>102679</v>
      </c>
      <c r="B1473" s="526" t="s">
        <v>6110</v>
      </c>
      <c r="C1473" s="526" t="s">
        <v>120</v>
      </c>
      <c r="D1473" s="527" t="n">
        <v>222.24</v>
      </c>
    </row>
    <row r="1474" customFormat="false" ht="15" hidden="false" customHeight="false" outlineLevel="0" collapsed="false">
      <c r="A1474" s="526" t="n">
        <v>102680</v>
      </c>
      <c r="B1474" s="526" t="s">
        <v>6111</v>
      </c>
      <c r="C1474" s="526" t="s">
        <v>120</v>
      </c>
      <c r="D1474" s="527" t="n">
        <v>208.16</v>
      </c>
    </row>
    <row r="1475" customFormat="false" ht="15" hidden="false" customHeight="false" outlineLevel="0" collapsed="false">
      <c r="A1475" s="526" t="n">
        <v>102681</v>
      </c>
      <c r="B1475" s="526" t="s">
        <v>6112</v>
      </c>
      <c r="C1475" s="526" t="s">
        <v>120</v>
      </c>
      <c r="D1475" s="527" t="n">
        <v>258.99</v>
      </c>
    </row>
    <row r="1476" customFormat="false" ht="15" hidden="false" customHeight="false" outlineLevel="0" collapsed="false">
      <c r="A1476" s="526" t="n">
        <v>102683</v>
      </c>
      <c r="B1476" s="526" t="s">
        <v>6113</v>
      </c>
      <c r="C1476" s="526" t="s">
        <v>120</v>
      </c>
      <c r="D1476" s="527" t="n">
        <v>240.78</v>
      </c>
    </row>
    <row r="1477" customFormat="false" ht="15" hidden="false" customHeight="false" outlineLevel="0" collapsed="false">
      <c r="A1477" s="526" t="n">
        <v>102684</v>
      </c>
      <c r="B1477" s="526" t="s">
        <v>6114</v>
      </c>
      <c r="C1477" s="526" t="s">
        <v>120</v>
      </c>
      <c r="D1477" s="527" t="n">
        <v>232.94</v>
      </c>
    </row>
    <row r="1478" customFormat="false" ht="15" hidden="false" customHeight="false" outlineLevel="0" collapsed="false">
      <c r="A1478" s="526" t="n">
        <v>102685</v>
      </c>
      <c r="B1478" s="526" t="s">
        <v>6115</v>
      </c>
      <c r="C1478" s="526" t="s">
        <v>120</v>
      </c>
      <c r="D1478" s="527" t="n">
        <v>283.78</v>
      </c>
    </row>
    <row r="1479" customFormat="false" ht="15" hidden="false" customHeight="false" outlineLevel="0" collapsed="false">
      <c r="A1479" s="526" t="n">
        <v>102687</v>
      </c>
      <c r="B1479" s="526" t="s">
        <v>6116</v>
      </c>
      <c r="C1479" s="526" t="s">
        <v>120</v>
      </c>
      <c r="D1479" s="527" t="n">
        <v>260.43</v>
      </c>
    </row>
    <row r="1480" customFormat="false" ht="15" hidden="false" customHeight="false" outlineLevel="0" collapsed="false">
      <c r="A1480" s="526" t="n">
        <v>102688</v>
      </c>
      <c r="B1480" s="526" t="s">
        <v>6117</v>
      </c>
      <c r="C1480" s="526" t="s">
        <v>120</v>
      </c>
      <c r="D1480" s="527" t="n">
        <v>58.16</v>
      </c>
    </row>
    <row r="1481" customFormat="false" ht="15" hidden="false" customHeight="false" outlineLevel="0" collapsed="false">
      <c r="A1481" s="526" t="n">
        <v>102689</v>
      </c>
      <c r="B1481" s="526" t="s">
        <v>6118</v>
      </c>
      <c r="C1481" s="526" t="s">
        <v>120</v>
      </c>
      <c r="D1481" s="527" t="n">
        <v>100.01</v>
      </c>
    </row>
    <row r="1482" customFormat="false" ht="15" hidden="false" customHeight="false" outlineLevel="0" collapsed="false">
      <c r="A1482" s="526" t="n">
        <v>102690</v>
      </c>
      <c r="B1482" s="526" t="s">
        <v>6119</v>
      </c>
      <c r="C1482" s="526" t="s">
        <v>120</v>
      </c>
      <c r="D1482" s="527" t="n">
        <v>79.54</v>
      </c>
    </row>
    <row r="1483" customFormat="false" ht="15" hidden="false" customHeight="false" outlineLevel="0" collapsed="false">
      <c r="A1483" s="526" t="n">
        <v>102693</v>
      </c>
      <c r="B1483" s="526" t="s">
        <v>6120</v>
      </c>
      <c r="C1483" s="526" t="s">
        <v>120</v>
      </c>
      <c r="D1483" s="527" t="n">
        <v>124.56</v>
      </c>
    </row>
    <row r="1484" customFormat="false" ht="15" hidden="false" customHeight="false" outlineLevel="0" collapsed="false">
      <c r="A1484" s="526" t="n">
        <v>102694</v>
      </c>
      <c r="B1484" s="526" t="s">
        <v>6121</v>
      </c>
      <c r="C1484" s="526" t="s">
        <v>120</v>
      </c>
      <c r="D1484" s="527" t="n">
        <v>121.32</v>
      </c>
    </row>
    <row r="1485" customFormat="false" ht="15" hidden="false" customHeight="false" outlineLevel="0" collapsed="false">
      <c r="A1485" s="526" t="n">
        <v>102696</v>
      </c>
      <c r="B1485" s="526" t="s">
        <v>6122</v>
      </c>
      <c r="C1485" s="526" t="s">
        <v>120</v>
      </c>
      <c r="D1485" s="527" t="n">
        <v>166.37</v>
      </c>
    </row>
    <row r="1486" customFormat="false" ht="15" hidden="false" customHeight="false" outlineLevel="0" collapsed="false">
      <c r="A1486" s="526" t="n">
        <v>102697</v>
      </c>
      <c r="B1486" s="526" t="s">
        <v>6123</v>
      </c>
      <c r="C1486" s="526" t="s">
        <v>120</v>
      </c>
      <c r="D1486" s="527" t="n">
        <v>146.78</v>
      </c>
    </row>
    <row r="1487" customFormat="false" ht="15" hidden="false" customHeight="false" outlineLevel="0" collapsed="false">
      <c r="A1487" s="526" t="n">
        <v>102703</v>
      </c>
      <c r="B1487" s="526" t="s">
        <v>6124</v>
      </c>
      <c r="C1487" s="526" t="s">
        <v>120</v>
      </c>
      <c r="D1487" s="527" t="n">
        <v>191.83</v>
      </c>
    </row>
    <row r="1488" customFormat="false" ht="15" hidden="false" customHeight="false" outlineLevel="0" collapsed="false">
      <c r="A1488" s="526" t="n">
        <v>102704</v>
      </c>
      <c r="B1488" s="526" t="s">
        <v>6125</v>
      </c>
      <c r="C1488" s="526" t="s">
        <v>120</v>
      </c>
      <c r="D1488" s="527" t="n">
        <v>11.04</v>
      </c>
    </row>
    <row r="1489" customFormat="false" ht="15" hidden="false" customHeight="false" outlineLevel="0" collapsed="false">
      <c r="A1489" s="526" t="n">
        <v>102705</v>
      </c>
      <c r="B1489" s="526" t="s">
        <v>6126</v>
      </c>
      <c r="C1489" s="526" t="s">
        <v>120</v>
      </c>
      <c r="D1489" s="527" t="n">
        <v>54.92</v>
      </c>
    </row>
    <row r="1490" customFormat="false" ht="15" hidden="false" customHeight="false" outlineLevel="0" collapsed="false">
      <c r="A1490" s="526" t="n">
        <v>102707</v>
      </c>
      <c r="B1490" s="526" t="s">
        <v>6127</v>
      </c>
      <c r="C1490" s="526" t="s">
        <v>120</v>
      </c>
      <c r="D1490" s="527" t="n">
        <v>38.82</v>
      </c>
    </row>
    <row r="1491" customFormat="false" ht="15" hidden="false" customHeight="false" outlineLevel="0" collapsed="false">
      <c r="A1491" s="526" t="n">
        <v>102708</v>
      </c>
      <c r="B1491" s="526" t="s">
        <v>6128</v>
      </c>
      <c r="C1491" s="526" t="s">
        <v>134</v>
      </c>
      <c r="D1491" s="527" t="n">
        <v>24.03</v>
      </c>
    </row>
    <row r="1492" customFormat="false" ht="15" hidden="false" customHeight="false" outlineLevel="0" collapsed="false">
      <c r="A1492" s="526" t="n">
        <v>102710</v>
      </c>
      <c r="B1492" s="526" t="s">
        <v>6129</v>
      </c>
      <c r="C1492" s="526" t="s">
        <v>134</v>
      </c>
      <c r="D1492" s="527" t="n">
        <v>57.75</v>
      </c>
    </row>
    <row r="1493" customFormat="false" ht="15" hidden="false" customHeight="false" outlineLevel="0" collapsed="false">
      <c r="A1493" s="526" t="n">
        <v>102711</v>
      </c>
      <c r="B1493" s="526" t="s">
        <v>6130</v>
      </c>
      <c r="C1493" s="526" t="s">
        <v>134</v>
      </c>
      <c r="D1493" s="527" t="n">
        <v>73.63</v>
      </c>
    </row>
    <row r="1494" customFormat="false" ht="15" hidden="false" customHeight="false" outlineLevel="0" collapsed="false">
      <c r="A1494" s="526" t="n">
        <v>102712</v>
      </c>
      <c r="B1494" s="526" t="s">
        <v>6131</v>
      </c>
      <c r="C1494" s="526" t="s">
        <v>114</v>
      </c>
      <c r="D1494" s="527" t="n">
        <v>9.55</v>
      </c>
    </row>
    <row r="1495" customFormat="false" ht="15" hidden="false" customHeight="false" outlineLevel="0" collapsed="false">
      <c r="A1495" s="526" t="n">
        <v>102713</v>
      </c>
      <c r="B1495" s="526" t="s">
        <v>6132</v>
      </c>
      <c r="C1495" s="526" t="s">
        <v>114</v>
      </c>
      <c r="D1495" s="527" t="n">
        <v>13.13</v>
      </c>
    </row>
    <row r="1496" customFormat="false" ht="15" hidden="false" customHeight="false" outlineLevel="0" collapsed="false">
      <c r="A1496" s="526" t="n">
        <v>102715</v>
      </c>
      <c r="B1496" s="526" t="s">
        <v>6133</v>
      </c>
      <c r="C1496" s="526" t="s">
        <v>114</v>
      </c>
      <c r="D1496" s="527" t="n">
        <v>25.97</v>
      </c>
    </row>
    <row r="1497" customFormat="false" ht="15" hidden="false" customHeight="false" outlineLevel="0" collapsed="false">
      <c r="A1497" s="526" t="n">
        <v>102716</v>
      </c>
      <c r="B1497" s="526" t="s">
        <v>6134</v>
      </c>
      <c r="C1497" s="526" t="s">
        <v>128</v>
      </c>
      <c r="D1497" s="527" t="n">
        <v>250.08</v>
      </c>
    </row>
    <row r="1498" customFormat="false" ht="15" hidden="false" customHeight="false" outlineLevel="0" collapsed="false">
      <c r="A1498" s="526" t="n">
        <v>102717</v>
      </c>
      <c r="B1498" s="526" t="s">
        <v>6135</v>
      </c>
      <c r="C1498" s="526" t="s">
        <v>128</v>
      </c>
      <c r="D1498" s="527" t="n">
        <v>229.28</v>
      </c>
    </row>
    <row r="1499" customFormat="false" ht="15" hidden="false" customHeight="false" outlineLevel="0" collapsed="false">
      <c r="A1499" s="526" t="n">
        <v>102718</v>
      </c>
      <c r="B1499" s="526" t="s">
        <v>6136</v>
      </c>
      <c r="C1499" s="526" t="s">
        <v>128</v>
      </c>
      <c r="D1499" s="527" t="n">
        <v>261.53</v>
      </c>
    </row>
    <row r="1500" customFormat="false" ht="15" hidden="false" customHeight="false" outlineLevel="0" collapsed="false">
      <c r="A1500" s="526" t="n">
        <v>102719</v>
      </c>
      <c r="B1500" s="526" t="s">
        <v>6137</v>
      </c>
      <c r="C1500" s="526" t="s">
        <v>128</v>
      </c>
      <c r="D1500" s="527" t="n">
        <v>240.73</v>
      </c>
    </row>
    <row r="1501" customFormat="false" ht="15" hidden="false" customHeight="false" outlineLevel="0" collapsed="false">
      <c r="A1501" s="526" t="n">
        <v>102722</v>
      </c>
      <c r="B1501" s="526" t="s">
        <v>6138</v>
      </c>
      <c r="C1501" s="526" t="s">
        <v>120</v>
      </c>
      <c r="D1501" s="527" t="n">
        <v>61.62</v>
      </c>
    </row>
    <row r="1502" customFormat="false" ht="15" hidden="false" customHeight="false" outlineLevel="0" collapsed="false">
      <c r="A1502" s="526" t="n">
        <v>102723</v>
      </c>
      <c r="B1502" s="526" t="s">
        <v>6139</v>
      </c>
      <c r="C1502" s="526" t="s">
        <v>120</v>
      </c>
      <c r="D1502" s="527" t="n">
        <v>62.11</v>
      </c>
    </row>
    <row r="1503" customFormat="false" ht="15" hidden="false" customHeight="false" outlineLevel="0" collapsed="false">
      <c r="A1503" s="526" t="n">
        <v>102724</v>
      </c>
      <c r="B1503" s="526" t="s">
        <v>6140</v>
      </c>
      <c r="C1503" s="526" t="s">
        <v>134</v>
      </c>
      <c r="D1503" s="527" t="n">
        <v>31.62</v>
      </c>
    </row>
    <row r="1504" customFormat="false" ht="15" hidden="false" customHeight="false" outlineLevel="0" collapsed="false">
      <c r="A1504" s="526" t="n">
        <v>102725</v>
      </c>
      <c r="B1504" s="526" t="s">
        <v>6141</v>
      </c>
      <c r="C1504" s="526" t="s">
        <v>134</v>
      </c>
      <c r="D1504" s="527" t="n">
        <v>31.13</v>
      </c>
    </row>
    <row r="1505" customFormat="false" ht="15" hidden="false" customHeight="false" outlineLevel="0" collapsed="false">
      <c r="A1505" s="526" t="n">
        <v>102726</v>
      </c>
      <c r="B1505" s="526" t="s">
        <v>6142</v>
      </c>
      <c r="C1505" s="526" t="s">
        <v>134</v>
      </c>
      <c r="D1505" s="527" t="n">
        <v>29.48</v>
      </c>
    </row>
    <row r="1506" customFormat="false" ht="15" hidden="false" customHeight="false" outlineLevel="0" collapsed="false">
      <c r="A1506" s="526" t="n">
        <v>103653</v>
      </c>
      <c r="B1506" s="526" t="s">
        <v>6143</v>
      </c>
      <c r="C1506" s="526" t="s">
        <v>114</v>
      </c>
      <c r="D1506" s="527" t="n">
        <v>31.03</v>
      </c>
    </row>
    <row r="1507" customFormat="false" ht="15" hidden="false" customHeight="false" outlineLevel="0" collapsed="false">
      <c r="A1507" s="526" t="n">
        <v>92743</v>
      </c>
      <c r="B1507" s="526" t="s">
        <v>6144</v>
      </c>
      <c r="C1507" s="526" t="s">
        <v>128</v>
      </c>
      <c r="D1507" s="527" t="n">
        <v>672.23</v>
      </c>
    </row>
    <row r="1508" customFormat="false" ht="15" hidden="false" customHeight="false" outlineLevel="0" collapsed="false">
      <c r="A1508" s="526" t="n">
        <v>92744</v>
      </c>
      <c r="B1508" s="526" t="s">
        <v>6145</v>
      </c>
      <c r="C1508" s="526" t="s">
        <v>128</v>
      </c>
      <c r="D1508" s="527" t="n">
        <v>606.76</v>
      </c>
    </row>
    <row r="1509" customFormat="false" ht="15" hidden="false" customHeight="false" outlineLevel="0" collapsed="false">
      <c r="A1509" s="526" t="n">
        <v>92745</v>
      </c>
      <c r="B1509" s="526" t="s">
        <v>6146</v>
      </c>
      <c r="C1509" s="526" t="s">
        <v>128</v>
      </c>
      <c r="D1509" s="527" t="n">
        <v>791.51</v>
      </c>
    </row>
    <row r="1510" customFormat="false" ht="15" hidden="false" customHeight="false" outlineLevel="0" collapsed="false">
      <c r="A1510" s="526" t="n">
        <v>92746</v>
      </c>
      <c r="B1510" s="526" t="s">
        <v>6147</v>
      </c>
      <c r="C1510" s="526" t="s">
        <v>128</v>
      </c>
      <c r="D1510" s="527" t="n">
        <v>699.81</v>
      </c>
    </row>
    <row r="1511" customFormat="false" ht="15" hidden="false" customHeight="false" outlineLevel="0" collapsed="false">
      <c r="A1511" s="526" t="n">
        <v>92747</v>
      </c>
      <c r="B1511" s="526" t="s">
        <v>6148</v>
      </c>
      <c r="C1511" s="526" t="s">
        <v>128</v>
      </c>
      <c r="D1511" s="527" t="n">
        <v>859.17</v>
      </c>
    </row>
    <row r="1512" customFormat="false" ht="15" hidden="false" customHeight="false" outlineLevel="0" collapsed="false">
      <c r="A1512" s="526" t="n">
        <v>92748</v>
      </c>
      <c r="B1512" s="526" t="s">
        <v>6149</v>
      </c>
      <c r="C1512" s="526" t="s">
        <v>128</v>
      </c>
      <c r="D1512" s="527" t="n">
        <v>753</v>
      </c>
    </row>
    <row r="1513" customFormat="false" ht="15" hidden="false" customHeight="false" outlineLevel="0" collapsed="false">
      <c r="A1513" s="526" t="n">
        <v>92749</v>
      </c>
      <c r="B1513" s="526" t="s">
        <v>6150</v>
      </c>
      <c r="C1513" s="526" t="s">
        <v>128</v>
      </c>
      <c r="D1513" s="527" t="n">
        <v>862.36</v>
      </c>
    </row>
    <row r="1514" customFormat="false" ht="15" hidden="false" customHeight="false" outlineLevel="0" collapsed="false">
      <c r="A1514" s="526" t="n">
        <v>92750</v>
      </c>
      <c r="B1514" s="526" t="s">
        <v>6151</v>
      </c>
      <c r="C1514" s="526" t="s">
        <v>128</v>
      </c>
      <c r="D1514" s="528" t="n">
        <v>1336.99</v>
      </c>
    </row>
    <row r="1515" customFormat="false" ht="15" hidden="false" customHeight="false" outlineLevel="0" collapsed="false">
      <c r="A1515" s="526" t="n">
        <v>92751</v>
      </c>
      <c r="B1515" s="526" t="s">
        <v>6152</v>
      </c>
      <c r="C1515" s="526" t="s">
        <v>128</v>
      </c>
      <c r="D1515" s="528" t="n">
        <v>1611.23</v>
      </c>
    </row>
    <row r="1516" customFormat="false" ht="15" hidden="false" customHeight="false" outlineLevel="0" collapsed="false">
      <c r="A1516" s="526" t="n">
        <v>92752</v>
      </c>
      <c r="B1516" s="526" t="s">
        <v>6153</v>
      </c>
      <c r="C1516" s="526" t="s">
        <v>128</v>
      </c>
      <c r="D1516" s="528" t="n">
        <v>1883.79</v>
      </c>
    </row>
    <row r="1517" customFormat="false" ht="15" hidden="false" customHeight="false" outlineLevel="0" collapsed="false">
      <c r="A1517" s="526" t="n">
        <v>92753</v>
      </c>
      <c r="B1517" s="526" t="s">
        <v>6154</v>
      </c>
      <c r="C1517" s="526" t="s">
        <v>128</v>
      </c>
      <c r="D1517" s="527" t="n">
        <v>510.45</v>
      </c>
    </row>
    <row r="1518" customFormat="false" ht="15" hidden="false" customHeight="false" outlineLevel="0" collapsed="false">
      <c r="A1518" s="526" t="n">
        <v>92754</v>
      </c>
      <c r="B1518" s="526" t="s">
        <v>6155</v>
      </c>
      <c r="C1518" s="526" t="s">
        <v>128</v>
      </c>
      <c r="D1518" s="527" t="n">
        <v>465.21</v>
      </c>
    </row>
    <row r="1519" customFormat="false" ht="15" hidden="false" customHeight="false" outlineLevel="0" collapsed="false">
      <c r="A1519" s="526" t="n">
        <v>92755</v>
      </c>
      <c r="B1519" s="526" t="s">
        <v>6156</v>
      </c>
      <c r="C1519" s="526" t="s">
        <v>114</v>
      </c>
      <c r="D1519" s="527" t="n">
        <v>215.28</v>
      </c>
    </row>
    <row r="1520" customFormat="false" ht="15" hidden="false" customHeight="false" outlineLevel="0" collapsed="false">
      <c r="A1520" s="526" t="n">
        <v>92756</v>
      </c>
      <c r="B1520" s="526" t="s">
        <v>6157</v>
      </c>
      <c r="C1520" s="526" t="s">
        <v>114</v>
      </c>
      <c r="D1520" s="527" t="n">
        <v>251.25</v>
      </c>
    </row>
    <row r="1521" customFormat="false" ht="15" hidden="false" customHeight="false" outlineLevel="0" collapsed="false">
      <c r="A1521" s="526" t="n">
        <v>92757</v>
      </c>
      <c r="B1521" s="526" t="s">
        <v>6158</v>
      </c>
      <c r="C1521" s="526" t="s">
        <v>114</v>
      </c>
      <c r="D1521" s="527" t="n">
        <v>294.35</v>
      </c>
    </row>
    <row r="1522" customFormat="false" ht="15" hidden="false" customHeight="false" outlineLevel="0" collapsed="false">
      <c r="A1522" s="526" t="n">
        <v>92758</v>
      </c>
      <c r="B1522" s="526" t="s">
        <v>6159</v>
      </c>
      <c r="C1522" s="526" t="s">
        <v>128</v>
      </c>
      <c r="D1522" s="527" t="n">
        <v>679.32</v>
      </c>
    </row>
    <row r="1523" customFormat="false" ht="15" hidden="false" customHeight="false" outlineLevel="0" collapsed="false">
      <c r="A1523" s="526" t="n">
        <v>91069</v>
      </c>
      <c r="B1523" s="526" t="s">
        <v>6160</v>
      </c>
      <c r="C1523" s="526" t="s">
        <v>114</v>
      </c>
      <c r="D1523" s="527" t="n">
        <v>126.23</v>
      </c>
    </row>
    <row r="1524" customFormat="false" ht="15" hidden="false" customHeight="false" outlineLevel="0" collapsed="false">
      <c r="A1524" s="526" t="n">
        <v>91070</v>
      </c>
      <c r="B1524" s="526" t="s">
        <v>6161</v>
      </c>
      <c r="C1524" s="526" t="s">
        <v>114</v>
      </c>
      <c r="D1524" s="527" t="n">
        <v>142.03</v>
      </c>
    </row>
    <row r="1525" customFormat="false" ht="15" hidden="false" customHeight="false" outlineLevel="0" collapsed="false">
      <c r="A1525" s="526" t="n">
        <v>91071</v>
      </c>
      <c r="B1525" s="526" t="s">
        <v>6162</v>
      </c>
      <c r="C1525" s="526" t="s">
        <v>114</v>
      </c>
      <c r="D1525" s="527" t="n">
        <v>173.48</v>
      </c>
    </row>
    <row r="1526" customFormat="false" ht="15" hidden="false" customHeight="false" outlineLevel="0" collapsed="false">
      <c r="A1526" s="526" t="n">
        <v>91072</v>
      </c>
      <c r="B1526" s="526" t="s">
        <v>6163</v>
      </c>
      <c r="C1526" s="526" t="s">
        <v>114</v>
      </c>
      <c r="D1526" s="527" t="n">
        <v>189.24</v>
      </c>
    </row>
    <row r="1527" customFormat="false" ht="15" hidden="false" customHeight="false" outlineLevel="0" collapsed="false">
      <c r="A1527" s="526" t="n">
        <v>91073</v>
      </c>
      <c r="B1527" s="526" t="s">
        <v>6164</v>
      </c>
      <c r="C1527" s="526" t="s">
        <v>114</v>
      </c>
      <c r="D1527" s="527" t="n">
        <v>141.49</v>
      </c>
    </row>
    <row r="1528" customFormat="false" ht="15" hidden="false" customHeight="false" outlineLevel="0" collapsed="false">
      <c r="A1528" s="526" t="n">
        <v>91074</v>
      </c>
      <c r="B1528" s="526" t="s">
        <v>6165</v>
      </c>
      <c r="C1528" s="526" t="s">
        <v>114</v>
      </c>
      <c r="D1528" s="527" t="n">
        <v>158.89</v>
      </c>
    </row>
    <row r="1529" customFormat="false" ht="15" hidden="false" customHeight="false" outlineLevel="0" collapsed="false">
      <c r="A1529" s="526" t="n">
        <v>91075</v>
      </c>
      <c r="B1529" s="526" t="s">
        <v>6166</v>
      </c>
      <c r="C1529" s="526" t="s">
        <v>114</v>
      </c>
      <c r="D1529" s="527" t="n">
        <v>191.09</v>
      </c>
    </row>
    <row r="1530" customFormat="false" ht="15" hidden="false" customHeight="false" outlineLevel="0" collapsed="false">
      <c r="A1530" s="526" t="n">
        <v>91076</v>
      </c>
      <c r="B1530" s="526" t="s">
        <v>6167</v>
      </c>
      <c r="C1530" s="526" t="s">
        <v>114</v>
      </c>
      <c r="D1530" s="527" t="n">
        <v>208.54</v>
      </c>
    </row>
    <row r="1531" customFormat="false" ht="15" hidden="false" customHeight="false" outlineLevel="0" collapsed="false">
      <c r="A1531" s="526" t="n">
        <v>91077</v>
      </c>
      <c r="B1531" s="526" t="s">
        <v>6168</v>
      </c>
      <c r="C1531" s="526" t="s">
        <v>114</v>
      </c>
      <c r="D1531" s="527" t="n">
        <v>141.54</v>
      </c>
    </row>
    <row r="1532" customFormat="false" ht="15" hidden="false" customHeight="false" outlineLevel="0" collapsed="false">
      <c r="A1532" s="526" t="n">
        <v>91078</v>
      </c>
      <c r="B1532" s="526" t="s">
        <v>6169</v>
      </c>
      <c r="C1532" s="526" t="s">
        <v>114</v>
      </c>
      <c r="D1532" s="527" t="n">
        <v>166.37</v>
      </c>
    </row>
    <row r="1533" customFormat="false" ht="15" hidden="false" customHeight="false" outlineLevel="0" collapsed="false">
      <c r="A1533" s="526" t="n">
        <v>91079</v>
      </c>
      <c r="B1533" s="526" t="s">
        <v>6170</v>
      </c>
      <c r="C1533" s="526" t="s">
        <v>114</v>
      </c>
      <c r="D1533" s="527" t="n">
        <v>148.39</v>
      </c>
    </row>
    <row r="1534" customFormat="false" ht="15" hidden="false" customHeight="false" outlineLevel="0" collapsed="false">
      <c r="A1534" s="526" t="n">
        <v>91080</v>
      </c>
      <c r="B1534" s="526" t="s">
        <v>6171</v>
      </c>
      <c r="C1534" s="526" t="s">
        <v>114</v>
      </c>
      <c r="D1534" s="527" t="n">
        <v>172.98</v>
      </c>
    </row>
    <row r="1535" customFormat="false" ht="15" hidden="false" customHeight="false" outlineLevel="0" collapsed="false">
      <c r="A1535" s="526" t="n">
        <v>91081</v>
      </c>
      <c r="B1535" s="526" t="s">
        <v>6172</v>
      </c>
      <c r="C1535" s="526" t="s">
        <v>114</v>
      </c>
      <c r="D1535" s="527" t="n">
        <v>158.86</v>
      </c>
    </row>
    <row r="1536" customFormat="false" ht="15" hidden="false" customHeight="false" outlineLevel="0" collapsed="false">
      <c r="A1536" s="526" t="n">
        <v>91082</v>
      </c>
      <c r="B1536" s="526" t="s">
        <v>6173</v>
      </c>
      <c r="C1536" s="526" t="s">
        <v>114</v>
      </c>
      <c r="D1536" s="527" t="n">
        <v>185.13</v>
      </c>
    </row>
    <row r="1537" customFormat="false" ht="15" hidden="false" customHeight="false" outlineLevel="0" collapsed="false">
      <c r="A1537" s="526" t="n">
        <v>91083</v>
      </c>
      <c r="B1537" s="526" t="s">
        <v>6174</v>
      </c>
      <c r="C1537" s="526" t="s">
        <v>114</v>
      </c>
      <c r="D1537" s="527" t="n">
        <v>170.81</v>
      </c>
    </row>
    <row r="1538" customFormat="false" ht="15" hidden="false" customHeight="false" outlineLevel="0" collapsed="false">
      <c r="A1538" s="526" t="n">
        <v>91084</v>
      </c>
      <c r="B1538" s="526" t="s">
        <v>6175</v>
      </c>
      <c r="C1538" s="526" t="s">
        <v>114</v>
      </c>
      <c r="D1538" s="527" t="n">
        <v>196.79</v>
      </c>
    </row>
    <row r="1539" customFormat="false" ht="15" hidden="false" customHeight="false" outlineLevel="0" collapsed="false">
      <c r="A1539" s="526" t="n">
        <v>91086</v>
      </c>
      <c r="B1539" s="526" t="s">
        <v>6176</v>
      </c>
      <c r="C1539" s="526" t="s">
        <v>114</v>
      </c>
      <c r="D1539" s="527" t="n">
        <v>138.19</v>
      </c>
    </row>
    <row r="1540" customFormat="false" ht="15" hidden="false" customHeight="false" outlineLevel="0" collapsed="false">
      <c r="A1540" s="526" t="n">
        <v>91087</v>
      </c>
      <c r="B1540" s="526" t="s">
        <v>6177</v>
      </c>
      <c r="C1540" s="526" t="s">
        <v>114</v>
      </c>
      <c r="D1540" s="527" t="n">
        <v>154.35</v>
      </c>
    </row>
    <row r="1541" customFormat="false" ht="15" hidden="false" customHeight="false" outlineLevel="0" collapsed="false">
      <c r="A1541" s="526" t="n">
        <v>91088</v>
      </c>
      <c r="B1541" s="526" t="s">
        <v>6178</v>
      </c>
      <c r="C1541" s="526" t="s">
        <v>114</v>
      </c>
      <c r="D1541" s="527" t="n">
        <v>187.18</v>
      </c>
    </row>
    <row r="1542" customFormat="false" ht="15" hidden="false" customHeight="false" outlineLevel="0" collapsed="false">
      <c r="A1542" s="526" t="n">
        <v>91089</v>
      </c>
      <c r="B1542" s="526" t="s">
        <v>6179</v>
      </c>
      <c r="C1542" s="526" t="s">
        <v>114</v>
      </c>
      <c r="D1542" s="527" t="n">
        <v>203.56</v>
      </c>
    </row>
    <row r="1543" customFormat="false" ht="15" hidden="false" customHeight="false" outlineLevel="0" collapsed="false">
      <c r="A1543" s="526" t="n">
        <v>91090</v>
      </c>
      <c r="B1543" s="526" t="s">
        <v>6180</v>
      </c>
      <c r="C1543" s="526" t="s">
        <v>114</v>
      </c>
      <c r="D1543" s="527" t="n">
        <v>151.01</v>
      </c>
    </row>
    <row r="1544" customFormat="false" ht="15" hidden="false" customHeight="false" outlineLevel="0" collapsed="false">
      <c r="A1544" s="526" t="n">
        <v>91091</v>
      </c>
      <c r="B1544" s="526" t="s">
        <v>6181</v>
      </c>
      <c r="C1544" s="526" t="s">
        <v>114</v>
      </c>
      <c r="D1544" s="527" t="n">
        <v>168.98</v>
      </c>
    </row>
    <row r="1545" customFormat="false" ht="15" hidden="false" customHeight="false" outlineLevel="0" collapsed="false">
      <c r="A1545" s="526" t="n">
        <v>91092</v>
      </c>
      <c r="B1545" s="526" t="s">
        <v>6182</v>
      </c>
      <c r="C1545" s="526" t="s">
        <v>114</v>
      </c>
      <c r="D1545" s="527" t="n">
        <v>201.76</v>
      </c>
    </row>
    <row r="1546" customFormat="false" ht="15" hidden="false" customHeight="false" outlineLevel="0" collapsed="false">
      <c r="A1546" s="526" t="n">
        <v>91093</v>
      </c>
      <c r="B1546" s="526" t="s">
        <v>6183</v>
      </c>
      <c r="C1546" s="526" t="s">
        <v>114</v>
      </c>
      <c r="D1546" s="527" t="n">
        <v>220.2</v>
      </c>
    </row>
    <row r="1547" customFormat="false" ht="15" hidden="false" customHeight="false" outlineLevel="0" collapsed="false">
      <c r="A1547" s="526" t="n">
        <v>91094</v>
      </c>
      <c r="B1547" s="526" t="s">
        <v>6184</v>
      </c>
      <c r="C1547" s="526" t="s">
        <v>114</v>
      </c>
      <c r="D1547" s="527" t="n">
        <v>148.88</v>
      </c>
    </row>
    <row r="1548" customFormat="false" ht="15" hidden="false" customHeight="false" outlineLevel="0" collapsed="false">
      <c r="A1548" s="526" t="n">
        <v>91095</v>
      </c>
      <c r="B1548" s="526" t="s">
        <v>6185</v>
      </c>
      <c r="C1548" s="526" t="s">
        <v>114</v>
      </c>
      <c r="D1548" s="527" t="n">
        <v>174.18</v>
      </c>
    </row>
    <row r="1549" customFormat="false" ht="15" hidden="false" customHeight="false" outlineLevel="0" collapsed="false">
      <c r="A1549" s="526" t="n">
        <v>91096</v>
      </c>
      <c r="B1549" s="526" t="s">
        <v>6186</v>
      </c>
      <c r="C1549" s="526" t="s">
        <v>114</v>
      </c>
      <c r="D1549" s="527" t="n">
        <v>152.38</v>
      </c>
    </row>
    <row r="1550" customFormat="false" ht="15" hidden="false" customHeight="false" outlineLevel="0" collapsed="false">
      <c r="A1550" s="526" t="n">
        <v>91097</v>
      </c>
      <c r="B1550" s="526" t="s">
        <v>6187</v>
      </c>
      <c r="C1550" s="526" t="s">
        <v>114</v>
      </c>
      <c r="D1550" s="527" t="n">
        <v>177.5</v>
      </c>
    </row>
    <row r="1551" customFormat="false" ht="15" hidden="false" customHeight="false" outlineLevel="0" collapsed="false">
      <c r="A1551" s="526" t="n">
        <v>91098</v>
      </c>
      <c r="B1551" s="526" t="s">
        <v>6188</v>
      </c>
      <c r="C1551" s="526" t="s">
        <v>114</v>
      </c>
      <c r="D1551" s="527" t="n">
        <v>165.87</v>
      </c>
    </row>
    <row r="1552" customFormat="false" ht="15" hidden="false" customHeight="false" outlineLevel="0" collapsed="false">
      <c r="A1552" s="526" t="n">
        <v>91099</v>
      </c>
      <c r="B1552" s="526" t="s">
        <v>6189</v>
      </c>
      <c r="C1552" s="526" t="s">
        <v>114</v>
      </c>
      <c r="D1552" s="527" t="n">
        <v>192.73</v>
      </c>
    </row>
    <row r="1553" customFormat="false" ht="15" hidden="false" customHeight="false" outlineLevel="0" collapsed="false">
      <c r="A1553" s="526" t="n">
        <v>91100</v>
      </c>
      <c r="B1553" s="526" t="s">
        <v>6190</v>
      </c>
      <c r="C1553" s="526" t="s">
        <v>114</v>
      </c>
      <c r="D1553" s="527" t="n">
        <v>175.49</v>
      </c>
    </row>
    <row r="1554" customFormat="false" ht="15" hidden="false" customHeight="false" outlineLevel="0" collapsed="false">
      <c r="A1554" s="526" t="n">
        <v>91101</v>
      </c>
      <c r="B1554" s="526" t="s">
        <v>6191</v>
      </c>
      <c r="C1554" s="526" t="s">
        <v>114</v>
      </c>
      <c r="D1554" s="527" t="n">
        <v>202.2</v>
      </c>
    </row>
    <row r="1555" customFormat="false" ht="15" hidden="false" customHeight="false" outlineLevel="0" collapsed="false">
      <c r="A1555" s="526" t="n">
        <v>93952</v>
      </c>
      <c r="B1555" s="526" t="s">
        <v>6192</v>
      </c>
      <c r="C1555" s="526" t="s">
        <v>120</v>
      </c>
      <c r="D1555" s="527" t="n">
        <v>225.23</v>
      </c>
    </row>
    <row r="1556" customFormat="false" ht="15" hidden="false" customHeight="false" outlineLevel="0" collapsed="false">
      <c r="A1556" s="526" t="n">
        <v>93953</v>
      </c>
      <c r="B1556" s="526" t="s">
        <v>6193</v>
      </c>
      <c r="C1556" s="526" t="s">
        <v>120</v>
      </c>
      <c r="D1556" s="527" t="n">
        <v>208.59</v>
      </c>
    </row>
    <row r="1557" customFormat="false" ht="15" hidden="false" customHeight="false" outlineLevel="0" collapsed="false">
      <c r="A1557" s="526" t="n">
        <v>93954</v>
      </c>
      <c r="B1557" s="526" t="s">
        <v>6194</v>
      </c>
      <c r="C1557" s="526" t="s">
        <v>120</v>
      </c>
      <c r="D1557" s="527" t="n">
        <v>198.53</v>
      </c>
    </row>
    <row r="1558" customFormat="false" ht="15" hidden="false" customHeight="false" outlineLevel="0" collapsed="false">
      <c r="A1558" s="526" t="n">
        <v>93955</v>
      </c>
      <c r="B1558" s="526" t="s">
        <v>6195</v>
      </c>
      <c r="C1558" s="526" t="s">
        <v>120</v>
      </c>
      <c r="D1558" s="527" t="n">
        <v>191.46</v>
      </c>
    </row>
    <row r="1559" customFormat="false" ht="15" hidden="false" customHeight="false" outlineLevel="0" collapsed="false">
      <c r="A1559" s="526" t="n">
        <v>93956</v>
      </c>
      <c r="B1559" s="526" t="s">
        <v>6196</v>
      </c>
      <c r="C1559" s="526" t="s">
        <v>120</v>
      </c>
      <c r="D1559" s="527" t="n">
        <v>185.85</v>
      </c>
    </row>
    <row r="1560" customFormat="false" ht="15" hidden="false" customHeight="false" outlineLevel="0" collapsed="false">
      <c r="A1560" s="526" t="n">
        <v>93957</v>
      </c>
      <c r="B1560" s="526" t="s">
        <v>6197</v>
      </c>
      <c r="C1560" s="526" t="s">
        <v>120</v>
      </c>
      <c r="D1560" s="527" t="n">
        <v>239.86</v>
      </c>
    </row>
    <row r="1561" customFormat="false" ht="15" hidden="false" customHeight="false" outlineLevel="0" collapsed="false">
      <c r="A1561" s="526" t="n">
        <v>93958</v>
      </c>
      <c r="B1561" s="526" t="s">
        <v>6198</v>
      </c>
      <c r="C1561" s="526" t="s">
        <v>120</v>
      </c>
      <c r="D1561" s="527" t="n">
        <v>222.21</v>
      </c>
    </row>
    <row r="1562" customFormat="false" ht="15" hidden="false" customHeight="false" outlineLevel="0" collapsed="false">
      <c r="A1562" s="526" t="n">
        <v>93959</v>
      </c>
      <c r="B1562" s="526" t="s">
        <v>6199</v>
      </c>
      <c r="C1562" s="526" t="s">
        <v>120</v>
      </c>
      <c r="D1562" s="527" t="n">
        <v>211.7</v>
      </c>
    </row>
    <row r="1563" customFormat="false" ht="15" hidden="false" customHeight="false" outlineLevel="0" collapsed="false">
      <c r="A1563" s="526" t="n">
        <v>93960</v>
      </c>
      <c r="B1563" s="526" t="s">
        <v>6200</v>
      </c>
      <c r="C1563" s="526" t="s">
        <v>120</v>
      </c>
      <c r="D1563" s="527" t="n">
        <v>204.3</v>
      </c>
    </row>
    <row r="1564" customFormat="false" ht="15" hidden="false" customHeight="false" outlineLevel="0" collapsed="false">
      <c r="A1564" s="526" t="n">
        <v>93961</v>
      </c>
      <c r="B1564" s="526" t="s">
        <v>6201</v>
      </c>
      <c r="C1564" s="526" t="s">
        <v>120</v>
      </c>
      <c r="D1564" s="527" t="n">
        <v>198.53</v>
      </c>
    </row>
    <row r="1565" customFormat="false" ht="15" hidden="false" customHeight="false" outlineLevel="0" collapsed="false">
      <c r="A1565" s="526" t="n">
        <v>93962</v>
      </c>
      <c r="B1565" s="526" t="s">
        <v>6202</v>
      </c>
      <c r="C1565" s="526" t="s">
        <v>120</v>
      </c>
      <c r="D1565" s="527" t="n">
        <v>212.55</v>
      </c>
    </row>
    <row r="1566" customFormat="false" ht="15" hidden="false" customHeight="false" outlineLevel="0" collapsed="false">
      <c r="A1566" s="526" t="n">
        <v>93963</v>
      </c>
      <c r="B1566" s="526" t="s">
        <v>6203</v>
      </c>
      <c r="C1566" s="526" t="s">
        <v>120</v>
      </c>
      <c r="D1566" s="527" t="n">
        <v>195.89</v>
      </c>
    </row>
    <row r="1567" customFormat="false" ht="15" hidden="false" customHeight="false" outlineLevel="0" collapsed="false">
      <c r="A1567" s="526" t="n">
        <v>93964</v>
      </c>
      <c r="B1567" s="526" t="s">
        <v>6204</v>
      </c>
      <c r="C1567" s="526" t="s">
        <v>120</v>
      </c>
      <c r="D1567" s="527" t="n">
        <v>185.93</v>
      </c>
    </row>
    <row r="1568" customFormat="false" ht="15" hidden="false" customHeight="false" outlineLevel="0" collapsed="false">
      <c r="A1568" s="526" t="n">
        <v>93965</v>
      </c>
      <c r="B1568" s="526" t="s">
        <v>6205</v>
      </c>
      <c r="C1568" s="526" t="s">
        <v>120</v>
      </c>
      <c r="D1568" s="527" t="n">
        <v>176.45</v>
      </c>
    </row>
    <row r="1569" customFormat="false" ht="15" hidden="false" customHeight="false" outlineLevel="0" collapsed="false">
      <c r="A1569" s="526" t="n">
        <v>93966</v>
      </c>
      <c r="B1569" s="526" t="s">
        <v>6206</v>
      </c>
      <c r="C1569" s="526" t="s">
        <v>120</v>
      </c>
      <c r="D1569" s="527" t="n">
        <v>173.31</v>
      </c>
    </row>
    <row r="1570" customFormat="false" ht="15" hidden="false" customHeight="false" outlineLevel="0" collapsed="false">
      <c r="A1570" s="526" t="n">
        <v>93967</v>
      </c>
      <c r="B1570" s="526" t="s">
        <v>6207</v>
      </c>
      <c r="C1570" s="526" t="s">
        <v>120</v>
      </c>
      <c r="D1570" s="527" t="n">
        <v>227.14</v>
      </c>
    </row>
    <row r="1571" customFormat="false" ht="15" hidden="false" customHeight="false" outlineLevel="0" collapsed="false">
      <c r="A1571" s="526" t="n">
        <v>93968</v>
      </c>
      <c r="B1571" s="526" t="s">
        <v>6208</v>
      </c>
      <c r="C1571" s="526" t="s">
        <v>120</v>
      </c>
      <c r="D1571" s="527" t="n">
        <v>209.54</v>
      </c>
    </row>
    <row r="1572" customFormat="false" ht="15" hidden="false" customHeight="false" outlineLevel="0" collapsed="false">
      <c r="A1572" s="526" t="n">
        <v>93969</v>
      </c>
      <c r="B1572" s="526" t="s">
        <v>6209</v>
      </c>
      <c r="C1572" s="526" t="s">
        <v>120</v>
      </c>
      <c r="D1572" s="527" t="n">
        <v>199.07</v>
      </c>
    </row>
    <row r="1573" customFormat="false" ht="15" hidden="false" customHeight="false" outlineLevel="0" collapsed="false">
      <c r="A1573" s="526" t="n">
        <v>93970</v>
      </c>
      <c r="B1573" s="526" t="s">
        <v>6210</v>
      </c>
      <c r="C1573" s="526" t="s">
        <v>120</v>
      </c>
      <c r="D1573" s="527" t="n">
        <v>191.75</v>
      </c>
    </row>
    <row r="1574" customFormat="false" ht="15" hidden="false" customHeight="false" outlineLevel="0" collapsed="false">
      <c r="A1574" s="526" t="n">
        <v>93971</v>
      </c>
      <c r="B1574" s="526" t="s">
        <v>6211</v>
      </c>
      <c r="C1574" s="526" t="s">
        <v>120</v>
      </c>
      <c r="D1574" s="527" t="n">
        <v>179.65</v>
      </c>
    </row>
    <row r="1575" customFormat="false" ht="15" hidden="false" customHeight="false" outlineLevel="0" collapsed="false">
      <c r="A1575" s="526" t="n">
        <v>95108</v>
      </c>
      <c r="B1575" s="526" t="s">
        <v>6212</v>
      </c>
      <c r="C1575" s="526" t="s">
        <v>134</v>
      </c>
      <c r="D1575" s="527" t="n">
        <v>34.76</v>
      </c>
    </row>
    <row r="1576" customFormat="false" ht="15" hidden="false" customHeight="false" outlineLevel="0" collapsed="false">
      <c r="A1576" s="526" t="n">
        <v>100332</v>
      </c>
      <c r="B1576" s="526" t="s">
        <v>6213</v>
      </c>
      <c r="C1576" s="526" t="s">
        <v>114</v>
      </c>
      <c r="D1576" s="527" t="n">
        <v>864.37</v>
      </c>
    </row>
    <row r="1577" customFormat="false" ht="15" hidden="false" customHeight="false" outlineLevel="0" collapsed="false">
      <c r="A1577" s="526" t="n">
        <v>100333</v>
      </c>
      <c r="B1577" s="526" t="s">
        <v>6214</v>
      </c>
      <c r="C1577" s="526" t="s">
        <v>114</v>
      </c>
      <c r="D1577" s="527" t="n">
        <v>531.7</v>
      </c>
    </row>
    <row r="1578" customFormat="false" ht="15" hidden="false" customHeight="false" outlineLevel="0" collapsed="false">
      <c r="A1578" s="526" t="n">
        <v>100334</v>
      </c>
      <c r="B1578" s="526" t="s">
        <v>6215</v>
      </c>
      <c r="C1578" s="526" t="s">
        <v>114</v>
      </c>
      <c r="D1578" s="527" t="n">
        <v>683.82</v>
      </c>
    </row>
    <row r="1579" customFormat="false" ht="15" hidden="false" customHeight="false" outlineLevel="0" collapsed="false">
      <c r="A1579" s="526" t="n">
        <v>100335</v>
      </c>
      <c r="B1579" s="526" t="s">
        <v>6216</v>
      </c>
      <c r="C1579" s="526" t="s">
        <v>114</v>
      </c>
      <c r="D1579" s="527" t="n">
        <v>434.32</v>
      </c>
    </row>
    <row r="1580" customFormat="false" ht="15" hidden="false" customHeight="false" outlineLevel="0" collapsed="false">
      <c r="A1580" s="526" t="n">
        <v>100341</v>
      </c>
      <c r="B1580" s="526" t="s">
        <v>6217</v>
      </c>
      <c r="C1580" s="526" t="s">
        <v>114</v>
      </c>
      <c r="D1580" s="527" t="n">
        <v>36.8</v>
      </c>
    </row>
    <row r="1581" customFormat="false" ht="15" hidden="false" customHeight="false" outlineLevel="0" collapsed="false">
      <c r="A1581" s="526" t="n">
        <v>100342</v>
      </c>
      <c r="B1581" s="526" t="s">
        <v>6218</v>
      </c>
      <c r="C1581" s="526" t="s">
        <v>116</v>
      </c>
      <c r="D1581" s="527" t="n">
        <v>15.69</v>
      </c>
    </row>
    <row r="1582" customFormat="false" ht="15" hidden="false" customHeight="false" outlineLevel="0" collapsed="false">
      <c r="A1582" s="526" t="n">
        <v>100343</v>
      </c>
      <c r="B1582" s="526" t="s">
        <v>6219</v>
      </c>
      <c r="C1582" s="526" t="s">
        <v>116</v>
      </c>
      <c r="D1582" s="527" t="n">
        <v>14.7</v>
      </c>
    </row>
    <row r="1583" customFormat="false" ht="15" hidden="false" customHeight="false" outlineLevel="0" collapsed="false">
      <c r="A1583" s="526" t="n">
        <v>100344</v>
      </c>
      <c r="B1583" s="526" t="s">
        <v>6220</v>
      </c>
      <c r="C1583" s="526" t="s">
        <v>116</v>
      </c>
      <c r="D1583" s="527" t="n">
        <v>13.12</v>
      </c>
    </row>
    <row r="1584" customFormat="false" ht="15" hidden="false" customHeight="false" outlineLevel="0" collapsed="false">
      <c r="A1584" s="526" t="n">
        <v>100345</v>
      </c>
      <c r="B1584" s="526" t="s">
        <v>6221</v>
      </c>
      <c r="C1584" s="526" t="s">
        <v>116</v>
      </c>
      <c r="D1584" s="527" t="n">
        <v>11.05</v>
      </c>
    </row>
    <row r="1585" customFormat="false" ht="15" hidden="false" customHeight="false" outlineLevel="0" collapsed="false">
      <c r="A1585" s="526" t="n">
        <v>100346</v>
      </c>
      <c r="B1585" s="526" t="s">
        <v>6222</v>
      </c>
      <c r="C1585" s="526" t="s">
        <v>116</v>
      </c>
      <c r="D1585" s="527" t="n">
        <v>10.45</v>
      </c>
    </row>
    <row r="1586" customFormat="false" ht="15" hidden="false" customHeight="false" outlineLevel="0" collapsed="false">
      <c r="A1586" s="526" t="n">
        <v>100347</v>
      </c>
      <c r="B1586" s="526" t="s">
        <v>6223</v>
      </c>
      <c r="C1586" s="526" t="s">
        <v>116</v>
      </c>
      <c r="D1586" s="527" t="n">
        <v>11.7</v>
      </c>
    </row>
    <row r="1587" customFormat="false" ht="15" hidden="false" customHeight="false" outlineLevel="0" collapsed="false">
      <c r="A1587" s="526" t="n">
        <v>100348</v>
      </c>
      <c r="B1587" s="526" t="s">
        <v>6224</v>
      </c>
      <c r="C1587" s="526" t="s">
        <v>116</v>
      </c>
      <c r="D1587" s="527" t="n">
        <v>11.43</v>
      </c>
    </row>
    <row r="1588" customFormat="false" ht="15" hidden="false" customHeight="false" outlineLevel="0" collapsed="false">
      <c r="A1588" s="526" t="n">
        <v>100349</v>
      </c>
      <c r="B1588" s="526" t="s">
        <v>6225</v>
      </c>
      <c r="C1588" s="526" t="s">
        <v>128</v>
      </c>
      <c r="D1588" s="527" t="n">
        <v>608.43</v>
      </c>
    </row>
    <row r="1589" customFormat="false" ht="15" hidden="false" customHeight="false" outlineLevel="0" collapsed="false">
      <c r="A1589" s="526" t="n">
        <v>102989</v>
      </c>
      <c r="B1589" s="526" t="s">
        <v>6226</v>
      </c>
      <c r="C1589" s="526" t="s">
        <v>120</v>
      </c>
      <c r="D1589" s="527" t="n">
        <v>34.79</v>
      </c>
    </row>
    <row r="1590" customFormat="false" ht="15" hidden="false" customHeight="false" outlineLevel="0" collapsed="false">
      <c r="A1590" s="526" t="n">
        <v>102990</v>
      </c>
      <c r="B1590" s="526" t="s">
        <v>6227</v>
      </c>
      <c r="C1590" s="526" t="s">
        <v>120</v>
      </c>
      <c r="D1590" s="527" t="n">
        <v>42.24</v>
      </c>
    </row>
    <row r="1591" customFormat="false" ht="15" hidden="false" customHeight="false" outlineLevel="0" collapsed="false">
      <c r="A1591" s="526" t="n">
        <v>102991</v>
      </c>
      <c r="B1591" s="526" t="s">
        <v>6228</v>
      </c>
      <c r="C1591" s="526" t="s">
        <v>120</v>
      </c>
      <c r="D1591" s="527" t="n">
        <v>54.62</v>
      </c>
    </row>
    <row r="1592" customFormat="false" ht="15" hidden="false" customHeight="false" outlineLevel="0" collapsed="false">
      <c r="A1592" s="526" t="n">
        <v>102992</v>
      </c>
      <c r="B1592" s="526" t="s">
        <v>6229</v>
      </c>
      <c r="C1592" s="526" t="s">
        <v>120</v>
      </c>
      <c r="D1592" s="527" t="n">
        <v>78.95</v>
      </c>
    </row>
    <row r="1593" customFormat="false" ht="15" hidden="false" customHeight="false" outlineLevel="0" collapsed="false">
      <c r="A1593" s="526" t="n">
        <v>102993</v>
      </c>
      <c r="B1593" s="526" t="s">
        <v>6230</v>
      </c>
      <c r="C1593" s="526" t="s">
        <v>120</v>
      </c>
      <c r="D1593" s="527" t="n">
        <v>102.93</v>
      </c>
    </row>
    <row r="1594" customFormat="false" ht="15" hidden="false" customHeight="false" outlineLevel="0" collapsed="false">
      <c r="A1594" s="526" t="n">
        <v>102994</v>
      </c>
      <c r="B1594" s="526" t="s">
        <v>6231</v>
      </c>
      <c r="C1594" s="526" t="s">
        <v>120</v>
      </c>
      <c r="D1594" s="527" t="n">
        <v>172.28</v>
      </c>
    </row>
    <row r="1595" customFormat="false" ht="15" hidden="false" customHeight="false" outlineLevel="0" collapsed="false">
      <c r="A1595" s="526" t="n">
        <v>102995</v>
      </c>
      <c r="B1595" s="526" t="s">
        <v>6232</v>
      </c>
      <c r="C1595" s="526" t="s">
        <v>120</v>
      </c>
      <c r="D1595" s="527" t="n">
        <v>60.09</v>
      </c>
    </row>
    <row r="1596" customFormat="false" ht="15" hidden="false" customHeight="false" outlineLevel="0" collapsed="false">
      <c r="A1596" s="526" t="n">
        <v>102996</v>
      </c>
      <c r="B1596" s="526" t="s">
        <v>6233</v>
      </c>
      <c r="C1596" s="526" t="s">
        <v>120</v>
      </c>
      <c r="D1596" s="527" t="n">
        <v>85.07</v>
      </c>
    </row>
    <row r="1597" customFormat="false" ht="15" hidden="false" customHeight="false" outlineLevel="0" collapsed="false">
      <c r="A1597" s="526" t="n">
        <v>102997</v>
      </c>
      <c r="B1597" s="526" t="s">
        <v>6234</v>
      </c>
      <c r="C1597" s="526" t="s">
        <v>120</v>
      </c>
      <c r="D1597" s="527" t="n">
        <v>113.88</v>
      </c>
    </row>
    <row r="1598" customFormat="false" ht="15" hidden="false" customHeight="false" outlineLevel="0" collapsed="false">
      <c r="A1598" s="526" t="n">
        <v>102998</v>
      </c>
      <c r="B1598" s="526" t="s">
        <v>6235</v>
      </c>
      <c r="C1598" s="526" t="s">
        <v>120</v>
      </c>
      <c r="D1598" s="527" t="n">
        <v>108.61</v>
      </c>
    </row>
    <row r="1599" customFormat="false" ht="15" hidden="false" customHeight="false" outlineLevel="0" collapsed="false">
      <c r="A1599" s="526" t="n">
        <v>102999</v>
      </c>
      <c r="B1599" s="526" t="s">
        <v>6236</v>
      </c>
      <c r="C1599" s="526" t="s">
        <v>120</v>
      </c>
      <c r="D1599" s="527" t="n">
        <v>137.48</v>
      </c>
    </row>
    <row r="1600" customFormat="false" ht="15" hidden="false" customHeight="false" outlineLevel="0" collapsed="false">
      <c r="A1600" s="526" t="n">
        <v>103000</v>
      </c>
      <c r="B1600" s="526" t="s">
        <v>6237</v>
      </c>
      <c r="C1600" s="526" t="s">
        <v>120</v>
      </c>
      <c r="D1600" s="527" t="n">
        <v>138.04</v>
      </c>
    </row>
    <row r="1601" customFormat="false" ht="15" hidden="false" customHeight="false" outlineLevel="0" collapsed="false">
      <c r="A1601" s="526" t="n">
        <v>103001</v>
      </c>
      <c r="B1601" s="526" t="s">
        <v>6238</v>
      </c>
      <c r="C1601" s="526" t="s">
        <v>134</v>
      </c>
      <c r="D1601" s="527" t="n">
        <v>239.79</v>
      </c>
    </row>
    <row r="1602" customFormat="false" ht="15" hidden="false" customHeight="false" outlineLevel="0" collapsed="false">
      <c r="A1602" s="526" t="n">
        <v>103002</v>
      </c>
      <c r="B1602" s="526" t="s">
        <v>6239</v>
      </c>
      <c r="C1602" s="526" t="s">
        <v>134</v>
      </c>
      <c r="D1602" s="527" t="n">
        <v>298.51</v>
      </c>
    </row>
    <row r="1603" customFormat="false" ht="15" hidden="false" customHeight="false" outlineLevel="0" collapsed="false">
      <c r="A1603" s="526" t="n">
        <v>103003</v>
      </c>
      <c r="B1603" s="526" t="s">
        <v>6240</v>
      </c>
      <c r="C1603" s="526" t="s">
        <v>134</v>
      </c>
      <c r="D1603" s="527" t="n">
        <v>416.05</v>
      </c>
    </row>
    <row r="1604" customFormat="false" ht="15" hidden="false" customHeight="false" outlineLevel="0" collapsed="false">
      <c r="A1604" s="526" t="n">
        <v>103005</v>
      </c>
      <c r="B1604" s="526" t="s">
        <v>6241</v>
      </c>
      <c r="C1604" s="526" t="s">
        <v>134</v>
      </c>
      <c r="D1604" s="527" t="n">
        <v>628.54</v>
      </c>
    </row>
    <row r="1605" customFormat="false" ht="15" hidden="false" customHeight="false" outlineLevel="0" collapsed="false">
      <c r="A1605" s="526" t="n">
        <v>103006</v>
      </c>
      <c r="B1605" s="526" t="s">
        <v>6242</v>
      </c>
      <c r="C1605" s="526" t="s">
        <v>134</v>
      </c>
      <c r="D1605" s="527" t="n">
        <v>861.01</v>
      </c>
    </row>
    <row r="1606" customFormat="false" ht="15" hidden="false" customHeight="false" outlineLevel="0" collapsed="false">
      <c r="A1606" s="526" t="n">
        <v>103007</v>
      </c>
      <c r="B1606" s="526" t="s">
        <v>6243</v>
      </c>
      <c r="C1606" s="526" t="s">
        <v>134</v>
      </c>
      <c r="D1606" s="528" t="n">
        <v>1135.12</v>
      </c>
    </row>
    <row r="1607" customFormat="false" ht="15" hidden="false" customHeight="false" outlineLevel="0" collapsed="false">
      <c r="A1607" s="526" t="n">
        <v>97933</v>
      </c>
      <c r="B1607" s="526" t="s">
        <v>6244</v>
      </c>
      <c r="C1607" s="526" t="s">
        <v>134</v>
      </c>
      <c r="D1607" s="528" t="n">
        <v>1064.73</v>
      </c>
    </row>
    <row r="1608" customFormat="false" ht="15" hidden="false" customHeight="false" outlineLevel="0" collapsed="false">
      <c r="A1608" s="526" t="n">
        <v>97934</v>
      </c>
      <c r="B1608" s="526" t="s">
        <v>6245</v>
      </c>
      <c r="C1608" s="526" t="s">
        <v>134</v>
      </c>
      <c r="D1608" s="528" t="n">
        <v>2481.11</v>
      </c>
    </row>
    <row r="1609" customFormat="false" ht="15" hidden="false" customHeight="false" outlineLevel="0" collapsed="false">
      <c r="A1609" s="526" t="n">
        <v>97935</v>
      </c>
      <c r="B1609" s="526" t="s">
        <v>6246</v>
      </c>
      <c r="C1609" s="526" t="s">
        <v>134</v>
      </c>
      <c r="D1609" s="527" t="n">
        <v>882</v>
      </c>
    </row>
    <row r="1610" customFormat="false" ht="15" hidden="false" customHeight="false" outlineLevel="0" collapsed="false">
      <c r="A1610" s="526" t="n">
        <v>97936</v>
      </c>
      <c r="B1610" s="526" t="s">
        <v>6247</v>
      </c>
      <c r="C1610" s="526" t="s">
        <v>134</v>
      </c>
      <c r="D1610" s="528" t="n">
        <v>2147.5</v>
      </c>
    </row>
    <row r="1611" customFormat="false" ht="15" hidden="false" customHeight="false" outlineLevel="0" collapsed="false">
      <c r="A1611" s="526" t="n">
        <v>97947</v>
      </c>
      <c r="B1611" s="526" t="s">
        <v>6248</v>
      </c>
      <c r="C1611" s="526" t="s">
        <v>134</v>
      </c>
      <c r="D1611" s="528" t="n">
        <v>1864.62</v>
      </c>
    </row>
    <row r="1612" customFormat="false" ht="15" hidden="false" customHeight="false" outlineLevel="0" collapsed="false">
      <c r="A1612" s="526" t="n">
        <v>97948</v>
      </c>
      <c r="B1612" s="526" t="s">
        <v>6249</v>
      </c>
      <c r="C1612" s="526" t="s">
        <v>134</v>
      </c>
      <c r="D1612" s="528" t="n">
        <v>3429.27</v>
      </c>
    </row>
    <row r="1613" customFormat="false" ht="15" hidden="false" customHeight="false" outlineLevel="0" collapsed="false">
      <c r="A1613" s="526" t="n">
        <v>97949</v>
      </c>
      <c r="B1613" s="526" t="s">
        <v>6250</v>
      </c>
      <c r="C1613" s="526" t="s">
        <v>134</v>
      </c>
      <c r="D1613" s="528" t="n">
        <v>1894.04</v>
      </c>
    </row>
    <row r="1614" customFormat="false" ht="15" hidden="false" customHeight="false" outlineLevel="0" collapsed="false">
      <c r="A1614" s="526" t="n">
        <v>97950</v>
      </c>
      <c r="B1614" s="526" t="s">
        <v>6251</v>
      </c>
      <c r="C1614" s="526" t="s">
        <v>134</v>
      </c>
      <c r="D1614" s="528" t="n">
        <v>3329.74</v>
      </c>
    </row>
    <row r="1615" customFormat="false" ht="15" hidden="false" customHeight="false" outlineLevel="0" collapsed="false">
      <c r="A1615" s="526" t="n">
        <v>97951</v>
      </c>
      <c r="B1615" s="526" t="s">
        <v>6252</v>
      </c>
      <c r="C1615" s="526" t="s">
        <v>134</v>
      </c>
      <c r="D1615" s="528" t="n">
        <v>3013.24</v>
      </c>
    </row>
    <row r="1616" customFormat="false" ht="15" hidden="false" customHeight="false" outlineLevel="0" collapsed="false">
      <c r="A1616" s="526" t="n">
        <v>97952</v>
      </c>
      <c r="B1616" s="526" t="s">
        <v>6253</v>
      </c>
      <c r="C1616" s="526" t="s">
        <v>134</v>
      </c>
      <c r="D1616" s="528" t="n">
        <v>5200.71</v>
      </c>
    </row>
    <row r="1617" customFormat="false" ht="15" hidden="false" customHeight="false" outlineLevel="0" collapsed="false">
      <c r="A1617" s="526" t="n">
        <v>97953</v>
      </c>
      <c r="B1617" s="526" t="s">
        <v>6254</v>
      </c>
      <c r="C1617" s="526" t="s">
        <v>134</v>
      </c>
      <c r="D1617" s="528" t="n">
        <v>1440.85</v>
      </c>
    </row>
    <row r="1618" customFormat="false" ht="15" hidden="false" customHeight="false" outlineLevel="0" collapsed="false">
      <c r="A1618" s="526" t="n">
        <v>97955</v>
      </c>
      <c r="B1618" s="526" t="s">
        <v>6255</v>
      </c>
      <c r="C1618" s="526" t="s">
        <v>134</v>
      </c>
      <c r="D1618" s="528" t="n">
        <v>3127.2</v>
      </c>
    </row>
    <row r="1619" customFormat="false" ht="15" hidden="false" customHeight="false" outlineLevel="0" collapsed="false">
      <c r="A1619" s="526" t="n">
        <v>97956</v>
      </c>
      <c r="B1619" s="526" t="s">
        <v>6256</v>
      </c>
      <c r="C1619" s="526" t="s">
        <v>134</v>
      </c>
      <c r="D1619" s="528" t="n">
        <v>1577.62</v>
      </c>
    </row>
    <row r="1620" customFormat="false" ht="15" hidden="false" customHeight="false" outlineLevel="0" collapsed="false">
      <c r="A1620" s="526" t="n">
        <v>97957</v>
      </c>
      <c r="B1620" s="526" t="s">
        <v>6257</v>
      </c>
      <c r="C1620" s="526" t="s">
        <v>134</v>
      </c>
      <c r="D1620" s="528" t="n">
        <v>2814.36</v>
      </c>
    </row>
    <row r="1621" customFormat="false" ht="15" hidden="false" customHeight="false" outlineLevel="0" collapsed="false">
      <c r="A1621" s="526" t="n">
        <v>97961</v>
      </c>
      <c r="B1621" s="526" t="s">
        <v>6258</v>
      </c>
      <c r="C1621" s="526" t="s">
        <v>134</v>
      </c>
      <c r="D1621" s="528" t="n">
        <v>2535.06</v>
      </c>
    </row>
    <row r="1622" customFormat="false" ht="15" hidden="false" customHeight="false" outlineLevel="0" collapsed="false">
      <c r="A1622" s="526" t="n">
        <v>97973</v>
      </c>
      <c r="B1622" s="526" t="s">
        <v>6259</v>
      </c>
      <c r="C1622" s="526" t="s">
        <v>134</v>
      </c>
      <c r="D1622" s="528" t="n">
        <v>4731.03</v>
      </c>
    </row>
    <row r="1623" customFormat="false" ht="15" hidden="false" customHeight="false" outlineLevel="0" collapsed="false">
      <c r="A1623" s="526" t="n">
        <v>97974</v>
      </c>
      <c r="B1623" s="526" t="s">
        <v>6260</v>
      </c>
      <c r="C1623" s="526" t="s">
        <v>134</v>
      </c>
      <c r="D1623" s="527" t="n">
        <v>522.42</v>
      </c>
    </row>
    <row r="1624" customFormat="false" ht="15" hidden="false" customHeight="false" outlineLevel="0" collapsed="false">
      <c r="A1624" s="526" t="n">
        <v>97975</v>
      </c>
      <c r="B1624" s="526" t="s">
        <v>6261</v>
      </c>
      <c r="C1624" s="526" t="s">
        <v>134</v>
      </c>
      <c r="D1624" s="527" t="n">
        <v>667.39</v>
      </c>
    </row>
    <row r="1625" customFormat="false" ht="15" hidden="false" customHeight="false" outlineLevel="0" collapsed="false">
      <c r="A1625" s="526" t="n">
        <v>97976</v>
      </c>
      <c r="B1625" s="526" t="s">
        <v>6262</v>
      </c>
      <c r="C1625" s="526" t="s">
        <v>134</v>
      </c>
      <c r="D1625" s="528" t="n">
        <v>1249.25</v>
      </c>
    </row>
    <row r="1626" customFormat="false" ht="15" hidden="false" customHeight="false" outlineLevel="0" collapsed="false">
      <c r="A1626" s="526" t="n">
        <v>97977</v>
      </c>
      <c r="B1626" s="526" t="s">
        <v>6263</v>
      </c>
      <c r="C1626" s="526" t="s">
        <v>134</v>
      </c>
      <c r="D1626" s="528" t="n">
        <v>1762.41</v>
      </c>
    </row>
    <row r="1627" customFormat="false" ht="15" hidden="false" customHeight="false" outlineLevel="0" collapsed="false">
      <c r="A1627" s="526" t="n">
        <v>97978</v>
      </c>
      <c r="B1627" s="526" t="s">
        <v>6264</v>
      </c>
      <c r="C1627" s="526" t="s">
        <v>134</v>
      </c>
      <c r="D1627" s="528" t="n">
        <v>1021.01</v>
      </c>
    </row>
    <row r="1628" customFormat="false" ht="15" hidden="false" customHeight="false" outlineLevel="0" collapsed="false">
      <c r="A1628" s="526" t="n">
        <v>97980</v>
      </c>
      <c r="B1628" s="526" t="s">
        <v>6265</v>
      </c>
      <c r="C1628" s="526" t="s">
        <v>134</v>
      </c>
      <c r="D1628" s="528" t="n">
        <v>2262.3</v>
      </c>
    </row>
    <row r="1629" customFormat="false" ht="15" hidden="false" customHeight="false" outlineLevel="0" collapsed="false">
      <c r="A1629" s="526" t="n">
        <v>97981</v>
      </c>
      <c r="B1629" s="526" t="s">
        <v>6266</v>
      </c>
      <c r="C1629" s="526" t="s">
        <v>120</v>
      </c>
      <c r="D1629" s="528" t="n">
        <v>1267.33</v>
      </c>
    </row>
    <row r="1630" customFormat="false" ht="15" hidden="false" customHeight="false" outlineLevel="0" collapsed="false">
      <c r="A1630" s="526" t="n">
        <v>97983</v>
      </c>
      <c r="B1630" s="526" t="s">
        <v>6267</v>
      </c>
      <c r="C1630" s="526" t="s">
        <v>120</v>
      </c>
      <c r="D1630" s="527" t="n">
        <v>510.81</v>
      </c>
    </row>
    <row r="1631" customFormat="false" ht="15" hidden="false" customHeight="false" outlineLevel="0" collapsed="false">
      <c r="A1631" s="526" t="n">
        <v>97985</v>
      </c>
      <c r="B1631" s="526" t="s">
        <v>6268</v>
      </c>
      <c r="C1631" s="526" t="s">
        <v>120</v>
      </c>
      <c r="D1631" s="528" t="n">
        <v>1525.55</v>
      </c>
    </row>
    <row r="1632" customFormat="false" ht="15" hidden="false" customHeight="false" outlineLevel="0" collapsed="false">
      <c r="A1632" s="526" t="n">
        <v>97987</v>
      </c>
      <c r="B1632" s="526" t="s">
        <v>6269</v>
      </c>
      <c r="C1632" s="526" t="s">
        <v>120</v>
      </c>
      <c r="D1632" s="527" t="n">
        <v>679.53</v>
      </c>
    </row>
    <row r="1633" customFormat="false" ht="15" hidden="false" customHeight="false" outlineLevel="0" collapsed="false">
      <c r="A1633" s="526" t="n">
        <v>97988</v>
      </c>
      <c r="B1633" s="526" t="s">
        <v>6270</v>
      </c>
      <c r="C1633" s="526" t="s">
        <v>134</v>
      </c>
      <c r="D1633" s="528" t="n">
        <v>3309.84</v>
      </c>
    </row>
    <row r="1634" customFormat="false" ht="15" hidden="false" customHeight="false" outlineLevel="0" collapsed="false">
      <c r="A1634" s="526" t="n">
        <v>97989</v>
      </c>
      <c r="B1634" s="526" t="s">
        <v>6271</v>
      </c>
      <c r="C1634" s="526" t="s">
        <v>120</v>
      </c>
      <c r="D1634" s="528" t="n">
        <v>1783.74</v>
      </c>
    </row>
    <row r="1635" customFormat="false" ht="15" hidden="false" customHeight="false" outlineLevel="0" collapsed="false">
      <c r="A1635" s="526" t="n">
        <v>97991</v>
      </c>
      <c r="B1635" s="526" t="s">
        <v>6272</v>
      </c>
      <c r="C1635" s="526" t="s">
        <v>120</v>
      </c>
      <c r="D1635" s="527" t="n">
        <v>931.31</v>
      </c>
    </row>
    <row r="1636" customFormat="false" ht="15" hidden="false" customHeight="false" outlineLevel="0" collapsed="false">
      <c r="A1636" s="526" t="n">
        <v>97992</v>
      </c>
      <c r="B1636" s="526" t="s">
        <v>6273</v>
      </c>
      <c r="C1636" s="526" t="s">
        <v>134</v>
      </c>
      <c r="D1636" s="528" t="n">
        <v>4236.91</v>
      </c>
    </row>
    <row r="1637" customFormat="false" ht="15" hidden="false" customHeight="false" outlineLevel="0" collapsed="false">
      <c r="A1637" s="526" t="n">
        <v>97993</v>
      </c>
      <c r="B1637" s="526" t="s">
        <v>6274</v>
      </c>
      <c r="C1637" s="526" t="s">
        <v>120</v>
      </c>
      <c r="D1637" s="528" t="n">
        <v>2171.12</v>
      </c>
    </row>
    <row r="1638" customFormat="false" ht="15" hidden="false" customHeight="false" outlineLevel="0" collapsed="false">
      <c r="A1638" s="526" t="n">
        <v>97994</v>
      </c>
      <c r="B1638" s="526" t="s">
        <v>256</v>
      </c>
      <c r="C1638" s="526" t="s">
        <v>134</v>
      </c>
      <c r="D1638" s="528" t="n">
        <v>2898.86</v>
      </c>
    </row>
    <row r="1639" customFormat="false" ht="15" hidden="false" customHeight="false" outlineLevel="0" collapsed="false">
      <c r="A1639" s="526" t="n">
        <v>97995</v>
      </c>
      <c r="B1639" s="526" t="s">
        <v>325</v>
      </c>
      <c r="C1639" s="526" t="s">
        <v>120</v>
      </c>
      <c r="D1639" s="528" t="n">
        <v>1421.93</v>
      </c>
    </row>
    <row r="1640" customFormat="false" ht="15" hidden="false" customHeight="false" outlineLevel="0" collapsed="false">
      <c r="A1640" s="526" t="n">
        <v>97996</v>
      </c>
      <c r="B1640" s="526" t="s">
        <v>6275</v>
      </c>
      <c r="C1640" s="526" t="s">
        <v>134</v>
      </c>
      <c r="D1640" s="528" t="n">
        <v>3666.91</v>
      </c>
    </row>
    <row r="1641" customFormat="false" ht="15" hidden="false" customHeight="false" outlineLevel="0" collapsed="false">
      <c r="A1641" s="526" t="n">
        <v>97997</v>
      </c>
      <c r="B1641" s="526" t="s">
        <v>6276</v>
      </c>
      <c r="C1641" s="526" t="s">
        <v>120</v>
      </c>
      <c r="D1641" s="528" t="n">
        <v>1699.01</v>
      </c>
    </row>
    <row r="1642" customFormat="false" ht="15" hidden="false" customHeight="false" outlineLevel="0" collapsed="false">
      <c r="A1642" s="526" t="n">
        <v>97999</v>
      </c>
      <c r="B1642" s="526" t="s">
        <v>6277</v>
      </c>
      <c r="C1642" s="526" t="s">
        <v>120</v>
      </c>
      <c r="D1642" s="528" t="n">
        <v>1976.15</v>
      </c>
    </row>
    <row r="1643" customFormat="false" ht="15" hidden="false" customHeight="false" outlineLevel="0" collapsed="false">
      <c r="A1643" s="526" t="n">
        <v>98001</v>
      </c>
      <c r="B1643" s="526" t="s">
        <v>6278</v>
      </c>
      <c r="C1643" s="526" t="s">
        <v>120</v>
      </c>
      <c r="D1643" s="528" t="n">
        <v>2253.22</v>
      </c>
    </row>
    <row r="1644" customFormat="false" ht="15" hidden="false" customHeight="false" outlineLevel="0" collapsed="false">
      <c r="A1644" s="526" t="n">
        <v>98002</v>
      </c>
      <c r="B1644" s="526" t="s">
        <v>6279</v>
      </c>
      <c r="C1644" s="526" t="s">
        <v>134</v>
      </c>
      <c r="D1644" s="528" t="n">
        <v>6006.19</v>
      </c>
    </row>
    <row r="1645" customFormat="false" ht="15" hidden="false" customHeight="false" outlineLevel="0" collapsed="false">
      <c r="A1645" s="526" t="n">
        <v>98003</v>
      </c>
      <c r="B1645" s="526" t="s">
        <v>6280</v>
      </c>
      <c r="C1645" s="526" t="s">
        <v>120</v>
      </c>
      <c r="D1645" s="528" t="n">
        <v>2530.35</v>
      </c>
    </row>
    <row r="1646" customFormat="false" ht="15" hidden="false" customHeight="false" outlineLevel="0" collapsed="false">
      <c r="A1646" s="526" t="n">
        <v>98005</v>
      </c>
      <c r="B1646" s="526" t="s">
        <v>6281</v>
      </c>
      <c r="C1646" s="526" t="s">
        <v>120</v>
      </c>
      <c r="D1646" s="528" t="n">
        <v>2807.48</v>
      </c>
    </row>
    <row r="1647" customFormat="false" ht="15" hidden="false" customHeight="false" outlineLevel="0" collapsed="false">
      <c r="A1647" s="526" t="n">
        <v>98006</v>
      </c>
      <c r="B1647" s="526" t="s">
        <v>6282</v>
      </c>
      <c r="C1647" s="526" t="s">
        <v>134</v>
      </c>
      <c r="D1647" s="528" t="n">
        <v>7551.13</v>
      </c>
    </row>
    <row r="1648" customFormat="false" ht="15" hidden="false" customHeight="false" outlineLevel="0" collapsed="false">
      <c r="A1648" s="526" t="n">
        <v>98007</v>
      </c>
      <c r="B1648" s="526" t="s">
        <v>6283</v>
      </c>
      <c r="C1648" s="526" t="s">
        <v>120</v>
      </c>
      <c r="D1648" s="528" t="n">
        <v>3084.56</v>
      </c>
    </row>
    <row r="1649" customFormat="false" ht="15" hidden="false" customHeight="false" outlineLevel="0" collapsed="false">
      <c r="A1649" s="526" t="n">
        <v>98008</v>
      </c>
      <c r="B1649" s="526" t="s">
        <v>6284</v>
      </c>
      <c r="C1649" s="526" t="s">
        <v>134</v>
      </c>
      <c r="D1649" s="528" t="n">
        <v>4545.19</v>
      </c>
    </row>
    <row r="1650" customFormat="false" ht="15" hidden="false" customHeight="false" outlineLevel="0" collapsed="false">
      <c r="A1650" s="526" t="n">
        <v>98009</v>
      </c>
      <c r="B1650" s="526" t="s">
        <v>6285</v>
      </c>
      <c r="C1650" s="526" t="s">
        <v>120</v>
      </c>
      <c r="D1650" s="528" t="n">
        <v>1976.15</v>
      </c>
    </row>
    <row r="1651" customFormat="false" ht="15" hidden="false" customHeight="false" outlineLevel="0" collapsed="false">
      <c r="A1651" s="526" t="n">
        <v>98010</v>
      </c>
      <c r="B1651" s="526" t="s">
        <v>6286</v>
      </c>
      <c r="C1651" s="526" t="s">
        <v>134</v>
      </c>
      <c r="D1651" s="528" t="n">
        <v>5544.61</v>
      </c>
    </row>
    <row r="1652" customFormat="false" ht="15" hidden="false" customHeight="false" outlineLevel="0" collapsed="false">
      <c r="A1652" s="526" t="n">
        <v>98011</v>
      </c>
      <c r="B1652" s="526" t="s">
        <v>6287</v>
      </c>
      <c r="C1652" s="526" t="s">
        <v>120</v>
      </c>
      <c r="D1652" s="528" t="n">
        <v>2253.22</v>
      </c>
    </row>
    <row r="1653" customFormat="false" ht="15" hidden="false" customHeight="false" outlineLevel="0" collapsed="false">
      <c r="A1653" s="526" t="n">
        <v>98012</v>
      </c>
      <c r="B1653" s="526" t="s">
        <v>6288</v>
      </c>
      <c r="C1653" s="526" t="s">
        <v>134</v>
      </c>
      <c r="D1653" s="528" t="n">
        <v>6516.01</v>
      </c>
    </row>
    <row r="1654" customFormat="false" ht="15" hidden="false" customHeight="false" outlineLevel="0" collapsed="false">
      <c r="A1654" s="526" t="n">
        <v>98013</v>
      </c>
      <c r="B1654" s="526" t="s">
        <v>6289</v>
      </c>
      <c r="C1654" s="526" t="s">
        <v>120</v>
      </c>
      <c r="D1654" s="528" t="n">
        <v>2530.35</v>
      </c>
    </row>
    <row r="1655" customFormat="false" ht="15" hidden="false" customHeight="false" outlineLevel="0" collapsed="false">
      <c r="A1655" s="526" t="n">
        <v>98014</v>
      </c>
      <c r="B1655" s="526" t="s">
        <v>6290</v>
      </c>
      <c r="C1655" s="526" t="s">
        <v>134</v>
      </c>
      <c r="D1655" s="528" t="n">
        <v>7487.35</v>
      </c>
    </row>
    <row r="1656" customFormat="false" ht="15" hidden="false" customHeight="false" outlineLevel="0" collapsed="false">
      <c r="A1656" s="526" t="n">
        <v>98015</v>
      </c>
      <c r="B1656" s="526" t="s">
        <v>6291</v>
      </c>
      <c r="C1656" s="526" t="s">
        <v>120</v>
      </c>
      <c r="D1656" s="528" t="n">
        <v>2807.48</v>
      </c>
    </row>
    <row r="1657" customFormat="false" ht="15" hidden="false" customHeight="false" outlineLevel="0" collapsed="false">
      <c r="A1657" s="526" t="n">
        <v>98016</v>
      </c>
      <c r="B1657" s="526" t="s">
        <v>6292</v>
      </c>
      <c r="C1657" s="526" t="s">
        <v>134</v>
      </c>
      <c r="D1657" s="528" t="n">
        <v>8458.87</v>
      </c>
    </row>
    <row r="1658" customFormat="false" ht="15" hidden="false" customHeight="false" outlineLevel="0" collapsed="false">
      <c r="A1658" s="526" t="n">
        <v>98017</v>
      </c>
      <c r="B1658" s="526" t="s">
        <v>6293</v>
      </c>
      <c r="C1658" s="526" t="s">
        <v>120</v>
      </c>
      <c r="D1658" s="528" t="n">
        <v>3084.56</v>
      </c>
    </row>
    <row r="1659" customFormat="false" ht="15" hidden="false" customHeight="false" outlineLevel="0" collapsed="false">
      <c r="A1659" s="526" t="n">
        <v>98018</v>
      </c>
      <c r="B1659" s="526" t="s">
        <v>6294</v>
      </c>
      <c r="C1659" s="526" t="s">
        <v>134</v>
      </c>
      <c r="D1659" s="528" t="n">
        <v>9430.25</v>
      </c>
    </row>
    <row r="1660" customFormat="false" ht="15" hidden="false" customHeight="false" outlineLevel="0" collapsed="false">
      <c r="A1660" s="526" t="n">
        <v>98019</v>
      </c>
      <c r="B1660" s="526" t="s">
        <v>6295</v>
      </c>
      <c r="C1660" s="526" t="s">
        <v>120</v>
      </c>
      <c r="D1660" s="528" t="n">
        <v>3387.24</v>
      </c>
    </row>
    <row r="1661" customFormat="false" ht="15" hidden="false" customHeight="false" outlineLevel="0" collapsed="false">
      <c r="A1661" s="526" t="n">
        <v>98020</v>
      </c>
      <c r="B1661" s="526" t="s">
        <v>6296</v>
      </c>
      <c r="C1661" s="526" t="s">
        <v>134</v>
      </c>
      <c r="D1661" s="528" t="n">
        <v>6702.93</v>
      </c>
    </row>
    <row r="1662" customFormat="false" ht="15" hidden="false" customHeight="false" outlineLevel="0" collapsed="false">
      <c r="A1662" s="526" t="n">
        <v>98021</v>
      </c>
      <c r="B1662" s="526" t="s">
        <v>6297</v>
      </c>
      <c r="C1662" s="526" t="s">
        <v>120</v>
      </c>
      <c r="D1662" s="528" t="n">
        <v>2555.96</v>
      </c>
    </row>
    <row r="1663" customFormat="false" ht="15" hidden="false" customHeight="false" outlineLevel="0" collapsed="false">
      <c r="A1663" s="526" t="n">
        <v>98022</v>
      </c>
      <c r="B1663" s="526" t="s">
        <v>6298</v>
      </c>
      <c r="C1663" s="526" t="s">
        <v>134</v>
      </c>
      <c r="D1663" s="528" t="n">
        <v>7859.51</v>
      </c>
    </row>
    <row r="1664" customFormat="false" ht="15" hidden="false" customHeight="false" outlineLevel="0" collapsed="false">
      <c r="A1664" s="526" t="n">
        <v>98023</v>
      </c>
      <c r="B1664" s="526" t="s">
        <v>6299</v>
      </c>
      <c r="C1664" s="526" t="s">
        <v>120</v>
      </c>
      <c r="D1664" s="528" t="n">
        <v>2833.01</v>
      </c>
    </row>
    <row r="1665" customFormat="false" ht="15" hidden="false" customHeight="false" outlineLevel="0" collapsed="false">
      <c r="A1665" s="526" t="n">
        <v>98024</v>
      </c>
      <c r="B1665" s="526" t="s">
        <v>6300</v>
      </c>
      <c r="C1665" s="526" t="s">
        <v>134</v>
      </c>
      <c r="D1665" s="528" t="n">
        <v>9078.05</v>
      </c>
    </row>
    <row r="1666" customFormat="false" ht="15" hidden="false" customHeight="false" outlineLevel="0" collapsed="false">
      <c r="A1666" s="526" t="n">
        <v>98025</v>
      </c>
      <c r="B1666" s="526" t="s">
        <v>6301</v>
      </c>
      <c r="C1666" s="526" t="s">
        <v>120</v>
      </c>
      <c r="D1666" s="528" t="n">
        <v>3110.17</v>
      </c>
    </row>
    <row r="1667" customFormat="false" ht="15" hidden="false" customHeight="false" outlineLevel="0" collapsed="false">
      <c r="A1667" s="526" t="n">
        <v>98026</v>
      </c>
      <c r="B1667" s="526" t="s">
        <v>6302</v>
      </c>
      <c r="C1667" s="526" t="s">
        <v>134</v>
      </c>
      <c r="D1667" s="528" t="n">
        <v>10242.52</v>
      </c>
    </row>
    <row r="1668" customFormat="false" ht="15" hidden="false" customHeight="false" outlineLevel="0" collapsed="false">
      <c r="A1668" s="526" t="n">
        <v>98027</v>
      </c>
      <c r="B1668" s="526" t="s">
        <v>6303</v>
      </c>
      <c r="C1668" s="526" t="s">
        <v>120</v>
      </c>
      <c r="D1668" s="528" t="n">
        <v>3387.24</v>
      </c>
    </row>
    <row r="1669" customFormat="false" ht="15" hidden="false" customHeight="false" outlineLevel="0" collapsed="false">
      <c r="A1669" s="526" t="n">
        <v>98028</v>
      </c>
      <c r="B1669" s="526" t="s">
        <v>6304</v>
      </c>
      <c r="C1669" s="526" t="s">
        <v>134</v>
      </c>
      <c r="D1669" s="528" t="n">
        <v>11406.99</v>
      </c>
    </row>
    <row r="1670" customFormat="false" ht="15" hidden="false" customHeight="false" outlineLevel="0" collapsed="false">
      <c r="A1670" s="526" t="n">
        <v>98029</v>
      </c>
      <c r="B1670" s="526" t="s">
        <v>6305</v>
      </c>
      <c r="C1670" s="526" t="s">
        <v>120</v>
      </c>
      <c r="D1670" s="528" t="n">
        <v>3669.59</v>
      </c>
    </row>
    <row r="1671" customFormat="false" ht="15" hidden="false" customHeight="false" outlineLevel="0" collapsed="false">
      <c r="A1671" s="526" t="n">
        <v>98030</v>
      </c>
      <c r="B1671" s="526" t="s">
        <v>6306</v>
      </c>
      <c r="C1671" s="526" t="s">
        <v>134</v>
      </c>
      <c r="D1671" s="528" t="n">
        <v>9300.6</v>
      </c>
    </row>
    <row r="1672" customFormat="false" ht="15" hidden="false" customHeight="false" outlineLevel="0" collapsed="false">
      <c r="A1672" s="526" t="n">
        <v>98031</v>
      </c>
      <c r="B1672" s="526" t="s">
        <v>6307</v>
      </c>
      <c r="C1672" s="526" t="s">
        <v>120</v>
      </c>
      <c r="D1672" s="528" t="n">
        <v>3115.5</v>
      </c>
    </row>
    <row r="1673" customFormat="false" ht="15" hidden="false" customHeight="false" outlineLevel="0" collapsed="false">
      <c r="A1673" s="526" t="n">
        <v>98032</v>
      </c>
      <c r="B1673" s="526" t="s">
        <v>6308</v>
      </c>
      <c r="C1673" s="526" t="s">
        <v>134</v>
      </c>
      <c r="D1673" s="528" t="n">
        <v>10705.67</v>
      </c>
    </row>
    <row r="1674" customFormat="false" ht="15" hidden="false" customHeight="false" outlineLevel="0" collapsed="false">
      <c r="A1674" s="526" t="n">
        <v>98033</v>
      </c>
      <c r="B1674" s="526" t="s">
        <v>6309</v>
      </c>
      <c r="C1674" s="526" t="s">
        <v>120</v>
      </c>
      <c r="D1674" s="528" t="n">
        <v>3392.57</v>
      </c>
    </row>
    <row r="1675" customFormat="false" ht="15" hidden="false" customHeight="false" outlineLevel="0" collapsed="false">
      <c r="A1675" s="526" t="n">
        <v>98034</v>
      </c>
      <c r="B1675" s="526" t="s">
        <v>6310</v>
      </c>
      <c r="C1675" s="526" t="s">
        <v>134</v>
      </c>
      <c r="D1675" s="528" t="n">
        <v>12110.75</v>
      </c>
    </row>
    <row r="1676" customFormat="false" ht="15" hidden="false" customHeight="false" outlineLevel="0" collapsed="false">
      <c r="A1676" s="526" t="n">
        <v>98035</v>
      </c>
      <c r="B1676" s="526" t="s">
        <v>6311</v>
      </c>
      <c r="C1676" s="526" t="s">
        <v>120</v>
      </c>
      <c r="D1676" s="528" t="n">
        <v>3669.59</v>
      </c>
    </row>
    <row r="1677" customFormat="false" ht="15" hidden="false" customHeight="false" outlineLevel="0" collapsed="false">
      <c r="A1677" s="526" t="n">
        <v>98036</v>
      </c>
      <c r="B1677" s="526" t="s">
        <v>6312</v>
      </c>
      <c r="C1677" s="526" t="s">
        <v>134</v>
      </c>
      <c r="D1677" s="528" t="n">
        <v>13515.82</v>
      </c>
    </row>
    <row r="1678" customFormat="false" ht="15" hidden="false" customHeight="false" outlineLevel="0" collapsed="false">
      <c r="A1678" s="526" t="n">
        <v>98037</v>
      </c>
      <c r="B1678" s="526" t="s">
        <v>6313</v>
      </c>
      <c r="C1678" s="526" t="s">
        <v>120</v>
      </c>
      <c r="D1678" s="528" t="n">
        <v>3952</v>
      </c>
    </row>
    <row r="1679" customFormat="false" ht="15" hidden="false" customHeight="false" outlineLevel="0" collapsed="false">
      <c r="A1679" s="526" t="n">
        <v>98038</v>
      </c>
      <c r="B1679" s="526" t="s">
        <v>6314</v>
      </c>
      <c r="C1679" s="526" t="s">
        <v>134</v>
      </c>
      <c r="D1679" s="528" t="n">
        <v>12369.56</v>
      </c>
    </row>
    <row r="1680" customFormat="false" ht="15" hidden="false" customHeight="false" outlineLevel="0" collapsed="false">
      <c r="A1680" s="526" t="n">
        <v>98039</v>
      </c>
      <c r="B1680" s="526" t="s">
        <v>6315</v>
      </c>
      <c r="C1680" s="526" t="s">
        <v>120</v>
      </c>
      <c r="D1680" s="528" t="n">
        <v>3674.93</v>
      </c>
    </row>
    <row r="1681" customFormat="false" ht="15" hidden="false" customHeight="false" outlineLevel="0" collapsed="false">
      <c r="A1681" s="526" t="n">
        <v>98040</v>
      </c>
      <c r="B1681" s="526" t="s">
        <v>6316</v>
      </c>
      <c r="C1681" s="526" t="s">
        <v>134</v>
      </c>
      <c r="D1681" s="528" t="n">
        <v>13985.62</v>
      </c>
    </row>
    <row r="1682" customFormat="false" ht="15" hidden="false" customHeight="false" outlineLevel="0" collapsed="false">
      <c r="A1682" s="526" t="n">
        <v>98041</v>
      </c>
      <c r="B1682" s="526" t="s">
        <v>6317</v>
      </c>
      <c r="C1682" s="526" t="s">
        <v>120</v>
      </c>
      <c r="D1682" s="528" t="n">
        <v>3952</v>
      </c>
    </row>
    <row r="1683" customFormat="false" ht="15" hidden="false" customHeight="false" outlineLevel="0" collapsed="false">
      <c r="A1683" s="526" t="n">
        <v>98042</v>
      </c>
      <c r="B1683" s="526" t="s">
        <v>6318</v>
      </c>
      <c r="C1683" s="526" t="s">
        <v>134</v>
      </c>
      <c r="D1683" s="528" t="n">
        <v>15601.77</v>
      </c>
    </row>
    <row r="1684" customFormat="false" ht="15" hidden="false" customHeight="false" outlineLevel="0" collapsed="false">
      <c r="A1684" s="526" t="n">
        <v>98043</v>
      </c>
      <c r="B1684" s="526" t="s">
        <v>6319</v>
      </c>
      <c r="C1684" s="526" t="s">
        <v>120</v>
      </c>
      <c r="D1684" s="528" t="n">
        <v>4234.48</v>
      </c>
    </row>
    <row r="1685" customFormat="false" ht="15" hidden="false" customHeight="false" outlineLevel="0" collapsed="false">
      <c r="A1685" s="526" t="n">
        <v>98044</v>
      </c>
      <c r="B1685" s="526" t="s">
        <v>6320</v>
      </c>
      <c r="C1685" s="526" t="s">
        <v>134</v>
      </c>
      <c r="D1685" s="528" t="n">
        <v>15860.63</v>
      </c>
    </row>
    <row r="1686" customFormat="false" ht="15" hidden="false" customHeight="false" outlineLevel="0" collapsed="false">
      <c r="A1686" s="526" t="n">
        <v>98045</v>
      </c>
      <c r="B1686" s="526" t="s">
        <v>6321</v>
      </c>
      <c r="C1686" s="526" t="s">
        <v>120</v>
      </c>
      <c r="D1686" s="528" t="n">
        <v>4234.48</v>
      </c>
    </row>
    <row r="1687" customFormat="false" ht="15" hidden="false" customHeight="false" outlineLevel="0" collapsed="false">
      <c r="A1687" s="526" t="n">
        <v>98046</v>
      </c>
      <c r="B1687" s="526" t="s">
        <v>6322</v>
      </c>
      <c r="C1687" s="526" t="s">
        <v>134</v>
      </c>
      <c r="D1687" s="528" t="n">
        <v>17687.56</v>
      </c>
    </row>
    <row r="1688" customFormat="false" ht="15" hidden="false" customHeight="false" outlineLevel="0" collapsed="false">
      <c r="A1688" s="526" t="n">
        <v>98047</v>
      </c>
      <c r="B1688" s="526" t="s">
        <v>6323</v>
      </c>
      <c r="C1688" s="526" t="s">
        <v>120</v>
      </c>
      <c r="D1688" s="528" t="n">
        <v>4516.88</v>
      </c>
    </row>
    <row r="1689" customFormat="false" ht="15" hidden="false" customHeight="false" outlineLevel="0" collapsed="false">
      <c r="A1689" s="526" t="n">
        <v>98048</v>
      </c>
      <c r="B1689" s="526" t="s">
        <v>6324</v>
      </c>
      <c r="C1689" s="526" t="s">
        <v>134</v>
      </c>
      <c r="D1689" s="528" t="n">
        <v>19773.49</v>
      </c>
    </row>
    <row r="1690" customFormat="false" ht="15" hidden="false" customHeight="false" outlineLevel="0" collapsed="false">
      <c r="A1690" s="526" t="n">
        <v>98049</v>
      </c>
      <c r="B1690" s="526" t="s">
        <v>6325</v>
      </c>
      <c r="C1690" s="526" t="s">
        <v>120</v>
      </c>
      <c r="D1690" s="528" t="n">
        <v>4747.11</v>
      </c>
    </row>
    <row r="1691" customFormat="false" ht="15" hidden="false" customHeight="false" outlineLevel="0" collapsed="false">
      <c r="A1691" s="526" t="n">
        <v>98050</v>
      </c>
      <c r="B1691" s="526" t="s">
        <v>6326</v>
      </c>
      <c r="C1691" s="526" t="s">
        <v>120</v>
      </c>
      <c r="D1691" s="527" t="n">
        <v>282.39</v>
      </c>
    </row>
    <row r="1692" customFormat="false" ht="15" hidden="false" customHeight="false" outlineLevel="0" collapsed="false">
      <c r="A1692" s="526" t="n">
        <v>98051</v>
      </c>
      <c r="B1692" s="526" t="s">
        <v>6327</v>
      </c>
      <c r="C1692" s="526" t="s">
        <v>120</v>
      </c>
      <c r="D1692" s="528" t="n">
        <v>1017.95</v>
      </c>
    </row>
    <row r="1693" customFormat="false" ht="15" hidden="false" customHeight="false" outlineLevel="0" collapsed="false">
      <c r="A1693" s="526" t="n">
        <v>98405</v>
      </c>
      <c r="B1693" s="526" t="s">
        <v>6328</v>
      </c>
      <c r="C1693" s="526" t="s">
        <v>134</v>
      </c>
      <c r="D1693" s="528" t="n">
        <v>2785.19</v>
      </c>
    </row>
    <row r="1694" customFormat="false" ht="15" hidden="false" customHeight="false" outlineLevel="0" collapsed="false">
      <c r="A1694" s="526" t="n">
        <v>98406</v>
      </c>
      <c r="B1694" s="526" t="s">
        <v>6329</v>
      </c>
      <c r="C1694" s="526" t="s">
        <v>134</v>
      </c>
      <c r="D1694" s="528" t="n">
        <v>6778.62</v>
      </c>
    </row>
    <row r="1695" customFormat="false" ht="15" hidden="false" customHeight="false" outlineLevel="0" collapsed="false">
      <c r="A1695" s="526" t="n">
        <v>98407</v>
      </c>
      <c r="B1695" s="526" t="s">
        <v>6330</v>
      </c>
      <c r="C1695" s="526" t="s">
        <v>134</v>
      </c>
      <c r="D1695" s="528" t="n">
        <v>4434.87</v>
      </c>
    </row>
    <row r="1696" customFormat="false" ht="15" hidden="false" customHeight="false" outlineLevel="0" collapsed="false">
      <c r="A1696" s="526" t="n">
        <v>98408</v>
      </c>
      <c r="B1696" s="526" t="s">
        <v>6331</v>
      </c>
      <c r="C1696" s="526" t="s">
        <v>134</v>
      </c>
      <c r="D1696" s="528" t="n">
        <v>5202.91</v>
      </c>
    </row>
    <row r="1697" customFormat="false" ht="15" hidden="false" customHeight="false" outlineLevel="0" collapsed="false">
      <c r="A1697" s="526" t="n">
        <v>98409</v>
      </c>
      <c r="B1697" s="526" t="s">
        <v>6332</v>
      </c>
      <c r="C1697" s="526" t="s">
        <v>120</v>
      </c>
      <c r="D1697" s="527" t="n">
        <v>386.98</v>
      </c>
    </row>
    <row r="1698" customFormat="false" ht="15" hidden="false" customHeight="false" outlineLevel="0" collapsed="false">
      <c r="A1698" s="526" t="n">
        <v>98410</v>
      </c>
      <c r="B1698" s="526" t="s">
        <v>6333</v>
      </c>
      <c r="C1698" s="526" t="s">
        <v>134</v>
      </c>
      <c r="D1698" s="528" t="n">
        <v>1307.21</v>
      </c>
    </row>
    <row r="1699" customFormat="false" ht="15" hidden="false" customHeight="false" outlineLevel="0" collapsed="false">
      <c r="A1699" s="526" t="n">
        <v>99240</v>
      </c>
      <c r="B1699" s="526" t="s">
        <v>6334</v>
      </c>
      <c r="C1699" s="526" t="s">
        <v>120</v>
      </c>
      <c r="D1699" s="527" t="n">
        <v>675.73</v>
      </c>
    </row>
    <row r="1700" customFormat="false" ht="15" hidden="false" customHeight="false" outlineLevel="0" collapsed="false">
      <c r="A1700" s="526" t="n">
        <v>99241</v>
      </c>
      <c r="B1700" s="526" t="s">
        <v>6335</v>
      </c>
      <c r="C1700" s="526" t="s">
        <v>120</v>
      </c>
      <c r="D1700" s="528" t="n">
        <v>1896.28</v>
      </c>
    </row>
    <row r="1701" customFormat="false" ht="15" hidden="false" customHeight="false" outlineLevel="0" collapsed="false">
      <c r="A1701" s="526" t="n">
        <v>99242</v>
      </c>
      <c r="B1701" s="526" t="s">
        <v>6336</v>
      </c>
      <c r="C1701" s="526" t="s">
        <v>134</v>
      </c>
      <c r="D1701" s="528" t="n">
        <v>3201.23</v>
      </c>
    </row>
    <row r="1702" customFormat="false" ht="15" hidden="false" customHeight="false" outlineLevel="0" collapsed="false">
      <c r="A1702" s="526" t="n">
        <v>99243</v>
      </c>
      <c r="B1702" s="526" t="s">
        <v>6337</v>
      </c>
      <c r="C1702" s="526" t="s">
        <v>120</v>
      </c>
      <c r="D1702" s="528" t="n">
        <v>1680.87</v>
      </c>
    </row>
    <row r="1703" customFormat="false" ht="15" hidden="false" customHeight="false" outlineLevel="0" collapsed="false">
      <c r="A1703" s="526" t="n">
        <v>99244</v>
      </c>
      <c r="B1703" s="526" t="s">
        <v>6338</v>
      </c>
      <c r="C1703" s="526" t="s">
        <v>134</v>
      </c>
      <c r="D1703" s="528" t="n">
        <v>5414.11</v>
      </c>
    </row>
    <row r="1704" customFormat="false" ht="15" hidden="false" customHeight="false" outlineLevel="0" collapsed="false">
      <c r="A1704" s="526" t="n">
        <v>99246</v>
      </c>
      <c r="B1704" s="526" t="s">
        <v>6339</v>
      </c>
      <c r="C1704" s="526" t="s">
        <v>120</v>
      </c>
      <c r="D1704" s="527" t="n">
        <v>926.11</v>
      </c>
    </row>
    <row r="1705" customFormat="false" ht="15" hidden="false" customHeight="false" outlineLevel="0" collapsed="false">
      <c r="A1705" s="526" t="n">
        <v>99247</v>
      </c>
      <c r="B1705" s="526" t="s">
        <v>6340</v>
      </c>
      <c r="C1705" s="526" t="s">
        <v>120</v>
      </c>
      <c r="D1705" s="528" t="n">
        <v>2161.61</v>
      </c>
    </row>
    <row r="1706" customFormat="false" ht="15" hidden="false" customHeight="false" outlineLevel="0" collapsed="false">
      <c r="A1706" s="526" t="n">
        <v>99248</v>
      </c>
      <c r="B1706" s="526" t="s">
        <v>6341</v>
      </c>
      <c r="C1706" s="526" t="s">
        <v>134</v>
      </c>
      <c r="D1706" s="528" t="n">
        <v>4105.82</v>
      </c>
    </row>
    <row r="1707" customFormat="false" ht="15" hidden="false" customHeight="false" outlineLevel="0" collapsed="false">
      <c r="A1707" s="526" t="n">
        <v>99249</v>
      </c>
      <c r="B1707" s="526" t="s">
        <v>6342</v>
      </c>
      <c r="C1707" s="526" t="s">
        <v>120</v>
      </c>
      <c r="D1707" s="528" t="n">
        <v>2052.24</v>
      </c>
    </row>
    <row r="1708" customFormat="false" ht="15" hidden="false" customHeight="false" outlineLevel="0" collapsed="false">
      <c r="A1708" s="526" t="n">
        <v>99252</v>
      </c>
      <c r="B1708" s="526" t="s">
        <v>258</v>
      </c>
      <c r="C1708" s="526" t="s">
        <v>134</v>
      </c>
      <c r="D1708" s="528" t="n">
        <v>2830.84</v>
      </c>
    </row>
    <row r="1709" customFormat="false" ht="15" hidden="false" customHeight="false" outlineLevel="0" collapsed="false">
      <c r="A1709" s="526" t="n">
        <v>99254</v>
      </c>
      <c r="B1709" s="526" t="s">
        <v>336</v>
      </c>
      <c r="C1709" s="526" t="s">
        <v>120</v>
      </c>
      <c r="D1709" s="528" t="n">
        <v>1365.55</v>
      </c>
    </row>
    <row r="1710" customFormat="false" ht="15" hidden="false" customHeight="false" outlineLevel="0" collapsed="false">
      <c r="A1710" s="526" t="n">
        <v>99256</v>
      </c>
      <c r="B1710" s="526" t="s">
        <v>6343</v>
      </c>
      <c r="C1710" s="526" t="s">
        <v>134</v>
      </c>
      <c r="D1710" s="528" t="n">
        <v>6361.99</v>
      </c>
    </row>
    <row r="1711" customFormat="false" ht="15" hidden="false" customHeight="false" outlineLevel="0" collapsed="false">
      <c r="A1711" s="526" t="n">
        <v>99259</v>
      </c>
      <c r="B1711" s="526" t="s">
        <v>6344</v>
      </c>
      <c r="C1711" s="526" t="s">
        <v>134</v>
      </c>
      <c r="D1711" s="528" t="n">
        <v>3580.11</v>
      </c>
    </row>
    <row r="1712" customFormat="false" ht="15" hidden="false" customHeight="false" outlineLevel="0" collapsed="false">
      <c r="A1712" s="526" t="n">
        <v>99261</v>
      </c>
      <c r="B1712" s="526" t="s">
        <v>6345</v>
      </c>
      <c r="C1712" s="526" t="s">
        <v>120</v>
      </c>
      <c r="D1712" s="528" t="n">
        <v>1630.89</v>
      </c>
    </row>
    <row r="1713" customFormat="false" ht="15" hidden="false" customHeight="false" outlineLevel="0" collapsed="false">
      <c r="A1713" s="526" t="n">
        <v>99263</v>
      </c>
      <c r="B1713" s="526" t="s">
        <v>6346</v>
      </c>
      <c r="C1713" s="526" t="s">
        <v>120</v>
      </c>
      <c r="D1713" s="528" t="n">
        <v>2426.98</v>
      </c>
    </row>
    <row r="1714" customFormat="false" ht="15" hidden="false" customHeight="false" outlineLevel="0" collapsed="false">
      <c r="A1714" s="526" t="n">
        <v>99265</v>
      </c>
      <c r="B1714" s="526" t="s">
        <v>6347</v>
      </c>
      <c r="C1714" s="526" t="s">
        <v>134</v>
      </c>
      <c r="D1714" s="528" t="n">
        <v>4329.3</v>
      </c>
    </row>
    <row r="1715" customFormat="false" ht="15" hidden="false" customHeight="false" outlineLevel="0" collapsed="false">
      <c r="A1715" s="526" t="n">
        <v>99266</v>
      </c>
      <c r="B1715" s="526" t="s">
        <v>6348</v>
      </c>
      <c r="C1715" s="526" t="s">
        <v>120</v>
      </c>
      <c r="D1715" s="528" t="n">
        <v>1896.28</v>
      </c>
    </row>
    <row r="1716" customFormat="false" ht="15" hidden="false" customHeight="false" outlineLevel="0" collapsed="false">
      <c r="A1716" s="526" t="n">
        <v>99267</v>
      </c>
      <c r="B1716" s="526" t="s">
        <v>6349</v>
      </c>
      <c r="C1716" s="526" t="s">
        <v>134</v>
      </c>
      <c r="D1716" s="528" t="n">
        <v>5078.56</v>
      </c>
    </row>
    <row r="1717" customFormat="false" ht="15" hidden="false" customHeight="false" outlineLevel="0" collapsed="false">
      <c r="A1717" s="526" t="n">
        <v>99268</v>
      </c>
      <c r="B1717" s="526" t="s">
        <v>6350</v>
      </c>
      <c r="C1717" s="526" t="s">
        <v>134</v>
      </c>
      <c r="D1717" s="527" t="n">
        <v>517.56</v>
      </c>
    </row>
    <row r="1718" customFormat="false" ht="15" hidden="false" customHeight="false" outlineLevel="0" collapsed="false">
      <c r="A1718" s="526" t="n">
        <v>99269</v>
      </c>
      <c r="B1718" s="526" t="s">
        <v>6351</v>
      </c>
      <c r="C1718" s="526" t="s">
        <v>120</v>
      </c>
      <c r="D1718" s="528" t="n">
        <v>2161.61</v>
      </c>
    </row>
    <row r="1719" customFormat="false" ht="15" hidden="false" customHeight="false" outlineLevel="0" collapsed="false">
      <c r="A1719" s="526" t="n">
        <v>99270</v>
      </c>
      <c r="B1719" s="526" t="s">
        <v>6352</v>
      </c>
      <c r="C1719" s="526" t="s">
        <v>134</v>
      </c>
      <c r="D1719" s="527" t="n">
        <v>661.71</v>
      </c>
    </row>
    <row r="1720" customFormat="false" ht="15" hidden="false" customHeight="false" outlineLevel="0" collapsed="false">
      <c r="A1720" s="526" t="n">
        <v>99271</v>
      </c>
      <c r="B1720" s="526" t="s">
        <v>6353</v>
      </c>
      <c r="C1720" s="526" t="s">
        <v>134</v>
      </c>
      <c r="D1720" s="528" t="n">
        <v>7309.79</v>
      </c>
    </row>
    <row r="1721" customFormat="false" ht="15" hidden="false" customHeight="false" outlineLevel="0" collapsed="false">
      <c r="A1721" s="526" t="n">
        <v>99272</v>
      </c>
      <c r="B1721" s="526" t="s">
        <v>6354</v>
      </c>
      <c r="C1721" s="526" t="s">
        <v>134</v>
      </c>
      <c r="D1721" s="528" t="n">
        <v>1200.36</v>
      </c>
    </row>
    <row r="1722" customFormat="false" ht="15" hidden="false" customHeight="false" outlineLevel="0" collapsed="false">
      <c r="A1722" s="526" t="n">
        <v>99273</v>
      </c>
      <c r="B1722" s="526" t="s">
        <v>6355</v>
      </c>
      <c r="C1722" s="526" t="s">
        <v>134</v>
      </c>
      <c r="D1722" s="528" t="n">
        <v>1675.74</v>
      </c>
    </row>
    <row r="1723" customFormat="false" ht="15" hidden="false" customHeight="false" outlineLevel="0" collapsed="false">
      <c r="A1723" s="526" t="n">
        <v>99274</v>
      </c>
      <c r="B1723" s="526" t="s">
        <v>6356</v>
      </c>
      <c r="C1723" s="526" t="s">
        <v>134</v>
      </c>
      <c r="D1723" s="528" t="n">
        <v>5863.08</v>
      </c>
    </row>
    <row r="1724" customFormat="false" ht="15" hidden="false" customHeight="false" outlineLevel="0" collapsed="false">
      <c r="A1724" s="526" t="n">
        <v>99275</v>
      </c>
      <c r="B1724" s="526" t="s">
        <v>6357</v>
      </c>
      <c r="C1724" s="526" t="s">
        <v>134</v>
      </c>
      <c r="D1724" s="528" t="n">
        <v>1011.47</v>
      </c>
    </row>
    <row r="1725" customFormat="false" ht="15" hidden="false" customHeight="false" outlineLevel="0" collapsed="false">
      <c r="A1725" s="526" t="n">
        <v>99276</v>
      </c>
      <c r="B1725" s="526" t="s">
        <v>6358</v>
      </c>
      <c r="C1725" s="526" t="s">
        <v>120</v>
      </c>
      <c r="D1725" s="528" t="n">
        <v>2692.36</v>
      </c>
    </row>
    <row r="1726" customFormat="false" ht="15" hidden="false" customHeight="false" outlineLevel="0" collapsed="false">
      <c r="A1726" s="526" t="n">
        <v>99277</v>
      </c>
      <c r="B1726" s="526" t="s">
        <v>6359</v>
      </c>
      <c r="C1726" s="526" t="s">
        <v>120</v>
      </c>
      <c r="D1726" s="528" t="n">
        <v>2426.98</v>
      </c>
    </row>
    <row r="1727" customFormat="false" ht="15" hidden="false" customHeight="false" outlineLevel="0" collapsed="false">
      <c r="A1727" s="526" t="n">
        <v>99278</v>
      </c>
      <c r="B1727" s="526" t="s">
        <v>6360</v>
      </c>
      <c r="C1727" s="526" t="s">
        <v>120</v>
      </c>
      <c r="D1727" s="527" t="n">
        <v>384.67</v>
      </c>
    </row>
    <row r="1728" customFormat="false" ht="15" hidden="false" customHeight="false" outlineLevel="0" collapsed="false">
      <c r="A1728" s="526" t="n">
        <v>99279</v>
      </c>
      <c r="B1728" s="526" t="s">
        <v>6361</v>
      </c>
      <c r="C1728" s="526" t="s">
        <v>134</v>
      </c>
      <c r="D1728" s="528" t="n">
        <v>6616.74</v>
      </c>
    </row>
    <row r="1729" customFormat="false" ht="15" hidden="false" customHeight="false" outlineLevel="0" collapsed="false">
      <c r="A1729" s="526" t="n">
        <v>99280</v>
      </c>
      <c r="B1729" s="526" t="s">
        <v>6362</v>
      </c>
      <c r="C1729" s="526" t="s">
        <v>134</v>
      </c>
      <c r="D1729" s="528" t="n">
        <v>2176.64</v>
      </c>
    </row>
    <row r="1730" customFormat="false" ht="15" hidden="false" customHeight="false" outlineLevel="0" collapsed="false">
      <c r="A1730" s="526" t="n">
        <v>99281</v>
      </c>
      <c r="B1730" s="526" t="s">
        <v>6363</v>
      </c>
      <c r="C1730" s="526" t="s">
        <v>120</v>
      </c>
      <c r="D1730" s="528" t="n">
        <v>2692.36</v>
      </c>
    </row>
    <row r="1731" customFormat="false" ht="15" hidden="false" customHeight="false" outlineLevel="0" collapsed="false">
      <c r="A1731" s="526" t="n">
        <v>99282</v>
      </c>
      <c r="B1731" s="526" t="s">
        <v>6364</v>
      </c>
      <c r="C1731" s="526" t="s">
        <v>120</v>
      </c>
      <c r="D1731" s="528" t="n">
        <v>2984.37</v>
      </c>
    </row>
    <row r="1732" customFormat="false" ht="15" hidden="false" customHeight="false" outlineLevel="0" collapsed="false">
      <c r="A1732" s="526" t="n">
        <v>99283</v>
      </c>
      <c r="B1732" s="526" t="s">
        <v>6365</v>
      </c>
      <c r="C1732" s="526" t="s">
        <v>120</v>
      </c>
      <c r="D1732" s="528" t="n">
        <v>1185.79</v>
      </c>
    </row>
    <row r="1733" customFormat="false" ht="15" hidden="false" customHeight="false" outlineLevel="0" collapsed="false">
      <c r="A1733" s="526" t="n">
        <v>99284</v>
      </c>
      <c r="B1733" s="526" t="s">
        <v>6366</v>
      </c>
      <c r="C1733" s="526" t="s">
        <v>134</v>
      </c>
      <c r="D1733" s="528" t="n">
        <v>8257.76</v>
      </c>
    </row>
    <row r="1734" customFormat="false" ht="15" hidden="false" customHeight="false" outlineLevel="0" collapsed="false">
      <c r="A1734" s="526" t="n">
        <v>99285</v>
      </c>
      <c r="B1734" s="526" t="s">
        <v>6367</v>
      </c>
      <c r="C1734" s="526" t="s">
        <v>134</v>
      </c>
      <c r="D1734" s="528" t="n">
        <v>1374.05</v>
      </c>
    </row>
    <row r="1735" customFormat="false" ht="15" hidden="false" customHeight="false" outlineLevel="0" collapsed="false">
      <c r="A1735" s="526" t="n">
        <v>99286</v>
      </c>
      <c r="B1735" s="526" t="s">
        <v>6368</v>
      </c>
      <c r="C1735" s="526" t="s">
        <v>134</v>
      </c>
      <c r="D1735" s="528" t="n">
        <v>7370.49</v>
      </c>
    </row>
    <row r="1736" customFormat="false" ht="15" hidden="false" customHeight="false" outlineLevel="0" collapsed="false">
      <c r="A1736" s="526" t="n">
        <v>99287</v>
      </c>
      <c r="B1736" s="526" t="s">
        <v>6369</v>
      </c>
      <c r="C1736" s="526" t="s">
        <v>134</v>
      </c>
      <c r="D1736" s="528" t="n">
        <v>10449.72</v>
      </c>
    </row>
    <row r="1737" customFormat="false" ht="15" hidden="false" customHeight="false" outlineLevel="0" collapsed="false">
      <c r="A1737" s="526" t="n">
        <v>99288</v>
      </c>
      <c r="B1737" s="526" t="s">
        <v>6370</v>
      </c>
      <c r="C1737" s="526" t="s">
        <v>120</v>
      </c>
      <c r="D1737" s="527" t="n">
        <v>507.78</v>
      </c>
    </row>
    <row r="1738" customFormat="false" ht="15" hidden="false" customHeight="false" outlineLevel="0" collapsed="false">
      <c r="A1738" s="526" t="n">
        <v>99289</v>
      </c>
      <c r="B1738" s="526" t="s">
        <v>6371</v>
      </c>
      <c r="C1738" s="526" t="s">
        <v>120</v>
      </c>
      <c r="D1738" s="528" t="n">
        <v>2957.7</v>
      </c>
    </row>
    <row r="1739" customFormat="false" ht="15" hidden="false" customHeight="false" outlineLevel="0" collapsed="false">
      <c r="A1739" s="526" t="n">
        <v>99290</v>
      </c>
      <c r="B1739" s="526" t="s">
        <v>6372</v>
      </c>
      <c r="C1739" s="526" t="s">
        <v>134</v>
      </c>
      <c r="D1739" s="528" t="n">
        <v>4438.23</v>
      </c>
    </row>
    <row r="1740" customFormat="false" ht="15" hidden="false" customHeight="false" outlineLevel="0" collapsed="false">
      <c r="A1740" s="526" t="n">
        <v>99291</v>
      </c>
      <c r="B1740" s="526" t="s">
        <v>6373</v>
      </c>
      <c r="C1740" s="526" t="s">
        <v>120</v>
      </c>
      <c r="D1740" s="528" t="n">
        <v>2957.7</v>
      </c>
    </row>
    <row r="1741" customFormat="false" ht="15" hidden="false" customHeight="false" outlineLevel="0" collapsed="false">
      <c r="A1741" s="526" t="n">
        <v>99292</v>
      </c>
      <c r="B1741" s="526" t="s">
        <v>6374</v>
      </c>
      <c r="C1741" s="526" t="s">
        <v>134</v>
      </c>
      <c r="D1741" s="528" t="n">
        <v>2687.53</v>
      </c>
    </row>
    <row r="1742" customFormat="false" ht="15" hidden="false" customHeight="false" outlineLevel="0" collapsed="false">
      <c r="A1742" s="526" t="n">
        <v>99293</v>
      </c>
      <c r="B1742" s="526" t="s">
        <v>6375</v>
      </c>
      <c r="C1742" s="526" t="s">
        <v>120</v>
      </c>
      <c r="D1742" s="528" t="n">
        <v>1433.35</v>
      </c>
    </row>
    <row r="1743" customFormat="false" ht="15" hidden="false" customHeight="false" outlineLevel="0" collapsed="false">
      <c r="A1743" s="526" t="n">
        <v>99294</v>
      </c>
      <c r="B1743" s="526" t="s">
        <v>6376</v>
      </c>
      <c r="C1743" s="526" t="s">
        <v>134</v>
      </c>
      <c r="D1743" s="528" t="n">
        <v>9205.63</v>
      </c>
    </row>
    <row r="1744" customFormat="false" ht="15" hidden="false" customHeight="false" outlineLevel="0" collapsed="false">
      <c r="A1744" s="526" t="n">
        <v>99296</v>
      </c>
      <c r="B1744" s="526" t="s">
        <v>6377</v>
      </c>
      <c r="C1744" s="526" t="s">
        <v>120</v>
      </c>
      <c r="D1744" s="528" t="n">
        <v>3249.7</v>
      </c>
    </row>
    <row r="1745" customFormat="false" ht="15" hidden="false" customHeight="false" outlineLevel="0" collapsed="false">
      <c r="A1745" s="526" t="n">
        <v>99297</v>
      </c>
      <c r="B1745" s="526" t="s">
        <v>6378</v>
      </c>
      <c r="C1745" s="526" t="s">
        <v>120</v>
      </c>
      <c r="D1745" s="528" t="n">
        <v>3245.1</v>
      </c>
    </row>
    <row r="1746" customFormat="false" ht="15" hidden="false" customHeight="false" outlineLevel="0" collapsed="false">
      <c r="A1746" s="526" t="n">
        <v>99298</v>
      </c>
      <c r="B1746" s="526" t="s">
        <v>6379</v>
      </c>
      <c r="C1746" s="526" t="s">
        <v>134</v>
      </c>
      <c r="D1746" s="528" t="n">
        <v>11820.41</v>
      </c>
    </row>
    <row r="1747" customFormat="false" ht="15" hidden="false" customHeight="false" outlineLevel="0" collapsed="false">
      <c r="A1747" s="526" t="n">
        <v>99299</v>
      </c>
      <c r="B1747" s="526" t="s">
        <v>6380</v>
      </c>
      <c r="C1747" s="526" t="s">
        <v>120</v>
      </c>
      <c r="D1747" s="528" t="n">
        <v>3514.97</v>
      </c>
    </row>
    <row r="1748" customFormat="false" ht="15" hidden="false" customHeight="false" outlineLevel="0" collapsed="false">
      <c r="A1748" s="526" t="n">
        <v>99300</v>
      </c>
      <c r="B1748" s="526" t="s">
        <v>6381</v>
      </c>
      <c r="C1748" s="526" t="s">
        <v>134</v>
      </c>
      <c r="D1748" s="528" t="n">
        <v>13191.1</v>
      </c>
    </row>
    <row r="1749" customFormat="false" ht="15" hidden="false" customHeight="false" outlineLevel="0" collapsed="false">
      <c r="A1749" s="526" t="n">
        <v>99301</v>
      </c>
      <c r="B1749" s="526" t="s">
        <v>6382</v>
      </c>
      <c r="C1749" s="526" t="s">
        <v>134</v>
      </c>
      <c r="D1749" s="528" t="n">
        <v>6543.96</v>
      </c>
    </row>
    <row r="1750" customFormat="false" ht="15" hidden="false" customHeight="false" outlineLevel="0" collapsed="false">
      <c r="A1750" s="526" t="n">
        <v>99302</v>
      </c>
      <c r="B1750" s="526" t="s">
        <v>6383</v>
      </c>
      <c r="C1750" s="526" t="s">
        <v>120</v>
      </c>
      <c r="D1750" s="528" t="n">
        <v>3784.9</v>
      </c>
    </row>
    <row r="1751" customFormat="false" ht="15" hidden="false" customHeight="false" outlineLevel="0" collapsed="false">
      <c r="A1751" s="526" t="n">
        <v>99303</v>
      </c>
      <c r="B1751" s="526" t="s">
        <v>6384</v>
      </c>
      <c r="C1751" s="526" t="s">
        <v>134</v>
      </c>
      <c r="D1751" s="528" t="n">
        <v>12072.65</v>
      </c>
    </row>
    <row r="1752" customFormat="false" ht="15" hidden="false" customHeight="false" outlineLevel="0" collapsed="false">
      <c r="A1752" s="526" t="n">
        <v>99304</v>
      </c>
      <c r="B1752" s="526" t="s">
        <v>6385</v>
      </c>
      <c r="C1752" s="526" t="s">
        <v>120</v>
      </c>
      <c r="D1752" s="528" t="n">
        <v>3519.56</v>
      </c>
    </row>
    <row r="1753" customFormat="false" ht="15" hidden="false" customHeight="false" outlineLevel="0" collapsed="false">
      <c r="A1753" s="526" t="n">
        <v>99305</v>
      </c>
      <c r="B1753" s="526" t="s">
        <v>6386</v>
      </c>
      <c r="C1753" s="526" t="s">
        <v>134</v>
      </c>
      <c r="D1753" s="528" t="n">
        <v>13649.31</v>
      </c>
    </row>
    <row r="1754" customFormat="false" ht="15" hidden="false" customHeight="false" outlineLevel="0" collapsed="false">
      <c r="A1754" s="526" t="n">
        <v>99306</v>
      </c>
      <c r="B1754" s="526" t="s">
        <v>6387</v>
      </c>
      <c r="C1754" s="526" t="s">
        <v>120</v>
      </c>
      <c r="D1754" s="528" t="n">
        <v>3784.9</v>
      </c>
    </row>
    <row r="1755" customFormat="false" ht="15" hidden="false" customHeight="false" outlineLevel="0" collapsed="false">
      <c r="A1755" s="526" t="n">
        <v>99307</v>
      </c>
      <c r="B1755" s="526" t="s">
        <v>6388</v>
      </c>
      <c r="C1755" s="526" t="s">
        <v>120</v>
      </c>
      <c r="D1755" s="528" t="n">
        <v>2449.05</v>
      </c>
    </row>
    <row r="1756" customFormat="false" ht="15" hidden="false" customHeight="false" outlineLevel="0" collapsed="false">
      <c r="A1756" s="526" t="n">
        <v>99308</v>
      </c>
      <c r="B1756" s="526" t="s">
        <v>6389</v>
      </c>
      <c r="C1756" s="526" t="s">
        <v>134</v>
      </c>
      <c r="D1756" s="528" t="n">
        <v>15226.06</v>
      </c>
    </row>
    <row r="1757" customFormat="false" ht="15" hidden="false" customHeight="false" outlineLevel="0" collapsed="false">
      <c r="A1757" s="526" t="n">
        <v>99309</v>
      </c>
      <c r="B1757" s="526" t="s">
        <v>6390</v>
      </c>
      <c r="C1757" s="526" t="s">
        <v>120</v>
      </c>
      <c r="D1757" s="528" t="n">
        <v>4054.89</v>
      </c>
    </row>
    <row r="1758" customFormat="false" ht="15" hidden="false" customHeight="false" outlineLevel="0" collapsed="false">
      <c r="A1758" s="526" t="n">
        <v>99310</v>
      </c>
      <c r="B1758" s="526" t="s">
        <v>6391</v>
      </c>
      <c r="C1758" s="526" t="s">
        <v>134</v>
      </c>
      <c r="D1758" s="528" t="n">
        <v>15478.33</v>
      </c>
    </row>
    <row r="1759" customFormat="false" ht="15" hidden="false" customHeight="false" outlineLevel="0" collapsed="false">
      <c r="A1759" s="526" t="n">
        <v>99311</v>
      </c>
      <c r="B1759" s="526" t="s">
        <v>6392</v>
      </c>
      <c r="C1759" s="526" t="s">
        <v>120</v>
      </c>
      <c r="D1759" s="528" t="n">
        <v>4054.89</v>
      </c>
    </row>
    <row r="1760" customFormat="false" ht="15" hidden="false" customHeight="false" outlineLevel="0" collapsed="false">
      <c r="A1760" s="526" t="n">
        <v>99312</v>
      </c>
      <c r="B1760" s="526" t="s">
        <v>6393</v>
      </c>
      <c r="C1760" s="526" t="s">
        <v>134</v>
      </c>
      <c r="D1760" s="528" t="n">
        <v>7672.82</v>
      </c>
    </row>
    <row r="1761" customFormat="false" ht="15" hidden="false" customHeight="false" outlineLevel="0" collapsed="false">
      <c r="A1761" s="526" t="n">
        <v>99313</v>
      </c>
      <c r="B1761" s="526" t="s">
        <v>6394</v>
      </c>
      <c r="C1761" s="526" t="s">
        <v>134</v>
      </c>
      <c r="D1761" s="528" t="n">
        <v>17260.86</v>
      </c>
    </row>
    <row r="1762" customFormat="false" ht="15" hidden="false" customHeight="false" outlineLevel="0" collapsed="false">
      <c r="A1762" s="526" t="n">
        <v>99314</v>
      </c>
      <c r="B1762" s="526" t="s">
        <v>6395</v>
      </c>
      <c r="C1762" s="526" t="s">
        <v>120</v>
      </c>
      <c r="D1762" s="528" t="n">
        <v>4324.81</v>
      </c>
    </row>
    <row r="1763" customFormat="false" ht="15" hidden="false" customHeight="false" outlineLevel="0" collapsed="false">
      <c r="A1763" s="526" t="n">
        <v>99315</v>
      </c>
      <c r="B1763" s="526" t="s">
        <v>6396</v>
      </c>
      <c r="C1763" s="526" t="s">
        <v>134</v>
      </c>
      <c r="D1763" s="528" t="n">
        <v>19295.8</v>
      </c>
    </row>
    <row r="1764" customFormat="false" ht="15" hidden="false" customHeight="false" outlineLevel="0" collapsed="false">
      <c r="A1764" s="526" t="n">
        <v>99317</v>
      </c>
      <c r="B1764" s="526" t="s">
        <v>6397</v>
      </c>
      <c r="C1764" s="526" t="s">
        <v>120</v>
      </c>
      <c r="D1764" s="528" t="n">
        <v>2714.37</v>
      </c>
    </row>
    <row r="1765" customFormat="false" ht="15" hidden="false" customHeight="false" outlineLevel="0" collapsed="false">
      <c r="A1765" s="526" t="n">
        <v>99318</v>
      </c>
      <c r="B1765" s="526" t="s">
        <v>6398</v>
      </c>
      <c r="C1765" s="526" t="s">
        <v>120</v>
      </c>
      <c r="D1765" s="527" t="n">
        <v>281.35</v>
      </c>
    </row>
    <row r="1766" customFormat="false" ht="15" hidden="false" customHeight="false" outlineLevel="0" collapsed="false">
      <c r="A1766" s="526" t="n">
        <v>99319</v>
      </c>
      <c r="B1766" s="526" t="s">
        <v>6399</v>
      </c>
      <c r="C1766" s="526" t="s">
        <v>120</v>
      </c>
      <c r="D1766" s="527" t="n">
        <v>949.74</v>
      </c>
    </row>
    <row r="1767" customFormat="false" ht="15" hidden="false" customHeight="false" outlineLevel="0" collapsed="false">
      <c r="A1767" s="526" t="n">
        <v>99320</v>
      </c>
      <c r="B1767" s="526" t="s">
        <v>6400</v>
      </c>
      <c r="C1767" s="526" t="s">
        <v>134</v>
      </c>
      <c r="D1767" s="528" t="n">
        <v>8863.63</v>
      </c>
    </row>
    <row r="1768" customFormat="false" ht="15" hidden="false" customHeight="false" outlineLevel="0" collapsed="false">
      <c r="A1768" s="526" t="n">
        <v>99321</v>
      </c>
      <c r="B1768" s="526" t="s">
        <v>6401</v>
      </c>
      <c r="C1768" s="526" t="s">
        <v>120</v>
      </c>
      <c r="D1768" s="528" t="n">
        <v>2979.77</v>
      </c>
    </row>
    <row r="1769" customFormat="false" ht="15" hidden="false" customHeight="false" outlineLevel="0" collapsed="false">
      <c r="A1769" s="526" t="n">
        <v>99322</v>
      </c>
      <c r="B1769" s="526" t="s">
        <v>6402</v>
      </c>
      <c r="C1769" s="526" t="s">
        <v>134</v>
      </c>
      <c r="D1769" s="528" t="n">
        <v>10000.39</v>
      </c>
    </row>
    <row r="1770" customFormat="false" ht="15" hidden="false" customHeight="false" outlineLevel="0" collapsed="false">
      <c r="A1770" s="526" t="n">
        <v>99323</v>
      </c>
      <c r="B1770" s="526" t="s">
        <v>6403</v>
      </c>
      <c r="C1770" s="526" t="s">
        <v>120</v>
      </c>
      <c r="D1770" s="528" t="n">
        <v>3245.1</v>
      </c>
    </row>
    <row r="1771" customFormat="false" ht="15" hidden="false" customHeight="false" outlineLevel="0" collapsed="false">
      <c r="A1771" s="526" t="n">
        <v>99324</v>
      </c>
      <c r="B1771" s="526" t="s">
        <v>6404</v>
      </c>
      <c r="C1771" s="526" t="s">
        <v>134</v>
      </c>
      <c r="D1771" s="528" t="n">
        <v>11137.12</v>
      </c>
    </row>
    <row r="1772" customFormat="false" ht="15" hidden="false" customHeight="false" outlineLevel="0" collapsed="false">
      <c r="A1772" s="526" t="n">
        <v>99325</v>
      </c>
      <c r="B1772" s="526" t="s">
        <v>6405</v>
      </c>
      <c r="C1772" s="526" t="s">
        <v>120</v>
      </c>
      <c r="D1772" s="528" t="n">
        <v>3514.97</v>
      </c>
    </row>
    <row r="1773" customFormat="false" ht="15" hidden="false" customHeight="false" outlineLevel="0" collapsed="false">
      <c r="A1773" s="526" t="n">
        <v>99326</v>
      </c>
      <c r="B1773" s="526" t="s">
        <v>6406</v>
      </c>
      <c r="C1773" s="526" t="s">
        <v>134</v>
      </c>
      <c r="D1773" s="528" t="n">
        <v>9079.04</v>
      </c>
    </row>
    <row r="1774" customFormat="false" ht="15" hidden="false" customHeight="false" outlineLevel="0" collapsed="false">
      <c r="A1774" s="526" t="n">
        <v>99327</v>
      </c>
      <c r="B1774" s="526" t="s">
        <v>6407</v>
      </c>
      <c r="C1774" s="526" t="s">
        <v>120</v>
      </c>
      <c r="D1774" s="528" t="n">
        <v>4549.77</v>
      </c>
    </row>
    <row r="1775" customFormat="false" ht="15" hidden="false" customHeight="false" outlineLevel="0" collapsed="false">
      <c r="A1775" s="526" t="n">
        <v>101800</v>
      </c>
      <c r="B1775" s="526" t="s">
        <v>6408</v>
      </c>
      <c r="C1775" s="526" t="s">
        <v>134</v>
      </c>
      <c r="D1775" s="528" t="n">
        <v>1570.19</v>
      </c>
    </row>
    <row r="1776" customFormat="false" ht="15" hidden="false" customHeight="false" outlineLevel="0" collapsed="false">
      <c r="A1776" s="526" t="n">
        <v>101801</v>
      </c>
      <c r="B1776" s="526" t="s">
        <v>6409</v>
      </c>
      <c r="C1776" s="526" t="s">
        <v>134</v>
      </c>
      <c r="D1776" s="528" t="n">
        <v>1136.39</v>
      </c>
    </row>
    <row r="1777" customFormat="false" ht="15" hidden="false" customHeight="false" outlineLevel="0" collapsed="false">
      <c r="A1777" s="526" t="n">
        <v>101806</v>
      </c>
      <c r="B1777" s="526" t="s">
        <v>6410</v>
      </c>
      <c r="C1777" s="526" t="s">
        <v>134</v>
      </c>
      <c r="D1777" s="527" t="n">
        <v>576.01</v>
      </c>
    </row>
    <row r="1778" customFormat="false" ht="15" hidden="false" customHeight="false" outlineLevel="0" collapsed="false">
      <c r="A1778" s="526" t="n">
        <v>101807</v>
      </c>
      <c r="B1778" s="526" t="s">
        <v>6411</v>
      </c>
      <c r="C1778" s="526" t="s">
        <v>134</v>
      </c>
      <c r="D1778" s="527" t="n">
        <v>531.71</v>
      </c>
    </row>
    <row r="1779" customFormat="false" ht="15" hidden="false" customHeight="false" outlineLevel="0" collapsed="false">
      <c r="A1779" s="526" t="n">
        <v>101808</v>
      </c>
      <c r="B1779" s="526" t="s">
        <v>6412</v>
      </c>
      <c r="C1779" s="526" t="s">
        <v>134</v>
      </c>
      <c r="D1779" s="527" t="n">
        <v>539.09</v>
      </c>
    </row>
    <row r="1780" customFormat="false" ht="15" hidden="false" customHeight="false" outlineLevel="0" collapsed="false">
      <c r="A1780" s="526" t="n">
        <v>101809</v>
      </c>
      <c r="B1780" s="526" t="s">
        <v>6413</v>
      </c>
      <c r="C1780" s="526" t="s">
        <v>134</v>
      </c>
      <c r="D1780" s="528" t="n">
        <v>3300.81</v>
      </c>
    </row>
    <row r="1781" customFormat="false" ht="15" hidden="false" customHeight="false" outlineLevel="0" collapsed="false">
      <c r="A1781" s="526" t="n">
        <v>102139</v>
      </c>
      <c r="B1781" s="526" t="s">
        <v>6414</v>
      </c>
      <c r="C1781" s="526" t="s">
        <v>134</v>
      </c>
      <c r="D1781" s="528" t="n">
        <v>1791.79</v>
      </c>
    </row>
    <row r="1782" customFormat="false" ht="15" hidden="false" customHeight="false" outlineLevel="0" collapsed="false">
      <c r="A1782" s="526" t="n">
        <v>102141</v>
      </c>
      <c r="B1782" s="526" t="s">
        <v>6415</v>
      </c>
      <c r="C1782" s="526" t="s">
        <v>134</v>
      </c>
      <c r="D1782" s="528" t="n">
        <v>2753.84</v>
      </c>
    </row>
    <row r="1783" customFormat="false" ht="15" hidden="false" customHeight="false" outlineLevel="0" collapsed="false">
      <c r="A1783" s="526" t="n">
        <v>102142</v>
      </c>
      <c r="B1783" s="526" t="s">
        <v>6416</v>
      </c>
      <c r="C1783" s="526" t="s">
        <v>134</v>
      </c>
      <c r="D1783" s="528" t="n">
        <v>2710.75</v>
      </c>
    </row>
    <row r="1784" customFormat="false" ht="15" hidden="false" customHeight="false" outlineLevel="0" collapsed="false">
      <c r="A1784" s="526" t="n">
        <v>102457</v>
      </c>
      <c r="B1784" s="526" t="s">
        <v>6417</v>
      </c>
      <c r="C1784" s="526" t="s">
        <v>134</v>
      </c>
      <c r="D1784" s="528" t="n">
        <v>1729.64</v>
      </c>
    </row>
    <row r="1785" customFormat="false" ht="15" hidden="false" customHeight="false" outlineLevel="0" collapsed="false">
      <c r="A1785" s="526" t="n">
        <v>94263</v>
      </c>
      <c r="B1785" s="526" t="s">
        <v>2117</v>
      </c>
      <c r="C1785" s="526" t="s">
        <v>120</v>
      </c>
      <c r="D1785" s="527" t="n">
        <v>35.18</v>
      </c>
    </row>
    <row r="1786" customFormat="false" ht="15" hidden="false" customHeight="false" outlineLevel="0" collapsed="false">
      <c r="A1786" s="526" t="n">
        <v>94264</v>
      </c>
      <c r="B1786" s="526" t="s">
        <v>6418</v>
      </c>
      <c r="C1786" s="526" t="s">
        <v>120</v>
      </c>
      <c r="D1786" s="527" t="n">
        <v>39.03</v>
      </c>
    </row>
    <row r="1787" customFormat="false" ht="15" hidden="false" customHeight="false" outlineLevel="0" collapsed="false">
      <c r="A1787" s="526" t="n">
        <v>94265</v>
      </c>
      <c r="B1787" s="526" t="s">
        <v>6419</v>
      </c>
      <c r="C1787" s="526" t="s">
        <v>120</v>
      </c>
      <c r="D1787" s="527" t="n">
        <v>45.6</v>
      </c>
    </row>
    <row r="1788" customFormat="false" ht="15" hidden="false" customHeight="false" outlineLevel="0" collapsed="false">
      <c r="A1788" s="526" t="n">
        <v>94266</v>
      </c>
      <c r="B1788" s="526" t="s">
        <v>6420</v>
      </c>
      <c r="C1788" s="526" t="s">
        <v>120</v>
      </c>
      <c r="D1788" s="527" t="n">
        <v>50</v>
      </c>
    </row>
    <row r="1789" customFormat="false" ht="15" hidden="false" customHeight="false" outlineLevel="0" collapsed="false">
      <c r="A1789" s="526" t="n">
        <v>94267</v>
      </c>
      <c r="B1789" s="526" t="s">
        <v>6421</v>
      </c>
      <c r="C1789" s="526" t="s">
        <v>120</v>
      </c>
      <c r="D1789" s="527" t="n">
        <v>54.83</v>
      </c>
    </row>
    <row r="1790" customFormat="false" ht="15" hidden="false" customHeight="false" outlineLevel="0" collapsed="false">
      <c r="A1790" s="526" t="n">
        <v>94268</v>
      </c>
      <c r="B1790" s="526" t="s">
        <v>6422</v>
      </c>
      <c r="C1790" s="526" t="s">
        <v>120</v>
      </c>
      <c r="D1790" s="527" t="n">
        <v>59.66</v>
      </c>
    </row>
    <row r="1791" customFormat="false" ht="15" hidden="false" customHeight="false" outlineLevel="0" collapsed="false">
      <c r="A1791" s="526" t="n">
        <v>94269</v>
      </c>
      <c r="B1791" s="526" t="s">
        <v>6423</v>
      </c>
      <c r="C1791" s="526" t="s">
        <v>120</v>
      </c>
      <c r="D1791" s="527" t="n">
        <v>77.76</v>
      </c>
    </row>
    <row r="1792" customFormat="false" ht="15" hidden="false" customHeight="false" outlineLevel="0" collapsed="false">
      <c r="A1792" s="526" t="n">
        <v>94270</v>
      </c>
      <c r="B1792" s="526" t="s">
        <v>6424</v>
      </c>
      <c r="C1792" s="526" t="s">
        <v>120</v>
      </c>
      <c r="D1792" s="527" t="n">
        <v>84.51</v>
      </c>
    </row>
    <row r="1793" customFormat="false" ht="15" hidden="false" customHeight="false" outlineLevel="0" collapsed="false">
      <c r="A1793" s="526" t="n">
        <v>94271</v>
      </c>
      <c r="B1793" s="526" t="s">
        <v>6425</v>
      </c>
      <c r="C1793" s="526" t="s">
        <v>120</v>
      </c>
      <c r="D1793" s="527" t="n">
        <v>94.38</v>
      </c>
    </row>
    <row r="1794" customFormat="false" ht="15" hidden="false" customHeight="false" outlineLevel="0" collapsed="false">
      <c r="A1794" s="526" t="n">
        <v>94272</v>
      </c>
      <c r="B1794" s="526" t="s">
        <v>6426</v>
      </c>
      <c r="C1794" s="526" t="s">
        <v>120</v>
      </c>
      <c r="D1794" s="527" t="n">
        <v>103.39</v>
      </c>
    </row>
    <row r="1795" customFormat="false" ht="15" hidden="false" customHeight="false" outlineLevel="0" collapsed="false">
      <c r="A1795" s="526" t="n">
        <v>94273</v>
      </c>
      <c r="B1795" s="526" t="s">
        <v>6427</v>
      </c>
      <c r="C1795" s="526" t="s">
        <v>120</v>
      </c>
      <c r="D1795" s="527" t="n">
        <v>55.72</v>
      </c>
    </row>
    <row r="1796" customFormat="false" ht="15" hidden="false" customHeight="false" outlineLevel="0" collapsed="false">
      <c r="A1796" s="526" t="n">
        <v>94274</v>
      </c>
      <c r="B1796" s="526" t="s">
        <v>6428</v>
      </c>
      <c r="C1796" s="526" t="s">
        <v>120</v>
      </c>
      <c r="D1796" s="527" t="n">
        <v>60.3</v>
      </c>
    </row>
    <row r="1797" customFormat="false" ht="15" hidden="false" customHeight="false" outlineLevel="0" collapsed="false">
      <c r="A1797" s="526" t="n">
        <v>94275</v>
      </c>
      <c r="B1797" s="526" t="s">
        <v>6429</v>
      </c>
      <c r="C1797" s="526" t="s">
        <v>120</v>
      </c>
      <c r="D1797" s="527" t="n">
        <v>50.17</v>
      </c>
    </row>
    <row r="1798" customFormat="false" ht="15" hidden="false" customHeight="false" outlineLevel="0" collapsed="false">
      <c r="A1798" s="526" t="n">
        <v>94276</v>
      </c>
      <c r="B1798" s="526" t="s">
        <v>6430</v>
      </c>
      <c r="C1798" s="526" t="s">
        <v>120</v>
      </c>
      <c r="D1798" s="527" t="n">
        <v>54.74</v>
      </c>
    </row>
    <row r="1799" customFormat="false" ht="15" hidden="false" customHeight="false" outlineLevel="0" collapsed="false">
      <c r="A1799" s="526" t="n">
        <v>94277</v>
      </c>
      <c r="B1799" s="526" t="s">
        <v>6431</v>
      </c>
      <c r="C1799" s="526" t="s">
        <v>120</v>
      </c>
      <c r="D1799" s="527" t="n">
        <v>44.45</v>
      </c>
    </row>
    <row r="1800" customFormat="false" ht="15" hidden="false" customHeight="false" outlineLevel="0" collapsed="false">
      <c r="A1800" s="526" t="n">
        <v>94278</v>
      </c>
      <c r="B1800" s="526" t="s">
        <v>6432</v>
      </c>
      <c r="C1800" s="526" t="s">
        <v>120</v>
      </c>
      <c r="D1800" s="527" t="n">
        <v>49.03</v>
      </c>
    </row>
    <row r="1801" customFormat="false" ht="15" hidden="false" customHeight="false" outlineLevel="0" collapsed="false">
      <c r="A1801" s="526" t="n">
        <v>94279</v>
      </c>
      <c r="B1801" s="526" t="s">
        <v>6433</v>
      </c>
      <c r="C1801" s="526" t="s">
        <v>120</v>
      </c>
      <c r="D1801" s="527" t="n">
        <v>50.92</v>
      </c>
    </row>
    <row r="1802" customFormat="false" ht="15" hidden="false" customHeight="false" outlineLevel="0" collapsed="false">
      <c r="A1802" s="526" t="n">
        <v>94280</v>
      </c>
      <c r="B1802" s="526" t="s">
        <v>6434</v>
      </c>
      <c r="C1802" s="526" t="s">
        <v>120</v>
      </c>
      <c r="D1802" s="527" t="n">
        <v>55.5</v>
      </c>
    </row>
    <row r="1803" customFormat="false" ht="15" hidden="false" customHeight="false" outlineLevel="0" collapsed="false">
      <c r="A1803" s="526" t="n">
        <v>94281</v>
      </c>
      <c r="B1803" s="526" t="s">
        <v>6435</v>
      </c>
      <c r="C1803" s="526" t="s">
        <v>120</v>
      </c>
      <c r="D1803" s="527" t="n">
        <v>57.64</v>
      </c>
    </row>
    <row r="1804" customFormat="false" ht="15" hidden="false" customHeight="false" outlineLevel="0" collapsed="false">
      <c r="A1804" s="526" t="n">
        <v>94282</v>
      </c>
      <c r="B1804" s="526" t="s">
        <v>6436</v>
      </c>
      <c r="C1804" s="526" t="s">
        <v>120</v>
      </c>
      <c r="D1804" s="527" t="n">
        <v>71.57</v>
      </c>
    </row>
    <row r="1805" customFormat="false" ht="15" hidden="false" customHeight="false" outlineLevel="0" collapsed="false">
      <c r="A1805" s="526" t="n">
        <v>94283</v>
      </c>
      <c r="B1805" s="526" t="s">
        <v>6437</v>
      </c>
      <c r="C1805" s="526" t="s">
        <v>120</v>
      </c>
      <c r="D1805" s="527" t="n">
        <v>73.71</v>
      </c>
    </row>
    <row r="1806" customFormat="false" ht="15" hidden="false" customHeight="false" outlineLevel="0" collapsed="false">
      <c r="A1806" s="526" t="n">
        <v>94284</v>
      </c>
      <c r="B1806" s="526" t="s">
        <v>6438</v>
      </c>
      <c r="C1806" s="526" t="s">
        <v>120</v>
      </c>
      <c r="D1806" s="527" t="n">
        <v>87.65</v>
      </c>
    </row>
    <row r="1807" customFormat="false" ht="15" hidden="false" customHeight="false" outlineLevel="0" collapsed="false">
      <c r="A1807" s="526" t="n">
        <v>94285</v>
      </c>
      <c r="B1807" s="526" t="s">
        <v>6439</v>
      </c>
      <c r="C1807" s="526" t="s">
        <v>120</v>
      </c>
      <c r="D1807" s="527" t="n">
        <v>89.1</v>
      </c>
    </row>
    <row r="1808" customFormat="false" ht="15" hidden="false" customHeight="false" outlineLevel="0" collapsed="false">
      <c r="A1808" s="526" t="n">
        <v>94286</v>
      </c>
      <c r="B1808" s="526" t="s">
        <v>6440</v>
      </c>
      <c r="C1808" s="526" t="s">
        <v>120</v>
      </c>
      <c r="D1808" s="527" t="n">
        <v>103.05</v>
      </c>
    </row>
    <row r="1809" customFormat="false" ht="15" hidden="false" customHeight="false" outlineLevel="0" collapsed="false">
      <c r="A1809" s="526" t="n">
        <v>94287</v>
      </c>
      <c r="B1809" s="526" t="s">
        <v>6441</v>
      </c>
      <c r="C1809" s="526" t="s">
        <v>120</v>
      </c>
      <c r="D1809" s="527" t="n">
        <v>45.38</v>
      </c>
    </row>
    <row r="1810" customFormat="false" ht="15" hidden="false" customHeight="false" outlineLevel="0" collapsed="false">
      <c r="A1810" s="526" t="n">
        <v>94288</v>
      </c>
      <c r="B1810" s="526" t="s">
        <v>6442</v>
      </c>
      <c r="C1810" s="526" t="s">
        <v>120</v>
      </c>
      <c r="D1810" s="527" t="n">
        <v>57.57</v>
      </c>
    </row>
    <row r="1811" customFormat="false" ht="15" hidden="false" customHeight="false" outlineLevel="0" collapsed="false">
      <c r="A1811" s="526" t="n">
        <v>94289</v>
      </c>
      <c r="B1811" s="526" t="s">
        <v>6443</v>
      </c>
      <c r="C1811" s="526" t="s">
        <v>120</v>
      </c>
      <c r="D1811" s="527" t="n">
        <v>57.11</v>
      </c>
    </row>
    <row r="1812" customFormat="false" ht="15" hidden="false" customHeight="false" outlineLevel="0" collapsed="false">
      <c r="A1812" s="526" t="n">
        <v>94290</v>
      </c>
      <c r="B1812" s="526" t="s">
        <v>6444</v>
      </c>
      <c r="C1812" s="526" t="s">
        <v>120</v>
      </c>
      <c r="D1812" s="527" t="n">
        <v>69.3</v>
      </c>
    </row>
    <row r="1813" customFormat="false" ht="15" hidden="false" customHeight="false" outlineLevel="0" collapsed="false">
      <c r="A1813" s="526" t="n">
        <v>94291</v>
      </c>
      <c r="B1813" s="526" t="s">
        <v>6445</v>
      </c>
      <c r="C1813" s="526" t="s">
        <v>120</v>
      </c>
      <c r="D1813" s="527" t="n">
        <v>68.2</v>
      </c>
    </row>
    <row r="1814" customFormat="false" ht="15" hidden="false" customHeight="false" outlineLevel="0" collapsed="false">
      <c r="A1814" s="526" t="n">
        <v>94292</v>
      </c>
      <c r="B1814" s="526" t="s">
        <v>6446</v>
      </c>
      <c r="C1814" s="526" t="s">
        <v>120</v>
      </c>
      <c r="D1814" s="527" t="n">
        <v>80.39</v>
      </c>
    </row>
    <row r="1815" customFormat="false" ht="15" hidden="false" customHeight="false" outlineLevel="0" collapsed="false">
      <c r="A1815" s="526" t="n">
        <v>94293</v>
      </c>
      <c r="B1815" s="526" t="s">
        <v>6447</v>
      </c>
      <c r="C1815" s="526" t="s">
        <v>120</v>
      </c>
      <c r="D1815" s="527" t="n">
        <v>175.35</v>
      </c>
    </row>
    <row r="1816" customFormat="false" ht="15" hidden="false" customHeight="false" outlineLevel="0" collapsed="false">
      <c r="A1816" s="526" t="n">
        <v>94294</v>
      </c>
      <c r="B1816" s="526" t="s">
        <v>6448</v>
      </c>
      <c r="C1816" s="526" t="s">
        <v>120</v>
      </c>
      <c r="D1816" s="527" t="n">
        <v>10.89</v>
      </c>
    </row>
    <row r="1817" customFormat="false" ht="15" hidden="false" customHeight="false" outlineLevel="0" collapsed="false">
      <c r="A1817" s="526" t="n">
        <v>104491</v>
      </c>
      <c r="B1817" s="526" t="s">
        <v>6449</v>
      </c>
      <c r="C1817" s="526" t="s">
        <v>120</v>
      </c>
      <c r="D1817" s="528" t="n">
        <v>3857.02</v>
      </c>
    </row>
    <row r="1818" customFormat="false" ht="15" hidden="false" customHeight="false" outlineLevel="0" collapsed="false">
      <c r="A1818" s="526" t="n">
        <v>104492</v>
      </c>
      <c r="B1818" s="526" t="s">
        <v>6450</v>
      </c>
      <c r="C1818" s="526" t="s">
        <v>120</v>
      </c>
      <c r="D1818" s="528" t="n">
        <v>4822.73</v>
      </c>
    </row>
    <row r="1819" customFormat="false" ht="15" hidden="false" customHeight="false" outlineLevel="0" collapsed="false">
      <c r="A1819" s="526" t="n">
        <v>104494</v>
      </c>
      <c r="B1819" s="526" t="s">
        <v>6451</v>
      </c>
      <c r="C1819" s="526" t="s">
        <v>120</v>
      </c>
      <c r="D1819" s="528" t="n">
        <v>6512.49</v>
      </c>
    </row>
    <row r="1820" customFormat="false" ht="15" hidden="false" customHeight="false" outlineLevel="0" collapsed="false">
      <c r="A1820" s="526" t="n">
        <v>104497</v>
      </c>
      <c r="B1820" s="526" t="s">
        <v>6452</v>
      </c>
      <c r="C1820" s="526" t="s">
        <v>120</v>
      </c>
      <c r="D1820" s="528" t="n">
        <v>7805.56</v>
      </c>
    </row>
    <row r="1821" customFormat="false" ht="15" hidden="false" customHeight="false" outlineLevel="0" collapsed="false">
      <c r="A1821" s="526" t="n">
        <v>104515</v>
      </c>
      <c r="B1821" s="526" t="s">
        <v>6453</v>
      </c>
      <c r="C1821" s="526" t="s">
        <v>114</v>
      </c>
      <c r="D1821" s="527" t="n">
        <v>26.81</v>
      </c>
    </row>
    <row r="1822" customFormat="false" ht="15" hidden="false" customHeight="false" outlineLevel="0" collapsed="false">
      <c r="A1822" s="526" t="n">
        <v>102727</v>
      </c>
      <c r="B1822" s="526" t="s">
        <v>6454</v>
      </c>
      <c r="C1822" s="526" t="s">
        <v>114</v>
      </c>
      <c r="D1822" s="527" t="n">
        <v>93.1</v>
      </c>
    </row>
    <row r="1823" customFormat="false" ht="15" hidden="false" customHeight="false" outlineLevel="0" collapsed="false">
      <c r="A1823" s="526" t="n">
        <v>102728</v>
      </c>
      <c r="B1823" s="526" t="s">
        <v>6455</v>
      </c>
      <c r="C1823" s="526" t="s">
        <v>116</v>
      </c>
      <c r="D1823" s="527" t="n">
        <v>16.11</v>
      </c>
    </row>
    <row r="1824" customFormat="false" ht="15" hidden="false" customHeight="false" outlineLevel="0" collapsed="false">
      <c r="A1824" s="526" t="n">
        <v>102729</v>
      </c>
      <c r="B1824" s="526" t="s">
        <v>6456</v>
      </c>
      <c r="C1824" s="526" t="s">
        <v>116</v>
      </c>
      <c r="D1824" s="527" t="n">
        <v>15.01</v>
      </c>
    </row>
    <row r="1825" customFormat="false" ht="15" hidden="false" customHeight="false" outlineLevel="0" collapsed="false">
      <c r="A1825" s="526" t="n">
        <v>102730</v>
      </c>
      <c r="B1825" s="526" t="s">
        <v>6457</v>
      </c>
      <c r="C1825" s="526" t="s">
        <v>116</v>
      </c>
      <c r="D1825" s="527" t="n">
        <v>13.36</v>
      </c>
    </row>
    <row r="1826" customFormat="false" ht="15" hidden="false" customHeight="false" outlineLevel="0" collapsed="false">
      <c r="A1826" s="526" t="n">
        <v>102731</v>
      </c>
      <c r="B1826" s="526" t="s">
        <v>6458</v>
      </c>
      <c r="C1826" s="526" t="s">
        <v>116</v>
      </c>
      <c r="D1826" s="527" t="n">
        <v>11.21</v>
      </c>
    </row>
    <row r="1827" customFormat="false" ht="15" hidden="false" customHeight="false" outlineLevel="0" collapsed="false">
      <c r="A1827" s="526" t="n">
        <v>102732</v>
      </c>
      <c r="B1827" s="526" t="s">
        <v>6459</v>
      </c>
      <c r="C1827" s="526" t="s">
        <v>116</v>
      </c>
      <c r="D1827" s="527" t="n">
        <v>10.56</v>
      </c>
    </row>
    <row r="1828" customFormat="false" ht="15" hidden="false" customHeight="false" outlineLevel="0" collapsed="false">
      <c r="A1828" s="526" t="n">
        <v>102733</v>
      </c>
      <c r="B1828" s="526" t="s">
        <v>6460</v>
      </c>
      <c r="C1828" s="526" t="s">
        <v>116</v>
      </c>
      <c r="D1828" s="527" t="n">
        <v>11.78</v>
      </c>
    </row>
    <row r="1829" customFormat="false" ht="15" hidden="false" customHeight="false" outlineLevel="0" collapsed="false">
      <c r="A1829" s="526" t="n">
        <v>102734</v>
      </c>
      <c r="B1829" s="526" t="s">
        <v>6461</v>
      </c>
      <c r="C1829" s="526" t="s">
        <v>116</v>
      </c>
      <c r="D1829" s="527" t="n">
        <v>15.11</v>
      </c>
    </row>
    <row r="1830" customFormat="false" ht="15" hidden="false" customHeight="false" outlineLevel="0" collapsed="false">
      <c r="A1830" s="526" t="n">
        <v>102735</v>
      </c>
      <c r="B1830" s="526" t="s">
        <v>6462</v>
      </c>
      <c r="C1830" s="526" t="s">
        <v>116</v>
      </c>
      <c r="D1830" s="527" t="n">
        <v>14.14</v>
      </c>
    </row>
    <row r="1831" customFormat="false" ht="15" hidden="false" customHeight="false" outlineLevel="0" collapsed="false">
      <c r="A1831" s="526" t="n">
        <v>102736</v>
      </c>
      <c r="B1831" s="526" t="s">
        <v>6463</v>
      </c>
      <c r="C1831" s="526" t="s">
        <v>128</v>
      </c>
      <c r="D1831" s="527" t="n">
        <v>589.94</v>
      </c>
    </row>
    <row r="1832" customFormat="false" ht="15" hidden="false" customHeight="false" outlineLevel="0" collapsed="false">
      <c r="A1832" s="526" t="n">
        <v>102737</v>
      </c>
      <c r="B1832" s="526" t="s">
        <v>6464</v>
      </c>
      <c r="C1832" s="526" t="s">
        <v>134</v>
      </c>
      <c r="D1832" s="528" t="n">
        <v>1090.62</v>
      </c>
    </row>
    <row r="1833" customFormat="false" ht="15" hidden="false" customHeight="false" outlineLevel="0" collapsed="false">
      <c r="A1833" s="526" t="n">
        <v>102738</v>
      </c>
      <c r="B1833" s="526" t="s">
        <v>6465</v>
      </c>
      <c r="C1833" s="526" t="s">
        <v>134</v>
      </c>
      <c r="D1833" s="528" t="n">
        <v>2239.78</v>
      </c>
    </row>
    <row r="1834" customFormat="false" ht="15" hidden="false" customHeight="false" outlineLevel="0" collapsed="false">
      <c r="A1834" s="526" t="n">
        <v>102739</v>
      </c>
      <c r="B1834" s="526" t="s">
        <v>6466</v>
      </c>
      <c r="C1834" s="526" t="s">
        <v>134</v>
      </c>
      <c r="D1834" s="528" t="n">
        <v>3751.81</v>
      </c>
    </row>
    <row r="1835" customFormat="false" ht="15" hidden="false" customHeight="false" outlineLevel="0" collapsed="false">
      <c r="A1835" s="526" t="n">
        <v>102740</v>
      </c>
      <c r="B1835" s="526" t="s">
        <v>6467</v>
      </c>
      <c r="C1835" s="526" t="s">
        <v>134</v>
      </c>
      <c r="D1835" s="528" t="n">
        <v>5628.1</v>
      </c>
    </row>
    <row r="1836" customFormat="false" ht="15" hidden="false" customHeight="false" outlineLevel="0" collapsed="false">
      <c r="A1836" s="526" t="n">
        <v>102741</v>
      </c>
      <c r="B1836" s="526" t="s">
        <v>6468</v>
      </c>
      <c r="C1836" s="526" t="s">
        <v>134</v>
      </c>
      <c r="D1836" s="528" t="n">
        <v>7907.13</v>
      </c>
    </row>
    <row r="1837" customFormat="false" ht="15" hidden="false" customHeight="false" outlineLevel="0" collapsed="false">
      <c r="A1837" s="526" t="n">
        <v>102742</v>
      </c>
      <c r="B1837" s="526" t="s">
        <v>6469</v>
      </c>
      <c r="C1837" s="526" t="s">
        <v>134</v>
      </c>
      <c r="D1837" s="528" t="n">
        <v>13708.52</v>
      </c>
    </row>
    <row r="1838" customFormat="false" ht="15" hidden="false" customHeight="false" outlineLevel="0" collapsed="false">
      <c r="A1838" s="526" t="n">
        <v>102743</v>
      </c>
      <c r="B1838" s="526" t="s">
        <v>6470</v>
      </c>
      <c r="C1838" s="526" t="s">
        <v>134</v>
      </c>
      <c r="D1838" s="528" t="n">
        <v>4559.5</v>
      </c>
    </row>
    <row r="1839" customFormat="false" ht="15" hidden="false" customHeight="false" outlineLevel="0" collapsed="false">
      <c r="A1839" s="526" t="n">
        <v>102744</v>
      </c>
      <c r="B1839" s="526" t="s">
        <v>6471</v>
      </c>
      <c r="C1839" s="526" t="s">
        <v>134</v>
      </c>
      <c r="D1839" s="528" t="n">
        <v>6834.46</v>
      </c>
    </row>
    <row r="1840" customFormat="false" ht="15" hidden="false" customHeight="false" outlineLevel="0" collapsed="false">
      <c r="A1840" s="526" t="n">
        <v>102745</v>
      </c>
      <c r="B1840" s="526" t="s">
        <v>6472</v>
      </c>
      <c r="C1840" s="526" t="s">
        <v>134</v>
      </c>
      <c r="D1840" s="528" t="n">
        <v>9613.7</v>
      </c>
    </row>
    <row r="1841" customFormat="false" ht="15" hidden="false" customHeight="false" outlineLevel="0" collapsed="false">
      <c r="A1841" s="526" t="n">
        <v>102746</v>
      </c>
      <c r="B1841" s="526" t="s">
        <v>6473</v>
      </c>
      <c r="C1841" s="526" t="s">
        <v>134</v>
      </c>
      <c r="D1841" s="528" t="n">
        <v>16687.58</v>
      </c>
    </row>
    <row r="1842" customFormat="false" ht="15" hidden="false" customHeight="false" outlineLevel="0" collapsed="false">
      <c r="A1842" s="526" t="n">
        <v>102747</v>
      </c>
      <c r="B1842" s="526" t="s">
        <v>6474</v>
      </c>
      <c r="C1842" s="526" t="s">
        <v>134</v>
      </c>
      <c r="D1842" s="528" t="n">
        <v>8501.64</v>
      </c>
    </row>
    <row r="1843" customFormat="false" ht="15" hidden="false" customHeight="false" outlineLevel="0" collapsed="false">
      <c r="A1843" s="526" t="n">
        <v>102748</v>
      </c>
      <c r="B1843" s="526" t="s">
        <v>6475</v>
      </c>
      <c r="C1843" s="526" t="s">
        <v>134</v>
      </c>
      <c r="D1843" s="528" t="n">
        <v>11905.58</v>
      </c>
    </row>
    <row r="1844" customFormat="false" ht="15" hidden="false" customHeight="false" outlineLevel="0" collapsed="false">
      <c r="A1844" s="526" t="n">
        <v>102749</v>
      </c>
      <c r="B1844" s="526" t="s">
        <v>6476</v>
      </c>
      <c r="C1844" s="526" t="s">
        <v>134</v>
      </c>
      <c r="D1844" s="528" t="n">
        <v>20468.56</v>
      </c>
    </row>
    <row r="1845" customFormat="false" ht="15" hidden="false" customHeight="false" outlineLevel="0" collapsed="false">
      <c r="A1845" s="526" t="n">
        <v>102750</v>
      </c>
      <c r="B1845" s="526" t="s">
        <v>6477</v>
      </c>
      <c r="C1845" s="526" t="s">
        <v>134</v>
      </c>
      <c r="D1845" s="528" t="n">
        <v>2733.49</v>
      </c>
    </row>
    <row r="1846" customFormat="false" ht="15" hidden="false" customHeight="false" outlineLevel="0" collapsed="false">
      <c r="A1846" s="526" t="n">
        <v>102751</v>
      </c>
      <c r="B1846" s="526" t="s">
        <v>6478</v>
      </c>
      <c r="C1846" s="526" t="s">
        <v>134</v>
      </c>
      <c r="D1846" s="528" t="n">
        <v>4756.14</v>
      </c>
    </row>
    <row r="1847" customFormat="false" ht="15" hidden="false" customHeight="false" outlineLevel="0" collapsed="false">
      <c r="A1847" s="526" t="n">
        <v>102752</v>
      </c>
      <c r="B1847" s="526" t="s">
        <v>6479</v>
      </c>
      <c r="C1847" s="526" t="s">
        <v>134</v>
      </c>
      <c r="D1847" s="528" t="n">
        <v>7586.29</v>
      </c>
    </row>
    <row r="1848" customFormat="false" ht="15" hidden="false" customHeight="false" outlineLevel="0" collapsed="false">
      <c r="A1848" s="526" t="n">
        <v>102753</v>
      </c>
      <c r="B1848" s="526" t="s">
        <v>6480</v>
      </c>
      <c r="C1848" s="526" t="s">
        <v>134</v>
      </c>
      <c r="D1848" s="528" t="n">
        <v>11241.42</v>
      </c>
    </row>
    <row r="1849" customFormat="false" ht="15" hidden="false" customHeight="false" outlineLevel="0" collapsed="false">
      <c r="A1849" s="526" t="n">
        <v>102754</v>
      </c>
      <c r="B1849" s="526" t="s">
        <v>6481</v>
      </c>
      <c r="C1849" s="526" t="s">
        <v>134</v>
      </c>
      <c r="D1849" s="528" t="n">
        <v>21411.15</v>
      </c>
    </row>
    <row r="1850" customFormat="false" ht="15" hidden="false" customHeight="false" outlineLevel="0" collapsed="false">
      <c r="A1850" s="526" t="n">
        <v>102755</v>
      </c>
      <c r="B1850" s="526" t="s">
        <v>6482</v>
      </c>
      <c r="C1850" s="526" t="s">
        <v>134</v>
      </c>
      <c r="D1850" s="528" t="n">
        <v>10617.85</v>
      </c>
    </row>
    <row r="1851" customFormat="false" ht="15" hidden="false" customHeight="false" outlineLevel="0" collapsed="false">
      <c r="A1851" s="526" t="n">
        <v>102756</v>
      </c>
      <c r="B1851" s="526" t="s">
        <v>6483</v>
      </c>
      <c r="C1851" s="526" t="s">
        <v>134</v>
      </c>
      <c r="D1851" s="528" t="n">
        <v>15781.68</v>
      </c>
    </row>
    <row r="1852" customFormat="false" ht="15" hidden="false" customHeight="false" outlineLevel="0" collapsed="false">
      <c r="A1852" s="526" t="n">
        <v>102757</v>
      </c>
      <c r="B1852" s="526" t="s">
        <v>6484</v>
      </c>
      <c r="C1852" s="526" t="s">
        <v>134</v>
      </c>
      <c r="D1852" s="528" t="n">
        <v>29411.59</v>
      </c>
    </row>
    <row r="1853" customFormat="false" ht="15" hidden="false" customHeight="false" outlineLevel="0" collapsed="false">
      <c r="A1853" s="526" t="n">
        <v>102758</v>
      </c>
      <c r="B1853" s="526" t="s">
        <v>6485</v>
      </c>
      <c r="C1853" s="526" t="s">
        <v>134</v>
      </c>
      <c r="D1853" s="528" t="n">
        <v>13664.5</v>
      </c>
    </row>
    <row r="1854" customFormat="false" ht="15" hidden="false" customHeight="false" outlineLevel="0" collapsed="false">
      <c r="A1854" s="526" t="n">
        <v>102759</v>
      </c>
      <c r="B1854" s="526" t="s">
        <v>6486</v>
      </c>
      <c r="C1854" s="526" t="s">
        <v>134</v>
      </c>
      <c r="D1854" s="528" t="n">
        <v>20344.94</v>
      </c>
    </row>
    <row r="1855" customFormat="false" ht="15" hidden="false" customHeight="false" outlineLevel="0" collapsed="false">
      <c r="A1855" s="526" t="n">
        <v>102760</v>
      </c>
      <c r="B1855" s="526" t="s">
        <v>6487</v>
      </c>
      <c r="C1855" s="526" t="s">
        <v>134</v>
      </c>
      <c r="D1855" s="528" t="n">
        <v>37564.08</v>
      </c>
    </row>
    <row r="1856" customFormat="false" ht="15" hidden="false" customHeight="false" outlineLevel="0" collapsed="false">
      <c r="A1856" s="526" t="n">
        <v>102761</v>
      </c>
      <c r="B1856" s="526" t="s">
        <v>6488</v>
      </c>
      <c r="C1856" s="526" t="s">
        <v>134</v>
      </c>
      <c r="D1856" s="528" t="n">
        <v>12954.37</v>
      </c>
    </row>
    <row r="1857" customFormat="false" ht="15" hidden="false" customHeight="false" outlineLevel="0" collapsed="false">
      <c r="A1857" s="526" t="n">
        <v>102762</v>
      </c>
      <c r="B1857" s="526" t="s">
        <v>6489</v>
      </c>
      <c r="C1857" s="526" t="s">
        <v>134</v>
      </c>
      <c r="D1857" s="528" t="n">
        <v>20063.8</v>
      </c>
    </row>
    <row r="1858" customFormat="false" ht="15" hidden="false" customHeight="false" outlineLevel="0" collapsed="false">
      <c r="A1858" s="526" t="n">
        <v>102763</v>
      </c>
      <c r="B1858" s="526" t="s">
        <v>6490</v>
      </c>
      <c r="C1858" s="526" t="s">
        <v>134</v>
      </c>
      <c r="D1858" s="528" t="n">
        <v>27969.77</v>
      </c>
    </row>
    <row r="1859" customFormat="false" ht="15" hidden="false" customHeight="false" outlineLevel="0" collapsed="false">
      <c r="A1859" s="526" t="n">
        <v>102764</v>
      </c>
      <c r="B1859" s="526" t="s">
        <v>6491</v>
      </c>
      <c r="C1859" s="526" t="s">
        <v>134</v>
      </c>
      <c r="D1859" s="528" t="n">
        <v>39534.84</v>
      </c>
    </row>
    <row r="1860" customFormat="false" ht="15" hidden="false" customHeight="false" outlineLevel="0" collapsed="false">
      <c r="A1860" s="526" t="n">
        <v>102765</v>
      </c>
      <c r="B1860" s="526" t="s">
        <v>6492</v>
      </c>
      <c r="C1860" s="526" t="s">
        <v>134</v>
      </c>
      <c r="D1860" s="528" t="n">
        <v>16135.32</v>
      </c>
    </row>
    <row r="1861" customFormat="false" ht="15" hidden="false" customHeight="false" outlineLevel="0" collapsed="false">
      <c r="A1861" s="526" t="n">
        <v>102766</v>
      </c>
      <c r="B1861" s="526" t="s">
        <v>6493</v>
      </c>
      <c r="C1861" s="526" t="s">
        <v>134</v>
      </c>
      <c r="D1861" s="528" t="n">
        <v>24404.06</v>
      </c>
    </row>
    <row r="1862" customFormat="false" ht="15" hidden="false" customHeight="false" outlineLevel="0" collapsed="false">
      <c r="A1862" s="526" t="n">
        <v>102767</v>
      </c>
      <c r="B1862" s="526" t="s">
        <v>6494</v>
      </c>
      <c r="C1862" s="526" t="s">
        <v>134</v>
      </c>
      <c r="D1862" s="528" t="n">
        <v>34269.72</v>
      </c>
    </row>
    <row r="1863" customFormat="false" ht="15" hidden="false" customHeight="false" outlineLevel="0" collapsed="false">
      <c r="A1863" s="526" t="n">
        <v>102768</v>
      </c>
      <c r="B1863" s="526" t="s">
        <v>6495</v>
      </c>
      <c r="C1863" s="526" t="s">
        <v>134</v>
      </c>
      <c r="D1863" s="528" t="n">
        <v>48012.35</v>
      </c>
    </row>
    <row r="1864" customFormat="false" ht="15" hidden="false" customHeight="false" outlineLevel="0" collapsed="false">
      <c r="A1864" s="526" t="n">
        <v>102769</v>
      </c>
      <c r="B1864" s="526" t="s">
        <v>6496</v>
      </c>
      <c r="C1864" s="526" t="s">
        <v>134</v>
      </c>
      <c r="D1864" s="528" t="n">
        <v>18702.36</v>
      </c>
    </row>
    <row r="1865" customFormat="false" ht="15" hidden="false" customHeight="false" outlineLevel="0" collapsed="false">
      <c r="A1865" s="526" t="n">
        <v>102770</v>
      </c>
      <c r="B1865" s="526" t="s">
        <v>6497</v>
      </c>
      <c r="C1865" s="526" t="s">
        <v>134</v>
      </c>
      <c r="D1865" s="528" t="n">
        <v>28802.31</v>
      </c>
    </row>
    <row r="1866" customFormat="false" ht="15" hidden="false" customHeight="false" outlineLevel="0" collapsed="false">
      <c r="A1866" s="526" t="n">
        <v>102771</v>
      </c>
      <c r="B1866" s="526" t="s">
        <v>6498</v>
      </c>
      <c r="C1866" s="526" t="s">
        <v>134</v>
      </c>
      <c r="D1866" s="528" t="n">
        <v>40426.99</v>
      </c>
    </row>
    <row r="1867" customFormat="false" ht="15" hidden="false" customHeight="false" outlineLevel="0" collapsed="false">
      <c r="A1867" s="526" t="n">
        <v>102772</v>
      </c>
      <c r="B1867" s="526" t="s">
        <v>6499</v>
      </c>
      <c r="C1867" s="526" t="s">
        <v>134</v>
      </c>
      <c r="D1867" s="528" t="n">
        <v>57083.02</v>
      </c>
    </row>
    <row r="1868" customFormat="false" ht="15" hidden="false" customHeight="false" outlineLevel="0" collapsed="false">
      <c r="A1868" s="526" t="n">
        <v>102773</v>
      </c>
      <c r="B1868" s="526" t="s">
        <v>6500</v>
      </c>
      <c r="C1868" s="526" t="s">
        <v>134</v>
      </c>
      <c r="D1868" s="528" t="n">
        <v>7890.34</v>
      </c>
    </row>
    <row r="1869" customFormat="false" ht="15" hidden="false" customHeight="false" outlineLevel="0" collapsed="false">
      <c r="A1869" s="526" t="n">
        <v>102774</v>
      </c>
      <c r="B1869" s="526" t="s">
        <v>6501</v>
      </c>
      <c r="C1869" s="526" t="s">
        <v>134</v>
      </c>
      <c r="D1869" s="528" t="n">
        <v>7890.34</v>
      </c>
    </row>
    <row r="1870" customFormat="false" ht="15" hidden="false" customHeight="false" outlineLevel="0" collapsed="false">
      <c r="A1870" s="526" t="n">
        <v>102775</v>
      </c>
      <c r="B1870" s="526" t="s">
        <v>6502</v>
      </c>
      <c r="C1870" s="526" t="s">
        <v>134</v>
      </c>
      <c r="D1870" s="528" t="n">
        <v>11923.72</v>
      </c>
    </row>
    <row r="1871" customFormat="false" ht="15" hidden="false" customHeight="false" outlineLevel="0" collapsed="false">
      <c r="A1871" s="526" t="n">
        <v>102776</v>
      </c>
      <c r="B1871" s="526" t="s">
        <v>6503</v>
      </c>
      <c r="C1871" s="526" t="s">
        <v>134</v>
      </c>
      <c r="D1871" s="528" t="n">
        <v>11923.72</v>
      </c>
    </row>
    <row r="1872" customFormat="false" ht="15" hidden="false" customHeight="false" outlineLevel="0" collapsed="false">
      <c r="A1872" s="526" t="n">
        <v>102777</v>
      </c>
      <c r="B1872" s="526" t="s">
        <v>6504</v>
      </c>
      <c r="C1872" s="526" t="s">
        <v>134</v>
      </c>
      <c r="D1872" s="528" t="n">
        <v>18140.17</v>
      </c>
    </row>
    <row r="1873" customFormat="false" ht="15" hidden="false" customHeight="false" outlineLevel="0" collapsed="false">
      <c r="A1873" s="526" t="n">
        <v>102778</v>
      </c>
      <c r="B1873" s="526" t="s">
        <v>6505</v>
      </c>
      <c r="C1873" s="526" t="s">
        <v>134</v>
      </c>
      <c r="D1873" s="528" t="n">
        <v>26240.72</v>
      </c>
    </row>
    <row r="1874" customFormat="false" ht="15" hidden="false" customHeight="false" outlineLevel="0" collapsed="false">
      <c r="A1874" s="526" t="n">
        <v>102779</v>
      </c>
      <c r="B1874" s="526" t="s">
        <v>6506</v>
      </c>
      <c r="C1874" s="526" t="s">
        <v>134</v>
      </c>
      <c r="D1874" s="528" t="n">
        <v>7890.34</v>
      </c>
    </row>
    <row r="1875" customFormat="false" ht="15" hidden="false" customHeight="false" outlineLevel="0" collapsed="false">
      <c r="A1875" s="526" t="n">
        <v>102780</v>
      </c>
      <c r="B1875" s="526" t="s">
        <v>6507</v>
      </c>
      <c r="C1875" s="526" t="s">
        <v>134</v>
      </c>
      <c r="D1875" s="528" t="n">
        <v>9065.07</v>
      </c>
    </row>
    <row r="1876" customFormat="false" ht="15" hidden="false" customHeight="false" outlineLevel="0" collapsed="false">
      <c r="A1876" s="526" t="n">
        <v>102781</v>
      </c>
      <c r="B1876" s="526" t="s">
        <v>6508</v>
      </c>
      <c r="C1876" s="526" t="s">
        <v>134</v>
      </c>
      <c r="D1876" s="528" t="n">
        <v>13602.62</v>
      </c>
    </row>
    <row r="1877" customFormat="false" ht="15" hidden="false" customHeight="false" outlineLevel="0" collapsed="false">
      <c r="A1877" s="526" t="n">
        <v>102782</v>
      </c>
      <c r="B1877" s="526" t="s">
        <v>6509</v>
      </c>
      <c r="C1877" s="526" t="s">
        <v>134</v>
      </c>
      <c r="D1877" s="528" t="n">
        <v>15019.64</v>
      </c>
    </row>
    <row r="1878" customFormat="false" ht="15" hidden="false" customHeight="false" outlineLevel="0" collapsed="false">
      <c r="A1878" s="526" t="n">
        <v>102783</v>
      </c>
      <c r="B1878" s="526" t="s">
        <v>6510</v>
      </c>
      <c r="C1878" s="526" t="s">
        <v>134</v>
      </c>
      <c r="D1878" s="528" t="n">
        <v>20061.37</v>
      </c>
    </row>
    <row r="1879" customFormat="false" ht="15" hidden="false" customHeight="false" outlineLevel="0" collapsed="false">
      <c r="A1879" s="526" t="n">
        <v>102784</v>
      </c>
      <c r="B1879" s="526" t="s">
        <v>6511</v>
      </c>
      <c r="C1879" s="526" t="s">
        <v>134</v>
      </c>
      <c r="D1879" s="528" t="n">
        <v>30291</v>
      </c>
    </row>
    <row r="1880" customFormat="false" ht="15" hidden="false" customHeight="false" outlineLevel="0" collapsed="false">
      <c r="A1880" s="526" t="n">
        <v>102785</v>
      </c>
      <c r="B1880" s="526" t="s">
        <v>6512</v>
      </c>
      <c r="C1880" s="526" t="s">
        <v>134</v>
      </c>
      <c r="D1880" s="528" t="n">
        <v>9065.07</v>
      </c>
    </row>
    <row r="1881" customFormat="false" ht="15" hidden="false" customHeight="false" outlineLevel="0" collapsed="false">
      <c r="A1881" s="526" t="n">
        <v>102786</v>
      </c>
      <c r="B1881" s="526" t="s">
        <v>6513</v>
      </c>
      <c r="C1881" s="526" t="s">
        <v>134</v>
      </c>
      <c r="D1881" s="528" t="n">
        <v>9977.92</v>
      </c>
    </row>
    <row r="1882" customFormat="false" ht="15" hidden="false" customHeight="false" outlineLevel="0" collapsed="false">
      <c r="A1882" s="526" t="n">
        <v>102787</v>
      </c>
      <c r="B1882" s="526" t="s">
        <v>6514</v>
      </c>
      <c r="C1882" s="526" t="s">
        <v>134</v>
      </c>
      <c r="D1882" s="528" t="n">
        <v>15019.64</v>
      </c>
    </row>
    <row r="1883" customFormat="false" ht="15" hidden="false" customHeight="false" outlineLevel="0" collapsed="false">
      <c r="A1883" s="526" t="n">
        <v>102788</v>
      </c>
      <c r="B1883" s="526" t="s">
        <v>6515</v>
      </c>
      <c r="C1883" s="526" t="s">
        <v>134</v>
      </c>
      <c r="D1883" s="528" t="n">
        <v>16387.56</v>
      </c>
    </row>
    <row r="1884" customFormat="false" ht="15" hidden="false" customHeight="false" outlineLevel="0" collapsed="false">
      <c r="A1884" s="526" t="n">
        <v>102789</v>
      </c>
      <c r="B1884" s="526" t="s">
        <v>6516</v>
      </c>
      <c r="C1884" s="526" t="s">
        <v>134</v>
      </c>
      <c r="D1884" s="528" t="n">
        <v>21687.95</v>
      </c>
    </row>
    <row r="1885" customFormat="false" ht="15" hidden="false" customHeight="false" outlineLevel="0" collapsed="false">
      <c r="A1885" s="526" t="n">
        <v>102790</v>
      </c>
      <c r="B1885" s="526" t="s">
        <v>6517</v>
      </c>
      <c r="C1885" s="526" t="s">
        <v>134</v>
      </c>
      <c r="D1885" s="528" t="n">
        <v>35159.65</v>
      </c>
    </row>
    <row r="1886" customFormat="false" ht="15" hidden="false" customHeight="false" outlineLevel="0" collapsed="false">
      <c r="A1886" s="526" t="n">
        <v>102791</v>
      </c>
      <c r="B1886" s="526" t="s">
        <v>6518</v>
      </c>
      <c r="C1886" s="526" t="s">
        <v>134</v>
      </c>
      <c r="D1886" s="528" t="n">
        <v>28903.35</v>
      </c>
    </row>
    <row r="1887" customFormat="false" ht="15" hidden="false" customHeight="false" outlineLevel="0" collapsed="false">
      <c r="A1887" s="526" t="n">
        <v>102792</v>
      </c>
      <c r="B1887" s="526" t="s">
        <v>6519</v>
      </c>
      <c r="C1887" s="526" t="s">
        <v>134</v>
      </c>
      <c r="D1887" s="528" t="n">
        <v>46901.76</v>
      </c>
    </row>
    <row r="1888" customFormat="false" ht="15" hidden="false" customHeight="false" outlineLevel="0" collapsed="false">
      <c r="A1888" s="526" t="n">
        <v>102793</v>
      </c>
      <c r="B1888" s="526" t="s">
        <v>6520</v>
      </c>
      <c r="C1888" s="526" t="s">
        <v>134</v>
      </c>
      <c r="D1888" s="528" t="n">
        <v>62725.23</v>
      </c>
    </row>
    <row r="1889" customFormat="false" ht="15" hidden="false" customHeight="false" outlineLevel="0" collapsed="false">
      <c r="A1889" s="526" t="n">
        <v>102794</v>
      </c>
      <c r="B1889" s="526" t="s">
        <v>6521</v>
      </c>
      <c r="C1889" s="526" t="s">
        <v>134</v>
      </c>
      <c r="D1889" s="528" t="n">
        <v>90194.52</v>
      </c>
    </row>
    <row r="1890" customFormat="false" ht="15" hidden="false" customHeight="false" outlineLevel="0" collapsed="false">
      <c r="A1890" s="526" t="n">
        <v>102795</v>
      </c>
      <c r="B1890" s="526" t="s">
        <v>6522</v>
      </c>
      <c r="C1890" s="526" t="s">
        <v>134</v>
      </c>
      <c r="D1890" s="528" t="n">
        <v>30714.23</v>
      </c>
    </row>
    <row r="1891" customFormat="false" ht="15" hidden="false" customHeight="false" outlineLevel="0" collapsed="false">
      <c r="A1891" s="526" t="n">
        <v>102796</v>
      </c>
      <c r="B1891" s="526" t="s">
        <v>6523</v>
      </c>
      <c r="C1891" s="526" t="s">
        <v>134</v>
      </c>
      <c r="D1891" s="528" t="n">
        <v>49420.31</v>
      </c>
    </row>
    <row r="1892" customFormat="false" ht="15" hidden="false" customHeight="false" outlineLevel="0" collapsed="false">
      <c r="A1892" s="526" t="n">
        <v>102797</v>
      </c>
      <c r="B1892" s="526" t="s">
        <v>6524</v>
      </c>
      <c r="C1892" s="526" t="s">
        <v>134</v>
      </c>
      <c r="D1892" s="528" t="n">
        <v>69765.88</v>
      </c>
    </row>
    <row r="1893" customFormat="false" ht="15" hidden="false" customHeight="false" outlineLevel="0" collapsed="false">
      <c r="A1893" s="526" t="n">
        <v>102798</v>
      </c>
      <c r="B1893" s="526" t="s">
        <v>6525</v>
      </c>
      <c r="C1893" s="526" t="s">
        <v>134</v>
      </c>
      <c r="D1893" s="528" t="n">
        <v>85618.97</v>
      </c>
    </row>
    <row r="1894" customFormat="false" ht="15" hidden="false" customHeight="false" outlineLevel="0" collapsed="false">
      <c r="A1894" s="526" t="n">
        <v>102799</v>
      </c>
      <c r="B1894" s="526" t="s">
        <v>6526</v>
      </c>
      <c r="C1894" s="526" t="s">
        <v>134</v>
      </c>
      <c r="D1894" s="528" t="n">
        <v>31386.46</v>
      </c>
    </row>
    <row r="1895" customFormat="false" ht="15" hidden="false" customHeight="false" outlineLevel="0" collapsed="false">
      <c r="A1895" s="526" t="n">
        <v>102800</v>
      </c>
      <c r="B1895" s="526" t="s">
        <v>6527</v>
      </c>
      <c r="C1895" s="526" t="s">
        <v>134</v>
      </c>
      <c r="D1895" s="528" t="n">
        <v>54156.35</v>
      </c>
    </row>
    <row r="1896" customFormat="false" ht="15" hidden="false" customHeight="false" outlineLevel="0" collapsed="false">
      <c r="A1896" s="526" t="n">
        <v>102801</v>
      </c>
      <c r="B1896" s="526" t="s">
        <v>6528</v>
      </c>
      <c r="C1896" s="526" t="s">
        <v>134</v>
      </c>
      <c r="D1896" s="528" t="n">
        <v>75480.24</v>
      </c>
    </row>
    <row r="1897" customFormat="false" ht="15" hidden="false" customHeight="false" outlineLevel="0" collapsed="false">
      <c r="A1897" s="526" t="n">
        <v>102802</v>
      </c>
      <c r="B1897" s="526" t="s">
        <v>6529</v>
      </c>
      <c r="C1897" s="526" t="s">
        <v>134</v>
      </c>
      <c r="D1897" s="528" t="n">
        <v>90618.96</v>
      </c>
    </row>
    <row r="1898" customFormat="false" ht="15" hidden="false" customHeight="false" outlineLevel="0" collapsed="false">
      <c r="A1898" s="526" t="n">
        <v>101570</v>
      </c>
      <c r="B1898" s="526" t="s">
        <v>6530</v>
      </c>
      <c r="C1898" s="526" t="s">
        <v>114</v>
      </c>
      <c r="D1898" s="527" t="n">
        <v>25.32</v>
      </c>
    </row>
    <row r="1899" customFormat="false" ht="15" hidden="false" customHeight="false" outlineLevel="0" collapsed="false">
      <c r="A1899" s="526" t="n">
        <v>101571</v>
      </c>
      <c r="B1899" s="526" t="s">
        <v>6531</v>
      </c>
      <c r="C1899" s="526" t="s">
        <v>114</v>
      </c>
      <c r="D1899" s="527" t="n">
        <v>34.38</v>
      </c>
    </row>
    <row r="1900" customFormat="false" ht="15" hidden="false" customHeight="false" outlineLevel="0" collapsed="false">
      <c r="A1900" s="526" t="n">
        <v>101572</v>
      </c>
      <c r="B1900" s="526" t="s">
        <v>6532</v>
      </c>
      <c r="C1900" s="526" t="s">
        <v>114</v>
      </c>
      <c r="D1900" s="527" t="n">
        <v>19.92</v>
      </c>
    </row>
    <row r="1901" customFormat="false" ht="15" hidden="false" customHeight="false" outlineLevel="0" collapsed="false">
      <c r="A1901" s="526" t="n">
        <v>101573</v>
      </c>
      <c r="B1901" s="526" t="s">
        <v>6533</v>
      </c>
      <c r="C1901" s="526" t="s">
        <v>114</v>
      </c>
      <c r="D1901" s="527" t="n">
        <v>28.97</v>
      </c>
    </row>
    <row r="1902" customFormat="false" ht="15" hidden="false" customHeight="false" outlineLevel="0" collapsed="false">
      <c r="A1902" s="526" t="n">
        <v>101574</v>
      </c>
      <c r="B1902" s="526" t="s">
        <v>6534</v>
      </c>
      <c r="C1902" s="526" t="s">
        <v>114</v>
      </c>
      <c r="D1902" s="527" t="n">
        <v>15.33</v>
      </c>
    </row>
    <row r="1903" customFormat="false" ht="15" hidden="false" customHeight="false" outlineLevel="0" collapsed="false">
      <c r="A1903" s="526" t="n">
        <v>101575</v>
      </c>
      <c r="B1903" s="526" t="s">
        <v>6535</v>
      </c>
      <c r="C1903" s="526" t="s">
        <v>114</v>
      </c>
      <c r="D1903" s="527" t="n">
        <v>24.56</v>
      </c>
    </row>
    <row r="1904" customFormat="false" ht="15" hidden="false" customHeight="false" outlineLevel="0" collapsed="false">
      <c r="A1904" s="526" t="n">
        <v>101576</v>
      </c>
      <c r="B1904" s="526" t="s">
        <v>6536</v>
      </c>
      <c r="C1904" s="526" t="s">
        <v>114</v>
      </c>
      <c r="D1904" s="527" t="n">
        <v>45.54</v>
      </c>
    </row>
    <row r="1905" customFormat="false" ht="15" hidden="false" customHeight="false" outlineLevel="0" collapsed="false">
      <c r="A1905" s="526" t="n">
        <v>101577</v>
      </c>
      <c r="B1905" s="526" t="s">
        <v>6537</v>
      </c>
      <c r="C1905" s="526" t="s">
        <v>114</v>
      </c>
      <c r="D1905" s="527" t="n">
        <v>57.11</v>
      </c>
    </row>
    <row r="1906" customFormat="false" ht="15" hidden="false" customHeight="false" outlineLevel="0" collapsed="false">
      <c r="A1906" s="526" t="n">
        <v>101578</v>
      </c>
      <c r="B1906" s="526" t="s">
        <v>6538</v>
      </c>
      <c r="C1906" s="526" t="s">
        <v>114</v>
      </c>
      <c r="D1906" s="527" t="n">
        <v>37.69</v>
      </c>
    </row>
    <row r="1907" customFormat="false" ht="15" hidden="false" customHeight="false" outlineLevel="0" collapsed="false">
      <c r="A1907" s="526" t="n">
        <v>101579</v>
      </c>
      <c r="B1907" s="526" t="s">
        <v>6539</v>
      </c>
      <c r="C1907" s="526" t="s">
        <v>114</v>
      </c>
      <c r="D1907" s="527" t="n">
        <v>49.26</v>
      </c>
    </row>
    <row r="1908" customFormat="false" ht="15" hidden="false" customHeight="false" outlineLevel="0" collapsed="false">
      <c r="A1908" s="526" t="n">
        <v>101580</v>
      </c>
      <c r="B1908" s="526" t="s">
        <v>6540</v>
      </c>
      <c r="C1908" s="526" t="s">
        <v>114</v>
      </c>
      <c r="D1908" s="527" t="n">
        <v>33.49</v>
      </c>
    </row>
    <row r="1909" customFormat="false" ht="15" hidden="false" customHeight="false" outlineLevel="0" collapsed="false">
      <c r="A1909" s="526" t="n">
        <v>101581</v>
      </c>
      <c r="B1909" s="526" t="s">
        <v>6541</v>
      </c>
      <c r="C1909" s="526" t="s">
        <v>114</v>
      </c>
      <c r="D1909" s="527" t="n">
        <v>45.24</v>
      </c>
    </row>
    <row r="1910" customFormat="false" ht="15" hidden="false" customHeight="false" outlineLevel="0" collapsed="false">
      <c r="A1910" s="526" t="n">
        <v>101582</v>
      </c>
      <c r="B1910" s="526" t="s">
        <v>6542</v>
      </c>
      <c r="C1910" s="526" t="s">
        <v>114</v>
      </c>
      <c r="D1910" s="527" t="n">
        <v>74.81</v>
      </c>
    </row>
    <row r="1911" customFormat="false" ht="15" hidden="false" customHeight="false" outlineLevel="0" collapsed="false">
      <c r="A1911" s="526" t="n">
        <v>101583</v>
      </c>
      <c r="B1911" s="526" t="s">
        <v>6543</v>
      </c>
      <c r="C1911" s="526" t="s">
        <v>114</v>
      </c>
      <c r="D1911" s="527" t="n">
        <v>92.8</v>
      </c>
    </row>
    <row r="1912" customFormat="false" ht="15" hidden="false" customHeight="false" outlineLevel="0" collapsed="false">
      <c r="A1912" s="526" t="n">
        <v>101584</v>
      </c>
      <c r="B1912" s="526" t="s">
        <v>6544</v>
      </c>
      <c r="C1912" s="526" t="s">
        <v>114</v>
      </c>
      <c r="D1912" s="527" t="n">
        <v>61.57</v>
      </c>
    </row>
    <row r="1913" customFormat="false" ht="15" hidden="false" customHeight="false" outlineLevel="0" collapsed="false">
      <c r="A1913" s="526" t="n">
        <v>101585</v>
      </c>
      <c r="B1913" s="526" t="s">
        <v>6545</v>
      </c>
      <c r="C1913" s="526" t="s">
        <v>114</v>
      </c>
      <c r="D1913" s="527" t="n">
        <v>79.56</v>
      </c>
    </row>
    <row r="1914" customFormat="false" ht="15" hidden="false" customHeight="false" outlineLevel="0" collapsed="false">
      <c r="A1914" s="526" t="n">
        <v>101586</v>
      </c>
      <c r="B1914" s="526" t="s">
        <v>6546</v>
      </c>
      <c r="C1914" s="526" t="s">
        <v>114</v>
      </c>
      <c r="D1914" s="527" t="n">
        <v>53.38</v>
      </c>
    </row>
    <row r="1915" customFormat="false" ht="15" hidden="false" customHeight="false" outlineLevel="0" collapsed="false">
      <c r="A1915" s="526" t="n">
        <v>101587</v>
      </c>
      <c r="B1915" s="526" t="s">
        <v>6547</v>
      </c>
      <c r="C1915" s="526" t="s">
        <v>114</v>
      </c>
      <c r="D1915" s="527" t="n">
        <v>71.56</v>
      </c>
    </row>
    <row r="1916" customFormat="false" ht="15" hidden="false" customHeight="false" outlineLevel="0" collapsed="false">
      <c r="A1916" s="526" t="n">
        <v>101588</v>
      </c>
      <c r="B1916" s="526" t="s">
        <v>6548</v>
      </c>
      <c r="C1916" s="526" t="s">
        <v>114</v>
      </c>
      <c r="D1916" s="527" t="n">
        <v>92.92</v>
      </c>
    </row>
    <row r="1917" customFormat="false" ht="15" hidden="false" customHeight="false" outlineLevel="0" collapsed="false">
      <c r="A1917" s="526" t="n">
        <v>101589</v>
      </c>
      <c r="B1917" s="526" t="s">
        <v>6549</v>
      </c>
      <c r="C1917" s="526" t="s">
        <v>114</v>
      </c>
      <c r="D1917" s="527" t="n">
        <v>135.19</v>
      </c>
    </row>
    <row r="1918" customFormat="false" ht="15" hidden="false" customHeight="false" outlineLevel="0" collapsed="false">
      <c r="A1918" s="526" t="n">
        <v>101590</v>
      </c>
      <c r="B1918" s="526" t="s">
        <v>6550</v>
      </c>
      <c r="C1918" s="526" t="s">
        <v>114</v>
      </c>
      <c r="D1918" s="527" t="n">
        <v>70.51</v>
      </c>
    </row>
    <row r="1919" customFormat="false" ht="15" hidden="false" customHeight="false" outlineLevel="0" collapsed="false">
      <c r="A1919" s="526" t="n">
        <v>101591</v>
      </c>
      <c r="B1919" s="526" t="s">
        <v>6551</v>
      </c>
      <c r="C1919" s="526" t="s">
        <v>114</v>
      </c>
      <c r="D1919" s="527" t="n">
        <v>112.78</v>
      </c>
    </row>
    <row r="1920" customFormat="false" ht="15" hidden="false" customHeight="false" outlineLevel="0" collapsed="false">
      <c r="A1920" s="526" t="n">
        <v>101592</v>
      </c>
      <c r="B1920" s="526" t="s">
        <v>6552</v>
      </c>
      <c r="C1920" s="526" t="s">
        <v>114</v>
      </c>
      <c r="D1920" s="527" t="n">
        <v>49.94</v>
      </c>
    </row>
    <row r="1921" customFormat="false" ht="15" hidden="false" customHeight="false" outlineLevel="0" collapsed="false">
      <c r="A1921" s="526" t="n">
        <v>101593</v>
      </c>
      <c r="B1921" s="526" t="s">
        <v>6553</v>
      </c>
      <c r="C1921" s="526" t="s">
        <v>114</v>
      </c>
      <c r="D1921" s="527" t="n">
        <v>92.36</v>
      </c>
    </row>
    <row r="1922" customFormat="false" ht="15" hidden="false" customHeight="false" outlineLevel="0" collapsed="false">
      <c r="A1922" s="526" t="n">
        <v>101600</v>
      </c>
      <c r="B1922" s="526" t="s">
        <v>6554</v>
      </c>
      <c r="C1922" s="526" t="s">
        <v>114</v>
      </c>
      <c r="D1922" s="527" t="n">
        <v>17.29</v>
      </c>
    </row>
    <row r="1923" customFormat="false" ht="15" hidden="false" customHeight="false" outlineLevel="0" collapsed="false">
      <c r="A1923" s="526" t="n">
        <v>101601</v>
      </c>
      <c r="B1923" s="526" t="s">
        <v>6555</v>
      </c>
      <c r="C1923" s="526" t="s">
        <v>114</v>
      </c>
      <c r="D1923" s="527" t="n">
        <v>25.6</v>
      </c>
    </row>
    <row r="1924" customFormat="false" ht="15" hidden="false" customHeight="false" outlineLevel="0" collapsed="false">
      <c r="A1924" s="526" t="n">
        <v>101602</v>
      </c>
      <c r="B1924" s="526" t="s">
        <v>6556</v>
      </c>
      <c r="C1924" s="526" t="s">
        <v>114</v>
      </c>
      <c r="D1924" s="527" t="n">
        <v>12.82</v>
      </c>
    </row>
    <row r="1925" customFormat="false" ht="15" hidden="false" customHeight="false" outlineLevel="0" collapsed="false">
      <c r="A1925" s="526" t="n">
        <v>101603</v>
      </c>
      <c r="B1925" s="526" t="s">
        <v>6557</v>
      </c>
      <c r="C1925" s="526" t="s">
        <v>114</v>
      </c>
      <c r="D1925" s="527" t="n">
        <v>21.14</v>
      </c>
    </row>
    <row r="1926" customFormat="false" ht="15" hidden="false" customHeight="false" outlineLevel="0" collapsed="false">
      <c r="A1926" s="526" t="n">
        <v>101604</v>
      </c>
      <c r="B1926" s="526" t="s">
        <v>6558</v>
      </c>
      <c r="C1926" s="526" t="s">
        <v>114</v>
      </c>
      <c r="D1926" s="527" t="n">
        <v>8.4</v>
      </c>
    </row>
    <row r="1927" customFormat="false" ht="15" hidden="false" customHeight="false" outlineLevel="0" collapsed="false">
      <c r="A1927" s="526" t="n">
        <v>101605</v>
      </c>
      <c r="B1927" s="526" t="s">
        <v>6559</v>
      </c>
      <c r="C1927" s="526" t="s">
        <v>114</v>
      </c>
      <c r="D1927" s="527" t="n">
        <v>16.7</v>
      </c>
    </row>
    <row r="1928" customFormat="false" ht="15" hidden="false" customHeight="false" outlineLevel="0" collapsed="false">
      <c r="A1928" s="526" t="n">
        <v>90788</v>
      </c>
      <c r="B1928" s="526" t="s">
        <v>6560</v>
      </c>
      <c r="C1928" s="526" t="s">
        <v>134</v>
      </c>
      <c r="D1928" s="527" t="n">
        <v>892.65</v>
      </c>
    </row>
    <row r="1929" customFormat="false" ht="15" hidden="false" customHeight="false" outlineLevel="0" collapsed="false">
      <c r="A1929" s="526" t="n">
        <v>90789</v>
      </c>
      <c r="B1929" s="526" t="s">
        <v>6561</v>
      </c>
      <c r="C1929" s="526" t="s">
        <v>134</v>
      </c>
      <c r="D1929" s="527" t="n">
        <v>894.52</v>
      </c>
    </row>
    <row r="1930" customFormat="false" ht="15" hidden="false" customHeight="false" outlineLevel="0" collapsed="false">
      <c r="A1930" s="526" t="n">
        <v>90790</v>
      </c>
      <c r="B1930" s="526" t="s">
        <v>6562</v>
      </c>
      <c r="C1930" s="526" t="s">
        <v>134</v>
      </c>
      <c r="D1930" s="527" t="n">
        <v>922.69</v>
      </c>
    </row>
    <row r="1931" customFormat="false" ht="15" hidden="false" customHeight="false" outlineLevel="0" collapsed="false">
      <c r="A1931" s="526" t="n">
        <v>90791</v>
      </c>
      <c r="B1931" s="526" t="s">
        <v>6563</v>
      </c>
      <c r="C1931" s="526" t="s">
        <v>134</v>
      </c>
      <c r="D1931" s="528" t="n">
        <v>1081.77</v>
      </c>
    </row>
    <row r="1932" customFormat="false" ht="15" hidden="false" customHeight="false" outlineLevel="0" collapsed="false">
      <c r="A1932" s="526" t="n">
        <v>90793</v>
      </c>
      <c r="B1932" s="526" t="s">
        <v>6564</v>
      </c>
      <c r="C1932" s="526" t="s">
        <v>134</v>
      </c>
      <c r="D1932" s="528" t="n">
        <v>1140.11</v>
      </c>
    </row>
    <row r="1933" customFormat="false" ht="15" hidden="false" customHeight="false" outlineLevel="0" collapsed="false">
      <c r="A1933" s="526" t="n">
        <v>90794</v>
      </c>
      <c r="B1933" s="526" t="s">
        <v>6565</v>
      </c>
      <c r="C1933" s="526" t="s">
        <v>134</v>
      </c>
      <c r="D1933" s="527" t="n">
        <v>773.84</v>
      </c>
    </row>
    <row r="1934" customFormat="false" ht="15" hidden="false" customHeight="false" outlineLevel="0" collapsed="false">
      <c r="A1934" s="526" t="n">
        <v>90795</v>
      </c>
      <c r="B1934" s="526" t="s">
        <v>6566</v>
      </c>
      <c r="C1934" s="526" t="s">
        <v>134</v>
      </c>
      <c r="D1934" s="527" t="n">
        <v>781.8</v>
      </c>
    </row>
    <row r="1935" customFormat="false" ht="15" hidden="false" customHeight="false" outlineLevel="0" collapsed="false">
      <c r="A1935" s="526" t="n">
        <v>90796</v>
      </c>
      <c r="B1935" s="526" t="s">
        <v>6567</v>
      </c>
      <c r="C1935" s="526" t="s">
        <v>134</v>
      </c>
      <c r="D1935" s="527" t="n">
        <v>789.77</v>
      </c>
    </row>
    <row r="1936" customFormat="false" ht="15" hidden="false" customHeight="false" outlineLevel="0" collapsed="false">
      <c r="A1936" s="526" t="n">
        <v>90797</v>
      </c>
      <c r="B1936" s="526" t="s">
        <v>6568</v>
      </c>
      <c r="C1936" s="526" t="s">
        <v>134</v>
      </c>
      <c r="D1936" s="527" t="n">
        <v>797.72</v>
      </c>
    </row>
    <row r="1937" customFormat="false" ht="15" hidden="false" customHeight="false" outlineLevel="0" collapsed="false">
      <c r="A1937" s="526" t="n">
        <v>90798</v>
      </c>
      <c r="B1937" s="526" t="s">
        <v>6569</v>
      </c>
      <c r="C1937" s="526" t="s">
        <v>134</v>
      </c>
      <c r="D1937" s="528" t="n">
        <v>1155.52</v>
      </c>
    </row>
    <row r="1938" customFormat="false" ht="15" hidden="false" customHeight="false" outlineLevel="0" collapsed="false">
      <c r="A1938" s="526" t="n">
        <v>90799</v>
      </c>
      <c r="B1938" s="526" t="s">
        <v>6570</v>
      </c>
      <c r="C1938" s="526" t="s">
        <v>134</v>
      </c>
      <c r="D1938" s="528" t="n">
        <v>1192.67</v>
      </c>
    </row>
    <row r="1939" customFormat="false" ht="15" hidden="false" customHeight="false" outlineLevel="0" collapsed="false">
      <c r="A1939" s="526" t="n">
        <v>90801</v>
      </c>
      <c r="B1939" s="526" t="s">
        <v>6571</v>
      </c>
      <c r="C1939" s="526" t="s">
        <v>134</v>
      </c>
      <c r="D1939" s="527" t="n">
        <v>367.11</v>
      </c>
    </row>
    <row r="1940" customFormat="false" ht="15" hidden="false" customHeight="false" outlineLevel="0" collapsed="false">
      <c r="A1940" s="526" t="n">
        <v>90806</v>
      </c>
      <c r="B1940" s="526" t="s">
        <v>6572</v>
      </c>
      <c r="C1940" s="526" t="s">
        <v>134</v>
      </c>
      <c r="D1940" s="527" t="n">
        <v>465.85</v>
      </c>
    </row>
    <row r="1941" customFormat="false" ht="15" hidden="false" customHeight="false" outlineLevel="0" collapsed="false">
      <c r="A1941" s="526" t="n">
        <v>90820</v>
      </c>
      <c r="B1941" s="526" t="s">
        <v>279</v>
      </c>
      <c r="C1941" s="526" t="s">
        <v>134</v>
      </c>
      <c r="D1941" s="527" t="n">
        <v>340.26</v>
      </c>
    </row>
    <row r="1942" customFormat="false" ht="15" hidden="false" customHeight="false" outlineLevel="0" collapsed="false">
      <c r="A1942" s="526" t="n">
        <v>90821</v>
      </c>
      <c r="B1942" s="526" t="s">
        <v>6573</v>
      </c>
      <c r="C1942" s="526" t="s">
        <v>134</v>
      </c>
      <c r="D1942" s="527" t="n">
        <v>347.38</v>
      </c>
    </row>
    <row r="1943" customFormat="false" ht="15" hidden="false" customHeight="false" outlineLevel="0" collapsed="false">
      <c r="A1943" s="526" t="n">
        <v>90822</v>
      </c>
      <c r="B1943" s="526" t="s">
        <v>240</v>
      </c>
      <c r="C1943" s="526" t="s">
        <v>134</v>
      </c>
      <c r="D1943" s="527" t="n">
        <v>373</v>
      </c>
    </row>
    <row r="1944" customFormat="false" ht="15" hidden="false" customHeight="false" outlineLevel="0" collapsed="false">
      <c r="A1944" s="526" t="n">
        <v>90823</v>
      </c>
      <c r="B1944" s="526" t="s">
        <v>6574</v>
      </c>
      <c r="C1944" s="526" t="s">
        <v>134</v>
      </c>
      <c r="D1944" s="527" t="n">
        <v>459.46</v>
      </c>
    </row>
    <row r="1945" customFormat="false" ht="15" hidden="false" customHeight="false" outlineLevel="0" collapsed="false">
      <c r="A1945" s="526" t="n">
        <v>90824</v>
      </c>
      <c r="B1945" s="526" t="s">
        <v>6575</v>
      </c>
      <c r="C1945" s="526" t="s">
        <v>134</v>
      </c>
      <c r="D1945" s="527" t="n">
        <v>658.98</v>
      </c>
    </row>
    <row r="1946" customFormat="false" ht="15" hidden="false" customHeight="false" outlineLevel="0" collapsed="false">
      <c r="A1946" s="526" t="n">
        <v>90825</v>
      </c>
      <c r="B1946" s="526" t="s">
        <v>6576</v>
      </c>
      <c r="C1946" s="526" t="s">
        <v>134</v>
      </c>
      <c r="D1946" s="527" t="n">
        <v>734.44</v>
      </c>
    </row>
    <row r="1947" customFormat="false" ht="15" hidden="false" customHeight="false" outlineLevel="0" collapsed="false">
      <c r="A1947" s="526" t="n">
        <v>90830</v>
      </c>
      <c r="B1947" s="526" t="s">
        <v>6577</v>
      </c>
      <c r="C1947" s="526" t="s">
        <v>134</v>
      </c>
      <c r="D1947" s="527" t="n">
        <v>192.2</v>
      </c>
    </row>
    <row r="1948" customFormat="false" ht="15" hidden="false" customHeight="false" outlineLevel="0" collapsed="false">
      <c r="A1948" s="526" t="n">
        <v>90831</v>
      </c>
      <c r="B1948" s="526" t="s">
        <v>6578</v>
      </c>
      <c r="C1948" s="526" t="s">
        <v>134</v>
      </c>
      <c r="D1948" s="527" t="n">
        <v>168.69</v>
      </c>
    </row>
    <row r="1949" customFormat="false" ht="15" hidden="false" customHeight="false" outlineLevel="0" collapsed="false">
      <c r="A1949" s="526" t="n">
        <v>90841</v>
      </c>
      <c r="B1949" s="526" t="s">
        <v>6579</v>
      </c>
      <c r="C1949" s="526" t="s">
        <v>134</v>
      </c>
      <c r="D1949" s="528" t="n">
        <v>1106.89</v>
      </c>
    </row>
    <row r="1950" customFormat="false" ht="15" hidden="false" customHeight="false" outlineLevel="0" collapsed="false">
      <c r="A1950" s="526" t="n">
        <v>90842</v>
      </c>
      <c r="B1950" s="526" t="s">
        <v>211</v>
      </c>
      <c r="C1950" s="526" t="s">
        <v>134</v>
      </c>
      <c r="D1950" s="528" t="n">
        <v>1116.76</v>
      </c>
    </row>
    <row r="1951" customFormat="false" ht="15" hidden="false" customHeight="false" outlineLevel="0" collapsed="false">
      <c r="A1951" s="526" t="n">
        <v>90843</v>
      </c>
      <c r="B1951" s="526" t="s">
        <v>6580</v>
      </c>
      <c r="C1951" s="526" t="s">
        <v>134</v>
      </c>
      <c r="D1951" s="528" t="n">
        <v>1168.65</v>
      </c>
    </row>
    <row r="1952" customFormat="false" ht="15" hidden="false" customHeight="false" outlineLevel="0" collapsed="false">
      <c r="A1952" s="526" t="n">
        <v>90844</v>
      </c>
      <c r="B1952" s="526" t="s">
        <v>6581</v>
      </c>
      <c r="C1952" s="526" t="s">
        <v>134</v>
      </c>
      <c r="D1952" s="528" t="n">
        <v>1257.86</v>
      </c>
    </row>
    <row r="1953" customFormat="false" ht="15" hidden="false" customHeight="false" outlineLevel="0" collapsed="false">
      <c r="A1953" s="526" t="n">
        <v>90845</v>
      </c>
      <c r="B1953" s="526" t="s">
        <v>6582</v>
      </c>
      <c r="C1953" s="526" t="s">
        <v>134</v>
      </c>
      <c r="D1953" s="528" t="n">
        <v>1454.63</v>
      </c>
    </row>
    <row r="1954" customFormat="false" ht="15" hidden="false" customHeight="false" outlineLevel="0" collapsed="false">
      <c r="A1954" s="526" t="n">
        <v>90846</v>
      </c>
      <c r="B1954" s="526" t="s">
        <v>6583</v>
      </c>
      <c r="C1954" s="526" t="s">
        <v>134</v>
      </c>
      <c r="D1954" s="528" t="n">
        <v>1532.84</v>
      </c>
    </row>
    <row r="1955" customFormat="false" ht="15" hidden="false" customHeight="false" outlineLevel="0" collapsed="false">
      <c r="A1955" s="526" t="n">
        <v>90847</v>
      </c>
      <c r="B1955" s="526" t="s">
        <v>6584</v>
      </c>
      <c r="C1955" s="526" t="s">
        <v>134</v>
      </c>
      <c r="D1955" s="527" t="n">
        <v>938.2</v>
      </c>
    </row>
    <row r="1956" customFormat="false" ht="15" hidden="false" customHeight="false" outlineLevel="0" collapsed="false">
      <c r="A1956" s="526" t="n">
        <v>90848</v>
      </c>
      <c r="B1956" s="526" t="s">
        <v>6585</v>
      </c>
      <c r="C1956" s="526" t="s">
        <v>134</v>
      </c>
      <c r="D1956" s="527" t="n">
        <v>948.07</v>
      </c>
    </row>
    <row r="1957" customFormat="false" ht="15" hidden="false" customHeight="false" outlineLevel="0" collapsed="false">
      <c r="A1957" s="526" t="n">
        <v>90849</v>
      </c>
      <c r="B1957" s="526" t="s">
        <v>6586</v>
      </c>
      <c r="C1957" s="526" t="s">
        <v>134</v>
      </c>
      <c r="D1957" s="527" t="n">
        <v>976.45</v>
      </c>
    </row>
    <row r="1958" customFormat="false" ht="15" hidden="false" customHeight="false" outlineLevel="0" collapsed="false">
      <c r="A1958" s="526" t="n">
        <v>90850</v>
      </c>
      <c r="B1958" s="526" t="s">
        <v>6587</v>
      </c>
      <c r="C1958" s="526" t="s">
        <v>134</v>
      </c>
      <c r="D1958" s="528" t="n">
        <v>1065.66</v>
      </c>
    </row>
    <row r="1959" customFormat="false" ht="15" hidden="false" customHeight="false" outlineLevel="0" collapsed="false">
      <c r="A1959" s="526" t="n">
        <v>90851</v>
      </c>
      <c r="B1959" s="526" t="s">
        <v>6588</v>
      </c>
      <c r="C1959" s="526" t="s">
        <v>134</v>
      </c>
      <c r="D1959" s="528" t="n">
        <v>1262.43</v>
      </c>
    </row>
    <row r="1960" customFormat="false" ht="15" hidden="false" customHeight="false" outlineLevel="0" collapsed="false">
      <c r="A1960" s="526" t="n">
        <v>90852</v>
      </c>
      <c r="B1960" s="526" t="s">
        <v>6589</v>
      </c>
      <c r="C1960" s="526" t="s">
        <v>134</v>
      </c>
      <c r="D1960" s="528" t="n">
        <v>1340.64</v>
      </c>
    </row>
    <row r="1961" customFormat="false" ht="15" hidden="false" customHeight="false" outlineLevel="0" collapsed="false">
      <c r="A1961" s="526" t="n">
        <v>91009</v>
      </c>
      <c r="B1961" s="526" t="s">
        <v>6590</v>
      </c>
      <c r="C1961" s="526" t="s">
        <v>134</v>
      </c>
      <c r="D1961" s="527" t="n">
        <v>352.43</v>
      </c>
    </row>
    <row r="1962" customFormat="false" ht="15" hidden="false" customHeight="false" outlineLevel="0" collapsed="false">
      <c r="A1962" s="526" t="n">
        <v>91010</v>
      </c>
      <c r="B1962" s="526" t="s">
        <v>6591</v>
      </c>
      <c r="C1962" s="526" t="s">
        <v>134</v>
      </c>
      <c r="D1962" s="527" t="n">
        <v>360.14</v>
      </c>
    </row>
    <row r="1963" customFormat="false" ht="15" hidden="false" customHeight="false" outlineLevel="0" collapsed="false">
      <c r="A1963" s="526" t="n">
        <v>91011</v>
      </c>
      <c r="B1963" s="526" t="s">
        <v>6592</v>
      </c>
      <c r="C1963" s="526" t="s">
        <v>134</v>
      </c>
      <c r="D1963" s="527" t="n">
        <v>422.44</v>
      </c>
    </row>
    <row r="1964" customFormat="false" ht="15" hidden="false" customHeight="false" outlineLevel="0" collapsed="false">
      <c r="A1964" s="526" t="n">
        <v>91012</v>
      </c>
      <c r="B1964" s="526" t="s">
        <v>6593</v>
      </c>
      <c r="C1964" s="526" t="s">
        <v>134</v>
      </c>
      <c r="D1964" s="527" t="n">
        <v>470.25</v>
      </c>
    </row>
    <row r="1965" customFormat="false" ht="15" hidden="false" customHeight="false" outlineLevel="0" collapsed="false">
      <c r="A1965" s="526" t="n">
        <v>91013</v>
      </c>
      <c r="B1965" s="526" t="s">
        <v>6594</v>
      </c>
      <c r="C1965" s="526" t="s">
        <v>134</v>
      </c>
      <c r="D1965" s="527" t="n">
        <v>950.37</v>
      </c>
    </row>
    <row r="1966" customFormat="false" ht="15" hidden="false" customHeight="false" outlineLevel="0" collapsed="false">
      <c r="A1966" s="526" t="n">
        <v>91014</v>
      </c>
      <c r="B1966" s="526" t="s">
        <v>6595</v>
      </c>
      <c r="C1966" s="526" t="s">
        <v>134</v>
      </c>
      <c r="D1966" s="527" t="n">
        <v>960.83</v>
      </c>
    </row>
    <row r="1967" customFormat="false" ht="15" hidden="false" customHeight="false" outlineLevel="0" collapsed="false">
      <c r="A1967" s="526" t="n">
        <v>91015</v>
      </c>
      <c r="B1967" s="526" t="s">
        <v>6596</v>
      </c>
      <c r="C1967" s="526" t="s">
        <v>134</v>
      </c>
      <c r="D1967" s="528" t="n">
        <v>1025.89</v>
      </c>
    </row>
    <row r="1968" customFormat="false" ht="15" hidden="false" customHeight="false" outlineLevel="0" collapsed="false">
      <c r="A1968" s="526" t="n">
        <v>91016</v>
      </c>
      <c r="B1968" s="526" t="s">
        <v>6597</v>
      </c>
      <c r="C1968" s="526" t="s">
        <v>134</v>
      </c>
      <c r="D1968" s="528" t="n">
        <v>1076.45</v>
      </c>
    </row>
    <row r="1969" customFormat="false" ht="15" hidden="false" customHeight="false" outlineLevel="0" collapsed="false">
      <c r="A1969" s="526" t="n">
        <v>91287</v>
      </c>
      <c r="B1969" s="526" t="s">
        <v>6598</v>
      </c>
      <c r="C1969" s="526" t="s">
        <v>134</v>
      </c>
      <c r="D1969" s="527" t="n">
        <v>268.53</v>
      </c>
    </row>
    <row r="1970" customFormat="false" ht="15" hidden="false" customHeight="false" outlineLevel="0" collapsed="false">
      <c r="A1970" s="526" t="n">
        <v>91292</v>
      </c>
      <c r="B1970" s="526" t="s">
        <v>6599</v>
      </c>
      <c r="C1970" s="526" t="s">
        <v>134</v>
      </c>
      <c r="D1970" s="527" t="n">
        <v>367.27</v>
      </c>
    </row>
    <row r="1971" customFormat="false" ht="15" hidden="false" customHeight="false" outlineLevel="0" collapsed="false">
      <c r="A1971" s="526" t="n">
        <v>91295</v>
      </c>
      <c r="B1971" s="526" t="s">
        <v>6600</v>
      </c>
      <c r="C1971" s="526" t="s">
        <v>134</v>
      </c>
      <c r="D1971" s="527" t="n">
        <v>362.98</v>
      </c>
    </row>
    <row r="1972" customFormat="false" ht="15" hidden="false" customHeight="false" outlineLevel="0" collapsed="false">
      <c r="A1972" s="526" t="n">
        <v>91296</v>
      </c>
      <c r="B1972" s="526" t="s">
        <v>6601</v>
      </c>
      <c r="C1972" s="526" t="s">
        <v>134</v>
      </c>
      <c r="D1972" s="527" t="n">
        <v>389.6</v>
      </c>
    </row>
    <row r="1973" customFormat="false" ht="15" hidden="false" customHeight="false" outlineLevel="0" collapsed="false">
      <c r="A1973" s="526" t="n">
        <v>91297</v>
      </c>
      <c r="B1973" s="526" t="s">
        <v>6602</v>
      </c>
      <c r="C1973" s="526" t="s">
        <v>134</v>
      </c>
      <c r="D1973" s="527" t="n">
        <v>429.47</v>
      </c>
    </row>
    <row r="1974" customFormat="false" ht="15" hidden="false" customHeight="false" outlineLevel="0" collapsed="false">
      <c r="A1974" s="526" t="n">
        <v>91298</v>
      </c>
      <c r="B1974" s="526" t="s">
        <v>284</v>
      </c>
      <c r="C1974" s="526" t="s">
        <v>134</v>
      </c>
      <c r="D1974" s="527" t="n">
        <v>892.01</v>
      </c>
    </row>
    <row r="1975" customFormat="false" ht="15" hidden="false" customHeight="false" outlineLevel="0" collapsed="false">
      <c r="A1975" s="526" t="n">
        <v>91299</v>
      </c>
      <c r="B1975" s="526" t="s">
        <v>6603</v>
      </c>
      <c r="C1975" s="526" t="s">
        <v>134</v>
      </c>
      <c r="D1975" s="528" t="n">
        <v>1249.84</v>
      </c>
    </row>
    <row r="1976" customFormat="false" ht="15" hidden="false" customHeight="false" outlineLevel="0" collapsed="false">
      <c r="A1976" s="526" t="n">
        <v>91304</v>
      </c>
      <c r="B1976" s="526" t="s">
        <v>6604</v>
      </c>
      <c r="C1976" s="526" t="s">
        <v>134</v>
      </c>
      <c r="D1976" s="527" t="n">
        <v>116.42</v>
      </c>
    </row>
    <row r="1977" customFormat="false" ht="15" hidden="false" customHeight="false" outlineLevel="0" collapsed="false">
      <c r="A1977" s="526" t="n">
        <v>91305</v>
      </c>
      <c r="B1977" s="526" t="s">
        <v>6605</v>
      </c>
      <c r="C1977" s="526" t="s">
        <v>134</v>
      </c>
      <c r="D1977" s="527" t="n">
        <v>116.55</v>
      </c>
    </row>
    <row r="1978" customFormat="false" ht="15" hidden="false" customHeight="false" outlineLevel="0" collapsed="false">
      <c r="A1978" s="526" t="n">
        <v>91306</v>
      </c>
      <c r="B1978" s="526" t="s">
        <v>253</v>
      </c>
      <c r="C1978" s="526" t="s">
        <v>134</v>
      </c>
      <c r="D1978" s="527" t="n">
        <v>168.69</v>
      </c>
    </row>
    <row r="1979" customFormat="false" ht="15" hidden="false" customHeight="false" outlineLevel="0" collapsed="false">
      <c r="A1979" s="526" t="n">
        <v>91307</v>
      </c>
      <c r="B1979" s="526" t="s">
        <v>6606</v>
      </c>
      <c r="C1979" s="526" t="s">
        <v>134</v>
      </c>
      <c r="D1979" s="527" t="n">
        <v>98.97</v>
      </c>
    </row>
    <row r="1980" customFormat="false" ht="15" hidden="false" customHeight="false" outlineLevel="0" collapsed="false">
      <c r="A1980" s="526" t="n">
        <v>91312</v>
      </c>
      <c r="B1980" s="526" t="s">
        <v>6607</v>
      </c>
      <c r="C1980" s="526" t="s">
        <v>134</v>
      </c>
      <c r="D1980" s="527" t="n">
        <v>913.55</v>
      </c>
    </row>
    <row r="1981" customFormat="false" ht="15" hidden="false" customHeight="false" outlineLevel="0" collapsed="false">
      <c r="A1981" s="526" t="n">
        <v>91313</v>
      </c>
      <c r="B1981" s="526" t="s">
        <v>6608</v>
      </c>
      <c r="C1981" s="526" t="s">
        <v>134</v>
      </c>
      <c r="D1981" s="527" t="n">
        <v>904.95</v>
      </c>
    </row>
    <row r="1982" customFormat="false" ht="15" hidden="false" customHeight="false" outlineLevel="0" collapsed="false">
      <c r="A1982" s="526" t="n">
        <v>91314</v>
      </c>
      <c r="B1982" s="526" t="s">
        <v>6609</v>
      </c>
      <c r="C1982" s="526" t="s">
        <v>134</v>
      </c>
      <c r="D1982" s="527" t="n">
        <v>949.89</v>
      </c>
    </row>
    <row r="1983" customFormat="false" ht="15" hidden="false" customHeight="false" outlineLevel="0" collapsed="false">
      <c r="A1983" s="526" t="n">
        <v>91315</v>
      </c>
      <c r="B1983" s="526" t="s">
        <v>6610</v>
      </c>
      <c r="C1983" s="526" t="s">
        <v>134</v>
      </c>
      <c r="D1983" s="528" t="n">
        <v>1038.21</v>
      </c>
    </row>
    <row r="1984" customFormat="false" ht="15" hidden="false" customHeight="false" outlineLevel="0" collapsed="false">
      <c r="A1984" s="526" t="n">
        <v>91316</v>
      </c>
      <c r="B1984" s="526" t="s">
        <v>6611</v>
      </c>
      <c r="C1984" s="526" t="s">
        <v>134</v>
      </c>
      <c r="D1984" s="528" t="n">
        <v>1235.87</v>
      </c>
    </row>
    <row r="1985" customFormat="false" ht="15" hidden="false" customHeight="false" outlineLevel="0" collapsed="false">
      <c r="A1985" s="526" t="n">
        <v>91317</v>
      </c>
      <c r="B1985" s="526" t="s">
        <v>6612</v>
      </c>
      <c r="C1985" s="526" t="s">
        <v>134</v>
      </c>
      <c r="D1985" s="528" t="n">
        <v>1313.19</v>
      </c>
    </row>
    <row r="1986" customFormat="false" ht="15" hidden="false" customHeight="false" outlineLevel="0" collapsed="false">
      <c r="A1986" s="526" t="n">
        <v>91318</v>
      </c>
      <c r="B1986" s="526" t="s">
        <v>6613</v>
      </c>
      <c r="C1986" s="526" t="s">
        <v>134</v>
      </c>
      <c r="D1986" s="527" t="n">
        <v>797</v>
      </c>
    </row>
    <row r="1987" customFormat="false" ht="15" hidden="false" customHeight="false" outlineLevel="0" collapsed="false">
      <c r="A1987" s="526" t="n">
        <v>91319</v>
      </c>
      <c r="B1987" s="526" t="s">
        <v>6614</v>
      </c>
      <c r="C1987" s="526" t="s">
        <v>134</v>
      </c>
      <c r="D1987" s="527" t="n">
        <v>805.98</v>
      </c>
    </row>
    <row r="1988" customFormat="false" ht="15" hidden="false" customHeight="false" outlineLevel="0" collapsed="false">
      <c r="A1988" s="526" t="n">
        <v>91320</v>
      </c>
      <c r="B1988" s="526" t="s">
        <v>6615</v>
      </c>
      <c r="C1988" s="526" t="s">
        <v>134</v>
      </c>
      <c r="D1988" s="527" t="n">
        <v>833.47</v>
      </c>
    </row>
    <row r="1989" customFormat="false" ht="15" hidden="false" customHeight="false" outlineLevel="0" collapsed="false">
      <c r="A1989" s="526" t="n">
        <v>91321</v>
      </c>
      <c r="B1989" s="526" t="s">
        <v>6616</v>
      </c>
      <c r="C1989" s="526" t="s">
        <v>134</v>
      </c>
      <c r="D1989" s="527" t="n">
        <v>921.79</v>
      </c>
    </row>
    <row r="1990" customFormat="false" ht="15" hidden="false" customHeight="false" outlineLevel="0" collapsed="false">
      <c r="A1990" s="526" t="n">
        <v>91322</v>
      </c>
      <c r="B1990" s="526" t="s">
        <v>6617</v>
      </c>
      <c r="C1990" s="526" t="s">
        <v>134</v>
      </c>
      <c r="D1990" s="528" t="n">
        <v>1119.45</v>
      </c>
    </row>
    <row r="1991" customFormat="false" ht="15" hidden="false" customHeight="false" outlineLevel="0" collapsed="false">
      <c r="A1991" s="526" t="n">
        <v>91323</v>
      </c>
      <c r="B1991" s="526" t="s">
        <v>6618</v>
      </c>
      <c r="C1991" s="526" t="s">
        <v>134</v>
      </c>
      <c r="D1991" s="528" t="n">
        <v>1196.77</v>
      </c>
    </row>
    <row r="1992" customFormat="false" ht="15" hidden="false" customHeight="false" outlineLevel="0" collapsed="false">
      <c r="A1992" s="526" t="n">
        <v>91324</v>
      </c>
      <c r="B1992" s="526" t="s">
        <v>6619</v>
      </c>
      <c r="C1992" s="526" t="s">
        <v>134</v>
      </c>
      <c r="D1992" s="527" t="n">
        <v>809.17</v>
      </c>
    </row>
    <row r="1993" customFormat="false" ht="15" hidden="false" customHeight="false" outlineLevel="0" collapsed="false">
      <c r="A1993" s="526" t="n">
        <v>91325</v>
      </c>
      <c r="B1993" s="526" t="s">
        <v>6620</v>
      </c>
      <c r="C1993" s="526" t="s">
        <v>134</v>
      </c>
      <c r="D1993" s="527" t="n">
        <v>818.74</v>
      </c>
    </row>
    <row r="1994" customFormat="false" ht="15" hidden="false" customHeight="false" outlineLevel="0" collapsed="false">
      <c r="A1994" s="526" t="n">
        <v>91326</v>
      </c>
      <c r="B1994" s="526" t="s">
        <v>6621</v>
      </c>
      <c r="C1994" s="526" t="s">
        <v>134</v>
      </c>
      <c r="D1994" s="527" t="n">
        <v>882.91</v>
      </c>
    </row>
    <row r="1995" customFormat="false" ht="15" hidden="false" customHeight="false" outlineLevel="0" collapsed="false">
      <c r="A1995" s="526" t="n">
        <v>91327</v>
      </c>
      <c r="B1995" s="526" t="s">
        <v>6622</v>
      </c>
      <c r="C1995" s="526" t="s">
        <v>134</v>
      </c>
      <c r="D1995" s="527" t="n">
        <v>932.58</v>
      </c>
    </row>
    <row r="1996" customFormat="false" ht="15" hidden="false" customHeight="false" outlineLevel="0" collapsed="false">
      <c r="A1996" s="526" t="n">
        <v>91328</v>
      </c>
      <c r="B1996" s="526" t="s">
        <v>6623</v>
      </c>
      <c r="C1996" s="526" t="s">
        <v>134</v>
      </c>
      <c r="D1996" s="527" t="n">
        <v>960.92</v>
      </c>
    </row>
    <row r="1997" customFormat="false" ht="15" hidden="false" customHeight="false" outlineLevel="0" collapsed="false">
      <c r="A1997" s="526" t="n">
        <v>91329</v>
      </c>
      <c r="B1997" s="526" t="s">
        <v>6624</v>
      </c>
      <c r="C1997" s="526" t="s">
        <v>134</v>
      </c>
      <c r="D1997" s="527" t="n">
        <v>819.72</v>
      </c>
    </row>
    <row r="1998" customFormat="false" ht="15" hidden="false" customHeight="false" outlineLevel="0" collapsed="false">
      <c r="A1998" s="526" t="n">
        <v>91330</v>
      </c>
      <c r="B1998" s="526" t="s">
        <v>6625</v>
      </c>
      <c r="C1998" s="526" t="s">
        <v>134</v>
      </c>
      <c r="D1998" s="527" t="n">
        <v>990.29</v>
      </c>
    </row>
    <row r="1999" customFormat="false" ht="15" hidden="false" customHeight="false" outlineLevel="0" collapsed="false">
      <c r="A1999" s="526" t="n">
        <v>91331</v>
      </c>
      <c r="B1999" s="526" t="s">
        <v>6626</v>
      </c>
      <c r="C1999" s="526" t="s">
        <v>134</v>
      </c>
      <c r="D1999" s="527" t="n">
        <v>848.2</v>
      </c>
    </row>
    <row r="2000" customFormat="false" ht="15" hidden="false" customHeight="false" outlineLevel="0" collapsed="false">
      <c r="A2000" s="526" t="n">
        <v>91332</v>
      </c>
      <c r="B2000" s="526" t="s">
        <v>6627</v>
      </c>
      <c r="C2000" s="526" t="s">
        <v>134</v>
      </c>
      <c r="D2000" s="528" t="n">
        <v>1032.92</v>
      </c>
    </row>
    <row r="2001" customFormat="false" ht="15" hidden="false" customHeight="false" outlineLevel="0" collapsed="false">
      <c r="A2001" s="526" t="n">
        <v>91333</v>
      </c>
      <c r="B2001" s="526" t="s">
        <v>6628</v>
      </c>
      <c r="C2001" s="526" t="s">
        <v>134</v>
      </c>
      <c r="D2001" s="527" t="n">
        <v>889.94</v>
      </c>
    </row>
    <row r="2002" customFormat="false" ht="15" hidden="false" customHeight="false" outlineLevel="0" collapsed="false">
      <c r="A2002" s="526" t="n">
        <v>91334</v>
      </c>
      <c r="B2002" s="526" t="s">
        <v>6629</v>
      </c>
      <c r="C2002" s="526" t="s">
        <v>134</v>
      </c>
      <c r="D2002" s="528" t="n">
        <v>1495.46</v>
      </c>
    </row>
    <row r="2003" customFormat="false" ht="15" hidden="false" customHeight="false" outlineLevel="0" collapsed="false">
      <c r="A2003" s="526" t="n">
        <v>91335</v>
      </c>
      <c r="B2003" s="526" t="s">
        <v>6630</v>
      </c>
      <c r="C2003" s="526" t="s">
        <v>134</v>
      </c>
      <c r="D2003" s="528" t="n">
        <v>1352.48</v>
      </c>
    </row>
    <row r="2004" customFormat="false" ht="15" hidden="false" customHeight="false" outlineLevel="0" collapsed="false">
      <c r="A2004" s="526" t="n">
        <v>91336</v>
      </c>
      <c r="B2004" s="526" t="s">
        <v>6631</v>
      </c>
      <c r="C2004" s="526" t="s">
        <v>134</v>
      </c>
      <c r="D2004" s="528" t="n">
        <v>1853.29</v>
      </c>
    </row>
    <row r="2005" customFormat="false" ht="15" hidden="false" customHeight="false" outlineLevel="0" collapsed="false">
      <c r="A2005" s="526" t="n">
        <v>91337</v>
      </c>
      <c r="B2005" s="526" t="s">
        <v>6632</v>
      </c>
      <c r="C2005" s="526" t="s">
        <v>134</v>
      </c>
      <c r="D2005" s="528" t="n">
        <v>1710.31</v>
      </c>
    </row>
    <row r="2006" customFormat="false" ht="15" hidden="false" customHeight="false" outlineLevel="0" collapsed="false">
      <c r="A2006" s="526" t="n">
        <v>100659</v>
      </c>
      <c r="B2006" s="526" t="s">
        <v>6633</v>
      </c>
      <c r="C2006" s="526" t="s">
        <v>120</v>
      </c>
      <c r="D2006" s="527" t="n">
        <v>13.76</v>
      </c>
    </row>
    <row r="2007" customFormat="false" ht="15" hidden="false" customHeight="false" outlineLevel="0" collapsed="false">
      <c r="A2007" s="526" t="n">
        <v>100660</v>
      </c>
      <c r="B2007" s="526" t="s">
        <v>6634</v>
      </c>
      <c r="C2007" s="526" t="s">
        <v>120</v>
      </c>
      <c r="D2007" s="527" t="n">
        <v>9.32</v>
      </c>
    </row>
    <row r="2008" customFormat="false" ht="15" hidden="false" customHeight="false" outlineLevel="0" collapsed="false">
      <c r="A2008" s="526" t="n">
        <v>100675</v>
      </c>
      <c r="B2008" s="526" t="s">
        <v>6635</v>
      </c>
      <c r="C2008" s="526" t="s">
        <v>134</v>
      </c>
      <c r="D2008" s="528" t="n">
        <v>1015.38</v>
      </c>
    </row>
    <row r="2009" customFormat="false" ht="15" hidden="false" customHeight="false" outlineLevel="0" collapsed="false">
      <c r="A2009" s="526" t="n">
        <v>100676</v>
      </c>
      <c r="B2009" s="526" t="s">
        <v>6636</v>
      </c>
      <c r="C2009" s="526" t="s">
        <v>134</v>
      </c>
      <c r="D2009" s="527" t="n">
        <v>227.57</v>
      </c>
    </row>
    <row r="2010" customFormat="false" ht="15" hidden="false" customHeight="false" outlineLevel="0" collapsed="false">
      <c r="A2010" s="526" t="n">
        <v>100678</v>
      </c>
      <c r="B2010" s="526" t="s">
        <v>6637</v>
      </c>
      <c r="C2010" s="526" t="s">
        <v>134</v>
      </c>
      <c r="D2010" s="528" t="n">
        <v>1119.06</v>
      </c>
    </row>
    <row r="2011" customFormat="false" ht="15" hidden="false" customHeight="false" outlineLevel="0" collapsed="false">
      <c r="A2011" s="526" t="n">
        <v>100679</v>
      </c>
      <c r="B2011" s="526" t="s">
        <v>6638</v>
      </c>
      <c r="C2011" s="526" t="s">
        <v>134</v>
      </c>
      <c r="D2011" s="527" t="n">
        <v>925.72</v>
      </c>
    </row>
    <row r="2012" customFormat="false" ht="15" hidden="false" customHeight="false" outlineLevel="0" collapsed="false">
      <c r="A2012" s="526" t="n">
        <v>100680</v>
      </c>
      <c r="B2012" s="526" t="s">
        <v>6639</v>
      </c>
      <c r="C2012" s="526" t="s">
        <v>134</v>
      </c>
      <c r="D2012" s="528" t="n">
        <v>1129.52</v>
      </c>
    </row>
    <row r="2013" customFormat="false" ht="15" hidden="false" customHeight="false" outlineLevel="0" collapsed="false">
      <c r="A2013" s="526" t="n">
        <v>100681</v>
      </c>
      <c r="B2013" s="526" t="s">
        <v>6640</v>
      </c>
      <c r="C2013" s="526" t="s">
        <v>134</v>
      </c>
      <c r="D2013" s="528" t="n">
        <v>1158.98</v>
      </c>
    </row>
    <row r="2014" customFormat="false" ht="15" hidden="false" customHeight="false" outlineLevel="0" collapsed="false">
      <c r="A2014" s="526" t="n">
        <v>100682</v>
      </c>
      <c r="B2014" s="526" t="s">
        <v>6641</v>
      </c>
      <c r="C2014" s="526" t="s">
        <v>134</v>
      </c>
      <c r="D2014" s="527" t="n">
        <v>947.17</v>
      </c>
    </row>
    <row r="2015" customFormat="false" ht="15" hidden="false" customHeight="false" outlineLevel="0" collapsed="false">
      <c r="A2015" s="526" t="n">
        <v>100683</v>
      </c>
      <c r="B2015" s="526" t="s">
        <v>6642</v>
      </c>
      <c r="C2015" s="526" t="s">
        <v>134</v>
      </c>
      <c r="D2015" s="528" t="n">
        <v>1218.09</v>
      </c>
    </row>
    <row r="2016" customFormat="false" ht="15" hidden="false" customHeight="false" outlineLevel="0" collapsed="false">
      <c r="A2016" s="526" t="n">
        <v>100684</v>
      </c>
      <c r="B2016" s="526" t="s">
        <v>6643</v>
      </c>
      <c r="C2016" s="526" t="s">
        <v>134</v>
      </c>
      <c r="D2016" s="527" t="n">
        <v>999.33</v>
      </c>
    </row>
    <row r="2017" customFormat="false" ht="15" hidden="false" customHeight="false" outlineLevel="0" collapsed="false">
      <c r="A2017" s="526" t="n">
        <v>100685</v>
      </c>
      <c r="B2017" s="526" t="s">
        <v>6644</v>
      </c>
      <c r="C2017" s="526" t="s">
        <v>134</v>
      </c>
      <c r="D2017" s="528" t="n">
        <v>1268.65</v>
      </c>
    </row>
    <row r="2018" customFormat="false" ht="15" hidden="false" customHeight="false" outlineLevel="0" collapsed="false">
      <c r="A2018" s="526" t="n">
        <v>100686</v>
      </c>
      <c r="B2018" s="526" t="s">
        <v>6645</v>
      </c>
      <c r="C2018" s="526" t="s">
        <v>134</v>
      </c>
      <c r="D2018" s="528" t="n">
        <v>1049</v>
      </c>
    </row>
    <row r="2019" customFormat="false" ht="15" hidden="false" customHeight="false" outlineLevel="0" collapsed="false">
      <c r="A2019" s="526" t="n">
        <v>100687</v>
      </c>
      <c r="B2019" s="526" t="s">
        <v>6646</v>
      </c>
      <c r="C2019" s="526" t="s">
        <v>134</v>
      </c>
      <c r="D2019" s="528" t="n">
        <v>1129.61</v>
      </c>
    </row>
    <row r="2020" customFormat="false" ht="15" hidden="false" customHeight="false" outlineLevel="0" collapsed="false">
      <c r="A2020" s="526" t="n">
        <v>100688</v>
      </c>
      <c r="B2020" s="526" t="s">
        <v>6647</v>
      </c>
      <c r="C2020" s="526" t="s">
        <v>134</v>
      </c>
      <c r="D2020" s="527" t="n">
        <v>936.27</v>
      </c>
    </row>
    <row r="2021" customFormat="false" ht="15" hidden="false" customHeight="false" outlineLevel="0" collapsed="false">
      <c r="A2021" s="526" t="n">
        <v>100689</v>
      </c>
      <c r="B2021" s="526" t="s">
        <v>6648</v>
      </c>
      <c r="C2021" s="526" t="s">
        <v>134</v>
      </c>
      <c r="D2021" s="528" t="n">
        <v>1225.12</v>
      </c>
    </row>
    <row r="2022" customFormat="false" ht="15" hidden="false" customHeight="false" outlineLevel="0" collapsed="false">
      <c r="A2022" s="526" t="n">
        <v>100690</v>
      </c>
      <c r="B2022" s="526" t="s">
        <v>6649</v>
      </c>
      <c r="C2022" s="526" t="s">
        <v>134</v>
      </c>
      <c r="D2022" s="528" t="n">
        <v>1006.36</v>
      </c>
    </row>
    <row r="2023" customFormat="false" ht="15" hidden="false" customHeight="false" outlineLevel="0" collapsed="false">
      <c r="A2023" s="526" t="n">
        <v>100691</v>
      </c>
      <c r="B2023" s="526" t="s">
        <v>6650</v>
      </c>
      <c r="C2023" s="526" t="s">
        <v>134</v>
      </c>
      <c r="D2023" s="528" t="n">
        <v>1687.66</v>
      </c>
    </row>
    <row r="2024" customFormat="false" ht="15" hidden="false" customHeight="false" outlineLevel="0" collapsed="false">
      <c r="A2024" s="526" t="n">
        <v>100692</v>
      </c>
      <c r="B2024" s="526" t="s">
        <v>6651</v>
      </c>
      <c r="C2024" s="526" t="s">
        <v>134</v>
      </c>
      <c r="D2024" s="528" t="n">
        <v>1468.9</v>
      </c>
    </row>
    <row r="2025" customFormat="false" ht="15" hidden="false" customHeight="false" outlineLevel="0" collapsed="false">
      <c r="A2025" s="526" t="n">
        <v>100693</v>
      </c>
      <c r="B2025" s="526" t="s">
        <v>6652</v>
      </c>
      <c r="C2025" s="526" t="s">
        <v>134</v>
      </c>
      <c r="D2025" s="528" t="n">
        <v>2045.49</v>
      </c>
    </row>
    <row r="2026" customFormat="false" ht="15" hidden="false" customHeight="false" outlineLevel="0" collapsed="false">
      <c r="A2026" s="526" t="n">
        <v>100694</v>
      </c>
      <c r="B2026" s="526" t="s">
        <v>6653</v>
      </c>
      <c r="C2026" s="526" t="s">
        <v>134</v>
      </c>
      <c r="D2026" s="528" t="n">
        <v>1826.73</v>
      </c>
    </row>
    <row r="2027" customFormat="false" ht="15" hidden="false" customHeight="false" outlineLevel="0" collapsed="false">
      <c r="A2027" s="526" t="n">
        <v>100695</v>
      </c>
      <c r="B2027" s="526" t="s">
        <v>6654</v>
      </c>
      <c r="C2027" s="526" t="s">
        <v>134</v>
      </c>
      <c r="D2027" s="527" t="n">
        <v>64.06</v>
      </c>
    </row>
    <row r="2028" customFormat="false" ht="15" hidden="false" customHeight="false" outlineLevel="0" collapsed="false">
      <c r="A2028" s="526" t="n">
        <v>100696</v>
      </c>
      <c r="B2028" s="526" t="s">
        <v>6655</v>
      </c>
      <c r="C2028" s="526" t="s">
        <v>134</v>
      </c>
      <c r="D2028" s="527" t="n">
        <v>71.17</v>
      </c>
    </row>
    <row r="2029" customFormat="false" ht="15" hidden="false" customHeight="false" outlineLevel="0" collapsed="false">
      <c r="A2029" s="526" t="n">
        <v>100697</v>
      </c>
      <c r="B2029" s="526" t="s">
        <v>6656</v>
      </c>
      <c r="C2029" s="526" t="s">
        <v>134</v>
      </c>
      <c r="D2029" s="527" t="n">
        <v>78.34</v>
      </c>
    </row>
    <row r="2030" customFormat="false" ht="15" hidden="false" customHeight="false" outlineLevel="0" collapsed="false">
      <c r="A2030" s="526" t="n">
        <v>100698</v>
      </c>
      <c r="B2030" s="526" t="s">
        <v>6657</v>
      </c>
      <c r="C2030" s="526" t="s">
        <v>134</v>
      </c>
      <c r="D2030" s="527" t="n">
        <v>85.49</v>
      </c>
    </row>
    <row r="2031" customFormat="false" ht="15" hidden="false" customHeight="false" outlineLevel="0" collapsed="false">
      <c r="A2031" s="526" t="n">
        <v>100699</v>
      </c>
      <c r="B2031" s="526" t="s">
        <v>6658</v>
      </c>
      <c r="C2031" s="526" t="s">
        <v>134</v>
      </c>
      <c r="D2031" s="527" t="n">
        <v>101.63</v>
      </c>
    </row>
    <row r="2032" customFormat="false" ht="15" hidden="false" customHeight="false" outlineLevel="0" collapsed="false">
      <c r="A2032" s="526" t="n">
        <v>100700</v>
      </c>
      <c r="B2032" s="526" t="s">
        <v>6659</v>
      </c>
      <c r="C2032" s="526" t="s">
        <v>134</v>
      </c>
      <c r="D2032" s="527" t="n">
        <v>931.36</v>
      </c>
    </row>
    <row r="2033" customFormat="false" ht="15" hidden="false" customHeight="false" outlineLevel="0" collapsed="false">
      <c r="A2033" s="526" t="n">
        <v>100712</v>
      </c>
      <c r="B2033" s="526" t="s">
        <v>6660</v>
      </c>
      <c r="C2033" s="526" t="s">
        <v>134</v>
      </c>
      <c r="D2033" s="527" t="n">
        <v>917.71</v>
      </c>
    </row>
    <row r="2034" customFormat="false" ht="15" hidden="false" customHeight="false" outlineLevel="0" collapsed="false">
      <c r="A2034" s="526" t="n">
        <v>100665</v>
      </c>
      <c r="B2034" s="526" t="s">
        <v>6661</v>
      </c>
      <c r="C2034" s="526" t="s">
        <v>114</v>
      </c>
      <c r="D2034" s="528" t="n">
        <v>1203.42</v>
      </c>
    </row>
    <row r="2035" customFormat="false" ht="15" hidden="false" customHeight="false" outlineLevel="0" collapsed="false">
      <c r="A2035" s="526" t="n">
        <v>100666</v>
      </c>
      <c r="B2035" s="526" t="s">
        <v>6662</v>
      </c>
      <c r="C2035" s="526" t="s">
        <v>114</v>
      </c>
      <c r="D2035" s="527" t="n">
        <v>948.19</v>
      </c>
    </row>
    <row r="2036" customFormat="false" ht="15" hidden="false" customHeight="false" outlineLevel="0" collapsed="false">
      <c r="A2036" s="526" t="n">
        <v>100667</v>
      </c>
      <c r="B2036" s="526" t="s">
        <v>6663</v>
      </c>
      <c r="C2036" s="526" t="s">
        <v>114</v>
      </c>
      <c r="D2036" s="528" t="n">
        <v>1564.24</v>
      </c>
    </row>
    <row r="2037" customFormat="false" ht="15" hidden="false" customHeight="false" outlineLevel="0" collapsed="false">
      <c r="A2037" s="526" t="n">
        <v>100668</v>
      </c>
      <c r="B2037" s="526" t="s">
        <v>6664</v>
      </c>
      <c r="C2037" s="526" t="s">
        <v>114</v>
      </c>
      <c r="D2037" s="528" t="n">
        <v>1861.96</v>
      </c>
    </row>
    <row r="2038" customFormat="false" ht="15" hidden="false" customHeight="false" outlineLevel="0" collapsed="false">
      <c r="A2038" s="526" t="n">
        <v>100669</v>
      </c>
      <c r="B2038" s="526" t="s">
        <v>6665</v>
      </c>
      <c r="C2038" s="526" t="s">
        <v>114</v>
      </c>
      <c r="D2038" s="528" t="n">
        <v>1119.54</v>
      </c>
    </row>
    <row r="2039" customFormat="false" ht="15" hidden="false" customHeight="false" outlineLevel="0" collapsed="false">
      <c r="A2039" s="526" t="n">
        <v>100670</v>
      </c>
      <c r="B2039" s="526" t="s">
        <v>6666</v>
      </c>
      <c r="C2039" s="526" t="s">
        <v>114</v>
      </c>
      <c r="D2039" s="528" t="n">
        <v>1509.44</v>
      </c>
    </row>
    <row r="2040" customFormat="false" ht="15" hidden="false" customHeight="false" outlineLevel="0" collapsed="false">
      <c r="A2040" s="526" t="n">
        <v>100671</v>
      </c>
      <c r="B2040" s="526" t="s">
        <v>6667</v>
      </c>
      <c r="C2040" s="526" t="s">
        <v>114</v>
      </c>
      <c r="D2040" s="528" t="n">
        <v>1876.31</v>
      </c>
    </row>
    <row r="2041" customFormat="false" ht="15" hidden="false" customHeight="false" outlineLevel="0" collapsed="false">
      <c r="A2041" s="526" t="n">
        <v>100672</v>
      </c>
      <c r="B2041" s="526" t="s">
        <v>6668</v>
      </c>
      <c r="C2041" s="526" t="s">
        <v>114</v>
      </c>
      <c r="D2041" s="528" t="n">
        <v>1207.13</v>
      </c>
    </row>
    <row r="2042" customFormat="false" ht="15" hidden="false" customHeight="false" outlineLevel="0" collapsed="false">
      <c r="A2042" s="526" t="n">
        <v>100701</v>
      </c>
      <c r="B2042" s="526" t="s">
        <v>6669</v>
      </c>
      <c r="C2042" s="526" t="s">
        <v>114</v>
      </c>
      <c r="D2042" s="527" t="n">
        <v>637.42</v>
      </c>
    </row>
    <row r="2043" customFormat="false" ht="15" hidden="false" customHeight="false" outlineLevel="0" collapsed="false">
      <c r="A2043" s="526" t="n">
        <v>94559</v>
      </c>
      <c r="B2043" s="526" t="s">
        <v>6670</v>
      </c>
      <c r="C2043" s="526" t="s">
        <v>114</v>
      </c>
      <c r="D2043" s="527" t="n">
        <v>676.18</v>
      </c>
    </row>
    <row r="2044" customFormat="false" ht="15" hidden="false" customHeight="false" outlineLevel="0" collapsed="false">
      <c r="A2044" s="526" t="n">
        <v>94562</v>
      </c>
      <c r="B2044" s="526" t="s">
        <v>301</v>
      </c>
      <c r="C2044" s="526" t="s">
        <v>114</v>
      </c>
      <c r="D2044" s="527" t="n">
        <v>616.33</v>
      </c>
    </row>
    <row r="2045" customFormat="false" ht="15" hidden="false" customHeight="false" outlineLevel="0" collapsed="false">
      <c r="A2045" s="526" t="n">
        <v>94587</v>
      </c>
      <c r="B2045" s="526" t="s">
        <v>6671</v>
      </c>
      <c r="C2045" s="526" t="s">
        <v>120</v>
      </c>
      <c r="D2045" s="527" t="n">
        <v>66.95</v>
      </c>
    </row>
    <row r="2046" customFormat="false" ht="15" hidden="false" customHeight="false" outlineLevel="0" collapsed="false">
      <c r="A2046" s="526" t="n">
        <v>94588</v>
      </c>
      <c r="B2046" s="526" t="s">
        <v>6672</v>
      </c>
      <c r="C2046" s="526" t="s">
        <v>120</v>
      </c>
      <c r="D2046" s="527" t="n">
        <v>59.02</v>
      </c>
    </row>
    <row r="2047" customFormat="false" ht="15" hidden="false" customHeight="false" outlineLevel="0" collapsed="false">
      <c r="A2047" s="526" t="n">
        <v>99837</v>
      </c>
      <c r="B2047" s="526" t="s">
        <v>6673</v>
      </c>
      <c r="C2047" s="526" t="s">
        <v>120</v>
      </c>
      <c r="D2047" s="527" t="n">
        <v>586.32</v>
      </c>
    </row>
    <row r="2048" customFormat="false" ht="15" hidden="false" customHeight="false" outlineLevel="0" collapsed="false">
      <c r="A2048" s="526" t="n">
        <v>99839</v>
      </c>
      <c r="B2048" s="526" t="s">
        <v>188</v>
      </c>
      <c r="C2048" s="526" t="s">
        <v>120</v>
      </c>
      <c r="D2048" s="527" t="n">
        <v>501.18</v>
      </c>
    </row>
    <row r="2049" customFormat="false" ht="15" hidden="false" customHeight="false" outlineLevel="0" collapsed="false">
      <c r="A2049" s="526" t="n">
        <v>99841</v>
      </c>
      <c r="B2049" s="526" t="s">
        <v>6674</v>
      </c>
      <c r="C2049" s="526" t="s">
        <v>120</v>
      </c>
      <c r="D2049" s="528" t="n">
        <v>1141.28</v>
      </c>
    </row>
    <row r="2050" customFormat="false" ht="15" hidden="false" customHeight="false" outlineLevel="0" collapsed="false">
      <c r="A2050" s="526" t="n">
        <v>99855</v>
      </c>
      <c r="B2050" s="526" t="s">
        <v>6675</v>
      </c>
      <c r="C2050" s="526" t="s">
        <v>120</v>
      </c>
      <c r="D2050" s="527" t="n">
        <v>112.2</v>
      </c>
    </row>
    <row r="2051" customFormat="false" ht="15" hidden="false" customHeight="false" outlineLevel="0" collapsed="false">
      <c r="A2051" s="526" t="n">
        <v>99857</v>
      </c>
      <c r="B2051" s="526" t="s">
        <v>6676</v>
      </c>
      <c r="C2051" s="526" t="s">
        <v>120</v>
      </c>
      <c r="D2051" s="527" t="n">
        <v>96.46</v>
      </c>
    </row>
    <row r="2052" customFormat="false" ht="15" hidden="false" customHeight="false" outlineLevel="0" collapsed="false">
      <c r="A2052" s="526" t="n">
        <v>99861</v>
      </c>
      <c r="B2052" s="526" t="s">
        <v>6677</v>
      </c>
      <c r="C2052" s="526" t="s">
        <v>114</v>
      </c>
      <c r="D2052" s="527" t="n">
        <v>639.38</v>
      </c>
    </row>
    <row r="2053" customFormat="false" ht="15" hidden="false" customHeight="false" outlineLevel="0" collapsed="false">
      <c r="A2053" s="526" t="n">
        <v>99862</v>
      </c>
      <c r="B2053" s="526" t="s">
        <v>6678</v>
      </c>
      <c r="C2053" s="526" t="s">
        <v>114</v>
      </c>
      <c r="D2053" s="527" t="n">
        <v>608.12</v>
      </c>
    </row>
    <row r="2054" customFormat="false" ht="15" hidden="false" customHeight="false" outlineLevel="0" collapsed="false">
      <c r="A2054" s="526" t="n">
        <v>90838</v>
      </c>
      <c r="B2054" s="526" t="s">
        <v>6679</v>
      </c>
      <c r="C2054" s="526" t="s">
        <v>134</v>
      </c>
      <c r="D2054" s="528" t="n">
        <v>1610.51</v>
      </c>
    </row>
    <row r="2055" customFormat="false" ht="15" hidden="false" customHeight="false" outlineLevel="0" collapsed="false">
      <c r="A2055" s="526" t="n">
        <v>91338</v>
      </c>
      <c r="B2055" s="526" t="s">
        <v>6680</v>
      </c>
      <c r="C2055" s="526" t="s">
        <v>114</v>
      </c>
      <c r="D2055" s="527" t="n">
        <v>687.62</v>
      </c>
    </row>
    <row r="2056" customFormat="false" ht="15" hidden="false" customHeight="false" outlineLevel="0" collapsed="false">
      <c r="A2056" s="526" t="n">
        <v>91341</v>
      </c>
      <c r="B2056" s="526" t="s">
        <v>212</v>
      </c>
      <c r="C2056" s="526" t="s">
        <v>114</v>
      </c>
      <c r="D2056" s="527" t="n">
        <v>555.27</v>
      </c>
    </row>
    <row r="2057" customFormat="false" ht="15" hidden="false" customHeight="false" outlineLevel="0" collapsed="false">
      <c r="A2057" s="526" t="n">
        <v>94805</v>
      </c>
      <c r="B2057" s="526" t="s">
        <v>6681</v>
      </c>
      <c r="C2057" s="526" t="s">
        <v>134</v>
      </c>
      <c r="D2057" s="527" t="n">
        <v>632.98</v>
      </c>
    </row>
    <row r="2058" customFormat="false" ht="15" hidden="false" customHeight="false" outlineLevel="0" collapsed="false">
      <c r="A2058" s="526" t="n">
        <v>94806</v>
      </c>
      <c r="B2058" s="526" t="s">
        <v>6682</v>
      </c>
      <c r="C2058" s="526" t="s">
        <v>134</v>
      </c>
      <c r="D2058" s="527" t="n">
        <v>758.01</v>
      </c>
    </row>
    <row r="2059" customFormat="false" ht="15" hidden="false" customHeight="false" outlineLevel="0" collapsed="false">
      <c r="A2059" s="526" t="n">
        <v>94807</v>
      </c>
      <c r="B2059" s="526" t="s">
        <v>6683</v>
      </c>
      <c r="C2059" s="526" t="s">
        <v>134</v>
      </c>
      <c r="D2059" s="527" t="n">
        <v>692.36</v>
      </c>
    </row>
    <row r="2060" customFormat="false" ht="15" hidden="false" customHeight="false" outlineLevel="0" collapsed="false">
      <c r="A2060" s="526" t="n">
        <v>100702</v>
      </c>
      <c r="B2060" s="526" t="s">
        <v>146</v>
      </c>
      <c r="C2060" s="526" t="s">
        <v>114</v>
      </c>
      <c r="D2060" s="527" t="n">
        <v>361.29</v>
      </c>
    </row>
    <row r="2061" customFormat="false" ht="15" hidden="false" customHeight="false" outlineLevel="0" collapsed="false">
      <c r="A2061" s="526" t="n">
        <v>102188</v>
      </c>
      <c r="B2061" s="526" t="s">
        <v>6684</v>
      </c>
      <c r="C2061" s="526" t="s">
        <v>134</v>
      </c>
      <c r="D2061" s="528" t="n">
        <v>1050.24</v>
      </c>
    </row>
    <row r="2062" customFormat="false" ht="15" hidden="false" customHeight="false" outlineLevel="0" collapsed="false">
      <c r="A2062" s="526" t="n">
        <v>102189</v>
      </c>
      <c r="B2062" s="526" t="s">
        <v>6685</v>
      </c>
      <c r="C2062" s="526" t="s">
        <v>134</v>
      </c>
      <c r="D2062" s="527" t="n">
        <v>276.53</v>
      </c>
    </row>
    <row r="2063" customFormat="false" ht="15" hidden="false" customHeight="false" outlineLevel="0" collapsed="false">
      <c r="A2063" s="526" t="n">
        <v>100703</v>
      </c>
      <c r="B2063" s="526" t="s">
        <v>6686</v>
      </c>
      <c r="C2063" s="526" t="s">
        <v>134</v>
      </c>
      <c r="D2063" s="527" t="n">
        <v>33.18</v>
      </c>
    </row>
    <row r="2064" customFormat="false" ht="15" hidden="false" customHeight="false" outlineLevel="0" collapsed="false">
      <c r="A2064" s="526" t="n">
        <v>100704</v>
      </c>
      <c r="B2064" s="526" t="s">
        <v>6687</v>
      </c>
      <c r="C2064" s="526" t="s">
        <v>134</v>
      </c>
      <c r="D2064" s="527" t="n">
        <v>69.87</v>
      </c>
    </row>
    <row r="2065" customFormat="false" ht="15" hidden="false" customHeight="false" outlineLevel="0" collapsed="false">
      <c r="A2065" s="526" t="n">
        <v>100705</v>
      </c>
      <c r="B2065" s="526" t="s">
        <v>415</v>
      </c>
      <c r="C2065" s="526" t="s">
        <v>134</v>
      </c>
      <c r="D2065" s="527" t="n">
        <v>81.34</v>
      </c>
    </row>
    <row r="2066" customFormat="false" ht="15" hidden="false" customHeight="false" outlineLevel="0" collapsed="false">
      <c r="A2066" s="526" t="n">
        <v>100706</v>
      </c>
      <c r="B2066" s="526" t="s">
        <v>6688</v>
      </c>
      <c r="C2066" s="526" t="s">
        <v>134</v>
      </c>
      <c r="D2066" s="527" t="n">
        <v>73.63</v>
      </c>
    </row>
    <row r="2067" customFormat="false" ht="15" hidden="false" customHeight="false" outlineLevel="0" collapsed="false">
      <c r="A2067" s="526" t="n">
        <v>100707</v>
      </c>
      <c r="B2067" s="526" t="s">
        <v>6689</v>
      </c>
      <c r="C2067" s="526" t="s">
        <v>134</v>
      </c>
      <c r="D2067" s="527" t="n">
        <v>147.81</v>
      </c>
    </row>
    <row r="2068" customFormat="false" ht="15" hidden="false" customHeight="false" outlineLevel="0" collapsed="false">
      <c r="A2068" s="526" t="n">
        <v>100708</v>
      </c>
      <c r="B2068" s="526" t="s">
        <v>6690</v>
      </c>
      <c r="C2068" s="526" t="s">
        <v>134</v>
      </c>
      <c r="D2068" s="527" t="n">
        <v>184.61</v>
      </c>
    </row>
    <row r="2069" customFormat="false" ht="15" hidden="false" customHeight="false" outlineLevel="0" collapsed="false">
      <c r="A2069" s="526" t="n">
        <v>100709</v>
      </c>
      <c r="B2069" s="526" t="s">
        <v>400</v>
      </c>
      <c r="C2069" s="526" t="s">
        <v>134</v>
      </c>
      <c r="D2069" s="527" t="n">
        <v>48.03</v>
      </c>
    </row>
    <row r="2070" customFormat="false" ht="15" hidden="false" customHeight="false" outlineLevel="0" collapsed="false">
      <c r="A2070" s="526" t="n">
        <v>100710</v>
      </c>
      <c r="B2070" s="526" t="s">
        <v>6691</v>
      </c>
      <c r="C2070" s="526" t="s">
        <v>134</v>
      </c>
      <c r="D2070" s="527" t="n">
        <v>113.25</v>
      </c>
    </row>
    <row r="2071" customFormat="false" ht="15" hidden="false" customHeight="false" outlineLevel="0" collapsed="false">
      <c r="A2071" s="526" t="n">
        <v>102151</v>
      </c>
      <c r="B2071" s="526" t="s">
        <v>6692</v>
      </c>
      <c r="C2071" s="526" t="s">
        <v>114</v>
      </c>
      <c r="D2071" s="527" t="n">
        <v>184.25</v>
      </c>
    </row>
    <row r="2072" customFormat="false" ht="15" hidden="false" customHeight="false" outlineLevel="0" collapsed="false">
      <c r="A2072" s="526" t="n">
        <v>102152</v>
      </c>
      <c r="B2072" s="526" t="s">
        <v>6693</v>
      </c>
      <c r="C2072" s="526" t="s">
        <v>114</v>
      </c>
      <c r="D2072" s="527" t="n">
        <v>203.94</v>
      </c>
    </row>
    <row r="2073" customFormat="false" ht="15" hidden="false" customHeight="false" outlineLevel="0" collapsed="false">
      <c r="A2073" s="526" t="n">
        <v>102153</v>
      </c>
      <c r="B2073" s="526" t="s">
        <v>6694</v>
      </c>
      <c r="C2073" s="526" t="s">
        <v>114</v>
      </c>
      <c r="D2073" s="527" t="n">
        <v>256.43</v>
      </c>
    </row>
    <row r="2074" customFormat="false" ht="15" hidden="false" customHeight="false" outlineLevel="0" collapsed="false">
      <c r="A2074" s="526" t="n">
        <v>102154</v>
      </c>
      <c r="B2074" s="526" t="s">
        <v>6695</v>
      </c>
      <c r="C2074" s="526" t="s">
        <v>114</v>
      </c>
      <c r="D2074" s="527" t="n">
        <v>221.11</v>
      </c>
    </row>
    <row r="2075" customFormat="false" ht="15" hidden="false" customHeight="false" outlineLevel="0" collapsed="false">
      <c r="A2075" s="526" t="n">
        <v>102155</v>
      </c>
      <c r="B2075" s="526" t="s">
        <v>6696</v>
      </c>
      <c r="C2075" s="526" t="s">
        <v>114</v>
      </c>
      <c r="D2075" s="527" t="n">
        <v>264.05</v>
      </c>
    </row>
    <row r="2076" customFormat="false" ht="15" hidden="false" customHeight="false" outlineLevel="0" collapsed="false">
      <c r="A2076" s="526" t="n">
        <v>102156</v>
      </c>
      <c r="B2076" s="526" t="s">
        <v>6697</v>
      </c>
      <c r="C2076" s="526" t="s">
        <v>114</v>
      </c>
      <c r="D2076" s="527" t="n">
        <v>251.78</v>
      </c>
    </row>
    <row r="2077" customFormat="false" ht="15" hidden="false" customHeight="false" outlineLevel="0" collapsed="false">
      <c r="A2077" s="526" t="n">
        <v>102157</v>
      </c>
      <c r="B2077" s="526" t="s">
        <v>6698</v>
      </c>
      <c r="C2077" s="526" t="s">
        <v>114</v>
      </c>
      <c r="D2077" s="527" t="n">
        <v>343.66</v>
      </c>
    </row>
    <row r="2078" customFormat="false" ht="15" hidden="false" customHeight="false" outlineLevel="0" collapsed="false">
      <c r="A2078" s="526" t="n">
        <v>102158</v>
      </c>
      <c r="B2078" s="526" t="s">
        <v>6699</v>
      </c>
      <c r="C2078" s="526" t="s">
        <v>114</v>
      </c>
      <c r="D2078" s="527" t="n">
        <v>346.79</v>
      </c>
    </row>
    <row r="2079" customFormat="false" ht="15" hidden="false" customHeight="false" outlineLevel="0" collapsed="false">
      <c r="A2079" s="526" t="n">
        <v>102159</v>
      </c>
      <c r="B2079" s="526" t="s">
        <v>6700</v>
      </c>
      <c r="C2079" s="526" t="s">
        <v>114</v>
      </c>
      <c r="D2079" s="527" t="n">
        <v>412.37</v>
      </c>
    </row>
    <row r="2080" customFormat="false" ht="15" hidden="false" customHeight="false" outlineLevel="0" collapsed="false">
      <c r="A2080" s="526" t="n">
        <v>102160</v>
      </c>
      <c r="B2080" s="526" t="s">
        <v>6701</v>
      </c>
      <c r="C2080" s="526" t="s">
        <v>114</v>
      </c>
      <c r="D2080" s="527" t="n">
        <v>177.68</v>
      </c>
    </row>
    <row r="2081" customFormat="false" ht="15" hidden="false" customHeight="false" outlineLevel="0" collapsed="false">
      <c r="A2081" s="526" t="n">
        <v>102161</v>
      </c>
      <c r="B2081" s="526" t="s">
        <v>6702</v>
      </c>
      <c r="C2081" s="526" t="s">
        <v>114</v>
      </c>
      <c r="D2081" s="527" t="n">
        <v>301.3</v>
      </c>
    </row>
    <row r="2082" customFormat="false" ht="15" hidden="false" customHeight="false" outlineLevel="0" collapsed="false">
      <c r="A2082" s="526" t="n">
        <v>102162</v>
      </c>
      <c r="B2082" s="526" t="s">
        <v>6703</v>
      </c>
      <c r="C2082" s="526" t="s">
        <v>114</v>
      </c>
      <c r="D2082" s="527" t="n">
        <v>320.99</v>
      </c>
    </row>
    <row r="2083" customFormat="false" ht="15" hidden="false" customHeight="false" outlineLevel="0" collapsed="false">
      <c r="A2083" s="526" t="n">
        <v>102163</v>
      </c>
      <c r="B2083" s="526" t="s">
        <v>6704</v>
      </c>
      <c r="C2083" s="526" t="s">
        <v>114</v>
      </c>
      <c r="D2083" s="527" t="n">
        <v>373.48</v>
      </c>
    </row>
    <row r="2084" customFormat="false" ht="15" hidden="false" customHeight="false" outlineLevel="0" collapsed="false">
      <c r="A2084" s="526" t="n">
        <v>102164</v>
      </c>
      <c r="B2084" s="526" t="s">
        <v>6705</v>
      </c>
      <c r="C2084" s="526" t="s">
        <v>114</v>
      </c>
      <c r="D2084" s="527" t="n">
        <v>316.64</v>
      </c>
    </row>
    <row r="2085" customFormat="false" ht="15" hidden="false" customHeight="false" outlineLevel="0" collapsed="false">
      <c r="A2085" s="526" t="n">
        <v>102165</v>
      </c>
      <c r="B2085" s="526" t="s">
        <v>6706</v>
      </c>
      <c r="C2085" s="526" t="s">
        <v>114</v>
      </c>
      <c r="D2085" s="527" t="n">
        <v>359.58</v>
      </c>
    </row>
    <row r="2086" customFormat="false" ht="15" hidden="false" customHeight="false" outlineLevel="0" collapsed="false">
      <c r="A2086" s="526" t="n">
        <v>102166</v>
      </c>
      <c r="B2086" s="526" t="s">
        <v>6707</v>
      </c>
      <c r="C2086" s="526" t="s">
        <v>114</v>
      </c>
      <c r="D2086" s="527" t="n">
        <v>325.75</v>
      </c>
    </row>
    <row r="2087" customFormat="false" ht="15" hidden="false" customHeight="false" outlineLevel="0" collapsed="false">
      <c r="A2087" s="526" t="n">
        <v>102167</v>
      </c>
      <c r="B2087" s="526" t="s">
        <v>6708</v>
      </c>
      <c r="C2087" s="526" t="s">
        <v>114</v>
      </c>
      <c r="D2087" s="527" t="n">
        <v>417.63</v>
      </c>
    </row>
    <row r="2088" customFormat="false" ht="15" hidden="false" customHeight="false" outlineLevel="0" collapsed="false">
      <c r="A2088" s="526" t="n">
        <v>102168</v>
      </c>
      <c r="B2088" s="526" t="s">
        <v>6709</v>
      </c>
      <c r="C2088" s="526" t="s">
        <v>114</v>
      </c>
      <c r="D2088" s="527" t="n">
        <v>401.6</v>
      </c>
    </row>
    <row r="2089" customFormat="false" ht="15" hidden="false" customHeight="false" outlineLevel="0" collapsed="false">
      <c r="A2089" s="526" t="n">
        <v>102169</v>
      </c>
      <c r="B2089" s="526" t="s">
        <v>6710</v>
      </c>
      <c r="C2089" s="526" t="s">
        <v>114</v>
      </c>
      <c r="D2089" s="527" t="n">
        <v>460.1</v>
      </c>
    </row>
    <row r="2090" customFormat="false" ht="15" hidden="false" customHeight="false" outlineLevel="0" collapsed="false">
      <c r="A2090" s="526" t="n">
        <v>102170</v>
      </c>
      <c r="B2090" s="526" t="s">
        <v>6711</v>
      </c>
      <c r="C2090" s="526" t="s">
        <v>114</v>
      </c>
      <c r="D2090" s="527" t="n">
        <v>294.73</v>
      </c>
    </row>
    <row r="2091" customFormat="false" ht="15" hidden="false" customHeight="false" outlineLevel="0" collapsed="false">
      <c r="A2091" s="526" t="n">
        <v>102171</v>
      </c>
      <c r="B2091" s="526" t="s">
        <v>6712</v>
      </c>
      <c r="C2091" s="526" t="s">
        <v>114</v>
      </c>
      <c r="D2091" s="527" t="n">
        <v>526.64</v>
      </c>
    </row>
    <row r="2092" customFormat="false" ht="15" hidden="false" customHeight="false" outlineLevel="0" collapsed="false">
      <c r="A2092" s="526" t="n">
        <v>102172</v>
      </c>
      <c r="B2092" s="526" t="s">
        <v>6713</v>
      </c>
      <c r="C2092" s="526" t="s">
        <v>114</v>
      </c>
      <c r="D2092" s="527" t="n">
        <v>509.5</v>
      </c>
    </row>
    <row r="2093" customFormat="false" ht="15" hidden="false" customHeight="false" outlineLevel="0" collapsed="false">
      <c r="A2093" s="526" t="n">
        <v>102176</v>
      </c>
      <c r="B2093" s="526" t="s">
        <v>6714</v>
      </c>
      <c r="C2093" s="526" t="s">
        <v>114</v>
      </c>
      <c r="D2093" s="527" t="n">
        <v>933.16</v>
      </c>
    </row>
    <row r="2094" customFormat="false" ht="15" hidden="false" customHeight="false" outlineLevel="0" collapsed="false">
      <c r="A2094" s="526" t="n">
        <v>102177</v>
      </c>
      <c r="B2094" s="526" t="s">
        <v>6715</v>
      </c>
      <c r="C2094" s="526" t="s">
        <v>114</v>
      </c>
      <c r="D2094" s="528" t="n">
        <v>1865.34</v>
      </c>
    </row>
    <row r="2095" customFormat="false" ht="15" hidden="false" customHeight="false" outlineLevel="0" collapsed="false">
      <c r="A2095" s="526" t="n">
        <v>102178</v>
      </c>
      <c r="B2095" s="526" t="s">
        <v>6716</v>
      </c>
      <c r="C2095" s="526" t="s">
        <v>114</v>
      </c>
      <c r="D2095" s="528" t="n">
        <v>2138.63</v>
      </c>
    </row>
    <row r="2096" customFormat="false" ht="15" hidden="false" customHeight="false" outlineLevel="0" collapsed="false">
      <c r="A2096" s="526" t="n">
        <v>102179</v>
      </c>
      <c r="B2096" s="526" t="s">
        <v>6717</v>
      </c>
      <c r="C2096" s="526" t="s">
        <v>114</v>
      </c>
      <c r="D2096" s="527" t="n">
        <v>254.89</v>
      </c>
    </row>
    <row r="2097" customFormat="false" ht="15" hidden="false" customHeight="false" outlineLevel="0" collapsed="false">
      <c r="A2097" s="526" t="n">
        <v>102180</v>
      </c>
      <c r="B2097" s="526" t="s">
        <v>6718</v>
      </c>
      <c r="C2097" s="526" t="s">
        <v>114</v>
      </c>
      <c r="D2097" s="527" t="n">
        <v>280.76</v>
      </c>
    </row>
    <row r="2098" customFormat="false" ht="15" hidden="false" customHeight="false" outlineLevel="0" collapsed="false">
      <c r="A2098" s="526" t="n">
        <v>102181</v>
      </c>
      <c r="B2098" s="526" t="s">
        <v>6719</v>
      </c>
      <c r="C2098" s="526" t="s">
        <v>114</v>
      </c>
      <c r="D2098" s="527" t="n">
        <v>317.87</v>
      </c>
    </row>
    <row r="2099" customFormat="false" ht="15" hidden="false" customHeight="false" outlineLevel="0" collapsed="false">
      <c r="A2099" s="526" t="n">
        <v>102182</v>
      </c>
      <c r="B2099" s="526" t="s">
        <v>6720</v>
      </c>
      <c r="C2099" s="526" t="s">
        <v>134</v>
      </c>
      <c r="D2099" s="527" t="n">
        <v>690.19</v>
      </c>
    </row>
    <row r="2100" customFormat="false" ht="15" hidden="false" customHeight="false" outlineLevel="0" collapsed="false">
      <c r="A2100" s="526" t="n">
        <v>102183</v>
      </c>
      <c r="B2100" s="526" t="s">
        <v>6721</v>
      </c>
      <c r="C2100" s="526" t="s">
        <v>134</v>
      </c>
      <c r="D2100" s="528" t="n">
        <v>1393.03</v>
      </c>
    </row>
    <row r="2101" customFormat="false" ht="15" hidden="false" customHeight="false" outlineLevel="0" collapsed="false">
      <c r="A2101" s="526" t="n">
        <v>102184</v>
      </c>
      <c r="B2101" s="526" t="s">
        <v>6722</v>
      </c>
      <c r="C2101" s="526" t="s">
        <v>134</v>
      </c>
      <c r="D2101" s="528" t="n">
        <v>1716.88</v>
      </c>
    </row>
    <row r="2102" customFormat="false" ht="15" hidden="false" customHeight="false" outlineLevel="0" collapsed="false">
      <c r="A2102" s="526" t="n">
        <v>102185</v>
      </c>
      <c r="B2102" s="526" t="s">
        <v>6723</v>
      </c>
      <c r="C2102" s="526" t="s">
        <v>134</v>
      </c>
      <c r="D2102" s="528" t="n">
        <v>3446.08</v>
      </c>
    </row>
    <row r="2103" customFormat="false" ht="15" hidden="false" customHeight="false" outlineLevel="0" collapsed="false">
      <c r="A2103" s="526" t="n">
        <v>102190</v>
      </c>
      <c r="B2103" s="526" t="s">
        <v>6724</v>
      </c>
      <c r="C2103" s="526" t="s">
        <v>114</v>
      </c>
      <c r="D2103" s="527" t="n">
        <v>19.46</v>
      </c>
    </row>
    <row r="2104" customFormat="false" ht="15" hidden="false" customHeight="false" outlineLevel="0" collapsed="false">
      <c r="A2104" s="526" t="n">
        <v>102191</v>
      </c>
      <c r="B2104" s="526" t="s">
        <v>6725</v>
      </c>
      <c r="C2104" s="526" t="s">
        <v>114</v>
      </c>
      <c r="D2104" s="527" t="n">
        <v>23.64</v>
      </c>
    </row>
    <row r="2105" customFormat="false" ht="15" hidden="false" customHeight="false" outlineLevel="0" collapsed="false">
      <c r="A2105" s="526" t="n">
        <v>102192</v>
      </c>
      <c r="B2105" s="526" t="s">
        <v>6726</v>
      </c>
      <c r="C2105" s="526" t="s">
        <v>114</v>
      </c>
      <c r="D2105" s="527" t="n">
        <v>16.87</v>
      </c>
    </row>
    <row r="2106" customFormat="false" ht="15" hidden="false" customHeight="false" outlineLevel="0" collapsed="false">
      <c r="A2106" s="526" t="n">
        <v>94569</v>
      </c>
      <c r="B2106" s="526" t="s">
        <v>126</v>
      </c>
      <c r="C2106" s="526" t="s">
        <v>114</v>
      </c>
      <c r="D2106" s="527" t="n">
        <v>717.92</v>
      </c>
    </row>
    <row r="2107" customFormat="false" ht="15" hidden="false" customHeight="false" outlineLevel="0" collapsed="false">
      <c r="A2107" s="526" t="n">
        <v>94570</v>
      </c>
      <c r="B2107" s="526" t="s">
        <v>6727</v>
      </c>
      <c r="C2107" s="526" t="s">
        <v>114</v>
      </c>
      <c r="D2107" s="527" t="n">
        <v>371.19</v>
      </c>
    </row>
    <row r="2108" customFormat="false" ht="15" hidden="false" customHeight="false" outlineLevel="0" collapsed="false">
      <c r="A2108" s="526" t="n">
        <v>94572</v>
      </c>
      <c r="B2108" s="526" t="s">
        <v>6728</v>
      </c>
      <c r="C2108" s="526" t="s">
        <v>114</v>
      </c>
      <c r="D2108" s="527" t="n">
        <v>528.43</v>
      </c>
    </row>
    <row r="2109" customFormat="false" ht="15" hidden="false" customHeight="false" outlineLevel="0" collapsed="false">
      <c r="A2109" s="526" t="n">
        <v>94573</v>
      </c>
      <c r="B2109" s="526" t="s">
        <v>6729</v>
      </c>
      <c r="C2109" s="526" t="s">
        <v>114</v>
      </c>
      <c r="D2109" s="527" t="n">
        <v>430.38</v>
      </c>
    </row>
    <row r="2110" customFormat="false" ht="15" hidden="false" customHeight="false" outlineLevel="0" collapsed="false">
      <c r="A2110" s="526" t="n">
        <v>94580</v>
      </c>
      <c r="B2110" s="526" t="s">
        <v>6730</v>
      </c>
      <c r="C2110" s="526" t="s">
        <v>114</v>
      </c>
      <c r="D2110" s="527" t="n">
        <v>590.51</v>
      </c>
    </row>
    <row r="2111" customFormat="false" ht="15" hidden="false" customHeight="false" outlineLevel="0" collapsed="false">
      <c r="A2111" s="526" t="n">
        <v>94589</v>
      </c>
      <c r="B2111" s="526" t="s">
        <v>6731</v>
      </c>
      <c r="C2111" s="526" t="s">
        <v>120</v>
      </c>
      <c r="D2111" s="527" t="n">
        <v>23.14</v>
      </c>
    </row>
    <row r="2112" customFormat="false" ht="15" hidden="false" customHeight="false" outlineLevel="0" collapsed="false">
      <c r="A2112" s="526" t="n">
        <v>94590</v>
      </c>
      <c r="B2112" s="526" t="s">
        <v>6732</v>
      </c>
      <c r="C2112" s="526" t="s">
        <v>120</v>
      </c>
      <c r="D2112" s="527" t="n">
        <v>19.94</v>
      </c>
    </row>
    <row r="2113" customFormat="false" ht="15" hidden="false" customHeight="false" outlineLevel="0" collapsed="false">
      <c r="A2113" s="526" t="n">
        <v>100674</v>
      </c>
      <c r="B2113" s="526" t="s">
        <v>6733</v>
      </c>
      <c r="C2113" s="526" t="s">
        <v>114</v>
      </c>
      <c r="D2113" s="527" t="n">
        <v>771.16</v>
      </c>
    </row>
    <row r="2114" customFormat="false" ht="15" hidden="false" customHeight="false" outlineLevel="0" collapsed="false">
      <c r="A2114" s="526" t="n">
        <v>101096</v>
      </c>
      <c r="B2114" s="526" t="s">
        <v>6734</v>
      </c>
      <c r="C2114" s="526" t="s">
        <v>128</v>
      </c>
      <c r="D2114" s="528" t="n">
        <v>1374.86</v>
      </c>
    </row>
    <row r="2115" customFormat="false" ht="15" hidden="false" customHeight="false" outlineLevel="0" collapsed="false">
      <c r="A2115" s="526" t="n">
        <v>101097</v>
      </c>
      <c r="B2115" s="526" t="s">
        <v>6735</v>
      </c>
      <c r="C2115" s="526" t="s">
        <v>128</v>
      </c>
      <c r="D2115" s="528" t="n">
        <v>1307.09</v>
      </c>
    </row>
    <row r="2116" customFormat="false" ht="15" hidden="false" customHeight="false" outlineLevel="0" collapsed="false">
      <c r="A2116" s="526" t="n">
        <v>101098</v>
      </c>
      <c r="B2116" s="526" t="s">
        <v>6736</v>
      </c>
      <c r="C2116" s="526" t="s">
        <v>128</v>
      </c>
      <c r="D2116" s="528" t="n">
        <v>1221.37</v>
      </c>
    </row>
    <row r="2117" customFormat="false" ht="15" hidden="false" customHeight="false" outlineLevel="0" collapsed="false">
      <c r="A2117" s="526" t="n">
        <v>101099</v>
      </c>
      <c r="B2117" s="526" t="s">
        <v>6737</v>
      </c>
      <c r="C2117" s="526" t="s">
        <v>128</v>
      </c>
      <c r="D2117" s="528" t="n">
        <v>1124.73</v>
      </c>
    </row>
    <row r="2118" customFormat="false" ht="15" hidden="false" customHeight="false" outlineLevel="0" collapsed="false">
      <c r="A2118" s="526" t="n">
        <v>101100</v>
      </c>
      <c r="B2118" s="526" t="s">
        <v>6738</v>
      </c>
      <c r="C2118" s="526" t="s">
        <v>128</v>
      </c>
      <c r="D2118" s="528" t="n">
        <v>1051.7</v>
      </c>
    </row>
    <row r="2119" customFormat="false" ht="15" hidden="false" customHeight="false" outlineLevel="0" collapsed="false">
      <c r="A2119" s="526" t="n">
        <v>101101</v>
      </c>
      <c r="B2119" s="526" t="s">
        <v>6739</v>
      </c>
      <c r="C2119" s="526" t="s">
        <v>128</v>
      </c>
      <c r="D2119" s="528" t="n">
        <v>1028.27</v>
      </c>
    </row>
    <row r="2120" customFormat="false" ht="15" hidden="false" customHeight="false" outlineLevel="0" collapsed="false">
      <c r="A2120" s="526" t="n">
        <v>101102</v>
      </c>
      <c r="B2120" s="526" t="s">
        <v>6740</v>
      </c>
      <c r="C2120" s="526" t="s">
        <v>128</v>
      </c>
      <c r="D2120" s="528" t="n">
        <v>1003.76</v>
      </c>
    </row>
    <row r="2121" customFormat="false" ht="15" hidden="false" customHeight="false" outlineLevel="0" collapsed="false">
      <c r="A2121" s="526" t="n">
        <v>101103</v>
      </c>
      <c r="B2121" s="526" t="s">
        <v>6741</v>
      </c>
      <c r="C2121" s="526" t="s">
        <v>128</v>
      </c>
      <c r="D2121" s="527" t="n">
        <v>946.87</v>
      </c>
    </row>
    <row r="2122" customFormat="false" ht="15" hidden="false" customHeight="false" outlineLevel="0" collapsed="false">
      <c r="A2122" s="526" t="n">
        <v>101104</v>
      </c>
      <c r="B2122" s="526" t="s">
        <v>6742</v>
      </c>
      <c r="C2122" s="526" t="s">
        <v>128</v>
      </c>
      <c r="D2122" s="528" t="n">
        <v>1239.1</v>
      </c>
    </row>
    <row r="2123" customFormat="false" ht="15" hidden="false" customHeight="false" outlineLevel="0" collapsed="false">
      <c r="A2123" s="526" t="n">
        <v>101105</v>
      </c>
      <c r="B2123" s="526" t="s">
        <v>6743</v>
      </c>
      <c r="C2123" s="526" t="s">
        <v>128</v>
      </c>
      <c r="D2123" s="528" t="n">
        <v>1173.73</v>
      </c>
    </row>
    <row r="2124" customFormat="false" ht="15" hidden="false" customHeight="false" outlineLevel="0" collapsed="false">
      <c r="A2124" s="526" t="n">
        <v>101106</v>
      </c>
      <c r="B2124" s="526" t="s">
        <v>6744</v>
      </c>
      <c r="C2124" s="526" t="s">
        <v>128</v>
      </c>
      <c r="D2124" s="528" t="n">
        <v>1092.12</v>
      </c>
    </row>
    <row r="2125" customFormat="false" ht="15" hidden="false" customHeight="false" outlineLevel="0" collapsed="false">
      <c r="A2125" s="526" t="n">
        <v>101107</v>
      </c>
      <c r="B2125" s="526" t="s">
        <v>6745</v>
      </c>
      <c r="C2125" s="526" t="s">
        <v>128</v>
      </c>
      <c r="D2125" s="528" t="n">
        <v>1000.34</v>
      </c>
    </row>
    <row r="2126" customFormat="false" ht="15" hidden="false" customHeight="false" outlineLevel="0" collapsed="false">
      <c r="A2126" s="526" t="n">
        <v>101108</v>
      </c>
      <c r="B2126" s="526" t="s">
        <v>6746</v>
      </c>
      <c r="C2126" s="526" t="s">
        <v>128</v>
      </c>
      <c r="D2126" s="527" t="n">
        <v>910.86</v>
      </c>
    </row>
    <row r="2127" customFormat="false" ht="15" hidden="false" customHeight="false" outlineLevel="0" collapsed="false">
      <c r="A2127" s="526" t="n">
        <v>101109</v>
      </c>
      <c r="B2127" s="526" t="s">
        <v>6747</v>
      </c>
      <c r="C2127" s="526" t="s">
        <v>128</v>
      </c>
      <c r="D2127" s="527" t="n">
        <v>890.08</v>
      </c>
    </row>
    <row r="2128" customFormat="false" ht="15" hidden="false" customHeight="false" outlineLevel="0" collapsed="false">
      <c r="A2128" s="526" t="n">
        <v>101110</v>
      </c>
      <c r="B2128" s="526" t="s">
        <v>6748</v>
      </c>
      <c r="C2128" s="526" t="s">
        <v>128</v>
      </c>
      <c r="D2128" s="527" t="n">
        <v>870.27</v>
      </c>
    </row>
    <row r="2129" customFormat="false" ht="15" hidden="false" customHeight="false" outlineLevel="0" collapsed="false">
      <c r="A2129" s="526" t="n">
        <v>101111</v>
      </c>
      <c r="B2129" s="526" t="s">
        <v>6749</v>
      </c>
      <c r="C2129" s="526" t="s">
        <v>128</v>
      </c>
      <c r="D2129" s="527" t="n">
        <v>818.83</v>
      </c>
    </row>
    <row r="2130" customFormat="false" ht="15" hidden="false" customHeight="false" outlineLevel="0" collapsed="false">
      <c r="A2130" s="526" t="n">
        <v>101112</v>
      </c>
      <c r="B2130" s="526" t="s">
        <v>6750</v>
      </c>
      <c r="C2130" s="526" t="s">
        <v>128</v>
      </c>
      <c r="D2130" s="528" t="n">
        <v>1009.24</v>
      </c>
    </row>
    <row r="2131" customFormat="false" ht="15" hidden="false" customHeight="false" outlineLevel="0" collapsed="false">
      <c r="A2131" s="526" t="n">
        <v>101113</v>
      </c>
      <c r="B2131" s="526" t="s">
        <v>6751</v>
      </c>
      <c r="C2131" s="526" t="s">
        <v>128</v>
      </c>
      <c r="D2131" s="527" t="n">
        <v>876.01</v>
      </c>
    </row>
    <row r="2132" customFormat="false" ht="15" hidden="false" customHeight="false" outlineLevel="0" collapsed="false">
      <c r="A2132" s="526" t="n">
        <v>95601</v>
      </c>
      <c r="B2132" s="526" t="s">
        <v>305</v>
      </c>
      <c r="C2132" s="526" t="s">
        <v>134</v>
      </c>
      <c r="D2132" s="527" t="n">
        <v>17.38</v>
      </c>
    </row>
    <row r="2133" customFormat="false" ht="15" hidden="false" customHeight="false" outlineLevel="0" collapsed="false">
      <c r="A2133" s="526" t="n">
        <v>95602</v>
      </c>
      <c r="B2133" s="526" t="s">
        <v>444</v>
      </c>
      <c r="C2133" s="526" t="s">
        <v>134</v>
      </c>
      <c r="D2133" s="527" t="n">
        <v>27.81</v>
      </c>
    </row>
    <row r="2134" customFormat="false" ht="15" hidden="false" customHeight="false" outlineLevel="0" collapsed="false">
      <c r="A2134" s="526" t="n">
        <v>95603</v>
      </c>
      <c r="B2134" s="526" t="s">
        <v>6752</v>
      </c>
      <c r="C2134" s="526" t="s">
        <v>134</v>
      </c>
      <c r="D2134" s="527" t="n">
        <v>47.46</v>
      </c>
    </row>
    <row r="2135" customFormat="false" ht="15" hidden="false" customHeight="false" outlineLevel="0" collapsed="false">
      <c r="A2135" s="526" t="n">
        <v>95604</v>
      </c>
      <c r="B2135" s="526" t="s">
        <v>6753</v>
      </c>
      <c r="C2135" s="526" t="s">
        <v>134</v>
      </c>
      <c r="D2135" s="527" t="n">
        <v>73.65</v>
      </c>
    </row>
    <row r="2136" customFormat="false" ht="15" hidden="false" customHeight="false" outlineLevel="0" collapsed="false">
      <c r="A2136" s="526" t="n">
        <v>95605</v>
      </c>
      <c r="B2136" s="526" t="s">
        <v>6754</v>
      </c>
      <c r="C2136" s="526" t="s">
        <v>134</v>
      </c>
      <c r="D2136" s="527" t="n">
        <v>135.25</v>
      </c>
    </row>
    <row r="2137" customFormat="false" ht="15" hidden="false" customHeight="false" outlineLevel="0" collapsed="false">
      <c r="A2137" s="526" t="n">
        <v>95607</v>
      </c>
      <c r="B2137" s="526" t="s">
        <v>6755</v>
      </c>
      <c r="C2137" s="526" t="s">
        <v>134</v>
      </c>
      <c r="D2137" s="527" t="n">
        <v>21.58</v>
      </c>
    </row>
    <row r="2138" customFormat="false" ht="15" hidden="false" customHeight="false" outlineLevel="0" collapsed="false">
      <c r="A2138" s="526" t="n">
        <v>95608</v>
      </c>
      <c r="B2138" s="526" t="s">
        <v>6756</v>
      </c>
      <c r="C2138" s="526" t="s">
        <v>134</v>
      </c>
      <c r="D2138" s="527" t="n">
        <v>31.3</v>
      </c>
    </row>
    <row r="2139" customFormat="false" ht="15" hidden="false" customHeight="false" outlineLevel="0" collapsed="false">
      <c r="A2139" s="526" t="n">
        <v>95609</v>
      </c>
      <c r="B2139" s="526" t="s">
        <v>6757</v>
      </c>
      <c r="C2139" s="526" t="s">
        <v>134</v>
      </c>
      <c r="D2139" s="527" t="n">
        <v>39.7</v>
      </c>
    </row>
    <row r="2140" customFormat="false" ht="15" hidden="false" customHeight="false" outlineLevel="0" collapsed="false">
      <c r="A2140" s="526" t="n">
        <v>100651</v>
      </c>
      <c r="B2140" s="526" t="s">
        <v>6758</v>
      </c>
      <c r="C2140" s="526" t="s">
        <v>120</v>
      </c>
      <c r="D2140" s="527" t="n">
        <v>133.82</v>
      </c>
    </row>
    <row r="2141" customFormat="false" ht="15" hidden="false" customHeight="false" outlineLevel="0" collapsed="false">
      <c r="A2141" s="526" t="n">
        <v>100652</v>
      </c>
      <c r="B2141" s="526" t="s">
        <v>6759</v>
      </c>
      <c r="C2141" s="526" t="s">
        <v>120</v>
      </c>
      <c r="D2141" s="527" t="n">
        <v>253.11</v>
      </c>
    </row>
    <row r="2142" customFormat="false" ht="15" hidden="false" customHeight="false" outlineLevel="0" collapsed="false">
      <c r="A2142" s="526" t="n">
        <v>100653</v>
      </c>
      <c r="B2142" s="526" t="s">
        <v>6760</v>
      </c>
      <c r="C2142" s="526" t="s">
        <v>120</v>
      </c>
      <c r="D2142" s="527" t="n">
        <v>419.52</v>
      </c>
    </row>
    <row r="2143" customFormat="false" ht="15" hidden="false" customHeight="false" outlineLevel="0" collapsed="false">
      <c r="A2143" s="526" t="n">
        <v>100654</v>
      </c>
      <c r="B2143" s="526" t="s">
        <v>6761</v>
      </c>
      <c r="C2143" s="526" t="s">
        <v>120</v>
      </c>
      <c r="D2143" s="527" t="n">
        <v>568.1</v>
      </c>
    </row>
    <row r="2144" customFormat="false" ht="15" hidden="false" customHeight="false" outlineLevel="0" collapsed="false">
      <c r="A2144" s="526" t="n">
        <v>100655</v>
      </c>
      <c r="B2144" s="526" t="s">
        <v>6762</v>
      </c>
      <c r="C2144" s="526" t="s">
        <v>120</v>
      </c>
      <c r="D2144" s="527" t="n">
        <v>657.22</v>
      </c>
    </row>
    <row r="2145" customFormat="false" ht="15" hidden="false" customHeight="false" outlineLevel="0" collapsed="false">
      <c r="A2145" s="526" t="n">
        <v>100656</v>
      </c>
      <c r="B2145" s="526" t="s">
        <v>6763</v>
      </c>
      <c r="C2145" s="526" t="s">
        <v>120</v>
      </c>
      <c r="D2145" s="527" t="n">
        <v>117.11</v>
      </c>
    </row>
    <row r="2146" customFormat="false" ht="15" hidden="false" customHeight="false" outlineLevel="0" collapsed="false">
      <c r="A2146" s="526" t="n">
        <v>100657</v>
      </c>
      <c r="B2146" s="526" t="s">
        <v>6764</v>
      </c>
      <c r="C2146" s="526" t="s">
        <v>120</v>
      </c>
      <c r="D2146" s="527" t="n">
        <v>151.57</v>
      </c>
    </row>
    <row r="2147" customFormat="false" ht="15" hidden="false" customHeight="false" outlineLevel="0" collapsed="false">
      <c r="A2147" s="526" t="n">
        <v>100658</v>
      </c>
      <c r="B2147" s="526" t="s">
        <v>6765</v>
      </c>
      <c r="C2147" s="526" t="s">
        <v>120</v>
      </c>
      <c r="D2147" s="527" t="n">
        <v>351.41</v>
      </c>
    </row>
    <row r="2148" customFormat="false" ht="15" hidden="false" customHeight="false" outlineLevel="0" collapsed="false">
      <c r="A2148" s="526" t="n">
        <v>100889</v>
      </c>
      <c r="B2148" s="526" t="s">
        <v>6766</v>
      </c>
      <c r="C2148" s="526" t="s">
        <v>116</v>
      </c>
      <c r="D2148" s="527" t="n">
        <v>13.7</v>
      </c>
    </row>
    <row r="2149" customFormat="false" ht="15" hidden="false" customHeight="false" outlineLevel="0" collapsed="false">
      <c r="A2149" s="526" t="n">
        <v>100890</v>
      </c>
      <c r="B2149" s="526" t="s">
        <v>6767</v>
      </c>
      <c r="C2149" s="526" t="s">
        <v>116</v>
      </c>
      <c r="D2149" s="527" t="n">
        <v>13.52</v>
      </c>
    </row>
    <row r="2150" customFormat="false" ht="15" hidden="false" customHeight="false" outlineLevel="0" collapsed="false">
      <c r="A2150" s="526" t="n">
        <v>100892</v>
      </c>
      <c r="B2150" s="526" t="s">
        <v>6768</v>
      </c>
      <c r="C2150" s="526" t="s">
        <v>116</v>
      </c>
      <c r="D2150" s="527" t="n">
        <v>13.08</v>
      </c>
    </row>
    <row r="2151" customFormat="false" ht="15" hidden="false" customHeight="false" outlineLevel="0" collapsed="false">
      <c r="A2151" s="526" t="n">
        <v>100893</v>
      </c>
      <c r="B2151" s="526" t="s">
        <v>6769</v>
      </c>
      <c r="C2151" s="526" t="s">
        <v>116</v>
      </c>
      <c r="D2151" s="527" t="n">
        <v>12.89</v>
      </c>
    </row>
    <row r="2152" customFormat="false" ht="15" hidden="false" customHeight="false" outlineLevel="0" collapsed="false">
      <c r="A2152" s="526" t="n">
        <v>100894</v>
      </c>
      <c r="B2152" s="526" t="s">
        <v>6770</v>
      </c>
      <c r="C2152" s="526" t="s">
        <v>116</v>
      </c>
      <c r="D2152" s="527" t="n">
        <v>12.77</v>
      </c>
    </row>
    <row r="2153" customFormat="false" ht="15" hidden="false" customHeight="false" outlineLevel="0" collapsed="false">
      <c r="A2153" s="526" t="n">
        <v>100896</v>
      </c>
      <c r="B2153" s="526" t="s">
        <v>6771</v>
      </c>
      <c r="C2153" s="526" t="s">
        <v>120</v>
      </c>
      <c r="D2153" s="527" t="n">
        <v>60.61</v>
      </c>
    </row>
    <row r="2154" customFormat="false" ht="15" hidden="false" customHeight="false" outlineLevel="0" collapsed="false">
      <c r="A2154" s="526" t="n">
        <v>100897</v>
      </c>
      <c r="B2154" s="526" t="s">
        <v>6772</v>
      </c>
      <c r="C2154" s="526" t="s">
        <v>120</v>
      </c>
      <c r="D2154" s="527" t="n">
        <v>116.19</v>
      </c>
    </row>
    <row r="2155" customFormat="false" ht="15" hidden="false" customHeight="false" outlineLevel="0" collapsed="false">
      <c r="A2155" s="526" t="n">
        <v>100898</v>
      </c>
      <c r="B2155" s="526" t="s">
        <v>6773</v>
      </c>
      <c r="C2155" s="526" t="s">
        <v>120</v>
      </c>
      <c r="D2155" s="527" t="n">
        <v>221.63</v>
      </c>
    </row>
    <row r="2156" customFormat="false" ht="15" hidden="false" customHeight="false" outlineLevel="0" collapsed="false">
      <c r="A2156" s="526" t="n">
        <v>100899</v>
      </c>
      <c r="B2156" s="526" t="s">
        <v>6774</v>
      </c>
      <c r="C2156" s="526" t="s">
        <v>120</v>
      </c>
      <c r="D2156" s="527" t="n">
        <v>85.62</v>
      </c>
    </row>
    <row r="2157" customFormat="false" ht="15" hidden="false" customHeight="false" outlineLevel="0" collapsed="false">
      <c r="A2157" s="526" t="n">
        <v>100900</v>
      </c>
      <c r="B2157" s="526" t="s">
        <v>6775</v>
      </c>
      <c r="C2157" s="526" t="s">
        <v>120</v>
      </c>
      <c r="D2157" s="527" t="n">
        <v>253.97</v>
      </c>
    </row>
    <row r="2158" customFormat="false" ht="15" hidden="false" customHeight="false" outlineLevel="0" collapsed="false">
      <c r="A2158" s="526" t="n">
        <v>101173</v>
      </c>
      <c r="B2158" s="526" t="s">
        <v>6776</v>
      </c>
      <c r="C2158" s="526" t="s">
        <v>120</v>
      </c>
      <c r="D2158" s="527" t="n">
        <v>67.1</v>
      </c>
    </row>
    <row r="2159" customFormat="false" ht="15" hidden="false" customHeight="false" outlineLevel="0" collapsed="false">
      <c r="A2159" s="526" t="n">
        <v>101174</v>
      </c>
      <c r="B2159" s="526" t="s">
        <v>6777</v>
      </c>
      <c r="C2159" s="526" t="s">
        <v>120</v>
      </c>
      <c r="D2159" s="527" t="n">
        <v>94.01</v>
      </c>
    </row>
    <row r="2160" customFormat="false" ht="15" hidden="false" customHeight="false" outlineLevel="0" collapsed="false">
      <c r="A2160" s="526" t="n">
        <v>101175</v>
      </c>
      <c r="B2160" s="526" t="s">
        <v>6778</v>
      </c>
      <c r="C2160" s="526" t="s">
        <v>120</v>
      </c>
      <c r="D2160" s="527" t="n">
        <v>128.51</v>
      </c>
    </row>
    <row r="2161" customFormat="false" ht="15" hidden="false" customHeight="false" outlineLevel="0" collapsed="false">
      <c r="A2161" s="526" t="n">
        <v>101176</v>
      </c>
      <c r="B2161" s="526" t="s">
        <v>6779</v>
      </c>
      <c r="C2161" s="526" t="s">
        <v>120</v>
      </c>
      <c r="D2161" s="527" t="n">
        <v>159.04</v>
      </c>
    </row>
    <row r="2162" customFormat="false" ht="15" hidden="false" customHeight="false" outlineLevel="0" collapsed="false">
      <c r="A2162" s="526" t="n">
        <v>102521</v>
      </c>
      <c r="B2162" s="526" t="s">
        <v>6780</v>
      </c>
      <c r="C2162" s="526" t="s">
        <v>134</v>
      </c>
      <c r="D2162" s="527" t="n">
        <v>111.58</v>
      </c>
    </row>
    <row r="2163" customFormat="false" ht="15" hidden="false" customHeight="false" outlineLevel="0" collapsed="false">
      <c r="A2163" s="526" t="n">
        <v>102522</v>
      </c>
      <c r="B2163" s="526" t="s">
        <v>6781</v>
      </c>
      <c r="C2163" s="526" t="s">
        <v>134</v>
      </c>
      <c r="D2163" s="527" t="n">
        <v>163.68</v>
      </c>
    </row>
    <row r="2164" customFormat="false" ht="15" hidden="false" customHeight="false" outlineLevel="0" collapsed="false">
      <c r="A2164" s="526" t="n">
        <v>102523</v>
      </c>
      <c r="B2164" s="526" t="s">
        <v>6782</v>
      </c>
      <c r="C2164" s="526" t="s">
        <v>134</v>
      </c>
      <c r="D2164" s="527" t="n">
        <v>215.8</v>
      </c>
    </row>
    <row r="2165" customFormat="false" ht="15" hidden="false" customHeight="false" outlineLevel="0" collapsed="false">
      <c r="A2165" s="526" t="n">
        <v>95240</v>
      </c>
      <c r="B2165" s="526" t="s">
        <v>6783</v>
      </c>
      <c r="C2165" s="526" t="s">
        <v>114</v>
      </c>
      <c r="D2165" s="527" t="n">
        <v>22.62</v>
      </c>
    </row>
    <row r="2166" customFormat="false" ht="15" hidden="false" customHeight="false" outlineLevel="0" collapsed="false">
      <c r="A2166" s="526" t="n">
        <v>95241</v>
      </c>
      <c r="B2166" s="526" t="s">
        <v>6784</v>
      </c>
      <c r="C2166" s="526" t="s">
        <v>114</v>
      </c>
      <c r="D2166" s="527" t="n">
        <v>37.71</v>
      </c>
    </row>
    <row r="2167" customFormat="false" ht="15" hidden="false" customHeight="false" outlineLevel="0" collapsed="false">
      <c r="A2167" s="526" t="n">
        <v>96616</v>
      </c>
      <c r="B2167" s="526" t="s">
        <v>6785</v>
      </c>
      <c r="C2167" s="526" t="s">
        <v>128</v>
      </c>
      <c r="D2167" s="527" t="n">
        <v>782.01</v>
      </c>
    </row>
    <row r="2168" customFormat="false" ht="15" hidden="false" customHeight="false" outlineLevel="0" collapsed="false">
      <c r="A2168" s="526" t="n">
        <v>96617</v>
      </c>
      <c r="B2168" s="526" t="s">
        <v>6786</v>
      </c>
      <c r="C2168" s="526" t="s">
        <v>114</v>
      </c>
      <c r="D2168" s="527" t="n">
        <v>23.45</v>
      </c>
    </row>
    <row r="2169" customFormat="false" ht="15" hidden="false" customHeight="false" outlineLevel="0" collapsed="false">
      <c r="A2169" s="526" t="n">
        <v>96619</v>
      </c>
      <c r="B2169" s="526" t="s">
        <v>181</v>
      </c>
      <c r="C2169" s="526" t="s">
        <v>114</v>
      </c>
      <c r="D2169" s="527" t="n">
        <v>39.09</v>
      </c>
    </row>
    <row r="2170" customFormat="false" ht="15" hidden="false" customHeight="false" outlineLevel="0" collapsed="false">
      <c r="A2170" s="526" t="n">
        <v>96620</v>
      </c>
      <c r="B2170" s="526" t="s">
        <v>6787</v>
      </c>
      <c r="C2170" s="526" t="s">
        <v>128</v>
      </c>
      <c r="D2170" s="527" t="n">
        <v>754.5</v>
      </c>
    </row>
    <row r="2171" customFormat="false" ht="15" hidden="false" customHeight="false" outlineLevel="0" collapsed="false">
      <c r="A2171" s="526" t="n">
        <v>96621</v>
      </c>
      <c r="B2171" s="526" t="s">
        <v>6788</v>
      </c>
      <c r="C2171" s="526" t="s">
        <v>128</v>
      </c>
      <c r="D2171" s="527" t="n">
        <v>336.64</v>
      </c>
    </row>
    <row r="2172" customFormat="false" ht="15" hidden="false" customHeight="false" outlineLevel="0" collapsed="false">
      <c r="A2172" s="526" t="n">
        <v>96622</v>
      </c>
      <c r="B2172" s="526" t="s">
        <v>6789</v>
      </c>
      <c r="C2172" s="526" t="s">
        <v>128</v>
      </c>
      <c r="D2172" s="527" t="n">
        <v>255.85</v>
      </c>
    </row>
    <row r="2173" customFormat="false" ht="15" hidden="false" customHeight="false" outlineLevel="0" collapsed="false">
      <c r="A2173" s="526" t="n">
        <v>96623</v>
      </c>
      <c r="B2173" s="526" t="s">
        <v>6790</v>
      </c>
      <c r="C2173" s="526" t="s">
        <v>128</v>
      </c>
      <c r="D2173" s="527" t="n">
        <v>317.81</v>
      </c>
    </row>
    <row r="2174" customFormat="false" ht="15" hidden="false" customHeight="false" outlineLevel="0" collapsed="false">
      <c r="A2174" s="526" t="n">
        <v>96624</v>
      </c>
      <c r="B2174" s="526" t="s">
        <v>6791</v>
      </c>
      <c r="C2174" s="526" t="s">
        <v>128</v>
      </c>
      <c r="D2174" s="527" t="n">
        <v>249.21</v>
      </c>
    </row>
    <row r="2175" customFormat="false" ht="15" hidden="false" customHeight="false" outlineLevel="0" collapsed="false">
      <c r="A2175" s="526" t="n">
        <v>97082</v>
      </c>
      <c r="B2175" s="526" t="s">
        <v>6792</v>
      </c>
      <c r="C2175" s="526" t="s">
        <v>128</v>
      </c>
      <c r="D2175" s="527" t="n">
        <v>63.62</v>
      </c>
    </row>
    <row r="2176" customFormat="false" ht="15" hidden="false" customHeight="false" outlineLevel="0" collapsed="false">
      <c r="A2176" s="526" t="n">
        <v>97083</v>
      </c>
      <c r="B2176" s="526" t="s">
        <v>234</v>
      </c>
      <c r="C2176" s="526" t="s">
        <v>114</v>
      </c>
      <c r="D2176" s="527" t="n">
        <v>3.45</v>
      </c>
    </row>
    <row r="2177" customFormat="false" ht="15" hidden="false" customHeight="false" outlineLevel="0" collapsed="false">
      <c r="A2177" s="526" t="n">
        <v>97084</v>
      </c>
      <c r="B2177" s="526" t="s">
        <v>6793</v>
      </c>
      <c r="C2177" s="526" t="s">
        <v>114</v>
      </c>
      <c r="D2177" s="527" t="n">
        <v>0.71</v>
      </c>
    </row>
    <row r="2178" customFormat="false" ht="15" hidden="false" customHeight="false" outlineLevel="0" collapsed="false">
      <c r="A2178" s="526" t="n">
        <v>97086</v>
      </c>
      <c r="B2178" s="526" t="s">
        <v>6794</v>
      </c>
      <c r="C2178" s="526" t="s">
        <v>114</v>
      </c>
      <c r="D2178" s="527" t="n">
        <v>137.64</v>
      </c>
    </row>
    <row r="2179" customFormat="false" ht="15" hidden="false" customHeight="false" outlineLevel="0" collapsed="false">
      <c r="A2179" s="526" t="n">
        <v>97087</v>
      </c>
      <c r="B2179" s="526" t="s">
        <v>6795</v>
      </c>
      <c r="C2179" s="526" t="s">
        <v>114</v>
      </c>
      <c r="D2179" s="527" t="n">
        <v>2.7</v>
      </c>
    </row>
    <row r="2180" customFormat="false" ht="15" hidden="false" customHeight="false" outlineLevel="0" collapsed="false">
      <c r="A2180" s="526" t="n">
        <v>97088</v>
      </c>
      <c r="B2180" s="526" t="s">
        <v>6796</v>
      </c>
      <c r="C2180" s="526" t="s">
        <v>116</v>
      </c>
      <c r="D2180" s="527" t="n">
        <v>14.52</v>
      </c>
    </row>
    <row r="2181" customFormat="false" ht="15" hidden="false" customHeight="false" outlineLevel="0" collapsed="false">
      <c r="A2181" s="526" t="n">
        <v>97089</v>
      </c>
      <c r="B2181" s="526" t="s">
        <v>6797</v>
      </c>
      <c r="C2181" s="526" t="s">
        <v>116</v>
      </c>
      <c r="D2181" s="527" t="n">
        <v>13.23</v>
      </c>
    </row>
    <row r="2182" customFormat="false" ht="15" hidden="false" customHeight="false" outlineLevel="0" collapsed="false">
      <c r="A2182" s="526" t="n">
        <v>97090</v>
      </c>
      <c r="B2182" s="526" t="s">
        <v>6798</v>
      </c>
      <c r="C2182" s="526" t="s">
        <v>116</v>
      </c>
      <c r="D2182" s="527" t="n">
        <v>12.93</v>
      </c>
    </row>
    <row r="2183" customFormat="false" ht="15" hidden="false" customHeight="false" outlineLevel="0" collapsed="false">
      <c r="A2183" s="526" t="n">
        <v>97091</v>
      </c>
      <c r="B2183" s="526" t="s">
        <v>6799</v>
      </c>
      <c r="C2183" s="526" t="s">
        <v>116</v>
      </c>
      <c r="D2183" s="527" t="n">
        <v>12.51</v>
      </c>
    </row>
    <row r="2184" customFormat="false" ht="15" hidden="false" customHeight="false" outlineLevel="0" collapsed="false">
      <c r="A2184" s="526" t="n">
        <v>97092</v>
      </c>
      <c r="B2184" s="526" t="s">
        <v>6800</v>
      </c>
      <c r="C2184" s="526" t="s">
        <v>116</v>
      </c>
      <c r="D2184" s="527" t="n">
        <v>12.06</v>
      </c>
    </row>
    <row r="2185" customFormat="false" ht="15" hidden="false" customHeight="false" outlineLevel="0" collapsed="false">
      <c r="A2185" s="526" t="n">
        <v>97093</v>
      </c>
      <c r="B2185" s="526" t="s">
        <v>6801</v>
      </c>
      <c r="C2185" s="526" t="s">
        <v>116</v>
      </c>
      <c r="D2185" s="527" t="n">
        <v>11.26</v>
      </c>
    </row>
    <row r="2186" customFormat="false" ht="15" hidden="false" customHeight="false" outlineLevel="0" collapsed="false">
      <c r="A2186" s="526" t="n">
        <v>97096</v>
      </c>
      <c r="B2186" s="526" t="s">
        <v>6802</v>
      </c>
      <c r="C2186" s="526" t="s">
        <v>128</v>
      </c>
      <c r="D2186" s="527" t="n">
        <v>574.95</v>
      </c>
    </row>
    <row r="2187" customFormat="false" ht="15" hidden="false" customHeight="false" outlineLevel="0" collapsed="false">
      <c r="A2187" s="526" t="n">
        <v>97097</v>
      </c>
      <c r="B2187" s="526" t="s">
        <v>6803</v>
      </c>
      <c r="C2187" s="526" t="s">
        <v>114</v>
      </c>
      <c r="D2187" s="527" t="n">
        <v>42.13</v>
      </c>
    </row>
    <row r="2188" customFormat="false" ht="15" hidden="false" customHeight="false" outlineLevel="0" collapsed="false">
      <c r="A2188" s="526" t="n">
        <v>97101</v>
      </c>
      <c r="B2188" s="526" t="s">
        <v>6804</v>
      </c>
      <c r="C2188" s="526" t="s">
        <v>114</v>
      </c>
      <c r="D2188" s="527" t="n">
        <v>170.17</v>
      </c>
    </row>
    <row r="2189" customFormat="false" ht="15" hidden="false" customHeight="false" outlineLevel="0" collapsed="false">
      <c r="A2189" s="526" t="n">
        <v>97102</v>
      </c>
      <c r="B2189" s="526" t="s">
        <v>6805</v>
      </c>
      <c r="C2189" s="526" t="s">
        <v>114</v>
      </c>
      <c r="D2189" s="527" t="n">
        <v>210.94</v>
      </c>
    </row>
    <row r="2190" customFormat="false" ht="15" hidden="false" customHeight="false" outlineLevel="0" collapsed="false">
      <c r="A2190" s="526" t="n">
        <v>97103</v>
      </c>
      <c r="B2190" s="526" t="s">
        <v>6806</v>
      </c>
      <c r="C2190" s="526" t="s">
        <v>114</v>
      </c>
      <c r="D2190" s="527" t="n">
        <v>248.6</v>
      </c>
    </row>
    <row r="2191" customFormat="false" ht="15" hidden="false" customHeight="false" outlineLevel="0" collapsed="false">
      <c r="A2191" s="526" t="n">
        <v>100322</v>
      </c>
      <c r="B2191" s="526" t="s">
        <v>6807</v>
      </c>
      <c r="C2191" s="526" t="s">
        <v>128</v>
      </c>
      <c r="D2191" s="527" t="n">
        <v>236.47</v>
      </c>
    </row>
    <row r="2192" customFormat="false" ht="15" hidden="false" customHeight="false" outlineLevel="0" collapsed="false">
      <c r="A2192" s="526" t="n">
        <v>100323</v>
      </c>
      <c r="B2192" s="526" t="s">
        <v>6808</v>
      </c>
      <c r="C2192" s="526" t="s">
        <v>128</v>
      </c>
      <c r="D2192" s="527" t="n">
        <v>267.58</v>
      </c>
    </row>
    <row r="2193" customFormat="false" ht="15" hidden="false" customHeight="false" outlineLevel="0" collapsed="false">
      <c r="A2193" s="526" t="n">
        <v>100324</v>
      </c>
      <c r="B2193" s="526" t="s">
        <v>6809</v>
      </c>
      <c r="C2193" s="526" t="s">
        <v>128</v>
      </c>
      <c r="D2193" s="527" t="n">
        <v>248.65</v>
      </c>
    </row>
    <row r="2194" customFormat="false" ht="15" hidden="false" customHeight="false" outlineLevel="0" collapsed="false">
      <c r="A2194" s="526" t="n">
        <v>103072</v>
      </c>
      <c r="B2194" s="526" t="s">
        <v>6810</v>
      </c>
      <c r="C2194" s="526" t="s">
        <v>114</v>
      </c>
      <c r="D2194" s="527" t="n">
        <v>292.06</v>
      </c>
    </row>
    <row r="2195" customFormat="false" ht="15" hidden="false" customHeight="false" outlineLevel="0" collapsed="false">
      <c r="A2195" s="526" t="n">
        <v>103073</v>
      </c>
      <c r="B2195" s="526" t="s">
        <v>6811</v>
      </c>
      <c r="C2195" s="526" t="s">
        <v>114</v>
      </c>
      <c r="D2195" s="527" t="n">
        <v>349.43</v>
      </c>
    </row>
    <row r="2196" customFormat="false" ht="15" hidden="false" customHeight="false" outlineLevel="0" collapsed="false">
      <c r="A2196" s="526" t="n">
        <v>103074</v>
      </c>
      <c r="B2196" s="526" t="s">
        <v>6812</v>
      </c>
      <c r="C2196" s="526" t="s">
        <v>114</v>
      </c>
      <c r="D2196" s="527" t="n">
        <v>168.57</v>
      </c>
    </row>
    <row r="2197" customFormat="false" ht="15" hidden="false" customHeight="false" outlineLevel="0" collapsed="false">
      <c r="A2197" s="526" t="n">
        <v>103075</v>
      </c>
      <c r="B2197" s="526" t="s">
        <v>6813</v>
      </c>
      <c r="C2197" s="526" t="s">
        <v>114</v>
      </c>
      <c r="D2197" s="527" t="n">
        <v>210.7</v>
      </c>
    </row>
    <row r="2198" customFormat="false" ht="15" hidden="false" customHeight="false" outlineLevel="0" collapsed="false">
      <c r="A2198" s="526" t="n">
        <v>103076</v>
      </c>
      <c r="B2198" s="526" t="s">
        <v>6814</v>
      </c>
      <c r="C2198" s="526" t="s">
        <v>114</v>
      </c>
      <c r="D2198" s="527" t="n">
        <v>147.19</v>
      </c>
    </row>
    <row r="2199" customFormat="false" ht="15" hidden="false" customHeight="false" outlineLevel="0" collapsed="false">
      <c r="A2199" s="526" t="n">
        <v>103077</v>
      </c>
      <c r="B2199" s="526" t="s">
        <v>6815</v>
      </c>
      <c r="C2199" s="526" t="s">
        <v>114</v>
      </c>
      <c r="D2199" s="527" t="n">
        <v>187.96</v>
      </c>
    </row>
    <row r="2200" customFormat="false" ht="15" hidden="false" customHeight="false" outlineLevel="0" collapsed="false">
      <c r="A2200" s="526" t="n">
        <v>103078</v>
      </c>
      <c r="B2200" s="526" t="s">
        <v>6816</v>
      </c>
      <c r="C2200" s="526" t="s">
        <v>114</v>
      </c>
      <c r="D2200" s="527" t="n">
        <v>225.62</v>
      </c>
    </row>
    <row r="2201" customFormat="false" ht="15" hidden="false" customHeight="false" outlineLevel="0" collapsed="false">
      <c r="A2201" s="526" t="n">
        <v>103079</v>
      </c>
      <c r="B2201" s="526" t="s">
        <v>6817</v>
      </c>
      <c r="C2201" s="526" t="s">
        <v>114</v>
      </c>
      <c r="D2201" s="527" t="n">
        <v>269.07</v>
      </c>
    </row>
    <row r="2202" customFormat="false" ht="15" hidden="false" customHeight="false" outlineLevel="0" collapsed="false">
      <c r="A2202" s="526" t="n">
        <v>103080</v>
      </c>
      <c r="B2202" s="526" t="s">
        <v>6818</v>
      </c>
      <c r="C2202" s="526" t="s">
        <v>114</v>
      </c>
      <c r="D2202" s="527" t="n">
        <v>326.45</v>
      </c>
    </row>
    <row r="2203" customFormat="false" ht="15" hidden="false" customHeight="false" outlineLevel="0" collapsed="false">
      <c r="A2203" s="526" t="n">
        <v>92263</v>
      </c>
      <c r="B2203" s="526" t="s">
        <v>121</v>
      </c>
      <c r="C2203" s="526" t="s">
        <v>114</v>
      </c>
      <c r="D2203" s="527" t="n">
        <v>154.19</v>
      </c>
    </row>
    <row r="2204" customFormat="false" ht="15" hidden="false" customHeight="false" outlineLevel="0" collapsed="false">
      <c r="A2204" s="526" t="n">
        <v>92264</v>
      </c>
      <c r="B2204" s="526" t="s">
        <v>6819</v>
      </c>
      <c r="C2204" s="526" t="s">
        <v>114</v>
      </c>
      <c r="D2204" s="527" t="n">
        <v>194.6</v>
      </c>
    </row>
    <row r="2205" customFormat="false" ht="15" hidden="false" customHeight="false" outlineLevel="0" collapsed="false">
      <c r="A2205" s="526" t="n">
        <v>92265</v>
      </c>
      <c r="B2205" s="526" t="s">
        <v>122</v>
      </c>
      <c r="C2205" s="526" t="s">
        <v>114</v>
      </c>
      <c r="D2205" s="527" t="n">
        <v>111.91</v>
      </c>
    </row>
    <row r="2206" customFormat="false" ht="15" hidden="false" customHeight="false" outlineLevel="0" collapsed="false">
      <c r="A2206" s="526" t="n">
        <v>92266</v>
      </c>
      <c r="B2206" s="526" t="s">
        <v>6820</v>
      </c>
      <c r="C2206" s="526" t="s">
        <v>114</v>
      </c>
      <c r="D2206" s="527" t="n">
        <v>146.58</v>
      </c>
    </row>
    <row r="2207" customFormat="false" ht="15" hidden="false" customHeight="false" outlineLevel="0" collapsed="false">
      <c r="A2207" s="526" t="n">
        <v>92267</v>
      </c>
      <c r="B2207" s="526" t="s">
        <v>397</v>
      </c>
      <c r="C2207" s="526" t="s">
        <v>114</v>
      </c>
      <c r="D2207" s="527" t="n">
        <v>46.69</v>
      </c>
    </row>
    <row r="2208" customFormat="false" ht="15" hidden="false" customHeight="false" outlineLevel="0" collapsed="false">
      <c r="A2208" s="526" t="n">
        <v>92268</v>
      </c>
      <c r="B2208" s="526" t="s">
        <v>6821</v>
      </c>
      <c r="C2208" s="526" t="s">
        <v>114</v>
      </c>
      <c r="D2208" s="527" t="n">
        <v>78.45</v>
      </c>
    </row>
    <row r="2209" customFormat="false" ht="15" hidden="false" customHeight="false" outlineLevel="0" collapsed="false">
      <c r="A2209" s="526" t="n">
        <v>92269</v>
      </c>
      <c r="B2209" s="526" t="s">
        <v>6822</v>
      </c>
      <c r="C2209" s="526" t="s">
        <v>114</v>
      </c>
      <c r="D2209" s="527" t="n">
        <v>126.84</v>
      </c>
    </row>
    <row r="2210" customFormat="false" ht="15" hidden="false" customHeight="false" outlineLevel="0" collapsed="false">
      <c r="A2210" s="526" t="n">
        <v>92270</v>
      </c>
      <c r="B2210" s="526" t="s">
        <v>117</v>
      </c>
      <c r="C2210" s="526" t="s">
        <v>114</v>
      </c>
      <c r="D2210" s="527" t="n">
        <v>189.94</v>
      </c>
    </row>
    <row r="2211" customFormat="false" ht="15" hidden="false" customHeight="false" outlineLevel="0" collapsed="false">
      <c r="A2211" s="526" t="n">
        <v>92271</v>
      </c>
      <c r="B2211" s="526" t="s">
        <v>6823</v>
      </c>
      <c r="C2211" s="526" t="s">
        <v>114</v>
      </c>
      <c r="D2211" s="527" t="n">
        <v>123.2</v>
      </c>
    </row>
    <row r="2212" customFormat="false" ht="15" hidden="false" customHeight="false" outlineLevel="0" collapsed="false">
      <c r="A2212" s="526" t="n">
        <v>92272</v>
      </c>
      <c r="B2212" s="526" t="s">
        <v>6824</v>
      </c>
      <c r="C2212" s="526" t="s">
        <v>120</v>
      </c>
      <c r="D2212" s="527" t="n">
        <v>34.66</v>
      </c>
    </row>
    <row r="2213" customFormat="false" ht="15" hidden="false" customHeight="false" outlineLevel="0" collapsed="false">
      <c r="A2213" s="526" t="n">
        <v>92273</v>
      </c>
      <c r="B2213" s="526" t="s">
        <v>6825</v>
      </c>
      <c r="C2213" s="526" t="s">
        <v>120</v>
      </c>
      <c r="D2213" s="527" t="n">
        <v>14.85</v>
      </c>
    </row>
    <row r="2214" customFormat="false" ht="15" hidden="false" customHeight="false" outlineLevel="0" collapsed="false">
      <c r="A2214" s="526" t="n">
        <v>92409</v>
      </c>
      <c r="B2214" s="526" t="s">
        <v>6826</v>
      </c>
      <c r="C2214" s="526" t="s">
        <v>114</v>
      </c>
      <c r="D2214" s="527" t="n">
        <v>230.79</v>
      </c>
    </row>
    <row r="2215" customFormat="false" ht="15" hidden="false" customHeight="false" outlineLevel="0" collapsed="false">
      <c r="A2215" s="526" t="n">
        <v>92411</v>
      </c>
      <c r="B2215" s="526" t="s">
        <v>6827</v>
      </c>
      <c r="C2215" s="526" t="s">
        <v>114</v>
      </c>
      <c r="D2215" s="527" t="n">
        <v>156.82</v>
      </c>
    </row>
    <row r="2216" customFormat="false" ht="15" hidden="false" customHeight="false" outlineLevel="0" collapsed="false">
      <c r="A2216" s="526" t="n">
        <v>92413</v>
      </c>
      <c r="B2216" s="526" t="s">
        <v>6828</v>
      </c>
      <c r="C2216" s="526" t="s">
        <v>114</v>
      </c>
      <c r="D2216" s="527" t="n">
        <v>103.97</v>
      </c>
    </row>
    <row r="2217" customFormat="false" ht="15" hidden="false" customHeight="false" outlineLevel="0" collapsed="false">
      <c r="A2217" s="526" t="n">
        <v>92415</v>
      </c>
      <c r="B2217" s="526" t="s">
        <v>6829</v>
      </c>
      <c r="C2217" s="526" t="s">
        <v>114</v>
      </c>
      <c r="D2217" s="527" t="n">
        <v>132.11</v>
      </c>
    </row>
    <row r="2218" customFormat="false" ht="15" hidden="false" customHeight="false" outlineLevel="0" collapsed="false">
      <c r="A2218" s="526" t="n">
        <v>92417</v>
      </c>
      <c r="B2218" s="526" t="s">
        <v>6830</v>
      </c>
      <c r="C2218" s="526" t="s">
        <v>114</v>
      </c>
      <c r="D2218" s="527" t="n">
        <v>156.33</v>
      </c>
    </row>
    <row r="2219" customFormat="false" ht="15" hidden="false" customHeight="false" outlineLevel="0" collapsed="false">
      <c r="A2219" s="526" t="n">
        <v>92419</v>
      </c>
      <c r="B2219" s="526" t="s">
        <v>6831</v>
      </c>
      <c r="C2219" s="526" t="s">
        <v>114</v>
      </c>
      <c r="D2219" s="527" t="n">
        <v>83.11</v>
      </c>
    </row>
    <row r="2220" customFormat="false" ht="15" hidden="false" customHeight="false" outlineLevel="0" collapsed="false">
      <c r="A2220" s="526" t="n">
        <v>92421</v>
      </c>
      <c r="B2220" s="526" t="s">
        <v>6832</v>
      </c>
      <c r="C2220" s="526" t="s">
        <v>114</v>
      </c>
      <c r="D2220" s="527" t="n">
        <v>101.68</v>
      </c>
    </row>
    <row r="2221" customFormat="false" ht="15" hidden="false" customHeight="false" outlineLevel="0" collapsed="false">
      <c r="A2221" s="526" t="n">
        <v>92423</v>
      </c>
      <c r="B2221" s="526" t="s">
        <v>6833</v>
      </c>
      <c r="C2221" s="526" t="s">
        <v>114</v>
      </c>
      <c r="D2221" s="527" t="n">
        <v>67.75</v>
      </c>
    </row>
    <row r="2222" customFormat="false" ht="15" hidden="false" customHeight="false" outlineLevel="0" collapsed="false">
      <c r="A2222" s="526" t="n">
        <v>92425</v>
      </c>
      <c r="B2222" s="526" t="s">
        <v>6834</v>
      </c>
      <c r="C2222" s="526" t="s">
        <v>114</v>
      </c>
      <c r="D2222" s="527" t="n">
        <v>83.89</v>
      </c>
    </row>
    <row r="2223" customFormat="false" ht="15" hidden="false" customHeight="false" outlineLevel="0" collapsed="false">
      <c r="A2223" s="526" t="n">
        <v>92427</v>
      </c>
      <c r="B2223" s="526" t="s">
        <v>6835</v>
      </c>
      <c r="C2223" s="526" t="s">
        <v>114</v>
      </c>
      <c r="D2223" s="527" t="n">
        <v>59.98</v>
      </c>
    </row>
    <row r="2224" customFormat="false" ht="15" hidden="false" customHeight="false" outlineLevel="0" collapsed="false">
      <c r="A2224" s="526" t="n">
        <v>92429</v>
      </c>
      <c r="B2224" s="526" t="s">
        <v>6836</v>
      </c>
      <c r="C2224" s="526" t="s">
        <v>114</v>
      </c>
      <c r="D2224" s="527" t="n">
        <v>74.94</v>
      </c>
    </row>
    <row r="2225" customFormat="false" ht="15" hidden="false" customHeight="false" outlineLevel="0" collapsed="false">
      <c r="A2225" s="526" t="n">
        <v>92431</v>
      </c>
      <c r="B2225" s="526" t="s">
        <v>6837</v>
      </c>
      <c r="C2225" s="526" t="s">
        <v>114</v>
      </c>
      <c r="D2225" s="527" t="n">
        <v>56.12</v>
      </c>
    </row>
    <row r="2226" customFormat="false" ht="15" hidden="false" customHeight="false" outlineLevel="0" collapsed="false">
      <c r="A2226" s="526" t="n">
        <v>92433</v>
      </c>
      <c r="B2226" s="526" t="s">
        <v>6838</v>
      </c>
      <c r="C2226" s="526" t="s">
        <v>114</v>
      </c>
      <c r="D2226" s="527" t="n">
        <v>70.33</v>
      </c>
    </row>
    <row r="2227" customFormat="false" ht="15" hidden="false" customHeight="false" outlineLevel="0" collapsed="false">
      <c r="A2227" s="526" t="n">
        <v>92435</v>
      </c>
      <c r="B2227" s="526" t="s">
        <v>6839</v>
      </c>
      <c r="C2227" s="526" t="s">
        <v>114</v>
      </c>
      <c r="D2227" s="527" t="n">
        <v>53.22</v>
      </c>
    </row>
    <row r="2228" customFormat="false" ht="15" hidden="false" customHeight="false" outlineLevel="0" collapsed="false">
      <c r="A2228" s="526" t="n">
        <v>92437</v>
      </c>
      <c r="B2228" s="526" t="s">
        <v>6840</v>
      </c>
      <c r="C2228" s="526" t="s">
        <v>114</v>
      </c>
      <c r="D2228" s="527" t="n">
        <v>66.94</v>
      </c>
    </row>
    <row r="2229" customFormat="false" ht="15" hidden="false" customHeight="false" outlineLevel="0" collapsed="false">
      <c r="A2229" s="526" t="n">
        <v>92439</v>
      </c>
      <c r="B2229" s="526" t="s">
        <v>6841</v>
      </c>
      <c r="C2229" s="526" t="s">
        <v>114</v>
      </c>
      <c r="D2229" s="527" t="n">
        <v>51.12</v>
      </c>
    </row>
    <row r="2230" customFormat="false" ht="15" hidden="false" customHeight="false" outlineLevel="0" collapsed="false">
      <c r="A2230" s="526" t="n">
        <v>92441</v>
      </c>
      <c r="B2230" s="526" t="s">
        <v>6842</v>
      </c>
      <c r="C2230" s="526" t="s">
        <v>114</v>
      </c>
      <c r="D2230" s="527" t="n">
        <v>64.51</v>
      </c>
    </row>
    <row r="2231" customFormat="false" ht="15" hidden="false" customHeight="false" outlineLevel="0" collapsed="false">
      <c r="A2231" s="526" t="n">
        <v>92443</v>
      </c>
      <c r="B2231" s="526" t="s">
        <v>6843</v>
      </c>
      <c r="C2231" s="526" t="s">
        <v>114</v>
      </c>
      <c r="D2231" s="527" t="n">
        <v>46.69</v>
      </c>
    </row>
    <row r="2232" customFormat="false" ht="15" hidden="false" customHeight="false" outlineLevel="0" collapsed="false">
      <c r="A2232" s="526" t="n">
        <v>92445</v>
      </c>
      <c r="B2232" s="526" t="s">
        <v>6844</v>
      </c>
      <c r="C2232" s="526" t="s">
        <v>114</v>
      </c>
      <c r="D2232" s="527" t="n">
        <v>59.61</v>
      </c>
    </row>
    <row r="2233" customFormat="false" ht="15" hidden="false" customHeight="false" outlineLevel="0" collapsed="false">
      <c r="A2233" s="526" t="n">
        <v>92446</v>
      </c>
      <c r="B2233" s="526" t="s">
        <v>6845</v>
      </c>
      <c r="C2233" s="526" t="s">
        <v>114</v>
      </c>
      <c r="D2233" s="527" t="n">
        <v>322.97</v>
      </c>
    </row>
    <row r="2234" customFormat="false" ht="15" hidden="false" customHeight="false" outlineLevel="0" collapsed="false">
      <c r="A2234" s="526" t="n">
        <v>92447</v>
      </c>
      <c r="B2234" s="526" t="s">
        <v>6846</v>
      </c>
      <c r="C2234" s="526" t="s">
        <v>114</v>
      </c>
      <c r="D2234" s="527" t="n">
        <v>222.94</v>
      </c>
    </row>
    <row r="2235" customFormat="false" ht="15" hidden="false" customHeight="false" outlineLevel="0" collapsed="false">
      <c r="A2235" s="526" t="n">
        <v>92448</v>
      </c>
      <c r="B2235" s="526" t="s">
        <v>6847</v>
      </c>
      <c r="C2235" s="526" t="s">
        <v>114</v>
      </c>
      <c r="D2235" s="527" t="n">
        <v>172.51</v>
      </c>
    </row>
    <row r="2236" customFormat="false" ht="15" hidden="false" customHeight="false" outlineLevel="0" collapsed="false">
      <c r="A2236" s="526" t="n">
        <v>92449</v>
      </c>
      <c r="B2236" s="526" t="s">
        <v>6848</v>
      </c>
      <c r="C2236" s="526" t="s">
        <v>114</v>
      </c>
      <c r="D2236" s="527" t="n">
        <v>267.04</v>
      </c>
    </row>
    <row r="2237" customFormat="false" ht="15" hidden="false" customHeight="false" outlineLevel="0" collapsed="false">
      <c r="A2237" s="526" t="n">
        <v>92450</v>
      </c>
      <c r="B2237" s="526" t="s">
        <v>6849</v>
      </c>
      <c r="C2237" s="526" t="s">
        <v>114</v>
      </c>
      <c r="D2237" s="527" t="n">
        <v>271.96</v>
      </c>
    </row>
    <row r="2238" customFormat="false" ht="15" hidden="false" customHeight="false" outlineLevel="0" collapsed="false">
      <c r="A2238" s="526" t="n">
        <v>92451</v>
      </c>
      <c r="B2238" s="526" t="s">
        <v>6850</v>
      </c>
      <c r="C2238" s="526" t="s">
        <v>114</v>
      </c>
      <c r="D2238" s="527" t="n">
        <v>181.32</v>
      </c>
    </row>
    <row r="2239" customFormat="false" ht="15" hidden="false" customHeight="false" outlineLevel="0" collapsed="false">
      <c r="A2239" s="526" t="n">
        <v>92452</v>
      </c>
      <c r="B2239" s="526" t="s">
        <v>6851</v>
      </c>
      <c r="C2239" s="526" t="s">
        <v>114</v>
      </c>
      <c r="D2239" s="527" t="n">
        <v>169.07</v>
      </c>
    </row>
    <row r="2240" customFormat="false" ht="15" hidden="false" customHeight="false" outlineLevel="0" collapsed="false">
      <c r="A2240" s="526" t="n">
        <v>92453</v>
      </c>
      <c r="B2240" s="526" t="s">
        <v>6852</v>
      </c>
      <c r="C2240" s="526" t="s">
        <v>114</v>
      </c>
      <c r="D2240" s="527" t="n">
        <v>229.01</v>
      </c>
    </row>
    <row r="2241" customFormat="false" ht="15" hidden="false" customHeight="false" outlineLevel="0" collapsed="false">
      <c r="A2241" s="526" t="n">
        <v>92454</v>
      </c>
      <c r="B2241" s="526" t="s">
        <v>6853</v>
      </c>
      <c r="C2241" s="526" t="s">
        <v>114</v>
      </c>
      <c r="D2241" s="527" t="n">
        <v>242.88</v>
      </c>
    </row>
    <row r="2242" customFormat="false" ht="15" hidden="false" customHeight="false" outlineLevel="0" collapsed="false">
      <c r="A2242" s="526" t="n">
        <v>92455</v>
      </c>
      <c r="B2242" s="526" t="s">
        <v>6854</v>
      </c>
      <c r="C2242" s="526" t="s">
        <v>114</v>
      </c>
      <c r="D2242" s="527" t="n">
        <v>149.13</v>
      </c>
    </row>
    <row r="2243" customFormat="false" ht="15" hidden="false" customHeight="false" outlineLevel="0" collapsed="false">
      <c r="A2243" s="526" t="n">
        <v>92456</v>
      </c>
      <c r="B2243" s="526" t="s">
        <v>6855</v>
      </c>
      <c r="C2243" s="526" t="s">
        <v>114</v>
      </c>
      <c r="D2243" s="527" t="n">
        <v>139.84</v>
      </c>
    </row>
    <row r="2244" customFormat="false" ht="15" hidden="false" customHeight="false" outlineLevel="0" collapsed="false">
      <c r="A2244" s="526" t="n">
        <v>92457</v>
      </c>
      <c r="B2244" s="526" t="s">
        <v>6856</v>
      </c>
      <c r="C2244" s="526" t="s">
        <v>114</v>
      </c>
      <c r="D2244" s="527" t="n">
        <v>199.69</v>
      </c>
    </row>
    <row r="2245" customFormat="false" ht="15" hidden="false" customHeight="false" outlineLevel="0" collapsed="false">
      <c r="A2245" s="526" t="n">
        <v>92458</v>
      </c>
      <c r="B2245" s="526" t="s">
        <v>6857</v>
      </c>
      <c r="C2245" s="526" t="s">
        <v>114</v>
      </c>
      <c r="D2245" s="527" t="n">
        <v>224.27</v>
      </c>
    </row>
    <row r="2246" customFormat="false" ht="15" hidden="false" customHeight="false" outlineLevel="0" collapsed="false">
      <c r="A2246" s="526" t="n">
        <v>92459</v>
      </c>
      <c r="B2246" s="526" t="s">
        <v>6858</v>
      </c>
      <c r="C2246" s="526" t="s">
        <v>114</v>
      </c>
      <c r="D2246" s="527" t="n">
        <v>127.25</v>
      </c>
    </row>
    <row r="2247" customFormat="false" ht="15" hidden="false" customHeight="false" outlineLevel="0" collapsed="false">
      <c r="A2247" s="526" t="n">
        <v>92460</v>
      </c>
      <c r="B2247" s="526" t="s">
        <v>6859</v>
      </c>
      <c r="C2247" s="526" t="s">
        <v>114</v>
      </c>
      <c r="D2247" s="527" t="n">
        <v>117.4</v>
      </c>
    </row>
    <row r="2248" customFormat="false" ht="15" hidden="false" customHeight="false" outlineLevel="0" collapsed="false">
      <c r="A2248" s="526" t="n">
        <v>92461</v>
      </c>
      <c r="B2248" s="526" t="s">
        <v>6860</v>
      </c>
      <c r="C2248" s="526" t="s">
        <v>114</v>
      </c>
      <c r="D2248" s="527" t="n">
        <v>184.54</v>
      </c>
    </row>
    <row r="2249" customFormat="false" ht="15" hidden="false" customHeight="false" outlineLevel="0" collapsed="false">
      <c r="A2249" s="526" t="n">
        <v>92462</v>
      </c>
      <c r="B2249" s="526" t="s">
        <v>6861</v>
      </c>
      <c r="C2249" s="526" t="s">
        <v>114</v>
      </c>
      <c r="D2249" s="527" t="n">
        <v>212.36</v>
      </c>
    </row>
    <row r="2250" customFormat="false" ht="15" hidden="false" customHeight="false" outlineLevel="0" collapsed="false">
      <c r="A2250" s="526" t="n">
        <v>92463</v>
      </c>
      <c r="B2250" s="526" t="s">
        <v>6862</v>
      </c>
      <c r="C2250" s="526" t="s">
        <v>114</v>
      </c>
      <c r="D2250" s="527" t="n">
        <v>115.62</v>
      </c>
    </row>
    <row r="2251" customFormat="false" ht="15" hidden="false" customHeight="false" outlineLevel="0" collapsed="false">
      <c r="A2251" s="526" t="n">
        <v>92464</v>
      </c>
      <c r="B2251" s="526" t="s">
        <v>6863</v>
      </c>
      <c r="C2251" s="526" t="s">
        <v>114</v>
      </c>
      <c r="D2251" s="527" t="n">
        <v>110.22</v>
      </c>
    </row>
    <row r="2252" customFormat="false" ht="15" hidden="false" customHeight="false" outlineLevel="0" collapsed="false">
      <c r="A2252" s="526" t="n">
        <v>92465</v>
      </c>
      <c r="B2252" s="526" t="s">
        <v>6864</v>
      </c>
      <c r="C2252" s="526" t="s">
        <v>114</v>
      </c>
      <c r="D2252" s="527" t="n">
        <v>148.17</v>
      </c>
    </row>
    <row r="2253" customFormat="false" ht="15" hidden="false" customHeight="false" outlineLevel="0" collapsed="false">
      <c r="A2253" s="526" t="n">
        <v>92466</v>
      </c>
      <c r="B2253" s="526" t="s">
        <v>6865</v>
      </c>
      <c r="C2253" s="526" t="s">
        <v>114</v>
      </c>
      <c r="D2253" s="527" t="n">
        <v>205.42</v>
      </c>
    </row>
    <row r="2254" customFormat="false" ht="15" hidden="false" customHeight="false" outlineLevel="0" collapsed="false">
      <c r="A2254" s="526" t="n">
        <v>92467</v>
      </c>
      <c r="B2254" s="526" t="s">
        <v>6866</v>
      </c>
      <c r="C2254" s="526" t="s">
        <v>114</v>
      </c>
      <c r="D2254" s="527" t="n">
        <v>95.74</v>
      </c>
    </row>
    <row r="2255" customFormat="false" ht="15" hidden="false" customHeight="false" outlineLevel="0" collapsed="false">
      <c r="A2255" s="526" t="n">
        <v>92468</v>
      </c>
      <c r="B2255" s="526" t="s">
        <v>6867</v>
      </c>
      <c r="C2255" s="526" t="s">
        <v>114</v>
      </c>
      <c r="D2255" s="527" t="n">
        <v>103.73</v>
      </c>
    </row>
    <row r="2256" customFormat="false" ht="15" hidden="false" customHeight="false" outlineLevel="0" collapsed="false">
      <c r="A2256" s="526" t="n">
        <v>92469</v>
      </c>
      <c r="B2256" s="526" t="s">
        <v>6868</v>
      </c>
      <c r="C2256" s="526" t="s">
        <v>114</v>
      </c>
      <c r="D2256" s="527" t="n">
        <v>135.19</v>
      </c>
    </row>
    <row r="2257" customFormat="false" ht="15" hidden="false" customHeight="false" outlineLevel="0" collapsed="false">
      <c r="A2257" s="526" t="n">
        <v>92470</v>
      </c>
      <c r="B2257" s="526" t="s">
        <v>6869</v>
      </c>
      <c r="C2257" s="526" t="s">
        <v>114</v>
      </c>
      <c r="D2257" s="527" t="n">
        <v>198.6</v>
      </c>
    </row>
    <row r="2258" customFormat="false" ht="15" hidden="false" customHeight="false" outlineLevel="0" collapsed="false">
      <c r="A2258" s="526" t="n">
        <v>92471</v>
      </c>
      <c r="B2258" s="526" t="s">
        <v>6870</v>
      </c>
      <c r="C2258" s="526" t="s">
        <v>114</v>
      </c>
      <c r="D2258" s="527" t="n">
        <v>87.49</v>
      </c>
    </row>
    <row r="2259" customFormat="false" ht="15" hidden="false" customHeight="false" outlineLevel="0" collapsed="false">
      <c r="A2259" s="526" t="n">
        <v>92472</v>
      </c>
      <c r="B2259" s="526" t="s">
        <v>6871</v>
      </c>
      <c r="C2259" s="526" t="s">
        <v>114</v>
      </c>
      <c r="D2259" s="527" t="n">
        <v>97.81</v>
      </c>
    </row>
    <row r="2260" customFormat="false" ht="15" hidden="false" customHeight="false" outlineLevel="0" collapsed="false">
      <c r="A2260" s="526" t="n">
        <v>92473</v>
      </c>
      <c r="B2260" s="526" t="s">
        <v>6872</v>
      </c>
      <c r="C2260" s="526" t="s">
        <v>114</v>
      </c>
      <c r="D2260" s="527" t="n">
        <v>124.66</v>
      </c>
    </row>
    <row r="2261" customFormat="false" ht="15" hidden="false" customHeight="false" outlineLevel="0" collapsed="false">
      <c r="A2261" s="526" t="n">
        <v>92474</v>
      </c>
      <c r="B2261" s="526" t="s">
        <v>6873</v>
      </c>
      <c r="C2261" s="526" t="s">
        <v>114</v>
      </c>
      <c r="D2261" s="527" t="n">
        <v>192.69</v>
      </c>
    </row>
    <row r="2262" customFormat="false" ht="15" hidden="false" customHeight="false" outlineLevel="0" collapsed="false">
      <c r="A2262" s="526" t="n">
        <v>92475</v>
      </c>
      <c r="B2262" s="526" t="s">
        <v>6874</v>
      </c>
      <c r="C2262" s="526" t="s">
        <v>114</v>
      </c>
      <c r="D2262" s="527" t="n">
        <v>80.75</v>
      </c>
    </row>
    <row r="2263" customFormat="false" ht="15" hidden="false" customHeight="false" outlineLevel="0" collapsed="false">
      <c r="A2263" s="526" t="n">
        <v>92476</v>
      </c>
      <c r="B2263" s="526" t="s">
        <v>6875</v>
      </c>
      <c r="C2263" s="526" t="s">
        <v>114</v>
      </c>
      <c r="D2263" s="527" t="n">
        <v>92.75</v>
      </c>
    </row>
    <row r="2264" customFormat="false" ht="15" hidden="false" customHeight="false" outlineLevel="0" collapsed="false">
      <c r="A2264" s="526" t="n">
        <v>92477</v>
      </c>
      <c r="B2264" s="526" t="s">
        <v>6876</v>
      </c>
      <c r="C2264" s="526" t="s">
        <v>114</v>
      </c>
      <c r="D2264" s="527" t="n">
        <v>102.26</v>
      </c>
    </row>
    <row r="2265" customFormat="false" ht="15" hidden="false" customHeight="false" outlineLevel="0" collapsed="false">
      <c r="A2265" s="526" t="n">
        <v>92478</v>
      </c>
      <c r="B2265" s="526" t="s">
        <v>6877</v>
      </c>
      <c r="C2265" s="526" t="s">
        <v>114</v>
      </c>
      <c r="D2265" s="527" t="n">
        <v>181.14</v>
      </c>
    </row>
    <row r="2266" customFormat="false" ht="15" hidden="false" customHeight="false" outlineLevel="0" collapsed="false">
      <c r="A2266" s="526" t="n">
        <v>92479</v>
      </c>
      <c r="B2266" s="526" t="s">
        <v>6878</v>
      </c>
      <c r="C2266" s="526" t="s">
        <v>114</v>
      </c>
      <c r="D2266" s="527" t="n">
        <v>66.45</v>
      </c>
    </row>
    <row r="2267" customFormat="false" ht="15" hidden="false" customHeight="false" outlineLevel="0" collapsed="false">
      <c r="A2267" s="526" t="n">
        <v>92480</v>
      </c>
      <c r="B2267" s="526" t="s">
        <v>6879</v>
      </c>
      <c r="C2267" s="526" t="s">
        <v>114</v>
      </c>
      <c r="D2267" s="527" t="n">
        <v>82.72</v>
      </c>
    </row>
    <row r="2268" customFormat="false" ht="15" hidden="false" customHeight="false" outlineLevel="0" collapsed="false">
      <c r="A2268" s="526" t="n">
        <v>92482</v>
      </c>
      <c r="B2268" s="526" t="s">
        <v>6880</v>
      </c>
      <c r="C2268" s="526" t="s">
        <v>114</v>
      </c>
      <c r="D2268" s="527" t="n">
        <v>363.75</v>
      </c>
    </row>
    <row r="2269" customFormat="false" ht="15" hidden="false" customHeight="false" outlineLevel="0" collapsed="false">
      <c r="A2269" s="526" t="n">
        <v>92484</v>
      </c>
      <c r="B2269" s="526" t="s">
        <v>6881</v>
      </c>
      <c r="C2269" s="526" t="s">
        <v>114</v>
      </c>
      <c r="D2269" s="527" t="n">
        <v>248.99</v>
      </c>
    </row>
    <row r="2270" customFormat="false" ht="15" hidden="false" customHeight="false" outlineLevel="0" collapsed="false">
      <c r="A2270" s="526" t="n">
        <v>92486</v>
      </c>
      <c r="B2270" s="526" t="s">
        <v>6882</v>
      </c>
      <c r="C2270" s="526" t="s">
        <v>114</v>
      </c>
      <c r="D2270" s="527" t="n">
        <v>176.24</v>
      </c>
    </row>
    <row r="2271" customFormat="false" ht="15" hidden="false" customHeight="false" outlineLevel="0" collapsed="false">
      <c r="A2271" s="526" t="n">
        <v>92488</v>
      </c>
      <c r="B2271" s="526" t="s">
        <v>6883</v>
      </c>
      <c r="C2271" s="526" t="s">
        <v>114</v>
      </c>
      <c r="D2271" s="527" t="n">
        <v>105.04</v>
      </c>
    </row>
    <row r="2272" customFormat="false" ht="15" hidden="false" customHeight="false" outlineLevel="0" collapsed="false">
      <c r="A2272" s="526" t="n">
        <v>92490</v>
      </c>
      <c r="B2272" s="526" t="s">
        <v>6884</v>
      </c>
      <c r="C2272" s="526" t="s">
        <v>114</v>
      </c>
      <c r="D2272" s="527" t="n">
        <v>73.29</v>
      </c>
    </row>
    <row r="2273" customFormat="false" ht="15" hidden="false" customHeight="false" outlineLevel="0" collapsed="false">
      <c r="A2273" s="526" t="n">
        <v>92492</v>
      </c>
      <c r="B2273" s="526" t="s">
        <v>6885</v>
      </c>
      <c r="C2273" s="526" t="s">
        <v>114</v>
      </c>
      <c r="D2273" s="527" t="n">
        <v>99.45</v>
      </c>
    </row>
    <row r="2274" customFormat="false" ht="15" hidden="false" customHeight="false" outlineLevel="0" collapsed="false">
      <c r="A2274" s="526" t="n">
        <v>92494</v>
      </c>
      <c r="B2274" s="526" t="s">
        <v>6886</v>
      </c>
      <c r="C2274" s="526" t="s">
        <v>114</v>
      </c>
      <c r="D2274" s="527" t="n">
        <v>68.85</v>
      </c>
    </row>
    <row r="2275" customFormat="false" ht="15" hidden="false" customHeight="false" outlineLevel="0" collapsed="false">
      <c r="A2275" s="526" t="n">
        <v>92496</v>
      </c>
      <c r="B2275" s="526" t="s">
        <v>6887</v>
      </c>
      <c r="C2275" s="526" t="s">
        <v>114</v>
      </c>
      <c r="D2275" s="527" t="n">
        <v>94.73</v>
      </c>
    </row>
    <row r="2276" customFormat="false" ht="15" hidden="false" customHeight="false" outlineLevel="0" collapsed="false">
      <c r="A2276" s="526" t="n">
        <v>92498</v>
      </c>
      <c r="B2276" s="526" t="s">
        <v>6888</v>
      </c>
      <c r="C2276" s="526" t="s">
        <v>114</v>
      </c>
      <c r="D2276" s="527" t="n">
        <v>65.13</v>
      </c>
    </row>
    <row r="2277" customFormat="false" ht="15" hidden="false" customHeight="false" outlineLevel="0" collapsed="false">
      <c r="A2277" s="526" t="n">
        <v>92500</v>
      </c>
      <c r="B2277" s="526" t="s">
        <v>6889</v>
      </c>
      <c r="C2277" s="526" t="s">
        <v>114</v>
      </c>
      <c r="D2277" s="527" t="n">
        <v>90.88</v>
      </c>
    </row>
    <row r="2278" customFormat="false" ht="15" hidden="false" customHeight="false" outlineLevel="0" collapsed="false">
      <c r="A2278" s="526" t="n">
        <v>92502</v>
      </c>
      <c r="B2278" s="526" t="s">
        <v>6890</v>
      </c>
      <c r="C2278" s="526" t="s">
        <v>114</v>
      </c>
      <c r="D2278" s="527" t="n">
        <v>62.23</v>
      </c>
    </row>
    <row r="2279" customFormat="false" ht="15" hidden="false" customHeight="false" outlineLevel="0" collapsed="false">
      <c r="A2279" s="526" t="n">
        <v>92504</v>
      </c>
      <c r="B2279" s="526" t="s">
        <v>6891</v>
      </c>
      <c r="C2279" s="526" t="s">
        <v>114</v>
      </c>
      <c r="D2279" s="527" t="n">
        <v>83.88</v>
      </c>
    </row>
    <row r="2280" customFormat="false" ht="15" hidden="false" customHeight="false" outlineLevel="0" collapsed="false">
      <c r="A2280" s="526" t="n">
        <v>92506</v>
      </c>
      <c r="B2280" s="526" t="s">
        <v>6892</v>
      </c>
      <c r="C2280" s="526" t="s">
        <v>114</v>
      </c>
      <c r="D2280" s="527" t="n">
        <v>56.89</v>
      </c>
    </row>
    <row r="2281" customFormat="false" ht="15" hidden="false" customHeight="false" outlineLevel="0" collapsed="false">
      <c r="A2281" s="526" t="n">
        <v>92508</v>
      </c>
      <c r="B2281" s="526" t="s">
        <v>6893</v>
      </c>
      <c r="C2281" s="526" t="s">
        <v>114</v>
      </c>
      <c r="D2281" s="527" t="n">
        <v>102.27</v>
      </c>
    </row>
    <row r="2282" customFormat="false" ht="15" hidden="false" customHeight="false" outlineLevel="0" collapsed="false">
      <c r="A2282" s="526" t="n">
        <v>92510</v>
      </c>
      <c r="B2282" s="526" t="s">
        <v>6894</v>
      </c>
      <c r="C2282" s="526" t="s">
        <v>114</v>
      </c>
      <c r="D2282" s="527" t="n">
        <v>68.53</v>
      </c>
    </row>
    <row r="2283" customFormat="false" ht="15" hidden="false" customHeight="false" outlineLevel="0" collapsed="false">
      <c r="A2283" s="526" t="n">
        <v>92512</v>
      </c>
      <c r="B2283" s="526" t="s">
        <v>6895</v>
      </c>
      <c r="C2283" s="526" t="s">
        <v>114</v>
      </c>
      <c r="D2283" s="527" t="n">
        <v>88.27</v>
      </c>
    </row>
    <row r="2284" customFormat="false" ht="15" hidden="false" customHeight="false" outlineLevel="0" collapsed="false">
      <c r="A2284" s="526" t="n">
        <v>92514</v>
      </c>
      <c r="B2284" s="526" t="s">
        <v>6896</v>
      </c>
      <c r="C2284" s="526" t="s">
        <v>114</v>
      </c>
      <c r="D2284" s="527" t="n">
        <v>55.77</v>
      </c>
    </row>
    <row r="2285" customFormat="false" ht="15" hidden="false" customHeight="false" outlineLevel="0" collapsed="false">
      <c r="A2285" s="526" t="n">
        <v>92515</v>
      </c>
      <c r="B2285" s="526" t="s">
        <v>6897</v>
      </c>
      <c r="C2285" s="526" t="s">
        <v>114</v>
      </c>
      <c r="D2285" s="527" t="n">
        <v>81.02</v>
      </c>
    </row>
    <row r="2286" customFormat="false" ht="15" hidden="false" customHeight="false" outlineLevel="0" collapsed="false">
      <c r="A2286" s="526" t="n">
        <v>92518</v>
      </c>
      <c r="B2286" s="526" t="s">
        <v>6898</v>
      </c>
      <c r="C2286" s="526" t="s">
        <v>114</v>
      </c>
      <c r="D2286" s="527" t="n">
        <v>49.7</v>
      </c>
    </row>
    <row r="2287" customFormat="false" ht="15" hidden="false" customHeight="false" outlineLevel="0" collapsed="false">
      <c r="A2287" s="526" t="n">
        <v>92520</v>
      </c>
      <c r="B2287" s="526" t="s">
        <v>6899</v>
      </c>
      <c r="C2287" s="526" t="s">
        <v>114</v>
      </c>
      <c r="D2287" s="527" t="n">
        <v>76.14</v>
      </c>
    </row>
    <row r="2288" customFormat="false" ht="15" hidden="false" customHeight="false" outlineLevel="0" collapsed="false">
      <c r="A2288" s="526" t="n">
        <v>92522</v>
      </c>
      <c r="B2288" s="526" t="s">
        <v>6900</v>
      </c>
      <c r="C2288" s="526" t="s">
        <v>114</v>
      </c>
      <c r="D2288" s="527" t="n">
        <v>45.88</v>
      </c>
    </row>
    <row r="2289" customFormat="false" ht="15" hidden="false" customHeight="false" outlineLevel="0" collapsed="false">
      <c r="A2289" s="526" t="n">
        <v>92524</v>
      </c>
      <c r="B2289" s="526" t="s">
        <v>6901</v>
      </c>
      <c r="C2289" s="526" t="s">
        <v>114</v>
      </c>
      <c r="D2289" s="527" t="n">
        <v>75.29</v>
      </c>
    </row>
    <row r="2290" customFormat="false" ht="15" hidden="false" customHeight="false" outlineLevel="0" collapsed="false">
      <c r="A2290" s="526" t="n">
        <v>92526</v>
      </c>
      <c r="B2290" s="526" t="s">
        <v>6902</v>
      </c>
      <c r="C2290" s="526" t="s">
        <v>114</v>
      </c>
      <c r="D2290" s="527" t="n">
        <v>46.05</v>
      </c>
    </row>
    <row r="2291" customFormat="false" ht="15" hidden="false" customHeight="false" outlineLevel="0" collapsed="false">
      <c r="A2291" s="526" t="n">
        <v>92528</v>
      </c>
      <c r="B2291" s="526" t="s">
        <v>6903</v>
      </c>
      <c r="C2291" s="526" t="s">
        <v>114</v>
      </c>
      <c r="D2291" s="527" t="n">
        <v>72.01</v>
      </c>
    </row>
    <row r="2292" customFormat="false" ht="15" hidden="false" customHeight="false" outlineLevel="0" collapsed="false">
      <c r="A2292" s="526" t="n">
        <v>92530</v>
      </c>
      <c r="B2292" s="526" t="s">
        <v>6904</v>
      </c>
      <c r="C2292" s="526" t="s">
        <v>114</v>
      </c>
      <c r="D2292" s="527" t="n">
        <v>43.7</v>
      </c>
    </row>
    <row r="2293" customFormat="false" ht="15" hidden="false" customHeight="false" outlineLevel="0" collapsed="false">
      <c r="A2293" s="526" t="n">
        <v>92532</v>
      </c>
      <c r="B2293" s="526" t="s">
        <v>6905</v>
      </c>
      <c r="C2293" s="526" t="s">
        <v>114</v>
      </c>
      <c r="D2293" s="527" t="n">
        <v>69.14</v>
      </c>
    </row>
    <row r="2294" customFormat="false" ht="15" hidden="false" customHeight="false" outlineLevel="0" collapsed="false">
      <c r="A2294" s="526" t="n">
        <v>92534</v>
      </c>
      <c r="B2294" s="526" t="s">
        <v>6906</v>
      </c>
      <c r="C2294" s="526" t="s">
        <v>114</v>
      </c>
      <c r="D2294" s="527" t="n">
        <v>41.67</v>
      </c>
    </row>
    <row r="2295" customFormat="false" ht="15" hidden="false" customHeight="false" outlineLevel="0" collapsed="false">
      <c r="A2295" s="526" t="n">
        <v>92536</v>
      </c>
      <c r="B2295" s="526" t="s">
        <v>6907</v>
      </c>
      <c r="C2295" s="526" t="s">
        <v>114</v>
      </c>
      <c r="D2295" s="527" t="n">
        <v>63.66</v>
      </c>
    </row>
    <row r="2296" customFormat="false" ht="15" hidden="false" customHeight="false" outlineLevel="0" collapsed="false">
      <c r="A2296" s="526" t="n">
        <v>92538</v>
      </c>
      <c r="B2296" s="526" t="s">
        <v>6908</v>
      </c>
      <c r="C2296" s="526" t="s">
        <v>114</v>
      </c>
      <c r="D2296" s="527" t="n">
        <v>37.68</v>
      </c>
    </row>
    <row r="2297" customFormat="false" ht="15" hidden="false" customHeight="false" outlineLevel="0" collapsed="false">
      <c r="A2297" s="526" t="n">
        <v>96252</v>
      </c>
      <c r="B2297" s="526" t="s">
        <v>6909</v>
      </c>
      <c r="C2297" s="526" t="s">
        <v>114</v>
      </c>
      <c r="D2297" s="527" t="n">
        <v>246.56</v>
      </c>
    </row>
    <row r="2298" customFormat="false" ht="15" hidden="false" customHeight="false" outlineLevel="0" collapsed="false">
      <c r="A2298" s="526" t="n">
        <v>96257</v>
      </c>
      <c r="B2298" s="526" t="s">
        <v>6910</v>
      </c>
      <c r="C2298" s="526" t="s">
        <v>114</v>
      </c>
      <c r="D2298" s="527" t="n">
        <v>206.27</v>
      </c>
    </row>
    <row r="2299" customFormat="false" ht="15" hidden="false" customHeight="false" outlineLevel="0" collapsed="false">
      <c r="A2299" s="526" t="n">
        <v>96258</v>
      </c>
      <c r="B2299" s="526" t="s">
        <v>6911</v>
      </c>
      <c r="C2299" s="526" t="s">
        <v>114</v>
      </c>
      <c r="D2299" s="527" t="n">
        <v>193.09</v>
      </c>
    </row>
    <row r="2300" customFormat="false" ht="15" hidden="false" customHeight="false" outlineLevel="0" collapsed="false">
      <c r="A2300" s="526" t="n">
        <v>96259</v>
      </c>
      <c r="B2300" s="526" t="s">
        <v>6912</v>
      </c>
      <c r="C2300" s="526" t="s">
        <v>114</v>
      </c>
      <c r="D2300" s="527" t="n">
        <v>231.86</v>
      </c>
    </row>
    <row r="2301" customFormat="false" ht="15" hidden="false" customHeight="false" outlineLevel="0" collapsed="false">
      <c r="A2301" s="526" t="n">
        <v>96529</v>
      </c>
      <c r="B2301" s="526" t="s">
        <v>6913</v>
      </c>
      <c r="C2301" s="526" t="s">
        <v>114</v>
      </c>
      <c r="D2301" s="527" t="n">
        <v>373.85</v>
      </c>
    </row>
    <row r="2302" customFormat="false" ht="15" hidden="false" customHeight="false" outlineLevel="0" collapsed="false">
      <c r="A2302" s="526" t="n">
        <v>96530</v>
      </c>
      <c r="B2302" s="526" t="s">
        <v>6914</v>
      </c>
      <c r="C2302" s="526" t="s">
        <v>114</v>
      </c>
      <c r="D2302" s="527" t="n">
        <v>206.63</v>
      </c>
    </row>
    <row r="2303" customFormat="false" ht="15" hidden="false" customHeight="false" outlineLevel="0" collapsed="false">
      <c r="A2303" s="526" t="n">
        <v>96531</v>
      </c>
      <c r="B2303" s="526" t="s">
        <v>144</v>
      </c>
      <c r="C2303" s="526" t="s">
        <v>114</v>
      </c>
      <c r="D2303" s="527" t="n">
        <v>142.27</v>
      </c>
    </row>
    <row r="2304" customFormat="false" ht="15" hidden="false" customHeight="false" outlineLevel="0" collapsed="false">
      <c r="A2304" s="526" t="n">
        <v>96532</v>
      </c>
      <c r="B2304" s="526" t="s">
        <v>6915</v>
      </c>
      <c r="C2304" s="526" t="s">
        <v>114</v>
      </c>
      <c r="D2304" s="527" t="n">
        <v>235.42</v>
      </c>
    </row>
    <row r="2305" customFormat="false" ht="15" hidden="false" customHeight="false" outlineLevel="0" collapsed="false">
      <c r="A2305" s="526" t="n">
        <v>96533</v>
      </c>
      <c r="B2305" s="526" t="s">
        <v>6916</v>
      </c>
      <c r="C2305" s="526" t="s">
        <v>114</v>
      </c>
      <c r="D2305" s="527" t="n">
        <v>126.45</v>
      </c>
    </row>
    <row r="2306" customFormat="false" ht="15" hidden="false" customHeight="false" outlineLevel="0" collapsed="false">
      <c r="A2306" s="526" t="n">
        <v>96534</v>
      </c>
      <c r="B2306" s="526" t="s">
        <v>6917</v>
      </c>
      <c r="C2306" s="526" t="s">
        <v>114</v>
      </c>
      <c r="D2306" s="527" t="n">
        <v>97.95</v>
      </c>
    </row>
    <row r="2307" customFormat="false" ht="15" hidden="false" customHeight="false" outlineLevel="0" collapsed="false">
      <c r="A2307" s="526" t="n">
        <v>96535</v>
      </c>
      <c r="B2307" s="526" t="s">
        <v>6918</v>
      </c>
      <c r="C2307" s="526" t="s">
        <v>114</v>
      </c>
      <c r="D2307" s="527" t="n">
        <v>163.35</v>
      </c>
    </row>
    <row r="2308" customFormat="false" ht="15" hidden="false" customHeight="false" outlineLevel="0" collapsed="false">
      <c r="A2308" s="526" t="n">
        <v>96536</v>
      </c>
      <c r="B2308" s="526" t="s">
        <v>6919</v>
      </c>
      <c r="C2308" s="526" t="s">
        <v>114</v>
      </c>
      <c r="D2308" s="527" t="n">
        <v>84.73</v>
      </c>
    </row>
    <row r="2309" customFormat="false" ht="15" hidden="false" customHeight="false" outlineLevel="0" collapsed="false">
      <c r="A2309" s="526" t="n">
        <v>96537</v>
      </c>
      <c r="B2309" s="526" t="s">
        <v>6920</v>
      </c>
      <c r="C2309" s="526" t="s">
        <v>114</v>
      </c>
      <c r="D2309" s="527" t="n">
        <v>198.57</v>
      </c>
    </row>
    <row r="2310" customFormat="false" ht="15" hidden="false" customHeight="false" outlineLevel="0" collapsed="false">
      <c r="A2310" s="526" t="n">
        <v>96538</v>
      </c>
      <c r="B2310" s="526" t="s">
        <v>6921</v>
      </c>
      <c r="C2310" s="526" t="s">
        <v>114</v>
      </c>
      <c r="D2310" s="527" t="n">
        <v>276.64</v>
      </c>
    </row>
    <row r="2311" customFormat="false" ht="15" hidden="false" customHeight="false" outlineLevel="0" collapsed="false">
      <c r="A2311" s="526" t="n">
        <v>96539</v>
      </c>
      <c r="B2311" s="526" t="s">
        <v>6922</v>
      </c>
      <c r="C2311" s="526" t="s">
        <v>114</v>
      </c>
      <c r="D2311" s="527" t="n">
        <v>124.68</v>
      </c>
    </row>
    <row r="2312" customFormat="false" ht="15" hidden="false" customHeight="false" outlineLevel="0" collapsed="false">
      <c r="A2312" s="526" t="n">
        <v>96540</v>
      </c>
      <c r="B2312" s="526" t="s">
        <v>6923</v>
      </c>
      <c r="C2312" s="526" t="s">
        <v>114</v>
      </c>
      <c r="D2312" s="527" t="n">
        <v>138.74</v>
      </c>
    </row>
    <row r="2313" customFormat="false" ht="15" hidden="false" customHeight="false" outlineLevel="0" collapsed="false">
      <c r="A2313" s="526" t="n">
        <v>96541</v>
      </c>
      <c r="B2313" s="526" t="s">
        <v>6924</v>
      </c>
      <c r="C2313" s="526" t="s">
        <v>114</v>
      </c>
      <c r="D2313" s="527" t="n">
        <v>197.24</v>
      </c>
    </row>
    <row r="2314" customFormat="false" ht="15" hidden="false" customHeight="false" outlineLevel="0" collapsed="false">
      <c r="A2314" s="526" t="n">
        <v>96542</v>
      </c>
      <c r="B2314" s="526" t="s">
        <v>6925</v>
      </c>
      <c r="C2314" s="526" t="s">
        <v>114</v>
      </c>
      <c r="D2314" s="527" t="n">
        <v>94.55</v>
      </c>
    </row>
    <row r="2315" customFormat="false" ht="15" hidden="false" customHeight="false" outlineLevel="0" collapsed="false">
      <c r="A2315" s="526" t="n">
        <v>96543</v>
      </c>
      <c r="B2315" s="526" t="s">
        <v>203</v>
      </c>
      <c r="C2315" s="526" t="s">
        <v>116</v>
      </c>
      <c r="D2315" s="527" t="n">
        <v>19.32</v>
      </c>
    </row>
    <row r="2316" customFormat="false" ht="15" hidden="false" customHeight="false" outlineLevel="0" collapsed="false">
      <c r="A2316" s="526" t="n">
        <v>97747</v>
      </c>
      <c r="B2316" s="526" t="s">
        <v>6926</v>
      </c>
      <c r="C2316" s="526" t="s">
        <v>114</v>
      </c>
      <c r="D2316" s="527" t="n">
        <v>215.14</v>
      </c>
    </row>
    <row r="2317" customFormat="false" ht="15" hidden="false" customHeight="false" outlineLevel="0" collapsed="false">
      <c r="A2317" s="526" t="n">
        <v>101791</v>
      </c>
      <c r="B2317" s="526" t="s">
        <v>6927</v>
      </c>
      <c r="C2317" s="526" t="s">
        <v>120</v>
      </c>
      <c r="D2317" s="527" t="n">
        <v>25.16</v>
      </c>
    </row>
    <row r="2318" customFormat="false" ht="15" hidden="false" customHeight="false" outlineLevel="0" collapsed="false">
      <c r="A2318" s="526" t="n">
        <v>101792</v>
      </c>
      <c r="B2318" s="526" t="s">
        <v>6928</v>
      </c>
      <c r="C2318" s="526" t="s">
        <v>128</v>
      </c>
      <c r="D2318" s="527" t="n">
        <v>17.21</v>
      </c>
    </row>
    <row r="2319" customFormat="false" ht="15" hidden="false" customHeight="false" outlineLevel="0" collapsed="false">
      <c r="A2319" s="526" t="n">
        <v>101793</v>
      </c>
      <c r="B2319" s="526" t="s">
        <v>6929</v>
      </c>
      <c r="C2319" s="526" t="s">
        <v>128</v>
      </c>
      <c r="D2319" s="527" t="n">
        <v>25.83</v>
      </c>
    </row>
    <row r="2320" customFormat="false" ht="15" hidden="false" customHeight="false" outlineLevel="0" collapsed="false">
      <c r="A2320" s="526" t="n">
        <v>101969</v>
      </c>
      <c r="B2320" s="526" t="s">
        <v>6930</v>
      </c>
      <c r="C2320" s="526" t="s">
        <v>114</v>
      </c>
      <c r="D2320" s="527" t="n">
        <v>176.39</v>
      </c>
    </row>
    <row r="2321" customFormat="false" ht="15" hidden="false" customHeight="false" outlineLevel="0" collapsed="false">
      <c r="A2321" s="526" t="n">
        <v>101971</v>
      </c>
      <c r="B2321" s="526" t="s">
        <v>6931</v>
      </c>
      <c r="C2321" s="526" t="s">
        <v>114</v>
      </c>
      <c r="D2321" s="527" t="n">
        <v>140.15</v>
      </c>
    </row>
    <row r="2322" customFormat="false" ht="15" hidden="false" customHeight="false" outlineLevel="0" collapsed="false">
      <c r="A2322" s="526" t="n">
        <v>101973</v>
      </c>
      <c r="B2322" s="526" t="s">
        <v>6932</v>
      </c>
      <c r="C2322" s="526" t="s">
        <v>114</v>
      </c>
      <c r="D2322" s="527" t="n">
        <v>232.38</v>
      </c>
    </row>
    <row r="2323" customFormat="false" ht="15" hidden="false" customHeight="false" outlineLevel="0" collapsed="false">
      <c r="A2323" s="526" t="n">
        <v>101974</v>
      </c>
      <c r="B2323" s="526" t="s">
        <v>6933</v>
      </c>
      <c r="C2323" s="526" t="s">
        <v>114</v>
      </c>
      <c r="D2323" s="527" t="n">
        <v>518.78</v>
      </c>
    </row>
    <row r="2324" customFormat="false" ht="15" hidden="false" customHeight="false" outlineLevel="0" collapsed="false">
      <c r="A2324" s="526" t="n">
        <v>101975</v>
      </c>
      <c r="B2324" s="526" t="s">
        <v>6934</v>
      </c>
      <c r="C2324" s="526" t="s">
        <v>114</v>
      </c>
      <c r="D2324" s="527" t="n">
        <v>441.05</v>
      </c>
    </row>
    <row r="2325" customFormat="false" ht="15" hidden="false" customHeight="false" outlineLevel="0" collapsed="false">
      <c r="A2325" s="526" t="n">
        <v>101977</v>
      </c>
      <c r="B2325" s="526" t="s">
        <v>6935</v>
      </c>
      <c r="C2325" s="526" t="s">
        <v>114</v>
      </c>
      <c r="D2325" s="527" t="n">
        <v>300.81</v>
      </c>
    </row>
    <row r="2326" customFormat="false" ht="15" hidden="false" customHeight="false" outlineLevel="0" collapsed="false">
      <c r="A2326" s="526" t="n">
        <v>101980</v>
      </c>
      <c r="B2326" s="526" t="s">
        <v>6936</v>
      </c>
      <c r="C2326" s="526" t="s">
        <v>114</v>
      </c>
      <c r="D2326" s="527" t="n">
        <v>274.14</v>
      </c>
    </row>
    <row r="2327" customFormat="false" ht="15" hidden="false" customHeight="false" outlineLevel="0" collapsed="false">
      <c r="A2327" s="526" t="n">
        <v>101981</v>
      </c>
      <c r="B2327" s="526" t="s">
        <v>6937</v>
      </c>
      <c r="C2327" s="526" t="s">
        <v>114</v>
      </c>
      <c r="D2327" s="527" t="n">
        <v>235.17</v>
      </c>
    </row>
    <row r="2328" customFormat="false" ht="15" hidden="false" customHeight="false" outlineLevel="0" collapsed="false">
      <c r="A2328" s="526" t="n">
        <v>101982</v>
      </c>
      <c r="B2328" s="526" t="s">
        <v>6938</v>
      </c>
      <c r="C2328" s="526" t="s">
        <v>114</v>
      </c>
      <c r="D2328" s="527" t="n">
        <v>209.99</v>
      </c>
    </row>
    <row r="2329" customFormat="false" ht="15" hidden="false" customHeight="false" outlineLevel="0" collapsed="false">
      <c r="A2329" s="526" t="n">
        <v>101983</v>
      </c>
      <c r="B2329" s="526" t="s">
        <v>6939</v>
      </c>
      <c r="C2329" s="526" t="s">
        <v>114</v>
      </c>
      <c r="D2329" s="527" t="n">
        <v>194.16</v>
      </c>
    </row>
    <row r="2330" customFormat="false" ht="15" hidden="false" customHeight="false" outlineLevel="0" collapsed="false">
      <c r="A2330" s="526" t="n">
        <v>101985</v>
      </c>
      <c r="B2330" s="526" t="s">
        <v>6940</v>
      </c>
      <c r="C2330" s="526" t="s">
        <v>114</v>
      </c>
      <c r="D2330" s="527" t="n">
        <v>182.35</v>
      </c>
    </row>
    <row r="2331" customFormat="false" ht="15" hidden="false" customHeight="false" outlineLevel="0" collapsed="false">
      <c r="A2331" s="526" t="n">
        <v>101986</v>
      </c>
      <c r="B2331" s="526" t="s">
        <v>6941</v>
      </c>
      <c r="C2331" s="526" t="s">
        <v>114</v>
      </c>
      <c r="D2331" s="527" t="n">
        <v>136.28</v>
      </c>
    </row>
    <row r="2332" customFormat="false" ht="15" hidden="false" customHeight="false" outlineLevel="0" collapsed="false">
      <c r="A2332" s="526" t="n">
        <v>101987</v>
      </c>
      <c r="B2332" s="526" t="s">
        <v>6942</v>
      </c>
      <c r="C2332" s="526" t="s">
        <v>114</v>
      </c>
      <c r="D2332" s="527" t="n">
        <v>275.08</v>
      </c>
    </row>
    <row r="2333" customFormat="false" ht="15" hidden="false" customHeight="false" outlineLevel="0" collapsed="false">
      <c r="A2333" s="526" t="n">
        <v>101988</v>
      </c>
      <c r="B2333" s="526" t="s">
        <v>6943</v>
      </c>
      <c r="C2333" s="526" t="s">
        <v>114</v>
      </c>
      <c r="D2333" s="527" t="n">
        <v>184.15</v>
      </c>
    </row>
    <row r="2334" customFormat="false" ht="15" hidden="false" customHeight="false" outlineLevel="0" collapsed="false">
      <c r="A2334" s="526" t="n">
        <v>101989</v>
      </c>
      <c r="B2334" s="526" t="s">
        <v>6944</v>
      </c>
      <c r="C2334" s="526" t="s">
        <v>114</v>
      </c>
      <c r="D2334" s="527" t="n">
        <v>148.37</v>
      </c>
    </row>
    <row r="2335" customFormat="false" ht="15" hidden="false" customHeight="false" outlineLevel="0" collapsed="false">
      <c r="A2335" s="526" t="n">
        <v>101990</v>
      </c>
      <c r="B2335" s="526" t="s">
        <v>6945</v>
      </c>
      <c r="C2335" s="526" t="s">
        <v>114</v>
      </c>
      <c r="D2335" s="527" t="n">
        <v>250.11</v>
      </c>
    </row>
    <row r="2336" customFormat="false" ht="15" hidden="false" customHeight="false" outlineLevel="0" collapsed="false">
      <c r="A2336" s="526" t="n">
        <v>101991</v>
      </c>
      <c r="B2336" s="526" t="s">
        <v>6946</v>
      </c>
      <c r="C2336" s="526" t="s">
        <v>114</v>
      </c>
      <c r="D2336" s="527" t="n">
        <v>183.62</v>
      </c>
    </row>
    <row r="2337" customFormat="false" ht="15" hidden="false" customHeight="false" outlineLevel="0" collapsed="false">
      <c r="A2337" s="526" t="n">
        <v>101992</v>
      </c>
      <c r="B2337" s="526" t="s">
        <v>6947</v>
      </c>
      <c r="C2337" s="526" t="s">
        <v>114</v>
      </c>
      <c r="D2337" s="527" t="n">
        <v>139.57</v>
      </c>
    </row>
    <row r="2338" customFormat="false" ht="15" hidden="false" customHeight="false" outlineLevel="0" collapsed="false">
      <c r="A2338" s="526" t="n">
        <v>101993</v>
      </c>
      <c r="B2338" s="526" t="s">
        <v>6948</v>
      </c>
      <c r="C2338" s="526" t="s">
        <v>114</v>
      </c>
      <c r="D2338" s="527" t="n">
        <v>323.49</v>
      </c>
    </row>
    <row r="2339" customFormat="false" ht="15" hidden="false" customHeight="false" outlineLevel="0" collapsed="false">
      <c r="A2339" s="526" t="n">
        <v>101994</v>
      </c>
      <c r="B2339" s="526" t="s">
        <v>6949</v>
      </c>
      <c r="C2339" s="526" t="s">
        <v>114</v>
      </c>
      <c r="D2339" s="527" t="n">
        <v>194.41</v>
      </c>
    </row>
    <row r="2340" customFormat="false" ht="15" hidden="false" customHeight="false" outlineLevel="0" collapsed="false">
      <c r="A2340" s="526" t="n">
        <v>101995</v>
      </c>
      <c r="B2340" s="526" t="s">
        <v>6950</v>
      </c>
      <c r="C2340" s="526" t="s">
        <v>114</v>
      </c>
      <c r="D2340" s="527" t="n">
        <v>154.24</v>
      </c>
    </row>
    <row r="2341" customFormat="false" ht="15" hidden="false" customHeight="false" outlineLevel="0" collapsed="false">
      <c r="A2341" s="526" t="n">
        <v>101996</v>
      </c>
      <c r="B2341" s="526" t="s">
        <v>6951</v>
      </c>
      <c r="C2341" s="526" t="s">
        <v>114</v>
      </c>
      <c r="D2341" s="527" t="n">
        <v>269.19</v>
      </c>
    </row>
    <row r="2342" customFormat="false" ht="15" hidden="false" customHeight="false" outlineLevel="0" collapsed="false">
      <c r="A2342" s="526" t="n">
        <v>101997</v>
      </c>
      <c r="B2342" s="526" t="s">
        <v>6952</v>
      </c>
      <c r="C2342" s="526" t="s">
        <v>114</v>
      </c>
      <c r="D2342" s="527" t="n">
        <v>183.03</v>
      </c>
    </row>
    <row r="2343" customFormat="false" ht="15" hidden="false" customHeight="false" outlineLevel="0" collapsed="false">
      <c r="A2343" s="526" t="n">
        <v>101998</v>
      </c>
      <c r="B2343" s="526" t="s">
        <v>6953</v>
      </c>
      <c r="C2343" s="526" t="s">
        <v>114</v>
      </c>
      <c r="D2343" s="527" t="n">
        <v>137.99</v>
      </c>
    </row>
    <row r="2344" customFormat="false" ht="15" hidden="false" customHeight="false" outlineLevel="0" collapsed="false">
      <c r="A2344" s="526" t="n">
        <v>101999</v>
      </c>
      <c r="B2344" s="526" t="s">
        <v>6954</v>
      </c>
      <c r="C2344" s="526" t="s">
        <v>114</v>
      </c>
      <c r="D2344" s="527" t="n">
        <v>346.89</v>
      </c>
    </row>
    <row r="2345" customFormat="false" ht="15" hidden="false" customHeight="false" outlineLevel="0" collapsed="false">
      <c r="A2345" s="526" t="n">
        <v>102000</v>
      </c>
      <c r="B2345" s="526" t="s">
        <v>6955</v>
      </c>
      <c r="C2345" s="526" t="s">
        <v>114</v>
      </c>
      <c r="D2345" s="527" t="n">
        <v>536.48</v>
      </c>
    </row>
    <row r="2346" customFormat="false" ht="15" hidden="false" customHeight="false" outlineLevel="0" collapsed="false">
      <c r="A2346" s="526" t="n">
        <v>102001</v>
      </c>
      <c r="B2346" s="526" t="s">
        <v>6956</v>
      </c>
      <c r="C2346" s="526" t="s">
        <v>114</v>
      </c>
      <c r="D2346" s="527" t="n">
        <v>462.36</v>
      </c>
    </row>
    <row r="2347" customFormat="false" ht="15" hidden="false" customHeight="false" outlineLevel="0" collapsed="false">
      <c r="A2347" s="526" t="n">
        <v>102002</v>
      </c>
      <c r="B2347" s="526" t="s">
        <v>6957</v>
      </c>
      <c r="C2347" s="526" t="s">
        <v>114</v>
      </c>
      <c r="D2347" s="527" t="n">
        <v>292.85</v>
      </c>
    </row>
    <row r="2348" customFormat="false" ht="15" hidden="false" customHeight="false" outlineLevel="0" collapsed="false">
      <c r="A2348" s="526" t="n">
        <v>102003</v>
      </c>
      <c r="B2348" s="526" t="s">
        <v>6958</v>
      </c>
      <c r="C2348" s="526" t="s">
        <v>114</v>
      </c>
      <c r="D2348" s="527" t="n">
        <v>265.74</v>
      </c>
    </row>
    <row r="2349" customFormat="false" ht="15" hidden="false" customHeight="false" outlineLevel="0" collapsed="false">
      <c r="A2349" s="526" t="n">
        <v>102004</v>
      </c>
      <c r="B2349" s="526" t="s">
        <v>6959</v>
      </c>
      <c r="C2349" s="526" t="s">
        <v>114</v>
      </c>
      <c r="D2349" s="527" t="n">
        <v>231.79</v>
      </c>
    </row>
    <row r="2350" customFormat="false" ht="15" hidden="false" customHeight="false" outlineLevel="0" collapsed="false">
      <c r="A2350" s="526" t="n">
        <v>102005</v>
      </c>
      <c r="B2350" s="526" t="s">
        <v>6960</v>
      </c>
      <c r="C2350" s="526" t="s">
        <v>114</v>
      </c>
      <c r="D2350" s="527" t="n">
        <v>205.95</v>
      </c>
    </row>
    <row r="2351" customFormat="false" ht="15" hidden="false" customHeight="false" outlineLevel="0" collapsed="false">
      <c r="A2351" s="526" t="n">
        <v>102006</v>
      </c>
      <c r="B2351" s="526" t="s">
        <v>6961</v>
      </c>
      <c r="C2351" s="526" t="s">
        <v>114</v>
      </c>
      <c r="D2351" s="527" t="n">
        <v>189.71</v>
      </c>
    </row>
    <row r="2352" customFormat="false" ht="15" hidden="false" customHeight="false" outlineLevel="0" collapsed="false">
      <c r="A2352" s="526" t="n">
        <v>102007</v>
      </c>
      <c r="B2352" s="526" t="s">
        <v>6962</v>
      </c>
      <c r="C2352" s="526" t="s">
        <v>114</v>
      </c>
      <c r="D2352" s="527" t="n">
        <v>514.22</v>
      </c>
    </row>
    <row r="2353" customFormat="false" ht="15" hidden="false" customHeight="false" outlineLevel="0" collapsed="false">
      <c r="A2353" s="526" t="n">
        <v>102008</v>
      </c>
      <c r="B2353" s="526" t="s">
        <v>6963</v>
      </c>
      <c r="C2353" s="526" t="s">
        <v>114</v>
      </c>
      <c r="D2353" s="527" t="n">
        <v>429.3</v>
      </c>
    </row>
    <row r="2354" customFormat="false" ht="15" hidden="false" customHeight="false" outlineLevel="0" collapsed="false">
      <c r="A2354" s="526" t="n">
        <v>102009</v>
      </c>
      <c r="B2354" s="526" t="s">
        <v>6964</v>
      </c>
      <c r="C2354" s="526" t="s">
        <v>114</v>
      </c>
      <c r="D2354" s="527" t="n">
        <v>303.29</v>
      </c>
    </row>
    <row r="2355" customFormat="false" ht="15" hidden="false" customHeight="false" outlineLevel="0" collapsed="false">
      <c r="A2355" s="526" t="n">
        <v>102010</v>
      </c>
      <c r="B2355" s="526" t="s">
        <v>6965</v>
      </c>
      <c r="C2355" s="526" t="s">
        <v>114</v>
      </c>
      <c r="D2355" s="527" t="n">
        <v>274.08</v>
      </c>
    </row>
    <row r="2356" customFormat="false" ht="15" hidden="false" customHeight="false" outlineLevel="0" collapsed="false">
      <c r="A2356" s="526" t="n">
        <v>102011</v>
      </c>
      <c r="B2356" s="526" t="s">
        <v>6966</v>
      </c>
      <c r="C2356" s="526" t="s">
        <v>114</v>
      </c>
      <c r="D2356" s="527" t="n">
        <v>232.83</v>
      </c>
    </row>
    <row r="2357" customFormat="false" ht="15" hidden="false" customHeight="false" outlineLevel="0" collapsed="false">
      <c r="A2357" s="526" t="n">
        <v>102012</v>
      </c>
      <c r="B2357" s="526" t="s">
        <v>6967</v>
      </c>
      <c r="C2357" s="526" t="s">
        <v>114</v>
      </c>
      <c r="D2357" s="527" t="n">
        <v>206.79</v>
      </c>
    </row>
    <row r="2358" customFormat="false" ht="15" hidden="false" customHeight="false" outlineLevel="0" collapsed="false">
      <c r="A2358" s="526" t="n">
        <v>102013</v>
      </c>
      <c r="B2358" s="526" t="s">
        <v>6968</v>
      </c>
      <c r="C2358" s="526" t="s">
        <v>114</v>
      </c>
      <c r="D2358" s="527" t="n">
        <v>192.26</v>
      </c>
    </row>
    <row r="2359" customFormat="false" ht="15" hidden="false" customHeight="false" outlineLevel="0" collapsed="false">
      <c r="A2359" s="526" t="n">
        <v>102014</v>
      </c>
      <c r="B2359" s="526" t="s">
        <v>6969</v>
      </c>
      <c r="C2359" s="526" t="s">
        <v>114</v>
      </c>
      <c r="D2359" s="527" t="n">
        <v>585.05</v>
      </c>
    </row>
    <row r="2360" customFormat="false" ht="15" hidden="false" customHeight="false" outlineLevel="0" collapsed="false">
      <c r="A2360" s="526" t="n">
        <v>102015</v>
      </c>
      <c r="B2360" s="526" t="s">
        <v>6970</v>
      </c>
      <c r="C2360" s="526" t="s">
        <v>114</v>
      </c>
      <c r="D2360" s="527" t="n">
        <v>490.11</v>
      </c>
    </row>
    <row r="2361" customFormat="false" ht="15" hidden="false" customHeight="false" outlineLevel="0" collapsed="false">
      <c r="A2361" s="526" t="n">
        <v>102016</v>
      </c>
      <c r="B2361" s="526" t="s">
        <v>6971</v>
      </c>
      <c r="C2361" s="526" t="s">
        <v>114</v>
      </c>
      <c r="D2361" s="527" t="n">
        <v>292.07</v>
      </c>
    </row>
    <row r="2362" customFormat="false" ht="15" hidden="false" customHeight="false" outlineLevel="0" collapsed="false">
      <c r="A2362" s="526" t="n">
        <v>102017</v>
      </c>
      <c r="B2362" s="526" t="s">
        <v>6972</v>
      </c>
      <c r="C2362" s="526" t="s">
        <v>114</v>
      </c>
      <c r="D2362" s="527" t="n">
        <v>263.07</v>
      </c>
    </row>
    <row r="2363" customFormat="false" ht="15" hidden="false" customHeight="false" outlineLevel="0" collapsed="false">
      <c r="A2363" s="526" t="n">
        <v>102036</v>
      </c>
      <c r="B2363" s="526" t="s">
        <v>6973</v>
      </c>
      <c r="C2363" s="526" t="s">
        <v>114</v>
      </c>
      <c r="D2363" s="527" t="n">
        <v>227.28</v>
      </c>
    </row>
    <row r="2364" customFormat="false" ht="15" hidden="false" customHeight="false" outlineLevel="0" collapsed="false">
      <c r="A2364" s="526" t="n">
        <v>102037</v>
      </c>
      <c r="B2364" s="526" t="s">
        <v>6974</v>
      </c>
      <c r="C2364" s="526" t="s">
        <v>114</v>
      </c>
      <c r="D2364" s="527" t="n">
        <v>201.3</v>
      </c>
    </row>
    <row r="2365" customFormat="false" ht="15" hidden="false" customHeight="false" outlineLevel="0" collapsed="false">
      <c r="A2365" s="526" t="n">
        <v>102038</v>
      </c>
      <c r="B2365" s="526" t="s">
        <v>6975</v>
      </c>
      <c r="C2365" s="526" t="s">
        <v>114</v>
      </c>
      <c r="D2365" s="527" t="n">
        <v>186.81</v>
      </c>
    </row>
    <row r="2366" customFormat="false" ht="15" hidden="false" customHeight="false" outlineLevel="0" collapsed="false">
      <c r="A2366" s="526" t="n">
        <v>102039</v>
      </c>
      <c r="B2366" s="526" t="s">
        <v>6976</v>
      </c>
      <c r="C2366" s="526" t="s">
        <v>114</v>
      </c>
      <c r="D2366" s="527" t="n">
        <v>539.56</v>
      </c>
    </row>
    <row r="2367" customFormat="false" ht="15" hidden="false" customHeight="false" outlineLevel="0" collapsed="false">
      <c r="A2367" s="526" t="n">
        <v>102040</v>
      </c>
      <c r="B2367" s="526" t="s">
        <v>6977</v>
      </c>
      <c r="C2367" s="526" t="s">
        <v>114</v>
      </c>
      <c r="D2367" s="527" t="n">
        <v>449.15</v>
      </c>
    </row>
    <row r="2368" customFormat="false" ht="15" hidden="false" customHeight="false" outlineLevel="0" collapsed="false">
      <c r="A2368" s="526" t="n">
        <v>102041</v>
      </c>
      <c r="B2368" s="526" t="s">
        <v>6978</v>
      </c>
      <c r="C2368" s="526" t="s">
        <v>114</v>
      </c>
      <c r="D2368" s="527" t="n">
        <v>303.49</v>
      </c>
    </row>
    <row r="2369" customFormat="false" ht="15" hidden="false" customHeight="false" outlineLevel="0" collapsed="false">
      <c r="A2369" s="526" t="n">
        <v>102042</v>
      </c>
      <c r="B2369" s="526" t="s">
        <v>6979</v>
      </c>
      <c r="C2369" s="526" t="s">
        <v>114</v>
      </c>
      <c r="D2369" s="527" t="n">
        <v>271.68</v>
      </c>
    </row>
    <row r="2370" customFormat="false" ht="15" hidden="false" customHeight="false" outlineLevel="0" collapsed="false">
      <c r="A2370" s="526" t="n">
        <v>102043</v>
      </c>
      <c r="B2370" s="526" t="s">
        <v>6980</v>
      </c>
      <c r="C2370" s="526" t="s">
        <v>114</v>
      </c>
      <c r="D2370" s="527" t="n">
        <v>231.6</v>
      </c>
    </row>
    <row r="2371" customFormat="false" ht="15" hidden="false" customHeight="false" outlineLevel="0" collapsed="false">
      <c r="A2371" s="526" t="n">
        <v>102044</v>
      </c>
      <c r="B2371" s="526" t="s">
        <v>6981</v>
      </c>
      <c r="C2371" s="526" t="s">
        <v>114</v>
      </c>
      <c r="D2371" s="527" t="n">
        <v>206.38</v>
      </c>
    </row>
    <row r="2372" customFormat="false" ht="15" hidden="false" customHeight="false" outlineLevel="0" collapsed="false">
      <c r="A2372" s="526" t="n">
        <v>102045</v>
      </c>
      <c r="B2372" s="526" t="s">
        <v>6982</v>
      </c>
      <c r="C2372" s="526" t="s">
        <v>114</v>
      </c>
      <c r="D2372" s="527" t="n">
        <v>191.23</v>
      </c>
    </row>
    <row r="2373" customFormat="false" ht="15" hidden="false" customHeight="false" outlineLevel="0" collapsed="false">
      <c r="A2373" s="526" t="n">
        <v>102046</v>
      </c>
      <c r="B2373" s="526" t="s">
        <v>6983</v>
      </c>
      <c r="C2373" s="526" t="s">
        <v>114</v>
      </c>
      <c r="D2373" s="527" t="n">
        <v>598.18</v>
      </c>
    </row>
    <row r="2374" customFormat="false" ht="15" hidden="false" customHeight="false" outlineLevel="0" collapsed="false">
      <c r="A2374" s="526" t="n">
        <v>102047</v>
      </c>
      <c r="B2374" s="526" t="s">
        <v>6984</v>
      </c>
      <c r="C2374" s="526" t="s">
        <v>114</v>
      </c>
      <c r="D2374" s="527" t="n">
        <v>510.43</v>
      </c>
    </row>
    <row r="2375" customFormat="false" ht="15" hidden="false" customHeight="false" outlineLevel="0" collapsed="false">
      <c r="A2375" s="526" t="n">
        <v>102048</v>
      </c>
      <c r="B2375" s="526" t="s">
        <v>6985</v>
      </c>
      <c r="C2375" s="526" t="s">
        <v>114</v>
      </c>
      <c r="D2375" s="527" t="n">
        <v>285.3</v>
      </c>
    </row>
    <row r="2376" customFormat="false" ht="15" hidden="false" customHeight="false" outlineLevel="0" collapsed="false">
      <c r="A2376" s="526" t="n">
        <v>102049</v>
      </c>
      <c r="B2376" s="526" t="s">
        <v>6986</v>
      </c>
      <c r="C2376" s="526" t="s">
        <v>114</v>
      </c>
      <c r="D2376" s="527" t="n">
        <v>253.09</v>
      </c>
    </row>
    <row r="2377" customFormat="false" ht="15" hidden="false" customHeight="false" outlineLevel="0" collapsed="false">
      <c r="A2377" s="526" t="n">
        <v>102050</v>
      </c>
      <c r="B2377" s="526" t="s">
        <v>6987</v>
      </c>
      <c r="C2377" s="526" t="s">
        <v>114</v>
      </c>
      <c r="D2377" s="527" t="n">
        <v>219.33</v>
      </c>
    </row>
    <row r="2378" customFormat="false" ht="15" hidden="false" customHeight="false" outlineLevel="0" collapsed="false">
      <c r="A2378" s="526" t="n">
        <v>102051</v>
      </c>
      <c r="B2378" s="526" t="s">
        <v>6988</v>
      </c>
      <c r="C2378" s="526" t="s">
        <v>114</v>
      </c>
      <c r="D2378" s="527" t="n">
        <v>193.42</v>
      </c>
    </row>
    <row r="2379" customFormat="false" ht="15" hidden="false" customHeight="false" outlineLevel="0" collapsed="false">
      <c r="A2379" s="526" t="n">
        <v>102052</v>
      </c>
      <c r="B2379" s="526" t="s">
        <v>6989</v>
      </c>
      <c r="C2379" s="526" t="s">
        <v>114</v>
      </c>
      <c r="D2379" s="527" t="n">
        <v>178.96</v>
      </c>
    </row>
    <row r="2380" customFormat="false" ht="15" hidden="false" customHeight="false" outlineLevel="0" collapsed="false">
      <c r="A2380" s="526" t="n">
        <v>102059</v>
      </c>
      <c r="B2380" s="526" t="s">
        <v>6990</v>
      </c>
      <c r="C2380" s="526" t="s">
        <v>114</v>
      </c>
      <c r="D2380" s="527" t="n">
        <v>500.94</v>
      </c>
    </row>
    <row r="2381" customFormat="false" ht="15" hidden="false" customHeight="false" outlineLevel="0" collapsed="false">
      <c r="A2381" s="526" t="n">
        <v>102060</v>
      </c>
      <c r="B2381" s="526" t="s">
        <v>6991</v>
      </c>
      <c r="C2381" s="526" t="s">
        <v>114</v>
      </c>
      <c r="D2381" s="527" t="n">
        <v>420.62</v>
      </c>
    </row>
    <row r="2382" customFormat="false" ht="15" hidden="false" customHeight="false" outlineLevel="0" collapsed="false">
      <c r="A2382" s="526" t="n">
        <v>102061</v>
      </c>
      <c r="B2382" s="526" t="s">
        <v>6992</v>
      </c>
      <c r="C2382" s="526" t="s">
        <v>114</v>
      </c>
      <c r="D2382" s="527" t="n">
        <v>279.81</v>
      </c>
    </row>
    <row r="2383" customFormat="false" ht="15" hidden="false" customHeight="false" outlineLevel="0" collapsed="false">
      <c r="A2383" s="526" t="n">
        <v>102062</v>
      </c>
      <c r="B2383" s="526" t="s">
        <v>6993</v>
      </c>
      <c r="C2383" s="526" t="s">
        <v>114</v>
      </c>
      <c r="D2383" s="527" t="n">
        <v>256.21</v>
      </c>
    </row>
    <row r="2384" customFormat="false" ht="15" hidden="false" customHeight="false" outlineLevel="0" collapsed="false">
      <c r="A2384" s="526" t="n">
        <v>102063</v>
      </c>
      <c r="B2384" s="526" t="s">
        <v>6994</v>
      </c>
      <c r="C2384" s="526" t="s">
        <v>114</v>
      </c>
      <c r="D2384" s="527" t="n">
        <v>217.54</v>
      </c>
    </row>
    <row r="2385" customFormat="false" ht="15" hidden="false" customHeight="false" outlineLevel="0" collapsed="false">
      <c r="A2385" s="526" t="n">
        <v>102064</v>
      </c>
      <c r="B2385" s="526" t="s">
        <v>6995</v>
      </c>
      <c r="C2385" s="526" t="s">
        <v>114</v>
      </c>
      <c r="D2385" s="527" t="n">
        <v>192.14</v>
      </c>
    </row>
    <row r="2386" customFormat="false" ht="15" hidden="false" customHeight="false" outlineLevel="0" collapsed="false">
      <c r="A2386" s="526" t="n">
        <v>102065</v>
      </c>
      <c r="B2386" s="526" t="s">
        <v>6996</v>
      </c>
      <c r="C2386" s="526" t="s">
        <v>114</v>
      </c>
      <c r="D2386" s="527" t="n">
        <v>178.03</v>
      </c>
    </row>
    <row r="2387" customFormat="false" ht="15" hidden="false" customHeight="false" outlineLevel="0" collapsed="false">
      <c r="A2387" s="526" t="n">
        <v>102066</v>
      </c>
      <c r="B2387" s="526" t="s">
        <v>6997</v>
      </c>
      <c r="C2387" s="526" t="s">
        <v>114</v>
      </c>
      <c r="D2387" s="527" t="n">
        <v>529.47</v>
      </c>
    </row>
    <row r="2388" customFormat="false" ht="15" hidden="false" customHeight="false" outlineLevel="0" collapsed="false">
      <c r="A2388" s="526" t="n">
        <v>102067</v>
      </c>
      <c r="B2388" s="526" t="s">
        <v>6998</v>
      </c>
      <c r="C2388" s="526" t="s">
        <v>114</v>
      </c>
      <c r="D2388" s="527" t="n">
        <v>453.8</v>
      </c>
    </row>
    <row r="2389" customFormat="false" ht="15" hidden="false" customHeight="false" outlineLevel="0" collapsed="false">
      <c r="A2389" s="526" t="n">
        <v>102068</v>
      </c>
      <c r="B2389" s="526" t="s">
        <v>6999</v>
      </c>
      <c r="C2389" s="526" t="s">
        <v>114</v>
      </c>
      <c r="D2389" s="527" t="n">
        <v>260.11</v>
      </c>
    </row>
    <row r="2390" customFormat="false" ht="15" hidden="false" customHeight="false" outlineLevel="0" collapsed="false">
      <c r="A2390" s="526" t="n">
        <v>102069</v>
      </c>
      <c r="B2390" s="526" t="s">
        <v>7000</v>
      </c>
      <c r="C2390" s="526" t="s">
        <v>114</v>
      </c>
      <c r="D2390" s="527" t="n">
        <v>236.73</v>
      </c>
    </row>
    <row r="2391" customFormat="false" ht="15" hidden="false" customHeight="false" outlineLevel="0" collapsed="false">
      <c r="A2391" s="526" t="n">
        <v>102070</v>
      </c>
      <c r="B2391" s="526" t="s">
        <v>7001</v>
      </c>
      <c r="C2391" s="526" t="s">
        <v>114</v>
      </c>
      <c r="D2391" s="527" t="n">
        <v>205</v>
      </c>
    </row>
    <row r="2392" customFormat="false" ht="15" hidden="false" customHeight="false" outlineLevel="0" collapsed="false">
      <c r="A2392" s="526" t="n">
        <v>102071</v>
      </c>
      <c r="B2392" s="526" t="s">
        <v>7002</v>
      </c>
      <c r="C2392" s="526" t="s">
        <v>114</v>
      </c>
      <c r="D2392" s="527" t="n">
        <v>181.04</v>
      </c>
    </row>
    <row r="2393" customFormat="false" ht="15" hidden="false" customHeight="false" outlineLevel="0" collapsed="false">
      <c r="A2393" s="526" t="n">
        <v>102072</v>
      </c>
      <c r="B2393" s="526" t="s">
        <v>7003</v>
      </c>
      <c r="C2393" s="526" t="s">
        <v>114</v>
      </c>
      <c r="D2393" s="527" t="n">
        <v>172.56</v>
      </c>
    </row>
    <row r="2394" customFormat="false" ht="15" hidden="false" customHeight="false" outlineLevel="0" collapsed="false">
      <c r="A2394" s="526" t="n">
        <v>102073</v>
      </c>
      <c r="B2394" s="526" t="s">
        <v>7004</v>
      </c>
      <c r="C2394" s="526" t="s">
        <v>128</v>
      </c>
      <c r="D2394" s="528" t="n">
        <v>3649.39</v>
      </c>
    </row>
    <row r="2395" customFormat="false" ht="15" hidden="false" customHeight="false" outlineLevel="0" collapsed="false">
      <c r="A2395" s="526" t="n">
        <v>102074</v>
      </c>
      <c r="B2395" s="526" t="s">
        <v>7005</v>
      </c>
      <c r="C2395" s="526" t="s">
        <v>128</v>
      </c>
      <c r="D2395" s="528" t="n">
        <v>4423.49</v>
      </c>
    </row>
    <row r="2396" customFormat="false" ht="15" hidden="false" customHeight="false" outlineLevel="0" collapsed="false">
      <c r="A2396" s="526" t="n">
        <v>102075</v>
      </c>
      <c r="B2396" s="526" t="s">
        <v>7006</v>
      </c>
      <c r="C2396" s="526" t="s">
        <v>128</v>
      </c>
      <c r="D2396" s="528" t="n">
        <v>4631.26</v>
      </c>
    </row>
    <row r="2397" customFormat="false" ht="15" hidden="false" customHeight="false" outlineLevel="0" collapsed="false">
      <c r="A2397" s="526" t="n">
        <v>102076</v>
      </c>
      <c r="B2397" s="526" t="s">
        <v>7007</v>
      </c>
      <c r="C2397" s="526" t="s">
        <v>128</v>
      </c>
      <c r="D2397" s="528" t="n">
        <v>4734.26</v>
      </c>
    </row>
    <row r="2398" customFormat="false" ht="15" hidden="false" customHeight="false" outlineLevel="0" collapsed="false">
      <c r="A2398" s="526" t="n">
        <v>102077</v>
      </c>
      <c r="B2398" s="526" t="s">
        <v>7008</v>
      </c>
      <c r="C2398" s="526" t="s">
        <v>128</v>
      </c>
      <c r="D2398" s="528" t="n">
        <v>5162.06</v>
      </c>
    </row>
    <row r="2399" customFormat="false" ht="15" hidden="false" customHeight="false" outlineLevel="0" collapsed="false">
      <c r="A2399" s="526" t="n">
        <v>102078</v>
      </c>
      <c r="B2399" s="526" t="s">
        <v>7009</v>
      </c>
      <c r="C2399" s="526" t="s">
        <v>128</v>
      </c>
      <c r="D2399" s="528" t="n">
        <v>5239</v>
      </c>
    </row>
    <row r="2400" customFormat="false" ht="15" hidden="false" customHeight="false" outlineLevel="0" collapsed="false">
      <c r="A2400" s="526" t="n">
        <v>102079</v>
      </c>
      <c r="B2400" s="526" t="s">
        <v>7010</v>
      </c>
      <c r="C2400" s="526" t="s">
        <v>128</v>
      </c>
      <c r="D2400" s="528" t="n">
        <v>5062.67</v>
      </c>
    </row>
    <row r="2401" customFormat="false" ht="15" hidden="false" customHeight="false" outlineLevel="0" collapsed="false">
      <c r="A2401" s="526" t="n">
        <v>102080</v>
      </c>
      <c r="B2401" s="526" t="s">
        <v>7011</v>
      </c>
      <c r="C2401" s="526" t="s">
        <v>128</v>
      </c>
      <c r="D2401" s="528" t="n">
        <v>4449.98</v>
      </c>
    </row>
    <row r="2402" customFormat="false" ht="15" hidden="false" customHeight="false" outlineLevel="0" collapsed="false">
      <c r="A2402" s="526" t="n">
        <v>102086</v>
      </c>
      <c r="B2402" s="526" t="s">
        <v>7012</v>
      </c>
      <c r="C2402" s="526" t="s">
        <v>114</v>
      </c>
      <c r="D2402" s="527" t="n">
        <v>186.79</v>
      </c>
    </row>
    <row r="2403" customFormat="false" ht="15" hidden="false" customHeight="false" outlineLevel="0" collapsed="false">
      <c r="A2403" s="526" t="n">
        <v>102087</v>
      </c>
      <c r="B2403" s="526" t="s">
        <v>7013</v>
      </c>
      <c r="C2403" s="526" t="s">
        <v>114</v>
      </c>
      <c r="D2403" s="527" t="n">
        <v>149.22</v>
      </c>
    </row>
    <row r="2404" customFormat="false" ht="15" hidden="false" customHeight="false" outlineLevel="0" collapsed="false">
      <c r="A2404" s="526" t="n">
        <v>102088</v>
      </c>
      <c r="B2404" s="526" t="s">
        <v>7014</v>
      </c>
      <c r="C2404" s="526" t="s">
        <v>114</v>
      </c>
      <c r="D2404" s="527" t="n">
        <v>250.3</v>
      </c>
    </row>
    <row r="2405" customFormat="false" ht="15" hidden="false" customHeight="false" outlineLevel="0" collapsed="false">
      <c r="A2405" s="526" t="n">
        <v>102089</v>
      </c>
      <c r="B2405" s="526" t="s">
        <v>7015</v>
      </c>
      <c r="C2405" s="526" t="s">
        <v>114</v>
      </c>
      <c r="D2405" s="527" t="n">
        <v>173.71</v>
      </c>
    </row>
    <row r="2406" customFormat="false" ht="15" hidden="false" customHeight="false" outlineLevel="0" collapsed="false">
      <c r="A2406" s="526" t="n">
        <v>102090</v>
      </c>
      <c r="B2406" s="526" t="s">
        <v>7016</v>
      </c>
      <c r="C2406" s="526" t="s">
        <v>114</v>
      </c>
      <c r="D2406" s="527" t="n">
        <v>131.09</v>
      </c>
    </row>
    <row r="2407" customFormat="false" ht="15" hidden="false" customHeight="false" outlineLevel="0" collapsed="false">
      <c r="A2407" s="526" t="n">
        <v>102091</v>
      </c>
      <c r="B2407" s="526" t="s">
        <v>7017</v>
      </c>
      <c r="C2407" s="526" t="s">
        <v>114</v>
      </c>
      <c r="D2407" s="527" t="n">
        <v>292.87</v>
      </c>
    </row>
    <row r="2408" customFormat="false" ht="15" hidden="false" customHeight="false" outlineLevel="0" collapsed="false">
      <c r="A2408" s="526" t="n">
        <v>103760</v>
      </c>
      <c r="B2408" s="526" t="s">
        <v>7018</v>
      </c>
      <c r="C2408" s="526" t="s">
        <v>114</v>
      </c>
      <c r="D2408" s="527" t="n">
        <v>120.01</v>
      </c>
    </row>
    <row r="2409" customFormat="false" ht="15" hidden="false" customHeight="false" outlineLevel="0" collapsed="false">
      <c r="A2409" s="526" t="n">
        <v>103761</v>
      </c>
      <c r="B2409" s="526" t="s">
        <v>7019</v>
      </c>
      <c r="C2409" s="526" t="s">
        <v>114</v>
      </c>
      <c r="D2409" s="527" t="n">
        <v>80.93</v>
      </c>
    </row>
    <row r="2410" customFormat="false" ht="15" hidden="false" customHeight="false" outlineLevel="0" collapsed="false">
      <c r="A2410" s="526" t="n">
        <v>103762</v>
      </c>
      <c r="B2410" s="526" t="s">
        <v>7020</v>
      </c>
      <c r="C2410" s="526" t="s">
        <v>114</v>
      </c>
      <c r="D2410" s="527" t="n">
        <v>69.47</v>
      </c>
    </row>
    <row r="2411" customFormat="false" ht="15" hidden="false" customHeight="false" outlineLevel="0" collapsed="false">
      <c r="A2411" s="526" t="n">
        <v>103763</v>
      </c>
      <c r="B2411" s="526" t="s">
        <v>7021</v>
      </c>
      <c r="C2411" s="526" t="s">
        <v>114</v>
      </c>
      <c r="D2411" s="527" t="n">
        <v>61.26</v>
      </c>
    </row>
    <row r="2412" customFormat="false" ht="15" hidden="false" customHeight="false" outlineLevel="0" collapsed="false">
      <c r="A2412" s="526" t="n">
        <v>89996</v>
      </c>
      <c r="B2412" s="526" t="s">
        <v>7022</v>
      </c>
      <c r="C2412" s="526" t="s">
        <v>116</v>
      </c>
      <c r="D2412" s="527" t="n">
        <v>12.05</v>
      </c>
    </row>
    <row r="2413" customFormat="false" ht="15" hidden="false" customHeight="false" outlineLevel="0" collapsed="false">
      <c r="A2413" s="526" t="n">
        <v>89997</v>
      </c>
      <c r="B2413" s="526" t="s">
        <v>7023</v>
      </c>
      <c r="C2413" s="526" t="s">
        <v>116</v>
      </c>
      <c r="D2413" s="527" t="n">
        <v>9.81</v>
      </c>
    </row>
    <row r="2414" customFormat="false" ht="15" hidden="false" customHeight="false" outlineLevel="0" collapsed="false">
      <c r="A2414" s="526" t="n">
        <v>89998</v>
      </c>
      <c r="B2414" s="526" t="s">
        <v>7024</v>
      </c>
      <c r="C2414" s="526" t="s">
        <v>116</v>
      </c>
      <c r="D2414" s="527" t="n">
        <v>11.48</v>
      </c>
    </row>
    <row r="2415" customFormat="false" ht="15" hidden="false" customHeight="false" outlineLevel="0" collapsed="false">
      <c r="A2415" s="526" t="n">
        <v>89999</v>
      </c>
      <c r="B2415" s="526" t="s">
        <v>7025</v>
      </c>
      <c r="C2415" s="526" t="s">
        <v>116</v>
      </c>
      <c r="D2415" s="527" t="n">
        <v>17.84</v>
      </c>
    </row>
    <row r="2416" customFormat="false" ht="15" hidden="false" customHeight="false" outlineLevel="0" collapsed="false">
      <c r="A2416" s="526" t="n">
        <v>90000</v>
      </c>
      <c r="B2416" s="526" t="s">
        <v>7026</v>
      </c>
      <c r="C2416" s="526" t="s">
        <v>116</v>
      </c>
      <c r="D2416" s="527" t="n">
        <v>14.42</v>
      </c>
    </row>
    <row r="2417" customFormat="false" ht="15" hidden="false" customHeight="false" outlineLevel="0" collapsed="false">
      <c r="A2417" s="526" t="n">
        <v>91593</v>
      </c>
      <c r="B2417" s="526" t="s">
        <v>7027</v>
      </c>
      <c r="C2417" s="526" t="s">
        <v>116</v>
      </c>
      <c r="D2417" s="527" t="n">
        <v>9.15</v>
      </c>
    </row>
    <row r="2418" customFormat="false" ht="15" hidden="false" customHeight="false" outlineLevel="0" collapsed="false">
      <c r="A2418" s="526" t="n">
        <v>91594</v>
      </c>
      <c r="B2418" s="526" t="s">
        <v>7028</v>
      </c>
      <c r="C2418" s="526" t="s">
        <v>116</v>
      </c>
      <c r="D2418" s="527" t="n">
        <v>9.62</v>
      </c>
    </row>
    <row r="2419" customFormat="false" ht="15" hidden="false" customHeight="false" outlineLevel="0" collapsed="false">
      <c r="A2419" s="526" t="n">
        <v>91595</v>
      </c>
      <c r="B2419" s="526" t="s">
        <v>7029</v>
      </c>
      <c r="C2419" s="526" t="s">
        <v>116</v>
      </c>
      <c r="D2419" s="527" t="n">
        <v>10.42</v>
      </c>
    </row>
    <row r="2420" customFormat="false" ht="15" hidden="false" customHeight="false" outlineLevel="0" collapsed="false">
      <c r="A2420" s="526" t="n">
        <v>91596</v>
      </c>
      <c r="B2420" s="526" t="s">
        <v>7030</v>
      </c>
      <c r="C2420" s="526" t="s">
        <v>116</v>
      </c>
      <c r="D2420" s="527" t="n">
        <v>9.49</v>
      </c>
    </row>
    <row r="2421" customFormat="false" ht="15" hidden="false" customHeight="false" outlineLevel="0" collapsed="false">
      <c r="A2421" s="526" t="n">
        <v>91597</v>
      </c>
      <c r="B2421" s="526" t="s">
        <v>7031</v>
      </c>
      <c r="C2421" s="526" t="s">
        <v>116</v>
      </c>
      <c r="D2421" s="527" t="n">
        <v>6.85</v>
      </c>
    </row>
    <row r="2422" customFormat="false" ht="15" hidden="false" customHeight="false" outlineLevel="0" collapsed="false">
      <c r="A2422" s="526" t="n">
        <v>91598</v>
      </c>
      <c r="B2422" s="526" t="s">
        <v>7032</v>
      </c>
      <c r="C2422" s="526" t="s">
        <v>116</v>
      </c>
      <c r="D2422" s="527" t="n">
        <v>9.4</v>
      </c>
    </row>
    <row r="2423" customFormat="false" ht="15" hidden="false" customHeight="false" outlineLevel="0" collapsed="false">
      <c r="A2423" s="526" t="n">
        <v>91599</v>
      </c>
      <c r="B2423" s="526" t="s">
        <v>7033</v>
      </c>
      <c r="C2423" s="526" t="s">
        <v>116</v>
      </c>
      <c r="D2423" s="527" t="n">
        <v>7.24</v>
      </c>
    </row>
    <row r="2424" customFormat="false" ht="15" hidden="false" customHeight="false" outlineLevel="0" collapsed="false">
      <c r="A2424" s="526" t="n">
        <v>91600</v>
      </c>
      <c r="B2424" s="526" t="s">
        <v>7034</v>
      </c>
      <c r="C2424" s="526" t="s">
        <v>116</v>
      </c>
      <c r="D2424" s="527" t="n">
        <v>12.31</v>
      </c>
    </row>
    <row r="2425" customFormat="false" ht="15" hidden="false" customHeight="false" outlineLevel="0" collapsed="false">
      <c r="A2425" s="526" t="n">
        <v>91601</v>
      </c>
      <c r="B2425" s="526" t="s">
        <v>7035</v>
      </c>
      <c r="C2425" s="526" t="s">
        <v>116</v>
      </c>
      <c r="D2425" s="527" t="n">
        <v>13.92</v>
      </c>
    </row>
    <row r="2426" customFormat="false" ht="15" hidden="false" customHeight="false" outlineLevel="0" collapsed="false">
      <c r="A2426" s="526" t="n">
        <v>91602</v>
      </c>
      <c r="B2426" s="526" t="s">
        <v>7036</v>
      </c>
      <c r="C2426" s="526" t="s">
        <v>116</v>
      </c>
      <c r="D2426" s="527" t="n">
        <v>12.84</v>
      </c>
    </row>
    <row r="2427" customFormat="false" ht="15" hidden="false" customHeight="false" outlineLevel="0" collapsed="false">
      <c r="A2427" s="526" t="n">
        <v>91603</v>
      </c>
      <c r="B2427" s="526" t="s">
        <v>7037</v>
      </c>
      <c r="C2427" s="526" t="s">
        <v>116</v>
      </c>
      <c r="D2427" s="527" t="n">
        <v>12.13</v>
      </c>
    </row>
    <row r="2428" customFormat="false" ht="15" hidden="false" customHeight="false" outlineLevel="0" collapsed="false">
      <c r="A2428" s="526" t="n">
        <v>92759</v>
      </c>
      <c r="B2428" s="526" t="s">
        <v>167</v>
      </c>
      <c r="C2428" s="526" t="s">
        <v>116</v>
      </c>
      <c r="D2428" s="527" t="n">
        <v>15.53</v>
      </c>
    </row>
    <row r="2429" customFormat="false" ht="15" hidden="false" customHeight="false" outlineLevel="0" collapsed="false">
      <c r="A2429" s="526" t="n">
        <v>92760</v>
      </c>
      <c r="B2429" s="526" t="s">
        <v>732</v>
      </c>
      <c r="C2429" s="526" t="s">
        <v>116</v>
      </c>
      <c r="D2429" s="527" t="n">
        <v>14.74</v>
      </c>
    </row>
    <row r="2430" customFormat="false" ht="15" hidden="false" customHeight="false" outlineLevel="0" collapsed="false">
      <c r="A2430" s="526" t="n">
        <v>92761</v>
      </c>
      <c r="B2430" s="526" t="s">
        <v>7038</v>
      </c>
      <c r="C2430" s="526" t="s">
        <v>116</v>
      </c>
      <c r="D2430" s="527" t="n">
        <v>13.89</v>
      </c>
    </row>
    <row r="2431" customFormat="false" ht="15" hidden="false" customHeight="false" outlineLevel="0" collapsed="false">
      <c r="A2431" s="526" t="n">
        <v>92762</v>
      </c>
      <c r="B2431" s="526" t="s">
        <v>136</v>
      </c>
      <c r="C2431" s="526" t="s">
        <v>116</v>
      </c>
      <c r="D2431" s="527" t="n">
        <v>12.42</v>
      </c>
    </row>
    <row r="2432" customFormat="false" ht="15" hidden="false" customHeight="false" outlineLevel="0" collapsed="false">
      <c r="A2432" s="526" t="n">
        <v>92763</v>
      </c>
      <c r="B2432" s="526" t="s">
        <v>216</v>
      </c>
      <c r="C2432" s="526" t="s">
        <v>116</v>
      </c>
      <c r="D2432" s="527" t="n">
        <v>10.43</v>
      </c>
    </row>
    <row r="2433" customFormat="false" ht="15" hidden="false" customHeight="false" outlineLevel="0" collapsed="false">
      <c r="A2433" s="526" t="n">
        <v>92764</v>
      </c>
      <c r="B2433" s="526" t="s">
        <v>7039</v>
      </c>
      <c r="C2433" s="526" t="s">
        <v>116</v>
      </c>
      <c r="D2433" s="527" t="n">
        <v>10.1</v>
      </c>
    </row>
    <row r="2434" customFormat="false" ht="15" hidden="false" customHeight="false" outlineLevel="0" collapsed="false">
      <c r="A2434" s="526" t="n">
        <v>92765</v>
      </c>
      <c r="B2434" s="526" t="s">
        <v>7040</v>
      </c>
      <c r="C2434" s="526" t="s">
        <v>116</v>
      </c>
      <c r="D2434" s="527" t="n">
        <v>11.55</v>
      </c>
    </row>
    <row r="2435" customFormat="false" ht="15" hidden="false" customHeight="false" outlineLevel="0" collapsed="false">
      <c r="A2435" s="526" t="n">
        <v>92766</v>
      </c>
      <c r="B2435" s="526" t="s">
        <v>7041</v>
      </c>
      <c r="C2435" s="526" t="s">
        <v>116</v>
      </c>
      <c r="D2435" s="527" t="n">
        <v>11.44</v>
      </c>
    </row>
    <row r="2436" customFormat="false" ht="15" hidden="false" customHeight="false" outlineLevel="0" collapsed="false">
      <c r="A2436" s="526" t="n">
        <v>92767</v>
      </c>
      <c r="B2436" s="526" t="s">
        <v>7042</v>
      </c>
      <c r="C2436" s="526" t="s">
        <v>116</v>
      </c>
      <c r="D2436" s="527" t="n">
        <v>17</v>
      </c>
    </row>
    <row r="2437" customFormat="false" ht="15" hidden="false" customHeight="false" outlineLevel="0" collapsed="false">
      <c r="A2437" s="526" t="n">
        <v>92768</v>
      </c>
      <c r="B2437" s="526" t="s">
        <v>607</v>
      </c>
      <c r="C2437" s="526" t="s">
        <v>116</v>
      </c>
      <c r="D2437" s="527" t="n">
        <v>14.96</v>
      </c>
    </row>
    <row r="2438" customFormat="false" ht="15" hidden="false" customHeight="false" outlineLevel="0" collapsed="false">
      <c r="A2438" s="526" t="n">
        <v>92769</v>
      </c>
      <c r="B2438" s="526" t="s">
        <v>401</v>
      </c>
      <c r="C2438" s="526" t="s">
        <v>116</v>
      </c>
      <c r="D2438" s="527" t="n">
        <v>14.19</v>
      </c>
    </row>
    <row r="2439" customFormat="false" ht="15" hidden="false" customHeight="false" outlineLevel="0" collapsed="false">
      <c r="A2439" s="526" t="n">
        <v>92770</v>
      </c>
      <c r="B2439" s="526" t="s">
        <v>485</v>
      </c>
      <c r="C2439" s="526" t="s">
        <v>116</v>
      </c>
      <c r="D2439" s="527" t="n">
        <v>13.38</v>
      </c>
    </row>
    <row r="2440" customFormat="false" ht="15" hidden="false" customHeight="false" outlineLevel="0" collapsed="false">
      <c r="A2440" s="526" t="n">
        <v>92771</v>
      </c>
      <c r="B2440" s="526" t="s">
        <v>552</v>
      </c>
      <c r="C2440" s="526" t="s">
        <v>116</v>
      </c>
      <c r="D2440" s="527" t="n">
        <v>11.94</v>
      </c>
    </row>
    <row r="2441" customFormat="false" ht="15" hidden="false" customHeight="false" outlineLevel="0" collapsed="false">
      <c r="A2441" s="526" t="n">
        <v>92772</v>
      </c>
      <c r="B2441" s="526" t="s">
        <v>7043</v>
      </c>
      <c r="C2441" s="526" t="s">
        <v>116</v>
      </c>
      <c r="D2441" s="527" t="n">
        <v>10</v>
      </c>
    </row>
    <row r="2442" customFormat="false" ht="15" hidden="false" customHeight="false" outlineLevel="0" collapsed="false">
      <c r="A2442" s="526" t="n">
        <v>92773</v>
      </c>
      <c r="B2442" s="526" t="s">
        <v>7044</v>
      </c>
      <c r="C2442" s="526" t="s">
        <v>116</v>
      </c>
      <c r="D2442" s="527" t="n">
        <v>9.82</v>
      </c>
    </row>
    <row r="2443" customFormat="false" ht="15" hidden="false" customHeight="false" outlineLevel="0" collapsed="false">
      <c r="A2443" s="526" t="n">
        <v>92774</v>
      </c>
      <c r="B2443" s="526" t="s">
        <v>7045</v>
      </c>
      <c r="C2443" s="526" t="s">
        <v>116</v>
      </c>
      <c r="D2443" s="527" t="n">
        <v>11.39</v>
      </c>
    </row>
    <row r="2444" customFormat="false" ht="15" hidden="false" customHeight="false" outlineLevel="0" collapsed="false">
      <c r="A2444" s="526" t="n">
        <v>92798</v>
      </c>
      <c r="B2444" s="526" t="s">
        <v>7046</v>
      </c>
      <c r="C2444" s="526" t="s">
        <v>116</v>
      </c>
      <c r="D2444" s="527" t="n">
        <v>10.63</v>
      </c>
    </row>
    <row r="2445" customFormat="false" ht="15" hidden="false" customHeight="false" outlineLevel="0" collapsed="false">
      <c r="A2445" s="526" t="n">
        <v>92799</v>
      </c>
      <c r="B2445" s="526" t="s">
        <v>7047</v>
      </c>
      <c r="C2445" s="526" t="s">
        <v>116</v>
      </c>
      <c r="D2445" s="527" t="n">
        <v>12.5</v>
      </c>
    </row>
    <row r="2446" customFormat="false" ht="15" hidden="false" customHeight="false" outlineLevel="0" collapsed="false">
      <c r="A2446" s="526" t="n">
        <v>92800</v>
      </c>
      <c r="B2446" s="526" t="s">
        <v>7048</v>
      </c>
      <c r="C2446" s="526" t="s">
        <v>116</v>
      </c>
      <c r="D2446" s="527" t="n">
        <v>11.34</v>
      </c>
    </row>
    <row r="2447" customFormat="false" ht="15" hidden="false" customHeight="false" outlineLevel="0" collapsed="false">
      <c r="A2447" s="526" t="n">
        <v>92801</v>
      </c>
      <c r="B2447" s="526" t="s">
        <v>7049</v>
      </c>
      <c r="C2447" s="526" t="s">
        <v>116</v>
      </c>
      <c r="D2447" s="527" t="n">
        <v>11.52</v>
      </c>
    </row>
    <row r="2448" customFormat="false" ht="15" hidden="false" customHeight="false" outlineLevel="0" collapsed="false">
      <c r="A2448" s="526" t="n">
        <v>92802</v>
      </c>
      <c r="B2448" s="526" t="s">
        <v>7050</v>
      </c>
      <c r="C2448" s="526" t="s">
        <v>116</v>
      </c>
      <c r="D2448" s="527" t="n">
        <v>11.48</v>
      </c>
    </row>
    <row r="2449" customFormat="false" ht="15" hidden="false" customHeight="false" outlineLevel="0" collapsed="false">
      <c r="A2449" s="526" t="n">
        <v>92803</v>
      </c>
      <c r="B2449" s="526" t="s">
        <v>7051</v>
      </c>
      <c r="C2449" s="526" t="s">
        <v>116</v>
      </c>
      <c r="D2449" s="527" t="n">
        <v>10.62</v>
      </c>
    </row>
    <row r="2450" customFormat="false" ht="15" hidden="false" customHeight="false" outlineLevel="0" collapsed="false">
      <c r="A2450" s="526" t="n">
        <v>92804</v>
      </c>
      <c r="B2450" s="526" t="s">
        <v>7052</v>
      </c>
      <c r="C2450" s="526" t="s">
        <v>116</v>
      </c>
      <c r="D2450" s="527" t="n">
        <v>9.1</v>
      </c>
    </row>
    <row r="2451" customFormat="false" ht="15" hidden="false" customHeight="false" outlineLevel="0" collapsed="false">
      <c r="A2451" s="526" t="n">
        <v>92805</v>
      </c>
      <c r="B2451" s="526" t="s">
        <v>7053</v>
      </c>
      <c r="C2451" s="526" t="s">
        <v>116</v>
      </c>
      <c r="D2451" s="527" t="n">
        <v>9.02</v>
      </c>
    </row>
    <row r="2452" customFormat="false" ht="15" hidden="false" customHeight="false" outlineLevel="0" collapsed="false">
      <c r="A2452" s="526" t="n">
        <v>92806</v>
      </c>
      <c r="B2452" s="526" t="s">
        <v>7054</v>
      </c>
      <c r="C2452" s="526" t="s">
        <v>116</v>
      </c>
      <c r="D2452" s="527" t="n">
        <v>10.63</v>
      </c>
    </row>
    <row r="2453" customFormat="false" ht="15" hidden="false" customHeight="false" outlineLevel="0" collapsed="false">
      <c r="A2453" s="526" t="n">
        <v>92875</v>
      </c>
      <c r="B2453" s="526" t="s">
        <v>7055</v>
      </c>
      <c r="C2453" s="526" t="s">
        <v>116</v>
      </c>
      <c r="D2453" s="527" t="n">
        <v>10.92</v>
      </c>
    </row>
    <row r="2454" customFormat="false" ht="15" hidden="false" customHeight="false" outlineLevel="0" collapsed="false">
      <c r="A2454" s="526" t="n">
        <v>92876</v>
      </c>
      <c r="B2454" s="526" t="s">
        <v>7056</v>
      </c>
      <c r="C2454" s="526" t="s">
        <v>116</v>
      </c>
      <c r="D2454" s="527" t="n">
        <v>10.64</v>
      </c>
    </row>
    <row r="2455" customFormat="false" ht="15" hidden="false" customHeight="false" outlineLevel="0" collapsed="false">
      <c r="A2455" s="526" t="n">
        <v>92877</v>
      </c>
      <c r="B2455" s="526" t="s">
        <v>396</v>
      </c>
      <c r="C2455" s="526" t="s">
        <v>116</v>
      </c>
      <c r="D2455" s="527" t="n">
        <v>11.51</v>
      </c>
    </row>
    <row r="2456" customFormat="false" ht="15" hidden="false" customHeight="false" outlineLevel="0" collapsed="false">
      <c r="A2456" s="526" t="n">
        <v>92878</v>
      </c>
      <c r="B2456" s="526" t="s">
        <v>7057</v>
      </c>
      <c r="C2456" s="526" t="s">
        <v>116</v>
      </c>
      <c r="D2456" s="527" t="n">
        <v>11.33</v>
      </c>
    </row>
    <row r="2457" customFormat="false" ht="15" hidden="false" customHeight="false" outlineLevel="0" collapsed="false">
      <c r="A2457" s="526" t="n">
        <v>92879</v>
      </c>
      <c r="B2457" s="526" t="s">
        <v>7058</v>
      </c>
      <c r="C2457" s="526" t="s">
        <v>116</v>
      </c>
      <c r="D2457" s="527" t="n">
        <v>11.21</v>
      </c>
    </row>
    <row r="2458" customFormat="false" ht="15" hidden="false" customHeight="false" outlineLevel="0" collapsed="false">
      <c r="A2458" s="526" t="n">
        <v>92880</v>
      </c>
      <c r="B2458" s="526" t="s">
        <v>7059</v>
      </c>
      <c r="C2458" s="526" t="s">
        <v>116</v>
      </c>
      <c r="D2458" s="527" t="n">
        <v>11.46</v>
      </c>
    </row>
    <row r="2459" customFormat="false" ht="15" hidden="false" customHeight="false" outlineLevel="0" collapsed="false">
      <c r="A2459" s="526" t="n">
        <v>92881</v>
      </c>
      <c r="B2459" s="526" t="s">
        <v>7060</v>
      </c>
      <c r="C2459" s="526" t="s">
        <v>116</v>
      </c>
      <c r="D2459" s="527" t="n">
        <v>11.44</v>
      </c>
    </row>
    <row r="2460" customFormat="false" ht="15" hidden="false" customHeight="false" outlineLevel="0" collapsed="false">
      <c r="A2460" s="526" t="n">
        <v>92882</v>
      </c>
      <c r="B2460" s="526" t="s">
        <v>7061</v>
      </c>
      <c r="C2460" s="526" t="s">
        <v>116</v>
      </c>
      <c r="D2460" s="527" t="n">
        <v>14.66</v>
      </c>
    </row>
    <row r="2461" customFormat="false" ht="15" hidden="false" customHeight="false" outlineLevel="0" collapsed="false">
      <c r="A2461" s="526" t="n">
        <v>92883</v>
      </c>
      <c r="B2461" s="526" t="s">
        <v>7062</v>
      </c>
      <c r="C2461" s="526" t="s">
        <v>116</v>
      </c>
      <c r="D2461" s="527" t="n">
        <v>13.54</v>
      </c>
    </row>
    <row r="2462" customFormat="false" ht="15" hidden="false" customHeight="false" outlineLevel="0" collapsed="false">
      <c r="A2462" s="526" t="n">
        <v>92884</v>
      </c>
      <c r="B2462" s="526" t="s">
        <v>7063</v>
      </c>
      <c r="C2462" s="526" t="s">
        <v>116</v>
      </c>
      <c r="D2462" s="527" t="n">
        <v>13.77</v>
      </c>
    </row>
    <row r="2463" customFormat="false" ht="15" hidden="false" customHeight="false" outlineLevel="0" collapsed="false">
      <c r="A2463" s="526" t="n">
        <v>92885</v>
      </c>
      <c r="B2463" s="526" t="s">
        <v>7064</v>
      </c>
      <c r="C2463" s="526" t="s">
        <v>116</v>
      </c>
      <c r="D2463" s="527" t="n">
        <v>13.09</v>
      </c>
    </row>
    <row r="2464" customFormat="false" ht="15" hidden="false" customHeight="false" outlineLevel="0" collapsed="false">
      <c r="A2464" s="526" t="n">
        <v>92886</v>
      </c>
      <c r="B2464" s="526" t="s">
        <v>7065</v>
      </c>
      <c r="C2464" s="526" t="s">
        <v>116</v>
      </c>
      <c r="D2464" s="527" t="n">
        <v>12.51</v>
      </c>
    </row>
    <row r="2465" customFormat="false" ht="15" hidden="false" customHeight="false" outlineLevel="0" collapsed="false">
      <c r="A2465" s="526" t="n">
        <v>92887</v>
      </c>
      <c r="B2465" s="526" t="s">
        <v>7066</v>
      </c>
      <c r="C2465" s="526" t="s">
        <v>116</v>
      </c>
      <c r="D2465" s="527" t="n">
        <v>12.45</v>
      </c>
    </row>
    <row r="2466" customFormat="false" ht="15" hidden="false" customHeight="false" outlineLevel="0" collapsed="false">
      <c r="A2466" s="526" t="n">
        <v>92888</v>
      </c>
      <c r="B2466" s="526" t="s">
        <v>7067</v>
      </c>
      <c r="C2466" s="526" t="s">
        <v>116</v>
      </c>
      <c r="D2466" s="527" t="n">
        <v>12.17</v>
      </c>
    </row>
    <row r="2467" customFormat="false" ht="15" hidden="false" customHeight="false" outlineLevel="0" collapsed="false">
      <c r="A2467" s="526" t="n">
        <v>92915</v>
      </c>
      <c r="B2467" s="526" t="s">
        <v>7068</v>
      </c>
      <c r="C2467" s="526" t="s">
        <v>116</v>
      </c>
      <c r="D2467" s="527" t="n">
        <v>18.38</v>
      </c>
    </row>
    <row r="2468" customFormat="false" ht="15" hidden="false" customHeight="false" outlineLevel="0" collapsed="false">
      <c r="A2468" s="526" t="n">
        <v>92916</v>
      </c>
      <c r="B2468" s="526" t="s">
        <v>257</v>
      </c>
      <c r="C2468" s="526" t="s">
        <v>116</v>
      </c>
      <c r="D2468" s="527" t="n">
        <v>16.85</v>
      </c>
    </row>
    <row r="2469" customFormat="false" ht="15" hidden="false" customHeight="false" outlineLevel="0" collapsed="false">
      <c r="A2469" s="526" t="n">
        <v>92917</v>
      </c>
      <c r="B2469" s="526" t="s">
        <v>196</v>
      </c>
      <c r="C2469" s="526" t="s">
        <v>116</v>
      </c>
      <c r="D2469" s="527" t="n">
        <v>15.39</v>
      </c>
    </row>
    <row r="2470" customFormat="false" ht="15" hidden="false" customHeight="false" outlineLevel="0" collapsed="false">
      <c r="A2470" s="526" t="n">
        <v>92919</v>
      </c>
      <c r="B2470" s="526" t="s">
        <v>171</v>
      </c>
      <c r="C2470" s="526" t="s">
        <v>116</v>
      </c>
      <c r="D2470" s="527" t="n">
        <v>13.47</v>
      </c>
    </row>
    <row r="2471" customFormat="false" ht="15" hidden="false" customHeight="false" outlineLevel="0" collapsed="false">
      <c r="A2471" s="526" t="n">
        <v>92921</v>
      </c>
      <c r="B2471" s="526" t="s">
        <v>221</v>
      </c>
      <c r="C2471" s="526" t="s">
        <v>116</v>
      </c>
      <c r="D2471" s="527" t="n">
        <v>11.12</v>
      </c>
    </row>
    <row r="2472" customFormat="false" ht="15" hidden="false" customHeight="false" outlineLevel="0" collapsed="false">
      <c r="A2472" s="526" t="n">
        <v>92922</v>
      </c>
      <c r="B2472" s="526" t="s">
        <v>191</v>
      </c>
      <c r="C2472" s="526" t="s">
        <v>116</v>
      </c>
      <c r="D2472" s="527" t="n">
        <v>10.61</v>
      </c>
    </row>
    <row r="2473" customFormat="false" ht="15" hidden="false" customHeight="false" outlineLevel="0" collapsed="false">
      <c r="A2473" s="526" t="n">
        <v>92923</v>
      </c>
      <c r="B2473" s="526" t="s">
        <v>7069</v>
      </c>
      <c r="C2473" s="526" t="s">
        <v>116</v>
      </c>
      <c r="D2473" s="527" t="n">
        <v>11.96</v>
      </c>
    </row>
    <row r="2474" customFormat="false" ht="15" hidden="false" customHeight="false" outlineLevel="0" collapsed="false">
      <c r="A2474" s="526" t="n">
        <v>92924</v>
      </c>
      <c r="B2474" s="526" t="s">
        <v>7070</v>
      </c>
      <c r="C2474" s="526" t="s">
        <v>116</v>
      </c>
      <c r="D2474" s="527" t="n">
        <v>11.75</v>
      </c>
    </row>
    <row r="2475" customFormat="false" ht="15" hidden="false" customHeight="false" outlineLevel="0" collapsed="false">
      <c r="A2475" s="526" t="n">
        <v>95448</v>
      </c>
      <c r="B2475" s="526" t="s">
        <v>7071</v>
      </c>
      <c r="C2475" s="526" t="s">
        <v>116</v>
      </c>
      <c r="D2475" s="527" t="n">
        <v>11.66</v>
      </c>
    </row>
    <row r="2476" customFormat="false" ht="15" hidden="false" customHeight="false" outlineLevel="0" collapsed="false">
      <c r="A2476" s="526" t="n">
        <v>95576</v>
      </c>
      <c r="B2476" s="526" t="s">
        <v>2109</v>
      </c>
      <c r="C2476" s="526" t="s">
        <v>116</v>
      </c>
      <c r="D2476" s="527" t="n">
        <v>14.15</v>
      </c>
    </row>
    <row r="2477" customFormat="false" ht="15" hidden="false" customHeight="false" outlineLevel="0" collapsed="false">
      <c r="A2477" s="526" t="n">
        <v>95577</v>
      </c>
      <c r="B2477" s="526" t="s">
        <v>2126</v>
      </c>
      <c r="C2477" s="526" t="s">
        <v>116</v>
      </c>
      <c r="D2477" s="527" t="n">
        <v>12.08</v>
      </c>
    </row>
    <row r="2478" customFormat="false" ht="15" hidden="false" customHeight="false" outlineLevel="0" collapsed="false">
      <c r="A2478" s="526" t="n">
        <v>95578</v>
      </c>
      <c r="B2478" s="526" t="s">
        <v>151</v>
      </c>
      <c r="C2478" s="526" t="s">
        <v>116</v>
      </c>
      <c r="D2478" s="527" t="n">
        <v>10.06</v>
      </c>
    </row>
    <row r="2479" customFormat="false" ht="15" hidden="false" customHeight="false" outlineLevel="0" collapsed="false">
      <c r="A2479" s="526" t="n">
        <v>95579</v>
      </c>
      <c r="B2479" s="526" t="s">
        <v>7072</v>
      </c>
      <c r="C2479" s="526" t="s">
        <v>116</v>
      </c>
      <c r="D2479" s="527" t="n">
        <v>9.74</v>
      </c>
    </row>
    <row r="2480" customFormat="false" ht="15" hidden="false" customHeight="false" outlineLevel="0" collapsed="false">
      <c r="A2480" s="526" t="n">
        <v>95580</v>
      </c>
      <c r="B2480" s="526" t="s">
        <v>7073</v>
      </c>
      <c r="C2480" s="526" t="s">
        <v>116</v>
      </c>
      <c r="D2480" s="527" t="n">
        <v>11.25</v>
      </c>
    </row>
    <row r="2481" customFormat="false" ht="15" hidden="false" customHeight="false" outlineLevel="0" collapsed="false">
      <c r="A2481" s="526" t="n">
        <v>95581</v>
      </c>
      <c r="B2481" s="526" t="s">
        <v>7074</v>
      </c>
      <c r="C2481" s="526" t="s">
        <v>116</v>
      </c>
      <c r="D2481" s="527" t="n">
        <v>11.22</v>
      </c>
    </row>
    <row r="2482" customFormat="false" ht="15" hidden="false" customHeight="false" outlineLevel="0" collapsed="false">
      <c r="A2482" s="526" t="n">
        <v>95582</v>
      </c>
      <c r="B2482" s="526" t="s">
        <v>7075</v>
      </c>
      <c r="C2482" s="526" t="s">
        <v>116</v>
      </c>
      <c r="D2482" s="527" t="n">
        <v>12.23</v>
      </c>
    </row>
    <row r="2483" customFormat="false" ht="15" hidden="false" customHeight="false" outlineLevel="0" collapsed="false">
      <c r="A2483" s="526" t="n">
        <v>95583</v>
      </c>
      <c r="B2483" s="526" t="s">
        <v>209</v>
      </c>
      <c r="C2483" s="526" t="s">
        <v>116</v>
      </c>
      <c r="D2483" s="527" t="n">
        <v>17.52</v>
      </c>
    </row>
    <row r="2484" customFormat="false" ht="15" hidden="false" customHeight="false" outlineLevel="0" collapsed="false">
      <c r="A2484" s="526" t="n">
        <v>95584</v>
      </c>
      <c r="B2484" s="526" t="s">
        <v>319</v>
      </c>
      <c r="C2484" s="526" t="s">
        <v>116</v>
      </c>
      <c r="D2484" s="527" t="n">
        <v>15.57</v>
      </c>
    </row>
    <row r="2485" customFormat="false" ht="15" hidden="false" customHeight="false" outlineLevel="0" collapsed="false">
      <c r="A2485" s="526" t="n">
        <v>95592</v>
      </c>
      <c r="B2485" s="526" t="s">
        <v>7076</v>
      </c>
      <c r="C2485" s="526" t="s">
        <v>116</v>
      </c>
      <c r="D2485" s="527" t="n">
        <v>17.52</v>
      </c>
    </row>
    <row r="2486" customFormat="false" ht="15" hidden="false" customHeight="false" outlineLevel="0" collapsed="false">
      <c r="A2486" s="526" t="n">
        <v>95593</v>
      </c>
      <c r="B2486" s="526" t="s">
        <v>7077</v>
      </c>
      <c r="C2486" s="526" t="s">
        <v>116</v>
      </c>
      <c r="D2486" s="527" t="n">
        <v>15.57</v>
      </c>
    </row>
    <row r="2487" customFormat="false" ht="15" hidden="false" customHeight="false" outlineLevel="0" collapsed="false">
      <c r="A2487" s="526" t="n">
        <v>95943</v>
      </c>
      <c r="B2487" s="526" t="s">
        <v>7078</v>
      </c>
      <c r="C2487" s="526" t="s">
        <v>116</v>
      </c>
      <c r="D2487" s="527" t="n">
        <v>24.01</v>
      </c>
    </row>
    <row r="2488" customFormat="false" ht="15" hidden="false" customHeight="false" outlineLevel="0" collapsed="false">
      <c r="A2488" s="526" t="n">
        <v>95944</v>
      </c>
      <c r="B2488" s="526" t="s">
        <v>7079</v>
      </c>
      <c r="C2488" s="526" t="s">
        <v>116</v>
      </c>
      <c r="D2488" s="527" t="n">
        <v>21.87</v>
      </c>
    </row>
    <row r="2489" customFormat="false" ht="15" hidden="false" customHeight="false" outlineLevel="0" collapsed="false">
      <c r="A2489" s="526" t="n">
        <v>95945</v>
      </c>
      <c r="B2489" s="526" t="s">
        <v>7080</v>
      </c>
      <c r="C2489" s="526" t="s">
        <v>116</v>
      </c>
      <c r="D2489" s="527" t="n">
        <v>17.78</v>
      </c>
    </row>
    <row r="2490" customFormat="false" ht="15" hidden="false" customHeight="false" outlineLevel="0" collapsed="false">
      <c r="A2490" s="526" t="n">
        <v>95946</v>
      </c>
      <c r="B2490" s="526" t="s">
        <v>7081</v>
      </c>
      <c r="C2490" s="526" t="s">
        <v>116</v>
      </c>
      <c r="D2490" s="527" t="n">
        <v>14.21</v>
      </c>
    </row>
    <row r="2491" customFormat="false" ht="15" hidden="false" customHeight="false" outlineLevel="0" collapsed="false">
      <c r="A2491" s="526" t="n">
        <v>95947</v>
      </c>
      <c r="B2491" s="526" t="s">
        <v>7082</v>
      </c>
      <c r="C2491" s="526" t="s">
        <v>116</v>
      </c>
      <c r="D2491" s="527" t="n">
        <v>10.95</v>
      </c>
    </row>
    <row r="2492" customFormat="false" ht="15" hidden="false" customHeight="false" outlineLevel="0" collapsed="false">
      <c r="A2492" s="526" t="n">
        <v>95948</v>
      </c>
      <c r="B2492" s="526" t="s">
        <v>7083</v>
      </c>
      <c r="C2492" s="526" t="s">
        <v>116</v>
      </c>
      <c r="D2492" s="527" t="n">
        <v>9.68</v>
      </c>
    </row>
    <row r="2493" customFormat="false" ht="15" hidden="false" customHeight="false" outlineLevel="0" collapsed="false">
      <c r="A2493" s="526" t="n">
        <v>96544</v>
      </c>
      <c r="B2493" s="526" t="s">
        <v>346</v>
      </c>
      <c r="C2493" s="526" t="s">
        <v>116</v>
      </c>
      <c r="D2493" s="527" t="n">
        <v>17.72</v>
      </c>
    </row>
    <row r="2494" customFormat="false" ht="15" hidden="false" customHeight="false" outlineLevel="0" collapsed="false">
      <c r="A2494" s="526" t="n">
        <v>96545</v>
      </c>
      <c r="B2494" s="526" t="s">
        <v>176</v>
      </c>
      <c r="C2494" s="526" t="s">
        <v>116</v>
      </c>
      <c r="D2494" s="527" t="n">
        <v>16.27</v>
      </c>
    </row>
    <row r="2495" customFormat="false" ht="15" hidden="false" customHeight="false" outlineLevel="0" collapsed="false">
      <c r="A2495" s="526" t="n">
        <v>96546</v>
      </c>
      <c r="B2495" s="526" t="s">
        <v>170</v>
      </c>
      <c r="C2495" s="526" t="s">
        <v>116</v>
      </c>
      <c r="D2495" s="527" t="n">
        <v>14.38</v>
      </c>
    </row>
    <row r="2496" customFormat="false" ht="15" hidden="false" customHeight="false" outlineLevel="0" collapsed="false">
      <c r="A2496" s="526" t="n">
        <v>96547</v>
      </c>
      <c r="B2496" s="526" t="s">
        <v>229</v>
      </c>
      <c r="C2496" s="526" t="s">
        <v>116</v>
      </c>
      <c r="D2496" s="527" t="n">
        <v>12.06</v>
      </c>
    </row>
    <row r="2497" customFormat="false" ht="15" hidden="false" customHeight="false" outlineLevel="0" collapsed="false">
      <c r="A2497" s="526" t="n">
        <v>96548</v>
      </c>
      <c r="B2497" s="526" t="s">
        <v>283</v>
      </c>
      <c r="C2497" s="526" t="s">
        <v>116</v>
      </c>
      <c r="D2497" s="527" t="n">
        <v>11.28</v>
      </c>
    </row>
    <row r="2498" customFormat="false" ht="15" hidden="false" customHeight="false" outlineLevel="0" collapsed="false">
      <c r="A2498" s="526" t="n">
        <v>96549</v>
      </c>
      <c r="B2498" s="526" t="s">
        <v>7084</v>
      </c>
      <c r="C2498" s="526" t="s">
        <v>116</v>
      </c>
      <c r="D2498" s="527" t="n">
        <v>12.4</v>
      </c>
    </row>
    <row r="2499" customFormat="false" ht="15" hidden="false" customHeight="false" outlineLevel="0" collapsed="false">
      <c r="A2499" s="526" t="n">
        <v>96550</v>
      </c>
      <c r="B2499" s="526" t="s">
        <v>7085</v>
      </c>
      <c r="C2499" s="526" t="s">
        <v>116</v>
      </c>
      <c r="D2499" s="527" t="n">
        <v>12.01</v>
      </c>
    </row>
    <row r="2500" customFormat="false" ht="15" hidden="false" customHeight="false" outlineLevel="0" collapsed="false">
      <c r="A2500" s="526" t="n">
        <v>100064</v>
      </c>
      <c r="B2500" s="526" t="s">
        <v>7086</v>
      </c>
      <c r="C2500" s="526" t="s">
        <v>116</v>
      </c>
      <c r="D2500" s="527" t="n">
        <v>9.42</v>
      </c>
    </row>
    <row r="2501" customFormat="false" ht="15" hidden="false" customHeight="false" outlineLevel="0" collapsed="false">
      <c r="A2501" s="526" t="n">
        <v>100066</v>
      </c>
      <c r="B2501" s="526" t="s">
        <v>7087</v>
      </c>
      <c r="C2501" s="526" t="s">
        <v>116</v>
      </c>
      <c r="D2501" s="527" t="n">
        <v>9.29</v>
      </c>
    </row>
    <row r="2502" customFormat="false" ht="15" hidden="false" customHeight="false" outlineLevel="0" collapsed="false">
      <c r="A2502" s="526" t="n">
        <v>100067</v>
      </c>
      <c r="B2502" s="526" t="s">
        <v>7088</v>
      </c>
      <c r="C2502" s="526" t="s">
        <v>116</v>
      </c>
      <c r="D2502" s="527" t="n">
        <v>13.51</v>
      </c>
    </row>
    <row r="2503" customFormat="false" ht="15" hidden="false" customHeight="false" outlineLevel="0" collapsed="false">
      <c r="A2503" s="526" t="n">
        <v>100068</v>
      </c>
      <c r="B2503" s="526" t="s">
        <v>7089</v>
      </c>
      <c r="C2503" s="526" t="s">
        <v>116</v>
      </c>
      <c r="D2503" s="527" t="n">
        <v>10.37</v>
      </c>
    </row>
    <row r="2504" customFormat="false" ht="15" hidden="false" customHeight="false" outlineLevel="0" collapsed="false">
      <c r="A2504" s="526" t="n">
        <v>102920</v>
      </c>
      <c r="B2504" s="526" t="s">
        <v>7090</v>
      </c>
      <c r="C2504" s="526" t="s">
        <v>116</v>
      </c>
      <c r="D2504" s="527" t="n">
        <v>9.45</v>
      </c>
    </row>
    <row r="2505" customFormat="false" ht="15" hidden="false" customHeight="false" outlineLevel="0" collapsed="false">
      <c r="A2505" s="526" t="n">
        <v>102921</v>
      </c>
      <c r="B2505" s="526" t="s">
        <v>7091</v>
      </c>
      <c r="C2505" s="526" t="s">
        <v>116</v>
      </c>
      <c r="D2505" s="527" t="n">
        <v>9.13</v>
      </c>
    </row>
    <row r="2506" customFormat="false" ht="15" hidden="false" customHeight="false" outlineLevel="0" collapsed="false">
      <c r="A2506" s="526" t="n">
        <v>102922</v>
      </c>
      <c r="B2506" s="526" t="s">
        <v>7092</v>
      </c>
      <c r="C2506" s="526" t="s">
        <v>116</v>
      </c>
      <c r="D2506" s="527" t="n">
        <v>10.06</v>
      </c>
    </row>
    <row r="2507" customFormat="false" ht="15" hidden="false" customHeight="false" outlineLevel="0" collapsed="false">
      <c r="A2507" s="526" t="n">
        <v>102923</v>
      </c>
      <c r="B2507" s="526" t="s">
        <v>7093</v>
      </c>
      <c r="C2507" s="526" t="s">
        <v>116</v>
      </c>
      <c r="D2507" s="527" t="n">
        <v>8.91</v>
      </c>
    </row>
    <row r="2508" customFormat="false" ht="15" hidden="false" customHeight="false" outlineLevel="0" collapsed="false">
      <c r="A2508" s="526" t="n">
        <v>103088</v>
      </c>
      <c r="B2508" s="526" t="s">
        <v>7094</v>
      </c>
      <c r="C2508" s="526" t="s">
        <v>116</v>
      </c>
      <c r="D2508" s="527" t="n">
        <v>11.33</v>
      </c>
    </row>
    <row r="2509" customFormat="false" ht="15" hidden="false" customHeight="false" outlineLevel="0" collapsed="false">
      <c r="A2509" s="526" t="n">
        <v>104104</v>
      </c>
      <c r="B2509" s="526" t="s">
        <v>7095</v>
      </c>
      <c r="C2509" s="526" t="s">
        <v>116</v>
      </c>
      <c r="D2509" s="527" t="n">
        <v>12.36</v>
      </c>
    </row>
    <row r="2510" customFormat="false" ht="15" hidden="false" customHeight="false" outlineLevel="0" collapsed="false">
      <c r="A2510" s="526" t="n">
        <v>104105</v>
      </c>
      <c r="B2510" s="526" t="s">
        <v>7096</v>
      </c>
      <c r="C2510" s="526" t="s">
        <v>116</v>
      </c>
      <c r="D2510" s="527" t="n">
        <v>12.36</v>
      </c>
    </row>
    <row r="2511" customFormat="false" ht="15" hidden="false" customHeight="false" outlineLevel="0" collapsed="false">
      <c r="A2511" s="526" t="n">
        <v>104106</v>
      </c>
      <c r="B2511" s="526" t="s">
        <v>7097</v>
      </c>
      <c r="C2511" s="526" t="s">
        <v>116</v>
      </c>
      <c r="D2511" s="527" t="n">
        <v>11.31</v>
      </c>
    </row>
    <row r="2512" customFormat="false" ht="15" hidden="false" customHeight="false" outlineLevel="0" collapsed="false">
      <c r="A2512" s="526" t="n">
        <v>104107</v>
      </c>
      <c r="B2512" s="526" t="s">
        <v>7098</v>
      </c>
      <c r="C2512" s="526" t="s">
        <v>116</v>
      </c>
      <c r="D2512" s="527" t="n">
        <v>12.03</v>
      </c>
    </row>
    <row r="2513" customFormat="false" ht="15" hidden="false" customHeight="false" outlineLevel="0" collapsed="false">
      <c r="A2513" s="526" t="n">
        <v>104108</v>
      </c>
      <c r="B2513" s="526" t="s">
        <v>7099</v>
      </c>
      <c r="C2513" s="526" t="s">
        <v>116</v>
      </c>
      <c r="D2513" s="527" t="n">
        <v>14.29</v>
      </c>
    </row>
    <row r="2514" customFormat="false" ht="15" hidden="false" customHeight="false" outlineLevel="0" collapsed="false">
      <c r="A2514" s="526" t="n">
        <v>104109</v>
      </c>
      <c r="B2514" s="526" t="s">
        <v>7100</v>
      </c>
      <c r="C2514" s="526" t="s">
        <v>116</v>
      </c>
      <c r="D2514" s="527" t="n">
        <v>17.41</v>
      </c>
    </row>
    <row r="2515" customFormat="false" ht="15" hidden="false" customHeight="false" outlineLevel="0" collapsed="false">
      <c r="A2515" s="526" t="n">
        <v>104110</v>
      </c>
      <c r="B2515" s="526" t="s">
        <v>7101</v>
      </c>
      <c r="C2515" s="526" t="s">
        <v>116</v>
      </c>
      <c r="D2515" s="527" t="n">
        <v>19.68</v>
      </c>
    </row>
    <row r="2516" customFormat="false" ht="15" hidden="false" customHeight="false" outlineLevel="0" collapsed="false">
      <c r="A2516" s="526" t="n">
        <v>104111</v>
      </c>
      <c r="B2516" s="526" t="s">
        <v>7102</v>
      </c>
      <c r="C2516" s="526" t="s">
        <v>116</v>
      </c>
      <c r="D2516" s="527" t="n">
        <v>22.22</v>
      </c>
    </row>
    <row r="2517" customFormat="false" ht="15" hidden="false" customHeight="false" outlineLevel="0" collapsed="false">
      <c r="A2517" s="526" t="n">
        <v>89993</v>
      </c>
      <c r="B2517" s="526" t="s">
        <v>7103</v>
      </c>
      <c r="C2517" s="526" t="s">
        <v>128</v>
      </c>
      <c r="D2517" s="528" t="n">
        <v>1139.48</v>
      </c>
    </row>
    <row r="2518" customFormat="false" ht="15" hidden="false" customHeight="false" outlineLevel="0" collapsed="false">
      <c r="A2518" s="526" t="n">
        <v>89994</v>
      </c>
      <c r="B2518" s="526" t="s">
        <v>7104</v>
      </c>
      <c r="C2518" s="526" t="s">
        <v>128</v>
      </c>
      <c r="D2518" s="527" t="n">
        <v>987.19</v>
      </c>
    </row>
    <row r="2519" customFormat="false" ht="15" hidden="false" customHeight="false" outlineLevel="0" collapsed="false">
      <c r="A2519" s="526" t="n">
        <v>89995</v>
      </c>
      <c r="B2519" s="526" t="s">
        <v>7105</v>
      </c>
      <c r="C2519" s="526" t="s">
        <v>128</v>
      </c>
      <c r="D2519" s="528" t="n">
        <v>1100.53</v>
      </c>
    </row>
    <row r="2520" customFormat="false" ht="15" hidden="false" customHeight="false" outlineLevel="0" collapsed="false">
      <c r="A2520" s="526" t="n">
        <v>90278</v>
      </c>
      <c r="B2520" s="526" t="s">
        <v>7106</v>
      </c>
      <c r="C2520" s="526" t="s">
        <v>128</v>
      </c>
      <c r="D2520" s="527" t="n">
        <v>601.2</v>
      </c>
    </row>
    <row r="2521" customFormat="false" ht="15" hidden="false" customHeight="false" outlineLevel="0" collapsed="false">
      <c r="A2521" s="526" t="n">
        <v>90279</v>
      </c>
      <c r="B2521" s="526" t="s">
        <v>7107</v>
      </c>
      <c r="C2521" s="526" t="s">
        <v>128</v>
      </c>
      <c r="D2521" s="527" t="n">
        <v>642.8</v>
      </c>
    </row>
    <row r="2522" customFormat="false" ht="15" hidden="false" customHeight="false" outlineLevel="0" collapsed="false">
      <c r="A2522" s="526" t="n">
        <v>90280</v>
      </c>
      <c r="B2522" s="526" t="s">
        <v>7108</v>
      </c>
      <c r="C2522" s="526" t="s">
        <v>128</v>
      </c>
      <c r="D2522" s="527" t="n">
        <v>685.01</v>
      </c>
    </row>
    <row r="2523" customFormat="false" ht="15" hidden="false" customHeight="false" outlineLevel="0" collapsed="false">
      <c r="A2523" s="526" t="n">
        <v>90281</v>
      </c>
      <c r="B2523" s="526" t="s">
        <v>7109</v>
      </c>
      <c r="C2523" s="526" t="s">
        <v>128</v>
      </c>
      <c r="D2523" s="527" t="n">
        <v>759.06</v>
      </c>
    </row>
    <row r="2524" customFormat="false" ht="15" hidden="false" customHeight="false" outlineLevel="0" collapsed="false">
      <c r="A2524" s="526" t="n">
        <v>90282</v>
      </c>
      <c r="B2524" s="526" t="s">
        <v>7110</v>
      </c>
      <c r="C2524" s="526" t="s">
        <v>128</v>
      </c>
      <c r="D2524" s="527" t="n">
        <v>586.9</v>
      </c>
    </row>
    <row r="2525" customFormat="false" ht="15" hidden="false" customHeight="false" outlineLevel="0" collapsed="false">
      <c r="A2525" s="526" t="n">
        <v>90283</v>
      </c>
      <c r="B2525" s="526" t="s">
        <v>7111</v>
      </c>
      <c r="C2525" s="526" t="s">
        <v>128</v>
      </c>
      <c r="D2525" s="527" t="n">
        <v>628.05</v>
      </c>
    </row>
    <row r="2526" customFormat="false" ht="15" hidden="false" customHeight="false" outlineLevel="0" collapsed="false">
      <c r="A2526" s="526" t="n">
        <v>90284</v>
      </c>
      <c r="B2526" s="526" t="s">
        <v>7112</v>
      </c>
      <c r="C2526" s="526" t="s">
        <v>128</v>
      </c>
      <c r="D2526" s="527" t="n">
        <v>675.37</v>
      </c>
    </row>
    <row r="2527" customFormat="false" ht="15" hidden="false" customHeight="false" outlineLevel="0" collapsed="false">
      <c r="A2527" s="526" t="n">
        <v>90285</v>
      </c>
      <c r="B2527" s="526" t="s">
        <v>7113</v>
      </c>
      <c r="C2527" s="526" t="s">
        <v>128</v>
      </c>
      <c r="D2527" s="527" t="n">
        <v>754.99</v>
      </c>
    </row>
    <row r="2528" customFormat="false" ht="15" hidden="false" customHeight="false" outlineLevel="0" collapsed="false">
      <c r="A2528" s="526" t="n">
        <v>94962</v>
      </c>
      <c r="B2528" s="526" t="s">
        <v>129</v>
      </c>
      <c r="C2528" s="526" t="s">
        <v>128</v>
      </c>
      <c r="D2528" s="527" t="n">
        <v>499.87</v>
      </c>
    </row>
    <row r="2529" customFormat="false" ht="15" hidden="false" customHeight="false" outlineLevel="0" collapsed="false">
      <c r="A2529" s="526" t="n">
        <v>94963</v>
      </c>
      <c r="B2529" s="526" t="s">
        <v>7114</v>
      </c>
      <c r="C2529" s="526" t="s">
        <v>128</v>
      </c>
      <c r="D2529" s="527" t="n">
        <v>533.96</v>
      </c>
    </row>
    <row r="2530" customFormat="false" ht="15" hidden="false" customHeight="false" outlineLevel="0" collapsed="false">
      <c r="A2530" s="526" t="n">
        <v>94964</v>
      </c>
      <c r="B2530" s="526" t="s">
        <v>7115</v>
      </c>
      <c r="C2530" s="526" t="s">
        <v>128</v>
      </c>
      <c r="D2530" s="527" t="n">
        <v>565.42</v>
      </c>
    </row>
    <row r="2531" customFormat="false" ht="15" hidden="false" customHeight="false" outlineLevel="0" collapsed="false">
      <c r="A2531" s="526" t="n">
        <v>94965</v>
      </c>
      <c r="B2531" s="526" t="s">
        <v>7116</v>
      </c>
      <c r="C2531" s="526" t="s">
        <v>128</v>
      </c>
      <c r="D2531" s="527" t="n">
        <v>576.85</v>
      </c>
    </row>
    <row r="2532" customFormat="false" ht="15" hidden="false" customHeight="false" outlineLevel="0" collapsed="false">
      <c r="A2532" s="526" t="n">
        <v>94966</v>
      </c>
      <c r="B2532" s="526" t="s">
        <v>7117</v>
      </c>
      <c r="C2532" s="526" t="s">
        <v>128</v>
      </c>
      <c r="D2532" s="527" t="n">
        <v>589.07</v>
      </c>
    </row>
    <row r="2533" customFormat="false" ht="15" hidden="false" customHeight="false" outlineLevel="0" collapsed="false">
      <c r="A2533" s="526" t="n">
        <v>94967</v>
      </c>
      <c r="B2533" s="526" t="s">
        <v>7118</v>
      </c>
      <c r="C2533" s="526" t="s">
        <v>128</v>
      </c>
      <c r="D2533" s="527" t="n">
        <v>645.31</v>
      </c>
    </row>
    <row r="2534" customFormat="false" ht="15" hidden="false" customHeight="false" outlineLevel="0" collapsed="false">
      <c r="A2534" s="526" t="n">
        <v>94968</v>
      </c>
      <c r="B2534" s="526" t="s">
        <v>7119</v>
      </c>
      <c r="C2534" s="526" t="s">
        <v>128</v>
      </c>
      <c r="D2534" s="527" t="n">
        <v>496.87</v>
      </c>
    </row>
    <row r="2535" customFormat="false" ht="15" hidden="false" customHeight="false" outlineLevel="0" collapsed="false">
      <c r="A2535" s="526" t="n">
        <v>94969</v>
      </c>
      <c r="B2535" s="526" t="s">
        <v>7120</v>
      </c>
      <c r="C2535" s="526" t="s">
        <v>128</v>
      </c>
      <c r="D2535" s="527" t="n">
        <v>527.36</v>
      </c>
    </row>
    <row r="2536" customFormat="false" ht="15" hidden="false" customHeight="false" outlineLevel="0" collapsed="false">
      <c r="A2536" s="526" t="n">
        <v>94970</v>
      </c>
      <c r="B2536" s="526" t="s">
        <v>7121</v>
      </c>
      <c r="C2536" s="526" t="s">
        <v>128</v>
      </c>
      <c r="D2536" s="527" t="n">
        <v>552.27</v>
      </c>
    </row>
    <row r="2537" customFormat="false" ht="15" hidden="false" customHeight="false" outlineLevel="0" collapsed="false">
      <c r="A2537" s="526" t="n">
        <v>94971</v>
      </c>
      <c r="B2537" s="526" t="s">
        <v>7122</v>
      </c>
      <c r="C2537" s="526" t="s">
        <v>128</v>
      </c>
      <c r="D2537" s="527" t="n">
        <v>570.28</v>
      </c>
    </row>
    <row r="2538" customFormat="false" ht="15" hidden="false" customHeight="false" outlineLevel="0" collapsed="false">
      <c r="A2538" s="526" t="n">
        <v>94972</v>
      </c>
      <c r="B2538" s="526" t="s">
        <v>7123</v>
      </c>
      <c r="C2538" s="526" t="s">
        <v>128</v>
      </c>
      <c r="D2538" s="527" t="n">
        <v>582.44</v>
      </c>
    </row>
    <row r="2539" customFormat="false" ht="15" hidden="false" customHeight="false" outlineLevel="0" collapsed="false">
      <c r="A2539" s="526" t="n">
        <v>94973</v>
      </c>
      <c r="B2539" s="526" t="s">
        <v>7124</v>
      </c>
      <c r="C2539" s="526" t="s">
        <v>128</v>
      </c>
      <c r="D2539" s="527" t="n">
        <v>636.65</v>
      </c>
    </row>
    <row r="2540" customFormat="false" ht="15" hidden="false" customHeight="false" outlineLevel="0" collapsed="false">
      <c r="A2540" s="526" t="n">
        <v>94974</v>
      </c>
      <c r="B2540" s="526" t="s">
        <v>7125</v>
      </c>
      <c r="C2540" s="526" t="s">
        <v>128</v>
      </c>
      <c r="D2540" s="527" t="n">
        <v>562.03</v>
      </c>
    </row>
    <row r="2541" customFormat="false" ht="15" hidden="false" customHeight="false" outlineLevel="0" collapsed="false">
      <c r="A2541" s="526" t="n">
        <v>94975</v>
      </c>
      <c r="B2541" s="526" t="s">
        <v>7126</v>
      </c>
      <c r="C2541" s="526" t="s">
        <v>128</v>
      </c>
      <c r="D2541" s="527" t="n">
        <v>589.43</v>
      </c>
    </row>
    <row r="2542" customFormat="false" ht="15" hidden="false" customHeight="false" outlineLevel="0" collapsed="false">
      <c r="A2542" s="526" t="n">
        <v>96555</v>
      </c>
      <c r="B2542" s="526" t="s">
        <v>7127</v>
      </c>
      <c r="C2542" s="526" t="s">
        <v>128</v>
      </c>
      <c r="D2542" s="527" t="n">
        <v>794.72</v>
      </c>
    </row>
    <row r="2543" customFormat="false" ht="15" hidden="false" customHeight="false" outlineLevel="0" collapsed="false">
      <c r="A2543" s="526" t="n">
        <v>96556</v>
      </c>
      <c r="B2543" s="526" t="s">
        <v>7128</v>
      </c>
      <c r="C2543" s="526" t="s">
        <v>128</v>
      </c>
      <c r="D2543" s="527" t="n">
        <v>887.96</v>
      </c>
    </row>
    <row r="2544" customFormat="false" ht="15" hidden="false" customHeight="false" outlineLevel="0" collapsed="false">
      <c r="A2544" s="526" t="n">
        <v>96557</v>
      </c>
      <c r="B2544" s="526" t="s">
        <v>7129</v>
      </c>
      <c r="C2544" s="526" t="s">
        <v>128</v>
      </c>
      <c r="D2544" s="527" t="n">
        <v>623.52</v>
      </c>
    </row>
    <row r="2545" customFormat="false" ht="15" hidden="false" customHeight="false" outlineLevel="0" collapsed="false">
      <c r="A2545" s="526" t="n">
        <v>96558</v>
      </c>
      <c r="B2545" s="526" t="s">
        <v>7130</v>
      </c>
      <c r="C2545" s="526" t="s">
        <v>128</v>
      </c>
      <c r="D2545" s="527" t="n">
        <v>631.71</v>
      </c>
    </row>
    <row r="2546" customFormat="false" ht="15" hidden="false" customHeight="false" outlineLevel="0" collapsed="false">
      <c r="A2546" s="526" t="n">
        <v>99235</v>
      </c>
      <c r="B2546" s="526" t="s">
        <v>7131</v>
      </c>
      <c r="C2546" s="526" t="s">
        <v>128</v>
      </c>
      <c r="D2546" s="527" t="n">
        <v>604.06</v>
      </c>
    </row>
    <row r="2547" customFormat="false" ht="15" hidden="false" customHeight="false" outlineLevel="0" collapsed="false">
      <c r="A2547" s="526" t="n">
        <v>99431</v>
      </c>
      <c r="B2547" s="526" t="s">
        <v>7132</v>
      </c>
      <c r="C2547" s="526" t="s">
        <v>128</v>
      </c>
      <c r="D2547" s="527" t="n">
        <v>626.75</v>
      </c>
    </row>
    <row r="2548" customFormat="false" ht="15" hidden="false" customHeight="false" outlineLevel="0" collapsed="false">
      <c r="A2548" s="526" t="n">
        <v>99432</v>
      </c>
      <c r="B2548" s="526" t="s">
        <v>7133</v>
      </c>
      <c r="C2548" s="526" t="s">
        <v>128</v>
      </c>
      <c r="D2548" s="527" t="n">
        <v>608.43</v>
      </c>
    </row>
    <row r="2549" customFormat="false" ht="15" hidden="false" customHeight="false" outlineLevel="0" collapsed="false">
      <c r="A2549" s="526" t="n">
        <v>99433</v>
      </c>
      <c r="B2549" s="526" t="s">
        <v>7134</v>
      </c>
      <c r="C2549" s="526" t="s">
        <v>128</v>
      </c>
      <c r="D2549" s="527" t="n">
        <v>661.7</v>
      </c>
    </row>
    <row r="2550" customFormat="false" ht="15" hidden="false" customHeight="false" outlineLevel="0" collapsed="false">
      <c r="A2550" s="526" t="n">
        <v>99434</v>
      </c>
      <c r="B2550" s="526" t="s">
        <v>7135</v>
      </c>
      <c r="C2550" s="526" t="s">
        <v>128</v>
      </c>
      <c r="D2550" s="527" t="n">
        <v>631.18</v>
      </c>
    </row>
    <row r="2551" customFormat="false" ht="15" hidden="false" customHeight="false" outlineLevel="0" collapsed="false">
      <c r="A2551" s="526" t="n">
        <v>99435</v>
      </c>
      <c r="B2551" s="526" t="s">
        <v>7136</v>
      </c>
      <c r="C2551" s="526" t="s">
        <v>128</v>
      </c>
      <c r="D2551" s="527" t="n">
        <v>611.48</v>
      </c>
    </row>
    <row r="2552" customFormat="false" ht="15" hidden="false" customHeight="false" outlineLevel="0" collapsed="false">
      <c r="A2552" s="526" t="n">
        <v>99436</v>
      </c>
      <c r="B2552" s="526" t="s">
        <v>7137</v>
      </c>
      <c r="C2552" s="526" t="s">
        <v>128</v>
      </c>
      <c r="D2552" s="527" t="n">
        <v>684.86</v>
      </c>
    </row>
    <row r="2553" customFormat="false" ht="15" hidden="false" customHeight="false" outlineLevel="0" collapsed="false">
      <c r="A2553" s="526" t="n">
        <v>99437</v>
      </c>
      <c r="B2553" s="526" t="s">
        <v>7138</v>
      </c>
      <c r="C2553" s="526" t="s">
        <v>128</v>
      </c>
      <c r="D2553" s="527" t="n">
        <v>641.06</v>
      </c>
    </row>
    <row r="2554" customFormat="false" ht="15" hidden="false" customHeight="false" outlineLevel="0" collapsed="false">
      <c r="A2554" s="526" t="n">
        <v>99438</v>
      </c>
      <c r="B2554" s="526" t="s">
        <v>7139</v>
      </c>
      <c r="C2554" s="526" t="s">
        <v>128</v>
      </c>
      <c r="D2554" s="527" t="n">
        <v>647.41</v>
      </c>
    </row>
    <row r="2555" customFormat="false" ht="15" hidden="false" customHeight="false" outlineLevel="0" collapsed="false">
      <c r="A2555" s="526" t="n">
        <v>99439</v>
      </c>
      <c r="B2555" s="526" t="s">
        <v>7140</v>
      </c>
      <c r="C2555" s="526" t="s">
        <v>128</v>
      </c>
      <c r="D2555" s="527" t="n">
        <v>617.27</v>
      </c>
    </row>
    <row r="2556" customFormat="false" ht="15" hidden="false" customHeight="false" outlineLevel="0" collapsed="false">
      <c r="A2556" s="526" t="n">
        <v>102473</v>
      </c>
      <c r="B2556" s="526" t="s">
        <v>7141</v>
      </c>
      <c r="C2556" s="526" t="s">
        <v>128</v>
      </c>
      <c r="D2556" s="527" t="n">
        <v>765.31</v>
      </c>
    </row>
    <row r="2557" customFormat="false" ht="15" hidden="false" customHeight="false" outlineLevel="0" collapsed="false">
      <c r="A2557" s="526" t="n">
        <v>102474</v>
      </c>
      <c r="B2557" s="526" t="s">
        <v>7142</v>
      </c>
      <c r="C2557" s="526" t="s">
        <v>128</v>
      </c>
      <c r="D2557" s="527" t="n">
        <v>792.05</v>
      </c>
    </row>
    <row r="2558" customFormat="false" ht="15" hidden="false" customHeight="false" outlineLevel="0" collapsed="false">
      <c r="A2558" s="526" t="n">
        <v>102475</v>
      </c>
      <c r="B2558" s="526" t="s">
        <v>7143</v>
      </c>
      <c r="C2558" s="526" t="s">
        <v>128</v>
      </c>
      <c r="D2558" s="527" t="n">
        <v>828.53</v>
      </c>
    </row>
    <row r="2559" customFormat="false" ht="15" hidden="false" customHeight="false" outlineLevel="0" collapsed="false">
      <c r="A2559" s="526" t="n">
        <v>102476</v>
      </c>
      <c r="B2559" s="526" t="s">
        <v>7144</v>
      </c>
      <c r="C2559" s="526" t="s">
        <v>128</v>
      </c>
      <c r="D2559" s="527" t="n">
        <v>836.98</v>
      </c>
    </row>
    <row r="2560" customFormat="false" ht="15" hidden="false" customHeight="false" outlineLevel="0" collapsed="false">
      <c r="A2560" s="526" t="n">
        <v>102477</v>
      </c>
      <c r="B2560" s="526" t="s">
        <v>7145</v>
      </c>
      <c r="C2560" s="526" t="s">
        <v>128</v>
      </c>
      <c r="D2560" s="527" t="n">
        <v>867.58</v>
      </c>
    </row>
    <row r="2561" customFormat="false" ht="15" hidden="false" customHeight="false" outlineLevel="0" collapsed="false">
      <c r="A2561" s="526" t="n">
        <v>102478</v>
      </c>
      <c r="B2561" s="526" t="s">
        <v>7146</v>
      </c>
      <c r="C2561" s="526" t="s">
        <v>128</v>
      </c>
      <c r="D2561" s="527" t="n">
        <v>897.34</v>
      </c>
    </row>
    <row r="2562" customFormat="false" ht="15" hidden="false" customHeight="false" outlineLevel="0" collapsed="false">
      <c r="A2562" s="526" t="n">
        <v>102479</v>
      </c>
      <c r="B2562" s="526" t="s">
        <v>7147</v>
      </c>
      <c r="C2562" s="526" t="s">
        <v>128</v>
      </c>
      <c r="D2562" s="527" t="n">
        <v>763.71</v>
      </c>
    </row>
    <row r="2563" customFormat="false" ht="15" hidden="false" customHeight="false" outlineLevel="0" collapsed="false">
      <c r="A2563" s="526" t="n">
        <v>102480</v>
      </c>
      <c r="B2563" s="526" t="s">
        <v>7148</v>
      </c>
      <c r="C2563" s="526" t="s">
        <v>128</v>
      </c>
      <c r="D2563" s="527" t="n">
        <v>786.4</v>
      </c>
    </row>
    <row r="2564" customFormat="false" ht="15" hidden="false" customHeight="false" outlineLevel="0" collapsed="false">
      <c r="A2564" s="526" t="n">
        <v>102481</v>
      </c>
      <c r="B2564" s="526" t="s">
        <v>7149</v>
      </c>
      <c r="C2564" s="526" t="s">
        <v>128</v>
      </c>
      <c r="D2564" s="527" t="n">
        <v>816.65</v>
      </c>
    </row>
    <row r="2565" customFormat="false" ht="15" hidden="false" customHeight="false" outlineLevel="0" collapsed="false">
      <c r="A2565" s="526" t="n">
        <v>102482</v>
      </c>
      <c r="B2565" s="526" t="s">
        <v>7150</v>
      </c>
      <c r="C2565" s="526" t="s">
        <v>128</v>
      </c>
      <c r="D2565" s="527" t="n">
        <v>835.41</v>
      </c>
    </row>
    <row r="2566" customFormat="false" ht="15" hidden="false" customHeight="false" outlineLevel="0" collapsed="false">
      <c r="A2566" s="526" t="n">
        <v>102483</v>
      </c>
      <c r="B2566" s="526" t="s">
        <v>7151</v>
      </c>
      <c r="C2566" s="526" t="s">
        <v>128</v>
      </c>
      <c r="D2566" s="527" t="n">
        <v>861.92</v>
      </c>
    </row>
    <row r="2567" customFormat="false" ht="15" hidden="false" customHeight="false" outlineLevel="0" collapsed="false">
      <c r="A2567" s="526" t="n">
        <v>102484</v>
      </c>
      <c r="B2567" s="526" t="s">
        <v>7152</v>
      </c>
      <c r="C2567" s="526" t="s">
        <v>128</v>
      </c>
      <c r="D2567" s="527" t="n">
        <v>897.19</v>
      </c>
    </row>
    <row r="2568" customFormat="false" ht="15" hidden="false" customHeight="false" outlineLevel="0" collapsed="false">
      <c r="A2568" s="526" t="n">
        <v>102485</v>
      </c>
      <c r="B2568" s="526" t="s">
        <v>7153</v>
      </c>
      <c r="C2568" s="526" t="s">
        <v>128</v>
      </c>
      <c r="D2568" s="527" t="n">
        <v>834.24</v>
      </c>
    </row>
    <row r="2569" customFormat="false" ht="15" hidden="false" customHeight="false" outlineLevel="0" collapsed="false">
      <c r="A2569" s="526" t="n">
        <v>102486</v>
      </c>
      <c r="B2569" s="526" t="s">
        <v>7154</v>
      </c>
      <c r="C2569" s="526" t="s">
        <v>128</v>
      </c>
      <c r="D2569" s="527" t="n">
        <v>850.48</v>
      </c>
    </row>
    <row r="2570" customFormat="false" ht="15" hidden="false" customHeight="false" outlineLevel="0" collapsed="false">
      <c r="A2570" s="526" t="n">
        <v>102487</v>
      </c>
      <c r="B2570" s="526" t="s">
        <v>7155</v>
      </c>
      <c r="C2570" s="526" t="s">
        <v>128</v>
      </c>
      <c r="D2570" s="527" t="n">
        <v>700.74</v>
      </c>
    </row>
    <row r="2571" customFormat="false" ht="15" hidden="false" customHeight="false" outlineLevel="0" collapsed="false">
      <c r="A2571" s="526" t="n">
        <v>103183</v>
      </c>
      <c r="B2571" s="526" t="s">
        <v>7156</v>
      </c>
      <c r="C2571" s="526" t="s">
        <v>128</v>
      </c>
      <c r="D2571" s="527" t="n">
        <v>661</v>
      </c>
    </row>
    <row r="2572" customFormat="false" ht="15" hidden="false" customHeight="false" outlineLevel="0" collapsed="false">
      <c r="A2572" s="526" t="n">
        <v>103184</v>
      </c>
      <c r="B2572" s="526" t="s">
        <v>7157</v>
      </c>
      <c r="C2572" s="526" t="s">
        <v>128</v>
      </c>
      <c r="D2572" s="527" t="n">
        <v>616.9</v>
      </c>
    </row>
    <row r="2573" customFormat="false" ht="15" hidden="false" customHeight="false" outlineLevel="0" collapsed="false">
      <c r="A2573" s="526" t="n">
        <v>103669</v>
      </c>
      <c r="B2573" s="526" t="s">
        <v>7158</v>
      </c>
      <c r="C2573" s="526" t="s">
        <v>128</v>
      </c>
      <c r="D2573" s="527" t="n">
        <v>900.91</v>
      </c>
    </row>
    <row r="2574" customFormat="false" ht="15" hidden="false" customHeight="false" outlineLevel="0" collapsed="false">
      <c r="A2574" s="526" t="n">
        <v>103670</v>
      </c>
      <c r="B2574" s="526" t="s">
        <v>7159</v>
      </c>
      <c r="C2574" s="526" t="s">
        <v>128</v>
      </c>
      <c r="D2574" s="527" t="n">
        <v>307.77</v>
      </c>
    </row>
    <row r="2575" customFormat="false" ht="15" hidden="false" customHeight="false" outlineLevel="0" collapsed="false">
      <c r="A2575" s="526" t="n">
        <v>103671</v>
      </c>
      <c r="B2575" s="526" t="s">
        <v>7160</v>
      </c>
      <c r="C2575" s="526" t="s">
        <v>128</v>
      </c>
      <c r="D2575" s="527" t="n">
        <v>643.04</v>
      </c>
    </row>
    <row r="2576" customFormat="false" ht="15" hidden="false" customHeight="false" outlineLevel="0" collapsed="false">
      <c r="A2576" s="526" t="n">
        <v>103672</v>
      </c>
      <c r="B2576" s="526" t="s">
        <v>7161</v>
      </c>
      <c r="C2576" s="526" t="s">
        <v>128</v>
      </c>
      <c r="D2576" s="527" t="n">
        <v>601.76</v>
      </c>
    </row>
    <row r="2577" customFormat="false" ht="15" hidden="false" customHeight="false" outlineLevel="0" collapsed="false">
      <c r="A2577" s="526" t="n">
        <v>103673</v>
      </c>
      <c r="B2577" s="526" t="s">
        <v>7162</v>
      </c>
      <c r="C2577" s="526" t="s">
        <v>128</v>
      </c>
      <c r="D2577" s="527" t="n">
        <v>42.75</v>
      </c>
    </row>
    <row r="2578" customFormat="false" ht="15" hidden="false" customHeight="false" outlineLevel="0" collapsed="false">
      <c r="A2578" s="526" t="n">
        <v>103674</v>
      </c>
      <c r="B2578" s="526" t="s">
        <v>7163</v>
      </c>
      <c r="C2578" s="526" t="s">
        <v>128</v>
      </c>
      <c r="D2578" s="527" t="n">
        <v>623.88</v>
      </c>
    </row>
    <row r="2579" customFormat="false" ht="15" hidden="false" customHeight="false" outlineLevel="0" collapsed="false">
      <c r="A2579" s="526" t="n">
        <v>103675</v>
      </c>
      <c r="B2579" s="526" t="s">
        <v>7164</v>
      </c>
      <c r="C2579" s="526" t="s">
        <v>128</v>
      </c>
      <c r="D2579" s="527" t="n">
        <v>603.16</v>
      </c>
    </row>
    <row r="2580" customFormat="false" ht="15" hidden="false" customHeight="false" outlineLevel="0" collapsed="false">
      <c r="A2580" s="526" t="n">
        <v>103676</v>
      </c>
      <c r="B2580" s="526" t="s">
        <v>7165</v>
      </c>
      <c r="C2580" s="526" t="s">
        <v>128</v>
      </c>
      <c r="D2580" s="527" t="n">
        <v>957.06</v>
      </c>
    </row>
    <row r="2581" customFormat="false" ht="15" hidden="false" customHeight="false" outlineLevel="0" collapsed="false">
      <c r="A2581" s="526" t="n">
        <v>103677</v>
      </c>
      <c r="B2581" s="526" t="s">
        <v>7166</v>
      </c>
      <c r="C2581" s="526" t="s">
        <v>128</v>
      </c>
      <c r="D2581" s="527" t="n">
        <v>781.77</v>
      </c>
    </row>
    <row r="2582" customFormat="false" ht="15" hidden="false" customHeight="false" outlineLevel="0" collapsed="false">
      <c r="A2582" s="526" t="n">
        <v>103678</v>
      </c>
      <c r="B2582" s="526" t="s">
        <v>7167</v>
      </c>
      <c r="C2582" s="526" t="s">
        <v>128</v>
      </c>
      <c r="D2582" s="527" t="n">
        <v>858.36</v>
      </c>
    </row>
    <row r="2583" customFormat="false" ht="15" hidden="false" customHeight="false" outlineLevel="0" collapsed="false">
      <c r="A2583" s="526" t="n">
        <v>103679</v>
      </c>
      <c r="B2583" s="526" t="s">
        <v>7168</v>
      </c>
      <c r="C2583" s="526" t="s">
        <v>128</v>
      </c>
      <c r="D2583" s="527" t="n">
        <v>737.89</v>
      </c>
    </row>
    <row r="2584" customFormat="false" ht="15" hidden="false" customHeight="false" outlineLevel="0" collapsed="false">
      <c r="A2584" s="526" t="n">
        <v>103680</v>
      </c>
      <c r="B2584" s="526" t="s">
        <v>7169</v>
      </c>
      <c r="C2584" s="526" t="s">
        <v>128</v>
      </c>
      <c r="D2584" s="527" t="n">
        <v>791.23</v>
      </c>
    </row>
    <row r="2585" customFormat="false" ht="15" hidden="false" customHeight="false" outlineLevel="0" collapsed="false">
      <c r="A2585" s="526" t="n">
        <v>103681</v>
      </c>
      <c r="B2585" s="526" t="s">
        <v>7170</v>
      </c>
      <c r="C2585" s="526" t="s">
        <v>128</v>
      </c>
      <c r="D2585" s="527" t="n">
        <v>671.08</v>
      </c>
    </row>
    <row r="2586" customFormat="false" ht="15" hidden="false" customHeight="false" outlineLevel="0" collapsed="false">
      <c r="A2586" s="526" t="n">
        <v>103682</v>
      </c>
      <c r="B2586" s="526" t="s">
        <v>7171</v>
      </c>
      <c r="C2586" s="526" t="s">
        <v>128</v>
      </c>
      <c r="D2586" s="527" t="n">
        <v>918.65</v>
      </c>
    </row>
    <row r="2587" customFormat="false" ht="15" hidden="false" customHeight="false" outlineLevel="0" collapsed="false">
      <c r="A2587" s="526" t="n">
        <v>103683</v>
      </c>
      <c r="B2587" s="526" t="s">
        <v>7172</v>
      </c>
      <c r="C2587" s="526" t="s">
        <v>128</v>
      </c>
      <c r="D2587" s="528" t="n">
        <v>1216.71</v>
      </c>
    </row>
    <row r="2588" customFormat="false" ht="15" hidden="false" customHeight="false" outlineLevel="0" collapsed="false">
      <c r="A2588" s="526" t="n">
        <v>103684</v>
      </c>
      <c r="B2588" s="526" t="s">
        <v>7173</v>
      </c>
      <c r="C2588" s="526" t="s">
        <v>128</v>
      </c>
      <c r="D2588" s="527" t="n">
        <v>621</v>
      </c>
    </row>
    <row r="2589" customFormat="false" ht="15" hidden="false" customHeight="false" outlineLevel="0" collapsed="false">
      <c r="A2589" s="526" t="n">
        <v>103685</v>
      </c>
      <c r="B2589" s="526" t="s">
        <v>7174</v>
      </c>
      <c r="C2589" s="526" t="s">
        <v>128</v>
      </c>
      <c r="D2589" s="527" t="n">
        <v>607.99</v>
      </c>
    </row>
    <row r="2590" customFormat="false" ht="15" hidden="false" customHeight="false" outlineLevel="0" collapsed="false">
      <c r="A2590" s="526" t="n">
        <v>103686</v>
      </c>
      <c r="B2590" s="526" t="s">
        <v>7175</v>
      </c>
      <c r="C2590" s="526" t="s">
        <v>128</v>
      </c>
      <c r="D2590" s="527" t="n">
        <v>672.85</v>
      </c>
    </row>
    <row r="2591" customFormat="false" ht="15" hidden="false" customHeight="false" outlineLevel="0" collapsed="false">
      <c r="A2591" s="526" t="n">
        <v>103687</v>
      </c>
      <c r="B2591" s="526" t="s">
        <v>7176</v>
      </c>
      <c r="C2591" s="526" t="s">
        <v>128</v>
      </c>
      <c r="D2591" s="528" t="n">
        <v>1027.96</v>
      </c>
    </row>
    <row r="2592" customFormat="false" ht="15" hidden="false" customHeight="false" outlineLevel="0" collapsed="false">
      <c r="A2592" s="526" t="n">
        <v>103688</v>
      </c>
      <c r="B2592" s="526" t="s">
        <v>7177</v>
      </c>
      <c r="C2592" s="526" t="s">
        <v>128</v>
      </c>
      <c r="D2592" s="527" t="n">
        <v>775.42</v>
      </c>
    </row>
    <row r="2593" customFormat="false" ht="15" hidden="false" customHeight="false" outlineLevel="0" collapsed="false">
      <c r="A2593" s="526" t="n">
        <v>101963</v>
      </c>
      <c r="B2593" s="526" t="s">
        <v>7178</v>
      </c>
      <c r="C2593" s="526" t="s">
        <v>114</v>
      </c>
      <c r="D2593" s="527" t="n">
        <v>184.72</v>
      </c>
    </row>
    <row r="2594" customFormat="false" ht="15" hidden="false" customHeight="false" outlineLevel="0" collapsed="false">
      <c r="A2594" s="526" t="n">
        <v>101964</v>
      </c>
      <c r="B2594" s="526" t="s">
        <v>7179</v>
      </c>
      <c r="C2594" s="526" t="s">
        <v>114</v>
      </c>
      <c r="D2594" s="527" t="n">
        <v>172.82</v>
      </c>
    </row>
    <row r="2595" customFormat="false" ht="15" hidden="false" customHeight="false" outlineLevel="0" collapsed="false">
      <c r="A2595" s="526" t="n">
        <v>101165</v>
      </c>
      <c r="B2595" s="526" t="s">
        <v>7180</v>
      </c>
      <c r="C2595" s="526" t="s">
        <v>128</v>
      </c>
      <c r="D2595" s="528" t="n">
        <v>1044.28</v>
      </c>
    </row>
    <row r="2596" customFormat="false" ht="15" hidden="false" customHeight="false" outlineLevel="0" collapsed="false">
      <c r="A2596" s="526" t="n">
        <v>101166</v>
      </c>
      <c r="B2596" s="526" t="s">
        <v>7181</v>
      </c>
      <c r="C2596" s="526" t="s">
        <v>128</v>
      </c>
      <c r="D2596" s="527" t="n">
        <v>687.79</v>
      </c>
    </row>
    <row r="2597" customFormat="false" ht="15" hidden="false" customHeight="false" outlineLevel="0" collapsed="false">
      <c r="A2597" s="526" t="n">
        <v>98575</v>
      </c>
      <c r="B2597" s="526" t="s">
        <v>7182</v>
      </c>
      <c r="C2597" s="526" t="s">
        <v>120</v>
      </c>
      <c r="D2597" s="527" t="n">
        <v>74.27</v>
      </c>
    </row>
    <row r="2598" customFormat="false" ht="15" hidden="false" customHeight="false" outlineLevel="0" collapsed="false">
      <c r="A2598" s="526" t="n">
        <v>98576</v>
      </c>
      <c r="B2598" s="526" t="s">
        <v>7183</v>
      </c>
      <c r="C2598" s="526" t="s">
        <v>120</v>
      </c>
      <c r="D2598" s="527" t="n">
        <v>24.23</v>
      </c>
    </row>
    <row r="2599" customFormat="false" ht="15" hidden="false" customHeight="false" outlineLevel="0" collapsed="false">
      <c r="A2599" s="526" t="n">
        <v>98577</v>
      </c>
      <c r="B2599" s="526" t="s">
        <v>7184</v>
      </c>
      <c r="C2599" s="526" t="s">
        <v>120</v>
      </c>
      <c r="D2599" s="527" t="n">
        <v>49.64</v>
      </c>
    </row>
    <row r="2600" customFormat="false" ht="15" hidden="false" customHeight="false" outlineLevel="0" collapsed="false">
      <c r="A2600" s="526" t="n">
        <v>93182</v>
      </c>
      <c r="B2600" s="526" t="s">
        <v>7185</v>
      </c>
      <c r="C2600" s="526" t="s">
        <v>120</v>
      </c>
      <c r="D2600" s="527" t="n">
        <v>55.23</v>
      </c>
    </row>
    <row r="2601" customFormat="false" ht="15" hidden="false" customHeight="false" outlineLevel="0" collapsed="false">
      <c r="A2601" s="526" t="n">
        <v>93183</v>
      </c>
      <c r="B2601" s="526" t="s">
        <v>7186</v>
      </c>
      <c r="C2601" s="526" t="s">
        <v>120</v>
      </c>
      <c r="D2601" s="527" t="n">
        <v>70.24</v>
      </c>
    </row>
    <row r="2602" customFormat="false" ht="15" hidden="false" customHeight="false" outlineLevel="0" collapsed="false">
      <c r="A2602" s="526" t="n">
        <v>93184</v>
      </c>
      <c r="B2602" s="526" t="s">
        <v>7187</v>
      </c>
      <c r="C2602" s="526" t="s">
        <v>120</v>
      </c>
      <c r="D2602" s="527" t="n">
        <v>41.04</v>
      </c>
    </row>
    <row r="2603" customFormat="false" ht="15" hidden="false" customHeight="false" outlineLevel="0" collapsed="false">
      <c r="A2603" s="526" t="n">
        <v>93185</v>
      </c>
      <c r="B2603" s="526" t="s">
        <v>7188</v>
      </c>
      <c r="C2603" s="526" t="s">
        <v>120</v>
      </c>
      <c r="D2603" s="527" t="n">
        <v>69.21</v>
      </c>
    </row>
    <row r="2604" customFormat="false" ht="15" hidden="false" customHeight="false" outlineLevel="0" collapsed="false">
      <c r="A2604" s="526" t="n">
        <v>93186</v>
      </c>
      <c r="B2604" s="526" t="s">
        <v>7189</v>
      </c>
      <c r="C2604" s="526" t="s">
        <v>120</v>
      </c>
      <c r="D2604" s="527" t="n">
        <v>101.4</v>
      </c>
    </row>
    <row r="2605" customFormat="false" ht="15" hidden="false" customHeight="false" outlineLevel="0" collapsed="false">
      <c r="A2605" s="526" t="n">
        <v>93187</v>
      </c>
      <c r="B2605" s="526" t="s">
        <v>7190</v>
      </c>
      <c r="C2605" s="526" t="s">
        <v>120</v>
      </c>
      <c r="D2605" s="527" t="n">
        <v>115.96</v>
      </c>
    </row>
    <row r="2606" customFormat="false" ht="15" hidden="false" customHeight="false" outlineLevel="0" collapsed="false">
      <c r="A2606" s="526" t="n">
        <v>93188</v>
      </c>
      <c r="B2606" s="526" t="s">
        <v>7191</v>
      </c>
      <c r="C2606" s="526" t="s">
        <v>120</v>
      </c>
      <c r="D2606" s="527" t="n">
        <v>93.72</v>
      </c>
    </row>
    <row r="2607" customFormat="false" ht="15" hidden="false" customHeight="false" outlineLevel="0" collapsed="false">
      <c r="A2607" s="526" t="n">
        <v>93189</v>
      </c>
      <c r="B2607" s="526" t="s">
        <v>7192</v>
      </c>
      <c r="C2607" s="526" t="s">
        <v>120</v>
      </c>
      <c r="D2607" s="527" t="n">
        <v>116.81</v>
      </c>
    </row>
    <row r="2608" customFormat="false" ht="15" hidden="false" customHeight="false" outlineLevel="0" collapsed="false">
      <c r="A2608" s="526" t="n">
        <v>93190</v>
      </c>
      <c r="B2608" s="526" t="s">
        <v>7193</v>
      </c>
      <c r="C2608" s="526" t="s">
        <v>120</v>
      </c>
      <c r="D2608" s="527" t="n">
        <v>52.53</v>
      </c>
    </row>
    <row r="2609" customFormat="false" ht="15" hidden="false" customHeight="false" outlineLevel="0" collapsed="false">
      <c r="A2609" s="526" t="n">
        <v>93191</v>
      </c>
      <c r="B2609" s="526" t="s">
        <v>7194</v>
      </c>
      <c r="C2609" s="526" t="s">
        <v>120</v>
      </c>
      <c r="D2609" s="527" t="n">
        <v>54.42</v>
      </c>
    </row>
    <row r="2610" customFormat="false" ht="15" hidden="false" customHeight="false" outlineLevel="0" collapsed="false">
      <c r="A2610" s="526" t="n">
        <v>93192</v>
      </c>
      <c r="B2610" s="526" t="s">
        <v>7195</v>
      </c>
      <c r="C2610" s="526" t="s">
        <v>120</v>
      </c>
      <c r="D2610" s="527" t="n">
        <v>57.56</v>
      </c>
    </row>
    <row r="2611" customFormat="false" ht="15" hidden="false" customHeight="false" outlineLevel="0" collapsed="false">
      <c r="A2611" s="526" t="n">
        <v>93193</v>
      </c>
      <c r="B2611" s="526" t="s">
        <v>7196</v>
      </c>
      <c r="C2611" s="526" t="s">
        <v>120</v>
      </c>
      <c r="D2611" s="527" t="n">
        <v>55.42</v>
      </c>
    </row>
    <row r="2612" customFormat="false" ht="15" hidden="false" customHeight="false" outlineLevel="0" collapsed="false">
      <c r="A2612" s="526" t="n">
        <v>93194</v>
      </c>
      <c r="B2612" s="526" t="s">
        <v>7197</v>
      </c>
      <c r="C2612" s="526" t="s">
        <v>120</v>
      </c>
      <c r="D2612" s="527" t="n">
        <v>54.1</v>
      </c>
    </row>
    <row r="2613" customFormat="false" ht="15" hidden="false" customHeight="false" outlineLevel="0" collapsed="false">
      <c r="A2613" s="526" t="n">
        <v>93195</v>
      </c>
      <c r="B2613" s="526" t="s">
        <v>7198</v>
      </c>
      <c r="C2613" s="526" t="s">
        <v>120</v>
      </c>
      <c r="D2613" s="527" t="n">
        <v>66.06</v>
      </c>
    </row>
    <row r="2614" customFormat="false" ht="15" hidden="false" customHeight="false" outlineLevel="0" collapsed="false">
      <c r="A2614" s="526" t="n">
        <v>93196</v>
      </c>
      <c r="B2614" s="526" t="s">
        <v>7199</v>
      </c>
      <c r="C2614" s="526" t="s">
        <v>120</v>
      </c>
      <c r="D2614" s="527" t="n">
        <v>98.62</v>
      </c>
    </row>
    <row r="2615" customFormat="false" ht="15" hidden="false" customHeight="false" outlineLevel="0" collapsed="false">
      <c r="A2615" s="526" t="n">
        <v>93197</v>
      </c>
      <c r="B2615" s="526" t="s">
        <v>7200</v>
      </c>
      <c r="C2615" s="526" t="s">
        <v>120</v>
      </c>
      <c r="D2615" s="527" t="n">
        <v>110.8</v>
      </c>
    </row>
    <row r="2616" customFormat="false" ht="15" hidden="false" customHeight="false" outlineLevel="0" collapsed="false">
      <c r="A2616" s="526" t="n">
        <v>93198</v>
      </c>
      <c r="B2616" s="526" t="s">
        <v>7201</v>
      </c>
      <c r="C2616" s="526" t="s">
        <v>120</v>
      </c>
      <c r="D2616" s="527" t="n">
        <v>45.91</v>
      </c>
    </row>
    <row r="2617" customFormat="false" ht="15" hidden="false" customHeight="false" outlineLevel="0" collapsed="false">
      <c r="A2617" s="526" t="n">
        <v>93199</v>
      </c>
      <c r="B2617" s="526" t="s">
        <v>7202</v>
      </c>
      <c r="C2617" s="526" t="s">
        <v>120</v>
      </c>
      <c r="D2617" s="527" t="n">
        <v>45.27</v>
      </c>
    </row>
    <row r="2618" customFormat="false" ht="15" hidden="false" customHeight="false" outlineLevel="0" collapsed="false">
      <c r="A2618" s="526" t="n">
        <v>93200</v>
      </c>
      <c r="B2618" s="526" t="s">
        <v>7203</v>
      </c>
      <c r="C2618" s="526" t="s">
        <v>120</v>
      </c>
      <c r="D2618" s="527" t="n">
        <v>3.86</v>
      </c>
    </row>
    <row r="2619" customFormat="false" ht="15" hidden="false" customHeight="false" outlineLevel="0" collapsed="false">
      <c r="A2619" s="526" t="n">
        <v>93201</v>
      </c>
      <c r="B2619" s="526" t="s">
        <v>7204</v>
      </c>
      <c r="C2619" s="526" t="s">
        <v>120</v>
      </c>
      <c r="D2619" s="527" t="n">
        <v>7.48</v>
      </c>
    </row>
    <row r="2620" customFormat="false" ht="15" hidden="false" customHeight="false" outlineLevel="0" collapsed="false">
      <c r="A2620" s="526" t="n">
        <v>93202</v>
      </c>
      <c r="B2620" s="526" t="s">
        <v>194</v>
      </c>
      <c r="C2620" s="526" t="s">
        <v>120</v>
      </c>
      <c r="D2620" s="527" t="n">
        <v>28.68</v>
      </c>
    </row>
    <row r="2621" customFormat="false" ht="15" hidden="false" customHeight="false" outlineLevel="0" collapsed="false">
      <c r="A2621" s="526" t="n">
        <v>93203</v>
      </c>
      <c r="B2621" s="526" t="s">
        <v>7205</v>
      </c>
      <c r="C2621" s="526" t="s">
        <v>120</v>
      </c>
      <c r="D2621" s="527" t="n">
        <v>14.9</v>
      </c>
    </row>
    <row r="2622" customFormat="false" ht="15" hidden="false" customHeight="false" outlineLevel="0" collapsed="false">
      <c r="A2622" s="526" t="n">
        <v>93204</v>
      </c>
      <c r="B2622" s="526" t="s">
        <v>7206</v>
      </c>
      <c r="C2622" s="526" t="s">
        <v>120</v>
      </c>
      <c r="D2622" s="527" t="n">
        <v>71.45</v>
      </c>
    </row>
    <row r="2623" customFormat="false" ht="15" hidden="false" customHeight="false" outlineLevel="0" collapsed="false">
      <c r="A2623" s="526" t="n">
        <v>93205</v>
      </c>
      <c r="B2623" s="526" t="s">
        <v>7207</v>
      </c>
      <c r="C2623" s="526" t="s">
        <v>120</v>
      </c>
      <c r="D2623" s="527" t="n">
        <v>43.48</v>
      </c>
    </row>
    <row r="2624" customFormat="false" ht="15" hidden="false" customHeight="false" outlineLevel="0" collapsed="false">
      <c r="A2624" s="526" t="n">
        <v>97733</v>
      </c>
      <c r="B2624" s="526" t="s">
        <v>7208</v>
      </c>
      <c r="C2624" s="526" t="s">
        <v>128</v>
      </c>
      <c r="D2624" s="528" t="n">
        <v>3566.81</v>
      </c>
    </row>
    <row r="2625" customFormat="false" ht="15" hidden="false" customHeight="false" outlineLevel="0" collapsed="false">
      <c r="A2625" s="526" t="n">
        <v>97734</v>
      </c>
      <c r="B2625" s="526" t="s">
        <v>7209</v>
      </c>
      <c r="C2625" s="526" t="s">
        <v>128</v>
      </c>
      <c r="D2625" s="528" t="n">
        <v>3131.74</v>
      </c>
    </row>
    <row r="2626" customFormat="false" ht="15" hidden="false" customHeight="false" outlineLevel="0" collapsed="false">
      <c r="A2626" s="526" t="n">
        <v>97735</v>
      </c>
      <c r="B2626" s="526" t="s">
        <v>7210</v>
      </c>
      <c r="C2626" s="526" t="s">
        <v>128</v>
      </c>
      <c r="D2626" s="528" t="n">
        <v>2593.69</v>
      </c>
    </row>
    <row r="2627" customFormat="false" ht="15" hidden="false" customHeight="false" outlineLevel="0" collapsed="false">
      <c r="A2627" s="526" t="n">
        <v>97736</v>
      </c>
      <c r="B2627" s="526" t="s">
        <v>7211</v>
      </c>
      <c r="C2627" s="526" t="s">
        <v>128</v>
      </c>
      <c r="D2627" s="528" t="n">
        <v>1652.58</v>
      </c>
    </row>
    <row r="2628" customFormat="false" ht="15" hidden="false" customHeight="false" outlineLevel="0" collapsed="false">
      <c r="A2628" s="526" t="n">
        <v>97737</v>
      </c>
      <c r="B2628" s="526" t="s">
        <v>7212</v>
      </c>
      <c r="C2628" s="526" t="s">
        <v>128</v>
      </c>
      <c r="D2628" s="528" t="n">
        <v>3405.82</v>
      </c>
    </row>
    <row r="2629" customFormat="false" ht="15" hidden="false" customHeight="false" outlineLevel="0" collapsed="false">
      <c r="A2629" s="526" t="n">
        <v>97738</v>
      </c>
      <c r="B2629" s="526" t="s">
        <v>7213</v>
      </c>
      <c r="C2629" s="526" t="s">
        <v>128</v>
      </c>
      <c r="D2629" s="528" t="n">
        <v>4986.86</v>
      </c>
    </row>
    <row r="2630" customFormat="false" ht="15" hidden="false" customHeight="false" outlineLevel="0" collapsed="false">
      <c r="A2630" s="526" t="n">
        <v>97739</v>
      </c>
      <c r="B2630" s="526" t="s">
        <v>7214</v>
      </c>
      <c r="C2630" s="526" t="s">
        <v>128</v>
      </c>
      <c r="D2630" s="528" t="n">
        <v>2985.36</v>
      </c>
    </row>
    <row r="2631" customFormat="false" ht="15" hidden="false" customHeight="false" outlineLevel="0" collapsed="false">
      <c r="A2631" s="526" t="n">
        <v>97740</v>
      </c>
      <c r="B2631" s="526" t="s">
        <v>7215</v>
      </c>
      <c r="C2631" s="526" t="s">
        <v>128</v>
      </c>
      <c r="D2631" s="528" t="n">
        <v>2189.07</v>
      </c>
    </row>
    <row r="2632" customFormat="false" ht="15" hidden="false" customHeight="false" outlineLevel="0" collapsed="false">
      <c r="A2632" s="526" t="n">
        <v>98615</v>
      </c>
      <c r="B2632" s="526" t="s">
        <v>7216</v>
      </c>
      <c r="C2632" s="526" t="s">
        <v>114</v>
      </c>
      <c r="D2632" s="527" t="n">
        <v>145.05</v>
      </c>
    </row>
    <row r="2633" customFormat="false" ht="15" hidden="false" customHeight="false" outlineLevel="0" collapsed="false">
      <c r="A2633" s="526" t="n">
        <v>98616</v>
      </c>
      <c r="B2633" s="526" t="s">
        <v>7217</v>
      </c>
      <c r="C2633" s="526" t="s">
        <v>114</v>
      </c>
      <c r="D2633" s="527" t="n">
        <v>111.91</v>
      </c>
    </row>
    <row r="2634" customFormat="false" ht="15" hidden="false" customHeight="false" outlineLevel="0" collapsed="false">
      <c r="A2634" s="526" t="n">
        <v>98617</v>
      </c>
      <c r="B2634" s="526" t="s">
        <v>7218</v>
      </c>
      <c r="C2634" s="526" t="s">
        <v>114</v>
      </c>
      <c r="D2634" s="527" t="n">
        <v>102.81</v>
      </c>
    </row>
    <row r="2635" customFormat="false" ht="15" hidden="false" customHeight="false" outlineLevel="0" collapsed="false">
      <c r="A2635" s="526" t="n">
        <v>98618</v>
      </c>
      <c r="B2635" s="526" t="s">
        <v>7219</v>
      </c>
      <c r="C2635" s="526" t="s">
        <v>114</v>
      </c>
      <c r="D2635" s="527" t="n">
        <v>141.45</v>
      </c>
    </row>
    <row r="2636" customFormat="false" ht="15" hidden="false" customHeight="false" outlineLevel="0" collapsed="false">
      <c r="A2636" s="526" t="n">
        <v>98619</v>
      </c>
      <c r="B2636" s="526" t="s">
        <v>7220</v>
      </c>
      <c r="C2636" s="526" t="s">
        <v>114</v>
      </c>
      <c r="D2636" s="527" t="n">
        <v>127.68</v>
      </c>
    </row>
    <row r="2637" customFormat="false" ht="15" hidden="false" customHeight="false" outlineLevel="0" collapsed="false">
      <c r="A2637" s="526" t="n">
        <v>98620</v>
      </c>
      <c r="B2637" s="526" t="s">
        <v>7221</v>
      </c>
      <c r="C2637" s="526" t="s">
        <v>114</v>
      </c>
      <c r="D2637" s="527" t="n">
        <v>120.76</v>
      </c>
    </row>
    <row r="2638" customFormat="false" ht="15" hidden="false" customHeight="false" outlineLevel="0" collapsed="false">
      <c r="A2638" s="526" t="n">
        <v>98621</v>
      </c>
      <c r="B2638" s="526" t="s">
        <v>7222</v>
      </c>
      <c r="C2638" s="526" t="s">
        <v>114</v>
      </c>
      <c r="D2638" s="527" t="n">
        <v>158.98</v>
      </c>
    </row>
    <row r="2639" customFormat="false" ht="15" hidden="false" customHeight="false" outlineLevel="0" collapsed="false">
      <c r="A2639" s="526" t="n">
        <v>98622</v>
      </c>
      <c r="B2639" s="526" t="s">
        <v>7223</v>
      </c>
      <c r="C2639" s="526" t="s">
        <v>114</v>
      </c>
      <c r="D2639" s="527" t="n">
        <v>147.91</v>
      </c>
    </row>
    <row r="2640" customFormat="false" ht="15" hidden="false" customHeight="false" outlineLevel="0" collapsed="false">
      <c r="A2640" s="526" t="n">
        <v>98623</v>
      </c>
      <c r="B2640" s="526" t="s">
        <v>7224</v>
      </c>
      <c r="C2640" s="526" t="s">
        <v>114</v>
      </c>
      <c r="D2640" s="527" t="n">
        <v>142.27</v>
      </c>
    </row>
    <row r="2641" customFormat="false" ht="15" hidden="false" customHeight="false" outlineLevel="0" collapsed="false">
      <c r="A2641" s="526" t="n">
        <v>98624</v>
      </c>
      <c r="B2641" s="526" t="s">
        <v>7225</v>
      </c>
      <c r="C2641" s="526" t="s">
        <v>114</v>
      </c>
      <c r="D2641" s="527" t="n">
        <v>178.38</v>
      </c>
    </row>
    <row r="2642" customFormat="false" ht="15" hidden="false" customHeight="false" outlineLevel="0" collapsed="false">
      <c r="A2642" s="526" t="n">
        <v>98625</v>
      </c>
      <c r="B2642" s="526" t="s">
        <v>7226</v>
      </c>
      <c r="C2642" s="526" t="s">
        <v>114</v>
      </c>
      <c r="D2642" s="527" t="n">
        <v>169.05</v>
      </c>
    </row>
    <row r="2643" customFormat="false" ht="15" hidden="false" customHeight="false" outlineLevel="0" collapsed="false">
      <c r="A2643" s="526" t="n">
        <v>98626</v>
      </c>
      <c r="B2643" s="526" t="s">
        <v>7227</v>
      </c>
      <c r="C2643" s="526" t="s">
        <v>114</v>
      </c>
      <c r="D2643" s="527" t="n">
        <v>164.24</v>
      </c>
    </row>
    <row r="2644" customFormat="false" ht="15" hidden="false" customHeight="false" outlineLevel="0" collapsed="false">
      <c r="A2644" s="526" t="n">
        <v>98655</v>
      </c>
      <c r="B2644" s="526" t="s">
        <v>7228</v>
      </c>
      <c r="C2644" s="526" t="s">
        <v>120</v>
      </c>
      <c r="D2644" s="527" t="n">
        <v>693.23</v>
      </c>
    </row>
    <row r="2645" customFormat="false" ht="15" hidden="false" customHeight="false" outlineLevel="0" collapsed="false">
      <c r="A2645" s="526" t="n">
        <v>98656</v>
      </c>
      <c r="B2645" s="526" t="s">
        <v>7229</v>
      </c>
      <c r="C2645" s="526" t="s">
        <v>120</v>
      </c>
      <c r="D2645" s="527" t="n">
        <v>702.99</v>
      </c>
    </row>
    <row r="2646" customFormat="false" ht="15" hidden="false" customHeight="false" outlineLevel="0" collapsed="false">
      <c r="A2646" s="526" t="n">
        <v>98657</v>
      </c>
      <c r="B2646" s="526" t="s">
        <v>7230</v>
      </c>
      <c r="C2646" s="526" t="s">
        <v>120</v>
      </c>
      <c r="D2646" s="527" t="n">
        <v>712.73</v>
      </c>
    </row>
    <row r="2647" customFormat="false" ht="15" hidden="false" customHeight="false" outlineLevel="0" collapsed="false">
      <c r="A2647" s="526" t="n">
        <v>98658</v>
      </c>
      <c r="B2647" s="526" t="s">
        <v>7231</v>
      </c>
      <c r="C2647" s="526" t="s">
        <v>120</v>
      </c>
      <c r="D2647" s="527" t="n">
        <v>722.48</v>
      </c>
    </row>
    <row r="2648" customFormat="false" ht="15" hidden="false" customHeight="false" outlineLevel="0" collapsed="false">
      <c r="A2648" s="526" t="n">
        <v>98659</v>
      </c>
      <c r="B2648" s="526" t="s">
        <v>7232</v>
      </c>
      <c r="C2648" s="526" t="s">
        <v>120</v>
      </c>
      <c r="D2648" s="527" t="n">
        <v>741.99</v>
      </c>
    </row>
    <row r="2649" customFormat="false" ht="15" hidden="false" customHeight="false" outlineLevel="0" collapsed="false">
      <c r="A2649" s="526" t="n">
        <v>98746</v>
      </c>
      <c r="B2649" s="526" t="s">
        <v>7233</v>
      </c>
      <c r="C2649" s="526" t="s">
        <v>120</v>
      </c>
      <c r="D2649" s="527" t="n">
        <v>71.77</v>
      </c>
    </row>
    <row r="2650" customFormat="false" ht="15" hidden="false" customHeight="false" outlineLevel="0" collapsed="false">
      <c r="A2650" s="526" t="n">
        <v>98749</v>
      </c>
      <c r="B2650" s="526" t="s">
        <v>7234</v>
      </c>
      <c r="C2650" s="526" t="s">
        <v>120</v>
      </c>
      <c r="D2650" s="527" t="n">
        <v>86.16</v>
      </c>
    </row>
    <row r="2651" customFormat="false" ht="15" hidden="false" customHeight="false" outlineLevel="0" collapsed="false">
      <c r="A2651" s="526" t="n">
        <v>98750</v>
      </c>
      <c r="B2651" s="526" t="s">
        <v>7235</v>
      </c>
      <c r="C2651" s="526" t="s">
        <v>120</v>
      </c>
      <c r="D2651" s="527" t="n">
        <v>103.61</v>
      </c>
    </row>
    <row r="2652" customFormat="false" ht="15" hidden="false" customHeight="false" outlineLevel="0" collapsed="false">
      <c r="A2652" s="526" t="n">
        <v>98751</v>
      </c>
      <c r="B2652" s="526" t="s">
        <v>7236</v>
      </c>
      <c r="C2652" s="526" t="s">
        <v>120</v>
      </c>
      <c r="D2652" s="527" t="n">
        <v>149.16</v>
      </c>
    </row>
    <row r="2653" customFormat="false" ht="15" hidden="false" customHeight="false" outlineLevel="0" collapsed="false">
      <c r="A2653" s="526" t="n">
        <v>98752</v>
      </c>
      <c r="B2653" s="526" t="s">
        <v>7237</v>
      </c>
      <c r="C2653" s="526" t="s">
        <v>120</v>
      </c>
      <c r="D2653" s="527" t="n">
        <v>204.05</v>
      </c>
    </row>
    <row r="2654" customFormat="false" ht="15" hidden="false" customHeight="false" outlineLevel="0" collapsed="false">
      <c r="A2654" s="526" t="n">
        <v>98753</v>
      </c>
      <c r="B2654" s="526" t="s">
        <v>7238</v>
      </c>
      <c r="C2654" s="526" t="s">
        <v>120</v>
      </c>
      <c r="D2654" s="527" t="n">
        <v>272.36</v>
      </c>
    </row>
    <row r="2655" customFormat="false" ht="15" hidden="false" customHeight="false" outlineLevel="0" collapsed="false">
      <c r="A2655" s="526" t="n">
        <v>100763</v>
      </c>
      <c r="B2655" s="526" t="s">
        <v>7239</v>
      </c>
      <c r="C2655" s="526" t="s">
        <v>116</v>
      </c>
      <c r="D2655" s="527" t="n">
        <v>16.34</v>
      </c>
    </row>
    <row r="2656" customFormat="false" ht="15" hidden="false" customHeight="false" outlineLevel="0" collapsed="false">
      <c r="A2656" s="526" t="n">
        <v>100764</v>
      </c>
      <c r="B2656" s="526" t="s">
        <v>7240</v>
      </c>
      <c r="C2656" s="526" t="s">
        <v>116</v>
      </c>
      <c r="D2656" s="527" t="n">
        <v>16.13</v>
      </c>
    </row>
    <row r="2657" customFormat="false" ht="15" hidden="false" customHeight="false" outlineLevel="0" collapsed="false">
      <c r="A2657" s="526" t="n">
        <v>100765</v>
      </c>
      <c r="B2657" s="526" t="s">
        <v>7241</v>
      </c>
      <c r="C2657" s="526" t="s">
        <v>116</v>
      </c>
      <c r="D2657" s="527" t="n">
        <v>15.47</v>
      </c>
    </row>
    <row r="2658" customFormat="false" ht="15" hidden="false" customHeight="false" outlineLevel="0" collapsed="false">
      <c r="A2658" s="526" t="n">
        <v>100766</v>
      </c>
      <c r="B2658" s="526" t="s">
        <v>152</v>
      </c>
      <c r="C2658" s="526" t="s">
        <v>116</v>
      </c>
      <c r="D2658" s="527" t="n">
        <v>15.69</v>
      </c>
    </row>
    <row r="2659" customFormat="false" ht="15" hidden="false" customHeight="false" outlineLevel="0" collapsed="false">
      <c r="A2659" s="526" t="n">
        <v>100767</v>
      </c>
      <c r="B2659" s="526" t="s">
        <v>7242</v>
      </c>
      <c r="C2659" s="526" t="s">
        <v>116</v>
      </c>
      <c r="D2659" s="527" t="n">
        <v>16.5</v>
      </c>
    </row>
    <row r="2660" customFormat="false" ht="15" hidden="false" customHeight="false" outlineLevel="0" collapsed="false">
      <c r="A2660" s="526" t="n">
        <v>100768</v>
      </c>
      <c r="B2660" s="526" t="s">
        <v>7243</v>
      </c>
      <c r="C2660" s="526" t="s">
        <v>116</v>
      </c>
      <c r="D2660" s="527" t="n">
        <v>15.8</v>
      </c>
    </row>
    <row r="2661" customFormat="false" ht="15" hidden="false" customHeight="false" outlineLevel="0" collapsed="false">
      <c r="A2661" s="526" t="n">
        <v>100769</v>
      </c>
      <c r="B2661" s="526" t="s">
        <v>7244</v>
      </c>
      <c r="C2661" s="526" t="s">
        <v>116</v>
      </c>
      <c r="D2661" s="527" t="n">
        <v>22.19</v>
      </c>
    </row>
    <row r="2662" customFormat="false" ht="15" hidden="false" customHeight="false" outlineLevel="0" collapsed="false">
      <c r="A2662" s="526" t="n">
        <v>100770</v>
      </c>
      <c r="B2662" s="526" t="s">
        <v>7245</v>
      </c>
      <c r="C2662" s="526" t="s">
        <v>116</v>
      </c>
      <c r="D2662" s="527" t="n">
        <v>21.22</v>
      </c>
    </row>
    <row r="2663" customFormat="false" ht="15" hidden="false" customHeight="false" outlineLevel="0" collapsed="false">
      <c r="A2663" s="526" t="n">
        <v>100771</v>
      </c>
      <c r="B2663" s="526" t="s">
        <v>7246</v>
      </c>
      <c r="C2663" s="526" t="s">
        <v>116</v>
      </c>
      <c r="D2663" s="527" t="n">
        <v>16.61</v>
      </c>
    </row>
    <row r="2664" customFormat="false" ht="15" hidden="false" customHeight="false" outlineLevel="0" collapsed="false">
      <c r="A2664" s="526" t="n">
        <v>100772</v>
      </c>
      <c r="B2664" s="526" t="s">
        <v>7247</v>
      </c>
      <c r="C2664" s="526" t="s">
        <v>116</v>
      </c>
      <c r="D2664" s="527" t="n">
        <v>15.72</v>
      </c>
    </row>
    <row r="2665" customFormat="false" ht="15" hidden="false" customHeight="false" outlineLevel="0" collapsed="false">
      <c r="A2665" s="526" t="n">
        <v>100773</v>
      </c>
      <c r="B2665" s="526" t="s">
        <v>7248</v>
      </c>
      <c r="C2665" s="526" t="s">
        <v>116</v>
      </c>
      <c r="D2665" s="527" t="n">
        <v>19.63</v>
      </c>
    </row>
    <row r="2666" customFormat="false" ht="15" hidden="false" customHeight="false" outlineLevel="0" collapsed="false">
      <c r="A2666" s="526" t="n">
        <v>100774</v>
      </c>
      <c r="B2666" s="526" t="s">
        <v>7249</v>
      </c>
      <c r="C2666" s="526" t="s">
        <v>116</v>
      </c>
      <c r="D2666" s="527" t="n">
        <v>11.96</v>
      </c>
    </row>
    <row r="2667" customFormat="false" ht="15" hidden="false" customHeight="false" outlineLevel="0" collapsed="false">
      <c r="A2667" s="526" t="n">
        <v>100775</v>
      </c>
      <c r="B2667" s="526" t="s">
        <v>7250</v>
      </c>
      <c r="C2667" s="526" t="s">
        <v>116</v>
      </c>
      <c r="D2667" s="527" t="n">
        <v>13.99</v>
      </c>
    </row>
    <row r="2668" customFormat="false" ht="15" hidden="false" customHeight="false" outlineLevel="0" collapsed="false">
      <c r="A2668" s="526" t="n">
        <v>100776</v>
      </c>
      <c r="B2668" s="526" t="s">
        <v>7251</v>
      </c>
      <c r="C2668" s="526" t="s">
        <v>116</v>
      </c>
      <c r="D2668" s="527" t="n">
        <v>19.77</v>
      </c>
    </row>
    <row r="2669" customFormat="false" ht="15" hidden="false" customHeight="false" outlineLevel="0" collapsed="false">
      <c r="A2669" s="526" t="n">
        <v>100777</v>
      </c>
      <c r="B2669" s="526" t="s">
        <v>7252</v>
      </c>
      <c r="C2669" s="526" t="s">
        <v>116</v>
      </c>
      <c r="D2669" s="527" t="n">
        <v>14.34</v>
      </c>
    </row>
    <row r="2670" customFormat="false" ht="15" hidden="false" customHeight="false" outlineLevel="0" collapsed="false">
      <c r="A2670" s="526" t="n">
        <v>100778</v>
      </c>
      <c r="B2670" s="526" t="s">
        <v>115</v>
      </c>
      <c r="C2670" s="526" t="s">
        <v>116</v>
      </c>
      <c r="D2670" s="527" t="n">
        <v>10.68</v>
      </c>
    </row>
    <row r="2671" customFormat="false" ht="15" hidden="false" customHeight="false" outlineLevel="0" collapsed="false">
      <c r="A2671" s="526" t="n">
        <v>103795</v>
      </c>
      <c r="B2671" s="526" t="s">
        <v>7253</v>
      </c>
      <c r="C2671" s="526" t="s">
        <v>114</v>
      </c>
      <c r="D2671" s="527" t="n">
        <v>80.42</v>
      </c>
    </row>
    <row r="2672" customFormat="false" ht="15" hidden="false" customHeight="false" outlineLevel="0" collapsed="false">
      <c r="A2672" s="526" t="n">
        <v>103796</v>
      </c>
      <c r="B2672" s="526" t="s">
        <v>7254</v>
      </c>
      <c r="C2672" s="526" t="s">
        <v>114</v>
      </c>
      <c r="D2672" s="527" t="n">
        <v>55.97</v>
      </c>
    </row>
    <row r="2673" customFormat="false" ht="15" hidden="false" customHeight="false" outlineLevel="0" collapsed="false">
      <c r="A2673" s="526" t="n">
        <v>103797</v>
      </c>
      <c r="B2673" s="526" t="s">
        <v>7255</v>
      </c>
      <c r="C2673" s="526" t="s">
        <v>116</v>
      </c>
      <c r="D2673" s="527" t="n">
        <v>17.69</v>
      </c>
    </row>
    <row r="2674" customFormat="false" ht="15" hidden="false" customHeight="false" outlineLevel="0" collapsed="false">
      <c r="A2674" s="526" t="n">
        <v>103798</v>
      </c>
      <c r="B2674" s="526" t="s">
        <v>7256</v>
      </c>
      <c r="C2674" s="526" t="s">
        <v>128</v>
      </c>
      <c r="D2674" s="527" t="n">
        <v>607.48</v>
      </c>
    </row>
    <row r="2675" customFormat="false" ht="15" hidden="false" customHeight="false" outlineLevel="0" collapsed="false">
      <c r="A2675" s="526" t="n">
        <v>103799</v>
      </c>
      <c r="B2675" s="526" t="s">
        <v>7257</v>
      </c>
      <c r="C2675" s="526" t="s">
        <v>128</v>
      </c>
      <c r="D2675" s="527" t="n">
        <v>535.67</v>
      </c>
    </row>
    <row r="2676" customFormat="false" ht="15" hidden="false" customHeight="false" outlineLevel="0" collapsed="false">
      <c r="A2676" s="526" t="n">
        <v>103800</v>
      </c>
      <c r="B2676" s="526" t="s">
        <v>7258</v>
      </c>
      <c r="C2676" s="526" t="s">
        <v>128</v>
      </c>
      <c r="D2676" s="527" t="n">
        <v>607.04</v>
      </c>
    </row>
    <row r="2677" customFormat="false" ht="15" hidden="false" customHeight="false" outlineLevel="0" collapsed="false">
      <c r="A2677" s="526" t="n">
        <v>103801</v>
      </c>
      <c r="B2677" s="526" t="s">
        <v>7259</v>
      </c>
      <c r="C2677" s="526" t="s">
        <v>128</v>
      </c>
      <c r="D2677" s="527" t="n">
        <v>745.15</v>
      </c>
    </row>
    <row r="2678" customFormat="false" ht="15" hidden="false" customHeight="false" outlineLevel="0" collapsed="false">
      <c r="A2678" s="526" t="n">
        <v>103925</v>
      </c>
      <c r="B2678" s="526" t="s">
        <v>7260</v>
      </c>
      <c r="C2678" s="526" t="s">
        <v>128</v>
      </c>
      <c r="D2678" s="528" t="n">
        <v>1652.07</v>
      </c>
    </row>
    <row r="2679" customFormat="false" ht="15" hidden="false" customHeight="false" outlineLevel="0" collapsed="false">
      <c r="A2679" s="526" t="n">
        <v>103926</v>
      </c>
      <c r="B2679" s="526" t="s">
        <v>7261</v>
      </c>
      <c r="C2679" s="526" t="s">
        <v>128</v>
      </c>
      <c r="D2679" s="528" t="n">
        <v>1327.59</v>
      </c>
    </row>
    <row r="2680" customFormat="false" ht="15" hidden="false" customHeight="false" outlineLevel="0" collapsed="false">
      <c r="A2680" s="526" t="n">
        <v>103928</v>
      </c>
      <c r="B2680" s="526" t="s">
        <v>7262</v>
      </c>
      <c r="C2680" s="526" t="s">
        <v>128</v>
      </c>
      <c r="D2680" s="527" t="n">
        <v>607.04</v>
      </c>
    </row>
    <row r="2681" customFormat="false" ht="15" hidden="false" customHeight="false" outlineLevel="0" collapsed="false">
      <c r="A2681" s="526" t="n">
        <v>103929</v>
      </c>
      <c r="B2681" s="526" t="s">
        <v>7263</v>
      </c>
      <c r="C2681" s="526" t="s">
        <v>128</v>
      </c>
      <c r="D2681" s="528" t="n">
        <v>1304.91</v>
      </c>
    </row>
    <row r="2682" customFormat="false" ht="15" hidden="false" customHeight="false" outlineLevel="0" collapsed="false">
      <c r="A2682" s="526" t="n">
        <v>103930</v>
      </c>
      <c r="B2682" s="526" t="s">
        <v>7264</v>
      </c>
      <c r="C2682" s="526" t="s">
        <v>128</v>
      </c>
      <c r="D2682" s="527" t="n">
        <v>863.08</v>
      </c>
    </row>
    <row r="2683" customFormat="false" ht="15" hidden="false" customHeight="false" outlineLevel="0" collapsed="false">
      <c r="A2683" s="526" t="n">
        <v>103931</v>
      </c>
      <c r="B2683" s="526" t="s">
        <v>7265</v>
      </c>
      <c r="C2683" s="526" t="s">
        <v>128</v>
      </c>
      <c r="D2683" s="527" t="n">
        <v>672.82</v>
      </c>
    </row>
    <row r="2684" customFormat="false" ht="15" hidden="false" customHeight="false" outlineLevel="0" collapsed="false">
      <c r="A2684" s="526" t="n">
        <v>103932</v>
      </c>
      <c r="B2684" s="526" t="s">
        <v>7266</v>
      </c>
      <c r="C2684" s="526" t="s">
        <v>128</v>
      </c>
      <c r="D2684" s="527" t="n">
        <v>644.93</v>
      </c>
    </row>
    <row r="2685" customFormat="false" ht="15" hidden="false" customHeight="false" outlineLevel="0" collapsed="false">
      <c r="A2685" s="526" t="n">
        <v>103933</v>
      </c>
      <c r="B2685" s="526" t="s">
        <v>7267</v>
      </c>
      <c r="C2685" s="526" t="s">
        <v>128</v>
      </c>
      <c r="D2685" s="528" t="n">
        <v>1507.11</v>
      </c>
    </row>
    <row r="2686" customFormat="false" ht="15" hidden="false" customHeight="false" outlineLevel="0" collapsed="false">
      <c r="A2686" s="526" t="n">
        <v>104466</v>
      </c>
      <c r="B2686" s="526" t="s">
        <v>7268</v>
      </c>
      <c r="C2686" s="526" t="s">
        <v>116</v>
      </c>
      <c r="D2686" s="527" t="n">
        <v>28.71</v>
      </c>
    </row>
    <row r="2687" customFormat="false" ht="15" hidden="false" customHeight="false" outlineLevel="0" collapsed="false">
      <c r="A2687" s="526" t="n">
        <v>104467</v>
      </c>
      <c r="B2687" s="526" t="s">
        <v>7269</v>
      </c>
      <c r="C2687" s="526" t="s">
        <v>116</v>
      </c>
      <c r="D2687" s="527" t="n">
        <v>38.99</v>
      </c>
    </row>
    <row r="2688" customFormat="false" ht="15" hidden="false" customHeight="false" outlineLevel="0" collapsed="false">
      <c r="A2688" s="526" t="n">
        <v>104468</v>
      </c>
      <c r="B2688" s="526" t="s">
        <v>7270</v>
      </c>
      <c r="C2688" s="526" t="s">
        <v>116</v>
      </c>
      <c r="D2688" s="527" t="n">
        <v>53.07</v>
      </c>
    </row>
    <row r="2689" customFormat="false" ht="15" hidden="false" customHeight="false" outlineLevel="0" collapsed="false">
      <c r="A2689" s="526" t="n">
        <v>104469</v>
      </c>
      <c r="B2689" s="526" t="s">
        <v>7271</v>
      </c>
      <c r="C2689" s="526" t="s">
        <v>116</v>
      </c>
      <c r="D2689" s="527" t="n">
        <v>54.71</v>
      </c>
    </row>
    <row r="2690" customFormat="false" ht="15" hidden="false" customHeight="false" outlineLevel="0" collapsed="false">
      <c r="A2690" s="526" t="n">
        <v>104470</v>
      </c>
      <c r="B2690" s="526" t="s">
        <v>7272</v>
      </c>
      <c r="C2690" s="526" t="s">
        <v>116</v>
      </c>
      <c r="D2690" s="527" t="n">
        <v>30.65</v>
      </c>
    </row>
    <row r="2691" customFormat="false" ht="15" hidden="false" customHeight="false" outlineLevel="0" collapsed="false">
      <c r="A2691" s="526" t="n">
        <v>104471</v>
      </c>
      <c r="B2691" s="526" t="s">
        <v>7273</v>
      </c>
      <c r="C2691" s="526" t="s">
        <v>116</v>
      </c>
      <c r="D2691" s="527" t="n">
        <v>27.06</v>
      </c>
    </row>
    <row r="2692" customFormat="false" ht="15" hidden="false" customHeight="false" outlineLevel="0" collapsed="false">
      <c r="A2692" s="526" t="n">
        <v>104472</v>
      </c>
      <c r="B2692" s="526" t="s">
        <v>7274</v>
      </c>
      <c r="C2692" s="526" t="s">
        <v>116</v>
      </c>
      <c r="D2692" s="527" t="n">
        <v>40.28</v>
      </c>
    </row>
    <row r="2693" customFormat="false" ht="15" hidden="false" customHeight="false" outlineLevel="0" collapsed="false">
      <c r="A2693" s="526" t="n">
        <v>104483</v>
      </c>
      <c r="B2693" s="526" t="s">
        <v>7275</v>
      </c>
      <c r="C2693" s="526" t="s">
        <v>128</v>
      </c>
      <c r="D2693" s="528" t="n">
        <v>2260.4</v>
      </c>
    </row>
    <row r="2694" customFormat="false" ht="15" hidden="false" customHeight="false" outlineLevel="0" collapsed="false">
      <c r="A2694" s="526" t="n">
        <v>104484</v>
      </c>
      <c r="B2694" s="526" t="s">
        <v>7276</v>
      </c>
      <c r="C2694" s="526" t="s">
        <v>128</v>
      </c>
      <c r="D2694" s="528" t="n">
        <v>3807.7</v>
      </c>
    </row>
    <row r="2695" customFormat="false" ht="15" hidden="false" customHeight="false" outlineLevel="0" collapsed="false">
      <c r="A2695" s="526" t="n">
        <v>104485</v>
      </c>
      <c r="B2695" s="526" t="s">
        <v>7277</v>
      </c>
      <c r="C2695" s="526" t="s">
        <v>128</v>
      </c>
      <c r="D2695" s="528" t="n">
        <v>2998</v>
      </c>
    </row>
    <row r="2696" customFormat="false" ht="15" hidden="false" customHeight="false" outlineLevel="0" collapsed="false">
      <c r="A2696" s="526" t="n">
        <v>104486</v>
      </c>
      <c r="B2696" s="526" t="s">
        <v>7278</v>
      </c>
      <c r="C2696" s="526" t="s">
        <v>128</v>
      </c>
      <c r="D2696" s="528" t="n">
        <v>3225.71</v>
      </c>
    </row>
    <row r="2697" customFormat="false" ht="15" hidden="false" customHeight="false" outlineLevel="0" collapsed="false">
      <c r="A2697" s="526" t="n">
        <v>104487</v>
      </c>
      <c r="B2697" s="526" t="s">
        <v>7279</v>
      </c>
      <c r="C2697" s="526" t="s">
        <v>128</v>
      </c>
      <c r="D2697" s="528" t="n">
        <v>2612.18</v>
      </c>
    </row>
    <row r="2698" customFormat="false" ht="15" hidden="false" customHeight="false" outlineLevel="0" collapsed="false">
      <c r="A2698" s="526" t="n">
        <v>104488</v>
      </c>
      <c r="B2698" s="526" t="s">
        <v>7280</v>
      </c>
      <c r="C2698" s="526" t="s">
        <v>128</v>
      </c>
      <c r="D2698" s="528" t="n">
        <v>2521.81</v>
      </c>
    </row>
    <row r="2699" customFormat="false" ht="15" hidden="false" customHeight="false" outlineLevel="0" collapsed="false">
      <c r="A2699" s="526" t="n">
        <v>104489</v>
      </c>
      <c r="B2699" s="526" t="s">
        <v>7281</v>
      </c>
      <c r="C2699" s="526" t="s">
        <v>128</v>
      </c>
      <c r="D2699" s="528" t="n">
        <v>3987.06</v>
      </c>
    </row>
    <row r="2700" customFormat="false" ht="15" hidden="false" customHeight="false" outlineLevel="0" collapsed="false">
      <c r="A2700" s="526" t="n">
        <v>104490</v>
      </c>
      <c r="B2700" s="526" t="s">
        <v>7282</v>
      </c>
      <c r="C2700" s="526" t="s">
        <v>128</v>
      </c>
      <c r="D2700" s="528" t="n">
        <v>2477.39</v>
      </c>
    </row>
    <row r="2701" customFormat="false" ht="15" hidden="false" customHeight="false" outlineLevel="0" collapsed="false">
      <c r="A2701" s="526" t="n">
        <v>98562</v>
      </c>
      <c r="B2701" s="526" t="s">
        <v>7283</v>
      </c>
      <c r="C2701" s="526" t="s">
        <v>114</v>
      </c>
      <c r="D2701" s="527" t="n">
        <v>52.35</v>
      </c>
    </row>
    <row r="2702" customFormat="false" ht="15" hidden="false" customHeight="false" outlineLevel="0" collapsed="false">
      <c r="A2702" s="526" t="n">
        <v>98555</v>
      </c>
      <c r="B2702" s="526" t="s">
        <v>7284</v>
      </c>
      <c r="C2702" s="526" t="s">
        <v>114</v>
      </c>
      <c r="D2702" s="527" t="n">
        <v>33.62</v>
      </c>
    </row>
    <row r="2703" customFormat="false" ht="15" hidden="false" customHeight="false" outlineLevel="0" collapsed="false">
      <c r="A2703" s="526" t="n">
        <v>98556</v>
      </c>
      <c r="B2703" s="526" t="s">
        <v>7285</v>
      </c>
      <c r="C2703" s="526" t="s">
        <v>114</v>
      </c>
      <c r="D2703" s="527" t="n">
        <v>61.68</v>
      </c>
    </row>
    <row r="2704" customFormat="false" ht="15" hidden="false" customHeight="false" outlineLevel="0" collapsed="false">
      <c r="A2704" s="526" t="n">
        <v>98558</v>
      </c>
      <c r="B2704" s="526" t="s">
        <v>7286</v>
      </c>
      <c r="C2704" s="526" t="s">
        <v>134</v>
      </c>
      <c r="D2704" s="527" t="n">
        <v>10.19</v>
      </c>
    </row>
    <row r="2705" customFormat="false" ht="15" hidden="false" customHeight="false" outlineLevel="0" collapsed="false">
      <c r="A2705" s="526" t="n">
        <v>98559</v>
      </c>
      <c r="B2705" s="526" t="s">
        <v>7287</v>
      </c>
      <c r="C2705" s="526" t="s">
        <v>120</v>
      </c>
      <c r="D2705" s="527" t="n">
        <v>5.23</v>
      </c>
    </row>
    <row r="2706" customFormat="false" ht="15" hidden="false" customHeight="false" outlineLevel="0" collapsed="false">
      <c r="A2706" s="526" t="n">
        <v>98546</v>
      </c>
      <c r="B2706" s="526" t="s">
        <v>7288</v>
      </c>
      <c r="C2706" s="526" t="s">
        <v>114</v>
      </c>
      <c r="D2706" s="527" t="n">
        <v>127.38</v>
      </c>
    </row>
    <row r="2707" customFormat="false" ht="15" hidden="false" customHeight="false" outlineLevel="0" collapsed="false">
      <c r="A2707" s="526" t="n">
        <v>98547</v>
      </c>
      <c r="B2707" s="526" t="s">
        <v>7289</v>
      </c>
      <c r="C2707" s="526" t="s">
        <v>114</v>
      </c>
      <c r="D2707" s="527" t="n">
        <v>215.64</v>
      </c>
    </row>
    <row r="2708" customFormat="false" ht="15" hidden="false" customHeight="false" outlineLevel="0" collapsed="false">
      <c r="A2708" s="526" t="n">
        <v>98553</v>
      </c>
      <c r="B2708" s="526" t="s">
        <v>7290</v>
      </c>
      <c r="C2708" s="526" t="s">
        <v>114</v>
      </c>
      <c r="D2708" s="527" t="n">
        <v>186.93</v>
      </c>
    </row>
    <row r="2709" customFormat="false" ht="15" hidden="false" customHeight="false" outlineLevel="0" collapsed="false">
      <c r="A2709" s="526" t="n">
        <v>98554</v>
      </c>
      <c r="B2709" s="526" t="s">
        <v>7291</v>
      </c>
      <c r="C2709" s="526" t="s">
        <v>114</v>
      </c>
      <c r="D2709" s="527" t="n">
        <v>50.73</v>
      </c>
    </row>
    <row r="2710" customFormat="false" ht="15" hidden="false" customHeight="false" outlineLevel="0" collapsed="false">
      <c r="A2710" s="526" t="n">
        <v>98557</v>
      </c>
      <c r="B2710" s="526" t="s">
        <v>7292</v>
      </c>
      <c r="C2710" s="526" t="s">
        <v>114</v>
      </c>
      <c r="D2710" s="527" t="n">
        <v>45.84</v>
      </c>
    </row>
    <row r="2711" customFormat="false" ht="15" hidden="false" customHeight="false" outlineLevel="0" collapsed="false">
      <c r="A2711" s="526" t="n">
        <v>98563</v>
      </c>
      <c r="B2711" s="526" t="s">
        <v>7293</v>
      </c>
      <c r="C2711" s="526" t="s">
        <v>114</v>
      </c>
      <c r="D2711" s="527" t="n">
        <v>39.77</v>
      </c>
    </row>
    <row r="2712" customFormat="false" ht="15" hidden="false" customHeight="false" outlineLevel="0" collapsed="false">
      <c r="A2712" s="526" t="n">
        <v>98564</v>
      </c>
      <c r="B2712" s="526" t="s">
        <v>7294</v>
      </c>
      <c r="C2712" s="526" t="s">
        <v>114</v>
      </c>
      <c r="D2712" s="527" t="n">
        <v>52.74</v>
      </c>
    </row>
    <row r="2713" customFormat="false" ht="15" hidden="false" customHeight="false" outlineLevel="0" collapsed="false">
      <c r="A2713" s="526" t="n">
        <v>98565</v>
      </c>
      <c r="B2713" s="526" t="s">
        <v>7295</v>
      </c>
      <c r="C2713" s="526" t="s">
        <v>114</v>
      </c>
      <c r="D2713" s="527" t="n">
        <v>56.64</v>
      </c>
    </row>
    <row r="2714" customFormat="false" ht="15" hidden="false" customHeight="false" outlineLevel="0" collapsed="false">
      <c r="A2714" s="526" t="n">
        <v>98566</v>
      </c>
      <c r="B2714" s="526" t="s">
        <v>7296</v>
      </c>
      <c r="C2714" s="526" t="s">
        <v>114</v>
      </c>
      <c r="D2714" s="527" t="n">
        <v>69.61</v>
      </c>
    </row>
    <row r="2715" customFormat="false" ht="15" hidden="false" customHeight="false" outlineLevel="0" collapsed="false">
      <c r="A2715" s="526" t="n">
        <v>98567</v>
      </c>
      <c r="B2715" s="526" t="s">
        <v>7297</v>
      </c>
      <c r="C2715" s="526" t="s">
        <v>114</v>
      </c>
      <c r="D2715" s="527" t="n">
        <v>72.63</v>
      </c>
    </row>
    <row r="2716" customFormat="false" ht="15" hidden="false" customHeight="false" outlineLevel="0" collapsed="false">
      <c r="A2716" s="526" t="n">
        <v>98568</v>
      </c>
      <c r="B2716" s="526" t="s">
        <v>7298</v>
      </c>
      <c r="C2716" s="526" t="s">
        <v>114</v>
      </c>
      <c r="D2716" s="527" t="n">
        <v>85.61</v>
      </c>
    </row>
    <row r="2717" customFormat="false" ht="15" hidden="false" customHeight="false" outlineLevel="0" collapsed="false">
      <c r="A2717" s="526" t="n">
        <v>98569</v>
      </c>
      <c r="B2717" s="526" t="s">
        <v>7299</v>
      </c>
      <c r="C2717" s="526" t="s">
        <v>114</v>
      </c>
      <c r="D2717" s="527" t="n">
        <v>89.51</v>
      </c>
    </row>
    <row r="2718" customFormat="false" ht="15" hidden="false" customHeight="false" outlineLevel="0" collapsed="false">
      <c r="A2718" s="526" t="n">
        <v>98570</v>
      </c>
      <c r="B2718" s="526" t="s">
        <v>7300</v>
      </c>
      <c r="C2718" s="526" t="s">
        <v>114</v>
      </c>
      <c r="D2718" s="527" t="n">
        <v>102.49</v>
      </c>
    </row>
    <row r="2719" customFormat="false" ht="15" hidden="false" customHeight="false" outlineLevel="0" collapsed="false">
      <c r="A2719" s="526" t="n">
        <v>98571</v>
      </c>
      <c r="B2719" s="526" t="s">
        <v>7301</v>
      </c>
      <c r="C2719" s="526" t="s">
        <v>114</v>
      </c>
      <c r="D2719" s="527" t="n">
        <v>44.55</v>
      </c>
    </row>
    <row r="2720" customFormat="false" ht="15" hidden="false" customHeight="false" outlineLevel="0" collapsed="false">
      <c r="A2720" s="526" t="n">
        <v>98572</v>
      </c>
      <c r="B2720" s="526" t="s">
        <v>7302</v>
      </c>
      <c r="C2720" s="526" t="s">
        <v>114</v>
      </c>
      <c r="D2720" s="527" t="n">
        <v>54.64</v>
      </c>
    </row>
    <row r="2721" customFormat="false" ht="15" hidden="false" customHeight="false" outlineLevel="0" collapsed="false">
      <c r="A2721" s="526" t="n">
        <v>98573</v>
      </c>
      <c r="B2721" s="526" t="s">
        <v>7303</v>
      </c>
      <c r="C2721" s="526" t="s">
        <v>114</v>
      </c>
      <c r="D2721" s="527" t="n">
        <v>67.01</v>
      </c>
    </row>
    <row r="2722" customFormat="false" ht="15" hidden="false" customHeight="false" outlineLevel="0" collapsed="false">
      <c r="A2722" s="526" t="n">
        <v>91831</v>
      </c>
      <c r="B2722" s="526" t="s">
        <v>7304</v>
      </c>
      <c r="C2722" s="526" t="s">
        <v>120</v>
      </c>
      <c r="D2722" s="527" t="n">
        <v>17.56</v>
      </c>
    </row>
    <row r="2723" customFormat="false" ht="15" hidden="false" customHeight="false" outlineLevel="0" collapsed="false">
      <c r="A2723" s="526" t="n">
        <v>91833</v>
      </c>
      <c r="B2723" s="526" t="s">
        <v>7305</v>
      </c>
      <c r="C2723" s="526" t="s">
        <v>120</v>
      </c>
      <c r="D2723" s="527" t="n">
        <v>18.25</v>
      </c>
    </row>
    <row r="2724" customFormat="false" ht="15" hidden="false" customHeight="false" outlineLevel="0" collapsed="false">
      <c r="A2724" s="526" t="n">
        <v>91834</v>
      </c>
      <c r="B2724" s="526" t="s">
        <v>7306</v>
      </c>
      <c r="C2724" s="526" t="s">
        <v>120</v>
      </c>
      <c r="D2724" s="527" t="n">
        <v>18.39</v>
      </c>
    </row>
    <row r="2725" customFormat="false" ht="15" hidden="false" customHeight="false" outlineLevel="0" collapsed="false">
      <c r="A2725" s="526" t="n">
        <v>91835</v>
      </c>
      <c r="B2725" s="526" t="s">
        <v>7307</v>
      </c>
      <c r="C2725" s="526" t="s">
        <v>120</v>
      </c>
      <c r="D2725" s="527" t="n">
        <v>20.14</v>
      </c>
    </row>
    <row r="2726" customFormat="false" ht="15" hidden="false" customHeight="false" outlineLevel="0" collapsed="false">
      <c r="A2726" s="526" t="n">
        <v>91836</v>
      </c>
      <c r="B2726" s="526" t="s">
        <v>7308</v>
      </c>
      <c r="C2726" s="526" t="s">
        <v>120</v>
      </c>
      <c r="D2726" s="527" t="n">
        <v>21.49</v>
      </c>
    </row>
    <row r="2727" customFormat="false" ht="15" hidden="false" customHeight="false" outlineLevel="0" collapsed="false">
      <c r="A2727" s="526" t="n">
        <v>91837</v>
      </c>
      <c r="B2727" s="526" t="s">
        <v>7309</v>
      </c>
      <c r="C2727" s="526" t="s">
        <v>120</v>
      </c>
      <c r="D2727" s="527" t="n">
        <v>25.56</v>
      </c>
    </row>
    <row r="2728" customFormat="false" ht="15" hidden="false" customHeight="false" outlineLevel="0" collapsed="false">
      <c r="A2728" s="526" t="n">
        <v>91839</v>
      </c>
      <c r="B2728" s="526" t="s">
        <v>7310</v>
      </c>
      <c r="C2728" s="526" t="s">
        <v>120</v>
      </c>
      <c r="D2728" s="527" t="n">
        <v>18.81</v>
      </c>
    </row>
    <row r="2729" customFormat="false" ht="15" hidden="false" customHeight="false" outlineLevel="0" collapsed="false">
      <c r="A2729" s="526" t="n">
        <v>91840</v>
      </c>
      <c r="B2729" s="526" t="s">
        <v>7311</v>
      </c>
      <c r="C2729" s="526" t="s">
        <v>120</v>
      </c>
      <c r="D2729" s="527" t="n">
        <v>21.31</v>
      </c>
    </row>
    <row r="2730" customFormat="false" ht="15" hidden="false" customHeight="false" outlineLevel="0" collapsed="false">
      <c r="A2730" s="526" t="n">
        <v>91841</v>
      </c>
      <c r="B2730" s="526" t="s">
        <v>7312</v>
      </c>
      <c r="C2730" s="526" t="s">
        <v>120</v>
      </c>
      <c r="D2730" s="527" t="n">
        <v>20.62</v>
      </c>
    </row>
    <row r="2731" customFormat="false" ht="15" hidden="false" customHeight="false" outlineLevel="0" collapsed="false">
      <c r="A2731" s="526" t="n">
        <v>91842</v>
      </c>
      <c r="B2731" s="526" t="s">
        <v>7313</v>
      </c>
      <c r="C2731" s="526" t="s">
        <v>120</v>
      </c>
      <c r="D2731" s="527" t="n">
        <v>6.31</v>
      </c>
    </row>
    <row r="2732" customFormat="false" ht="15" hidden="false" customHeight="false" outlineLevel="0" collapsed="false">
      <c r="A2732" s="526" t="n">
        <v>91843</v>
      </c>
      <c r="B2732" s="526" t="s">
        <v>7314</v>
      </c>
      <c r="C2732" s="526" t="s">
        <v>120</v>
      </c>
      <c r="D2732" s="527" t="n">
        <v>7</v>
      </c>
    </row>
    <row r="2733" customFormat="false" ht="15" hidden="false" customHeight="false" outlineLevel="0" collapsed="false">
      <c r="A2733" s="526" t="n">
        <v>91844</v>
      </c>
      <c r="B2733" s="526" t="s">
        <v>7315</v>
      </c>
      <c r="C2733" s="526" t="s">
        <v>120</v>
      </c>
      <c r="D2733" s="527" t="n">
        <v>7.11</v>
      </c>
    </row>
    <row r="2734" customFormat="false" ht="15" hidden="false" customHeight="false" outlineLevel="0" collapsed="false">
      <c r="A2734" s="526" t="n">
        <v>91845</v>
      </c>
      <c r="B2734" s="526" t="s">
        <v>7316</v>
      </c>
      <c r="C2734" s="526" t="s">
        <v>120</v>
      </c>
      <c r="D2734" s="527" t="n">
        <v>8.86</v>
      </c>
    </row>
    <row r="2735" customFormat="false" ht="15" hidden="false" customHeight="false" outlineLevel="0" collapsed="false">
      <c r="A2735" s="526" t="n">
        <v>91846</v>
      </c>
      <c r="B2735" s="526" t="s">
        <v>7317</v>
      </c>
      <c r="C2735" s="526" t="s">
        <v>120</v>
      </c>
      <c r="D2735" s="527" t="n">
        <v>10.26</v>
      </c>
    </row>
    <row r="2736" customFormat="false" ht="15" hidden="false" customHeight="false" outlineLevel="0" collapsed="false">
      <c r="A2736" s="526" t="n">
        <v>91847</v>
      </c>
      <c r="B2736" s="526" t="s">
        <v>7318</v>
      </c>
      <c r="C2736" s="526" t="s">
        <v>120</v>
      </c>
      <c r="D2736" s="527" t="n">
        <v>14.33</v>
      </c>
    </row>
    <row r="2737" customFormat="false" ht="15" hidden="false" customHeight="false" outlineLevel="0" collapsed="false">
      <c r="A2737" s="526" t="n">
        <v>91849</v>
      </c>
      <c r="B2737" s="526" t="s">
        <v>7319</v>
      </c>
      <c r="C2737" s="526" t="s">
        <v>120</v>
      </c>
      <c r="D2737" s="527" t="n">
        <v>7.58</v>
      </c>
    </row>
    <row r="2738" customFormat="false" ht="15" hidden="false" customHeight="false" outlineLevel="0" collapsed="false">
      <c r="A2738" s="526" t="n">
        <v>91850</v>
      </c>
      <c r="B2738" s="526" t="s">
        <v>7320</v>
      </c>
      <c r="C2738" s="526" t="s">
        <v>120</v>
      </c>
      <c r="D2738" s="527" t="n">
        <v>10.02</v>
      </c>
    </row>
    <row r="2739" customFormat="false" ht="15" hidden="false" customHeight="false" outlineLevel="0" collapsed="false">
      <c r="A2739" s="526" t="n">
        <v>91851</v>
      </c>
      <c r="B2739" s="526" t="s">
        <v>7321</v>
      </c>
      <c r="C2739" s="526" t="s">
        <v>120</v>
      </c>
      <c r="D2739" s="527" t="n">
        <v>9.33</v>
      </c>
    </row>
    <row r="2740" customFormat="false" ht="15" hidden="false" customHeight="false" outlineLevel="0" collapsed="false">
      <c r="A2740" s="526" t="n">
        <v>91852</v>
      </c>
      <c r="B2740" s="526" t="s">
        <v>7322</v>
      </c>
      <c r="C2740" s="526" t="s">
        <v>120</v>
      </c>
      <c r="D2740" s="527" t="n">
        <v>9.39</v>
      </c>
    </row>
    <row r="2741" customFormat="false" ht="15" hidden="false" customHeight="false" outlineLevel="0" collapsed="false">
      <c r="A2741" s="526" t="n">
        <v>91853</v>
      </c>
      <c r="B2741" s="526" t="s">
        <v>7323</v>
      </c>
      <c r="C2741" s="526" t="s">
        <v>120</v>
      </c>
      <c r="D2741" s="527" t="n">
        <v>10.02</v>
      </c>
    </row>
    <row r="2742" customFormat="false" ht="15" hidden="false" customHeight="false" outlineLevel="0" collapsed="false">
      <c r="A2742" s="526" t="n">
        <v>91854</v>
      </c>
      <c r="B2742" s="526" t="s">
        <v>7324</v>
      </c>
      <c r="C2742" s="526" t="s">
        <v>120</v>
      </c>
      <c r="D2742" s="527" t="n">
        <v>10.17</v>
      </c>
    </row>
    <row r="2743" customFormat="false" ht="15" hidden="false" customHeight="false" outlineLevel="0" collapsed="false">
      <c r="A2743" s="526" t="n">
        <v>91855</v>
      </c>
      <c r="B2743" s="526" t="s">
        <v>7325</v>
      </c>
      <c r="C2743" s="526" t="s">
        <v>120</v>
      </c>
      <c r="D2743" s="527" t="n">
        <v>11.78</v>
      </c>
    </row>
    <row r="2744" customFormat="false" ht="15" hidden="false" customHeight="false" outlineLevel="0" collapsed="false">
      <c r="A2744" s="526" t="n">
        <v>91856</v>
      </c>
      <c r="B2744" s="526" t="s">
        <v>7326</v>
      </c>
      <c r="C2744" s="526" t="s">
        <v>120</v>
      </c>
      <c r="D2744" s="527" t="n">
        <v>13.14</v>
      </c>
    </row>
    <row r="2745" customFormat="false" ht="15" hidden="false" customHeight="false" outlineLevel="0" collapsed="false">
      <c r="A2745" s="526" t="n">
        <v>91857</v>
      </c>
      <c r="B2745" s="526" t="s">
        <v>7327</v>
      </c>
      <c r="C2745" s="526" t="s">
        <v>120</v>
      </c>
      <c r="D2745" s="527" t="n">
        <v>16.91</v>
      </c>
    </row>
    <row r="2746" customFormat="false" ht="15" hidden="false" customHeight="false" outlineLevel="0" collapsed="false">
      <c r="A2746" s="526" t="n">
        <v>91859</v>
      </c>
      <c r="B2746" s="526" t="s">
        <v>7328</v>
      </c>
      <c r="C2746" s="526" t="s">
        <v>120</v>
      </c>
      <c r="D2746" s="527" t="n">
        <v>10.66</v>
      </c>
    </row>
    <row r="2747" customFormat="false" ht="15" hidden="false" customHeight="false" outlineLevel="0" collapsed="false">
      <c r="A2747" s="526" t="n">
        <v>91860</v>
      </c>
      <c r="B2747" s="526" t="s">
        <v>7329</v>
      </c>
      <c r="C2747" s="526" t="s">
        <v>120</v>
      </c>
      <c r="D2747" s="527" t="n">
        <v>13</v>
      </c>
    </row>
    <row r="2748" customFormat="false" ht="15" hidden="false" customHeight="false" outlineLevel="0" collapsed="false">
      <c r="A2748" s="526" t="n">
        <v>91861</v>
      </c>
      <c r="B2748" s="526" t="s">
        <v>7330</v>
      </c>
      <c r="C2748" s="526" t="s">
        <v>120</v>
      </c>
      <c r="D2748" s="527" t="n">
        <v>12.35</v>
      </c>
    </row>
    <row r="2749" customFormat="false" ht="15" hidden="false" customHeight="false" outlineLevel="0" collapsed="false">
      <c r="A2749" s="526" t="n">
        <v>91862</v>
      </c>
      <c r="B2749" s="526" t="s">
        <v>7331</v>
      </c>
      <c r="C2749" s="526" t="s">
        <v>120</v>
      </c>
      <c r="D2749" s="527" t="n">
        <v>10.24</v>
      </c>
    </row>
    <row r="2750" customFormat="false" ht="15" hidden="false" customHeight="false" outlineLevel="0" collapsed="false">
      <c r="A2750" s="526" t="n">
        <v>91863</v>
      </c>
      <c r="B2750" s="526" t="s">
        <v>7332</v>
      </c>
      <c r="C2750" s="526" t="s">
        <v>120</v>
      </c>
      <c r="D2750" s="527" t="n">
        <v>12.14</v>
      </c>
    </row>
    <row r="2751" customFormat="false" ht="15" hidden="false" customHeight="false" outlineLevel="0" collapsed="false">
      <c r="A2751" s="526" t="n">
        <v>91864</v>
      </c>
      <c r="B2751" s="526" t="s">
        <v>7333</v>
      </c>
      <c r="C2751" s="526" t="s">
        <v>120</v>
      </c>
      <c r="D2751" s="527" t="n">
        <v>16.5</v>
      </c>
    </row>
    <row r="2752" customFormat="false" ht="15" hidden="false" customHeight="false" outlineLevel="0" collapsed="false">
      <c r="A2752" s="526" t="n">
        <v>91865</v>
      </c>
      <c r="B2752" s="526" t="s">
        <v>7334</v>
      </c>
      <c r="C2752" s="526" t="s">
        <v>120</v>
      </c>
      <c r="D2752" s="527" t="n">
        <v>20.75</v>
      </c>
    </row>
    <row r="2753" customFormat="false" ht="15" hidden="false" customHeight="false" outlineLevel="0" collapsed="false">
      <c r="A2753" s="526" t="n">
        <v>91866</v>
      </c>
      <c r="B2753" s="526" t="s">
        <v>7335</v>
      </c>
      <c r="C2753" s="526" t="s">
        <v>120</v>
      </c>
      <c r="D2753" s="527" t="n">
        <v>8.95</v>
      </c>
    </row>
    <row r="2754" customFormat="false" ht="15" hidden="false" customHeight="false" outlineLevel="0" collapsed="false">
      <c r="A2754" s="526" t="n">
        <v>91867</v>
      </c>
      <c r="B2754" s="526" t="s">
        <v>7336</v>
      </c>
      <c r="C2754" s="526" t="s">
        <v>120</v>
      </c>
      <c r="D2754" s="527" t="n">
        <v>10.84</v>
      </c>
    </row>
    <row r="2755" customFormat="false" ht="15" hidden="false" customHeight="false" outlineLevel="0" collapsed="false">
      <c r="A2755" s="526" t="n">
        <v>91868</v>
      </c>
      <c r="B2755" s="526" t="s">
        <v>7337</v>
      </c>
      <c r="C2755" s="526" t="s">
        <v>120</v>
      </c>
      <c r="D2755" s="527" t="n">
        <v>15.2</v>
      </c>
    </row>
    <row r="2756" customFormat="false" ht="15" hidden="false" customHeight="false" outlineLevel="0" collapsed="false">
      <c r="A2756" s="526" t="n">
        <v>91869</v>
      </c>
      <c r="B2756" s="526" t="s">
        <v>7338</v>
      </c>
      <c r="C2756" s="526" t="s">
        <v>120</v>
      </c>
      <c r="D2756" s="527" t="n">
        <v>19.4</v>
      </c>
    </row>
    <row r="2757" customFormat="false" ht="15" hidden="false" customHeight="false" outlineLevel="0" collapsed="false">
      <c r="A2757" s="526" t="n">
        <v>91870</v>
      </c>
      <c r="B2757" s="526" t="s">
        <v>7339</v>
      </c>
      <c r="C2757" s="526" t="s">
        <v>120</v>
      </c>
      <c r="D2757" s="527" t="n">
        <v>13.33</v>
      </c>
    </row>
    <row r="2758" customFormat="false" ht="15" hidden="false" customHeight="false" outlineLevel="0" collapsed="false">
      <c r="A2758" s="526" t="n">
        <v>91871</v>
      </c>
      <c r="B2758" s="526" t="s">
        <v>7340</v>
      </c>
      <c r="C2758" s="526" t="s">
        <v>120</v>
      </c>
      <c r="D2758" s="527" t="n">
        <v>15.21</v>
      </c>
    </row>
    <row r="2759" customFormat="false" ht="15" hidden="false" customHeight="false" outlineLevel="0" collapsed="false">
      <c r="A2759" s="526" t="n">
        <v>91872</v>
      </c>
      <c r="B2759" s="526" t="s">
        <v>7341</v>
      </c>
      <c r="C2759" s="526" t="s">
        <v>120</v>
      </c>
      <c r="D2759" s="527" t="n">
        <v>19.57</v>
      </c>
    </row>
    <row r="2760" customFormat="false" ht="15" hidden="false" customHeight="false" outlineLevel="0" collapsed="false">
      <c r="A2760" s="526" t="n">
        <v>91873</v>
      </c>
      <c r="B2760" s="526" t="s">
        <v>7342</v>
      </c>
      <c r="C2760" s="526" t="s">
        <v>120</v>
      </c>
      <c r="D2760" s="527" t="n">
        <v>23.77</v>
      </c>
    </row>
    <row r="2761" customFormat="false" ht="15" hidden="false" customHeight="false" outlineLevel="0" collapsed="false">
      <c r="A2761" s="526" t="n">
        <v>93008</v>
      </c>
      <c r="B2761" s="526" t="s">
        <v>7343</v>
      </c>
      <c r="C2761" s="526" t="s">
        <v>120</v>
      </c>
      <c r="D2761" s="527" t="n">
        <v>20.4</v>
      </c>
    </row>
    <row r="2762" customFormat="false" ht="15" hidden="false" customHeight="false" outlineLevel="0" collapsed="false">
      <c r="A2762" s="526" t="n">
        <v>93009</v>
      </c>
      <c r="B2762" s="526" t="s">
        <v>7344</v>
      </c>
      <c r="C2762" s="526" t="s">
        <v>120</v>
      </c>
      <c r="D2762" s="527" t="n">
        <v>30.48</v>
      </c>
    </row>
    <row r="2763" customFormat="false" ht="15" hidden="false" customHeight="false" outlineLevel="0" collapsed="false">
      <c r="A2763" s="526" t="n">
        <v>93010</v>
      </c>
      <c r="B2763" s="526" t="s">
        <v>7345</v>
      </c>
      <c r="C2763" s="526" t="s">
        <v>120</v>
      </c>
      <c r="D2763" s="527" t="n">
        <v>42.65</v>
      </c>
    </row>
    <row r="2764" customFormat="false" ht="15" hidden="false" customHeight="false" outlineLevel="0" collapsed="false">
      <c r="A2764" s="526" t="n">
        <v>93011</v>
      </c>
      <c r="B2764" s="526" t="s">
        <v>7346</v>
      </c>
      <c r="C2764" s="526" t="s">
        <v>120</v>
      </c>
      <c r="D2764" s="527" t="n">
        <v>52.31</v>
      </c>
    </row>
    <row r="2765" customFormat="false" ht="15" hidden="false" customHeight="false" outlineLevel="0" collapsed="false">
      <c r="A2765" s="526" t="n">
        <v>93012</v>
      </c>
      <c r="B2765" s="526" t="s">
        <v>7347</v>
      </c>
      <c r="C2765" s="526" t="s">
        <v>120</v>
      </c>
      <c r="D2765" s="527" t="n">
        <v>79.45</v>
      </c>
    </row>
    <row r="2766" customFormat="false" ht="15" hidden="false" customHeight="false" outlineLevel="0" collapsed="false">
      <c r="A2766" s="526" t="n">
        <v>95726</v>
      </c>
      <c r="B2766" s="526" t="s">
        <v>7348</v>
      </c>
      <c r="C2766" s="526" t="s">
        <v>120</v>
      </c>
      <c r="D2766" s="527" t="n">
        <v>16.47</v>
      </c>
    </row>
    <row r="2767" customFormat="false" ht="15" hidden="false" customHeight="false" outlineLevel="0" collapsed="false">
      <c r="A2767" s="526" t="n">
        <v>95727</v>
      </c>
      <c r="B2767" s="526" t="s">
        <v>7349</v>
      </c>
      <c r="C2767" s="526" t="s">
        <v>120</v>
      </c>
      <c r="D2767" s="527" t="n">
        <v>20.26</v>
      </c>
    </row>
    <row r="2768" customFormat="false" ht="15" hidden="false" customHeight="false" outlineLevel="0" collapsed="false">
      <c r="A2768" s="526" t="n">
        <v>95728</v>
      </c>
      <c r="B2768" s="526" t="s">
        <v>7350</v>
      </c>
      <c r="C2768" s="526" t="s">
        <v>120</v>
      </c>
      <c r="D2768" s="527" t="n">
        <v>26.47</v>
      </c>
    </row>
    <row r="2769" customFormat="false" ht="15" hidden="false" customHeight="false" outlineLevel="0" collapsed="false">
      <c r="A2769" s="526" t="n">
        <v>97667</v>
      </c>
      <c r="B2769" s="526" t="s">
        <v>565</v>
      </c>
      <c r="C2769" s="526" t="s">
        <v>120</v>
      </c>
      <c r="D2769" s="527" t="n">
        <v>8.76</v>
      </c>
    </row>
    <row r="2770" customFormat="false" ht="15" hidden="false" customHeight="false" outlineLevel="0" collapsed="false">
      <c r="A2770" s="526" t="n">
        <v>97668</v>
      </c>
      <c r="B2770" s="526" t="s">
        <v>604</v>
      </c>
      <c r="C2770" s="526" t="s">
        <v>120</v>
      </c>
      <c r="D2770" s="527" t="n">
        <v>12.49</v>
      </c>
    </row>
    <row r="2771" customFormat="false" ht="15" hidden="false" customHeight="false" outlineLevel="0" collapsed="false">
      <c r="A2771" s="526" t="n">
        <v>97669</v>
      </c>
      <c r="B2771" s="526" t="s">
        <v>520</v>
      </c>
      <c r="C2771" s="526" t="s">
        <v>120</v>
      </c>
      <c r="D2771" s="527" t="n">
        <v>18.49</v>
      </c>
    </row>
    <row r="2772" customFormat="false" ht="15" hidden="false" customHeight="false" outlineLevel="0" collapsed="false">
      <c r="A2772" s="526" t="n">
        <v>97670</v>
      </c>
      <c r="B2772" s="526" t="s">
        <v>603</v>
      </c>
      <c r="C2772" s="526" t="s">
        <v>120</v>
      </c>
      <c r="D2772" s="527" t="n">
        <v>23.73</v>
      </c>
    </row>
    <row r="2773" customFormat="false" ht="15" hidden="false" customHeight="false" outlineLevel="0" collapsed="false">
      <c r="A2773" s="526" t="n">
        <v>91874</v>
      </c>
      <c r="B2773" s="526" t="s">
        <v>7351</v>
      </c>
      <c r="C2773" s="526" t="s">
        <v>134</v>
      </c>
      <c r="D2773" s="527" t="n">
        <v>7.28</v>
      </c>
    </row>
    <row r="2774" customFormat="false" ht="15" hidden="false" customHeight="false" outlineLevel="0" collapsed="false">
      <c r="A2774" s="526" t="n">
        <v>91875</v>
      </c>
      <c r="B2774" s="526" t="s">
        <v>7352</v>
      </c>
      <c r="C2774" s="526" t="s">
        <v>134</v>
      </c>
      <c r="D2774" s="527" t="n">
        <v>8.55</v>
      </c>
    </row>
    <row r="2775" customFormat="false" ht="15" hidden="false" customHeight="false" outlineLevel="0" collapsed="false">
      <c r="A2775" s="526" t="n">
        <v>91876</v>
      </c>
      <c r="B2775" s="526" t="s">
        <v>7353</v>
      </c>
      <c r="C2775" s="526" t="s">
        <v>134</v>
      </c>
      <c r="D2775" s="527" t="n">
        <v>10.29</v>
      </c>
    </row>
    <row r="2776" customFormat="false" ht="15" hidden="false" customHeight="false" outlineLevel="0" collapsed="false">
      <c r="A2776" s="526" t="n">
        <v>91877</v>
      </c>
      <c r="B2776" s="526" t="s">
        <v>7354</v>
      </c>
      <c r="C2776" s="526" t="s">
        <v>134</v>
      </c>
      <c r="D2776" s="527" t="n">
        <v>12.66</v>
      </c>
    </row>
    <row r="2777" customFormat="false" ht="15" hidden="false" customHeight="false" outlineLevel="0" collapsed="false">
      <c r="A2777" s="526" t="n">
        <v>91878</v>
      </c>
      <c r="B2777" s="526" t="s">
        <v>7355</v>
      </c>
      <c r="C2777" s="526" t="s">
        <v>134</v>
      </c>
      <c r="D2777" s="527" t="n">
        <v>5.74</v>
      </c>
    </row>
    <row r="2778" customFormat="false" ht="15" hidden="false" customHeight="false" outlineLevel="0" collapsed="false">
      <c r="A2778" s="526" t="n">
        <v>91879</v>
      </c>
      <c r="B2778" s="526" t="s">
        <v>7356</v>
      </c>
      <c r="C2778" s="526" t="s">
        <v>134</v>
      </c>
      <c r="D2778" s="527" t="n">
        <v>7</v>
      </c>
    </row>
    <row r="2779" customFormat="false" ht="15" hidden="false" customHeight="false" outlineLevel="0" collapsed="false">
      <c r="A2779" s="526" t="n">
        <v>91880</v>
      </c>
      <c r="B2779" s="526" t="s">
        <v>7357</v>
      </c>
      <c r="C2779" s="526" t="s">
        <v>134</v>
      </c>
      <c r="D2779" s="527" t="n">
        <v>8.75</v>
      </c>
    </row>
    <row r="2780" customFormat="false" ht="15" hidden="false" customHeight="false" outlineLevel="0" collapsed="false">
      <c r="A2780" s="526" t="n">
        <v>91881</v>
      </c>
      <c r="B2780" s="526" t="s">
        <v>7358</v>
      </c>
      <c r="C2780" s="526" t="s">
        <v>134</v>
      </c>
      <c r="D2780" s="527" t="n">
        <v>11.13</v>
      </c>
    </row>
    <row r="2781" customFormat="false" ht="15" hidden="false" customHeight="false" outlineLevel="0" collapsed="false">
      <c r="A2781" s="526" t="n">
        <v>91882</v>
      </c>
      <c r="B2781" s="526" t="s">
        <v>7359</v>
      </c>
      <c r="C2781" s="526" t="s">
        <v>134</v>
      </c>
      <c r="D2781" s="527" t="n">
        <v>10.46</v>
      </c>
    </row>
    <row r="2782" customFormat="false" ht="15" hidden="false" customHeight="false" outlineLevel="0" collapsed="false">
      <c r="A2782" s="526" t="n">
        <v>91884</v>
      </c>
      <c r="B2782" s="526" t="s">
        <v>7360</v>
      </c>
      <c r="C2782" s="526" t="s">
        <v>134</v>
      </c>
      <c r="D2782" s="527" t="n">
        <v>11.72</v>
      </c>
    </row>
    <row r="2783" customFormat="false" ht="15" hidden="false" customHeight="false" outlineLevel="0" collapsed="false">
      <c r="A2783" s="526" t="n">
        <v>91885</v>
      </c>
      <c r="B2783" s="526" t="s">
        <v>7361</v>
      </c>
      <c r="C2783" s="526" t="s">
        <v>134</v>
      </c>
      <c r="D2783" s="527" t="n">
        <v>13.41</v>
      </c>
    </row>
    <row r="2784" customFormat="false" ht="15" hidden="false" customHeight="false" outlineLevel="0" collapsed="false">
      <c r="A2784" s="526" t="n">
        <v>91886</v>
      </c>
      <c r="B2784" s="526" t="s">
        <v>7362</v>
      </c>
      <c r="C2784" s="526" t="s">
        <v>134</v>
      </c>
      <c r="D2784" s="527" t="n">
        <v>15.74</v>
      </c>
    </row>
    <row r="2785" customFormat="false" ht="15" hidden="false" customHeight="false" outlineLevel="0" collapsed="false">
      <c r="A2785" s="526" t="n">
        <v>91887</v>
      </c>
      <c r="B2785" s="526" t="s">
        <v>7363</v>
      </c>
      <c r="C2785" s="526" t="s">
        <v>134</v>
      </c>
      <c r="D2785" s="527" t="n">
        <v>12.59</v>
      </c>
    </row>
    <row r="2786" customFormat="false" ht="15" hidden="false" customHeight="false" outlineLevel="0" collapsed="false">
      <c r="A2786" s="526" t="n">
        <v>91889</v>
      </c>
      <c r="B2786" s="526" t="s">
        <v>7364</v>
      </c>
      <c r="C2786" s="526" t="s">
        <v>134</v>
      </c>
      <c r="D2786" s="527" t="n">
        <v>12.27</v>
      </c>
    </row>
    <row r="2787" customFormat="false" ht="15" hidden="false" customHeight="false" outlineLevel="0" collapsed="false">
      <c r="A2787" s="526" t="n">
        <v>91890</v>
      </c>
      <c r="B2787" s="526" t="s">
        <v>7365</v>
      </c>
      <c r="C2787" s="526" t="s">
        <v>134</v>
      </c>
      <c r="D2787" s="527" t="n">
        <v>13.9</v>
      </c>
    </row>
    <row r="2788" customFormat="false" ht="15" hidden="false" customHeight="false" outlineLevel="0" collapsed="false">
      <c r="A2788" s="526" t="n">
        <v>91892</v>
      </c>
      <c r="B2788" s="526" t="s">
        <v>7366</v>
      </c>
      <c r="C2788" s="526" t="s">
        <v>134</v>
      </c>
      <c r="D2788" s="527" t="n">
        <v>16.04</v>
      </c>
    </row>
    <row r="2789" customFormat="false" ht="15" hidden="false" customHeight="false" outlineLevel="0" collapsed="false">
      <c r="A2789" s="526" t="n">
        <v>91893</v>
      </c>
      <c r="B2789" s="526" t="s">
        <v>7367</v>
      </c>
      <c r="C2789" s="526" t="s">
        <v>134</v>
      </c>
      <c r="D2789" s="527" t="n">
        <v>17.25</v>
      </c>
    </row>
    <row r="2790" customFormat="false" ht="15" hidden="false" customHeight="false" outlineLevel="0" collapsed="false">
      <c r="A2790" s="526" t="n">
        <v>91895</v>
      </c>
      <c r="B2790" s="526" t="s">
        <v>7368</v>
      </c>
      <c r="C2790" s="526" t="s">
        <v>134</v>
      </c>
      <c r="D2790" s="527" t="n">
        <v>19.42</v>
      </c>
    </row>
    <row r="2791" customFormat="false" ht="15" hidden="false" customHeight="false" outlineLevel="0" collapsed="false">
      <c r="A2791" s="526" t="n">
        <v>91896</v>
      </c>
      <c r="B2791" s="526" t="s">
        <v>7369</v>
      </c>
      <c r="C2791" s="526" t="s">
        <v>134</v>
      </c>
      <c r="D2791" s="527" t="n">
        <v>19.84</v>
      </c>
    </row>
    <row r="2792" customFormat="false" ht="15" hidden="false" customHeight="false" outlineLevel="0" collapsed="false">
      <c r="A2792" s="526" t="n">
        <v>91898</v>
      </c>
      <c r="B2792" s="526" t="s">
        <v>7370</v>
      </c>
      <c r="C2792" s="526" t="s">
        <v>134</v>
      </c>
      <c r="D2792" s="527" t="n">
        <v>22.16</v>
      </c>
    </row>
    <row r="2793" customFormat="false" ht="15" hidden="false" customHeight="false" outlineLevel="0" collapsed="false">
      <c r="A2793" s="526" t="n">
        <v>91899</v>
      </c>
      <c r="B2793" s="526" t="s">
        <v>7371</v>
      </c>
      <c r="C2793" s="526" t="s">
        <v>134</v>
      </c>
      <c r="D2793" s="527" t="n">
        <v>10.26</v>
      </c>
    </row>
    <row r="2794" customFormat="false" ht="15" hidden="false" customHeight="false" outlineLevel="0" collapsed="false">
      <c r="A2794" s="526" t="n">
        <v>91901</v>
      </c>
      <c r="B2794" s="526" t="s">
        <v>7372</v>
      </c>
      <c r="C2794" s="526" t="s">
        <v>134</v>
      </c>
      <c r="D2794" s="527" t="n">
        <v>9.94</v>
      </c>
    </row>
    <row r="2795" customFormat="false" ht="15" hidden="false" customHeight="false" outlineLevel="0" collapsed="false">
      <c r="A2795" s="526" t="n">
        <v>91902</v>
      </c>
      <c r="B2795" s="526" t="s">
        <v>7373</v>
      </c>
      <c r="C2795" s="526" t="s">
        <v>134</v>
      </c>
      <c r="D2795" s="527" t="n">
        <v>11.57</v>
      </c>
    </row>
    <row r="2796" customFormat="false" ht="15" hidden="false" customHeight="false" outlineLevel="0" collapsed="false">
      <c r="A2796" s="526" t="n">
        <v>91904</v>
      </c>
      <c r="B2796" s="526" t="s">
        <v>7374</v>
      </c>
      <c r="C2796" s="526" t="s">
        <v>134</v>
      </c>
      <c r="D2796" s="527" t="n">
        <v>13.71</v>
      </c>
    </row>
    <row r="2797" customFormat="false" ht="15" hidden="false" customHeight="false" outlineLevel="0" collapsed="false">
      <c r="A2797" s="526" t="n">
        <v>91905</v>
      </c>
      <c r="B2797" s="526" t="s">
        <v>7375</v>
      </c>
      <c r="C2797" s="526" t="s">
        <v>134</v>
      </c>
      <c r="D2797" s="527" t="n">
        <v>14.91</v>
      </c>
    </row>
    <row r="2798" customFormat="false" ht="15" hidden="false" customHeight="false" outlineLevel="0" collapsed="false">
      <c r="A2798" s="526" t="n">
        <v>91907</v>
      </c>
      <c r="B2798" s="526" t="s">
        <v>7376</v>
      </c>
      <c r="C2798" s="526" t="s">
        <v>134</v>
      </c>
      <c r="D2798" s="527" t="n">
        <v>17.08</v>
      </c>
    </row>
    <row r="2799" customFormat="false" ht="15" hidden="false" customHeight="false" outlineLevel="0" collapsed="false">
      <c r="A2799" s="526" t="n">
        <v>91908</v>
      </c>
      <c r="B2799" s="526" t="s">
        <v>7377</v>
      </c>
      <c r="C2799" s="526" t="s">
        <v>134</v>
      </c>
      <c r="D2799" s="527" t="n">
        <v>17.56</v>
      </c>
    </row>
    <row r="2800" customFormat="false" ht="15" hidden="false" customHeight="false" outlineLevel="0" collapsed="false">
      <c r="A2800" s="526" t="n">
        <v>91910</v>
      </c>
      <c r="B2800" s="526" t="s">
        <v>7378</v>
      </c>
      <c r="C2800" s="526" t="s">
        <v>134</v>
      </c>
      <c r="D2800" s="527" t="n">
        <v>19.88</v>
      </c>
    </row>
    <row r="2801" customFormat="false" ht="15" hidden="false" customHeight="false" outlineLevel="0" collapsed="false">
      <c r="A2801" s="526" t="n">
        <v>91911</v>
      </c>
      <c r="B2801" s="526" t="s">
        <v>7379</v>
      </c>
      <c r="C2801" s="526" t="s">
        <v>134</v>
      </c>
      <c r="D2801" s="527" t="n">
        <v>17.36</v>
      </c>
    </row>
    <row r="2802" customFormat="false" ht="15" hidden="false" customHeight="false" outlineLevel="0" collapsed="false">
      <c r="A2802" s="526" t="n">
        <v>91913</v>
      </c>
      <c r="B2802" s="526" t="s">
        <v>7380</v>
      </c>
      <c r="C2802" s="526" t="s">
        <v>134</v>
      </c>
      <c r="D2802" s="527" t="n">
        <v>17.04</v>
      </c>
    </row>
    <row r="2803" customFormat="false" ht="15" hidden="false" customHeight="false" outlineLevel="0" collapsed="false">
      <c r="A2803" s="526" t="n">
        <v>91914</v>
      </c>
      <c r="B2803" s="526" t="s">
        <v>7381</v>
      </c>
      <c r="C2803" s="526" t="s">
        <v>134</v>
      </c>
      <c r="D2803" s="527" t="n">
        <v>18.62</v>
      </c>
    </row>
    <row r="2804" customFormat="false" ht="15" hidden="false" customHeight="false" outlineLevel="0" collapsed="false">
      <c r="A2804" s="526" t="n">
        <v>91916</v>
      </c>
      <c r="B2804" s="526" t="s">
        <v>7382</v>
      </c>
      <c r="C2804" s="526" t="s">
        <v>134</v>
      </c>
      <c r="D2804" s="527" t="n">
        <v>20.76</v>
      </c>
    </row>
    <row r="2805" customFormat="false" ht="15" hidden="false" customHeight="false" outlineLevel="0" collapsed="false">
      <c r="A2805" s="526" t="n">
        <v>91917</v>
      </c>
      <c r="B2805" s="526" t="s">
        <v>7383</v>
      </c>
      <c r="C2805" s="526" t="s">
        <v>134</v>
      </c>
      <c r="D2805" s="527" t="n">
        <v>21.91</v>
      </c>
    </row>
    <row r="2806" customFormat="false" ht="15" hidden="false" customHeight="false" outlineLevel="0" collapsed="false">
      <c r="A2806" s="526" t="n">
        <v>91919</v>
      </c>
      <c r="B2806" s="526" t="s">
        <v>7384</v>
      </c>
      <c r="C2806" s="526" t="s">
        <v>134</v>
      </c>
      <c r="D2806" s="527" t="n">
        <v>24.08</v>
      </c>
    </row>
    <row r="2807" customFormat="false" ht="15" hidden="false" customHeight="false" outlineLevel="0" collapsed="false">
      <c r="A2807" s="526" t="n">
        <v>91920</v>
      </c>
      <c r="B2807" s="526" t="s">
        <v>7385</v>
      </c>
      <c r="C2807" s="526" t="s">
        <v>134</v>
      </c>
      <c r="D2807" s="527" t="n">
        <v>24.45</v>
      </c>
    </row>
    <row r="2808" customFormat="false" ht="15" hidden="false" customHeight="false" outlineLevel="0" collapsed="false">
      <c r="A2808" s="526" t="n">
        <v>91922</v>
      </c>
      <c r="B2808" s="526" t="s">
        <v>7386</v>
      </c>
      <c r="C2808" s="526" t="s">
        <v>134</v>
      </c>
      <c r="D2808" s="527" t="n">
        <v>26.77</v>
      </c>
    </row>
    <row r="2809" customFormat="false" ht="15" hidden="false" customHeight="false" outlineLevel="0" collapsed="false">
      <c r="A2809" s="526" t="n">
        <v>93013</v>
      </c>
      <c r="B2809" s="526" t="s">
        <v>7387</v>
      </c>
      <c r="C2809" s="526" t="s">
        <v>134</v>
      </c>
      <c r="D2809" s="527" t="n">
        <v>15.75</v>
      </c>
    </row>
    <row r="2810" customFormat="false" ht="15" hidden="false" customHeight="false" outlineLevel="0" collapsed="false">
      <c r="A2810" s="526" t="n">
        <v>93014</v>
      </c>
      <c r="B2810" s="526" t="s">
        <v>7388</v>
      </c>
      <c r="C2810" s="526" t="s">
        <v>134</v>
      </c>
      <c r="D2810" s="527" t="n">
        <v>19.25</v>
      </c>
    </row>
    <row r="2811" customFormat="false" ht="15" hidden="false" customHeight="false" outlineLevel="0" collapsed="false">
      <c r="A2811" s="526" t="n">
        <v>93015</v>
      </c>
      <c r="B2811" s="526" t="s">
        <v>7389</v>
      </c>
      <c r="C2811" s="526" t="s">
        <v>134</v>
      </c>
      <c r="D2811" s="527" t="n">
        <v>28.77</v>
      </c>
    </row>
    <row r="2812" customFormat="false" ht="15" hidden="false" customHeight="false" outlineLevel="0" collapsed="false">
      <c r="A2812" s="526" t="n">
        <v>93016</v>
      </c>
      <c r="B2812" s="526" t="s">
        <v>7390</v>
      </c>
      <c r="C2812" s="526" t="s">
        <v>134</v>
      </c>
      <c r="D2812" s="527" t="n">
        <v>34.81</v>
      </c>
    </row>
    <row r="2813" customFormat="false" ht="15" hidden="false" customHeight="false" outlineLevel="0" collapsed="false">
      <c r="A2813" s="526" t="n">
        <v>93017</v>
      </c>
      <c r="B2813" s="526" t="s">
        <v>7391</v>
      </c>
      <c r="C2813" s="526" t="s">
        <v>134</v>
      </c>
      <c r="D2813" s="527" t="n">
        <v>51.89</v>
      </c>
    </row>
    <row r="2814" customFormat="false" ht="15" hidden="false" customHeight="false" outlineLevel="0" collapsed="false">
      <c r="A2814" s="526" t="n">
        <v>93018</v>
      </c>
      <c r="B2814" s="526" t="s">
        <v>7392</v>
      </c>
      <c r="C2814" s="526" t="s">
        <v>134</v>
      </c>
      <c r="D2814" s="527" t="n">
        <v>24.02</v>
      </c>
    </row>
    <row r="2815" customFormat="false" ht="15" hidden="false" customHeight="false" outlineLevel="0" collapsed="false">
      <c r="A2815" s="526" t="n">
        <v>93020</v>
      </c>
      <c r="B2815" s="526" t="s">
        <v>7393</v>
      </c>
      <c r="C2815" s="526" t="s">
        <v>134</v>
      </c>
      <c r="D2815" s="527" t="n">
        <v>30.56</v>
      </c>
    </row>
    <row r="2816" customFormat="false" ht="15" hidden="false" customHeight="false" outlineLevel="0" collapsed="false">
      <c r="A2816" s="526" t="n">
        <v>93022</v>
      </c>
      <c r="B2816" s="526" t="s">
        <v>7394</v>
      </c>
      <c r="C2816" s="526" t="s">
        <v>134</v>
      </c>
      <c r="D2816" s="527" t="n">
        <v>50.16</v>
      </c>
    </row>
    <row r="2817" customFormat="false" ht="15" hidden="false" customHeight="false" outlineLevel="0" collapsed="false">
      <c r="A2817" s="526" t="n">
        <v>93024</v>
      </c>
      <c r="B2817" s="526" t="s">
        <v>7395</v>
      </c>
      <c r="C2817" s="526" t="s">
        <v>134</v>
      </c>
      <c r="D2817" s="527" t="n">
        <v>52.87</v>
      </c>
    </row>
    <row r="2818" customFormat="false" ht="15" hidden="false" customHeight="false" outlineLevel="0" collapsed="false">
      <c r="A2818" s="526" t="n">
        <v>93026</v>
      </c>
      <c r="B2818" s="526" t="s">
        <v>7396</v>
      </c>
      <c r="C2818" s="526" t="s">
        <v>134</v>
      </c>
      <c r="D2818" s="527" t="n">
        <v>85.47</v>
      </c>
    </row>
    <row r="2819" customFormat="false" ht="15" hidden="false" customHeight="false" outlineLevel="0" collapsed="false">
      <c r="A2819" s="526" t="n">
        <v>97559</v>
      </c>
      <c r="B2819" s="526" t="s">
        <v>7397</v>
      </c>
      <c r="C2819" s="526" t="s">
        <v>134</v>
      </c>
      <c r="D2819" s="527" t="n">
        <v>13.66</v>
      </c>
    </row>
    <row r="2820" customFormat="false" ht="15" hidden="false" customHeight="false" outlineLevel="0" collapsed="false">
      <c r="A2820" s="526" t="n">
        <v>97562</v>
      </c>
      <c r="B2820" s="526" t="s">
        <v>7398</v>
      </c>
      <c r="C2820" s="526" t="s">
        <v>134</v>
      </c>
      <c r="D2820" s="527" t="n">
        <v>11.33</v>
      </c>
    </row>
    <row r="2821" customFormat="false" ht="15" hidden="false" customHeight="false" outlineLevel="0" collapsed="false">
      <c r="A2821" s="526" t="n">
        <v>97564</v>
      </c>
      <c r="B2821" s="526" t="s">
        <v>7399</v>
      </c>
      <c r="C2821" s="526" t="s">
        <v>134</v>
      </c>
      <c r="D2821" s="527" t="n">
        <v>18.38</v>
      </c>
    </row>
    <row r="2822" customFormat="false" ht="15" hidden="false" customHeight="false" outlineLevel="0" collapsed="false">
      <c r="A2822" s="526" t="n">
        <v>104395</v>
      </c>
      <c r="B2822" s="526" t="s">
        <v>7400</v>
      </c>
      <c r="C2822" s="526" t="s">
        <v>134</v>
      </c>
      <c r="D2822" s="527" t="n">
        <v>22.5</v>
      </c>
    </row>
    <row r="2823" customFormat="false" ht="15" hidden="false" customHeight="false" outlineLevel="0" collapsed="false">
      <c r="A2823" s="526" t="n">
        <v>91924</v>
      </c>
      <c r="B2823" s="526" t="s">
        <v>7401</v>
      </c>
      <c r="C2823" s="526" t="s">
        <v>120</v>
      </c>
      <c r="D2823" s="527" t="n">
        <v>3.15</v>
      </c>
    </row>
    <row r="2824" customFormat="false" ht="15" hidden="false" customHeight="false" outlineLevel="0" collapsed="false">
      <c r="A2824" s="526" t="n">
        <v>91925</v>
      </c>
      <c r="B2824" s="526" t="s">
        <v>7402</v>
      </c>
      <c r="C2824" s="526" t="s">
        <v>120</v>
      </c>
      <c r="D2824" s="527" t="n">
        <v>3.81</v>
      </c>
    </row>
    <row r="2825" customFormat="false" ht="15" hidden="false" customHeight="false" outlineLevel="0" collapsed="false">
      <c r="A2825" s="526" t="n">
        <v>91926</v>
      </c>
      <c r="B2825" s="526" t="s">
        <v>7403</v>
      </c>
      <c r="C2825" s="526" t="s">
        <v>120</v>
      </c>
      <c r="D2825" s="527" t="n">
        <v>4.57</v>
      </c>
    </row>
    <row r="2826" customFormat="false" ht="15" hidden="false" customHeight="false" outlineLevel="0" collapsed="false">
      <c r="A2826" s="526" t="n">
        <v>91927</v>
      </c>
      <c r="B2826" s="526" t="s">
        <v>7404</v>
      </c>
      <c r="C2826" s="526" t="s">
        <v>120</v>
      </c>
      <c r="D2826" s="527" t="n">
        <v>5.13</v>
      </c>
    </row>
    <row r="2827" customFormat="false" ht="15" hidden="false" customHeight="false" outlineLevel="0" collapsed="false">
      <c r="A2827" s="526" t="n">
        <v>91928</v>
      </c>
      <c r="B2827" s="526" t="s">
        <v>7405</v>
      </c>
      <c r="C2827" s="526" t="s">
        <v>120</v>
      </c>
      <c r="D2827" s="527" t="n">
        <v>7.08</v>
      </c>
    </row>
    <row r="2828" customFormat="false" ht="15" hidden="false" customHeight="false" outlineLevel="0" collapsed="false">
      <c r="A2828" s="526" t="n">
        <v>91929</v>
      </c>
      <c r="B2828" s="526" t="s">
        <v>7406</v>
      </c>
      <c r="C2828" s="526" t="s">
        <v>120</v>
      </c>
      <c r="D2828" s="527" t="n">
        <v>7.58</v>
      </c>
    </row>
    <row r="2829" customFormat="false" ht="15" hidden="false" customHeight="false" outlineLevel="0" collapsed="false">
      <c r="A2829" s="526" t="n">
        <v>91930</v>
      </c>
      <c r="B2829" s="526" t="s">
        <v>7407</v>
      </c>
      <c r="C2829" s="526" t="s">
        <v>120</v>
      </c>
      <c r="D2829" s="527" t="n">
        <v>9.9</v>
      </c>
    </row>
    <row r="2830" customFormat="false" ht="15" hidden="false" customHeight="false" outlineLevel="0" collapsed="false">
      <c r="A2830" s="526" t="n">
        <v>91931</v>
      </c>
      <c r="B2830" s="526" t="s">
        <v>7408</v>
      </c>
      <c r="C2830" s="526" t="s">
        <v>120</v>
      </c>
      <c r="D2830" s="527" t="n">
        <v>10.71</v>
      </c>
    </row>
    <row r="2831" customFormat="false" ht="15" hidden="false" customHeight="false" outlineLevel="0" collapsed="false">
      <c r="A2831" s="526" t="n">
        <v>91932</v>
      </c>
      <c r="B2831" s="526" t="s">
        <v>7409</v>
      </c>
      <c r="C2831" s="526" t="s">
        <v>120</v>
      </c>
      <c r="D2831" s="527" t="n">
        <v>17.76</v>
      </c>
    </row>
    <row r="2832" customFormat="false" ht="15" hidden="false" customHeight="false" outlineLevel="0" collapsed="false">
      <c r="A2832" s="526" t="n">
        <v>91933</v>
      </c>
      <c r="B2832" s="526" t="s">
        <v>7410</v>
      </c>
      <c r="C2832" s="526" t="s">
        <v>120</v>
      </c>
      <c r="D2832" s="527" t="n">
        <v>17.11</v>
      </c>
    </row>
    <row r="2833" customFormat="false" ht="15" hidden="false" customHeight="false" outlineLevel="0" collapsed="false">
      <c r="A2833" s="526" t="n">
        <v>91934</v>
      </c>
      <c r="B2833" s="526" t="s">
        <v>7411</v>
      </c>
      <c r="C2833" s="526" t="s">
        <v>120</v>
      </c>
      <c r="D2833" s="527" t="n">
        <v>25.64</v>
      </c>
    </row>
    <row r="2834" customFormat="false" ht="15" hidden="false" customHeight="false" outlineLevel="0" collapsed="false">
      <c r="A2834" s="526" t="n">
        <v>91935</v>
      </c>
      <c r="B2834" s="526" t="s">
        <v>201</v>
      </c>
      <c r="C2834" s="526" t="s">
        <v>120</v>
      </c>
      <c r="D2834" s="527" t="n">
        <v>26.87</v>
      </c>
    </row>
    <row r="2835" customFormat="false" ht="15" hidden="false" customHeight="false" outlineLevel="0" collapsed="false">
      <c r="A2835" s="526" t="n">
        <v>92979</v>
      </c>
      <c r="B2835" s="526" t="s">
        <v>7412</v>
      </c>
      <c r="C2835" s="526" t="s">
        <v>120</v>
      </c>
      <c r="D2835" s="527" t="n">
        <v>11.81</v>
      </c>
    </row>
    <row r="2836" customFormat="false" ht="15" hidden="false" customHeight="false" outlineLevel="0" collapsed="false">
      <c r="A2836" s="526" t="n">
        <v>92980</v>
      </c>
      <c r="B2836" s="526" t="s">
        <v>7413</v>
      </c>
      <c r="C2836" s="526" t="s">
        <v>120</v>
      </c>
      <c r="D2836" s="527" t="n">
        <v>11.28</v>
      </c>
    </row>
    <row r="2837" customFormat="false" ht="15" hidden="false" customHeight="false" outlineLevel="0" collapsed="false">
      <c r="A2837" s="526" t="n">
        <v>92981</v>
      </c>
      <c r="B2837" s="526" t="s">
        <v>7414</v>
      </c>
      <c r="C2837" s="526" t="s">
        <v>120</v>
      </c>
      <c r="D2837" s="527" t="n">
        <v>16.88</v>
      </c>
    </row>
    <row r="2838" customFormat="false" ht="15" hidden="false" customHeight="false" outlineLevel="0" collapsed="false">
      <c r="A2838" s="526" t="n">
        <v>92982</v>
      </c>
      <c r="B2838" s="526" t="s">
        <v>7415</v>
      </c>
      <c r="C2838" s="526" t="s">
        <v>120</v>
      </c>
      <c r="D2838" s="527" t="n">
        <v>17.9</v>
      </c>
    </row>
    <row r="2839" customFormat="false" ht="15" hidden="false" customHeight="false" outlineLevel="0" collapsed="false">
      <c r="A2839" s="526" t="n">
        <v>92984</v>
      </c>
      <c r="B2839" s="526" t="s">
        <v>7416</v>
      </c>
      <c r="C2839" s="526" t="s">
        <v>120</v>
      </c>
      <c r="D2839" s="527" t="n">
        <v>29.57</v>
      </c>
    </row>
    <row r="2840" customFormat="false" ht="15" hidden="false" customHeight="false" outlineLevel="0" collapsed="false">
      <c r="A2840" s="526" t="n">
        <v>92986</v>
      </c>
      <c r="B2840" s="526" t="s">
        <v>399</v>
      </c>
      <c r="C2840" s="526" t="s">
        <v>120</v>
      </c>
      <c r="D2840" s="527" t="n">
        <v>40.92</v>
      </c>
    </row>
    <row r="2841" customFormat="false" ht="15" hidden="false" customHeight="false" outlineLevel="0" collapsed="false">
      <c r="A2841" s="526" t="n">
        <v>92988</v>
      </c>
      <c r="B2841" s="526" t="s">
        <v>7417</v>
      </c>
      <c r="C2841" s="526" t="s">
        <v>120</v>
      </c>
      <c r="D2841" s="527" t="n">
        <v>59.45</v>
      </c>
    </row>
    <row r="2842" customFormat="false" ht="15" hidden="false" customHeight="false" outlineLevel="0" collapsed="false">
      <c r="A2842" s="526" t="n">
        <v>92990</v>
      </c>
      <c r="B2842" s="526" t="s">
        <v>214</v>
      </c>
      <c r="C2842" s="526" t="s">
        <v>120</v>
      </c>
      <c r="D2842" s="527" t="n">
        <v>82.32</v>
      </c>
    </row>
    <row r="2843" customFormat="false" ht="15" hidden="false" customHeight="false" outlineLevel="0" collapsed="false">
      <c r="A2843" s="526" t="n">
        <v>92992</v>
      </c>
      <c r="B2843" s="526" t="s">
        <v>7418</v>
      </c>
      <c r="C2843" s="526" t="s">
        <v>120</v>
      </c>
      <c r="D2843" s="527" t="n">
        <v>106.45</v>
      </c>
    </row>
    <row r="2844" customFormat="false" ht="15" hidden="false" customHeight="false" outlineLevel="0" collapsed="false">
      <c r="A2844" s="526" t="n">
        <v>92994</v>
      </c>
      <c r="B2844" s="526" t="s">
        <v>7419</v>
      </c>
      <c r="C2844" s="526" t="s">
        <v>120</v>
      </c>
      <c r="D2844" s="527" t="n">
        <v>138.38</v>
      </c>
    </row>
    <row r="2845" customFormat="false" ht="15" hidden="false" customHeight="false" outlineLevel="0" collapsed="false">
      <c r="A2845" s="526" t="n">
        <v>92996</v>
      </c>
      <c r="B2845" s="526" t="s">
        <v>7420</v>
      </c>
      <c r="C2845" s="526" t="s">
        <v>120</v>
      </c>
      <c r="D2845" s="527" t="n">
        <v>167.41</v>
      </c>
    </row>
    <row r="2846" customFormat="false" ht="15" hidden="false" customHeight="false" outlineLevel="0" collapsed="false">
      <c r="A2846" s="526" t="n">
        <v>92998</v>
      </c>
      <c r="B2846" s="526" t="s">
        <v>7421</v>
      </c>
      <c r="C2846" s="526" t="s">
        <v>120</v>
      </c>
      <c r="D2846" s="527" t="n">
        <v>205.21</v>
      </c>
    </row>
    <row r="2847" customFormat="false" ht="15" hidden="false" customHeight="false" outlineLevel="0" collapsed="false">
      <c r="A2847" s="526" t="n">
        <v>93000</v>
      </c>
      <c r="B2847" s="526" t="s">
        <v>7422</v>
      </c>
      <c r="C2847" s="526" t="s">
        <v>120</v>
      </c>
      <c r="D2847" s="527" t="n">
        <v>271.73</v>
      </c>
    </row>
    <row r="2848" customFormat="false" ht="15" hidden="false" customHeight="false" outlineLevel="0" collapsed="false">
      <c r="A2848" s="526" t="n">
        <v>93002</v>
      </c>
      <c r="B2848" s="526" t="s">
        <v>7423</v>
      </c>
      <c r="C2848" s="526" t="s">
        <v>120</v>
      </c>
      <c r="D2848" s="527" t="n">
        <v>351.42</v>
      </c>
    </row>
    <row r="2849" customFormat="false" ht="15" hidden="false" customHeight="false" outlineLevel="0" collapsed="false">
      <c r="A2849" s="526" t="n">
        <v>101884</v>
      </c>
      <c r="B2849" s="526" t="s">
        <v>7424</v>
      </c>
      <c r="C2849" s="526" t="s">
        <v>120</v>
      </c>
      <c r="D2849" s="527" t="n">
        <v>11.54</v>
      </c>
    </row>
    <row r="2850" customFormat="false" ht="15" hidden="false" customHeight="false" outlineLevel="0" collapsed="false">
      <c r="A2850" s="526" t="n">
        <v>101885</v>
      </c>
      <c r="B2850" s="526" t="s">
        <v>7425</v>
      </c>
      <c r="C2850" s="526" t="s">
        <v>120</v>
      </c>
      <c r="D2850" s="527" t="n">
        <v>11.01</v>
      </c>
    </row>
    <row r="2851" customFormat="false" ht="15" hidden="false" customHeight="false" outlineLevel="0" collapsed="false">
      <c r="A2851" s="526" t="n">
        <v>101886</v>
      </c>
      <c r="B2851" s="526" t="s">
        <v>7426</v>
      </c>
      <c r="C2851" s="526" t="s">
        <v>120</v>
      </c>
      <c r="D2851" s="527" t="n">
        <v>16.57</v>
      </c>
    </row>
    <row r="2852" customFormat="false" ht="15" hidden="false" customHeight="false" outlineLevel="0" collapsed="false">
      <c r="A2852" s="526" t="n">
        <v>101887</v>
      </c>
      <c r="B2852" s="526" t="s">
        <v>7427</v>
      </c>
      <c r="C2852" s="526" t="s">
        <v>120</v>
      </c>
      <c r="D2852" s="527" t="n">
        <v>17.59</v>
      </c>
    </row>
    <row r="2853" customFormat="false" ht="15" hidden="false" customHeight="false" outlineLevel="0" collapsed="false">
      <c r="A2853" s="526" t="n">
        <v>101888</v>
      </c>
      <c r="B2853" s="526" t="s">
        <v>7428</v>
      </c>
      <c r="C2853" s="526" t="s">
        <v>120</v>
      </c>
      <c r="D2853" s="527" t="n">
        <v>25.97</v>
      </c>
    </row>
    <row r="2854" customFormat="false" ht="15" hidden="false" customHeight="false" outlineLevel="0" collapsed="false">
      <c r="A2854" s="526" t="n">
        <v>101889</v>
      </c>
      <c r="B2854" s="526" t="s">
        <v>7429</v>
      </c>
      <c r="C2854" s="526" t="s">
        <v>120</v>
      </c>
      <c r="D2854" s="527" t="n">
        <v>27.3</v>
      </c>
    </row>
    <row r="2855" customFormat="false" ht="15" hidden="false" customHeight="false" outlineLevel="0" collapsed="false">
      <c r="A2855" s="526" t="n">
        <v>91936</v>
      </c>
      <c r="B2855" s="526" t="s">
        <v>7430</v>
      </c>
      <c r="C2855" s="526" t="s">
        <v>134</v>
      </c>
      <c r="D2855" s="527" t="n">
        <v>18.42</v>
      </c>
    </row>
    <row r="2856" customFormat="false" ht="15" hidden="false" customHeight="false" outlineLevel="0" collapsed="false">
      <c r="A2856" s="526" t="n">
        <v>91937</v>
      </c>
      <c r="B2856" s="526" t="s">
        <v>7431</v>
      </c>
      <c r="C2856" s="526" t="s">
        <v>134</v>
      </c>
      <c r="D2856" s="527" t="n">
        <v>16.37</v>
      </c>
    </row>
    <row r="2857" customFormat="false" ht="15" hidden="false" customHeight="false" outlineLevel="0" collapsed="false">
      <c r="A2857" s="526" t="n">
        <v>91939</v>
      </c>
      <c r="B2857" s="526" t="s">
        <v>7432</v>
      </c>
      <c r="C2857" s="526" t="s">
        <v>134</v>
      </c>
      <c r="D2857" s="527" t="n">
        <v>32.37</v>
      </c>
    </row>
    <row r="2858" customFormat="false" ht="15" hidden="false" customHeight="false" outlineLevel="0" collapsed="false">
      <c r="A2858" s="526" t="n">
        <v>91940</v>
      </c>
      <c r="B2858" s="526" t="s">
        <v>7433</v>
      </c>
      <c r="C2858" s="526" t="s">
        <v>134</v>
      </c>
      <c r="D2858" s="527" t="n">
        <v>18.64</v>
      </c>
    </row>
    <row r="2859" customFormat="false" ht="15" hidden="false" customHeight="false" outlineLevel="0" collapsed="false">
      <c r="A2859" s="526" t="n">
        <v>91941</v>
      </c>
      <c r="B2859" s="526" t="s">
        <v>7434</v>
      </c>
      <c r="C2859" s="526" t="s">
        <v>134</v>
      </c>
      <c r="D2859" s="527" t="n">
        <v>11.91</v>
      </c>
    </row>
    <row r="2860" customFormat="false" ht="15" hidden="false" customHeight="false" outlineLevel="0" collapsed="false">
      <c r="A2860" s="526" t="n">
        <v>91942</v>
      </c>
      <c r="B2860" s="526" t="s">
        <v>7435</v>
      </c>
      <c r="C2860" s="526" t="s">
        <v>134</v>
      </c>
      <c r="D2860" s="527" t="n">
        <v>36.14</v>
      </c>
    </row>
    <row r="2861" customFormat="false" ht="15" hidden="false" customHeight="false" outlineLevel="0" collapsed="false">
      <c r="A2861" s="526" t="n">
        <v>91943</v>
      </c>
      <c r="B2861" s="526" t="s">
        <v>7436</v>
      </c>
      <c r="C2861" s="526" t="s">
        <v>134</v>
      </c>
      <c r="D2861" s="527" t="n">
        <v>21.93</v>
      </c>
    </row>
    <row r="2862" customFormat="false" ht="15" hidden="false" customHeight="false" outlineLevel="0" collapsed="false">
      <c r="A2862" s="526" t="n">
        <v>91944</v>
      </c>
      <c r="B2862" s="526" t="s">
        <v>7437</v>
      </c>
      <c r="C2862" s="526" t="s">
        <v>134</v>
      </c>
      <c r="D2862" s="527" t="n">
        <v>14.93</v>
      </c>
    </row>
    <row r="2863" customFormat="false" ht="15" hidden="false" customHeight="false" outlineLevel="0" collapsed="false">
      <c r="A2863" s="526" t="n">
        <v>92865</v>
      </c>
      <c r="B2863" s="526" t="s">
        <v>7438</v>
      </c>
      <c r="C2863" s="526" t="s">
        <v>134</v>
      </c>
      <c r="D2863" s="527" t="n">
        <v>14.46</v>
      </c>
    </row>
    <row r="2864" customFormat="false" ht="15" hidden="false" customHeight="false" outlineLevel="0" collapsed="false">
      <c r="A2864" s="526" t="n">
        <v>92866</v>
      </c>
      <c r="B2864" s="526" t="s">
        <v>7439</v>
      </c>
      <c r="C2864" s="526" t="s">
        <v>134</v>
      </c>
      <c r="D2864" s="527" t="n">
        <v>12.99</v>
      </c>
    </row>
    <row r="2865" customFormat="false" ht="15" hidden="false" customHeight="false" outlineLevel="0" collapsed="false">
      <c r="A2865" s="526" t="n">
        <v>92867</v>
      </c>
      <c r="B2865" s="526" t="s">
        <v>7440</v>
      </c>
      <c r="C2865" s="526" t="s">
        <v>134</v>
      </c>
      <c r="D2865" s="527" t="n">
        <v>31.06</v>
      </c>
    </row>
    <row r="2866" customFormat="false" ht="15" hidden="false" customHeight="false" outlineLevel="0" collapsed="false">
      <c r="A2866" s="526" t="n">
        <v>92868</v>
      </c>
      <c r="B2866" s="526" t="s">
        <v>7441</v>
      </c>
      <c r="C2866" s="526" t="s">
        <v>134</v>
      </c>
      <c r="D2866" s="527" t="n">
        <v>17.33</v>
      </c>
    </row>
    <row r="2867" customFormat="false" ht="15" hidden="false" customHeight="false" outlineLevel="0" collapsed="false">
      <c r="A2867" s="526" t="n">
        <v>92869</v>
      </c>
      <c r="B2867" s="526" t="s">
        <v>7442</v>
      </c>
      <c r="C2867" s="526" t="s">
        <v>134</v>
      </c>
      <c r="D2867" s="527" t="n">
        <v>10.6</v>
      </c>
    </row>
    <row r="2868" customFormat="false" ht="15" hidden="false" customHeight="false" outlineLevel="0" collapsed="false">
      <c r="A2868" s="526" t="n">
        <v>92870</v>
      </c>
      <c r="B2868" s="526" t="s">
        <v>7443</v>
      </c>
      <c r="C2868" s="526" t="s">
        <v>134</v>
      </c>
      <c r="D2868" s="527" t="n">
        <v>33.71</v>
      </c>
    </row>
    <row r="2869" customFormat="false" ht="15" hidden="false" customHeight="false" outlineLevel="0" collapsed="false">
      <c r="A2869" s="526" t="n">
        <v>92871</v>
      </c>
      <c r="B2869" s="526" t="s">
        <v>7444</v>
      </c>
      <c r="C2869" s="526" t="s">
        <v>134</v>
      </c>
      <c r="D2869" s="527" t="n">
        <v>19.5</v>
      </c>
    </row>
    <row r="2870" customFormat="false" ht="15" hidden="false" customHeight="false" outlineLevel="0" collapsed="false">
      <c r="A2870" s="526" t="n">
        <v>92872</v>
      </c>
      <c r="B2870" s="526" t="s">
        <v>7445</v>
      </c>
      <c r="C2870" s="526" t="s">
        <v>134</v>
      </c>
      <c r="D2870" s="527" t="n">
        <v>12.5</v>
      </c>
    </row>
    <row r="2871" customFormat="false" ht="15" hidden="false" customHeight="false" outlineLevel="0" collapsed="false">
      <c r="A2871" s="526" t="n">
        <v>95777</v>
      </c>
      <c r="B2871" s="526" t="s">
        <v>7446</v>
      </c>
      <c r="C2871" s="526" t="s">
        <v>134</v>
      </c>
      <c r="D2871" s="527" t="n">
        <v>23.53</v>
      </c>
    </row>
    <row r="2872" customFormat="false" ht="15" hidden="false" customHeight="false" outlineLevel="0" collapsed="false">
      <c r="A2872" s="526" t="n">
        <v>95778</v>
      </c>
      <c r="B2872" s="526" t="s">
        <v>7447</v>
      </c>
      <c r="C2872" s="526" t="s">
        <v>134</v>
      </c>
      <c r="D2872" s="527" t="n">
        <v>26.42</v>
      </c>
    </row>
    <row r="2873" customFormat="false" ht="15" hidden="false" customHeight="false" outlineLevel="0" collapsed="false">
      <c r="A2873" s="526" t="n">
        <v>95779</v>
      </c>
      <c r="B2873" s="526" t="s">
        <v>7448</v>
      </c>
      <c r="C2873" s="526" t="s">
        <v>134</v>
      </c>
      <c r="D2873" s="527" t="n">
        <v>22.03</v>
      </c>
    </row>
    <row r="2874" customFormat="false" ht="15" hidden="false" customHeight="false" outlineLevel="0" collapsed="false">
      <c r="A2874" s="526" t="n">
        <v>95780</v>
      </c>
      <c r="B2874" s="526" t="s">
        <v>7449</v>
      </c>
      <c r="C2874" s="526" t="s">
        <v>134</v>
      </c>
      <c r="D2874" s="527" t="n">
        <v>27.81</v>
      </c>
    </row>
    <row r="2875" customFormat="false" ht="15" hidden="false" customHeight="false" outlineLevel="0" collapsed="false">
      <c r="A2875" s="526" t="n">
        <v>95781</v>
      </c>
      <c r="B2875" s="526" t="s">
        <v>7450</v>
      </c>
      <c r="C2875" s="526" t="s">
        <v>134</v>
      </c>
      <c r="D2875" s="527" t="n">
        <v>31.86</v>
      </c>
    </row>
    <row r="2876" customFormat="false" ht="15" hidden="false" customHeight="false" outlineLevel="0" collapsed="false">
      <c r="A2876" s="526" t="n">
        <v>95782</v>
      </c>
      <c r="B2876" s="526" t="s">
        <v>7451</v>
      </c>
      <c r="C2876" s="526" t="s">
        <v>134</v>
      </c>
      <c r="D2876" s="527" t="n">
        <v>29.51</v>
      </c>
    </row>
    <row r="2877" customFormat="false" ht="15" hidden="false" customHeight="false" outlineLevel="0" collapsed="false">
      <c r="A2877" s="526" t="n">
        <v>95785</v>
      </c>
      <c r="B2877" s="526" t="s">
        <v>7452</v>
      </c>
      <c r="C2877" s="526" t="s">
        <v>134</v>
      </c>
      <c r="D2877" s="527" t="n">
        <v>34.8</v>
      </c>
    </row>
    <row r="2878" customFormat="false" ht="15" hidden="false" customHeight="false" outlineLevel="0" collapsed="false">
      <c r="A2878" s="526" t="n">
        <v>95787</v>
      </c>
      <c r="B2878" s="526" t="s">
        <v>278</v>
      </c>
      <c r="C2878" s="526" t="s">
        <v>134</v>
      </c>
      <c r="D2878" s="527" t="n">
        <v>26.85</v>
      </c>
    </row>
    <row r="2879" customFormat="false" ht="15" hidden="false" customHeight="false" outlineLevel="0" collapsed="false">
      <c r="A2879" s="526" t="n">
        <v>95789</v>
      </c>
      <c r="B2879" s="526" t="s">
        <v>489</v>
      </c>
      <c r="C2879" s="526" t="s">
        <v>134</v>
      </c>
      <c r="D2879" s="527" t="n">
        <v>36.17</v>
      </c>
    </row>
    <row r="2880" customFormat="false" ht="15" hidden="false" customHeight="false" outlineLevel="0" collapsed="false">
      <c r="A2880" s="526" t="n">
        <v>95791</v>
      </c>
      <c r="B2880" s="526" t="s">
        <v>7453</v>
      </c>
      <c r="C2880" s="526" t="s">
        <v>134</v>
      </c>
      <c r="D2880" s="527" t="n">
        <v>49.79</v>
      </c>
    </row>
    <row r="2881" customFormat="false" ht="15" hidden="false" customHeight="false" outlineLevel="0" collapsed="false">
      <c r="A2881" s="526" t="n">
        <v>95795</v>
      </c>
      <c r="B2881" s="526" t="s">
        <v>315</v>
      </c>
      <c r="C2881" s="526" t="s">
        <v>134</v>
      </c>
      <c r="D2881" s="527" t="n">
        <v>30.56</v>
      </c>
    </row>
    <row r="2882" customFormat="false" ht="15" hidden="false" customHeight="false" outlineLevel="0" collapsed="false">
      <c r="A2882" s="526" t="n">
        <v>95796</v>
      </c>
      <c r="B2882" s="526" t="s">
        <v>630</v>
      </c>
      <c r="C2882" s="526" t="s">
        <v>134</v>
      </c>
      <c r="D2882" s="527" t="n">
        <v>42.43</v>
      </c>
    </row>
    <row r="2883" customFormat="false" ht="15" hidden="false" customHeight="false" outlineLevel="0" collapsed="false">
      <c r="A2883" s="526" t="n">
        <v>95797</v>
      </c>
      <c r="B2883" s="526" t="s">
        <v>7454</v>
      </c>
      <c r="C2883" s="526" t="s">
        <v>134</v>
      </c>
      <c r="D2883" s="527" t="n">
        <v>58.28</v>
      </c>
    </row>
    <row r="2884" customFormat="false" ht="15" hidden="false" customHeight="false" outlineLevel="0" collapsed="false">
      <c r="A2884" s="526" t="n">
        <v>95801</v>
      </c>
      <c r="B2884" s="526" t="s">
        <v>535</v>
      </c>
      <c r="C2884" s="526" t="s">
        <v>134</v>
      </c>
      <c r="D2884" s="527" t="n">
        <v>36.28</v>
      </c>
    </row>
    <row r="2885" customFormat="false" ht="15" hidden="false" customHeight="false" outlineLevel="0" collapsed="false">
      <c r="A2885" s="526" t="n">
        <v>95802</v>
      </c>
      <c r="B2885" s="526" t="s">
        <v>7455</v>
      </c>
      <c r="C2885" s="526" t="s">
        <v>134</v>
      </c>
      <c r="D2885" s="527" t="n">
        <v>45.27</v>
      </c>
    </row>
    <row r="2886" customFormat="false" ht="15" hidden="false" customHeight="false" outlineLevel="0" collapsed="false">
      <c r="A2886" s="526" t="n">
        <v>95803</v>
      </c>
      <c r="B2886" s="526" t="s">
        <v>7456</v>
      </c>
      <c r="C2886" s="526" t="s">
        <v>134</v>
      </c>
      <c r="D2886" s="527" t="n">
        <v>65.21</v>
      </c>
    </row>
    <row r="2887" customFormat="false" ht="15" hidden="false" customHeight="false" outlineLevel="0" collapsed="false">
      <c r="A2887" s="526" t="n">
        <v>95804</v>
      </c>
      <c r="B2887" s="526" t="s">
        <v>7457</v>
      </c>
      <c r="C2887" s="526" t="s">
        <v>134</v>
      </c>
      <c r="D2887" s="527" t="n">
        <v>23</v>
      </c>
    </row>
    <row r="2888" customFormat="false" ht="15" hidden="false" customHeight="false" outlineLevel="0" collapsed="false">
      <c r="A2888" s="526" t="n">
        <v>95805</v>
      </c>
      <c r="B2888" s="526" t="s">
        <v>7458</v>
      </c>
      <c r="C2888" s="526" t="s">
        <v>134</v>
      </c>
      <c r="D2888" s="527" t="n">
        <v>24.32</v>
      </c>
    </row>
    <row r="2889" customFormat="false" ht="15" hidden="false" customHeight="false" outlineLevel="0" collapsed="false">
      <c r="A2889" s="526" t="n">
        <v>95806</v>
      </c>
      <c r="B2889" s="526" t="s">
        <v>7459</v>
      </c>
      <c r="C2889" s="526" t="s">
        <v>134</v>
      </c>
      <c r="D2889" s="527" t="n">
        <v>26.66</v>
      </c>
    </row>
    <row r="2890" customFormat="false" ht="15" hidden="false" customHeight="false" outlineLevel="0" collapsed="false">
      <c r="A2890" s="526" t="n">
        <v>95807</v>
      </c>
      <c r="B2890" s="526" t="s">
        <v>7460</v>
      </c>
      <c r="C2890" s="526" t="s">
        <v>134</v>
      </c>
      <c r="D2890" s="527" t="n">
        <v>27</v>
      </c>
    </row>
    <row r="2891" customFormat="false" ht="15" hidden="false" customHeight="false" outlineLevel="0" collapsed="false">
      <c r="A2891" s="526" t="n">
        <v>95808</v>
      </c>
      <c r="B2891" s="526" t="s">
        <v>7461</v>
      </c>
      <c r="C2891" s="526" t="s">
        <v>134</v>
      </c>
      <c r="D2891" s="527" t="n">
        <v>30.96</v>
      </c>
    </row>
    <row r="2892" customFormat="false" ht="15" hidden="false" customHeight="false" outlineLevel="0" collapsed="false">
      <c r="A2892" s="526" t="n">
        <v>95809</v>
      </c>
      <c r="B2892" s="526" t="s">
        <v>7462</v>
      </c>
      <c r="C2892" s="526" t="s">
        <v>134</v>
      </c>
      <c r="D2892" s="527" t="n">
        <v>38.47</v>
      </c>
    </row>
    <row r="2893" customFormat="false" ht="15" hidden="false" customHeight="false" outlineLevel="0" collapsed="false">
      <c r="A2893" s="526" t="n">
        <v>95810</v>
      </c>
      <c r="B2893" s="526" t="s">
        <v>7463</v>
      </c>
      <c r="C2893" s="526" t="s">
        <v>134</v>
      </c>
      <c r="D2893" s="527" t="n">
        <v>16.29</v>
      </c>
    </row>
    <row r="2894" customFormat="false" ht="15" hidden="false" customHeight="false" outlineLevel="0" collapsed="false">
      <c r="A2894" s="526" t="n">
        <v>95811</v>
      </c>
      <c r="B2894" s="526" t="s">
        <v>7464</v>
      </c>
      <c r="C2894" s="526" t="s">
        <v>134</v>
      </c>
      <c r="D2894" s="527" t="n">
        <v>20.26</v>
      </c>
    </row>
    <row r="2895" customFormat="false" ht="15" hidden="false" customHeight="false" outlineLevel="0" collapsed="false">
      <c r="A2895" s="526" t="n">
        <v>95812</v>
      </c>
      <c r="B2895" s="526" t="s">
        <v>7465</v>
      </c>
      <c r="C2895" s="526" t="s">
        <v>134</v>
      </c>
      <c r="D2895" s="527" t="n">
        <v>27.76</v>
      </c>
    </row>
    <row r="2896" customFormat="false" ht="15" hidden="false" customHeight="false" outlineLevel="0" collapsed="false">
      <c r="A2896" s="526" t="n">
        <v>95813</v>
      </c>
      <c r="B2896" s="526" t="s">
        <v>7466</v>
      </c>
      <c r="C2896" s="526" t="s">
        <v>134</v>
      </c>
      <c r="D2896" s="527" t="n">
        <v>18.97</v>
      </c>
    </row>
    <row r="2897" customFormat="false" ht="15" hidden="false" customHeight="false" outlineLevel="0" collapsed="false">
      <c r="A2897" s="526" t="n">
        <v>95814</v>
      </c>
      <c r="B2897" s="526" t="s">
        <v>7467</v>
      </c>
      <c r="C2897" s="526" t="s">
        <v>134</v>
      </c>
      <c r="D2897" s="527" t="n">
        <v>24.26</v>
      </c>
    </row>
    <row r="2898" customFormat="false" ht="15" hidden="false" customHeight="false" outlineLevel="0" collapsed="false">
      <c r="A2898" s="526" t="n">
        <v>95815</v>
      </c>
      <c r="B2898" s="526" t="s">
        <v>7468</v>
      </c>
      <c r="C2898" s="526" t="s">
        <v>134</v>
      </c>
      <c r="D2898" s="527" t="n">
        <v>35.86</v>
      </c>
    </row>
    <row r="2899" customFormat="false" ht="15" hidden="false" customHeight="false" outlineLevel="0" collapsed="false">
      <c r="A2899" s="526" t="n">
        <v>95816</v>
      </c>
      <c r="B2899" s="526" t="s">
        <v>7469</v>
      </c>
      <c r="C2899" s="526" t="s">
        <v>134</v>
      </c>
      <c r="D2899" s="527" t="n">
        <v>32.64</v>
      </c>
    </row>
    <row r="2900" customFormat="false" ht="15" hidden="false" customHeight="false" outlineLevel="0" collapsed="false">
      <c r="A2900" s="526" t="n">
        <v>95817</v>
      </c>
      <c r="B2900" s="526" t="s">
        <v>7470</v>
      </c>
      <c r="C2900" s="526" t="s">
        <v>134</v>
      </c>
      <c r="D2900" s="527" t="n">
        <v>38.75</v>
      </c>
    </row>
    <row r="2901" customFormat="false" ht="15" hidden="false" customHeight="false" outlineLevel="0" collapsed="false">
      <c r="A2901" s="526" t="n">
        <v>95818</v>
      </c>
      <c r="B2901" s="526" t="s">
        <v>7471</v>
      </c>
      <c r="C2901" s="526" t="s">
        <v>134</v>
      </c>
      <c r="D2901" s="527" t="n">
        <v>53.67</v>
      </c>
    </row>
    <row r="2902" customFormat="false" ht="15" hidden="false" customHeight="false" outlineLevel="0" collapsed="false">
      <c r="A2902" s="526" t="n">
        <v>97881</v>
      </c>
      <c r="B2902" s="526" t="s">
        <v>7472</v>
      </c>
      <c r="C2902" s="526" t="s">
        <v>134</v>
      </c>
      <c r="D2902" s="527" t="n">
        <v>138.02</v>
      </c>
    </row>
    <row r="2903" customFormat="false" ht="15" hidden="false" customHeight="false" outlineLevel="0" collapsed="false">
      <c r="A2903" s="526" t="n">
        <v>97882</v>
      </c>
      <c r="B2903" s="526" t="s">
        <v>7473</v>
      </c>
      <c r="C2903" s="526" t="s">
        <v>134</v>
      </c>
      <c r="D2903" s="527" t="n">
        <v>216.99</v>
      </c>
    </row>
    <row r="2904" customFormat="false" ht="15" hidden="false" customHeight="false" outlineLevel="0" collapsed="false">
      <c r="A2904" s="526" t="n">
        <v>97883</v>
      </c>
      <c r="B2904" s="526" t="s">
        <v>7474</v>
      </c>
      <c r="C2904" s="526" t="s">
        <v>134</v>
      </c>
      <c r="D2904" s="527" t="n">
        <v>417.94</v>
      </c>
    </row>
    <row r="2905" customFormat="false" ht="15" hidden="false" customHeight="false" outlineLevel="0" collapsed="false">
      <c r="A2905" s="526" t="n">
        <v>97884</v>
      </c>
      <c r="B2905" s="526" t="s">
        <v>7475</v>
      </c>
      <c r="C2905" s="526" t="s">
        <v>134</v>
      </c>
      <c r="D2905" s="527" t="n">
        <v>814.76</v>
      </c>
    </row>
    <row r="2906" customFormat="false" ht="15" hidden="false" customHeight="false" outlineLevel="0" collapsed="false">
      <c r="A2906" s="526" t="n">
        <v>97885</v>
      </c>
      <c r="B2906" s="526" t="s">
        <v>7476</v>
      </c>
      <c r="C2906" s="526" t="s">
        <v>134</v>
      </c>
      <c r="D2906" s="528" t="n">
        <v>1251.17</v>
      </c>
    </row>
    <row r="2907" customFormat="false" ht="15" hidden="false" customHeight="false" outlineLevel="0" collapsed="false">
      <c r="A2907" s="526" t="n">
        <v>97886</v>
      </c>
      <c r="B2907" s="526" t="s">
        <v>271</v>
      </c>
      <c r="C2907" s="526" t="s">
        <v>134</v>
      </c>
      <c r="D2907" s="527" t="n">
        <v>176.88</v>
      </c>
    </row>
    <row r="2908" customFormat="false" ht="15" hidden="false" customHeight="false" outlineLevel="0" collapsed="false">
      <c r="A2908" s="526" t="n">
        <v>97887</v>
      </c>
      <c r="B2908" s="526" t="s">
        <v>313</v>
      </c>
      <c r="C2908" s="526" t="s">
        <v>134</v>
      </c>
      <c r="D2908" s="527" t="n">
        <v>277.86</v>
      </c>
    </row>
    <row r="2909" customFormat="false" ht="15" hidden="false" customHeight="false" outlineLevel="0" collapsed="false">
      <c r="A2909" s="526" t="n">
        <v>97888</v>
      </c>
      <c r="B2909" s="526" t="s">
        <v>7477</v>
      </c>
      <c r="C2909" s="526" t="s">
        <v>134</v>
      </c>
      <c r="D2909" s="527" t="n">
        <v>535.31</v>
      </c>
    </row>
    <row r="2910" customFormat="false" ht="15" hidden="false" customHeight="false" outlineLevel="0" collapsed="false">
      <c r="A2910" s="526" t="n">
        <v>97889</v>
      </c>
      <c r="B2910" s="526" t="s">
        <v>7478</v>
      </c>
      <c r="C2910" s="526" t="s">
        <v>134</v>
      </c>
      <c r="D2910" s="527" t="n">
        <v>727.46</v>
      </c>
    </row>
    <row r="2911" customFormat="false" ht="15" hidden="false" customHeight="false" outlineLevel="0" collapsed="false">
      <c r="A2911" s="526" t="n">
        <v>97890</v>
      </c>
      <c r="B2911" s="526" t="s">
        <v>7479</v>
      </c>
      <c r="C2911" s="526" t="s">
        <v>134</v>
      </c>
      <c r="D2911" s="527" t="n">
        <v>833.87</v>
      </c>
    </row>
    <row r="2912" customFormat="false" ht="15" hidden="false" customHeight="false" outlineLevel="0" collapsed="false">
      <c r="A2912" s="526" t="n">
        <v>97891</v>
      </c>
      <c r="B2912" s="526" t="s">
        <v>7480</v>
      </c>
      <c r="C2912" s="526" t="s">
        <v>134</v>
      </c>
      <c r="D2912" s="527" t="n">
        <v>218.87</v>
      </c>
    </row>
    <row r="2913" customFormat="false" ht="15" hidden="false" customHeight="false" outlineLevel="0" collapsed="false">
      <c r="A2913" s="526" t="n">
        <v>97892</v>
      </c>
      <c r="B2913" s="526" t="s">
        <v>7481</v>
      </c>
      <c r="C2913" s="526" t="s">
        <v>134</v>
      </c>
      <c r="D2913" s="527" t="n">
        <v>410.6</v>
      </c>
    </row>
    <row r="2914" customFormat="false" ht="15" hidden="false" customHeight="false" outlineLevel="0" collapsed="false">
      <c r="A2914" s="526" t="n">
        <v>97893</v>
      </c>
      <c r="B2914" s="526" t="s">
        <v>7482</v>
      </c>
      <c r="C2914" s="526" t="s">
        <v>134</v>
      </c>
      <c r="D2914" s="527" t="n">
        <v>568.39</v>
      </c>
    </row>
    <row r="2915" customFormat="false" ht="15" hidden="false" customHeight="false" outlineLevel="0" collapsed="false">
      <c r="A2915" s="526" t="n">
        <v>97894</v>
      </c>
      <c r="B2915" s="526" t="s">
        <v>7483</v>
      </c>
      <c r="C2915" s="526" t="s">
        <v>134</v>
      </c>
      <c r="D2915" s="527" t="n">
        <v>641.12</v>
      </c>
    </row>
    <row r="2916" customFormat="false" ht="15" hidden="false" customHeight="false" outlineLevel="0" collapsed="false">
      <c r="A2916" s="526" t="n">
        <v>104396</v>
      </c>
      <c r="B2916" s="526" t="s">
        <v>7484</v>
      </c>
      <c r="C2916" s="526" t="s">
        <v>134</v>
      </c>
      <c r="D2916" s="527" t="n">
        <v>22.99</v>
      </c>
    </row>
    <row r="2917" customFormat="false" ht="15" hidden="false" customHeight="false" outlineLevel="0" collapsed="false">
      <c r="A2917" s="526" t="n">
        <v>104397</v>
      </c>
      <c r="B2917" s="526" t="s">
        <v>7485</v>
      </c>
      <c r="C2917" s="526" t="s">
        <v>134</v>
      </c>
      <c r="D2917" s="527" t="n">
        <v>27.3</v>
      </c>
    </row>
    <row r="2918" customFormat="false" ht="15" hidden="false" customHeight="false" outlineLevel="0" collapsed="false">
      <c r="A2918" s="526" t="n">
        <v>104398</v>
      </c>
      <c r="B2918" s="526" t="s">
        <v>7486</v>
      </c>
      <c r="C2918" s="526" t="s">
        <v>134</v>
      </c>
      <c r="D2918" s="527" t="n">
        <v>26.98</v>
      </c>
    </row>
    <row r="2919" customFormat="false" ht="15" hidden="false" customHeight="false" outlineLevel="0" collapsed="false">
      <c r="A2919" s="526" t="n">
        <v>104399</v>
      </c>
      <c r="B2919" s="526" t="s">
        <v>7487</v>
      </c>
      <c r="C2919" s="526" t="s">
        <v>134</v>
      </c>
      <c r="D2919" s="527" t="n">
        <v>29.63</v>
      </c>
    </row>
    <row r="2920" customFormat="false" ht="15" hidden="false" customHeight="false" outlineLevel="0" collapsed="false">
      <c r="A2920" s="526" t="n">
        <v>104400</v>
      </c>
      <c r="B2920" s="526" t="s">
        <v>7488</v>
      </c>
      <c r="C2920" s="526" t="s">
        <v>134</v>
      </c>
      <c r="D2920" s="527" t="n">
        <v>37.9</v>
      </c>
    </row>
    <row r="2921" customFormat="false" ht="15" hidden="false" customHeight="false" outlineLevel="0" collapsed="false">
      <c r="A2921" s="526" t="n">
        <v>104401</v>
      </c>
      <c r="B2921" s="526" t="s">
        <v>7489</v>
      </c>
      <c r="C2921" s="526" t="s">
        <v>134</v>
      </c>
      <c r="D2921" s="527" t="n">
        <v>25.53</v>
      </c>
    </row>
    <row r="2922" customFormat="false" ht="15" hidden="false" customHeight="false" outlineLevel="0" collapsed="false">
      <c r="A2922" s="526" t="n">
        <v>104402</v>
      </c>
      <c r="B2922" s="526" t="s">
        <v>7490</v>
      </c>
      <c r="C2922" s="526" t="s">
        <v>134</v>
      </c>
      <c r="D2922" s="527" t="n">
        <v>26.86</v>
      </c>
    </row>
    <row r="2923" customFormat="false" ht="15" hidden="false" customHeight="false" outlineLevel="0" collapsed="false">
      <c r="A2923" s="526" t="n">
        <v>104403</v>
      </c>
      <c r="B2923" s="526" t="s">
        <v>7491</v>
      </c>
      <c r="C2923" s="526" t="s">
        <v>134</v>
      </c>
      <c r="D2923" s="527" t="n">
        <v>33.29</v>
      </c>
    </row>
    <row r="2924" customFormat="false" ht="15" hidden="false" customHeight="false" outlineLevel="0" collapsed="false">
      <c r="A2924" s="526" t="n">
        <v>104404</v>
      </c>
      <c r="B2924" s="526" t="s">
        <v>7492</v>
      </c>
      <c r="C2924" s="526" t="s">
        <v>134</v>
      </c>
      <c r="D2924" s="527" t="n">
        <v>34.55</v>
      </c>
    </row>
    <row r="2925" customFormat="false" ht="15" hidden="false" customHeight="false" outlineLevel="0" collapsed="false">
      <c r="A2925" s="526" t="n">
        <v>104405</v>
      </c>
      <c r="B2925" s="526" t="s">
        <v>7493</v>
      </c>
      <c r="C2925" s="526" t="s">
        <v>134</v>
      </c>
      <c r="D2925" s="527" t="n">
        <v>46.57</v>
      </c>
    </row>
    <row r="2926" customFormat="false" ht="15" hidden="false" customHeight="false" outlineLevel="0" collapsed="false">
      <c r="A2926" s="526" t="n">
        <v>93653</v>
      </c>
      <c r="B2926" s="526" t="s">
        <v>7494</v>
      </c>
      <c r="C2926" s="526" t="s">
        <v>134</v>
      </c>
      <c r="D2926" s="527" t="n">
        <v>16.03</v>
      </c>
    </row>
    <row r="2927" customFormat="false" ht="15" hidden="false" customHeight="false" outlineLevel="0" collapsed="false">
      <c r="A2927" s="526" t="n">
        <v>93654</v>
      </c>
      <c r="B2927" s="526" t="s">
        <v>7495</v>
      </c>
      <c r="C2927" s="526" t="s">
        <v>134</v>
      </c>
      <c r="D2927" s="527" t="n">
        <v>16.69</v>
      </c>
    </row>
    <row r="2928" customFormat="false" ht="15" hidden="false" customHeight="false" outlineLevel="0" collapsed="false">
      <c r="A2928" s="526" t="n">
        <v>93655</v>
      </c>
      <c r="B2928" s="526" t="s">
        <v>7496</v>
      </c>
      <c r="C2928" s="526" t="s">
        <v>134</v>
      </c>
      <c r="D2928" s="527" t="n">
        <v>17.99</v>
      </c>
    </row>
    <row r="2929" customFormat="false" ht="15" hidden="false" customHeight="false" outlineLevel="0" collapsed="false">
      <c r="A2929" s="526" t="n">
        <v>93656</v>
      </c>
      <c r="B2929" s="526" t="s">
        <v>7497</v>
      </c>
      <c r="C2929" s="526" t="s">
        <v>134</v>
      </c>
      <c r="D2929" s="527" t="n">
        <v>17.99</v>
      </c>
    </row>
    <row r="2930" customFormat="false" ht="15" hidden="false" customHeight="false" outlineLevel="0" collapsed="false">
      <c r="A2930" s="526" t="n">
        <v>93657</v>
      </c>
      <c r="B2930" s="526" t="s">
        <v>7498</v>
      </c>
      <c r="C2930" s="526" t="s">
        <v>134</v>
      </c>
      <c r="D2930" s="527" t="n">
        <v>19.56</v>
      </c>
    </row>
    <row r="2931" customFormat="false" ht="15" hidden="false" customHeight="false" outlineLevel="0" collapsed="false">
      <c r="A2931" s="526" t="n">
        <v>93658</v>
      </c>
      <c r="B2931" s="526" t="s">
        <v>7499</v>
      </c>
      <c r="C2931" s="526" t="s">
        <v>134</v>
      </c>
      <c r="D2931" s="527" t="n">
        <v>28.36</v>
      </c>
    </row>
    <row r="2932" customFormat="false" ht="15" hidden="false" customHeight="false" outlineLevel="0" collapsed="false">
      <c r="A2932" s="526" t="n">
        <v>93659</v>
      </c>
      <c r="B2932" s="526" t="s">
        <v>7500</v>
      </c>
      <c r="C2932" s="526" t="s">
        <v>134</v>
      </c>
      <c r="D2932" s="527" t="n">
        <v>31.56</v>
      </c>
    </row>
    <row r="2933" customFormat="false" ht="15" hidden="false" customHeight="false" outlineLevel="0" collapsed="false">
      <c r="A2933" s="526" t="n">
        <v>93660</v>
      </c>
      <c r="B2933" s="526" t="s">
        <v>7501</v>
      </c>
      <c r="C2933" s="526" t="s">
        <v>134</v>
      </c>
      <c r="D2933" s="527" t="n">
        <v>81.06</v>
      </c>
    </row>
    <row r="2934" customFormat="false" ht="15" hidden="false" customHeight="false" outlineLevel="0" collapsed="false">
      <c r="A2934" s="526" t="n">
        <v>93661</v>
      </c>
      <c r="B2934" s="526" t="s">
        <v>7502</v>
      </c>
      <c r="C2934" s="526" t="s">
        <v>134</v>
      </c>
      <c r="D2934" s="527" t="n">
        <v>82.38</v>
      </c>
    </row>
    <row r="2935" customFormat="false" ht="15" hidden="false" customHeight="false" outlineLevel="0" collapsed="false">
      <c r="A2935" s="526" t="n">
        <v>93662</v>
      </c>
      <c r="B2935" s="526" t="s">
        <v>7503</v>
      </c>
      <c r="C2935" s="526" t="s">
        <v>134</v>
      </c>
      <c r="D2935" s="527" t="n">
        <v>84.97</v>
      </c>
    </row>
    <row r="2936" customFormat="false" ht="15" hidden="false" customHeight="false" outlineLevel="0" collapsed="false">
      <c r="A2936" s="526" t="n">
        <v>93663</v>
      </c>
      <c r="B2936" s="526" t="s">
        <v>7504</v>
      </c>
      <c r="C2936" s="526" t="s">
        <v>134</v>
      </c>
      <c r="D2936" s="527" t="n">
        <v>84.97</v>
      </c>
    </row>
    <row r="2937" customFormat="false" ht="15" hidden="false" customHeight="false" outlineLevel="0" collapsed="false">
      <c r="A2937" s="526" t="n">
        <v>93664</v>
      </c>
      <c r="B2937" s="526" t="s">
        <v>7505</v>
      </c>
      <c r="C2937" s="526" t="s">
        <v>134</v>
      </c>
      <c r="D2937" s="527" t="n">
        <v>88.13</v>
      </c>
    </row>
    <row r="2938" customFormat="false" ht="15" hidden="false" customHeight="false" outlineLevel="0" collapsed="false">
      <c r="A2938" s="526" t="n">
        <v>93665</v>
      </c>
      <c r="B2938" s="526" t="s">
        <v>7506</v>
      </c>
      <c r="C2938" s="526" t="s">
        <v>134</v>
      </c>
      <c r="D2938" s="527" t="n">
        <v>91.91</v>
      </c>
    </row>
    <row r="2939" customFormat="false" ht="15" hidden="false" customHeight="false" outlineLevel="0" collapsed="false">
      <c r="A2939" s="526" t="n">
        <v>93666</v>
      </c>
      <c r="B2939" s="526" t="s">
        <v>7507</v>
      </c>
      <c r="C2939" s="526" t="s">
        <v>134</v>
      </c>
      <c r="D2939" s="527" t="n">
        <v>98.29</v>
      </c>
    </row>
    <row r="2940" customFormat="false" ht="15" hidden="false" customHeight="false" outlineLevel="0" collapsed="false">
      <c r="A2940" s="526" t="n">
        <v>93667</v>
      </c>
      <c r="B2940" s="526" t="s">
        <v>7508</v>
      </c>
      <c r="C2940" s="526" t="s">
        <v>134</v>
      </c>
      <c r="D2940" s="527" t="n">
        <v>100.92</v>
      </c>
    </row>
    <row r="2941" customFormat="false" ht="15" hidden="false" customHeight="false" outlineLevel="0" collapsed="false">
      <c r="A2941" s="526" t="n">
        <v>93668</v>
      </c>
      <c r="B2941" s="526" t="s">
        <v>7509</v>
      </c>
      <c r="C2941" s="526" t="s">
        <v>134</v>
      </c>
      <c r="D2941" s="527" t="n">
        <v>102.89</v>
      </c>
    </row>
    <row r="2942" customFormat="false" ht="15" hidden="false" customHeight="false" outlineLevel="0" collapsed="false">
      <c r="A2942" s="526" t="n">
        <v>93669</v>
      </c>
      <c r="B2942" s="526" t="s">
        <v>7510</v>
      </c>
      <c r="C2942" s="526" t="s">
        <v>134</v>
      </c>
      <c r="D2942" s="527" t="n">
        <v>106.8</v>
      </c>
    </row>
    <row r="2943" customFormat="false" ht="15" hidden="false" customHeight="false" outlineLevel="0" collapsed="false">
      <c r="A2943" s="526" t="n">
        <v>93670</v>
      </c>
      <c r="B2943" s="526" t="s">
        <v>7511</v>
      </c>
      <c r="C2943" s="526" t="s">
        <v>134</v>
      </c>
      <c r="D2943" s="527" t="n">
        <v>106.8</v>
      </c>
    </row>
    <row r="2944" customFormat="false" ht="15" hidden="false" customHeight="false" outlineLevel="0" collapsed="false">
      <c r="A2944" s="526" t="n">
        <v>93671</v>
      </c>
      <c r="B2944" s="526" t="s">
        <v>7512</v>
      </c>
      <c r="C2944" s="526" t="s">
        <v>134</v>
      </c>
      <c r="D2944" s="527" t="n">
        <v>111.52</v>
      </c>
    </row>
    <row r="2945" customFormat="false" ht="15" hidden="false" customHeight="false" outlineLevel="0" collapsed="false">
      <c r="A2945" s="526" t="n">
        <v>93672</v>
      </c>
      <c r="B2945" s="526" t="s">
        <v>7513</v>
      </c>
      <c r="C2945" s="526" t="s">
        <v>134</v>
      </c>
      <c r="D2945" s="527" t="n">
        <v>118.93</v>
      </c>
    </row>
    <row r="2946" customFormat="false" ht="15" hidden="false" customHeight="false" outlineLevel="0" collapsed="false">
      <c r="A2946" s="526" t="n">
        <v>93673</v>
      </c>
      <c r="B2946" s="526" t="s">
        <v>7514</v>
      </c>
      <c r="C2946" s="526" t="s">
        <v>134</v>
      </c>
      <c r="D2946" s="527" t="n">
        <v>128.51</v>
      </c>
    </row>
    <row r="2947" customFormat="false" ht="15" hidden="false" customHeight="false" outlineLevel="0" collapsed="false">
      <c r="A2947" s="526" t="n">
        <v>97359</v>
      </c>
      <c r="B2947" s="526" t="s">
        <v>7515</v>
      </c>
      <c r="C2947" s="526" t="s">
        <v>134</v>
      </c>
      <c r="D2947" s="528" t="n">
        <v>5622.22</v>
      </c>
    </row>
    <row r="2948" customFormat="false" ht="15" hidden="false" customHeight="false" outlineLevel="0" collapsed="false">
      <c r="A2948" s="526" t="n">
        <v>97360</v>
      </c>
      <c r="B2948" s="526" t="s">
        <v>7516</v>
      </c>
      <c r="C2948" s="526" t="s">
        <v>134</v>
      </c>
      <c r="D2948" s="528" t="n">
        <v>10876.02</v>
      </c>
    </row>
    <row r="2949" customFormat="false" ht="15" hidden="false" customHeight="false" outlineLevel="0" collapsed="false">
      <c r="A2949" s="526" t="n">
        <v>97361</v>
      </c>
      <c r="B2949" s="526" t="s">
        <v>7517</v>
      </c>
      <c r="C2949" s="526" t="s">
        <v>134</v>
      </c>
      <c r="D2949" s="528" t="n">
        <v>14501.36</v>
      </c>
    </row>
    <row r="2950" customFormat="false" ht="15" hidden="false" customHeight="false" outlineLevel="0" collapsed="false">
      <c r="A2950" s="526" t="n">
        <v>97362</v>
      </c>
      <c r="B2950" s="526" t="s">
        <v>7518</v>
      </c>
      <c r="C2950" s="526" t="s">
        <v>134</v>
      </c>
      <c r="D2950" s="528" t="n">
        <v>1471.77</v>
      </c>
    </row>
    <row r="2951" customFormat="false" ht="15" hidden="false" customHeight="false" outlineLevel="0" collapsed="false">
      <c r="A2951" s="526" t="n">
        <v>101875</v>
      </c>
      <c r="B2951" s="526" t="s">
        <v>7519</v>
      </c>
      <c r="C2951" s="526" t="s">
        <v>134</v>
      </c>
      <c r="D2951" s="527" t="n">
        <v>324.07</v>
      </c>
    </row>
    <row r="2952" customFormat="false" ht="15" hidden="false" customHeight="false" outlineLevel="0" collapsed="false">
      <c r="A2952" s="526" t="n">
        <v>101876</v>
      </c>
      <c r="B2952" s="526" t="s">
        <v>7520</v>
      </c>
      <c r="C2952" s="526" t="s">
        <v>134</v>
      </c>
      <c r="D2952" s="527" t="n">
        <v>119.05</v>
      </c>
    </row>
    <row r="2953" customFormat="false" ht="15" hidden="false" customHeight="false" outlineLevel="0" collapsed="false">
      <c r="A2953" s="526" t="n">
        <v>101877</v>
      </c>
      <c r="B2953" s="526" t="s">
        <v>7521</v>
      </c>
      <c r="C2953" s="526" t="s">
        <v>134</v>
      </c>
      <c r="D2953" s="527" t="n">
        <v>80.36</v>
      </c>
    </row>
    <row r="2954" customFormat="false" ht="15" hidden="false" customHeight="false" outlineLevel="0" collapsed="false">
      <c r="A2954" s="526" t="n">
        <v>101878</v>
      </c>
      <c r="B2954" s="526" t="s">
        <v>7522</v>
      </c>
      <c r="C2954" s="526" t="s">
        <v>134</v>
      </c>
      <c r="D2954" s="527" t="n">
        <v>455.68</v>
      </c>
    </row>
    <row r="2955" customFormat="false" ht="15" hidden="false" customHeight="false" outlineLevel="0" collapsed="false">
      <c r="A2955" s="526" t="n">
        <v>101879</v>
      </c>
      <c r="B2955" s="526" t="s">
        <v>7523</v>
      </c>
      <c r="C2955" s="526" t="s">
        <v>134</v>
      </c>
      <c r="D2955" s="527" t="n">
        <v>465.75</v>
      </c>
    </row>
    <row r="2956" customFormat="false" ht="15" hidden="false" customHeight="false" outlineLevel="0" collapsed="false">
      <c r="A2956" s="526" t="n">
        <v>101880</v>
      </c>
      <c r="B2956" s="526" t="s">
        <v>7524</v>
      </c>
      <c r="C2956" s="526" t="s">
        <v>134</v>
      </c>
      <c r="D2956" s="527" t="n">
        <v>537.4</v>
      </c>
    </row>
    <row r="2957" customFormat="false" ht="15" hidden="false" customHeight="false" outlineLevel="0" collapsed="false">
      <c r="A2957" s="526" t="n">
        <v>101881</v>
      </c>
      <c r="B2957" s="526" t="s">
        <v>7525</v>
      </c>
      <c r="C2957" s="526" t="s">
        <v>134</v>
      </c>
      <c r="D2957" s="527" t="n">
        <v>765.57</v>
      </c>
    </row>
    <row r="2958" customFormat="false" ht="15" hidden="false" customHeight="false" outlineLevel="0" collapsed="false">
      <c r="A2958" s="526" t="n">
        <v>101882</v>
      </c>
      <c r="B2958" s="526" t="s">
        <v>7526</v>
      </c>
      <c r="C2958" s="526" t="s">
        <v>134</v>
      </c>
      <c r="D2958" s="528" t="n">
        <v>1080.16</v>
      </c>
    </row>
    <row r="2959" customFormat="false" ht="15" hidden="false" customHeight="false" outlineLevel="0" collapsed="false">
      <c r="A2959" s="526" t="n">
        <v>101883</v>
      </c>
      <c r="B2959" s="526" t="s">
        <v>7527</v>
      </c>
      <c r="C2959" s="526" t="s">
        <v>134</v>
      </c>
      <c r="D2959" s="527" t="n">
        <v>444.26</v>
      </c>
    </row>
    <row r="2960" customFormat="false" ht="15" hidden="false" customHeight="false" outlineLevel="0" collapsed="false">
      <c r="A2960" s="526" t="n">
        <v>101890</v>
      </c>
      <c r="B2960" s="526" t="s">
        <v>7528</v>
      </c>
      <c r="C2960" s="526" t="s">
        <v>134</v>
      </c>
      <c r="D2960" s="527" t="n">
        <v>21.87</v>
      </c>
    </row>
    <row r="2961" customFormat="false" ht="15" hidden="false" customHeight="false" outlineLevel="0" collapsed="false">
      <c r="A2961" s="526" t="n">
        <v>101891</v>
      </c>
      <c r="B2961" s="526" t="s">
        <v>7529</v>
      </c>
      <c r="C2961" s="526" t="s">
        <v>134</v>
      </c>
      <c r="D2961" s="527" t="n">
        <v>37.42</v>
      </c>
    </row>
    <row r="2962" customFormat="false" ht="15" hidden="false" customHeight="false" outlineLevel="0" collapsed="false">
      <c r="A2962" s="526" t="n">
        <v>101892</v>
      </c>
      <c r="B2962" s="526" t="s">
        <v>7530</v>
      </c>
      <c r="C2962" s="526" t="s">
        <v>134</v>
      </c>
      <c r="D2962" s="527" t="n">
        <v>101.22</v>
      </c>
    </row>
    <row r="2963" customFormat="false" ht="15" hidden="false" customHeight="false" outlineLevel="0" collapsed="false">
      <c r="A2963" s="526" t="n">
        <v>101893</v>
      </c>
      <c r="B2963" s="526" t="s">
        <v>7531</v>
      </c>
      <c r="C2963" s="526" t="s">
        <v>134</v>
      </c>
      <c r="D2963" s="527" t="n">
        <v>128.74</v>
      </c>
    </row>
    <row r="2964" customFormat="false" ht="15" hidden="false" customHeight="false" outlineLevel="0" collapsed="false">
      <c r="A2964" s="526" t="n">
        <v>101894</v>
      </c>
      <c r="B2964" s="526" t="s">
        <v>7532</v>
      </c>
      <c r="C2964" s="526" t="s">
        <v>134</v>
      </c>
      <c r="D2964" s="527" t="n">
        <v>210.92</v>
      </c>
    </row>
    <row r="2965" customFormat="false" ht="15" hidden="false" customHeight="false" outlineLevel="0" collapsed="false">
      <c r="A2965" s="526" t="n">
        <v>101895</v>
      </c>
      <c r="B2965" s="526" t="s">
        <v>7533</v>
      </c>
      <c r="C2965" s="526" t="s">
        <v>134</v>
      </c>
      <c r="D2965" s="527" t="n">
        <v>589.88</v>
      </c>
    </row>
    <row r="2966" customFormat="false" ht="15" hidden="false" customHeight="false" outlineLevel="0" collapsed="false">
      <c r="A2966" s="526" t="n">
        <v>101896</v>
      </c>
      <c r="B2966" s="526" t="s">
        <v>7534</v>
      </c>
      <c r="C2966" s="526" t="s">
        <v>134</v>
      </c>
      <c r="D2966" s="527" t="n">
        <v>896.67</v>
      </c>
    </row>
    <row r="2967" customFormat="false" ht="15" hidden="false" customHeight="false" outlineLevel="0" collapsed="false">
      <c r="A2967" s="526" t="n">
        <v>101897</v>
      </c>
      <c r="B2967" s="526" t="s">
        <v>7535</v>
      </c>
      <c r="C2967" s="526" t="s">
        <v>134</v>
      </c>
      <c r="D2967" s="528" t="n">
        <v>1447.3</v>
      </c>
    </row>
    <row r="2968" customFormat="false" ht="15" hidden="false" customHeight="false" outlineLevel="0" collapsed="false">
      <c r="A2968" s="526" t="n">
        <v>101898</v>
      </c>
      <c r="B2968" s="526" t="s">
        <v>7536</v>
      </c>
      <c r="C2968" s="526" t="s">
        <v>134</v>
      </c>
      <c r="D2968" s="528" t="n">
        <v>1948.2</v>
      </c>
    </row>
    <row r="2969" customFormat="false" ht="15" hidden="false" customHeight="false" outlineLevel="0" collapsed="false">
      <c r="A2969" s="526" t="n">
        <v>101899</v>
      </c>
      <c r="B2969" s="526" t="s">
        <v>7537</v>
      </c>
      <c r="C2969" s="526" t="s">
        <v>134</v>
      </c>
      <c r="D2969" s="528" t="n">
        <v>3139.65</v>
      </c>
    </row>
    <row r="2970" customFormat="false" ht="15" hidden="false" customHeight="false" outlineLevel="0" collapsed="false">
      <c r="A2970" s="526" t="n">
        <v>101900</v>
      </c>
      <c r="B2970" s="526" t="s">
        <v>7538</v>
      </c>
      <c r="C2970" s="526" t="s">
        <v>134</v>
      </c>
      <c r="D2970" s="528" t="n">
        <v>6590.61</v>
      </c>
    </row>
    <row r="2971" customFormat="false" ht="15" hidden="false" customHeight="false" outlineLevel="0" collapsed="false">
      <c r="A2971" s="526" t="n">
        <v>101901</v>
      </c>
      <c r="B2971" s="526" t="s">
        <v>7539</v>
      </c>
      <c r="C2971" s="526" t="s">
        <v>134</v>
      </c>
      <c r="D2971" s="527" t="n">
        <v>175.3</v>
      </c>
    </row>
    <row r="2972" customFormat="false" ht="15" hidden="false" customHeight="false" outlineLevel="0" collapsed="false">
      <c r="A2972" s="526" t="n">
        <v>101902</v>
      </c>
      <c r="B2972" s="526" t="s">
        <v>7540</v>
      </c>
      <c r="C2972" s="526" t="s">
        <v>134</v>
      </c>
      <c r="D2972" s="527" t="n">
        <v>216.44</v>
      </c>
    </row>
    <row r="2973" customFormat="false" ht="15" hidden="false" customHeight="false" outlineLevel="0" collapsed="false">
      <c r="A2973" s="526" t="n">
        <v>101903</v>
      </c>
      <c r="B2973" s="526" t="s">
        <v>7541</v>
      </c>
      <c r="C2973" s="526" t="s">
        <v>134</v>
      </c>
      <c r="D2973" s="527" t="n">
        <v>451.89</v>
      </c>
    </row>
    <row r="2974" customFormat="false" ht="15" hidden="false" customHeight="false" outlineLevel="0" collapsed="false">
      <c r="A2974" s="526" t="n">
        <v>101904</v>
      </c>
      <c r="B2974" s="526" t="s">
        <v>7542</v>
      </c>
      <c r="C2974" s="526" t="s">
        <v>134</v>
      </c>
      <c r="D2974" s="528" t="n">
        <v>1667.28</v>
      </c>
    </row>
    <row r="2975" customFormat="false" ht="15" hidden="false" customHeight="false" outlineLevel="0" collapsed="false">
      <c r="A2975" s="526" t="n">
        <v>101938</v>
      </c>
      <c r="B2975" s="526" t="s">
        <v>7543</v>
      </c>
      <c r="C2975" s="526" t="s">
        <v>134</v>
      </c>
      <c r="D2975" s="527" t="n">
        <v>160.21</v>
      </c>
    </row>
    <row r="2976" customFormat="false" ht="15" hidden="false" customHeight="false" outlineLevel="0" collapsed="false">
      <c r="A2976" s="526" t="n">
        <v>101946</v>
      </c>
      <c r="B2976" s="526" t="s">
        <v>7544</v>
      </c>
      <c r="C2976" s="526" t="s">
        <v>134</v>
      </c>
      <c r="D2976" s="527" t="n">
        <v>214.62</v>
      </c>
    </row>
    <row r="2977" customFormat="false" ht="15" hidden="false" customHeight="false" outlineLevel="0" collapsed="false">
      <c r="A2977" s="526" t="n">
        <v>91945</v>
      </c>
      <c r="B2977" s="526" t="s">
        <v>7545</v>
      </c>
      <c r="C2977" s="526" t="s">
        <v>134</v>
      </c>
      <c r="D2977" s="527" t="n">
        <v>15.14</v>
      </c>
    </row>
    <row r="2978" customFormat="false" ht="15" hidden="false" customHeight="false" outlineLevel="0" collapsed="false">
      <c r="A2978" s="526" t="n">
        <v>91946</v>
      </c>
      <c r="B2978" s="526" t="s">
        <v>7546</v>
      </c>
      <c r="C2978" s="526" t="s">
        <v>134</v>
      </c>
      <c r="D2978" s="527" t="n">
        <v>12.02</v>
      </c>
    </row>
    <row r="2979" customFormat="false" ht="15" hidden="false" customHeight="false" outlineLevel="0" collapsed="false">
      <c r="A2979" s="526" t="n">
        <v>91947</v>
      </c>
      <c r="B2979" s="526" t="s">
        <v>7547</v>
      </c>
      <c r="C2979" s="526" t="s">
        <v>134</v>
      </c>
      <c r="D2979" s="527" t="n">
        <v>10.05</v>
      </c>
    </row>
    <row r="2980" customFormat="false" ht="15" hidden="false" customHeight="false" outlineLevel="0" collapsed="false">
      <c r="A2980" s="526" t="n">
        <v>91949</v>
      </c>
      <c r="B2980" s="526" t="s">
        <v>7548</v>
      </c>
      <c r="C2980" s="526" t="s">
        <v>134</v>
      </c>
      <c r="D2980" s="527" t="n">
        <v>21.7</v>
      </c>
    </row>
    <row r="2981" customFormat="false" ht="15" hidden="false" customHeight="false" outlineLevel="0" collapsed="false">
      <c r="A2981" s="526" t="n">
        <v>91950</v>
      </c>
      <c r="B2981" s="526" t="s">
        <v>7549</v>
      </c>
      <c r="C2981" s="526" t="s">
        <v>134</v>
      </c>
      <c r="D2981" s="527" t="n">
        <v>17.89</v>
      </c>
    </row>
    <row r="2982" customFormat="false" ht="15" hidden="false" customHeight="false" outlineLevel="0" collapsed="false">
      <c r="A2982" s="526" t="n">
        <v>91951</v>
      </c>
      <c r="B2982" s="526" t="s">
        <v>7550</v>
      </c>
      <c r="C2982" s="526" t="s">
        <v>134</v>
      </c>
      <c r="D2982" s="527" t="n">
        <v>15.6</v>
      </c>
    </row>
    <row r="2983" customFormat="false" ht="15" hidden="false" customHeight="false" outlineLevel="0" collapsed="false">
      <c r="A2983" s="526" t="n">
        <v>91952</v>
      </c>
      <c r="B2983" s="526" t="s">
        <v>7551</v>
      </c>
      <c r="C2983" s="526" t="s">
        <v>134</v>
      </c>
      <c r="D2983" s="527" t="n">
        <v>20.44</v>
      </c>
    </row>
    <row r="2984" customFormat="false" ht="15" hidden="false" customHeight="false" outlineLevel="0" collapsed="false">
      <c r="A2984" s="526" t="n">
        <v>91953</v>
      </c>
      <c r="B2984" s="526" t="s">
        <v>7552</v>
      </c>
      <c r="C2984" s="526" t="s">
        <v>134</v>
      </c>
      <c r="D2984" s="527" t="n">
        <v>32.46</v>
      </c>
    </row>
    <row r="2985" customFormat="false" ht="15" hidden="false" customHeight="false" outlineLevel="0" collapsed="false">
      <c r="A2985" s="526" t="n">
        <v>91954</v>
      </c>
      <c r="B2985" s="526" t="s">
        <v>7553</v>
      </c>
      <c r="C2985" s="526" t="s">
        <v>134</v>
      </c>
      <c r="D2985" s="527" t="n">
        <v>27.42</v>
      </c>
    </row>
    <row r="2986" customFormat="false" ht="15" hidden="false" customHeight="false" outlineLevel="0" collapsed="false">
      <c r="A2986" s="526" t="n">
        <v>91955</v>
      </c>
      <c r="B2986" s="526" t="s">
        <v>7554</v>
      </c>
      <c r="C2986" s="526" t="s">
        <v>134</v>
      </c>
      <c r="D2986" s="527" t="n">
        <v>39.44</v>
      </c>
    </row>
    <row r="2987" customFormat="false" ht="15" hidden="false" customHeight="false" outlineLevel="0" collapsed="false">
      <c r="A2987" s="526" t="n">
        <v>91956</v>
      </c>
      <c r="B2987" s="526" t="s">
        <v>7555</v>
      </c>
      <c r="C2987" s="526" t="s">
        <v>134</v>
      </c>
      <c r="D2987" s="527" t="n">
        <v>44.53</v>
      </c>
    </row>
    <row r="2988" customFormat="false" ht="15" hidden="false" customHeight="false" outlineLevel="0" collapsed="false">
      <c r="A2988" s="526" t="n">
        <v>91957</v>
      </c>
      <c r="B2988" s="526" t="s">
        <v>7556</v>
      </c>
      <c r="C2988" s="526" t="s">
        <v>134</v>
      </c>
      <c r="D2988" s="527" t="n">
        <v>56.55</v>
      </c>
    </row>
    <row r="2989" customFormat="false" ht="15" hidden="false" customHeight="false" outlineLevel="0" collapsed="false">
      <c r="A2989" s="526" t="n">
        <v>91958</v>
      </c>
      <c r="B2989" s="526" t="s">
        <v>7557</v>
      </c>
      <c r="C2989" s="526" t="s">
        <v>134</v>
      </c>
      <c r="D2989" s="527" t="n">
        <v>37.61</v>
      </c>
    </row>
    <row r="2990" customFormat="false" ht="15" hidden="false" customHeight="false" outlineLevel="0" collapsed="false">
      <c r="A2990" s="526" t="n">
        <v>91959</v>
      </c>
      <c r="B2990" s="526" t="s">
        <v>7558</v>
      </c>
      <c r="C2990" s="526" t="s">
        <v>134</v>
      </c>
      <c r="D2990" s="527" t="n">
        <v>49.63</v>
      </c>
    </row>
    <row r="2991" customFormat="false" ht="15" hidden="false" customHeight="false" outlineLevel="0" collapsed="false">
      <c r="A2991" s="526" t="n">
        <v>91960</v>
      </c>
      <c r="B2991" s="526" t="s">
        <v>7559</v>
      </c>
      <c r="C2991" s="526" t="s">
        <v>134</v>
      </c>
      <c r="D2991" s="527" t="n">
        <v>51.56</v>
      </c>
    </row>
    <row r="2992" customFormat="false" ht="15" hidden="false" customHeight="false" outlineLevel="0" collapsed="false">
      <c r="A2992" s="526" t="n">
        <v>91961</v>
      </c>
      <c r="B2992" s="526" t="s">
        <v>7560</v>
      </c>
      <c r="C2992" s="526" t="s">
        <v>134</v>
      </c>
      <c r="D2992" s="527" t="n">
        <v>63.58</v>
      </c>
    </row>
    <row r="2993" customFormat="false" ht="15" hidden="false" customHeight="false" outlineLevel="0" collapsed="false">
      <c r="A2993" s="526" t="n">
        <v>91962</v>
      </c>
      <c r="B2993" s="526" t="s">
        <v>7561</v>
      </c>
      <c r="C2993" s="526" t="s">
        <v>134</v>
      </c>
      <c r="D2993" s="527" t="n">
        <v>68.67</v>
      </c>
    </row>
    <row r="2994" customFormat="false" ht="15" hidden="false" customHeight="false" outlineLevel="0" collapsed="false">
      <c r="A2994" s="526" t="n">
        <v>91963</v>
      </c>
      <c r="B2994" s="526" t="s">
        <v>7562</v>
      </c>
      <c r="C2994" s="526" t="s">
        <v>134</v>
      </c>
      <c r="D2994" s="527" t="n">
        <v>80.69</v>
      </c>
    </row>
    <row r="2995" customFormat="false" ht="15" hidden="false" customHeight="false" outlineLevel="0" collapsed="false">
      <c r="A2995" s="526" t="n">
        <v>91964</v>
      </c>
      <c r="B2995" s="526" t="s">
        <v>7563</v>
      </c>
      <c r="C2995" s="526" t="s">
        <v>134</v>
      </c>
      <c r="D2995" s="527" t="n">
        <v>61.69</v>
      </c>
    </row>
    <row r="2996" customFormat="false" ht="15" hidden="false" customHeight="false" outlineLevel="0" collapsed="false">
      <c r="A2996" s="526" t="n">
        <v>91965</v>
      </c>
      <c r="B2996" s="526" t="s">
        <v>7564</v>
      </c>
      <c r="C2996" s="526" t="s">
        <v>134</v>
      </c>
      <c r="D2996" s="527" t="n">
        <v>73.71</v>
      </c>
    </row>
    <row r="2997" customFormat="false" ht="15" hidden="false" customHeight="false" outlineLevel="0" collapsed="false">
      <c r="A2997" s="526" t="n">
        <v>91966</v>
      </c>
      <c r="B2997" s="526" t="s">
        <v>7565</v>
      </c>
      <c r="C2997" s="526" t="s">
        <v>134</v>
      </c>
      <c r="D2997" s="527" t="n">
        <v>54.77</v>
      </c>
    </row>
    <row r="2998" customFormat="false" ht="15" hidden="false" customHeight="false" outlineLevel="0" collapsed="false">
      <c r="A2998" s="526" t="n">
        <v>91967</v>
      </c>
      <c r="B2998" s="526" t="s">
        <v>7566</v>
      </c>
      <c r="C2998" s="526" t="s">
        <v>134</v>
      </c>
      <c r="D2998" s="527" t="n">
        <v>66.79</v>
      </c>
    </row>
    <row r="2999" customFormat="false" ht="15" hidden="false" customHeight="false" outlineLevel="0" collapsed="false">
      <c r="A2999" s="526" t="n">
        <v>91968</v>
      </c>
      <c r="B2999" s="526" t="s">
        <v>7567</v>
      </c>
      <c r="C2999" s="526" t="s">
        <v>134</v>
      </c>
      <c r="D2999" s="527" t="n">
        <v>75.65</v>
      </c>
    </row>
    <row r="3000" customFormat="false" ht="15" hidden="false" customHeight="false" outlineLevel="0" collapsed="false">
      <c r="A3000" s="526" t="n">
        <v>91969</v>
      </c>
      <c r="B3000" s="526" t="s">
        <v>7568</v>
      </c>
      <c r="C3000" s="526" t="s">
        <v>134</v>
      </c>
      <c r="D3000" s="527" t="n">
        <v>87.67</v>
      </c>
    </row>
    <row r="3001" customFormat="false" ht="15" hidden="false" customHeight="false" outlineLevel="0" collapsed="false">
      <c r="A3001" s="526" t="n">
        <v>91970</v>
      </c>
      <c r="B3001" s="526" t="s">
        <v>7569</v>
      </c>
      <c r="C3001" s="526" t="s">
        <v>134</v>
      </c>
      <c r="D3001" s="527" t="n">
        <v>79.23</v>
      </c>
    </row>
    <row r="3002" customFormat="false" ht="15" hidden="false" customHeight="false" outlineLevel="0" collapsed="false">
      <c r="A3002" s="526" t="n">
        <v>91971</v>
      </c>
      <c r="B3002" s="526" t="s">
        <v>7570</v>
      </c>
      <c r="C3002" s="526" t="s">
        <v>134</v>
      </c>
      <c r="D3002" s="527" t="n">
        <v>97.12</v>
      </c>
    </row>
    <row r="3003" customFormat="false" ht="15" hidden="false" customHeight="false" outlineLevel="0" collapsed="false">
      <c r="A3003" s="526" t="n">
        <v>91972</v>
      </c>
      <c r="B3003" s="526" t="s">
        <v>7571</v>
      </c>
      <c r="C3003" s="526" t="s">
        <v>134</v>
      </c>
      <c r="D3003" s="527" t="n">
        <v>86.25</v>
      </c>
    </row>
    <row r="3004" customFormat="false" ht="15" hidden="false" customHeight="false" outlineLevel="0" collapsed="false">
      <c r="A3004" s="526" t="n">
        <v>91973</v>
      </c>
      <c r="B3004" s="526" t="s">
        <v>7572</v>
      </c>
      <c r="C3004" s="526" t="s">
        <v>134</v>
      </c>
      <c r="D3004" s="527" t="n">
        <v>104.14</v>
      </c>
    </row>
    <row r="3005" customFormat="false" ht="15" hidden="false" customHeight="false" outlineLevel="0" collapsed="false">
      <c r="A3005" s="526" t="n">
        <v>91974</v>
      </c>
      <c r="B3005" s="526" t="s">
        <v>7573</v>
      </c>
      <c r="C3005" s="526" t="s">
        <v>134</v>
      </c>
      <c r="D3005" s="527" t="n">
        <v>72.25</v>
      </c>
    </row>
    <row r="3006" customFormat="false" ht="15" hidden="false" customHeight="false" outlineLevel="0" collapsed="false">
      <c r="A3006" s="526" t="n">
        <v>91975</v>
      </c>
      <c r="B3006" s="526" t="s">
        <v>7574</v>
      </c>
      <c r="C3006" s="526" t="s">
        <v>134</v>
      </c>
      <c r="D3006" s="527" t="n">
        <v>90.14</v>
      </c>
    </row>
    <row r="3007" customFormat="false" ht="15" hidden="false" customHeight="false" outlineLevel="0" collapsed="false">
      <c r="A3007" s="526" t="n">
        <v>91976</v>
      </c>
      <c r="B3007" s="526" t="s">
        <v>7575</v>
      </c>
      <c r="C3007" s="526" t="s">
        <v>134</v>
      </c>
      <c r="D3007" s="527" t="n">
        <v>106.62</v>
      </c>
    </row>
    <row r="3008" customFormat="false" ht="15" hidden="false" customHeight="false" outlineLevel="0" collapsed="false">
      <c r="A3008" s="526" t="n">
        <v>91977</v>
      </c>
      <c r="B3008" s="526" t="s">
        <v>7576</v>
      </c>
      <c r="C3008" s="526" t="s">
        <v>134</v>
      </c>
      <c r="D3008" s="527" t="n">
        <v>124.51</v>
      </c>
    </row>
    <row r="3009" customFormat="false" ht="15" hidden="false" customHeight="false" outlineLevel="0" collapsed="false">
      <c r="A3009" s="526" t="n">
        <v>91978</v>
      </c>
      <c r="B3009" s="526" t="s">
        <v>7577</v>
      </c>
      <c r="C3009" s="526" t="s">
        <v>134</v>
      </c>
      <c r="D3009" s="527" t="n">
        <v>43.86</v>
      </c>
    </row>
    <row r="3010" customFormat="false" ht="15" hidden="false" customHeight="false" outlineLevel="0" collapsed="false">
      <c r="A3010" s="526" t="n">
        <v>91979</v>
      </c>
      <c r="B3010" s="526" t="s">
        <v>7578</v>
      </c>
      <c r="C3010" s="526" t="s">
        <v>134</v>
      </c>
      <c r="D3010" s="527" t="n">
        <v>55.88</v>
      </c>
    </row>
    <row r="3011" customFormat="false" ht="15" hidden="false" customHeight="false" outlineLevel="0" collapsed="false">
      <c r="A3011" s="526" t="n">
        <v>91980</v>
      </c>
      <c r="B3011" s="526" t="s">
        <v>7579</v>
      </c>
      <c r="C3011" s="526" t="s">
        <v>134</v>
      </c>
      <c r="D3011" s="527" t="n">
        <v>42.43</v>
      </c>
    </row>
    <row r="3012" customFormat="false" ht="15" hidden="false" customHeight="false" outlineLevel="0" collapsed="false">
      <c r="A3012" s="526" t="n">
        <v>91981</v>
      </c>
      <c r="B3012" s="526" t="s">
        <v>7580</v>
      </c>
      <c r="C3012" s="526" t="s">
        <v>134</v>
      </c>
      <c r="D3012" s="527" t="n">
        <v>54.45</v>
      </c>
    </row>
    <row r="3013" customFormat="false" ht="15" hidden="false" customHeight="false" outlineLevel="0" collapsed="false">
      <c r="A3013" s="526" t="n">
        <v>91982</v>
      </c>
      <c r="B3013" s="526" t="s">
        <v>7581</v>
      </c>
      <c r="C3013" s="526" t="s">
        <v>134</v>
      </c>
      <c r="D3013" s="527" t="n">
        <v>103.02</v>
      </c>
    </row>
    <row r="3014" customFormat="false" ht="15" hidden="false" customHeight="false" outlineLevel="0" collapsed="false">
      <c r="A3014" s="526" t="n">
        <v>91983</v>
      </c>
      <c r="B3014" s="526" t="s">
        <v>7582</v>
      </c>
      <c r="C3014" s="526" t="s">
        <v>134</v>
      </c>
      <c r="D3014" s="527" t="n">
        <v>115.04</v>
      </c>
    </row>
    <row r="3015" customFormat="false" ht="15" hidden="false" customHeight="false" outlineLevel="0" collapsed="false">
      <c r="A3015" s="526" t="n">
        <v>91984</v>
      </c>
      <c r="B3015" s="526" t="s">
        <v>7583</v>
      </c>
      <c r="C3015" s="526" t="s">
        <v>134</v>
      </c>
      <c r="D3015" s="527" t="n">
        <v>19.12</v>
      </c>
    </row>
    <row r="3016" customFormat="false" ht="15" hidden="false" customHeight="false" outlineLevel="0" collapsed="false">
      <c r="A3016" s="526" t="n">
        <v>91985</v>
      </c>
      <c r="B3016" s="526" t="s">
        <v>7584</v>
      </c>
      <c r="C3016" s="526" t="s">
        <v>134</v>
      </c>
      <c r="D3016" s="527" t="n">
        <v>31.14</v>
      </c>
    </row>
    <row r="3017" customFormat="false" ht="15" hidden="false" customHeight="false" outlineLevel="0" collapsed="false">
      <c r="A3017" s="526" t="n">
        <v>91986</v>
      </c>
      <c r="B3017" s="526" t="s">
        <v>7585</v>
      </c>
      <c r="C3017" s="526" t="s">
        <v>134</v>
      </c>
      <c r="D3017" s="527" t="n">
        <v>40.97</v>
      </c>
    </row>
    <row r="3018" customFormat="false" ht="15" hidden="false" customHeight="false" outlineLevel="0" collapsed="false">
      <c r="A3018" s="526" t="n">
        <v>91987</v>
      </c>
      <c r="B3018" s="526" t="s">
        <v>7586</v>
      </c>
      <c r="C3018" s="526" t="s">
        <v>134</v>
      </c>
      <c r="D3018" s="527" t="n">
        <v>52.99</v>
      </c>
    </row>
    <row r="3019" customFormat="false" ht="15" hidden="false" customHeight="false" outlineLevel="0" collapsed="false">
      <c r="A3019" s="526" t="n">
        <v>91988</v>
      </c>
      <c r="B3019" s="526" t="s">
        <v>7587</v>
      </c>
      <c r="C3019" s="526" t="s">
        <v>134</v>
      </c>
      <c r="D3019" s="527" t="n">
        <v>23.92</v>
      </c>
    </row>
    <row r="3020" customFormat="false" ht="15" hidden="false" customHeight="false" outlineLevel="0" collapsed="false">
      <c r="A3020" s="526" t="n">
        <v>91989</v>
      </c>
      <c r="B3020" s="526" t="s">
        <v>7588</v>
      </c>
      <c r="C3020" s="526" t="s">
        <v>134</v>
      </c>
      <c r="D3020" s="527" t="n">
        <v>35.94</v>
      </c>
    </row>
    <row r="3021" customFormat="false" ht="15" hidden="false" customHeight="false" outlineLevel="0" collapsed="false">
      <c r="A3021" s="526" t="n">
        <v>91990</v>
      </c>
      <c r="B3021" s="526" t="s">
        <v>7589</v>
      </c>
      <c r="C3021" s="526" t="s">
        <v>134</v>
      </c>
      <c r="D3021" s="527" t="n">
        <v>36.35</v>
      </c>
    </row>
    <row r="3022" customFormat="false" ht="15" hidden="false" customHeight="false" outlineLevel="0" collapsed="false">
      <c r="A3022" s="526" t="n">
        <v>91991</v>
      </c>
      <c r="B3022" s="526" t="s">
        <v>7590</v>
      </c>
      <c r="C3022" s="526" t="s">
        <v>134</v>
      </c>
      <c r="D3022" s="527" t="n">
        <v>38.95</v>
      </c>
    </row>
    <row r="3023" customFormat="false" ht="15" hidden="false" customHeight="false" outlineLevel="0" collapsed="false">
      <c r="A3023" s="526" t="n">
        <v>91992</v>
      </c>
      <c r="B3023" s="526" t="s">
        <v>7591</v>
      </c>
      <c r="C3023" s="526" t="s">
        <v>134</v>
      </c>
      <c r="D3023" s="527" t="n">
        <v>48.37</v>
      </c>
    </row>
    <row r="3024" customFormat="false" ht="15" hidden="false" customHeight="false" outlineLevel="0" collapsed="false">
      <c r="A3024" s="526" t="n">
        <v>91993</v>
      </c>
      <c r="B3024" s="526" t="s">
        <v>7592</v>
      </c>
      <c r="C3024" s="526" t="s">
        <v>134</v>
      </c>
      <c r="D3024" s="527" t="n">
        <v>50.97</v>
      </c>
    </row>
    <row r="3025" customFormat="false" ht="15" hidden="false" customHeight="false" outlineLevel="0" collapsed="false">
      <c r="A3025" s="526" t="n">
        <v>91994</v>
      </c>
      <c r="B3025" s="526" t="s">
        <v>7593</v>
      </c>
      <c r="C3025" s="526" t="s">
        <v>134</v>
      </c>
      <c r="D3025" s="527" t="n">
        <v>26.07</v>
      </c>
    </row>
    <row r="3026" customFormat="false" ht="15" hidden="false" customHeight="false" outlineLevel="0" collapsed="false">
      <c r="A3026" s="526" t="n">
        <v>91995</v>
      </c>
      <c r="B3026" s="526" t="s">
        <v>7594</v>
      </c>
      <c r="C3026" s="526" t="s">
        <v>134</v>
      </c>
      <c r="D3026" s="527" t="n">
        <v>28.67</v>
      </c>
    </row>
    <row r="3027" customFormat="false" ht="15" hidden="false" customHeight="false" outlineLevel="0" collapsed="false">
      <c r="A3027" s="526" t="n">
        <v>91996</v>
      </c>
      <c r="B3027" s="526" t="s">
        <v>7595</v>
      </c>
      <c r="C3027" s="526" t="s">
        <v>134</v>
      </c>
      <c r="D3027" s="527" t="n">
        <v>38.09</v>
      </c>
    </row>
    <row r="3028" customFormat="false" ht="15" hidden="false" customHeight="false" outlineLevel="0" collapsed="false">
      <c r="A3028" s="526" t="n">
        <v>91997</v>
      </c>
      <c r="B3028" s="526" t="s">
        <v>7596</v>
      </c>
      <c r="C3028" s="526" t="s">
        <v>134</v>
      </c>
      <c r="D3028" s="527" t="n">
        <v>40.69</v>
      </c>
    </row>
    <row r="3029" customFormat="false" ht="15" hidden="false" customHeight="false" outlineLevel="0" collapsed="false">
      <c r="A3029" s="526" t="n">
        <v>91998</v>
      </c>
      <c r="B3029" s="526" t="s">
        <v>7597</v>
      </c>
      <c r="C3029" s="526" t="s">
        <v>134</v>
      </c>
      <c r="D3029" s="527" t="n">
        <v>22.09</v>
      </c>
    </row>
    <row r="3030" customFormat="false" ht="15" hidden="false" customHeight="false" outlineLevel="0" collapsed="false">
      <c r="A3030" s="526" t="n">
        <v>91999</v>
      </c>
      <c r="B3030" s="526" t="s">
        <v>7598</v>
      </c>
      <c r="C3030" s="526" t="s">
        <v>134</v>
      </c>
      <c r="D3030" s="527" t="n">
        <v>24.69</v>
      </c>
    </row>
    <row r="3031" customFormat="false" ht="15" hidden="false" customHeight="false" outlineLevel="0" collapsed="false">
      <c r="A3031" s="526" t="n">
        <v>92000</v>
      </c>
      <c r="B3031" s="526" t="s">
        <v>7599</v>
      </c>
      <c r="C3031" s="526" t="s">
        <v>134</v>
      </c>
      <c r="D3031" s="527" t="n">
        <v>34.11</v>
      </c>
    </row>
    <row r="3032" customFormat="false" ht="15" hidden="false" customHeight="false" outlineLevel="0" collapsed="false">
      <c r="A3032" s="526" t="n">
        <v>92001</v>
      </c>
      <c r="B3032" s="526" t="s">
        <v>7600</v>
      </c>
      <c r="C3032" s="526" t="s">
        <v>134</v>
      </c>
      <c r="D3032" s="527" t="n">
        <v>36.71</v>
      </c>
    </row>
    <row r="3033" customFormat="false" ht="15" hidden="false" customHeight="false" outlineLevel="0" collapsed="false">
      <c r="A3033" s="526" t="n">
        <v>92002</v>
      </c>
      <c r="B3033" s="526" t="s">
        <v>7601</v>
      </c>
      <c r="C3033" s="526" t="s">
        <v>134</v>
      </c>
      <c r="D3033" s="527" t="n">
        <v>48.86</v>
      </c>
    </row>
    <row r="3034" customFormat="false" ht="15" hidden="false" customHeight="false" outlineLevel="0" collapsed="false">
      <c r="A3034" s="526" t="n">
        <v>92003</v>
      </c>
      <c r="B3034" s="526" t="s">
        <v>7602</v>
      </c>
      <c r="C3034" s="526" t="s">
        <v>134</v>
      </c>
      <c r="D3034" s="527" t="n">
        <v>54.06</v>
      </c>
    </row>
    <row r="3035" customFormat="false" ht="15" hidden="false" customHeight="false" outlineLevel="0" collapsed="false">
      <c r="A3035" s="526" t="n">
        <v>92004</v>
      </c>
      <c r="B3035" s="526" t="s">
        <v>7603</v>
      </c>
      <c r="C3035" s="526" t="s">
        <v>134</v>
      </c>
      <c r="D3035" s="527" t="n">
        <v>60.88</v>
      </c>
    </row>
    <row r="3036" customFormat="false" ht="15" hidden="false" customHeight="false" outlineLevel="0" collapsed="false">
      <c r="A3036" s="526" t="n">
        <v>92005</v>
      </c>
      <c r="B3036" s="526" t="s">
        <v>7604</v>
      </c>
      <c r="C3036" s="526" t="s">
        <v>134</v>
      </c>
      <c r="D3036" s="527" t="n">
        <v>66.08</v>
      </c>
    </row>
    <row r="3037" customFormat="false" ht="15" hidden="false" customHeight="false" outlineLevel="0" collapsed="false">
      <c r="A3037" s="526" t="n">
        <v>92006</v>
      </c>
      <c r="B3037" s="526" t="s">
        <v>7605</v>
      </c>
      <c r="C3037" s="526" t="s">
        <v>134</v>
      </c>
      <c r="D3037" s="527" t="n">
        <v>40.85</v>
      </c>
    </row>
    <row r="3038" customFormat="false" ht="15" hidden="false" customHeight="false" outlineLevel="0" collapsed="false">
      <c r="A3038" s="526" t="n">
        <v>92007</v>
      </c>
      <c r="B3038" s="526" t="s">
        <v>7606</v>
      </c>
      <c r="C3038" s="526" t="s">
        <v>134</v>
      </c>
      <c r="D3038" s="527" t="n">
        <v>46.05</v>
      </c>
    </row>
    <row r="3039" customFormat="false" ht="15" hidden="false" customHeight="false" outlineLevel="0" collapsed="false">
      <c r="A3039" s="526" t="n">
        <v>92008</v>
      </c>
      <c r="B3039" s="526" t="s">
        <v>7607</v>
      </c>
      <c r="C3039" s="526" t="s">
        <v>134</v>
      </c>
      <c r="D3039" s="527" t="n">
        <v>52.87</v>
      </c>
    </row>
    <row r="3040" customFormat="false" ht="15" hidden="false" customHeight="false" outlineLevel="0" collapsed="false">
      <c r="A3040" s="526" t="n">
        <v>92009</v>
      </c>
      <c r="B3040" s="526" t="s">
        <v>7608</v>
      </c>
      <c r="C3040" s="526" t="s">
        <v>134</v>
      </c>
      <c r="D3040" s="527" t="n">
        <v>58.07</v>
      </c>
    </row>
    <row r="3041" customFormat="false" ht="15" hidden="false" customHeight="false" outlineLevel="0" collapsed="false">
      <c r="A3041" s="526" t="n">
        <v>92010</v>
      </c>
      <c r="B3041" s="526" t="s">
        <v>7609</v>
      </c>
      <c r="C3041" s="526" t="s">
        <v>134</v>
      </c>
      <c r="D3041" s="527" t="n">
        <v>71.6</v>
      </c>
    </row>
    <row r="3042" customFormat="false" ht="15" hidden="false" customHeight="false" outlineLevel="0" collapsed="false">
      <c r="A3042" s="526" t="n">
        <v>92011</v>
      </c>
      <c r="B3042" s="526" t="s">
        <v>7610</v>
      </c>
      <c r="C3042" s="526" t="s">
        <v>134</v>
      </c>
      <c r="D3042" s="527" t="n">
        <v>79.4</v>
      </c>
    </row>
    <row r="3043" customFormat="false" ht="15" hidden="false" customHeight="false" outlineLevel="0" collapsed="false">
      <c r="A3043" s="526" t="n">
        <v>92012</v>
      </c>
      <c r="B3043" s="526" t="s">
        <v>7611</v>
      </c>
      <c r="C3043" s="526" t="s">
        <v>134</v>
      </c>
      <c r="D3043" s="527" t="n">
        <v>83.62</v>
      </c>
    </row>
    <row r="3044" customFormat="false" ht="15" hidden="false" customHeight="false" outlineLevel="0" collapsed="false">
      <c r="A3044" s="526" t="n">
        <v>92013</v>
      </c>
      <c r="B3044" s="526" t="s">
        <v>7612</v>
      </c>
      <c r="C3044" s="526" t="s">
        <v>134</v>
      </c>
      <c r="D3044" s="527" t="n">
        <v>91.42</v>
      </c>
    </row>
    <row r="3045" customFormat="false" ht="15" hidden="false" customHeight="false" outlineLevel="0" collapsed="false">
      <c r="A3045" s="526" t="n">
        <v>92014</v>
      </c>
      <c r="B3045" s="526" t="s">
        <v>7613</v>
      </c>
      <c r="C3045" s="526" t="s">
        <v>134</v>
      </c>
      <c r="D3045" s="527" t="n">
        <v>59.61</v>
      </c>
    </row>
    <row r="3046" customFormat="false" ht="15" hidden="false" customHeight="false" outlineLevel="0" collapsed="false">
      <c r="A3046" s="526" t="n">
        <v>92015</v>
      </c>
      <c r="B3046" s="526" t="s">
        <v>7614</v>
      </c>
      <c r="C3046" s="526" t="s">
        <v>134</v>
      </c>
      <c r="D3046" s="527" t="n">
        <v>67.41</v>
      </c>
    </row>
    <row r="3047" customFormat="false" ht="15" hidden="false" customHeight="false" outlineLevel="0" collapsed="false">
      <c r="A3047" s="526" t="n">
        <v>92016</v>
      </c>
      <c r="B3047" s="526" t="s">
        <v>7615</v>
      </c>
      <c r="C3047" s="526" t="s">
        <v>134</v>
      </c>
      <c r="D3047" s="527" t="n">
        <v>71.63</v>
      </c>
    </row>
    <row r="3048" customFormat="false" ht="15" hidden="false" customHeight="false" outlineLevel="0" collapsed="false">
      <c r="A3048" s="526" t="n">
        <v>92017</v>
      </c>
      <c r="B3048" s="526" t="s">
        <v>7616</v>
      </c>
      <c r="C3048" s="526" t="s">
        <v>134</v>
      </c>
      <c r="D3048" s="527" t="n">
        <v>79.43</v>
      </c>
    </row>
    <row r="3049" customFormat="false" ht="15" hidden="false" customHeight="false" outlineLevel="0" collapsed="false">
      <c r="A3049" s="526" t="n">
        <v>92018</v>
      </c>
      <c r="B3049" s="526" t="s">
        <v>7617</v>
      </c>
      <c r="C3049" s="526" t="s">
        <v>134</v>
      </c>
      <c r="D3049" s="527" t="n">
        <v>78.96</v>
      </c>
    </row>
    <row r="3050" customFormat="false" ht="15" hidden="false" customHeight="false" outlineLevel="0" collapsed="false">
      <c r="A3050" s="526" t="n">
        <v>92019</v>
      </c>
      <c r="B3050" s="526" t="s">
        <v>7618</v>
      </c>
      <c r="C3050" s="526" t="s">
        <v>134</v>
      </c>
      <c r="D3050" s="527" t="n">
        <v>96.85</v>
      </c>
    </row>
    <row r="3051" customFormat="false" ht="15" hidden="false" customHeight="false" outlineLevel="0" collapsed="false">
      <c r="A3051" s="526" t="n">
        <v>92020</v>
      </c>
      <c r="B3051" s="526" t="s">
        <v>7619</v>
      </c>
      <c r="C3051" s="526" t="s">
        <v>134</v>
      </c>
      <c r="D3051" s="527" t="n">
        <v>116.75</v>
      </c>
    </row>
    <row r="3052" customFormat="false" ht="15" hidden="false" customHeight="false" outlineLevel="0" collapsed="false">
      <c r="A3052" s="526" t="n">
        <v>92021</v>
      </c>
      <c r="B3052" s="526" t="s">
        <v>7620</v>
      </c>
      <c r="C3052" s="526" t="s">
        <v>134</v>
      </c>
      <c r="D3052" s="527" t="n">
        <v>134.64</v>
      </c>
    </row>
    <row r="3053" customFormat="false" ht="15" hidden="false" customHeight="false" outlineLevel="0" collapsed="false">
      <c r="A3053" s="526" t="n">
        <v>92022</v>
      </c>
      <c r="B3053" s="526" t="s">
        <v>7621</v>
      </c>
      <c r="C3053" s="526" t="s">
        <v>134</v>
      </c>
      <c r="D3053" s="527" t="n">
        <v>43.18</v>
      </c>
    </row>
    <row r="3054" customFormat="false" ht="15" hidden="false" customHeight="false" outlineLevel="0" collapsed="false">
      <c r="A3054" s="526" t="n">
        <v>92023</v>
      </c>
      <c r="B3054" s="526" t="s">
        <v>7622</v>
      </c>
      <c r="C3054" s="526" t="s">
        <v>134</v>
      </c>
      <c r="D3054" s="527" t="n">
        <v>55.2</v>
      </c>
    </row>
    <row r="3055" customFormat="false" ht="15" hidden="false" customHeight="false" outlineLevel="0" collapsed="false">
      <c r="A3055" s="526" t="n">
        <v>92024</v>
      </c>
      <c r="B3055" s="526" t="s">
        <v>7623</v>
      </c>
      <c r="C3055" s="526" t="s">
        <v>134</v>
      </c>
      <c r="D3055" s="527" t="n">
        <v>65.97</v>
      </c>
    </row>
    <row r="3056" customFormat="false" ht="15" hidden="false" customHeight="false" outlineLevel="0" collapsed="false">
      <c r="A3056" s="526" t="n">
        <v>92025</v>
      </c>
      <c r="B3056" s="526" t="s">
        <v>7624</v>
      </c>
      <c r="C3056" s="526" t="s">
        <v>134</v>
      </c>
      <c r="D3056" s="527" t="n">
        <v>77.99</v>
      </c>
    </row>
    <row r="3057" customFormat="false" ht="15" hidden="false" customHeight="false" outlineLevel="0" collapsed="false">
      <c r="A3057" s="526" t="n">
        <v>92026</v>
      </c>
      <c r="B3057" s="526" t="s">
        <v>7625</v>
      </c>
      <c r="C3057" s="526" t="s">
        <v>134</v>
      </c>
      <c r="D3057" s="527" t="n">
        <v>60.34</v>
      </c>
    </row>
    <row r="3058" customFormat="false" ht="15" hidden="false" customHeight="false" outlineLevel="0" collapsed="false">
      <c r="A3058" s="526" t="n">
        <v>92027</v>
      </c>
      <c r="B3058" s="526" t="s">
        <v>7626</v>
      </c>
      <c r="C3058" s="526" t="s">
        <v>134</v>
      </c>
      <c r="D3058" s="527" t="n">
        <v>72.36</v>
      </c>
    </row>
    <row r="3059" customFormat="false" ht="15" hidden="false" customHeight="false" outlineLevel="0" collapsed="false">
      <c r="A3059" s="526" t="n">
        <v>92028</v>
      </c>
      <c r="B3059" s="526" t="s">
        <v>7627</v>
      </c>
      <c r="C3059" s="526" t="s">
        <v>134</v>
      </c>
      <c r="D3059" s="527" t="n">
        <v>50.21</v>
      </c>
    </row>
    <row r="3060" customFormat="false" ht="15" hidden="false" customHeight="false" outlineLevel="0" collapsed="false">
      <c r="A3060" s="526" t="n">
        <v>92029</v>
      </c>
      <c r="B3060" s="526" t="s">
        <v>7628</v>
      </c>
      <c r="C3060" s="526" t="s">
        <v>134</v>
      </c>
      <c r="D3060" s="527" t="n">
        <v>62.23</v>
      </c>
    </row>
    <row r="3061" customFormat="false" ht="15" hidden="false" customHeight="false" outlineLevel="0" collapsed="false">
      <c r="A3061" s="526" t="n">
        <v>92030</v>
      </c>
      <c r="B3061" s="526" t="s">
        <v>7629</v>
      </c>
      <c r="C3061" s="526" t="s">
        <v>134</v>
      </c>
      <c r="D3061" s="527" t="n">
        <v>72.95</v>
      </c>
    </row>
    <row r="3062" customFormat="false" ht="15" hidden="false" customHeight="false" outlineLevel="0" collapsed="false">
      <c r="A3062" s="526" t="n">
        <v>92031</v>
      </c>
      <c r="B3062" s="526" t="s">
        <v>7630</v>
      </c>
      <c r="C3062" s="526" t="s">
        <v>134</v>
      </c>
      <c r="D3062" s="527" t="n">
        <v>84.97</v>
      </c>
    </row>
    <row r="3063" customFormat="false" ht="15" hidden="false" customHeight="false" outlineLevel="0" collapsed="false">
      <c r="A3063" s="526" t="n">
        <v>92032</v>
      </c>
      <c r="B3063" s="526" t="s">
        <v>7631</v>
      </c>
      <c r="C3063" s="526" t="s">
        <v>134</v>
      </c>
      <c r="D3063" s="527" t="n">
        <v>74.3</v>
      </c>
    </row>
    <row r="3064" customFormat="false" ht="15" hidden="false" customHeight="false" outlineLevel="0" collapsed="false">
      <c r="A3064" s="526" t="n">
        <v>92033</v>
      </c>
      <c r="B3064" s="526" t="s">
        <v>7632</v>
      </c>
      <c r="C3064" s="526" t="s">
        <v>134</v>
      </c>
      <c r="D3064" s="527" t="n">
        <v>86.32</v>
      </c>
    </row>
    <row r="3065" customFormat="false" ht="15" hidden="false" customHeight="false" outlineLevel="0" collapsed="false">
      <c r="A3065" s="526" t="n">
        <v>92034</v>
      </c>
      <c r="B3065" s="526" t="s">
        <v>7633</v>
      </c>
      <c r="C3065" s="526" t="s">
        <v>134</v>
      </c>
      <c r="D3065" s="527" t="n">
        <v>67.32</v>
      </c>
    </row>
    <row r="3066" customFormat="false" ht="15" hidden="false" customHeight="false" outlineLevel="0" collapsed="false">
      <c r="A3066" s="526" t="n">
        <v>92035</v>
      </c>
      <c r="B3066" s="526" t="s">
        <v>7634</v>
      </c>
      <c r="C3066" s="526" t="s">
        <v>134</v>
      </c>
      <c r="D3066" s="527" t="n">
        <v>79.34</v>
      </c>
    </row>
    <row r="3067" customFormat="false" ht="15" hidden="false" customHeight="false" outlineLevel="0" collapsed="false">
      <c r="A3067" s="526" t="n">
        <v>97583</v>
      </c>
      <c r="B3067" s="526" t="s">
        <v>7635</v>
      </c>
      <c r="C3067" s="526" t="s">
        <v>134</v>
      </c>
      <c r="D3067" s="527" t="n">
        <v>74.92</v>
      </c>
    </row>
    <row r="3068" customFormat="false" ht="15" hidden="false" customHeight="false" outlineLevel="0" collapsed="false">
      <c r="A3068" s="526" t="n">
        <v>97584</v>
      </c>
      <c r="B3068" s="526" t="s">
        <v>7636</v>
      </c>
      <c r="C3068" s="526" t="s">
        <v>134</v>
      </c>
      <c r="D3068" s="527" t="n">
        <v>103.7</v>
      </c>
    </row>
    <row r="3069" customFormat="false" ht="15" hidden="false" customHeight="false" outlineLevel="0" collapsed="false">
      <c r="A3069" s="526" t="n">
        <v>97585</v>
      </c>
      <c r="B3069" s="526" t="s">
        <v>7637</v>
      </c>
      <c r="C3069" s="526" t="s">
        <v>134</v>
      </c>
      <c r="D3069" s="527" t="n">
        <v>100.25</v>
      </c>
    </row>
    <row r="3070" customFormat="false" ht="15" hidden="false" customHeight="false" outlineLevel="0" collapsed="false">
      <c r="A3070" s="526" t="n">
        <v>97586</v>
      </c>
      <c r="B3070" s="526" t="s">
        <v>7638</v>
      </c>
      <c r="C3070" s="526" t="s">
        <v>134</v>
      </c>
      <c r="D3070" s="527" t="n">
        <v>135</v>
      </c>
    </row>
    <row r="3071" customFormat="false" ht="15" hidden="false" customHeight="false" outlineLevel="0" collapsed="false">
      <c r="A3071" s="526" t="n">
        <v>97587</v>
      </c>
      <c r="B3071" s="526" t="s">
        <v>7639</v>
      </c>
      <c r="C3071" s="526" t="s">
        <v>134</v>
      </c>
      <c r="D3071" s="527" t="n">
        <v>243.26</v>
      </c>
    </row>
    <row r="3072" customFormat="false" ht="15" hidden="false" customHeight="false" outlineLevel="0" collapsed="false">
      <c r="A3072" s="526" t="n">
        <v>97589</v>
      </c>
      <c r="B3072" s="526" t="s">
        <v>7640</v>
      </c>
      <c r="C3072" s="526" t="s">
        <v>134</v>
      </c>
      <c r="D3072" s="527" t="n">
        <v>42.83</v>
      </c>
    </row>
    <row r="3073" customFormat="false" ht="15" hidden="false" customHeight="false" outlineLevel="0" collapsed="false">
      <c r="A3073" s="526" t="n">
        <v>97590</v>
      </c>
      <c r="B3073" s="526" t="s">
        <v>7641</v>
      </c>
      <c r="C3073" s="526" t="s">
        <v>134</v>
      </c>
      <c r="D3073" s="527" t="n">
        <v>90.85</v>
      </c>
    </row>
    <row r="3074" customFormat="false" ht="15" hidden="false" customHeight="false" outlineLevel="0" collapsed="false">
      <c r="A3074" s="526" t="n">
        <v>97591</v>
      </c>
      <c r="B3074" s="526" t="s">
        <v>7642</v>
      </c>
      <c r="C3074" s="526" t="s">
        <v>134</v>
      </c>
      <c r="D3074" s="527" t="n">
        <v>121.49</v>
      </c>
    </row>
    <row r="3075" customFormat="false" ht="15" hidden="false" customHeight="false" outlineLevel="0" collapsed="false">
      <c r="A3075" s="526" t="n">
        <v>97593</v>
      </c>
      <c r="B3075" s="526" t="s">
        <v>7643</v>
      </c>
      <c r="C3075" s="526" t="s">
        <v>134</v>
      </c>
      <c r="D3075" s="527" t="n">
        <v>126.98</v>
      </c>
    </row>
    <row r="3076" customFormat="false" ht="15" hidden="false" customHeight="false" outlineLevel="0" collapsed="false">
      <c r="A3076" s="526" t="n">
        <v>97594</v>
      </c>
      <c r="B3076" s="526" t="s">
        <v>7644</v>
      </c>
      <c r="C3076" s="526" t="s">
        <v>134</v>
      </c>
      <c r="D3076" s="527" t="n">
        <v>121.15</v>
      </c>
    </row>
    <row r="3077" customFormat="false" ht="15" hidden="false" customHeight="false" outlineLevel="0" collapsed="false">
      <c r="A3077" s="526" t="n">
        <v>97595</v>
      </c>
      <c r="B3077" s="526" t="s">
        <v>7645</v>
      </c>
      <c r="C3077" s="526" t="s">
        <v>134</v>
      </c>
      <c r="D3077" s="527" t="n">
        <v>90.28</v>
      </c>
    </row>
    <row r="3078" customFormat="false" ht="15" hidden="false" customHeight="false" outlineLevel="0" collapsed="false">
      <c r="A3078" s="526" t="n">
        <v>97596</v>
      </c>
      <c r="B3078" s="526" t="s">
        <v>7646</v>
      </c>
      <c r="C3078" s="526" t="s">
        <v>134</v>
      </c>
      <c r="D3078" s="527" t="n">
        <v>64.34</v>
      </c>
    </row>
    <row r="3079" customFormat="false" ht="15" hidden="false" customHeight="false" outlineLevel="0" collapsed="false">
      <c r="A3079" s="526" t="n">
        <v>97597</v>
      </c>
      <c r="B3079" s="526" t="s">
        <v>7647</v>
      </c>
      <c r="C3079" s="526" t="s">
        <v>134</v>
      </c>
      <c r="D3079" s="527" t="n">
        <v>62.16</v>
      </c>
    </row>
    <row r="3080" customFormat="false" ht="15" hidden="false" customHeight="false" outlineLevel="0" collapsed="false">
      <c r="A3080" s="526" t="n">
        <v>97598</v>
      </c>
      <c r="B3080" s="526" t="s">
        <v>7648</v>
      </c>
      <c r="C3080" s="526" t="s">
        <v>134</v>
      </c>
      <c r="D3080" s="527" t="n">
        <v>58.84</v>
      </c>
    </row>
    <row r="3081" customFormat="false" ht="15" hidden="false" customHeight="false" outlineLevel="0" collapsed="false">
      <c r="A3081" s="526" t="n">
        <v>97599</v>
      </c>
      <c r="B3081" s="526" t="s">
        <v>7649</v>
      </c>
      <c r="C3081" s="526" t="s">
        <v>134</v>
      </c>
      <c r="D3081" s="527" t="n">
        <v>24.65</v>
      </c>
    </row>
    <row r="3082" customFormat="false" ht="15" hidden="false" customHeight="false" outlineLevel="0" collapsed="false">
      <c r="A3082" s="526" t="n">
        <v>97609</v>
      </c>
      <c r="B3082" s="526" t="s">
        <v>7650</v>
      </c>
      <c r="C3082" s="526" t="s">
        <v>134</v>
      </c>
      <c r="D3082" s="527" t="n">
        <v>15.54</v>
      </c>
    </row>
    <row r="3083" customFormat="false" ht="15" hidden="false" customHeight="false" outlineLevel="0" collapsed="false">
      <c r="A3083" s="526" t="n">
        <v>97610</v>
      </c>
      <c r="B3083" s="526" t="s">
        <v>7651</v>
      </c>
      <c r="C3083" s="526" t="s">
        <v>134</v>
      </c>
      <c r="D3083" s="527" t="n">
        <v>16.46</v>
      </c>
    </row>
    <row r="3084" customFormat="false" ht="15" hidden="false" customHeight="false" outlineLevel="0" collapsed="false">
      <c r="A3084" s="526" t="n">
        <v>97611</v>
      </c>
      <c r="B3084" s="526" t="s">
        <v>7652</v>
      </c>
      <c r="C3084" s="526" t="s">
        <v>134</v>
      </c>
      <c r="D3084" s="527" t="n">
        <v>25.45</v>
      </c>
    </row>
    <row r="3085" customFormat="false" ht="15" hidden="false" customHeight="false" outlineLevel="0" collapsed="false">
      <c r="A3085" s="526" t="n">
        <v>97612</v>
      </c>
      <c r="B3085" s="526" t="s">
        <v>7653</v>
      </c>
      <c r="C3085" s="526" t="s">
        <v>134</v>
      </c>
      <c r="D3085" s="527" t="n">
        <v>27.71</v>
      </c>
    </row>
    <row r="3086" customFormat="false" ht="15" hidden="false" customHeight="false" outlineLevel="0" collapsed="false">
      <c r="A3086" s="526" t="n">
        <v>97613</v>
      </c>
      <c r="B3086" s="526" t="s">
        <v>7654</v>
      </c>
      <c r="C3086" s="526" t="s">
        <v>134</v>
      </c>
      <c r="D3086" s="527" t="n">
        <v>35.19</v>
      </c>
    </row>
    <row r="3087" customFormat="false" ht="15" hidden="false" customHeight="false" outlineLevel="0" collapsed="false">
      <c r="A3087" s="526" t="n">
        <v>97614</v>
      </c>
      <c r="B3087" s="526" t="s">
        <v>7655</v>
      </c>
      <c r="C3087" s="526" t="s">
        <v>134</v>
      </c>
      <c r="D3087" s="527" t="n">
        <v>62.21</v>
      </c>
    </row>
    <row r="3088" customFormat="false" ht="15" hidden="false" customHeight="false" outlineLevel="0" collapsed="false">
      <c r="A3088" s="526" t="n">
        <v>97615</v>
      </c>
      <c r="B3088" s="526" t="s">
        <v>7656</v>
      </c>
      <c r="C3088" s="526" t="s">
        <v>134</v>
      </c>
      <c r="D3088" s="527" t="n">
        <v>50.1</v>
      </c>
    </row>
    <row r="3089" customFormat="false" ht="15" hidden="false" customHeight="false" outlineLevel="0" collapsed="false">
      <c r="A3089" s="526" t="n">
        <v>97616</v>
      </c>
      <c r="B3089" s="526" t="s">
        <v>7657</v>
      </c>
      <c r="C3089" s="526" t="s">
        <v>134</v>
      </c>
      <c r="D3089" s="527" t="n">
        <v>56.87</v>
      </c>
    </row>
    <row r="3090" customFormat="false" ht="15" hidden="false" customHeight="false" outlineLevel="0" collapsed="false">
      <c r="A3090" s="526" t="n">
        <v>97617</v>
      </c>
      <c r="B3090" s="526" t="s">
        <v>7658</v>
      </c>
      <c r="C3090" s="526" t="s">
        <v>134</v>
      </c>
      <c r="D3090" s="527" t="n">
        <v>56.52</v>
      </c>
    </row>
    <row r="3091" customFormat="false" ht="15" hidden="false" customHeight="false" outlineLevel="0" collapsed="false">
      <c r="A3091" s="526" t="n">
        <v>97618</v>
      </c>
      <c r="B3091" s="526" t="s">
        <v>7659</v>
      </c>
      <c r="C3091" s="526" t="s">
        <v>134</v>
      </c>
      <c r="D3091" s="527" t="n">
        <v>53.27</v>
      </c>
    </row>
    <row r="3092" customFormat="false" ht="15" hidden="false" customHeight="false" outlineLevel="0" collapsed="false">
      <c r="A3092" s="526" t="n">
        <v>100902</v>
      </c>
      <c r="B3092" s="526" t="s">
        <v>7660</v>
      </c>
      <c r="C3092" s="526" t="s">
        <v>134</v>
      </c>
      <c r="D3092" s="527" t="n">
        <v>25.01</v>
      </c>
    </row>
    <row r="3093" customFormat="false" ht="15" hidden="false" customHeight="false" outlineLevel="0" collapsed="false">
      <c r="A3093" s="526" t="n">
        <v>100903</v>
      </c>
      <c r="B3093" s="526" t="s">
        <v>7661</v>
      </c>
      <c r="C3093" s="526" t="s">
        <v>134</v>
      </c>
      <c r="D3093" s="527" t="n">
        <v>29.07</v>
      </c>
    </row>
    <row r="3094" customFormat="false" ht="15" hidden="false" customHeight="false" outlineLevel="0" collapsed="false">
      <c r="A3094" s="526" t="n">
        <v>100904</v>
      </c>
      <c r="B3094" s="526" t="s">
        <v>7662</v>
      </c>
      <c r="C3094" s="526" t="s">
        <v>134</v>
      </c>
      <c r="D3094" s="527" t="n">
        <v>74.92</v>
      </c>
    </row>
    <row r="3095" customFormat="false" ht="15" hidden="false" customHeight="false" outlineLevel="0" collapsed="false">
      <c r="A3095" s="526" t="n">
        <v>100905</v>
      </c>
      <c r="B3095" s="526" t="s">
        <v>7663</v>
      </c>
      <c r="C3095" s="526" t="s">
        <v>134</v>
      </c>
      <c r="D3095" s="527" t="n">
        <v>200.51</v>
      </c>
    </row>
    <row r="3096" customFormat="false" ht="15" hidden="false" customHeight="false" outlineLevel="0" collapsed="false">
      <c r="A3096" s="526" t="n">
        <v>100906</v>
      </c>
      <c r="B3096" s="526" t="s">
        <v>7664</v>
      </c>
      <c r="C3096" s="526" t="s">
        <v>134</v>
      </c>
      <c r="D3096" s="527" t="n">
        <v>270.01</v>
      </c>
    </row>
    <row r="3097" customFormat="false" ht="15" hidden="false" customHeight="false" outlineLevel="0" collapsed="false">
      <c r="A3097" s="526" t="n">
        <v>100919</v>
      </c>
      <c r="B3097" s="526" t="s">
        <v>7665</v>
      </c>
      <c r="C3097" s="526" t="s">
        <v>134</v>
      </c>
      <c r="D3097" s="527" t="n">
        <v>71.03</v>
      </c>
    </row>
    <row r="3098" customFormat="false" ht="15" hidden="false" customHeight="false" outlineLevel="0" collapsed="false">
      <c r="A3098" s="526" t="n">
        <v>100920</v>
      </c>
      <c r="B3098" s="526" t="s">
        <v>7666</v>
      </c>
      <c r="C3098" s="526" t="s">
        <v>134</v>
      </c>
      <c r="D3098" s="527" t="n">
        <v>120.87</v>
      </c>
    </row>
    <row r="3099" customFormat="false" ht="15" hidden="false" customHeight="false" outlineLevel="0" collapsed="false">
      <c r="A3099" s="526" t="n">
        <v>100921</v>
      </c>
      <c r="B3099" s="526" t="s">
        <v>7667</v>
      </c>
      <c r="C3099" s="526" t="s">
        <v>134</v>
      </c>
      <c r="D3099" s="527" t="n">
        <v>61.02</v>
      </c>
    </row>
    <row r="3100" customFormat="false" ht="15" hidden="false" customHeight="false" outlineLevel="0" collapsed="false">
      <c r="A3100" s="526" t="n">
        <v>100922</v>
      </c>
      <c r="B3100" s="526" t="s">
        <v>7668</v>
      </c>
      <c r="C3100" s="526" t="s">
        <v>134</v>
      </c>
      <c r="D3100" s="527" t="n">
        <v>43.64</v>
      </c>
    </row>
    <row r="3101" customFormat="false" ht="15" hidden="false" customHeight="false" outlineLevel="0" collapsed="false">
      <c r="A3101" s="526" t="n">
        <v>100923</v>
      </c>
      <c r="B3101" s="526" t="s">
        <v>7669</v>
      </c>
      <c r="C3101" s="526" t="s">
        <v>134</v>
      </c>
      <c r="D3101" s="527" t="n">
        <v>49.84</v>
      </c>
    </row>
    <row r="3102" customFormat="false" ht="15" hidden="false" customHeight="false" outlineLevel="0" collapsed="false">
      <c r="A3102" s="526" t="n">
        <v>103782</v>
      </c>
      <c r="B3102" s="526" t="s">
        <v>7670</v>
      </c>
      <c r="C3102" s="526" t="s">
        <v>134</v>
      </c>
      <c r="D3102" s="527" t="n">
        <v>35.67</v>
      </c>
    </row>
    <row r="3103" customFormat="false" ht="15" hidden="false" customHeight="false" outlineLevel="0" collapsed="false">
      <c r="A3103" s="526" t="n">
        <v>101489</v>
      </c>
      <c r="B3103" s="526" t="s">
        <v>7671</v>
      </c>
      <c r="C3103" s="526" t="s">
        <v>134</v>
      </c>
      <c r="D3103" s="528" t="n">
        <v>1569.98</v>
      </c>
    </row>
    <row r="3104" customFormat="false" ht="15" hidden="false" customHeight="false" outlineLevel="0" collapsed="false">
      <c r="A3104" s="526" t="n">
        <v>101490</v>
      </c>
      <c r="B3104" s="526" t="s">
        <v>7672</v>
      </c>
      <c r="C3104" s="526" t="s">
        <v>134</v>
      </c>
      <c r="D3104" s="528" t="n">
        <v>1677.34</v>
      </c>
    </row>
    <row r="3105" customFormat="false" ht="15" hidden="false" customHeight="false" outlineLevel="0" collapsed="false">
      <c r="A3105" s="526" t="n">
        <v>101491</v>
      </c>
      <c r="B3105" s="526" t="s">
        <v>7673</v>
      </c>
      <c r="C3105" s="526" t="s">
        <v>134</v>
      </c>
      <c r="D3105" s="528" t="n">
        <v>1707.04</v>
      </c>
    </row>
    <row r="3106" customFormat="false" ht="15" hidden="false" customHeight="false" outlineLevel="0" collapsed="false">
      <c r="A3106" s="526" t="n">
        <v>101492</v>
      </c>
      <c r="B3106" s="526" t="s">
        <v>7674</v>
      </c>
      <c r="C3106" s="526" t="s">
        <v>134</v>
      </c>
      <c r="D3106" s="528" t="n">
        <v>1864.86</v>
      </c>
    </row>
    <row r="3107" customFormat="false" ht="15" hidden="false" customHeight="false" outlineLevel="0" collapsed="false">
      <c r="A3107" s="526" t="n">
        <v>101493</v>
      </c>
      <c r="B3107" s="526" t="s">
        <v>7675</v>
      </c>
      <c r="C3107" s="526" t="s">
        <v>134</v>
      </c>
      <c r="D3107" s="528" t="n">
        <v>1553.44</v>
      </c>
    </row>
    <row r="3108" customFormat="false" ht="15" hidden="false" customHeight="false" outlineLevel="0" collapsed="false">
      <c r="A3108" s="526" t="n">
        <v>101494</v>
      </c>
      <c r="B3108" s="526" t="s">
        <v>7676</v>
      </c>
      <c r="C3108" s="526" t="s">
        <v>134</v>
      </c>
      <c r="D3108" s="528" t="n">
        <v>1660.8</v>
      </c>
    </row>
    <row r="3109" customFormat="false" ht="15" hidden="false" customHeight="false" outlineLevel="0" collapsed="false">
      <c r="A3109" s="526" t="n">
        <v>101495</v>
      </c>
      <c r="B3109" s="526" t="s">
        <v>7677</v>
      </c>
      <c r="C3109" s="526" t="s">
        <v>134</v>
      </c>
      <c r="D3109" s="528" t="n">
        <v>1690.5</v>
      </c>
    </row>
    <row r="3110" customFormat="false" ht="15" hidden="false" customHeight="false" outlineLevel="0" collapsed="false">
      <c r="A3110" s="526" t="n">
        <v>101496</v>
      </c>
      <c r="B3110" s="526" t="s">
        <v>7678</v>
      </c>
      <c r="C3110" s="526" t="s">
        <v>134</v>
      </c>
      <c r="D3110" s="528" t="n">
        <v>1848.32</v>
      </c>
    </row>
    <row r="3111" customFormat="false" ht="15" hidden="false" customHeight="false" outlineLevel="0" collapsed="false">
      <c r="A3111" s="526" t="n">
        <v>101497</v>
      </c>
      <c r="B3111" s="526" t="s">
        <v>7679</v>
      </c>
      <c r="C3111" s="526" t="s">
        <v>134</v>
      </c>
      <c r="D3111" s="528" t="n">
        <v>1914.88</v>
      </c>
    </row>
    <row r="3112" customFormat="false" ht="15" hidden="false" customHeight="false" outlineLevel="0" collapsed="false">
      <c r="A3112" s="526" t="n">
        <v>101498</v>
      </c>
      <c r="B3112" s="526" t="s">
        <v>7680</v>
      </c>
      <c r="C3112" s="526" t="s">
        <v>134</v>
      </c>
      <c r="D3112" s="528" t="n">
        <v>2077.38</v>
      </c>
    </row>
    <row r="3113" customFormat="false" ht="15" hidden="false" customHeight="false" outlineLevel="0" collapsed="false">
      <c r="A3113" s="526" t="n">
        <v>101499</v>
      </c>
      <c r="B3113" s="526" t="s">
        <v>7681</v>
      </c>
      <c r="C3113" s="526" t="s">
        <v>134</v>
      </c>
      <c r="D3113" s="528" t="n">
        <v>2122.34</v>
      </c>
    </row>
    <row r="3114" customFormat="false" ht="15" hidden="false" customHeight="false" outlineLevel="0" collapsed="false">
      <c r="A3114" s="526" t="n">
        <v>101500</v>
      </c>
      <c r="B3114" s="526" t="s">
        <v>7682</v>
      </c>
      <c r="C3114" s="526" t="s">
        <v>134</v>
      </c>
      <c r="D3114" s="528" t="n">
        <v>2344.28</v>
      </c>
    </row>
    <row r="3115" customFormat="false" ht="15" hidden="false" customHeight="false" outlineLevel="0" collapsed="false">
      <c r="A3115" s="526" t="n">
        <v>101501</v>
      </c>
      <c r="B3115" s="526" t="s">
        <v>7683</v>
      </c>
      <c r="C3115" s="526" t="s">
        <v>134</v>
      </c>
      <c r="D3115" s="528" t="n">
        <v>1907.41</v>
      </c>
    </row>
    <row r="3116" customFormat="false" ht="15" hidden="false" customHeight="false" outlineLevel="0" collapsed="false">
      <c r="A3116" s="526" t="n">
        <v>101502</v>
      </c>
      <c r="B3116" s="526" t="s">
        <v>7684</v>
      </c>
      <c r="C3116" s="526" t="s">
        <v>134</v>
      </c>
      <c r="D3116" s="528" t="n">
        <v>2069.91</v>
      </c>
    </row>
    <row r="3117" customFormat="false" ht="15" hidden="false" customHeight="false" outlineLevel="0" collapsed="false">
      <c r="A3117" s="526" t="n">
        <v>101503</v>
      </c>
      <c r="B3117" s="526" t="s">
        <v>7685</v>
      </c>
      <c r="C3117" s="526" t="s">
        <v>134</v>
      </c>
      <c r="D3117" s="528" t="n">
        <v>2114.87</v>
      </c>
    </row>
    <row r="3118" customFormat="false" ht="15" hidden="false" customHeight="false" outlineLevel="0" collapsed="false">
      <c r="A3118" s="526" t="n">
        <v>101504</v>
      </c>
      <c r="B3118" s="526" t="s">
        <v>7686</v>
      </c>
      <c r="C3118" s="526" t="s">
        <v>134</v>
      </c>
      <c r="D3118" s="528" t="n">
        <v>2336.81</v>
      </c>
    </row>
    <row r="3119" customFormat="false" ht="15" hidden="false" customHeight="false" outlineLevel="0" collapsed="false">
      <c r="A3119" s="526" t="n">
        <v>101505</v>
      </c>
      <c r="B3119" s="526" t="s">
        <v>7687</v>
      </c>
      <c r="C3119" s="526" t="s">
        <v>134</v>
      </c>
      <c r="D3119" s="528" t="n">
        <v>2040.06</v>
      </c>
    </row>
    <row r="3120" customFormat="false" ht="15" hidden="false" customHeight="false" outlineLevel="0" collapsed="false">
      <c r="A3120" s="526" t="n">
        <v>101506</v>
      </c>
      <c r="B3120" s="526" t="s">
        <v>7688</v>
      </c>
      <c r="C3120" s="526" t="s">
        <v>134</v>
      </c>
      <c r="D3120" s="528" t="n">
        <v>2256.73</v>
      </c>
    </row>
    <row r="3121" customFormat="false" ht="15" hidden="false" customHeight="false" outlineLevel="0" collapsed="false">
      <c r="A3121" s="526" t="n">
        <v>101507</v>
      </c>
      <c r="B3121" s="526" t="s">
        <v>7689</v>
      </c>
      <c r="C3121" s="526" t="s">
        <v>134</v>
      </c>
      <c r="D3121" s="528" t="n">
        <v>2316.67</v>
      </c>
    </row>
    <row r="3122" customFormat="false" ht="15" hidden="false" customHeight="false" outlineLevel="0" collapsed="false">
      <c r="A3122" s="526" t="n">
        <v>101508</v>
      </c>
      <c r="B3122" s="526" t="s">
        <v>7690</v>
      </c>
      <c r="C3122" s="526" t="s">
        <v>134</v>
      </c>
      <c r="D3122" s="528" t="n">
        <v>2601.61</v>
      </c>
    </row>
    <row r="3123" customFormat="false" ht="15" hidden="false" customHeight="false" outlineLevel="0" collapsed="false">
      <c r="A3123" s="526" t="n">
        <v>101509</v>
      </c>
      <c r="B3123" s="526" t="s">
        <v>7691</v>
      </c>
      <c r="C3123" s="526" t="s">
        <v>134</v>
      </c>
      <c r="D3123" s="528" t="n">
        <v>1937.36</v>
      </c>
    </row>
    <row r="3124" customFormat="false" ht="15" hidden="false" customHeight="false" outlineLevel="0" collapsed="false">
      <c r="A3124" s="526" t="n">
        <v>101510</v>
      </c>
      <c r="B3124" s="526" t="s">
        <v>7692</v>
      </c>
      <c r="C3124" s="526" t="s">
        <v>134</v>
      </c>
      <c r="D3124" s="528" t="n">
        <v>2154.03</v>
      </c>
    </row>
    <row r="3125" customFormat="false" ht="15" hidden="false" customHeight="false" outlineLevel="0" collapsed="false">
      <c r="A3125" s="526" t="n">
        <v>101511</v>
      </c>
      <c r="B3125" s="526" t="s">
        <v>7693</v>
      </c>
      <c r="C3125" s="526" t="s">
        <v>134</v>
      </c>
      <c r="D3125" s="528" t="n">
        <v>2213.97</v>
      </c>
    </row>
    <row r="3126" customFormat="false" ht="15" hidden="false" customHeight="false" outlineLevel="0" collapsed="false">
      <c r="A3126" s="526" t="n">
        <v>101512</v>
      </c>
      <c r="B3126" s="526" t="s">
        <v>2122</v>
      </c>
      <c r="C3126" s="526" t="s">
        <v>134</v>
      </c>
      <c r="D3126" s="528" t="n">
        <v>2498.91</v>
      </c>
    </row>
    <row r="3127" customFormat="false" ht="15" hidden="false" customHeight="false" outlineLevel="0" collapsed="false">
      <c r="A3127" s="526" t="n">
        <v>101513</v>
      </c>
      <c r="B3127" s="526" t="s">
        <v>7694</v>
      </c>
      <c r="C3127" s="526" t="s">
        <v>134</v>
      </c>
      <c r="D3127" s="527" t="n">
        <v>880.85</v>
      </c>
    </row>
    <row r="3128" customFormat="false" ht="15" hidden="false" customHeight="false" outlineLevel="0" collapsed="false">
      <c r="A3128" s="526" t="n">
        <v>101514</v>
      </c>
      <c r="B3128" s="526" t="s">
        <v>7695</v>
      </c>
      <c r="C3128" s="526" t="s">
        <v>134</v>
      </c>
      <c r="D3128" s="528" t="n">
        <v>1009.68</v>
      </c>
    </row>
    <row r="3129" customFormat="false" ht="15" hidden="false" customHeight="false" outlineLevel="0" collapsed="false">
      <c r="A3129" s="526" t="n">
        <v>101515</v>
      </c>
      <c r="B3129" s="526" t="s">
        <v>7696</v>
      </c>
      <c r="C3129" s="526" t="s">
        <v>134</v>
      </c>
      <c r="D3129" s="528" t="n">
        <v>1045.32</v>
      </c>
    </row>
    <row r="3130" customFormat="false" ht="15" hidden="false" customHeight="false" outlineLevel="0" collapsed="false">
      <c r="A3130" s="526" t="n">
        <v>101516</v>
      </c>
      <c r="B3130" s="526" t="s">
        <v>7697</v>
      </c>
      <c r="C3130" s="526" t="s">
        <v>134</v>
      </c>
      <c r="D3130" s="528" t="n">
        <v>1195.14</v>
      </c>
    </row>
    <row r="3131" customFormat="false" ht="15" hidden="false" customHeight="false" outlineLevel="0" collapsed="false">
      <c r="A3131" s="526" t="n">
        <v>101517</v>
      </c>
      <c r="B3131" s="526" t="s">
        <v>7698</v>
      </c>
      <c r="C3131" s="526" t="s">
        <v>134</v>
      </c>
      <c r="D3131" s="527" t="n">
        <v>864.31</v>
      </c>
    </row>
    <row r="3132" customFormat="false" ht="15" hidden="false" customHeight="false" outlineLevel="0" collapsed="false">
      <c r="A3132" s="526" t="n">
        <v>101518</v>
      </c>
      <c r="B3132" s="526" t="s">
        <v>7699</v>
      </c>
      <c r="C3132" s="526" t="s">
        <v>134</v>
      </c>
      <c r="D3132" s="527" t="n">
        <v>993.14</v>
      </c>
    </row>
    <row r="3133" customFormat="false" ht="15" hidden="false" customHeight="false" outlineLevel="0" collapsed="false">
      <c r="A3133" s="526" t="n">
        <v>101519</v>
      </c>
      <c r="B3133" s="526" t="s">
        <v>7700</v>
      </c>
      <c r="C3133" s="526" t="s">
        <v>134</v>
      </c>
      <c r="D3133" s="528" t="n">
        <v>1028.78</v>
      </c>
    </row>
    <row r="3134" customFormat="false" ht="15" hidden="false" customHeight="false" outlineLevel="0" collapsed="false">
      <c r="A3134" s="526" t="n">
        <v>101520</v>
      </c>
      <c r="B3134" s="526" t="s">
        <v>7701</v>
      </c>
      <c r="C3134" s="526" t="s">
        <v>134</v>
      </c>
      <c r="D3134" s="528" t="n">
        <v>1178.6</v>
      </c>
    </row>
    <row r="3135" customFormat="false" ht="15" hidden="false" customHeight="false" outlineLevel="0" collapsed="false">
      <c r="A3135" s="526" t="n">
        <v>101521</v>
      </c>
      <c r="B3135" s="526" t="s">
        <v>7702</v>
      </c>
      <c r="C3135" s="526" t="s">
        <v>134</v>
      </c>
      <c r="D3135" s="528" t="n">
        <v>1242</v>
      </c>
    </row>
    <row r="3136" customFormat="false" ht="15" hidden="false" customHeight="false" outlineLevel="0" collapsed="false">
      <c r="A3136" s="526" t="n">
        <v>101522</v>
      </c>
      <c r="B3136" s="526" t="s">
        <v>7703</v>
      </c>
      <c r="C3136" s="526" t="s">
        <v>134</v>
      </c>
      <c r="D3136" s="528" t="n">
        <v>1435.25</v>
      </c>
    </row>
    <row r="3137" customFormat="false" ht="15" hidden="false" customHeight="false" outlineLevel="0" collapsed="false">
      <c r="A3137" s="526" t="n">
        <v>101523</v>
      </c>
      <c r="B3137" s="526" t="s">
        <v>7704</v>
      </c>
      <c r="C3137" s="526" t="s">
        <v>134</v>
      </c>
      <c r="D3137" s="528" t="n">
        <v>1488.71</v>
      </c>
    </row>
    <row r="3138" customFormat="false" ht="15" hidden="false" customHeight="false" outlineLevel="0" collapsed="false">
      <c r="A3138" s="526" t="n">
        <v>101524</v>
      </c>
      <c r="B3138" s="526" t="s">
        <v>7705</v>
      </c>
      <c r="C3138" s="526" t="s">
        <v>134</v>
      </c>
      <c r="D3138" s="528" t="n">
        <v>1713.44</v>
      </c>
    </row>
    <row r="3139" customFormat="false" ht="15" hidden="false" customHeight="false" outlineLevel="0" collapsed="false">
      <c r="A3139" s="526" t="n">
        <v>101525</v>
      </c>
      <c r="B3139" s="526" t="s">
        <v>7706</v>
      </c>
      <c r="C3139" s="526" t="s">
        <v>134</v>
      </c>
      <c r="D3139" s="528" t="n">
        <v>1234.52</v>
      </c>
    </row>
    <row r="3140" customFormat="false" ht="15" hidden="false" customHeight="false" outlineLevel="0" collapsed="false">
      <c r="A3140" s="526" t="n">
        <v>101526</v>
      </c>
      <c r="B3140" s="526" t="s">
        <v>7707</v>
      </c>
      <c r="C3140" s="526" t="s">
        <v>134</v>
      </c>
      <c r="D3140" s="528" t="n">
        <v>1427.77</v>
      </c>
    </row>
    <row r="3141" customFormat="false" ht="15" hidden="false" customHeight="false" outlineLevel="0" collapsed="false">
      <c r="A3141" s="526" t="n">
        <v>101527</v>
      </c>
      <c r="B3141" s="526" t="s">
        <v>7708</v>
      </c>
      <c r="C3141" s="526" t="s">
        <v>134</v>
      </c>
      <c r="D3141" s="528" t="n">
        <v>1481.23</v>
      </c>
    </row>
    <row r="3142" customFormat="false" ht="15" hidden="false" customHeight="false" outlineLevel="0" collapsed="false">
      <c r="A3142" s="526" t="n">
        <v>101528</v>
      </c>
      <c r="B3142" s="526" t="s">
        <v>7709</v>
      </c>
      <c r="C3142" s="526" t="s">
        <v>134</v>
      </c>
      <c r="D3142" s="528" t="n">
        <v>1705.96</v>
      </c>
    </row>
    <row r="3143" customFormat="false" ht="15" hidden="false" customHeight="false" outlineLevel="0" collapsed="false">
      <c r="A3143" s="526" t="n">
        <v>101529</v>
      </c>
      <c r="B3143" s="526" t="s">
        <v>7710</v>
      </c>
      <c r="C3143" s="526" t="s">
        <v>134</v>
      </c>
      <c r="D3143" s="528" t="n">
        <v>1385.15</v>
      </c>
    </row>
    <row r="3144" customFormat="false" ht="15" hidden="false" customHeight="false" outlineLevel="0" collapsed="false">
      <c r="A3144" s="526" t="n">
        <v>101530</v>
      </c>
      <c r="B3144" s="526" t="s">
        <v>7711</v>
      </c>
      <c r="C3144" s="526" t="s">
        <v>134</v>
      </c>
      <c r="D3144" s="528" t="n">
        <v>1642.81</v>
      </c>
    </row>
    <row r="3145" customFormat="false" ht="15" hidden="false" customHeight="false" outlineLevel="0" collapsed="false">
      <c r="A3145" s="526" t="n">
        <v>101531</v>
      </c>
      <c r="B3145" s="526" t="s">
        <v>7712</v>
      </c>
      <c r="C3145" s="526" t="s">
        <v>134</v>
      </c>
      <c r="D3145" s="528" t="n">
        <v>1714.09</v>
      </c>
    </row>
    <row r="3146" customFormat="false" ht="15" hidden="false" customHeight="false" outlineLevel="0" collapsed="false">
      <c r="A3146" s="526" t="n">
        <v>101532</v>
      </c>
      <c r="B3146" s="526" t="s">
        <v>7713</v>
      </c>
      <c r="C3146" s="526" t="s">
        <v>134</v>
      </c>
      <c r="D3146" s="528" t="n">
        <v>2013.73</v>
      </c>
    </row>
    <row r="3147" customFormat="false" ht="15" hidden="false" customHeight="false" outlineLevel="0" collapsed="false">
      <c r="A3147" s="526" t="n">
        <v>101533</v>
      </c>
      <c r="B3147" s="526" t="s">
        <v>7714</v>
      </c>
      <c r="C3147" s="526" t="s">
        <v>134</v>
      </c>
      <c r="D3147" s="528" t="n">
        <v>1282.44</v>
      </c>
    </row>
    <row r="3148" customFormat="false" ht="15" hidden="false" customHeight="false" outlineLevel="0" collapsed="false">
      <c r="A3148" s="526" t="n">
        <v>101534</v>
      </c>
      <c r="B3148" s="526" t="s">
        <v>7715</v>
      </c>
      <c r="C3148" s="526" t="s">
        <v>134</v>
      </c>
      <c r="D3148" s="528" t="n">
        <v>1540.1</v>
      </c>
    </row>
    <row r="3149" customFormat="false" ht="15" hidden="false" customHeight="false" outlineLevel="0" collapsed="false">
      <c r="A3149" s="526" t="n">
        <v>101535</v>
      </c>
      <c r="B3149" s="526" t="s">
        <v>7716</v>
      </c>
      <c r="C3149" s="526" t="s">
        <v>134</v>
      </c>
      <c r="D3149" s="528" t="n">
        <v>1611.38</v>
      </c>
    </row>
    <row r="3150" customFormat="false" ht="15" hidden="false" customHeight="false" outlineLevel="0" collapsed="false">
      <c r="A3150" s="526" t="n">
        <v>101536</v>
      </c>
      <c r="B3150" s="526" t="s">
        <v>7717</v>
      </c>
      <c r="C3150" s="526" t="s">
        <v>134</v>
      </c>
      <c r="D3150" s="528" t="n">
        <v>1911.02</v>
      </c>
    </row>
    <row r="3151" customFormat="false" ht="15" hidden="false" customHeight="false" outlineLevel="0" collapsed="false">
      <c r="A3151" s="526" t="n">
        <v>101537</v>
      </c>
      <c r="B3151" s="526" t="s">
        <v>7718</v>
      </c>
      <c r="C3151" s="526" t="s">
        <v>134</v>
      </c>
      <c r="D3151" s="527" t="n">
        <v>120.49</v>
      </c>
    </row>
    <row r="3152" customFormat="false" ht="15" hidden="false" customHeight="false" outlineLevel="0" collapsed="false">
      <c r="A3152" s="526" t="n">
        <v>101538</v>
      </c>
      <c r="B3152" s="526" t="s">
        <v>7719</v>
      </c>
      <c r="C3152" s="526" t="s">
        <v>134</v>
      </c>
      <c r="D3152" s="527" t="n">
        <v>53.33</v>
      </c>
    </row>
    <row r="3153" customFormat="false" ht="15" hidden="false" customHeight="false" outlineLevel="0" collapsed="false">
      <c r="A3153" s="526" t="n">
        <v>101539</v>
      </c>
      <c r="B3153" s="526" t="s">
        <v>7720</v>
      </c>
      <c r="C3153" s="526" t="s">
        <v>134</v>
      </c>
      <c r="D3153" s="527" t="n">
        <v>87.72</v>
      </c>
    </row>
    <row r="3154" customFormat="false" ht="15" hidden="false" customHeight="false" outlineLevel="0" collapsed="false">
      <c r="A3154" s="526" t="n">
        <v>101540</v>
      </c>
      <c r="B3154" s="526" t="s">
        <v>7721</v>
      </c>
      <c r="C3154" s="526" t="s">
        <v>134</v>
      </c>
      <c r="D3154" s="527" t="n">
        <v>148.43</v>
      </c>
    </row>
    <row r="3155" customFormat="false" ht="15" hidden="false" customHeight="false" outlineLevel="0" collapsed="false">
      <c r="A3155" s="526" t="n">
        <v>101541</v>
      </c>
      <c r="B3155" s="526" t="s">
        <v>7722</v>
      </c>
      <c r="C3155" s="526" t="s">
        <v>134</v>
      </c>
      <c r="D3155" s="527" t="n">
        <v>193.46</v>
      </c>
    </row>
    <row r="3156" customFormat="false" ht="15" hidden="false" customHeight="false" outlineLevel="0" collapsed="false">
      <c r="A3156" s="526" t="n">
        <v>101542</v>
      </c>
      <c r="B3156" s="526" t="s">
        <v>7723</v>
      </c>
      <c r="C3156" s="526" t="s">
        <v>134</v>
      </c>
      <c r="D3156" s="527" t="n">
        <v>40.23</v>
      </c>
    </row>
    <row r="3157" customFormat="false" ht="15" hidden="false" customHeight="false" outlineLevel="0" collapsed="false">
      <c r="A3157" s="526" t="n">
        <v>101543</v>
      </c>
      <c r="B3157" s="526" t="s">
        <v>7724</v>
      </c>
      <c r="C3157" s="526" t="s">
        <v>134</v>
      </c>
      <c r="D3157" s="527" t="n">
        <v>71.3</v>
      </c>
    </row>
    <row r="3158" customFormat="false" ht="15" hidden="false" customHeight="false" outlineLevel="0" collapsed="false">
      <c r="A3158" s="526" t="n">
        <v>101544</v>
      </c>
      <c r="B3158" s="526" t="s">
        <v>7725</v>
      </c>
      <c r="C3158" s="526" t="s">
        <v>134</v>
      </c>
      <c r="D3158" s="527" t="n">
        <v>114.26</v>
      </c>
    </row>
    <row r="3159" customFormat="false" ht="15" hidden="false" customHeight="false" outlineLevel="0" collapsed="false">
      <c r="A3159" s="526" t="n">
        <v>101545</v>
      </c>
      <c r="B3159" s="526" t="s">
        <v>7726</v>
      </c>
      <c r="C3159" s="526" t="s">
        <v>134</v>
      </c>
      <c r="D3159" s="527" t="n">
        <v>166.14</v>
      </c>
    </row>
    <row r="3160" customFormat="false" ht="15" hidden="false" customHeight="false" outlineLevel="0" collapsed="false">
      <c r="A3160" s="526" t="n">
        <v>101546</v>
      </c>
      <c r="B3160" s="526" t="s">
        <v>7727</v>
      </c>
      <c r="C3160" s="526" t="s">
        <v>134</v>
      </c>
      <c r="D3160" s="527" t="n">
        <v>26.66</v>
      </c>
    </row>
    <row r="3161" customFormat="false" ht="15" hidden="false" customHeight="false" outlineLevel="0" collapsed="false">
      <c r="A3161" s="526" t="n">
        <v>101547</v>
      </c>
      <c r="B3161" s="526" t="s">
        <v>7728</v>
      </c>
      <c r="C3161" s="526" t="s">
        <v>134</v>
      </c>
      <c r="D3161" s="527" t="n">
        <v>82.58</v>
      </c>
    </row>
    <row r="3162" customFormat="false" ht="15" hidden="false" customHeight="false" outlineLevel="0" collapsed="false">
      <c r="A3162" s="526" t="n">
        <v>101548</v>
      </c>
      <c r="B3162" s="526" t="s">
        <v>7729</v>
      </c>
      <c r="C3162" s="526" t="s">
        <v>134</v>
      </c>
      <c r="D3162" s="527" t="n">
        <v>6.93</v>
      </c>
    </row>
    <row r="3163" customFormat="false" ht="15" hidden="false" customHeight="false" outlineLevel="0" collapsed="false">
      <c r="A3163" s="526" t="n">
        <v>101549</v>
      </c>
      <c r="B3163" s="526" t="s">
        <v>7730</v>
      </c>
      <c r="C3163" s="526" t="s">
        <v>134</v>
      </c>
      <c r="D3163" s="527" t="n">
        <v>18.47</v>
      </c>
    </row>
    <row r="3164" customFormat="false" ht="15" hidden="false" customHeight="false" outlineLevel="0" collapsed="false">
      <c r="A3164" s="526" t="n">
        <v>101553</v>
      </c>
      <c r="B3164" s="526" t="s">
        <v>7731</v>
      </c>
      <c r="C3164" s="526" t="s">
        <v>134</v>
      </c>
      <c r="D3164" s="527" t="n">
        <v>18.64</v>
      </c>
    </row>
    <row r="3165" customFormat="false" ht="15" hidden="false" customHeight="false" outlineLevel="0" collapsed="false">
      <c r="A3165" s="526" t="n">
        <v>101554</v>
      </c>
      <c r="B3165" s="526" t="s">
        <v>7732</v>
      </c>
      <c r="C3165" s="526" t="s">
        <v>134</v>
      </c>
      <c r="D3165" s="527" t="n">
        <v>13.27</v>
      </c>
    </row>
    <row r="3166" customFormat="false" ht="15" hidden="false" customHeight="false" outlineLevel="0" collapsed="false">
      <c r="A3166" s="526" t="n">
        <v>101555</v>
      </c>
      <c r="B3166" s="526" t="s">
        <v>7733</v>
      </c>
      <c r="C3166" s="526" t="s">
        <v>134</v>
      </c>
      <c r="D3166" s="527" t="n">
        <v>8.37</v>
      </c>
    </row>
    <row r="3167" customFormat="false" ht="15" hidden="false" customHeight="false" outlineLevel="0" collapsed="false">
      <c r="A3167" s="526" t="n">
        <v>101556</v>
      </c>
      <c r="B3167" s="526" t="s">
        <v>7734</v>
      </c>
      <c r="C3167" s="526" t="s">
        <v>134</v>
      </c>
      <c r="D3167" s="527" t="n">
        <v>7.59</v>
      </c>
    </row>
    <row r="3168" customFormat="false" ht="15" hidden="false" customHeight="false" outlineLevel="0" collapsed="false">
      <c r="A3168" s="526" t="n">
        <v>101560</v>
      </c>
      <c r="B3168" s="526" t="s">
        <v>7735</v>
      </c>
      <c r="C3168" s="526" t="s">
        <v>120</v>
      </c>
      <c r="D3168" s="527" t="n">
        <v>11</v>
      </c>
    </row>
    <row r="3169" customFormat="false" ht="15" hidden="false" customHeight="false" outlineLevel="0" collapsed="false">
      <c r="A3169" s="526" t="n">
        <v>101561</v>
      </c>
      <c r="B3169" s="526" t="s">
        <v>7736</v>
      </c>
      <c r="C3169" s="526" t="s">
        <v>120</v>
      </c>
      <c r="D3169" s="527" t="n">
        <v>17.48</v>
      </c>
    </row>
    <row r="3170" customFormat="false" ht="15" hidden="false" customHeight="false" outlineLevel="0" collapsed="false">
      <c r="A3170" s="526" t="n">
        <v>101562</v>
      </c>
      <c r="B3170" s="526" t="s">
        <v>7737</v>
      </c>
      <c r="C3170" s="526" t="s">
        <v>120</v>
      </c>
      <c r="D3170" s="527" t="n">
        <v>27.06</v>
      </c>
    </row>
    <row r="3171" customFormat="false" ht="15" hidden="false" customHeight="false" outlineLevel="0" collapsed="false">
      <c r="A3171" s="526" t="n">
        <v>101563</v>
      </c>
      <c r="B3171" s="526" t="s">
        <v>7738</v>
      </c>
      <c r="C3171" s="526" t="s">
        <v>120</v>
      </c>
      <c r="D3171" s="527" t="n">
        <v>38.19</v>
      </c>
    </row>
    <row r="3172" customFormat="false" ht="15" hidden="false" customHeight="false" outlineLevel="0" collapsed="false">
      <c r="A3172" s="526" t="n">
        <v>101564</v>
      </c>
      <c r="B3172" s="526" t="s">
        <v>7739</v>
      </c>
      <c r="C3172" s="526" t="s">
        <v>120</v>
      </c>
      <c r="D3172" s="527" t="n">
        <v>56.45</v>
      </c>
    </row>
    <row r="3173" customFormat="false" ht="15" hidden="false" customHeight="false" outlineLevel="0" collapsed="false">
      <c r="A3173" s="526" t="n">
        <v>101565</v>
      </c>
      <c r="B3173" s="526" t="s">
        <v>7740</v>
      </c>
      <c r="C3173" s="526" t="s">
        <v>120</v>
      </c>
      <c r="D3173" s="527" t="n">
        <v>78.95</v>
      </c>
    </row>
    <row r="3174" customFormat="false" ht="15" hidden="false" customHeight="false" outlineLevel="0" collapsed="false">
      <c r="A3174" s="526" t="n">
        <v>101567</v>
      </c>
      <c r="B3174" s="526" t="s">
        <v>7741</v>
      </c>
      <c r="C3174" s="526" t="s">
        <v>120</v>
      </c>
      <c r="D3174" s="527" t="n">
        <v>102.47</v>
      </c>
    </row>
    <row r="3175" customFormat="false" ht="15" hidden="false" customHeight="false" outlineLevel="0" collapsed="false">
      <c r="A3175" s="526" t="n">
        <v>101568</v>
      </c>
      <c r="B3175" s="526" t="s">
        <v>7742</v>
      </c>
      <c r="C3175" s="526" t="s">
        <v>120</v>
      </c>
      <c r="D3175" s="527" t="n">
        <v>133.98</v>
      </c>
    </row>
    <row r="3176" customFormat="false" ht="15" hidden="false" customHeight="false" outlineLevel="0" collapsed="false">
      <c r="A3176" s="526" t="n">
        <v>101626</v>
      </c>
      <c r="B3176" s="526" t="s">
        <v>7743</v>
      </c>
      <c r="C3176" s="526" t="s">
        <v>134</v>
      </c>
      <c r="D3176" s="527" t="n">
        <v>144.18</v>
      </c>
    </row>
    <row r="3177" customFormat="false" ht="15" hidden="false" customHeight="false" outlineLevel="0" collapsed="false">
      <c r="A3177" s="526" t="n">
        <v>101627</v>
      </c>
      <c r="B3177" s="526" t="s">
        <v>7744</v>
      </c>
      <c r="C3177" s="526" t="s">
        <v>134</v>
      </c>
      <c r="D3177" s="527" t="n">
        <v>222.86</v>
      </c>
    </row>
    <row r="3178" customFormat="false" ht="15" hidden="false" customHeight="false" outlineLevel="0" collapsed="false">
      <c r="A3178" s="526" t="n">
        <v>101628</v>
      </c>
      <c r="B3178" s="526" t="s">
        <v>7745</v>
      </c>
      <c r="C3178" s="526" t="s">
        <v>134</v>
      </c>
      <c r="D3178" s="527" t="n">
        <v>107.79</v>
      </c>
    </row>
    <row r="3179" customFormat="false" ht="15" hidden="false" customHeight="false" outlineLevel="0" collapsed="false">
      <c r="A3179" s="526" t="n">
        <v>101629</v>
      </c>
      <c r="B3179" s="526" t="s">
        <v>7746</v>
      </c>
      <c r="C3179" s="526" t="s">
        <v>134</v>
      </c>
      <c r="D3179" s="527" t="n">
        <v>126.53</v>
      </c>
    </row>
    <row r="3180" customFormat="false" ht="15" hidden="false" customHeight="false" outlineLevel="0" collapsed="false">
      <c r="A3180" s="526" t="n">
        <v>101630</v>
      </c>
      <c r="B3180" s="526" t="s">
        <v>7747</v>
      </c>
      <c r="C3180" s="526" t="s">
        <v>134</v>
      </c>
      <c r="D3180" s="527" t="n">
        <v>81.09</v>
      </c>
    </row>
    <row r="3181" customFormat="false" ht="15" hidden="false" customHeight="false" outlineLevel="0" collapsed="false">
      <c r="A3181" s="526" t="n">
        <v>101631</v>
      </c>
      <c r="B3181" s="526" t="s">
        <v>7748</v>
      </c>
      <c r="C3181" s="526" t="s">
        <v>134</v>
      </c>
      <c r="D3181" s="527" t="n">
        <v>37.88</v>
      </c>
    </row>
    <row r="3182" customFormat="false" ht="15" hidden="false" customHeight="false" outlineLevel="0" collapsed="false">
      <c r="A3182" s="526" t="n">
        <v>101632</v>
      </c>
      <c r="B3182" s="526" t="s">
        <v>7749</v>
      </c>
      <c r="C3182" s="526" t="s">
        <v>134</v>
      </c>
      <c r="D3182" s="527" t="n">
        <v>31.74</v>
      </c>
    </row>
    <row r="3183" customFormat="false" ht="15" hidden="false" customHeight="false" outlineLevel="0" collapsed="false">
      <c r="A3183" s="526" t="n">
        <v>101633</v>
      </c>
      <c r="B3183" s="526" t="s">
        <v>7750</v>
      </c>
      <c r="C3183" s="526" t="s">
        <v>134</v>
      </c>
      <c r="D3183" s="527" t="n">
        <v>99.01</v>
      </c>
    </row>
    <row r="3184" customFormat="false" ht="15" hidden="false" customHeight="false" outlineLevel="0" collapsed="false">
      <c r="A3184" s="526" t="n">
        <v>101636</v>
      </c>
      <c r="B3184" s="526" t="s">
        <v>7751</v>
      </c>
      <c r="C3184" s="526" t="s">
        <v>134</v>
      </c>
      <c r="D3184" s="527" t="n">
        <v>150.24</v>
      </c>
    </row>
    <row r="3185" customFormat="false" ht="15" hidden="false" customHeight="false" outlineLevel="0" collapsed="false">
      <c r="A3185" s="526" t="n">
        <v>101637</v>
      </c>
      <c r="B3185" s="526" t="s">
        <v>7752</v>
      </c>
      <c r="C3185" s="526" t="s">
        <v>134</v>
      </c>
      <c r="D3185" s="527" t="n">
        <v>144.5</v>
      </c>
    </row>
    <row r="3186" customFormat="false" ht="15" hidden="false" customHeight="false" outlineLevel="0" collapsed="false">
      <c r="A3186" s="526" t="n">
        <v>101640</v>
      </c>
      <c r="B3186" s="526" t="s">
        <v>7753</v>
      </c>
      <c r="C3186" s="526" t="s">
        <v>134</v>
      </c>
      <c r="D3186" s="527" t="n">
        <v>104.64</v>
      </c>
    </row>
    <row r="3187" customFormat="false" ht="15" hidden="false" customHeight="false" outlineLevel="0" collapsed="false">
      <c r="A3187" s="526" t="n">
        <v>101641</v>
      </c>
      <c r="B3187" s="526" t="s">
        <v>7754</v>
      </c>
      <c r="C3187" s="526" t="s">
        <v>134</v>
      </c>
      <c r="D3187" s="527" t="n">
        <v>54.18</v>
      </c>
    </row>
    <row r="3188" customFormat="false" ht="15" hidden="false" customHeight="false" outlineLevel="0" collapsed="false">
      <c r="A3188" s="526" t="n">
        <v>101642</v>
      </c>
      <c r="B3188" s="526" t="s">
        <v>7755</v>
      </c>
      <c r="C3188" s="526" t="s">
        <v>134</v>
      </c>
      <c r="D3188" s="527" t="n">
        <v>27.16</v>
      </c>
    </row>
    <row r="3189" customFormat="false" ht="15" hidden="false" customHeight="false" outlineLevel="0" collapsed="false">
      <c r="A3189" s="526" t="n">
        <v>101643</v>
      </c>
      <c r="B3189" s="526" t="s">
        <v>7756</v>
      </c>
      <c r="C3189" s="526" t="s">
        <v>134</v>
      </c>
      <c r="D3189" s="527" t="n">
        <v>47.28</v>
      </c>
    </row>
    <row r="3190" customFormat="false" ht="15" hidden="false" customHeight="false" outlineLevel="0" collapsed="false">
      <c r="A3190" s="526" t="n">
        <v>101644</v>
      </c>
      <c r="B3190" s="526" t="s">
        <v>7757</v>
      </c>
      <c r="C3190" s="526" t="s">
        <v>134</v>
      </c>
      <c r="D3190" s="527" t="n">
        <v>64</v>
      </c>
    </row>
    <row r="3191" customFormat="false" ht="15" hidden="false" customHeight="false" outlineLevel="0" collapsed="false">
      <c r="A3191" s="526" t="n">
        <v>101648</v>
      </c>
      <c r="B3191" s="526" t="s">
        <v>7758</v>
      </c>
      <c r="C3191" s="526" t="s">
        <v>134</v>
      </c>
      <c r="D3191" s="527" t="n">
        <v>57.15</v>
      </c>
    </row>
    <row r="3192" customFormat="false" ht="15" hidden="false" customHeight="false" outlineLevel="0" collapsed="false">
      <c r="A3192" s="526" t="n">
        <v>101649</v>
      </c>
      <c r="B3192" s="526" t="s">
        <v>7759</v>
      </c>
      <c r="C3192" s="526" t="s">
        <v>134</v>
      </c>
      <c r="D3192" s="527" t="n">
        <v>65.86</v>
      </c>
    </row>
    <row r="3193" customFormat="false" ht="15" hidden="false" customHeight="false" outlineLevel="0" collapsed="false">
      <c r="A3193" s="526" t="n">
        <v>101650</v>
      </c>
      <c r="B3193" s="526" t="s">
        <v>7760</v>
      </c>
      <c r="C3193" s="526" t="s">
        <v>134</v>
      </c>
      <c r="D3193" s="527" t="n">
        <v>76.55</v>
      </c>
    </row>
    <row r="3194" customFormat="false" ht="15" hidden="false" customHeight="false" outlineLevel="0" collapsed="false">
      <c r="A3194" s="526" t="n">
        <v>101651</v>
      </c>
      <c r="B3194" s="526" t="s">
        <v>7761</v>
      </c>
      <c r="C3194" s="526" t="s">
        <v>134</v>
      </c>
      <c r="D3194" s="527" t="n">
        <v>69.47</v>
      </c>
    </row>
    <row r="3195" customFormat="false" ht="15" hidden="false" customHeight="false" outlineLevel="0" collapsed="false">
      <c r="A3195" s="526" t="n">
        <v>101652</v>
      </c>
      <c r="B3195" s="526" t="s">
        <v>7762</v>
      </c>
      <c r="C3195" s="526" t="s">
        <v>134</v>
      </c>
      <c r="D3195" s="527" t="n">
        <v>447.86</v>
      </c>
    </row>
    <row r="3196" customFormat="false" ht="15" hidden="false" customHeight="false" outlineLevel="0" collapsed="false">
      <c r="A3196" s="526" t="n">
        <v>101653</v>
      </c>
      <c r="B3196" s="526" t="s">
        <v>7763</v>
      </c>
      <c r="C3196" s="526" t="s">
        <v>134</v>
      </c>
      <c r="D3196" s="527" t="n">
        <v>265.82</v>
      </c>
    </row>
    <row r="3197" customFormat="false" ht="15" hidden="false" customHeight="false" outlineLevel="0" collapsed="false">
      <c r="A3197" s="526" t="n">
        <v>101654</v>
      </c>
      <c r="B3197" s="526" t="s">
        <v>7764</v>
      </c>
      <c r="C3197" s="526" t="s">
        <v>134</v>
      </c>
      <c r="D3197" s="527" t="n">
        <v>259.18</v>
      </c>
    </row>
    <row r="3198" customFormat="false" ht="15" hidden="false" customHeight="false" outlineLevel="0" collapsed="false">
      <c r="A3198" s="526" t="n">
        <v>101655</v>
      </c>
      <c r="B3198" s="526" t="s">
        <v>7765</v>
      </c>
      <c r="C3198" s="526" t="s">
        <v>134</v>
      </c>
      <c r="D3198" s="527" t="n">
        <v>411.44</v>
      </c>
    </row>
    <row r="3199" customFormat="false" ht="15" hidden="false" customHeight="false" outlineLevel="0" collapsed="false">
      <c r="A3199" s="526" t="n">
        <v>101656</v>
      </c>
      <c r="B3199" s="526" t="s">
        <v>7766</v>
      </c>
      <c r="C3199" s="526" t="s">
        <v>134</v>
      </c>
      <c r="D3199" s="527" t="n">
        <v>446.99</v>
      </c>
    </row>
    <row r="3200" customFormat="false" ht="15" hidden="false" customHeight="false" outlineLevel="0" collapsed="false">
      <c r="A3200" s="526" t="n">
        <v>101657</v>
      </c>
      <c r="B3200" s="526" t="s">
        <v>7767</v>
      </c>
      <c r="C3200" s="526" t="s">
        <v>134</v>
      </c>
      <c r="D3200" s="527" t="n">
        <v>522.72</v>
      </c>
    </row>
    <row r="3201" customFormat="false" ht="15" hidden="false" customHeight="false" outlineLevel="0" collapsed="false">
      <c r="A3201" s="526" t="n">
        <v>101658</v>
      </c>
      <c r="B3201" s="526" t="s">
        <v>7768</v>
      </c>
      <c r="C3201" s="526" t="s">
        <v>134</v>
      </c>
      <c r="D3201" s="527" t="n">
        <v>678.43</v>
      </c>
    </row>
    <row r="3202" customFormat="false" ht="15" hidden="false" customHeight="false" outlineLevel="0" collapsed="false">
      <c r="A3202" s="526" t="n">
        <v>101659</v>
      </c>
      <c r="B3202" s="526" t="s">
        <v>7769</v>
      </c>
      <c r="C3202" s="526" t="s">
        <v>134</v>
      </c>
      <c r="D3202" s="527" t="n">
        <v>775.28</v>
      </c>
    </row>
    <row r="3203" customFormat="false" ht="15" hidden="false" customHeight="false" outlineLevel="0" collapsed="false">
      <c r="A3203" s="526" t="n">
        <v>101660</v>
      </c>
      <c r="B3203" s="526" t="s">
        <v>7770</v>
      </c>
      <c r="C3203" s="526" t="s">
        <v>134</v>
      </c>
      <c r="D3203" s="528" t="n">
        <v>1232.45</v>
      </c>
    </row>
    <row r="3204" customFormat="false" ht="15" hidden="false" customHeight="false" outlineLevel="0" collapsed="false">
      <c r="A3204" s="526" t="n">
        <v>101661</v>
      </c>
      <c r="B3204" s="526" t="s">
        <v>7771</v>
      </c>
      <c r="C3204" s="526" t="s">
        <v>134</v>
      </c>
      <c r="D3204" s="527" t="n">
        <v>121.97</v>
      </c>
    </row>
    <row r="3205" customFormat="false" ht="15" hidden="false" customHeight="false" outlineLevel="0" collapsed="false">
      <c r="A3205" s="526" t="n">
        <v>101662</v>
      </c>
      <c r="B3205" s="526" t="s">
        <v>7772</v>
      </c>
      <c r="C3205" s="526" t="s">
        <v>134</v>
      </c>
      <c r="D3205" s="527" t="n">
        <v>621.69</v>
      </c>
    </row>
    <row r="3206" customFormat="false" ht="15" hidden="false" customHeight="false" outlineLevel="0" collapsed="false">
      <c r="A3206" s="526" t="n">
        <v>101663</v>
      </c>
      <c r="B3206" s="526" t="s">
        <v>7773</v>
      </c>
      <c r="C3206" s="526" t="s">
        <v>134</v>
      </c>
      <c r="D3206" s="527" t="n">
        <v>28.18</v>
      </c>
    </row>
    <row r="3207" customFormat="false" ht="15" hidden="false" customHeight="false" outlineLevel="0" collapsed="false">
      <c r="A3207" s="526" t="n">
        <v>101664</v>
      </c>
      <c r="B3207" s="526" t="s">
        <v>7774</v>
      </c>
      <c r="C3207" s="526" t="s">
        <v>134</v>
      </c>
      <c r="D3207" s="527" t="n">
        <v>29.45</v>
      </c>
    </row>
    <row r="3208" customFormat="false" ht="15" hidden="false" customHeight="false" outlineLevel="0" collapsed="false">
      <c r="A3208" s="526" t="n">
        <v>101665</v>
      </c>
      <c r="B3208" s="526" t="s">
        <v>7775</v>
      </c>
      <c r="C3208" s="526" t="s">
        <v>134</v>
      </c>
      <c r="D3208" s="527" t="n">
        <v>34.9</v>
      </c>
    </row>
    <row r="3209" customFormat="false" ht="15" hidden="false" customHeight="false" outlineLevel="0" collapsed="false">
      <c r="A3209" s="526" t="n">
        <v>101666</v>
      </c>
      <c r="B3209" s="526" t="s">
        <v>7776</v>
      </c>
      <c r="C3209" s="526" t="s">
        <v>134</v>
      </c>
      <c r="D3209" s="527" t="n">
        <v>362.08</v>
      </c>
    </row>
    <row r="3210" customFormat="false" ht="15" hidden="false" customHeight="false" outlineLevel="0" collapsed="false">
      <c r="A3210" s="526" t="n">
        <v>102085</v>
      </c>
      <c r="B3210" s="526" t="s">
        <v>7777</v>
      </c>
      <c r="C3210" s="526" t="s">
        <v>134</v>
      </c>
      <c r="D3210" s="527" t="n">
        <v>173.29</v>
      </c>
    </row>
    <row r="3211" customFormat="false" ht="15" hidden="false" customHeight="false" outlineLevel="0" collapsed="false">
      <c r="A3211" s="526" t="n">
        <v>100578</v>
      </c>
      <c r="B3211" s="526" t="s">
        <v>7778</v>
      </c>
      <c r="C3211" s="526" t="s">
        <v>134</v>
      </c>
      <c r="D3211" s="527" t="n">
        <v>529.68</v>
      </c>
    </row>
    <row r="3212" customFormat="false" ht="15" hidden="false" customHeight="false" outlineLevel="0" collapsed="false">
      <c r="A3212" s="526" t="n">
        <v>100579</v>
      </c>
      <c r="B3212" s="526" t="s">
        <v>7779</v>
      </c>
      <c r="C3212" s="526" t="s">
        <v>134</v>
      </c>
      <c r="D3212" s="527" t="n">
        <v>581.22</v>
      </c>
    </row>
    <row r="3213" customFormat="false" ht="15" hidden="false" customHeight="false" outlineLevel="0" collapsed="false">
      <c r="A3213" s="526" t="n">
        <v>100580</v>
      </c>
      <c r="B3213" s="526" t="s">
        <v>7780</v>
      </c>
      <c r="C3213" s="526" t="s">
        <v>134</v>
      </c>
      <c r="D3213" s="527" t="n">
        <v>632.81</v>
      </c>
    </row>
    <row r="3214" customFormat="false" ht="15" hidden="false" customHeight="false" outlineLevel="0" collapsed="false">
      <c r="A3214" s="526" t="n">
        <v>100581</v>
      </c>
      <c r="B3214" s="526" t="s">
        <v>7781</v>
      </c>
      <c r="C3214" s="526" t="s">
        <v>134</v>
      </c>
      <c r="D3214" s="527" t="n">
        <v>606.77</v>
      </c>
    </row>
    <row r="3215" customFormat="false" ht="15" hidden="false" customHeight="false" outlineLevel="0" collapsed="false">
      <c r="A3215" s="526" t="n">
        <v>100582</v>
      </c>
      <c r="B3215" s="526" t="s">
        <v>7782</v>
      </c>
      <c r="C3215" s="526" t="s">
        <v>134</v>
      </c>
      <c r="D3215" s="527" t="n">
        <v>699.72</v>
      </c>
    </row>
    <row r="3216" customFormat="false" ht="15" hidden="false" customHeight="false" outlineLevel="0" collapsed="false">
      <c r="A3216" s="526" t="n">
        <v>100583</v>
      </c>
      <c r="B3216" s="526" t="s">
        <v>7783</v>
      </c>
      <c r="C3216" s="526" t="s">
        <v>134</v>
      </c>
      <c r="D3216" s="527" t="n">
        <v>634.01</v>
      </c>
    </row>
    <row r="3217" customFormat="false" ht="15" hidden="false" customHeight="false" outlineLevel="0" collapsed="false">
      <c r="A3217" s="526" t="n">
        <v>100584</v>
      </c>
      <c r="B3217" s="526" t="s">
        <v>7784</v>
      </c>
      <c r="C3217" s="526" t="s">
        <v>134</v>
      </c>
      <c r="D3217" s="527" t="n">
        <v>689.93</v>
      </c>
    </row>
    <row r="3218" customFormat="false" ht="15" hidden="false" customHeight="false" outlineLevel="0" collapsed="false">
      <c r="A3218" s="526" t="n">
        <v>100585</v>
      </c>
      <c r="B3218" s="526" t="s">
        <v>7785</v>
      </c>
      <c r="C3218" s="526" t="s">
        <v>134</v>
      </c>
      <c r="D3218" s="527" t="n">
        <v>687.05</v>
      </c>
    </row>
    <row r="3219" customFormat="false" ht="15" hidden="false" customHeight="false" outlineLevel="0" collapsed="false">
      <c r="A3219" s="526" t="n">
        <v>100586</v>
      </c>
      <c r="B3219" s="526" t="s">
        <v>7786</v>
      </c>
      <c r="C3219" s="526" t="s">
        <v>134</v>
      </c>
      <c r="D3219" s="527" t="n">
        <v>776.16</v>
      </c>
    </row>
    <row r="3220" customFormat="false" ht="15" hidden="false" customHeight="false" outlineLevel="0" collapsed="false">
      <c r="A3220" s="526" t="n">
        <v>100587</v>
      </c>
      <c r="B3220" s="526" t="s">
        <v>7787</v>
      </c>
      <c r="C3220" s="526" t="s">
        <v>134</v>
      </c>
      <c r="D3220" s="527" t="n">
        <v>741.83</v>
      </c>
    </row>
    <row r="3221" customFormat="false" ht="15" hidden="false" customHeight="false" outlineLevel="0" collapsed="false">
      <c r="A3221" s="526" t="n">
        <v>100588</v>
      </c>
      <c r="B3221" s="526" t="s">
        <v>7788</v>
      </c>
      <c r="C3221" s="526" t="s">
        <v>134</v>
      </c>
      <c r="D3221" s="527" t="n">
        <v>811.11</v>
      </c>
    </row>
    <row r="3222" customFormat="false" ht="15" hidden="false" customHeight="false" outlineLevel="0" collapsed="false">
      <c r="A3222" s="526" t="n">
        <v>100589</v>
      </c>
      <c r="B3222" s="526" t="s">
        <v>7789</v>
      </c>
      <c r="C3222" s="526" t="s">
        <v>134</v>
      </c>
      <c r="D3222" s="527" t="n">
        <v>817.2</v>
      </c>
    </row>
    <row r="3223" customFormat="false" ht="15" hidden="false" customHeight="false" outlineLevel="0" collapsed="false">
      <c r="A3223" s="526" t="n">
        <v>100590</v>
      </c>
      <c r="B3223" s="526" t="s">
        <v>7790</v>
      </c>
      <c r="C3223" s="526" t="s">
        <v>134</v>
      </c>
      <c r="D3223" s="527" t="n">
        <v>885.62</v>
      </c>
    </row>
    <row r="3224" customFormat="false" ht="15" hidden="false" customHeight="false" outlineLevel="0" collapsed="false">
      <c r="A3224" s="526" t="n">
        <v>100591</v>
      </c>
      <c r="B3224" s="526" t="s">
        <v>7791</v>
      </c>
      <c r="C3224" s="526" t="s">
        <v>134</v>
      </c>
      <c r="D3224" s="527" t="n">
        <v>814.82</v>
      </c>
    </row>
    <row r="3225" customFormat="false" ht="15" hidden="false" customHeight="false" outlineLevel="0" collapsed="false">
      <c r="A3225" s="526" t="n">
        <v>100592</v>
      </c>
      <c r="B3225" s="526" t="s">
        <v>7792</v>
      </c>
      <c r="C3225" s="526" t="s">
        <v>134</v>
      </c>
      <c r="D3225" s="527" t="n">
        <v>871.53</v>
      </c>
    </row>
    <row r="3226" customFormat="false" ht="15" hidden="false" customHeight="false" outlineLevel="0" collapsed="false">
      <c r="A3226" s="526" t="n">
        <v>100593</v>
      </c>
      <c r="B3226" s="526" t="s">
        <v>7793</v>
      </c>
      <c r="C3226" s="526" t="s">
        <v>134</v>
      </c>
      <c r="D3226" s="527" t="n">
        <v>872.72</v>
      </c>
    </row>
    <row r="3227" customFormat="false" ht="15" hidden="false" customHeight="false" outlineLevel="0" collapsed="false">
      <c r="A3227" s="526" t="n">
        <v>100594</v>
      </c>
      <c r="B3227" s="526" t="s">
        <v>7794</v>
      </c>
      <c r="C3227" s="526" t="s">
        <v>134</v>
      </c>
      <c r="D3227" s="527" t="n">
        <v>968.91</v>
      </c>
    </row>
    <row r="3228" customFormat="false" ht="15" hidden="false" customHeight="false" outlineLevel="0" collapsed="false">
      <c r="A3228" s="526" t="n">
        <v>100595</v>
      </c>
      <c r="B3228" s="526" t="s">
        <v>7795</v>
      </c>
      <c r="C3228" s="526" t="s">
        <v>134</v>
      </c>
      <c r="D3228" s="528" t="n">
        <v>1046.41</v>
      </c>
    </row>
    <row r="3229" customFormat="false" ht="15" hidden="false" customHeight="false" outlineLevel="0" collapsed="false">
      <c r="A3229" s="526" t="n">
        <v>100596</v>
      </c>
      <c r="B3229" s="526" t="s">
        <v>7796</v>
      </c>
      <c r="C3229" s="526" t="s">
        <v>134</v>
      </c>
      <c r="D3229" s="528" t="n">
        <v>1176.22</v>
      </c>
    </row>
    <row r="3230" customFormat="false" ht="15" hidden="false" customHeight="false" outlineLevel="0" collapsed="false">
      <c r="A3230" s="526" t="n">
        <v>100597</v>
      </c>
      <c r="B3230" s="526" t="s">
        <v>7797</v>
      </c>
      <c r="C3230" s="526" t="s">
        <v>134</v>
      </c>
      <c r="D3230" s="528" t="n">
        <v>1206.33</v>
      </c>
    </row>
    <row r="3231" customFormat="false" ht="15" hidden="false" customHeight="false" outlineLevel="0" collapsed="false">
      <c r="A3231" s="526" t="n">
        <v>100598</v>
      </c>
      <c r="B3231" s="526" t="s">
        <v>7798</v>
      </c>
      <c r="C3231" s="526" t="s">
        <v>134</v>
      </c>
      <c r="D3231" s="528" t="n">
        <v>1313.36</v>
      </c>
    </row>
    <row r="3232" customFormat="false" ht="15" hidden="false" customHeight="false" outlineLevel="0" collapsed="false">
      <c r="A3232" s="526" t="n">
        <v>100599</v>
      </c>
      <c r="B3232" s="526" t="s">
        <v>7799</v>
      </c>
      <c r="C3232" s="526" t="s">
        <v>134</v>
      </c>
      <c r="D3232" s="527" t="n">
        <v>564.37</v>
      </c>
    </row>
    <row r="3233" customFormat="false" ht="15" hidden="false" customHeight="false" outlineLevel="0" collapsed="false">
      <c r="A3233" s="526" t="n">
        <v>100600</v>
      </c>
      <c r="B3233" s="526" t="s">
        <v>7800</v>
      </c>
      <c r="C3233" s="526" t="s">
        <v>134</v>
      </c>
      <c r="D3233" s="527" t="n">
        <v>674.57</v>
      </c>
    </row>
    <row r="3234" customFormat="false" ht="15" hidden="false" customHeight="false" outlineLevel="0" collapsed="false">
      <c r="A3234" s="526" t="n">
        <v>100601</v>
      </c>
      <c r="B3234" s="526" t="s">
        <v>7801</v>
      </c>
      <c r="C3234" s="526" t="s">
        <v>134</v>
      </c>
      <c r="D3234" s="527" t="n">
        <v>865.85</v>
      </c>
    </row>
    <row r="3235" customFormat="false" ht="15" hidden="false" customHeight="false" outlineLevel="0" collapsed="false">
      <c r="A3235" s="526" t="n">
        <v>100602</v>
      </c>
      <c r="B3235" s="526" t="s">
        <v>7802</v>
      </c>
      <c r="C3235" s="526" t="s">
        <v>134</v>
      </c>
      <c r="D3235" s="528" t="n">
        <v>1104.4</v>
      </c>
    </row>
    <row r="3236" customFormat="false" ht="15" hidden="false" customHeight="false" outlineLevel="0" collapsed="false">
      <c r="A3236" s="526" t="n">
        <v>100603</v>
      </c>
      <c r="B3236" s="526" t="s">
        <v>7803</v>
      </c>
      <c r="C3236" s="526" t="s">
        <v>134</v>
      </c>
      <c r="D3236" s="528" t="n">
        <v>1716.2</v>
      </c>
    </row>
    <row r="3237" customFormat="false" ht="15" hidden="false" customHeight="false" outlineLevel="0" collapsed="false">
      <c r="A3237" s="526" t="n">
        <v>100604</v>
      </c>
      <c r="B3237" s="526" t="s">
        <v>7804</v>
      </c>
      <c r="C3237" s="526" t="s">
        <v>134</v>
      </c>
      <c r="D3237" s="527" t="n">
        <v>714.63</v>
      </c>
    </row>
    <row r="3238" customFormat="false" ht="15" hidden="false" customHeight="false" outlineLevel="0" collapsed="false">
      <c r="A3238" s="526" t="n">
        <v>100605</v>
      </c>
      <c r="B3238" s="526" t="s">
        <v>7805</v>
      </c>
      <c r="C3238" s="526" t="s">
        <v>134</v>
      </c>
      <c r="D3238" s="528" t="n">
        <v>1153.72</v>
      </c>
    </row>
    <row r="3239" customFormat="false" ht="15" hidden="false" customHeight="false" outlineLevel="0" collapsed="false">
      <c r="A3239" s="526" t="n">
        <v>100606</v>
      </c>
      <c r="B3239" s="526" t="s">
        <v>7806</v>
      </c>
      <c r="C3239" s="526" t="s">
        <v>134</v>
      </c>
      <c r="D3239" s="528" t="n">
        <v>1777.4</v>
      </c>
    </row>
    <row r="3240" customFormat="false" ht="15" hidden="false" customHeight="false" outlineLevel="0" collapsed="false">
      <c r="A3240" s="526" t="n">
        <v>100607</v>
      </c>
      <c r="B3240" s="526" t="s">
        <v>7807</v>
      </c>
      <c r="C3240" s="526" t="s">
        <v>134</v>
      </c>
      <c r="D3240" s="527" t="n">
        <v>733.55</v>
      </c>
    </row>
    <row r="3241" customFormat="false" ht="15" hidden="false" customHeight="false" outlineLevel="0" collapsed="false">
      <c r="A3241" s="526" t="n">
        <v>100608</v>
      </c>
      <c r="B3241" s="526" t="s">
        <v>7808</v>
      </c>
      <c r="C3241" s="526" t="s">
        <v>134</v>
      </c>
      <c r="D3241" s="528" t="n">
        <v>1178.03</v>
      </c>
    </row>
    <row r="3242" customFormat="false" ht="15" hidden="false" customHeight="false" outlineLevel="0" collapsed="false">
      <c r="A3242" s="526" t="n">
        <v>100609</v>
      </c>
      <c r="B3242" s="526" t="s">
        <v>7809</v>
      </c>
      <c r="C3242" s="526" t="s">
        <v>134</v>
      </c>
      <c r="D3242" s="528" t="n">
        <v>1810.06</v>
      </c>
    </row>
    <row r="3243" customFormat="false" ht="15" hidden="false" customHeight="false" outlineLevel="0" collapsed="false">
      <c r="A3243" s="526" t="n">
        <v>100610</v>
      </c>
      <c r="B3243" s="526" t="s">
        <v>7810</v>
      </c>
      <c r="C3243" s="526" t="s">
        <v>134</v>
      </c>
      <c r="D3243" s="527" t="n">
        <v>752.42</v>
      </c>
    </row>
    <row r="3244" customFormat="false" ht="15" hidden="false" customHeight="false" outlineLevel="0" collapsed="false">
      <c r="A3244" s="526" t="n">
        <v>100611</v>
      </c>
      <c r="B3244" s="526" t="s">
        <v>7811</v>
      </c>
      <c r="C3244" s="526" t="s">
        <v>134</v>
      </c>
      <c r="D3244" s="527" t="n">
        <v>951.87</v>
      </c>
    </row>
    <row r="3245" customFormat="false" ht="15" hidden="false" customHeight="false" outlineLevel="0" collapsed="false">
      <c r="A3245" s="526" t="n">
        <v>100612</v>
      </c>
      <c r="B3245" s="526" t="s">
        <v>7812</v>
      </c>
      <c r="C3245" s="526" t="s">
        <v>134</v>
      </c>
      <c r="D3245" s="528" t="n">
        <v>1201.82</v>
      </c>
    </row>
    <row r="3246" customFormat="false" ht="15" hidden="false" customHeight="false" outlineLevel="0" collapsed="false">
      <c r="A3246" s="526" t="n">
        <v>100613</v>
      </c>
      <c r="B3246" s="526" t="s">
        <v>7813</v>
      </c>
      <c r="C3246" s="526" t="s">
        <v>134</v>
      </c>
      <c r="D3246" s="528" t="n">
        <v>1841.86</v>
      </c>
    </row>
    <row r="3247" customFormat="false" ht="15" hidden="false" customHeight="false" outlineLevel="0" collapsed="false">
      <c r="A3247" s="526" t="n">
        <v>100614</v>
      </c>
      <c r="B3247" s="526" t="s">
        <v>7814</v>
      </c>
      <c r="C3247" s="526" t="s">
        <v>134</v>
      </c>
      <c r="D3247" s="527" t="n">
        <v>994.03</v>
      </c>
    </row>
    <row r="3248" customFormat="false" ht="15" hidden="false" customHeight="false" outlineLevel="0" collapsed="false">
      <c r="A3248" s="526" t="n">
        <v>100615</v>
      </c>
      <c r="B3248" s="526" t="s">
        <v>7815</v>
      </c>
      <c r="C3248" s="526" t="s">
        <v>134</v>
      </c>
      <c r="D3248" s="528" t="n">
        <v>1248.92</v>
      </c>
    </row>
    <row r="3249" customFormat="false" ht="15" hidden="false" customHeight="false" outlineLevel="0" collapsed="false">
      <c r="A3249" s="526" t="n">
        <v>100616</v>
      </c>
      <c r="B3249" s="526" t="s">
        <v>7816</v>
      </c>
      <c r="C3249" s="526" t="s">
        <v>134</v>
      </c>
      <c r="D3249" s="528" t="n">
        <v>1908.55</v>
      </c>
    </row>
    <row r="3250" customFormat="false" ht="15" hidden="false" customHeight="false" outlineLevel="0" collapsed="false">
      <c r="A3250" s="526" t="n">
        <v>100617</v>
      </c>
      <c r="B3250" s="526" t="s">
        <v>7817</v>
      </c>
      <c r="C3250" s="526" t="s">
        <v>134</v>
      </c>
      <c r="D3250" s="528" t="n">
        <v>1295.73</v>
      </c>
    </row>
    <row r="3251" customFormat="false" ht="15" hidden="false" customHeight="false" outlineLevel="0" collapsed="false">
      <c r="A3251" s="526" t="n">
        <v>100618</v>
      </c>
      <c r="B3251" s="526" t="s">
        <v>7818</v>
      </c>
      <c r="C3251" s="526" t="s">
        <v>134</v>
      </c>
      <c r="D3251" s="528" t="n">
        <v>1983.77</v>
      </c>
    </row>
    <row r="3252" customFormat="false" ht="15" hidden="false" customHeight="false" outlineLevel="0" collapsed="false">
      <c r="A3252" s="526" t="n">
        <v>100619</v>
      </c>
      <c r="B3252" s="526" t="s">
        <v>7819</v>
      </c>
      <c r="C3252" s="526" t="s">
        <v>134</v>
      </c>
      <c r="D3252" s="527" t="n">
        <v>597.85</v>
      </c>
    </row>
    <row r="3253" customFormat="false" ht="15" hidden="false" customHeight="false" outlineLevel="0" collapsed="false">
      <c r="A3253" s="526" t="n">
        <v>100620</v>
      </c>
      <c r="B3253" s="526" t="s">
        <v>7820</v>
      </c>
      <c r="C3253" s="526" t="s">
        <v>134</v>
      </c>
      <c r="D3253" s="528" t="n">
        <v>2796.44</v>
      </c>
    </row>
    <row r="3254" customFormat="false" ht="15" hidden="false" customHeight="false" outlineLevel="0" collapsed="false">
      <c r="A3254" s="526" t="n">
        <v>100621</v>
      </c>
      <c r="B3254" s="526" t="s">
        <v>7821</v>
      </c>
      <c r="C3254" s="526" t="s">
        <v>134</v>
      </c>
      <c r="D3254" s="528" t="n">
        <v>3235.67</v>
      </c>
    </row>
    <row r="3255" customFormat="false" ht="15" hidden="false" customHeight="false" outlineLevel="0" collapsed="false">
      <c r="A3255" s="526" t="n">
        <v>100622</v>
      </c>
      <c r="B3255" s="526" t="s">
        <v>138</v>
      </c>
      <c r="C3255" s="526" t="s">
        <v>134</v>
      </c>
      <c r="D3255" s="528" t="n">
        <v>2470.87</v>
      </c>
    </row>
    <row r="3256" customFormat="false" ht="15" hidden="false" customHeight="false" outlineLevel="0" collapsed="false">
      <c r="A3256" s="526" t="n">
        <v>100623</v>
      </c>
      <c r="B3256" s="526" t="s">
        <v>7822</v>
      </c>
      <c r="C3256" s="526" t="s">
        <v>134</v>
      </c>
      <c r="D3256" s="528" t="n">
        <v>2642.8</v>
      </c>
    </row>
    <row r="3257" customFormat="false" ht="15" hidden="false" customHeight="false" outlineLevel="0" collapsed="false">
      <c r="A3257" s="526" t="n">
        <v>97600</v>
      </c>
      <c r="B3257" s="526" t="s">
        <v>7823</v>
      </c>
      <c r="C3257" s="526" t="s">
        <v>134</v>
      </c>
      <c r="D3257" s="527" t="n">
        <v>433.67</v>
      </c>
    </row>
    <row r="3258" customFormat="false" ht="15" hidden="false" customHeight="false" outlineLevel="0" collapsed="false">
      <c r="A3258" s="526" t="n">
        <v>97601</v>
      </c>
      <c r="B3258" s="526" t="s">
        <v>7824</v>
      </c>
      <c r="C3258" s="526" t="s">
        <v>134</v>
      </c>
      <c r="D3258" s="527" t="n">
        <v>453.79</v>
      </c>
    </row>
    <row r="3259" customFormat="false" ht="15" hidden="false" customHeight="false" outlineLevel="0" collapsed="false">
      <c r="A3259" s="526" t="n">
        <v>97605</v>
      </c>
      <c r="B3259" s="526" t="s">
        <v>7825</v>
      </c>
      <c r="C3259" s="526" t="s">
        <v>134</v>
      </c>
      <c r="D3259" s="527" t="n">
        <v>81.4</v>
      </c>
    </row>
    <row r="3260" customFormat="false" ht="15" hidden="false" customHeight="false" outlineLevel="0" collapsed="false">
      <c r="A3260" s="526" t="n">
        <v>97606</v>
      </c>
      <c r="B3260" s="526" t="s">
        <v>7826</v>
      </c>
      <c r="C3260" s="526" t="s">
        <v>134</v>
      </c>
      <c r="D3260" s="527" t="n">
        <v>91.31</v>
      </c>
    </row>
    <row r="3261" customFormat="false" ht="15" hidden="false" customHeight="false" outlineLevel="0" collapsed="false">
      <c r="A3261" s="526" t="n">
        <v>97607</v>
      </c>
      <c r="B3261" s="526" t="s">
        <v>7827</v>
      </c>
      <c r="C3261" s="526" t="s">
        <v>134</v>
      </c>
      <c r="D3261" s="527" t="n">
        <v>97.97</v>
      </c>
    </row>
    <row r="3262" customFormat="false" ht="15" hidden="false" customHeight="false" outlineLevel="0" collapsed="false">
      <c r="A3262" s="526" t="n">
        <v>97608</v>
      </c>
      <c r="B3262" s="526" t="s">
        <v>7828</v>
      </c>
      <c r="C3262" s="526" t="s">
        <v>134</v>
      </c>
      <c r="D3262" s="527" t="n">
        <v>107.88</v>
      </c>
    </row>
    <row r="3263" customFormat="false" ht="15" hidden="false" customHeight="false" outlineLevel="0" collapsed="false">
      <c r="A3263" s="526" t="n">
        <v>102102</v>
      </c>
      <c r="B3263" s="526" t="s">
        <v>7829</v>
      </c>
      <c r="C3263" s="526" t="s">
        <v>134</v>
      </c>
      <c r="D3263" s="528" t="n">
        <v>10855.07</v>
      </c>
    </row>
    <row r="3264" customFormat="false" ht="15" hidden="false" customHeight="false" outlineLevel="0" collapsed="false">
      <c r="A3264" s="526" t="n">
        <v>102103</v>
      </c>
      <c r="B3264" s="526" t="s">
        <v>7830</v>
      </c>
      <c r="C3264" s="526" t="s">
        <v>134</v>
      </c>
      <c r="D3264" s="528" t="n">
        <v>12079.2</v>
      </c>
    </row>
    <row r="3265" customFormat="false" ht="15" hidden="false" customHeight="false" outlineLevel="0" collapsed="false">
      <c r="A3265" s="526" t="n">
        <v>102104</v>
      </c>
      <c r="B3265" s="526" t="s">
        <v>7831</v>
      </c>
      <c r="C3265" s="526" t="s">
        <v>134</v>
      </c>
      <c r="D3265" s="528" t="n">
        <v>15491.95</v>
      </c>
    </row>
    <row r="3266" customFormat="false" ht="15" hidden="false" customHeight="false" outlineLevel="0" collapsed="false">
      <c r="A3266" s="526" t="n">
        <v>102105</v>
      </c>
      <c r="B3266" s="526" t="s">
        <v>7832</v>
      </c>
      <c r="C3266" s="526" t="s">
        <v>134</v>
      </c>
      <c r="D3266" s="528" t="n">
        <v>19037.9</v>
      </c>
    </row>
    <row r="3267" customFormat="false" ht="15" hidden="false" customHeight="false" outlineLevel="0" collapsed="false">
      <c r="A3267" s="526" t="n">
        <v>102106</v>
      </c>
      <c r="B3267" s="526" t="s">
        <v>7833</v>
      </c>
      <c r="C3267" s="526" t="s">
        <v>134</v>
      </c>
      <c r="D3267" s="528" t="n">
        <v>23877.26</v>
      </c>
    </row>
    <row r="3268" customFormat="false" ht="15" hidden="false" customHeight="false" outlineLevel="0" collapsed="false">
      <c r="A3268" s="526" t="n">
        <v>102107</v>
      </c>
      <c r="B3268" s="526" t="s">
        <v>7834</v>
      </c>
      <c r="C3268" s="526" t="s">
        <v>134</v>
      </c>
      <c r="D3268" s="528" t="n">
        <v>33313.57</v>
      </c>
    </row>
    <row r="3269" customFormat="false" ht="15" hidden="false" customHeight="false" outlineLevel="0" collapsed="false">
      <c r="A3269" s="526" t="n">
        <v>102108</v>
      </c>
      <c r="B3269" s="526" t="s">
        <v>7835</v>
      </c>
      <c r="C3269" s="526" t="s">
        <v>134</v>
      </c>
      <c r="D3269" s="528" t="n">
        <v>38791.99</v>
      </c>
    </row>
    <row r="3270" customFormat="false" ht="15" hidden="false" customHeight="false" outlineLevel="0" collapsed="false">
      <c r="A3270" s="526" t="n">
        <v>102109</v>
      </c>
      <c r="B3270" s="526" t="s">
        <v>7836</v>
      </c>
      <c r="C3270" s="526" t="s">
        <v>134</v>
      </c>
      <c r="D3270" s="527" t="n">
        <v>69.36</v>
      </c>
    </row>
    <row r="3271" customFormat="false" ht="15" hidden="false" customHeight="false" outlineLevel="0" collapsed="false">
      <c r="A3271" s="526" t="n">
        <v>102110</v>
      </c>
      <c r="B3271" s="526" t="s">
        <v>7837</v>
      </c>
      <c r="C3271" s="526" t="s">
        <v>134</v>
      </c>
      <c r="D3271" s="527" t="n">
        <v>223.45</v>
      </c>
    </row>
    <row r="3272" customFormat="false" ht="15" hidden="false" customHeight="false" outlineLevel="0" collapsed="false">
      <c r="A3272" s="526" t="n">
        <v>103654</v>
      </c>
      <c r="B3272" s="526" t="s">
        <v>7838</v>
      </c>
      <c r="C3272" s="526" t="s">
        <v>134</v>
      </c>
      <c r="D3272" s="528" t="n">
        <v>62827.82</v>
      </c>
    </row>
    <row r="3273" customFormat="false" ht="15" hidden="false" customHeight="false" outlineLevel="0" collapsed="false">
      <c r="A3273" s="526" t="n">
        <v>103655</v>
      </c>
      <c r="B3273" s="526" t="s">
        <v>7839</v>
      </c>
      <c r="C3273" s="526" t="s">
        <v>134</v>
      </c>
      <c r="D3273" s="528" t="n">
        <v>86060.69</v>
      </c>
    </row>
    <row r="3274" customFormat="false" ht="15" hidden="false" customHeight="false" outlineLevel="0" collapsed="false">
      <c r="A3274" s="526" t="n">
        <v>103656</v>
      </c>
      <c r="B3274" s="526" t="s">
        <v>7840</v>
      </c>
      <c r="C3274" s="526" t="s">
        <v>134</v>
      </c>
      <c r="D3274" s="528" t="n">
        <v>120317.14</v>
      </c>
    </row>
    <row r="3275" customFormat="false" ht="15" hidden="false" customHeight="false" outlineLevel="0" collapsed="false">
      <c r="A3275" s="526" t="n">
        <v>104473</v>
      </c>
      <c r="B3275" s="526" t="s">
        <v>7841</v>
      </c>
      <c r="C3275" s="526" t="s">
        <v>134</v>
      </c>
      <c r="D3275" s="527" t="n">
        <v>178.35</v>
      </c>
    </row>
    <row r="3276" customFormat="false" ht="15" hidden="false" customHeight="false" outlineLevel="0" collapsed="false">
      <c r="A3276" s="526" t="n">
        <v>104474</v>
      </c>
      <c r="B3276" s="526" t="s">
        <v>7842</v>
      </c>
      <c r="C3276" s="526" t="s">
        <v>134</v>
      </c>
      <c r="D3276" s="527" t="n">
        <v>381.75</v>
      </c>
    </row>
    <row r="3277" customFormat="false" ht="15" hidden="false" customHeight="false" outlineLevel="0" collapsed="false">
      <c r="A3277" s="526" t="n">
        <v>104475</v>
      </c>
      <c r="B3277" s="526" t="s">
        <v>7843</v>
      </c>
      <c r="C3277" s="526" t="s">
        <v>134</v>
      </c>
      <c r="D3277" s="527" t="n">
        <v>152.92</v>
      </c>
    </row>
    <row r="3278" customFormat="false" ht="15" hidden="false" customHeight="false" outlineLevel="0" collapsed="false">
      <c r="A3278" s="526" t="n">
        <v>104476</v>
      </c>
      <c r="B3278" s="526" t="s">
        <v>7844</v>
      </c>
      <c r="C3278" s="526" t="s">
        <v>134</v>
      </c>
      <c r="D3278" s="527" t="n">
        <v>196.04</v>
      </c>
    </row>
    <row r="3279" customFormat="false" ht="15" hidden="false" customHeight="false" outlineLevel="0" collapsed="false">
      <c r="A3279" s="526" t="n">
        <v>104477</v>
      </c>
      <c r="B3279" s="526" t="s">
        <v>7845</v>
      </c>
      <c r="C3279" s="526" t="s">
        <v>134</v>
      </c>
      <c r="D3279" s="527" t="n">
        <v>147.89</v>
      </c>
    </row>
    <row r="3280" customFormat="false" ht="15" hidden="false" customHeight="false" outlineLevel="0" collapsed="false">
      <c r="A3280" s="526" t="n">
        <v>104478</v>
      </c>
      <c r="B3280" s="526" t="s">
        <v>7846</v>
      </c>
      <c r="C3280" s="526" t="s">
        <v>134</v>
      </c>
      <c r="D3280" s="527" t="n">
        <v>327.84</v>
      </c>
    </row>
    <row r="3281" customFormat="false" ht="15" hidden="false" customHeight="false" outlineLevel="0" collapsed="false">
      <c r="A3281" s="526" t="n">
        <v>104479</v>
      </c>
      <c r="B3281" s="526" t="s">
        <v>7847</v>
      </c>
      <c r="C3281" s="526" t="s">
        <v>134</v>
      </c>
      <c r="D3281" s="527" t="n">
        <v>131.24</v>
      </c>
    </row>
    <row r="3282" customFormat="false" ht="15" hidden="false" customHeight="false" outlineLevel="0" collapsed="false">
      <c r="A3282" s="526" t="n">
        <v>104480</v>
      </c>
      <c r="B3282" s="526" t="s">
        <v>7848</v>
      </c>
      <c r="C3282" s="526" t="s">
        <v>134</v>
      </c>
      <c r="D3282" s="527" t="n">
        <v>148.6</v>
      </c>
    </row>
    <row r="3283" customFormat="false" ht="15" hidden="false" customHeight="false" outlineLevel="0" collapsed="false">
      <c r="A3283" s="526" t="n">
        <v>104481</v>
      </c>
      <c r="B3283" s="526" t="s">
        <v>7849</v>
      </c>
      <c r="C3283" s="526" t="s">
        <v>134</v>
      </c>
      <c r="D3283" s="527" t="n">
        <v>354.54</v>
      </c>
    </row>
    <row r="3284" customFormat="false" ht="15" hidden="false" customHeight="false" outlineLevel="0" collapsed="false">
      <c r="A3284" s="526" t="n">
        <v>96973</v>
      </c>
      <c r="B3284" s="526" t="s">
        <v>7850</v>
      </c>
      <c r="C3284" s="526" t="s">
        <v>120</v>
      </c>
      <c r="D3284" s="527" t="n">
        <v>72.38</v>
      </c>
    </row>
    <row r="3285" customFormat="false" ht="15" hidden="false" customHeight="false" outlineLevel="0" collapsed="false">
      <c r="A3285" s="526" t="n">
        <v>96974</v>
      </c>
      <c r="B3285" s="526" t="s">
        <v>7851</v>
      </c>
      <c r="C3285" s="526" t="s">
        <v>120</v>
      </c>
      <c r="D3285" s="527" t="n">
        <v>93.93</v>
      </c>
    </row>
    <row r="3286" customFormat="false" ht="15" hidden="false" customHeight="false" outlineLevel="0" collapsed="false">
      <c r="A3286" s="526" t="n">
        <v>96975</v>
      </c>
      <c r="B3286" s="526" t="s">
        <v>7852</v>
      </c>
      <c r="C3286" s="526" t="s">
        <v>120</v>
      </c>
      <c r="D3286" s="527" t="n">
        <v>116.67</v>
      </c>
    </row>
    <row r="3287" customFormat="false" ht="15" hidden="false" customHeight="false" outlineLevel="0" collapsed="false">
      <c r="A3287" s="526" t="n">
        <v>96976</v>
      </c>
      <c r="B3287" s="526" t="s">
        <v>7853</v>
      </c>
      <c r="C3287" s="526" t="s">
        <v>120</v>
      </c>
      <c r="D3287" s="527" t="n">
        <v>154.52</v>
      </c>
    </row>
    <row r="3288" customFormat="false" ht="15" hidden="false" customHeight="false" outlineLevel="0" collapsed="false">
      <c r="A3288" s="526" t="n">
        <v>96977</v>
      </c>
      <c r="B3288" s="526" t="s">
        <v>7854</v>
      </c>
      <c r="C3288" s="526" t="s">
        <v>120</v>
      </c>
      <c r="D3288" s="527" t="n">
        <v>61.56</v>
      </c>
    </row>
    <row r="3289" customFormat="false" ht="15" hidden="false" customHeight="false" outlineLevel="0" collapsed="false">
      <c r="A3289" s="526" t="n">
        <v>96978</v>
      </c>
      <c r="B3289" s="526" t="s">
        <v>7855</v>
      </c>
      <c r="C3289" s="526" t="s">
        <v>120</v>
      </c>
      <c r="D3289" s="527" t="n">
        <v>81.14</v>
      </c>
    </row>
    <row r="3290" customFormat="false" ht="15" hidden="false" customHeight="false" outlineLevel="0" collapsed="false">
      <c r="A3290" s="526" t="n">
        <v>96979</v>
      </c>
      <c r="B3290" s="526" t="s">
        <v>7856</v>
      </c>
      <c r="C3290" s="526" t="s">
        <v>120</v>
      </c>
      <c r="D3290" s="527" t="n">
        <v>116.12</v>
      </c>
    </row>
    <row r="3291" customFormat="false" ht="15" hidden="false" customHeight="false" outlineLevel="0" collapsed="false">
      <c r="A3291" s="526" t="n">
        <v>96984</v>
      </c>
      <c r="B3291" s="526" t="s">
        <v>7857</v>
      </c>
      <c r="C3291" s="526" t="s">
        <v>134</v>
      </c>
      <c r="D3291" s="527" t="n">
        <v>61.16</v>
      </c>
    </row>
    <row r="3292" customFormat="false" ht="15" hidden="false" customHeight="false" outlineLevel="0" collapsed="false">
      <c r="A3292" s="526" t="n">
        <v>96985</v>
      </c>
      <c r="B3292" s="526" t="s">
        <v>7858</v>
      </c>
      <c r="C3292" s="526" t="s">
        <v>134</v>
      </c>
      <c r="D3292" s="527" t="n">
        <v>74.71</v>
      </c>
    </row>
    <row r="3293" customFormat="false" ht="15" hidden="false" customHeight="false" outlineLevel="0" collapsed="false">
      <c r="A3293" s="526" t="n">
        <v>96986</v>
      </c>
      <c r="B3293" s="526" t="s">
        <v>7859</v>
      </c>
      <c r="C3293" s="526" t="s">
        <v>134</v>
      </c>
      <c r="D3293" s="527" t="n">
        <v>111.64</v>
      </c>
    </row>
    <row r="3294" customFormat="false" ht="15" hidden="false" customHeight="false" outlineLevel="0" collapsed="false">
      <c r="A3294" s="526" t="n">
        <v>96987</v>
      </c>
      <c r="B3294" s="526" t="s">
        <v>7860</v>
      </c>
      <c r="C3294" s="526" t="s">
        <v>134</v>
      </c>
      <c r="D3294" s="527" t="n">
        <v>119.55</v>
      </c>
    </row>
    <row r="3295" customFormat="false" ht="15" hidden="false" customHeight="false" outlineLevel="0" collapsed="false">
      <c r="A3295" s="526" t="n">
        <v>96988</v>
      </c>
      <c r="B3295" s="526" t="s">
        <v>7861</v>
      </c>
      <c r="C3295" s="526" t="s">
        <v>134</v>
      </c>
      <c r="D3295" s="527" t="n">
        <v>144.91</v>
      </c>
    </row>
    <row r="3296" customFormat="false" ht="15" hidden="false" customHeight="false" outlineLevel="0" collapsed="false">
      <c r="A3296" s="526" t="n">
        <v>96989</v>
      </c>
      <c r="B3296" s="526" t="s">
        <v>7862</v>
      </c>
      <c r="C3296" s="526" t="s">
        <v>134</v>
      </c>
      <c r="D3296" s="527" t="n">
        <v>121.26</v>
      </c>
    </row>
    <row r="3297" customFormat="false" ht="15" hidden="false" customHeight="false" outlineLevel="0" collapsed="false">
      <c r="A3297" s="526" t="n">
        <v>98463</v>
      </c>
      <c r="B3297" s="526" t="s">
        <v>7863</v>
      </c>
      <c r="C3297" s="526" t="s">
        <v>134</v>
      </c>
      <c r="D3297" s="527" t="n">
        <v>25.83</v>
      </c>
    </row>
    <row r="3298" customFormat="false" ht="15" hidden="false" customHeight="false" outlineLevel="0" collapsed="false">
      <c r="A3298" s="526" t="n">
        <v>104746</v>
      </c>
      <c r="B3298" s="526" t="s">
        <v>7864</v>
      </c>
      <c r="C3298" s="526" t="s">
        <v>134</v>
      </c>
      <c r="D3298" s="527" t="n">
        <v>26.42</v>
      </c>
    </row>
    <row r="3299" customFormat="false" ht="15" hidden="false" customHeight="false" outlineLevel="0" collapsed="false">
      <c r="A3299" s="526" t="n">
        <v>104749</v>
      </c>
      <c r="B3299" s="526" t="s">
        <v>7865</v>
      </c>
      <c r="C3299" s="526" t="s">
        <v>134</v>
      </c>
      <c r="D3299" s="527" t="n">
        <v>19.29</v>
      </c>
    </row>
    <row r="3300" customFormat="false" ht="15" hidden="false" customHeight="false" outlineLevel="0" collapsed="false">
      <c r="A3300" s="526" t="n">
        <v>104750</v>
      </c>
      <c r="B3300" s="526" t="s">
        <v>7866</v>
      </c>
      <c r="C3300" s="526" t="s">
        <v>134</v>
      </c>
      <c r="D3300" s="527" t="n">
        <v>15.71</v>
      </c>
    </row>
    <row r="3301" customFormat="false" ht="15" hidden="false" customHeight="false" outlineLevel="0" collapsed="false">
      <c r="A3301" s="526" t="n">
        <v>104751</v>
      </c>
      <c r="B3301" s="526" t="s">
        <v>7867</v>
      </c>
      <c r="C3301" s="526" t="s">
        <v>134</v>
      </c>
      <c r="D3301" s="527" t="n">
        <v>21.85</v>
      </c>
    </row>
    <row r="3302" customFormat="false" ht="15" hidden="false" customHeight="false" outlineLevel="0" collapsed="false">
      <c r="A3302" s="526" t="n">
        <v>104752</v>
      </c>
      <c r="B3302" s="526" t="s">
        <v>7868</v>
      </c>
      <c r="C3302" s="526" t="s">
        <v>134</v>
      </c>
      <c r="D3302" s="527" t="n">
        <v>20.53</v>
      </c>
    </row>
    <row r="3303" customFormat="false" ht="15" hidden="false" customHeight="false" outlineLevel="0" collapsed="false">
      <c r="A3303" s="526" t="n">
        <v>104753</v>
      </c>
      <c r="B3303" s="526" t="s">
        <v>7869</v>
      </c>
      <c r="C3303" s="526" t="s">
        <v>134</v>
      </c>
      <c r="D3303" s="527" t="n">
        <v>24.82</v>
      </c>
    </row>
    <row r="3304" customFormat="false" ht="15" hidden="false" customHeight="false" outlineLevel="0" collapsed="false">
      <c r="A3304" s="526" t="n">
        <v>104754</v>
      </c>
      <c r="B3304" s="526" t="s">
        <v>7870</v>
      </c>
      <c r="C3304" s="526" t="s">
        <v>134</v>
      </c>
      <c r="D3304" s="527" t="n">
        <v>32.19</v>
      </c>
    </row>
    <row r="3305" customFormat="false" ht="15" hidden="false" customHeight="false" outlineLevel="0" collapsed="false">
      <c r="A3305" s="526" t="n">
        <v>104755</v>
      </c>
      <c r="B3305" s="526" t="s">
        <v>7871</v>
      </c>
      <c r="C3305" s="526" t="s">
        <v>134</v>
      </c>
      <c r="D3305" s="527" t="n">
        <v>43.61</v>
      </c>
    </row>
    <row r="3306" customFormat="false" ht="15" hidden="false" customHeight="false" outlineLevel="0" collapsed="false">
      <c r="A3306" s="526" t="n">
        <v>103490</v>
      </c>
      <c r="B3306" s="526" t="s">
        <v>7872</v>
      </c>
      <c r="C3306" s="526" t="s">
        <v>128</v>
      </c>
      <c r="D3306" s="528" t="n">
        <v>3293.72</v>
      </c>
    </row>
    <row r="3307" customFormat="false" ht="15" hidden="false" customHeight="false" outlineLevel="0" collapsed="false">
      <c r="A3307" s="526" t="n">
        <v>103491</v>
      </c>
      <c r="B3307" s="526" t="s">
        <v>7873</v>
      </c>
      <c r="C3307" s="526" t="s">
        <v>128</v>
      </c>
      <c r="D3307" s="527" t="n">
        <v>930.59</v>
      </c>
    </row>
    <row r="3308" customFormat="false" ht="15" hidden="false" customHeight="false" outlineLevel="0" collapsed="false">
      <c r="A3308" s="526" t="n">
        <v>104758</v>
      </c>
      <c r="B3308" s="526" t="s">
        <v>7874</v>
      </c>
      <c r="C3308" s="526" t="s">
        <v>134</v>
      </c>
      <c r="D3308" s="527" t="n">
        <v>15.89</v>
      </c>
    </row>
    <row r="3309" customFormat="false" ht="15" hidden="false" customHeight="false" outlineLevel="0" collapsed="false">
      <c r="A3309" s="526" t="n">
        <v>104759</v>
      </c>
      <c r="B3309" s="526" t="s">
        <v>7875</v>
      </c>
      <c r="C3309" s="526" t="s">
        <v>134</v>
      </c>
      <c r="D3309" s="527" t="n">
        <v>42.36</v>
      </c>
    </row>
    <row r="3310" customFormat="false" ht="15" hidden="false" customHeight="false" outlineLevel="0" collapsed="false">
      <c r="A3310" s="526" t="n">
        <v>104760</v>
      </c>
      <c r="B3310" s="526" t="s">
        <v>7876</v>
      </c>
      <c r="C3310" s="526" t="s">
        <v>134</v>
      </c>
      <c r="D3310" s="527" t="n">
        <v>61.87</v>
      </c>
    </row>
    <row r="3311" customFormat="false" ht="15" hidden="false" customHeight="false" outlineLevel="0" collapsed="false">
      <c r="A3311" s="526" t="n">
        <v>104761</v>
      </c>
      <c r="B3311" s="526" t="s">
        <v>7877</v>
      </c>
      <c r="C3311" s="526" t="s">
        <v>134</v>
      </c>
      <c r="D3311" s="527" t="n">
        <v>9.44</v>
      </c>
    </row>
    <row r="3312" customFormat="false" ht="15" hidden="false" customHeight="false" outlineLevel="0" collapsed="false">
      <c r="A3312" s="526" t="n">
        <v>104762</v>
      </c>
      <c r="B3312" s="526" t="s">
        <v>7878</v>
      </c>
      <c r="C3312" s="526" t="s">
        <v>134</v>
      </c>
      <c r="D3312" s="527" t="n">
        <v>25.2</v>
      </c>
    </row>
    <row r="3313" customFormat="false" ht="15" hidden="false" customHeight="false" outlineLevel="0" collapsed="false">
      <c r="A3313" s="526" t="n">
        <v>104763</v>
      </c>
      <c r="B3313" s="526" t="s">
        <v>7879</v>
      </c>
      <c r="C3313" s="526" t="s">
        <v>134</v>
      </c>
      <c r="D3313" s="527" t="n">
        <v>36.8</v>
      </c>
    </row>
    <row r="3314" customFormat="false" ht="15" hidden="false" customHeight="false" outlineLevel="0" collapsed="false">
      <c r="A3314" s="526" t="n">
        <v>104764</v>
      </c>
      <c r="B3314" s="526" t="s">
        <v>7880</v>
      </c>
      <c r="C3314" s="526" t="s">
        <v>120</v>
      </c>
      <c r="D3314" s="527" t="n">
        <v>21.55</v>
      </c>
    </row>
    <row r="3315" customFormat="false" ht="15" hidden="false" customHeight="false" outlineLevel="0" collapsed="false">
      <c r="A3315" s="526" t="n">
        <v>104765</v>
      </c>
      <c r="B3315" s="526" t="s">
        <v>7881</v>
      </c>
      <c r="C3315" s="526" t="s">
        <v>120</v>
      </c>
      <c r="D3315" s="527" t="n">
        <v>17.24</v>
      </c>
    </row>
    <row r="3316" customFormat="false" ht="15" hidden="false" customHeight="false" outlineLevel="0" collapsed="false">
      <c r="A3316" s="526" t="n">
        <v>104766</v>
      </c>
      <c r="B3316" s="526" t="s">
        <v>7882</v>
      </c>
      <c r="C3316" s="526" t="s">
        <v>120</v>
      </c>
      <c r="D3316" s="527" t="n">
        <v>16.46</v>
      </c>
    </row>
    <row r="3317" customFormat="false" ht="15" hidden="false" customHeight="false" outlineLevel="0" collapsed="false">
      <c r="A3317" s="526" t="n">
        <v>104768</v>
      </c>
      <c r="B3317" s="526" t="s">
        <v>7883</v>
      </c>
      <c r="C3317" s="526" t="s">
        <v>134</v>
      </c>
      <c r="D3317" s="527" t="n">
        <v>0.67</v>
      </c>
    </row>
    <row r="3318" customFormat="false" ht="15" hidden="false" customHeight="false" outlineLevel="0" collapsed="false">
      <c r="A3318" s="526" t="n">
        <v>104770</v>
      </c>
      <c r="B3318" s="526" t="s">
        <v>7884</v>
      </c>
      <c r="C3318" s="526" t="s">
        <v>134</v>
      </c>
      <c r="D3318" s="527" t="n">
        <v>1.79</v>
      </c>
    </row>
    <row r="3319" customFormat="false" ht="15" hidden="false" customHeight="false" outlineLevel="0" collapsed="false">
      <c r="A3319" s="526" t="n">
        <v>104772</v>
      </c>
      <c r="B3319" s="526" t="s">
        <v>7885</v>
      </c>
      <c r="C3319" s="526" t="s">
        <v>134</v>
      </c>
      <c r="D3319" s="527" t="n">
        <v>2.62</v>
      </c>
    </row>
    <row r="3320" customFormat="false" ht="15" hidden="false" customHeight="false" outlineLevel="0" collapsed="false">
      <c r="A3320" s="526" t="n">
        <v>104774</v>
      </c>
      <c r="B3320" s="526" t="s">
        <v>7886</v>
      </c>
      <c r="C3320" s="526" t="s">
        <v>134</v>
      </c>
      <c r="D3320" s="527" t="n">
        <v>2.28</v>
      </c>
    </row>
    <row r="3321" customFormat="false" ht="15" hidden="false" customHeight="false" outlineLevel="0" collapsed="false">
      <c r="A3321" s="526" t="n">
        <v>104776</v>
      </c>
      <c r="B3321" s="526" t="s">
        <v>7887</v>
      </c>
      <c r="C3321" s="526" t="s">
        <v>134</v>
      </c>
      <c r="D3321" s="527" t="n">
        <v>6.13</v>
      </c>
    </row>
    <row r="3322" customFormat="false" ht="15" hidden="false" customHeight="false" outlineLevel="0" collapsed="false">
      <c r="A3322" s="526" t="n">
        <v>104778</v>
      </c>
      <c r="B3322" s="526" t="s">
        <v>7888</v>
      </c>
      <c r="C3322" s="526" t="s">
        <v>134</v>
      </c>
      <c r="D3322" s="527" t="n">
        <v>8.96</v>
      </c>
    </row>
    <row r="3323" customFormat="false" ht="15" hidden="false" customHeight="false" outlineLevel="0" collapsed="false">
      <c r="A3323" s="526" t="n">
        <v>104780</v>
      </c>
      <c r="B3323" s="526" t="s">
        <v>7889</v>
      </c>
      <c r="C3323" s="526" t="s">
        <v>120</v>
      </c>
      <c r="D3323" s="527" t="n">
        <v>5.27</v>
      </c>
    </row>
    <row r="3324" customFormat="false" ht="15" hidden="false" customHeight="false" outlineLevel="0" collapsed="false">
      <c r="A3324" s="526" t="n">
        <v>104785</v>
      </c>
      <c r="B3324" s="526" t="s">
        <v>7890</v>
      </c>
      <c r="C3324" s="526" t="s">
        <v>120</v>
      </c>
      <c r="D3324" s="527" t="n">
        <v>12.08</v>
      </c>
    </row>
    <row r="3325" customFormat="false" ht="15" hidden="false" customHeight="false" outlineLevel="0" collapsed="false">
      <c r="A3325" s="526" t="n">
        <v>96765</v>
      </c>
      <c r="B3325" s="526" t="s">
        <v>7891</v>
      </c>
      <c r="C3325" s="526" t="s">
        <v>134</v>
      </c>
      <c r="D3325" s="528" t="n">
        <v>1413.35</v>
      </c>
    </row>
    <row r="3326" customFormat="false" ht="15" hidden="false" customHeight="false" outlineLevel="0" collapsed="false">
      <c r="A3326" s="526" t="n">
        <v>101905</v>
      </c>
      <c r="B3326" s="526" t="s">
        <v>7892</v>
      </c>
      <c r="C3326" s="526" t="s">
        <v>134</v>
      </c>
      <c r="D3326" s="527" t="n">
        <v>217.22</v>
      </c>
    </row>
    <row r="3327" customFormat="false" ht="15" hidden="false" customHeight="false" outlineLevel="0" collapsed="false">
      <c r="A3327" s="526" t="n">
        <v>101906</v>
      </c>
      <c r="B3327" s="526" t="s">
        <v>7893</v>
      </c>
      <c r="C3327" s="526" t="s">
        <v>134</v>
      </c>
      <c r="D3327" s="527" t="n">
        <v>633.95</v>
      </c>
    </row>
    <row r="3328" customFormat="false" ht="15" hidden="false" customHeight="false" outlineLevel="0" collapsed="false">
      <c r="A3328" s="526" t="n">
        <v>101907</v>
      </c>
      <c r="B3328" s="526" t="s">
        <v>7894</v>
      </c>
      <c r="C3328" s="526" t="s">
        <v>134</v>
      </c>
      <c r="D3328" s="527" t="n">
        <v>684.72</v>
      </c>
    </row>
    <row r="3329" customFormat="false" ht="15" hidden="false" customHeight="false" outlineLevel="0" collapsed="false">
      <c r="A3329" s="526" t="n">
        <v>101908</v>
      </c>
      <c r="B3329" s="526" t="s">
        <v>7895</v>
      </c>
      <c r="C3329" s="526" t="s">
        <v>134</v>
      </c>
      <c r="D3329" s="527" t="n">
        <v>210.87</v>
      </c>
    </row>
    <row r="3330" customFormat="false" ht="15" hidden="false" customHeight="false" outlineLevel="0" collapsed="false">
      <c r="A3330" s="526" t="n">
        <v>101909</v>
      </c>
      <c r="B3330" s="526" t="s">
        <v>7896</v>
      </c>
      <c r="C3330" s="526" t="s">
        <v>134</v>
      </c>
      <c r="D3330" s="527" t="n">
        <v>244.72</v>
      </c>
    </row>
    <row r="3331" customFormat="false" ht="15" hidden="false" customHeight="false" outlineLevel="0" collapsed="false">
      <c r="A3331" s="526" t="n">
        <v>101910</v>
      </c>
      <c r="B3331" s="526" t="s">
        <v>7897</v>
      </c>
      <c r="C3331" s="526" t="s">
        <v>134</v>
      </c>
      <c r="D3331" s="527" t="n">
        <v>287.02</v>
      </c>
    </row>
    <row r="3332" customFormat="false" ht="15" hidden="false" customHeight="false" outlineLevel="0" collapsed="false">
      <c r="A3332" s="526" t="n">
        <v>101911</v>
      </c>
      <c r="B3332" s="526" t="s">
        <v>7898</v>
      </c>
      <c r="C3332" s="526" t="s">
        <v>134</v>
      </c>
      <c r="D3332" s="527" t="n">
        <v>329.33</v>
      </c>
    </row>
    <row r="3333" customFormat="false" ht="15" hidden="false" customHeight="false" outlineLevel="0" collapsed="false">
      <c r="A3333" s="526" t="n">
        <v>101912</v>
      </c>
      <c r="B3333" s="526" t="s">
        <v>7899</v>
      </c>
      <c r="C3333" s="526" t="s">
        <v>134</v>
      </c>
      <c r="D3333" s="528" t="n">
        <v>1815.41</v>
      </c>
    </row>
    <row r="3334" customFormat="false" ht="15" hidden="false" customHeight="false" outlineLevel="0" collapsed="false">
      <c r="A3334" s="526" t="n">
        <v>101913</v>
      </c>
      <c r="B3334" s="526" t="s">
        <v>7900</v>
      </c>
      <c r="C3334" s="526" t="s">
        <v>134</v>
      </c>
      <c r="D3334" s="527" t="n">
        <v>349.01</v>
      </c>
    </row>
    <row r="3335" customFormat="false" ht="15" hidden="false" customHeight="false" outlineLevel="0" collapsed="false">
      <c r="A3335" s="526" t="n">
        <v>101914</v>
      </c>
      <c r="B3335" s="526" t="s">
        <v>7901</v>
      </c>
      <c r="C3335" s="526" t="s">
        <v>134</v>
      </c>
      <c r="D3335" s="527" t="n">
        <v>445.17</v>
      </c>
    </row>
    <row r="3336" customFormat="false" ht="15" hidden="false" customHeight="false" outlineLevel="0" collapsed="false">
      <c r="A3336" s="526" t="n">
        <v>101915</v>
      </c>
      <c r="B3336" s="526" t="s">
        <v>7902</v>
      </c>
      <c r="C3336" s="526" t="s">
        <v>134</v>
      </c>
      <c r="D3336" s="527" t="n">
        <v>314.7</v>
      </c>
    </row>
    <row r="3337" customFormat="false" ht="15" hidden="false" customHeight="false" outlineLevel="0" collapsed="false">
      <c r="A3337" s="526" t="n">
        <v>101916</v>
      </c>
      <c r="B3337" s="526" t="s">
        <v>7903</v>
      </c>
      <c r="C3337" s="526" t="s">
        <v>134</v>
      </c>
      <c r="D3337" s="528" t="n">
        <v>3568.08</v>
      </c>
    </row>
    <row r="3338" customFormat="false" ht="15" hidden="false" customHeight="false" outlineLevel="0" collapsed="false">
      <c r="A3338" s="526" t="n">
        <v>101917</v>
      </c>
      <c r="B3338" s="526" t="s">
        <v>7904</v>
      </c>
      <c r="C3338" s="526" t="s">
        <v>134</v>
      </c>
      <c r="D3338" s="527" t="n">
        <v>157.53</v>
      </c>
    </row>
    <row r="3339" customFormat="false" ht="15" hidden="false" customHeight="false" outlineLevel="0" collapsed="false">
      <c r="A3339" s="526" t="n">
        <v>98261</v>
      </c>
      <c r="B3339" s="526" t="s">
        <v>7905</v>
      </c>
      <c r="C3339" s="526" t="s">
        <v>120</v>
      </c>
      <c r="D3339" s="527" t="n">
        <v>3.9</v>
      </c>
    </row>
    <row r="3340" customFormat="false" ht="15" hidden="false" customHeight="false" outlineLevel="0" collapsed="false">
      <c r="A3340" s="526" t="n">
        <v>98262</v>
      </c>
      <c r="B3340" s="526" t="s">
        <v>597</v>
      </c>
      <c r="C3340" s="526" t="s">
        <v>120</v>
      </c>
      <c r="D3340" s="527" t="n">
        <v>4.65</v>
      </c>
    </row>
    <row r="3341" customFormat="false" ht="15" hidden="false" customHeight="false" outlineLevel="0" collapsed="false">
      <c r="A3341" s="526" t="n">
        <v>98263</v>
      </c>
      <c r="B3341" s="526" t="s">
        <v>7906</v>
      </c>
      <c r="C3341" s="526" t="s">
        <v>120</v>
      </c>
      <c r="D3341" s="527" t="n">
        <v>4.86</v>
      </c>
    </row>
    <row r="3342" customFormat="false" ht="15" hidden="false" customHeight="false" outlineLevel="0" collapsed="false">
      <c r="A3342" s="526" t="n">
        <v>98264</v>
      </c>
      <c r="B3342" s="526" t="s">
        <v>7907</v>
      </c>
      <c r="C3342" s="526" t="s">
        <v>120</v>
      </c>
      <c r="D3342" s="527" t="n">
        <v>5.64</v>
      </c>
    </row>
    <row r="3343" customFormat="false" ht="15" hidden="false" customHeight="false" outlineLevel="0" collapsed="false">
      <c r="A3343" s="526" t="n">
        <v>98265</v>
      </c>
      <c r="B3343" s="526" t="s">
        <v>7908</v>
      </c>
      <c r="C3343" s="526" t="s">
        <v>120</v>
      </c>
      <c r="D3343" s="527" t="n">
        <v>6.19</v>
      </c>
    </row>
    <row r="3344" customFormat="false" ht="15" hidden="false" customHeight="false" outlineLevel="0" collapsed="false">
      <c r="A3344" s="526" t="n">
        <v>98266</v>
      </c>
      <c r="B3344" s="526" t="s">
        <v>7909</v>
      </c>
      <c r="C3344" s="526" t="s">
        <v>120</v>
      </c>
      <c r="D3344" s="527" t="n">
        <v>6.91</v>
      </c>
    </row>
    <row r="3345" customFormat="false" ht="15" hidden="false" customHeight="false" outlineLevel="0" collapsed="false">
      <c r="A3345" s="526" t="n">
        <v>98267</v>
      </c>
      <c r="B3345" s="526" t="s">
        <v>7910</v>
      </c>
      <c r="C3345" s="526" t="s">
        <v>120</v>
      </c>
      <c r="D3345" s="527" t="n">
        <v>10.62</v>
      </c>
    </row>
    <row r="3346" customFormat="false" ht="15" hidden="false" customHeight="false" outlineLevel="0" collapsed="false">
      <c r="A3346" s="526" t="n">
        <v>98268</v>
      </c>
      <c r="B3346" s="526" t="s">
        <v>7911</v>
      </c>
      <c r="C3346" s="526" t="s">
        <v>120</v>
      </c>
      <c r="D3346" s="527" t="n">
        <v>16.47</v>
      </c>
    </row>
    <row r="3347" customFormat="false" ht="15" hidden="false" customHeight="false" outlineLevel="0" collapsed="false">
      <c r="A3347" s="526" t="n">
        <v>98269</v>
      </c>
      <c r="B3347" s="526" t="s">
        <v>7912</v>
      </c>
      <c r="C3347" s="526" t="s">
        <v>120</v>
      </c>
      <c r="D3347" s="527" t="n">
        <v>22.09</v>
      </c>
    </row>
    <row r="3348" customFormat="false" ht="15" hidden="false" customHeight="false" outlineLevel="0" collapsed="false">
      <c r="A3348" s="526" t="n">
        <v>98270</v>
      </c>
      <c r="B3348" s="526" t="s">
        <v>7913</v>
      </c>
      <c r="C3348" s="526" t="s">
        <v>120</v>
      </c>
      <c r="D3348" s="527" t="n">
        <v>32.63</v>
      </c>
    </row>
    <row r="3349" customFormat="false" ht="15" hidden="false" customHeight="false" outlineLevel="0" collapsed="false">
      <c r="A3349" s="526" t="n">
        <v>98271</v>
      </c>
      <c r="B3349" s="526" t="s">
        <v>7914</v>
      </c>
      <c r="C3349" s="526" t="s">
        <v>120</v>
      </c>
      <c r="D3349" s="527" t="n">
        <v>45.31</v>
      </c>
    </row>
    <row r="3350" customFormat="false" ht="15" hidden="false" customHeight="false" outlineLevel="0" collapsed="false">
      <c r="A3350" s="526" t="n">
        <v>98272</v>
      </c>
      <c r="B3350" s="526" t="s">
        <v>7915</v>
      </c>
      <c r="C3350" s="526" t="s">
        <v>120</v>
      </c>
      <c r="D3350" s="527" t="n">
        <v>102.09</v>
      </c>
    </row>
    <row r="3351" customFormat="false" ht="15" hidden="false" customHeight="false" outlineLevel="0" collapsed="false">
      <c r="A3351" s="526" t="n">
        <v>98273</v>
      </c>
      <c r="B3351" s="526" t="s">
        <v>7916</v>
      </c>
      <c r="C3351" s="526" t="s">
        <v>120</v>
      </c>
      <c r="D3351" s="527" t="n">
        <v>2.46</v>
      </c>
    </row>
    <row r="3352" customFormat="false" ht="15" hidden="false" customHeight="false" outlineLevel="0" collapsed="false">
      <c r="A3352" s="526" t="n">
        <v>98274</v>
      </c>
      <c r="B3352" s="526" t="s">
        <v>7917</v>
      </c>
      <c r="C3352" s="526" t="s">
        <v>120</v>
      </c>
      <c r="D3352" s="527" t="n">
        <v>2.99</v>
      </c>
    </row>
    <row r="3353" customFormat="false" ht="15" hidden="false" customHeight="false" outlineLevel="0" collapsed="false">
      <c r="A3353" s="526" t="n">
        <v>98275</v>
      </c>
      <c r="B3353" s="526" t="s">
        <v>7918</v>
      </c>
      <c r="C3353" s="526" t="s">
        <v>120</v>
      </c>
      <c r="D3353" s="527" t="n">
        <v>3.71</v>
      </c>
    </row>
    <row r="3354" customFormat="false" ht="15" hidden="false" customHeight="false" outlineLevel="0" collapsed="false">
      <c r="A3354" s="526" t="n">
        <v>98276</v>
      </c>
      <c r="B3354" s="526" t="s">
        <v>7919</v>
      </c>
      <c r="C3354" s="526" t="s">
        <v>120</v>
      </c>
      <c r="D3354" s="527" t="n">
        <v>7.43</v>
      </c>
    </row>
    <row r="3355" customFormat="false" ht="15" hidden="false" customHeight="false" outlineLevel="0" collapsed="false">
      <c r="A3355" s="526" t="n">
        <v>98277</v>
      </c>
      <c r="B3355" s="526" t="s">
        <v>7920</v>
      </c>
      <c r="C3355" s="526" t="s">
        <v>120</v>
      </c>
      <c r="D3355" s="527" t="n">
        <v>13.28</v>
      </c>
    </row>
    <row r="3356" customFormat="false" ht="15" hidden="false" customHeight="false" outlineLevel="0" collapsed="false">
      <c r="A3356" s="526" t="n">
        <v>98278</v>
      </c>
      <c r="B3356" s="526" t="s">
        <v>7921</v>
      </c>
      <c r="C3356" s="526" t="s">
        <v>120</v>
      </c>
      <c r="D3356" s="527" t="n">
        <v>18.9</v>
      </c>
    </row>
    <row r="3357" customFormat="false" ht="15" hidden="false" customHeight="false" outlineLevel="0" collapsed="false">
      <c r="A3357" s="526" t="n">
        <v>98279</v>
      </c>
      <c r="B3357" s="526" t="s">
        <v>7922</v>
      </c>
      <c r="C3357" s="526" t="s">
        <v>120</v>
      </c>
      <c r="D3357" s="527" t="n">
        <v>29.44</v>
      </c>
    </row>
    <row r="3358" customFormat="false" ht="15" hidden="false" customHeight="false" outlineLevel="0" collapsed="false">
      <c r="A3358" s="526" t="n">
        <v>98280</v>
      </c>
      <c r="B3358" s="526" t="s">
        <v>7923</v>
      </c>
      <c r="C3358" s="526" t="s">
        <v>120</v>
      </c>
      <c r="D3358" s="527" t="n">
        <v>8.01</v>
      </c>
    </row>
    <row r="3359" customFormat="false" ht="15" hidden="false" customHeight="false" outlineLevel="0" collapsed="false">
      <c r="A3359" s="526" t="n">
        <v>98281</v>
      </c>
      <c r="B3359" s="526" t="s">
        <v>450</v>
      </c>
      <c r="C3359" s="526" t="s">
        <v>120</v>
      </c>
      <c r="D3359" s="527" t="n">
        <v>8.76</v>
      </c>
    </row>
    <row r="3360" customFormat="false" ht="15" hidden="false" customHeight="false" outlineLevel="0" collapsed="false">
      <c r="A3360" s="526" t="n">
        <v>98282</v>
      </c>
      <c r="B3360" s="526" t="s">
        <v>7924</v>
      </c>
      <c r="C3360" s="526" t="s">
        <v>120</v>
      </c>
      <c r="D3360" s="527" t="n">
        <v>8.96</v>
      </c>
    </row>
    <row r="3361" customFormat="false" ht="15" hidden="false" customHeight="false" outlineLevel="0" collapsed="false">
      <c r="A3361" s="526" t="n">
        <v>98283</v>
      </c>
      <c r="B3361" s="526" t="s">
        <v>7925</v>
      </c>
      <c r="C3361" s="526" t="s">
        <v>120</v>
      </c>
      <c r="D3361" s="527" t="n">
        <v>9.76</v>
      </c>
    </row>
    <row r="3362" customFormat="false" ht="15" hidden="false" customHeight="false" outlineLevel="0" collapsed="false">
      <c r="A3362" s="526" t="n">
        <v>98284</v>
      </c>
      <c r="B3362" s="526" t="s">
        <v>7926</v>
      </c>
      <c r="C3362" s="526" t="s">
        <v>120</v>
      </c>
      <c r="D3362" s="527" t="n">
        <v>10.29</v>
      </c>
    </row>
    <row r="3363" customFormat="false" ht="15" hidden="false" customHeight="false" outlineLevel="0" collapsed="false">
      <c r="A3363" s="526" t="n">
        <v>98285</v>
      </c>
      <c r="B3363" s="526" t="s">
        <v>7927</v>
      </c>
      <c r="C3363" s="526" t="s">
        <v>120</v>
      </c>
      <c r="D3363" s="527" t="n">
        <v>11.02</v>
      </c>
    </row>
    <row r="3364" customFormat="false" ht="15" hidden="false" customHeight="false" outlineLevel="0" collapsed="false">
      <c r="A3364" s="526" t="n">
        <v>98286</v>
      </c>
      <c r="B3364" s="526" t="s">
        <v>7928</v>
      </c>
      <c r="C3364" s="526" t="s">
        <v>120</v>
      </c>
      <c r="D3364" s="527" t="n">
        <v>14.73</v>
      </c>
    </row>
    <row r="3365" customFormat="false" ht="15" hidden="false" customHeight="false" outlineLevel="0" collapsed="false">
      <c r="A3365" s="526" t="n">
        <v>98287</v>
      </c>
      <c r="B3365" s="526" t="s">
        <v>7929</v>
      </c>
      <c r="C3365" s="526" t="s">
        <v>120</v>
      </c>
      <c r="D3365" s="527" t="n">
        <v>1.44</v>
      </c>
    </row>
    <row r="3366" customFormat="false" ht="15" hidden="false" customHeight="false" outlineLevel="0" collapsed="false">
      <c r="A3366" s="526" t="n">
        <v>98288</v>
      </c>
      <c r="B3366" s="526" t="s">
        <v>7930</v>
      </c>
      <c r="C3366" s="526" t="s">
        <v>120</v>
      </c>
      <c r="D3366" s="527" t="n">
        <v>2.18</v>
      </c>
    </row>
    <row r="3367" customFormat="false" ht="15" hidden="false" customHeight="false" outlineLevel="0" collapsed="false">
      <c r="A3367" s="526" t="n">
        <v>98289</v>
      </c>
      <c r="B3367" s="526" t="s">
        <v>7931</v>
      </c>
      <c r="C3367" s="526" t="s">
        <v>120</v>
      </c>
      <c r="D3367" s="527" t="n">
        <v>2.39</v>
      </c>
    </row>
    <row r="3368" customFormat="false" ht="15" hidden="false" customHeight="false" outlineLevel="0" collapsed="false">
      <c r="A3368" s="526" t="n">
        <v>98290</v>
      </c>
      <c r="B3368" s="526" t="s">
        <v>7932</v>
      </c>
      <c r="C3368" s="526" t="s">
        <v>120</v>
      </c>
      <c r="D3368" s="527" t="n">
        <v>3.19</v>
      </c>
    </row>
    <row r="3369" customFormat="false" ht="15" hidden="false" customHeight="false" outlineLevel="0" collapsed="false">
      <c r="A3369" s="526" t="n">
        <v>98291</v>
      </c>
      <c r="B3369" s="526" t="s">
        <v>7933</v>
      </c>
      <c r="C3369" s="526" t="s">
        <v>120</v>
      </c>
      <c r="D3369" s="527" t="n">
        <v>3.73</v>
      </c>
    </row>
    <row r="3370" customFormat="false" ht="15" hidden="false" customHeight="false" outlineLevel="0" collapsed="false">
      <c r="A3370" s="526" t="n">
        <v>98292</v>
      </c>
      <c r="B3370" s="526" t="s">
        <v>7934</v>
      </c>
      <c r="C3370" s="526" t="s">
        <v>120</v>
      </c>
      <c r="D3370" s="527" t="n">
        <v>4.44</v>
      </c>
    </row>
    <row r="3371" customFormat="false" ht="15" hidden="false" customHeight="false" outlineLevel="0" collapsed="false">
      <c r="A3371" s="526" t="n">
        <v>98293</v>
      </c>
      <c r="B3371" s="526" t="s">
        <v>7935</v>
      </c>
      <c r="C3371" s="526" t="s">
        <v>120</v>
      </c>
      <c r="D3371" s="527" t="n">
        <v>8.16</v>
      </c>
    </row>
    <row r="3372" customFormat="false" ht="15" hidden="false" customHeight="false" outlineLevel="0" collapsed="false">
      <c r="A3372" s="526" t="n">
        <v>98400</v>
      </c>
      <c r="B3372" s="526" t="s">
        <v>532</v>
      </c>
      <c r="C3372" s="526" t="s">
        <v>120</v>
      </c>
      <c r="D3372" s="527" t="n">
        <v>12.75</v>
      </c>
    </row>
    <row r="3373" customFormat="false" ht="15" hidden="false" customHeight="false" outlineLevel="0" collapsed="false">
      <c r="A3373" s="526" t="n">
        <v>98401</v>
      </c>
      <c r="B3373" s="526" t="s">
        <v>7936</v>
      </c>
      <c r="C3373" s="526" t="s">
        <v>120</v>
      </c>
      <c r="D3373" s="527" t="n">
        <v>19.41</v>
      </c>
    </row>
    <row r="3374" customFormat="false" ht="15" hidden="false" customHeight="false" outlineLevel="0" collapsed="false">
      <c r="A3374" s="526" t="n">
        <v>98402</v>
      </c>
      <c r="B3374" s="526" t="s">
        <v>7937</v>
      </c>
      <c r="C3374" s="526" t="s">
        <v>120</v>
      </c>
      <c r="D3374" s="527" t="n">
        <v>22.54</v>
      </c>
    </row>
    <row r="3375" customFormat="false" ht="15" hidden="false" customHeight="false" outlineLevel="0" collapsed="false">
      <c r="A3375" s="526" t="n">
        <v>100556</v>
      </c>
      <c r="B3375" s="526" t="s">
        <v>7938</v>
      </c>
      <c r="C3375" s="526" t="s">
        <v>134</v>
      </c>
      <c r="D3375" s="527" t="n">
        <v>36.51</v>
      </c>
    </row>
    <row r="3376" customFormat="false" ht="15" hidden="false" customHeight="false" outlineLevel="0" collapsed="false">
      <c r="A3376" s="526" t="n">
        <v>100557</v>
      </c>
      <c r="B3376" s="526" t="s">
        <v>7939</v>
      </c>
      <c r="C3376" s="526" t="s">
        <v>134</v>
      </c>
      <c r="D3376" s="527" t="n">
        <v>394.45</v>
      </c>
    </row>
    <row r="3377" customFormat="false" ht="15" hidden="false" customHeight="false" outlineLevel="0" collapsed="false">
      <c r="A3377" s="526" t="n">
        <v>100560</v>
      </c>
      <c r="B3377" s="526" t="s">
        <v>7940</v>
      </c>
      <c r="C3377" s="526" t="s">
        <v>134</v>
      </c>
      <c r="D3377" s="527" t="n">
        <v>99.55</v>
      </c>
    </row>
    <row r="3378" customFormat="false" ht="15" hidden="false" customHeight="false" outlineLevel="0" collapsed="false">
      <c r="A3378" s="526" t="n">
        <v>100561</v>
      </c>
      <c r="B3378" s="526" t="s">
        <v>606</v>
      </c>
      <c r="C3378" s="526" t="s">
        <v>134</v>
      </c>
      <c r="D3378" s="527" t="n">
        <v>171.97</v>
      </c>
    </row>
    <row r="3379" customFormat="false" ht="15" hidden="false" customHeight="false" outlineLevel="0" collapsed="false">
      <c r="A3379" s="526" t="n">
        <v>100562</v>
      </c>
      <c r="B3379" s="526" t="s">
        <v>7941</v>
      </c>
      <c r="C3379" s="526" t="s">
        <v>134</v>
      </c>
      <c r="D3379" s="527" t="n">
        <v>260.29</v>
      </c>
    </row>
    <row r="3380" customFormat="false" ht="15" hidden="false" customHeight="false" outlineLevel="0" collapsed="false">
      <c r="A3380" s="526" t="n">
        <v>100563</v>
      </c>
      <c r="B3380" s="526" t="s">
        <v>7942</v>
      </c>
      <c r="C3380" s="526" t="s">
        <v>134</v>
      </c>
      <c r="D3380" s="527" t="n">
        <v>370.5</v>
      </c>
    </row>
    <row r="3381" customFormat="false" ht="15" hidden="false" customHeight="false" outlineLevel="0" collapsed="false">
      <c r="A3381" s="526" t="n">
        <v>101795</v>
      </c>
      <c r="B3381" s="526" t="s">
        <v>7943</v>
      </c>
      <c r="C3381" s="526" t="s">
        <v>134</v>
      </c>
      <c r="D3381" s="527" t="n">
        <v>622.85</v>
      </c>
    </row>
    <row r="3382" customFormat="false" ht="15" hidden="false" customHeight="false" outlineLevel="0" collapsed="false">
      <c r="A3382" s="526" t="n">
        <v>101798</v>
      </c>
      <c r="B3382" s="526" t="s">
        <v>7944</v>
      </c>
      <c r="C3382" s="526" t="s">
        <v>134</v>
      </c>
      <c r="D3382" s="527" t="n">
        <v>371.47</v>
      </c>
    </row>
    <row r="3383" customFormat="false" ht="15" hidden="false" customHeight="false" outlineLevel="0" collapsed="false">
      <c r="A3383" s="526" t="n">
        <v>101799</v>
      </c>
      <c r="B3383" s="526" t="s">
        <v>7945</v>
      </c>
      <c r="C3383" s="526" t="s">
        <v>134</v>
      </c>
      <c r="D3383" s="527" t="n">
        <v>898.24</v>
      </c>
    </row>
    <row r="3384" customFormat="false" ht="15" hidden="false" customHeight="false" outlineLevel="0" collapsed="false">
      <c r="A3384" s="526" t="n">
        <v>98397</v>
      </c>
      <c r="B3384" s="526" t="s">
        <v>7946</v>
      </c>
      <c r="C3384" s="526" t="s">
        <v>114</v>
      </c>
      <c r="D3384" s="527" t="n">
        <v>13.36</v>
      </c>
    </row>
    <row r="3385" customFormat="false" ht="15" hidden="false" customHeight="false" outlineLevel="0" collapsed="false">
      <c r="A3385" s="526" t="n">
        <v>103244</v>
      </c>
      <c r="B3385" s="526" t="s">
        <v>7947</v>
      </c>
      <c r="C3385" s="526" t="s">
        <v>134</v>
      </c>
      <c r="D3385" s="528" t="n">
        <v>2244.09</v>
      </c>
    </row>
    <row r="3386" customFormat="false" ht="15" hidden="false" customHeight="false" outlineLevel="0" collapsed="false">
      <c r="A3386" s="526" t="n">
        <v>103245</v>
      </c>
      <c r="B3386" s="526" t="s">
        <v>7948</v>
      </c>
      <c r="C3386" s="526" t="s">
        <v>134</v>
      </c>
      <c r="D3386" s="528" t="n">
        <v>1773.45</v>
      </c>
    </row>
    <row r="3387" customFormat="false" ht="15" hidden="false" customHeight="false" outlineLevel="0" collapsed="false">
      <c r="A3387" s="526" t="n">
        <v>103246</v>
      </c>
      <c r="B3387" s="526" t="s">
        <v>7949</v>
      </c>
      <c r="C3387" s="526" t="s">
        <v>134</v>
      </c>
      <c r="D3387" s="528" t="n">
        <v>1932.61</v>
      </c>
    </row>
    <row r="3388" customFormat="false" ht="15" hidden="false" customHeight="false" outlineLevel="0" collapsed="false">
      <c r="A3388" s="526" t="n">
        <v>103247</v>
      </c>
      <c r="B3388" s="526" t="s">
        <v>7950</v>
      </c>
      <c r="C3388" s="526" t="s">
        <v>134</v>
      </c>
      <c r="D3388" s="528" t="n">
        <v>2488.88</v>
      </c>
    </row>
    <row r="3389" customFormat="false" ht="15" hidden="false" customHeight="false" outlineLevel="0" collapsed="false">
      <c r="A3389" s="526" t="n">
        <v>103248</v>
      </c>
      <c r="B3389" s="526" t="s">
        <v>7951</v>
      </c>
      <c r="C3389" s="526" t="s">
        <v>134</v>
      </c>
      <c r="D3389" s="528" t="n">
        <v>2036.83</v>
      </c>
    </row>
    <row r="3390" customFormat="false" ht="15" hidden="false" customHeight="false" outlineLevel="0" collapsed="false">
      <c r="A3390" s="526" t="n">
        <v>103249</v>
      </c>
      <c r="B3390" s="526" t="s">
        <v>7952</v>
      </c>
      <c r="C3390" s="526" t="s">
        <v>134</v>
      </c>
      <c r="D3390" s="528" t="n">
        <v>2187.04</v>
      </c>
    </row>
    <row r="3391" customFormat="false" ht="15" hidden="false" customHeight="false" outlineLevel="0" collapsed="false">
      <c r="A3391" s="526" t="n">
        <v>103250</v>
      </c>
      <c r="B3391" s="526" t="s">
        <v>7953</v>
      </c>
      <c r="C3391" s="526" t="s">
        <v>134</v>
      </c>
      <c r="D3391" s="528" t="n">
        <v>3608.45</v>
      </c>
    </row>
    <row r="3392" customFormat="false" ht="15" hidden="false" customHeight="false" outlineLevel="0" collapsed="false">
      <c r="A3392" s="526" t="n">
        <v>103251</v>
      </c>
      <c r="B3392" s="526" t="s">
        <v>7954</v>
      </c>
      <c r="C3392" s="526" t="s">
        <v>134</v>
      </c>
      <c r="D3392" s="528" t="n">
        <v>2853.45</v>
      </c>
    </row>
    <row r="3393" customFormat="false" ht="15" hidden="false" customHeight="false" outlineLevel="0" collapsed="false">
      <c r="A3393" s="526" t="n">
        <v>103252</v>
      </c>
      <c r="B3393" s="526" t="s">
        <v>7955</v>
      </c>
      <c r="C3393" s="526" t="s">
        <v>134</v>
      </c>
      <c r="D3393" s="528" t="n">
        <v>3157.92</v>
      </c>
    </row>
    <row r="3394" customFormat="false" ht="15" hidden="false" customHeight="false" outlineLevel="0" collapsed="false">
      <c r="A3394" s="526" t="n">
        <v>103253</v>
      </c>
      <c r="B3394" s="526" t="s">
        <v>7956</v>
      </c>
      <c r="C3394" s="526" t="s">
        <v>134</v>
      </c>
      <c r="D3394" s="528" t="n">
        <v>4913.12</v>
      </c>
    </row>
    <row r="3395" customFormat="false" ht="15" hidden="false" customHeight="false" outlineLevel="0" collapsed="false">
      <c r="A3395" s="526" t="n">
        <v>103254</v>
      </c>
      <c r="B3395" s="526" t="s">
        <v>7957</v>
      </c>
      <c r="C3395" s="526" t="s">
        <v>134</v>
      </c>
      <c r="D3395" s="528" t="n">
        <v>3678.79</v>
      </c>
    </row>
    <row r="3396" customFormat="false" ht="15" hidden="false" customHeight="false" outlineLevel="0" collapsed="false">
      <c r="A3396" s="526" t="n">
        <v>103255</v>
      </c>
      <c r="B3396" s="526" t="s">
        <v>7958</v>
      </c>
      <c r="C3396" s="526" t="s">
        <v>134</v>
      </c>
      <c r="D3396" s="528" t="n">
        <v>4114.29</v>
      </c>
    </row>
    <row r="3397" customFormat="false" ht="15" hidden="false" customHeight="false" outlineLevel="0" collapsed="false">
      <c r="A3397" s="526" t="n">
        <v>103256</v>
      </c>
      <c r="B3397" s="526" t="s">
        <v>7959</v>
      </c>
      <c r="C3397" s="526" t="s">
        <v>134</v>
      </c>
      <c r="D3397" s="528" t="n">
        <v>9113.39</v>
      </c>
    </row>
    <row r="3398" customFormat="false" ht="15" hidden="false" customHeight="false" outlineLevel="0" collapsed="false">
      <c r="A3398" s="526" t="n">
        <v>103257</v>
      </c>
      <c r="B3398" s="526" t="s">
        <v>7960</v>
      </c>
      <c r="C3398" s="526" t="s">
        <v>134</v>
      </c>
      <c r="D3398" s="528" t="n">
        <v>5215.81</v>
      </c>
    </row>
    <row r="3399" customFormat="false" ht="15" hidden="false" customHeight="false" outlineLevel="0" collapsed="false">
      <c r="A3399" s="526" t="n">
        <v>103258</v>
      </c>
      <c r="B3399" s="526" t="s">
        <v>7961</v>
      </c>
      <c r="C3399" s="526" t="s">
        <v>134</v>
      </c>
      <c r="D3399" s="528" t="n">
        <v>10186.24</v>
      </c>
    </row>
    <row r="3400" customFormat="false" ht="15" hidden="false" customHeight="false" outlineLevel="0" collapsed="false">
      <c r="A3400" s="526" t="n">
        <v>103259</v>
      </c>
      <c r="B3400" s="526" t="s">
        <v>7962</v>
      </c>
      <c r="C3400" s="526" t="s">
        <v>134</v>
      </c>
      <c r="D3400" s="528" t="n">
        <v>5499.71</v>
      </c>
    </row>
    <row r="3401" customFormat="false" ht="15" hidden="false" customHeight="false" outlineLevel="0" collapsed="false">
      <c r="A3401" s="526" t="n">
        <v>103260</v>
      </c>
      <c r="B3401" s="526" t="s">
        <v>7963</v>
      </c>
      <c r="C3401" s="526" t="s">
        <v>134</v>
      </c>
      <c r="D3401" s="528" t="n">
        <v>5648.85</v>
      </c>
    </row>
    <row r="3402" customFormat="false" ht="15" hidden="false" customHeight="false" outlineLevel="0" collapsed="false">
      <c r="A3402" s="526" t="n">
        <v>103261</v>
      </c>
      <c r="B3402" s="526" t="s">
        <v>7964</v>
      </c>
      <c r="C3402" s="526" t="s">
        <v>134</v>
      </c>
      <c r="D3402" s="528" t="n">
        <v>11489.74</v>
      </c>
    </row>
    <row r="3403" customFormat="false" ht="15" hidden="false" customHeight="false" outlineLevel="0" collapsed="false">
      <c r="A3403" s="526" t="n">
        <v>103262</v>
      </c>
      <c r="B3403" s="526" t="s">
        <v>7965</v>
      </c>
      <c r="C3403" s="526" t="s">
        <v>134</v>
      </c>
      <c r="D3403" s="528" t="n">
        <v>7219.67</v>
      </c>
    </row>
    <row r="3404" customFormat="false" ht="15" hidden="false" customHeight="false" outlineLevel="0" collapsed="false">
      <c r="A3404" s="526" t="n">
        <v>103263</v>
      </c>
      <c r="B3404" s="526" t="s">
        <v>7966</v>
      </c>
      <c r="C3404" s="526" t="s">
        <v>134</v>
      </c>
      <c r="D3404" s="528" t="n">
        <v>15953.73</v>
      </c>
    </row>
    <row r="3405" customFormat="false" ht="15" hidden="false" customHeight="false" outlineLevel="0" collapsed="false">
      <c r="A3405" s="526" t="n">
        <v>103264</v>
      </c>
      <c r="B3405" s="526" t="s">
        <v>7967</v>
      </c>
      <c r="C3405" s="526" t="s">
        <v>134</v>
      </c>
      <c r="D3405" s="528" t="n">
        <v>8962.41</v>
      </c>
    </row>
    <row r="3406" customFormat="false" ht="15" hidden="false" customHeight="false" outlineLevel="0" collapsed="false">
      <c r="A3406" s="526" t="n">
        <v>103265</v>
      </c>
      <c r="B3406" s="526" t="s">
        <v>7968</v>
      </c>
      <c r="C3406" s="526" t="s">
        <v>134</v>
      </c>
      <c r="D3406" s="528" t="n">
        <v>19226.24</v>
      </c>
    </row>
    <row r="3407" customFormat="false" ht="15" hidden="false" customHeight="false" outlineLevel="0" collapsed="false">
      <c r="A3407" s="526" t="n">
        <v>103266</v>
      </c>
      <c r="B3407" s="526" t="s">
        <v>7969</v>
      </c>
      <c r="C3407" s="526" t="s">
        <v>134</v>
      </c>
      <c r="D3407" s="528" t="n">
        <v>10005.27</v>
      </c>
    </row>
    <row r="3408" customFormat="false" ht="15" hidden="false" customHeight="false" outlineLevel="0" collapsed="false">
      <c r="A3408" s="526" t="n">
        <v>103267</v>
      </c>
      <c r="B3408" s="526" t="s">
        <v>7970</v>
      </c>
      <c r="C3408" s="526" t="s">
        <v>134</v>
      </c>
      <c r="D3408" s="528" t="n">
        <v>5699.36</v>
      </c>
    </row>
    <row r="3409" customFormat="false" ht="15" hidden="false" customHeight="false" outlineLevel="0" collapsed="false">
      <c r="A3409" s="526" t="n">
        <v>103268</v>
      </c>
      <c r="B3409" s="526" t="s">
        <v>7971</v>
      </c>
      <c r="C3409" s="526" t="s">
        <v>134</v>
      </c>
      <c r="D3409" s="528" t="n">
        <v>6761.6</v>
      </c>
    </row>
    <row r="3410" customFormat="false" ht="15" hidden="false" customHeight="false" outlineLevel="0" collapsed="false">
      <c r="A3410" s="526" t="n">
        <v>103269</v>
      </c>
      <c r="B3410" s="526" t="s">
        <v>7972</v>
      </c>
      <c r="C3410" s="526" t="s">
        <v>134</v>
      </c>
      <c r="D3410" s="528" t="n">
        <v>7001.13</v>
      </c>
    </row>
    <row r="3411" customFormat="false" ht="15" hidden="false" customHeight="false" outlineLevel="0" collapsed="false">
      <c r="A3411" s="526" t="n">
        <v>103270</v>
      </c>
      <c r="B3411" s="526" t="s">
        <v>7973</v>
      </c>
      <c r="C3411" s="526" t="s">
        <v>134</v>
      </c>
      <c r="D3411" s="528" t="n">
        <v>7266.5</v>
      </c>
    </row>
    <row r="3412" customFormat="false" ht="15" hidden="false" customHeight="false" outlineLevel="0" collapsed="false">
      <c r="A3412" s="526" t="n">
        <v>103271</v>
      </c>
      <c r="B3412" s="526" t="s">
        <v>7974</v>
      </c>
      <c r="C3412" s="526" t="s">
        <v>134</v>
      </c>
      <c r="D3412" s="528" t="n">
        <v>10289.06</v>
      </c>
    </row>
    <row r="3413" customFormat="false" ht="15" hidden="false" customHeight="false" outlineLevel="0" collapsed="false">
      <c r="A3413" s="526" t="n">
        <v>103272</v>
      </c>
      <c r="B3413" s="526" t="s">
        <v>7975</v>
      </c>
      <c r="C3413" s="526" t="s">
        <v>134</v>
      </c>
      <c r="D3413" s="528" t="n">
        <v>10626.52</v>
      </c>
    </row>
    <row r="3414" customFormat="false" ht="15" hidden="false" customHeight="false" outlineLevel="0" collapsed="false">
      <c r="A3414" s="526" t="n">
        <v>103273</v>
      </c>
      <c r="B3414" s="526" t="s">
        <v>7976</v>
      </c>
      <c r="C3414" s="526" t="s">
        <v>134</v>
      </c>
      <c r="D3414" s="528" t="n">
        <v>10939.59</v>
      </c>
    </row>
    <row r="3415" customFormat="false" ht="15" hidden="false" customHeight="false" outlineLevel="0" collapsed="false">
      <c r="A3415" s="526" t="n">
        <v>103274</v>
      </c>
      <c r="B3415" s="526" t="s">
        <v>7977</v>
      </c>
      <c r="C3415" s="526" t="s">
        <v>134</v>
      </c>
      <c r="D3415" s="528" t="n">
        <v>12526.7</v>
      </c>
    </row>
    <row r="3416" customFormat="false" ht="15" hidden="false" customHeight="false" outlineLevel="0" collapsed="false">
      <c r="A3416" s="526" t="n">
        <v>103275</v>
      </c>
      <c r="B3416" s="526" t="s">
        <v>7978</v>
      </c>
      <c r="C3416" s="526" t="s">
        <v>134</v>
      </c>
      <c r="D3416" s="528" t="n">
        <v>12461.9</v>
      </c>
    </row>
    <row r="3417" customFormat="false" ht="15" hidden="false" customHeight="false" outlineLevel="0" collapsed="false">
      <c r="A3417" s="526" t="n">
        <v>103276</v>
      </c>
      <c r="B3417" s="526" t="s">
        <v>7979</v>
      </c>
      <c r="C3417" s="526" t="s">
        <v>134</v>
      </c>
      <c r="D3417" s="528" t="n">
        <v>13075.75</v>
      </c>
    </row>
    <row r="3418" customFormat="false" ht="15" hidden="false" customHeight="false" outlineLevel="0" collapsed="false">
      <c r="A3418" s="526" t="n">
        <v>103277</v>
      </c>
      <c r="B3418" s="526" t="s">
        <v>7980</v>
      </c>
      <c r="C3418" s="526" t="s">
        <v>134</v>
      </c>
      <c r="D3418" s="528" t="n">
        <v>24126.58</v>
      </c>
    </row>
    <row r="3419" customFormat="false" ht="15" hidden="false" customHeight="false" outlineLevel="0" collapsed="false">
      <c r="A3419" s="526" t="n">
        <v>103278</v>
      </c>
      <c r="B3419" s="526" t="s">
        <v>7981</v>
      </c>
      <c r="C3419" s="526" t="s">
        <v>134</v>
      </c>
      <c r="D3419" s="528" t="n">
        <v>30871.26</v>
      </c>
    </row>
    <row r="3420" customFormat="false" ht="15" hidden="false" customHeight="false" outlineLevel="0" collapsed="false">
      <c r="A3420" s="526" t="n">
        <v>103288</v>
      </c>
      <c r="B3420" s="526" t="s">
        <v>7982</v>
      </c>
      <c r="C3420" s="526" t="s">
        <v>134</v>
      </c>
      <c r="D3420" s="527" t="n">
        <v>15.71</v>
      </c>
    </row>
    <row r="3421" customFormat="false" ht="15" hidden="false" customHeight="false" outlineLevel="0" collapsed="false">
      <c r="A3421" s="526" t="n">
        <v>103289</v>
      </c>
      <c r="B3421" s="526" t="s">
        <v>7983</v>
      </c>
      <c r="C3421" s="526" t="s">
        <v>120</v>
      </c>
      <c r="D3421" s="527" t="n">
        <v>34.06</v>
      </c>
    </row>
    <row r="3422" customFormat="false" ht="15" hidden="false" customHeight="false" outlineLevel="0" collapsed="false">
      <c r="A3422" s="526" t="n">
        <v>103290</v>
      </c>
      <c r="B3422" s="526" t="s">
        <v>7984</v>
      </c>
      <c r="C3422" s="526" t="s">
        <v>120</v>
      </c>
      <c r="D3422" s="527" t="n">
        <v>53.88</v>
      </c>
    </row>
    <row r="3423" customFormat="false" ht="15" hidden="false" customHeight="false" outlineLevel="0" collapsed="false">
      <c r="A3423" s="526" t="n">
        <v>103291</v>
      </c>
      <c r="B3423" s="526" t="s">
        <v>7985</v>
      </c>
      <c r="C3423" s="526" t="s">
        <v>120</v>
      </c>
      <c r="D3423" s="527" t="n">
        <v>67.34</v>
      </c>
    </row>
    <row r="3424" customFormat="false" ht="15" hidden="false" customHeight="false" outlineLevel="0" collapsed="false">
      <c r="A3424" s="526" t="n">
        <v>103292</v>
      </c>
      <c r="B3424" s="526" t="s">
        <v>7986</v>
      </c>
      <c r="C3424" s="526" t="s">
        <v>120</v>
      </c>
      <c r="D3424" s="527" t="n">
        <v>81.34</v>
      </c>
    </row>
    <row r="3425" customFormat="false" ht="15" hidden="false" customHeight="false" outlineLevel="0" collapsed="false">
      <c r="A3425" s="526" t="n">
        <v>101936</v>
      </c>
      <c r="B3425" s="526" t="s">
        <v>7987</v>
      </c>
      <c r="C3425" s="526" t="s">
        <v>134</v>
      </c>
      <c r="D3425" s="528" t="n">
        <v>9262.69</v>
      </c>
    </row>
    <row r="3426" customFormat="false" ht="15" hidden="false" customHeight="false" outlineLevel="0" collapsed="false">
      <c r="A3426" s="526" t="n">
        <v>101937</v>
      </c>
      <c r="B3426" s="526" t="s">
        <v>7988</v>
      </c>
      <c r="C3426" s="526" t="s">
        <v>134</v>
      </c>
      <c r="D3426" s="528" t="n">
        <v>16566.52</v>
      </c>
    </row>
    <row r="3427" customFormat="false" ht="15" hidden="false" customHeight="false" outlineLevel="0" collapsed="false">
      <c r="A3427" s="526" t="n">
        <v>98294</v>
      </c>
      <c r="B3427" s="526" t="s">
        <v>7989</v>
      </c>
      <c r="C3427" s="526" t="s">
        <v>120</v>
      </c>
      <c r="D3427" s="527" t="n">
        <v>5.99</v>
      </c>
    </row>
    <row r="3428" customFormat="false" ht="15" hidden="false" customHeight="false" outlineLevel="0" collapsed="false">
      <c r="A3428" s="526" t="n">
        <v>98295</v>
      </c>
      <c r="B3428" s="526" t="s">
        <v>7990</v>
      </c>
      <c r="C3428" s="526" t="s">
        <v>120</v>
      </c>
      <c r="D3428" s="527" t="n">
        <v>5.24</v>
      </c>
    </row>
    <row r="3429" customFormat="false" ht="15" hidden="false" customHeight="false" outlineLevel="0" collapsed="false">
      <c r="A3429" s="526" t="n">
        <v>98296</v>
      </c>
      <c r="B3429" s="526" t="s">
        <v>7991</v>
      </c>
      <c r="C3429" s="526" t="s">
        <v>120</v>
      </c>
      <c r="D3429" s="527" t="n">
        <v>8.75</v>
      </c>
    </row>
    <row r="3430" customFormat="false" ht="15" hidden="false" customHeight="false" outlineLevel="0" collapsed="false">
      <c r="A3430" s="526" t="n">
        <v>98297</v>
      </c>
      <c r="B3430" s="526" t="s">
        <v>249</v>
      </c>
      <c r="C3430" s="526" t="s">
        <v>120</v>
      </c>
      <c r="D3430" s="527" t="n">
        <v>7.56</v>
      </c>
    </row>
    <row r="3431" customFormat="false" ht="15" hidden="false" customHeight="false" outlineLevel="0" collapsed="false">
      <c r="A3431" s="526" t="n">
        <v>98298</v>
      </c>
      <c r="B3431" s="526" t="s">
        <v>7992</v>
      </c>
      <c r="C3431" s="526" t="s">
        <v>120</v>
      </c>
      <c r="D3431" s="527" t="n">
        <v>21.07</v>
      </c>
    </row>
    <row r="3432" customFormat="false" ht="15" hidden="false" customHeight="false" outlineLevel="0" collapsed="false">
      <c r="A3432" s="526" t="n">
        <v>98299</v>
      </c>
      <c r="B3432" s="526" t="s">
        <v>7993</v>
      </c>
      <c r="C3432" s="526" t="s">
        <v>120</v>
      </c>
      <c r="D3432" s="527" t="n">
        <v>19.61</v>
      </c>
    </row>
    <row r="3433" customFormat="false" ht="15" hidden="false" customHeight="false" outlineLevel="0" collapsed="false">
      <c r="A3433" s="526" t="n">
        <v>98300</v>
      </c>
      <c r="B3433" s="526" t="s">
        <v>7994</v>
      </c>
      <c r="C3433" s="526" t="s">
        <v>120</v>
      </c>
      <c r="D3433" s="527" t="n">
        <v>5.71</v>
      </c>
    </row>
    <row r="3434" customFormat="false" ht="15" hidden="false" customHeight="false" outlineLevel="0" collapsed="false">
      <c r="A3434" s="526" t="n">
        <v>98301</v>
      </c>
      <c r="B3434" s="526" t="s">
        <v>7995</v>
      </c>
      <c r="C3434" s="526" t="s">
        <v>134</v>
      </c>
      <c r="D3434" s="527" t="n">
        <v>597.48</v>
      </c>
    </row>
    <row r="3435" customFormat="false" ht="15" hidden="false" customHeight="false" outlineLevel="0" collapsed="false">
      <c r="A3435" s="526" t="n">
        <v>98302</v>
      </c>
      <c r="B3435" s="526" t="s">
        <v>424</v>
      </c>
      <c r="C3435" s="526" t="s">
        <v>134</v>
      </c>
      <c r="D3435" s="528" t="n">
        <v>1048.43</v>
      </c>
    </row>
    <row r="3436" customFormat="false" ht="15" hidden="false" customHeight="false" outlineLevel="0" collapsed="false">
      <c r="A3436" s="526" t="n">
        <v>98304</v>
      </c>
      <c r="B3436" s="526" t="s">
        <v>7996</v>
      </c>
      <c r="C3436" s="526" t="s">
        <v>134</v>
      </c>
      <c r="D3436" s="528" t="n">
        <v>3189.9</v>
      </c>
    </row>
    <row r="3437" customFormat="false" ht="15" hidden="false" customHeight="false" outlineLevel="0" collapsed="false">
      <c r="A3437" s="526" t="n">
        <v>98305</v>
      </c>
      <c r="B3437" s="526" t="s">
        <v>7997</v>
      </c>
      <c r="C3437" s="526" t="s">
        <v>134</v>
      </c>
      <c r="D3437" s="528" t="n">
        <v>2241.25</v>
      </c>
    </row>
    <row r="3438" customFormat="false" ht="15" hidden="false" customHeight="false" outlineLevel="0" collapsed="false">
      <c r="A3438" s="526" t="n">
        <v>98306</v>
      </c>
      <c r="B3438" s="526" t="s">
        <v>7998</v>
      </c>
      <c r="C3438" s="526" t="s">
        <v>134</v>
      </c>
      <c r="D3438" s="527" t="n">
        <v>59.94</v>
      </c>
    </row>
    <row r="3439" customFormat="false" ht="15" hidden="false" customHeight="false" outlineLevel="0" collapsed="false">
      <c r="A3439" s="526" t="n">
        <v>98307</v>
      </c>
      <c r="B3439" s="526" t="s">
        <v>7999</v>
      </c>
      <c r="C3439" s="526" t="s">
        <v>134</v>
      </c>
      <c r="D3439" s="527" t="n">
        <v>53.33</v>
      </c>
    </row>
    <row r="3440" customFormat="false" ht="15" hidden="false" customHeight="false" outlineLevel="0" collapsed="false">
      <c r="A3440" s="526" t="n">
        <v>98308</v>
      </c>
      <c r="B3440" s="526" t="s">
        <v>718</v>
      </c>
      <c r="C3440" s="526" t="s">
        <v>134</v>
      </c>
      <c r="D3440" s="527" t="n">
        <v>34.95</v>
      </c>
    </row>
    <row r="3441" customFormat="false" ht="15" hidden="false" customHeight="false" outlineLevel="0" collapsed="false">
      <c r="A3441" s="526" t="n">
        <v>98593</v>
      </c>
      <c r="B3441" s="526" t="s">
        <v>8000</v>
      </c>
      <c r="C3441" s="526" t="s">
        <v>134</v>
      </c>
      <c r="D3441" s="528" t="n">
        <v>2270.4</v>
      </c>
    </row>
    <row r="3442" customFormat="false" ht="15" hidden="false" customHeight="false" outlineLevel="0" collapsed="false">
      <c r="A3442" s="526" t="n">
        <v>100553</v>
      </c>
      <c r="B3442" s="526" t="s">
        <v>8001</v>
      </c>
      <c r="C3442" s="526" t="s">
        <v>120</v>
      </c>
      <c r="D3442" s="527" t="n">
        <v>22.88</v>
      </c>
    </row>
    <row r="3443" customFormat="false" ht="15" hidden="false" customHeight="false" outlineLevel="0" collapsed="false">
      <c r="A3443" s="526" t="n">
        <v>100554</v>
      </c>
      <c r="B3443" s="526" t="s">
        <v>8002</v>
      </c>
      <c r="C3443" s="526" t="s">
        <v>120</v>
      </c>
      <c r="D3443" s="527" t="n">
        <v>5.45</v>
      </c>
    </row>
    <row r="3444" customFormat="false" ht="15" hidden="false" customHeight="false" outlineLevel="0" collapsed="false">
      <c r="A3444" s="526" t="n">
        <v>100555</v>
      </c>
      <c r="B3444" s="526" t="s">
        <v>8003</v>
      </c>
      <c r="C3444" s="526" t="s">
        <v>134</v>
      </c>
      <c r="D3444" s="528" t="n">
        <v>1129.11</v>
      </c>
    </row>
    <row r="3445" customFormat="false" ht="15" hidden="false" customHeight="false" outlineLevel="0" collapsed="false">
      <c r="A3445" s="526" t="n">
        <v>89355</v>
      </c>
      <c r="B3445" s="526" t="s">
        <v>8004</v>
      </c>
      <c r="C3445" s="526" t="s">
        <v>120</v>
      </c>
      <c r="D3445" s="527" t="n">
        <v>20.76</v>
      </c>
    </row>
    <row r="3446" customFormat="false" ht="15" hidden="false" customHeight="false" outlineLevel="0" collapsed="false">
      <c r="A3446" s="526" t="n">
        <v>89356</v>
      </c>
      <c r="B3446" s="526" t="s">
        <v>198</v>
      </c>
      <c r="C3446" s="526" t="s">
        <v>120</v>
      </c>
      <c r="D3446" s="527" t="n">
        <v>23.95</v>
      </c>
    </row>
    <row r="3447" customFormat="false" ht="15" hidden="false" customHeight="false" outlineLevel="0" collapsed="false">
      <c r="A3447" s="526" t="n">
        <v>89357</v>
      </c>
      <c r="B3447" s="526" t="s">
        <v>213</v>
      </c>
      <c r="C3447" s="526" t="s">
        <v>120</v>
      </c>
      <c r="D3447" s="527" t="n">
        <v>32.8</v>
      </c>
    </row>
    <row r="3448" customFormat="false" ht="15" hidden="false" customHeight="false" outlineLevel="0" collapsed="false">
      <c r="A3448" s="526" t="n">
        <v>89401</v>
      </c>
      <c r="B3448" s="526" t="s">
        <v>8005</v>
      </c>
      <c r="C3448" s="526" t="s">
        <v>120</v>
      </c>
      <c r="D3448" s="527" t="n">
        <v>10.93</v>
      </c>
    </row>
    <row r="3449" customFormat="false" ht="15" hidden="false" customHeight="false" outlineLevel="0" collapsed="false">
      <c r="A3449" s="526" t="n">
        <v>89402</v>
      </c>
      <c r="B3449" s="526" t="s">
        <v>8006</v>
      </c>
      <c r="C3449" s="526" t="s">
        <v>120</v>
      </c>
      <c r="D3449" s="527" t="n">
        <v>12.55</v>
      </c>
    </row>
    <row r="3450" customFormat="false" ht="15" hidden="false" customHeight="false" outlineLevel="0" collapsed="false">
      <c r="A3450" s="526" t="n">
        <v>89403</v>
      </c>
      <c r="B3450" s="526" t="s">
        <v>8007</v>
      </c>
      <c r="C3450" s="526" t="s">
        <v>120</v>
      </c>
      <c r="D3450" s="527" t="n">
        <v>19.23</v>
      </c>
    </row>
    <row r="3451" customFormat="false" ht="15" hidden="false" customHeight="false" outlineLevel="0" collapsed="false">
      <c r="A3451" s="526" t="n">
        <v>89446</v>
      </c>
      <c r="B3451" s="526" t="s">
        <v>8008</v>
      </c>
      <c r="C3451" s="526" t="s">
        <v>120</v>
      </c>
      <c r="D3451" s="527" t="n">
        <v>5.4</v>
      </c>
    </row>
    <row r="3452" customFormat="false" ht="15" hidden="false" customHeight="false" outlineLevel="0" collapsed="false">
      <c r="A3452" s="526" t="n">
        <v>89447</v>
      </c>
      <c r="B3452" s="526" t="s">
        <v>8009</v>
      </c>
      <c r="C3452" s="526" t="s">
        <v>120</v>
      </c>
      <c r="D3452" s="527" t="n">
        <v>10.7</v>
      </c>
    </row>
    <row r="3453" customFormat="false" ht="15" hidden="false" customHeight="false" outlineLevel="0" collapsed="false">
      <c r="A3453" s="526" t="n">
        <v>89448</v>
      </c>
      <c r="B3453" s="526" t="s">
        <v>564</v>
      </c>
      <c r="C3453" s="526" t="s">
        <v>120</v>
      </c>
      <c r="D3453" s="527" t="n">
        <v>16.37</v>
      </c>
    </row>
    <row r="3454" customFormat="false" ht="15" hidden="false" customHeight="false" outlineLevel="0" collapsed="false">
      <c r="A3454" s="526" t="n">
        <v>89449</v>
      </c>
      <c r="B3454" s="526" t="s">
        <v>311</v>
      </c>
      <c r="C3454" s="526" t="s">
        <v>120</v>
      </c>
      <c r="D3454" s="527" t="n">
        <v>18.11</v>
      </c>
    </row>
    <row r="3455" customFormat="false" ht="15" hidden="false" customHeight="false" outlineLevel="0" collapsed="false">
      <c r="A3455" s="526" t="n">
        <v>89450</v>
      </c>
      <c r="B3455" s="526" t="s">
        <v>359</v>
      </c>
      <c r="C3455" s="526" t="s">
        <v>120</v>
      </c>
      <c r="D3455" s="527" t="n">
        <v>28.99</v>
      </c>
    </row>
    <row r="3456" customFormat="false" ht="15" hidden="false" customHeight="false" outlineLevel="0" collapsed="false">
      <c r="A3456" s="526" t="n">
        <v>89451</v>
      </c>
      <c r="B3456" s="526" t="s">
        <v>324</v>
      </c>
      <c r="C3456" s="526" t="s">
        <v>120</v>
      </c>
      <c r="D3456" s="527" t="n">
        <v>47.18</v>
      </c>
    </row>
    <row r="3457" customFormat="false" ht="15" hidden="false" customHeight="false" outlineLevel="0" collapsed="false">
      <c r="A3457" s="526" t="n">
        <v>89452</v>
      </c>
      <c r="B3457" s="526" t="s">
        <v>449</v>
      </c>
      <c r="C3457" s="526" t="s">
        <v>120</v>
      </c>
      <c r="D3457" s="527" t="n">
        <v>64.95</v>
      </c>
    </row>
    <row r="3458" customFormat="false" ht="15" hidden="false" customHeight="false" outlineLevel="0" collapsed="false">
      <c r="A3458" s="526" t="n">
        <v>89508</v>
      </c>
      <c r="B3458" s="526" t="s">
        <v>8010</v>
      </c>
      <c r="C3458" s="526" t="s">
        <v>120</v>
      </c>
      <c r="D3458" s="527" t="n">
        <v>15.92</v>
      </c>
    </row>
    <row r="3459" customFormat="false" ht="15" hidden="false" customHeight="false" outlineLevel="0" collapsed="false">
      <c r="A3459" s="526" t="n">
        <v>89509</v>
      </c>
      <c r="B3459" s="526" t="s">
        <v>8011</v>
      </c>
      <c r="C3459" s="526" t="s">
        <v>120</v>
      </c>
      <c r="D3459" s="527" t="n">
        <v>21.46</v>
      </c>
    </row>
    <row r="3460" customFormat="false" ht="15" hidden="false" customHeight="false" outlineLevel="0" collapsed="false">
      <c r="A3460" s="526" t="n">
        <v>89511</v>
      </c>
      <c r="B3460" s="526" t="s">
        <v>8012</v>
      </c>
      <c r="C3460" s="526" t="s">
        <v>120</v>
      </c>
      <c r="D3460" s="527" t="n">
        <v>36.38</v>
      </c>
    </row>
    <row r="3461" customFormat="false" ht="15" hidden="false" customHeight="false" outlineLevel="0" collapsed="false">
      <c r="A3461" s="526" t="n">
        <v>89512</v>
      </c>
      <c r="B3461" s="526" t="s">
        <v>8013</v>
      </c>
      <c r="C3461" s="526" t="s">
        <v>120</v>
      </c>
      <c r="D3461" s="527" t="n">
        <v>46.38</v>
      </c>
    </row>
    <row r="3462" customFormat="false" ht="15" hidden="false" customHeight="false" outlineLevel="0" collapsed="false">
      <c r="A3462" s="526" t="n">
        <v>89576</v>
      </c>
      <c r="B3462" s="526" t="s">
        <v>8014</v>
      </c>
      <c r="C3462" s="526" t="s">
        <v>120</v>
      </c>
      <c r="D3462" s="527" t="n">
        <v>23.89</v>
      </c>
    </row>
    <row r="3463" customFormat="false" ht="15" hidden="false" customHeight="false" outlineLevel="0" collapsed="false">
      <c r="A3463" s="526" t="n">
        <v>89578</v>
      </c>
      <c r="B3463" s="526" t="s">
        <v>247</v>
      </c>
      <c r="C3463" s="526" t="s">
        <v>120</v>
      </c>
      <c r="D3463" s="527" t="n">
        <v>29.78</v>
      </c>
    </row>
    <row r="3464" customFormat="false" ht="15" hidden="false" customHeight="false" outlineLevel="0" collapsed="false">
      <c r="A3464" s="526" t="n">
        <v>89580</v>
      </c>
      <c r="B3464" s="526" t="s">
        <v>312</v>
      </c>
      <c r="C3464" s="526" t="s">
        <v>120</v>
      </c>
      <c r="D3464" s="527" t="n">
        <v>61.39</v>
      </c>
    </row>
    <row r="3465" customFormat="false" ht="15" hidden="false" customHeight="false" outlineLevel="0" collapsed="false">
      <c r="A3465" s="526" t="n">
        <v>89633</v>
      </c>
      <c r="B3465" s="526" t="s">
        <v>8015</v>
      </c>
      <c r="C3465" s="526" t="s">
        <v>120</v>
      </c>
      <c r="D3465" s="527" t="n">
        <v>23.85</v>
      </c>
    </row>
    <row r="3466" customFormat="false" ht="15" hidden="false" customHeight="false" outlineLevel="0" collapsed="false">
      <c r="A3466" s="526" t="n">
        <v>89634</v>
      </c>
      <c r="B3466" s="526" t="s">
        <v>8016</v>
      </c>
      <c r="C3466" s="526" t="s">
        <v>120</v>
      </c>
      <c r="D3466" s="527" t="n">
        <v>33.42</v>
      </c>
    </row>
    <row r="3467" customFormat="false" ht="15" hidden="false" customHeight="false" outlineLevel="0" collapsed="false">
      <c r="A3467" s="526" t="n">
        <v>89635</v>
      </c>
      <c r="B3467" s="526" t="s">
        <v>8017</v>
      </c>
      <c r="C3467" s="526" t="s">
        <v>120</v>
      </c>
      <c r="D3467" s="527" t="n">
        <v>47.92</v>
      </c>
    </row>
    <row r="3468" customFormat="false" ht="15" hidden="false" customHeight="false" outlineLevel="0" collapsed="false">
      <c r="A3468" s="526" t="n">
        <v>89636</v>
      </c>
      <c r="B3468" s="526" t="s">
        <v>8018</v>
      </c>
      <c r="C3468" s="526" t="s">
        <v>120</v>
      </c>
      <c r="D3468" s="527" t="n">
        <v>59.91</v>
      </c>
    </row>
    <row r="3469" customFormat="false" ht="15" hidden="false" customHeight="false" outlineLevel="0" collapsed="false">
      <c r="A3469" s="526" t="n">
        <v>89711</v>
      </c>
      <c r="B3469" s="526" t="s">
        <v>341</v>
      </c>
      <c r="C3469" s="526" t="s">
        <v>120</v>
      </c>
      <c r="D3469" s="527" t="n">
        <v>21.05</v>
      </c>
    </row>
    <row r="3470" customFormat="false" ht="15" hidden="false" customHeight="false" outlineLevel="0" collapsed="false">
      <c r="A3470" s="526" t="n">
        <v>89712</v>
      </c>
      <c r="B3470" s="526" t="s">
        <v>259</v>
      </c>
      <c r="C3470" s="526" t="s">
        <v>120</v>
      </c>
      <c r="D3470" s="527" t="n">
        <v>26.32</v>
      </c>
    </row>
    <row r="3471" customFormat="false" ht="15" hidden="false" customHeight="false" outlineLevel="0" collapsed="false">
      <c r="A3471" s="526" t="n">
        <v>89713</v>
      </c>
      <c r="B3471" s="526" t="s">
        <v>555</v>
      </c>
      <c r="C3471" s="526" t="s">
        <v>120</v>
      </c>
      <c r="D3471" s="527" t="n">
        <v>32.68</v>
      </c>
    </row>
    <row r="3472" customFormat="false" ht="15" hidden="false" customHeight="false" outlineLevel="0" collapsed="false">
      <c r="A3472" s="526" t="n">
        <v>89714</v>
      </c>
      <c r="B3472" s="526" t="s">
        <v>195</v>
      </c>
      <c r="C3472" s="526" t="s">
        <v>120</v>
      </c>
      <c r="D3472" s="527" t="n">
        <v>36.65</v>
      </c>
    </row>
    <row r="3473" customFormat="false" ht="15" hidden="false" customHeight="false" outlineLevel="0" collapsed="false">
      <c r="A3473" s="526" t="n">
        <v>89716</v>
      </c>
      <c r="B3473" s="526" t="s">
        <v>8019</v>
      </c>
      <c r="C3473" s="526" t="s">
        <v>120</v>
      </c>
      <c r="D3473" s="527" t="n">
        <v>23.06</v>
      </c>
    </row>
    <row r="3474" customFormat="false" ht="15" hidden="false" customHeight="false" outlineLevel="0" collapsed="false">
      <c r="A3474" s="526" t="n">
        <v>89717</v>
      </c>
      <c r="B3474" s="526" t="s">
        <v>8020</v>
      </c>
      <c r="C3474" s="526" t="s">
        <v>120</v>
      </c>
      <c r="D3474" s="527" t="n">
        <v>35.71</v>
      </c>
    </row>
    <row r="3475" customFormat="false" ht="15" hidden="false" customHeight="false" outlineLevel="0" collapsed="false">
      <c r="A3475" s="526" t="n">
        <v>89770</v>
      </c>
      <c r="B3475" s="526" t="s">
        <v>8021</v>
      </c>
      <c r="C3475" s="526" t="s">
        <v>120</v>
      </c>
      <c r="D3475" s="527" t="n">
        <v>36.5</v>
      </c>
    </row>
    <row r="3476" customFormat="false" ht="15" hidden="false" customHeight="false" outlineLevel="0" collapsed="false">
      <c r="A3476" s="526" t="n">
        <v>89771</v>
      </c>
      <c r="B3476" s="526" t="s">
        <v>8022</v>
      </c>
      <c r="C3476" s="526" t="s">
        <v>120</v>
      </c>
      <c r="D3476" s="527" t="n">
        <v>48.68</v>
      </c>
    </row>
    <row r="3477" customFormat="false" ht="15" hidden="false" customHeight="false" outlineLevel="0" collapsed="false">
      <c r="A3477" s="526" t="n">
        <v>89773</v>
      </c>
      <c r="B3477" s="526" t="s">
        <v>8023</v>
      </c>
      <c r="C3477" s="526" t="s">
        <v>120</v>
      </c>
      <c r="D3477" s="527" t="n">
        <v>114.13</v>
      </c>
    </row>
    <row r="3478" customFormat="false" ht="15" hidden="false" customHeight="false" outlineLevel="0" collapsed="false">
      <c r="A3478" s="526" t="n">
        <v>89775</v>
      </c>
      <c r="B3478" s="526" t="s">
        <v>8024</v>
      </c>
      <c r="C3478" s="526" t="s">
        <v>120</v>
      </c>
      <c r="D3478" s="527" t="n">
        <v>178.25</v>
      </c>
    </row>
    <row r="3479" customFormat="false" ht="15" hidden="false" customHeight="false" outlineLevel="0" collapsed="false">
      <c r="A3479" s="526" t="n">
        <v>89798</v>
      </c>
      <c r="B3479" s="526" t="s">
        <v>347</v>
      </c>
      <c r="C3479" s="526" t="s">
        <v>120</v>
      </c>
      <c r="D3479" s="527" t="n">
        <v>12.24</v>
      </c>
    </row>
    <row r="3480" customFormat="false" ht="15" hidden="false" customHeight="false" outlineLevel="0" collapsed="false">
      <c r="A3480" s="526" t="n">
        <v>89799</v>
      </c>
      <c r="B3480" s="526" t="s">
        <v>512</v>
      </c>
      <c r="C3480" s="526" t="s">
        <v>120</v>
      </c>
      <c r="D3480" s="527" t="n">
        <v>20.98</v>
      </c>
    </row>
    <row r="3481" customFormat="false" ht="15" hidden="false" customHeight="false" outlineLevel="0" collapsed="false">
      <c r="A3481" s="526" t="n">
        <v>89800</v>
      </c>
      <c r="B3481" s="526" t="s">
        <v>8025</v>
      </c>
      <c r="C3481" s="526" t="s">
        <v>120</v>
      </c>
      <c r="D3481" s="527" t="n">
        <v>27.4</v>
      </c>
    </row>
    <row r="3482" customFormat="false" ht="15" hidden="false" customHeight="false" outlineLevel="0" collapsed="false">
      <c r="A3482" s="526" t="n">
        <v>89848</v>
      </c>
      <c r="B3482" s="526" t="s">
        <v>8026</v>
      </c>
      <c r="C3482" s="526" t="s">
        <v>120</v>
      </c>
      <c r="D3482" s="527" t="n">
        <v>26.2</v>
      </c>
    </row>
    <row r="3483" customFormat="false" ht="15" hidden="false" customHeight="false" outlineLevel="0" collapsed="false">
      <c r="A3483" s="526" t="n">
        <v>89849</v>
      </c>
      <c r="B3483" s="526" t="s">
        <v>8027</v>
      </c>
      <c r="C3483" s="526" t="s">
        <v>120</v>
      </c>
      <c r="D3483" s="527" t="n">
        <v>52.42</v>
      </c>
    </row>
    <row r="3484" customFormat="false" ht="15" hidden="false" customHeight="false" outlineLevel="0" collapsed="false">
      <c r="A3484" s="526" t="n">
        <v>89865</v>
      </c>
      <c r="B3484" s="526" t="s">
        <v>8028</v>
      </c>
      <c r="C3484" s="526" t="s">
        <v>120</v>
      </c>
      <c r="D3484" s="527" t="n">
        <v>17.45</v>
      </c>
    </row>
    <row r="3485" customFormat="false" ht="15" hidden="false" customHeight="false" outlineLevel="0" collapsed="false">
      <c r="A3485" s="526" t="n">
        <v>92275</v>
      </c>
      <c r="B3485" s="526" t="s">
        <v>8029</v>
      </c>
      <c r="C3485" s="526" t="s">
        <v>120</v>
      </c>
      <c r="D3485" s="527" t="n">
        <v>61.25</v>
      </c>
    </row>
    <row r="3486" customFormat="false" ht="15" hidden="false" customHeight="false" outlineLevel="0" collapsed="false">
      <c r="A3486" s="526" t="n">
        <v>92276</v>
      </c>
      <c r="B3486" s="526" t="s">
        <v>8030</v>
      </c>
      <c r="C3486" s="526" t="s">
        <v>120</v>
      </c>
      <c r="D3486" s="527" t="n">
        <v>77.79</v>
      </c>
    </row>
    <row r="3487" customFormat="false" ht="15" hidden="false" customHeight="false" outlineLevel="0" collapsed="false">
      <c r="A3487" s="526" t="n">
        <v>92277</v>
      </c>
      <c r="B3487" s="526" t="s">
        <v>8031</v>
      </c>
      <c r="C3487" s="526" t="s">
        <v>120</v>
      </c>
      <c r="D3487" s="527" t="n">
        <v>112.42</v>
      </c>
    </row>
    <row r="3488" customFormat="false" ht="15" hidden="false" customHeight="false" outlineLevel="0" collapsed="false">
      <c r="A3488" s="526" t="n">
        <v>92278</v>
      </c>
      <c r="B3488" s="526" t="s">
        <v>8032</v>
      </c>
      <c r="C3488" s="526" t="s">
        <v>120</v>
      </c>
      <c r="D3488" s="527" t="n">
        <v>151.3</v>
      </c>
    </row>
    <row r="3489" customFormat="false" ht="15" hidden="false" customHeight="false" outlineLevel="0" collapsed="false">
      <c r="A3489" s="526" t="n">
        <v>92279</v>
      </c>
      <c r="B3489" s="526" t="s">
        <v>8033</v>
      </c>
      <c r="C3489" s="526" t="s">
        <v>120</v>
      </c>
      <c r="D3489" s="527" t="n">
        <v>218.73</v>
      </c>
    </row>
    <row r="3490" customFormat="false" ht="15" hidden="false" customHeight="false" outlineLevel="0" collapsed="false">
      <c r="A3490" s="526" t="n">
        <v>92280</v>
      </c>
      <c r="B3490" s="526" t="s">
        <v>8034</v>
      </c>
      <c r="C3490" s="526" t="s">
        <v>120</v>
      </c>
      <c r="D3490" s="527" t="n">
        <v>307.14</v>
      </c>
    </row>
    <row r="3491" customFormat="false" ht="15" hidden="false" customHeight="false" outlineLevel="0" collapsed="false">
      <c r="A3491" s="526" t="n">
        <v>92281</v>
      </c>
      <c r="B3491" s="526" t="s">
        <v>8035</v>
      </c>
      <c r="C3491" s="526" t="s">
        <v>120</v>
      </c>
      <c r="D3491" s="527" t="n">
        <v>133.03</v>
      </c>
    </row>
    <row r="3492" customFormat="false" ht="15" hidden="false" customHeight="false" outlineLevel="0" collapsed="false">
      <c r="A3492" s="526" t="n">
        <v>92282</v>
      </c>
      <c r="B3492" s="526" t="s">
        <v>8036</v>
      </c>
      <c r="C3492" s="526" t="s">
        <v>120</v>
      </c>
      <c r="D3492" s="527" t="n">
        <v>152.49</v>
      </c>
    </row>
    <row r="3493" customFormat="false" ht="15" hidden="false" customHeight="false" outlineLevel="0" collapsed="false">
      <c r="A3493" s="526" t="n">
        <v>92283</v>
      </c>
      <c r="B3493" s="526" t="s">
        <v>8037</v>
      </c>
      <c r="C3493" s="526" t="s">
        <v>120</v>
      </c>
      <c r="D3493" s="527" t="n">
        <v>206.8</v>
      </c>
    </row>
    <row r="3494" customFormat="false" ht="15" hidden="false" customHeight="false" outlineLevel="0" collapsed="false">
      <c r="A3494" s="526" t="n">
        <v>92284</v>
      </c>
      <c r="B3494" s="526" t="s">
        <v>8038</v>
      </c>
      <c r="C3494" s="526" t="s">
        <v>120</v>
      </c>
      <c r="D3494" s="527" t="n">
        <v>258.87</v>
      </c>
    </row>
    <row r="3495" customFormat="false" ht="15" hidden="false" customHeight="false" outlineLevel="0" collapsed="false">
      <c r="A3495" s="526" t="n">
        <v>92285</v>
      </c>
      <c r="B3495" s="526" t="s">
        <v>8039</v>
      </c>
      <c r="C3495" s="526" t="s">
        <v>120</v>
      </c>
      <c r="D3495" s="527" t="n">
        <v>347.25</v>
      </c>
    </row>
    <row r="3496" customFormat="false" ht="15" hidden="false" customHeight="false" outlineLevel="0" collapsed="false">
      <c r="A3496" s="526" t="n">
        <v>92286</v>
      </c>
      <c r="B3496" s="526" t="s">
        <v>8040</v>
      </c>
      <c r="C3496" s="526" t="s">
        <v>120</v>
      </c>
      <c r="D3496" s="527" t="n">
        <v>437.45</v>
      </c>
    </row>
    <row r="3497" customFormat="false" ht="15" hidden="false" customHeight="false" outlineLevel="0" collapsed="false">
      <c r="A3497" s="526" t="n">
        <v>92305</v>
      </c>
      <c r="B3497" s="526" t="s">
        <v>8041</v>
      </c>
      <c r="C3497" s="526" t="s">
        <v>120</v>
      </c>
      <c r="D3497" s="527" t="n">
        <v>41.23</v>
      </c>
    </row>
    <row r="3498" customFormat="false" ht="15" hidden="false" customHeight="false" outlineLevel="0" collapsed="false">
      <c r="A3498" s="526" t="n">
        <v>92306</v>
      </c>
      <c r="B3498" s="526" t="s">
        <v>8042</v>
      </c>
      <c r="C3498" s="526" t="s">
        <v>120</v>
      </c>
      <c r="D3498" s="527" t="n">
        <v>66.99</v>
      </c>
    </row>
    <row r="3499" customFormat="false" ht="15" hidden="false" customHeight="false" outlineLevel="0" collapsed="false">
      <c r="A3499" s="526" t="n">
        <v>92307</v>
      </c>
      <c r="B3499" s="526" t="s">
        <v>8043</v>
      </c>
      <c r="C3499" s="526" t="s">
        <v>120</v>
      </c>
      <c r="D3499" s="527" t="n">
        <v>83.8</v>
      </c>
    </row>
    <row r="3500" customFormat="false" ht="15" hidden="false" customHeight="false" outlineLevel="0" collapsed="false">
      <c r="A3500" s="526" t="n">
        <v>92308</v>
      </c>
      <c r="B3500" s="526" t="s">
        <v>8044</v>
      </c>
      <c r="C3500" s="526" t="s">
        <v>120</v>
      </c>
      <c r="D3500" s="527" t="n">
        <v>59.46</v>
      </c>
    </row>
    <row r="3501" customFormat="false" ht="15" hidden="false" customHeight="false" outlineLevel="0" collapsed="false">
      <c r="A3501" s="526" t="n">
        <v>92309</v>
      </c>
      <c r="B3501" s="526" t="s">
        <v>8045</v>
      </c>
      <c r="C3501" s="526" t="s">
        <v>120</v>
      </c>
      <c r="D3501" s="527" t="n">
        <v>141.64</v>
      </c>
    </row>
    <row r="3502" customFormat="false" ht="15" hidden="false" customHeight="false" outlineLevel="0" collapsed="false">
      <c r="A3502" s="526" t="n">
        <v>92310</v>
      </c>
      <c r="B3502" s="526" t="s">
        <v>8046</v>
      </c>
      <c r="C3502" s="526" t="s">
        <v>120</v>
      </c>
      <c r="D3502" s="527" t="n">
        <v>161.37</v>
      </c>
    </row>
    <row r="3503" customFormat="false" ht="15" hidden="false" customHeight="false" outlineLevel="0" collapsed="false">
      <c r="A3503" s="526" t="n">
        <v>92320</v>
      </c>
      <c r="B3503" s="526" t="s">
        <v>8047</v>
      </c>
      <c r="C3503" s="526" t="s">
        <v>120</v>
      </c>
      <c r="D3503" s="527" t="n">
        <v>53.02</v>
      </c>
    </row>
    <row r="3504" customFormat="false" ht="15" hidden="false" customHeight="false" outlineLevel="0" collapsed="false">
      <c r="A3504" s="526" t="n">
        <v>92321</v>
      </c>
      <c r="B3504" s="526" t="s">
        <v>8048</v>
      </c>
      <c r="C3504" s="526" t="s">
        <v>120</v>
      </c>
      <c r="D3504" s="527" t="n">
        <v>87.33</v>
      </c>
    </row>
    <row r="3505" customFormat="false" ht="15" hidden="false" customHeight="false" outlineLevel="0" collapsed="false">
      <c r="A3505" s="526" t="n">
        <v>92322</v>
      </c>
      <c r="B3505" s="526" t="s">
        <v>8049</v>
      </c>
      <c r="C3505" s="526" t="s">
        <v>120</v>
      </c>
      <c r="D3505" s="527" t="n">
        <v>111.45</v>
      </c>
    </row>
    <row r="3506" customFormat="false" ht="15" hidden="false" customHeight="false" outlineLevel="0" collapsed="false">
      <c r="A3506" s="526" t="n">
        <v>92323</v>
      </c>
      <c r="B3506" s="526" t="s">
        <v>8050</v>
      </c>
      <c r="C3506" s="526" t="s">
        <v>120</v>
      </c>
      <c r="D3506" s="527" t="n">
        <v>68.44</v>
      </c>
    </row>
    <row r="3507" customFormat="false" ht="15" hidden="false" customHeight="false" outlineLevel="0" collapsed="false">
      <c r="A3507" s="526" t="n">
        <v>92324</v>
      </c>
      <c r="B3507" s="526" t="s">
        <v>8051</v>
      </c>
      <c r="C3507" s="526" t="s">
        <v>120</v>
      </c>
      <c r="D3507" s="527" t="n">
        <v>159.14</v>
      </c>
    </row>
    <row r="3508" customFormat="false" ht="15" hidden="false" customHeight="false" outlineLevel="0" collapsed="false">
      <c r="A3508" s="526" t="n">
        <v>92325</v>
      </c>
      <c r="B3508" s="526" t="s">
        <v>8052</v>
      </c>
      <c r="C3508" s="526" t="s">
        <v>120</v>
      </c>
      <c r="D3508" s="527" t="n">
        <v>186.18</v>
      </c>
    </row>
    <row r="3509" customFormat="false" ht="15" hidden="false" customHeight="false" outlineLevel="0" collapsed="false">
      <c r="A3509" s="526" t="n">
        <v>92335</v>
      </c>
      <c r="B3509" s="526" t="s">
        <v>8053</v>
      </c>
      <c r="C3509" s="526" t="s">
        <v>120</v>
      </c>
      <c r="D3509" s="527" t="n">
        <v>89.21</v>
      </c>
    </row>
    <row r="3510" customFormat="false" ht="15" hidden="false" customHeight="false" outlineLevel="0" collapsed="false">
      <c r="A3510" s="526" t="n">
        <v>92336</v>
      </c>
      <c r="B3510" s="526" t="s">
        <v>232</v>
      </c>
      <c r="C3510" s="526" t="s">
        <v>120</v>
      </c>
      <c r="D3510" s="527" t="n">
        <v>109.52</v>
      </c>
    </row>
    <row r="3511" customFormat="false" ht="15" hidden="false" customHeight="false" outlineLevel="0" collapsed="false">
      <c r="A3511" s="526" t="n">
        <v>92337</v>
      </c>
      <c r="B3511" s="526" t="s">
        <v>379</v>
      </c>
      <c r="C3511" s="526" t="s">
        <v>120</v>
      </c>
      <c r="D3511" s="527" t="n">
        <v>144.04</v>
      </c>
    </row>
    <row r="3512" customFormat="false" ht="15" hidden="false" customHeight="false" outlineLevel="0" collapsed="false">
      <c r="A3512" s="526" t="n">
        <v>92338</v>
      </c>
      <c r="B3512" s="526" t="s">
        <v>8054</v>
      </c>
      <c r="C3512" s="526" t="s">
        <v>120</v>
      </c>
      <c r="D3512" s="527" t="n">
        <v>152.17</v>
      </c>
    </row>
    <row r="3513" customFormat="false" ht="15" hidden="false" customHeight="false" outlineLevel="0" collapsed="false">
      <c r="A3513" s="526" t="n">
        <v>92339</v>
      </c>
      <c r="B3513" s="526" t="s">
        <v>8055</v>
      </c>
      <c r="C3513" s="526" t="s">
        <v>120</v>
      </c>
      <c r="D3513" s="527" t="n">
        <v>230.85</v>
      </c>
    </row>
    <row r="3514" customFormat="false" ht="15" hidden="false" customHeight="false" outlineLevel="0" collapsed="false">
      <c r="A3514" s="526" t="n">
        <v>92341</v>
      </c>
      <c r="B3514" s="526" t="s">
        <v>383</v>
      </c>
      <c r="C3514" s="526" t="s">
        <v>120</v>
      </c>
      <c r="D3514" s="527" t="n">
        <v>100.04</v>
      </c>
    </row>
    <row r="3515" customFormat="false" ht="15" hidden="false" customHeight="false" outlineLevel="0" collapsed="false">
      <c r="A3515" s="526" t="n">
        <v>92342</v>
      </c>
      <c r="B3515" s="526" t="s">
        <v>8056</v>
      </c>
      <c r="C3515" s="526" t="s">
        <v>120</v>
      </c>
      <c r="D3515" s="527" t="n">
        <v>120.42</v>
      </c>
    </row>
    <row r="3516" customFormat="false" ht="15" hidden="false" customHeight="false" outlineLevel="0" collapsed="false">
      <c r="A3516" s="526" t="n">
        <v>92343</v>
      </c>
      <c r="B3516" s="526" t="s">
        <v>8057</v>
      </c>
      <c r="C3516" s="526" t="s">
        <v>120</v>
      </c>
      <c r="D3516" s="527" t="n">
        <v>155.04</v>
      </c>
    </row>
    <row r="3517" customFormat="false" ht="15" hidden="false" customHeight="false" outlineLevel="0" collapsed="false">
      <c r="A3517" s="526" t="n">
        <v>92359</v>
      </c>
      <c r="B3517" s="526" t="s">
        <v>8058</v>
      </c>
      <c r="C3517" s="526" t="s">
        <v>120</v>
      </c>
      <c r="D3517" s="527" t="n">
        <v>71.84</v>
      </c>
    </row>
    <row r="3518" customFormat="false" ht="15" hidden="false" customHeight="false" outlineLevel="0" collapsed="false">
      <c r="A3518" s="526" t="n">
        <v>92360</v>
      </c>
      <c r="B3518" s="526" t="s">
        <v>8059</v>
      </c>
      <c r="C3518" s="526" t="s">
        <v>120</v>
      </c>
      <c r="D3518" s="527" t="n">
        <v>96.05</v>
      </c>
    </row>
    <row r="3519" customFormat="false" ht="15" hidden="false" customHeight="false" outlineLevel="0" collapsed="false">
      <c r="A3519" s="526" t="n">
        <v>92361</v>
      </c>
      <c r="B3519" s="526" t="s">
        <v>8060</v>
      </c>
      <c r="C3519" s="526" t="s">
        <v>120</v>
      </c>
      <c r="D3519" s="527" t="n">
        <v>129.61</v>
      </c>
    </row>
    <row r="3520" customFormat="false" ht="15" hidden="false" customHeight="false" outlineLevel="0" collapsed="false">
      <c r="A3520" s="526" t="n">
        <v>92362</v>
      </c>
      <c r="B3520" s="526" t="s">
        <v>8061</v>
      </c>
      <c r="C3520" s="526" t="s">
        <v>120</v>
      </c>
      <c r="D3520" s="527" t="n">
        <v>207.43</v>
      </c>
    </row>
    <row r="3521" customFormat="false" ht="15" hidden="false" customHeight="false" outlineLevel="0" collapsed="false">
      <c r="A3521" s="526" t="n">
        <v>92364</v>
      </c>
      <c r="B3521" s="526" t="s">
        <v>733</v>
      </c>
      <c r="C3521" s="526" t="s">
        <v>120</v>
      </c>
      <c r="D3521" s="527" t="n">
        <v>54.24</v>
      </c>
    </row>
    <row r="3522" customFormat="false" ht="15" hidden="false" customHeight="false" outlineLevel="0" collapsed="false">
      <c r="A3522" s="526" t="n">
        <v>92365</v>
      </c>
      <c r="B3522" s="526" t="s">
        <v>684</v>
      </c>
      <c r="C3522" s="526" t="s">
        <v>120</v>
      </c>
      <c r="D3522" s="527" t="n">
        <v>62.38</v>
      </c>
    </row>
    <row r="3523" customFormat="false" ht="15" hidden="false" customHeight="false" outlineLevel="0" collapsed="false">
      <c r="A3523" s="526" t="n">
        <v>92366</v>
      </c>
      <c r="B3523" s="526" t="s">
        <v>8062</v>
      </c>
      <c r="C3523" s="526" t="s">
        <v>120</v>
      </c>
      <c r="D3523" s="527" t="n">
        <v>86.64</v>
      </c>
    </row>
    <row r="3524" customFormat="false" ht="15" hidden="false" customHeight="false" outlineLevel="0" collapsed="false">
      <c r="A3524" s="526" t="n">
        <v>92367</v>
      </c>
      <c r="B3524" s="526" t="s">
        <v>8063</v>
      </c>
      <c r="C3524" s="526" t="s">
        <v>120</v>
      </c>
      <c r="D3524" s="527" t="n">
        <v>106.42</v>
      </c>
    </row>
    <row r="3525" customFormat="false" ht="15" hidden="false" customHeight="false" outlineLevel="0" collapsed="false">
      <c r="A3525" s="526" t="n">
        <v>92368</v>
      </c>
      <c r="B3525" s="526" t="s">
        <v>8064</v>
      </c>
      <c r="C3525" s="526" t="s">
        <v>120</v>
      </c>
      <c r="D3525" s="527" t="n">
        <v>140.47</v>
      </c>
    </row>
    <row r="3526" customFormat="false" ht="15" hidden="false" customHeight="false" outlineLevel="0" collapsed="false">
      <c r="A3526" s="526" t="n">
        <v>92645</v>
      </c>
      <c r="B3526" s="526" t="s">
        <v>8065</v>
      </c>
      <c r="C3526" s="526" t="s">
        <v>120</v>
      </c>
      <c r="D3526" s="527" t="n">
        <v>75.9</v>
      </c>
    </row>
    <row r="3527" customFormat="false" ht="15" hidden="false" customHeight="false" outlineLevel="0" collapsed="false">
      <c r="A3527" s="526" t="n">
        <v>92646</v>
      </c>
      <c r="B3527" s="526" t="s">
        <v>8066</v>
      </c>
      <c r="C3527" s="526" t="s">
        <v>120</v>
      </c>
      <c r="D3527" s="527" t="n">
        <v>100.1</v>
      </c>
    </row>
    <row r="3528" customFormat="false" ht="15" hidden="false" customHeight="false" outlineLevel="0" collapsed="false">
      <c r="A3528" s="526" t="n">
        <v>92648</v>
      </c>
      <c r="B3528" s="526" t="s">
        <v>8067</v>
      </c>
      <c r="C3528" s="526" t="s">
        <v>120</v>
      </c>
      <c r="D3528" s="527" t="n">
        <v>109.56</v>
      </c>
    </row>
    <row r="3529" customFormat="false" ht="15" hidden="false" customHeight="false" outlineLevel="0" collapsed="false">
      <c r="A3529" s="526" t="n">
        <v>92649</v>
      </c>
      <c r="B3529" s="526" t="s">
        <v>8068</v>
      </c>
      <c r="C3529" s="526" t="s">
        <v>120</v>
      </c>
      <c r="D3529" s="527" t="n">
        <v>133.67</v>
      </c>
    </row>
    <row r="3530" customFormat="false" ht="15" hidden="false" customHeight="false" outlineLevel="0" collapsed="false">
      <c r="A3530" s="526" t="n">
        <v>92650</v>
      </c>
      <c r="B3530" s="526" t="s">
        <v>8069</v>
      </c>
      <c r="C3530" s="526" t="s">
        <v>120</v>
      </c>
      <c r="D3530" s="527" t="n">
        <v>211.48</v>
      </c>
    </row>
    <row r="3531" customFormat="false" ht="15" hidden="false" customHeight="false" outlineLevel="0" collapsed="false">
      <c r="A3531" s="526" t="n">
        <v>92652</v>
      </c>
      <c r="B3531" s="526" t="s">
        <v>8070</v>
      </c>
      <c r="C3531" s="526" t="s">
        <v>120</v>
      </c>
      <c r="D3531" s="527" t="n">
        <v>59.18</v>
      </c>
    </row>
    <row r="3532" customFormat="false" ht="15" hidden="false" customHeight="false" outlineLevel="0" collapsed="false">
      <c r="A3532" s="526" t="n">
        <v>92653</v>
      </c>
      <c r="B3532" s="526" t="s">
        <v>8071</v>
      </c>
      <c r="C3532" s="526" t="s">
        <v>120</v>
      </c>
      <c r="D3532" s="527" t="n">
        <v>67.37</v>
      </c>
    </row>
    <row r="3533" customFormat="false" ht="15" hidden="false" customHeight="false" outlineLevel="0" collapsed="false">
      <c r="A3533" s="526" t="n">
        <v>92654</v>
      </c>
      <c r="B3533" s="526" t="s">
        <v>8072</v>
      </c>
      <c r="C3533" s="526" t="s">
        <v>120</v>
      </c>
      <c r="D3533" s="527" t="n">
        <v>91.63</v>
      </c>
    </row>
    <row r="3534" customFormat="false" ht="15" hidden="false" customHeight="false" outlineLevel="0" collapsed="false">
      <c r="A3534" s="526" t="n">
        <v>92655</v>
      </c>
      <c r="B3534" s="526" t="s">
        <v>8073</v>
      </c>
      <c r="C3534" s="526" t="s">
        <v>120</v>
      </c>
      <c r="D3534" s="527" t="n">
        <v>111.5</v>
      </c>
    </row>
    <row r="3535" customFormat="false" ht="15" hidden="false" customHeight="false" outlineLevel="0" collapsed="false">
      <c r="A3535" s="526" t="n">
        <v>92656</v>
      </c>
      <c r="B3535" s="526" t="s">
        <v>8074</v>
      </c>
      <c r="C3535" s="526" t="s">
        <v>120</v>
      </c>
      <c r="D3535" s="527" t="n">
        <v>145.57</v>
      </c>
    </row>
    <row r="3536" customFormat="false" ht="15" hidden="false" customHeight="false" outlineLevel="0" collapsed="false">
      <c r="A3536" s="526" t="n">
        <v>92687</v>
      </c>
      <c r="B3536" s="526" t="s">
        <v>8075</v>
      </c>
      <c r="C3536" s="526" t="s">
        <v>120</v>
      </c>
      <c r="D3536" s="527" t="n">
        <v>27.89</v>
      </c>
    </row>
    <row r="3537" customFormat="false" ht="15" hidden="false" customHeight="false" outlineLevel="0" collapsed="false">
      <c r="A3537" s="526" t="n">
        <v>92688</v>
      </c>
      <c r="B3537" s="526" t="s">
        <v>337</v>
      </c>
      <c r="C3537" s="526" t="s">
        <v>120</v>
      </c>
      <c r="D3537" s="527" t="n">
        <v>39.26</v>
      </c>
    </row>
    <row r="3538" customFormat="false" ht="15" hidden="false" customHeight="false" outlineLevel="0" collapsed="false">
      <c r="A3538" s="526" t="n">
        <v>92689</v>
      </c>
      <c r="B3538" s="526" t="s">
        <v>8076</v>
      </c>
      <c r="C3538" s="526" t="s">
        <v>120</v>
      </c>
      <c r="D3538" s="527" t="n">
        <v>53.39</v>
      </c>
    </row>
    <row r="3539" customFormat="false" ht="15" hidden="false" customHeight="false" outlineLevel="0" collapsed="false">
      <c r="A3539" s="526" t="n">
        <v>92690</v>
      </c>
      <c r="B3539" s="526" t="s">
        <v>8077</v>
      </c>
      <c r="C3539" s="526" t="s">
        <v>120</v>
      </c>
      <c r="D3539" s="527" t="n">
        <v>76.14</v>
      </c>
    </row>
    <row r="3540" customFormat="false" ht="15" hidden="false" customHeight="false" outlineLevel="0" collapsed="false">
      <c r="A3540" s="526" t="n">
        <v>92691</v>
      </c>
      <c r="B3540" s="526" t="s">
        <v>8078</v>
      </c>
      <c r="C3540" s="526" t="s">
        <v>120</v>
      </c>
      <c r="D3540" s="527" t="n">
        <v>98.78</v>
      </c>
    </row>
    <row r="3541" customFormat="false" ht="15" hidden="false" customHeight="false" outlineLevel="0" collapsed="false">
      <c r="A3541" s="526" t="n">
        <v>94462</v>
      </c>
      <c r="B3541" s="526" t="s">
        <v>8079</v>
      </c>
      <c r="C3541" s="526" t="s">
        <v>120</v>
      </c>
      <c r="D3541" s="527" t="n">
        <v>99.33</v>
      </c>
    </row>
    <row r="3542" customFormat="false" ht="15" hidden="false" customHeight="false" outlineLevel="0" collapsed="false">
      <c r="A3542" s="526" t="n">
        <v>94463</v>
      </c>
      <c r="B3542" s="526" t="s">
        <v>8080</v>
      </c>
      <c r="C3542" s="526" t="s">
        <v>120</v>
      </c>
      <c r="D3542" s="527" t="n">
        <v>116.16</v>
      </c>
    </row>
    <row r="3543" customFormat="false" ht="15" hidden="false" customHeight="false" outlineLevel="0" collapsed="false">
      <c r="A3543" s="526" t="n">
        <v>94464</v>
      </c>
      <c r="B3543" s="526" t="s">
        <v>8081</v>
      </c>
      <c r="C3543" s="526" t="s">
        <v>120</v>
      </c>
      <c r="D3543" s="527" t="n">
        <v>163.35</v>
      </c>
    </row>
    <row r="3544" customFormat="false" ht="15" hidden="false" customHeight="false" outlineLevel="0" collapsed="false">
      <c r="A3544" s="526" t="n">
        <v>94602</v>
      </c>
      <c r="B3544" s="526" t="s">
        <v>8082</v>
      </c>
      <c r="C3544" s="526" t="s">
        <v>120</v>
      </c>
      <c r="D3544" s="527" t="n">
        <v>233.09</v>
      </c>
    </row>
    <row r="3545" customFormat="false" ht="15" hidden="false" customHeight="false" outlineLevel="0" collapsed="false">
      <c r="A3545" s="526" t="n">
        <v>94603</v>
      </c>
      <c r="B3545" s="526" t="s">
        <v>8083</v>
      </c>
      <c r="C3545" s="526" t="s">
        <v>120</v>
      </c>
      <c r="D3545" s="527" t="n">
        <v>314.18</v>
      </c>
    </row>
    <row r="3546" customFormat="false" ht="15" hidden="false" customHeight="false" outlineLevel="0" collapsed="false">
      <c r="A3546" s="526" t="n">
        <v>94604</v>
      </c>
      <c r="B3546" s="526" t="s">
        <v>8084</v>
      </c>
      <c r="C3546" s="526" t="s">
        <v>120</v>
      </c>
      <c r="D3546" s="527" t="n">
        <v>430.07</v>
      </c>
    </row>
    <row r="3547" customFormat="false" ht="15" hidden="false" customHeight="false" outlineLevel="0" collapsed="false">
      <c r="A3547" s="526" t="n">
        <v>94605</v>
      </c>
      <c r="B3547" s="526" t="s">
        <v>8085</v>
      </c>
      <c r="C3547" s="526" t="s">
        <v>120</v>
      </c>
      <c r="D3547" s="527" t="n">
        <v>616.2</v>
      </c>
    </row>
    <row r="3548" customFormat="false" ht="15" hidden="false" customHeight="false" outlineLevel="0" collapsed="false">
      <c r="A3548" s="526" t="n">
        <v>94648</v>
      </c>
      <c r="B3548" s="526" t="s">
        <v>8086</v>
      </c>
      <c r="C3548" s="526" t="s">
        <v>120</v>
      </c>
      <c r="D3548" s="527" t="n">
        <v>11.14</v>
      </c>
    </row>
    <row r="3549" customFormat="false" ht="15" hidden="false" customHeight="false" outlineLevel="0" collapsed="false">
      <c r="A3549" s="526" t="n">
        <v>94649</v>
      </c>
      <c r="B3549" s="526" t="s">
        <v>8087</v>
      </c>
      <c r="C3549" s="526" t="s">
        <v>120</v>
      </c>
      <c r="D3549" s="527" t="n">
        <v>16.2</v>
      </c>
    </row>
    <row r="3550" customFormat="false" ht="15" hidden="false" customHeight="false" outlineLevel="0" collapsed="false">
      <c r="A3550" s="526" t="n">
        <v>94650</v>
      </c>
      <c r="B3550" s="526" t="s">
        <v>8088</v>
      </c>
      <c r="C3550" s="526" t="s">
        <v>120</v>
      </c>
      <c r="D3550" s="527" t="n">
        <v>24.25</v>
      </c>
    </row>
    <row r="3551" customFormat="false" ht="15" hidden="false" customHeight="false" outlineLevel="0" collapsed="false">
      <c r="A3551" s="526" t="n">
        <v>94651</v>
      </c>
      <c r="B3551" s="526" t="s">
        <v>8089</v>
      </c>
      <c r="C3551" s="526" t="s">
        <v>120</v>
      </c>
      <c r="D3551" s="527" t="n">
        <v>25.67</v>
      </c>
    </row>
    <row r="3552" customFormat="false" ht="15" hidden="false" customHeight="false" outlineLevel="0" collapsed="false">
      <c r="A3552" s="526" t="n">
        <v>94652</v>
      </c>
      <c r="B3552" s="526" t="s">
        <v>8090</v>
      </c>
      <c r="C3552" s="526" t="s">
        <v>120</v>
      </c>
      <c r="D3552" s="527" t="n">
        <v>41.1</v>
      </c>
    </row>
    <row r="3553" customFormat="false" ht="15" hidden="false" customHeight="false" outlineLevel="0" collapsed="false">
      <c r="A3553" s="526" t="n">
        <v>94653</v>
      </c>
      <c r="B3553" s="526" t="s">
        <v>8091</v>
      </c>
      <c r="C3553" s="526" t="s">
        <v>120</v>
      </c>
      <c r="D3553" s="527" t="n">
        <v>57.83</v>
      </c>
    </row>
    <row r="3554" customFormat="false" ht="15" hidden="false" customHeight="false" outlineLevel="0" collapsed="false">
      <c r="A3554" s="526" t="n">
        <v>94654</v>
      </c>
      <c r="B3554" s="526" t="s">
        <v>8092</v>
      </c>
      <c r="C3554" s="526" t="s">
        <v>120</v>
      </c>
      <c r="D3554" s="527" t="n">
        <v>83.23</v>
      </c>
    </row>
    <row r="3555" customFormat="false" ht="15" hidden="false" customHeight="false" outlineLevel="0" collapsed="false">
      <c r="A3555" s="526" t="n">
        <v>94655</v>
      </c>
      <c r="B3555" s="526" t="s">
        <v>8093</v>
      </c>
      <c r="C3555" s="526" t="s">
        <v>120</v>
      </c>
      <c r="D3555" s="527" t="n">
        <v>114.73</v>
      </c>
    </row>
    <row r="3556" customFormat="false" ht="15" hidden="false" customHeight="false" outlineLevel="0" collapsed="false">
      <c r="A3556" s="526" t="n">
        <v>94716</v>
      </c>
      <c r="B3556" s="526" t="s">
        <v>8094</v>
      </c>
      <c r="C3556" s="526" t="s">
        <v>120</v>
      </c>
      <c r="D3556" s="527" t="n">
        <v>21.63</v>
      </c>
    </row>
    <row r="3557" customFormat="false" ht="15" hidden="false" customHeight="false" outlineLevel="0" collapsed="false">
      <c r="A3557" s="526" t="n">
        <v>94717</v>
      </c>
      <c r="B3557" s="526" t="s">
        <v>8095</v>
      </c>
      <c r="C3557" s="526" t="s">
        <v>120</v>
      </c>
      <c r="D3557" s="527" t="n">
        <v>32.71</v>
      </c>
    </row>
    <row r="3558" customFormat="false" ht="15" hidden="false" customHeight="false" outlineLevel="0" collapsed="false">
      <c r="A3558" s="526" t="n">
        <v>94718</v>
      </c>
      <c r="B3558" s="526" t="s">
        <v>8096</v>
      </c>
      <c r="C3558" s="526" t="s">
        <v>120</v>
      </c>
      <c r="D3558" s="527" t="n">
        <v>42.37</v>
      </c>
    </row>
    <row r="3559" customFormat="false" ht="15" hidden="false" customHeight="false" outlineLevel="0" collapsed="false">
      <c r="A3559" s="526" t="n">
        <v>94719</v>
      </c>
      <c r="B3559" s="526" t="s">
        <v>8097</v>
      </c>
      <c r="C3559" s="526" t="s">
        <v>120</v>
      </c>
      <c r="D3559" s="527" t="n">
        <v>53.9</v>
      </c>
    </row>
    <row r="3560" customFormat="false" ht="15" hidden="false" customHeight="false" outlineLevel="0" collapsed="false">
      <c r="A3560" s="526" t="n">
        <v>94720</v>
      </c>
      <c r="B3560" s="526" t="s">
        <v>8098</v>
      </c>
      <c r="C3560" s="526" t="s">
        <v>120</v>
      </c>
      <c r="D3560" s="527" t="n">
        <v>79.1</v>
      </c>
    </row>
    <row r="3561" customFormat="false" ht="15" hidden="false" customHeight="false" outlineLevel="0" collapsed="false">
      <c r="A3561" s="526" t="n">
        <v>94721</v>
      </c>
      <c r="B3561" s="526" t="s">
        <v>8099</v>
      </c>
      <c r="C3561" s="526" t="s">
        <v>120</v>
      </c>
      <c r="D3561" s="527" t="n">
        <v>118.99</v>
      </c>
    </row>
    <row r="3562" customFormat="false" ht="15" hidden="false" customHeight="false" outlineLevel="0" collapsed="false">
      <c r="A3562" s="526" t="n">
        <v>94722</v>
      </c>
      <c r="B3562" s="526" t="s">
        <v>8100</v>
      </c>
      <c r="C3562" s="526" t="s">
        <v>120</v>
      </c>
      <c r="D3562" s="527" t="n">
        <v>206.56</v>
      </c>
    </row>
    <row r="3563" customFormat="false" ht="15" hidden="false" customHeight="false" outlineLevel="0" collapsed="false">
      <c r="A3563" s="526" t="n">
        <v>94723</v>
      </c>
      <c r="B3563" s="526" t="s">
        <v>8101</v>
      </c>
      <c r="C3563" s="526" t="s">
        <v>120</v>
      </c>
      <c r="D3563" s="527" t="n">
        <v>366.67</v>
      </c>
    </row>
    <row r="3564" customFormat="false" ht="15" hidden="false" customHeight="false" outlineLevel="0" collapsed="false">
      <c r="A3564" s="526" t="n">
        <v>95697</v>
      </c>
      <c r="B3564" s="526" t="s">
        <v>8102</v>
      </c>
      <c r="C3564" s="526" t="s">
        <v>120</v>
      </c>
      <c r="D3564" s="527" t="n">
        <v>105.5</v>
      </c>
    </row>
    <row r="3565" customFormat="false" ht="15" hidden="false" customHeight="false" outlineLevel="0" collapsed="false">
      <c r="A3565" s="526" t="n">
        <v>96635</v>
      </c>
      <c r="B3565" s="526" t="s">
        <v>8103</v>
      </c>
      <c r="C3565" s="526" t="s">
        <v>120</v>
      </c>
      <c r="D3565" s="527" t="n">
        <v>42.26</v>
      </c>
    </row>
    <row r="3566" customFormat="false" ht="15" hidden="false" customHeight="false" outlineLevel="0" collapsed="false">
      <c r="A3566" s="526" t="n">
        <v>96636</v>
      </c>
      <c r="B3566" s="526" t="s">
        <v>8104</v>
      </c>
      <c r="C3566" s="526" t="s">
        <v>120</v>
      </c>
      <c r="D3566" s="527" t="n">
        <v>44.84</v>
      </c>
    </row>
    <row r="3567" customFormat="false" ht="15" hidden="false" customHeight="false" outlineLevel="0" collapsed="false">
      <c r="A3567" s="526" t="n">
        <v>96644</v>
      </c>
      <c r="B3567" s="526" t="s">
        <v>8105</v>
      </c>
      <c r="C3567" s="526" t="s">
        <v>120</v>
      </c>
      <c r="D3567" s="527" t="n">
        <v>23.41</v>
      </c>
    </row>
    <row r="3568" customFormat="false" ht="15" hidden="false" customHeight="false" outlineLevel="0" collapsed="false">
      <c r="A3568" s="526" t="n">
        <v>96645</v>
      </c>
      <c r="B3568" s="526" t="s">
        <v>8106</v>
      </c>
      <c r="C3568" s="526" t="s">
        <v>120</v>
      </c>
      <c r="D3568" s="527" t="n">
        <v>20.69</v>
      </c>
    </row>
    <row r="3569" customFormat="false" ht="15" hidden="false" customHeight="false" outlineLevel="0" collapsed="false">
      <c r="A3569" s="526" t="n">
        <v>96646</v>
      </c>
      <c r="B3569" s="526" t="s">
        <v>8107</v>
      </c>
      <c r="C3569" s="526" t="s">
        <v>120</v>
      </c>
      <c r="D3569" s="527" t="n">
        <v>25.37</v>
      </c>
    </row>
    <row r="3570" customFormat="false" ht="15" hidden="false" customHeight="false" outlineLevel="0" collapsed="false">
      <c r="A3570" s="526" t="n">
        <v>96647</v>
      </c>
      <c r="B3570" s="526" t="s">
        <v>8108</v>
      </c>
      <c r="C3570" s="526" t="s">
        <v>120</v>
      </c>
      <c r="D3570" s="527" t="n">
        <v>25.43</v>
      </c>
    </row>
    <row r="3571" customFormat="false" ht="15" hidden="false" customHeight="false" outlineLevel="0" collapsed="false">
      <c r="A3571" s="526" t="n">
        <v>96648</v>
      </c>
      <c r="B3571" s="526" t="s">
        <v>8109</v>
      </c>
      <c r="C3571" s="526" t="s">
        <v>120</v>
      </c>
      <c r="D3571" s="527" t="n">
        <v>31.46</v>
      </c>
    </row>
    <row r="3572" customFormat="false" ht="15" hidden="false" customHeight="false" outlineLevel="0" collapsed="false">
      <c r="A3572" s="526" t="n">
        <v>96649</v>
      </c>
      <c r="B3572" s="526" t="s">
        <v>8110</v>
      </c>
      <c r="C3572" s="526" t="s">
        <v>120</v>
      </c>
      <c r="D3572" s="527" t="n">
        <v>41.73</v>
      </c>
    </row>
    <row r="3573" customFormat="false" ht="15" hidden="false" customHeight="false" outlineLevel="0" collapsed="false">
      <c r="A3573" s="526" t="n">
        <v>96668</v>
      </c>
      <c r="B3573" s="526" t="s">
        <v>8111</v>
      </c>
      <c r="C3573" s="526" t="s">
        <v>120</v>
      </c>
      <c r="D3573" s="527" t="n">
        <v>18.38</v>
      </c>
    </row>
    <row r="3574" customFormat="false" ht="15" hidden="false" customHeight="false" outlineLevel="0" collapsed="false">
      <c r="A3574" s="526" t="n">
        <v>96669</v>
      </c>
      <c r="B3574" s="526" t="s">
        <v>8112</v>
      </c>
      <c r="C3574" s="526" t="s">
        <v>120</v>
      </c>
      <c r="D3574" s="527" t="n">
        <v>18.02</v>
      </c>
    </row>
    <row r="3575" customFormat="false" ht="15" hidden="false" customHeight="false" outlineLevel="0" collapsed="false">
      <c r="A3575" s="526" t="n">
        <v>96670</v>
      </c>
      <c r="B3575" s="526" t="s">
        <v>8113</v>
      </c>
      <c r="C3575" s="526" t="s">
        <v>120</v>
      </c>
      <c r="D3575" s="527" t="n">
        <v>23.44</v>
      </c>
    </row>
    <row r="3576" customFormat="false" ht="15" hidden="false" customHeight="false" outlineLevel="0" collapsed="false">
      <c r="A3576" s="526" t="n">
        <v>96671</v>
      </c>
      <c r="B3576" s="526" t="s">
        <v>8114</v>
      </c>
      <c r="C3576" s="526" t="s">
        <v>120</v>
      </c>
      <c r="D3576" s="527" t="n">
        <v>35.57</v>
      </c>
    </row>
    <row r="3577" customFormat="false" ht="15" hidden="false" customHeight="false" outlineLevel="0" collapsed="false">
      <c r="A3577" s="526" t="n">
        <v>96672</v>
      </c>
      <c r="B3577" s="526" t="s">
        <v>8115</v>
      </c>
      <c r="C3577" s="526" t="s">
        <v>120</v>
      </c>
      <c r="D3577" s="527" t="n">
        <v>54.28</v>
      </c>
    </row>
    <row r="3578" customFormat="false" ht="15" hidden="false" customHeight="false" outlineLevel="0" collapsed="false">
      <c r="A3578" s="526" t="n">
        <v>96673</v>
      </c>
      <c r="B3578" s="526" t="s">
        <v>8116</v>
      </c>
      <c r="C3578" s="526" t="s">
        <v>120</v>
      </c>
      <c r="D3578" s="527" t="n">
        <v>68.46</v>
      </c>
    </row>
    <row r="3579" customFormat="false" ht="15" hidden="false" customHeight="false" outlineLevel="0" collapsed="false">
      <c r="A3579" s="526" t="n">
        <v>96674</v>
      </c>
      <c r="B3579" s="526" t="s">
        <v>8117</v>
      </c>
      <c r="C3579" s="526" t="s">
        <v>120</v>
      </c>
      <c r="D3579" s="527" t="n">
        <v>110.89</v>
      </c>
    </row>
    <row r="3580" customFormat="false" ht="15" hidden="false" customHeight="false" outlineLevel="0" collapsed="false">
      <c r="A3580" s="526" t="n">
        <v>96675</v>
      </c>
      <c r="B3580" s="526" t="s">
        <v>8118</v>
      </c>
      <c r="C3580" s="526" t="s">
        <v>120</v>
      </c>
      <c r="D3580" s="527" t="n">
        <v>161.37</v>
      </c>
    </row>
    <row r="3581" customFormat="false" ht="15" hidden="false" customHeight="false" outlineLevel="0" collapsed="false">
      <c r="A3581" s="526" t="n">
        <v>96676</v>
      </c>
      <c r="B3581" s="526" t="s">
        <v>8119</v>
      </c>
      <c r="C3581" s="526" t="s">
        <v>120</v>
      </c>
      <c r="D3581" s="527" t="n">
        <v>23.13</v>
      </c>
    </row>
    <row r="3582" customFormat="false" ht="15" hidden="false" customHeight="false" outlineLevel="0" collapsed="false">
      <c r="A3582" s="526" t="n">
        <v>96677</v>
      </c>
      <c r="B3582" s="526" t="s">
        <v>8120</v>
      </c>
      <c r="C3582" s="526" t="s">
        <v>120</v>
      </c>
      <c r="D3582" s="527" t="n">
        <v>30.16</v>
      </c>
    </row>
    <row r="3583" customFormat="false" ht="15" hidden="false" customHeight="false" outlineLevel="0" collapsed="false">
      <c r="A3583" s="526" t="n">
        <v>96678</v>
      </c>
      <c r="B3583" s="526" t="s">
        <v>8121</v>
      </c>
      <c r="C3583" s="526" t="s">
        <v>120</v>
      </c>
      <c r="D3583" s="527" t="n">
        <v>41.58</v>
      </c>
    </row>
    <row r="3584" customFormat="false" ht="15" hidden="false" customHeight="false" outlineLevel="0" collapsed="false">
      <c r="A3584" s="526" t="n">
        <v>96679</v>
      </c>
      <c r="B3584" s="526" t="s">
        <v>8122</v>
      </c>
      <c r="C3584" s="526" t="s">
        <v>120</v>
      </c>
      <c r="D3584" s="527" t="n">
        <v>62.07</v>
      </c>
    </row>
    <row r="3585" customFormat="false" ht="15" hidden="false" customHeight="false" outlineLevel="0" collapsed="false">
      <c r="A3585" s="526" t="n">
        <v>96680</v>
      </c>
      <c r="B3585" s="526" t="s">
        <v>8123</v>
      </c>
      <c r="C3585" s="526" t="s">
        <v>120</v>
      </c>
      <c r="D3585" s="527" t="n">
        <v>102.84</v>
      </c>
    </row>
    <row r="3586" customFormat="false" ht="15" hidden="false" customHeight="false" outlineLevel="0" collapsed="false">
      <c r="A3586" s="526" t="n">
        <v>96681</v>
      </c>
      <c r="B3586" s="526" t="s">
        <v>8124</v>
      </c>
      <c r="C3586" s="526" t="s">
        <v>120</v>
      </c>
      <c r="D3586" s="527" t="n">
        <v>138.46</v>
      </c>
    </row>
    <row r="3587" customFormat="false" ht="15" hidden="false" customHeight="false" outlineLevel="0" collapsed="false">
      <c r="A3587" s="526" t="n">
        <v>96682</v>
      </c>
      <c r="B3587" s="526" t="s">
        <v>8125</v>
      </c>
      <c r="C3587" s="526" t="s">
        <v>120</v>
      </c>
      <c r="D3587" s="527" t="n">
        <v>228.74</v>
      </c>
    </row>
    <row r="3588" customFormat="false" ht="15" hidden="false" customHeight="false" outlineLevel="0" collapsed="false">
      <c r="A3588" s="526" t="n">
        <v>96683</v>
      </c>
      <c r="B3588" s="526" t="s">
        <v>8126</v>
      </c>
      <c r="C3588" s="526" t="s">
        <v>120</v>
      </c>
      <c r="D3588" s="527" t="n">
        <v>314.12</v>
      </c>
    </row>
    <row r="3589" customFormat="false" ht="15" hidden="false" customHeight="false" outlineLevel="0" collapsed="false">
      <c r="A3589" s="526" t="n">
        <v>96718</v>
      </c>
      <c r="B3589" s="526" t="s">
        <v>8127</v>
      </c>
      <c r="C3589" s="526" t="s">
        <v>120</v>
      </c>
      <c r="D3589" s="527" t="n">
        <v>10.75</v>
      </c>
    </row>
    <row r="3590" customFormat="false" ht="15" hidden="false" customHeight="false" outlineLevel="0" collapsed="false">
      <c r="A3590" s="526" t="n">
        <v>96719</v>
      </c>
      <c r="B3590" s="526" t="s">
        <v>8128</v>
      </c>
      <c r="C3590" s="526" t="s">
        <v>120</v>
      </c>
      <c r="D3590" s="527" t="n">
        <v>20.77</v>
      </c>
    </row>
    <row r="3591" customFormat="false" ht="15" hidden="false" customHeight="false" outlineLevel="0" collapsed="false">
      <c r="A3591" s="526" t="n">
        <v>96720</v>
      </c>
      <c r="B3591" s="526" t="s">
        <v>8129</v>
      </c>
      <c r="C3591" s="526" t="s">
        <v>120</v>
      </c>
      <c r="D3591" s="527" t="n">
        <v>19.25</v>
      </c>
    </row>
    <row r="3592" customFormat="false" ht="15" hidden="false" customHeight="false" outlineLevel="0" collapsed="false">
      <c r="A3592" s="526" t="n">
        <v>96721</v>
      </c>
      <c r="B3592" s="526" t="s">
        <v>8130</v>
      </c>
      <c r="C3592" s="526" t="s">
        <v>120</v>
      </c>
      <c r="D3592" s="527" t="n">
        <v>23.25</v>
      </c>
    </row>
    <row r="3593" customFormat="false" ht="15" hidden="false" customHeight="false" outlineLevel="0" collapsed="false">
      <c r="A3593" s="526" t="n">
        <v>96722</v>
      </c>
      <c r="B3593" s="526" t="s">
        <v>8131</v>
      </c>
      <c r="C3593" s="526" t="s">
        <v>120</v>
      </c>
      <c r="D3593" s="527" t="n">
        <v>37.18</v>
      </c>
    </row>
    <row r="3594" customFormat="false" ht="15" hidden="false" customHeight="false" outlineLevel="0" collapsed="false">
      <c r="A3594" s="526" t="n">
        <v>96723</v>
      </c>
      <c r="B3594" s="526" t="s">
        <v>8132</v>
      </c>
      <c r="C3594" s="526" t="s">
        <v>120</v>
      </c>
      <c r="D3594" s="527" t="n">
        <v>52.98</v>
      </c>
    </row>
    <row r="3595" customFormat="false" ht="15" hidden="false" customHeight="false" outlineLevel="0" collapsed="false">
      <c r="A3595" s="526" t="n">
        <v>96724</v>
      </c>
      <c r="B3595" s="526" t="s">
        <v>8133</v>
      </c>
      <c r="C3595" s="526" t="s">
        <v>120</v>
      </c>
      <c r="D3595" s="527" t="n">
        <v>71.09</v>
      </c>
    </row>
    <row r="3596" customFormat="false" ht="15" hidden="false" customHeight="false" outlineLevel="0" collapsed="false">
      <c r="A3596" s="526" t="n">
        <v>96725</v>
      </c>
      <c r="B3596" s="526" t="s">
        <v>8134</v>
      </c>
      <c r="C3596" s="526" t="s">
        <v>120</v>
      </c>
      <c r="D3596" s="527" t="n">
        <v>108.16</v>
      </c>
    </row>
    <row r="3597" customFormat="false" ht="15" hidden="false" customHeight="false" outlineLevel="0" collapsed="false">
      <c r="A3597" s="526" t="n">
        <v>96726</v>
      </c>
      <c r="B3597" s="526" t="s">
        <v>8135</v>
      </c>
      <c r="C3597" s="526" t="s">
        <v>120</v>
      </c>
      <c r="D3597" s="527" t="n">
        <v>153.69</v>
      </c>
    </row>
    <row r="3598" customFormat="false" ht="15" hidden="false" customHeight="false" outlineLevel="0" collapsed="false">
      <c r="A3598" s="526" t="n">
        <v>96727</v>
      </c>
      <c r="B3598" s="526" t="s">
        <v>8136</v>
      </c>
      <c r="C3598" s="526" t="s">
        <v>120</v>
      </c>
      <c r="D3598" s="527" t="n">
        <v>18.72</v>
      </c>
    </row>
    <row r="3599" customFormat="false" ht="15" hidden="false" customHeight="false" outlineLevel="0" collapsed="false">
      <c r="A3599" s="526" t="n">
        <v>96728</v>
      </c>
      <c r="B3599" s="526" t="s">
        <v>8137</v>
      </c>
      <c r="C3599" s="526" t="s">
        <v>120</v>
      </c>
      <c r="D3599" s="527" t="n">
        <v>23.09</v>
      </c>
    </row>
    <row r="3600" customFormat="false" ht="15" hidden="false" customHeight="false" outlineLevel="0" collapsed="false">
      <c r="A3600" s="526" t="n">
        <v>96729</v>
      </c>
      <c r="B3600" s="526" t="s">
        <v>8138</v>
      </c>
      <c r="C3600" s="526" t="s">
        <v>120</v>
      </c>
      <c r="D3600" s="527" t="n">
        <v>30.27</v>
      </c>
    </row>
    <row r="3601" customFormat="false" ht="15" hidden="false" customHeight="false" outlineLevel="0" collapsed="false">
      <c r="A3601" s="526" t="n">
        <v>96730</v>
      </c>
      <c r="B3601" s="526" t="s">
        <v>8139</v>
      </c>
      <c r="C3601" s="526" t="s">
        <v>120</v>
      </c>
      <c r="D3601" s="527" t="n">
        <v>39.55</v>
      </c>
    </row>
    <row r="3602" customFormat="false" ht="15" hidden="false" customHeight="false" outlineLevel="0" collapsed="false">
      <c r="A3602" s="526" t="n">
        <v>96731</v>
      </c>
      <c r="B3602" s="526" t="s">
        <v>8140</v>
      </c>
      <c r="C3602" s="526" t="s">
        <v>120</v>
      </c>
      <c r="D3602" s="527" t="n">
        <v>61.56</v>
      </c>
    </row>
    <row r="3603" customFormat="false" ht="15" hidden="false" customHeight="false" outlineLevel="0" collapsed="false">
      <c r="A3603" s="526" t="n">
        <v>96732</v>
      </c>
      <c r="B3603" s="526" t="s">
        <v>8141</v>
      </c>
      <c r="C3603" s="526" t="s">
        <v>120</v>
      </c>
      <c r="D3603" s="527" t="n">
        <v>97.53</v>
      </c>
    </row>
    <row r="3604" customFormat="false" ht="15" hidden="false" customHeight="false" outlineLevel="0" collapsed="false">
      <c r="A3604" s="526" t="n">
        <v>96733</v>
      </c>
      <c r="B3604" s="526" t="s">
        <v>8142</v>
      </c>
      <c r="C3604" s="526" t="s">
        <v>120</v>
      </c>
      <c r="D3604" s="527" t="n">
        <v>135.43</v>
      </c>
    </row>
    <row r="3605" customFormat="false" ht="15" hidden="false" customHeight="false" outlineLevel="0" collapsed="false">
      <c r="A3605" s="526" t="n">
        <v>96734</v>
      </c>
      <c r="B3605" s="526" t="s">
        <v>8143</v>
      </c>
      <c r="C3605" s="526" t="s">
        <v>120</v>
      </c>
      <c r="D3605" s="527" t="n">
        <v>215.94</v>
      </c>
    </row>
    <row r="3606" customFormat="false" ht="15" hidden="false" customHeight="false" outlineLevel="0" collapsed="false">
      <c r="A3606" s="526" t="n">
        <v>96735</v>
      </c>
      <c r="B3606" s="526" t="s">
        <v>8144</v>
      </c>
      <c r="C3606" s="526" t="s">
        <v>120</v>
      </c>
      <c r="D3606" s="527" t="n">
        <v>285.28</v>
      </c>
    </row>
    <row r="3607" customFormat="false" ht="15" hidden="false" customHeight="false" outlineLevel="0" collapsed="false">
      <c r="A3607" s="526" t="n">
        <v>96798</v>
      </c>
      <c r="B3607" s="526" t="s">
        <v>8145</v>
      </c>
      <c r="C3607" s="526" t="s">
        <v>120</v>
      </c>
      <c r="D3607" s="527" t="n">
        <v>8.26</v>
      </c>
    </row>
    <row r="3608" customFormat="false" ht="15" hidden="false" customHeight="false" outlineLevel="0" collapsed="false">
      <c r="A3608" s="526" t="n">
        <v>96799</v>
      </c>
      <c r="B3608" s="526" t="s">
        <v>8146</v>
      </c>
      <c r="C3608" s="526" t="s">
        <v>120</v>
      </c>
      <c r="D3608" s="527" t="n">
        <v>10.58</v>
      </c>
    </row>
    <row r="3609" customFormat="false" ht="15" hidden="false" customHeight="false" outlineLevel="0" collapsed="false">
      <c r="A3609" s="526" t="n">
        <v>96800</v>
      </c>
      <c r="B3609" s="526" t="s">
        <v>8147</v>
      </c>
      <c r="C3609" s="526" t="s">
        <v>120</v>
      </c>
      <c r="D3609" s="527" t="n">
        <v>14.42</v>
      </c>
    </row>
    <row r="3610" customFormat="false" ht="15" hidden="false" customHeight="false" outlineLevel="0" collapsed="false">
      <c r="A3610" s="526" t="n">
        <v>96801</v>
      </c>
      <c r="B3610" s="526" t="s">
        <v>8148</v>
      </c>
      <c r="C3610" s="526" t="s">
        <v>120</v>
      </c>
      <c r="D3610" s="527" t="n">
        <v>21.92</v>
      </c>
    </row>
    <row r="3611" customFormat="false" ht="15" hidden="false" customHeight="false" outlineLevel="0" collapsed="false">
      <c r="A3611" s="526" t="n">
        <v>97327</v>
      </c>
      <c r="B3611" s="526" t="s">
        <v>8149</v>
      </c>
      <c r="C3611" s="526" t="s">
        <v>120</v>
      </c>
      <c r="D3611" s="527" t="n">
        <v>29.43</v>
      </c>
    </row>
    <row r="3612" customFormat="false" ht="15" hidden="false" customHeight="false" outlineLevel="0" collapsed="false">
      <c r="A3612" s="526" t="n">
        <v>97328</v>
      </c>
      <c r="B3612" s="526" t="s">
        <v>8150</v>
      </c>
      <c r="C3612" s="526" t="s">
        <v>120</v>
      </c>
      <c r="D3612" s="527" t="n">
        <v>49.19</v>
      </c>
    </row>
    <row r="3613" customFormat="false" ht="15" hidden="false" customHeight="false" outlineLevel="0" collapsed="false">
      <c r="A3613" s="526" t="n">
        <v>97329</v>
      </c>
      <c r="B3613" s="526" t="s">
        <v>8151</v>
      </c>
      <c r="C3613" s="526" t="s">
        <v>120</v>
      </c>
      <c r="D3613" s="527" t="n">
        <v>62.55</v>
      </c>
    </row>
    <row r="3614" customFormat="false" ht="15" hidden="false" customHeight="false" outlineLevel="0" collapsed="false">
      <c r="A3614" s="526" t="n">
        <v>97330</v>
      </c>
      <c r="B3614" s="526" t="s">
        <v>8152</v>
      </c>
      <c r="C3614" s="526" t="s">
        <v>120</v>
      </c>
      <c r="D3614" s="527" t="n">
        <v>76.5</v>
      </c>
    </row>
    <row r="3615" customFormat="false" ht="15" hidden="false" customHeight="false" outlineLevel="0" collapsed="false">
      <c r="A3615" s="526" t="n">
        <v>97331</v>
      </c>
      <c r="B3615" s="526" t="s">
        <v>8153</v>
      </c>
      <c r="C3615" s="526" t="s">
        <v>120</v>
      </c>
      <c r="D3615" s="527" t="n">
        <v>29.78</v>
      </c>
    </row>
    <row r="3616" customFormat="false" ht="15" hidden="false" customHeight="false" outlineLevel="0" collapsed="false">
      <c r="A3616" s="526" t="n">
        <v>97332</v>
      </c>
      <c r="B3616" s="526" t="s">
        <v>8154</v>
      </c>
      <c r="C3616" s="526" t="s">
        <v>120</v>
      </c>
      <c r="D3616" s="527" t="n">
        <v>49.6</v>
      </c>
    </row>
    <row r="3617" customFormat="false" ht="15" hidden="false" customHeight="false" outlineLevel="0" collapsed="false">
      <c r="A3617" s="526" t="n">
        <v>97333</v>
      </c>
      <c r="B3617" s="526" t="s">
        <v>8155</v>
      </c>
      <c r="C3617" s="526" t="s">
        <v>120</v>
      </c>
      <c r="D3617" s="527" t="n">
        <v>63.06</v>
      </c>
    </row>
    <row r="3618" customFormat="false" ht="15" hidden="false" customHeight="false" outlineLevel="0" collapsed="false">
      <c r="A3618" s="526" t="n">
        <v>97334</v>
      </c>
      <c r="B3618" s="526" t="s">
        <v>8156</v>
      </c>
      <c r="C3618" s="526" t="s">
        <v>120</v>
      </c>
      <c r="D3618" s="527" t="n">
        <v>77.06</v>
      </c>
    </row>
    <row r="3619" customFormat="false" ht="15" hidden="false" customHeight="false" outlineLevel="0" collapsed="false">
      <c r="A3619" s="526" t="n">
        <v>97335</v>
      </c>
      <c r="B3619" s="526" t="s">
        <v>8157</v>
      </c>
      <c r="C3619" s="526" t="s">
        <v>120</v>
      </c>
      <c r="D3619" s="527" t="n">
        <v>88.19</v>
      </c>
    </row>
    <row r="3620" customFormat="false" ht="15" hidden="false" customHeight="false" outlineLevel="0" collapsed="false">
      <c r="A3620" s="526" t="n">
        <v>97336</v>
      </c>
      <c r="B3620" s="526" t="s">
        <v>8158</v>
      </c>
      <c r="C3620" s="526" t="s">
        <v>120</v>
      </c>
      <c r="D3620" s="527" t="n">
        <v>112.23</v>
      </c>
    </row>
    <row r="3621" customFormat="false" ht="15" hidden="false" customHeight="false" outlineLevel="0" collapsed="false">
      <c r="A3621" s="526" t="n">
        <v>97337</v>
      </c>
      <c r="B3621" s="526" t="s">
        <v>8159</v>
      </c>
      <c r="C3621" s="526" t="s">
        <v>120</v>
      </c>
      <c r="D3621" s="527" t="n">
        <v>168.79</v>
      </c>
    </row>
    <row r="3622" customFormat="false" ht="15" hidden="false" customHeight="false" outlineLevel="0" collapsed="false">
      <c r="A3622" s="526" t="n">
        <v>97338</v>
      </c>
      <c r="B3622" s="526" t="s">
        <v>8160</v>
      </c>
      <c r="C3622" s="526" t="s">
        <v>120</v>
      </c>
      <c r="D3622" s="527" t="n">
        <v>203.11</v>
      </c>
    </row>
    <row r="3623" customFormat="false" ht="15" hidden="false" customHeight="false" outlineLevel="0" collapsed="false">
      <c r="A3623" s="526" t="n">
        <v>97339</v>
      </c>
      <c r="B3623" s="526" t="s">
        <v>8161</v>
      </c>
      <c r="C3623" s="526" t="s">
        <v>120</v>
      </c>
      <c r="D3623" s="527" t="n">
        <v>218.73</v>
      </c>
    </row>
    <row r="3624" customFormat="false" ht="15" hidden="false" customHeight="false" outlineLevel="0" collapsed="false">
      <c r="A3624" s="526" t="n">
        <v>97340</v>
      </c>
      <c r="B3624" s="526" t="s">
        <v>8162</v>
      </c>
      <c r="C3624" s="526" t="s">
        <v>120</v>
      </c>
      <c r="D3624" s="527" t="n">
        <v>220.04</v>
      </c>
    </row>
    <row r="3625" customFormat="false" ht="15" hidden="false" customHeight="false" outlineLevel="0" collapsed="false">
      <c r="A3625" s="526" t="n">
        <v>97347</v>
      </c>
      <c r="B3625" s="526" t="s">
        <v>8163</v>
      </c>
      <c r="C3625" s="526" t="s">
        <v>120</v>
      </c>
      <c r="D3625" s="527" t="n">
        <v>106.26</v>
      </c>
    </row>
    <row r="3626" customFormat="false" ht="15" hidden="false" customHeight="false" outlineLevel="0" collapsed="false">
      <c r="A3626" s="526" t="n">
        <v>97348</v>
      </c>
      <c r="B3626" s="526" t="s">
        <v>8164</v>
      </c>
      <c r="C3626" s="526" t="s">
        <v>120</v>
      </c>
      <c r="D3626" s="527" t="n">
        <v>146.77</v>
      </c>
    </row>
    <row r="3627" customFormat="false" ht="15" hidden="false" customHeight="false" outlineLevel="0" collapsed="false">
      <c r="A3627" s="526" t="n">
        <v>97349</v>
      </c>
      <c r="B3627" s="526" t="s">
        <v>8165</v>
      </c>
      <c r="C3627" s="526" t="s">
        <v>120</v>
      </c>
      <c r="D3627" s="527" t="n">
        <v>211.51</v>
      </c>
    </row>
    <row r="3628" customFormat="false" ht="15" hidden="false" customHeight="false" outlineLevel="0" collapsed="false">
      <c r="A3628" s="526" t="n">
        <v>97350</v>
      </c>
      <c r="B3628" s="526" t="s">
        <v>8166</v>
      </c>
      <c r="C3628" s="526" t="s">
        <v>120</v>
      </c>
      <c r="D3628" s="527" t="n">
        <v>256.8</v>
      </c>
    </row>
    <row r="3629" customFormat="false" ht="15" hidden="false" customHeight="false" outlineLevel="0" collapsed="false">
      <c r="A3629" s="526" t="n">
        <v>97351</v>
      </c>
      <c r="B3629" s="526" t="s">
        <v>8167</v>
      </c>
      <c r="C3629" s="526" t="s">
        <v>120</v>
      </c>
      <c r="D3629" s="527" t="n">
        <v>355.06</v>
      </c>
    </row>
    <row r="3630" customFormat="false" ht="15" hidden="false" customHeight="false" outlineLevel="0" collapsed="false">
      <c r="A3630" s="526" t="n">
        <v>97352</v>
      </c>
      <c r="B3630" s="526" t="s">
        <v>8168</v>
      </c>
      <c r="C3630" s="526" t="s">
        <v>120</v>
      </c>
      <c r="D3630" s="527" t="n">
        <v>460.14</v>
      </c>
    </row>
    <row r="3631" customFormat="false" ht="15" hidden="false" customHeight="false" outlineLevel="0" collapsed="false">
      <c r="A3631" s="526" t="n">
        <v>97353</v>
      </c>
      <c r="B3631" s="526" t="s">
        <v>8169</v>
      </c>
      <c r="C3631" s="526" t="s">
        <v>120</v>
      </c>
      <c r="D3631" s="527" t="n">
        <v>70.09</v>
      </c>
    </row>
    <row r="3632" customFormat="false" ht="15" hidden="false" customHeight="false" outlineLevel="0" collapsed="false">
      <c r="A3632" s="526" t="n">
        <v>97354</v>
      </c>
      <c r="B3632" s="526" t="s">
        <v>8170</v>
      </c>
      <c r="C3632" s="526" t="s">
        <v>120</v>
      </c>
      <c r="D3632" s="527" t="n">
        <v>111.2</v>
      </c>
    </row>
    <row r="3633" customFormat="false" ht="15" hidden="false" customHeight="false" outlineLevel="0" collapsed="false">
      <c r="A3633" s="526" t="n">
        <v>97355</v>
      </c>
      <c r="B3633" s="526" t="s">
        <v>8171</v>
      </c>
      <c r="C3633" s="526" t="s">
        <v>120</v>
      </c>
      <c r="D3633" s="527" t="n">
        <v>152.06</v>
      </c>
    </row>
    <row r="3634" customFormat="false" ht="15" hidden="false" customHeight="false" outlineLevel="0" collapsed="false">
      <c r="A3634" s="526" t="n">
        <v>97356</v>
      </c>
      <c r="B3634" s="526" t="s">
        <v>8172</v>
      </c>
      <c r="C3634" s="526" t="s">
        <v>120</v>
      </c>
      <c r="D3634" s="527" t="n">
        <v>80.94</v>
      </c>
    </row>
    <row r="3635" customFormat="false" ht="15" hidden="false" customHeight="false" outlineLevel="0" collapsed="false">
      <c r="A3635" s="526" t="n">
        <v>97357</v>
      </c>
      <c r="B3635" s="526" t="s">
        <v>8173</v>
      </c>
      <c r="C3635" s="526" t="s">
        <v>120</v>
      </c>
      <c r="D3635" s="527" t="n">
        <v>129.84</v>
      </c>
    </row>
    <row r="3636" customFormat="false" ht="15" hidden="false" customHeight="false" outlineLevel="0" collapsed="false">
      <c r="A3636" s="526" t="n">
        <v>97358</v>
      </c>
      <c r="B3636" s="526" t="s">
        <v>8174</v>
      </c>
      <c r="C3636" s="526" t="s">
        <v>120</v>
      </c>
      <c r="D3636" s="527" t="n">
        <v>177.49</v>
      </c>
    </row>
    <row r="3637" customFormat="false" ht="15" hidden="false" customHeight="false" outlineLevel="0" collapsed="false">
      <c r="A3637" s="526" t="n">
        <v>97498</v>
      </c>
      <c r="B3637" s="526" t="s">
        <v>618</v>
      </c>
      <c r="C3637" s="526" t="s">
        <v>120</v>
      </c>
      <c r="D3637" s="527" t="n">
        <v>44.13</v>
      </c>
    </row>
    <row r="3638" customFormat="false" ht="15" hidden="false" customHeight="false" outlineLevel="0" collapsed="false">
      <c r="A3638" s="526" t="n">
        <v>97535</v>
      </c>
      <c r="B3638" s="526" t="s">
        <v>8175</v>
      </c>
      <c r="C3638" s="526" t="s">
        <v>120</v>
      </c>
      <c r="D3638" s="527" t="n">
        <v>49.07</v>
      </c>
    </row>
    <row r="3639" customFormat="false" ht="15" hidden="false" customHeight="false" outlineLevel="0" collapsed="false">
      <c r="A3639" s="526" t="n">
        <v>97536</v>
      </c>
      <c r="B3639" s="526" t="s">
        <v>8176</v>
      </c>
      <c r="C3639" s="526" t="s">
        <v>120</v>
      </c>
      <c r="D3639" s="527" t="n">
        <v>60.43</v>
      </c>
    </row>
    <row r="3640" customFormat="false" ht="15" hidden="false" customHeight="false" outlineLevel="0" collapsed="false">
      <c r="A3640" s="526" t="n">
        <v>100788</v>
      </c>
      <c r="B3640" s="526" t="s">
        <v>8177</v>
      </c>
      <c r="C3640" s="526" t="s">
        <v>134</v>
      </c>
      <c r="D3640" s="527" t="n">
        <v>853.43</v>
      </c>
    </row>
    <row r="3641" customFormat="false" ht="15" hidden="false" customHeight="false" outlineLevel="0" collapsed="false">
      <c r="A3641" s="526" t="n">
        <v>100791</v>
      </c>
      <c r="B3641" s="526" t="s">
        <v>8178</v>
      </c>
      <c r="C3641" s="526" t="s">
        <v>120</v>
      </c>
      <c r="D3641" s="527" t="n">
        <v>17.94</v>
      </c>
    </row>
    <row r="3642" customFormat="false" ht="15" hidden="false" customHeight="false" outlineLevel="0" collapsed="false">
      <c r="A3642" s="526" t="n">
        <v>100792</v>
      </c>
      <c r="B3642" s="526" t="s">
        <v>8179</v>
      </c>
      <c r="C3642" s="526" t="s">
        <v>120</v>
      </c>
      <c r="D3642" s="527" t="n">
        <v>25.75</v>
      </c>
    </row>
    <row r="3643" customFormat="false" ht="15" hidden="false" customHeight="false" outlineLevel="0" collapsed="false">
      <c r="A3643" s="526" t="n">
        <v>100793</v>
      </c>
      <c r="B3643" s="526" t="s">
        <v>8180</v>
      </c>
      <c r="C3643" s="526" t="s">
        <v>120</v>
      </c>
      <c r="D3643" s="527" t="n">
        <v>33.86</v>
      </c>
    </row>
    <row r="3644" customFormat="false" ht="15" hidden="false" customHeight="false" outlineLevel="0" collapsed="false">
      <c r="A3644" s="526" t="n">
        <v>100794</v>
      </c>
      <c r="B3644" s="526" t="s">
        <v>8181</v>
      </c>
      <c r="C3644" s="526" t="s">
        <v>120</v>
      </c>
      <c r="D3644" s="527" t="n">
        <v>45.32</v>
      </c>
    </row>
    <row r="3645" customFormat="false" ht="15" hidden="false" customHeight="false" outlineLevel="0" collapsed="false">
      <c r="A3645" s="526" t="n">
        <v>100799</v>
      </c>
      <c r="B3645" s="526" t="s">
        <v>8182</v>
      </c>
      <c r="C3645" s="526" t="s">
        <v>120</v>
      </c>
      <c r="D3645" s="527" t="n">
        <v>18.45</v>
      </c>
    </row>
    <row r="3646" customFormat="false" ht="15" hidden="false" customHeight="false" outlineLevel="0" collapsed="false">
      <c r="A3646" s="526" t="n">
        <v>100800</v>
      </c>
      <c r="B3646" s="526" t="s">
        <v>8183</v>
      </c>
      <c r="C3646" s="526" t="s">
        <v>120</v>
      </c>
      <c r="D3646" s="527" t="n">
        <v>26.26</v>
      </c>
    </row>
    <row r="3647" customFormat="false" ht="15" hidden="false" customHeight="false" outlineLevel="0" collapsed="false">
      <c r="A3647" s="526" t="n">
        <v>100801</v>
      </c>
      <c r="B3647" s="526" t="s">
        <v>8184</v>
      </c>
      <c r="C3647" s="526" t="s">
        <v>120</v>
      </c>
      <c r="D3647" s="527" t="n">
        <v>34.37</v>
      </c>
    </row>
    <row r="3648" customFormat="false" ht="15" hidden="false" customHeight="false" outlineLevel="0" collapsed="false">
      <c r="A3648" s="526" t="n">
        <v>100802</v>
      </c>
      <c r="B3648" s="526" t="s">
        <v>8185</v>
      </c>
      <c r="C3648" s="526" t="s">
        <v>120</v>
      </c>
      <c r="D3648" s="527" t="n">
        <v>45.84</v>
      </c>
    </row>
    <row r="3649" customFormat="false" ht="15" hidden="false" customHeight="false" outlineLevel="0" collapsed="false">
      <c r="A3649" s="526" t="n">
        <v>100803</v>
      </c>
      <c r="B3649" s="526" t="s">
        <v>8186</v>
      </c>
      <c r="C3649" s="526" t="s">
        <v>120</v>
      </c>
      <c r="D3649" s="527" t="n">
        <v>16.89</v>
      </c>
    </row>
    <row r="3650" customFormat="false" ht="15" hidden="false" customHeight="false" outlineLevel="0" collapsed="false">
      <c r="A3650" s="526" t="n">
        <v>100804</v>
      </c>
      <c r="B3650" s="526" t="s">
        <v>8187</v>
      </c>
      <c r="C3650" s="526" t="s">
        <v>120</v>
      </c>
      <c r="D3650" s="527" t="n">
        <v>24.5</v>
      </c>
    </row>
    <row r="3651" customFormat="false" ht="15" hidden="false" customHeight="false" outlineLevel="0" collapsed="false">
      <c r="A3651" s="526" t="n">
        <v>100805</v>
      </c>
      <c r="B3651" s="526" t="s">
        <v>8188</v>
      </c>
      <c r="C3651" s="526" t="s">
        <v>120</v>
      </c>
      <c r="D3651" s="527" t="n">
        <v>32.36</v>
      </c>
    </row>
    <row r="3652" customFormat="false" ht="15" hidden="false" customHeight="false" outlineLevel="0" collapsed="false">
      <c r="A3652" s="526" t="n">
        <v>100806</v>
      </c>
      <c r="B3652" s="526" t="s">
        <v>8189</v>
      </c>
      <c r="C3652" s="526" t="s">
        <v>120</v>
      </c>
      <c r="D3652" s="527" t="n">
        <v>43.5</v>
      </c>
    </row>
    <row r="3653" customFormat="false" ht="15" hidden="false" customHeight="false" outlineLevel="0" collapsed="false">
      <c r="A3653" s="526" t="n">
        <v>100807</v>
      </c>
      <c r="B3653" s="526" t="s">
        <v>8190</v>
      </c>
      <c r="C3653" s="526" t="s">
        <v>120</v>
      </c>
      <c r="D3653" s="527" t="n">
        <v>24.43</v>
      </c>
    </row>
    <row r="3654" customFormat="false" ht="15" hidden="false" customHeight="false" outlineLevel="0" collapsed="false">
      <c r="A3654" s="526" t="n">
        <v>100808</v>
      </c>
      <c r="B3654" s="526" t="s">
        <v>8191</v>
      </c>
      <c r="C3654" s="526" t="s">
        <v>120</v>
      </c>
      <c r="D3654" s="527" t="n">
        <v>33.35</v>
      </c>
    </row>
    <row r="3655" customFormat="false" ht="15" hidden="false" customHeight="false" outlineLevel="0" collapsed="false">
      <c r="A3655" s="526" t="n">
        <v>100809</v>
      </c>
      <c r="B3655" s="526" t="s">
        <v>8192</v>
      </c>
      <c r="C3655" s="526" t="s">
        <v>120</v>
      </c>
      <c r="D3655" s="527" t="n">
        <v>42.85</v>
      </c>
    </row>
    <row r="3656" customFormat="false" ht="15" hidden="false" customHeight="false" outlineLevel="0" collapsed="false">
      <c r="A3656" s="526" t="n">
        <v>100810</v>
      </c>
      <c r="B3656" s="526" t="s">
        <v>8193</v>
      </c>
      <c r="C3656" s="526" t="s">
        <v>120</v>
      </c>
      <c r="D3656" s="527" t="n">
        <v>56.27</v>
      </c>
    </row>
    <row r="3657" customFormat="false" ht="15" hidden="false" customHeight="false" outlineLevel="0" collapsed="false">
      <c r="A3657" s="526" t="n">
        <v>101918</v>
      </c>
      <c r="B3657" s="526" t="s">
        <v>8194</v>
      </c>
      <c r="C3657" s="526" t="s">
        <v>120</v>
      </c>
      <c r="D3657" s="527" t="n">
        <v>205.77</v>
      </c>
    </row>
    <row r="3658" customFormat="false" ht="15" hidden="false" customHeight="false" outlineLevel="0" collapsed="false">
      <c r="A3658" s="526" t="n">
        <v>101919</v>
      </c>
      <c r="B3658" s="526" t="s">
        <v>8195</v>
      </c>
      <c r="C3658" s="526" t="s">
        <v>134</v>
      </c>
      <c r="D3658" s="527" t="n">
        <v>452.95</v>
      </c>
    </row>
    <row r="3659" customFormat="false" ht="15" hidden="false" customHeight="false" outlineLevel="0" collapsed="false">
      <c r="A3659" s="526" t="n">
        <v>101920</v>
      </c>
      <c r="B3659" s="526" t="s">
        <v>8196</v>
      </c>
      <c r="C3659" s="526" t="s">
        <v>134</v>
      </c>
      <c r="D3659" s="527" t="n">
        <v>213.98</v>
      </c>
    </row>
    <row r="3660" customFormat="false" ht="15" hidden="false" customHeight="false" outlineLevel="0" collapsed="false">
      <c r="A3660" s="526" t="n">
        <v>101921</v>
      </c>
      <c r="B3660" s="526" t="s">
        <v>8197</v>
      </c>
      <c r="C3660" s="526" t="s">
        <v>134</v>
      </c>
      <c r="D3660" s="527" t="n">
        <v>244.75</v>
      </c>
    </row>
    <row r="3661" customFormat="false" ht="15" hidden="false" customHeight="false" outlineLevel="0" collapsed="false">
      <c r="A3661" s="526" t="n">
        <v>101922</v>
      </c>
      <c r="B3661" s="526" t="s">
        <v>8198</v>
      </c>
      <c r="C3661" s="526" t="s">
        <v>134</v>
      </c>
      <c r="D3661" s="527" t="n">
        <v>244.75</v>
      </c>
    </row>
    <row r="3662" customFormat="false" ht="15" hidden="false" customHeight="false" outlineLevel="0" collapsed="false">
      <c r="A3662" s="526" t="n">
        <v>101923</v>
      </c>
      <c r="B3662" s="526" t="s">
        <v>8199</v>
      </c>
      <c r="C3662" s="526" t="s">
        <v>134</v>
      </c>
      <c r="D3662" s="527" t="n">
        <v>244.75</v>
      </c>
    </row>
    <row r="3663" customFormat="false" ht="15" hidden="false" customHeight="false" outlineLevel="0" collapsed="false">
      <c r="A3663" s="526" t="n">
        <v>101924</v>
      </c>
      <c r="B3663" s="526" t="s">
        <v>8200</v>
      </c>
      <c r="C3663" s="526" t="s">
        <v>134</v>
      </c>
      <c r="D3663" s="527" t="n">
        <v>201.1</v>
      </c>
    </row>
    <row r="3664" customFormat="false" ht="15" hidden="false" customHeight="false" outlineLevel="0" collapsed="false">
      <c r="A3664" s="526" t="n">
        <v>101925</v>
      </c>
      <c r="B3664" s="526" t="s">
        <v>8201</v>
      </c>
      <c r="C3664" s="526" t="s">
        <v>134</v>
      </c>
      <c r="D3664" s="527" t="n">
        <v>337.09</v>
      </c>
    </row>
    <row r="3665" customFormat="false" ht="15" hidden="false" customHeight="false" outlineLevel="0" collapsed="false">
      <c r="A3665" s="526" t="n">
        <v>101926</v>
      </c>
      <c r="B3665" s="526" t="s">
        <v>8202</v>
      </c>
      <c r="C3665" s="526" t="s">
        <v>134</v>
      </c>
      <c r="D3665" s="527" t="n">
        <v>434.32</v>
      </c>
    </row>
    <row r="3666" customFormat="false" ht="15" hidden="false" customHeight="false" outlineLevel="0" collapsed="false">
      <c r="A3666" s="526" t="n">
        <v>101927</v>
      </c>
      <c r="B3666" s="526" t="s">
        <v>8203</v>
      </c>
      <c r="C3666" s="526" t="s">
        <v>120</v>
      </c>
      <c r="D3666" s="527" t="n">
        <v>190.35</v>
      </c>
    </row>
    <row r="3667" customFormat="false" ht="15" hidden="false" customHeight="false" outlineLevel="0" collapsed="false">
      <c r="A3667" s="526" t="n">
        <v>101928</v>
      </c>
      <c r="B3667" s="526" t="s">
        <v>8204</v>
      </c>
      <c r="C3667" s="526" t="s">
        <v>134</v>
      </c>
      <c r="D3667" s="527" t="n">
        <v>458.86</v>
      </c>
    </row>
    <row r="3668" customFormat="false" ht="15" hidden="false" customHeight="false" outlineLevel="0" collapsed="false">
      <c r="A3668" s="526" t="n">
        <v>101929</v>
      </c>
      <c r="B3668" s="526" t="s">
        <v>8205</v>
      </c>
      <c r="C3668" s="526" t="s">
        <v>134</v>
      </c>
      <c r="D3668" s="527" t="n">
        <v>219.89</v>
      </c>
    </row>
    <row r="3669" customFormat="false" ht="15" hidden="false" customHeight="false" outlineLevel="0" collapsed="false">
      <c r="A3669" s="526" t="n">
        <v>101930</v>
      </c>
      <c r="B3669" s="526" t="s">
        <v>8206</v>
      </c>
      <c r="C3669" s="526" t="s">
        <v>134</v>
      </c>
      <c r="D3669" s="527" t="n">
        <v>250.66</v>
      </c>
    </row>
    <row r="3670" customFormat="false" ht="15" hidden="false" customHeight="false" outlineLevel="0" collapsed="false">
      <c r="A3670" s="526" t="n">
        <v>101931</v>
      </c>
      <c r="B3670" s="526" t="s">
        <v>8207</v>
      </c>
      <c r="C3670" s="526" t="s">
        <v>134</v>
      </c>
      <c r="D3670" s="527" t="n">
        <v>250.66</v>
      </c>
    </row>
    <row r="3671" customFormat="false" ht="15" hidden="false" customHeight="false" outlineLevel="0" collapsed="false">
      <c r="A3671" s="526" t="n">
        <v>101932</v>
      </c>
      <c r="B3671" s="526" t="s">
        <v>8208</v>
      </c>
      <c r="C3671" s="526" t="s">
        <v>134</v>
      </c>
      <c r="D3671" s="527" t="n">
        <v>250.66</v>
      </c>
    </row>
    <row r="3672" customFormat="false" ht="15" hidden="false" customHeight="false" outlineLevel="0" collapsed="false">
      <c r="A3672" s="526" t="n">
        <v>101933</v>
      </c>
      <c r="B3672" s="526" t="s">
        <v>8209</v>
      </c>
      <c r="C3672" s="526" t="s">
        <v>134</v>
      </c>
      <c r="D3672" s="527" t="n">
        <v>207.01</v>
      </c>
    </row>
    <row r="3673" customFormat="false" ht="15" hidden="false" customHeight="false" outlineLevel="0" collapsed="false">
      <c r="A3673" s="526" t="n">
        <v>101934</v>
      </c>
      <c r="B3673" s="526" t="s">
        <v>8210</v>
      </c>
      <c r="C3673" s="526" t="s">
        <v>134</v>
      </c>
      <c r="D3673" s="527" t="n">
        <v>345.95</v>
      </c>
    </row>
    <row r="3674" customFormat="false" ht="15" hidden="false" customHeight="false" outlineLevel="0" collapsed="false">
      <c r="A3674" s="526" t="n">
        <v>101935</v>
      </c>
      <c r="B3674" s="526" t="s">
        <v>8211</v>
      </c>
      <c r="C3674" s="526" t="s">
        <v>134</v>
      </c>
      <c r="D3674" s="527" t="n">
        <v>446.13</v>
      </c>
    </row>
    <row r="3675" customFormat="false" ht="15" hidden="false" customHeight="false" outlineLevel="0" collapsed="false">
      <c r="A3675" s="526" t="n">
        <v>103802</v>
      </c>
      <c r="B3675" s="526" t="s">
        <v>8212</v>
      </c>
      <c r="C3675" s="526" t="s">
        <v>120</v>
      </c>
      <c r="D3675" s="527" t="n">
        <v>43.48</v>
      </c>
    </row>
    <row r="3676" customFormat="false" ht="15" hidden="false" customHeight="false" outlineLevel="0" collapsed="false">
      <c r="A3676" s="526" t="n">
        <v>103803</v>
      </c>
      <c r="B3676" s="526" t="s">
        <v>8213</v>
      </c>
      <c r="C3676" s="526" t="s">
        <v>120</v>
      </c>
      <c r="D3676" s="527" t="n">
        <v>74.76</v>
      </c>
    </row>
    <row r="3677" customFormat="false" ht="15" hidden="false" customHeight="false" outlineLevel="0" collapsed="false">
      <c r="A3677" s="526" t="n">
        <v>103804</v>
      </c>
      <c r="B3677" s="526" t="s">
        <v>8214</v>
      </c>
      <c r="C3677" s="526" t="s">
        <v>120</v>
      </c>
      <c r="D3677" s="527" t="n">
        <v>90.65</v>
      </c>
    </row>
    <row r="3678" customFormat="false" ht="15" hidden="false" customHeight="false" outlineLevel="0" collapsed="false">
      <c r="A3678" s="526" t="n">
        <v>103835</v>
      </c>
      <c r="B3678" s="526" t="s">
        <v>8215</v>
      </c>
      <c r="C3678" s="526" t="s">
        <v>120</v>
      </c>
      <c r="D3678" s="527" t="n">
        <v>67.93</v>
      </c>
    </row>
    <row r="3679" customFormat="false" ht="15" hidden="false" customHeight="false" outlineLevel="0" collapsed="false">
      <c r="A3679" s="526" t="n">
        <v>103836</v>
      </c>
      <c r="B3679" s="526" t="s">
        <v>8216</v>
      </c>
      <c r="C3679" s="526" t="s">
        <v>120</v>
      </c>
      <c r="D3679" s="527" t="n">
        <v>105.7</v>
      </c>
    </row>
    <row r="3680" customFormat="false" ht="15" hidden="false" customHeight="false" outlineLevel="0" collapsed="false">
      <c r="A3680" s="526" t="n">
        <v>103837</v>
      </c>
      <c r="B3680" s="526" t="s">
        <v>8217</v>
      </c>
      <c r="C3680" s="526" t="s">
        <v>120</v>
      </c>
      <c r="D3680" s="527" t="n">
        <v>133.32</v>
      </c>
    </row>
    <row r="3681" customFormat="false" ht="15" hidden="false" customHeight="false" outlineLevel="0" collapsed="false">
      <c r="A3681" s="526" t="n">
        <v>103868</v>
      </c>
      <c r="B3681" s="526" t="s">
        <v>8218</v>
      </c>
      <c r="C3681" s="526" t="s">
        <v>120</v>
      </c>
      <c r="D3681" s="527" t="n">
        <v>53.67</v>
      </c>
    </row>
    <row r="3682" customFormat="false" ht="15" hidden="false" customHeight="false" outlineLevel="0" collapsed="false">
      <c r="A3682" s="526" t="n">
        <v>103869</v>
      </c>
      <c r="B3682" s="526" t="s">
        <v>8219</v>
      </c>
      <c r="C3682" s="526" t="s">
        <v>120</v>
      </c>
      <c r="D3682" s="527" t="n">
        <v>81.89</v>
      </c>
    </row>
    <row r="3683" customFormat="false" ht="15" hidden="false" customHeight="false" outlineLevel="0" collapsed="false">
      <c r="A3683" s="526" t="n">
        <v>103870</v>
      </c>
      <c r="B3683" s="526" t="s">
        <v>8220</v>
      </c>
      <c r="C3683" s="526" t="s">
        <v>120</v>
      </c>
      <c r="D3683" s="527" t="n">
        <v>100.79</v>
      </c>
    </row>
    <row r="3684" customFormat="false" ht="15" hidden="false" customHeight="false" outlineLevel="0" collapsed="false">
      <c r="A3684" s="526" t="n">
        <v>103871</v>
      </c>
      <c r="B3684" s="526" t="s">
        <v>8221</v>
      </c>
      <c r="C3684" s="526" t="s">
        <v>120</v>
      </c>
      <c r="D3684" s="527" t="n">
        <v>68.96</v>
      </c>
    </row>
    <row r="3685" customFormat="false" ht="15" hidden="false" customHeight="false" outlineLevel="0" collapsed="false">
      <c r="A3685" s="526" t="n">
        <v>103872</v>
      </c>
      <c r="B3685" s="526" t="s">
        <v>8222</v>
      </c>
      <c r="C3685" s="526" t="s">
        <v>120</v>
      </c>
      <c r="D3685" s="527" t="n">
        <v>153.57</v>
      </c>
    </row>
    <row r="3686" customFormat="false" ht="15" hidden="false" customHeight="false" outlineLevel="0" collapsed="false">
      <c r="A3686" s="526" t="n">
        <v>103873</v>
      </c>
      <c r="B3686" s="526" t="s">
        <v>8223</v>
      </c>
      <c r="C3686" s="526" t="s">
        <v>120</v>
      </c>
      <c r="D3686" s="527" t="n">
        <v>175.4</v>
      </c>
    </row>
    <row r="3687" customFormat="false" ht="15" hidden="false" customHeight="false" outlineLevel="0" collapsed="false">
      <c r="A3687" s="526" t="n">
        <v>103978</v>
      </c>
      <c r="B3687" s="526" t="s">
        <v>8224</v>
      </c>
      <c r="C3687" s="526" t="s">
        <v>120</v>
      </c>
      <c r="D3687" s="527" t="n">
        <v>26.38</v>
      </c>
    </row>
    <row r="3688" customFormat="false" ht="15" hidden="false" customHeight="false" outlineLevel="0" collapsed="false">
      <c r="A3688" s="526" t="n">
        <v>103979</v>
      </c>
      <c r="B3688" s="526" t="s">
        <v>8225</v>
      </c>
      <c r="C3688" s="526" t="s">
        <v>120</v>
      </c>
      <c r="D3688" s="527" t="n">
        <v>30.07</v>
      </c>
    </row>
    <row r="3689" customFormat="false" ht="15" hidden="false" customHeight="false" outlineLevel="0" collapsed="false">
      <c r="A3689" s="526" t="n">
        <v>104021</v>
      </c>
      <c r="B3689" s="526" t="s">
        <v>8226</v>
      </c>
      <c r="C3689" s="526" t="s">
        <v>120</v>
      </c>
      <c r="D3689" s="527" t="n">
        <v>59.04</v>
      </c>
    </row>
    <row r="3690" customFormat="false" ht="15" hidden="false" customHeight="false" outlineLevel="0" collapsed="false">
      <c r="A3690" s="526" t="n">
        <v>104166</v>
      </c>
      <c r="B3690" s="526" t="s">
        <v>8227</v>
      </c>
      <c r="C3690" s="526" t="s">
        <v>120</v>
      </c>
      <c r="D3690" s="527" t="n">
        <v>67.49</v>
      </c>
    </row>
    <row r="3691" customFormat="false" ht="15" hidden="false" customHeight="false" outlineLevel="0" collapsed="false">
      <c r="A3691" s="526" t="n">
        <v>104194</v>
      </c>
      <c r="B3691" s="526" t="s">
        <v>8228</v>
      </c>
      <c r="C3691" s="526" t="s">
        <v>120</v>
      </c>
      <c r="D3691" s="527" t="n">
        <v>22.39</v>
      </c>
    </row>
    <row r="3692" customFormat="false" ht="15" hidden="false" customHeight="false" outlineLevel="0" collapsed="false">
      <c r="A3692" s="526" t="n">
        <v>104195</v>
      </c>
      <c r="B3692" s="526" t="s">
        <v>8229</v>
      </c>
      <c r="C3692" s="526" t="s">
        <v>120</v>
      </c>
      <c r="D3692" s="527" t="n">
        <v>23.8</v>
      </c>
    </row>
    <row r="3693" customFormat="false" ht="15" hidden="false" customHeight="false" outlineLevel="0" collapsed="false">
      <c r="A3693" s="526" t="n">
        <v>104315</v>
      </c>
      <c r="B3693" s="526" t="s">
        <v>8230</v>
      </c>
      <c r="C3693" s="526" t="s">
        <v>120</v>
      </c>
      <c r="D3693" s="527" t="n">
        <v>16.29</v>
      </c>
    </row>
    <row r="3694" customFormat="false" ht="15" hidden="false" customHeight="false" outlineLevel="0" collapsed="false">
      <c r="A3694" s="526" t="n">
        <v>104316</v>
      </c>
      <c r="B3694" s="526" t="s">
        <v>8231</v>
      </c>
      <c r="C3694" s="526" t="s">
        <v>120</v>
      </c>
      <c r="D3694" s="527" t="n">
        <v>23.47</v>
      </c>
    </row>
    <row r="3695" customFormat="false" ht="15" hidden="false" customHeight="false" outlineLevel="0" collapsed="false">
      <c r="A3695" s="526" t="n">
        <v>89358</v>
      </c>
      <c r="B3695" s="526" t="s">
        <v>8232</v>
      </c>
      <c r="C3695" s="526" t="s">
        <v>134</v>
      </c>
      <c r="D3695" s="527" t="n">
        <v>8.09</v>
      </c>
    </row>
    <row r="3696" customFormat="false" ht="15" hidden="false" customHeight="false" outlineLevel="0" collapsed="false">
      <c r="A3696" s="526" t="n">
        <v>89359</v>
      </c>
      <c r="B3696" s="526" t="s">
        <v>8233</v>
      </c>
      <c r="C3696" s="526" t="s">
        <v>134</v>
      </c>
      <c r="D3696" s="527" t="n">
        <v>8.63</v>
      </c>
    </row>
    <row r="3697" customFormat="false" ht="15" hidden="false" customHeight="false" outlineLevel="0" collapsed="false">
      <c r="A3697" s="526" t="n">
        <v>89360</v>
      </c>
      <c r="B3697" s="526" t="s">
        <v>8234</v>
      </c>
      <c r="C3697" s="526" t="s">
        <v>134</v>
      </c>
      <c r="D3697" s="527" t="n">
        <v>9.62</v>
      </c>
    </row>
    <row r="3698" customFormat="false" ht="15" hidden="false" customHeight="false" outlineLevel="0" collapsed="false">
      <c r="A3698" s="526" t="n">
        <v>89361</v>
      </c>
      <c r="B3698" s="526" t="s">
        <v>8235</v>
      </c>
      <c r="C3698" s="526" t="s">
        <v>134</v>
      </c>
      <c r="D3698" s="527" t="n">
        <v>9.7</v>
      </c>
    </row>
    <row r="3699" customFormat="false" ht="15" hidden="false" customHeight="false" outlineLevel="0" collapsed="false">
      <c r="A3699" s="526" t="n">
        <v>89362</v>
      </c>
      <c r="B3699" s="526" t="s">
        <v>330</v>
      </c>
      <c r="C3699" s="526" t="s">
        <v>134</v>
      </c>
      <c r="D3699" s="527" t="n">
        <v>9.6</v>
      </c>
    </row>
    <row r="3700" customFormat="false" ht="15" hidden="false" customHeight="false" outlineLevel="0" collapsed="false">
      <c r="A3700" s="526" t="n">
        <v>89363</v>
      </c>
      <c r="B3700" s="526" t="s">
        <v>687</v>
      </c>
      <c r="C3700" s="526" t="s">
        <v>134</v>
      </c>
      <c r="D3700" s="527" t="n">
        <v>10.39</v>
      </c>
    </row>
    <row r="3701" customFormat="false" ht="15" hidden="false" customHeight="false" outlineLevel="0" collapsed="false">
      <c r="A3701" s="526" t="n">
        <v>89364</v>
      </c>
      <c r="B3701" s="526" t="s">
        <v>8236</v>
      </c>
      <c r="C3701" s="526" t="s">
        <v>134</v>
      </c>
      <c r="D3701" s="527" t="n">
        <v>11.89</v>
      </c>
    </row>
    <row r="3702" customFormat="false" ht="15" hidden="false" customHeight="false" outlineLevel="0" collapsed="false">
      <c r="A3702" s="526" t="n">
        <v>89365</v>
      </c>
      <c r="B3702" s="526" t="s">
        <v>8237</v>
      </c>
      <c r="C3702" s="526" t="s">
        <v>134</v>
      </c>
      <c r="D3702" s="527" t="n">
        <v>11.35</v>
      </c>
    </row>
    <row r="3703" customFormat="false" ht="15" hidden="false" customHeight="false" outlineLevel="0" collapsed="false">
      <c r="A3703" s="526" t="n">
        <v>89366</v>
      </c>
      <c r="B3703" s="526" t="s">
        <v>384</v>
      </c>
      <c r="C3703" s="526" t="s">
        <v>134</v>
      </c>
      <c r="D3703" s="527" t="n">
        <v>16.34</v>
      </c>
    </row>
    <row r="3704" customFormat="false" ht="15" hidden="false" customHeight="false" outlineLevel="0" collapsed="false">
      <c r="A3704" s="526" t="n">
        <v>89367</v>
      </c>
      <c r="B3704" s="526" t="s">
        <v>517</v>
      </c>
      <c r="C3704" s="526" t="s">
        <v>134</v>
      </c>
      <c r="D3704" s="527" t="n">
        <v>13.21</v>
      </c>
    </row>
    <row r="3705" customFormat="false" ht="15" hidden="false" customHeight="false" outlineLevel="0" collapsed="false">
      <c r="A3705" s="526" t="n">
        <v>89368</v>
      </c>
      <c r="B3705" s="526" t="s">
        <v>702</v>
      </c>
      <c r="C3705" s="526" t="s">
        <v>134</v>
      </c>
      <c r="D3705" s="527" t="n">
        <v>14.95</v>
      </c>
    </row>
    <row r="3706" customFormat="false" ht="15" hidden="false" customHeight="false" outlineLevel="0" collapsed="false">
      <c r="A3706" s="526" t="n">
        <v>89369</v>
      </c>
      <c r="B3706" s="526" t="s">
        <v>8238</v>
      </c>
      <c r="C3706" s="526" t="s">
        <v>134</v>
      </c>
      <c r="D3706" s="527" t="n">
        <v>17.29</v>
      </c>
    </row>
    <row r="3707" customFormat="false" ht="15" hidden="false" customHeight="false" outlineLevel="0" collapsed="false">
      <c r="A3707" s="526" t="n">
        <v>89370</v>
      </c>
      <c r="B3707" s="526" t="s">
        <v>8239</v>
      </c>
      <c r="C3707" s="526" t="s">
        <v>134</v>
      </c>
      <c r="D3707" s="527" t="n">
        <v>15.28</v>
      </c>
    </row>
    <row r="3708" customFormat="false" ht="15" hidden="false" customHeight="false" outlineLevel="0" collapsed="false">
      <c r="A3708" s="526" t="n">
        <v>89371</v>
      </c>
      <c r="B3708" s="526" t="s">
        <v>8240</v>
      </c>
      <c r="C3708" s="526" t="s">
        <v>134</v>
      </c>
      <c r="D3708" s="527" t="n">
        <v>6.04</v>
      </c>
    </row>
    <row r="3709" customFormat="false" ht="15" hidden="false" customHeight="false" outlineLevel="0" collapsed="false">
      <c r="A3709" s="526" t="n">
        <v>89372</v>
      </c>
      <c r="B3709" s="526" t="s">
        <v>8241</v>
      </c>
      <c r="C3709" s="526" t="s">
        <v>134</v>
      </c>
      <c r="D3709" s="527" t="n">
        <v>15.98</v>
      </c>
    </row>
    <row r="3710" customFormat="false" ht="15" hidden="false" customHeight="false" outlineLevel="0" collapsed="false">
      <c r="A3710" s="526" t="n">
        <v>89373</v>
      </c>
      <c r="B3710" s="526" t="s">
        <v>8242</v>
      </c>
      <c r="C3710" s="526" t="s">
        <v>134</v>
      </c>
      <c r="D3710" s="527" t="n">
        <v>7.21</v>
      </c>
    </row>
    <row r="3711" customFormat="false" ht="15" hidden="false" customHeight="false" outlineLevel="0" collapsed="false">
      <c r="A3711" s="526" t="n">
        <v>89374</v>
      </c>
      <c r="B3711" s="526" t="s">
        <v>8243</v>
      </c>
      <c r="C3711" s="526" t="s">
        <v>134</v>
      </c>
      <c r="D3711" s="527" t="n">
        <v>10.13</v>
      </c>
    </row>
    <row r="3712" customFormat="false" ht="15" hidden="false" customHeight="false" outlineLevel="0" collapsed="false">
      <c r="A3712" s="526" t="n">
        <v>89375</v>
      </c>
      <c r="B3712" s="526" t="s">
        <v>8244</v>
      </c>
      <c r="C3712" s="526" t="s">
        <v>134</v>
      </c>
      <c r="D3712" s="527" t="n">
        <v>11.96</v>
      </c>
    </row>
    <row r="3713" customFormat="false" ht="15" hidden="false" customHeight="false" outlineLevel="0" collapsed="false">
      <c r="A3713" s="526" t="n">
        <v>89376</v>
      </c>
      <c r="B3713" s="526" t="s">
        <v>8245</v>
      </c>
      <c r="C3713" s="526" t="s">
        <v>134</v>
      </c>
      <c r="D3713" s="527" t="n">
        <v>5.73</v>
      </c>
    </row>
    <row r="3714" customFormat="false" ht="15" hidden="false" customHeight="false" outlineLevel="0" collapsed="false">
      <c r="A3714" s="526" t="n">
        <v>89377</v>
      </c>
      <c r="B3714" s="526" t="s">
        <v>8246</v>
      </c>
      <c r="C3714" s="526" t="s">
        <v>134</v>
      </c>
      <c r="D3714" s="527" t="n">
        <v>10.24</v>
      </c>
    </row>
    <row r="3715" customFormat="false" ht="15" hidden="false" customHeight="false" outlineLevel="0" collapsed="false">
      <c r="A3715" s="526" t="n">
        <v>89378</v>
      </c>
      <c r="B3715" s="526" t="s">
        <v>8247</v>
      </c>
      <c r="C3715" s="526" t="s">
        <v>134</v>
      </c>
      <c r="D3715" s="527" t="n">
        <v>7.12</v>
      </c>
    </row>
    <row r="3716" customFormat="false" ht="15" hidden="false" customHeight="false" outlineLevel="0" collapsed="false">
      <c r="A3716" s="526" t="n">
        <v>89379</v>
      </c>
      <c r="B3716" s="526" t="s">
        <v>8248</v>
      </c>
      <c r="C3716" s="526" t="s">
        <v>134</v>
      </c>
      <c r="D3716" s="527" t="n">
        <v>18.77</v>
      </c>
    </row>
    <row r="3717" customFormat="false" ht="15" hidden="false" customHeight="false" outlineLevel="0" collapsed="false">
      <c r="A3717" s="526" t="n">
        <v>89380</v>
      </c>
      <c r="B3717" s="526" t="s">
        <v>655</v>
      </c>
      <c r="C3717" s="526" t="s">
        <v>134</v>
      </c>
      <c r="D3717" s="527" t="n">
        <v>10.12</v>
      </c>
    </row>
    <row r="3718" customFormat="false" ht="15" hidden="false" customHeight="false" outlineLevel="0" collapsed="false">
      <c r="A3718" s="526" t="n">
        <v>89381</v>
      </c>
      <c r="B3718" s="526" t="s">
        <v>8249</v>
      </c>
      <c r="C3718" s="526" t="s">
        <v>134</v>
      </c>
      <c r="D3718" s="527" t="n">
        <v>12.43</v>
      </c>
    </row>
    <row r="3719" customFormat="false" ht="15" hidden="false" customHeight="false" outlineLevel="0" collapsed="false">
      <c r="A3719" s="526" t="n">
        <v>89382</v>
      </c>
      <c r="B3719" s="526" t="s">
        <v>8250</v>
      </c>
      <c r="C3719" s="526" t="s">
        <v>134</v>
      </c>
      <c r="D3719" s="527" t="n">
        <v>14.37</v>
      </c>
    </row>
    <row r="3720" customFormat="false" ht="15" hidden="false" customHeight="false" outlineLevel="0" collapsed="false">
      <c r="A3720" s="526" t="n">
        <v>89383</v>
      </c>
      <c r="B3720" s="526" t="s">
        <v>472</v>
      </c>
      <c r="C3720" s="526" t="s">
        <v>134</v>
      </c>
      <c r="D3720" s="527" t="n">
        <v>6.69</v>
      </c>
    </row>
    <row r="3721" customFormat="false" ht="15" hidden="false" customHeight="false" outlineLevel="0" collapsed="false">
      <c r="A3721" s="526" t="n">
        <v>89384</v>
      </c>
      <c r="B3721" s="526" t="s">
        <v>8251</v>
      </c>
      <c r="C3721" s="526" t="s">
        <v>134</v>
      </c>
      <c r="D3721" s="527" t="n">
        <v>13.05</v>
      </c>
    </row>
    <row r="3722" customFormat="false" ht="15" hidden="false" customHeight="false" outlineLevel="0" collapsed="false">
      <c r="A3722" s="526" t="n">
        <v>89385</v>
      </c>
      <c r="B3722" s="526" t="s">
        <v>8252</v>
      </c>
      <c r="C3722" s="526" t="s">
        <v>134</v>
      </c>
      <c r="D3722" s="527" t="n">
        <v>7.32</v>
      </c>
    </row>
    <row r="3723" customFormat="false" ht="15" hidden="false" customHeight="false" outlineLevel="0" collapsed="false">
      <c r="A3723" s="526" t="n">
        <v>89386</v>
      </c>
      <c r="B3723" s="526" t="s">
        <v>8253</v>
      </c>
      <c r="C3723" s="526" t="s">
        <v>134</v>
      </c>
      <c r="D3723" s="527" t="n">
        <v>9.7</v>
      </c>
    </row>
    <row r="3724" customFormat="false" ht="15" hidden="false" customHeight="false" outlineLevel="0" collapsed="false">
      <c r="A3724" s="526" t="n">
        <v>89387</v>
      </c>
      <c r="B3724" s="526" t="s">
        <v>8254</v>
      </c>
      <c r="C3724" s="526" t="s">
        <v>134</v>
      </c>
      <c r="D3724" s="527" t="n">
        <v>29.84</v>
      </c>
    </row>
    <row r="3725" customFormat="false" ht="15" hidden="false" customHeight="false" outlineLevel="0" collapsed="false">
      <c r="A3725" s="526" t="n">
        <v>89389</v>
      </c>
      <c r="B3725" s="526" t="s">
        <v>8255</v>
      </c>
      <c r="C3725" s="526" t="s">
        <v>134</v>
      </c>
      <c r="D3725" s="527" t="n">
        <v>11.53</v>
      </c>
    </row>
    <row r="3726" customFormat="false" ht="15" hidden="false" customHeight="false" outlineLevel="0" collapsed="false">
      <c r="A3726" s="526" t="n">
        <v>89390</v>
      </c>
      <c r="B3726" s="526" t="s">
        <v>8256</v>
      </c>
      <c r="C3726" s="526" t="s">
        <v>134</v>
      </c>
      <c r="D3726" s="527" t="n">
        <v>21.29</v>
      </c>
    </row>
    <row r="3727" customFormat="false" ht="15" hidden="false" customHeight="false" outlineLevel="0" collapsed="false">
      <c r="A3727" s="526" t="n">
        <v>89391</v>
      </c>
      <c r="B3727" s="526" t="s">
        <v>703</v>
      </c>
      <c r="C3727" s="526" t="s">
        <v>134</v>
      </c>
      <c r="D3727" s="527" t="n">
        <v>8.79</v>
      </c>
    </row>
    <row r="3728" customFormat="false" ht="15" hidden="false" customHeight="false" outlineLevel="0" collapsed="false">
      <c r="A3728" s="526" t="n">
        <v>89392</v>
      </c>
      <c r="B3728" s="526" t="s">
        <v>8257</v>
      </c>
      <c r="C3728" s="526" t="s">
        <v>134</v>
      </c>
      <c r="D3728" s="527" t="n">
        <v>24.36</v>
      </c>
    </row>
    <row r="3729" customFormat="false" ht="15" hidden="false" customHeight="false" outlineLevel="0" collapsed="false">
      <c r="A3729" s="526" t="n">
        <v>89393</v>
      </c>
      <c r="B3729" s="526" t="s">
        <v>8258</v>
      </c>
      <c r="C3729" s="526" t="s">
        <v>134</v>
      </c>
      <c r="D3729" s="527" t="n">
        <v>11.21</v>
      </c>
    </row>
    <row r="3730" customFormat="false" ht="15" hidden="false" customHeight="false" outlineLevel="0" collapsed="false">
      <c r="A3730" s="526" t="n">
        <v>89394</v>
      </c>
      <c r="B3730" s="526" t="s">
        <v>8259</v>
      </c>
      <c r="C3730" s="526" t="s">
        <v>134</v>
      </c>
      <c r="D3730" s="527" t="n">
        <v>18.69</v>
      </c>
    </row>
    <row r="3731" customFormat="false" ht="15" hidden="false" customHeight="false" outlineLevel="0" collapsed="false">
      <c r="A3731" s="526" t="n">
        <v>89395</v>
      </c>
      <c r="B3731" s="526" t="s">
        <v>455</v>
      </c>
      <c r="C3731" s="526" t="s">
        <v>134</v>
      </c>
      <c r="D3731" s="527" t="n">
        <v>13.25</v>
      </c>
    </row>
    <row r="3732" customFormat="false" ht="15" hidden="false" customHeight="false" outlineLevel="0" collapsed="false">
      <c r="A3732" s="526" t="n">
        <v>89396</v>
      </c>
      <c r="B3732" s="526" t="s">
        <v>8260</v>
      </c>
      <c r="C3732" s="526" t="s">
        <v>134</v>
      </c>
      <c r="D3732" s="527" t="n">
        <v>20.49</v>
      </c>
    </row>
    <row r="3733" customFormat="false" ht="15" hidden="false" customHeight="false" outlineLevel="0" collapsed="false">
      <c r="A3733" s="526" t="n">
        <v>89397</v>
      </c>
      <c r="B3733" s="526" t="s">
        <v>8261</v>
      </c>
      <c r="C3733" s="526" t="s">
        <v>134</v>
      </c>
      <c r="D3733" s="527" t="n">
        <v>14.96</v>
      </c>
    </row>
    <row r="3734" customFormat="false" ht="15" hidden="false" customHeight="false" outlineLevel="0" collapsed="false">
      <c r="A3734" s="526" t="n">
        <v>89398</v>
      </c>
      <c r="B3734" s="526" t="s">
        <v>648</v>
      </c>
      <c r="C3734" s="526" t="s">
        <v>134</v>
      </c>
      <c r="D3734" s="527" t="n">
        <v>18.42</v>
      </c>
    </row>
    <row r="3735" customFormat="false" ht="15" hidden="false" customHeight="false" outlineLevel="0" collapsed="false">
      <c r="A3735" s="526" t="n">
        <v>89399</v>
      </c>
      <c r="B3735" s="526" t="s">
        <v>8262</v>
      </c>
      <c r="C3735" s="526" t="s">
        <v>134</v>
      </c>
      <c r="D3735" s="527" t="n">
        <v>24.84</v>
      </c>
    </row>
    <row r="3736" customFormat="false" ht="15" hidden="false" customHeight="false" outlineLevel="0" collapsed="false">
      <c r="A3736" s="526" t="n">
        <v>89400</v>
      </c>
      <c r="B3736" s="526" t="s">
        <v>659</v>
      </c>
      <c r="C3736" s="526" t="s">
        <v>134</v>
      </c>
      <c r="D3736" s="527" t="n">
        <v>20.09</v>
      </c>
    </row>
    <row r="3737" customFormat="false" ht="15" hidden="false" customHeight="false" outlineLevel="0" collapsed="false">
      <c r="A3737" s="526" t="n">
        <v>89404</v>
      </c>
      <c r="B3737" s="526" t="s">
        <v>8263</v>
      </c>
      <c r="C3737" s="526" t="s">
        <v>134</v>
      </c>
      <c r="D3737" s="527" t="n">
        <v>7.37</v>
      </c>
    </row>
    <row r="3738" customFormat="false" ht="15" hidden="false" customHeight="false" outlineLevel="0" collapsed="false">
      <c r="A3738" s="526" t="n">
        <v>89405</v>
      </c>
      <c r="B3738" s="526" t="s">
        <v>8264</v>
      </c>
      <c r="C3738" s="526" t="s">
        <v>134</v>
      </c>
      <c r="D3738" s="527" t="n">
        <v>7.91</v>
      </c>
    </row>
    <row r="3739" customFormat="false" ht="15" hidden="false" customHeight="false" outlineLevel="0" collapsed="false">
      <c r="A3739" s="526" t="n">
        <v>89406</v>
      </c>
      <c r="B3739" s="526" t="s">
        <v>8265</v>
      </c>
      <c r="C3739" s="526" t="s">
        <v>134</v>
      </c>
      <c r="D3739" s="527" t="n">
        <v>8.9</v>
      </c>
    </row>
    <row r="3740" customFormat="false" ht="15" hidden="false" customHeight="false" outlineLevel="0" collapsed="false">
      <c r="A3740" s="526" t="n">
        <v>89407</v>
      </c>
      <c r="B3740" s="526" t="s">
        <v>8266</v>
      </c>
      <c r="C3740" s="526" t="s">
        <v>134</v>
      </c>
      <c r="D3740" s="527" t="n">
        <v>8.98</v>
      </c>
    </row>
    <row r="3741" customFormat="false" ht="15" hidden="false" customHeight="false" outlineLevel="0" collapsed="false">
      <c r="A3741" s="526" t="n">
        <v>89408</v>
      </c>
      <c r="B3741" s="526" t="s">
        <v>8267</v>
      </c>
      <c r="C3741" s="526" t="s">
        <v>134</v>
      </c>
      <c r="D3741" s="527" t="n">
        <v>8.78</v>
      </c>
    </row>
    <row r="3742" customFormat="false" ht="15" hidden="false" customHeight="false" outlineLevel="0" collapsed="false">
      <c r="A3742" s="526" t="n">
        <v>89409</v>
      </c>
      <c r="B3742" s="526" t="s">
        <v>8268</v>
      </c>
      <c r="C3742" s="526" t="s">
        <v>134</v>
      </c>
      <c r="D3742" s="527" t="n">
        <v>9.57</v>
      </c>
    </row>
    <row r="3743" customFormat="false" ht="15" hidden="false" customHeight="false" outlineLevel="0" collapsed="false">
      <c r="A3743" s="526" t="n">
        <v>89410</v>
      </c>
      <c r="B3743" s="526" t="s">
        <v>8269</v>
      </c>
      <c r="C3743" s="526" t="s">
        <v>134</v>
      </c>
      <c r="D3743" s="527" t="n">
        <v>11.07</v>
      </c>
    </row>
    <row r="3744" customFormat="false" ht="15" hidden="false" customHeight="false" outlineLevel="0" collapsed="false">
      <c r="A3744" s="526" t="n">
        <v>89411</v>
      </c>
      <c r="B3744" s="526" t="s">
        <v>8270</v>
      </c>
      <c r="C3744" s="526" t="s">
        <v>134</v>
      </c>
      <c r="D3744" s="527" t="n">
        <v>10.53</v>
      </c>
    </row>
    <row r="3745" customFormat="false" ht="15" hidden="false" customHeight="false" outlineLevel="0" collapsed="false">
      <c r="A3745" s="526" t="n">
        <v>89412</v>
      </c>
      <c r="B3745" s="526" t="s">
        <v>8271</v>
      </c>
      <c r="C3745" s="526" t="s">
        <v>134</v>
      </c>
      <c r="D3745" s="527" t="n">
        <v>9.87</v>
      </c>
    </row>
    <row r="3746" customFormat="false" ht="15" hidden="false" customHeight="false" outlineLevel="0" collapsed="false">
      <c r="A3746" s="526" t="n">
        <v>89413</v>
      </c>
      <c r="B3746" s="526" t="s">
        <v>8272</v>
      </c>
      <c r="C3746" s="526" t="s">
        <v>134</v>
      </c>
      <c r="D3746" s="527" t="n">
        <v>12.23</v>
      </c>
    </row>
    <row r="3747" customFormat="false" ht="15" hidden="false" customHeight="false" outlineLevel="0" collapsed="false">
      <c r="A3747" s="526" t="n">
        <v>89414</v>
      </c>
      <c r="B3747" s="526" t="s">
        <v>8273</v>
      </c>
      <c r="C3747" s="526" t="s">
        <v>134</v>
      </c>
      <c r="D3747" s="527" t="n">
        <v>13.97</v>
      </c>
    </row>
    <row r="3748" customFormat="false" ht="15" hidden="false" customHeight="false" outlineLevel="0" collapsed="false">
      <c r="A3748" s="526" t="n">
        <v>89415</v>
      </c>
      <c r="B3748" s="526" t="s">
        <v>8274</v>
      </c>
      <c r="C3748" s="526" t="s">
        <v>134</v>
      </c>
      <c r="D3748" s="527" t="n">
        <v>16.31</v>
      </c>
    </row>
    <row r="3749" customFormat="false" ht="15" hidden="false" customHeight="false" outlineLevel="0" collapsed="false">
      <c r="A3749" s="526" t="n">
        <v>89416</v>
      </c>
      <c r="B3749" s="526" t="s">
        <v>8275</v>
      </c>
      <c r="C3749" s="526" t="s">
        <v>134</v>
      </c>
      <c r="D3749" s="527" t="n">
        <v>14.3</v>
      </c>
    </row>
    <row r="3750" customFormat="false" ht="15" hidden="false" customHeight="false" outlineLevel="0" collapsed="false">
      <c r="A3750" s="526" t="n">
        <v>89417</v>
      </c>
      <c r="B3750" s="526" t="s">
        <v>8276</v>
      </c>
      <c r="C3750" s="526" t="s">
        <v>134</v>
      </c>
      <c r="D3750" s="527" t="n">
        <v>5.56</v>
      </c>
    </row>
    <row r="3751" customFormat="false" ht="15" hidden="false" customHeight="false" outlineLevel="0" collapsed="false">
      <c r="A3751" s="526" t="n">
        <v>89418</v>
      </c>
      <c r="B3751" s="526" t="s">
        <v>8277</v>
      </c>
      <c r="C3751" s="526" t="s">
        <v>134</v>
      </c>
      <c r="D3751" s="527" t="n">
        <v>15.5</v>
      </c>
    </row>
    <row r="3752" customFormat="false" ht="15" hidden="false" customHeight="false" outlineLevel="0" collapsed="false">
      <c r="A3752" s="526" t="n">
        <v>89419</v>
      </c>
      <c r="B3752" s="526" t="s">
        <v>8278</v>
      </c>
      <c r="C3752" s="526" t="s">
        <v>134</v>
      </c>
      <c r="D3752" s="527" t="n">
        <v>6.69</v>
      </c>
    </row>
    <row r="3753" customFormat="false" ht="15" hidden="false" customHeight="false" outlineLevel="0" collapsed="false">
      <c r="A3753" s="526" t="n">
        <v>89421</v>
      </c>
      <c r="B3753" s="526" t="s">
        <v>8279</v>
      </c>
      <c r="C3753" s="526" t="s">
        <v>134</v>
      </c>
      <c r="D3753" s="527" t="n">
        <v>11.48</v>
      </c>
    </row>
    <row r="3754" customFormat="false" ht="15" hidden="false" customHeight="false" outlineLevel="0" collapsed="false">
      <c r="A3754" s="526" t="n">
        <v>89423</v>
      </c>
      <c r="B3754" s="526" t="s">
        <v>8280</v>
      </c>
      <c r="C3754" s="526" t="s">
        <v>134</v>
      </c>
      <c r="D3754" s="527" t="n">
        <v>9.76</v>
      </c>
    </row>
    <row r="3755" customFormat="false" ht="15" hidden="false" customHeight="false" outlineLevel="0" collapsed="false">
      <c r="A3755" s="526" t="n">
        <v>89424</v>
      </c>
      <c r="B3755" s="526" t="s">
        <v>8281</v>
      </c>
      <c r="C3755" s="526" t="s">
        <v>134</v>
      </c>
      <c r="D3755" s="527" t="n">
        <v>6.56</v>
      </c>
    </row>
    <row r="3756" customFormat="false" ht="15" hidden="false" customHeight="false" outlineLevel="0" collapsed="false">
      <c r="A3756" s="526" t="n">
        <v>89425</v>
      </c>
      <c r="B3756" s="526" t="s">
        <v>8282</v>
      </c>
      <c r="C3756" s="526" t="s">
        <v>134</v>
      </c>
      <c r="D3756" s="527" t="n">
        <v>18.21</v>
      </c>
    </row>
    <row r="3757" customFormat="false" ht="15" hidden="false" customHeight="false" outlineLevel="0" collapsed="false">
      <c r="A3757" s="526" t="n">
        <v>89426</v>
      </c>
      <c r="B3757" s="526" t="s">
        <v>8283</v>
      </c>
      <c r="C3757" s="526" t="s">
        <v>134</v>
      </c>
      <c r="D3757" s="527" t="n">
        <v>9.52</v>
      </c>
    </row>
    <row r="3758" customFormat="false" ht="15" hidden="false" customHeight="false" outlineLevel="0" collapsed="false">
      <c r="A3758" s="526" t="n">
        <v>89427</v>
      </c>
      <c r="B3758" s="526" t="s">
        <v>8284</v>
      </c>
      <c r="C3758" s="526" t="s">
        <v>134</v>
      </c>
      <c r="D3758" s="527" t="n">
        <v>11.91</v>
      </c>
    </row>
    <row r="3759" customFormat="false" ht="15" hidden="false" customHeight="false" outlineLevel="0" collapsed="false">
      <c r="A3759" s="526" t="n">
        <v>89428</v>
      </c>
      <c r="B3759" s="526" t="s">
        <v>8285</v>
      </c>
      <c r="C3759" s="526" t="s">
        <v>134</v>
      </c>
      <c r="D3759" s="527" t="n">
        <v>13.81</v>
      </c>
    </row>
    <row r="3760" customFormat="false" ht="15" hidden="false" customHeight="false" outlineLevel="0" collapsed="false">
      <c r="A3760" s="526" t="n">
        <v>89429</v>
      </c>
      <c r="B3760" s="526" t="s">
        <v>8286</v>
      </c>
      <c r="C3760" s="526" t="s">
        <v>134</v>
      </c>
      <c r="D3760" s="527" t="n">
        <v>6.17</v>
      </c>
    </row>
    <row r="3761" customFormat="false" ht="15" hidden="false" customHeight="false" outlineLevel="0" collapsed="false">
      <c r="A3761" s="526" t="n">
        <v>89430</v>
      </c>
      <c r="B3761" s="526" t="s">
        <v>8287</v>
      </c>
      <c r="C3761" s="526" t="s">
        <v>134</v>
      </c>
      <c r="D3761" s="527" t="n">
        <v>12.49</v>
      </c>
    </row>
    <row r="3762" customFormat="false" ht="15" hidden="false" customHeight="false" outlineLevel="0" collapsed="false">
      <c r="A3762" s="526" t="n">
        <v>89431</v>
      </c>
      <c r="B3762" s="526" t="s">
        <v>8288</v>
      </c>
      <c r="C3762" s="526" t="s">
        <v>134</v>
      </c>
      <c r="D3762" s="527" t="n">
        <v>9.05</v>
      </c>
    </row>
    <row r="3763" customFormat="false" ht="15" hidden="false" customHeight="false" outlineLevel="0" collapsed="false">
      <c r="A3763" s="526" t="n">
        <v>89432</v>
      </c>
      <c r="B3763" s="526" t="s">
        <v>8289</v>
      </c>
      <c r="C3763" s="526" t="s">
        <v>134</v>
      </c>
      <c r="D3763" s="527" t="n">
        <v>29.19</v>
      </c>
    </row>
    <row r="3764" customFormat="false" ht="15" hidden="false" customHeight="false" outlineLevel="0" collapsed="false">
      <c r="A3764" s="526" t="n">
        <v>89433</v>
      </c>
      <c r="B3764" s="526" t="s">
        <v>8290</v>
      </c>
      <c r="C3764" s="526" t="s">
        <v>134</v>
      </c>
      <c r="D3764" s="527" t="n">
        <v>13.08</v>
      </c>
    </row>
    <row r="3765" customFormat="false" ht="15" hidden="false" customHeight="false" outlineLevel="0" collapsed="false">
      <c r="A3765" s="526" t="n">
        <v>89434</v>
      </c>
      <c r="B3765" s="526" t="s">
        <v>8291</v>
      </c>
      <c r="C3765" s="526" t="s">
        <v>134</v>
      </c>
      <c r="D3765" s="527" t="n">
        <v>10.93</v>
      </c>
    </row>
    <row r="3766" customFormat="false" ht="15" hidden="false" customHeight="false" outlineLevel="0" collapsed="false">
      <c r="A3766" s="526" t="n">
        <v>89435</v>
      </c>
      <c r="B3766" s="526" t="s">
        <v>8292</v>
      </c>
      <c r="C3766" s="526" t="s">
        <v>134</v>
      </c>
      <c r="D3766" s="527" t="n">
        <v>20.64</v>
      </c>
    </row>
    <row r="3767" customFormat="false" ht="15" hidden="false" customHeight="false" outlineLevel="0" collapsed="false">
      <c r="A3767" s="526" t="n">
        <v>89436</v>
      </c>
      <c r="B3767" s="526" t="s">
        <v>8293</v>
      </c>
      <c r="C3767" s="526" t="s">
        <v>134</v>
      </c>
      <c r="D3767" s="527" t="n">
        <v>8.19</v>
      </c>
    </row>
    <row r="3768" customFormat="false" ht="15" hidden="false" customHeight="false" outlineLevel="0" collapsed="false">
      <c r="A3768" s="526" t="n">
        <v>89437</v>
      </c>
      <c r="B3768" s="526" t="s">
        <v>8294</v>
      </c>
      <c r="C3768" s="526" t="s">
        <v>134</v>
      </c>
      <c r="D3768" s="527" t="n">
        <v>23.71</v>
      </c>
    </row>
    <row r="3769" customFormat="false" ht="15" hidden="false" customHeight="false" outlineLevel="0" collapsed="false">
      <c r="A3769" s="526" t="n">
        <v>89438</v>
      </c>
      <c r="B3769" s="526" t="s">
        <v>8295</v>
      </c>
      <c r="C3769" s="526" t="s">
        <v>134</v>
      </c>
      <c r="D3769" s="527" t="n">
        <v>10.25</v>
      </c>
    </row>
    <row r="3770" customFormat="false" ht="15" hidden="false" customHeight="false" outlineLevel="0" collapsed="false">
      <c r="A3770" s="526" t="n">
        <v>89439</v>
      </c>
      <c r="B3770" s="526" t="s">
        <v>8296</v>
      </c>
      <c r="C3770" s="526" t="s">
        <v>134</v>
      </c>
      <c r="D3770" s="527" t="n">
        <v>11.75</v>
      </c>
    </row>
    <row r="3771" customFormat="false" ht="15" hidden="false" customHeight="false" outlineLevel="0" collapsed="false">
      <c r="A3771" s="526" t="n">
        <v>89440</v>
      </c>
      <c r="B3771" s="526" t="s">
        <v>8297</v>
      </c>
      <c r="C3771" s="526" t="s">
        <v>134</v>
      </c>
      <c r="D3771" s="527" t="n">
        <v>12.14</v>
      </c>
    </row>
    <row r="3772" customFormat="false" ht="15" hidden="false" customHeight="false" outlineLevel="0" collapsed="false">
      <c r="A3772" s="526" t="n">
        <v>89442</v>
      </c>
      <c r="B3772" s="526" t="s">
        <v>8298</v>
      </c>
      <c r="C3772" s="526" t="s">
        <v>134</v>
      </c>
      <c r="D3772" s="527" t="n">
        <v>13.93</v>
      </c>
    </row>
    <row r="3773" customFormat="false" ht="15" hidden="false" customHeight="false" outlineLevel="0" collapsed="false">
      <c r="A3773" s="526" t="n">
        <v>89443</v>
      </c>
      <c r="B3773" s="526" t="s">
        <v>8299</v>
      </c>
      <c r="C3773" s="526" t="s">
        <v>134</v>
      </c>
      <c r="D3773" s="527" t="n">
        <v>17.11</v>
      </c>
    </row>
    <row r="3774" customFormat="false" ht="15" hidden="false" customHeight="false" outlineLevel="0" collapsed="false">
      <c r="A3774" s="526" t="n">
        <v>89444</v>
      </c>
      <c r="B3774" s="526" t="s">
        <v>8300</v>
      </c>
      <c r="C3774" s="526" t="s">
        <v>134</v>
      </c>
      <c r="D3774" s="527" t="n">
        <v>24.19</v>
      </c>
    </row>
    <row r="3775" customFormat="false" ht="15" hidden="false" customHeight="false" outlineLevel="0" collapsed="false">
      <c r="A3775" s="526" t="n">
        <v>89445</v>
      </c>
      <c r="B3775" s="526" t="s">
        <v>8301</v>
      </c>
      <c r="C3775" s="526" t="s">
        <v>134</v>
      </c>
      <c r="D3775" s="527" t="n">
        <v>18.88</v>
      </c>
    </row>
    <row r="3776" customFormat="false" ht="15" hidden="false" customHeight="false" outlineLevel="0" collapsed="false">
      <c r="A3776" s="526" t="n">
        <v>89481</v>
      </c>
      <c r="B3776" s="526" t="s">
        <v>8302</v>
      </c>
      <c r="C3776" s="526" t="s">
        <v>134</v>
      </c>
      <c r="D3776" s="527" t="n">
        <v>5.41</v>
      </c>
    </row>
    <row r="3777" customFormat="false" ht="15" hidden="false" customHeight="false" outlineLevel="0" collapsed="false">
      <c r="A3777" s="526" t="n">
        <v>89485</v>
      </c>
      <c r="B3777" s="526" t="s">
        <v>8303</v>
      </c>
      <c r="C3777" s="526" t="s">
        <v>134</v>
      </c>
      <c r="D3777" s="527" t="n">
        <v>6.2</v>
      </c>
    </row>
    <row r="3778" customFormat="false" ht="15" hidden="false" customHeight="false" outlineLevel="0" collapsed="false">
      <c r="A3778" s="526" t="n">
        <v>89489</v>
      </c>
      <c r="B3778" s="526" t="s">
        <v>8304</v>
      </c>
      <c r="C3778" s="526" t="s">
        <v>134</v>
      </c>
      <c r="D3778" s="527" t="n">
        <v>7.7</v>
      </c>
    </row>
    <row r="3779" customFormat="false" ht="15" hidden="false" customHeight="false" outlineLevel="0" collapsed="false">
      <c r="A3779" s="526" t="n">
        <v>89490</v>
      </c>
      <c r="B3779" s="526" t="s">
        <v>8305</v>
      </c>
      <c r="C3779" s="526" t="s">
        <v>134</v>
      </c>
      <c r="D3779" s="527" t="n">
        <v>7.16</v>
      </c>
    </row>
    <row r="3780" customFormat="false" ht="15" hidden="false" customHeight="false" outlineLevel="0" collapsed="false">
      <c r="A3780" s="526" t="n">
        <v>89492</v>
      </c>
      <c r="B3780" s="526" t="s">
        <v>8306</v>
      </c>
      <c r="C3780" s="526" t="s">
        <v>134</v>
      </c>
      <c r="D3780" s="527" t="n">
        <v>8.29</v>
      </c>
    </row>
    <row r="3781" customFormat="false" ht="15" hidden="false" customHeight="false" outlineLevel="0" collapsed="false">
      <c r="A3781" s="526" t="n">
        <v>89493</v>
      </c>
      <c r="B3781" s="526" t="s">
        <v>8307</v>
      </c>
      <c r="C3781" s="526" t="s">
        <v>134</v>
      </c>
      <c r="D3781" s="527" t="n">
        <v>10.03</v>
      </c>
    </row>
    <row r="3782" customFormat="false" ht="15" hidden="false" customHeight="false" outlineLevel="0" collapsed="false">
      <c r="A3782" s="526" t="n">
        <v>89494</v>
      </c>
      <c r="B3782" s="526" t="s">
        <v>8308</v>
      </c>
      <c r="C3782" s="526" t="s">
        <v>134</v>
      </c>
      <c r="D3782" s="527" t="n">
        <v>12.37</v>
      </c>
    </row>
    <row r="3783" customFormat="false" ht="15" hidden="false" customHeight="false" outlineLevel="0" collapsed="false">
      <c r="A3783" s="526" t="n">
        <v>89496</v>
      </c>
      <c r="B3783" s="526" t="s">
        <v>8309</v>
      </c>
      <c r="C3783" s="526" t="s">
        <v>134</v>
      </c>
      <c r="D3783" s="527" t="n">
        <v>10.36</v>
      </c>
    </row>
    <row r="3784" customFormat="false" ht="15" hidden="false" customHeight="false" outlineLevel="0" collapsed="false">
      <c r="A3784" s="526" t="n">
        <v>89497</v>
      </c>
      <c r="B3784" s="526" t="s">
        <v>640</v>
      </c>
      <c r="C3784" s="526" t="s">
        <v>134</v>
      </c>
      <c r="D3784" s="527" t="n">
        <v>13.17</v>
      </c>
    </row>
    <row r="3785" customFormat="false" ht="15" hidden="false" customHeight="false" outlineLevel="0" collapsed="false">
      <c r="A3785" s="526" t="n">
        <v>89498</v>
      </c>
      <c r="B3785" s="526" t="s">
        <v>8310</v>
      </c>
      <c r="C3785" s="526" t="s">
        <v>134</v>
      </c>
      <c r="D3785" s="527" t="n">
        <v>13.23</v>
      </c>
    </row>
    <row r="3786" customFormat="false" ht="15" hidden="false" customHeight="false" outlineLevel="0" collapsed="false">
      <c r="A3786" s="526" t="n">
        <v>89499</v>
      </c>
      <c r="B3786" s="526" t="s">
        <v>8311</v>
      </c>
      <c r="C3786" s="526" t="s">
        <v>134</v>
      </c>
      <c r="D3786" s="527" t="n">
        <v>19.36</v>
      </c>
    </row>
    <row r="3787" customFormat="false" ht="15" hidden="false" customHeight="false" outlineLevel="0" collapsed="false">
      <c r="A3787" s="526" t="n">
        <v>89500</v>
      </c>
      <c r="B3787" s="526" t="s">
        <v>8312</v>
      </c>
      <c r="C3787" s="526" t="s">
        <v>134</v>
      </c>
      <c r="D3787" s="527" t="n">
        <v>12.68</v>
      </c>
    </row>
    <row r="3788" customFormat="false" ht="15" hidden="false" customHeight="false" outlineLevel="0" collapsed="false">
      <c r="A3788" s="526" t="n">
        <v>89501</v>
      </c>
      <c r="B3788" s="526" t="s">
        <v>426</v>
      </c>
      <c r="C3788" s="526" t="s">
        <v>134</v>
      </c>
      <c r="D3788" s="527" t="n">
        <v>14.31</v>
      </c>
    </row>
    <row r="3789" customFormat="false" ht="15" hidden="false" customHeight="false" outlineLevel="0" collapsed="false">
      <c r="A3789" s="526" t="n">
        <v>89502</v>
      </c>
      <c r="B3789" s="526" t="s">
        <v>658</v>
      </c>
      <c r="C3789" s="526" t="s">
        <v>134</v>
      </c>
      <c r="D3789" s="527" t="n">
        <v>16.83</v>
      </c>
    </row>
    <row r="3790" customFormat="false" ht="15" hidden="false" customHeight="false" outlineLevel="0" collapsed="false">
      <c r="A3790" s="526" t="n">
        <v>89503</v>
      </c>
      <c r="B3790" s="526" t="s">
        <v>8313</v>
      </c>
      <c r="C3790" s="526" t="s">
        <v>134</v>
      </c>
      <c r="D3790" s="527" t="n">
        <v>22.45</v>
      </c>
    </row>
    <row r="3791" customFormat="false" ht="15" hidden="false" customHeight="false" outlineLevel="0" collapsed="false">
      <c r="A3791" s="526" t="n">
        <v>89504</v>
      </c>
      <c r="B3791" s="526" t="s">
        <v>8314</v>
      </c>
      <c r="C3791" s="526" t="s">
        <v>134</v>
      </c>
      <c r="D3791" s="527" t="n">
        <v>18.64</v>
      </c>
    </row>
    <row r="3792" customFormat="false" ht="15" hidden="false" customHeight="false" outlineLevel="0" collapsed="false">
      <c r="A3792" s="526" t="n">
        <v>89505</v>
      </c>
      <c r="B3792" s="526" t="s">
        <v>613</v>
      </c>
      <c r="C3792" s="526" t="s">
        <v>134</v>
      </c>
      <c r="D3792" s="527" t="n">
        <v>40.66</v>
      </c>
    </row>
    <row r="3793" customFormat="false" ht="15" hidden="false" customHeight="false" outlineLevel="0" collapsed="false">
      <c r="A3793" s="526" t="n">
        <v>89506</v>
      </c>
      <c r="B3793" s="526" t="s">
        <v>8315</v>
      </c>
      <c r="C3793" s="526" t="s">
        <v>134</v>
      </c>
      <c r="D3793" s="527" t="n">
        <v>38.9</v>
      </c>
    </row>
    <row r="3794" customFormat="false" ht="15" hidden="false" customHeight="false" outlineLevel="0" collapsed="false">
      <c r="A3794" s="526" t="n">
        <v>89507</v>
      </c>
      <c r="B3794" s="526" t="s">
        <v>8316</v>
      </c>
      <c r="C3794" s="526" t="s">
        <v>134</v>
      </c>
      <c r="D3794" s="527" t="n">
        <v>45.87</v>
      </c>
    </row>
    <row r="3795" customFormat="false" ht="15" hidden="false" customHeight="false" outlineLevel="0" collapsed="false">
      <c r="A3795" s="526" t="n">
        <v>89510</v>
      </c>
      <c r="B3795" s="526" t="s">
        <v>8317</v>
      </c>
      <c r="C3795" s="526" t="s">
        <v>134</v>
      </c>
      <c r="D3795" s="527" t="n">
        <v>26.53</v>
      </c>
    </row>
    <row r="3796" customFormat="false" ht="15" hidden="false" customHeight="false" outlineLevel="0" collapsed="false">
      <c r="A3796" s="526" t="n">
        <v>89513</v>
      </c>
      <c r="B3796" s="526" t="s">
        <v>502</v>
      </c>
      <c r="C3796" s="526" t="s">
        <v>134</v>
      </c>
      <c r="D3796" s="527" t="n">
        <v>101.31</v>
      </c>
    </row>
    <row r="3797" customFormat="false" ht="15" hidden="false" customHeight="false" outlineLevel="0" collapsed="false">
      <c r="A3797" s="526" t="n">
        <v>89514</v>
      </c>
      <c r="B3797" s="526" t="s">
        <v>8318</v>
      </c>
      <c r="C3797" s="526" t="s">
        <v>134</v>
      </c>
      <c r="D3797" s="527" t="n">
        <v>7.74</v>
      </c>
    </row>
    <row r="3798" customFormat="false" ht="15" hidden="false" customHeight="false" outlineLevel="0" collapsed="false">
      <c r="A3798" s="526" t="n">
        <v>89515</v>
      </c>
      <c r="B3798" s="526" t="s">
        <v>8319</v>
      </c>
      <c r="C3798" s="526" t="s">
        <v>134</v>
      </c>
      <c r="D3798" s="527" t="n">
        <v>80.92</v>
      </c>
    </row>
    <row r="3799" customFormat="false" ht="15" hidden="false" customHeight="false" outlineLevel="0" collapsed="false">
      <c r="A3799" s="526" t="n">
        <v>89516</v>
      </c>
      <c r="B3799" s="526" t="s">
        <v>8320</v>
      </c>
      <c r="C3799" s="526" t="s">
        <v>134</v>
      </c>
      <c r="D3799" s="527" t="n">
        <v>7.82</v>
      </c>
    </row>
    <row r="3800" customFormat="false" ht="15" hidden="false" customHeight="false" outlineLevel="0" collapsed="false">
      <c r="A3800" s="526" t="n">
        <v>89517</v>
      </c>
      <c r="B3800" s="526" t="s">
        <v>8321</v>
      </c>
      <c r="C3800" s="526" t="s">
        <v>134</v>
      </c>
      <c r="D3800" s="527" t="n">
        <v>67.91</v>
      </c>
    </row>
    <row r="3801" customFormat="false" ht="15" hidden="false" customHeight="false" outlineLevel="0" collapsed="false">
      <c r="A3801" s="526" t="n">
        <v>89518</v>
      </c>
      <c r="B3801" s="526" t="s">
        <v>8322</v>
      </c>
      <c r="C3801" s="526" t="s">
        <v>134</v>
      </c>
      <c r="D3801" s="527" t="n">
        <v>14.19</v>
      </c>
    </row>
    <row r="3802" customFormat="false" ht="15" hidden="false" customHeight="false" outlineLevel="0" collapsed="false">
      <c r="A3802" s="526" t="n">
        <v>89519</v>
      </c>
      <c r="B3802" s="526" t="s">
        <v>8323</v>
      </c>
      <c r="C3802" s="526" t="s">
        <v>134</v>
      </c>
      <c r="D3802" s="527" t="n">
        <v>46.27</v>
      </c>
    </row>
    <row r="3803" customFormat="false" ht="15" hidden="false" customHeight="false" outlineLevel="0" collapsed="false">
      <c r="A3803" s="526" t="n">
        <v>89520</v>
      </c>
      <c r="B3803" s="526" t="s">
        <v>8324</v>
      </c>
      <c r="C3803" s="526" t="s">
        <v>134</v>
      </c>
      <c r="D3803" s="527" t="n">
        <v>14.83</v>
      </c>
    </row>
    <row r="3804" customFormat="false" ht="15" hidden="false" customHeight="false" outlineLevel="0" collapsed="false">
      <c r="A3804" s="526" t="n">
        <v>89521</v>
      </c>
      <c r="B3804" s="526" t="s">
        <v>536</v>
      </c>
      <c r="C3804" s="526" t="s">
        <v>134</v>
      </c>
      <c r="D3804" s="527" t="n">
        <v>120.73</v>
      </c>
    </row>
    <row r="3805" customFormat="false" ht="15" hidden="false" customHeight="false" outlineLevel="0" collapsed="false">
      <c r="A3805" s="526" t="n">
        <v>89522</v>
      </c>
      <c r="B3805" s="526" t="s">
        <v>8325</v>
      </c>
      <c r="C3805" s="526" t="s">
        <v>134</v>
      </c>
      <c r="D3805" s="527" t="n">
        <v>27.18</v>
      </c>
    </row>
    <row r="3806" customFormat="false" ht="15" hidden="false" customHeight="false" outlineLevel="0" collapsed="false">
      <c r="A3806" s="526" t="n">
        <v>89523</v>
      </c>
      <c r="B3806" s="526" t="s">
        <v>660</v>
      </c>
      <c r="C3806" s="526" t="s">
        <v>134</v>
      </c>
      <c r="D3806" s="527" t="n">
        <v>98.91</v>
      </c>
    </row>
    <row r="3807" customFormat="false" ht="15" hidden="false" customHeight="false" outlineLevel="0" collapsed="false">
      <c r="A3807" s="526" t="n">
        <v>89524</v>
      </c>
      <c r="B3807" s="526" t="s">
        <v>8326</v>
      </c>
      <c r="C3807" s="526" t="s">
        <v>134</v>
      </c>
      <c r="D3807" s="527" t="n">
        <v>27.59</v>
      </c>
    </row>
    <row r="3808" customFormat="false" ht="15" hidden="false" customHeight="false" outlineLevel="0" collapsed="false">
      <c r="A3808" s="526" t="n">
        <v>89525</v>
      </c>
      <c r="B3808" s="526" t="s">
        <v>8327</v>
      </c>
      <c r="C3808" s="526" t="s">
        <v>134</v>
      </c>
      <c r="D3808" s="527" t="n">
        <v>85.34</v>
      </c>
    </row>
    <row r="3809" customFormat="false" ht="15" hidden="false" customHeight="false" outlineLevel="0" collapsed="false">
      <c r="A3809" s="526" t="n">
        <v>89526</v>
      </c>
      <c r="B3809" s="526" t="s">
        <v>8328</v>
      </c>
      <c r="C3809" s="526" t="s">
        <v>134</v>
      </c>
      <c r="D3809" s="527" t="n">
        <v>35.07</v>
      </c>
    </row>
    <row r="3810" customFormat="false" ht="15" hidden="false" customHeight="false" outlineLevel="0" collapsed="false">
      <c r="A3810" s="526" t="n">
        <v>89527</v>
      </c>
      <c r="B3810" s="526" t="s">
        <v>8329</v>
      </c>
      <c r="C3810" s="526" t="s">
        <v>134</v>
      </c>
      <c r="D3810" s="527" t="n">
        <v>55.73</v>
      </c>
    </row>
    <row r="3811" customFormat="false" ht="15" hidden="false" customHeight="false" outlineLevel="0" collapsed="false">
      <c r="A3811" s="526" t="n">
        <v>89528</v>
      </c>
      <c r="B3811" s="526" t="s">
        <v>8330</v>
      </c>
      <c r="C3811" s="526" t="s">
        <v>134</v>
      </c>
      <c r="D3811" s="527" t="n">
        <v>4.31</v>
      </c>
    </row>
    <row r="3812" customFormat="false" ht="15" hidden="false" customHeight="false" outlineLevel="0" collapsed="false">
      <c r="A3812" s="526" t="n">
        <v>89529</v>
      </c>
      <c r="B3812" s="526" t="s">
        <v>302</v>
      </c>
      <c r="C3812" s="526" t="s">
        <v>134</v>
      </c>
      <c r="D3812" s="527" t="n">
        <v>33.95</v>
      </c>
    </row>
    <row r="3813" customFormat="false" ht="15" hidden="false" customHeight="false" outlineLevel="0" collapsed="false">
      <c r="A3813" s="526" t="n">
        <v>89530</v>
      </c>
      <c r="B3813" s="526" t="s">
        <v>8331</v>
      </c>
      <c r="C3813" s="526" t="s">
        <v>134</v>
      </c>
      <c r="D3813" s="527" t="n">
        <v>15.96</v>
      </c>
    </row>
    <row r="3814" customFormat="false" ht="15" hidden="false" customHeight="false" outlineLevel="0" collapsed="false">
      <c r="A3814" s="526" t="n">
        <v>89531</v>
      </c>
      <c r="B3814" s="526" t="s">
        <v>8332</v>
      </c>
      <c r="C3814" s="526" t="s">
        <v>134</v>
      </c>
      <c r="D3814" s="527" t="n">
        <v>34.86</v>
      </c>
    </row>
    <row r="3815" customFormat="false" ht="15" hidden="false" customHeight="false" outlineLevel="0" collapsed="false">
      <c r="A3815" s="526" t="n">
        <v>89532</v>
      </c>
      <c r="B3815" s="526" t="s">
        <v>8333</v>
      </c>
      <c r="C3815" s="526" t="s">
        <v>134</v>
      </c>
      <c r="D3815" s="527" t="n">
        <v>7.07</v>
      </c>
    </row>
    <row r="3816" customFormat="false" ht="15" hidden="false" customHeight="false" outlineLevel="0" collapsed="false">
      <c r="A3816" s="526" t="n">
        <v>89535</v>
      </c>
      <c r="B3816" s="526" t="s">
        <v>8334</v>
      </c>
      <c r="C3816" s="526" t="s">
        <v>134</v>
      </c>
      <c r="D3816" s="527" t="n">
        <v>38.78</v>
      </c>
    </row>
    <row r="3817" customFormat="false" ht="15" hidden="false" customHeight="false" outlineLevel="0" collapsed="false">
      <c r="A3817" s="526" t="n">
        <v>89536</v>
      </c>
      <c r="B3817" s="526" t="s">
        <v>8335</v>
      </c>
      <c r="C3817" s="526" t="s">
        <v>134</v>
      </c>
      <c r="D3817" s="527" t="n">
        <v>11.56</v>
      </c>
    </row>
    <row r="3818" customFormat="false" ht="15" hidden="false" customHeight="false" outlineLevel="0" collapsed="false">
      <c r="A3818" s="526" t="n">
        <v>89540</v>
      </c>
      <c r="B3818" s="526" t="s">
        <v>8336</v>
      </c>
      <c r="C3818" s="526" t="s">
        <v>134</v>
      </c>
      <c r="D3818" s="527" t="n">
        <v>10.24</v>
      </c>
    </row>
    <row r="3819" customFormat="false" ht="15" hidden="false" customHeight="false" outlineLevel="0" collapsed="false">
      <c r="A3819" s="526" t="n">
        <v>89541</v>
      </c>
      <c r="B3819" s="526" t="s">
        <v>8337</v>
      </c>
      <c r="C3819" s="526" t="s">
        <v>134</v>
      </c>
      <c r="D3819" s="527" t="n">
        <v>6.42</v>
      </c>
    </row>
    <row r="3820" customFormat="false" ht="15" hidden="false" customHeight="false" outlineLevel="0" collapsed="false">
      <c r="A3820" s="526" t="n">
        <v>89542</v>
      </c>
      <c r="B3820" s="526" t="s">
        <v>8338</v>
      </c>
      <c r="C3820" s="526" t="s">
        <v>134</v>
      </c>
      <c r="D3820" s="527" t="n">
        <v>26.56</v>
      </c>
    </row>
    <row r="3821" customFormat="false" ht="15" hidden="false" customHeight="false" outlineLevel="0" collapsed="false">
      <c r="A3821" s="526" t="n">
        <v>89544</v>
      </c>
      <c r="B3821" s="526" t="s">
        <v>8339</v>
      </c>
      <c r="C3821" s="526" t="s">
        <v>134</v>
      </c>
      <c r="D3821" s="527" t="n">
        <v>7.82</v>
      </c>
    </row>
    <row r="3822" customFormat="false" ht="15" hidden="false" customHeight="false" outlineLevel="0" collapsed="false">
      <c r="A3822" s="526" t="n">
        <v>89545</v>
      </c>
      <c r="B3822" s="526" t="s">
        <v>8340</v>
      </c>
      <c r="C3822" s="526" t="s">
        <v>134</v>
      </c>
      <c r="D3822" s="527" t="n">
        <v>15.28</v>
      </c>
    </row>
    <row r="3823" customFormat="false" ht="15" hidden="false" customHeight="false" outlineLevel="0" collapsed="false">
      <c r="A3823" s="526" t="n">
        <v>89546</v>
      </c>
      <c r="B3823" s="526" t="s">
        <v>8341</v>
      </c>
      <c r="C3823" s="526" t="s">
        <v>134</v>
      </c>
      <c r="D3823" s="527" t="n">
        <v>10.33</v>
      </c>
    </row>
    <row r="3824" customFormat="false" ht="15" hidden="false" customHeight="false" outlineLevel="0" collapsed="false">
      <c r="A3824" s="526" t="n">
        <v>89547</v>
      </c>
      <c r="B3824" s="526" t="s">
        <v>8342</v>
      </c>
      <c r="C3824" s="526" t="s">
        <v>134</v>
      </c>
      <c r="D3824" s="527" t="n">
        <v>20.54</v>
      </c>
    </row>
    <row r="3825" customFormat="false" ht="15" hidden="false" customHeight="false" outlineLevel="0" collapsed="false">
      <c r="A3825" s="526" t="n">
        <v>89548</v>
      </c>
      <c r="B3825" s="526" t="s">
        <v>8343</v>
      </c>
      <c r="C3825" s="526" t="s">
        <v>134</v>
      </c>
      <c r="D3825" s="527" t="n">
        <v>21.09</v>
      </c>
    </row>
    <row r="3826" customFormat="false" ht="15" hidden="false" customHeight="false" outlineLevel="0" collapsed="false">
      <c r="A3826" s="526" t="n">
        <v>89549</v>
      </c>
      <c r="B3826" s="526" t="s">
        <v>8344</v>
      </c>
      <c r="C3826" s="526" t="s">
        <v>134</v>
      </c>
      <c r="D3826" s="527" t="n">
        <v>17.53</v>
      </c>
    </row>
    <row r="3827" customFormat="false" ht="15" hidden="false" customHeight="false" outlineLevel="0" collapsed="false">
      <c r="A3827" s="526" t="n">
        <v>89550</v>
      </c>
      <c r="B3827" s="526" t="s">
        <v>8345</v>
      </c>
      <c r="C3827" s="526" t="s">
        <v>134</v>
      </c>
      <c r="D3827" s="527" t="n">
        <v>36.76</v>
      </c>
    </row>
    <row r="3828" customFormat="false" ht="15" hidden="false" customHeight="false" outlineLevel="0" collapsed="false">
      <c r="A3828" s="526" t="n">
        <v>89551</v>
      </c>
      <c r="B3828" s="526" t="s">
        <v>8346</v>
      </c>
      <c r="C3828" s="526" t="s">
        <v>134</v>
      </c>
      <c r="D3828" s="527" t="n">
        <v>8.48</v>
      </c>
    </row>
    <row r="3829" customFormat="false" ht="15" hidden="false" customHeight="false" outlineLevel="0" collapsed="false">
      <c r="A3829" s="526" t="n">
        <v>89552</v>
      </c>
      <c r="B3829" s="526" t="s">
        <v>717</v>
      </c>
      <c r="C3829" s="526" t="s">
        <v>134</v>
      </c>
      <c r="D3829" s="527" t="n">
        <v>18.01</v>
      </c>
    </row>
    <row r="3830" customFormat="false" ht="15" hidden="false" customHeight="false" outlineLevel="0" collapsed="false">
      <c r="A3830" s="526" t="n">
        <v>89553</v>
      </c>
      <c r="B3830" s="526" t="s">
        <v>8347</v>
      </c>
      <c r="C3830" s="526" t="s">
        <v>134</v>
      </c>
      <c r="D3830" s="527" t="n">
        <v>5.74</v>
      </c>
    </row>
    <row r="3831" customFormat="false" ht="15" hidden="false" customHeight="false" outlineLevel="0" collapsed="false">
      <c r="A3831" s="526" t="n">
        <v>89554</v>
      </c>
      <c r="B3831" s="526" t="s">
        <v>8348</v>
      </c>
      <c r="C3831" s="526" t="s">
        <v>134</v>
      </c>
      <c r="D3831" s="527" t="n">
        <v>26.24</v>
      </c>
    </row>
    <row r="3832" customFormat="false" ht="15" hidden="false" customHeight="false" outlineLevel="0" collapsed="false">
      <c r="A3832" s="526" t="n">
        <v>89555</v>
      </c>
      <c r="B3832" s="526" t="s">
        <v>8349</v>
      </c>
      <c r="C3832" s="526" t="s">
        <v>134</v>
      </c>
      <c r="D3832" s="527" t="n">
        <v>21.08</v>
      </c>
    </row>
    <row r="3833" customFormat="false" ht="15" hidden="false" customHeight="false" outlineLevel="0" collapsed="false">
      <c r="A3833" s="526" t="n">
        <v>89556</v>
      </c>
      <c r="B3833" s="526" t="s">
        <v>8350</v>
      </c>
      <c r="C3833" s="526" t="s">
        <v>134</v>
      </c>
      <c r="D3833" s="527" t="n">
        <v>36.29</v>
      </c>
    </row>
    <row r="3834" customFormat="false" ht="15" hidden="false" customHeight="false" outlineLevel="0" collapsed="false">
      <c r="A3834" s="526" t="n">
        <v>89557</v>
      </c>
      <c r="B3834" s="526" t="s">
        <v>8351</v>
      </c>
      <c r="C3834" s="526" t="s">
        <v>134</v>
      </c>
      <c r="D3834" s="527" t="n">
        <v>28.95</v>
      </c>
    </row>
    <row r="3835" customFormat="false" ht="15" hidden="false" customHeight="false" outlineLevel="0" collapsed="false">
      <c r="A3835" s="526" t="n">
        <v>89558</v>
      </c>
      <c r="B3835" s="526" t="s">
        <v>8352</v>
      </c>
      <c r="C3835" s="526" t="s">
        <v>134</v>
      </c>
      <c r="D3835" s="527" t="n">
        <v>9.69</v>
      </c>
    </row>
    <row r="3836" customFormat="false" ht="15" hidden="false" customHeight="false" outlineLevel="0" collapsed="false">
      <c r="A3836" s="526" t="n">
        <v>89559</v>
      </c>
      <c r="B3836" s="526" t="s">
        <v>8353</v>
      </c>
      <c r="C3836" s="526" t="s">
        <v>134</v>
      </c>
      <c r="D3836" s="527" t="n">
        <v>59.46</v>
      </c>
    </row>
    <row r="3837" customFormat="false" ht="15" hidden="false" customHeight="false" outlineLevel="0" collapsed="false">
      <c r="A3837" s="526" t="n">
        <v>89560</v>
      </c>
      <c r="B3837" s="526" t="s">
        <v>8354</v>
      </c>
      <c r="C3837" s="526" t="s">
        <v>134</v>
      </c>
      <c r="D3837" s="527" t="n">
        <v>34.03</v>
      </c>
    </row>
    <row r="3838" customFormat="false" ht="15" hidden="false" customHeight="false" outlineLevel="0" collapsed="false">
      <c r="A3838" s="526" t="n">
        <v>89561</v>
      </c>
      <c r="B3838" s="526" t="s">
        <v>8355</v>
      </c>
      <c r="C3838" s="526" t="s">
        <v>134</v>
      </c>
      <c r="D3838" s="527" t="n">
        <v>13.6</v>
      </c>
    </row>
    <row r="3839" customFormat="false" ht="15" hidden="false" customHeight="false" outlineLevel="0" collapsed="false">
      <c r="A3839" s="526" t="n">
        <v>89562</v>
      </c>
      <c r="B3839" s="526" t="s">
        <v>8356</v>
      </c>
      <c r="C3839" s="526" t="s">
        <v>134</v>
      </c>
      <c r="D3839" s="527" t="n">
        <v>10.25</v>
      </c>
    </row>
    <row r="3840" customFormat="false" ht="15" hidden="false" customHeight="false" outlineLevel="0" collapsed="false">
      <c r="A3840" s="526" t="n">
        <v>89563</v>
      </c>
      <c r="B3840" s="526" t="s">
        <v>8357</v>
      </c>
      <c r="C3840" s="526" t="s">
        <v>134</v>
      </c>
      <c r="D3840" s="527" t="n">
        <v>31.47</v>
      </c>
    </row>
    <row r="3841" customFormat="false" ht="15" hidden="false" customHeight="false" outlineLevel="0" collapsed="false">
      <c r="A3841" s="526" t="n">
        <v>89564</v>
      </c>
      <c r="B3841" s="526" t="s">
        <v>8358</v>
      </c>
      <c r="C3841" s="526" t="s">
        <v>134</v>
      </c>
      <c r="D3841" s="527" t="n">
        <v>15.33</v>
      </c>
    </row>
    <row r="3842" customFormat="false" ht="15" hidden="false" customHeight="false" outlineLevel="0" collapsed="false">
      <c r="A3842" s="526" t="n">
        <v>89565</v>
      </c>
      <c r="B3842" s="526" t="s">
        <v>8359</v>
      </c>
      <c r="C3842" s="526" t="s">
        <v>134</v>
      </c>
      <c r="D3842" s="527" t="n">
        <v>50.39</v>
      </c>
    </row>
    <row r="3843" customFormat="false" ht="15" hidden="false" customHeight="false" outlineLevel="0" collapsed="false">
      <c r="A3843" s="526" t="n">
        <v>89566</v>
      </c>
      <c r="B3843" s="526" t="s">
        <v>8360</v>
      </c>
      <c r="C3843" s="526" t="s">
        <v>134</v>
      </c>
      <c r="D3843" s="527" t="n">
        <v>43.04</v>
      </c>
    </row>
    <row r="3844" customFormat="false" ht="15" hidden="false" customHeight="false" outlineLevel="0" collapsed="false">
      <c r="A3844" s="526" t="n">
        <v>89567</v>
      </c>
      <c r="B3844" s="526" t="s">
        <v>8361</v>
      </c>
      <c r="C3844" s="526" t="s">
        <v>134</v>
      </c>
      <c r="D3844" s="527" t="n">
        <v>72.12</v>
      </c>
    </row>
    <row r="3845" customFormat="false" ht="15" hidden="false" customHeight="false" outlineLevel="0" collapsed="false">
      <c r="A3845" s="526" t="n">
        <v>89568</v>
      </c>
      <c r="B3845" s="526" t="s">
        <v>631</v>
      </c>
      <c r="C3845" s="526" t="s">
        <v>134</v>
      </c>
      <c r="D3845" s="527" t="n">
        <v>31.56</v>
      </c>
    </row>
    <row r="3846" customFormat="false" ht="15" hidden="false" customHeight="false" outlineLevel="0" collapsed="false">
      <c r="A3846" s="526" t="n">
        <v>89569</v>
      </c>
      <c r="B3846" s="526" t="s">
        <v>8362</v>
      </c>
      <c r="C3846" s="526" t="s">
        <v>134</v>
      </c>
      <c r="D3846" s="527" t="n">
        <v>83.44</v>
      </c>
    </row>
    <row r="3847" customFormat="false" ht="15" hidden="false" customHeight="false" outlineLevel="0" collapsed="false">
      <c r="A3847" s="526" t="n">
        <v>89570</v>
      </c>
      <c r="B3847" s="526" t="s">
        <v>8363</v>
      </c>
      <c r="C3847" s="526" t="s">
        <v>134</v>
      </c>
      <c r="D3847" s="527" t="n">
        <v>11.31</v>
      </c>
    </row>
    <row r="3848" customFormat="false" ht="15" hidden="false" customHeight="false" outlineLevel="0" collapsed="false">
      <c r="A3848" s="526" t="n">
        <v>89571</v>
      </c>
      <c r="B3848" s="526" t="s">
        <v>8364</v>
      </c>
      <c r="C3848" s="526" t="s">
        <v>134</v>
      </c>
      <c r="D3848" s="527" t="n">
        <v>62.87</v>
      </c>
    </row>
    <row r="3849" customFormat="false" ht="15" hidden="false" customHeight="false" outlineLevel="0" collapsed="false">
      <c r="A3849" s="526" t="n">
        <v>89572</v>
      </c>
      <c r="B3849" s="526" t="s">
        <v>694</v>
      </c>
      <c r="C3849" s="526" t="s">
        <v>134</v>
      </c>
      <c r="D3849" s="527" t="n">
        <v>8.64</v>
      </c>
    </row>
    <row r="3850" customFormat="false" ht="15" hidden="false" customHeight="false" outlineLevel="0" collapsed="false">
      <c r="A3850" s="526" t="n">
        <v>89573</v>
      </c>
      <c r="B3850" s="526" t="s">
        <v>8365</v>
      </c>
      <c r="C3850" s="526" t="s">
        <v>134</v>
      </c>
      <c r="D3850" s="527" t="n">
        <v>68.46</v>
      </c>
    </row>
    <row r="3851" customFormat="false" ht="15" hidden="false" customHeight="false" outlineLevel="0" collapsed="false">
      <c r="A3851" s="526" t="n">
        <v>89574</v>
      </c>
      <c r="B3851" s="526" t="s">
        <v>8366</v>
      </c>
      <c r="C3851" s="526" t="s">
        <v>134</v>
      </c>
      <c r="D3851" s="527" t="n">
        <v>137.65</v>
      </c>
    </row>
    <row r="3852" customFormat="false" ht="15" hidden="false" customHeight="false" outlineLevel="0" collapsed="false">
      <c r="A3852" s="526" t="n">
        <v>89575</v>
      </c>
      <c r="B3852" s="526" t="s">
        <v>8367</v>
      </c>
      <c r="C3852" s="526" t="s">
        <v>134</v>
      </c>
      <c r="D3852" s="527" t="n">
        <v>11.51</v>
      </c>
    </row>
    <row r="3853" customFormat="false" ht="15" hidden="false" customHeight="false" outlineLevel="0" collapsed="false">
      <c r="A3853" s="526" t="n">
        <v>89577</v>
      </c>
      <c r="B3853" s="526" t="s">
        <v>8368</v>
      </c>
      <c r="C3853" s="526" t="s">
        <v>134</v>
      </c>
      <c r="D3853" s="527" t="n">
        <v>35.98</v>
      </c>
    </row>
    <row r="3854" customFormat="false" ht="15" hidden="false" customHeight="false" outlineLevel="0" collapsed="false">
      <c r="A3854" s="526" t="n">
        <v>89579</v>
      </c>
      <c r="B3854" s="526" t="s">
        <v>8369</v>
      </c>
      <c r="C3854" s="526" t="s">
        <v>134</v>
      </c>
      <c r="D3854" s="527" t="n">
        <v>11.58</v>
      </c>
    </row>
    <row r="3855" customFormat="false" ht="15" hidden="false" customHeight="false" outlineLevel="0" collapsed="false">
      <c r="A3855" s="526" t="n">
        <v>89581</v>
      </c>
      <c r="B3855" s="526" t="s">
        <v>8370</v>
      </c>
      <c r="C3855" s="526" t="s">
        <v>134</v>
      </c>
      <c r="D3855" s="527" t="n">
        <v>31.24</v>
      </c>
    </row>
    <row r="3856" customFormat="false" ht="15" hidden="false" customHeight="false" outlineLevel="0" collapsed="false">
      <c r="A3856" s="526" t="n">
        <v>89582</v>
      </c>
      <c r="B3856" s="526" t="s">
        <v>8371</v>
      </c>
      <c r="C3856" s="526" t="s">
        <v>134</v>
      </c>
      <c r="D3856" s="527" t="n">
        <v>31.65</v>
      </c>
    </row>
    <row r="3857" customFormat="false" ht="15" hidden="false" customHeight="false" outlineLevel="0" collapsed="false">
      <c r="A3857" s="526" t="n">
        <v>89583</v>
      </c>
      <c r="B3857" s="526" t="s">
        <v>8372</v>
      </c>
      <c r="C3857" s="526" t="s">
        <v>134</v>
      </c>
      <c r="D3857" s="527" t="n">
        <v>39.13</v>
      </c>
    </row>
    <row r="3858" customFormat="false" ht="15" hidden="false" customHeight="false" outlineLevel="0" collapsed="false">
      <c r="A3858" s="526" t="n">
        <v>89584</v>
      </c>
      <c r="B3858" s="526" t="s">
        <v>8373</v>
      </c>
      <c r="C3858" s="526" t="s">
        <v>134</v>
      </c>
      <c r="D3858" s="527" t="n">
        <v>41.3</v>
      </c>
    </row>
    <row r="3859" customFormat="false" ht="15" hidden="false" customHeight="false" outlineLevel="0" collapsed="false">
      <c r="A3859" s="526" t="n">
        <v>89585</v>
      </c>
      <c r="B3859" s="526" t="s">
        <v>8374</v>
      </c>
      <c r="C3859" s="526" t="s">
        <v>134</v>
      </c>
      <c r="D3859" s="527" t="n">
        <v>42.21</v>
      </c>
    </row>
    <row r="3860" customFormat="false" ht="15" hidden="false" customHeight="false" outlineLevel="0" collapsed="false">
      <c r="A3860" s="526" t="n">
        <v>89587</v>
      </c>
      <c r="B3860" s="526" t="s">
        <v>8375</v>
      </c>
      <c r="C3860" s="526" t="s">
        <v>134</v>
      </c>
      <c r="D3860" s="527" t="n">
        <v>46.13</v>
      </c>
    </row>
    <row r="3861" customFormat="false" ht="15" hidden="false" customHeight="false" outlineLevel="0" collapsed="false">
      <c r="A3861" s="526" t="n">
        <v>89590</v>
      </c>
      <c r="B3861" s="526" t="s">
        <v>8376</v>
      </c>
      <c r="C3861" s="526" t="s">
        <v>134</v>
      </c>
      <c r="D3861" s="527" t="n">
        <v>121.52</v>
      </c>
    </row>
    <row r="3862" customFormat="false" ht="15" hidden="false" customHeight="false" outlineLevel="0" collapsed="false">
      <c r="A3862" s="526" t="n">
        <v>89591</v>
      </c>
      <c r="B3862" s="526" t="s">
        <v>8377</v>
      </c>
      <c r="C3862" s="526" t="s">
        <v>134</v>
      </c>
      <c r="D3862" s="527" t="n">
        <v>118.73</v>
      </c>
    </row>
    <row r="3863" customFormat="false" ht="15" hidden="false" customHeight="false" outlineLevel="0" collapsed="false">
      <c r="A3863" s="526" t="n">
        <v>89592</v>
      </c>
      <c r="B3863" s="526" t="s">
        <v>8378</v>
      </c>
      <c r="C3863" s="526" t="s">
        <v>134</v>
      </c>
      <c r="D3863" s="527" t="n">
        <v>143.23</v>
      </c>
    </row>
    <row r="3864" customFormat="false" ht="15" hidden="false" customHeight="false" outlineLevel="0" collapsed="false">
      <c r="A3864" s="526" t="n">
        <v>89593</v>
      </c>
      <c r="B3864" s="526" t="s">
        <v>8379</v>
      </c>
      <c r="C3864" s="526" t="s">
        <v>134</v>
      </c>
      <c r="D3864" s="527" t="n">
        <v>24.34</v>
      </c>
    </row>
    <row r="3865" customFormat="false" ht="15" hidden="false" customHeight="false" outlineLevel="0" collapsed="false">
      <c r="A3865" s="526" t="n">
        <v>89594</v>
      </c>
      <c r="B3865" s="526" t="s">
        <v>531</v>
      </c>
      <c r="C3865" s="526" t="s">
        <v>134</v>
      </c>
      <c r="D3865" s="527" t="n">
        <v>35.04</v>
      </c>
    </row>
    <row r="3866" customFormat="false" ht="15" hidden="false" customHeight="false" outlineLevel="0" collapsed="false">
      <c r="A3866" s="526" t="n">
        <v>89595</v>
      </c>
      <c r="B3866" s="526" t="s">
        <v>541</v>
      </c>
      <c r="C3866" s="526" t="s">
        <v>134</v>
      </c>
      <c r="D3866" s="527" t="n">
        <v>14.25</v>
      </c>
    </row>
    <row r="3867" customFormat="false" ht="15" hidden="false" customHeight="false" outlineLevel="0" collapsed="false">
      <c r="A3867" s="526" t="n">
        <v>89596</v>
      </c>
      <c r="B3867" s="526" t="s">
        <v>501</v>
      </c>
      <c r="C3867" s="526" t="s">
        <v>134</v>
      </c>
      <c r="D3867" s="527" t="n">
        <v>10.37</v>
      </c>
    </row>
    <row r="3868" customFormat="false" ht="15" hidden="false" customHeight="false" outlineLevel="0" collapsed="false">
      <c r="A3868" s="526" t="n">
        <v>89597</v>
      </c>
      <c r="B3868" s="526" t="s">
        <v>8380</v>
      </c>
      <c r="C3868" s="526" t="s">
        <v>134</v>
      </c>
      <c r="D3868" s="527" t="n">
        <v>22.32</v>
      </c>
    </row>
    <row r="3869" customFormat="false" ht="15" hidden="false" customHeight="false" outlineLevel="0" collapsed="false">
      <c r="A3869" s="526" t="n">
        <v>89598</v>
      </c>
      <c r="B3869" s="526" t="s">
        <v>8381</v>
      </c>
      <c r="C3869" s="526" t="s">
        <v>134</v>
      </c>
      <c r="D3869" s="527" t="n">
        <v>48.51</v>
      </c>
    </row>
    <row r="3870" customFormat="false" ht="15" hidden="false" customHeight="false" outlineLevel="0" collapsed="false">
      <c r="A3870" s="526" t="n">
        <v>89599</v>
      </c>
      <c r="B3870" s="526" t="s">
        <v>8382</v>
      </c>
      <c r="C3870" s="526" t="s">
        <v>134</v>
      </c>
      <c r="D3870" s="527" t="n">
        <v>23.26</v>
      </c>
    </row>
    <row r="3871" customFormat="false" ht="15" hidden="false" customHeight="false" outlineLevel="0" collapsed="false">
      <c r="A3871" s="526" t="n">
        <v>89600</v>
      </c>
      <c r="B3871" s="526" t="s">
        <v>8383</v>
      </c>
      <c r="C3871" s="526" t="s">
        <v>134</v>
      </c>
      <c r="D3871" s="527" t="n">
        <v>23.79</v>
      </c>
    </row>
    <row r="3872" customFormat="false" ht="15" hidden="false" customHeight="false" outlineLevel="0" collapsed="false">
      <c r="A3872" s="526" t="n">
        <v>89605</v>
      </c>
      <c r="B3872" s="526" t="s">
        <v>8384</v>
      </c>
      <c r="C3872" s="526" t="s">
        <v>134</v>
      </c>
      <c r="D3872" s="527" t="n">
        <v>20.31</v>
      </c>
    </row>
    <row r="3873" customFormat="false" ht="15" hidden="false" customHeight="false" outlineLevel="0" collapsed="false">
      <c r="A3873" s="526" t="n">
        <v>89609</v>
      </c>
      <c r="B3873" s="526" t="s">
        <v>8385</v>
      </c>
      <c r="C3873" s="526" t="s">
        <v>134</v>
      </c>
      <c r="D3873" s="527" t="n">
        <v>81.52</v>
      </c>
    </row>
    <row r="3874" customFormat="false" ht="15" hidden="false" customHeight="false" outlineLevel="0" collapsed="false">
      <c r="A3874" s="526" t="n">
        <v>89610</v>
      </c>
      <c r="B3874" s="526" t="s">
        <v>8386</v>
      </c>
      <c r="C3874" s="526" t="s">
        <v>134</v>
      </c>
      <c r="D3874" s="527" t="n">
        <v>19.24</v>
      </c>
    </row>
    <row r="3875" customFormat="false" ht="15" hidden="false" customHeight="false" outlineLevel="0" collapsed="false">
      <c r="A3875" s="526" t="n">
        <v>89611</v>
      </c>
      <c r="B3875" s="526" t="s">
        <v>8387</v>
      </c>
      <c r="C3875" s="526" t="s">
        <v>134</v>
      </c>
      <c r="D3875" s="527" t="n">
        <v>31.55</v>
      </c>
    </row>
    <row r="3876" customFormat="false" ht="15" hidden="false" customHeight="false" outlineLevel="0" collapsed="false">
      <c r="A3876" s="526" t="n">
        <v>89612</v>
      </c>
      <c r="B3876" s="526" t="s">
        <v>8388</v>
      </c>
      <c r="C3876" s="526" t="s">
        <v>134</v>
      </c>
      <c r="D3876" s="527" t="n">
        <v>159.88</v>
      </c>
    </row>
    <row r="3877" customFormat="false" ht="15" hidden="false" customHeight="false" outlineLevel="0" collapsed="false">
      <c r="A3877" s="526" t="n">
        <v>89613</v>
      </c>
      <c r="B3877" s="526" t="s">
        <v>8389</v>
      </c>
      <c r="C3877" s="526" t="s">
        <v>134</v>
      </c>
      <c r="D3877" s="527" t="n">
        <v>29.97</v>
      </c>
    </row>
    <row r="3878" customFormat="false" ht="15" hidden="false" customHeight="false" outlineLevel="0" collapsed="false">
      <c r="A3878" s="526" t="n">
        <v>89614</v>
      </c>
      <c r="B3878" s="526" t="s">
        <v>8390</v>
      </c>
      <c r="C3878" s="526" t="s">
        <v>134</v>
      </c>
      <c r="D3878" s="527" t="n">
        <v>58.32</v>
      </c>
    </row>
    <row r="3879" customFormat="false" ht="15" hidden="false" customHeight="false" outlineLevel="0" collapsed="false">
      <c r="A3879" s="526" t="n">
        <v>89615</v>
      </c>
      <c r="B3879" s="526" t="s">
        <v>8391</v>
      </c>
      <c r="C3879" s="526" t="s">
        <v>134</v>
      </c>
      <c r="D3879" s="527" t="n">
        <v>188.81</v>
      </c>
    </row>
    <row r="3880" customFormat="false" ht="15" hidden="false" customHeight="false" outlineLevel="0" collapsed="false">
      <c r="A3880" s="526" t="n">
        <v>89616</v>
      </c>
      <c r="B3880" s="526" t="s">
        <v>8392</v>
      </c>
      <c r="C3880" s="526" t="s">
        <v>134</v>
      </c>
      <c r="D3880" s="527" t="n">
        <v>39.98</v>
      </c>
    </row>
    <row r="3881" customFormat="false" ht="15" hidden="false" customHeight="false" outlineLevel="0" collapsed="false">
      <c r="A3881" s="526" t="n">
        <v>89617</v>
      </c>
      <c r="B3881" s="526" t="s">
        <v>8393</v>
      </c>
      <c r="C3881" s="526" t="s">
        <v>134</v>
      </c>
      <c r="D3881" s="527" t="n">
        <v>7.63</v>
      </c>
    </row>
    <row r="3882" customFormat="false" ht="15" hidden="false" customHeight="false" outlineLevel="0" collapsed="false">
      <c r="A3882" s="526" t="n">
        <v>89620</v>
      </c>
      <c r="B3882" s="526" t="s">
        <v>8394</v>
      </c>
      <c r="C3882" s="526" t="s">
        <v>134</v>
      </c>
      <c r="D3882" s="527" t="n">
        <v>11.89</v>
      </c>
    </row>
    <row r="3883" customFormat="false" ht="15" hidden="false" customHeight="false" outlineLevel="0" collapsed="false">
      <c r="A3883" s="526" t="n">
        <v>89622</v>
      </c>
      <c r="B3883" s="526" t="s">
        <v>8395</v>
      </c>
      <c r="C3883" s="526" t="s">
        <v>134</v>
      </c>
      <c r="D3883" s="527" t="n">
        <v>14.03</v>
      </c>
    </row>
    <row r="3884" customFormat="false" ht="15" hidden="false" customHeight="false" outlineLevel="0" collapsed="false">
      <c r="A3884" s="526" t="n">
        <v>89623</v>
      </c>
      <c r="B3884" s="526" t="s">
        <v>713</v>
      </c>
      <c r="C3884" s="526" t="s">
        <v>134</v>
      </c>
      <c r="D3884" s="527" t="n">
        <v>19.26</v>
      </c>
    </row>
    <row r="3885" customFormat="false" ht="15" hidden="false" customHeight="false" outlineLevel="0" collapsed="false">
      <c r="A3885" s="526" t="n">
        <v>89624</v>
      </c>
      <c r="B3885" s="526" t="s">
        <v>8396</v>
      </c>
      <c r="C3885" s="526" t="s">
        <v>134</v>
      </c>
      <c r="D3885" s="527" t="n">
        <v>17.8</v>
      </c>
    </row>
    <row r="3886" customFormat="false" ht="15" hidden="false" customHeight="false" outlineLevel="0" collapsed="false">
      <c r="A3886" s="526" t="n">
        <v>89625</v>
      </c>
      <c r="B3886" s="526" t="s">
        <v>484</v>
      </c>
      <c r="C3886" s="526" t="s">
        <v>134</v>
      </c>
      <c r="D3886" s="527" t="n">
        <v>22.57</v>
      </c>
    </row>
    <row r="3887" customFormat="false" ht="15" hidden="false" customHeight="false" outlineLevel="0" collapsed="false">
      <c r="A3887" s="526" t="n">
        <v>89626</v>
      </c>
      <c r="B3887" s="526" t="s">
        <v>8397</v>
      </c>
      <c r="C3887" s="526" t="s">
        <v>134</v>
      </c>
      <c r="D3887" s="527" t="n">
        <v>29.67</v>
      </c>
    </row>
    <row r="3888" customFormat="false" ht="15" hidden="false" customHeight="false" outlineLevel="0" collapsed="false">
      <c r="A3888" s="526" t="n">
        <v>89627</v>
      </c>
      <c r="B3888" s="526" t="s">
        <v>711</v>
      </c>
      <c r="C3888" s="526" t="s">
        <v>134</v>
      </c>
      <c r="D3888" s="527" t="n">
        <v>19.92</v>
      </c>
    </row>
    <row r="3889" customFormat="false" ht="15" hidden="false" customHeight="false" outlineLevel="0" collapsed="false">
      <c r="A3889" s="526" t="n">
        <v>89628</v>
      </c>
      <c r="B3889" s="526" t="s">
        <v>558</v>
      </c>
      <c r="C3889" s="526" t="s">
        <v>134</v>
      </c>
      <c r="D3889" s="527" t="n">
        <v>47.07</v>
      </c>
    </row>
    <row r="3890" customFormat="false" ht="15" hidden="false" customHeight="false" outlineLevel="0" collapsed="false">
      <c r="A3890" s="526" t="n">
        <v>89629</v>
      </c>
      <c r="B3890" s="526" t="s">
        <v>8398</v>
      </c>
      <c r="C3890" s="526" t="s">
        <v>134</v>
      </c>
      <c r="D3890" s="527" t="n">
        <v>78.96</v>
      </c>
    </row>
    <row r="3891" customFormat="false" ht="15" hidden="false" customHeight="false" outlineLevel="0" collapsed="false">
      <c r="A3891" s="526" t="n">
        <v>89630</v>
      </c>
      <c r="B3891" s="526" t="s">
        <v>577</v>
      </c>
      <c r="C3891" s="526" t="s">
        <v>134</v>
      </c>
      <c r="D3891" s="527" t="n">
        <v>59.93</v>
      </c>
    </row>
    <row r="3892" customFormat="false" ht="15" hidden="false" customHeight="false" outlineLevel="0" collapsed="false">
      <c r="A3892" s="526" t="n">
        <v>89631</v>
      </c>
      <c r="B3892" s="526" t="s">
        <v>8399</v>
      </c>
      <c r="C3892" s="526" t="s">
        <v>134</v>
      </c>
      <c r="D3892" s="527" t="n">
        <v>103.49</v>
      </c>
    </row>
    <row r="3893" customFormat="false" ht="15" hidden="false" customHeight="false" outlineLevel="0" collapsed="false">
      <c r="A3893" s="526" t="n">
        <v>89632</v>
      </c>
      <c r="B3893" s="526" t="s">
        <v>8400</v>
      </c>
      <c r="C3893" s="526" t="s">
        <v>134</v>
      </c>
      <c r="D3893" s="527" t="n">
        <v>119.69</v>
      </c>
    </row>
    <row r="3894" customFormat="false" ht="15" hidden="false" customHeight="false" outlineLevel="0" collapsed="false">
      <c r="A3894" s="526" t="n">
        <v>89637</v>
      </c>
      <c r="B3894" s="526" t="s">
        <v>8401</v>
      </c>
      <c r="C3894" s="526" t="s">
        <v>134</v>
      </c>
      <c r="D3894" s="527" t="n">
        <v>10.21</v>
      </c>
    </row>
    <row r="3895" customFormat="false" ht="15" hidden="false" customHeight="false" outlineLevel="0" collapsed="false">
      <c r="A3895" s="526" t="n">
        <v>89638</v>
      </c>
      <c r="B3895" s="526" t="s">
        <v>8402</v>
      </c>
      <c r="C3895" s="526" t="s">
        <v>134</v>
      </c>
      <c r="D3895" s="527" t="n">
        <v>10.93</v>
      </c>
    </row>
    <row r="3896" customFormat="false" ht="15" hidden="false" customHeight="false" outlineLevel="0" collapsed="false">
      <c r="A3896" s="526" t="n">
        <v>89639</v>
      </c>
      <c r="B3896" s="526" t="s">
        <v>8403</v>
      </c>
      <c r="C3896" s="526" t="s">
        <v>134</v>
      </c>
      <c r="D3896" s="527" t="n">
        <v>11.44</v>
      </c>
    </row>
    <row r="3897" customFormat="false" ht="15" hidden="false" customHeight="false" outlineLevel="0" collapsed="false">
      <c r="A3897" s="526" t="n">
        <v>89640</v>
      </c>
      <c r="B3897" s="526" t="s">
        <v>8404</v>
      </c>
      <c r="C3897" s="526" t="s">
        <v>134</v>
      </c>
      <c r="D3897" s="527" t="n">
        <v>16.89</v>
      </c>
    </row>
    <row r="3898" customFormat="false" ht="15" hidden="false" customHeight="false" outlineLevel="0" collapsed="false">
      <c r="A3898" s="526" t="n">
        <v>89641</v>
      </c>
      <c r="B3898" s="526" t="s">
        <v>8405</v>
      </c>
      <c r="C3898" s="526" t="s">
        <v>134</v>
      </c>
      <c r="D3898" s="527" t="n">
        <v>13.26</v>
      </c>
    </row>
    <row r="3899" customFormat="false" ht="15" hidden="false" customHeight="false" outlineLevel="0" collapsed="false">
      <c r="A3899" s="526" t="n">
        <v>89642</v>
      </c>
      <c r="B3899" s="526" t="s">
        <v>8406</v>
      </c>
      <c r="C3899" s="526" t="s">
        <v>134</v>
      </c>
      <c r="D3899" s="527" t="n">
        <v>14.52</v>
      </c>
    </row>
    <row r="3900" customFormat="false" ht="15" hidden="false" customHeight="false" outlineLevel="0" collapsed="false">
      <c r="A3900" s="526" t="n">
        <v>89643</v>
      </c>
      <c r="B3900" s="526" t="s">
        <v>8407</v>
      </c>
      <c r="C3900" s="526" t="s">
        <v>134</v>
      </c>
      <c r="D3900" s="527" t="n">
        <v>15.53</v>
      </c>
    </row>
    <row r="3901" customFormat="false" ht="15" hidden="false" customHeight="false" outlineLevel="0" collapsed="false">
      <c r="A3901" s="526" t="n">
        <v>89644</v>
      </c>
      <c r="B3901" s="526" t="s">
        <v>8408</v>
      </c>
      <c r="C3901" s="526" t="s">
        <v>134</v>
      </c>
      <c r="D3901" s="527" t="n">
        <v>20.5</v>
      </c>
    </row>
    <row r="3902" customFormat="false" ht="15" hidden="false" customHeight="false" outlineLevel="0" collapsed="false">
      <c r="A3902" s="526" t="n">
        <v>89645</v>
      </c>
      <c r="B3902" s="526" t="s">
        <v>8409</v>
      </c>
      <c r="C3902" s="526" t="s">
        <v>134</v>
      </c>
      <c r="D3902" s="527" t="n">
        <v>28.03</v>
      </c>
    </row>
    <row r="3903" customFormat="false" ht="15" hidden="false" customHeight="false" outlineLevel="0" collapsed="false">
      <c r="A3903" s="526" t="n">
        <v>89646</v>
      </c>
      <c r="B3903" s="526" t="s">
        <v>8410</v>
      </c>
      <c r="C3903" s="526" t="s">
        <v>134</v>
      </c>
      <c r="D3903" s="527" t="n">
        <v>19.29</v>
      </c>
    </row>
    <row r="3904" customFormat="false" ht="15" hidden="false" customHeight="false" outlineLevel="0" collapsed="false">
      <c r="A3904" s="526" t="n">
        <v>89647</v>
      </c>
      <c r="B3904" s="526" t="s">
        <v>8411</v>
      </c>
      <c r="C3904" s="526" t="s">
        <v>134</v>
      </c>
      <c r="D3904" s="527" t="n">
        <v>18.77</v>
      </c>
    </row>
    <row r="3905" customFormat="false" ht="15" hidden="false" customHeight="false" outlineLevel="0" collapsed="false">
      <c r="A3905" s="526" t="n">
        <v>89648</v>
      </c>
      <c r="B3905" s="526" t="s">
        <v>8412</v>
      </c>
      <c r="C3905" s="526" t="s">
        <v>134</v>
      </c>
      <c r="D3905" s="527" t="n">
        <v>22.71</v>
      </c>
    </row>
    <row r="3906" customFormat="false" ht="15" hidden="false" customHeight="false" outlineLevel="0" collapsed="false">
      <c r="A3906" s="526" t="n">
        <v>89649</v>
      </c>
      <c r="B3906" s="526" t="s">
        <v>8413</v>
      </c>
      <c r="C3906" s="526" t="s">
        <v>134</v>
      </c>
      <c r="D3906" s="527" t="n">
        <v>27.57</v>
      </c>
    </row>
    <row r="3907" customFormat="false" ht="15" hidden="false" customHeight="false" outlineLevel="0" collapsed="false">
      <c r="A3907" s="526" t="n">
        <v>89650</v>
      </c>
      <c r="B3907" s="526" t="s">
        <v>8414</v>
      </c>
      <c r="C3907" s="526" t="s">
        <v>134</v>
      </c>
      <c r="D3907" s="527" t="n">
        <v>26.28</v>
      </c>
    </row>
    <row r="3908" customFormat="false" ht="15" hidden="false" customHeight="false" outlineLevel="0" collapsed="false">
      <c r="A3908" s="526" t="n">
        <v>89651</v>
      </c>
      <c r="B3908" s="526" t="s">
        <v>8415</v>
      </c>
      <c r="C3908" s="526" t="s">
        <v>134</v>
      </c>
      <c r="D3908" s="527" t="n">
        <v>7.02</v>
      </c>
    </row>
    <row r="3909" customFormat="false" ht="15" hidden="false" customHeight="false" outlineLevel="0" collapsed="false">
      <c r="A3909" s="526" t="n">
        <v>89652</v>
      </c>
      <c r="B3909" s="526" t="s">
        <v>8416</v>
      </c>
      <c r="C3909" s="526" t="s">
        <v>134</v>
      </c>
      <c r="D3909" s="527" t="n">
        <v>11.02</v>
      </c>
    </row>
    <row r="3910" customFormat="false" ht="15" hidden="false" customHeight="false" outlineLevel="0" collapsed="false">
      <c r="A3910" s="526" t="n">
        <v>89653</v>
      </c>
      <c r="B3910" s="526" t="s">
        <v>8417</v>
      </c>
      <c r="C3910" s="526" t="s">
        <v>134</v>
      </c>
      <c r="D3910" s="527" t="n">
        <v>15.09</v>
      </c>
    </row>
    <row r="3911" customFormat="false" ht="15" hidden="false" customHeight="false" outlineLevel="0" collapsed="false">
      <c r="A3911" s="526" t="n">
        <v>89654</v>
      </c>
      <c r="B3911" s="526" t="s">
        <v>8418</v>
      </c>
      <c r="C3911" s="526" t="s">
        <v>134</v>
      </c>
      <c r="D3911" s="527" t="n">
        <v>17.26</v>
      </c>
    </row>
    <row r="3912" customFormat="false" ht="15" hidden="false" customHeight="false" outlineLevel="0" collapsed="false">
      <c r="A3912" s="526" t="n">
        <v>89655</v>
      </c>
      <c r="B3912" s="526" t="s">
        <v>8419</v>
      </c>
      <c r="C3912" s="526" t="s">
        <v>134</v>
      </c>
      <c r="D3912" s="527" t="n">
        <v>20.3</v>
      </c>
    </row>
    <row r="3913" customFormat="false" ht="15" hidden="false" customHeight="false" outlineLevel="0" collapsed="false">
      <c r="A3913" s="526" t="n">
        <v>89656</v>
      </c>
      <c r="B3913" s="526" t="s">
        <v>8420</v>
      </c>
      <c r="C3913" s="526" t="s">
        <v>134</v>
      </c>
      <c r="D3913" s="527" t="n">
        <v>19.01</v>
      </c>
    </row>
    <row r="3914" customFormat="false" ht="15" hidden="false" customHeight="false" outlineLevel="0" collapsed="false">
      <c r="A3914" s="526" t="n">
        <v>89657</v>
      </c>
      <c r="B3914" s="526" t="s">
        <v>8421</v>
      </c>
      <c r="C3914" s="526" t="s">
        <v>134</v>
      </c>
      <c r="D3914" s="527" t="n">
        <v>12.31</v>
      </c>
    </row>
    <row r="3915" customFormat="false" ht="15" hidden="false" customHeight="false" outlineLevel="0" collapsed="false">
      <c r="A3915" s="526" t="n">
        <v>89658</v>
      </c>
      <c r="B3915" s="526" t="s">
        <v>8422</v>
      </c>
      <c r="C3915" s="526" t="s">
        <v>134</v>
      </c>
      <c r="D3915" s="527" t="n">
        <v>9.37</v>
      </c>
    </row>
    <row r="3916" customFormat="false" ht="15" hidden="false" customHeight="false" outlineLevel="0" collapsed="false">
      <c r="A3916" s="526" t="n">
        <v>89659</v>
      </c>
      <c r="B3916" s="526" t="s">
        <v>8423</v>
      </c>
      <c r="C3916" s="526" t="s">
        <v>134</v>
      </c>
      <c r="D3916" s="527" t="n">
        <v>15.42</v>
      </c>
    </row>
    <row r="3917" customFormat="false" ht="15" hidden="false" customHeight="false" outlineLevel="0" collapsed="false">
      <c r="A3917" s="526" t="n">
        <v>89660</v>
      </c>
      <c r="B3917" s="526" t="s">
        <v>8424</v>
      </c>
      <c r="C3917" s="526" t="s">
        <v>134</v>
      </c>
      <c r="D3917" s="527" t="n">
        <v>9.55</v>
      </c>
    </row>
    <row r="3918" customFormat="false" ht="15" hidden="false" customHeight="false" outlineLevel="0" collapsed="false">
      <c r="A3918" s="526" t="n">
        <v>89661</v>
      </c>
      <c r="B3918" s="526" t="s">
        <v>8425</v>
      </c>
      <c r="C3918" s="526" t="s">
        <v>134</v>
      </c>
      <c r="D3918" s="527" t="n">
        <v>20.38</v>
      </c>
    </row>
    <row r="3919" customFormat="false" ht="15" hidden="false" customHeight="false" outlineLevel="0" collapsed="false">
      <c r="A3919" s="526" t="n">
        <v>89662</v>
      </c>
      <c r="B3919" s="526" t="s">
        <v>8426</v>
      </c>
      <c r="C3919" s="526" t="s">
        <v>134</v>
      </c>
      <c r="D3919" s="527" t="n">
        <v>26.12</v>
      </c>
    </row>
    <row r="3920" customFormat="false" ht="15" hidden="false" customHeight="false" outlineLevel="0" collapsed="false">
      <c r="A3920" s="526" t="n">
        <v>89663</v>
      </c>
      <c r="B3920" s="526" t="s">
        <v>8427</v>
      </c>
      <c r="C3920" s="526" t="s">
        <v>134</v>
      </c>
      <c r="D3920" s="527" t="n">
        <v>25.49</v>
      </c>
    </row>
    <row r="3921" customFormat="false" ht="15" hidden="false" customHeight="false" outlineLevel="0" collapsed="false">
      <c r="A3921" s="526" t="n">
        <v>89664</v>
      </c>
      <c r="B3921" s="526" t="s">
        <v>8428</v>
      </c>
      <c r="C3921" s="526" t="s">
        <v>134</v>
      </c>
      <c r="D3921" s="527" t="n">
        <v>15.36</v>
      </c>
    </row>
    <row r="3922" customFormat="false" ht="15" hidden="false" customHeight="false" outlineLevel="0" collapsed="false">
      <c r="A3922" s="526" t="n">
        <v>89666</v>
      </c>
      <c r="B3922" s="526" t="s">
        <v>8429</v>
      </c>
      <c r="C3922" s="526" t="s">
        <v>134</v>
      </c>
      <c r="D3922" s="527" t="n">
        <v>7.43</v>
      </c>
    </row>
    <row r="3923" customFormat="false" ht="15" hidden="false" customHeight="false" outlineLevel="0" collapsed="false">
      <c r="A3923" s="526" t="n">
        <v>89667</v>
      </c>
      <c r="B3923" s="526" t="s">
        <v>8430</v>
      </c>
      <c r="C3923" s="526" t="s">
        <v>134</v>
      </c>
      <c r="D3923" s="527" t="n">
        <v>39.46</v>
      </c>
    </row>
    <row r="3924" customFormat="false" ht="15" hidden="false" customHeight="false" outlineLevel="0" collapsed="false">
      <c r="A3924" s="526" t="n">
        <v>89668</v>
      </c>
      <c r="B3924" s="526" t="s">
        <v>8431</v>
      </c>
      <c r="C3924" s="526" t="s">
        <v>134</v>
      </c>
      <c r="D3924" s="527" t="n">
        <v>24.88</v>
      </c>
    </row>
    <row r="3925" customFormat="false" ht="15" hidden="false" customHeight="false" outlineLevel="0" collapsed="false">
      <c r="A3925" s="526" t="n">
        <v>89669</v>
      </c>
      <c r="B3925" s="526" t="s">
        <v>8432</v>
      </c>
      <c r="C3925" s="526" t="s">
        <v>134</v>
      </c>
      <c r="D3925" s="527" t="n">
        <v>31.17</v>
      </c>
    </row>
    <row r="3926" customFormat="false" ht="15" hidden="false" customHeight="false" outlineLevel="0" collapsed="false">
      <c r="A3926" s="526" t="n">
        <v>89670</v>
      </c>
      <c r="B3926" s="526" t="s">
        <v>8433</v>
      </c>
      <c r="C3926" s="526" t="s">
        <v>134</v>
      </c>
      <c r="D3926" s="527" t="n">
        <v>13.45</v>
      </c>
    </row>
    <row r="3927" customFormat="false" ht="15" hidden="false" customHeight="false" outlineLevel="0" collapsed="false">
      <c r="A3927" s="526" t="n">
        <v>89671</v>
      </c>
      <c r="B3927" s="526" t="s">
        <v>8434</v>
      </c>
      <c r="C3927" s="526" t="s">
        <v>134</v>
      </c>
      <c r="D3927" s="527" t="n">
        <v>41.19</v>
      </c>
    </row>
    <row r="3928" customFormat="false" ht="15" hidden="false" customHeight="false" outlineLevel="0" collapsed="false">
      <c r="A3928" s="526" t="n">
        <v>89672</v>
      </c>
      <c r="B3928" s="526" t="s">
        <v>8435</v>
      </c>
      <c r="C3928" s="526" t="s">
        <v>134</v>
      </c>
      <c r="D3928" s="527" t="n">
        <v>20.98</v>
      </c>
    </row>
    <row r="3929" customFormat="false" ht="15" hidden="false" customHeight="false" outlineLevel="0" collapsed="false">
      <c r="A3929" s="526" t="n">
        <v>89673</v>
      </c>
      <c r="B3929" s="526" t="s">
        <v>8436</v>
      </c>
      <c r="C3929" s="526" t="s">
        <v>134</v>
      </c>
      <c r="D3929" s="527" t="n">
        <v>32.76</v>
      </c>
    </row>
    <row r="3930" customFormat="false" ht="15" hidden="false" customHeight="false" outlineLevel="0" collapsed="false">
      <c r="A3930" s="526" t="n">
        <v>89674</v>
      </c>
      <c r="B3930" s="526" t="s">
        <v>8437</v>
      </c>
      <c r="C3930" s="526" t="s">
        <v>134</v>
      </c>
      <c r="D3930" s="527" t="n">
        <v>26.42</v>
      </c>
    </row>
    <row r="3931" customFormat="false" ht="15" hidden="false" customHeight="false" outlineLevel="0" collapsed="false">
      <c r="A3931" s="526" t="n">
        <v>89675</v>
      </c>
      <c r="B3931" s="526" t="s">
        <v>8438</v>
      </c>
      <c r="C3931" s="526" t="s">
        <v>134</v>
      </c>
      <c r="D3931" s="527" t="n">
        <v>64.36</v>
      </c>
    </row>
    <row r="3932" customFormat="false" ht="15" hidden="false" customHeight="false" outlineLevel="0" collapsed="false">
      <c r="A3932" s="526" t="n">
        <v>89676</v>
      </c>
      <c r="B3932" s="526" t="s">
        <v>8439</v>
      </c>
      <c r="C3932" s="526" t="s">
        <v>134</v>
      </c>
      <c r="D3932" s="527" t="n">
        <v>31.17</v>
      </c>
    </row>
    <row r="3933" customFormat="false" ht="15" hidden="false" customHeight="false" outlineLevel="0" collapsed="false">
      <c r="A3933" s="526" t="n">
        <v>89677</v>
      </c>
      <c r="B3933" s="526" t="s">
        <v>8440</v>
      </c>
      <c r="C3933" s="526" t="s">
        <v>134</v>
      </c>
      <c r="D3933" s="527" t="n">
        <v>71.31</v>
      </c>
    </row>
    <row r="3934" customFormat="false" ht="15" hidden="false" customHeight="false" outlineLevel="0" collapsed="false">
      <c r="A3934" s="526" t="n">
        <v>89678</v>
      </c>
      <c r="B3934" s="526" t="s">
        <v>8441</v>
      </c>
      <c r="C3934" s="526" t="s">
        <v>134</v>
      </c>
      <c r="D3934" s="527" t="n">
        <v>11.56</v>
      </c>
    </row>
    <row r="3935" customFormat="false" ht="15" hidden="false" customHeight="false" outlineLevel="0" collapsed="false">
      <c r="A3935" s="526" t="n">
        <v>89679</v>
      </c>
      <c r="B3935" s="526" t="s">
        <v>8442</v>
      </c>
      <c r="C3935" s="526" t="s">
        <v>134</v>
      </c>
      <c r="D3935" s="527" t="n">
        <v>111.53</v>
      </c>
    </row>
    <row r="3936" customFormat="false" ht="15" hidden="false" customHeight="false" outlineLevel="0" collapsed="false">
      <c r="A3936" s="526" t="n">
        <v>89680</v>
      </c>
      <c r="B3936" s="526" t="s">
        <v>8443</v>
      </c>
      <c r="C3936" s="526" t="s">
        <v>134</v>
      </c>
      <c r="D3936" s="527" t="n">
        <v>20.53</v>
      </c>
    </row>
    <row r="3937" customFormat="false" ht="15" hidden="false" customHeight="false" outlineLevel="0" collapsed="false">
      <c r="A3937" s="526" t="n">
        <v>89681</v>
      </c>
      <c r="B3937" s="526" t="s">
        <v>8444</v>
      </c>
      <c r="C3937" s="526" t="s">
        <v>134</v>
      </c>
      <c r="D3937" s="527" t="n">
        <v>81.34</v>
      </c>
    </row>
    <row r="3938" customFormat="false" ht="15" hidden="false" customHeight="false" outlineLevel="0" collapsed="false">
      <c r="A3938" s="526" t="n">
        <v>89682</v>
      </c>
      <c r="B3938" s="526" t="s">
        <v>8445</v>
      </c>
      <c r="C3938" s="526" t="s">
        <v>134</v>
      </c>
      <c r="D3938" s="527" t="n">
        <v>27.63</v>
      </c>
    </row>
    <row r="3939" customFormat="false" ht="15" hidden="false" customHeight="false" outlineLevel="0" collapsed="false">
      <c r="A3939" s="526" t="n">
        <v>89683</v>
      </c>
      <c r="B3939" s="526" t="s">
        <v>8446</v>
      </c>
      <c r="C3939" s="526" t="s">
        <v>134</v>
      </c>
      <c r="D3939" s="527" t="n">
        <v>248.98</v>
      </c>
    </row>
    <row r="3940" customFormat="false" ht="15" hidden="false" customHeight="false" outlineLevel="0" collapsed="false">
      <c r="A3940" s="526" t="n">
        <v>89684</v>
      </c>
      <c r="B3940" s="526" t="s">
        <v>8447</v>
      </c>
      <c r="C3940" s="526" t="s">
        <v>134</v>
      </c>
      <c r="D3940" s="527" t="n">
        <v>37.8</v>
      </c>
    </row>
    <row r="3941" customFormat="false" ht="15" hidden="false" customHeight="false" outlineLevel="0" collapsed="false">
      <c r="A3941" s="526" t="n">
        <v>89685</v>
      </c>
      <c r="B3941" s="526" t="s">
        <v>8448</v>
      </c>
      <c r="C3941" s="526" t="s">
        <v>134</v>
      </c>
      <c r="D3941" s="527" t="n">
        <v>55.8</v>
      </c>
    </row>
    <row r="3942" customFormat="false" ht="15" hidden="false" customHeight="false" outlineLevel="0" collapsed="false">
      <c r="A3942" s="526" t="n">
        <v>89686</v>
      </c>
      <c r="B3942" s="526" t="s">
        <v>8449</v>
      </c>
      <c r="C3942" s="526" t="s">
        <v>134</v>
      </c>
      <c r="D3942" s="527" t="n">
        <v>47.12</v>
      </c>
    </row>
    <row r="3943" customFormat="false" ht="15" hidden="false" customHeight="false" outlineLevel="0" collapsed="false">
      <c r="A3943" s="526" t="n">
        <v>89687</v>
      </c>
      <c r="B3943" s="526" t="s">
        <v>8450</v>
      </c>
      <c r="C3943" s="526" t="s">
        <v>134</v>
      </c>
      <c r="D3943" s="527" t="n">
        <v>48.45</v>
      </c>
    </row>
    <row r="3944" customFormat="false" ht="15" hidden="false" customHeight="false" outlineLevel="0" collapsed="false">
      <c r="A3944" s="526" t="n">
        <v>89689</v>
      </c>
      <c r="B3944" s="526" t="s">
        <v>8451</v>
      </c>
      <c r="C3944" s="526" t="s">
        <v>134</v>
      </c>
      <c r="D3944" s="527" t="n">
        <v>32.18</v>
      </c>
    </row>
    <row r="3945" customFormat="false" ht="15" hidden="false" customHeight="false" outlineLevel="0" collapsed="false">
      <c r="A3945" s="526" t="n">
        <v>89690</v>
      </c>
      <c r="B3945" s="526" t="s">
        <v>8452</v>
      </c>
      <c r="C3945" s="526" t="s">
        <v>134</v>
      </c>
      <c r="D3945" s="527" t="n">
        <v>81.91</v>
      </c>
    </row>
    <row r="3946" customFormat="false" ht="15" hidden="false" customHeight="false" outlineLevel="0" collapsed="false">
      <c r="A3946" s="526" t="n">
        <v>89691</v>
      </c>
      <c r="B3946" s="526" t="s">
        <v>8453</v>
      </c>
      <c r="C3946" s="526" t="s">
        <v>134</v>
      </c>
      <c r="D3946" s="527" t="n">
        <v>13.31</v>
      </c>
    </row>
    <row r="3947" customFormat="false" ht="15" hidden="false" customHeight="false" outlineLevel="0" collapsed="false">
      <c r="A3947" s="526" t="n">
        <v>89692</v>
      </c>
      <c r="B3947" s="526" t="s">
        <v>8454</v>
      </c>
      <c r="C3947" s="526" t="s">
        <v>134</v>
      </c>
      <c r="D3947" s="527" t="n">
        <v>91.77</v>
      </c>
    </row>
    <row r="3948" customFormat="false" ht="15" hidden="false" customHeight="false" outlineLevel="0" collapsed="false">
      <c r="A3948" s="526" t="n">
        <v>89693</v>
      </c>
      <c r="B3948" s="526" t="s">
        <v>8455</v>
      </c>
      <c r="C3948" s="526" t="s">
        <v>134</v>
      </c>
      <c r="D3948" s="527" t="n">
        <v>72.66</v>
      </c>
    </row>
    <row r="3949" customFormat="false" ht="15" hidden="false" customHeight="false" outlineLevel="0" collapsed="false">
      <c r="A3949" s="526" t="n">
        <v>89694</v>
      </c>
      <c r="B3949" s="526" t="s">
        <v>8456</v>
      </c>
      <c r="C3949" s="526" t="s">
        <v>134</v>
      </c>
      <c r="D3949" s="527" t="n">
        <v>18.46</v>
      </c>
    </row>
    <row r="3950" customFormat="false" ht="15" hidden="false" customHeight="false" outlineLevel="0" collapsed="false">
      <c r="A3950" s="526" t="n">
        <v>89695</v>
      </c>
      <c r="B3950" s="526" t="s">
        <v>8457</v>
      </c>
      <c r="C3950" s="526" t="s">
        <v>134</v>
      </c>
      <c r="D3950" s="527" t="n">
        <v>16.09</v>
      </c>
    </row>
    <row r="3951" customFormat="false" ht="15" hidden="false" customHeight="false" outlineLevel="0" collapsed="false">
      <c r="A3951" s="526" t="n">
        <v>89696</v>
      </c>
      <c r="B3951" s="526" t="s">
        <v>8458</v>
      </c>
      <c r="C3951" s="526" t="s">
        <v>134</v>
      </c>
      <c r="D3951" s="527" t="n">
        <v>76.79</v>
      </c>
    </row>
    <row r="3952" customFormat="false" ht="15" hidden="false" customHeight="false" outlineLevel="0" collapsed="false">
      <c r="A3952" s="526" t="n">
        <v>89697</v>
      </c>
      <c r="B3952" s="526" t="s">
        <v>8459</v>
      </c>
      <c r="C3952" s="526" t="s">
        <v>134</v>
      </c>
      <c r="D3952" s="527" t="n">
        <v>17.44</v>
      </c>
    </row>
    <row r="3953" customFormat="false" ht="15" hidden="false" customHeight="false" outlineLevel="0" collapsed="false">
      <c r="A3953" s="526" t="n">
        <v>89698</v>
      </c>
      <c r="B3953" s="526" t="s">
        <v>8460</v>
      </c>
      <c r="C3953" s="526" t="s">
        <v>134</v>
      </c>
      <c r="D3953" s="527" t="n">
        <v>238.01</v>
      </c>
    </row>
    <row r="3954" customFormat="false" ht="15" hidden="false" customHeight="false" outlineLevel="0" collapsed="false">
      <c r="A3954" s="526" t="n">
        <v>89699</v>
      </c>
      <c r="B3954" s="526" t="s">
        <v>8461</v>
      </c>
      <c r="C3954" s="526" t="s">
        <v>134</v>
      </c>
      <c r="D3954" s="527" t="n">
        <v>180.45</v>
      </c>
    </row>
    <row r="3955" customFormat="false" ht="15" hidden="false" customHeight="false" outlineLevel="0" collapsed="false">
      <c r="A3955" s="526" t="n">
        <v>89700</v>
      </c>
      <c r="B3955" s="526" t="s">
        <v>8462</v>
      </c>
      <c r="C3955" s="526" t="s">
        <v>134</v>
      </c>
      <c r="D3955" s="527" t="n">
        <v>21.17</v>
      </c>
    </row>
    <row r="3956" customFormat="false" ht="15" hidden="false" customHeight="false" outlineLevel="0" collapsed="false">
      <c r="A3956" s="526" t="n">
        <v>89701</v>
      </c>
      <c r="B3956" s="526" t="s">
        <v>8463</v>
      </c>
      <c r="C3956" s="526" t="s">
        <v>134</v>
      </c>
      <c r="D3956" s="527" t="n">
        <v>178.59</v>
      </c>
    </row>
    <row r="3957" customFormat="false" ht="15" hidden="false" customHeight="false" outlineLevel="0" collapsed="false">
      <c r="A3957" s="526" t="n">
        <v>89702</v>
      </c>
      <c r="B3957" s="526" t="s">
        <v>8464</v>
      </c>
      <c r="C3957" s="526" t="s">
        <v>134</v>
      </c>
      <c r="D3957" s="527" t="n">
        <v>20.81</v>
      </c>
    </row>
    <row r="3958" customFormat="false" ht="15" hidden="false" customHeight="false" outlineLevel="0" collapsed="false">
      <c r="A3958" s="526" t="n">
        <v>89703</v>
      </c>
      <c r="B3958" s="526" t="s">
        <v>8465</v>
      </c>
      <c r="C3958" s="526" t="s">
        <v>134</v>
      </c>
      <c r="D3958" s="527" t="n">
        <v>41.03</v>
      </c>
    </row>
    <row r="3959" customFormat="false" ht="15" hidden="false" customHeight="false" outlineLevel="0" collapsed="false">
      <c r="A3959" s="526" t="n">
        <v>89704</v>
      </c>
      <c r="B3959" s="526" t="s">
        <v>8466</v>
      </c>
      <c r="C3959" s="526" t="s">
        <v>134</v>
      </c>
      <c r="D3959" s="527" t="n">
        <v>138.57</v>
      </c>
    </row>
    <row r="3960" customFormat="false" ht="15" hidden="false" customHeight="false" outlineLevel="0" collapsed="false">
      <c r="A3960" s="526" t="n">
        <v>89705</v>
      </c>
      <c r="B3960" s="526" t="s">
        <v>8467</v>
      </c>
      <c r="C3960" s="526" t="s">
        <v>134</v>
      </c>
      <c r="D3960" s="527" t="n">
        <v>24.38</v>
      </c>
    </row>
    <row r="3961" customFormat="false" ht="15" hidden="false" customHeight="false" outlineLevel="0" collapsed="false">
      <c r="A3961" s="526" t="n">
        <v>89706</v>
      </c>
      <c r="B3961" s="526" t="s">
        <v>8468</v>
      </c>
      <c r="C3961" s="526" t="s">
        <v>134</v>
      </c>
      <c r="D3961" s="527" t="n">
        <v>49.48</v>
      </c>
    </row>
    <row r="3962" customFormat="false" ht="15" hidden="false" customHeight="false" outlineLevel="0" collapsed="false">
      <c r="A3962" s="526" t="n">
        <v>89718</v>
      </c>
      <c r="B3962" s="526" t="s">
        <v>8469</v>
      </c>
      <c r="C3962" s="526" t="s">
        <v>120</v>
      </c>
      <c r="D3962" s="527" t="n">
        <v>45.54</v>
      </c>
    </row>
    <row r="3963" customFormat="false" ht="15" hidden="false" customHeight="false" outlineLevel="0" collapsed="false">
      <c r="A3963" s="526" t="n">
        <v>89719</v>
      </c>
      <c r="B3963" s="526" t="s">
        <v>8470</v>
      </c>
      <c r="C3963" s="526" t="s">
        <v>134</v>
      </c>
      <c r="D3963" s="527" t="n">
        <v>12.5</v>
      </c>
    </row>
    <row r="3964" customFormat="false" ht="15" hidden="false" customHeight="false" outlineLevel="0" collapsed="false">
      <c r="A3964" s="526" t="n">
        <v>89720</v>
      </c>
      <c r="B3964" s="526" t="s">
        <v>8471</v>
      </c>
      <c r="C3964" s="526" t="s">
        <v>134</v>
      </c>
      <c r="D3964" s="527" t="n">
        <v>13.76</v>
      </c>
    </row>
    <row r="3965" customFormat="false" ht="15" hidden="false" customHeight="false" outlineLevel="0" collapsed="false">
      <c r="A3965" s="526" t="n">
        <v>89721</v>
      </c>
      <c r="B3965" s="526" t="s">
        <v>8472</v>
      </c>
      <c r="C3965" s="526" t="s">
        <v>134</v>
      </c>
      <c r="D3965" s="527" t="n">
        <v>14.77</v>
      </c>
    </row>
    <row r="3966" customFormat="false" ht="15" hidden="false" customHeight="false" outlineLevel="0" collapsed="false">
      <c r="A3966" s="526" t="n">
        <v>89723</v>
      </c>
      <c r="B3966" s="526" t="s">
        <v>8473</v>
      </c>
      <c r="C3966" s="526" t="s">
        <v>134</v>
      </c>
      <c r="D3966" s="527" t="n">
        <v>18.41</v>
      </c>
    </row>
    <row r="3967" customFormat="false" ht="15" hidden="false" customHeight="false" outlineLevel="0" collapsed="false">
      <c r="A3967" s="526" t="n">
        <v>89724</v>
      </c>
      <c r="B3967" s="526" t="s">
        <v>8474</v>
      </c>
      <c r="C3967" s="526" t="s">
        <v>134</v>
      </c>
      <c r="D3967" s="527" t="n">
        <v>10.14</v>
      </c>
    </row>
    <row r="3968" customFormat="false" ht="15" hidden="false" customHeight="false" outlineLevel="0" collapsed="false">
      <c r="A3968" s="526" t="n">
        <v>89725</v>
      </c>
      <c r="B3968" s="526" t="s">
        <v>8475</v>
      </c>
      <c r="C3968" s="526" t="s">
        <v>134</v>
      </c>
      <c r="D3968" s="527" t="n">
        <v>17.89</v>
      </c>
    </row>
    <row r="3969" customFormat="false" ht="15" hidden="false" customHeight="false" outlineLevel="0" collapsed="false">
      <c r="A3969" s="526" t="n">
        <v>89726</v>
      </c>
      <c r="B3969" s="526" t="s">
        <v>560</v>
      </c>
      <c r="C3969" s="526" t="s">
        <v>134</v>
      </c>
      <c r="D3969" s="527" t="n">
        <v>10.34</v>
      </c>
    </row>
    <row r="3970" customFormat="false" ht="15" hidden="false" customHeight="false" outlineLevel="0" collapsed="false">
      <c r="A3970" s="526" t="n">
        <v>89727</v>
      </c>
      <c r="B3970" s="526" t="s">
        <v>8476</v>
      </c>
      <c r="C3970" s="526" t="s">
        <v>134</v>
      </c>
      <c r="D3970" s="527" t="n">
        <v>21.83</v>
      </c>
    </row>
    <row r="3971" customFormat="false" ht="15" hidden="false" customHeight="false" outlineLevel="0" collapsed="false">
      <c r="A3971" s="526" t="n">
        <v>89728</v>
      </c>
      <c r="B3971" s="526" t="s">
        <v>473</v>
      </c>
      <c r="C3971" s="526" t="s">
        <v>134</v>
      </c>
      <c r="D3971" s="527" t="n">
        <v>12.73</v>
      </c>
    </row>
    <row r="3972" customFormat="false" ht="15" hidden="false" customHeight="false" outlineLevel="0" collapsed="false">
      <c r="A3972" s="526" t="n">
        <v>89729</v>
      </c>
      <c r="B3972" s="526" t="s">
        <v>8477</v>
      </c>
      <c r="C3972" s="526" t="s">
        <v>134</v>
      </c>
      <c r="D3972" s="527" t="n">
        <v>26.53</v>
      </c>
    </row>
    <row r="3973" customFormat="false" ht="15" hidden="false" customHeight="false" outlineLevel="0" collapsed="false">
      <c r="A3973" s="526" t="n">
        <v>89730</v>
      </c>
      <c r="B3973" s="526" t="s">
        <v>8478</v>
      </c>
      <c r="C3973" s="526" t="s">
        <v>134</v>
      </c>
      <c r="D3973" s="527" t="n">
        <v>14.41</v>
      </c>
    </row>
    <row r="3974" customFormat="false" ht="15" hidden="false" customHeight="false" outlineLevel="0" collapsed="false">
      <c r="A3974" s="526" t="n">
        <v>89731</v>
      </c>
      <c r="B3974" s="526" t="s">
        <v>479</v>
      </c>
      <c r="C3974" s="526" t="s">
        <v>134</v>
      </c>
      <c r="D3974" s="527" t="n">
        <v>14.46</v>
      </c>
    </row>
    <row r="3975" customFormat="false" ht="15" hidden="false" customHeight="false" outlineLevel="0" collapsed="false">
      <c r="A3975" s="526" t="n">
        <v>89732</v>
      </c>
      <c r="B3975" s="526" t="s">
        <v>729</v>
      </c>
      <c r="C3975" s="526" t="s">
        <v>134</v>
      </c>
      <c r="D3975" s="527" t="n">
        <v>15.11</v>
      </c>
    </row>
    <row r="3976" customFormat="false" ht="15" hidden="false" customHeight="false" outlineLevel="0" collapsed="false">
      <c r="A3976" s="526" t="n">
        <v>89733</v>
      </c>
      <c r="B3976" s="526" t="s">
        <v>8479</v>
      </c>
      <c r="C3976" s="526" t="s">
        <v>134</v>
      </c>
      <c r="D3976" s="527" t="n">
        <v>21.96</v>
      </c>
    </row>
    <row r="3977" customFormat="false" ht="15" hidden="false" customHeight="false" outlineLevel="0" collapsed="false">
      <c r="A3977" s="526" t="n">
        <v>89734</v>
      </c>
      <c r="B3977" s="526" t="s">
        <v>8480</v>
      </c>
      <c r="C3977" s="526" t="s">
        <v>134</v>
      </c>
      <c r="D3977" s="527" t="n">
        <v>25.24</v>
      </c>
    </row>
    <row r="3978" customFormat="false" ht="15" hidden="false" customHeight="false" outlineLevel="0" collapsed="false">
      <c r="A3978" s="526" t="n">
        <v>89735</v>
      </c>
      <c r="B3978" s="526" t="s">
        <v>8481</v>
      </c>
      <c r="C3978" s="526" t="s">
        <v>134</v>
      </c>
      <c r="D3978" s="527" t="n">
        <v>23.9</v>
      </c>
    </row>
    <row r="3979" customFormat="false" ht="15" hidden="false" customHeight="false" outlineLevel="0" collapsed="false">
      <c r="A3979" s="526" t="n">
        <v>89736</v>
      </c>
      <c r="B3979" s="526" t="s">
        <v>8482</v>
      </c>
      <c r="C3979" s="526" t="s">
        <v>134</v>
      </c>
      <c r="D3979" s="527" t="n">
        <v>8.87</v>
      </c>
    </row>
    <row r="3980" customFormat="false" ht="15" hidden="false" customHeight="false" outlineLevel="0" collapsed="false">
      <c r="A3980" s="526" t="n">
        <v>89737</v>
      </c>
      <c r="B3980" s="526" t="s">
        <v>666</v>
      </c>
      <c r="C3980" s="526" t="s">
        <v>134</v>
      </c>
      <c r="D3980" s="527" t="n">
        <v>21.59</v>
      </c>
    </row>
    <row r="3981" customFormat="false" ht="15" hidden="false" customHeight="false" outlineLevel="0" collapsed="false">
      <c r="A3981" s="526" t="n">
        <v>89738</v>
      </c>
      <c r="B3981" s="526" t="s">
        <v>8483</v>
      </c>
      <c r="C3981" s="526" t="s">
        <v>134</v>
      </c>
      <c r="D3981" s="527" t="n">
        <v>14.92</v>
      </c>
    </row>
    <row r="3982" customFormat="false" ht="15" hidden="false" customHeight="false" outlineLevel="0" collapsed="false">
      <c r="A3982" s="526" t="n">
        <v>89739</v>
      </c>
      <c r="B3982" s="526" t="s">
        <v>8484</v>
      </c>
      <c r="C3982" s="526" t="s">
        <v>134</v>
      </c>
      <c r="D3982" s="527" t="n">
        <v>22.46</v>
      </c>
    </row>
    <row r="3983" customFormat="false" ht="15" hidden="false" customHeight="false" outlineLevel="0" collapsed="false">
      <c r="A3983" s="526" t="n">
        <v>89740</v>
      </c>
      <c r="B3983" s="526" t="s">
        <v>8485</v>
      </c>
      <c r="C3983" s="526" t="s">
        <v>134</v>
      </c>
      <c r="D3983" s="527" t="n">
        <v>9.03</v>
      </c>
    </row>
    <row r="3984" customFormat="false" ht="15" hidden="false" customHeight="false" outlineLevel="0" collapsed="false">
      <c r="A3984" s="526" t="n">
        <v>89741</v>
      </c>
      <c r="B3984" s="526" t="s">
        <v>8486</v>
      </c>
      <c r="C3984" s="526" t="s">
        <v>134</v>
      </c>
      <c r="D3984" s="527" t="n">
        <v>19.88</v>
      </c>
    </row>
    <row r="3985" customFormat="false" ht="15" hidden="false" customHeight="false" outlineLevel="0" collapsed="false">
      <c r="A3985" s="526" t="n">
        <v>89742</v>
      </c>
      <c r="B3985" s="526" t="s">
        <v>8487</v>
      </c>
      <c r="C3985" s="526" t="s">
        <v>134</v>
      </c>
      <c r="D3985" s="527" t="n">
        <v>36.74</v>
      </c>
    </row>
    <row r="3986" customFormat="false" ht="15" hidden="false" customHeight="false" outlineLevel="0" collapsed="false">
      <c r="A3986" s="526" t="n">
        <v>89743</v>
      </c>
      <c r="B3986" s="526" t="s">
        <v>8488</v>
      </c>
      <c r="C3986" s="526" t="s">
        <v>134</v>
      </c>
      <c r="D3986" s="527" t="n">
        <v>55</v>
      </c>
    </row>
    <row r="3987" customFormat="false" ht="15" hidden="false" customHeight="false" outlineLevel="0" collapsed="false">
      <c r="A3987" s="526" t="n">
        <v>89744</v>
      </c>
      <c r="B3987" s="526" t="s">
        <v>8489</v>
      </c>
      <c r="C3987" s="526" t="s">
        <v>134</v>
      </c>
      <c r="D3987" s="527" t="n">
        <v>26.32</v>
      </c>
    </row>
    <row r="3988" customFormat="false" ht="15" hidden="false" customHeight="false" outlineLevel="0" collapsed="false">
      <c r="A3988" s="526" t="n">
        <v>89746</v>
      </c>
      <c r="B3988" s="526" t="s">
        <v>8490</v>
      </c>
      <c r="C3988" s="526" t="s">
        <v>134</v>
      </c>
      <c r="D3988" s="527" t="n">
        <v>27.06</v>
      </c>
    </row>
    <row r="3989" customFormat="false" ht="15" hidden="false" customHeight="false" outlineLevel="0" collapsed="false">
      <c r="A3989" s="526" t="n">
        <v>89747</v>
      </c>
      <c r="B3989" s="526" t="s">
        <v>8491</v>
      </c>
      <c r="C3989" s="526" t="s">
        <v>134</v>
      </c>
      <c r="D3989" s="527" t="n">
        <v>24.99</v>
      </c>
    </row>
    <row r="3990" customFormat="false" ht="15" hidden="false" customHeight="false" outlineLevel="0" collapsed="false">
      <c r="A3990" s="526" t="n">
        <v>89748</v>
      </c>
      <c r="B3990" s="526" t="s">
        <v>443</v>
      </c>
      <c r="C3990" s="526" t="s">
        <v>134</v>
      </c>
      <c r="D3990" s="527" t="n">
        <v>39.66</v>
      </c>
    </row>
    <row r="3991" customFormat="false" ht="15" hidden="false" customHeight="false" outlineLevel="0" collapsed="false">
      <c r="A3991" s="526" t="n">
        <v>89749</v>
      </c>
      <c r="B3991" s="526" t="s">
        <v>8492</v>
      </c>
      <c r="C3991" s="526" t="s">
        <v>134</v>
      </c>
      <c r="D3991" s="527" t="n">
        <v>14.86</v>
      </c>
    </row>
    <row r="3992" customFormat="false" ht="15" hidden="false" customHeight="false" outlineLevel="0" collapsed="false">
      <c r="A3992" s="526" t="n">
        <v>89750</v>
      </c>
      <c r="B3992" s="526" t="s">
        <v>8493</v>
      </c>
      <c r="C3992" s="526" t="s">
        <v>134</v>
      </c>
      <c r="D3992" s="527" t="n">
        <v>70.75</v>
      </c>
    </row>
    <row r="3993" customFormat="false" ht="15" hidden="false" customHeight="false" outlineLevel="0" collapsed="false">
      <c r="A3993" s="526" t="n">
        <v>89752</v>
      </c>
      <c r="B3993" s="526" t="s">
        <v>8494</v>
      </c>
      <c r="C3993" s="526" t="s">
        <v>134</v>
      </c>
      <c r="D3993" s="527" t="n">
        <v>7.52</v>
      </c>
    </row>
    <row r="3994" customFormat="false" ht="15" hidden="false" customHeight="false" outlineLevel="0" collapsed="false">
      <c r="A3994" s="526" t="n">
        <v>89753</v>
      </c>
      <c r="B3994" s="526" t="s">
        <v>8495</v>
      </c>
      <c r="C3994" s="526" t="s">
        <v>134</v>
      </c>
      <c r="D3994" s="527" t="n">
        <v>9</v>
      </c>
    </row>
    <row r="3995" customFormat="false" ht="15" hidden="false" customHeight="false" outlineLevel="0" collapsed="false">
      <c r="A3995" s="526" t="n">
        <v>89754</v>
      </c>
      <c r="B3995" s="526" t="s">
        <v>8496</v>
      </c>
      <c r="C3995" s="526" t="s">
        <v>134</v>
      </c>
      <c r="D3995" s="527" t="n">
        <v>19.4</v>
      </c>
    </row>
    <row r="3996" customFormat="false" ht="15" hidden="false" customHeight="false" outlineLevel="0" collapsed="false">
      <c r="A3996" s="526" t="n">
        <v>89755</v>
      </c>
      <c r="B3996" s="526" t="s">
        <v>8497</v>
      </c>
      <c r="C3996" s="526" t="s">
        <v>134</v>
      </c>
      <c r="D3996" s="527" t="n">
        <v>12.86</v>
      </c>
    </row>
    <row r="3997" customFormat="false" ht="15" hidden="false" customHeight="false" outlineLevel="0" collapsed="false">
      <c r="A3997" s="526" t="n">
        <v>89756</v>
      </c>
      <c r="B3997" s="526" t="s">
        <v>8498</v>
      </c>
      <c r="C3997" s="526" t="s">
        <v>134</v>
      </c>
      <c r="D3997" s="527" t="n">
        <v>20.39</v>
      </c>
    </row>
    <row r="3998" customFormat="false" ht="15" hidden="false" customHeight="false" outlineLevel="0" collapsed="false">
      <c r="A3998" s="526" t="n">
        <v>89757</v>
      </c>
      <c r="B3998" s="526" t="s">
        <v>8499</v>
      </c>
      <c r="C3998" s="526" t="s">
        <v>134</v>
      </c>
      <c r="D3998" s="527" t="n">
        <v>25.83</v>
      </c>
    </row>
    <row r="3999" customFormat="false" ht="15" hidden="false" customHeight="false" outlineLevel="0" collapsed="false">
      <c r="A3999" s="526" t="n">
        <v>89758</v>
      </c>
      <c r="B3999" s="526" t="s">
        <v>8500</v>
      </c>
      <c r="C3999" s="526" t="s">
        <v>134</v>
      </c>
      <c r="D3999" s="527" t="n">
        <v>31.07</v>
      </c>
    </row>
    <row r="4000" customFormat="false" ht="15" hidden="false" customHeight="false" outlineLevel="0" collapsed="false">
      <c r="A4000" s="526" t="n">
        <v>89759</v>
      </c>
      <c r="B4000" s="526" t="s">
        <v>8501</v>
      </c>
      <c r="C4000" s="526" t="s">
        <v>134</v>
      </c>
      <c r="D4000" s="527" t="n">
        <v>11.01</v>
      </c>
    </row>
    <row r="4001" customFormat="false" ht="15" hidden="false" customHeight="false" outlineLevel="0" collapsed="false">
      <c r="A4001" s="526" t="n">
        <v>89760</v>
      </c>
      <c r="B4001" s="526" t="s">
        <v>8502</v>
      </c>
      <c r="C4001" s="526" t="s">
        <v>134</v>
      </c>
      <c r="D4001" s="527" t="n">
        <v>19.84</v>
      </c>
    </row>
    <row r="4002" customFormat="false" ht="15" hidden="false" customHeight="false" outlineLevel="0" collapsed="false">
      <c r="A4002" s="526" t="n">
        <v>89761</v>
      </c>
      <c r="B4002" s="526" t="s">
        <v>8503</v>
      </c>
      <c r="C4002" s="526" t="s">
        <v>134</v>
      </c>
      <c r="D4002" s="527" t="n">
        <v>26.94</v>
      </c>
    </row>
    <row r="4003" customFormat="false" ht="15" hidden="false" customHeight="false" outlineLevel="0" collapsed="false">
      <c r="A4003" s="526" t="n">
        <v>89762</v>
      </c>
      <c r="B4003" s="526" t="s">
        <v>8504</v>
      </c>
      <c r="C4003" s="526" t="s">
        <v>134</v>
      </c>
      <c r="D4003" s="527" t="n">
        <v>37.11</v>
      </c>
    </row>
    <row r="4004" customFormat="false" ht="15" hidden="false" customHeight="false" outlineLevel="0" collapsed="false">
      <c r="A4004" s="526" t="n">
        <v>89763</v>
      </c>
      <c r="B4004" s="526" t="s">
        <v>8505</v>
      </c>
      <c r="C4004" s="526" t="s">
        <v>134</v>
      </c>
      <c r="D4004" s="527" t="n">
        <v>46.44</v>
      </c>
    </row>
    <row r="4005" customFormat="false" ht="15" hidden="false" customHeight="false" outlineLevel="0" collapsed="false">
      <c r="A4005" s="526" t="n">
        <v>89764</v>
      </c>
      <c r="B4005" s="526" t="s">
        <v>8506</v>
      </c>
      <c r="C4005" s="526" t="s">
        <v>134</v>
      </c>
      <c r="D4005" s="527" t="n">
        <v>31.54</v>
      </c>
    </row>
    <row r="4006" customFormat="false" ht="15" hidden="false" customHeight="false" outlineLevel="0" collapsed="false">
      <c r="A4006" s="526" t="n">
        <v>89765</v>
      </c>
      <c r="B4006" s="526" t="s">
        <v>8507</v>
      </c>
      <c r="C4006" s="526" t="s">
        <v>134</v>
      </c>
      <c r="D4006" s="527" t="n">
        <v>16.43</v>
      </c>
    </row>
    <row r="4007" customFormat="false" ht="15" hidden="false" customHeight="false" outlineLevel="0" collapsed="false">
      <c r="A4007" s="526" t="n">
        <v>89767</v>
      </c>
      <c r="B4007" s="526" t="s">
        <v>8508</v>
      </c>
      <c r="C4007" s="526" t="s">
        <v>134</v>
      </c>
      <c r="D4007" s="527" t="n">
        <v>19.8</v>
      </c>
    </row>
    <row r="4008" customFormat="false" ht="15" hidden="false" customHeight="false" outlineLevel="0" collapsed="false">
      <c r="A4008" s="526" t="n">
        <v>89768</v>
      </c>
      <c r="B4008" s="526" t="s">
        <v>8509</v>
      </c>
      <c r="C4008" s="526" t="s">
        <v>134</v>
      </c>
      <c r="D4008" s="527" t="n">
        <v>23.19</v>
      </c>
    </row>
    <row r="4009" customFormat="false" ht="15" hidden="false" customHeight="false" outlineLevel="0" collapsed="false">
      <c r="A4009" s="526" t="n">
        <v>89769</v>
      </c>
      <c r="B4009" s="526" t="s">
        <v>8510</v>
      </c>
      <c r="C4009" s="526" t="s">
        <v>134</v>
      </c>
      <c r="D4009" s="527" t="n">
        <v>48.1</v>
      </c>
    </row>
    <row r="4010" customFormat="false" ht="15" hidden="false" customHeight="false" outlineLevel="0" collapsed="false">
      <c r="A4010" s="526" t="n">
        <v>89772</v>
      </c>
      <c r="B4010" s="526" t="s">
        <v>8511</v>
      </c>
      <c r="C4010" s="526" t="s">
        <v>120</v>
      </c>
      <c r="D4010" s="527" t="n">
        <v>70.92</v>
      </c>
    </row>
    <row r="4011" customFormat="false" ht="15" hidden="false" customHeight="false" outlineLevel="0" collapsed="false">
      <c r="A4011" s="526" t="n">
        <v>89774</v>
      </c>
      <c r="B4011" s="526" t="s">
        <v>8512</v>
      </c>
      <c r="C4011" s="526" t="s">
        <v>134</v>
      </c>
      <c r="D4011" s="527" t="n">
        <v>14.74</v>
      </c>
    </row>
    <row r="4012" customFormat="false" ht="15" hidden="false" customHeight="false" outlineLevel="0" collapsed="false">
      <c r="A4012" s="526" t="n">
        <v>89776</v>
      </c>
      <c r="B4012" s="526" t="s">
        <v>8513</v>
      </c>
      <c r="C4012" s="526" t="s">
        <v>134</v>
      </c>
      <c r="D4012" s="527" t="n">
        <v>23.72</v>
      </c>
    </row>
    <row r="4013" customFormat="false" ht="15" hidden="false" customHeight="false" outlineLevel="0" collapsed="false">
      <c r="A4013" s="526" t="n">
        <v>89777</v>
      </c>
      <c r="B4013" s="526" t="s">
        <v>8514</v>
      </c>
      <c r="C4013" s="526" t="s">
        <v>134</v>
      </c>
      <c r="D4013" s="527" t="n">
        <v>22.43</v>
      </c>
    </row>
    <row r="4014" customFormat="false" ht="15" hidden="false" customHeight="false" outlineLevel="0" collapsed="false">
      <c r="A4014" s="526" t="n">
        <v>89778</v>
      </c>
      <c r="B4014" s="526" t="s">
        <v>8515</v>
      </c>
      <c r="C4014" s="526" t="s">
        <v>134</v>
      </c>
      <c r="D4014" s="527" t="n">
        <v>17.03</v>
      </c>
    </row>
    <row r="4015" customFormat="false" ht="15" hidden="false" customHeight="false" outlineLevel="0" collapsed="false">
      <c r="A4015" s="526" t="n">
        <v>89779</v>
      </c>
      <c r="B4015" s="526" t="s">
        <v>8516</v>
      </c>
      <c r="C4015" s="526" t="s">
        <v>134</v>
      </c>
      <c r="D4015" s="527" t="n">
        <v>32.06</v>
      </c>
    </row>
    <row r="4016" customFormat="false" ht="15" hidden="false" customHeight="false" outlineLevel="0" collapsed="false">
      <c r="A4016" s="526" t="n">
        <v>89780</v>
      </c>
      <c r="B4016" s="526" t="s">
        <v>8517</v>
      </c>
      <c r="C4016" s="526" t="s">
        <v>134</v>
      </c>
      <c r="D4016" s="527" t="n">
        <v>21.14</v>
      </c>
    </row>
    <row r="4017" customFormat="false" ht="15" hidden="false" customHeight="false" outlineLevel="0" collapsed="false">
      <c r="A4017" s="526" t="n">
        <v>89781</v>
      </c>
      <c r="B4017" s="526" t="s">
        <v>8518</v>
      </c>
      <c r="C4017" s="526" t="s">
        <v>134</v>
      </c>
      <c r="D4017" s="527" t="n">
        <v>31.28</v>
      </c>
    </row>
    <row r="4018" customFormat="false" ht="15" hidden="false" customHeight="false" outlineLevel="0" collapsed="false">
      <c r="A4018" s="526" t="n">
        <v>89782</v>
      </c>
      <c r="B4018" s="526" t="s">
        <v>8519</v>
      </c>
      <c r="C4018" s="526" t="s">
        <v>134</v>
      </c>
      <c r="D4018" s="527" t="n">
        <v>14.59</v>
      </c>
    </row>
    <row r="4019" customFormat="false" ht="15" hidden="false" customHeight="false" outlineLevel="0" collapsed="false">
      <c r="A4019" s="526" t="n">
        <v>89783</v>
      </c>
      <c r="B4019" s="526" t="s">
        <v>745</v>
      </c>
      <c r="C4019" s="526" t="s">
        <v>134</v>
      </c>
      <c r="D4019" s="527" t="n">
        <v>14.68</v>
      </c>
    </row>
    <row r="4020" customFormat="false" ht="15" hidden="false" customHeight="false" outlineLevel="0" collapsed="false">
      <c r="A4020" s="526" t="n">
        <v>89784</v>
      </c>
      <c r="B4020" s="526" t="s">
        <v>8520</v>
      </c>
      <c r="C4020" s="526" t="s">
        <v>134</v>
      </c>
      <c r="D4020" s="527" t="n">
        <v>23.14</v>
      </c>
    </row>
    <row r="4021" customFormat="false" ht="15" hidden="false" customHeight="false" outlineLevel="0" collapsed="false">
      <c r="A4021" s="526" t="n">
        <v>89785</v>
      </c>
      <c r="B4021" s="526" t="s">
        <v>736</v>
      </c>
      <c r="C4021" s="526" t="s">
        <v>134</v>
      </c>
      <c r="D4021" s="527" t="n">
        <v>25.22</v>
      </c>
    </row>
    <row r="4022" customFormat="false" ht="15" hidden="false" customHeight="false" outlineLevel="0" collapsed="false">
      <c r="A4022" s="526" t="n">
        <v>89786</v>
      </c>
      <c r="B4022" s="526" t="s">
        <v>8521</v>
      </c>
      <c r="C4022" s="526" t="s">
        <v>134</v>
      </c>
      <c r="D4022" s="527" t="n">
        <v>36.49</v>
      </c>
    </row>
    <row r="4023" customFormat="false" ht="15" hidden="false" customHeight="false" outlineLevel="0" collapsed="false">
      <c r="A4023" s="526" t="n">
        <v>89787</v>
      </c>
      <c r="B4023" s="526" t="s">
        <v>8522</v>
      </c>
      <c r="C4023" s="526" t="s">
        <v>134</v>
      </c>
      <c r="D4023" s="527" t="n">
        <v>30.96</v>
      </c>
    </row>
    <row r="4024" customFormat="false" ht="15" hidden="false" customHeight="false" outlineLevel="0" collapsed="false">
      <c r="A4024" s="526" t="n">
        <v>89788</v>
      </c>
      <c r="B4024" s="526" t="s">
        <v>8523</v>
      </c>
      <c r="C4024" s="526" t="s">
        <v>134</v>
      </c>
      <c r="D4024" s="527" t="n">
        <v>65.51</v>
      </c>
    </row>
    <row r="4025" customFormat="false" ht="15" hidden="false" customHeight="false" outlineLevel="0" collapsed="false">
      <c r="A4025" s="526" t="n">
        <v>89789</v>
      </c>
      <c r="B4025" s="526" t="s">
        <v>8524</v>
      </c>
      <c r="C4025" s="526" t="s">
        <v>134</v>
      </c>
      <c r="D4025" s="527" t="n">
        <v>56.1</v>
      </c>
    </row>
    <row r="4026" customFormat="false" ht="15" hidden="false" customHeight="false" outlineLevel="0" collapsed="false">
      <c r="A4026" s="526" t="n">
        <v>89790</v>
      </c>
      <c r="B4026" s="526" t="s">
        <v>8525</v>
      </c>
      <c r="C4026" s="526" t="s">
        <v>134</v>
      </c>
      <c r="D4026" s="527" t="n">
        <v>128.55</v>
      </c>
    </row>
    <row r="4027" customFormat="false" ht="15" hidden="false" customHeight="false" outlineLevel="0" collapsed="false">
      <c r="A4027" s="526" t="n">
        <v>89791</v>
      </c>
      <c r="B4027" s="526" t="s">
        <v>8526</v>
      </c>
      <c r="C4027" s="526" t="s">
        <v>134</v>
      </c>
      <c r="D4027" s="527" t="n">
        <v>124.29</v>
      </c>
    </row>
    <row r="4028" customFormat="false" ht="15" hidden="false" customHeight="false" outlineLevel="0" collapsed="false">
      <c r="A4028" s="526" t="n">
        <v>89792</v>
      </c>
      <c r="B4028" s="526" t="s">
        <v>8527</v>
      </c>
      <c r="C4028" s="526" t="s">
        <v>134</v>
      </c>
      <c r="D4028" s="527" t="n">
        <v>152.88</v>
      </c>
    </row>
    <row r="4029" customFormat="false" ht="15" hidden="false" customHeight="false" outlineLevel="0" collapsed="false">
      <c r="A4029" s="526" t="n">
        <v>89793</v>
      </c>
      <c r="B4029" s="526" t="s">
        <v>8528</v>
      </c>
      <c r="C4029" s="526" t="s">
        <v>134</v>
      </c>
      <c r="D4029" s="527" t="n">
        <v>179.39</v>
      </c>
    </row>
    <row r="4030" customFormat="false" ht="15" hidden="false" customHeight="false" outlineLevel="0" collapsed="false">
      <c r="A4030" s="526" t="n">
        <v>89794</v>
      </c>
      <c r="B4030" s="526" t="s">
        <v>8529</v>
      </c>
      <c r="C4030" s="526" t="s">
        <v>134</v>
      </c>
      <c r="D4030" s="527" t="n">
        <v>17.13</v>
      </c>
    </row>
    <row r="4031" customFormat="false" ht="15" hidden="false" customHeight="false" outlineLevel="0" collapsed="false">
      <c r="A4031" s="526" t="n">
        <v>89795</v>
      </c>
      <c r="B4031" s="526" t="s">
        <v>8530</v>
      </c>
      <c r="C4031" s="526" t="s">
        <v>134</v>
      </c>
      <c r="D4031" s="527" t="n">
        <v>38.33</v>
      </c>
    </row>
    <row r="4032" customFormat="false" ht="15" hidden="false" customHeight="false" outlineLevel="0" collapsed="false">
      <c r="A4032" s="526" t="n">
        <v>89796</v>
      </c>
      <c r="B4032" s="526" t="s">
        <v>8531</v>
      </c>
      <c r="C4032" s="526" t="s">
        <v>134</v>
      </c>
      <c r="D4032" s="527" t="n">
        <v>40.99</v>
      </c>
    </row>
    <row r="4033" customFormat="false" ht="15" hidden="false" customHeight="false" outlineLevel="0" collapsed="false">
      <c r="A4033" s="526" t="n">
        <v>89797</v>
      </c>
      <c r="B4033" s="526" t="s">
        <v>8532</v>
      </c>
      <c r="C4033" s="526" t="s">
        <v>134</v>
      </c>
      <c r="D4033" s="527" t="n">
        <v>48.12</v>
      </c>
    </row>
    <row r="4034" customFormat="false" ht="15" hidden="false" customHeight="false" outlineLevel="0" collapsed="false">
      <c r="A4034" s="526" t="n">
        <v>89801</v>
      </c>
      <c r="B4034" s="526" t="s">
        <v>506</v>
      </c>
      <c r="C4034" s="526" t="s">
        <v>134</v>
      </c>
      <c r="D4034" s="527" t="n">
        <v>9.19</v>
      </c>
    </row>
    <row r="4035" customFormat="false" ht="15" hidden="false" customHeight="false" outlineLevel="0" collapsed="false">
      <c r="A4035" s="526" t="n">
        <v>89802</v>
      </c>
      <c r="B4035" s="526" t="s">
        <v>740</v>
      </c>
      <c r="C4035" s="526" t="s">
        <v>134</v>
      </c>
      <c r="D4035" s="527" t="n">
        <v>9.84</v>
      </c>
    </row>
    <row r="4036" customFormat="false" ht="15" hidden="false" customHeight="false" outlineLevel="0" collapsed="false">
      <c r="A4036" s="526" t="n">
        <v>89803</v>
      </c>
      <c r="B4036" s="526" t="s">
        <v>528</v>
      </c>
      <c r="C4036" s="526" t="s">
        <v>134</v>
      </c>
      <c r="D4036" s="527" t="n">
        <v>16.69</v>
      </c>
    </row>
    <row r="4037" customFormat="false" ht="15" hidden="false" customHeight="false" outlineLevel="0" collapsed="false">
      <c r="A4037" s="526" t="n">
        <v>89804</v>
      </c>
      <c r="B4037" s="526" t="s">
        <v>8533</v>
      </c>
      <c r="C4037" s="526" t="s">
        <v>134</v>
      </c>
      <c r="D4037" s="527" t="n">
        <v>18.63</v>
      </c>
    </row>
    <row r="4038" customFormat="false" ht="15" hidden="false" customHeight="false" outlineLevel="0" collapsed="false">
      <c r="A4038" s="526" t="n">
        <v>89805</v>
      </c>
      <c r="B4038" s="526" t="s">
        <v>672</v>
      </c>
      <c r="C4038" s="526" t="s">
        <v>134</v>
      </c>
      <c r="D4038" s="527" t="n">
        <v>19.57</v>
      </c>
    </row>
    <row r="4039" customFormat="false" ht="15" hidden="false" customHeight="false" outlineLevel="0" collapsed="false">
      <c r="A4039" s="526" t="n">
        <v>89806</v>
      </c>
      <c r="B4039" s="526" t="s">
        <v>8534</v>
      </c>
      <c r="C4039" s="526" t="s">
        <v>134</v>
      </c>
      <c r="D4039" s="527" t="n">
        <v>20.44</v>
      </c>
    </row>
    <row r="4040" customFormat="false" ht="15" hidden="false" customHeight="false" outlineLevel="0" collapsed="false">
      <c r="A4040" s="526" t="n">
        <v>89807</v>
      </c>
      <c r="B4040" s="526" t="s">
        <v>8535</v>
      </c>
      <c r="C4040" s="526" t="s">
        <v>134</v>
      </c>
      <c r="D4040" s="527" t="n">
        <v>34.72</v>
      </c>
    </row>
    <row r="4041" customFormat="false" ht="15" hidden="false" customHeight="false" outlineLevel="0" collapsed="false">
      <c r="A4041" s="526" t="n">
        <v>89808</v>
      </c>
      <c r="B4041" s="526" t="s">
        <v>8536</v>
      </c>
      <c r="C4041" s="526" t="s">
        <v>134</v>
      </c>
      <c r="D4041" s="527" t="n">
        <v>52.98</v>
      </c>
    </row>
    <row r="4042" customFormat="false" ht="15" hidden="false" customHeight="false" outlineLevel="0" collapsed="false">
      <c r="A4042" s="526" t="n">
        <v>89809</v>
      </c>
      <c r="B4042" s="526" t="s">
        <v>8537</v>
      </c>
      <c r="C4042" s="526" t="s">
        <v>134</v>
      </c>
      <c r="D4042" s="527" t="n">
        <v>27.58</v>
      </c>
    </row>
    <row r="4043" customFormat="false" ht="15" hidden="false" customHeight="false" outlineLevel="0" collapsed="false">
      <c r="A4043" s="526" t="n">
        <v>89810</v>
      </c>
      <c r="B4043" s="526" t="s">
        <v>8538</v>
      </c>
      <c r="C4043" s="526" t="s">
        <v>134</v>
      </c>
      <c r="D4043" s="527" t="n">
        <v>28.32</v>
      </c>
    </row>
    <row r="4044" customFormat="false" ht="15" hidden="false" customHeight="false" outlineLevel="0" collapsed="false">
      <c r="A4044" s="526" t="n">
        <v>89811</v>
      </c>
      <c r="B4044" s="526" t="s">
        <v>8539</v>
      </c>
      <c r="C4044" s="526" t="s">
        <v>134</v>
      </c>
      <c r="D4044" s="527" t="n">
        <v>40.92</v>
      </c>
    </row>
    <row r="4045" customFormat="false" ht="15" hidden="false" customHeight="false" outlineLevel="0" collapsed="false">
      <c r="A4045" s="526" t="n">
        <v>89812</v>
      </c>
      <c r="B4045" s="526" t="s">
        <v>8540</v>
      </c>
      <c r="C4045" s="526" t="s">
        <v>134</v>
      </c>
      <c r="D4045" s="527" t="n">
        <v>72.01</v>
      </c>
    </row>
    <row r="4046" customFormat="false" ht="15" hidden="false" customHeight="false" outlineLevel="0" collapsed="false">
      <c r="A4046" s="526" t="n">
        <v>89813</v>
      </c>
      <c r="B4046" s="526" t="s">
        <v>8541</v>
      </c>
      <c r="C4046" s="526" t="s">
        <v>134</v>
      </c>
      <c r="D4046" s="527" t="n">
        <v>5.41</v>
      </c>
    </row>
    <row r="4047" customFormat="false" ht="15" hidden="false" customHeight="false" outlineLevel="0" collapsed="false">
      <c r="A4047" s="526" t="n">
        <v>89814</v>
      </c>
      <c r="B4047" s="526" t="s">
        <v>8542</v>
      </c>
      <c r="C4047" s="526" t="s">
        <v>134</v>
      </c>
      <c r="D4047" s="527" t="n">
        <v>15.88</v>
      </c>
    </row>
    <row r="4048" customFormat="false" ht="15" hidden="false" customHeight="false" outlineLevel="0" collapsed="false">
      <c r="A4048" s="526" t="n">
        <v>89815</v>
      </c>
      <c r="B4048" s="526" t="s">
        <v>8543</v>
      </c>
      <c r="C4048" s="526" t="s">
        <v>134</v>
      </c>
      <c r="D4048" s="527" t="n">
        <v>24.23</v>
      </c>
    </row>
    <row r="4049" customFormat="false" ht="15" hidden="false" customHeight="false" outlineLevel="0" collapsed="false">
      <c r="A4049" s="526" t="n">
        <v>89816</v>
      </c>
      <c r="B4049" s="526" t="s">
        <v>8544</v>
      </c>
      <c r="C4049" s="526" t="s">
        <v>134</v>
      </c>
      <c r="D4049" s="527" t="n">
        <v>34.4</v>
      </c>
    </row>
    <row r="4050" customFormat="false" ht="15" hidden="false" customHeight="false" outlineLevel="0" collapsed="false">
      <c r="A4050" s="526" t="n">
        <v>89817</v>
      </c>
      <c r="B4050" s="526" t="s">
        <v>8545</v>
      </c>
      <c r="C4050" s="526" t="s">
        <v>134</v>
      </c>
      <c r="D4050" s="527" t="n">
        <v>13.36</v>
      </c>
    </row>
    <row r="4051" customFormat="false" ht="15" hidden="false" customHeight="false" outlineLevel="0" collapsed="false">
      <c r="A4051" s="526" t="n">
        <v>89818</v>
      </c>
      <c r="B4051" s="526" t="s">
        <v>8546</v>
      </c>
      <c r="C4051" s="526" t="s">
        <v>134</v>
      </c>
      <c r="D4051" s="527" t="n">
        <v>43.81</v>
      </c>
    </row>
    <row r="4052" customFormat="false" ht="15" hidden="false" customHeight="false" outlineLevel="0" collapsed="false">
      <c r="A4052" s="526" t="n">
        <v>89819</v>
      </c>
      <c r="B4052" s="526" t="s">
        <v>8547</v>
      </c>
      <c r="C4052" s="526" t="s">
        <v>134</v>
      </c>
      <c r="D4052" s="527" t="n">
        <v>22.37</v>
      </c>
    </row>
    <row r="4053" customFormat="false" ht="15" hidden="false" customHeight="false" outlineLevel="0" collapsed="false">
      <c r="A4053" s="526" t="n">
        <v>89821</v>
      </c>
      <c r="B4053" s="526" t="s">
        <v>8548</v>
      </c>
      <c r="C4053" s="526" t="s">
        <v>134</v>
      </c>
      <c r="D4053" s="527" t="n">
        <v>17.87</v>
      </c>
    </row>
    <row r="4054" customFormat="false" ht="15" hidden="false" customHeight="false" outlineLevel="0" collapsed="false">
      <c r="A4054" s="526" t="n">
        <v>89822</v>
      </c>
      <c r="B4054" s="526" t="s">
        <v>8549</v>
      </c>
      <c r="C4054" s="526" t="s">
        <v>134</v>
      </c>
      <c r="D4054" s="527" t="n">
        <v>22.19</v>
      </c>
    </row>
    <row r="4055" customFormat="false" ht="15" hidden="false" customHeight="false" outlineLevel="0" collapsed="false">
      <c r="A4055" s="526" t="n">
        <v>89823</v>
      </c>
      <c r="B4055" s="526" t="s">
        <v>8550</v>
      </c>
      <c r="C4055" s="526" t="s">
        <v>134</v>
      </c>
      <c r="D4055" s="527" t="n">
        <v>32.9</v>
      </c>
    </row>
    <row r="4056" customFormat="false" ht="15" hidden="false" customHeight="false" outlineLevel="0" collapsed="false">
      <c r="A4056" s="526" t="n">
        <v>89824</v>
      </c>
      <c r="B4056" s="526" t="s">
        <v>8551</v>
      </c>
      <c r="C4056" s="526" t="s">
        <v>134</v>
      </c>
      <c r="D4056" s="527" t="n">
        <v>32.63</v>
      </c>
    </row>
    <row r="4057" customFormat="false" ht="15" hidden="false" customHeight="false" outlineLevel="0" collapsed="false">
      <c r="A4057" s="526" t="n">
        <v>89825</v>
      </c>
      <c r="B4057" s="526" t="s">
        <v>8552</v>
      </c>
      <c r="C4057" s="526" t="s">
        <v>134</v>
      </c>
      <c r="D4057" s="527" t="n">
        <v>16.1</v>
      </c>
    </row>
    <row r="4058" customFormat="false" ht="15" hidden="false" customHeight="false" outlineLevel="0" collapsed="false">
      <c r="A4058" s="526" t="n">
        <v>89826</v>
      </c>
      <c r="B4058" s="526" t="s">
        <v>8553</v>
      </c>
      <c r="C4058" s="526" t="s">
        <v>134</v>
      </c>
      <c r="D4058" s="527" t="n">
        <v>101.73</v>
      </c>
    </row>
    <row r="4059" customFormat="false" ht="15" hidden="false" customHeight="false" outlineLevel="0" collapsed="false">
      <c r="A4059" s="526" t="n">
        <v>89827</v>
      </c>
      <c r="B4059" s="526" t="s">
        <v>663</v>
      </c>
      <c r="C4059" s="526" t="s">
        <v>134</v>
      </c>
      <c r="D4059" s="527" t="n">
        <v>18.18</v>
      </c>
    </row>
    <row r="4060" customFormat="false" ht="15" hidden="false" customHeight="false" outlineLevel="0" collapsed="false">
      <c r="A4060" s="526" t="n">
        <v>89828</v>
      </c>
      <c r="B4060" s="526" t="s">
        <v>8554</v>
      </c>
      <c r="C4060" s="526" t="s">
        <v>134</v>
      </c>
      <c r="D4060" s="527" t="n">
        <v>49.65</v>
      </c>
    </row>
    <row r="4061" customFormat="false" ht="15" hidden="false" customHeight="false" outlineLevel="0" collapsed="false">
      <c r="A4061" s="526" t="n">
        <v>89829</v>
      </c>
      <c r="B4061" s="526" t="s">
        <v>8555</v>
      </c>
      <c r="C4061" s="526" t="s">
        <v>134</v>
      </c>
      <c r="D4061" s="527" t="n">
        <v>33.8</v>
      </c>
    </row>
    <row r="4062" customFormat="false" ht="15" hidden="false" customHeight="false" outlineLevel="0" collapsed="false">
      <c r="A4062" s="526" t="n">
        <v>89830</v>
      </c>
      <c r="B4062" s="526" t="s">
        <v>8556</v>
      </c>
      <c r="C4062" s="526" t="s">
        <v>134</v>
      </c>
      <c r="D4062" s="527" t="n">
        <v>35.64</v>
      </c>
    </row>
    <row r="4063" customFormat="false" ht="15" hidden="false" customHeight="false" outlineLevel="0" collapsed="false">
      <c r="A4063" s="526" t="n">
        <v>89831</v>
      </c>
      <c r="B4063" s="526" t="s">
        <v>8557</v>
      </c>
      <c r="C4063" s="526" t="s">
        <v>134</v>
      </c>
      <c r="D4063" s="527" t="n">
        <v>52.78</v>
      </c>
    </row>
    <row r="4064" customFormat="false" ht="15" hidden="false" customHeight="false" outlineLevel="0" collapsed="false">
      <c r="A4064" s="526" t="n">
        <v>89832</v>
      </c>
      <c r="B4064" s="526" t="s">
        <v>8558</v>
      </c>
      <c r="C4064" s="526" t="s">
        <v>134</v>
      </c>
      <c r="D4064" s="527" t="n">
        <v>34.91</v>
      </c>
    </row>
    <row r="4065" customFormat="false" ht="15" hidden="false" customHeight="false" outlineLevel="0" collapsed="false">
      <c r="A4065" s="526" t="n">
        <v>89833</v>
      </c>
      <c r="B4065" s="526" t="s">
        <v>8559</v>
      </c>
      <c r="C4065" s="526" t="s">
        <v>134</v>
      </c>
      <c r="D4065" s="527" t="n">
        <v>42.66</v>
      </c>
    </row>
    <row r="4066" customFormat="false" ht="15" hidden="false" customHeight="false" outlineLevel="0" collapsed="false">
      <c r="A4066" s="526" t="n">
        <v>89834</v>
      </c>
      <c r="B4066" s="526" t="s">
        <v>8560</v>
      </c>
      <c r="C4066" s="526" t="s">
        <v>134</v>
      </c>
      <c r="D4066" s="527" t="n">
        <v>49.79</v>
      </c>
    </row>
    <row r="4067" customFormat="false" ht="15" hidden="false" customHeight="false" outlineLevel="0" collapsed="false">
      <c r="A4067" s="526" t="n">
        <v>89835</v>
      </c>
      <c r="B4067" s="526" t="s">
        <v>8561</v>
      </c>
      <c r="C4067" s="526" t="s">
        <v>134</v>
      </c>
      <c r="D4067" s="527" t="n">
        <v>37.24</v>
      </c>
    </row>
    <row r="4068" customFormat="false" ht="15" hidden="false" customHeight="false" outlineLevel="0" collapsed="false">
      <c r="A4068" s="526" t="n">
        <v>89836</v>
      </c>
      <c r="B4068" s="526" t="s">
        <v>8562</v>
      </c>
      <c r="C4068" s="526" t="s">
        <v>134</v>
      </c>
      <c r="D4068" s="527" t="n">
        <v>159.52</v>
      </c>
    </row>
    <row r="4069" customFormat="false" ht="15" hidden="false" customHeight="false" outlineLevel="0" collapsed="false">
      <c r="A4069" s="526" t="n">
        <v>89837</v>
      </c>
      <c r="B4069" s="526" t="s">
        <v>8563</v>
      </c>
      <c r="C4069" s="526" t="s">
        <v>134</v>
      </c>
      <c r="D4069" s="527" t="n">
        <v>107.82</v>
      </c>
    </row>
    <row r="4070" customFormat="false" ht="15" hidden="false" customHeight="false" outlineLevel="0" collapsed="false">
      <c r="A4070" s="526" t="n">
        <v>89838</v>
      </c>
      <c r="B4070" s="526" t="s">
        <v>8564</v>
      </c>
      <c r="C4070" s="526" t="s">
        <v>134</v>
      </c>
      <c r="D4070" s="527" t="n">
        <v>123.79</v>
      </c>
    </row>
    <row r="4071" customFormat="false" ht="15" hidden="false" customHeight="false" outlineLevel="0" collapsed="false">
      <c r="A4071" s="526" t="n">
        <v>89839</v>
      </c>
      <c r="B4071" s="526" t="s">
        <v>8565</v>
      </c>
      <c r="C4071" s="526" t="s">
        <v>134</v>
      </c>
      <c r="D4071" s="527" t="n">
        <v>139.94</v>
      </c>
    </row>
    <row r="4072" customFormat="false" ht="15" hidden="false" customHeight="false" outlineLevel="0" collapsed="false">
      <c r="A4072" s="526" t="n">
        <v>89840</v>
      </c>
      <c r="B4072" s="526" t="s">
        <v>8566</v>
      </c>
      <c r="C4072" s="526" t="s">
        <v>134</v>
      </c>
      <c r="D4072" s="527" t="n">
        <v>146.8</v>
      </c>
    </row>
    <row r="4073" customFormat="false" ht="15" hidden="false" customHeight="false" outlineLevel="0" collapsed="false">
      <c r="A4073" s="526" t="n">
        <v>89841</v>
      </c>
      <c r="B4073" s="526" t="s">
        <v>8567</v>
      </c>
      <c r="C4073" s="526" t="s">
        <v>134</v>
      </c>
      <c r="D4073" s="527" t="n">
        <v>212.34</v>
      </c>
    </row>
    <row r="4074" customFormat="false" ht="15" hidden="false" customHeight="false" outlineLevel="0" collapsed="false">
      <c r="A4074" s="526" t="n">
        <v>89842</v>
      </c>
      <c r="B4074" s="526" t="s">
        <v>8568</v>
      </c>
      <c r="C4074" s="526" t="s">
        <v>134</v>
      </c>
      <c r="D4074" s="527" t="n">
        <v>42.67</v>
      </c>
    </row>
    <row r="4075" customFormat="false" ht="15" hidden="false" customHeight="false" outlineLevel="0" collapsed="false">
      <c r="A4075" s="526" t="n">
        <v>89844</v>
      </c>
      <c r="B4075" s="526" t="s">
        <v>8569</v>
      </c>
      <c r="C4075" s="526" t="s">
        <v>134</v>
      </c>
      <c r="D4075" s="527" t="n">
        <v>53.51</v>
      </c>
    </row>
    <row r="4076" customFormat="false" ht="15" hidden="false" customHeight="false" outlineLevel="0" collapsed="false">
      <c r="A4076" s="526" t="n">
        <v>89845</v>
      </c>
      <c r="B4076" s="526" t="s">
        <v>8570</v>
      </c>
      <c r="C4076" s="526" t="s">
        <v>134</v>
      </c>
      <c r="D4076" s="527" t="n">
        <v>82.81</v>
      </c>
    </row>
    <row r="4077" customFormat="false" ht="15" hidden="false" customHeight="false" outlineLevel="0" collapsed="false">
      <c r="A4077" s="526" t="n">
        <v>89846</v>
      </c>
      <c r="B4077" s="526" t="s">
        <v>8571</v>
      </c>
      <c r="C4077" s="526" t="s">
        <v>134</v>
      </c>
      <c r="D4077" s="527" t="n">
        <v>173.26</v>
      </c>
    </row>
    <row r="4078" customFormat="false" ht="15" hidden="false" customHeight="false" outlineLevel="0" collapsed="false">
      <c r="A4078" s="526" t="n">
        <v>89847</v>
      </c>
      <c r="B4078" s="526" t="s">
        <v>8572</v>
      </c>
      <c r="C4078" s="526" t="s">
        <v>134</v>
      </c>
      <c r="D4078" s="527" t="n">
        <v>208.16</v>
      </c>
    </row>
    <row r="4079" customFormat="false" ht="15" hidden="false" customHeight="false" outlineLevel="0" collapsed="false">
      <c r="A4079" s="526" t="n">
        <v>89850</v>
      </c>
      <c r="B4079" s="526" t="s">
        <v>8573</v>
      </c>
      <c r="C4079" s="526" t="s">
        <v>134</v>
      </c>
      <c r="D4079" s="527" t="n">
        <v>30.64</v>
      </c>
    </row>
    <row r="4080" customFormat="false" ht="15" hidden="false" customHeight="false" outlineLevel="0" collapsed="false">
      <c r="A4080" s="526" t="n">
        <v>89851</v>
      </c>
      <c r="B4080" s="526" t="s">
        <v>8574</v>
      </c>
      <c r="C4080" s="526" t="s">
        <v>134</v>
      </c>
      <c r="D4080" s="527" t="n">
        <v>31.38</v>
      </c>
    </row>
    <row r="4081" customFormat="false" ht="15" hidden="false" customHeight="false" outlineLevel="0" collapsed="false">
      <c r="A4081" s="526" t="n">
        <v>89852</v>
      </c>
      <c r="B4081" s="526" t="s">
        <v>8575</v>
      </c>
      <c r="C4081" s="526" t="s">
        <v>134</v>
      </c>
      <c r="D4081" s="527" t="n">
        <v>43.98</v>
      </c>
    </row>
    <row r="4082" customFormat="false" ht="15" hidden="false" customHeight="false" outlineLevel="0" collapsed="false">
      <c r="A4082" s="526" t="n">
        <v>89853</v>
      </c>
      <c r="B4082" s="526" t="s">
        <v>8576</v>
      </c>
      <c r="C4082" s="526" t="s">
        <v>134</v>
      </c>
      <c r="D4082" s="527" t="n">
        <v>75.07</v>
      </c>
    </row>
    <row r="4083" customFormat="false" ht="15" hidden="false" customHeight="false" outlineLevel="0" collapsed="false">
      <c r="A4083" s="526" t="n">
        <v>89854</v>
      </c>
      <c r="B4083" s="526" t="s">
        <v>8577</v>
      </c>
      <c r="C4083" s="526" t="s">
        <v>134</v>
      </c>
      <c r="D4083" s="527" t="n">
        <v>97.56</v>
      </c>
    </row>
    <row r="4084" customFormat="false" ht="15" hidden="false" customHeight="false" outlineLevel="0" collapsed="false">
      <c r="A4084" s="526" t="n">
        <v>89855</v>
      </c>
      <c r="B4084" s="526" t="s">
        <v>8578</v>
      </c>
      <c r="C4084" s="526" t="s">
        <v>134</v>
      </c>
      <c r="D4084" s="527" t="n">
        <v>102.19</v>
      </c>
    </row>
    <row r="4085" customFormat="false" ht="15" hidden="false" customHeight="false" outlineLevel="0" collapsed="false">
      <c r="A4085" s="526" t="n">
        <v>89856</v>
      </c>
      <c r="B4085" s="526" t="s">
        <v>8579</v>
      </c>
      <c r="C4085" s="526" t="s">
        <v>134</v>
      </c>
      <c r="D4085" s="527" t="n">
        <v>19.91</v>
      </c>
    </row>
    <row r="4086" customFormat="false" ht="15" hidden="false" customHeight="false" outlineLevel="0" collapsed="false">
      <c r="A4086" s="526" t="n">
        <v>89857</v>
      </c>
      <c r="B4086" s="526" t="s">
        <v>8580</v>
      </c>
      <c r="C4086" s="526" t="s">
        <v>134</v>
      </c>
      <c r="D4086" s="527" t="n">
        <v>34.94</v>
      </c>
    </row>
    <row r="4087" customFormat="false" ht="15" hidden="false" customHeight="false" outlineLevel="0" collapsed="false">
      <c r="A4087" s="526" t="n">
        <v>89860</v>
      </c>
      <c r="B4087" s="526" t="s">
        <v>8581</v>
      </c>
      <c r="C4087" s="526" t="s">
        <v>134</v>
      </c>
      <c r="D4087" s="527" t="n">
        <v>46.74</v>
      </c>
    </row>
    <row r="4088" customFormat="false" ht="15" hidden="false" customHeight="false" outlineLevel="0" collapsed="false">
      <c r="A4088" s="526" t="n">
        <v>89861</v>
      </c>
      <c r="B4088" s="526" t="s">
        <v>8582</v>
      </c>
      <c r="C4088" s="526" t="s">
        <v>134</v>
      </c>
      <c r="D4088" s="527" t="n">
        <v>53.87</v>
      </c>
    </row>
    <row r="4089" customFormat="false" ht="15" hidden="false" customHeight="false" outlineLevel="0" collapsed="false">
      <c r="A4089" s="526" t="n">
        <v>89866</v>
      </c>
      <c r="B4089" s="526" t="s">
        <v>8583</v>
      </c>
      <c r="C4089" s="526" t="s">
        <v>134</v>
      </c>
      <c r="D4089" s="527" t="n">
        <v>7.44</v>
      </c>
    </row>
    <row r="4090" customFormat="false" ht="15" hidden="false" customHeight="false" outlineLevel="0" collapsed="false">
      <c r="A4090" s="526" t="n">
        <v>89867</v>
      </c>
      <c r="B4090" s="526" t="s">
        <v>8584</v>
      </c>
      <c r="C4090" s="526" t="s">
        <v>134</v>
      </c>
      <c r="D4090" s="527" t="n">
        <v>8.23</v>
      </c>
    </row>
    <row r="4091" customFormat="false" ht="15" hidden="false" customHeight="false" outlineLevel="0" collapsed="false">
      <c r="A4091" s="526" t="n">
        <v>89868</v>
      </c>
      <c r="B4091" s="526" t="s">
        <v>8585</v>
      </c>
      <c r="C4091" s="526" t="s">
        <v>134</v>
      </c>
      <c r="D4091" s="527" t="n">
        <v>5.66</v>
      </c>
    </row>
    <row r="4092" customFormat="false" ht="15" hidden="false" customHeight="false" outlineLevel="0" collapsed="false">
      <c r="A4092" s="526" t="n">
        <v>89869</v>
      </c>
      <c r="B4092" s="526" t="s">
        <v>8586</v>
      </c>
      <c r="C4092" s="526" t="s">
        <v>134</v>
      </c>
      <c r="D4092" s="527" t="n">
        <v>10.34</v>
      </c>
    </row>
    <row r="4093" customFormat="false" ht="15" hidden="false" customHeight="false" outlineLevel="0" collapsed="false">
      <c r="A4093" s="526" t="n">
        <v>89979</v>
      </c>
      <c r="B4093" s="526" t="s">
        <v>8587</v>
      </c>
      <c r="C4093" s="526" t="s">
        <v>134</v>
      </c>
      <c r="D4093" s="527" t="n">
        <v>24.55</v>
      </c>
    </row>
    <row r="4094" customFormat="false" ht="15" hidden="false" customHeight="false" outlineLevel="0" collapsed="false">
      <c r="A4094" s="526" t="n">
        <v>89981</v>
      </c>
      <c r="B4094" s="526" t="s">
        <v>8588</v>
      </c>
      <c r="C4094" s="526" t="s">
        <v>134</v>
      </c>
      <c r="D4094" s="527" t="n">
        <v>21.5</v>
      </c>
    </row>
    <row r="4095" customFormat="false" ht="15" hidden="false" customHeight="false" outlineLevel="0" collapsed="false">
      <c r="A4095" s="526" t="n">
        <v>90373</v>
      </c>
      <c r="B4095" s="526" t="s">
        <v>8589</v>
      </c>
      <c r="C4095" s="526" t="s">
        <v>134</v>
      </c>
      <c r="D4095" s="527" t="n">
        <v>13.08</v>
      </c>
    </row>
    <row r="4096" customFormat="false" ht="15" hidden="false" customHeight="false" outlineLevel="0" collapsed="false">
      <c r="A4096" s="526" t="n">
        <v>90374</v>
      </c>
      <c r="B4096" s="526" t="s">
        <v>8590</v>
      </c>
      <c r="C4096" s="526" t="s">
        <v>134</v>
      </c>
      <c r="D4096" s="527" t="n">
        <v>22.22</v>
      </c>
    </row>
    <row r="4097" customFormat="false" ht="15" hidden="false" customHeight="false" outlineLevel="0" collapsed="false">
      <c r="A4097" s="526" t="n">
        <v>92287</v>
      </c>
      <c r="B4097" s="526" t="s">
        <v>8591</v>
      </c>
      <c r="C4097" s="526" t="s">
        <v>134</v>
      </c>
      <c r="D4097" s="527" t="n">
        <v>18.91</v>
      </c>
    </row>
    <row r="4098" customFormat="false" ht="15" hidden="false" customHeight="false" outlineLevel="0" collapsed="false">
      <c r="A4098" s="526" t="n">
        <v>92288</v>
      </c>
      <c r="B4098" s="526" t="s">
        <v>8592</v>
      </c>
      <c r="C4098" s="526" t="s">
        <v>134</v>
      </c>
      <c r="D4098" s="527" t="n">
        <v>29.92</v>
      </c>
    </row>
    <row r="4099" customFormat="false" ht="15" hidden="false" customHeight="false" outlineLevel="0" collapsed="false">
      <c r="A4099" s="526" t="n">
        <v>92289</v>
      </c>
      <c r="B4099" s="526" t="s">
        <v>8593</v>
      </c>
      <c r="C4099" s="526" t="s">
        <v>134</v>
      </c>
      <c r="D4099" s="527" t="n">
        <v>53.24</v>
      </c>
    </row>
    <row r="4100" customFormat="false" ht="15" hidden="false" customHeight="false" outlineLevel="0" collapsed="false">
      <c r="A4100" s="526" t="n">
        <v>92290</v>
      </c>
      <c r="B4100" s="526" t="s">
        <v>8594</v>
      </c>
      <c r="C4100" s="526" t="s">
        <v>134</v>
      </c>
      <c r="D4100" s="527" t="n">
        <v>80.82</v>
      </c>
    </row>
    <row r="4101" customFormat="false" ht="15" hidden="false" customHeight="false" outlineLevel="0" collapsed="false">
      <c r="A4101" s="526" t="n">
        <v>92291</v>
      </c>
      <c r="B4101" s="526" t="s">
        <v>8595</v>
      </c>
      <c r="C4101" s="526" t="s">
        <v>134</v>
      </c>
      <c r="D4101" s="527" t="n">
        <v>125.4</v>
      </c>
    </row>
    <row r="4102" customFormat="false" ht="15" hidden="false" customHeight="false" outlineLevel="0" collapsed="false">
      <c r="A4102" s="526" t="n">
        <v>92292</v>
      </c>
      <c r="B4102" s="526" t="s">
        <v>8596</v>
      </c>
      <c r="C4102" s="526" t="s">
        <v>134</v>
      </c>
      <c r="D4102" s="527" t="n">
        <v>390.09</v>
      </c>
    </row>
    <row r="4103" customFormat="false" ht="15" hidden="false" customHeight="false" outlineLevel="0" collapsed="false">
      <c r="A4103" s="526" t="n">
        <v>92293</v>
      </c>
      <c r="B4103" s="526" t="s">
        <v>8597</v>
      </c>
      <c r="C4103" s="526" t="s">
        <v>134</v>
      </c>
      <c r="D4103" s="527" t="n">
        <v>10.69</v>
      </c>
    </row>
    <row r="4104" customFormat="false" ht="15" hidden="false" customHeight="false" outlineLevel="0" collapsed="false">
      <c r="A4104" s="526" t="n">
        <v>92294</v>
      </c>
      <c r="B4104" s="526" t="s">
        <v>8598</v>
      </c>
      <c r="C4104" s="526" t="s">
        <v>134</v>
      </c>
      <c r="D4104" s="527" t="n">
        <v>18.21</v>
      </c>
    </row>
    <row r="4105" customFormat="false" ht="15" hidden="false" customHeight="false" outlineLevel="0" collapsed="false">
      <c r="A4105" s="526" t="n">
        <v>92295</v>
      </c>
      <c r="B4105" s="526" t="s">
        <v>8599</v>
      </c>
      <c r="C4105" s="526" t="s">
        <v>134</v>
      </c>
      <c r="D4105" s="527" t="n">
        <v>34.52</v>
      </c>
    </row>
    <row r="4106" customFormat="false" ht="15" hidden="false" customHeight="false" outlineLevel="0" collapsed="false">
      <c r="A4106" s="526" t="n">
        <v>92296</v>
      </c>
      <c r="B4106" s="526" t="s">
        <v>8600</v>
      </c>
      <c r="C4106" s="526" t="s">
        <v>134</v>
      </c>
      <c r="D4106" s="527" t="n">
        <v>45.77</v>
      </c>
    </row>
    <row r="4107" customFormat="false" ht="15" hidden="false" customHeight="false" outlineLevel="0" collapsed="false">
      <c r="A4107" s="526" t="n">
        <v>92297</v>
      </c>
      <c r="B4107" s="526" t="s">
        <v>8601</v>
      </c>
      <c r="C4107" s="526" t="s">
        <v>134</v>
      </c>
      <c r="D4107" s="527" t="n">
        <v>71.13</v>
      </c>
    </row>
    <row r="4108" customFormat="false" ht="15" hidden="false" customHeight="false" outlineLevel="0" collapsed="false">
      <c r="A4108" s="526" t="n">
        <v>92298</v>
      </c>
      <c r="B4108" s="526" t="s">
        <v>8602</v>
      </c>
      <c r="C4108" s="526" t="s">
        <v>134</v>
      </c>
      <c r="D4108" s="527" t="n">
        <v>200.79</v>
      </c>
    </row>
    <row r="4109" customFormat="false" ht="15" hidden="false" customHeight="false" outlineLevel="0" collapsed="false">
      <c r="A4109" s="526" t="n">
        <v>92299</v>
      </c>
      <c r="B4109" s="526" t="s">
        <v>8603</v>
      </c>
      <c r="C4109" s="526" t="s">
        <v>134</v>
      </c>
      <c r="D4109" s="527" t="n">
        <v>24.88</v>
      </c>
    </row>
    <row r="4110" customFormat="false" ht="15" hidden="false" customHeight="false" outlineLevel="0" collapsed="false">
      <c r="A4110" s="526" t="n">
        <v>92300</v>
      </c>
      <c r="B4110" s="526" t="s">
        <v>8604</v>
      </c>
      <c r="C4110" s="526" t="s">
        <v>134</v>
      </c>
      <c r="D4110" s="527" t="n">
        <v>38.01</v>
      </c>
    </row>
    <row r="4111" customFormat="false" ht="15" hidden="false" customHeight="false" outlineLevel="0" collapsed="false">
      <c r="A4111" s="526" t="n">
        <v>92301</v>
      </c>
      <c r="B4111" s="526" t="s">
        <v>8605</v>
      </c>
      <c r="C4111" s="526" t="s">
        <v>134</v>
      </c>
      <c r="D4111" s="527" t="n">
        <v>75.66</v>
      </c>
    </row>
    <row r="4112" customFormat="false" ht="15" hidden="false" customHeight="false" outlineLevel="0" collapsed="false">
      <c r="A4112" s="526" t="n">
        <v>92302</v>
      </c>
      <c r="B4112" s="526" t="s">
        <v>8606</v>
      </c>
      <c r="C4112" s="526" t="s">
        <v>134</v>
      </c>
      <c r="D4112" s="527" t="n">
        <v>100.05</v>
      </c>
    </row>
    <row r="4113" customFormat="false" ht="15" hidden="false" customHeight="false" outlineLevel="0" collapsed="false">
      <c r="A4113" s="526" t="n">
        <v>92303</v>
      </c>
      <c r="B4113" s="526" t="s">
        <v>8607</v>
      </c>
      <c r="C4113" s="526" t="s">
        <v>134</v>
      </c>
      <c r="D4113" s="527" t="n">
        <v>184.12</v>
      </c>
    </row>
    <row r="4114" customFormat="false" ht="15" hidden="false" customHeight="false" outlineLevel="0" collapsed="false">
      <c r="A4114" s="526" t="n">
        <v>92304</v>
      </c>
      <c r="B4114" s="526" t="s">
        <v>8608</v>
      </c>
      <c r="C4114" s="526" t="s">
        <v>134</v>
      </c>
      <c r="D4114" s="527" t="n">
        <v>479.55</v>
      </c>
    </row>
    <row r="4115" customFormat="false" ht="15" hidden="false" customHeight="false" outlineLevel="0" collapsed="false">
      <c r="A4115" s="526" t="n">
        <v>92311</v>
      </c>
      <c r="B4115" s="526" t="s">
        <v>8609</v>
      </c>
      <c r="C4115" s="526" t="s">
        <v>134</v>
      </c>
      <c r="D4115" s="527" t="n">
        <v>13.81</v>
      </c>
    </row>
    <row r="4116" customFormat="false" ht="15" hidden="false" customHeight="false" outlineLevel="0" collapsed="false">
      <c r="A4116" s="526" t="n">
        <v>92312</v>
      </c>
      <c r="B4116" s="526" t="s">
        <v>8610</v>
      </c>
      <c r="C4116" s="526" t="s">
        <v>134</v>
      </c>
      <c r="D4116" s="527" t="n">
        <v>23.21</v>
      </c>
    </row>
    <row r="4117" customFormat="false" ht="15" hidden="false" customHeight="false" outlineLevel="0" collapsed="false">
      <c r="A4117" s="526" t="n">
        <v>92313</v>
      </c>
      <c r="B4117" s="526" t="s">
        <v>8611</v>
      </c>
      <c r="C4117" s="526" t="s">
        <v>134</v>
      </c>
      <c r="D4117" s="527" t="n">
        <v>33.88</v>
      </c>
    </row>
    <row r="4118" customFormat="false" ht="15" hidden="false" customHeight="false" outlineLevel="0" collapsed="false">
      <c r="A4118" s="526" t="n">
        <v>92314</v>
      </c>
      <c r="B4118" s="526" t="s">
        <v>8612</v>
      </c>
      <c r="C4118" s="526" t="s">
        <v>134</v>
      </c>
      <c r="D4118" s="527" t="n">
        <v>9.22</v>
      </c>
    </row>
    <row r="4119" customFormat="false" ht="15" hidden="false" customHeight="false" outlineLevel="0" collapsed="false">
      <c r="A4119" s="526" t="n">
        <v>92315</v>
      </c>
      <c r="B4119" s="526" t="s">
        <v>8613</v>
      </c>
      <c r="C4119" s="526" t="s">
        <v>134</v>
      </c>
      <c r="D4119" s="527" t="n">
        <v>13.57</v>
      </c>
    </row>
    <row r="4120" customFormat="false" ht="15" hidden="false" customHeight="false" outlineLevel="0" collapsed="false">
      <c r="A4120" s="526" t="n">
        <v>92316</v>
      </c>
      <c r="B4120" s="526" t="s">
        <v>8614</v>
      </c>
      <c r="C4120" s="526" t="s">
        <v>134</v>
      </c>
      <c r="D4120" s="527" t="n">
        <v>20.86</v>
      </c>
    </row>
    <row r="4121" customFormat="false" ht="15" hidden="false" customHeight="false" outlineLevel="0" collapsed="false">
      <c r="A4121" s="526" t="n">
        <v>92317</v>
      </c>
      <c r="B4121" s="526" t="s">
        <v>8615</v>
      </c>
      <c r="C4121" s="526" t="s">
        <v>134</v>
      </c>
      <c r="D4121" s="527" t="n">
        <v>19.35</v>
      </c>
    </row>
    <row r="4122" customFormat="false" ht="15" hidden="false" customHeight="false" outlineLevel="0" collapsed="false">
      <c r="A4122" s="526" t="n">
        <v>92318</v>
      </c>
      <c r="B4122" s="526" t="s">
        <v>8616</v>
      </c>
      <c r="C4122" s="526" t="s">
        <v>134</v>
      </c>
      <c r="D4122" s="527" t="n">
        <v>30.61</v>
      </c>
    </row>
    <row r="4123" customFormat="false" ht="15" hidden="false" customHeight="false" outlineLevel="0" collapsed="false">
      <c r="A4123" s="526" t="n">
        <v>92319</v>
      </c>
      <c r="B4123" s="526" t="s">
        <v>8617</v>
      </c>
      <c r="C4123" s="526" t="s">
        <v>134</v>
      </c>
      <c r="D4123" s="527" t="n">
        <v>43.3</v>
      </c>
    </row>
    <row r="4124" customFormat="false" ht="15" hidden="false" customHeight="false" outlineLevel="0" collapsed="false">
      <c r="A4124" s="526" t="n">
        <v>92326</v>
      </c>
      <c r="B4124" s="526" t="s">
        <v>8618</v>
      </c>
      <c r="C4124" s="526" t="s">
        <v>134</v>
      </c>
      <c r="D4124" s="527" t="n">
        <v>14.51</v>
      </c>
    </row>
    <row r="4125" customFormat="false" ht="15" hidden="false" customHeight="false" outlineLevel="0" collapsed="false">
      <c r="A4125" s="526" t="n">
        <v>92327</v>
      </c>
      <c r="B4125" s="526" t="s">
        <v>8619</v>
      </c>
      <c r="C4125" s="526" t="s">
        <v>134</v>
      </c>
      <c r="D4125" s="527" t="n">
        <v>26.38</v>
      </c>
    </row>
    <row r="4126" customFormat="false" ht="15" hidden="false" customHeight="false" outlineLevel="0" collapsed="false">
      <c r="A4126" s="526" t="n">
        <v>92328</v>
      </c>
      <c r="B4126" s="526" t="s">
        <v>8620</v>
      </c>
      <c r="C4126" s="526" t="s">
        <v>134</v>
      </c>
      <c r="D4126" s="527" t="n">
        <v>39.56</v>
      </c>
    </row>
    <row r="4127" customFormat="false" ht="15" hidden="false" customHeight="false" outlineLevel="0" collapsed="false">
      <c r="A4127" s="526" t="n">
        <v>92329</v>
      </c>
      <c r="B4127" s="526" t="s">
        <v>8621</v>
      </c>
      <c r="C4127" s="526" t="s">
        <v>134</v>
      </c>
      <c r="D4127" s="527" t="n">
        <v>9.4</v>
      </c>
    </row>
    <row r="4128" customFormat="false" ht="15" hidden="false" customHeight="false" outlineLevel="0" collapsed="false">
      <c r="A4128" s="526" t="n">
        <v>92330</v>
      </c>
      <c r="B4128" s="526" t="s">
        <v>8622</v>
      </c>
      <c r="C4128" s="526" t="s">
        <v>134</v>
      </c>
      <c r="D4128" s="527" t="n">
        <v>15.7</v>
      </c>
    </row>
    <row r="4129" customFormat="false" ht="15" hidden="false" customHeight="false" outlineLevel="0" collapsed="false">
      <c r="A4129" s="526" t="n">
        <v>92331</v>
      </c>
      <c r="B4129" s="526" t="s">
        <v>8623</v>
      </c>
      <c r="C4129" s="526" t="s">
        <v>134</v>
      </c>
      <c r="D4129" s="527" t="n">
        <v>24.68</v>
      </c>
    </row>
    <row r="4130" customFormat="false" ht="15" hidden="false" customHeight="false" outlineLevel="0" collapsed="false">
      <c r="A4130" s="526" t="n">
        <v>92332</v>
      </c>
      <c r="B4130" s="526" t="s">
        <v>8624</v>
      </c>
      <c r="C4130" s="526" t="s">
        <v>134</v>
      </c>
      <c r="D4130" s="527" t="n">
        <v>19.72</v>
      </c>
    </row>
    <row r="4131" customFormat="false" ht="15" hidden="false" customHeight="false" outlineLevel="0" collapsed="false">
      <c r="A4131" s="526" t="n">
        <v>92333</v>
      </c>
      <c r="B4131" s="526" t="s">
        <v>8625</v>
      </c>
      <c r="C4131" s="526" t="s">
        <v>134</v>
      </c>
      <c r="D4131" s="527" t="n">
        <v>34.86</v>
      </c>
    </row>
    <row r="4132" customFormat="false" ht="15" hidden="false" customHeight="false" outlineLevel="0" collapsed="false">
      <c r="A4132" s="526" t="n">
        <v>92334</v>
      </c>
      <c r="B4132" s="526" t="s">
        <v>8626</v>
      </c>
      <c r="C4132" s="526" t="s">
        <v>134</v>
      </c>
      <c r="D4132" s="527" t="n">
        <v>50.87</v>
      </c>
    </row>
    <row r="4133" customFormat="false" ht="15" hidden="false" customHeight="false" outlineLevel="0" collapsed="false">
      <c r="A4133" s="526" t="n">
        <v>92344</v>
      </c>
      <c r="B4133" s="526" t="s">
        <v>8627</v>
      </c>
      <c r="C4133" s="526" t="s">
        <v>134</v>
      </c>
      <c r="D4133" s="527" t="n">
        <v>72.69</v>
      </c>
    </row>
    <row r="4134" customFormat="false" ht="15" hidden="false" customHeight="false" outlineLevel="0" collapsed="false">
      <c r="A4134" s="526" t="n">
        <v>92345</v>
      </c>
      <c r="B4134" s="526" t="s">
        <v>8628</v>
      </c>
      <c r="C4134" s="526" t="s">
        <v>134</v>
      </c>
      <c r="D4134" s="527" t="n">
        <v>72.66</v>
      </c>
    </row>
    <row r="4135" customFormat="false" ht="15" hidden="false" customHeight="false" outlineLevel="0" collapsed="false">
      <c r="A4135" s="526" t="n">
        <v>92346</v>
      </c>
      <c r="B4135" s="526" t="s">
        <v>488</v>
      </c>
      <c r="C4135" s="526" t="s">
        <v>134</v>
      </c>
      <c r="D4135" s="527" t="n">
        <v>96.54</v>
      </c>
    </row>
    <row r="4136" customFormat="false" ht="15" hidden="false" customHeight="false" outlineLevel="0" collapsed="false">
      <c r="A4136" s="526" t="n">
        <v>92347</v>
      </c>
      <c r="B4136" s="526" t="s">
        <v>8629</v>
      </c>
      <c r="C4136" s="526" t="s">
        <v>134</v>
      </c>
      <c r="D4136" s="527" t="n">
        <v>108.01</v>
      </c>
    </row>
    <row r="4137" customFormat="false" ht="15" hidden="false" customHeight="false" outlineLevel="0" collapsed="false">
      <c r="A4137" s="526" t="n">
        <v>92348</v>
      </c>
      <c r="B4137" s="526" t="s">
        <v>419</v>
      </c>
      <c r="C4137" s="526" t="s">
        <v>134</v>
      </c>
      <c r="D4137" s="527" t="n">
        <v>137.15</v>
      </c>
    </row>
    <row r="4138" customFormat="false" ht="15" hidden="false" customHeight="false" outlineLevel="0" collapsed="false">
      <c r="A4138" s="526" t="n">
        <v>92349</v>
      </c>
      <c r="B4138" s="526" t="s">
        <v>8630</v>
      </c>
      <c r="C4138" s="526" t="s">
        <v>134</v>
      </c>
      <c r="D4138" s="527" t="n">
        <v>147.36</v>
      </c>
    </row>
    <row r="4139" customFormat="false" ht="15" hidden="false" customHeight="false" outlineLevel="0" collapsed="false">
      <c r="A4139" s="526" t="n">
        <v>92350</v>
      </c>
      <c r="B4139" s="526" t="s">
        <v>8631</v>
      </c>
      <c r="C4139" s="526" t="s">
        <v>134</v>
      </c>
      <c r="D4139" s="527" t="n">
        <v>108.11</v>
      </c>
    </row>
    <row r="4140" customFormat="false" ht="15" hidden="false" customHeight="false" outlineLevel="0" collapsed="false">
      <c r="A4140" s="526" t="n">
        <v>92351</v>
      </c>
      <c r="B4140" s="526" t="s">
        <v>8632</v>
      </c>
      <c r="C4140" s="526" t="s">
        <v>134</v>
      </c>
      <c r="D4140" s="527" t="n">
        <v>105.56</v>
      </c>
    </row>
    <row r="4141" customFormat="false" ht="15" hidden="false" customHeight="false" outlineLevel="0" collapsed="false">
      <c r="A4141" s="526" t="n">
        <v>92352</v>
      </c>
      <c r="B4141" s="526" t="s">
        <v>8633</v>
      </c>
      <c r="C4141" s="526" t="s">
        <v>134</v>
      </c>
      <c r="D4141" s="527" t="n">
        <v>166.91</v>
      </c>
    </row>
    <row r="4142" customFormat="false" ht="15" hidden="false" customHeight="false" outlineLevel="0" collapsed="false">
      <c r="A4142" s="526" t="n">
        <v>92353</v>
      </c>
      <c r="B4142" s="526" t="s">
        <v>511</v>
      </c>
      <c r="C4142" s="526" t="s">
        <v>134</v>
      </c>
      <c r="D4142" s="527" t="n">
        <v>155.68</v>
      </c>
    </row>
    <row r="4143" customFormat="false" ht="15" hidden="false" customHeight="false" outlineLevel="0" collapsed="false">
      <c r="A4143" s="526" t="n">
        <v>92354</v>
      </c>
      <c r="B4143" s="526" t="s">
        <v>8634</v>
      </c>
      <c r="C4143" s="526" t="s">
        <v>134</v>
      </c>
      <c r="D4143" s="527" t="n">
        <v>223.38</v>
      </c>
    </row>
    <row r="4144" customFormat="false" ht="15" hidden="false" customHeight="false" outlineLevel="0" collapsed="false">
      <c r="A4144" s="526" t="n">
        <v>92355</v>
      </c>
      <c r="B4144" s="526" t="s">
        <v>404</v>
      </c>
      <c r="C4144" s="526" t="s">
        <v>134</v>
      </c>
      <c r="D4144" s="527" t="n">
        <v>201.74</v>
      </c>
    </row>
    <row r="4145" customFormat="false" ht="15" hidden="false" customHeight="false" outlineLevel="0" collapsed="false">
      <c r="A4145" s="526" t="n">
        <v>92356</v>
      </c>
      <c r="B4145" s="526" t="s">
        <v>8635</v>
      </c>
      <c r="C4145" s="526" t="s">
        <v>134</v>
      </c>
      <c r="D4145" s="527" t="n">
        <v>140.66</v>
      </c>
    </row>
    <row r="4146" customFormat="false" ht="15" hidden="false" customHeight="false" outlineLevel="0" collapsed="false">
      <c r="A4146" s="526" t="n">
        <v>92357</v>
      </c>
      <c r="B4146" s="526" t="s">
        <v>521</v>
      </c>
      <c r="C4146" s="526" t="s">
        <v>134</v>
      </c>
      <c r="D4146" s="527" t="n">
        <v>213.2</v>
      </c>
    </row>
    <row r="4147" customFormat="false" ht="15" hidden="false" customHeight="false" outlineLevel="0" collapsed="false">
      <c r="A4147" s="526" t="n">
        <v>92358</v>
      </c>
      <c r="B4147" s="526" t="s">
        <v>456</v>
      </c>
      <c r="C4147" s="526" t="s">
        <v>134</v>
      </c>
      <c r="D4147" s="527" t="n">
        <v>266.88</v>
      </c>
    </row>
    <row r="4148" customFormat="false" ht="15" hidden="false" customHeight="false" outlineLevel="0" collapsed="false">
      <c r="A4148" s="526" t="n">
        <v>92369</v>
      </c>
      <c r="B4148" s="526" t="s">
        <v>645</v>
      </c>
      <c r="C4148" s="526" t="s">
        <v>134</v>
      </c>
      <c r="D4148" s="527" t="n">
        <v>38.16</v>
      </c>
    </row>
    <row r="4149" customFormat="false" ht="15" hidden="false" customHeight="false" outlineLevel="0" collapsed="false">
      <c r="A4149" s="526" t="n">
        <v>92370</v>
      </c>
      <c r="B4149" s="526" t="s">
        <v>8636</v>
      </c>
      <c r="C4149" s="526" t="s">
        <v>134</v>
      </c>
      <c r="D4149" s="527" t="n">
        <v>40.22</v>
      </c>
    </row>
    <row r="4150" customFormat="false" ht="15" hidden="false" customHeight="false" outlineLevel="0" collapsed="false">
      <c r="A4150" s="526" t="n">
        <v>92371</v>
      </c>
      <c r="B4150" s="526" t="s">
        <v>662</v>
      </c>
      <c r="C4150" s="526" t="s">
        <v>134</v>
      </c>
      <c r="D4150" s="527" t="n">
        <v>46.53</v>
      </c>
    </row>
    <row r="4151" customFormat="false" ht="15" hidden="false" customHeight="false" outlineLevel="0" collapsed="false">
      <c r="A4151" s="526" t="n">
        <v>92372</v>
      </c>
      <c r="B4151" s="526" t="s">
        <v>8637</v>
      </c>
      <c r="C4151" s="526" t="s">
        <v>134</v>
      </c>
      <c r="D4151" s="527" t="n">
        <v>48.46</v>
      </c>
    </row>
    <row r="4152" customFormat="false" ht="15" hidden="false" customHeight="false" outlineLevel="0" collapsed="false">
      <c r="A4152" s="526" t="n">
        <v>92373</v>
      </c>
      <c r="B4152" s="526" t="s">
        <v>647</v>
      </c>
      <c r="C4152" s="526" t="s">
        <v>134</v>
      </c>
      <c r="D4152" s="527" t="n">
        <v>55.34</v>
      </c>
    </row>
    <row r="4153" customFormat="false" ht="15" hidden="false" customHeight="false" outlineLevel="0" collapsed="false">
      <c r="A4153" s="526" t="n">
        <v>92374</v>
      </c>
      <c r="B4153" s="526" t="s">
        <v>8638</v>
      </c>
      <c r="C4153" s="526" t="s">
        <v>134</v>
      </c>
      <c r="D4153" s="527" t="n">
        <v>55.71</v>
      </c>
    </row>
    <row r="4154" customFormat="false" ht="15" hidden="false" customHeight="false" outlineLevel="0" collapsed="false">
      <c r="A4154" s="526" t="n">
        <v>92375</v>
      </c>
      <c r="B4154" s="526" t="s">
        <v>622</v>
      </c>
      <c r="C4154" s="526" t="s">
        <v>134</v>
      </c>
      <c r="D4154" s="527" t="n">
        <v>72.64</v>
      </c>
    </row>
    <row r="4155" customFormat="false" ht="15" hidden="false" customHeight="false" outlineLevel="0" collapsed="false">
      <c r="A4155" s="526" t="n">
        <v>92376</v>
      </c>
      <c r="B4155" s="526" t="s">
        <v>8639</v>
      </c>
      <c r="C4155" s="526" t="s">
        <v>134</v>
      </c>
      <c r="D4155" s="527" t="n">
        <v>72.61</v>
      </c>
    </row>
    <row r="4156" customFormat="false" ht="15" hidden="false" customHeight="false" outlineLevel="0" collapsed="false">
      <c r="A4156" s="526" t="n">
        <v>92377</v>
      </c>
      <c r="B4156" s="526" t="s">
        <v>661</v>
      </c>
      <c r="C4156" s="526" t="s">
        <v>134</v>
      </c>
      <c r="D4156" s="527" t="n">
        <v>98.27</v>
      </c>
    </row>
    <row r="4157" customFormat="false" ht="15" hidden="false" customHeight="false" outlineLevel="0" collapsed="false">
      <c r="A4157" s="526" t="n">
        <v>92378</v>
      </c>
      <c r="B4157" s="526" t="s">
        <v>8640</v>
      </c>
      <c r="C4157" s="526" t="s">
        <v>134</v>
      </c>
      <c r="D4157" s="527" t="n">
        <v>109.74</v>
      </c>
    </row>
    <row r="4158" customFormat="false" ht="15" hidden="false" customHeight="false" outlineLevel="0" collapsed="false">
      <c r="A4158" s="526" t="n">
        <v>92379</v>
      </c>
      <c r="B4158" s="526" t="s">
        <v>8641</v>
      </c>
      <c r="C4158" s="526" t="s">
        <v>134</v>
      </c>
      <c r="D4158" s="527" t="n">
        <v>140.71</v>
      </c>
    </row>
    <row r="4159" customFormat="false" ht="15" hidden="false" customHeight="false" outlineLevel="0" collapsed="false">
      <c r="A4159" s="526" t="n">
        <v>92380</v>
      </c>
      <c r="B4159" s="526" t="s">
        <v>8642</v>
      </c>
      <c r="C4159" s="526" t="s">
        <v>134</v>
      </c>
      <c r="D4159" s="527" t="n">
        <v>150.92</v>
      </c>
    </row>
    <row r="4160" customFormat="false" ht="15" hidden="false" customHeight="false" outlineLevel="0" collapsed="false">
      <c r="A4160" s="526" t="n">
        <v>92381</v>
      </c>
      <c r="B4160" s="526" t="s">
        <v>8643</v>
      </c>
      <c r="C4160" s="526" t="s">
        <v>134</v>
      </c>
      <c r="D4160" s="527" t="n">
        <v>57.87</v>
      </c>
    </row>
    <row r="4161" customFormat="false" ht="15" hidden="false" customHeight="false" outlineLevel="0" collapsed="false">
      <c r="A4161" s="526" t="n">
        <v>92382</v>
      </c>
      <c r="B4161" s="526" t="s">
        <v>651</v>
      </c>
      <c r="C4161" s="526" t="s">
        <v>134</v>
      </c>
      <c r="D4161" s="527" t="n">
        <v>55.13</v>
      </c>
    </row>
    <row r="4162" customFormat="false" ht="15" hidden="false" customHeight="false" outlineLevel="0" collapsed="false">
      <c r="A4162" s="526" t="n">
        <v>92383</v>
      </c>
      <c r="B4162" s="526" t="s">
        <v>8644</v>
      </c>
      <c r="C4162" s="526" t="s">
        <v>134</v>
      </c>
      <c r="D4162" s="527" t="n">
        <v>73.8</v>
      </c>
    </row>
    <row r="4163" customFormat="false" ht="15" hidden="false" customHeight="false" outlineLevel="0" collapsed="false">
      <c r="A4163" s="526" t="n">
        <v>92384</v>
      </c>
      <c r="B4163" s="526" t="s">
        <v>8645</v>
      </c>
      <c r="C4163" s="526" t="s">
        <v>134</v>
      </c>
      <c r="D4163" s="527" t="n">
        <v>68.35</v>
      </c>
    </row>
    <row r="4164" customFormat="false" ht="15" hidden="false" customHeight="false" outlineLevel="0" collapsed="false">
      <c r="A4164" s="526" t="n">
        <v>92385</v>
      </c>
      <c r="B4164" s="526" t="s">
        <v>8646</v>
      </c>
      <c r="C4164" s="526" t="s">
        <v>134</v>
      </c>
      <c r="D4164" s="527" t="n">
        <v>84.93</v>
      </c>
    </row>
    <row r="4165" customFormat="false" ht="15" hidden="false" customHeight="false" outlineLevel="0" collapsed="false">
      <c r="A4165" s="526" t="n">
        <v>92386</v>
      </c>
      <c r="B4165" s="526" t="s">
        <v>667</v>
      </c>
      <c r="C4165" s="526" t="s">
        <v>134</v>
      </c>
      <c r="D4165" s="527" t="n">
        <v>81.17</v>
      </c>
    </row>
    <row r="4166" customFormat="false" ht="15" hidden="false" customHeight="false" outlineLevel="0" collapsed="false">
      <c r="A4166" s="526" t="n">
        <v>92387</v>
      </c>
      <c r="B4166" s="526" t="s">
        <v>8647</v>
      </c>
      <c r="C4166" s="526" t="s">
        <v>134</v>
      </c>
      <c r="D4166" s="527" t="n">
        <v>108.01</v>
      </c>
    </row>
    <row r="4167" customFormat="false" ht="15" hidden="false" customHeight="false" outlineLevel="0" collapsed="false">
      <c r="A4167" s="526" t="n">
        <v>92388</v>
      </c>
      <c r="B4167" s="526" t="s">
        <v>8648</v>
      </c>
      <c r="C4167" s="526" t="s">
        <v>134</v>
      </c>
      <c r="D4167" s="527" t="n">
        <v>105.46</v>
      </c>
    </row>
    <row r="4168" customFormat="false" ht="15" hidden="false" customHeight="false" outlineLevel="0" collapsed="false">
      <c r="A4168" s="526" t="n">
        <v>92389</v>
      </c>
      <c r="B4168" s="526" t="s">
        <v>8649</v>
      </c>
      <c r="C4168" s="526" t="s">
        <v>134</v>
      </c>
      <c r="D4168" s="527" t="n">
        <v>169.56</v>
      </c>
    </row>
    <row r="4169" customFormat="false" ht="15" hidden="false" customHeight="false" outlineLevel="0" collapsed="false">
      <c r="A4169" s="526" t="n">
        <v>92390</v>
      </c>
      <c r="B4169" s="526" t="s">
        <v>8650</v>
      </c>
      <c r="C4169" s="526" t="s">
        <v>134</v>
      </c>
      <c r="D4169" s="527" t="n">
        <v>158.33</v>
      </c>
    </row>
    <row r="4170" customFormat="false" ht="15" hidden="false" customHeight="false" outlineLevel="0" collapsed="false">
      <c r="A4170" s="526" t="n">
        <v>92635</v>
      </c>
      <c r="B4170" s="526" t="s">
        <v>8651</v>
      </c>
      <c r="C4170" s="526" t="s">
        <v>134</v>
      </c>
      <c r="D4170" s="527" t="n">
        <v>228.73</v>
      </c>
    </row>
    <row r="4171" customFormat="false" ht="15" hidden="false" customHeight="false" outlineLevel="0" collapsed="false">
      <c r="A4171" s="526" t="n">
        <v>92636</v>
      </c>
      <c r="B4171" s="526" t="s">
        <v>8652</v>
      </c>
      <c r="C4171" s="526" t="s">
        <v>134</v>
      </c>
      <c r="D4171" s="527" t="n">
        <v>207.09</v>
      </c>
    </row>
    <row r="4172" customFormat="false" ht="15" hidden="false" customHeight="false" outlineLevel="0" collapsed="false">
      <c r="A4172" s="526" t="n">
        <v>92637</v>
      </c>
      <c r="B4172" s="526" t="s">
        <v>8653</v>
      </c>
      <c r="C4172" s="526" t="s">
        <v>134</v>
      </c>
      <c r="D4172" s="527" t="n">
        <v>74.52</v>
      </c>
    </row>
    <row r="4173" customFormat="false" ht="15" hidden="false" customHeight="false" outlineLevel="0" collapsed="false">
      <c r="A4173" s="526" t="n">
        <v>92638</v>
      </c>
      <c r="B4173" s="526" t="s">
        <v>8654</v>
      </c>
      <c r="C4173" s="526" t="s">
        <v>134</v>
      </c>
      <c r="D4173" s="527" t="n">
        <v>91.81</v>
      </c>
    </row>
    <row r="4174" customFormat="false" ht="15" hidden="false" customHeight="false" outlineLevel="0" collapsed="false">
      <c r="A4174" s="526" t="n">
        <v>92639</v>
      </c>
      <c r="B4174" s="526" t="s">
        <v>8655</v>
      </c>
      <c r="C4174" s="526" t="s">
        <v>134</v>
      </c>
      <c r="D4174" s="527" t="n">
        <v>106.75</v>
      </c>
    </row>
    <row r="4175" customFormat="false" ht="15" hidden="false" customHeight="false" outlineLevel="0" collapsed="false">
      <c r="A4175" s="526" t="n">
        <v>92640</v>
      </c>
      <c r="B4175" s="526" t="s">
        <v>8656</v>
      </c>
      <c r="C4175" s="526" t="s">
        <v>134</v>
      </c>
      <c r="D4175" s="527" t="n">
        <v>140.51</v>
      </c>
    </row>
    <row r="4176" customFormat="false" ht="15" hidden="false" customHeight="false" outlineLevel="0" collapsed="false">
      <c r="A4176" s="526" t="n">
        <v>92642</v>
      </c>
      <c r="B4176" s="526" t="s">
        <v>447</v>
      </c>
      <c r="C4176" s="526" t="s">
        <v>134</v>
      </c>
      <c r="D4176" s="527" t="n">
        <v>216.67</v>
      </c>
    </row>
    <row r="4177" customFormat="false" ht="15" hidden="false" customHeight="false" outlineLevel="0" collapsed="false">
      <c r="A4177" s="526" t="n">
        <v>92644</v>
      </c>
      <c r="B4177" s="526" t="s">
        <v>8657</v>
      </c>
      <c r="C4177" s="526" t="s">
        <v>134</v>
      </c>
      <c r="D4177" s="527" t="n">
        <v>274.01</v>
      </c>
    </row>
    <row r="4178" customFormat="false" ht="15" hidden="false" customHeight="false" outlineLevel="0" collapsed="false">
      <c r="A4178" s="526" t="n">
        <v>92657</v>
      </c>
      <c r="B4178" s="526" t="s">
        <v>8658</v>
      </c>
      <c r="C4178" s="526" t="s">
        <v>134</v>
      </c>
      <c r="D4178" s="527" t="n">
        <v>28.53</v>
      </c>
    </row>
    <row r="4179" customFormat="false" ht="15" hidden="false" customHeight="false" outlineLevel="0" collapsed="false">
      <c r="A4179" s="526" t="n">
        <v>92658</v>
      </c>
      <c r="B4179" s="526" t="s">
        <v>8659</v>
      </c>
      <c r="C4179" s="526" t="s">
        <v>134</v>
      </c>
      <c r="D4179" s="527" t="n">
        <v>30.59</v>
      </c>
    </row>
    <row r="4180" customFormat="false" ht="15" hidden="false" customHeight="false" outlineLevel="0" collapsed="false">
      <c r="A4180" s="526" t="n">
        <v>92659</v>
      </c>
      <c r="B4180" s="526" t="s">
        <v>8660</v>
      </c>
      <c r="C4180" s="526" t="s">
        <v>134</v>
      </c>
      <c r="D4180" s="527" t="n">
        <v>35.59</v>
      </c>
    </row>
    <row r="4181" customFormat="false" ht="15" hidden="false" customHeight="false" outlineLevel="0" collapsed="false">
      <c r="A4181" s="526" t="n">
        <v>92660</v>
      </c>
      <c r="B4181" s="526" t="s">
        <v>8661</v>
      </c>
      <c r="C4181" s="526" t="s">
        <v>134</v>
      </c>
      <c r="D4181" s="527" t="n">
        <v>37.52</v>
      </c>
    </row>
    <row r="4182" customFormat="false" ht="15" hidden="false" customHeight="false" outlineLevel="0" collapsed="false">
      <c r="A4182" s="526" t="n">
        <v>92661</v>
      </c>
      <c r="B4182" s="526" t="s">
        <v>8662</v>
      </c>
      <c r="C4182" s="526" t="s">
        <v>134</v>
      </c>
      <c r="D4182" s="527" t="n">
        <v>42.86</v>
      </c>
    </row>
    <row r="4183" customFormat="false" ht="15" hidden="false" customHeight="false" outlineLevel="0" collapsed="false">
      <c r="A4183" s="526" t="n">
        <v>92662</v>
      </c>
      <c r="B4183" s="526" t="s">
        <v>8663</v>
      </c>
      <c r="C4183" s="526" t="s">
        <v>134</v>
      </c>
      <c r="D4183" s="527" t="n">
        <v>43.23</v>
      </c>
    </row>
    <row r="4184" customFormat="false" ht="15" hidden="false" customHeight="false" outlineLevel="0" collapsed="false">
      <c r="A4184" s="526" t="n">
        <v>92663</v>
      </c>
      <c r="B4184" s="526" t="s">
        <v>8664</v>
      </c>
      <c r="C4184" s="526" t="s">
        <v>134</v>
      </c>
      <c r="D4184" s="527" t="n">
        <v>58.27</v>
      </c>
    </row>
    <row r="4185" customFormat="false" ht="15" hidden="false" customHeight="false" outlineLevel="0" collapsed="false">
      <c r="A4185" s="526" t="n">
        <v>92664</v>
      </c>
      <c r="B4185" s="526" t="s">
        <v>8665</v>
      </c>
      <c r="C4185" s="526" t="s">
        <v>134</v>
      </c>
      <c r="D4185" s="527" t="n">
        <v>58.24</v>
      </c>
    </row>
    <row r="4186" customFormat="false" ht="15" hidden="false" customHeight="false" outlineLevel="0" collapsed="false">
      <c r="A4186" s="526" t="n">
        <v>92665</v>
      </c>
      <c r="B4186" s="526" t="s">
        <v>8666</v>
      </c>
      <c r="C4186" s="526" t="s">
        <v>134</v>
      </c>
      <c r="D4186" s="527" t="n">
        <v>81.05</v>
      </c>
    </row>
    <row r="4187" customFormat="false" ht="15" hidden="false" customHeight="false" outlineLevel="0" collapsed="false">
      <c r="A4187" s="526" t="n">
        <v>92666</v>
      </c>
      <c r="B4187" s="526" t="s">
        <v>8667</v>
      </c>
      <c r="C4187" s="526" t="s">
        <v>134</v>
      </c>
      <c r="D4187" s="527" t="n">
        <v>92.52</v>
      </c>
    </row>
    <row r="4188" customFormat="false" ht="15" hidden="false" customHeight="false" outlineLevel="0" collapsed="false">
      <c r="A4188" s="526" t="n">
        <v>92667</v>
      </c>
      <c r="B4188" s="526" t="s">
        <v>8668</v>
      </c>
      <c r="C4188" s="526" t="s">
        <v>134</v>
      </c>
      <c r="D4188" s="527" t="n">
        <v>120.69</v>
      </c>
    </row>
    <row r="4189" customFormat="false" ht="15" hidden="false" customHeight="false" outlineLevel="0" collapsed="false">
      <c r="A4189" s="526" t="n">
        <v>92668</v>
      </c>
      <c r="B4189" s="526" t="s">
        <v>8669</v>
      </c>
      <c r="C4189" s="526" t="s">
        <v>134</v>
      </c>
      <c r="D4189" s="527" t="n">
        <v>130.9</v>
      </c>
    </row>
    <row r="4190" customFormat="false" ht="15" hidden="false" customHeight="false" outlineLevel="0" collapsed="false">
      <c r="A4190" s="526" t="n">
        <v>92669</v>
      </c>
      <c r="B4190" s="526" t="s">
        <v>8670</v>
      </c>
      <c r="C4190" s="526" t="s">
        <v>134</v>
      </c>
      <c r="D4190" s="527" t="n">
        <v>43.39</v>
      </c>
    </row>
    <row r="4191" customFormat="false" ht="15" hidden="false" customHeight="false" outlineLevel="0" collapsed="false">
      <c r="A4191" s="526" t="n">
        <v>92670</v>
      </c>
      <c r="B4191" s="526" t="s">
        <v>8671</v>
      </c>
      <c r="C4191" s="526" t="s">
        <v>134</v>
      </c>
      <c r="D4191" s="527" t="n">
        <v>40.65</v>
      </c>
    </row>
    <row r="4192" customFormat="false" ht="15" hidden="false" customHeight="false" outlineLevel="0" collapsed="false">
      <c r="A4192" s="526" t="n">
        <v>92671</v>
      </c>
      <c r="B4192" s="526" t="s">
        <v>8672</v>
      </c>
      <c r="C4192" s="526" t="s">
        <v>134</v>
      </c>
      <c r="D4192" s="527" t="n">
        <v>57.39</v>
      </c>
    </row>
    <row r="4193" customFormat="false" ht="15" hidden="false" customHeight="false" outlineLevel="0" collapsed="false">
      <c r="A4193" s="526" t="n">
        <v>92672</v>
      </c>
      <c r="B4193" s="526" t="s">
        <v>8673</v>
      </c>
      <c r="C4193" s="526" t="s">
        <v>134</v>
      </c>
      <c r="D4193" s="527" t="n">
        <v>51.94</v>
      </c>
    </row>
    <row r="4194" customFormat="false" ht="15" hidden="false" customHeight="false" outlineLevel="0" collapsed="false">
      <c r="A4194" s="526" t="n">
        <v>92673</v>
      </c>
      <c r="B4194" s="526" t="s">
        <v>8674</v>
      </c>
      <c r="C4194" s="526" t="s">
        <v>134</v>
      </c>
      <c r="D4194" s="527" t="n">
        <v>66.23</v>
      </c>
    </row>
    <row r="4195" customFormat="false" ht="15" hidden="false" customHeight="false" outlineLevel="0" collapsed="false">
      <c r="A4195" s="526" t="n">
        <v>92674</v>
      </c>
      <c r="B4195" s="526" t="s">
        <v>8675</v>
      </c>
      <c r="C4195" s="526" t="s">
        <v>134</v>
      </c>
      <c r="D4195" s="527" t="n">
        <v>62.47</v>
      </c>
    </row>
    <row r="4196" customFormat="false" ht="15" hidden="false" customHeight="false" outlineLevel="0" collapsed="false">
      <c r="A4196" s="526" t="n">
        <v>92675</v>
      </c>
      <c r="B4196" s="526" t="s">
        <v>8676</v>
      </c>
      <c r="C4196" s="526" t="s">
        <v>134</v>
      </c>
      <c r="D4196" s="527" t="n">
        <v>86.5</v>
      </c>
    </row>
    <row r="4197" customFormat="false" ht="15" hidden="false" customHeight="false" outlineLevel="0" collapsed="false">
      <c r="A4197" s="526" t="n">
        <v>92676</v>
      </c>
      <c r="B4197" s="526" t="s">
        <v>8677</v>
      </c>
      <c r="C4197" s="526" t="s">
        <v>134</v>
      </c>
      <c r="D4197" s="527" t="n">
        <v>83.95</v>
      </c>
    </row>
    <row r="4198" customFormat="false" ht="15" hidden="false" customHeight="false" outlineLevel="0" collapsed="false">
      <c r="A4198" s="526" t="n">
        <v>92677</v>
      </c>
      <c r="B4198" s="526" t="s">
        <v>8678</v>
      </c>
      <c r="C4198" s="526" t="s">
        <v>134</v>
      </c>
      <c r="D4198" s="527" t="n">
        <v>143.78</v>
      </c>
    </row>
    <row r="4199" customFormat="false" ht="15" hidden="false" customHeight="false" outlineLevel="0" collapsed="false">
      <c r="A4199" s="526" t="n">
        <v>92678</v>
      </c>
      <c r="B4199" s="526" t="s">
        <v>8679</v>
      </c>
      <c r="C4199" s="526" t="s">
        <v>134</v>
      </c>
      <c r="D4199" s="527" t="n">
        <v>132.55</v>
      </c>
    </row>
    <row r="4200" customFormat="false" ht="15" hidden="false" customHeight="false" outlineLevel="0" collapsed="false">
      <c r="A4200" s="526" t="n">
        <v>92679</v>
      </c>
      <c r="B4200" s="526" t="s">
        <v>8680</v>
      </c>
      <c r="C4200" s="526" t="s">
        <v>134</v>
      </c>
      <c r="D4200" s="527" t="n">
        <v>198.72</v>
      </c>
    </row>
    <row r="4201" customFormat="false" ht="15" hidden="false" customHeight="false" outlineLevel="0" collapsed="false">
      <c r="A4201" s="526" t="n">
        <v>92680</v>
      </c>
      <c r="B4201" s="526" t="s">
        <v>8681</v>
      </c>
      <c r="C4201" s="526" t="s">
        <v>134</v>
      </c>
      <c r="D4201" s="527" t="n">
        <v>177.08</v>
      </c>
    </row>
    <row r="4202" customFormat="false" ht="15" hidden="false" customHeight="false" outlineLevel="0" collapsed="false">
      <c r="A4202" s="526" t="n">
        <v>92681</v>
      </c>
      <c r="B4202" s="526" t="s">
        <v>8682</v>
      </c>
      <c r="C4202" s="526" t="s">
        <v>134</v>
      </c>
      <c r="D4202" s="527" t="n">
        <v>55.21</v>
      </c>
    </row>
    <row r="4203" customFormat="false" ht="15" hidden="false" customHeight="false" outlineLevel="0" collapsed="false">
      <c r="A4203" s="526" t="n">
        <v>92682</v>
      </c>
      <c r="B4203" s="526" t="s">
        <v>8683</v>
      </c>
      <c r="C4203" s="526" t="s">
        <v>134</v>
      </c>
      <c r="D4203" s="527" t="n">
        <v>69.85</v>
      </c>
    </row>
    <row r="4204" customFormat="false" ht="15" hidden="false" customHeight="false" outlineLevel="0" collapsed="false">
      <c r="A4204" s="526" t="n">
        <v>92683</v>
      </c>
      <c r="B4204" s="526" t="s">
        <v>8684</v>
      </c>
      <c r="C4204" s="526" t="s">
        <v>134</v>
      </c>
      <c r="D4204" s="527" t="n">
        <v>81.84</v>
      </c>
    </row>
    <row r="4205" customFormat="false" ht="15" hidden="false" customHeight="false" outlineLevel="0" collapsed="false">
      <c r="A4205" s="526" t="n">
        <v>92684</v>
      </c>
      <c r="B4205" s="526" t="s">
        <v>8685</v>
      </c>
      <c r="C4205" s="526" t="s">
        <v>134</v>
      </c>
      <c r="D4205" s="527" t="n">
        <v>111.83</v>
      </c>
    </row>
    <row r="4206" customFormat="false" ht="15" hidden="false" customHeight="false" outlineLevel="0" collapsed="false">
      <c r="A4206" s="526" t="n">
        <v>92685</v>
      </c>
      <c r="B4206" s="526" t="s">
        <v>8686</v>
      </c>
      <c r="C4206" s="526" t="s">
        <v>134</v>
      </c>
      <c r="D4206" s="527" t="n">
        <v>182.32</v>
      </c>
    </row>
    <row r="4207" customFormat="false" ht="15" hidden="false" customHeight="false" outlineLevel="0" collapsed="false">
      <c r="A4207" s="526" t="n">
        <v>92686</v>
      </c>
      <c r="B4207" s="526" t="s">
        <v>8687</v>
      </c>
      <c r="C4207" s="526" t="s">
        <v>134</v>
      </c>
      <c r="D4207" s="527" t="n">
        <v>233.96</v>
      </c>
    </row>
    <row r="4208" customFormat="false" ht="15" hidden="false" customHeight="false" outlineLevel="0" collapsed="false">
      <c r="A4208" s="526" t="n">
        <v>92692</v>
      </c>
      <c r="B4208" s="526" t="s">
        <v>636</v>
      </c>
      <c r="C4208" s="526" t="s">
        <v>134</v>
      </c>
      <c r="D4208" s="527" t="n">
        <v>15.29</v>
      </c>
    </row>
    <row r="4209" customFormat="false" ht="15" hidden="false" customHeight="false" outlineLevel="0" collapsed="false">
      <c r="A4209" s="526" t="n">
        <v>92693</v>
      </c>
      <c r="B4209" s="526" t="s">
        <v>8688</v>
      </c>
      <c r="C4209" s="526" t="s">
        <v>134</v>
      </c>
      <c r="D4209" s="527" t="n">
        <v>15.75</v>
      </c>
    </row>
    <row r="4210" customFormat="false" ht="15" hidden="false" customHeight="false" outlineLevel="0" collapsed="false">
      <c r="A4210" s="526" t="n">
        <v>92694</v>
      </c>
      <c r="B4210" s="526" t="s">
        <v>563</v>
      </c>
      <c r="C4210" s="526" t="s">
        <v>134</v>
      </c>
      <c r="D4210" s="527" t="n">
        <v>24.14</v>
      </c>
    </row>
    <row r="4211" customFormat="false" ht="15" hidden="false" customHeight="false" outlineLevel="0" collapsed="false">
      <c r="A4211" s="526" t="n">
        <v>92695</v>
      </c>
      <c r="B4211" s="526" t="s">
        <v>8689</v>
      </c>
      <c r="C4211" s="526" t="s">
        <v>134</v>
      </c>
      <c r="D4211" s="527" t="n">
        <v>24.6</v>
      </c>
    </row>
    <row r="4212" customFormat="false" ht="15" hidden="false" customHeight="false" outlineLevel="0" collapsed="false">
      <c r="A4212" s="526" t="n">
        <v>92696</v>
      </c>
      <c r="B4212" s="526" t="s">
        <v>8690</v>
      </c>
      <c r="C4212" s="526" t="s">
        <v>134</v>
      </c>
      <c r="D4212" s="527" t="n">
        <v>37.75</v>
      </c>
    </row>
    <row r="4213" customFormat="false" ht="15" hidden="false" customHeight="false" outlineLevel="0" collapsed="false">
      <c r="A4213" s="526" t="n">
        <v>92697</v>
      </c>
      <c r="B4213" s="526" t="s">
        <v>8691</v>
      </c>
      <c r="C4213" s="526" t="s">
        <v>134</v>
      </c>
      <c r="D4213" s="527" t="n">
        <v>39.81</v>
      </c>
    </row>
    <row r="4214" customFormat="false" ht="15" hidden="false" customHeight="false" outlineLevel="0" collapsed="false">
      <c r="A4214" s="526" t="n">
        <v>92698</v>
      </c>
      <c r="B4214" s="526" t="s">
        <v>8692</v>
      </c>
      <c r="C4214" s="526" t="s">
        <v>134</v>
      </c>
      <c r="D4214" s="527" t="n">
        <v>22.61</v>
      </c>
    </row>
    <row r="4215" customFormat="false" ht="15" hidden="false" customHeight="false" outlineLevel="0" collapsed="false">
      <c r="A4215" s="526" t="n">
        <v>92699</v>
      </c>
      <c r="B4215" s="526" t="s">
        <v>707</v>
      </c>
      <c r="C4215" s="526" t="s">
        <v>134</v>
      </c>
      <c r="D4215" s="527" t="n">
        <v>21.12</v>
      </c>
    </row>
    <row r="4216" customFormat="false" ht="15" hidden="false" customHeight="false" outlineLevel="0" collapsed="false">
      <c r="A4216" s="526" t="n">
        <v>92700</v>
      </c>
      <c r="B4216" s="526" t="s">
        <v>716</v>
      </c>
      <c r="C4216" s="526" t="s">
        <v>134</v>
      </c>
      <c r="D4216" s="527" t="n">
        <v>36.74</v>
      </c>
    </row>
    <row r="4217" customFormat="false" ht="15" hidden="false" customHeight="false" outlineLevel="0" collapsed="false">
      <c r="A4217" s="526" t="n">
        <v>92701</v>
      </c>
      <c r="B4217" s="526" t="s">
        <v>533</v>
      </c>
      <c r="C4217" s="526" t="s">
        <v>134</v>
      </c>
      <c r="D4217" s="527" t="n">
        <v>34.52</v>
      </c>
    </row>
    <row r="4218" customFormat="false" ht="15" hidden="false" customHeight="false" outlineLevel="0" collapsed="false">
      <c r="A4218" s="526" t="n">
        <v>92702</v>
      </c>
      <c r="B4218" s="526" t="s">
        <v>8693</v>
      </c>
      <c r="C4218" s="526" t="s">
        <v>134</v>
      </c>
      <c r="D4218" s="527" t="n">
        <v>57.31</v>
      </c>
    </row>
    <row r="4219" customFormat="false" ht="15" hidden="false" customHeight="false" outlineLevel="0" collapsed="false">
      <c r="A4219" s="526" t="n">
        <v>92703</v>
      </c>
      <c r="B4219" s="526" t="s">
        <v>8694</v>
      </c>
      <c r="C4219" s="526" t="s">
        <v>134</v>
      </c>
      <c r="D4219" s="527" t="n">
        <v>54.57</v>
      </c>
    </row>
    <row r="4220" customFormat="false" ht="15" hidden="false" customHeight="false" outlineLevel="0" collapsed="false">
      <c r="A4220" s="526" t="n">
        <v>92704</v>
      </c>
      <c r="B4220" s="526" t="s">
        <v>8695</v>
      </c>
      <c r="C4220" s="526" t="s">
        <v>134</v>
      </c>
      <c r="D4220" s="527" t="n">
        <v>28.44</v>
      </c>
    </row>
    <row r="4221" customFormat="false" ht="15" hidden="false" customHeight="false" outlineLevel="0" collapsed="false">
      <c r="A4221" s="526" t="n">
        <v>92705</v>
      </c>
      <c r="B4221" s="526" t="s">
        <v>701</v>
      </c>
      <c r="C4221" s="526" t="s">
        <v>134</v>
      </c>
      <c r="D4221" s="527" t="n">
        <v>45.57</v>
      </c>
    </row>
    <row r="4222" customFormat="false" ht="15" hidden="false" customHeight="false" outlineLevel="0" collapsed="false">
      <c r="A4222" s="526" t="n">
        <v>92706</v>
      </c>
      <c r="B4222" s="526" t="s">
        <v>8696</v>
      </c>
      <c r="C4222" s="526" t="s">
        <v>134</v>
      </c>
      <c r="D4222" s="527" t="n">
        <v>73.76</v>
      </c>
    </row>
    <row r="4223" customFormat="false" ht="15" hidden="false" customHeight="false" outlineLevel="0" collapsed="false">
      <c r="A4223" s="526" t="n">
        <v>92889</v>
      </c>
      <c r="B4223" s="526" t="s">
        <v>8697</v>
      </c>
      <c r="C4223" s="526" t="s">
        <v>134</v>
      </c>
      <c r="D4223" s="527" t="n">
        <v>147.15</v>
      </c>
    </row>
    <row r="4224" customFormat="false" ht="15" hidden="false" customHeight="false" outlineLevel="0" collapsed="false">
      <c r="A4224" s="526" t="n">
        <v>92890</v>
      </c>
      <c r="B4224" s="526" t="s">
        <v>514</v>
      </c>
      <c r="C4224" s="526" t="s">
        <v>134</v>
      </c>
      <c r="D4224" s="527" t="n">
        <v>224.6</v>
      </c>
    </row>
    <row r="4225" customFormat="false" ht="15" hidden="false" customHeight="false" outlineLevel="0" collapsed="false">
      <c r="A4225" s="526" t="n">
        <v>92891</v>
      </c>
      <c r="B4225" s="526" t="s">
        <v>369</v>
      </c>
      <c r="C4225" s="526" t="s">
        <v>134</v>
      </c>
      <c r="D4225" s="527" t="n">
        <v>330.9</v>
      </c>
    </row>
    <row r="4226" customFormat="false" ht="15" hidden="false" customHeight="false" outlineLevel="0" collapsed="false">
      <c r="A4226" s="526" t="n">
        <v>92892</v>
      </c>
      <c r="B4226" s="526" t="s">
        <v>683</v>
      </c>
      <c r="C4226" s="526" t="s">
        <v>134</v>
      </c>
      <c r="D4226" s="527" t="n">
        <v>62.39</v>
      </c>
    </row>
    <row r="4227" customFormat="false" ht="15" hidden="false" customHeight="false" outlineLevel="0" collapsed="false">
      <c r="A4227" s="526" t="n">
        <v>92893</v>
      </c>
      <c r="B4227" s="526" t="s">
        <v>664</v>
      </c>
      <c r="C4227" s="526" t="s">
        <v>134</v>
      </c>
      <c r="D4227" s="527" t="n">
        <v>89.67</v>
      </c>
    </row>
    <row r="4228" customFormat="false" ht="15" hidden="false" customHeight="false" outlineLevel="0" collapsed="false">
      <c r="A4228" s="526" t="n">
        <v>92894</v>
      </c>
      <c r="B4228" s="526" t="s">
        <v>8698</v>
      </c>
      <c r="C4228" s="526" t="s">
        <v>134</v>
      </c>
      <c r="D4228" s="527" t="n">
        <v>107.43</v>
      </c>
    </row>
    <row r="4229" customFormat="false" ht="15" hidden="false" customHeight="false" outlineLevel="0" collapsed="false">
      <c r="A4229" s="526" t="n">
        <v>92895</v>
      </c>
      <c r="B4229" s="526" t="s">
        <v>8699</v>
      </c>
      <c r="C4229" s="526" t="s">
        <v>134</v>
      </c>
      <c r="D4229" s="527" t="n">
        <v>147.1</v>
      </c>
    </row>
    <row r="4230" customFormat="false" ht="15" hidden="false" customHeight="false" outlineLevel="0" collapsed="false">
      <c r="A4230" s="526" t="n">
        <v>92896</v>
      </c>
      <c r="B4230" s="526" t="s">
        <v>8700</v>
      </c>
      <c r="C4230" s="526" t="s">
        <v>134</v>
      </c>
      <c r="D4230" s="527" t="n">
        <v>226.33</v>
      </c>
    </row>
    <row r="4231" customFormat="false" ht="15" hidden="false" customHeight="false" outlineLevel="0" collapsed="false">
      <c r="A4231" s="526" t="n">
        <v>92897</v>
      </c>
      <c r="B4231" s="526" t="s">
        <v>8701</v>
      </c>
      <c r="C4231" s="526" t="s">
        <v>134</v>
      </c>
      <c r="D4231" s="527" t="n">
        <v>334.46</v>
      </c>
    </row>
    <row r="4232" customFormat="false" ht="15" hidden="false" customHeight="false" outlineLevel="0" collapsed="false">
      <c r="A4232" s="526" t="n">
        <v>92898</v>
      </c>
      <c r="B4232" s="526" t="s">
        <v>8702</v>
      </c>
      <c r="C4232" s="526" t="s">
        <v>134</v>
      </c>
      <c r="D4232" s="527" t="n">
        <v>52.76</v>
      </c>
    </row>
    <row r="4233" customFormat="false" ht="15" hidden="false" customHeight="false" outlineLevel="0" collapsed="false">
      <c r="A4233" s="526" t="n">
        <v>92899</v>
      </c>
      <c r="B4233" s="526" t="s">
        <v>8703</v>
      </c>
      <c r="C4233" s="526" t="s">
        <v>134</v>
      </c>
      <c r="D4233" s="527" t="n">
        <v>78.73</v>
      </c>
    </row>
    <row r="4234" customFormat="false" ht="15" hidden="false" customHeight="false" outlineLevel="0" collapsed="false">
      <c r="A4234" s="526" t="n">
        <v>92900</v>
      </c>
      <c r="B4234" s="526" t="s">
        <v>8704</v>
      </c>
      <c r="C4234" s="526" t="s">
        <v>134</v>
      </c>
      <c r="D4234" s="527" t="n">
        <v>94.95</v>
      </c>
    </row>
    <row r="4235" customFormat="false" ht="15" hidden="false" customHeight="false" outlineLevel="0" collapsed="false">
      <c r="A4235" s="526" t="n">
        <v>92901</v>
      </c>
      <c r="B4235" s="526" t="s">
        <v>8705</v>
      </c>
      <c r="C4235" s="526" t="s">
        <v>134</v>
      </c>
      <c r="D4235" s="527" t="n">
        <v>132.73</v>
      </c>
    </row>
    <row r="4236" customFormat="false" ht="15" hidden="false" customHeight="false" outlineLevel="0" collapsed="false">
      <c r="A4236" s="526" t="n">
        <v>92902</v>
      </c>
      <c r="B4236" s="526" t="s">
        <v>8706</v>
      </c>
      <c r="C4236" s="526" t="s">
        <v>134</v>
      </c>
      <c r="D4236" s="527" t="n">
        <v>209.11</v>
      </c>
    </row>
    <row r="4237" customFormat="false" ht="15" hidden="false" customHeight="false" outlineLevel="0" collapsed="false">
      <c r="A4237" s="526" t="n">
        <v>92903</v>
      </c>
      <c r="B4237" s="526" t="s">
        <v>8707</v>
      </c>
      <c r="C4237" s="526" t="s">
        <v>134</v>
      </c>
      <c r="D4237" s="527" t="n">
        <v>314.44</v>
      </c>
    </row>
    <row r="4238" customFormat="false" ht="15" hidden="false" customHeight="false" outlineLevel="0" collapsed="false">
      <c r="A4238" s="526" t="n">
        <v>92904</v>
      </c>
      <c r="B4238" s="526" t="s">
        <v>8708</v>
      </c>
      <c r="C4238" s="526" t="s">
        <v>134</v>
      </c>
      <c r="D4238" s="527" t="n">
        <v>36.1</v>
      </c>
    </row>
    <row r="4239" customFormat="false" ht="15" hidden="false" customHeight="false" outlineLevel="0" collapsed="false">
      <c r="A4239" s="526" t="n">
        <v>92905</v>
      </c>
      <c r="B4239" s="526" t="s">
        <v>654</v>
      </c>
      <c r="C4239" s="526" t="s">
        <v>134</v>
      </c>
      <c r="D4239" s="527" t="n">
        <v>51.3</v>
      </c>
    </row>
    <row r="4240" customFormat="false" ht="15" hidden="false" customHeight="false" outlineLevel="0" collapsed="false">
      <c r="A4240" s="526" t="n">
        <v>92906</v>
      </c>
      <c r="B4240" s="526" t="s">
        <v>8709</v>
      </c>
      <c r="C4240" s="526" t="s">
        <v>134</v>
      </c>
      <c r="D4240" s="527" t="n">
        <v>61.98</v>
      </c>
    </row>
    <row r="4241" customFormat="false" ht="15" hidden="false" customHeight="false" outlineLevel="0" collapsed="false">
      <c r="A4241" s="526" t="n">
        <v>92907</v>
      </c>
      <c r="B4241" s="526" t="s">
        <v>8710</v>
      </c>
      <c r="C4241" s="526" t="s">
        <v>134</v>
      </c>
      <c r="D4241" s="527" t="n">
        <v>76.99</v>
      </c>
    </row>
    <row r="4242" customFormat="false" ht="15" hidden="false" customHeight="false" outlineLevel="0" collapsed="false">
      <c r="A4242" s="526" t="n">
        <v>92908</v>
      </c>
      <c r="B4242" s="526" t="s">
        <v>8711</v>
      </c>
      <c r="C4242" s="526" t="s">
        <v>134</v>
      </c>
      <c r="D4242" s="527" t="n">
        <v>76.99</v>
      </c>
    </row>
    <row r="4243" customFormat="false" ht="15" hidden="false" customHeight="false" outlineLevel="0" collapsed="false">
      <c r="A4243" s="526" t="n">
        <v>92909</v>
      </c>
      <c r="B4243" s="526" t="s">
        <v>8712</v>
      </c>
      <c r="C4243" s="526" t="s">
        <v>134</v>
      </c>
      <c r="D4243" s="527" t="n">
        <v>76.99</v>
      </c>
    </row>
    <row r="4244" customFormat="false" ht="15" hidden="false" customHeight="false" outlineLevel="0" collapsed="false">
      <c r="A4244" s="526" t="n">
        <v>92910</v>
      </c>
      <c r="B4244" s="526" t="s">
        <v>582</v>
      </c>
      <c r="C4244" s="526" t="s">
        <v>134</v>
      </c>
      <c r="D4244" s="527" t="n">
        <v>112.86</v>
      </c>
    </row>
    <row r="4245" customFormat="false" ht="15" hidden="false" customHeight="false" outlineLevel="0" collapsed="false">
      <c r="A4245" s="526" t="n">
        <v>92911</v>
      </c>
      <c r="B4245" s="526" t="s">
        <v>8713</v>
      </c>
      <c r="C4245" s="526" t="s">
        <v>134</v>
      </c>
      <c r="D4245" s="527" t="n">
        <v>112.86</v>
      </c>
    </row>
    <row r="4246" customFormat="false" ht="15" hidden="false" customHeight="false" outlineLevel="0" collapsed="false">
      <c r="A4246" s="526" t="n">
        <v>92912</v>
      </c>
      <c r="B4246" s="526" t="s">
        <v>8714</v>
      </c>
      <c r="C4246" s="526" t="s">
        <v>134</v>
      </c>
      <c r="D4246" s="527" t="n">
        <v>152.85</v>
      </c>
    </row>
    <row r="4247" customFormat="false" ht="15" hidden="false" customHeight="false" outlineLevel="0" collapsed="false">
      <c r="A4247" s="526" t="n">
        <v>92913</v>
      </c>
      <c r="B4247" s="526" t="s">
        <v>510</v>
      </c>
      <c r="C4247" s="526" t="s">
        <v>134</v>
      </c>
      <c r="D4247" s="527" t="n">
        <v>155.82</v>
      </c>
    </row>
    <row r="4248" customFormat="false" ht="15" hidden="false" customHeight="false" outlineLevel="0" collapsed="false">
      <c r="A4248" s="526" t="n">
        <v>92914</v>
      </c>
      <c r="B4248" s="526" t="s">
        <v>551</v>
      </c>
      <c r="C4248" s="526" t="s">
        <v>134</v>
      </c>
      <c r="D4248" s="527" t="n">
        <v>155.82</v>
      </c>
    </row>
    <row r="4249" customFormat="false" ht="15" hidden="false" customHeight="false" outlineLevel="0" collapsed="false">
      <c r="A4249" s="526" t="n">
        <v>92918</v>
      </c>
      <c r="B4249" s="526" t="s">
        <v>8715</v>
      </c>
      <c r="C4249" s="526" t="s">
        <v>134</v>
      </c>
      <c r="D4249" s="527" t="n">
        <v>40.05</v>
      </c>
    </row>
    <row r="4250" customFormat="false" ht="15" hidden="false" customHeight="false" outlineLevel="0" collapsed="false">
      <c r="A4250" s="526" t="n">
        <v>92920</v>
      </c>
      <c r="B4250" s="526" t="s">
        <v>669</v>
      </c>
      <c r="C4250" s="526" t="s">
        <v>134</v>
      </c>
      <c r="D4250" s="527" t="n">
        <v>40.34</v>
      </c>
    </row>
    <row r="4251" customFormat="false" ht="15" hidden="false" customHeight="false" outlineLevel="0" collapsed="false">
      <c r="A4251" s="526" t="n">
        <v>92925</v>
      </c>
      <c r="B4251" s="526" t="s">
        <v>8716</v>
      </c>
      <c r="C4251" s="526" t="s">
        <v>134</v>
      </c>
      <c r="D4251" s="527" t="n">
        <v>49.99</v>
      </c>
    </row>
    <row r="4252" customFormat="false" ht="15" hidden="false" customHeight="false" outlineLevel="0" collapsed="false">
      <c r="A4252" s="526" t="n">
        <v>92926</v>
      </c>
      <c r="B4252" s="526" t="s">
        <v>8717</v>
      </c>
      <c r="C4252" s="526" t="s">
        <v>134</v>
      </c>
      <c r="D4252" s="527" t="n">
        <v>49.98</v>
      </c>
    </row>
    <row r="4253" customFormat="false" ht="15" hidden="false" customHeight="false" outlineLevel="0" collapsed="false">
      <c r="A4253" s="526" t="n">
        <v>92927</v>
      </c>
      <c r="B4253" s="526" t="s">
        <v>697</v>
      </c>
      <c r="C4253" s="526" t="s">
        <v>134</v>
      </c>
      <c r="D4253" s="527" t="n">
        <v>49.98</v>
      </c>
    </row>
    <row r="4254" customFormat="false" ht="15" hidden="false" customHeight="false" outlineLevel="0" collapsed="false">
      <c r="A4254" s="526" t="n">
        <v>92928</v>
      </c>
      <c r="B4254" s="526" t="s">
        <v>8718</v>
      </c>
      <c r="C4254" s="526" t="s">
        <v>134</v>
      </c>
      <c r="D4254" s="527" t="n">
        <v>57.31</v>
      </c>
    </row>
    <row r="4255" customFormat="false" ht="15" hidden="false" customHeight="false" outlineLevel="0" collapsed="false">
      <c r="A4255" s="526" t="n">
        <v>92929</v>
      </c>
      <c r="B4255" s="526" t="s">
        <v>8719</v>
      </c>
      <c r="C4255" s="526" t="s">
        <v>134</v>
      </c>
      <c r="D4255" s="527" t="n">
        <v>57.31</v>
      </c>
    </row>
    <row r="4256" customFormat="false" ht="15" hidden="false" customHeight="false" outlineLevel="0" collapsed="false">
      <c r="A4256" s="526" t="n">
        <v>92930</v>
      </c>
      <c r="B4256" s="526" t="s">
        <v>8720</v>
      </c>
      <c r="C4256" s="526" t="s">
        <v>134</v>
      </c>
      <c r="D4256" s="527" t="n">
        <v>57.31</v>
      </c>
    </row>
    <row r="4257" customFormat="false" ht="15" hidden="false" customHeight="false" outlineLevel="0" collapsed="false">
      <c r="A4257" s="526" t="n">
        <v>92931</v>
      </c>
      <c r="B4257" s="526" t="s">
        <v>8721</v>
      </c>
      <c r="C4257" s="526" t="s">
        <v>134</v>
      </c>
      <c r="D4257" s="527" t="n">
        <v>76.94</v>
      </c>
    </row>
    <row r="4258" customFormat="false" ht="15" hidden="false" customHeight="false" outlineLevel="0" collapsed="false">
      <c r="A4258" s="526" t="n">
        <v>92932</v>
      </c>
      <c r="B4258" s="526" t="s">
        <v>8722</v>
      </c>
      <c r="C4258" s="526" t="s">
        <v>134</v>
      </c>
      <c r="D4258" s="527" t="n">
        <v>76.94</v>
      </c>
    </row>
    <row r="4259" customFormat="false" ht="15" hidden="false" customHeight="false" outlineLevel="0" collapsed="false">
      <c r="A4259" s="526" t="n">
        <v>92933</v>
      </c>
      <c r="B4259" s="526" t="s">
        <v>8723</v>
      </c>
      <c r="C4259" s="526" t="s">
        <v>134</v>
      </c>
      <c r="D4259" s="527" t="n">
        <v>76.94</v>
      </c>
    </row>
    <row r="4260" customFormat="false" ht="15" hidden="false" customHeight="false" outlineLevel="0" collapsed="false">
      <c r="A4260" s="526" t="n">
        <v>92934</v>
      </c>
      <c r="B4260" s="526" t="s">
        <v>8724</v>
      </c>
      <c r="C4260" s="526" t="s">
        <v>134</v>
      </c>
      <c r="D4260" s="527" t="n">
        <v>114.59</v>
      </c>
    </row>
    <row r="4261" customFormat="false" ht="15" hidden="false" customHeight="false" outlineLevel="0" collapsed="false">
      <c r="A4261" s="526" t="n">
        <v>92935</v>
      </c>
      <c r="B4261" s="526" t="s">
        <v>8725</v>
      </c>
      <c r="C4261" s="526" t="s">
        <v>134</v>
      </c>
      <c r="D4261" s="527" t="n">
        <v>114.59</v>
      </c>
    </row>
    <row r="4262" customFormat="false" ht="15" hidden="false" customHeight="false" outlineLevel="0" collapsed="false">
      <c r="A4262" s="526" t="n">
        <v>92936</v>
      </c>
      <c r="B4262" s="526" t="s">
        <v>8726</v>
      </c>
      <c r="C4262" s="526" t="s">
        <v>134</v>
      </c>
      <c r="D4262" s="527" t="n">
        <v>159.38</v>
      </c>
    </row>
    <row r="4263" customFormat="false" ht="15" hidden="false" customHeight="false" outlineLevel="0" collapsed="false">
      <c r="A4263" s="526" t="n">
        <v>92937</v>
      </c>
      <c r="B4263" s="526" t="s">
        <v>8727</v>
      </c>
      <c r="C4263" s="526" t="s">
        <v>134</v>
      </c>
      <c r="D4263" s="527" t="n">
        <v>159.38</v>
      </c>
    </row>
    <row r="4264" customFormat="false" ht="15" hidden="false" customHeight="false" outlineLevel="0" collapsed="false">
      <c r="A4264" s="526" t="n">
        <v>92938</v>
      </c>
      <c r="B4264" s="526" t="s">
        <v>8728</v>
      </c>
      <c r="C4264" s="526" t="s">
        <v>134</v>
      </c>
      <c r="D4264" s="527" t="n">
        <v>30.42</v>
      </c>
    </row>
    <row r="4265" customFormat="false" ht="15" hidden="false" customHeight="false" outlineLevel="0" collapsed="false">
      <c r="A4265" s="526" t="n">
        <v>92939</v>
      </c>
      <c r="B4265" s="526" t="s">
        <v>8729</v>
      </c>
      <c r="C4265" s="526" t="s">
        <v>134</v>
      </c>
      <c r="D4265" s="527" t="n">
        <v>30.71</v>
      </c>
    </row>
    <row r="4266" customFormat="false" ht="15" hidden="false" customHeight="false" outlineLevel="0" collapsed="false">
      <c r="A4266" s="526" t="n">
        <v>92940</v>
      </c>
      <c r="B4266" s="526" t="s">
        <v>8730</v>
      </c>
      <c r="C4266" s="526" t="s">
        <v>134</v>
      </c>
      <c r="D4266" s="527" t="n">
        <v>39.05</v>
      </c>
    </row>
    <row r="4267" customFormat="false" ht="15" hidden="false" customHeight="false" outlineLevel="0" collapsed="false">
      <c r="A4267" s="526" t="n">
        <v>92941</v>
      </c>
      <c r="B4267" s="526" t="s">
        <v>8731</v>
      </c>
      <c r="C4267" s="526" t="s">
        <v>134</v>
      </c>
      <c r="D4267" s="527" t="n">
        <v>39.04</v>
      </c>
    </row>
    <row r="4268" customFormat="false" ht="15" hidden="false" customHeight="false" outlineLevel="0" collapsed="false">
      <c r="A4268" s="526" t="n">
        <v>92942</v>
      </c>
      <c r="B4268" s="526" t="s">
        <v>8732</v>
      </c>
      <c r="C4268" s="526" t="s">
        <v>134</v>
      </c>
      <c r="D4268" s="527" t="n">
        <v>39.04</v>
      </c>
    </row>
    <row r="4269" customFormat="false" ht="15" hidden="false" customHeight="false" outlineLevel="0" collapsed="false">
      <c r="A4269" s="526" t="n">
        <v>92943</v>
      </c>
      <c r="B4269" s="526" t="s">
        <v>8733</v>
      </c>
      <c r="C4269" s="526" t="s">
        <v>134</v>
      </c>
      <c r="D4269" s="527" t="n">
        <v>44.83</v>
      </c>
    </row>
    <row r="4270" customFormat="false" ht="15" hidden="false" customHeight="false" outlineLevel="0" collapsed="false">
      <c r="A4270" s="526" t="n">
        <v>92944</v>
      </c>
      <c r="B4270" s="526" t="s">
        <v>8734</v>
      </c>
      <c r="C4270" s="526" t="s">
        <v>134</v>
      </c>
      <c r="D4270" s="527" t="n">
        <v>44.83</v>
      </c>
    </row>
    <row r="4271" customFormat="false" ht="15" hidden="false" customHeight="false" outlineLevel="0" collapsed="false">
      <c r="A4271" s="526" t="n">
        <v>92945</v>
      </c>
      <c r="B4271" s="526" t="s">
        <v>8735</v>
      </c>
      <c r="C4271" s="526" t="s">
        <v>134</v>
      </c>
      <c r="D4271" s="527" t="n">
        <v>44.83</v>
      </c>
    </row>
    <row r="4272" customFormat="false" ht="15" hidden="false" customHeight="false" outlineLevel="0" collapsed="false">
      <c r="A4272" s="526" t="n">
        <v>92946</v>
      </c>
      <c r="B4272" s="526" t="s">
        <v>8736</v>
      </c>
      <c r="C4272" s="526" t="s">
        <v>134</v>
      </c>
      <c r="D4272" s="527" t="n">
        <v>62.57</v>
      </c>
    </row>
    <row r="4273" customFormat="false" ht="15" hidden="false" customHeight="false" outlineLevel="0" collapsed="false">
      <c r="A4273" s="526" t="n">
        <v>92947</v>
      </c>
      <c r="B4273" s="526" t="s">
        <v>8737</v>
      </c>
      <c r="C4273" s="526" t="s">
        <v>134</v>
      </c>
      <c r="D4273" s="527" t="n">
        <v>62.57</v>
      </c>
    </row>
    <row r="4274" customFormat="false" ht="15" hidden="false" customHeight="false" outlineLevel="0" collapsed="false">
      <c r="A4274" s="526" t="n">
        <v>92948</v>
      </c>
      <c r="B4274" s="526" t="s">
        <v>8738</v>
      </c>
      <c r="C4274" s="526" t="s">
        <v>134</v>
      </c>
      <c r="D4274" s="527" t="n">
        <v>62.57</v>
      </c>
    </row>
    <row r="4275" customFormat="false" ht="15" hidden="false" customHeight="false" outlineLevel="0" collapsed="false">
      <c r="A4275" s="526" t="n">
        <v>92949</v>
      </c>
      <c r="B4275" s="526" t="s">
        <v>8739</v>
      </c>
      <c r="C4275" s="526" t="s">
        <v>134</v>
      </c>
      <c r="D4275" s="527" t="n">
        <v>97.37</v>
      </c>
    </row>
    <row r="4276" customFormat="false" ht="15" hidden="false" customHeight="false" outlineLevel="0" collapsed="false">
      <c r="A4276" s="526" t="n">
        <v>92950</v>
      </c>
      <c r="B4276" s="526" t="s">
        <v>8740</v>
      </c>
      <c r="C4276" s="526" t="s">
        <v>134</v>
      </c>
      <c r="D4276" s="527" t="n">
        <v>97.37</v>
      </c>
    </row>
    <row r="4277" customFormat="false" ht="15" hidden="false" customHeight="false" outlineLevel="0" collapsed="false">
      <c r="A4277" s="526" t="n">
        <v>92951</v>
      </c>
      <c r="B4277" s="526" t="s">
        <v>8741</v>
      </c>
      <c r="C4277" s="526" t="s">
        <v>134</v>
      </c>
      <c r="D4277" s="527" t="n">
        <v>139.36</v>
      </c>
    </row>
    <row r="4278" customFormat="false" ht="15" hidden="false" customHeight="false" outlineLevel="0" collapsed="false">
      <c r="A4278" s="526" t="n">
        <v>92952</v>
      </c>
      <c r="B4278" s="526" t="s">
        <v>8742</v>
      </c>
      <c r="C4278" s="526" t="s">
        <v>134</v>
      </c>
      <c r="D4278" s="527" t="n">
        <v>139.36</v>
      </c>
    </row>
    <row r="4279" customFormat="false" ht="15" hidden="false" customHeight="false" outlineLevel="0" collapsed="false">
      <c r="A4279" s="526" t="n">
        <v>92953</v>
      </c>
      <c r="B4279" s="526" t="s">
        <v>693</v>
      </c>
      <c r="C4279" s="526" t="s">
        <v>134</v>
      </c>
      <c r="D4279" s="527" t="n">
        <v>26.09</v>
      </c>
    </row>
    <row r="4280" customFormat="false" ht="15" hidden="false" customHeight="false" outlineLevel="0" collapsed="false">
      <c r="A4280" s="526" t="n">
        <v>93050</v>
      </c>
      <c r="B4280" s="526" t="s">
        <v>8743</v>
      </c>
      <c r="C4280" s="526" t="s">
        <v>134</v>
      </c>
      <c r="D4280" s="527" t="n">
        <v>12.14</v>
      </c>
    </row>
    <row r="4281" customFormat="false" ht="15" hidden="false" customHeight="false" outlineLevel="0" collapsed="false">
      <c r="A4281" s="526" t="n">
        <v>93052</v>
      </c>
      <c r="B4281" s="526" t="s">
        <v>8744</v>
      </c>
      <c r="C4281" s="526" t="s">
        <v>134</v>
      </c>
      <c r="D4281" s="527" t="n">
        <v>568.46</v>
      </c>
    </row>
    <row r="4282" customFormat="false" ht="15" hidden="false" customHeight="false" outlineLevel="0" collapsed="false">
      <c r="A4282" s="526" t="n">
        <v>93054</v>
      </c>
      <c r="B4282" s="526" t="s">
        <v>8745</v>
      </c>
      <c r="C4282" s="526" t="s">
        <v>134</v>
      </c>
      <c r="D4282" s="527" t="n">
        <v>24.29</v>
      </c>
    </row>
    <row r="4283" customFormat="false" ht="15" hidden="false" customHeight="false" outlineLevel="0" collapsed="false">
      <c r="A4283" s="526" t="n">
        <v>93055</v>
      </c>
      <c r="B4283" s="526" t="s">
        <v>8746</v>
      </c>
      <c r="C4283" s="526" t="s">
        <v>134</v>
      </c>
      <c r="D4283" s="527" t="n">
        <v>48.98</v>
      </c>
    </row>
    <row r="4284" customFormat="false" ht="15" hidden="false" customHeight="false" outlineLevel="0" collapsed="false">
      <c r="A4284" s="526" t="n">
        <v>93056</v>
      </c>
      <c r="B4284" s="526" t="s">
        <v>8747</v>
      </c>
      <c r="C4284" s="526" t="s">
        <v>134</v>
      </c>
      <c r="D4284" s="527" t="n">
        <v>18.21</v>
      </c>
    </row>
    <row r="4285" customFormat="false" ht="15" hidden="false" customHeight="false" outlineLevel="0" collapsed="false">
      <c r="A4285" s="526" t="n">
        <v>93057</v>
      </c>
      <c r="B4285" s="526" t="s">
        <v>8748</v>
      </c>
      <c r="C4285" s="526" t="s">
        <v>134</v>
      </c>
      <c r="D4285" s="527" t="n">
        <v>15.13</v>
      </c>
    </row>
    <row r="4286" customFormat="false" ht="15" hidden="false" customHeight="false" outlineLevel="0" collapsed="false">
      <c r="A4286" s="526" t="n">
        <v>93058</v>
      </c>
      <c r="B4286" s="526" t="s">
        <v>8749</v>
      </c>
      <c r="C4286" s="526" t="s">
        <v>134</v>
      </c>
      <c r="D4286" s="527" t="n">
        <v>625.37</v>
      </c>
    </row>
    <row r="4287" customFormat="false" ht="15" hidden="false" customHeight="false" outlineLevel="0" collapsed="false">
      <c r="A4287" s="526" t="n">
        <v>93059</v>
      </c>
      <c r="B4287" s="526" t="s">
        <v>8750</v>
      </c>
      <c r="C4287" s="526" t="s">
        <v>134</v>
      </c>
      <c r="D4287" s="527" t="n">
        <v>31.81</v>
      </c>
    </row>
    <row r="4288" customFormat="false" ht="15" hidden="false" customHeight="false" outlineLevel="0" collapsed="false">
      <c r="A4288" s="526" t="n">
        <v>93060</v>
      </c>
      <c r="B4288" s="526" t="s">
        <v>8751</v>
      </c>
      <c r="C4288" s="526" t="s">
        <v>134</v>
      </c>
      <c r="D4288" s="527" t="n">
        <v>85.95</v>
      </c>
    </row>
    <row r="4289" customFormat="false" ht="15" hidden="false" customHeight="false" outlineLevel="0" collapsed="false">
      <c r="A4289" s="526" t="n">
        <v>93061</v>
      </c>
      <c r="B4289" s="526" t="s">
        <v>8752</v>
      </c>
      <c r="C4289" s="526" t="s">
        <v>134</v>
      </c>
      <c r="D4289" s="527" t="n">
        <v>34.66</v>
      </c>
    </row>
    <row r="4290" customFormat="false" ht="15" hidden="false" customHeight="false" outlineLevel="0" collapsed="false">
      <c r="A4290" s="526" t="n">
        <v>93062</v>
      </c>
      <c r="B4290" s="526" t="s">
        <v>8753</v>
      </c>
      <c r="C4290" s="526" t="s">
        <v>134</v>
      </c>
      <c r="D4290" s="527" t="n">
        <v>29.21</v>
      </c>
    </row>
    <row r="4291" customFormat="false" ht="15" hidden="false" customHeight="false" outlineLevel="0" collapsed="false">
      <c r="A4291" s="526" t="n">
        <v>93063</v>
      </c>
      <c r="B4291" s="526" t="s">
        <v>8754</v>
      </c>
      <c r="C4291" s="526" t="s">
        <v>134</v>
      </c>
      <c r="D4291" s="527" t="n">
        <v>716.6</v>
      </c>
    </row>
    <row r="4292" customFormat="false" ht="15" hidden="false" customHeight="false" outlineLevel="0" collapsed="false">
      <c r="A4292" s="526" t="n">
        <v>93064</v>
      </c>
      <c r="B4292" s="526" t="s">
        <v>8755</v>
      </c>
      <c r="C4292" s="526" t="s">
        <v>134</v>
      </c>
      <c r="D4292" s="527" t="n">
        <v>53.28</v>
      </c>
    </row>
    <row r="4293" customFormat="false" ht="15" hidden="false" customHeight="false" outlineLevel="0" collapsed="false">
      <c r="A4293" s="526" t="n">
        <v>93065</v>
      </c>
      <c r="B4293" s="526" t="s">
        <v>8756</v>
      </c>
      <c r="C4293" s="526" t="s">
        <v>134</v>
      </c>
      <c r="D4293" s="527" t="n">
        <v>47.85</v>
      </c>
    </row>
    <row r="4294" customFormat="false" ht="15" hidden="false" customHeight="false" outlineLevel="0" collapsed="false">
      <c r="A4294" s="526" t="n">
        <v>93066</v>
      </c>
      <c r="B4294" s="526" t="s">
        <v>8757</v>
      </c>
      <c r="C4294" s="526" t="s">
        <v>134</v>
      </c>
      <c r="D4294" s="527" t="n">
        <v>899.3</v>
      </c>
    </row>
    <row r="4295" customFormat="false" ht="15" hidden="false" customHeight="false" outlineLevel="0" collapsed="false">
      <c r="A4295" s="526" t="n">
        <v>93067</v>
      </c>
      <c r="B4295" s="526" t="s">
        <v>8758</v>
      </c>
      <c r="C4295" s="526" t="s">
        <v>134</v>
      </c>
      <c r="D4295" s="527" t="n">
        <v>79.31</v>
      </c>
    </row>
    <row r="4296" customFormat="false" ht="15" hidden="false" customHeight="false" outlineLevel="0" collapsed="false">
      <c r="A4296" s="526" t="n">
        <v>93068</v>
      </c>
      <c r="B4296" s="526" t="s">
        <v>8759</v>
      </c>
      <c r="C4296" s="526" t="s">
        <v>134</v>
      </c>
      <c r="D4296" s="527" t="n">
        <v>67.43</v>
      </c>
    </row>
    <row r="4297" customFormat="false" ht="15" hidden="false" customHeight="false" outlineLevel="0" collapsed="false">
      <c r="A4297" s="526" t="n">
        <v>93069</v>
      </c>
      <c r="B4297" s="526" t="s">
        <v>8760</v>
      </c>
      <c r="C4297" s="526" t="s">
        <v>134</v>
      </c>
      <c r="D4297" s="528" t="n">
        <v>1246.59</v>
      </c>
    </row>
    <row r="4298" customFormat="false" ht="15" hidden="false" customHeight="false" outlineLevel="0" collapsed="false">
      <c r="A4298" s="526" t="n">
        <v>93070</v>
      </c>
      <c r="B4298" s="526" t="s">
        <v>8761</v>
      </c>
      <c r="C4298" s="526" t="s">
        <v>134</v>
      </c>
      <c r="D4298" s="527" t="n">
        <v>200.79</v>
      </c>
    </row>
    <row r="4299" customFormat="false" ht="15" hidden="false" customHeight="false" outlineLevel="0" collapsed="false">
      <c r="A4299" s="526" t="n">
        <v>93071</v>
      </c>
      <c r="B4299" s="526" t="s">
        <v>8762</v>
      </c>
      <c r="C4299" s="526" t="s">
        <v>134</v>
      </c>
      <c r="D4299" s="527" t="n">
        <v>184.6</v>
      </c>
    </row>
    <row r="4300" customFormat="false" ht="15" hidden="false" customHeight="false" outlineLevel="0" collapsed="false">
      <c r="A4300" s="526" t="n">
        <v>93072</v>
      </c>
      <c r="B4300" s="526" t="s">
        <v>8763</v>
      </c>
      <c r="C4300" s="526" t="s">
        <v>134</v>
      </c>
      <c r="D4300" s="528" t="n">
        <v>1645.22</v>
      </c>
    </row>
    <row r="4301" customFormat="false" ht="15" hidden="false" customHeight="false" outlineLevel="0" collapsed="false">
      <c r="A4301" s="526" t="n">
        <v>93074</v>
      </c>
      <c r="B4301" s="526" t="s">
        <v>8764</v>
      </c>
      <c r="C4301" s="526" t="s">
        <v>134</v>
      </c>
      <c r="D4301" s="527" t="n">
        <v>14.24</v>
      </c>
    </row>
    <row r="4302" customFormat="false" ht="15" hidden="false" customHeight="false" outlineLevel="0" collapsed="false">
      <c r="A4302" s="526" t="n">
        <v>93075</v>
      </c>
      <c r="B4302" s="526" t="s">
        <v>8765</v>
      </c>
      <c r="C4302" s="526" t="s">
        <v>134</v>
      </c>
      <c r="D4302" s="527" t="n">
        <v>21.25</v>
      </c>
    </row>
    <row r="4303" customFormat="false" ht="15" hidden="false" customHeight="false" outlineLevel="0" collapsed="false">
      <c r="A4303" s="526" t="n">
        <v>93076</v>
      </c>
      <c r="B4303" s="526" t="s">
        <v>8766</v>
      </c>
      <c r="C4303" s="526" t="s">
        <v>134</v>
      </c>
      <c r="D4303" s="527" t="n">
        <v>22.9</v>
      </c>
    </row>
    <row r="4304" customFormat="false" ht="15" hidden="false" customHeight="false" outlineLevel="0" collapsed="false">
      <c r="A4304" s="526" t="n">
        <v>93077</v>
      </c>
      <c r="B4304" s="526" t="s">
        <v>8767</v>
      </c>
      <c r="C4304" s="526" t="s">
        <v>134</v>
      </c>
      <c r="D4304" s="527" t="n">
        <v>30.14</v>
      </c>
    </row>
    <row r="4305" customFormat="false" ht="15" hidden="false" customHeight="false" outlineLevel="0" collapsed="false">
      <c r="A4305" s="526" t="n">
        <v>93078</v>
      </c>
      <c r="B4305" s="526" t="s">
        <v>8768</v>
      </c>
      <c r="C4305" s="526" t="s">
        <v>134</v>
      </c>
      <c r="D4305" s="527" t="n">
        <v>33.91</v>
      </c>
    </row>
    <row r="4306" customFormat="false" ht="15" hidden="false" customHeight="false" outlineLevel="0" collapsed="false">
      <c r="A4306" s="526" t="n">
        <v>93079</v>
      </c>
      <c r="B4306" s="526" t="s">
        <v>8769</v>
      </c>
      <c r="C4306" s="526" t="s">
        <v>134</v>
      </c>
      <c r="D4306" s="527" t="n">
        <v>31.94</v>
      </c>
    </row>
    <row r="4307" customFormat="false" ht="15" hidden="false" customHeight="false" outlineLevel="0" collapsed="false">
      <c r="A4307" s="526" t="n">
        <v>93080</v>
      </c>
      <c r="B4307" s="526" t="s">
        <v>8770</v>
      </c>
      <c r="C4307" s="526" t="s">
        <v>134</v>
      </c>
      <c r="D4307" s="527" t="n">
        <v>9.26</v>
      </c>
    </row>
    <row r="4308" customFormat="false" ht="15" hidden="false" customHeight="false" outlineLevel="0" collapsed="false">
      <c r="A4308" s="526" t="n">
        <v>93081</v>
      </c>
      <c r="B4308" s="526" t="s">
        <v>8771</v>
      </c>
      <c r="C4308" s="526" t="s">
        <v>134</v>
      </c>
      <c r="D4308" s="527" t="n">
        <v>20.08</v>
      </c>
    </row>
    <row r="4309" customFormat="false" ht="15" hidden="false" customHeight="false" outlineLevel="0" collapsed="false">
      <c r="A4309" s="526" t="n">
        <v>93082</v>
      </c>
      <c r="B4309" s="526" t="s">
        <v>8772</v>
      </c>
      <c r="C4309" s="526" t="s">
        <v>134</v>
      </c>
      <c r="D4309" s="527" t="n">
        <v>26.02</v>
      </c>
    </row>
    <row r="4310" customFormat="false" ht="15" hidden="false" customHeight="false" outlineLevel="0" collapsed="false">
      <c r="A4310" s="526" t="n">
        <v>93083</v>
      </c>
      <c r="B4310" s="526" t="s">
        <v>8773</v>
      </c>
      <c r="C4310" s="526" t="s">
        <v>134</v>
      </c>
      <c r="D4310" s="527" t="n">
        <v>492.14</v>
      </c>
    </row>
    <row r="4311" customFormat="false" ht="15" hidden="false" customHeight="false" outlineLevel="0" collapsed="false">
      <c r="A4311" s="526" t="n">
        <v>93084</v>
      </c>
      <c r="B4311" s="526" t="s">
        <v>8774</v>
      </c>
      <c r="C4311" s="526" t="s">
        <v>134</v>
      </c>
      <c r="D4311" s="527" t="n">
        <v>15.02</v>
      </c>
    </row>
    <row r="4312" customFormat="false" ht="15" hidden="false" customHeight="false" outlineLevel="0" collapsed="false">
      <c r="A4312" s="526" t="n">
        <v>93085</v>
      </c>
      <c r="B4312" s="526" t="s">
        <v>8775</v>
      </c>
      <c r="C4312" s="526" t="s">
        <v>134</v>
      </c>
      <c r="D4312" s="527" t="n">
        <v>16.04</v>
      </c>
    </row>
    <row r="4313" customFormat="false" ht="15" hidden="false" customHeight="false" outlineLevel="0" collapsed="false">
      <c r="A4313" s="526" t="n">
        <v>93086</v>
      </c>
      <c r="B4313" s="526" t="s">
        <v>8776</v>
      </c>
      <c r="C4313" s="526" t="s">
        <v>134</v>
      </c>
      <c r="D4313" s="527" t="n">
        <v>571.34</v>
      </c>
    </row>
    <row r="4314" customFormat="false" ht="15" hidden="false" customHeight="false" outlineLevel="0" collapsed="false">
      <c r="A4314" s="526" t="n">
        <v>93087</v>
      </c>
      <c r="B4314" s="526" t="s">
        <v>8777</v>
      </c>
      <c r="C4314" s="526" t="s">
        <v>134</v>
      </c>
      <c r="D4314" s="527" t="n">
        <v>21.03</v>
      </c>
    </row>
    <row r="4315" customFormat="false" ht="15" hidden="false" customHeight="false" outlineLevel="0" collapsed="false">
      <c r="A4315" s="526" t="n">
        <v>93088</v>
      </c>
      <c r="B4315" s="526" t="s">
        <v>8778</v>
      </c>
      <c r="C4315" s="526" t="s">
        <v>134</v>
      </c>
      <c r="D4315" s="527" t="n">
        <v>26.06</v>
      </c>
    </row>
    <row r="4316" customFormat="false" ht="15" hidden="false" customHeight="false" outlineLevel="0" collapsed="false">
      <c r="A4316" s="526" t="n">
        <v>93089</v>
      </c>
      <c r="B4316" s="526" t="s">
        <v>8779</v>
      </c>
      <c r="C4316" s="526" t="s">
        <v>134</v>
      </c>
      <c r="D4316" s="527" t="n">
        <v>51.86</v>
      </c>
    </row>
    <row r="4317" customFormat="false" ht="15" hidden="false" customHeight="false" outlineLevel="0" collapsed="false">
      <c r="A4317" s="526" t="n">
        <v>93090</v>
      </c>
      <c r="B4317" s="526" t="s">
        <v>8780</v>
      </c>
      <c r="C4317" s="526" t="s">
        <v>134</v>
      </c>
      <c r="D4317" s="527" t="n">
        <v>20.86</v>
      </c>
    </row>
    <row r="4318" customFormat="false" ht="15" hidden="false" customHeight="false" outlineLevel="0" collapsed="false">
      <c r="A4318" s="526" t="n">
        <v>93091</v>
      </c>
      <c r="B4318" s="526" t="s">
        <v>8781</v>
      </c>
      <c r="C4318" s="526" t="s">
        <v>134</v>
      </c>
      <c r="D4318" s="527" t="n">
        <v>17.89</v>
      </c>
    </row>
    <row r="4319" customFormat="false" ht="15" hidden="false" customHeight="false" outlineLevel="0" collapsed="false">
      <c r="A4319" s="526" t="n">
        <v>93092</v>
      </c>
      <c r="B4319" s="526" t="s">
        <v>8782</v>
      </c>
      <c r="C4319" s="526" t="s">
        <v>134</v>
      </c>
      <c r="D4319" s="527" t="n">
        <v>628.02</v>
      </c>
    </row>
    <row r="4320" customFormat="false" ht="15" hidden="false" customHeight="false" outlineLevel="0" collapsed="false">
      <c r="A4320" s="526" t="n">
        <v>93093</v>
      </c>
      <c r="B4320" s="526" t="s">
        <v>8783</v>
      </c>
      <c r="C4320" s="526" t="s">
        <v>134</v>
      </c>
      <c r="D4320" s="527" t="n">
        <v>33.14</v>
      </c>
    </row>
    <row r="4321" customFormat="false" ht="15" hidden="false" customHeight="false" outlineLevel="0" collapsed="false">
      <c r="A4321" s="526" t="n">
        <v>93094</v>
      </c>
      <c r="B4321" s="526" t="s">
        <v>8784</v>
      </c>
      <c r="C4321" s="526" t="s">
        <v>134</v>
      </c>
      <c r="D4321" s="527" t="n">
        <v>88.6</v>
      </c>
    </row>
    <row r="4322" customFormat="false" ht="15" hidden="false" customHeight="false" outlineLevel="0" collapsed="false">
      <c r="A4322" s="526" t="n">
        <v>93097</v>
      </c>
      <c r="B4322" s="526" t="s">
        <v>8785</v>
      </c>
      <c r="C4322" s="526" t="s">
        <v>134</v>
      </c>
      <c r="D4322" s="527" t="n">
        <v>14.5</v>
      </c>
    </row>
    <row r="4323" customFormat="false" ht="15" hidden="false" customHeight="false" outlineLevel="0" collapsed="false">
      <c r="A4323" s="526" t="n">
        <v>93098</v>
      </c>
      <c r="B4323" s="526" t="s">
        <v>8786</v>
      </c>
      <c r="C4323" s="526" t="s">
        <v>134</v>
      </c>
      <c r="D4323" s="527" t="n">
        <v>21.39</v>
      </c>
    </row>
    <row r="4324" customFormat="false" ht="15" hidden="false" customHeight="false" outlineLevel="0" collapsed="false">
      <c r="A4324" s="526" t="n">
        <v>93099</v>
      </c>
      <c r="B4324" s="526" t="s">
        <v>8787</v>
      </c>
      <c r="C4324" s="526" t="s">
        <v>134</v>
      </c>
      <c r="D4324" s="527" t="n">
        <v>26.07</v>
      </c>
    </row>
    <row r="4325" customFormat="false" ht="15" hidden="false" customHeight="false" outlineLevel="0" collapsed="false">
      <c r="A4325" s="526" t="n">
        <v>93100</v>
      </c>
      <c r="B4325" s="526" t="s">
        <v>8788</v>
      </c>
      <c r="C4325" s="526" t="s">
        <v>134</v>
      </c>
      <c r="D4325" s="527" t="n">
        <v>31.73</v>
      </c>
    </row>
    <row r="4326" customFormat="false" ht="15" hidden="false" customHeight="false" outlineLevel="0" collapsed="false">
      <c r="A4326" s="526" t="n">
        <v>93101</v>
      </c>
      <c r="B4326" s="526" t="s">
        <v>8789</v>
      </c>
      <c r="C4326" s="526" t="s">
        <v>134</v>
      </c>
      <c r="D4326" s="527" t="n">
        <v>35.5</v>
      </c>
    </row>
    <row r="4327" customFormat="false" ht="15" hidden="false" customHeight="false" outlineLevel="0" collapsed="false">
      <c r="A4327" s="526" t="n">
        <v>93102</v>
      </c>
      <c r="B4327" s="526" t="s">
        <v>8790</v>
      </c>
      <c r="C4327" s="526" t="s">
        <v>134</v>
      </c>
      <c r="D4327" s="527" t="n">
        <v>37.62</v>
      </c>
    </row>
    <row r="4328" customFormat="false" ht="15" hidden="false" customHeight="false" outlineLevel="0" collapsed="false">
      <c r="A4328" s="526" t="n">
        <v>93103</v>
      </c>
      <c r="B4328" s="526" t="s">
        <v>8791</v>
      </c>
      <c r="C4328" s="526" t="s">
        <v>134</v>
      </c>
      <c r="D4328" s="527" t="n">
        <v>9.44</v>
      </c>
    </row>
    <row r="4329" customFormat="false" ht="15" hidden="false" customHeight="false" outlineLevel="0" collapsed="false">
      <c r="A4329" s="526" t="n">
        <v>93104</v>
      </c>
      <c r="B4329" s="526" t="s">
        <v>8792</v>
      </c>
      <c r="C4329" s="526" t="s">
        <v>134</v>
      </c>
      <c r="D4329" s="527" t="n">
        <v>20.16</v>
      </c>
    </row>
    <row r="4330" customFormat="false" ht="15" hidden="false" customHeight="false" outlineLevel="0" collapsed="false">
      <c r="A4330" s="526" t="n">
        <v>93105</v>
      </c>
      <c r="B4330" s="526" t="s">
        <v>8793</v>
      </c>
      <c r="C4330" s="526" t="s">
        <v>134</v>
      </c>
      <c r="D4330" s="527" t="n">
        <v>26.2</v>
      </c>
    </row>
    <row r="4331" customFormat="false" ht="15" hidden="false" customHeight="false" outlineLevel="0" collapsed="false">
      <c r="A4331" s="526" t="n">
        <v>93106</v>
      </c>
      <c r="B4331" s="526" t="s">
        <v>8794</v>
      </c>
      <c r="C4331" s="526" t="s">
        <v>134</v>
      </c>
      <c r="D4331" s="527" t="n">
        <v>492.32</v>
      </c>
    </row>
    <row r="4332" customFormat="false" ht="15" hidden="false" customHeight="false" outlineLevel="0" collapsed="false">
      <c r="A4332" s="526" t="n">
        <v>93107</v>
      </c>
      <c r="B4332" s="526" t="s">
        <v>8795</v>
      </c>
      <c r="C4332" s="526" t="s">
        <v>134</v>
      </c>
      <c r="D4332" s="527" t="n">
        <v>17.15</v>
      </c>
    </row>
    <row r="4333" customFormat="false" ht="15" hidden="false" customHeight="false" outlineLevel="0" collapsed="false">
      <c r="A4333" s="526" t="n">
        <v>93108</v>
      </c>
      <c r="B4333" s="526" t="s">
        <v>8796</v>
      </c>
      <c r="C4333" s="526" t="s">
        <v>134</v>
      </c>
      <c r="D4333" s="527" t="n">
        <v>14.46</v>
      </c>
    </row>
    <row r="4334" customFormat="false" ht="15" hidden="false" customHeight="false" outlineLevel="0" collapsed="false">
      <c r="A4334" s="526" t="n">
        <v>93109</v>
      </c>
      <c r="B4334" s="526" t="s">
        <v>8797</v>
      </c>
      <c r="C4334" s="526" t="s">
        <v>134</v>
      </c>
      <c r="D4334" s="527" t="n">
        <v>573.47</v>
      </c>
    </row>
    <row r="4335" customFormat="false" ht="15" hidden="false" customHeight="false" outlineLevel="0" collapsed="false">
      <c r="A4335" s="526" t="n">
        <v>93110</v>
      </c>
      <c r="B4335" s="526" t="s">
        <v>8798</v>
      </c>
      <c r="C4335" s="526" t="s">
        <v>134</v>
      </c>
      <c r="D4335" s="527" t="n">
        <v>22.09</v>
      </c>
    </row>
    <row r="4336" customFormat="false" ht="15" hidden="false" customHeight="false" outlineLevel="0" collapsed="false">
      <c r="A4336" s="526" t="n">
        <v>93111</v>
      </c>
      <c r="B4336" s="526" t="s">
        <v>8799</v>
      </c>
      <c r="C4336" s="526" t="s">
        <v>134</v>
      </c>
      <c r="D4336" s="527" t="n">
        <v>26.79</v>
      </c>
    </row>
    <row r="4337" customFormat="false" ht="15" hidden="false" customHeight="false" outlineLevel="0" collapsed="false">
      <c r="A4337" s="526" t="n">
        <v>93112</v>
      </c>
      <c r="B4337" s="526" t="s">
        <v>8800</v>
      </c>
      <c r="C4337" s="526" t="s">
        <v>134</v>
      </c>
      <c r="D4337" s="527" t="n">
        <v>53.99</v>
      </c>
    </row>
    <row r="4338" customFormat="false" ht="15" hidden="false" customHeight="false" outlineLevel="0" collapsed="false">
      <c r="A4338" s="526" t="n">
        <v>93113</v>
      </c>
      <c r="B4338" s="526" t="s">
        <v>8801</v>
      </c>
      <c r="C4338" s="526" t="s">
        <v>134</v>
      </c>
      <c r="D4338" s="527" t="n">
        <v>24.68</v>
      </c>
    </row>
    <row r="4339" customFormat="false" ht="15" hidden="false" customHeight="false" outlineLevel="0" collapsed="false">
      <c r="A4339" s="526" t="n">
        <v>93114</v>
      </c>
      <c r="B4339" s="526" t="s">
        <v>8802</v>
      </c>
      <c r="C4339" s="526" t="s">
        <v>134</v>
      </c>
      <c r="D4339" s="527" t="n">
        <v>35.05</v>
      </c>
    </row>
    <row r="4340" customFormat="false" ht="15" hidden="false" customHeight="false" outlineLevel="0" collapsed="false">
      <c r="A4340" s="526" t="n">
        <v>93115</v>
      </c>
      <c r="B4340" s="526" t="s">
        <v>8803</v>
      </c>
      <c r="C4340" s="526" t="s">
        <v>134</v>
      </c>
      <c r="D4340" s="527" t="n">
        <v>92.42</v>
      </c>
    </row>
    <row r="4341" customFormat="false" ht="15" hidden="false" customHeight="false" outlineLevel="0" collapsed="false">
      <c r="A4341" s="526" t="n">
        <v>93116</v>
      </c>
      <c r="B4341" s="526" t="s">
        <v>8804</v>
      </c>
      <c r="C4341" s="526" t="s">
        <v>134</v>
      </c>
      <c r="D4341" s="527" t="n">
        <v>631.84</v>
      </c>
    </row>
    <row r="4342" customFormat="false" ht="15" hidden="false" customHeight="false" outlineLevel="0" collapsed="false">
      <c r="A4342" s="526" t="n">
        <v>93117</v>
      </c>
      <c r="B4342" s="526" t="s">
        <v>8805</v>
      </c>
      <c r="C4342" s="526" t="s">
        <v>134</v>
      </c>
      <c r="D4342" s="527" t="n">
        <v>63.13</v>
      </c>
    </row>
    <row r="4343" customFormat="false" ht="15" hidden="false" customHeight="false" outlineLevel="0" collapsed="false">
      <c r="A4343" s="526" t="n">
        <v>93118</v>
      </c>
      <c r="B4343" s="526" t="s">
        <v>8806</v>
      </c>
      <c r="C4343" s="526" t="s">
        <v>134</v>
      </c>
      <c r="D4343" s="527" t="n">
        <v>93.04</v>
      </c>
    </row>
    <row r="4344" customFormat="false" ht="15" hidden="false" customHeight="false" outlineLevel="0" collapsed="false">
      <c r="A4344" s="526" t="n">
        <v>93119</v>
      </c>
      <c r="B4344" s="526" t="s">
        <v>8807</v>
      </c>
      <c r="C4344" s="526" t="s">
        <v>134</v>
      </c>
      <c r="D4344" s="527" t="n">
        <v>18.6</v>
      </c>
    </row>
    <row r="4345" customFormat="false" ht="15" hidden="false" customHeight="false" outlineLevel="0" collapsed="false">
      <c r="A4345" s="526" t="n">
        <v>93120</v>
      </c>
      <c r="B4345" s="526" t="s">
        <v>8808</v>
      </c>
      <c r="C4345" s="526" t="s">
        <v>134</v>
      </c>
      <c r="D4345" s="527" t="n">
        <v>28</v>
      </c>
    </row>
    <row r="4346" customFormat="false" ht="15" hidden="false" customHeight="false" outlineLevel="0" collapsed="false">
      <c r="A4346" s="526" t="n">
        <v>93121</v>
      </c>
      <c r="B4346" s="526" t="s">
        <v>8809</v>
      </c>
      <c r="C4346" s="526" t="s">
        <v>134</v>
      </c>
      <c r="D4346" s="527" t="n">
        <v>31.76</v>
      </c>
    </row>
    <row r="4347" customFormat="false" ht="15" hidden="false" customHeight="false" outlineLevel="0" collapsed="false">
      <c r="A4347" s="526" t="n">
        <v>93122</v>
      </c>
      <c r="B4347" s="526" t="s">
        <v>8810</v>
      </c>
      <c r="C4347" s="526" t="s">
        <v>134</v>
      </c>
      <c r="D4347" s="527" t="n">
        <v>27.98</v>
      </c>
    </row>
    <row r="4348" customFormat="false" ht="15" hidden="false" customHeight="false" outlineLevel="0" collapsed="false">
      <c r="A4348" s="526" t="n">
        <v>93123</v>
      </c>
      <c r="B4348" s="526" t="s">
        <v>8811</v>
      </c>
      <c r="C4348" s="526" t="s">
        <v>134</v>
      </c>
      <c r="D4348" s="527" t="n">
        <v>62.75</v>
      </c>
    </row>
    <row r="4349" customFormat="false" ht="15" hidden="false" customHeight="false" outlineLevel="0" collapsed="false">
      <c r="A4349" s="526" t="n">
        <v>93124</v>
      </c>
      <c r="B4349" s="526" t="s">
        <v>8812</v>
      </c>
      <c r="C4349" s="526" t="s">
        <v>134</v>
      </c>
      <c r="D4349" s="527" t="n">
        <v>98.66</v>
      </c>
    </row>
    <row r="4350" customFormat="false" ht="15" hidden="false" customHeight="false" outlineLevel="0" collapsed="false">
      <c r="A4350" s="526" t="n">
        <v>93125</v>
      </c>
      <c r="B4350" s="526" t="s">
        <v>8813</v>
      </c>
      <c r="C4350" s="526" t="s">
        <v>134</v>
      </c>
      <c r="D4350" s="527" t="n">
        <v>145.16</v>
      </c>
    </row>
    <row r="4351" customFormat="false" ht="15" hidden="false" customHeight="false" outlineLevel="0" collapsed="false">
      <c r="A4351" s="526" t="n">
        <v>93126</v>
      </c>
      <c r="B4351" s="526" t="s">
        <v>8814</v>
      </c>
      <c r="C4351" s="526" t="s">
        <v>134</v>
      </c>
      <c r="D4351" s="527" t="n">
        <v>321.38</v>
      </c>
    </row>
    <row r="4352" customFormat="false" ht="15" hidden="false" customHeight="false" outlineLevel="0" collapsed="false">
      <c r="A4352" s="526" t="n">
        <v>93133</v>
      </c>
      <c r="B4352" s="526" t="s">
        <v>8815</v>
      </c>
      <c r="C4352" s="526" t="s">
        <v>134</v>
      </c>
      <c r="D4352" s="527" t="n">
        <v>20.86</v>
      </c>
    </row>
    <row r="4353" customFormat="false" ht="15" hidden="false" customHeight="false" outlineLevel="0" collapsed="false">
      <c r="A4353" s="526" t="n">
        <v>94465</v>
      </c>
      <c r="B4353" s="526" t="s">
        <v>8816</v>
      </c>
      <c r="C4353" s="526" t="s">
        <v>134</v>
      </c>
      <c r="D4353" s="527" t="n">
        <v>57.44</v>
      </c>
    </row>
    <row r="4354" customFormat="false" ht="15" hidden="false" customHeight="false" outlineLevel="0" collapsed="false">
      <c r="A4354" s="526" t="n">
        <v>94466</v>
      </c>
      <c r="B4354" s="526" t="s">
        <v>8817</v>
      </c>
      <c r="C4354" s="526" t="s">
        <v>134</v>
      </c>
      <c r="D4354" s="527" t="n">
        <v>57.47</v>
      </c>
    </row>
    <row r="4355" customFormat="false" ht="15" hidden="false" customHeight="false" outlineLevel="0" collapsed="false">
      <c r="A4355" s="526" t="n">
        <v>94467</v>
      </c>
      <c r="B4355" s="526" t="s">
        <v>8818</v>
      </c>
      <c r="C4355" s="526" t="s">
        <v>134</v>
      </c>
      <c r="D4355" s="527" t="n">
        <v>89.76</v>
      </c>
    </row>
    <row r="4356" customFormat="false" ht="15" hidden="false" customHeight="false" outlineLevel="0" collapsed="false">
      <c r="A4356" s="526" t="n">
        <v>94468</v>
      </c>
      <c r="B4356" s="526" t="s">
        <v>8819</v>
      </c>
      <c r="C4356" s="526" t="s">
        <v>134</v>
      </c>
      <c r="D4356" s="527" t="n">
        <v>78.29</v>
      </c>
    </row>
    <row r="4357" customFormat="false" ht="15" hidden="false" customHeight="false" outlineLevel="0" collapsed="false">
      <c r="A4357" s="526" t="n">
        <v>94469</v>
      </c>
      <c r="B4357" s="526" t="s">
        <v>8820</v>
      </c>
      <c r="C4357" s="526" t="s">
        <v>134</v>
      </c>
      <c r="D4357" s="527" t="n">
        <v>130.73</v>
      </c>
    </row>
    <row r="4358" customFormat="false" ht="15" hidden="false" customHeight="false" outlineLevel="0" collapsed="false">
      <c r="A4358" s="526" t="n">
        <v>94470</v>
      </c>
      <c r="B4358" s="526" t="s">
        <v>8821</v>
      </c>
      <c r="C4358" s="526" t="s">
        <v>134</v>
      </c>
      <c r="D4358" s="527" t="n">
        <v>120.52</v>
      </c>
    </row>
    <row r="4359" customFormat="false" ht="15" hidden="false" customHeight="false" outlineLevel="0" collapsed="false">
      <c r="A4359" s="526" t="n">
        <v>94471</v>
      </c>
      <c r="B4359" s="526" t="s">
        <v>8822</v>
      </c>
      <c r="C4359" s="526" t="s">
        <v>134</v>
      </c>
      <c r="D4359" s="527" t="n">
        <v>82.8</v>
      </c>
    </row>
    <row r="4360" customFormat="false" ht="15" hidden="false" customHeight="false" outlineLevel="0" collapsed="false">
      <c r="A4360" s="526" t="n">
        <v>94472</v>
      </c>
      <c r="B4360" s="526" t="s">
        <v>8823</v>
      </c>
      <c r="C4360" s="526" t="s">
        <v>134</v>
      </c>
      <c r="D4360" s="527" t="n">
        <v>85.35</v>
      </c>
    </row>
    <row r="4361" customFormat="false" ht="15" hidden="false" customHeight="false" outlineLevel="0" collapsed="false">
      <c r="A4361" s="526" t="n">
        <v>94473</v>
      </c>
      <c r="B4361" s="526" t="s">
        <v>8824</v>
      </c>
      <c r="C4361" s="526" t="s">
        <v>134</v>
      </c>
      <c r="D4361" s="527" t="n">
        <v>128.47</v>
      </c>
    </row>
    <row r="4362" customFormat="false" ht="15" hidden="false" customHeight="false" outlineLevel="0" collapsed="false">
      <c r="A4362" s="526" t="n">
        <v>94474</v>
      </c>
      <c r="B4362" s="526" t="s">
        <v>8825</v>
      </c>
      <c r="C4362" s="526" t="s">
        <v>134</v>
      </c>
      <c r="D4362" s="527" t="n">
        <v>139.7</v>
      </c>
    </row>
    <row r="4363" customFormat="false" ht="15" hidden="false" customHeight="false" outlineLevel="0" collapsed="false">
      <c r="A4363" s="526" t="n">
        <v>94475</v>
      </c>
      <c r="B4363" s="526" t="s">
        <v>8826</v>
      </c>
      <c r="C4363" s="526" t="s">
        <v>134</v>
      </c>
      <c r="D4363" s="527" t="n">
        <v>176.86</v>
      </c>
    </row>
    <row r="4364" customFormat="false" ht="15" hidden="false" customHeight="false" outlineLevel="0" collapsed="false">
      <c r="A4364" s="526" t="n">
        <v>94476</v>
      </c>
      <c r="B4364" s="526" t="s">
        <v>8827</v>
      </c>
      <c r="C4364" s="526" t="s">
        <v>134</v>
      </c>
      <c r="D4364" s="527" t="n">
        <v>198.5</v>
      </c>
    </row>
    <row r="4365" customFormat="false" ht="15" hidden="false" customHeight="false" outlineLevel="0" collapsed="false">
      <c r="A4365" s="526" t="n">
        <v>94477</v>
      </c>
      <c r="B4365" s="526" t="s">
        <v>8828</v>
      </c>
      <c r="C4365" s="526" t="s">
        <v>134</v>
      </c>
      <c r="D4365" s="527" t="n">
        <v>110.17</v>
      </c>
    </row>
    <row r="4366" customFormat="false" ht="15" hidden="false" customHeight="false" outlineLevel="0" collapsed="false">
      <c r="A4366" s="526" t="n">
        <v>94478</v>
      </c>
      <c r="B4366" s="526" t="s">
        <v>8829</v>
      </c>
      <c r="C4366" s="526" t="s">
        <v>134</v>
      </c>
      <c r="D4366" s="527" t="n">
        <v>176.73</v>
      </c>
    </row>
    <row r="4367" customFormat="false" ht="15" hidden="false" customHeight="false" outlineLevel="0" collapsed="false">
      <c r="A4367" s="526" t="n">
        <v>94479</v>
      </c>
      <c r="B4367" s="526" t="s">
        <v>8830</v>
      </c>
      <c r="C4367" s="526" t="s">
        <v>134</v>
      </c>
      <c r="D4367" s="527" t="n">
        <v>233.53</v>
      </c>
    </row>
    <row r="4368" customFormat="false" ht="15" hidden="false" customHeight="false" outlineLevel="0" collapsed="false">
      <c r="A4368" s="526" t="n">
        <v>94606</v>
      </c>
      <c r="B4368" s="526" t="s">
        <v>8831</v>
      </c>
      <c r="C4368" s="526" t="s">
        <v>134</v>
      </c>
      <c r="D4368" s="527" t="n">
        <v>86.67</v>
      </c>
    </row>
    <row r="4369" customFormat="false" ht="15" hidden="false" customHeight="false" outlineLevel="0" collapsed="false">
      <c r="A4369" s="526" t="n">
        <v>94608</v>
      </c>
      <c r="B4369" s="526" t="s">
        <v>8832</v>
      </c>
      <c r="C4369" s="526" t="s">
        <v>134</v>
      </c>
      <c r="D4369" s="527" t="n">
        <v>212.56</v>
      </c>
    </row>
    <row r="4370" customFormat="false" ht="15" hidden="false" customHeight="false" outlineLevel="0" collapsed="false">
      <c r="A4370" s="526" t="n">
        <v>94610</v>
      </c>
      <c r="B4370" s="526" t="s">
        <v>8833</v>
      </c>
      <c r="C4370" s="526" t="s">
        <v>134</v>
      </c>
      <c r="D4370" s="527" t="n">
        <v>315.64</v>
      </c>
    </row>
    <row r="4371" customFormat="false" ht="15" hidden="false" customHeight="false" outlineLevel="0" collapsed="false">
      <c r="A4371" s="526" t="n">
        <v>94612</v>
      </c>
      <c r="B4371" s="526" t="s">
        <v>8834</v>
      </c>
      <c r="C4371" s="526" t="s">
        <v>134</v>
      </c>
      <c r="D4371" s="527" t="n">
        <v>442.73</v>
      </c>
    </row>
    <row r="4372" customFormat="false" ht="15" hidden="false" customHeight="false" outlineLevel="0" collapsed="false">
      <c r="A4372" s="526" t="n">
        <v>94614</v>
      </c>
      <c r="B4372" s="526" t="s">
        <v>8835</v>
      </c>
      <c r="C4372" s="526" t="s">
        <v>134</v>
      </c>
      <c r="D4372" s="527" t="n">
        <v>146.53</v>
      </c>
    </row>
    <row r="4373" customFormat="false" ht="15" hidden="false" customHeight="false" outlineLevel="0" collapsed="false">
      <c r="A4373" s="526" t="n">
        <v>94615</v>
      </c>
      <c r="B4373" s="526" t="s">
        <v>8836</v>
      </c>
      <c r="C4373" s="526" t="s">
        <v>134</v>
      </c>
      <c r="D4373" s="527" t="n">
        <v>166.29</v>
      </c>
    </row>
    <row r="4374" customFormat="false" ht="15" hidden="false" customHeight="false" outlineLevel="0" collapsed="false">
      <c r="A4374" s="526" t="n">
        <v>94616</v>
      </c>
      <c r="B4374" s="526" t="s">
        <v>8837</v>
      </c>
      <c r="C4374" s="526" t="s">
        <v>134</v>
      </c>
      <c r="D4374" s="527" t="n">
        <v>406.28</v>
      </c>
    </row>
    <row r="4375" customFormat="false" ht="15" hidden="false" customHeight="false" outlineLevel="0" collapsed="false">
      <c r="A4375" s="526" t="n">
        <v>94617</v>
      </c>
      <c r="B4375" s="526" t="s">
        <v>8838</v>
      </c>
      <c r="C4375" s="526" t="s">
        <v>134</v>
      </c>
      <c r="D4375" s="527" t="n">
        <v>337.57</v>
      </c>
    </row>
    <row r="4376" customFormat="false" ht="15" hidden="false" customHeight="false" outlineLevel="0" collapsed="false">
      <c r="A4376" s="526" t="n">
        <v>94618</v>
      </c>
      <c r="B4376" s="526" t="s">
        <v>8839</v>
      </c>
      <c r="C4376" s="526" t="s">
        <v>134</v>
      </c>
      <c r="D4376" s="527" t="n">
        <v>399.04</v>
      </c>
    </row>
    <row r="4377" customFormat="false" ht="15" hidden="false" customHeight="false" outlineLevel="0" collapsed="false">
      <c r="A4377" s="526" t="n">
        <v>94620</v>
      </c>
      <c r="B4377" s="526" t="s">
        <v>8840</v>
      </c>
      <c r="C4377" s="526" t="s">
        <v>134</v>
      </c>
      <c r="D4377" s="527" t="n">
        <v>913.05</v>
      </c>
    </row>
    <row r="4378" customFormat="false" ht="15" hidden="false" customHeight="false" outlineLevel="0" collapsed="false">
      <c r="A4378" s="526" t="n">
        <v>94622</v>
      </c>
      <c r="B4378" s="526" t="s">
        <v>8841</v>
      </c>
      <c r="C4378" s="526" t="s">
        <v>134</v>
      </c>
      <c r="D4378" s="527" t="n">
        <v>214.3</v>
      </c>
    </row>
    <row r="4379" customFormat="false" ht="15" hidden="false" customHeight="false" outlineLevel="0" collapsed="false">
      <c r="A4379" s="526" t="n">
        <v>94623</v>
      </c>
      <c r="B4379" s="526" t="s">
        <v>8842</v>
      </c>
      <c r="C4379" s="526" t="s">
        <v>134</v>
      </c>
      <c r="D4379" s="527" t="n">
        <v>503.22</v>
      </c>
    </row>
    <row r="4380" customFormat="false" ht="15" hidden="false" customHeight="false" outlineLevel="0" collapsed="false">
      <c r="A4380" s="526" t="n">
        <v>94624</v>
      </c>
      <c r="B4380" s="526" t="s">
        <v>8843</v>
      </c>
      <c r="C4380" s="526" t="s">
        <v>134</v>
      </c>
      <c r="D4380" s="527" t="n">
        <v>765.53</v>
      </c>
    </row>
    <row r="4381" customFormat="false" ht="15" hidden="false" customHeight="false" outlineLevel="0" collapsed="false">
      <c r="A4381" s="526" t="n">
        <v>94625</v>
      </c>
      <c r="B4381" s="526" t="s">
        <v>8844</v>
      </c>
      <c r="C4381" s="526" t="s">
        <v>134</v>
      </c>
      <c r="D4381" s="528" t="n">
        <v>1592.27</v>
      </c>
    </row>
    <row r="4382" customFormat="false" ht="15" hidden="false" customHeight="false" outlineLevel="0" collapsed="false">
      <c r="A4382" s="526" t="n">
        <v>94656</v>
      </c>
      <c r="B4382" s="526" t="s">
        <v>8845</v>
      </c>
      <c r="C4382" s="526" t="s">
        <v>134</v>
      </c>
      <c r="D4382" s="527" t="n">
        <v>6.6</v>
      </c>
    </row>
    <row r="4383" customFormat="false" ht="15" hidden="false" customHeight="false" outlineLevel="0" collapsed="false">
      <c r="A4383" s="526" t="n">
        <v>94657</v>
      </c>
      <c r="B4383" s="526" t="s">
        <v>8846</v>
      </c>
      <c r="C4383" s="526" t="s">
        <v>134</v>
      </c>
      <c r="D4383" s="527" t="n">
        <v>6.53</v>
      </c>
    </row>
    <row r="4384" customFormat="false" ht="15" hidden="false" customHeight="false" outlineLevel="0" collapsed="false">
      <c r="A4384" s="526" t="n">
        <v>94658</v>
      </c>
      <c r="B4384" s="526" t="s">
        <v>8847</v>
      </c>
      <c r="C4384" s="526" t="s">
        <v>134</v>
      </c>
      <c r="D4384" s="527" t="n">
        <v>7.51</v>
      </c>
    </row>
    <row r="4385" customFormat="false" ht="15" hidden="false" customHeight="false" outlineLevel="0" collapsed="false">
      <c r="A4385" s="526" t="n">
        <v>94659</v>
      </c>
      <c r="B4385" s="526" t="s">
        <v>8848</v>
      </c>
      <c r="C4385" s="526" t="s">
        <v>134</v>
      </c>
      <c r="D4385" s="527" t="n">
        <v>7.72</v>
      </c>
    </row>
    <row r="4386" customFormat="false" ht="15" hidden="false" customHeight="false" outlineLevel="0" collapsed="false">
      <c r="A4386" s="526" t="n">
        <v>94660</v>
      </c>
      <c r="B4386" s="526" t="s">
        <v>8849</v>
      </c>
      <c r="C4386" s="526" t="s">
        <v>134</v>
      </c>
      <c r="D4386" s="527" t="n">
        <v>12.47</v>
      </c>
    </row>
    <row r="4387" customFormat="false" ht="15" hidden="false" customHeight="false" outlineLevel="0" collapsed="false">
      <c r="A4387" s="526" t="n">
        <v>94661</v>
      </c>
      <c r="B4387" s="526" t="s">
        <v>8850</v>
      </c>
      <c r="C4387" s="526" t="s">
        <v>134</v>
      </c>
      <c r="D4387" s="527" t="n">
        <v>13.02</v>
      </c>
    </row>
    <row r="4388" customFormat="false" ht="15" hidden="false" customHeight="false" outlineLevel="0" collapsed="false">
      <c r="A4388" s="526" t="n">
        <v>94662</v>
      </c>
      <c r="B4388" s="526" t="s">
        <v>8851</v>
      </c>
      <c r="C4388" s="526" t="s">
        <v>134</v>
      </c>
      <c r="D4388" s="527" t="n">
        <v>13.23</v>
      </c>
    </row>
    <row r="4389" customFormat="false" ht="15" hidden="false" customHeight="false" outlineLevel="0" collapsed="false">
      <c r="A4389" s="526" t="n">
        <v>94663</v>
      </c>
      <c r="B4389" s="526" t="s">
        <v>8852</v>
      </c>
      <c r="C4389" s="526" t="s">
        <v>134</v>
      </c>
      <c r="D4389" s="527" t="n">
        <v>13.13</v>
      </c>
    </row>
    <row r="4390" customFormat="false" ht="15" hidden="false" customHeight="false" outlineLevel="0" collapsed="false">
      <c r="A4390" s="526" t="n">
        <v>94664</v>
      </c>
      <c r="B4390" s="526" t="s">
        <v>8853</v>
      </c>
      <c r="C4390" s="526" t="s">
        <v>134</v>
      </c>
      <c r="D4390" s="527" t="n">
        <v>27.16</v>
      </c>
    </row>
    <row r="4391" customFormat="false" ht="15" hidden="false" customHeight="false" outlineLevel="0" collapsed="false">
      <c r="A4391" s="526" t="n">
        <v>94665</v>
      </c>
      <c r="B4391" s="526" t="s">
        <v>8854</v>
      </c>
      <c r="C4391" s="526" t="s">
        <v>134</v>
      </c>
      <c r="D4391" s="527" t="n">
        <v>29.37</v>
      </c>
    </row>
    <row r="4392" customFormat="false" ht="15" hidden="false" customHeight="false" outlineLevel="0" collapsed="false">
      <c r="A4392" s="526" t="n">
        <v>94666</v>
      </c>
      <c r="B4392" s="526" t="s">
        <v>8855</v>
      </c>
      <c r="C4392" s="526" t="s">
        <v>134</v>
      </c>
      <c r="D4392" s="527" t="n">
        <v>35.52</v>
      </c>
    </row>
    <row r="4393" customFormat="false" ht="15" hidden="false" customHeight="false" outlineLevel="0" collapsed="false">
      <c r="A4393" s="526" t="n">
        <v>94667</v>
      </c>
      <c r="B4393" s="526" t="s">
        <v>8856</v>
      </c>
      <c r="C4393" s="526" t="s">
        <v>134</v>
      </c>
      <c r="D4393" s="527" t="n">
        <v>35.61</v>
      </c>
    </row>
    <row r="4394" customFormat="false" ht="15" hidden="false" customHeight="false" outlineLevel="0" collapsed="false">
      <c r="A4394" s="526" t="n">
        <v>94668</v>
      </c>
      <c r="B4394" s="526" t="s">
        <v>8857</v>
      </c>
      <c r="C4394" s="526" t="s">
        <v>134</v>
      </c>
      <c r="D4394" s="527" t="n">
        <v>55.67</v>
      </c>
    </row>
    <row r="4395" customFormat="false" ht="15" hidden="false" customHeight="false" outlineLevel="0" collapsed="false">
      <c r="A4395" s="526" t="n">
        <v>94669</v>
      </c>
      <c r="B4395" s="526" t="s">
        <v>8858</v>
      </c>
      <c r="C4395" s="526" t="s">
        <v>134</v>
      </c>
      <c r="D4395" s="527" t="n">
        <v>72.92</v>
      </c>
    </row>
    <row r="4396" customFormat="false" ht="15" hidden="false" customHeight="false" outlineLevel="0" collapsed="false">
      <c r="A4396" s="526" t="n">
        <v>94670</v>
      </c>
      <c r="B4396" s="526" t="s">
        <v>8859</v>
      </c>
      <c r="C4396" s="526" t="s">
        <v>134</v>
      </c>
      <c r="D4396" s="527" t="n">
        <v>72.31</v>
      </c>
    </row>
    <row r="4397" customFormat="false" ht="15" hidden="false" customHeight="false" outlineLevel="0" collapsed="false">
      <c r="A4397" s="526" t="n">
        <v>94671</v>
      </c>
      <c r="B4397" s="526" t="s">
        <v>8860</v>
      </c>
      <c r="C4397" s="526" t="s">
        <v>134</v>
      </c>
      <c r="D4397" s="527" t="n">
        <v>103.88</v>
      </c>
    </row>
    <row r="4398" customFormat="false" ht="15" hidden="false" customHeight="false" outlineLevel="0" collapsed="false">
      <c r="A4398" s="526" t="n">
        <v>94672</v>
      </c>
      <c r="B4398" s="526" t="s">
        <v>8861</v>
      </c>
      <c r="C4398" s="526" t="s">
        <v>134</v>
      </c>
      <c r="D4398" s="527" t="n">
        <v>10.2</v>
      </c>
    </row>
    <row r="4399" customFormat="false" ht="15" hidden="false" customHeight="false" outlineLevel="0" collapsed="false">
      <c r="A4399" s="526" t="n">
        <v>94673</v>
      </c>
      <c r="B4399" s="526" t="s">
        <v>8862</v>
      </c>
      <c r="C4399" s="526" t="s">
        <v>134</v>
      </c>
      <c r="D4399" s="527" t="n">
        <v>10.77</v>
      </c>
    </row>
    <row r="4400" customFormat="false" ht="15" hidden="false" customHeight="false" outlineLevel="0" collapsed="false">
      <c r="A4400" s="526" t="n">
        <v>94674</v>
      </c>
      <c r="B4400" s="526" t="s">
        <v>8863</v>
      </c>
      <c r="C4400" s="526" t="s">
        <v>134</v>
      </c>
      <c r="D4400" s="527" t="n">
        <v>10.2</v>
      </c>
    </row>
    <row r="4401" customFormat="false" ht="15" hidden="false" customHeight="false" outlineLevel="0" collapsed="false">
      <c r="A4401" s="526" t="n">
        <v>94675</v>
      </c>
      <c r="B4401" s="526" t="s">
        <v>8864</v>
      </c>
      <c r="C4401" s="526" t="s">
        <v>134</v>
      </c>
      <c r="D4401" s="527" t="n">
        <v>14.28</v>
      </c>
    </row>
    <row r="4402" customFormat="false" ht="15" hidden="false" customHeight="false" outlineLevel="0" collapsed="false">
      <c r="A4402" s="526" t="n">
        <v>94676</v>
      </c>
      <c r="B4402" s="526" t="s">
        <v>8865</v>
      </c>
      <c r="C4402" s="526" t="s">
        <v>134</v>
      </c>
      <c r="D4402" s="527" t="n">
        <v>17.61</v>
      </c>
    </row>
    <row r="4403" customFormat="false" ht="15" hidden="false" customHeight="false" outlineLevel="0" collapsed="false">
      <c r="A4403" s="526" t="n">
        <v>94677</v>
      </c>
      <c r="B4403" s="526" t="s">
        <v>8866</v>
      </c>
      <c r="C4403" s="526" t="s">
        <v>134</v>
      </c>
      <c r="D4403" s="527" t="n">
        <v>23.8</v>
      </c>
    </row>
    <row r="4404" customFormat="false" ht="15" hidden="false" customHeight="false" outlineLevel="0" collapsed="false">
      <c r="A4404" s="526" t="n">
        <v>94678</v>
      </c>
      <c r="B4404" s="526" t="s">
        <v>8867</v>
      </c>
      <c r="C4404" s="526" t="s">
        <v>134</v>
      </c>
      <c r="D4404" s="527" t="n">
        <v>16.69</v>
      </c>
    </row>
    <row r="4405" customFormat="false" ht="15" hidden="false" customHeight="false" outlineLevel="0" collapsed="false">
      <c r="A4405" s="526" t="n">
        <v>94679</v>
      </c>
      <c r="B4405" s="526" t="s">
        <v>8868</v>
      </c>
      <c r="C4405" s="526" t="s">
        <v>134</v>
      </c>
      <c r="D4405" s="527" t="n">
        <v>24.83</v>
      </c>
    </row>
    <row r="4406" customFormat="false" ht="15" hidden="false" customHeight="false" outlineLevel="0" collapsed="false">
      <c r="A4406" s="526" t="n">
        <v>94680</v>
      </c>
      <c r="B4406" s="526" t="s">
        <v>8869</v>
      </c>
      <c r="C4406" s="526" t="s">
        <v>134</v>
      </c>
      <c r="D4406" s="527" t="n">
        <v>49.84</v>
      </c>
    </row>
    <row r="4407" customFormat="false" ht="15" hidden="false" customHeight="false" outlineLevel="0" collapsed="false">
      <c r="A4407" s="526" t="n">
        <v>94681</v>
      </c>
      <c r="B4407" s="526" t="s">
        <v>8870</v>
      </c>
      <c r="C4407" s="526" t="s">
        <v>134</v>
      </c>
      <c r="D4407" s="527" t="n">
        <v>55.05</v>
      </c>
    </row>
    <row r="4408" customFormat="false" ht="15" hidden="false" customHeight="false" outlineLevel="0" collapsed="false">
      <c r="A4408" s="526" t="n">
        <v>94682</v>
      </c>
      <c r="B4408" s="526" t="s">
        <v>8871</v>
      </c>
      <c r="C4408" s="526" t="s">
        <v>134</v>
      </c>
      <c r="D4408" s="527" t="n">
        <v>106.91</v>
      </c>
    </row>
    <row r="4409" customFormat="false" ht="15" hidden="false" customHeight="false" outlineLevel="0" collapsed="false">
      <c r="A4409" s="526" t="n">
        <v>94683</v>
      </c>
      <c r="B4409" s="526" t="s">
        <v>8872</v>
      </c>
      <c r="C4409" s="526" t="s">
        <v>134</v>
      </c>
      <c r="D4409" s="527" t="n">
        <v>73.51</v>
      </c>
    </row>
    <row r="4410" customFormat="false" ht="15" hidden="false" customHeight="false" outlineLevel="0" collapsed="false">
      <c r="A4410" s="526" t="n">
        <v>94684</v>
      </c>
      <c r="B4410" s="526" t="s">
        <v>8873</v>
      </c>
      <c r="C4410" s="526" t="s">
        <v>134</v>
      </c>
      <c r="D4410" s="527" t="n">
        <v>140.07</v>
      </c>
    </row>
    <row r="4411" customFormat="false" ht="15" hidden="false" customHeight="false" outlineLevel="0" collapsed="false">
      <c r="A4411" s="526" t="n">
        <v>94685</v>
      </c>
      <c r="B4411" s="526" t="s">
        <v>8874</v>
      </c>
      <c r="C4411" s="526" t="s">
        <v>134</v>
      </c>
      <c r="D4411" s="527" t="n">
        <v>104.68</v>
      </c>
    </row>
    <row r="4412" customFormat="false" ht="15" hidden="false" customHeight="false" outlineLevel="0" collapsed="false">
      <c r="A4412" s="526" t="n">
        <v>94686</v>
      </c>
      <c r="B4412" s="526" t="s">
        <v>8875</v>
      </c>
      <c r="C4412" s="526" t="s">
        <v>134</v>
      </c>
      <c r="D4412" s="527" t="n">
        <v>246.01</v>
      </c>
    </row>
    <row r="4413" customFormat="false" ht="15" hidden="false" customHeight="false" outlineLevel="0" collapsed="false">
      <c r="A4413" s="526" t="n">
        <v>94687</v>
      </c>
      <c r="B4413" s="526" t="s">
        <v>8876</v>
      </c>
      <c r="C4413" s="526" t="s">
        <v>134</v>
      </c>
      <c r="D4413" s="527" t="n">
        <v>222.51</v>
      </c>
    </row>
    <row r="4414" customFormat="false" ht="15" hidden="false" customHeight="false" outlineLevel="0" collapsed="false">
      <c r="A4414" s="526" t="n">
        <v>94688</v>
      </c>
      <c r="B4414" s="526" t="s">
        <v>8877</v>
      </c>
      <c r="C4414" s="526" t="s">
        <v>134</v>
      </c>
      <c r="D4414" s="527" t="n">
        <v>11.72</v>
      </c>
    </row>
    <row r="4415" customFormat="false" ht="15" hidden="false" customHeight="false" outlineLevel="0" collapsed="false">
      <c r="A4415" s="526" t="n">
        <v>94689</v>
      </c>
      <c r="B4415" s="526" t="s">
        <v>8878</v>
      </c>
      <c r="C4415" s="526" t="s">
        <v>134</v>
      </c>
      <c r="D4415" s="527" t="n">
        <v>14.77</v>
      </c>
    </row>
    <row r="4416" customFormat="false" ht="15" hidden="false" customHeight="false" outlineLevel="0" collapsed="false">
      <c r="A4416" s="526" t="n">
        <v>94690</v>
      </c>
      <c r="B4416" s="526" t="s">
        <v>8879</v>
      </c>
      <c r="C4416" s="526" t="s">
        <v>134</v>
      </c>
      <c r="D4416" s="527" t="n">
        <v>14.31</v>
      </c>
    </row>
    <row r="4417" customFormat="false" ht="15" hidden="false" customHeight="false" outlineLevel="0" collapsed="false">
      <c r="A4417" s="526" t="n">
        <v>94691</v>
      </c>
      <c r="B4417" s="526" t="s">
        <v>8880</v>
      </c>
      <c r="C4417" s="526" t="s">
        <v>134</v>
      </c>
      <c r="D4417" s="527" t="n">
        <v>17.26</v>
      </c>
    </row>
    <row r="4418" customFormat="false" ht="15" hidden="false" customHeight="false" outlineLevel="0" collapsed="false">
      <c r="A4418" s="526" t="n">
        <v>94692</v>
      </c>
      <c r="B4418" s="526" t="s">
        <v>8881</v>
      </c>
      <c r="C4418" s="526" t="s">
        <v>134</v>
      </c>
      <c r="D4418" s="527" t="n">
        <v>25.33</v>
      </c>
    </row>
    <row r="4419" customFormat="false" ht="15" hidden="false" customHeight="false" outlineLevel="0" collapsed="false">
      <c r="A4419" s="526" t="n">
        <v>94693</v>
      </c>
      <c r="B4419" s="526" t="s">
        <v>8882</v>
      </c>
      <c r="C4419" s="526" t="s">
        <v>134</v>
      </c>
      <c r="D4419" s="527" t="n">
        <v>24.77</v>
      </c>
    </row>
    <row r="4420" customFormat="false" ht="15" hidden="false" customHeight="false" outlineLevel="0" collapsed="false">
      <c r="A4420" s="526" t="n">
        <v>94694</v>
      </c>
      <c r="B4420" s="526" t="s">
        <v>8883</v>
      </c>
      <c r="C4420" s="526" t="s">
        <v>134</v>
      </c>
      <c r="D4420" s="527" t="n">
        <v>25.75</v>
      </c>
    </row>
    <row r="4421" customFormat="false" ht="15" hidden="false" customHeight="false" outlineLevel="0" collapsed="false">
      <c r="A4421" s="526" t="n">
        <v>94695</v>
      </c>
      <c r="B4421" s="526" t="s">
        <v>8884</v>
      </c>
      <c r="C4421" s="526" t="s">
        <v>134</v>
      </c>
      <c r="D4421" s="527" t="n">
        <v>34.29</v>
      </c>
    </row>
    <row r="4422" customFormat="false" ht="15" hidden="false" customHeight="false" outlineLevel="0" collapsed="false">
      <c r="A4422" s="526" t="n">
        <v>94696</v>
      </c>
      <c r="B4422" s="526" t="s">
        <v>8885</v>
      </c>
      <c r="C4422" s="526" t="s">
        <v>134</v>
      </c>
      <c r="D4422" s="527" t="n">
        <v>59.89</v>
      </c>
    </row>
    <row r="4423" customFormat="false" ht="15" hidden="false" customHeight="false" outlineLevel="0" collapsed="false">
      <c r="A4423" s="526" t="n">
        <v>94697</v>
      </c>
      <c r="B4423" s="526" t="s">
        <v>8886</v>
      </c>
      <c r="C4423" s="526" t="s">
        <v>134</v>
      </c>
      <c r="D4423" s="527" t="n">
        <v>86.67</v>
      </c>
    </row>
    <row r="4424" customFormat="false" ht="15" hidden="false" customHeight="false" outlineLevel="0" collapsed="false">
      <c r="A4424" s="526" t="n">
        <v>94698</v>
      </c>
      <c r="B4424" s="526" t="s">
        <v>8887</v>
      </c>
      <c r="C4424" s="526" t="s">
        <v>134</v>
      </c>
      <c r="D4424" s="527" t="n">
        <v>71.66</v>
      </c>
    </row>
    <row r="4425" customFormat="false" ht="15" hidden="false" customHeight="false" outlineLevel="0" collapsed="false">
      <c r="A4425" s="526" t="n">
        <v>94699</v>
      </c>
      <c r="B4425" s="526" t="s">
        <v>8888</v>
      </c>
      <c r="C4425" s="526" t="s">
        <v>134</v>
      </c>
      <c r="D4425" s="527" t="n">
        <v>130.17</v>
      </c>
    </row>
    <row r="4426" customFormat="false" ht="15" hidden="false" customHeight="false" outlineLevel="0" collapsed="false">
      <c r="A4426" s="526" t="n">
        <v>94700</v>
      </c>
      <c r="B4426" s="526" t="s">
        <v>8889</v>
      </c>
      <c r="C4426" s="526" t="s">
        <v>134</v>
      </c>
      <c r="D4426" s="527" t="n">
        <v>150.73</v>
      </c>
    </row>
    <row r="4427" customFormat="false" ht="15" hidden="false" customHeight="false" outlineLevel="0" collapsed="false">
      <c r="A4427" s="526" t="n">
        <v>94701</v>
      </c>
      <c r="B4427" s="526" t="s">
        <v>8890</v>
      </c>
      <c r="C4427" s="526" t="s">
        <v>134</v>
      </c>
      <c r="D4427" s="527" t="n">
        <v>220.77</v>
      </c>
    </row>
    <row r="4428" customFormat="false" ht="15" hidden="false" customHeight="false" outlineLevel="0" collapsed="false">
      <c r="A4428" s="526" t="n">
        <v>94702</v>
      </c>
      <c r="B4428" s="526" t="s">
        <v>8891</v>
      </c>
      <c r="C4428" s="526" t="s">
        <v>134</v>
      </c>
      <c r="D4428" s="527" t="n">
        <v>195.2</v>
      </c>
    </row>
    <row r="4429" customFormat="false" ht="15" hidden="false" customHeight="false" outlineLevel="0" collapsed="false">
      <c r="A4429" s="526" t="n">
        <v>94703</v>
      </c>
      <c r="B4429" s="526" t="s">
        <v>8892</v>
      </c>
      <c r="C4429" s="526" t="s">
        <v>134</v>
      </c>
      <c r="D4429" s="527" t="n">
        <v>21.24</v>
      </c>
    </row>
    <row r="4430" customFormat="false" ht="15" hidden="false" customHeight="false" outlineLevel="0" collapsed="false">
      <c r="A4430" s="526" t="n">
        <v>94704</v>
      </c>
      <c r="B4430" s="526" t="s">
        <v>8893</v>
      </c>
      <c r="C4430" s="526" t="s">
        <v>134</v>
      </c>
      <c r="D4430" s="527" t="n">
        <v>27.52</v>
      </c>
    </row>
    <row r="4431" customFormat="false" ht="15" hidden="false" customHeight="false" outlineLevel="0" collapsed="false">
      <c r="A4431" s="526" t="n">
        <v>94705</v>
      </c>
      <c r="B4431" s="526" t="s">
        <v>8894</v>
      </c>
      <c r="C4431" s="526" t="s">
        <v>134</v>
      </c>
      <c r="D4431" s="527" t="n">
        <v>36.84</v>
      </c>
    </row>
    <row r="4432" customFormat="false" ht="15" hidden="false" customHeight="false" outlineLevel="0" collapsed="false">
      <c r="A4432" s="526" t="n">
        <v>94706</v>
      </c>
      <c r="B4432" s="526" t="s">
        <v>8895</v>
      </c>
      <c r="C4432" s="526" t="s">
        <v>134</v>
      </c>
      <c r="D4432" s="527" t="n">
        <v>43.93</v>
      </c>
    </row>
    <row r="4433" customFormat="false" ht="15" hidden="false" customHeight="false" outlineLevel="0" collapsed="false">
      <c r="A4433" s="526" t="n">
        <v>94707</v>
      </c>
      <c r="B4433" s="526" t="s">
        <v>8896</v>
      </c>
      <c r="C4433" s="526" t="s">
        <v>134</v>
      </c>
      <c r="D4433" s="527" t="n">
        <v>63.74</v>
      </c>
    </row>
    <row r="4434" customFormat="false" ht="15" hidden="false" customHeight="false" outlineLevel="0" collapsed="false">
      <c r="A4434" s="526" t="n">
        <v>94713</v>
      </c>
      <c r="B4434" s="526" t="s">
        <v>8897</v>
      </c>
      <c r="C4434" s="526" t="s">
        <v>134</v>
      </c>
      <c r="D4434" s="527" t="n">
        <v>239.88</v>
      </c>
    </row>
    <row r="4435" customFormat="false" ht="15" hidden="false" customHeight="false" outlineLevel="0" collapsed="false">
      <c r="A4435" s="526" t="n">
        <v>94714</v>
      </c>
      <c r="B4435" s="526" t="s">
        <v>8898</v>
      </c>
      <c r="C4435" s="526" t="s">
        <v>134</v>
      </c>
      <c r="D4435" s="527" t="n">
        <v>332.69</v>
      </c>
    </row>
    <row r="4436" customFormat="false" ht="15" hidden="false" customHeight="false" outlineLevel="0" collapsed="false">
      <c r="A4436" s="526" t="n">
        <v>94715</v>
      </c>
      <c r="B4436" s="526" t="s">
        <v>8899</v>
      </c>
      <c r="C4436" s="526" t="s">
        <v>134</v>
      </c>
      <c r="D4436" s="527" t="n">
        <v>294.05</v>
      </c>
    </row>
    <row r="4437" customFormat="false" ht="15" hidden="false" customHeight="false" outlineLevel="0" collapsed="false">
      <c r="A4437" s="526" t="n">
        <v>94724</v>
      </c>
      <c r="B4437" s="526" t="s">
        <v>8900</v>
      </c>
      <c r="C4437" s="526" t="s">
        <v>134</v>
      </c>
      <c r="D4437" s="527" t="n">
        <v>21.9</v>
      </c>
    </row>
    <row r="4438" customFormat="false" ht="15" hidden="false" customHeight="false" outlineLevel="0" collapsed="false">
      <c r="A4438" s="526" t="n">
        <v>94725</v>
      </c>
      <c r="B4438" s="526" t="s">
        <v>8901</v>
      </c>
      <c r="C4438" s="526" t="s">
        <v>134</v>
      </c>
      <c r="D4438" s="527" t="n">
        <v>6.24</v>
      </c>
    </row>
    <row r="4439" customFormat="false" ht="15" hidden="false" customHeight="false" outlineLevel="0" collapsed="false">
      <c r="A4439" s="526" t="n">
        <v>94726</v>
      </c>
      <c r="B4439" s="526" t="s">
        <v>8902</v>
      </c>
      <c r="C4439" s="526" t="s">
        <v>134</v>
      </c>
      <c r="D4439" s="527" t="n">
        <v>26.96</v>
      </c>
    </row>
    <row r="4440" customFormat="false" ht="15" hidden="false" customHeight="false" outlineLevel="0" collapsed="false">
      <c r="A4440" s="526" t="n">
        <v>94727</v>
      </c>
      <c r="B4440" s="526" t="s">
        <v>8903</v>
      </c>
      <c r="C4440" s="526" t="s">
        <v>134</v>
      </c>
      <c r="D4440" s="527" t="n">
        <v>8.56</v>
      </c>
    </row>
    <row r="4441" customFormat="false" ht="15" hidden="false" customHeight="false" outlineLevel="0" collapsed="false">
      <c r="A4441" s="526" t="n">
        <v>94728</v>
      </c>
      <c r="B4441" s="526" t="s">
        <v>8904</v>
      </c>
      <c r="C4441" s="526" t="s">
        <v>134</v>
      </c>
      <c r="D4441" s="527" t="n">
        <v>42.09</v>
      </c>
    </row>
    <row r="4442" customFormat="false" ht="15" hidden="false" customHeight="false" outlineLevel="0" collapsed="false">
      <c r="A4442" s="526" t="n">
        <v>94729</v>
      </c>
      <c r="B4442" s="526" t="s">
        <v>8905</v>
      </c>
      <c r="C4442" s="526" t="s">
        <v>134</v>
      </c>
      <c r="D4442" s="527" t="n">
        <v>15.29</v>
      </c>
    </row>
    <row r="4443" customFormat="false" ht="15" hidden="false" customHeight="false" outlineLevel="0" collapsed="false">
      <c r="A4443" s="526" t="n">
        <v>94730</v>
      </c>
      <c r="B4443" s="526" t="s">
        <v>8906</v>
      </c>
      <c r="C4443" s="526" t="s">
        <v>134</v>
      </c>
      <c r="D4443" s="527" t="n">
        <v>50.21</v>
      </c>
    </row>
    <row r="4444" customFormat="false" ht="15" hidden="false" customHeight="false" outlineLevel="0" collapsed="false">
      <c r="A4444" s="526" t="n">
        <v>94731</v>
      </c>
      <c r="B4444" s="526" t="s">
        <v>8907</v>
      </c>
      <c r="C4444" s="526" t="s">
        <v>134</v>
      </c>
      <c r="D4444" s="527" t="n">
        <v>18.9</v>
      </c>
    </row>
    <row r="4445" customFormat="false" ht="15" hidden="false" customHeight="false" outlineLevel="0" collapsed="false">
      <c r="A4445" s="526" t="n">
        <v>94732</v>
      </c>
      <c r="B4445" s="526" t="s">
        <v>8908</v>
      </c>
      <c r="C4445" s="526" t="s">
        <v>134</v>
      </c>
      <c r="D4445" s="527" t="n">
        <v>82.22</v>
      </c>
    </row>
    <row r="4446" customFormat="false" ht="15" hidden="false" customHeight="false" outlineLevel="0" collapsed="false">
      <c r="A4446" s="526" t="n">
        <v>94733</v>
      </c>
      <c r="B4446" s="526" t="s">
        <v>8909</v>
      </c>
      <c r="C4446" s="526" t="s">
        <v>134</v>
      </c>
      <c r="D4446" s="527" t="n">
        <v>35.77</v>
      </c>
    </row>
    <row r="4447" customFormat="false" ht="15" hidden="false" customHeight="false" outlineLevel="0" collapsed="false">
      <c r="A4447" s="526" t="n">
        <v>94734</v>
      </c>
      <c r="B4447" s="526" t="s">
        <v>8910</v>
      </c>
      <c r="C4447" s="526" t="s">
        <v>134</v>
      </c>
      <c r="D4447" s="527" t="n">
        <v>288.69</v>
      </c>
    </row>
    <row r="4448" customFormat="false" ht="15" hidden="false" customHeight="false" outlineLevel="0" collapsed="false">
      <c r="A4448" s="526" t="n">
        <v>94736</v>
      </c>
      <c r="B4448" s="526" t="s">
        <v>8911</v>
      </c>
      <c r="C4448" s="526" t="s">
        <v>134</v>
      </c>
      <c r="D4448" s="527" t="n">
        <v>424.04</v>
      </c>
    </row>
    <row r="4449" customFormat="false" ht="15" hidden="false" customHeight="false" outlineLevel="0" collapsed="false">
      <c r="A4449" s="526" t="n">
        <v>94737</v>
      </c>
      <c r="B4449" s="526" t="s">
        <v>8912</v>
      </c>
      <c r="C4449" s="526" t="s">
        <v>134</v>
      </c>
      <c r="D4449" s="527" t="n">
        <v>145.02</v>
      </c>
    </row>
    <row r="4450" customFormat="false" ht="15" hidden="false" customHeight="false" outlineLevel="0" collapsed="false">
      <c r="A4450" s="526" t="n">
        <v>94738</v>
      </c>
      <c r="B4450" s="526" t="s">
        <v>8913</v>
      </c>
      <c r="C4450" s="526" t="s">
        <v>134</v>
      </c>
      <c r="D4450" s="528" t="n">
        <v>1260.28</v>
      </c>
    </row>
    <row r="4451" customFormat="false" ht="15" hidden="false" customHeight="false" outlineLevel="0" collapsed="false">
      <c r="A4451" s="526" t="n">
        <v>94739</v>
      </c>
      <c r="B4451" s="526" t="s">
        <v>8914</v>
      </c>
      <c r="C4451" s="526" t="s">
        <v>134</v>
      </c>
      <c r="D4451" s="527" t="n">
        <v>165.5</v>
      </c>
    </row>
    <row r="4452" customFormat="false" ht="15" hidden="false" customHeight="false" outlineLevel="0" collapsed="false">
      <c r="A4452" s="526" t="n">
        <v>94740</v>
      </c>
      <c r="B4452" s="526" t="s">
        <v>8915</v>
      </c>
      <c r="C4452" s="526" t="s">
        <v>134</v>
      </c>
      <c r="D4452" s="527" t="n">
        <v>9.65</v>
      </c>
    </row>
    <row r="4453" customFormat="false" ht="15" hidden="false" customHeight="false" outlineLevel="0" collapsed="false">
      <c r="A4453" s="526" t="n">
        <v>94741</v>
      </c>
      <c r="B4453" s="526" t="s">
        <v>8916</v>
      </c>
      <c r="C4453" s="526" t="s">
        <v>134</v>
      </c>
      <c r="D4453" s="527" t="n">
        <v>11.92</v>
      </c>
    </row>
    <row r="4454" customFormat="false" ht="15" hidden="false" customHeight="false" outlineLevel="0" collapsed="false">
      <c r="A4454" s="526" t="n">
        <v>94742</v>
      </c>
      <c r="B4454" s="526" t="s">
        <v>8917</v>
      </c>
      <c r="C4454" s="526" t="s">
        <v>134</v>
      </c>
      <c r="D4454" s="527" t="n">
        <v>13.5</v>
      </c>
    </row>
    <row r="4455" customFormat="false" ht="15" hidden="false" customHeight="false" outlineLevel="0" collapsed="false">
      <c r="A4455" s="526" t="n">
        <v>94743</v>
      </c>
      <c r="B4455" s="526" t="s">
        <v>8918</v>
      </c>
      <c r="C4455" s="526" t="s">
        <v>134</v>
      </c>
      <c r="D4455" s="527" t="n">
        <v>16.92</v>
      </c>
    </row>
    <row r="4456" customFormat="false" ht="15" hidden="false" customHeight="false" outlineLevel="0" collapsed="false">
      <c r="A4456" s="526" t="n">
        <v>94744</v>
      </c>
      <c r="B4456" s="526" t="s">
        <v>8919</v>
      </c>
      <c r="C4456" s="526" t="s">
        <v>134</v>
      </c>
      <c r="D4456" s="527" t="n">
        <v>21.49</v>
      </c>
    </row>
    <row r="4457" customFormat="false" ht="15" hidden="false" customHeight="false" outlineLevel="0" collapsed="false">
      <c r="A4457" s="526" t="n">
        <v>94746</v>
      </c>
      <c r="B4457" s="526" t="s">
        <v>8920</v>
      </c>
      <c r="C4457" s="526" t="s">
        <v>134</v>
      </c>
      <c r="D4457" s="527" t="n">
        <v>28.58</v>
      </c>
    </row>
    <row r="4458" customFormat="false" ht="15" hidden="false" customHeight="false" outlineLevel="0" collapsed="false">
      <c r="A4458" s="526" t="n">
        <v>94748</v>
      </c>
      <c r="B4458" s="526" t="s">
        <v>8921</v>
      </c>
      <c r="C4458" s="526" t="s">
        <v>134</v>
      </c>
      <c r="D4458" s="527" t="n">
        <v>66.02</v>
      </c>
    </row>
    <row r="4459" customFormat="false" ht="15" hidden="false" customHeight="false" outlineLevel="0" collapsed="false">
      <c r="A4459" s="526" t="n">
        <v>94750</v>
      </c>
      <c r="B4459" s="526" t="s">
        <v>8922</v>
      </c>
      <c r="C4459" s="526" t="s">
        <v>134</v>
      </c>
      <c r="D4459" s="527" t="n">
        <v>125.46</v>
      </c>
    </row>
    <row r="4460" customFormat="false" ht="15" hidden="false" customHeight="false" outlineLevel="0" collapsed="false">
      <c r="A4460" s="526" t="n">
        <v>94752</v>
      </c>
      <c r="B4460" s="526" t="s">
        <v>8923</v>
      </c>
      <c r="C4460" s="526" t="s">
        <v>134</v>
      </c>
      <c r="D4460" s="527" t="n">
        <v>156.26</v>
      </c>
    </row>
    <row r="4461" customFormat="false" ht="15" hidden="false" customHeight="false" outlineLevel="0" collapsed="false">
      <c r="A4461" s="526" t="n">
        <v>94754</v>
      </c>
      <c r="B4461" s="526" t="s">
        <v>8924</v>
      </c>
      <c r="C4461" s="526" t="s">
        <v>134</v>
      </c>
      <c r="D4461" s="527" t="n">
        <v>206.76</v>
      </c>
    </row>
    <row r="4462" customFormat="false" ht="15" hidden="false" customHeight="false" outlineLevel="0" collapsed="false">
      <c r="A4462" s="526" t="n">
        <v>94756</v>
      </c>
      <c r="B4462" s="526" t="s">
        <v>8925</v>
      </c>
      <c r="C4462" s="526" t="s">
        <v>134</v>
      </c>
      <c r="D4462" s="527" t="n">
        <v>12.24</v>
      </c>
    </row>
    <row r="4463" customFormat="false" ht="15" hidden="false" customHeight="false" outlineLevel="0" collapsed="false">
      <c r="A4463" s="526" t="n">
        <v>94757</v>
      </c>
      <c r="B4463" s="526" t="s">
        <v>8926</v>
      </c>
      <c r="C4463" s="526" t="s">
        <v>134</v>
      </c>
      <c r="D4463" s="527" t="n">
        <v>16.11</v>
      </c>
    </row>
    <row r="4464" customFormat="false" ht="15" hidden="false" customHeight="false" outlineLevel="0" collapsed="false">
      <c r="A4464" s="526" t="n">
        <v>94758</v>
      </c>
      <c r="B4464" s="526" t="s">
        <v>8927</v>
      </c>
      <c r="C4464" s="526" t="s">
        <v>134</v>
      </c>
      <c r="D4464" s="527" t="n">
        <v>40.73</v>
      </c>
    </row>
    <row r="4465" customFormat="false" ht="15" hidden="false" customHeight="false" outlineLevel="0" collapsed="false">
      <c r="A4465" s="526" t="n">
        <v>94759</v>
      </c>
      <c r="B4465" s="526" t="s">
        <v>8928</v>
      </c>
      <c r="C4465" s="526" t="s">
        <v>134</v>
      </c>
      <c r="D4465" s="527" t="n">
        <v>49.12</v>
      </c>
    </row>
    <row r="4466" customFormat="false" ht="15" hidden="false" customHeight="false" outlineLevel="0" collapsed="false">
      <c r="A4466" s="526" t="n">
        <v>94760</v>
      </c>
      <c r="B4466" s="526" t="s">
        <v>8929</v>
      </c>
      <c r="C4466" s="526" t="s">
        <v>134</v>
      </c>
      <c r="D4466" s="527" t="n">
        <v>82.54</v>
      </c>
    </row>
    <row r="4467" customFormat="false" ht="15" hidden="false" customHeight="false" outlineLevel="0" collapsed="false">
      <c r="A4467" s="526" t="n">
        <v>94761</v>
      </c>
      <c r="B4467" s="526" t="s">
        <v>8930</v>
      </c>
      <c r="C4467" s="526" t="s">
        <v>134</v>
      </c>
      <c r="D4467" s="527" t="n">
        <v>167.99</v>
      </c>
    </row>
    <row r="4468" customFormat="false" ht="15" hidden="false" customHeight="false" outlineLevel="0" collapsed="false">
      <c r="A4468" s="526" t="n">
        <v>94762</v>
      </c>
      <c r="B4468" s="526" t="s">
        <v>8931</v>
      </c>
      <c r="C4468" s="526" t="s">
        <v>134</v>
      </c>
      <c r="D4468" s="527" t="n">
        <v>210.73</v>
      </c>
    </row>
    <row r="4469" customFormat="false" ht="15" hidden="false" customHeight="false" outlineLevel="0" collapsed="false">
      <c r="A4469" s="526" t="n">
        <v>94763</v>
      </c>
      <c r="B4469" s="526" t="s">
        <v>8932</v>
      </c>
      <c r="C4469" s="526" t="s">
        <v>134</v>
      </c>
      <c r="D4469" s="527" t="n">
        <v>253.79</v>
      </c>
    </row>
    <row r="4470" customFormat="false" ht="15" hidden="false" customHeight="false" outlineLevel="0" collapsed="false">
      <c r="A4470" s="526" t="n">
        <v>94764</v>
      </c>
      <c r="B4470" s="526" t="s">
        <v>8933</v>
      </c>
      <c r="C4470" s="526" t="s">
        <v>134</v>
      </c>
      <c r="D4470" s="527" t="n">
        <v>30.68</v>
      </c>
    </row>
    <row r="4471" customFormat="false" ht="15" hidden="false" customHeight="false" outlineLevel="0" collapsed="false">
      <c r="A4471" s="526" t="n">
        <v>94765</v>
      </c>
      <c r="B4471" s="526" t="s">
        <v>8934</v>
      </c>
      <c r="C4471" s="526" t="s">
        <v>134</v>
      </c>
      <c r="D4471" s="527" t="n">
        <v>33.13</v>
      </c>
    </row>
    <row r="4472" customFormat="false" ht="15" hidden="false" customHeight="false" outlineLevel="0" collapsed="false">
      <c r="A4472" s="526" t="n">
        <v>94766</v>
      </c>
      <c r="B4472" s="526" t="s">
        <v>8935</v>
      </c>
      <c r="C4472" s="526" t="s">
        <v>134</v>
      </c>
      <c r="D4472" s="527" t="n">
        <v>36.38</v>
      </c>
    </row>
    <row r="4473" customFormat="false" ht="15" hidden="false" customHeight="false" outlineLevel="0" collapsed="false">
      <c r="A4473" s="526" t="n">
        <v>94767</v>
      </c>
      <c r="B4473" s="526" t="s">
        <v>8936</v>
      </c>
      <c r="C4473" s="526" t="s">
        <v>134</v>
      </c>
      <c r="D4473" s="527" t="n">
        <v>52.84</v>
      </c>
    </row>
    <row r="4474" customFormat="false" ht="15" hidden="false" customHeight="false" outlineLevel="0" collapsed="false">
      <c r="A4474" s="526" t="n">
        <v>94768</v>
      </c>
      <c r="B4474" s="526" t="s">
        <v>8937</v>
      </c>
      <c r="C4474" s="526" t="s">
        <v>134</v>
      </c>
      <c r="D4474" s="527" t="n">
        <v>59.23</v>
      </c>
    </row>
    <row r="4475" customFormat="false" ht="15" hidden="false" customHeight="false" outlineLevel="0" collapsed="false">
      <c r="A4475" s="526" t="n">
        <v>94769</v>
      </c>
      <c r="B4475" s="526" t="s">
        <v>8938</v>
      </c>
      <c r="C4475" s="526" t="s">
        <v>134</v>
      </c>
      <c r="D4475" s="527" t="n">
        <v>81.3</v>
      </c>
    </row>
    <row r="4476" customFormat="false" ht="15" hidden="false" customHeight="false" outlineLevel="0" collapsed="false">
      <c r="A4476" s="526" t="n">
        <v>94770</v>
      </c>
      <c r="B4476" s="526" t="s">
        <v>8939</v>
      </c>
      <c r="C4476" s="526" t="s">
        <v>134</v>
      </c>
      <c r="D4476" s="527" t="n">
        <v>36.13</v>
      </c>
    </row>
    <row r="4477" customFormat="false" ht="15" hidden="false" customHeight="false" outlineLevel="0" collapsed="false">
      <c r="A4477" s="526" t="n">
        <v>94771</v>
      </c>
      <c r="B4477" s="526" t="s">
        <v>8940</v>
      </c>
      <c r="C4477" s="526" t="s">
        <v>134</v>
      </c>
      <c r="D4477" s="527" t="n">
        <v>38.58</v>
      </c>
    </row>
    <row r="4478" customFormat="false" ht="15" hidden="false" customHeight="false" outlineLevel="0" collapsed="false">
      <c r="A4478" s="526" t="n">
        <v>94772</v>
      </c>
      <c r="B4478" s="526" t="s">
        <v>8941</v>
      </c>
      <c r="C4478" s="526" t="s">
        <v>134</v>
      </c>
      <c r="D4478" s="527" t="n">
        <v>41.83</v>
      </c>
    </row>
    <row r="4479" customFormat="false" ht="15" hidden="false" customHeight="false" outlineLevel="0" collapsed="false">
      <c r="A4479" s="526" t="n">
        <v>94773</v>
      </c>
      <c r="B4479" s="526" t="s">
        <v>8942</v>
      </c>
      <c r="C4479" s="526" t="s">
        <v>134</v>
      </c>
      <c r="D4479" s="527" t="n">
        <v>58.29</v>
      </c>
    </row>
    <row r="4480" customFormat="false" ht="15" hidden="false" customHeight="false" outlineLevel="0" collapsed="false">
      <c r="A4480" s="526" t="n">
        <v>94774</v>
      </c>
      <c r="B4480" s="526" t="s">
        <v>8943</v>
      </c>
      <c r="C4480" s="526" t="s">
        <v>134</v>
      </c>
      <c r="D4480" s="527" t="n">
        <v>64.68</v>
      </c>
    </row>
    <row r="4481" customFormat="false" ht="15" hidden="false" customHeight="false" outlineLevel="0" collapsed="false">
      <c r="A4481" s="526" t="n">
        <v>94775</v>
      </c>
      <c r="B4481" s="526" t="s">
        <v>8944</v>
      </c>
      <c r="C4481" s="526" t="s">
        <v>134</v>
      </c>
      <c r="D4481" s="527" t="n">
        <v>88.53</v>
      </c>
    </row>
    <row r="4482" customFormat="false" ht="15" hidden="false" customHeight="false" outlineLevel="0" collapsed="false">
      <c r="A4482" s="526" t="n">
        <v>94783</v>
      </c>
      <c r="B4482" s="526" t="s">
        <v>8945</v>
      </c>
      <c r="C4482" s="526" t="s">
        <v>134</v>
      </c>
      <c r="D4482" s="527" t="n">
        <v>20.23</v>
      </c>
    </row>
    <row r="4483" customFormat="false" ht="15" hidden="false" customHeight="false" outlineLevel="0" collapsed="false">
      <c r="A4483" s="526" t="n">
        <v>94785</v>
      </c>
      <c r="B4483" s="526" t="s">
        <v>8946</v>
      </c>
      <c r="C4483" s="526" t="s">
        <v>134</v>
      </c>
      <c r="D4483" s="527" t="n">
        <v>24.61</v>
      </c>
    </row>
    <row r="4484" customFormat="false" ht="15" hidden="false" customHeight="false" outlineLevel="0" collapsed="false">
      <c r="A4484" s="526" t="n">
        <v>94789</v>
      </c>
      <c r="B4484" s="526" t="s">
        <v>8947</v>
      </c>
      <c r="C4484" s="526" t="s">
        <v>134</v>
      </c>
      <c r="D4484" s="527" t="n">
        <v>229.39</v>
      </c>
    </row>
    <row r="4485" customFormat="false" ht="15" hidden="false" customHeight="false" outlineLevel="0" collapsed="false">
      <c r="A4485" s="526" t="n">
        <v>94790</v>
      </c>
      <c r="B4485" s="526" t="s">
        <v>8948</v>
      </c>
      <c r="C4485" s="526" t="s">
        <v>134</v>
      </c>
      <c r="D4485" s="527" t="n">
        <v>315.07</v>
      </c>
    </row>
    <row r="4486" customFormat="false" ht="15" hidden="false" customHeight="false" outlineLevel="0" collapsed="false">
      <c r="A4486" s="526" t="n">
        <v>94791</v>
      </c>
      <c r="B4486" s="526" t="s">
        <v>8949</v>
      </c>
      <c r="C4486" s="526" t="s">
        <v>134</v>
      </c>
      <c r="D4486" s="527" t="n">
        <v>414.38</v>
      </c>
    </row>
    <row r="4487" customFormat="false" ht="15" hidden="false" customHeight="false" outlineLevel="0" collapsed="false">
      <c r="A4487" s="526" t="n">
        <v>94863</v>
      </c>
      <c r="B4487" s="526" t="s">
        <v>8950</v>
      </c>
      <c r="C4487" s="526" t="s">
        <v>134</v>
      </c>
      <c r="D4487" s="527" t="n">
        <v>119.44</v>
      </c>
    </row>
    <row r="4488" customFormat="false" ht="15" hidden="false" customHeight="false" outlineLevel="0" collapsed="false">
      <c r="A4488" s="526" t="n">
        <v>95237</v>
      </c>
      <c r="B4488" s="526" t="s">
        <v>8951</v>
      </c>
      <c r="C4488" s="526" t="s">
        <v>134</v>
      </c>
      <c r="D4488" s="527" t="n">
        <v>23.95</v>
      </c>
    </row>
    <row r="4489" customFormat="false" ht="15" hidden="false" customHeight="false" outlineLevel="0" collapsed="false">
      <c r="A4489" s="526" t="n">
        <v>95693</v>
      </c>
      <c r="B4489" s="526" t="s">
        <v>8952</v>
      </c>
      <c r="C4489" s="526" t="s">
        <v>134</v>
      </c>
      <c r="D4489" s="527" t="n">
        <v>47.23</v>
      </c>
    </row>
    <row r="4490" customFormat="false" ht="15" hidden="false" customHeight="false" outlineLevel="0" collapsed="false">
      <c r="A4490" s="526" t="n">
        <v>95694</v>
      </c>
      <c r="B4490" s="526" t="s">
        <v>8953</v>
      </c>
      <c r="C4490" s="526" t="s">
        <v>134</v>
      </c>
      <c r="D4490" s="527" t="n">
        <v>48.23</v>
      </c>
    </row>
    <row r="4491" customFormat="false" ht="15" hidden="false" customHeight="false" outlineLevel="0" collapsed="false">
      <c r="A4491" s="526" t="n">
        <v>95695</v>
      </c>
      <c r="B4491" s="526" t="s">
        <v>8954</v>
      </c>
      <c r="C4491" s="526" t="s">
        <v>134</v>
      </c>
      <c r="D4491" s="527" t="n">
        <v>55.58</v>
      </c>
    </row>
    <row r="4492" customFormat="false" ht="15" hidden="false" customHeight="false" outlineLevel="0" collapsed="false">
      <c r="A4492" s="526" t="n">
        <v>95696</v>
      </c>
      <c r="B4492" s="526" t="s">
        <v>8955</v>
      </c>
      <c r="C4492" s="526" t="s">
        <v>134</v>
      </c>
      <c r="D4492" s="527" t="n">
        <v>44.33</v>
      </c>
    </row>
    <row r="4493" customFormat="false" ht="15" hidden="false" customHeight="false" outlineLevel="0" collapsed="false">
      <c r="A4493" s="526" t="n">
        <v>96637</v>
      </c>
      <c r="B4493" s="526" t="s">
        <v>8956</v>
      </c>
      <c r="C4493" s="526" t="s">
        <v>134</v>
      </c>
      <c r="D4493" s="527" t="n">
        <v>16.01</v>
      </c>
    </row>
    <row r="4494" customFormat="false" ht="15" hidden="false" customHeight="false" outlineLevel="0" collapsed="false">
      <c r="A4494" s="526" t="n">
        <v>96638</v>
      </c>
      <c r="B4494" s="526" t="s">
        <v>8957</v>
      </c>
      <c r="C4494" s="526" t="s">
        <v>134</v>
      </c>
      <c r="D4494" s="527" t="n">
        <v>16.42</v>
      </c>
    </row>
    <row r="4495" customFormat="false" ht="15" hidden="false" customHeight="false" outlineLevel="0" collapsed="false">
      <c r="A4495" s="526" t="n">
        <v>96639</v>
      </c>
      <c r="B4495" s="526" t="s">
        <v>8958</v>
      </c>
      <c r="C4495" s="526" t="s">
        <v>134</v>
      </c>
      <c r="D4495" s="527" t="n">
        <v>11.16</v>
      </c>
    </row>
    <row r="4496" customFormat="false" ht="15" hidden="false" customHeight="false" outlineLevel="0" collapsed="false">
      <c r="A4496" s="526" t="n">
        <v>96640</v>
      </c>
      <c r="B4496" s="526" t="s">
        <v>8959</v>
      </c>
      <c r="C4496" s="526" t="s">
        <v>134</v>
      </c>
      <c r="D4496" s="527" t="n">
        <v>26.49</v>
      </c>
    </row>
    <row r="4497" customFormat="false" ht="15" hidden="false" customHeight="false" outlineLevel="0" collapsed="false">
      <c r="A4497" s="526" t="n">
        <v>96641</v>
      </c>
      <c r="B4497" s="526" t="s">
        <v>8960</v>
      </c>
      <c r="C4497" s="526" t="s">
        <v>134</v>
      </c>
      <c r="D4497" s="527" t="n">
        <v>17.6</v>
      </c>
    </row>
    <row r="4498" customFormat="false" ht="15" hidden="false" customHeight="false" outlineLevel="0" collapsed="false">
      <c r="A4498" s="526" t="n">
        <v>96642</v>
      </c>
      <c r="B4498" s="526" t="s">
        <v>8961</v>
      </c>
      <c r="C4498" s="526" t="s">
        <v>134</v>
      </c>
      <c r="D4498" s="527" t="n">
        <v>21.05</v>
      </c>
    </row>
    <row r="4499" customFormat="false" ht="15" hidden="false" customHeight="false" outlineLevel="0" collapsed="false">
      <c r="A4499" s="526" t="n">
        <v>96643</v>
      </c>
      <c r="B4499" s="526" t="s">
        <v>8962</v>
      </c>
      <c r="C4499" s="526" t="s">
        <v>134</v>
      </c>
      <c r="D4499" s="527" t="n">
        <v>46.37</v>
      </c>
    </row>
    <row r="4500" customFormat="false" ht="15" hidden="false" customHeight="false" outlineLevel="0" collapsed="false">
      <c r="A4500" s="526" t="n">
        <v>96650</v>
      </c>
      <c r="B4500" s="526" t="s">
        <v>8963</v>
      </c>
      <c r="C4500" s="526" t="s">
        <v>134</v>
      </c>
      <c r="D4500" s="527" t="n">
        <v>9.02</v>
      </c>
    </row>
    <row r="4501" customFormat="false" ht="15" hidden="false" customHeight="false" outlineLevel="0" collapsed="false">
      <c r="A4501" s="526" t="n">
        <v>96651</v>
      </c>
      <c r="B4501" s="526" t="s">
        <v>8964</v>
      </c>
      <c r="C4501" s="526" t="s">
        <v>134</v>
      </c>
      <c r="D4501" s="527" t="n">
        <v>9.43</v>
      </c>
    </row>
    <row r="4502" customFormat="false" ht="15" hidden="false" customHeight="false" outlineLevel="0" collapsed="false">
      <c r="A4502" s="526" t="n">
        <v>96652</v>
      </c>
      <c r="B4502" s="526" t="s">
        <v>8965</v>
      </c>
      <c r="C4502" s="526" t="s">
        <v>134</v>
      </c>
      <c r="D4502" s="527" t="n">
        <v>10.72</v>
      </c>
    </row>
    <row r="4503" customFormat="false" ht="15" hidden="false" customHeight="false" outlineLevel="0" collapsed="false">
      <c r="A4503" s="526" t="n">
        <v>96653</v>
      </c>
      <c r="B4503" s="526" t="s">
        <v>8966</v>
      </c>
      <c r="C4503" s="526" t="s">
        <v>134</v>
      </c>
      <c r="D4503" s="527" t="n">
        <v>14.18</v>
      </c>
    </row>
    <row r="4504" customFormat="false" ht="15" hidden="false" customHeight="false" outlineLevel="0" collapsed="false">
      <c r="A4504" s="526" t="n">
        <v>96654</v>
      </c>
      <c r="B4504" s="526" t="s">
        <v>8967</v>
      </c>
      <c r="C4504" s="526" t="s">
        <v>134</v>
      </c>
      <c r="D4504" s="527" t="n">
        <v>16.14</v>
      </c>
    </row>
    <row r="4505" customFormat="false" ht="15" hidden="false" customHeight="false" outlineLevel="0" collapsed="false">
      <c r="A4505" s="526" t="n">
        <v>96655</v>
      </c>
      <c r="B4505" s="526" t="s">
        <v>8968</v>
      </c>
      <c r="C4505" s="526" t="s">
        <v>134</v>
      </c>
      <c r="D4505" s="527" t="n">
        <v>21.75</v>
      </c>
    </row>
    <row r="4506" customFormat="false" ht="15" hidden="false" customHeight="false" outlineLevel="0" collapsed="false">
      <c r="A4506" s="526" t="n">
        <v>96656</v>
      </c>
      <c r="B4506" s="526" t="s">
        <v>8969</v>
      </c>
      <c r="C4506" s="526" t="s">
        <v>134</v>
      </c>
      <c r="D4506" s="527" t="n">
        <v>6.5</v>
      </c>
    </row>
    <row r="4507" customFormat="false" ht="15" hidden="false" customHeight="false" outlineLevel="0" collapsed="false">
      <c r="A4507" s="526" t="n">
        <v>96657</v>
      </c>
      <c r="B4507" s="526" t="s">
        <v>8970</v>
      </c>
      <c r="C4507" s="526" t="s">
        <v>134</v>
      </c>
      <c r="D4507" s="527" t="n">
        <v>24.41</v>
      </c>
    </row>
    <row r="4508" customFormat="false" ht="15" hidden="false" customHeight="false" outlineLevel="0" collapsed="false">
      <c r="A4508" s="526" t="n">
        <v>96658</v>
      </c>
      <c r="B4508" s="526" t="s">
        <v>8971</v>
      </c>
      <c r="C4508" s="526" t="s">
        <v>134</v>
      </c>
      <c r="D4508" s="527" t="n">
        <v>15.52</v>
      </c>
    </row>
    <row r="4509" customFormat="false" ht="15" hidden="false" customHeight="false" outlineLevel="0" collapsed="false">
      <c r="A4509" s="526" t="n">
        <v>96659</v>
      </c>
      <c r="B4509" s="526" t="s">
        <v>8972</v>
      </c>
      <c r="C4509" s="526" t="s">
        <v>134</v>
      </c>
      <c r="D4509" s="527" t="n">
        <v>8.51</v>
      </c>
    </row>
    <row r="4510" customFormat="false" ht="15" hidden="false" customHeight="false" outlineLevel="0" collapsed="false">
      <c r="A4510" s="526" t="n">
        <v>96660</v>
      </c>
      <c r="B4510" s="526" t="s">
        <v>8973</v>
      </c>
      <c r="C4510" s="526" t="s">
        <v>134</v>
      </c>
      <c r="D4510" s="527" t="n">
        <v>33.2</v>
      </c>
    </row>
    <row r="4511" customFormat="false" ht="15" hidden="false" customHeight="false" outlineLevel="0" collapsed="false">
      <c r="A4511" s="526" t="n">
        <v>96661</v>
      </c>
      <c r="B4511" s="526" t="s">
        <v>8974</v>
      </c>
      <c r="C4511" s="526" t="s">
        <v>134</v>
      </c>
      <c r="D4511" s="527" t="n">
        <v>32.88</v>
      </c>
    </row>
    <row r="4512" customFormat="false" ht="15" hidden="false" customHeight="false" outlineLevel="0" collapsed="false">
      <c r="A4512" s="526" t="n">
        <v>96662</v>
      </c>
      <c r="B4512" s="526" t="s">
        <v>8975</v>
      </c>
      <c r="C4512" s="526" t="s">
        <v>134</v>
      </c>
      <c r="D4512" s="527" t="n">
        <v>9.51</v>
      </c>
    </row>
    <row r="4513" customFormat="false" ht="15" hidden="false" customHeight="false" outlineLevel="0" collapsed="false">
      <c r="A4513" s="526" t="n">
        <v>96663</v>
      </c>
      <c r="B4513" s="526" t="s">
        <v>8976</v>
      </c>
      <c r="C4513" s="526" t="s">
        <v>134</v>
      </c>
      <c r="D4513" s="527" t="n">
        <v>16.25</v>
      </c>
    </row>
    <row r="4514" customFormat="false" ht="15" hidden="false" customHeight="false" outlineLevel="0" collapsed="false">
      <c r="A4514" s="526" t="n">
        <v>96664</v>
      </c>
      <c r="B4514" s="526" t="s">
        <v>8977</v>
      </c>
      <c r="C4514" s="526" t="s">
        <v>134</v>
      </c>
      <c r="D4514" s="527" t="n">
        <v>17.89</v>
      </c>
    </row>
    <row r="4515" customFormat="false" ht="15" hidden="false" customHeight="false" outlineLevel="0" collapsed="false">
      <c r="A4515" s="526" t="n">
        <v>96665</v>
      </c>
      <c r="B4515" s="526" t="s">
        <v>8978</v>
      </c>
      <c r="C4515" s="526" t="s">
        <v>134</v>
      </c>
      <c r="D4515" s="527" t="n">
        <v>11.72</v>
      </c>
    </row>
    <row r="4516" customFormat="false" ht="15" hidden="false" customHeight="false" outlineLevel="0" collapsed="false">
      <c r="A4516" s="526" t="n">
        <v>96666</v>
      </c>
      <c r="B4516" s="526" t="s">
        <v>8979</v>
      </c>
      <c r="C4516" s="526" t="s">
        <v>134</v>
      </c>
      <c r="D4516" s="527" t="n">
        <v>16.99</v>
      </c>
    </row>
    <row r="4517" customFormat="false" ht="15" hidden="false" customHeight="false" outlineLevel="0" collapsed="false">
      <c r="A4517" s="526" t="n">
        <v>96667</v>
      </c>
      <c r="B4517" s="526" t="s">
        <v>8980</v>
      </c>
      <c r="C4517" s="526" t="s">
        <v>134</v>
      </c>
      <c r="D4517" s="527" t="n">
        <v>24.13</v>
      </c>
    </row>
    <row r="4518" customFormat="false" ht="15" hidden="false" customHeight="false" outlineLevel="0" collapsed="false">
      <c r="A4518" s="526" t="n">
        <v>96684</v>
      </c>
      <c r="B4518" s="526" t="s">
        <v>8981</v>
      </c>
      <c r="C4518" s="526" t="s">
        <v>134</v>
      </c>
      <c r="D4518" s="527" t="n">
        <v>11.53</v>
      </c>
    </row>
    <row r="4519" customFormat="false" ht="15" hidden="false" customHeight="false" outlineLevel="0" collapsed="false">
      <c r="A4519" s="526" t="n">
        <v>96685</v>
      </c>
      <c r="B4519" s="526" t="s">
        <v>8982</v>
      </c>
      <c r="C4519" s="526" t="s">
        <v>134</v>
      </c>
      <c r="D4519" s="527" t="n">
        <v>11.94</v>
      </c>
    </row>
    <row r="4520" customFormat="false" ht="15" hidden="false" customHeight="false" outlineLevel="0" collapsed="false">
      <c r="A4520" s="526" t="n">
        <v>96686</v>
      </c>
      <c r="B4520" s="526" t="s">
        <v>8983</v>
      </c>
      <c r="C4520" s="526" t="s">
        <v>134</v>
      </c>
      <c r="D4520" s="527" t="n">
        <v>14.86</v>
      </c>
    </row>
    <row r="4521" customFormat="false" ht="15" hidden="false" customHeight="false" outlineLevel="0" collapsed="false">
      <c r="A4521" s="526" t="n">
        <v>96687</v>
      </c>
      <c r="B4521" s="526" t="s">
        <v>8984</v>
      </c>
      <c r="C4521" s="526" t="s">
        <v>134</v>
      </c>
      <c r="D4521" s="527" t="n">
        <v>18.32</v>
      </c>
    </row>
    <row r="4522" customFormat="false" ht="15" hidden="false" customHeight="false" outlineLevel="0" collapsed="false">
      <c r="A4522" s="526" t="n">
        <v>96688</v>
      </c>
      <c r="B4522" s="526" t="s">
        <v>8985</v>
      </c>
      <c r="C4522" s="526" t="s">
        <v>134</v>
      </c>
      <c r="D4522" s="527" t="n">
        <v>22.14</v>
      </c>
    </row>
    <row r="4523" customFormat="false" ht="15" hidden="false" customHeight="false" outlineLevel="0" collapsed="false">
      <c r="A4523" s="526" t="n">
        <v>96689</v>
      </c>
      <c r="B4523" s="526" t="s">
        <v>8986</v>
      </c>
      <c r="C4523" s="526" t="s">
        <v>134</v>
      </c>
      <c r="D4523" s="527" t="n">
        <v>27.75</v>
      </c>
    </row>
    <row r="4524" customFormat="false" ht="15" hidden="false" customHeight="false" outlineLevel="0" collapsed="false">
      <c r="A4524" s="526" t="n">
        <v>96690</v>
      </c>
      <c r="B4524" s="526" t="s">
        <v>8987</v>
      </c>
      <c r="C4524" s="526" t="s">
        <v>134</v>
      </c>
      <c r="D4524" s="527" t="n">
        <v>30.9</v>
      </c>
    </row>
    <row r="4525" customFormat="false" ht="15" hidden="false" customHeight="false" outlineLevel="0" collapsed="false">
      <c r="A4525" s="526" t="n">
        <v>96691</v>
      </c>
      <c r="B4525" s="526" t="s">
        <v>8988</v>
      </c>
      <c r="C4525" s="526" t="s">
        <v>134</v>
      </c>
      <c r="D4525" s="527" t="n">
        <v>39.79</v>
      </c>
    </row>
    <row r="4526" customFormat="false" ht="15" hidden="false" customHeight="false" outlineLevel="0" collapsed="false">
      <c r="A4526" s="526" t="n">
        <v>96692</v>
      </c>
      <c r="B4526" s="526" t="s">
        <v>8989</v>
      </c>
      <c r="C4526" s="526" t="s">
        <v>134</v>
      </c>
      <c r="D4526" s="527" t="n">
        <v>43.89</v>
      </c>
    </row>
    <row r="4527" customFormat="false" ht="15" hidden="false" customHeight="false" outlineLevel="0" collapsed="false">
      <c r="A4527" s="526" t="n">
        <v>96693</v>
      </c>
      <c r="B4527" s="526" t="s">
        <v>8990</v>
      </c>
      <c r="C4527" s="526" t="s">
        <v>134</v>
      </c>
      <c r="D4527" s="527" t="n">
        <v>59.76</v>
      </c>
    </row>
    <row r="4528" customFormat="false" ht="15" hidden="false" customHeight="false" outlineLevel="0" collapsed="false">
      <c r="A4528" s="526" t="n">
        <v>96694</v>
      </c>
      <c r="B4528" s="526" t="s">
        <v>8991</v>
      </c>
      <c r="C4528" s="526" t="s">
        <v>134</v>
      </c>
      <c r="D4528" s="527" t="n">
        <v>93.73</v>
      </c>
    </row>
    <row r="4529" customFormat="false" ht="15" hidden="false" customHeight="false" outlineLevel="0" collapsed="false">
      <c r="A4529" s="526" t="n">
        <v>96695</v>
      </c>
      <c r="B4529" s="526" t="s">
        <v>8992</v>
      </c>
      <c r="C4529" s="526" t="s">
        <v>134</v>
      </c>
      <c r="D4529" s="527" t="n">
        <v>103.4</v>
      </c>
    </row>
    <row r="4530" customFormat="false" ht="15" hidden="false" customHeight="false" outlineLevel="0" collapsed="false">
      <c r="A4530" s="526" t="n">
        <v>96696</v>
      </c>
      <c r="B4530" s="526" t="s">
        <v>8993</v>
      </c>
      <c r="C4530" s="526" t="s">
        <v>134</v>
      </c>
      <c r="D4530" s="527" t="n">
        <v>117.09</v>
      </c>
    </row>
    <row r="4531" customFormat="false" ht="15" hidden="false" customHeight="false" outlineLevel="0" collapsed="false">
      <c r="A4531" s="526" t="n">
        <v>96697</v>
      </c>
      <c r="B4531" s="526" t="s">
        <v>8994</v>
      </c>
      <c r="C4531" s="526" t="s">
        <v>134</v>
      </c>
      <c r="D4531" s="527" t="n">
        <v>348.42</v>
      </c>
    </row>
    <row r="4532" customFormat="false" ht="15" hidden="false" customHeight="false" outlineLevel="0" collapsed="false">
      <c r="A4532" s="526" t="n">
        <v>96698</v>
      </c>
      <c r="B4532" s="526" t="s">
        <v>8995</v>
      </c>
      <c r="C4532" s="526" t="s">
        <v>134</v>
      </c>
      <c r="D4532" s="527" t="n">
        <v>8.18</v>
      </c>
    </row>
    <row r="4533" customFormat="false" ht="15" hidden="false" customHeight="false" outlineLevel="0" collapsed="false">
      <c r="A4533" s="526" t="n">
        <v>96699</v>
      </c>
      <c r="B4533" s="526" t="s">
        <v>8996</v>
      </c>
      <c r="C4533" s="526" t="s">
        <v>134</v>
      </c>
      <c r="D4533" s="527" t="n">
        <v>26.09</v>
      </c>
    </row>
    <row r="4534" customFormat="false" ht="15" hidden="false" customHeight="false" outlineLevel="0" collapsed="false">
      <c r="A4534" s="526" t="n">
        <v>96700</v>
      </c>
      <c r="B4534" s="526" t="s">
        <v>8997</v>
      </c>
      <c r="C4534" s="526" t="s">
        <v>134</v>
      </c>
      <c r="D4534" s="527" t="n">
        <v>17.2</v>
      </c>
    </row>
    <row r="4535" customFormat="false" ht="15" hidden="false" customHeight="false" outlineLevel="0" collapsed="false">
      <c r="A4535" s="526" t="n">
        <v>96701</v>
      </c>
      <c r="B4535" s="526" t="s">
        <v>8998</v>
      </c>
      <c r="C4535" s="526" t="s">
        <v>134</v>
      </c>
      <c r="D4535" s="527" t="n">
        <v>11.28</v>
      </c>
    </row>
    <row r="4536" customFormat="false" ht="15" hidden="false" customHeight="false" outlineLevel="0" collapsed="false">
      <c r="A4536" s="526" t="n">
        <v>96702</v>
      </c>
      <c r="B4536" s="526" t="s">
        <v>8999</v>
      </c>
      <c r="C4536" s="526" t="s">
        <v>134</v>
      </c>
      <c r="D4536" s="527" t="n">
        <v>11.73</v>
      </c>
    </row>
    <row r="4537" customFormat="false" ht="15" hidden="false" customHeight="false" outlineLevel="0" collapsed="false">
      <c r="A4537" s="526" t="n">
        <v>96703</v>
      </c>
      <c r="B4537" s="526" t="s">
        <v>9000</v>
      </c>
      <c r="C4537" s="526" t="s">
        <v>134</v>
      </c>
      <c r="D4537" s="527" t="n">
        <v>20.25</v>
      </c>
    </row>
    <row r="4538" customFormat="false" ht="15" hidden="false" customHeight="false" outlineLevel="0" collapsed="false">
      <c r="A4538" s="526" t="n">
        <v>96704</v>
      </c>
      <c r="B4538" s="526" t="s">
        <v>9001</v>
      </c>
      <c r="C4538" s="526" t="s">
        <v>134</v>
      </c>
      <c r="D4538" s="527" t="n">
        <v>20.73</v>
      </c>
    </row>
    <row r="4539" customFormat="false" ht="15" hidden="false" customHeight="false" outlineLevel="0" collapsed="false">
      <c r="A4539" s="526" t="n">
        <v>96705</v>
      </c>
      <c r="B4539" s="526" t="s">
        <v>9002</v>
      </c>
      <c r="C4539" s="526" t="s">
        <v>134</v>
      </c>
      <c r="D4539" s="527" t="n">
        <v>24.57</v>
      </c>
    </row>
    <row r="4540" customFormat="false" ht="15" hidden="false" customHeight="false" outlineLevel="0" collapsed="false">
      <c r="A4540" s="526" t="n">
        <v>96706</v>
      </c>
      <c r="B4540" s="526" t="s">
        <v>9003</v>
      </c>
      <c r="C4540" s="526" t="s">
        <v>134</v>
      </c>
      <c r="D4540" s="527" t="n">
        <v>36.5</v>
      </c>
    </row>
    <row r="4541" customFormat="false" ht="15" hidden="false" customHeight="false" outlineLevel="0" collapsed="false">
      <c r="A4541" s="526" t="n">
        <v>96707</v>
      </c>
      <c r="B4541" s="526" t="s">
        <v>9004</v>
      </c>
      <c r="C4541" s="526" t="s">
        <v>134</v>
      </c>
      <c r="D4541" s="527" t="n">
        <v>58.89</v>
      </c>
    </row>
    <row r="4542" customFormat="false" ht="15" hidden="false" customHeight="false" outlineLevel="0" collapsed="false">
      <c r="A4542" s="526" t="n">
        <v>96708</v>
      </c>
      <c r="B4542" s="526" t="s">
        <v>9005</v>
      </c>
      <c r="C4542" s="526" t="s">
        <v>134</v>
      </c>
      <c r="D4542" s="527" t="n">
        <v>89.48</v>
      </c>
    </row>
    <row r="4543" customFormat="false" ht="15" hidden="false" customHeight="false" outlineLevel="0" collapsed="false">
      <c r="A4543" s="526" t="n">
        <v>96709</v>
      </c>
      <c r="B4543" s="526" t="s">
        <v>9006</v>
      </c>
      <c r="C4543" s="526" t="s">
        <v>134</v>
      </c>
      <c r="D4543" s="527" t="n">
        <v>114.21</v>
      </c>
    </row>
    <row r="4544" customFormat="false" ht="15" hidden="false" customHeight="false" outlineLevel="0" collapsed="false">
      <c r="A4544" s="526" t="n">
        <v>96710</v>
      </c>
      <c r="B4544" s="526" t="s">
        <v>9007</v>
      </c>
      <c r="C4544" s="526" t="s">
        <v>134</v>
      </c>
      <c r="D4544" s="527" t="n">
        <v>15.08</v>
      </c>
    </row>
    <row r="4545" customFormat="false" ht="15" hidden="false" customHeight="false" outlineLevel="0" collapsed="false">
      <c r="A4545" s="526" t="n">
        <v>96711</v>
      </c>
      <c r="B4545" s="526" t="s">
        <v>9008</v>
      </c>
      <c r="C4545" s="526" t="s">
        <v>134</v>
      </c>
      <c r="D4545" s="527" t="n">
        <v>22.52</v>
      </c>
    </row>
    <row r="4546" customFormat="false" ht="15" hidden="false" customHeight="false" outlineLevel="0" collapsed="false">
      <c r="A4546" s="526" t="n">
        <v>96712</v>
      </c>
      <c r="B4546" s="526" t="s">
        <v>9009</v>
      </c>
      <c r="C4546" s="526" t="s">
        <v>134</v>
      </c>
      <c r="D4546" s="527" t="n">
        <v>32.11</v>
      </c>
    </row>
    <row r="4547" customFormat="false" ht="15" hidden="false" customHeight="false" outlineLevel="0" collapsed="false">
      <c r="A4547" s="526" t="n">
        <v>96713</v>
      </c>
      <c r="B4547" s="526" t="s">
        <v>9010</v>
      </c>
      <c r="C4547" s="526" t="s">
        <v>134</v>
      </c>
      <c r="D4547" s="527" t="n">
        <v>49.46</v>
      </c>
    </row>
    <row r="4548" customFormat="false" ht="15" hidden="false" customHeight="false" outlineLevel="0" collapsed="false">
      <c r="A4548" s="526" t="n">
        <v>96714</v>
      </c>
      <c r="B4548" s="526" t="s">
        <v>9011</v>
      </c>
      <c r="C4548" s="526" t="s">
        <v>134</v>
      </c>
      <c r="D4548" s="527" t="n">
        <v>70.5</v>
      </c>
    </row>
    <row r="4549" customFormat="false" ht="15" hidden="false" customHeight="false" outlineLevel="0" collapsed="false">
      <c r="A4549" s="526" t="n">
        <v>96715</v>
      </c>
      <c r="B4549" s="526" t="s">
        <v>9012</v>
      </c>
      <c r="C4549" s="526" t="s">
        <v>134</v>
      </c>
      <c r="D4549" s="527" t="n">
        <v>126.08</v>
      </c>
    </row>
    <row r="4550" customFormat="false" ht="15" hidden="false" customHeight="false" outlineLevel="0" collapsed="false">
      <c r="A4550" s="526" t="n">
        <v>96716</v>
      </c>
      <c r="B4550" s="526" t="s">
        <v>9013</v>
      </c>
      <c r="C4550" s="526" t="s">
        <v>134</v>
      </c>
      <c r="D4550" s="527" t="n">
        <v>164.33</v>
      </c>
    </row>
    <row r="4551" customFormat="false" ht="15" hidden="false" customHeight="false" outlineLevel="0" collapsed="false">
      <c r="A4551" s="526" t="n">
        <v>96717</v>
      </c>
      <c r="B4551" s="526" t="s">
        <v>9014</v>
      </c>
      <c r="C4551" s="526" t="s">
        <v>134</v>
      </c>
      <c r="D4551" s="527" t="n">
        <v>316.49</v>
      </c>
    </row>
    <row r="4552" customFormat="false" ht="15" hidden="false" customHeight="false" outlineLevel="0" collapsed="false">
      <c r="A4552" s="526" t="n">
        <v>96736</v>
      </c>
      <c r="B4552" s="526" t="s">
        <v>9015</v>
      </c>
      <c r="C4552" s="526" t="s">
        <v>134</v>
      </c>
      <c r="D4552" s="527" t="n">
        <v>6.85</v>
      </c>
    </row>
    <row r="4553" customFormat="false" ht="15" hidden="false" customHeight="false" outlineLevel="0" collapsed="false">
      <c r="A4553" s="526" t="n">
        <v>96737</v>
      </c>
      <c r="B4553" s="526" t="s">
        <v>9016</v>
      </c>
      <c r="C4553" s="526" t="s">
        <v>134</v>
      </c>
      <c r="D4553" s="527" t="n">
        <v>6.63</v>
      </c>
    </row>
    <row r="4554" customFormat="false" ht="15" hidden="false" customHeight="false" outlineLevel="0" collapsed="false">
      <c r="A4554" s="526" t="n">
        <v>96738</v>
      </c>
      <c r="B4554" s="526" t="s">
        <v>9017</v>
      </c>
      <c r="C4554" s="526" t="s">
        <v>134</v>
      </c>
      <c r="D4554" s="527" t="n">
        <v>24.54</v>
      </c>
    </row>
    <row r="4555" customFormat="false" ht="15" hidden="false" customHeight="false" outlineLevel="0" collapsed="false">
      <c r="A4555" s="526" t="n">
        <v>96739</v>
      </c>
      <c r="B4555" s="526" t="s">
        <v>9018</v>
      </c>
      <c r="C4555" s="526" t="s">
        <v>134</v>
      </c>
      <c r="D4555" s="527" t="n">
        <v>9.65</v>
      </c>
    </row>
    <row r="4556" customFormat="false" ht="15" hidden="false" customHeight="false" outlineLevel="0" collapsed="false">
      <c r="A4556" s="526" t="n">
        <v>96740</v>
      </c>
      <c r="B4556" s="526" t="s">
        <v>9019</v>
      </c>
      <c r="C4556" s="526" t="s">
        <v>134</v>
      </c>
      <c r="D4556" s="527" t="n">
        <v>34.44</v>
      </c>
    </row>
    <row r="4557" customFormat="false" ht="15" hidden="false" customHeight="false" outlineLevel="0" collapsed="false">
      <c r="A4557" s="526" t="n">
        <v>96741</v>
      </c>
      <c r="B4557" s="526" t="s">
        <v>9020</v>
      </c>
      <c r="C4557" s="526" t="s">
        <v>134</v>
      </c>
      <c r="D4557" s="527" t="n">
        <v>17.14</v>
      </c>
    </row>
    <row r="4558" customFormat="false" ht="15" hidden="false" customHeight="false" outlineLevel="0" collapsed="false">
      <c r="A4558" s="526" t="n">
        <v>96742</v>
      </c>
      <c r="B4558" s="526" t="s">
        <v>9021</v>
      </c>
      <c r="C4558" s="526" t="s">
        <v>134</v>
      </c>
      <c r="D4558" s="527" t="n">
        <v>22.56</v>
      </c>
    </row>
    <row r="4559" customFormat="false" ht="15" hidden="false" customHeight="false" outlineLevel="0" collapsed="false">
      <c r="A4559" s="526" t="n">
        <v>96743</v>
      </c>
      <c r="B4559" s="526" t="s">
        <v>9022</v>
      </c>
      <c r="C4559" s="526" t="s">
        <v>134</v>
      </c>
      <c r="D4559" s="527" t="n">
        <v>32.08</v>
      </c>
    </row>
    <row r="4560" customFormat="false" ht="15" hidden="false" customHeight="false" outlineLevel="0" collapsed="false">
      <c r="A4560" s="526" t="n">
        <v>96744</v>
      </c>
      <c r="B4560" s="526" t="s">
        <v>9023</v>
      </c>
      <c r="C4560" s="526" t="s">
        <v>134</v>
      </c>
      <c r="D4560" s="527" t="n">
        <v>57.74</v>
      </c>
    </row>
    <row r="4561" customFormat="false" ht="15" hidden="false" customHeight="false" outlineLevel="0" collapsed="false">
      <c r="A4561" s="526" t="n">
        <v>96745</v>
      </c>
      <c r="B4561" s="526" t="s">
        <v>9024</v>
      </c>
      <c r="C4561" s="526" t="s">
        <v>134</v>
      </c>
      <c r="D4561" s="527" t="n">
        <v>85.52</v>
      </c>
    </row>
    <row r="4562" customFormat="false" ht="15" hidden="false" customHeight="false" outlineLevel="0" collapsed="false">
      <c r="A4562" s="526" t="n">
        <v>96746</v>
      </c>
      <c r="B4562" s="526" t="s">
        <v>9025</v>
      </c>
      <c r="C4562" s="526" t="s">
        <v>134</v>
      </c>
      <c r="D4562" s="527" t="n">
        <v>114.53</v>
      </c>
    </row>
    <row r="4563" customFormat="false" ht="15" hidden="false" customHeight="false" outlineLevel="0" collapsed="false">
      <c r="A4563" s="526" t="n">
        <v>96747</v>
      </c>
      <c r="B4563" s="526" t="s">
        <v>9026</v>
      </c>
      <c r="C4563" s="526" t="s">
        <v>134</v>
      </c>
      <c r="D4563" s="527" t="n">
        <v>8.53</v>
      </c>
    </row>
    <row r="4564" customFormat="false" ht="15" hidden="false" customHeight="false" outlineLevel="0" collapsed="false">
      <c r="A4564" s="526" t="n">
        <v>96748</v>
      </c>
      <c r="B4564" s="526" t="s">
        <v>9027</v>
      </c>
      <c r="C4564" s="526" t="s">
        <v>134</v>
      </c>
      <c r="D4564" s="527" t="n">
        <v>9.21</v>
      </c>
    </row>
    <row r="4565" customFormat="false" ht="15" hidden="false" customHeight="false" outlineLevel="0" collapsed="false">
      <c r="A4565" s="526" t="n">
        <v>96749</v>
      </c>
      <c r="B4565" s="526" t="s">
        <v>9028</v>
      </c>
      <c r="C4565" s="526" t="s">
        <v>134</v>
      </c>
      <c r="D4565" s="527" t="n">
        <v>12.42</v>
      </c>
    </row>
    <row r="4566" customFormat="false" ht="15" hidden="false" customHeight="false" outlineLevel="0" collapsed="false">
      <c r="A4566" s="526" t="n">
        <v>96750</v>
      </c>
      <c r="B4566" s="526" t="s">
        <v>9029</v>
      </c>
      <c r="C4566" s="526" t="s">
        <v>134</v>
      </c>
      <c r="D4566" s="527" t="n">
        <v>17.47</v>
      </c>
    </row>
    <row r="4567" customFormat="false" ht="15" hidden="false" customHeight="false" outlineLevel="0" collapsed="false">
      <c r="A4567" s="526" t="n">
        <v>96751</v>
      </c>
      <c r="B4567" s="526" t="s">
        <v>9030</v>
      </c>
      <c r="C4567" s="526" t="s">
        <v>134</v>
      </c>
      <c r="D4567" s="527" t="n">
        <v>27.83</v>
      </c>
    </row>
    <row r="4568" customFormat="false" ht="15" hidden="false" customHeight="false" outlineLevel="0" collapsed="false">
      <c r="A4568" s="526" t="n">
        <v>96752</v>
      </c>
      <c r="B4568" s="526" t="s">
        <v>9031</v>
      </c>
      <c r="C4568" s="526" t="s">
        <v>134</v>
      </c>
      <c r="D4568" s="527" t="n">
        <v>37.2</v>
      </c>
    </row>
    <row r="4569" customFormat="false" ht="15" hidden="false" customHeight="false" outlineLevel="0" collapsed="false">
      <c r="A4569" s="526" t="n">
        <v>96753</v>
      </c>
      <c r="B4569" s="526" t="s">
        <v>9032</v>
      </c>
      <c r="C4569" s="526" t="s">
        <v>134</v>
      </c>
      <c r="D4569" s="527" t="n">
        <v>91.97</v>
      </c>
    </row>
    <row r="4570" customFormat="false" ht="15" hidden="false" customHeight="false" outlineLevel="0" collapsed="false">
      <c r="A4570" s="526" t="n">
        <v>96754</v>
      </c>
      <c r="B4570" s="526" t="s">
        <v>9033</v>
      </c>
      <c r="C4570" s="526" t="s">
        <v>134</v>
      </c>
      <c r="D4570" s="527" t="n">
        <v>111.14</v>
      </c>
    </row>
    <row r="4571" customFormat="false" ht="15" hidden="false" customHeight="false" outlineLevel="0" collapsed="false">
      <c r="A4571" s="526" t="n">
        <v>96755</v>
      </c>
      <c r="B4571" s="526" t="s">
        <v>9034</v>
      </c>
      <c r="C4571" s="526" t="s">
        <v>134</v>
      </c>
      <c r="D4571" s="527" t="n">
        <v>348.88</v>
      </c>
    </row>
    <row r="4572" customFormat="false" ht="15" hidden="false" customHeight="false" outlineLevel="0" collapsed="false">
      <c r="A4572" s="526" t="n">
        <v>96756</v>
      </c>
      <c r="B4572" s="526" t="s">
        <v>9035</v>
      </c>
      <c r="C4572" s="526" t="s">
        <v>134</v>
      </c>
      <c r="D4572" s="527" t="n">
        <v>21.4</v>
      </c>
    </row>
    <row r="4573" customFormat="false" ht="15" hidden="false" customHeight="false" outlineLevel="0" collapsed="false">
      <c r="A4573" s="526" t="n">
        <v>96757</v>
      </c>
      <c r="B4573" s="526" t="s">
        <v>9036</v>
      </c>
      <c r="C4573" s="526" t="s">
        <v>134</v>
      </c>
      <c r="D4573" s="527" t="n">
        <v>25.68</v>
      </c>
    </row>
    <row r="4574" customFormat="false" ht="15" hidden="false" customHeight="false" outlineLevel="0" collapsed="false">
      <c r="A4574" s="526" t="n">
        <v>96758</v>
      </c>
      <c r="B4574" s="526" t="s">
        <v>9037</v>
      </c>
      <c r="C4574" s="526" t="s">
        <v>134</v>
      </c>
      <c r="D4574" s="527" t="n">
        <v>19.27</v>
      </c>
    </row>
    <row r="4575" customFormat="false" ht="15" hidden="false" customHeight="false" outlineLevel="0" collapsed="false">
      <c r="A4575" s="526" t="n">
        <v>96759</v>
      </c>
      <c r="B4575" s="526" t="s">
        <v>9038</v>
      </c>
      <c r="C4575" s="526" t="s">
        <v>134</v>
      </c>
      <c r="D4575" s="527" t="n">
        <v>25.9</v>
      </c>
    </row>
    <row r="4576" customFormat="false" ht="15" hidden="false" customHeight="false" outlineLevel="0" collapsed="false">
      <c r="A4576" s="526" t="n">
        <v>96760</v>
      </c>
      <c r="B4576" s="526" t="s">
        <v>9039</v>
      </c>
      <c r="C4576" s="526" t="s">
        <v>134</v>
      </c>
      <c r="D4576" s="527" t="n">
        <v>45.39</v>
      </c>
    </row>
    <row r="4577" customFormat="false" ht="15" hidden="false" customHeight="false" outlineLevel="0" collapsed="false">
      <c r="A4577" s="526" t="n">
        <v>96761</v>
      </c>
      <c r="B4577" s="526" t="s">
        <v>9040</v>
      </c>
      <c r="C4577" s="526" t="s">
        <v>134</v>
      </c>
      <c r="D4577" s="527" t="n">
        <v>61.59</v>
      </c>
    </row>
    <row r="4578" customFormat="false" ht="15" hidden="false" customHeight="false" outlineLevel="0" collapsed="false">
      <c r="A4578" s="526" t="n">
        <v>96762</v>
      </c>
      <c r="B4578" s="526" t="s">
        <v>9041</v>
      </c>
      <c r="C4578" s="526" t="s">
        <v>134</v>
      </c>
      <c r="D4578" s="527" t="n">
        <v>123.7</v>
      </c>
    </row>
    <row r="4579" customFormat="false" ht="15" hidden="false" customHeight="false" outlineLevel="0" collapsed="false">
      <c r="A4579" s="526" t="n">
        <v>96763</v>
      </c>
      <c r="B4579" s="526" t="s">
        <v>9042</v>
      </c>
      <c r="C4579" s="526" t="s">
        <v>134</v>
      </c>
      <c r="D4579" s="527" t="n">
        <v>156.36</v>
      </c>
    </row>
    <row r="4580" customFormat="false" ht="15" hidden="false" customHeight="false" outlineLevel="0" collapsed="false">
      <c r="A4580" s="526" t="n">
        <v>96764</v>
      </c>
      <c r="B4580" s="526" t="s">
        <v>9043</v>
      </c>
      <c r="C4580" s="526" t="s">
        <v>134</v>
      </c>
      <c r="D4580" s="527" t="n">
        <v>317.12</v>
      </c>
    </row>
    <row r="4581" customFormat="false" ht="15" hidden="false" customHeight="false" outlineLevel="0" collapsed="false">
      <c r="A4581" s="526" t="n">
        <v>96802</v>
      </c>
      <c r="B4581" s="526" t="s">
        <v>9044</v>
      </c>
      <c r="C4581" s="526" t="s">
        <v>134</v>
      </c>
      <c r="D4581" s="527" t="n">
        <v>371.59</v>
      </c>
    </row>
    <row r="4582" customFormat="false" ht="15" hidden="false" customHeight="false" outlineLevel="0" collapsed="false">
      <c r="A4582" s="526" t="n">
        <v>96803</v>
      </c>
      <c r="B4582" s="526" t="s">
        <v>9045</v>
      </c>
      <c r="C4582" s="526" t="s">
        <v>134</v>
      </c>
      <c r="D4582" s="527" t="n">
        <v>68.74</v>
      </c>
    </row>
    <row r="4583" customFormat="false" ht="15" hidden="false" customHeight="false" outlineLevel="0" collapsed="false">
      <c r="A4583" s="526" t="n">
        <v>96804</v>
      </c>
      <c r="B4583" s="526" t="s">
        <v>9046</v>
      </c>
      <c r="C4583" s="526" t="s">
        <v>134</v>
      </c>
      <c r="D4583" s="527" t="n">
        <v>111.69</v>
      </c>
    </row>
    <row r="4584" customFormat="false" ht="15" hidden="false" customHeight="false" outlineLevel="0" collapsed="false">
      <c r="A4584" s="526" t="n">
        <v>96805</v>
      </c>
      <c r="B4584" s="526" t="s">
        <v>9047</v>
      </c>
      <c r="C4584" s="526" t="s">
        <v>134</v>
      </c>
      <c r="D4584" s="527" t="n">
        <v>193.4</v>
      </c>
    </row>
    <row r="4585" customFormat="false" ht="15" hidden="false" customHeight="false" outlineLevel="0" collapsed="false">
      <c r="A4585" s="526" t="n">
        <v>96806</v>
      </c>
      <c r="B4585" s="526" t="s">
        <v>9048</v>
      </c>
      <c r="C4585" s="526" t="s">
        <v>134</v>
      </c>
      <c r="D4585" s="527" t="n">
        <v>75.51</v>
      </c>
    </row>
    <row r="4586" customFormat="false" ht="15" hidden="false" customHeight="false" outlineLevel="0" collapsed="false">
      <c r="A4586" s="526" t="n">
        <v>96807</v>
      </c>
      <c r="B4586" s="526" t="s">
        <v>9049</v>
      </c>
      <c r="C4586" s="526" t="s">
        <v>134</v>
      </c>
      <c r="D4586" s="527" t="n">
        <v>121.94</v>
      </c>
    </row>
    <row r="4587" customFormat="false" ht="15" hidden="false" customHeight="false" outlineLevel="0" collapsed="false">
      <c r="A4587" s="526" t="n">
        <v>96808</v>
      </c>
      <c r="B4587" s="526" t="s">
        <v>9050</v>
      </c>
      <c r="C4587" s="526" t="s">
        <v>134</v>
      </c>
      <c r="D4587" s="527" t="n">
        <v>15.81</v>
      </c>
    </row>
    <row r="4588" customFormat="false" ht="15" hidden="false" customHeight="false" outlineLevel="0" collapsed="false">
      <c r="A4588" s="526" t="n">
        <v>96809</v>
      </c>
      <c r="B4588" s="526" t="s">
        <v>9051</v>
      </c>
      <c r="C4588" s="526" t="s">
        <v>134</v>
      </c>
      <c r="D4588" s="527" t="n">
        <v>17.37</v>
      </c>
    </row>
    <row r="4589" customFormat="false" ht="15" hidden="false" customHeight="false" outlineLevel="0" collapsed="false">
      <c r="A4589" s="526" t="n">
        <v>96810</v>
      </c>
      <c r="B4589" s="526" t="s">
        <v>9052</v>
      </c>
      <c r="C4589" s="526" t="s">
        <v>134</v>
      </c>
      <c r="D4589" s="527" t="n">
        <v>18.88</v>
      </c>
    </row>
    <row r="4590" customFormat="false" ht="15" hidden="false" customHeight="false" outlineLevel="0" collapsed="false">
      <c r="A4590" s="526" t="n">
        <v>96811</v>
      </c>
      <c r="B4590" s="526" t="s">
        <v>9053</v>
      </c>
      <c r="C4590" s="526" t="s">
        <v>134</v>
      </c>
      <c r="D4590" s="527" t="n">
        <v>19.91</v>
      </c>
    </row>
    <row r="4591" customFormat="false" ht="15" hidden="false" customHeight="false" outlineLevel="0" collapsed="false">
      <c r="A4591" s="526" t="n">
        <v>96812</v>
      </c>
      <c r="B4591" s="526" t="s">
        <v>9054</v>
      </c>
      <c r="C4591" s="526" t="s">
        <v>134</v>
      </c>
      <c r="D4591" s="527" t="n">
        <v>18.14</v>
      </c>
    </row>
    <row r="4592" customFormat="false" ht="15" hidden="false" customHeight="false" outlineLevel="0" collapsed="false">
      <c r="A4592" s="526" t="n">
        <v>96813</v>
      </c>
      <c r="B4592" s="526" t="s">
        <v>9055</v>
      </c>
      <c r="C4592" s="526" t="s">
        <v>134</v>
      </c>
      <c r="D4592" s="527" t="n">
        <v>20.63</v>
      </c>
    </row>
    <row r="4593" customFormat="false" ht="15" hidden="false" customHeight="false" outlineLevel="0" collapsed="false">
      <c r="A4593" s="526" t="n">
        <v>96814</v>
      </c>
      <c r="B4593" s="526" t="s">
        <v>9056</v>
      </c>
      <c r="C4593" s="526" t="s">
        <v>134</v>
      </c>
      <c r="D4593" s="527" t="n">
        <v>14.81</v>
      </c>
    </row>
    <row r="4594" customFormat="false" ht="15" hidden="false" customHeight="false" outlineLevel="0" collapsed="false">
      <c r="A4594" s="526" t="n">
        <v>96815</v>
      </c>
      <c r="B4594" s="526" t="s">
        <v>9057</v>
      </c>
      <c r="C4594" s="526" t="s">
        <v>134</v>
      </c>
      <c r="D4594" s="527" t="n">
        <v>30.59</v>
      </c>
    </row>
    <row r="4595" customFormat="false" ht="15" hidden="false" customHeight="false" outlineLevel="0" collapsed="false">
      <c r="A4595" s="526" t="n">
        <v>96816</v>
      </c>
      <c r="B4595" s="526" t="s">
        <v>9058</v>
      </c>
      <c r="C4595" s="526" t="s">
        <v>134</v>
      </c>
      <c r="D4595" s="527" t="n">
        <v>23.25</v>
      </c>
    </row>
    <row r="4596" customFormat="false" ht="15" hidden="false" customHeight="false" outlineLevel="0" collapsed="false">
      <c r="A4596" s="526" t="n">
        <v>96817</v>
      </c>
      <c r="B4596" s="526" t="s">
        <v>9059</v>
      </c>
      <c r="C4596" s="526" t="s">
        <v>134</v>
      </c>
      <c r="D4596" s="527" t="n">
        <v>30.83</v>
      </c>
    </row>
    <row r="4597" customFormat="false" ht="15" hidden="false" customHeight="false" outlineLevel="0" collapsed="false">
      <c r="A4597" s="526" t="n">
        <v>96818</v>
      </c>
      <c r="B4597" s="526" t="s">
        <v>9060</v>
      </c>
      <c r="C4597" s="526" t="s">
        <v>134</v>
      </c>
      <c r="D4597" s="527" t="n">
        <v>19.78</v>
      </c>
    </row>
    <row r="4598" customFormat="false" ht="15" hidden="false" customHeight="false" outlineLevel="0" collapsed="false">
      <c r="A4598" s="526" t="n">
        <v>96819</v>
      </c>
      <c r="B4598" s="526" t="s">
        <v>9061</v>
      </c>
      <c r="C4598" s="526" t="s">
        <v>134</v>
      </c>
      <c r="D4598" s="527" t="n">
        <v>21.2</v>
      </c>
    </row>
    <row r="4599" customFormat="false" ht="15" hidden="false" customHeight="false" outlineLevel="0" collapsed="false">
      <c r="A4599" s="526" t="n">
        <v>96820</v>
      </c>
      <c r="B4599" s="526" t="s">
        <v>9062</v>
      </c>
      <c r="C4599" s="526" t="s">
        <v>134</v>
      </c>
      <c r="D4599" s="527" t="n">
        <v>36.83</v>
      </c>
    </row>
    <row r="4600" customFormat="false" ht="15" hidden="false" customHeight="false" outlineLevel="0" collapsed="false">
      <c r="A4600" s="526" t="n">
        <v>96821</v>
      </c>
      <c r="B4600" s="526" t="s">
        <v>9063</v>
      </c>
      <c r="C4600" s="526" t="s">
        <v>134</v>
      </c>
      <c r="D4600" s="527" t="n">
        <v>34.29</v>
      </c>
    </row>
    <row r="4601" customFormat="false" ht="15" hidden="false" customHeight="false" outlineLevel="0" collapsed="false">
      <c r="A4601" s="526" t="n">
        <v>96822</v>
      </c>
      <c r="B4601" s="526" t="s">
        <v>9064</v>
      </c>
      <c r="C4601" s="526" t="s">
        <v>134</v>
      </c>
      <c r="D4601" s="527" t="n">
        <v>27.78</v>
      </c>
    </row>
    <row r="4602" customFormat="false" ht="15" hidden="false" customHeight="false" outlineLevel="0" collapsed="false">
      <c r="A4602" s="526" t="n">
        <v>96823</v>
      </c>
      <c r="B4602" s="526" t="s">
        <v>9065</v>
      </c>
      <c r="C4602" s="526" t="s">
        <v>134</v>
      </c>
      <c r="D4602" s="527" t="n">
        <v>10.37</v>
      </c>
    </row>
    <row r="4603" customFormat="false" ht="15" hidden="false" customHeight="false" outlineLevel="0" collapsed="false">
      <c r="A4603" s="526" t="n">
        <v>96824</v>
      </c>
      <c r="B4603" s="526" t="s">
        <v>9066</v>
      </c>
      <c r="C4603" s="526" t="s">
        <v>134</v>
      </c>
      <c r="D4603" s="527" t="n">
        <v>16.25</v>
      </c>
    </row>
    <row r="4604" customFormat="false" ht="15" hidden="false" customHeight="false" outlineLevel="0" collapsed="false">
      <c r="A4604" s="526" t="n">
        <v>96826</v>
      </c>
      <c r="B4604" s="526" t="s">
        <v>9067</v>
      </c>
      <c r="C4604" s="526" t="s">
        <v>134</v>
      </c>
      <c r="D4604" s="527" t="n">
        <v>12.05</v>
      </c>
    </row>
    <row r="4605" customFormat="false" ht="15" hidden="false" customHeight="false" outlineLevel="0" collapsed="false">
      <c r="A4605" s="526" t="n">
        <v>96827</v>
      </c>
      <c r="B4605" s="526" t="s">
        <v>9068</v>
      </c>
      <c r="C4605" s="526" t="s">
        <v>134</v>
      </c>
      <c r="D4605" s="527" t="n">
        <v>17.68</v>
      </c>
    </row>
    <row r="4606" customFormat="false" ht="15" hidden="false" customHeight="false" outlineLevel="0" collapsed="false">
      <c r="A4606" s="526" t="n">
        <v>96828</v>
      </c>
      <c r="B4606" s="526" t="s">
        <v>9069</v>
      </c>
      <c r="C4606" s="526" t="s">
        <v>134</v>
      </c>
      <c r="D4606" s="527" t="n">
        <v>21.72</v>
      </c>
    </row>
    <row r="4607" customFormat="false" ht="15" hidden="false" customHeight="false" outlineLevel="0" collapsed="false">
      <c r="A4607" s="526" t="n">
        <v>96829</v>
      </c>
      <c r="B4607" s="526" t="s">
        <v>9070</v>
      </c>
      <c r="C4607" s="526" t="s">
        <v>134</v>
      </c>
      <c r="D4607" s="527" t="n">
        <v>16.67</v>
      </c>
    </row>
    <row r="4608" customFormat="false" ht="15" hidden="false" customHeight="false" outlineLevel="0" collapsed="false">
      <c r="A4608" s="526" t="n">
        <v>96830</v>
      </c>
      <c r="B4608" s="526" t="s">
        <v>9071</v>
      </c>
      <c r="C4608" s="526" t="s">
        <v>134</v>
      </c>
      <c r="D4608" s="527" t="n">
        <v>18.82</v>
      </c>
    </row>
    <row r="4609" customFormat="false" ht="15" hidden="false" customHeight="false" outlineLevel="0" collapsed="false">
      <c r="A4609" s="526" t="n">
        <v>96832</v>
      </c>
      <c r="B4609" s="526" t="s">
        <v>9072</v>
      </c>
      <c r="C4609" s="526" t="s">
        <v>134</v>
      </c>
      <c r="D4609" s="527" t="n">
        <v>27.15</v>
      </c>
    </row>
    <row r="4610" customFormat="false" ht="15" hidden="false" customHeight="false" outlineLevel="0" collapsed="false">
      <c r="A4610" s="526" t="n">
        <v>96833</v>
      </c>
      <c r="B4610" s="526" t="s">
        <v>9073</v>
      </c>
      <c r="C4610" s="526" t="s">
        <v>134</v>
      </c>
      <c r="D4610" s="527" t="n">
        <v>21.19</v>
      </c>
    </row>
    <row r="4611" customFormat="false" ht="15" hidden="false" customHeight="false" outlineLevel="0" collapsed="false">
      <c r="A4611" s="526" t="n">
        <v>96834</v>
      </c>
      <c r="B4611" s="526" t="s">
        <v>9074</v>
      </c>
      <c r="C4611" s="526" t="s">
        <v>134</v>
      </c>
      <c r="D4611" s="527" t="n">
        <v>25.42</v>
      </c>
    </row>
    <row r="4612" customFormat="false" ht="15" hidden="false" customHeight="false" outlineLevel="0" collapsed="false">
      <c r="A4612" s="526" t="n">
        <v>96836</v>
      </c>
      <c r="B4612" s="526" t="s">
        <v>9075</v>
      </c>
      <c r="C4612" s="526" t="s">
        <v>134</v>
      </c>
      <c r="D4612" s="527" t="n">
        <v>30.27</v>
      </c>
    </row>
    <row r="4613" customFormat="false" ht="15" hidden="false" customHeight="false" outlineLevel="0" collapsed="false">
      <c r="A4613" s="526" t="n">
        <v>96837</v>
      </c>
      <c r="B4613" s="526" t="s">
        <v>9076</v>
      </c>
      <c r="C4613" s="526" t="s">
        <v>134</v>
      </c>
      <c r="D4613" s="527" t="n">
        <v>19.36</v>
      </c>
    </row>
    <row r="4614" customFormat="false" ht="15" hidden="false" customHeight="false" outlineLevel="0" collapsed="false">
      <c r="A4614" s="526" t="n">
        <v>96838</v>
      </c>
      <c r="B4614" s="526" t="s">
        <v>9077</v>
      </c>
      <c r="C4614" s="526" t="s">
        <v>134</v>
      </c>
      <c r="D4614" s="527" t="n">
        <v>23.41</v>
      </c>
    </row>
    <row r="4615" customFormat="false" ht="15" hidden="false" customHeight="false" outlineLevel="0" collapsed="false">
      <c r="A4615" s="526" t="n">
        <v>96839</v>
      </c>
      <c r="B4615" s="526" t="s">
        <v>9078</v>
      </c>
      <c r="C4615" s="526" t="s">
        <v>134</v>
      </c>
      <c r="D4615" s="527" t="n">
        <v>24.17</v>
      </c>
    </row>
    <row r="4616" customFormat="false" ht="15" hidden="false" customHeight="false" outlineLevel="0" collapsed="false">
      <c r="A4616" s="526" t="n">
        <v>96840</v>
      </c>
      <c r="B4616" s="526" t="s">
        <v>9079</v>
      </c>
      <c r="C4616" s="526" t="s">
        <v>134</v>
      </c>
      <c r="D4616" s="527" t="n">
        <v>23.34</v>
      </c>
    </row>
    <row r="4617" customFormat="false" ht="15" hidden="false" customHeight="false" outlineLevel="0" collapsed="false">
      <c r="A4617" s="526" t="n">
        <v>96841</v>
      </c>
      <c r="B4617" s="526" t="s">
        <v>9080</v>
      </c>
      <c r="C4617" s="526" t="s">
        <v>134</v>
      </c>
      <c r="D4617" s="527" t="n">
        <v>25.96</v>
      </c>
    </row>
    <row r="4618" customFormat="false" ht="15" hidden="false" customHeight="false" outlineLevel="0" collapsed="false">
      <c r="A4618" s="526" t="n">
        <v>96842</v>
      </c>
      <c r="B4618" s="526" t="s">
        <v>9081</v>
      </c>
      <c r="C4618" s="526" t="s">
        <v>134</v>
      </c>
      <c r="D4618" s="527" t="n">
        <v>29.67</v>
      </c>
    </row>
    <row r="4619" customFormat="false" ht="15" hidden="false" customHeight="false" outlineLevel="0" collapsed="false">
      <c r="A4619" s="526" t="n">
        <v>96843</v>
      </c>
      <c r="B4619" s="526" t="s">
        <v>9082</v>
      </c>
      <c r="C4619" s="526" t="s">
        <v>134</v>
      </c>
      <c r="D4619" s="527" t="n">
        <v>26.98</v>
      </c>
    </row>
    <row r="4620" customFormat="false" ht="15" hidden="false" customHeight="false" outlineLevel="0" collapsed="false">
      <c r="A4620" s="526" t="n">
        <v>96844</v>
      </c>
      <c r="B4620" s="526" t="s">
        <v>9083</v>
      </c>
      <c r="C4620" s="526" t="s">
        <v>134</v>
      </c>
      <c r="D4620" s="527" t="n">
        <v>31</v>
      </c>
    </row>
    <row r="4621" customFormat="false" ht="15" hidden="false" customHeight="false" outlineLevel="0" collapsed="false">
      <c r="A4621" s="526" t="n">
        <v>96845</v>
      </c>
      <c r="B4621" s="526" t="s">
        <v>9084</v>
      </c>
      <c r="C4621" s="526" t="s">
        <v>134</v>
      </c>
      <c r="D4621" s="527" t="n">
        <v>36.36</v>
      </c>
    </row>
    <row r="4622" customFormat="false" ht="15" hidden="false" customHeight="false" outlineLevel="0" collapsed="false">
      <c r="A4622" s="526" t="n">
        <v>96846</v>
      </c>
      <c r="B4622" s="526" t="s">
        <v>9085</v>
      </c>
      <c r="C4622" s="526" t="s">
        <v>134</v>
      </c>
      <c r="D4622" s="527" t="n">
        <v>34.47</v>
      </c>
    </row>
    <row r="4623" customFormat="false" ht="15" hidden="false" customHeight="false" outlineLevel="0" collapsed="false">
      <c r="A4623" s="526" t="n">
        <v>96847</v>
      </c>
      <c r="B4623" s="526" t="s">
        <v>9086</v>
      </c>
      <c r="C4623" s="526" t="s">
        <v>134</v>
      </c>
      <c r="D4623" s="527" t="n">
        <v>34.02</v>
      </c>
    </row>
    <row r="4624" customFormat="false" ht="15" hidden="false" customHeight="false" outlineLevel="0" collapsed="false">
      <c r="A4624" s="526" t="n">
        <v>96848</v>
      </c>
      <c r="B4624" s="526" t="s">
        <v>9087</v>
      </c>
      <c r="C4624" s="526" t="s">
        <v>134</v>
      </c>
      <c r="D4624" s="527" t="n">
        <v>48.16</v>
      </c>
    </row>
    <row r="4625" customFormat="false" ht="15" hidden="false" customHeight="false" outlineLevel="0" collapsed="false">
      <c r="A4625" s="526" t="n">
        <v>96849</v>
      </c>
      <c r="B4625" s="526" t="s">
        <v>9088</v>
      </c>
      <c r="C4625" s="526" t="s">
        <v>134</v>
      </c>
      <c r="D4625" s="527" t="n">
        <v>15.34</v>
      </c>
    </row>
    <row r="4626" customFormat="false" ht="15" hidden="false" customHeight="false" outlineLevel="0" collapsed="false">
      <c r="A4626" s="526" t="n">
        <v>96850</v>
      </c>
      <c r="B4626" s="526" t="s">
        <v>9089</v>
      </c>
      <c r="C4626" s="526" t="s">
        <v>134</v>
      </c>
      <c r="D4626" s="527" t="n">
        <v>21.78</v>
      </c>
    </row>
    <row r="4627" customFormat="false" ht="15" hidden="false" customHeight="false" outlineLevel="0" collapsed="false">
      <c r="A4627" s="526" t="n">
        <v>96852</v>
      </c>
      <c r="B4627" s="526" t="s">
        <v>9090</v>
      </c>
      <c r="C4627" s="526" t="s">
        <v>134</v>
      </c>
      <c r="D4627" s="527" t="n">
        <v>19.48</v>
      </c>
    </row>
    <row r="4628" customFormat="false" ht="15" hidden="false" customHeight="false" outlineLevel="0" collapsed="false">
      <c r="A4628" s="526" t="n">
        <v>96853</v>
      </c>
      <c r="B4628" s="526" t="s">
        <v>9091</v>
      </c>
      <c r="C4628" s="526" t="s">
        <v>134</v>
      </c>
      <c r="D4628" s="527" t="n">
        <v>23.39</v>
      </c>
    </row>
    <row r="4629" customFormat="false" ht="15" hidden="false" customHeight="false" outlineLevel="0" collapsed="false">
      <c r="A4629" s="526" t="n">
        <v>96854</v>
      </c>
      <c r="B4629" s="526" t="s">
        <v>9092</v>
      </c>
      <c r="C4629" s="526" t="s">
        <v>134</v>
      </c>
      <c r="D4629" s="527" t="n">
        <v>28.69</v>
      </c>
    </row>
    <row r="4630" customFormat="false" ht="15" hidden="false" customHeight="false" outlineLevel="0" collapsed="false">
      <c r="A4630" s="526" t="n">
        <v>96855</v>
      </c>
      <c r="B4630" s="526" t="s">
        <v>9093</v>
      </c>
      <c r="C4630" s="526" t="s">
        <v>134</v>
      </c>
      <c r="D4630" s="527" t="n">
        <v>30.29</v>
      </c>
    </row>
    <row r="4631" customFormat="false" ht="15" hidden="false" customHeight="false" outlineLevel="0" collapsed="false">
      <c r="A4631" s="526" t="n">
        <v>96856</v>
      </c>
      <c r="B4631" s="526" t="s">
        <v>9094</v>
      </c>
      <c r="C4631" s="526" t="s">
        <v>134</v>
      </c>
      <c r="D4631" s="527" t="n">
        <v>32.67</v>
      </c>
    </row>
    <row r="4632" customFormat="false" ht="15" hidden="false" customHeight="false" outlineLevel="0" collapsed="false">
      <c r="A4632" s="526" t="n">
        <v>96860</v>
      </c>
      <c r="B4632" s="526" t="s">
        <v>9095</v>
      </c>
      <c r="C4632" s="526" t="s">
        <v>134</v>
      </c>
      <c r="D4632" s="527" t="n">
        <v>27.6</v>
      </c>
    </row>
    <row r="4633" customFormat="false" ht="15" hidden="false" customHeight="false" outlineLevel="0" collapsed="false">
      <c r="A4633" s="526" t="n">
        <v>96861</v>
      </c>
      <c r="B4633" s="526" t="s">
        <v>9096</v>
      </c>
      <c r="C4633" s="526" t="s">
        <v>134</v>
      </c>
      <c r="D4633" s="527" t="n">
        <v>34.84</v>
      </c>
    </row>
    <row r="4634" customFormat="false" ht="15" hidden="false" customHeight="false" outlineLevel="0" collapsed="false">
      <c r="A4634" s="526" t="n">
        <v>96862</v>
      </c>
      <c r="B4634" s="526" t="s">
        <v>9097</v>
      </c>
      <c r="C4634" s="526" t="s">
        <v>134</v>
      </c>
      <c r="D4634" s="527" t="n">
        <v>33.88</v>
      </c>
    </row>
    <row r="4635" customFormat="false" ht="15" hidden="false" customHeight="false" outlineLevel="0" collapsed="false">
      <c r="A4635" s="526" t="n">
        <v>96863</v>
      </c>
      <c r="B4635" s="526" t="s">
        <v>9098</v>
      </c>
      <c r="C4635" s="526" t="s">
        <v>134</v>
      </c>
      <c r="D4635" s="527" t="n">
        <v>35.81</v>
      </c>
    </row>
    <row r="4636" customFormat="false" ht="15" hidden="false" customHeight="false" outlineLevel="0" collapsed="false">
      <c r="A4636" s="526" t="n">
        <v>96864</v>
      </c>
      <c r="B4636" s="526" t="s">
        <v>9099</v>
      </c>
      <c r="C4636" s="526" t="s">
        <v>134</v>
      </c>
      <c r="D4636" s="527" t="n">
        <v>47.57</v>
      </c>
    </row>
    <row r="4637" customFormat="false" ht="15" hidden="false" customHeight="false" outlineLevel="0" collapsed="false">
      <c r="A4637" s="526" t="n">
        <v>96865</v>
      </c>
      <c r="B4637" s="526" t="s">
        <v>9100</v>
      </c>
      <c r="C4637" s="526" t="s">
        <v>134</v>
      </c>
      <c r="D4637" s="527" t="n">
        <v>42.26</v>
      </c>
    </row>
    <row r="4638" customFormat="false" ht="15" hidden="false" customHeight="false" outlineLevel="0" collapsed="false">
      <c r="A4638" s="526" t="n">
        <v>96866</v>
      </c>
      <c r="B4638" s="526" t="s">
        <v>9101</v>
      </c>
      <c r="C4638" s="526" t="s">
        <v>134</v>
      </c>
      <c r="D4638" s="527" t="n">
        <v>61.78</v>
      </c>
    </row>
    <row r="4639" customFormat="false" ht="15" hidden="false" customHeight="false" outlineLevel="0" collapsed="false">
      <c r="A4639" s="526" t="n">
        <v>96868</v>
      </c>
      <c r="B4639" s="526" t="s">
        <v>9102</v>
      </c>
      <c r="C4639" s="526" t="s">
        <v>134</v>
      </c>
      <c r="D4639" s="527" t="n">
        <v>18.08</v>
      </c>
    </row>
    <row r="4640" customFormat="false" ht="15" hidden="false" customHeight="false" outlineLevel="0" collapsed="false">
      <c r="A4640" s="526" t="n">
        <v>96869</v>
      </c>
      <c r="B4640" s="526" t="s">
        <v>9103</v>
      </c>
      <c r="C4640" s="526" t="s">
        <v>134</v>
      </c>
      <c r="D4640" s="527" t="n">
        <v>27.42</v>
      </c>
    </row>
    <row r="4641" customFormat="false" ht="15" hidden="false" customHeight="false" outlineLevel="0" collapsed="false">
      <c r="A4641" s="526" t="n">
        <v>96870</v>
      </c>
      <c r="B4641" s="526" t="s">
        <v>9104</v>
      </c>
      <c r="C4641" s="526" t="s">
        <v>134</v>
      </c>
      <c r="D4641" s="527" t="n">
        <v>40.9</v>
      </c>
    </row>
    <row r="4642" customFormat="false" ht="15" hidden="false" customHeight="false" outlineLevel="0" collapsed="false">
      <c r="A4642" s="526" t="n">
        <v>96871</v>
      </c>
      <c r="B4642" s="526" t="s">
        <v>9105</v>
      </c>
      <c r="C4642" s="526" t="s">
        <v>134</v>
      </c>
      <c r="D4642" s="527" t="n">
        <v>46.84</v>
      </c>
    </row>
    <row r="4643" customFormat="false" ht="15" hidden="false" customHeight="false" outlineLevel="0" collapsed="false">
      <c r="A4643" s="526" t="n">
        <v>96872</v>
      </c>
      <c r="B4643" s="526" t="s">
        <v>9106</v>
      </c>
      <c r="C4643" s="526" t="s">
        <v>134</v>
      </c>
      <c r="D4643" s="527" t="n">
        <v>43.71</v>
      </c>
    </row>
    <row r="4644" customFormat="false" ht="15" hidden="false" customHeight="false" outlineLevel="0" collapsed="false">
      <c r="A4644" s="526" t="n">
        <v>96873</v>
      </c>
      <c r="B4644" s="526" t="s">
        <v>9107</v>
      </c>
      <c r="C4644" s="526" t="s">
        <v>134</v>
      </c>
      <c r="D4644" s="527" t="n">
        <v>57.93</v>
      </c>
    </row>
    <row r="4645" customFormat="false" ht="15" hidden="false" customHeight="false" outlineLevel="0" collapsed="false">
      <c r="A4645" s="526" t="n">
        <v>96874</v>
      </c>
      <c r="B4645" s="526" t="s">
        <v>9108</v>
      </c>
      <c r="C4645" s="526" t="s">
        <v>134</v>
      </c>
      <c r="D4645" s="527" t="n">
        <v>53.11</v>
      </c>
    </row>
    <row r="4646" customFormat="false" ht="15" hidden="false" customHeight="false" outlineLevel="0" collapsed="false">
      <c r="A4646" s="526" t="n">
        <v>96875</v>
      </c>
      <c r="B4646" s="526" t="s">
        <v>9109</v>
      </c>
      <c r="C4646" s="526" t="s">
        <v>134</v>
      </c>
      <c r="D4646" s="527" t="n">
        <v>69.32</v>
      </c>
    </row>
    <row r="4647" customFormat="false" ht="15" hidden="false" customHeight="false" outlineLevel="0" collapsed="false">
      <c r="A4647" s="526" t="n">
        <v>96876</v>
      </c>
      <c r="B4647" s="526" t="s">
        <v>9110</v>
      </c>
      <c r="C4647" s="526" t="s">
        <v>134</v>
      </c>
      <c r="D4647" s="527" t="n">
        <v>161.27</v>
      </c>
    </row>
    <row r="4648" customFormat="false" ht="15" hidden="false" customHeight="false" outlineLevel="0" collapsed="false">
      <c r="A4648" s="526" t="n">
        <v>96878</v>
      </c>
      <c r="B4648" s="526" t="s">
        <v>9111</v>
      </c>
      <c r="C4648" s="526" t="s">
        <v>134</v>
      </c>
      <c r="D4648" s="527" t="n">
        <v>180.6</v>
      </c>
    </row>
    <row r="4649" customFormat="false" ht="15" hidden="false" customHeight="false" outlineLevel="0" collapsed="false">
      <c r="A4649" s="526" t="n">
        <v>96879</v>
      </c>
      <c r="B4649" s="526" t="s">
        <v>9112</v>
      </c>
      <c r="C4649" s="526" t="s">
        <v>134</v>
      </c>
      <c r="D4649" s="527" t="n">
        <v>175.19</v>
      </c>
    </row>
    <row r="4650" customFormat="false" ht="15" hidden="false" customHeight="false" outlineLevel="0" collapsed="false">
      <c r="A4650" s="526" t="n">
        <v>96881</v>
      </c>
      <c r="B4650" s="526" t="s">
        <v>9113</v>
      </c>
      <c r="C4650" s="526" t="s">
        <v>134</v>
      </c>
      <c r="D4650" s="527" t="n">
        <v>207.05</v>
      </c>
    </row>
    <row r="4651" customFormat="false" ht="15" hidden="false" customHeight="false" outlineLevel="0" collapsed="false">
      <c r="A4651" s="526" t="n">
        <v>97425</v>
      </c>
      <c r="B4651" s="526" t="s">
        <v>9114</v>
      </c>
      <c r="C4651" s="526" t="s">
        <v>134</v>
      </c>
      <c r="D4651" s="527" t="n">
        <v>34.13</v>
      </c>
    </row>
    <row r="4652" customFormat="false" ht="15" hidden="false" customHeight="false" outlineLevel="0" collapsed="false">
      <c r="A4652" s="526" t="n">
        <v>97426</v>
      </c>
      <c r="B4652" s="526" t="s">
        <v>9115</v>
      </c>
      <c r="C4652" s="526" t="s">
        <v>134</v>
      </c>
      <c r="D4652" s="527" t="n">
        <v>41.64</v>
      </c>
    </row>
    <row r="4653" customFormat="false" ht="15" hidden="false" customHeight="false" outlineLevel="0" collapsed="false">
      <c r="A4653" s="526" t="n">
        <v>97427</v>
      </c>
      <c r="B4653" s="526" t="s">
        <v>9116</v>
      </c>
      <c r="C4653" s="526" t="s">
        <v>134</v>
      </c>
      <c r="D4653" s="527" t="n">
        <v>47.32</v>
      </c>
    </row>
    <row r="4654" customFormat="false" ht="15" hidden="false" customHeight="false" outlineLevel="0" collapsed="false">
      <c r="A4654" s="526" t="n">
        <v>97428</v>
      </c>
      <c r="B4654" s="526" t="s">
        <v>9117</v>
      </c>
      <c r="C4654" s="526" t="s">
        <v>134</v>
      </c>
      <c r="D4654" s="527" t="n">
        <v>60.5</v>
      </c>
    </row>
    <row r="4655" customFormat="false" ht="15" hidden="false" customHeight="false" outlineLevel="0" collapsed="false">
      <c r="A4655" s="526" t="n">
        <v>97429</v>
      </c>
      <c r="B4655" s="526" t="s">
        <v>9118</v>
      </c>
      <c r="C4655" s="526" t="s">
        <v>134</v>
      </c>
      <c r="D4655" s="527" t="n">
        <v>72.63</v>
      </c>
    </row>
    <row r="4656" customFormat="false" ht="15" hidden="false" customHeight="false" outlineLevel="0" collapsed="false">
      <c r="A4656" s="526" t="n">
        <v>97430</v>
      </c>
      <c r="B4656" s="526" t="s">
        <v>9119</v>
      </c>
      <c r="C4656" s="526" t="s">
        <v>134</v>
      </c>
      <c r="D4656" s="527" t="n">
        <v>42.13</v>
      </c>
    </row>
    <row r="4657" customFormat="false" ht="15" hidden="false" customHeight="false" outlineLevel="0" collapsed="false">
      <c r="A4657" s="526" t="n">
        <v>97431</v>
      </c>
      <c r="B4657" s="526" t="s">
        <v>9120</v>
      </c>
      <c r="C4657" s="526" t="s">
        <v>134</v>
      </c>
      <c r="D4657" s="527" t="n">
        <v>47.01</v>
      </c>
    </row>
    <row r="4658" customFormat="false" ht="15" hidden="false" customHeight="false" outlineLevel="0" collapsed="false">
      <c r="A4658" s="526" t="n">
        <v>97432</v>
      </c>
      <c r="B4658" s="526" t="s">
        <v>9121</v>
      </c>
      <c r="C4658" s="526" t="s">
        <v>134</v>
      </c>
      <c r="D4658" s="527" t="n">
        <v>53.05</v>
      </c>
    </row>
    <row r="4659" customFormat="false" ht="15" hidden="false" customHeight="false" outlineLevel="0" collapsed="false">
      <c r="A4659" s="526" t="n">
        <v>97433</v>
      </c>
      <c r="B4659" s="526" t="s">
        <v>9122</v>
      </c>
      <c r="C4659" s="526" t="s">
        <v>134</v>
      </c>
      <c r="D4659" s="527" t="n">
        <v>95.92</v>
      </c>
    </row>
    <row r="4660" customFormat="false" ht="15" hidden="false" customHeight="false" outlineLevel="0" collapsed="false">
      <c r="A4660" s="526" t="n">
        <v>97434</v>
      </c>
      <c r="B4660" s="526" t="s">
        <v>9123</v>
      </c>
      <c r="C4660" s="526" t="s">
        <v>134</v>
      </c>
      <c r="D4660" s="527" t="n">
        <v>97.72</v>
      </c>
    </row>
    <row r="4661" customFormat="false" ht="15" hidden="false" customHeight="false" outlineLevel="0" collapsed="false">
      <c r="A4661" s="526" t="n">
        <v>97435</v>
      </c>
      <c r="B4661" s="526" t="s">
        <v>9124</v>
      </c>
      <c r="C4661" s="526" t="s">
        <v>134</v>
      </c>
      <c r="D4661" s="527" t="n">
        <v>112.2</v>
      </c>
    </row>
    <row r="4662" customFormat="false" ht="15" hidden="false" customHeight="false" outlineLevel="0" collapsed="false">
      <c r="A4662" s="526" t="n">
        <v>97436</v>
      </c>
      <c r="B4662" s="526" t="s">
        <v>9125</v>
      </c>
      <c r="C4662" s="526" t="s">
        <v>134</v>
      </c>
      <c r="D4662" s="527" t="n">
        <v>115.64</v>
      </c>
    </row>
    <row r="4663" customFormat="false" ht="15" hidden="false" customHeight="false" outlineLevel="0" collapsed="false">
      <c r="A4663" s="526" t="n">
        <v>97437</v>
      </c>
      <c r="B4663" s="526" t="s">
        <v>9126</v>
      </c>
      <c r="C4663" s="526" t="s">
        <v>134</v>
      </c>
      <c r="D4663" s="527" t="n">
        <v>128.41</v>
      </c>
    </row>
    <row r="4664" customFormat="false" ht="15" hidden="false" customHeight="false" outlineLevel="0" collapsed="false">
      <c r="A4664" s="526" t="n">
        <v>97438</v>
      </c>
      <c r="B4664" s="526" t="s">
        <v>9127</v>
      </c>
      <c r="C4664" s="526" t="s">
        <v>134</v>
      </c>
      <c r="D4664" s="527" t="n">
        <v>132.09</v>
      </c>
    </row>
    <row r="4665" customFormat="false" ht="15" hidden="false" customHeight="false" outlineLevel="0" collapsed="false">
      <c r="A4665" s="526" t="n">
        <v>97439</v>
      </c>
      <c r="B4665" s="526" t="s">
        <v>9128</v>
      </c>
      <c r="C4665" s="526" t="s">
        <v>134</v>
      </c>
      <c r="D4665" s="527" t="n">
        <v>145.07</v>
      </c>
    </row>
    <row r="4666" customFormat="false" ht="15" hidden="false" customHeight="false" outlineLevel="0" collapsed="false">
      <c r="A4666" s="526" t="n">
        <v>97440</v>
      </c>
      <c r="B4666" s="526" t="s">
        <v>9129</v>
      </c>
      <c r="C4666" s="526" t="s">
        <v>134</v>
      </c>
      <c r="D4666" s="527" t="n">
        <v>173.9</v>
      </c>
    </row>
    <row r="4667" customFormat="false" ht="15" hidden="false" customHeight="false" outlineLevel="0" collapsed="false">
      <c r="A4667" s="526" t="n">
        <v>97442</v>
      </c>
      <c r="B4667" s="526" t="s">
        <v>9130</v>
      </c>
      <c r="C4667" s="526" t="s">
        <v>134</v>
      </c>
      <c r="D4667" s="527" t="n">
        <v>192.1</v>
      </c>
    </row>
    <row r="4668" customFormat="false" ht="15" hidden="false" customHeight="false" outlineLevel="0" collapsed="false">
      <c r="A4668" s="526" t="n">
        <v>97443</v>
      </c>
      <c r="B4668" s="526" t="s">
        <v>9131</v>
      </c>
      <c r="C4668" s="526" t="s">
        <v>134</v>
      </c>
      <c r="D4668" s="527" t="n">
        <v>124.84</v>
      </c>
    </row>
    <row r="4669" customFormat="false" ht="15" hidden="false" customHeight="false" outlineLevel="0" collapsed="false">
      <c r="A4669" s="526" t="n">
        <v>97444</v>
      </c>
      <c r="B4669" s="526" t="s">
        <v>9132</v>
      </c>
      <c r="C4669" s="526" t="s">
        <v>134</v>
      </c>
      <c r="D4669" s="527" t="n">
        <v>148.01</v>
      </c>
    </row>
    <row r="4670" customFormat="false" ht="15" hidden="false" customHeight="false" outlineLevel="0" collapsed="false">
      <c r="A4670" s="526" t="n">
        <v>97446</v>
      </c>
      <c r="B4670" s="526" t="s">
        <v>9133</v>
      </c>
      <c r="C4670" s="526" t="s">
        <v>134</v>
      </c>
      <c r="D4670" s="527" t="n">
        <v>259.83</v>
      </c>
    </row>
    <row r="4671" customFormat="false" ht="15" hidden="false" customHeight="false" outlineLevel="0" collapsed="false">
      <c r="A4671" s="526" t="n">
        <v>97447</v>
      </c>
      <c r="B4671" s="526" t="s">
        <v>9134</v>
      </c>
      <c r="C4671" s="526" t="s">
        <v>134</v>
      </c>
      <c r="D4671" s="527" t="n">
        <v>259.83</v>
      </c>
    </row>
    <row r="4672" customFormat="false" ht="15" hidden="false" customHeight="false" outlineLevel="0" collapsed="false">
      <c r="A4672" s="526" t="n">
        <v>97449</v>
      </c>
      <c r="B4672" s="526" t="s">
        <v>9135</v>
      </c>
      <c r="C4672" s="526" t="s">
        <v>134</v>
      </c>
      <c r="D4672" s="527" t="n">
        <v>276.5</v>
      </c>
    </row>
    <row r="4673" customFormat="false" ht="15" hidden="false" customHeight="false" outlineLevel="0" collapsed="false">
      <c r="A4673" s="526" t="n">
        <v>97450</v>
      </c>
      <c r="B4673" s="526" t="s">
        <v>9136</v>
      </c>
      <c r="C4673" s="526" t="s">
        <v>134</v>
      </c>
      <c r="D4673" s="527" t="n">
        <v>339.61</v>
      </c>
    </row>
    <row r="4674" customFormat="false" ht="15" hidden="false" customHeight="false" outlineLevel="0" collapsed="false">
      <c r="A4674" s="526" t="n">
        <v>97452</v>
      </c>
      <c r="B4674" s="526" t="s">
        <v>9137</v>
      </c>
      <c r="C4674" s="526" t="s">
        <v>134</v>
      </c>
      <c r="D4674" s="527" t="n">
        <v>206.26</v>
      </c>
    </row>
    <row r="4675" customFormat="false" ht="15" hidden="false" customHeight="false" outlineLevel="0" collapsed="false">
      <c r="A4675" s="526" t="n">
        <v>97453</v>
      </c>
      <c r="B4675" s="526" t="s">
        <v>9138</v>
      </c>
      <c r="C4675" s="526" t="s">
        <v>134</v>
      </c>
      <c r="D4675" s="527" t="n">
        <v>219.49</v>
      </c>
    </row>
    <row r="4676" customFormat="false" ht="15" hidden="false" customHeight="false" outlineLevel="0" collapsed="false">
      <c r="A4676" s="526" t="n">
        <v>97454</v>
      </c>
      <c r="B4676" s="526" t="s">
        <v>9139</v>
      </c>
      <c r="C4676" s="526" t="s">
        <v>134</v>
      </c>
      <c r="D4676" s="527" t="n">
        <v>356.33</v>
      </c>
    </row>
    <row r="4677" customFormat="false" ht="15" hidden="false" customHeight="false" outlineLevel="0" collapsed="false">
      <c r="A4677" s="526" t="n">
        <v>97455</v>
      </c>
      <c r="B4677" s="526" t="s">
        <v>9140</v>
      </c>
      <c r="C4677" s="526" t="s">
        <v>134</v>
      </c>
      <c r="D4677" s="527" t="n">
        <v>377.48</v>
      </c>
    </row>
    <row r="4678" customFormat="false" ht="15" hidden="false" customHeight="false" outlineLevel="0" collapsed="false">
      <c r="A4678" s="526" t="n">
        <v>97456</v>
      </c>
      <c r="B4678" s="526" t="s">
        <v>9141</v>
      </c>
      <c r="C4678" s="526" t="s">
        <v>134</v>
      </c>
      <c r="D4678" s="527" t="n">
        <v>818.51</v>
      </c>
    </row>
    <row r="4679" customFormat="false" ht="15" hidden="false" customHeight="false" outlineLevel="0" collapsed="false">
      <c r="A4679" s="526" t="n">
        <v>97457</v>
      </c>
      <c r="B4679" s="526" t="s">
        <v>9142</v>
      </c>
      <c r="C4679" s="526" t="s">
        <v>134</v>
      </c>
      <c r="D4679" s="527" t="n">
        <v>723.59</v>
      </c>
    </row>
    <row r="4680" customFormat="false" ht="15" hidden="false" customHeight="false" outlineLevel="0" collapsed="false">
      <c r="A4680" s="526" t="n">
        <v>97458</v>
      </c>
      <c r="B4680" s="526" t="s">
        <v>9143</v>
      </c>
      <c r="C4680" s="526" t="s">
        <v>134</v>
      </c>
      <c r="D4680" s="527" t="n">
        <v>328.15</v>
      </c>
    </row>
    <row r="4681" customFormat="false" ht="15" hidden="false" customHeight="false" outlineLevel="0" collapsed="false">
      <c r="A4681" s="526" t="n">
        <v>97459</v>
      </c>
      <c r="B4681" s="526" t="s">
        <v>9144</v>
      </c>
      <c r="C4681" s="526" t="s">
        <v>134</v>
      </c>
      <c r="D4681" s="527" t="n">
        <v>570.13</v>
      </c>
    </row>
    <row r="4682" customFormat="false" ht="15" hidden="false" customHeight="false" outlineLevel="0" collapsed="false">
      <c r="A4682" s="526" t="n">
        <v>97460</v>
      </c>
      <c r="B4682" s="526" t="s">
        <v>9145</v>
      </c>
      <c r="C4682" s="526" t="s">
        <v>134</v>
      </c>
      <c r="D4682" s="527" t="n">
        <v>881.97</v>
      </c>
    </row>
    <row r="4683" customFormat="false" ht="15" hidden="false" customHeight="false" outlineLevel="0" collapsed="false">
      <c r="A4683" s="526" t="n">
        <v>97461</v>
      </c>
      <c r="B4683" s="526" t="s">
        <v>9146</v>
      </c>
      <c r="C4683" s="526" t="s">
        <v>134</v>
      </c>
      <c r="D4683" s="527" t="n">
        <v>39.49</v>
      </c>
    </row>
    <row r="4684" customFormat="false" ht="15" hidden="false" customHeight="false" outlineLevel="0" collapsed="false">
      <c r="A4684" s="526" t="n">
        <v>97462</v>
      </c>
      <c r="B4684" s="526" t="s">
        <v>9147</v>
      </c>
      <c r="C4684" s="526" t="s">
        <v>134</v>
      </c>
      <c r="D4684" s="527" t="n">
        <v>32.7</v>
      </c>
    </row>
    <row r="4685" customFormat="false" ht="15" hidden="false" customHeight="false" outlineLevel="0" collapsed="false">
      <c r="A4685" s="526" t="n">
        <v>97464</v>
      </c>
      <c r="B4685" s="526" t="s">
        <v>9148</v>
      </c>
      <c r="C4685" s="526" t="s">
        <v>134</v>
      </c>
      <c r="D4685" s="527" t="n">
        <v>57.14</v>
      </c>
    </row>
    <row r="4686" customFormat="false" ht="15" hidden="false" customHeight="false" outlineLevel="0" collapsed="false">
      <c r="A4686" s="526" t="n">
        <v>97465</v>
      </c>
      <c r="B4686" s="526" t="s">
        <v>9149</v>
      </c>
      <c r="C4686" s="526" t="s">
        <v>134</v>
      </c>
      <c r="D4686" s="527" t="n">
        <v>68.59</v>
      </c>
    </row>
    <row r="4687" customFormat="false" ht="15" hidden="false" customHeight="false" outlineLevel="0" collapsed="false">
      <c r="A4687" s="526" t="n">
        <v>97467</v>
      </c>
      <c r="B4687" s="526" t="s">
        <v>9150</v>
      </c>
      <c r="C4687" s="526" t="s">
        <v>134</v>
      </c>
      <c r="D4687" s="527" t="n">
        <v>72.54</v>
      </c>
    </row>
    <row r="4688" customFormat="false" ht="15" hidden="false" customHeight="false" outlineLevel="0" collapsed="false">
      <c r="A4688" s="526" t="n">
        <v>97468</v>
      </c>
      <c r="B4688" s="526" t="s">
        <v>9151</v>
      </c>
      <c r="C4688" s="526" t="s">
        <v>134</v>
      </c>
      <c r="D4688" s="527" t="n">
        <v>87.2</v>
      </c>
    </row>
    <row r="4689" customFormat="false" ht="15" hidden="false" customHeight="false" outlineLevel="0" collapsed="false">
      <c r="A4689" s="526" t="n">
        <v>97470</v>
      </c>
      <c r="B4689" s="526" t="s">
        <v>9152</v>
      </c>
      <c r="C4689" s="526" t="s">
        <v>134</v>
      </c>
      <c r="D4689" s="527" t="n">
        <v>107.73</v>
      </c>
    </row>
    <row r="4690" customFormat="false" ht="15" hidden="false" customHeight="false" outlineLevel="0" collapsed="false">
      <c r="A4690" s="526" t="n">
        <v>97471</v>
      </c>
      <c r="B4690" s="526" t="s">
        <v>9153</v>
      </c>
      <c r="C4690" s="526" t="s">
        <v>134</v>
      </c>
      <c r="D4690" s="527" t="n">
        <v>130.9</v>
      </c>
    </row>
    <row r="4691" customFormat="false" ht="15" hidden="false" customHeight="false" outlineLevel="0" collapsed="false">
      <c r="A4691" s="526" t="n">
        <v>97474</v>
      </c>
      <c r="B4691" s="526" t="s">
        <v>9154</v>
      </c>
      <c r="C4691" s="526" t="s">
        <v>134</v>
      </c>
      <c r="D4691" s="527" t="n">
        <v>198.78</v>
      </c>
    </row>
    <row r="4692" customFormat="false" ht="15" hidden="false" customHeight="false" outlineLevel="0" collapsed="false">
      <c r="A4692" s="526" t="n">
        <v>97475</v>
      </c>
      <c r="B4692" s="526" t="s">
        <v>9155</v>
      </c>
      <c r="C4692" s="526" t="s">
        <v>134</v>
      </c>
      <c r="D4692" s="527" t="n">
        <v>245.63</v>
      </c>
    </row>
    <row r="4693" customFormat="false" ht="15" hidden="false" customHeight="false" outlineLevel="0" collapsed="false">
      <c r="A4693" s="526" t="n">
        <v>97477</v>
      </c>
      <c r="B4693" s="526" t="s">
        <v>9156</v>
      </c>
      <c r="C4693" s="526" t="s">
        <v>134</v>
      </c>
      <c r="D4693" s="527" t="n">
        <v>265.23</v>
      </c>
    </row>
    <row r="4694" customFormat="false" ht="15" hidden="false" customHeight="false" outlineLevel="0" collapsed="false">
      <c r="A4694" s="526" t="n">
        <v>97478</v>
      </c>
      <c r="B4694" s="526" t="s">
        <v>9157</v>
      </c>
      <c r="C4694" s="526" t="s">
        <v>134</v>
      </c>
      <c r="D4694" s="527" t="n">
        <v>328.34</v>
      </c>
    </row>
    <row r="4695" customFormat="false" ht="15" hidden="false" customHeight="false" outlineLevel="0" collapsed="false">
      <c r="A4695" s="526" t="n">
        <v>97479</v>
      </c>
      <c r="B4695" s="526" t="s">
        <v>9158</v>
      </c>
      <c r="C4695" s="526" t="s">
        <v>134</v>
      </c>
      <c r="D4695" s="527" t="n">
        <v>63.86</v>
      </c>
    </row>
    <row r="4696" customFormat="false" ht="15" hidden="false" customHeight="false" outlineLevel="0" collapsed="false">
      <c r="A4696" s="526" t="n">
        <v>97480</v>
      </c>
      <c r="B4696" s="526" t="s">
        <v>9159</v>
      </c>
      <c r="C4696" s="526" t="s">
        <v>134</v>
      </c>
      <c r="D4696" s="527" t="n">
        <v>63.86</v>
      </c>
    </row>
    <row r="4697" customFormat="false" ht="15" hidden="false" customHeight="false" outlineLevel="0" collapsed="false">
      <c r="A4697" s="526" t="n">
        <v>97481</v>
      </c>
      <c r="B4697" s="526" t="s">
        <v>9160</v>
      </c>
      <c r="C4697" s="526" t="s">
        <v>134</v>
      </c>
      <c r="D4697" s="527" t="n">
        <v>92.95</v>
      </c>
    </row>
    <row r="4698" customFormat="false" ht="15" hidden="false" customHeight="false" outlineLevel="0" collapsed="false">
      <c r="A4698" s="526" t="n">
        <v>97482</v>
      </c>
      <c r="B4698" s="526" t="s">
        <v>9161</v>
      </c>
      <c r="C4698" s="526" t="s">
        <v>134</v>
      </c>
      <c r="D4698" s="527" t="n">
        <v>92.95</v>
      </c>
    </row>
    <row r="4699" customFormat="false" ht="15" hidden="false" customHeight="false" outlineLevel="0" collapsed="false">
      <c r="A4699" s="526" t="n">
        <v>97483</v>
      </c>
      <c r="B4699" s="526" t="s">
        <v>9162</v>
      </c>
      <c r="C4699" s="526" t="s">
        <v>134</v>
      </c>
      <c r="D4699" s="527" t="n">
        <v>130.63</v>
      </c>
    </row>
    <row r="4700" customFormat="false" ht="15" hidden="false" customHeight="false" outlineLevel="0" collapsed="false">
      <c r="A4700" s="526" t="n">
        <v>97484</v>
      </c>
      <c r="B4700" s="526" t="s">
        <v>9163</v>
      </c>
      <c r="C4700" s="526" t="s">
        <v>134</v>
      </c>
      <c r="D4700" s="527" t="n">
        <v>130.63</v>
      </c>
    </row>
    <row r="4701" customFormat="false" ht="15" hidden="false" customHeight="false" outlineLevel="0" collapsed="false">
      <c r="A4701" s="526" t="n">
        <v>97485</v>
      </c>
      <c r="B4701" s="526" t="s">
        <v>9164</v>
      </c>
      <c r="C4701" s="526" t="s">
        <v>134</v>
      </c>
      <c r="D4701" s="527" t="n">
        <v>180.63</v>
      </c>
    </row>
    <row r="4702" customFormat="false" ht="15" hidden="false" customHeight="false" outlineLevel="0" collapsed="false">
      <c r="A4702" s="526" t="n">
        <v>97486</v>
      </c>
      <c r="B4702" s="526" t="s">
        <v>9165</v>
      </c>
      <c r="C4702" s="526" t="s">
        <v>134</v>
      </c>
      <c r="D4702" s="527" t="n">
        <v>193.86</v>
      </c>
    </row>
    <row r="4703" customFormat="false" ht="15" hidden="false" customHeight="false" outlineLevel="0" collapsed="false">
      <c r="A4703" s="526" t="n">
        <v>97487</v>
      </c>
      <c r="B4703" s="526" t="s">
        <v>9166</v>
      </c>
      <c r="C4703" s="526" t="s">
        <v>134</v>
      </c>
      <c r="D4703" s="527" t="n">
        <v>335.08</v>
      </c>
    </row>
    <row r="4704" customFormat="false" ht="15" hidden="false" customHeight="false" outlineLevel="0" collapsed="false">
      <c r="A4704" s="526" t="n">
        <v>97488</v>
      </c>
      <c r="B4704" s="526" t="s">
        <v>538</v>
      </c>
      <c r="C4704" s="526" t="s">
        <v>134</v>
      </c>
      <c r="D4704" s="527" t="n">
        <v>356.23</v>
      </c>
    </row>
    <row r="4705" customFormat="false" ht="15" hidden="false" customHeight="false" outlineLevel="0" collapsed="false">
      <c r="A4705" s="526" t="n">
        <v>97489</v>
      </c>
      <c r="B4705" s="526" t="s">
        <v>9167</v>
      </c>
      <c r="C4705" s="526" t="s">
        <v>134</v>
      </c>
      <c r="D4705" s="527" t="n">
        <v>801.57</v>
      </c>
    </row>
    <row r="4706" customFormat="false" ht="15" hidden="false" customHeight="false" outlineLevel="0" collapsed="false">
      <c r="A4706" s="526" t="n">
        <v>97490</v>
      </c>
      <c r="B4706" s="526" t="s">
        <v>9168</v>
      </c>
      <c r="C4706" s="526" t="s">
        <v>134</v>
      </c>
      <c r="D4706" s="527" t="n">
        <v>706.65</v>
      </c>
    </row>
    <row r="4707" customFormat="false" ht="15" hidden="false" customHeight="false" outlineLevel="0" collapsed="false">
      <c r="A4707" s="526" t="n">
        <v>97491</v>
      </c>
      <c r="B4707" s="526" t="s">
        <v>9169</v>
      </c>
      <c r="C4707" s="526" t="s">
        <v>134</v>
      </c>
      <c r="D4707" s="527" t="n">
        <v>99.16</v>
      </c>
    </row>
    <row r="4708" customFormat="false" ht="15" hidden="false" customHeight="false" outlineLevel="0" collapsed="false">
      <c r="A4708" s="526" t="n">
        <v>97492</v>
      </c>
      <c r="B4708" s="526" t="s">
        <v>9170</v>
      </c>
      <c r="C4708" s="526" t="s">
        <v>134</v>
      </c>
      <c r="D4708" s="527" t="n">
        <v>146.07</v>
      </c>
    </row>
    <row r="4709" customFormat="false" ht="15" hidden="false" customHeight="false" outlineLevel="0" collapsed="false">
      <c r="A4709" s="526" t="n">
        <v>97493</v>
      </c>
      <c r="B4709" s="526" t="s">
        <v>9171</v>
      </c>
      <c r="C4709" s="526" t="s">
        <v>134</v>
      </c>
      <c r="D4709" s="527" t="n">
        <v>188.52</v>
      </c>
    </row>
    <row r="4710" customFormat="false" ht="15" hidden="false" customHeight="false" outlineLevel="0" collapsed="false">
      <c r="A4710" s="526" t="n">
        <v>97494</v>
      </c>
      <c r="B4710" s="526" t="s">
        <v>9172</v>
      </c>
      <c r="C4710" s="526" t="s">
        <v>134</v>
      </c>
      <c r="D4710" s="527" t="n">
        <v>293.92</v>
      </c>
    </row>
    <row r="4711" customFormat="false" ht="15" hidden="false" customHeight="false" outlineLevel="0" collapsed="false">
      <c r="A4711" s="526" t="n">
        <v>97495</v>
      </c>
      <c r="B4711" s="526" t="s">
        <v>9173</v>
      </c>
      <c r="C4711" s="526" t="s">
        <v>134</v>
      </c>
      <c r="D4711" s="527" t="n">
        <v>541.73</v>
      </c>
    </row>
    <row r="4712" customFormat="false" ht="15" hidden="false" customHeight="false" outlineLevel="0" collapsed="false">
      <c r="A4712" s="526" t="n">
        <v>97496</v>
      </c>
      <c r="B4712" s="526" t="s">
        <v>9174</v>
      </c>
      <c r="C4712" s="526" t="s">
        <v>134</v>
      </c>
      <c r="D4712" s="527" t="n">
        <v>859.42</v>
      </c>
    </row>
    <row r="4713" customFormat="false" ht="15" hidden="false" customHeight="false" outlineLevel="0" collapsed="false">
      <c r="A4713" s="526" t="n">
        <v>97499</v>
      </c>
      <c r="B4713" s="526" t="s">
        <v>9175</v>
      </c>
      <c r="C4713" s="526" t="s">
        <v>134</v>
      </c>
      <c r="D4713" s="527" t="n">
        <v>36.73</v>
      </c>
    </row>
    <row r="4714" customFormat="false" ht="15" hidden="false" customHeight="false" outlineLevel="0" collapsed="false">
      <c r="A4714" s="526" t="n">
        <v>97500</v>
      </c>
      <c r="B4714" s="526" t="s">
        <v>9176</v>
      </c>
      <c r="C4714" s="526" t="s">
        <v>134</v>
      </c>
      <c r="D4714" s="527" t="n">
        <v>29.94</v>
      </c>
    </row>
    <row r="4715" customFormat="false" ht="15" hidden="false" customHeight="false" outlineLevel="0" collapsed="false">
      <c r="A4715" s="526" t="n">
        <v>97502</v>
      </c>
      <c r="B4715" s="526" t="s">
        <v>9177</v>
      </c>
      <c r="C4715" s="526" t="s">
        <v>134</v>
      </c>
      <c r="D4715" s="527" t="n">
        <v>52.01</v>
      </c>
    </row>
    <row r="4716" customFormat="false" ht="15" hidden="false" customHeight="false" outlineLevel="0" collapsed="false">
      <c r="A4716" s="526" t="n">
        <v>97503</v>
      </c>
      <c r="B4716" s="526" t="s">
        <v>9178</v>
      </c>
      <c r="C4716" s="526" t="s">
        <v>134</v>
      </c>
      <c r="D4716" s="527" t="n">
        <v>63.72</v>
      </c>
    </row>
    <row r="4717" customFormat="false" ht="15" hidden="false" customHeight="false" outlineLevel="0" collapsed="false">
      <c r="A4717" s="526" t="n">
        <v>97505</v>
      </c>
      <c r="B4717" s="526" t="s">
        <v>9179</v>
      </c>
      <c r="C4717" s="526" t="s">
        <v>134</v>
      </c>
      <c r="D4717" s="527" t="n">
        <v>65.32</v>
      </c>
    </row>
    <row r="4718" customFormat="false" ht="15" hidden="false" customHeight="false" outlineLevel="0" collapsed="false">
      <c r="A4718" s="526" t="n">
        <v>97506</v>
      </c>
      <c r="B4718" s="526" t="s">
        <v>9180</v>
      </c>
      <c r="C4718" s="526" t="s">
        <v>134</v>
      </c>
      <c r="D4718" s="527" t="n">
        <v>79.98</v>
      </c>
    </row>
    <row r="4719" customFormat="false" ht="15" hidden="false" customHeight="false" outlineLevel="0" collapsed="false">
      <c r="A4719" s="526" t="n">
        <v>97508</v>
      </c>
      <c r="B4719" s="526" t="s">
        <v>9181</v>
      </c>
      <c r="C4719" s="526" t="s">
        <v>134</v>
      </c>
      <c r="D4719" s="527" t="n">
        <v>97.5</v>
      </c>
    </row>
    <row r="4720" customFormat="false" ht="15" hidden="false" customHeight="false" outlineLevel="0" collapsed="false">
      <c r="A4720" s="526" t="n">
        <v>97509</v>
      </c>
      <c r="B4720" s="526" t="s">
        <v>9182</v>
      </c>
      <c r="C4720" s="526" t="s">
        <v>134</v>
      </c>
      <c r="D4720" s="527" t="n">
        <v>120.67</v>
      </c>
    </row>
    <row r="4721" customFormat="false" ht="15" hidden="false" customHeight="false" outlineLevel="0" collapsed="false">
      <c r="A4721" s="526" t="n">
        <v>97511</v>
      </c>
      <c r="B4721" s="526" t="s">
        <v>9183</v>
      </c>
      <c r="C4721" s="526" t="s">
        <v>134</v>
      </c>
      <c r="D4721" s="527" t="n">
        <v>184.1</v>
      </c>
    </row>
    <row r="4722" customFormat="false" ht="15" hidden="false" customHeight="false" outlineLevel="0" collapsed="false">
      <c r="A4722" s="526" t="n">
        <v>97512</v>
      </c>
      <c r="B4722" s="526" t="s">
        <v>9184</v>
      </c>
      <c r="C4722" s="526" t="s">
        <v>134</v>
      </c>
      <c r="D4722" s="527" t="n">
        <v>230.95</v>
      </c>
    </row>
    <row r="4723" customFormat="false" ht="15" hidden="false" customHeight="false" outlineLevel="0" collapsed="false">
      <c r="A4723" s="526" t="n">
        <v>97514</v>
      </c>
      <c r="B4723" s="526" t="s">
        <v>9185</v>
      </c>
      <c r="C4723" s="526" t="s">
        <v>134</v>
      </c>
      <c r="D4723" s="527" t="n">
        <v>245.92</v>
      </c>
    </row>
    <row r="4724" customFormat="false" ht="15" hidden="false" customHeight="false" outlineLevel="0" collapsed="false">
      <c r="A4724" s="526" t="n">
        <v>97515</v>
      </c>
      <c r="B4724" s="526" t="s">
        <v>9186</v>
      </c>
      <c r="C4724" s="526" t="s">
        <v>134</v>
      </c>
      <c r="D4724" s="527" t="n">
        <v>309.03</v>
      </c>
    </row>
    <row r="4725" customFormat="false" ht="15" hidden="false" customHeight="false" outlineLevel="0" collapsed="false">
      <c r="A4725" s="526" t="n">
        <v>97517</v>
      </c>
      <c r="B4725" s="526" t="s">
        <v>9187</v>
      </c>
      <c r="C4725" s="526" t="s">
        <v>134</v>
      </c>
      <c r="D4725" s="527" t="n">
        <v>59.72</v>
      </c>
    </row>
    <row r="4726" customFormat="false" ht="15" hidden="false" customHeight="false" outlineLevel="0" collapsed="false">
      <c r="A4726" s="526" t="n">
        <v>97518</v>
      </c>
      <c r="B4726" s="526" t="s">
        <v>9188</v>
      </c>
      <c r="C4726" s="526" t="s">
        <v>134</v>
      </c>
      <c r="D4726" s="527" t="n">
        <v>59.72</v>
      </c>
    </row>
    <row r="4727" customFormat="false" ht="15" hidden="false" customHeight="false" outlineLevel="0" collapsed="false">
      <c r="A4727" s="526" t="n">
        <v>97519</v>
      </c>
      <c r="B4727" s="526" t="s">
        <v>9189</v>
      </c>
      <c r="C4727" s="526" t="s">
        <v>134</v>
      </c>
      <c r="D4727" s="527" t="n">
        <v>85.65</v>
      </c>
    </row>
    <row r="4728" customFormat="false" ht="15" hidden="false" customHeight="false" outlineLevel="0" collapsed="false">
      <c r="A4728" s="526" t="n">
        <v>97520</v>
      </c>
      <c r="B4728" s="526" t="s">
        <v>9190</v>
      </c>
      <c r="C4728" s="526" t="s">
        <v>134</v>
      </c>
      <c r="D4728" s="527" t="n">
        <v>85.65</v>
      </c>
    </row>
    <row r="4729" customFormat="false" ht="15" hidden="false" customHeight="false" outlineLevel="0" collapsed="false">
      <c r="A4729" s="526" t="n">
        <v>97521</v>
      </c>
      <c r="B4729" s="526" t="s">
        <v>9191</v>
      </c>
      <c r="C4729" s="526" t="s">
        <v>134</v>
      </c>
      <c r="D4729" s="527" t="n">
        <v>119.76</v>
      </c>
    </row>
    <row r="4730" customFormat="false" ht="15" hidden="false" customHeight="false" outlineLevel="0" collapsed="false">
      <c r="A4730" s="526" t="n">
        <v>97522</v>
      </c>
      <c r="B4730" s="526" t="s">
        <v>9192</v>
      </c>
      <c r="C4730" s="526" t="s">
        <v>134</v>
      </c>
      <c r="D4730" s="527" t="n">
        <v>119.76</v>
      </c>
    </row>
    <row r="4731" customFormat="false" ht="15" hidden="false" customHeight="false" outlineLevel="0" collapsed="false">
      <c r="A4731" s="526" t="n">
        <v>97523</v>
      </c>
      <c r="B4731" s="526" t="s">
        <v>9193</v>
      </c>
      <c r="C4731" s="526" t="s">
        <v>134</v>
      </c>
      <c r="D4731" s="527" t="n">
        <v>165.3</v>
      </c>
    </row>
    <row r="4732" customFormat="false" ht="15" hidden="false" customHeight="false" outlineLevel="0" collapsed="false">
      <c r="A4732" s="526" t="n">
        <v>97524</v>
      </c>
      <c r="B4732" s="526" t="s">
        <v>9194</v>
      </c>
      <c r="C4732" s="526" t="s">
        <v>134</v>
      </c>
      <c r="D4732" s="527" t="n">
        <v>178.53</v>
      </c>
    </row>
    <row r="4733" customFormat="false" ht="15" hidden="false" customHeight="false" outlineLevel="0" collapsed="false">
      <c r="A4733" s="526" t="n">
        <v>97525</v>
      </c>
      <c r="B4733" s="526" t="s">
        <v>9195</v>
      </c>
      <c r="C4733" s="526" t="s">
        <v>134</v>
      </c>
      <c r="D4733" s="527" t="n">
        <v>312.93</v>
      </c>
    </row>
    <row r="4734" customFormat="false" ht="15" hidden="false" customHeight="false" outlineLevel="0" collapsed="false">
      <c r="A4734" s="526" t="n">
        <v>97526</v>
      </c>
      <c r="B4734" s="526" t="s">
        <v>9196</v>
      </c>
      <c r="C4734" s="526" t="s">
        <v>134</v>
      </c>
      <c r="D4734" s="527" t="n">
        <v>334.08</v>
      </c>
    </row>
    <row r="4735" customFormat="false" ht="15" hidden="false" customHeight="false" outlineLevel="0" collapsed="false">
      <c r="A4735" s="526" t="n">
        <v>97527</v>
      </c>
      <c r="B4735" s="526" t="s">
        <v>9197</v>
      </c>
      <c r="C4735" s="526" t="s">
        <v>134</v>
      </c>
      <c r="D4735" s="527" t="n">
        <v>772.69</v>
      </c>
    </row>
    <row r="4736" customFormat="false" ht="15" hidden="false" customHeight="false" outlineLevel="0" collapsed="false">
      <c r="A4736" s="526" t="n">
        <v>97528</v>
      </c>
      <c r="B4736" s="526" t="s">
        <v>9198</v>
      </c>
      <c r="C4736" s="526" t="s">
        <v>134</v>
      </c>
      <c r="D4736" s="527" t="n">
        <v>677.77</v>
      </c>
    </row>
    <row r="4737" customFormat="false" ht="15" hidden="false" customHeight="false" outlineLevel="0" collapsed="false">
      <c r="A4737" s="526" t="n">
        <v>97529</v>
      </c>
      <c r="B4737" s="526" t="s">
        <v>9199</v>
      </c>
      <c r="C4737" s="526" t="s">
        <v>134</v>
      </c>
      <c r="D4737" s="527" t="n">
        <v>93.73</v>
      </c>
    </row>
    <row r="4738" customFormat="false" ht="15" hidden="false" customHeight="false" outlineLevel="0" collapsed="false">
      <c r="A4738" s="526" t="n">
        <v>97530</v>
      </c>
      <c r="B4738" s="526" t="s">
        <v>9200</v>
      </c>
      <c r="C4738" s="526" t="s">
        <v>134</v>
      </c>
      <c r="D4738" s="527" t="n">
        <v>136.33</v>
      </c>
    </row>
    <row r="4739" customFormat="false" ht="15" hidden="false" customHeight="false" outlineLevel="0" collapsed="false">
      <c r="A4739" s="526" t="n">
        <v>97531</v>
      </c>
      <c r="B4739" s="526" t="s">
        <v>9201</v>
      </c>
      <c r="C4739" s="526" t="s">
        <v>134</v>
      </c>
      <c r="D4739" s="527" t="n">
        <v>174</v>
      </c>
    </row>
    <row r="4740" customFormat="false" ht="15" hidden="false" customHeight="false" outlineLevel="0" collapsed="false">
      <c r="A4740" s="526" t="n">
        <v>97532</v>
      </c>
      <c r="B4740" s="526" t="s">
        <v>9202</v>
      </c>
      <c r="C4740" s="526" t="s">
        <v>134</v>
      </c>
      <c r="D4740" s="527" t="n">
        <v>273.48</v>
      </c>
    </row>
    <row r="4741" customFormat="false" ht="15" hidden="false" customHeight="false" outlineLevel="0" collapsed="false">
      <c r="A4741" s="526" t="n">
        <v>97533</v>
      </c>
      <c r="B4741" s="526" t="s">
        <v>9203</v>
      </c>
      <c r="C4741" s="526" t="s">
        <v>134</v>
      </c>
      <c r="D4741" s="527" t="n">
        <v>516.59</v>
      </c>
    </row>
    <row r="4742" customFormat="false" ht="15" hidden="false" customHeight="false" outlineLevel="0" collapsed="false">
      <c r="A4742" s="526" t="n">
        <v>97534</v>
      </c>
      <c r="B4742" s="526" t="s">
        <v>9204</v>
      </c>
      <c r="C4742" s="526" t="s">
        <v>134</v>
      </c>
      <c r="D4742" s="527" t="n">
        <v>820.89</v>
      </c>
    </row>
    <row r="4743" customFormat="false" ht="15" hidden="false" customHeight="false" outlineLevel="0" collapsed="false">
      <c r="A4743" s="526" t="n">
        <v>97537</v>
      </c>
      <c r="B4743" s="526" t="s">
        <v>9205</v>
      </c>
      <c r="C4743" s="526" t="s">
        <v>134</v>
      </c>
      <c r="D4743" s="527" t="n">
        <v>27.27</v>
      </c>
    </row>
    <row r="4744" customFormat="false" ht="15" hidden="false" customHeight="false" outlineLevel="0" collapsed="false">
      <c r="A4744" s="526" t="n">
        <v>97540</v>
      </c>
      <c r="B4744" s="526" t="s">
        <v>9206</v>
      </c>
      <c r="C4744" s="526" t="s">
        <v>134</v>
      </c>
      <c r="D4744" s="527" t="n">
        <v>36.21</v>
      </c>
    </row>
    <row r="4745" customFormat="false" ht="15" hidden="false" customHeight="false" outlineLevel="0" collapsed="false">
      <c r="A4745" s="526" t="n">
        <v>97541</v>
      </c>
      <c r="B4745" s="526" t="s">
        <v>9207</v>
      </c>
      <c r="C4745" s="526" t="s">
        <v>134</v>
      </c>
      <c r="D4745" s="527" t="n">
        <v>30.58</v>
      </c>
    </row>
    <row r="4746" customFormat="false" ht="15" hidden="false" customHeight="false" outlineLevel="0" collapsed="false">
      <c r="A4746" s="526" t="n">
        <v>97543</v>
      </c>
      <c r="B4746" s="526" t="s">
        <v>9208</v>
      </c>
      <c r="C4746" s="526" t="s">
        <v>134</v>
      </c>
      <c r="D4746" s="527" t="n">
        <v>58.23</v>
      </c>
    </row>
    <row r="4747" customFormat="false" ht="15" hidden="false" customHeight="false" outlineLevel="0" collapsed="false">
      <c r="A4747" s="526" t="n">
        <v>97544</v>
      </c>
      <c r="B4747" s="526" t="s">
        <v>9209</v>
      </c>
      <c r="C4747" s="526" t="s">
        <v>134</v>
      </c>
      <c r="D4747" s="527" t="n">
        <v>51.44</v>
      </c>
    </row>
    <row r="4748" customFormat="false" ht="15" hidden="false" customHeight="false" outlineLevel="0" collapsed="false">
      <c r="A4748" s="526" t="n">
        <v>97546</v>
      </c>
      <c r="B4748" s="526" t="s">
        <v>9210</v>
      </c>
      <c r="C4748" s="526" t="s">
        <v>134</v>
      </c>
      <c r="D4748" s="527" t="n">
        <v>38.03</v>
      </c>
    </row>
    <row r="4749" customFormat="false" ht="15" hidden="false" customHeight="false" outlineLevel="0" collapsed="false">
      <c r="A4749" s="526" t="n">
        <v>97547</v>
      </c>
      <c r="B4749" s="526" t="s">
        <v>9211</v>
      </c>
      <c r="C4749" s="526" t="s">
        <v>134</v>
      </c>
      <c r="D4749" s="527" t="n">
        <v>38.03</v>
      </c>
    </row>
    <row r="4750" customFormat="false" ht="15" hidden="false" customHeight="false" outlineLevel="0" collapsed="false">
      <c r="A4750" s="526" t="n">
        <v>97548</v>
      </c>
      <c r="B4750" s="526" t="s">
        <v>9212</v>
      </c>
      <c r="C4750" s="526" t="s">
        <v>134</v>
      </c>
      <c r="D4750" s="527" t="n">
        <v>55.95</v>
      </c>
    </row>
    <row r="4751" customFormat="false" ht="15" hidden="false" customHeight="false" outlineLevel="0" collapsed="false">
      <c r="A4751" s="526" t="n">
        <v>97549</v>
      </c>
      <c r="B4751" s="526" t="s">
        <v>9213</v>
      </c>
      <c r="C4751" s="526" t="s">
        <v>134</v>
      </c>
      <c r="D4751" s="527" t="n">
        <v>55.95</v>
      </c>
    </row>
    <row r="4752" customFormat="false" ht="15" hidden="false" customHeight="false" outlineLevel="0" collapsed="false">
      <c r="A4752" s="526" t="n">
        <v>97550</v>
      </c>
      <c r="B4752" s="526" t="s">
        <v>9214</v>
      </c>
      <c r="C4752" s="526" t="s">
        <v>134</v>
      </c>
      <c r="D4752" s="527" t="n">
        <v>92.02</v>
      </c>
    </row>
    <row r="4753" customFormat="false" ht="15" hidden="false" customHeight="false" outlineLevel="0" collapsed="false">
      <c r="A4753" s="526" t="n">
        <v>97551</v>
      </c>
      <c r="B4753" s="526" t="s">
        <v>9215</v>
      </c>
      <c r="C4753" s="526" t="s">
        <v>134</v>
      </c>
      <c r="D4753" s="527" t="n">
        <v>92.02</v>
      </c>
    </row>
    <row r="4754" customFormat="false" ht="15" hidden="false" customHeight="false" outlineLevel="0" collapsed="false">
      <c r="A4754" s="526" t="n">
        <v>97552</v>
      </c>
      <c r="B4754" s="526" t="s">
        <v>9216</v>
      </c>
      <c r="C4754" s="526" t="s">
        <v>134</v>
      </c>
      <c r="D4754" s="527" t="n">
        <v>55.61</v>
      </c>
    </row>
    <row r="4755" customFormat="false" ht="15" hidden="false" customHeight="false" outlineLevel="0" collapsed="false">
      <c r="A4755" s="526" t="n">
        <v>97553</v>
      </c>
      <c r="B4755" s="526" t="s">
        <v>9217</v>
      </c>
      <c r="C4755" s="526" t="s">
        <v>134</v>
      </c>
      <c r="D4755" s="527" t="n">
        <v>79.52</v>
      </c>
    </row>
    <row r="4756" customFormat="false" ht="15" hidden="false" customHeight="false" outlineLevel="0" collapsed="false">
      <c r="A4756" s="526" t="n">
        <v>97554</v>
      </c>
      <c r="B4756" s="526" t="s">
        <v>9218</v>
      </c>
      <c r="C4756" s="526" t="s">
        <v>134</v>
      </c>
      <c r="D4756" s="527" t="n">
        <v>136.8</v>
      </c>
    </row>
    <row r="4757" customFormat="false" ht="15" hidden="false" customHeight="false" outlineLevel="0" collapsed="false">
      <c r="A4757" s="526" t="n">
        <v>98602</v>
      </c>
      <c r="B4757" s="526" t="s">
        <v>9219</v>
      </c>
      <c r="C4757" s="526" t="s">
        <v>134</v>
      </c>
      <c r="D4757" s="527" t="n">
        <v>19.59</v>
      </c>
    </row>
    <row r="4758" customFormat="false" ht="15" hidden="false" customHeight="false" outlineLevel="0" collapsed="false">
      <c r="A4758" s="526" t="n">
        <v>103805</v>
      </c>
      <c r="B4758" s="526" t="s">
        <v>9220</v>
      </c>
      <c r="C4758" s="526" t="s">
        <v>134</v>
      </c>
      <c r="D4758" s="527" t="n">
        <v>19.1</v>
      </c>
    </row>
    <row r="4759" customFormat="false" ht="15" hidden="false" customHeight="false" outlineLevel="0" collapsed="false">
      <c r="A4759" s="526" t="n">
        <v>103806</v>
      </c>
      <c r="B4759" s="526" t="s">
        <v>9221</v>
      </c>
      <c r="C4759" s="526" t="s">
        <v>134</v>
      </c>
      <c r="D4759" s="527" t="n">
        <v>19.06</v>
      </c>
    </row>
    <row r="4760" customFormat="false" ht="15" hidden="false" customHeight="false" outlineLevel="0" collapsed="false">
      <c r="A4760" s="526" t="n">
        <v>103807</v>
      </c>
      <c r="B4760" s="526" t="s">
        <v>9222</v>
      </c>
      <c r="C4760" s="526" t="s">
        <v>134</v>
      </c>
      <c r="D4760" s="527" t="n">
        <v>23.66</v>
      </c>
    </row>
    <row r="4761" customFormat="false" ht="15" hidden="false" customHeight="false" outlineLevel="0" collapsed="false">
      <c r="A4761" s="526" t="n">
        <v>103808</v>
      </c>
      <c r="B4761" s="526" t="s">
        <v>9223</v>
      </c>
      <c r="C4761" s="526" t="s">
        <v>134</v>
      </c>
      <c r="D4761" s="527" t="n">
        <v>35.81</v>
      </c>
    </row>
    <row r="4762" customFormat="false" ht="15" hidden="false" customHeight="false" outlineLevel="0" collapsed="false">
      <c r="A4762" s="526" t="n">
        <v>103809</v>
      </c>
      <c r="B4762" s="526" t="s">
        <v>9224</v>
      </c>
      <c r="C4762" s="526" t="s">
        <v>134</v>
      </c>
      <c r="D4762" s="527" t="n">
        <v>35.5</v>
      </c>
    </row>
    <row r="4763" customFormat="false" ht="15" hidden="false" customHeight="false" outlineLevel="0" collapsed="false">
      <c r="A4763" s="526" t="n">
        <v>103810</v>
      </c>
      <c r="B4763" s="526" t="s">
        <v>9225</v>
      </c>
      <c r="C4763" s="526" t="s">
        <v>134</v>
      </c>
      <c r="D4763" s="527" t="n">
        <v>36.45</v>
      </c>
    </row>
    <row r="4764" customFormat="false" ht="15" hidden="false" customHeight="false" outlineLevel="0" collapsed="false">
      <c r="A4764" s="526" t="n">
        <v>103811</v>
      </c>
      <c r="B4764" s="526" t="s">
        <v>9226</v>
      </c>
      <c r="C4764" s="526" t="s">
        <v>134</v>
      </c>
      <c r="D4764" s="527" t="n">
        <v>40.21</v>
      </c>
    </row>
    <row r="4765" customFormat="false" ht="15" hidden="false" customHeight="false" outlineLevel="0" collapsed="false">
      <c r="A4765" s="526" t="n">
        <v>103812</v>
      </c>
      <c r="B4765" s="526" t="s">
        <v>9227</v>
      </c>
      <c r="C4765" s="526" t="s">
        <v>134</v>
      </c>
      <c r="D4765" s="527" t="n">
        <v>53.16</v>
      </c>
    </row>
    <row r="4766" customFormat="false" ht="15" hidden="false" customHeight="false" outlineLevel="0" collapsed="false">
      <c r="A4766" s="526" t="n">
        <v>103813</v>
      </c>
      <c r="B4766" s="526" t="s">
        <v>9228</v>
      </c>
      <c r="C4766" s="526" t="s">
        <v>134</v>
      </c>
      <c r="D4766" s="527" t="n">
        <v>51.22</v>
      </c>
    </row>
    <row r="4767" customFormat="false" ht="15" hidden="false" customHeight="false" outlineLevel="0" collapsed="false">
      <c r="A4767" s="526" t="n">
        <v>103814</v>
      </c>
      <c r="B4767" s="526" t="s">
        <v>9229</v>
      </c>
      <c r="C4767" s="526" t="s">
        <v>134</v>
      </c>
      <c r="D4767" s="527" t="n">
        <v>12.46</v>
      </c>
    </row>
    <row r="4768" customFormat="false" ht="15" hidden="false" customHeight="false" outlineLevel="0" collapsed="false">
      <c r="A4768" s="526" t="n">
        <v>103815</v>
      </c>
      <c r="B4768" s="526" t="s">
        <v>9230</v>
      </c>
      <c r="C4768" s="526" t="s">
        <v>134</v>
      </c>
      <c r="D4768" s="527" t="n">
        <v>12.5</v>
      </c>
    </row>
    <row r="4769" customFormat="false" ht="15" hidden="false" customHeight="false" outlineLevel="0" collapsed="false">
      <c r="A4769" s="526" t="n">
        <v>103816</v>
      </c>
      <c r="B4769" s="526" t="s">
        <v>9231</v>
      </c>
      <c r="C4769" s="526" t="s">
        <v>134</v>
      </c>
      <c r="D4769" s="527" t="n">
        <v>29.26</v>
      </c>
    </row>
    <row r="4770" customFormat="false" ht="15" hidden="false" customHeight="false" outlineLevel="0" collapsed="false">
      <c r="A4770" s="526" t="n">
        <v>103817</v>
      </c>
      <c r="B4770" s="526" t="s">
        <v>9232</v>
      </c>
      <c r="C4770" s="526" t="s">
        <v>134</v>
      </c>
      <c r="D4770" s="527" t="n">
        <v>495.38</v>
      </c>
    </row>
    <row r="4771" customFormat="false" ht="15" hidden="false" customHeight="false" outlineLevel="0" collapsed="false">
      <c r="A4771" s="526" t="n">
        <v>103818</v>
      </c>
      <c r="B4771" s="526" t="s">
        <v>9233</v>
      </c>
      <c r="C4771" s="526" t="s">
        <v>134</v>
      </c>
      <c r="D4771" s="527" t="n">
        <v>21.71</v>
      </c>
    </row>
    <row r="4772" customFormat="false" ht="15" hidden="false" customHeight="false" outlineLevel="0" collapsed="false">
      <c r="A4772" s="526" t="n">
        <v>103819</v>
      </c>
      <c r="B4772" s="526" t="s">
        <v>9234</v>
      </c>
      <c r="C4772" s="526" t="s">
        <v>134</v>
      </c>
      <c r="D4772" s="527" t="n">
        <v>22.04</v>
      </c>
    </row>
    <row r="4773" customFormat="false" ht="15" hidden="false" customHeight="false" outlineLevel="0" collapsed="false">
      <c r="A4773" s="526" t="n">
        <v>103820</v>
      </c>
      <c r="B4773" s="526" t="s">
        <v>9235</v>
      </c>
      <c r="C4773" s="526" t="s">
        <v>134</v>
      </c>
      <c r="D4773" s="527" t="n">
        <v>23.49</v>
      </c>
    </row>
    <row r="4774" customFormat="false" ht="15" hidden="false" customHeight="false" outlineLevel="0" collapsed="false">
      <c r="A4774" s="526" t="n">
        <v>103821</v>
      </c>
      <c r="B4774" s="526" t="s">
        <v>9236</v>
      </c>
      <c r="C4774" s="526" t="s">
        <v>134</v>
      </c>
      <c r="D4774" s="527" t="n">
        <v>579.81</v>
      </c>
    </row>
    <row r="4775" customFormat="false" ht="15" hidden="false" customHeight="false" outlineLevel="0" collapsed="false">
      <c r="A4775" s="526" t="n">
        <v>103822</v>
      </c>
      <c r="B4775" s="526" t="s">
        <v>9237</v>
      </c>
      <c r="C4775" s="526" t="s">
        <v>134</v>
      </c>
      <c r="D4775" s="527" t="n">
        <v>60.33</v>
      </c>
    </row>
    <row r="4776" customFormat="false" ht="15" hidden="false" customHeight="false" outlineLevel="0" collapsed="false">
      <c r="A4776" s="526" t="n">
        <v>103823</v>
      </c>
      <c r="B4776" s="526" t="s">
        <v>9238</v>
      </c>
      <c r="C4776" s="526" t="s">
        <v>134</v>
      </c>
      <c r="D4776" s="527" t="n">
        <v>19.16</v>
      </c>
    </row>
    <row r="4777" customFormat="false" ht="15" hidden="false" customHeight="false" outlineLevel="0" collapsed="false">
      <c r="A4777" s="526" t="n">
        <v>103824</v>
      </c>
      <c r="B4777" s="526" t="s">
        <v>9239</v>
      </c>
      <c r="C4777" s="526" t="s">
        <v>134</v>
      </c>
      <c r="D4777" s="527" t="n">
        <v>25.26</v>
      </c>
    </row>
    <row r="4778" customFormat="false" ht="15" hidden="false" customHeight="false" outlineLevel="0" collapsed="false">
      <c r="A4778" s="526" t="n">
        <v>103825</v>
      </c>
      <c r="B4778" s="526" t="s">
        <v>9240</v>
      </c>
      <c r="C4778" s="526" t="s">
        <v>134</v>
      </c>
      <c r="D4778" s="527" t="n">
        <v>29.95</v>
      </c>
    </row>
    <row r="4779" customFormat="false" ht="15" hidden="false" customHeight="false" outlineLevel="0" collapsed="false">
      <c r="A4779" s="526" t="n">
        <v>103826</v>
      </c>
      <c r="B4779" s="526" t="s">
        <v>9241</v>
      </c>
      <c r="C4779" s="526" t="s">
        <v>134</v>
      </c>
      <c r="D4779" s="527" t="n">
        <v>33.26</v>
      </c>
    </row>
    <row r="4780" customFormat="false" ht="15" hidden="false" customHeight="false" outlineLevel="0" collapsed="false">
      <c r="A4780" s="526" t="n">
        <v>103827</v>
      </c>
      <c r="B4780" s="526" t="s">
        <v>9242</v>
      </c>
      <c r="C4780" s="526" t="s">
        <v>134</v>
      </c>
      <c r="D4780" s="527" t="n">
        <v>33.26</v>
      </c>
    </row>
    <row r="4781" customFormat="false" ht="15" hidden="false" customHeight="false" outlineLevel="0" collapsed="false">
      <c r="A4781" s="526" t="n">
        <v>103828</v>
      </c>
      <c r="B4781" s="526" t="s">
        <v>9243</v>
      </c>
      <c r="C4781" s="526" t="s">
        <v>134</v>
      </c>
      <c r="D4781" s="527" t="n">
        <v>101</v>
      </c>
    </row>
    <row r="4782" customFormat="false" ht="15" hidden="false" customHeight="false" outlineLevel="0" collapsed="false">
      <c r="A4782" s="526" t="n">
        <v>103829</v>
      </c>
      <c r="B4782" s="526" t="s">
        <v>9244</v>
      </c>
      <c r="C4782" s="526" t="s">
        <v>134</v>
      </c>
      <c r="D4782" s="527" t="n">
        <v>640.42</v>
      </c>
    </row>
    <row r="4783" customFormat="false" ht="15" hidden="false" customHeight="false" outlineLevel="0" collapsed="false">
      <c r="A4783" s="526" t="n">
        <v>103830</v>
      </c>
      <c r="B4783" s="526" t="s">
        <v>9245</v>
      </c>
      <c r="C4783" s="526" t="s">
        <v>134</v>
      </c>
      <c r="D4783" s="527" t="n">
        <v>39.36</v>
      </c>
    </row>
    <row r="4784" customFormat="false" ht="15" hidden="false" customHeight="false" outlineLevel="0" collapsed="false">
      <c r="A4784" s="526" t="n">
        <v>103831</v>
      </c>
      <c r="B4784" s="526" t="s">
        <v>9246</v>
      </c>
      <c r="C4784" s="526" t="s">
        <v>134</v>
      </c>
      <c r="D4784" s="527" t="n">
        <v>28.61</v>
      </c>
    </row>
    <row r="4785" customFormat="false" ht="15" hidden="false" customHeight="false" outlineLevel="0" collapsed="false">
      <c r="A4785" s="526" t="n">
        <v>103832</v>
      </c>
      <c r="B4785" s="526" t="s">
        <v>9247</v>
      </c>
      <c r="C4785" s="526" t="s">
        <v>134</v>
      </c>
      <c r="D4785" s="527" t="n">
        <v>25.8</v>
      </c>
    </row>
    <row r="4786" customFormat="false" ht="15" hidden="false" customHeight="false" outlineLevel="0" collapsed="false">
      <c r="A4786" s="526" t="n">
        <v>103833</v>
      </c>
      <c r="B4786" s="526" t="s">
        <v>9248</v>
      </c>
      <c r="C4786" s="526" t="s">
        <v>134</v>
      </c>
      <c r="D4786" s="527" t="n">
        <v>47.46</v>
      </c>
    </row>
    <row r="4787" customFormat="false" ht="15" hidden="false" customHeight="false" outlineLevel="0" collapsed="false">
      <c r="A4787" s="526" t="n">
        <v>103834</v>
      </c>
      <c r="B4787" s="526" t="s">
        <v>9249</v>
      </c>
      <c r="C4787" s="526" t="s">
        <v>134</v>
      </c>
      <c r="D4787" s="527" t="n">
        <v>69.05</v>
      </c>
    </row>
    <row r="4788" customFormat="false" ht="15" hidden="false" customHeight="false" outlineLevel="0" collapsed="false">
      <c r="A4788" s="526" t="n">
        <v>103838</v>
      </c>
      <c r="B4788" s="526" t="s">
        <v>9250</v>
      </c>
      <c r="C4788" s="526" t="s">
        <v>134</v>
      </c>
      <c r="D4788" s="527" t="n">
        <v>18.36</v>
      </c>
    </row>
    <row r="4789" customFormat="false" ht="15" hidden="false" customHeight="false" outlineLevel="0" collapsed="false">
      <c r="A4789" s="526" t="n">
        <v>103839</v>
      </c>
      <c r="B4789" s="526" t="s">
        <v>9251</v>
      </c>
      <c r="C4789" s="526" t="s">
        <v>134</v>
      </c>
      <c r="D4789" s="527" t="n">
        <v>18.32</v>
      </c>
    </row>
    <row r="4790" customFormat="false" ht="15" hidden="false" customHeight="false" outlineLevel="0" collapsed="false">
      <c r="A4790" s="526" t="n">
        <v>103840</v>
      </c>
      <c r="B4790" s="526" t="s">
        <v>9252</v>
      </c>
      <c r="C4790" s="526" t="s">
        <v>134</v>
      </c>
      <c r="D4790" s="527" t="n">
        <v>23.3</v>
      </c>
    </row>
    <row r="4791" customFormat="false" ht="15" hidden="false" customHeight="false" outlineLevel="0" collapsed="false">
      <c r="A4791" s="526" t="n">
        <v>103841</v>
      </c>
      <c r="B4791" s="526" t="s">
        <v>9253</v>
      </c>
      <c r="C4791" s="526" t="s">
        <v>134</v>
      </c>
      <c r="D4791" s="527" t="n">
        <v>30.04</v>
      </c>
    </row>
    <row r="4792" customFormat="false" ht="15" hidden="false" customHeight="false" outlineLevel="0" collapsed="false">
      <c r="A4792" s="526" t="n">
        <v>103842</v>
      </c>
      <c r="B4792" s="526" t="s">
        <v>9254</v>
      </c>
      <c r="C4792" s="526" t="s">
        <v>134</v>
      </c>
      <c r="D4792" s="527" t="n">
        <v>29.73</v>
      </c>
    </row>
    <row r="4793" customFormat="false" ht="15" hidden="false" customHeight="false" outlineLevel="0" collapsed="false">
      <c r="A4793" s="526" t="n">
        <v>103843</v>
      </c>
      <c r="B4793" s="526" t="s">
        <v>9255</v>
      </c>
      <c r="C4793" s="526" t="s">
        <v>134</v>
      </c>
      <c r="D4793" s="527" t="n">
        <v>33.56</v>
      </c>
    </row>
    <row r="4794" customFormat="false" ht="15" hidden="false" customHeight="false" outlineLevel="0" collapsed="false">
      <c r="A4794" s="526" t="n">
        <v>103844</v>
      </c>
      <c r="B4794" s="526" t="s">
        <v>9256</v>
      </c>
      <c r="C4794" s="526" t="s">
        <v>134</v>
      </c>
      <c r="D4794" s="527" t="n">
        <v>37.32</v>
      </c>
    </row>
    <row r="4795" customFormat="false" ht="15" hidden="false" customHeight="false" outlineLevel="0" collapsed="false">
      <c r="A4795" s="526" t="n">
        <v>103845</v>
      </c>
      <c r="B4795" s="526" t="s">
        <v>9257</v>
      </c>
      <c r="C4795" s="526" t="s">
        <v>134</v>
      </c>
      <c r="D4795" s="527" t="n">
        <v>43.06</v>
      </c>
    </row>
    <row r="4796" customFormat="false" ht="15" hidden="false" customHeight="false" outlineLevel="0" collapsed="false">
      <c r="A4796" s="526" t="n">
        <v>103846</v>
      </c>
      <c r="B4796" s="526" t="s">
        <v>9258</v>
      </c>
      <c r="C4796" s="526" t="s">
        <v>134</v>
      </c>
      <c r="D4796" s="527" t="n">
        <v>41.12</v>
      </c>
    </row>
    <row r="4797" customFormat="false" ht="15" hidden="false" customHeight="false" outlineLevel="0" collapsed="false">
      <c r="A4797" s="526" t="n">
        <v>103847</v>
      </c>
      <c r="B4797" s="526" t="s">
        <v>9259</v>
      </c>
      <c r="C4797" s="526" t="s">
        <v>134</v>
      </c>
      <c r="D4797" s="527" t="n">
        <v>11.97</v>
      </c>
    </row>
    <row r="4798" customFormat="false" ht="15" hidden="false" customHeight="false" outlineLevel="0" collapsed="false">
      <c r="A4798" s="526" t="n">
        <v>103848</v>
      </c>
      <c r="B4798" s="526" t="s">
        <v>9260</v>
      </c>
      <c r="C4798" s="526" t="s">
        <v>134</v>
      </c>
      <c r="D4798" s="527" t="n">
        <v>12.01</v>
      </c>
    </row>
    <row r="4799" customFormat="false" ht="15" hidden="false" customHeight="false" outlineLevel="0" collapsed="false">
      <c r="A4799" s="526" t="n">
        <v>103849</v>
      </c>
      <c r="B4799" s="526" t="s">
        <v>9261</v>
      </c>
      <c r="C4799" s="526" t="s">
        <v>134</v>
      </c>
      <c r="D4799" s="527" t="n">
        <v>28.77</v>
      </c>
    </row>
    <row r="4800" customFormat="false" ht="15" hidden="false" customHeight="false" outlineLevel="0" collapsed="false">
      <c r="A4800" s="526" t="n">
        <v>103850</v>
      </c>
      <c r="B4800" s="526" t="s">
        <v>9262</v>
      </c>
      <c r="C4800" s="526" t="s">
        <v>134</v>
      </c>
      <c r="D4800" s="527" t="n">
        <v>494.89</v>
      </c>
    </row>
    <row r="4801" customFormat="false" ht="15" hidden="false" customHeight="false" outlineLevel="0" collapsed="false">
      <c r="A4801" s="526" t="n">
        <v>103851</v>
      </c>
      <c r="B4801" s="526" t="s">
        <v>9263</v>
      </c>
      <c r="C4801" s="526" t="s">
        <v>134</v>
      </c>
      <c r="D4801" s="527" t="n">
        <v>21.45</v>
      </c>
    </row>
    <row r="4802" customFormat="false" ht="15" hidden="false" customHeight="false" outlineLevel="0" collapsed="false">
      <c r="A4802" s="526" t="n">
        <v>103852</v>
      </c>
      <c r="B4802" s="526" t="s">
        <v>9264</v>
      </c>
      <c r="C4802" s="526" t="s">
        <v>134</v>
      </c>
      <c r="D4802" s="527" t="n">
        <v>18.17</v>
      </c>
    </row>
    <row r="4803" customFormat="false" ht="15" hidden="false" customHeight="false" outlineLevel="0" collapsed="false">
      <c r="A4803" s="526" t="n">
        <v>103853</v>
      </c>
      <c r="B4803" s="526" t="s">
        <v>9265</v>
      </c>
      <c r="C4803" s="526" t="s">
        <v>134</v>
      </c>
      <c r="D4803" s="527" t="n">
        <v>19.62</v>
      </c>
    </row>
    <row r="4804" customFormat="false" ht="15" hidden="false" customHeight="false" outlineLevel="0" collapsed="false">
      <c r="A4804" s="526" t="n">
        <v>103854</v>
      </c>
      <c r="B4804" s="526" t="s">
        <v>9266</v>
      </c>
      <c r="C4804" s="526" t="s">
        <v>134</v>
      </c>
      <c r="D4804" s="527" t="n">
        <v>575.94</v>
      </c>
    </row>
    <row r="4805" customFormat="false" ht="15" hidden="false" customHeight="false" outlineLevel="0" collapsed="false">
      <c r="A4805" s="526" t="n">
        <v>103855</v>
      </c>
      <c r="B4805" s="526" t="s">
        <v>9267</v>
      </c>
      <c r="C4805" s="526" t="s">
        <v>134</v>
      </c>
      <c r="D4805" s="527" t="n">
        <v>56.46</v>
      </c>
    </row>
    <row r="4806" customFormat="false" ht="15" hidden="false" customHeight="false" outlineLevel="0" collapsed="false">
      <c r="A4806" s="526" t="n">
        <v>103856</v>
      </c>
      <c r="B4806" s="526" t="s">
        <v>9268</v>
      </c>
      <c r="C4806" s="526" t="s">
        <v>134</v>
      </c>
      <c r="D4806" s="527" t="n">
        <v>17.08</v>
      </c>
    </row>
    <row r="4807" customFormat="false" ht="15" hidden="false" customHeight="false" outlineLevel="0" collapsed="false">
      <c r="A4807" s="526" t="n">
        <v>103857</v>
      </c>
      <c r="B4807" s="526" t="s">
        <v>9269</v>
      </c>
      <c r="C4807" s="526" t="s">
        <v>134</v>
      </c>
      <c r="D4807" s="527" t="n">
        <v>23.32</v>
      </c>
    </row>
    <row r="4808" customFormat="false" ht="15" hidden="false" customHeight="false" outlineLevel="0" collapsed="false">
      <c r="A4808" s="526" t="n">
        <v>103858</v>
      </c>
      <c r="B4808" s="526" t="s">
        <v>9270</v>
      </c>
      <c r="C4808" s="526" t="s">
        <v>134</v>
      </c>
      <c r="D4808" s="527" t="n">
        <v>28.01</v>
      </c>
    </row>
    <row r="4809" customFormat="false" ht="15" hidden="false" customHeight="false" outlineLevel="0" collapsed="false">
      <c r="A4809" s="526" t="n">
        <v>103859</v>
      </c>
      <c r="B4809" s="526" t="s">
        <v>9271</v>
      </c>
      <c r="C4809" s="526" t="s">
        <v>134</v>
      </c>
      <c r="D4809" s="527" t="n">
        <v>27.03</v>
      </c>
    </row>
    <row r="4810" customFormat="false" ht="15" hidden="false" customHeight="false" outlineLevel="0" collapsed="false">
      <c r="A4810" s="526" t="n">
        <v>103860</v>
      </c>
      <c r="B4810" s="526" t="s">
        <v>9272</v>
      </c>
      <c r="C4810" s="526" t="s">
        <v>134</v>
      </c>
      <c r="D4810" s="527" t="n">
        <v>27.03</v>
      </c>
    </row>
    <row r="4811" customFormat="false" ht="15" hidden="false" customHeight="false" outlineLevel="0" collapsed="false">
      <c r="A4811" s="526" t="n">
        <v>103861</v>
      </c>
      <c r="B4811" s="526" t="s">
        <v>9273</v>
      </c>
      <c r="C4811" s="526" t="s">
        <v>134</v>
      </c>
      <c r="D4811" s="527" t="n">
        <v>94.77</v>
      </c>
    </row>
    <row r="4812" customFormat="false" ht="15" hidden="false" customHeight="false" outlineLevel="0" collapsed="false">
      <c r="A4812" s="526" t="n">
        <v>103862</v>
      </c>
      <c r="B4812" s="526" t="s">
        <v>9274</v>
      </c>
      <c r="C4812" s="526" t="s">
        <v>134</v>
      </c>
      <c r="D4812" s="527" t="n">
        <v>634.19</v>
      </c>
    </row>
    <row r="4813" customFormat="false" ht="15" hidden="false" customHeight="false" outlineLevel="0" collapsed="false">
      <c r="A4813" s="526" t="n">
        <v>103863</v>
      </c>
      <c r="B4813" s="526" t="s">
        <v>9275</v>
      </c>
      <c r="C4813" s="526" t="s">
        <v>134</v>
      </c>
      <c r="D4813" s="527" t="n">
        <v>36.22</v>
      </c>
    </row>
    <row r="4814" customFormat="false" ht="15" hidden="false" customHeight="false" outlineLevel="0" collapsed="false">
      <c r="A4814" s="526" t="n">
        <v>103864</v>
      </c>
      <c r="B4814" s="526" t="s">
        <v>9276</v>
      </c>
      <c r="C4814" s="526" t="s">
        <v>134</v>
      </c>
      <c r="D4814" s="527" t="n">
        <v>23.4</v>
      </c>
    </row>
    <row r="4815" customFormat="false" ht="15" hidden="false" customHeight="false" outlineLevel="0" collapsed="false">
      <c r="A4815" s="526" t="n">
        <v>103865</v>
      </c>
      <c r="B4815" s="526" t="s">
        <v>9277</v>
      </c>
      <c r="C4815" s="526" t="s">
        <v>134</v>
      </c>
      <c r="D4815" s="527" t="n">
        <v>24.81</v>
      </c>
    </row>
    <row r="4816" customFormat="false" ht="15" hidden="false" customHeight="false" outlineLevel="0" collapsed="false">
      <c r="A4816" s="526" t="n">
        <v>103866</v>
      </c>
      <c r="B4816" s="526" t="s">
        <v>9278</v>
      </c>
      <c r="C4816" s="526" t="s">
        <v>134</v>
      </c>
      <c r="D4816" s="527" t="n">
        <v>39.74</v>
      </c>
    </row>
    <row r="4817" customFormat="false" ht="15" hidden="false" customHeight="false" outlineLevel="0" collapsed="false">
      <c r="A4817" s="526" t="n">
        <v>103867</v>
      </c>
      <c r="B4817" s="526" t="s">
        <v>9279</v>
      </c>
      <c r="C4817" s="526" t="s">
        <v>134</v>
      </c>
      <c r="D4817" s="527" t="n">
        <v>55.56</v>
      </c>
    </row>
    <row r="4818" customFormat="false" ht="15" hidden="false" customHeight="false" outlineLevel="0" collapsed="false">
      <c r="A4818" s="526" t="n">
        <v>103874</v>
      </c>
      <c r="B4818" s="526" t="s">
        <v>9280</v>
      </c>
      <c r="C4818" s="526" t="s">
        <v>134</v>
      </c>
      <c r="D4818" s="527" t="n">
        <v>19.16</v>
      </c>
    </row>
    <row r="4819" customFormat="false" ht="15" hidden="false" customHeight="false" outlineLevel="0" collapsed="false">
      <c r="A4819" s="526" t="n">
        <v>103875</v>
      </c>
      <c r="B4819" s="526" t="s">
        <v>9281</v>
      </c>
      <c r="C4819" s="526" t="s">
        <v>134</v>
      </c>
      <c r="D4819" s="527" t="n">
        <v>19.12</v>
      </c>
    </row>
    <row r="4820" customFormat="false" ht="15" hidden="false" customHeight="false" outlineLevel="0" collapsed="false">
      <c r="A4820" s="526" t="n">
        <v>103876</v>
      </c>
      <c r="B4820" s="526" t="s">
        <v>9282</v>
      </c>
      <c r="C4820" s="526" t="s">
        <v>134</v>
      </c>
      <c r="D4820" s="527" t="n">
        <v>23.7</v>
      </c>
    </row>
    <row r="4821" customFormat="false" ht="15" hidden="false" customHeight="false" outlineLevel="0" collapsed="false">
      <c r="A4821" s="526" t="n">
        <v>103877</v>
      </c>
      <c r="B4821" s="526" t="s">
        <v>9283</v>
      </c>
      <c r="C4821" s="526" t="s">
        <v>134</v>
      </c>
      <c r="D4821" s="527" t="n">
        <v>29.19</v>
      </c>
    </row>
    <row r="4822" customFormat="false" ht="15" hidden="false" customHeight="false" outlineLevel="0" collapsed="false">
      <c r="A4822" s="526" t="n">
        <v>103878</v>
      </c>
      <c r="B4822" s="526" t="s">
        <v>9284</v>
      </c>
      <c r="C4822" s="526" t="s">
        <v>134</v>
      </c>
      <c r="D4822" s="527" t="n">
        <v>28.88</v>
      </c>
    </row>
    <row r="4823" customFormat="false" ht="15" hidden="false" customHeight="false" outlineLevel="0" collapsed="false">
      <c r="A4823" s="526" t="n">
        <v>103879</v>
      </c>
      <c r="B4823" s="526" t="s">
        <v>9285</v>
      </c>
      <c r="C4823" s="526" t="s">
        <v>134</v>
      </c>
      <c r="D4823" s="527" t="n">
        <v>33.14</v>
      </c>
    </row>
    <row r="4824" customFormat="false" ht="15" hidden="false" customHeight="false" outlineLevel="0" collapsed="false">
      <c r="A4824" s="526" t="n">
        <v>103880</v>
      </c>
      <c r="B4824" s="526" t="s">
        <v>9286</v>
      </c>
      <c r="C4824" s="526" t="s">
        <v>134</v>
      </c>
      <c r="D4824" s="527" t="n">
        <v>36.91</v>
      </c>
    </row>
    <row r="4825" customFormat="false" ht="15" hidden="false" customHeight="false" outlineLevel="0" collapsed="false">
      <c r="A4825" s="526" t="n">
        <v>103881</v>
      </c>
      <c r="B4825" s="526" t="s">
        <v>9287</v>
      </c>
      <c r="C4825" s="526" t="s">
        <v>134</v>
      </c>
      <c r="D4825" s="527" t="n">
        <v>40.82</v>
      </c>
    </row>
    <row r="4826" customFormat="false" ht="15" hidden="false" customHeight="false" outlineLevel="0" collapsed="false">
      <c r="A4826" s="526" t="n">
        <v>103882</v>
      </c>
      <c r="B4826" s="526" t="s">
        <v>9288</v>
      </c>
      <c r="C4826" s="526" t="s">
        <v>134</v>
      </c>
      <c r="D4826" s="527" t="n">
        <v>38.88</v>
      </c>
    </row>
    <row r="4827" customFormat="false" ht="15" hidden="false" customHeight="false" outlineLevel="0" collapsed="false">
      <c r="A4827" s="526" t="n">
        <v>103883</v>
      </c>
      <c r="B4827" s="526" t="s">
        <v>9289</v>
      </c>
      <c r="C4827" s="526" t="s">
        <v>134</v>
      </c>
      <c r="D4827" s="527" t="n">
        <v>12.49</v>
      </c>
    </row>
    <row r="4828" customFormat="false" ht="15" hidden="false" customHeight="false" outlineLevel="0" collapsed="false">
      <c r="A4828" s="526" t="n">
        <v>103884</v>
      </c>
      <c r="B4828" s="526" t="s">
        <v>9290</v>
      </c>
      <c r="C4828" s="526" t="s">
        <v>134</v>
      </c>
      <c r="D4828" s="527" t="n">
        <v>12.53</v>
      </c>
    </row>
    <row r="4829" customFormat="false" ht="15" hidden="false" customHeight="false" outlineLevel="0" collapsed="false">
      <c r="A4829" s="526" t="n">
        <v>103885</v>
      </c>
      <c r="B4829" s="526" t="s">
        <v>9291</v>
      </c>
      <c r="C4829" s="526" t="s">
        <v>134</v>
      </c>
      <c r="D4829" s="527" t="n">
        <v>29.29</v>
      </c>
    </row>
    <row r="4830" customFormat="false" ht="15" hidden="false" customHeight="false" outlineLevel="0" collapsed="false">
      <c r="A4830" s="526" t="n">
        <v>103886</v>
      </c>
      <c r="B4830" s="526" t="s">
        <v>9292</v>
      </c>
      <c r="C4830" s="526" t="s">
        <v>134</v>
      </c>
      <c r="D4830" s="527" t="n">
        <v>495.41</v>
      </c>
    </row>
    <row r="4831" customFormat="false" ht="15" hidden="false" customHeight="false" outlineLevel="0" collapsed="false">
      <c r="A4831" s="526" t="n">
        <v>103887</v>
      </c>
      <c r="B4831" s="526" t="s">
        <v>9293</v>
      </c>
      <c r="C4831" s="526" t="s">
        <v>134</v>
      </c>
      <c r="D4831" s="527" t="n">
        <v>21.71</v>
      </c>
    </row>
    <row r="4832" customFormat="false" ht="15" hidden="false" customHeight="false" outlineLevel="0" collapsed="false">
      <c r="A4832" s="526" t="n">
        <v>103888</v>
      </c>
      <c r="B4832" s="526" t="s">
        <v>9294</v>
      </c>
      <c r="C4832" s="526" t="s">
        <v>134</v>
      </c>
      <c r="D4832" s="527" t="n">
        <v>17.57</v>
      </c>
    </row>
    <row r="4833" customFormat="false" ht="15" hidden="false" customHeight="false" outlineLevel="0" collapsed="false">
      <c r="A4833" s="526" t="n">
        <v>103889</v>
      </c>
      <c r="B4833" s="526" t="s">
        <v>9295</v>
      </c>
      <c r="C4833" s="526" t="s">
        <v>134</v>
      </c>
      <c r="D4833" s="527" t="n">
        <v>19.02</v>
      </c>
    </row>
    <row r="4834" customFormat="false" ht="15" hidden="false" customHeight="false" outlineLevel="0" collapsed="false">
      <c r="A4834" s="526" t="n">
        <v>103890</v>
      </c>
      <c r="B4834" s="526" t="s">
        <v>9296</v>
      </c>
      <c r="C4834" s="526" t="s">
        <v>134</v>
      </c>
      <c r="D4834" s="527" t="n">
        <v>575.34</v>
      </c>
    </row>
    <row r="4835" customFormat="false" ht="15" hidden="false" customHeight="false" outlineLevel="0" collapsed="false">
      <c r="A4835" s="526" t="n">
        <v>103891</v>
      </c>
      <c r="B4835" s="526" t="s">
        <v>9297</v>
      </c>
      <c r="C4835" s="526" t="s">
        <v>134</v>
      </c>
      <c r="D4835" s="527" t="n">
        <v>55.86</v>
      </c>
    </row>
    <row r="4836" customFormat="false" ht="15" hidden="false" customHeight="false" outlineLevel="0" collapsed="false">
      <c r="A4836" s="526" t="n">
        <v>103892</v>
      </c>
      <c r="B4836" s="526" t="s">
        <v>9298</v>
      </c>
      <c r="C4836" s="526" t="s">
        <v>134</v>
      </c>
      <c r="D4836" s="527" t="n">
        <v>17.11</v>
      </c>
    </row>
    <row r="4837" customFormat="false" ht="15" hidden="false" customHeight="false" outlineLevel="0" collapsed="false">
      <c r="A4837" s="526" t="n">
        <v>103893</v>
      </c>
      <c r="B4837" s="526" t="s">
        <v>9299</v>
      </c>
      <c r="C4837" s="526" t="s">
        <v>134</v>
      </c>
      <c r="D4837" s="527" t="n">
        <v>23.03</v>
      </c>
    </row>
    <row r="4838" customFormat="false" ht="15" hidden="false" customHeight="false" outlineLevel="0" collapsed="false">
      <c r="A4838" s="526" t="n">
        <v>103894</v>
      </c>
      <c r="B4838" s="526" t="s">
        <v>9300</v>
      </c>
      <c r="C4838" s="526" t="s">
        <v>134</v>
      </c>
      <c r="D4838" s="527" t="n">
        <v>27.72</v>
      </c>
    </row>
    <row r="4839" customFormat="false" ht="15" hidden="false" customHeight="false" outlineLevel="0" collapsed="false">
      <c r="A4839" s="526" t="n">
        <v>103895</v>
      </c>
      <c r="B4839" s="526" t="s">
        <v>9301</v>
      </c>
      <c r="C4839" s="526" t="s">
        <v>134</v>
      </c>
      <c r="D4839" s="527" t="n">
        <v>25.49</v>
      </c>
    </row>
    <row r="4840" customFormat="false" ht="15" hidden="false" customHeight="false" outlineLevel="0" collapsed="false">
      <c r="A4840" s="526" t="n">
        <v>103896</v>
      </c>
      <c r="B4840" s="526" t="s">
        <v>9302</v>
      </c>
      <c r="C4840" s="526" t="s">
        <v>134</v>
      </c>
      <c r="D4840" s="527" t="n">
        <v>25.49</v>
      </c>
    </row>
    <row r="4841" customFormat="false" ht="15" hidden="false" customHeight="false" outlineLevel="0" collapsed="false">
      <c r="A4841" s="526" t="n">
        <v>103897</v>
      </c>
      <c r="B4841" s="526" t="s">
        <v>9303</v>
      </c>
      <c r="C4841" s="526" t="s">
        <v>134</v>
      </c>
      <c r="D4841" s="527" t="n">
        <v>93.23</v>
      </c>
    </row>
    <row r="4842" customFormat="false" ht="15" hidden="false" customHeight="false" outlineLevel="0" collapsed="false">
      <c r="A4842" s="526" t="n">
        <v>103898</v>
      </c>
      <c r="B4842" s="526" t="s">
        <v>9304</v>
      </c>
      <c r="C4842" s="526" t="s">
        <v>134</v>
      </c>
      <c r="D4842" s="527" t="n">
        <v>632.65</v>
      </c>
    </row>
    <row r="4843" customFormat="false" ht="15" hidden="false" customHeight="false" outlineLevel="0" collapsed="false">
      <c r="A4843" s="526" t="n">
        <v>103899</v>
      </c>
      <c r="B4843" s="526" t="s">
        <v>9305</v>
      </c>
      <c r="C4843" s="526" t="s">
        <v>134</v>
      </c>
      <c r="D4843" s="527" t="n">
        <v>35.45</v>
      </c>
    </row>
    <row r="4844" customFormat="false" ht="15" hidden="false" customHeight="false" outlineLevel="0" collapsed="false">
      <c r="A4844" s="526" t="n">
        <v>103900</v>
      </c>
      <c r="B4844" s="526" t="s">
        <v>9306</v>
      </c>
      <c r="C4844" s="526" t="s">
        <v>134</v>
      </c>
      <c r="D4844" s="527" t="n">
        <v>22.21</v>
      </c>
    </row>
    <row r="4845" customFormat="false" ht="15" hidden="false" customHeight="false" outlineLevel="0" collapsed="false">
      <c r="A4845" s="526" t="n">
        <v>103901</v>
      </c>
      <c r="B4845" s="526" t="s">
        <v>9307</v>
      </c>
      <c r="C4845" s="526" t="s">
        <v>134</v>
      </c>
      <c r="D4845" s="527" t="n">
        <v>25.87</v>
      </c>
    </row>
    <row r="4846" customFormat="false" ht="15" hidden="false" customHeight="false" outlineLevel="0" collapsed="false">
      <c r="A4846" s="526" t="n">
        <v>103902</v>
      </c>
      <c r="B4846" s="526" t="s">
        <v>9308</v>
      </c>
      <c r="C4846" s="526" t="s">
        <v>134</v>
      </c>
      <c r="D4846" s="527" t="n">
        <v>38.59</v>
      </c>
    </row>
    <row r="4847" customFormat="false" ht="15" hidden="false" customHeight="false" outlineLevel="0" collapsed="false">
      <c r="A4847" s="526" t="n">
        <v>103903</v>
      </c>
      <c r="B4847" s="526" t="s">
        <v>9309</v>
      </c>
      <c r="C4847" s="526" t="s">
        <v>134</v>
      </c>
      <c r="D4847" s="527" t="n">
        <v>52.54</v>
      </c>
    </row>
    <row r="4848" customFormat="false" ht="15" hidden="false" customHeight="false" outlineLevel="0" collapsed="false">
      <c r="A4848" s="526" t="n">
        <v>103947</v>
      </c>
      <c r="B4848" s="526" t="s">
        <v>9310</v>
      </c>
      <c r="C4848" s="526" t="s">
        <v>134</v>
      </c>
      <c r="D4848" s="527" t="n">
        <v>6.39</v>
      </c>
    </row>
    <row r="4849" customFormat="false" ht="15" hidden="false" customHeight="false" outlineLevel="0" collapsed="false">
      <c r="A4849" s="526" t="n">
        <v>103948</v>
      </c>
      <c r="B4849" s="526" t="s">
        <v>9311</v>
      </c>
      <c r="C4849" s="526" t="s">
        <v>134</v>
      </c>
      <c r="D4849" s="527" t="n">
        <v>7.94</v>
      </c>
    </row>
    <row r="4850" customFormat="false" ht="15" hidden="false" customHeight="false" outlineLevel="0" collapsed="false">
      <c r="A4850" s="526" t="n">
        <v>103949</v>
      </c>
      <c r="B4850" s="526" t="s">
        <v>9312</v>
      </c>
      <c r="C4850" s="526" t="s">
        <v>134</v>
      </c>
      <c r="D4850" s="527" t="n">
        <v>9.32</v>
      </c>
    </row>
    <row r="4851" customFormat="false" ht="15" hidden="false" customHeight="false" outlineLevel="0" collapsed="false">
      <c r="A4851" s="526" t="n">
        <v>103950</v>
      </c>
      <c r="B4851" s="526" t="s">
        <v>9313</v>
      </c>
      <c r="C4851" s="526" t="s">
        <v>134</v>
      </c>
      <c r="D4851" s="527" t="n">
        <v>10.96</v>
      </c>
    </row>
    <row r="4852" customFormat="false" ht="15" hidden="false" customHeight="false" outlineLevel="0" collapsed="false">
      <c r="A4852" s="526" t="n">
        <v>103951</v>
      </c>
      <c r="B4852" s="526" t="s">
        <v>9314</v>
      </c>
      <c r="C4852" s="526" t="s">
        <v>134</v>
      </c>
      <c r="D4852" s="527" t="n">
        <v>15.05</v>
      </c>
    </row>
    <row r="4853" customFormat="false" ht="15" hidden="false" customHeight="false" outlineLevel="0" collapsed="false">
      <c r="A4853" s="526" t="n">
        <v>103952</v>
      </c>
      <c r="B4853" s="526" t="s">
        <v>9315</v>
      </c>
      <c r="C4853" s="526" t="s">
        <v>134</v>
      </c>
      <c r="D4853" s="527" t="n">
        <v>5.87</v>
      </c>
    </row>
    <row r="4854" customFormat="false" ht="15" hidden="false" customHeight="false" outlineLevel="0" collapsed="false">
      <c r="A4854" s="526" t="n">
        <v>103953</v>
      </c>
      <c r="B4854" s="526" t="s">
        <v>9316</v>
      </c>
      <c r="C4854" s="526" t="s">
        <v>134</v>
      </c>
      <c r="D4854" s="527" t="n">
        <v>7.34</v>
      </c>
    </row>
    <row r="4855" customFormat="false" ht="15" hidden="false" customHeight="false" outlineLevel="0" collapsed="false">
      <c r="A4855" s="526" t="n">
        <v>103954</v>
      </c>
      <c r="B4855" s="526" t="s">
        <v>9317</v>
      </c>
      <c r="C4855" s="526" t="s">
        <v>134</v>
      </c>
      <c r="D4855" s="527" t="n">
        <v>8.75</v>
      </c>
    </row>
    <row r="4856" customFormat="false" ht="15" hidden="false" customHeight="false" outlineLevel="0" collapsed="false">
      <c r="A4856" s="526" t="n">
        <v>103955</v>
      </c>
      <c r="B4856" s="526" t="s">
        <v>9318</v>
      </c>
      <c r="C4856" s="526" t="s">
        <v>134</v>
      </c>
      <c r="D4856" s="527" t="n">
        <v>10.19</v>
      </c>
    </row>
    <row r="4857" customFormat="false" ht="15" hidden="false" customHeight="false" outlineLevel="0" collapsed="false">
      <c r="A4857" s="526" t="n">
        <v>103956</v>
      </c>
      <c r="B4857" s="526" t="s">
        <v>9319</v>
      </c>
      <c r="C4857" s="526" t="s">
        <v>134</v>
      </c>
      <c r="D4857" s="527" t="n">
        <v>14.14</v>
      </c>
    </row>
    <row r="4858" customFormat="false" ht="15" hidden="false" customHeight="false" outlineLevel="0" collapsed="false">
      <c r="A4858" s="526" t="n">
        <v>103957</v>
      </c>
      <c r="B4858" s="526" t="s">
        <v>9320</v>
      </c>
      <c r="C4858" s="526" t="s">
        <v>134</v>
      </c>
      <c r="D4858" s="527" t="n">
        <v>4.89</v>
      </c>
    </row>
    <row r="4859" customFormat="false" ht="15" hidden="false" customHeight="false" outlineLevel="0" collapsed="false">
      <c r="A4859" s="526" t="n">
        <v>103958</v>
      </c>
      <c r="B4859" s="526" t="s">
        <v>9321</v>
      </c>
      <c r="C4859" s="526" t="s">
        <v>134</v>
      </c>
      <c r="D4859" s="527" t="n">
        <v>9.93</v>
      </c>
    </row>
    <row r="4860" customFormat="false" ht="15" hidden="false" customHeight="false" outlineLevel="0" collapsed="false">
      <c r="A4860" s="526" t="n">
        <v>103959</v>
      </c>
      <c r="B4860" s="526" t="s">
        <v>9322</v>
      </c>
      <c r="C4860" s="526" t="s">
        <v>134</v>
      </c>
      <c r="D4860" s="527" t="n">
        <v>14.83</v>
      </c>
    </row>
    <row r="4861" customFormat="false" ht="15" hidden="false" customHeight="false" outlineLevel="0" collapsed="false">
      <c r="A4861" s="526" t="n">
        <v>103962</v>
      </c>
      <c r="B4861" s="526" t="s">
        <v>9323</v>
      </c>
      <c r="C4861" s="526" t="s">
        <v>134</v>
      </c>
      <c r="D4861" s="527" t="n">
        <v>6.4</v>
      </c>
    </row>
    <row r="4862" customFormat="false" ht="15" hidden="false" customHeight="false" outlineLevel="0" collapsed="false">
      <c r="A4862" s="526" t="n">
        <v>103964</v>
      </c>
      <c r="B4862" s="526" t="s">
        <v>9324</v>
      </c>
      <c r="C4862" s="526" t="s">
        <v>134</v>
      </c>
      <c r="D4862" s="527" t="n">
        <v>8.13</v>
      </c>
    </row>
    <row r="4863" customFormat="false" ht="15" hidden="false" customHeight="false" outlineLevel="0" collapsed="false">
      <c r="A4863" s="526" t="n">
        <v>103966</v>
      </c>
      <c r="B4863" s="526" t="s">
        <v>9325</v>
      </c>
      <c r="C4863" s="526" t="s">
        <v>134</v>
      </c>
      <c r="D4863" s="527" t="n">
        <v>9.58</v>
      </c>
    </row>
    <row r="4864" customFormat="false" ht="15" hidden="false" customHeight="false" outlineLevel="0" collapsed="false">
      <c r="A4864" s="526" t="n">
        <v>103967</v>
      </c>
      <c r="B4864" s="526" t="s">
        <v>9326</v>
      </c>
      <c r="C4864" s="526" t="s">
        <v>134</v>
      </c>
      <c r="D4864" s="527" t="n">
        <v>11.51</v>
      </c>
    </row>
    <row r="4865" customFormat="false" ht="15" hidden="false" customHeight="false" outlineLevel="0" collapsed="false">
      <c r="A4865" s="526" t="n">
        <v>103968</v>
      </c>
      <c r="B4865" s="526" t="s">
        <v>9327</v>
      </c>
      <c r="C4865" s="526" t="s">
        <v>134</v>
      </c>
      <c r="D4865" s="527" t="n">
        <v>16.42</v>
      </c>
    </row>
    <row r="4866" customFormat="false" ht="15" hidden="false" customHeight="false" outlineLevel="0" collapsed="false">
      <c r="A4866" s="526" t="n">
        <v>103969</v>
      </c>
      <c r="B4866" s="526" t="s">
        <v>9328</v>
      </c>
      <c r="C4866" s="526" t="s">
        <v>134</v>
      </c>
      <c r="D4866" s="527" t="n">
        <v>19.39</v>
      </c>
    </row>
    <row r="4867" customFormat="false" ht="15" hidden="false" customHeight="false" outlineLevel="0" collapsed="false">
      <c r="A4867" s="526" t="n">
        <v>103971</v>
      </c>
      <c r="B4867" s="526" t="s">
        <v>9329</v>
      </c>
      <c r="C4867" s="526" t="s">
        <v>134</v>
      </c>
      <c r="D4867" s="527" t="n">
        <v>24.63</v>
      </c>
    </row>
    <row r="4868" customFormat="false" ht="15" hidden="false" customHeight="false" outlineLevel="0" collapsed="false">
      <c r="A4868" s="526" t="n">
        <v>103972</v>
      </c>
      <c r="B4868" s="526" t="s">
        <v>9330</v>
      </c>
      <c r="C4868" s="526" t="s">
        <v>134</v>
      </c>
      <c r="D4868" s="527" t="n">
        <v>28.53</v>
      </c>
    </row>
    <row r="4869" customFormat="false" ht="15" hidden="false" customHeight="false" outlineLevel="0" collapsed="false">
      <c r="A4869" s="526" t="n">
        <v>103974</v>
      </c>
      <c r="B4869" s="526" t="s">
        <v>9331</v>
      </c>
      <c r="C4869" s="526" t="s">
        <v>134</v>
      </c>
      <c r="D4869" s="527" t="n">
        <v>10.49</v>
      </c>
    </row>
    <row r="4870" customFormat="false" ht="15" hidden="false" customHeight="false" outlineLevel="0" collapsed="false">
      <c r="A4870" s="526" t="n">
        <v>103975</v>
      </c>
      <c r="B4870" s="526" t="s">
        <v>9332</v>
      </c>
      <c r="C4870" s="526" t="s">
        <v>134</v>
      </c>
      <c r="D4870" s="527" t="n">
        <v>17.66</v>
      </c>
    </row>
    <row r="4871" customFormat="false" ht="15" hidden="false" customHeight="false" outlineLevel="0" collapsed="false">
      <c r="A4871" s="526" t="n">
        <v>103976</v>
      </c>
      <c r="B4871" s="526" t="s">
        <v>9333</v>
      </c>
      <c r="C4871" s="526" t="s">
        <v>134</v>
      </c>
      <c r="D4871" s="527" t="n">
        <v>25.41</v>
      </c>
    </row>
    <row r="4872" customFormat="false" ht="15" hidden="false" customHeight="false" outlineLevel="0" collapsed="false">
      <c r="A4872" s="526" t="n">
        <v>103977</v>
      </c>
      <c r="B4872" s="526" t="s">
        <v>9334</v>
      </c>
      <c r="C4872" s="526" t="s">
        <v>134</v>
      </c>
      <c r="D4872" s="527" t="n">
        <v>7.02</v>
      </c>
    </row>
    <row r="4873" customFormat="false" ht="15" hidden="false" customHeight="false" outlineLevel="0" collapsed="false">
      <c r="A4873" s="526" t="n">
        <v>103980</v>
      </c>
      <c r="B4873" s="526" t="s">
        <v>9335</v>
      </c>
      <c r="C4873" s="526" t="s">
        <v>134</v>
      </c>
      <c r="D4873" s="527" t="n">
        <v>17.67</v>
      </c>
    </row>
    <row r="4874" customFormat="false" ht="15" hidden="false" customHeight="false" outlineLevel="0" collapsed="false">
      <c r="A4874" s="526" t="n">
        <v>103981</v>
      </c>
      <c r="B4874" s="526" t="s">
        <v>9336</v>
      </c>
      <c r="C4874" s="526" t="s">
        <v>134</v>
      </c>
      <c r="D4874" s="527" t="n">
        <v>17.73</v>
      </c>
    </row>
    <row r="4875" customFormat="false" ht="15" hidden="false" customHeight="false" outlineLevel="0" collapsed="false">
      <c r="A4875" s="526" t="n">
        <v>103982</v>
      </c>
      <c r="B4875" s="526" t="s">
        <v>9337</v>
      </c>
      <c r="C4875" s="526" t="s">
        <v>134</v>
      </c>
      <c r="D4875" s="527" t="n">
        <v>23.86</v>
      </c>
    </row>
    <row r="4876" customFormat="false" ht="15" hidden="false" customHeight="false" outlineLevel="0" collapsed="false">
      <c r="A4876" s="526" t="n">
        <v>103983</v>
      </c>
      <c r="B4876" s="526" t="s">
        <v>9338</v>
      </c>
      <c r="C4876" s="526" t="s">
        <v>134</v>
      </c>
      <c r="D4876" s="527" t="n">
        <v>17.18</v>
      </c>
    </row>
    <row r="4877" customFormat="false" ht="15" hidden="false" customHeight="false" outlineLevel="0" collapsed="false">
      <c r="A4877" s="526" t="n">
        <v>103984</v>
      </c>
      <c r="B4877" s="526" t="s">
        <v>9339</v>
      </c>
      <c r="C4877" s="526" t="s">
        <v>134</v>
      </c>
      <c r="D4877" s="527" t="n">
        <v>19.6</v>
      </c>
    </row>
    <row r="4878" customFormat="false" ht="15" hidden="false" customHeight="false" outlineLevel="0" collapsed="false">
      <c r="A4878" s="526" t="n">
        <v>103985</v>
      </c>
      <c r="B4878" s="526" t="s">
        <v>9340</v>
      </c>
      <c r="C4878" s="526" t="s">
        <v>134</v>
      </c>
      <c r="D4878" s="527" t="n">
        <v>22.12</v>
      </c>
    </row>
    <row r="4879" customFormat="false" ht="15" hidden="false" customHeight="false" outlineLevel="0" collapsed="false">
      <c r="A4879" s="526" t="n">
        <v>103986</v>
      </c>
      <c r="B4879" s="526" t="s">
        <v>9341</v>
      </c>
      <c r="C4879" s="526" t="s">
        <v>134</v>
      </c>
      <c r="D4879" s="527" t="n">
        <v>27.74</v>
      </c>
    </row>
    <row r="4880" customFormat="false" ht="15" hidden="false" customHeight="false" outlineLevel="0" collapsed="false">
      <c r="A4880" s="526" t="n">
        <v>103987</v>
      </c>
      <c r="B4880" s="526" t="s">
        <v>9342</v>
      </c>
      <c r="C4880" s="526" t="s">
        <v>134</v>
      </c>
      <c r="D4880" s="527" t="n">
        <v>23.93</v>
      </c>
    </row>
    <row r="4881" customFormat="false" ht="15" hidden="false" customHeight="false" outlineLevel="0" collapsed="false">
      <c r="A4881" s="526" t="n">
        <v>103988</v>
      </c>
      <c r="B4881" s="526" t="s">
        <v>9343</v>
      </c>
      <c r="C4881" s="526" t="s">
        <v>134</v>
      </c>
      <c r="D4881" s="527" t="n">
        <v>12.74</v>
      </c>
    </row>
    <row r="4882" customFormat="false" ht="15" hidden="false" customHeight="false" outlineLevel="0" collapsed="false">
      <c r="A4882" s="526" t="n">
        <v>103990</v>
      </c>
      <c r="B4882" s="526" t="s">
        <v>9344</v>
      </c>
      <c r="C4882" s="526" t="s">
        <v>134</v>
      </c>
      <c r="D4882" s="527" t="n">
        <v>34.61</v>
      </c>
    </row>
    <row r="4883" customFormat="false" ht="15" hidden="false" customHeight="false" outlineLevel="0" collapsed="false">
      <c r="A4883" s="526" t="n">
        <v>103991</v>
      </c>
      <c r="B4883" s="526" t="s">
        <v>9345</v>
      </c>
      <c r="C4883" s="526" t="s">
        <v>134</v>
      </c>
      <c r="D4883" s="527" t="n">
        <v>18.16</v>
      </c>
    </row>
    <row r="4884" customFormat="false" ht="15" hidden="false" customHeight="false" outlineLevel="0" collapsed="false">
      <c r="A4884" s="526" t="n">
        <v>103992</v>
      </c>
      <c r="B4884" s="526" t="s">
        <v>9346</v>
      </c>
      <c r="C4884" s="526" t="s">
        <v>134</v>
      </c>
      <c r="D4884" s="527" t="n">
        <v>11.47</v>
      </c>
    </row>
    <row r="4885" customFormat="false" ht="15" hidden="false" customHeight="false" outlineLevel="0" collapsed="false">
      <c r="A4885" s="526" t="n">
        <v>103993</v>
      </c>
      <c r="B4885" s="526" t="s">
        <v>9347</v>
      </c>
      <c r="C4885" s="526" t="s">
        <v>134</v>
      </c>
      <c r="D4885" s="527" t="n">
        <v>9.85</v>
      </c>
    </row>
    <row r="4886" customFormat="false" ht="15" hidden="false" customHeight="false" outlineLevel="0" collapsed="false">
      <c r="A4886" s="526" t="n">
        <v>103994</v>
      </c>
      <c r="B4886" s="526" t="s">
        <v>9348</v>
      </c>
      <c r="C4886" s="526" t="s">
        <v>134</v>
      </c>
      <c r="D4886" s="527" t="n">
        <v>14.1</v>
      </c>
    </row>
    <row r="4887" customFormat="false" ht="15" hidden="false" customHeight="false" outlineLevel="0" collapsed="false">
      <c r="A4887" s="526" t="n">
        <v>103995</v>
      </c>
      <c r="B4887" s="526" t="s">
        <v>9349</v>
      </c>
      <c r="C4887" s="526" t="s">
        <v>134</v>
      </c>
      <c r="D4887" s="527" t="n">
        <v>15.07</v>
      </c>
    </row>
    <row r="4888" customFormat="false" ht="15" hidden="false" customHeight="false" outlineLevel="0" collapsed="false">
      <c r="A4888" s="526" t="n">
        <v>103996</v>
      </c>
      <c r="B4888" s="526" t="s">
        <v>9350</v>
      </c>
      <c r="C4888" s="526" t="s">
        <v>134</v>
      </c>
      <c r="D4888" s="527" t="n">
        <v>39.54</v>
      </c>
    </row>
    <row r="4889" customFormat="false" ht="15" hidden="false" customHeight="false" outlineLevel="0" collapsed="false">
      <c r="A4889" s="526" t="n">
        <v>103997</v>
      </c>
      <c r="B4889" s="526" t="s">
        <v>9351</v>
      </c>
      <c r="C4889" s="526" t="s">
        <v>134</v>
      </c>
      <c r="D4889" s="527" t="n">
        <v>38.6</v>
      </c>
    </row>
    <row r="4890" customFormat="false" ht="15" hidden="false" customHeight="false" outlineLevel="0" collapsed="false">
      <c r="A4890" s="526" t="n">
        <v>103998</v>
      </c>
      <c r="B4890" s="526" t="s">
        <v>9352</v>
      </c>
      <c r="C4890" s="526" t="s">
        <v>134</v>
      </c>
      <c r="D4890" s="527" t="n">
        <v>14.49</v>
      </c>
    </row>
    <row r="4891" customFormat="false" ht="15" hidden="false" customHeight="false" outlineLevel="0" collapsed="false">
      <c r="A4891" s="526" t="n">
        <v>103999</v>
      </c>
      <c r="B4891" s="526" t="s">
        <v>9353</v>
      </c>
      <c r="C4891" s="526" t="s">
        <v>134</v>
      </c>
      <c r="D4891" s="527" t="n">
        <v>12.49</v>
      </c>
    </row>
    <row r="4892" customFormat="false" ht="15" hidden="false" customHeight="false" outlineLevel="0" collapsed="false">
      <c r="A4892" s="526" t="n">
        <v>104000</v>
      </c>
      <c r="B4892" s="526" t="s">
        <v>9354</v>
      </c>
      <c r="C4892" s="526" t="s">
        <v>134</v>
      </c>
      <c r="D4892" s="527" t="n">
        <v>27.71</v>
      </c>
    </row>
    <row r="4893" customFormat="false" ht="15" hidden="false" customHeight="false" outlineLevel="0" collapsed="false">
      <c r="A4893" s="526" t="n">
        <v>104001</v>
      </c>
      <c r="B4893" s="526" t="s">
        <v>9355</v>
      </c>
      <c r="C4893" s="526" t="s">
        <v>134</v>
      </c>
      <c r="D4893" s="527" t="n">
        <v>13.74</v>
      </c>
    </row>
    <row r="4894" customFormat="false" ht="15" hidden="false" customHeight="false" outlineLevel="0" collapsed="false">
      <c r="A4894" s="526" t="n">
        <v>104002</v>
      </c>
      <c r="B4894" s="526" t="s">
        <v>9356</v>
      </c>
      <c r="C4894" s="526" t="s">
        <v>134</v>
      </c>
      <c r="D4894" s="527" t="n">
        <v>17.34</v>
      </c>
    </row>
    <row r="4895" customFormat="false" ht="15" hidden="false" customHeight="false" outlineLevel="0" collapsed="false">
      <c r="A4895" s="526" t="n">
        <v>104003</v>
      </c>
      <c r="B4895" s="526" t="s">
        <v>9357</v>
      </c>
      <c r="C4895" s="526" t="s">
        <v>134</v>
      </c>
      <c r="D4895" s="527" t="n">
        <v>14.6</v>
      </c>
    </row>
    <row r="4896" customFormat="false" ht="15" hidden="false" customHeight="false" outlineLevel="0" collapsed="false">
      <c r="A4896" s="526" t="n">
        <v>104004</v>
      </c>
      <c r="B4896" s="526" t="s">
        <v>9358</v>
      </c>
      <c r="C4896" s="526" t="s">
        <v>134</v>
      </c>
      <c r="D4896" s="527" t="n">
        <v>29.64</v>
      </c>
    </row>
    <row r="4897" customFormat="false" ht="15" hidden="false" customHeight="false" outlineLevel="0" collapsed="false">
      <c r="A4897" s="526" t="n">
        <v>104005</v>
      </c>
      <c r="B4897" s="526" t="s">
        <v>9359</v>
      </c>
      <c r="C4897" s="526" t="s">
        <v>134</v>
      </c>
      <c r="D4897" s="527" t="n">
        <v>36.2</v>
      </c>
    </row>
    <row r="4898" customFormat="false" ht="15" hidden="false" customHeight="false" outlineLevel="0" collapsed="false">
      <c r="A4898" s="526" t="n">
        <v>104006</v>
      </c>
      <c r="B4898" s="526" t="s">
        <v>9360</v>
      </c>
      <c r="C4898" s="526" t="s">
        <v>134</v>
      </c>
      <c r="D4898" s="527" t="n">
        <v>25.08</v>
      </c>
    </row>
    <row r="4899" customFormat="false" ht="15" hidden="false" customHeight="false" outlineLevel="0" collapsed="false">
      <c r="A4899" s="526" t="n">
        <v>104007</v>
      </c>
      <c r="B4899" s="526" t="s">
        <v>9361</v>
      </c>
      <c r="C4899" s="526" t="s">
        <v>134</v>
      </c>
      <c r="D4899" s="527" t="n">
        <v>21.95</v>
      </c>
    </row>
    <row r="4900" customFormat="false" ht="15" hidden="false" customHeight="false" outlineLevel="0" collapsed="false">
      <c r="A4900" s="526" t="n">
        <v>104008</v>
      </c>
      <c r="B4900" s="526" t="s">
        <v>9362</v>
      </c>
      <c r="C4900" s="526" t="s">
        <v>134</v>
      </c>
      <c r="D4900" s="527" t="n">
        <v>31.56</v>
      </c>
    </row>
    <row r="4901" customFormat="false" ht="15" hidden="false" customHeight="false" outlineLevel="0" collapsed="false">
      <c r="A4901" s="526" t="n">
        <v>104009</v>
      </c>
      <c r="B4901" s="526" t="s">
        <v>9363</v>
      </c>
      <c r="C4901" s="526" t="s">
        <v>134</v>
      </c>
      <c r="D4901" s="527" t="n">
        <v>13.24</v>
      </c>
    </row>
    <row r="4902" customFormat="false" ht="15" hidden="false" customHeight="false" outlineLevel="0" collapsed="false">
      <c r="A4902" s="526" t="n">
        <v>104011</v>
      </c>
      <c r="B4902" s="526" t="s">
        <v>9364</v>
      </c>
      <c r="C4902" s="526" t="s">
        <v>134</v>
      </c>
      <c r="D4902" s="527" t="n">
        <v>25.26</v>
      </c>
    </row>
    <row r="4903" customFormat="false" ht="15" hidden="false" customHeight="false" outlineLevel="0" collapsed="false">
      <c r="A4903" s="526" t="n">
        <v>104012</v>
      </c>
      <c r="B4903" s="526" t="s">
        <v>9365</v>
      </c>
      <c r="C4903" s="526" t="s">
        <v>134</v>
      </c>
      <c r="D4903" s="527" t="n">
        <v>23.4</v>
      </c>
    </row>
    <row r="4904" customFormat="false" ht="15" hidden="false" customHeight="false" outlineLevel="0" collapsed="false">
      <c r="A4904" s="526" t="n">
        <v>104014</v>
      </c>
      <c r="B4904" s="526" t="s">
        <v>9366</v>
      </c>
      <c r="C4904" s="526" t="s">
        <v>134</v>
      </c>
      <c r="D4904" s="527" t="n">
        <v>10.78</v>
      </c>
    </row>
    <row r="4905" customFormat="false" ht="15" hidden="false" customHeight="false" outlineLevel="0" collapsed="false">
      <c r="A4905" s="526" t="n">
        <v>104015</v>
      </c>
      <c r="B4905" s="526" t="s">
        <v>9367</v>
      </c>
      <c r="C4905" s="526" t="s">
        <v>134</v>
      </c>
      <c r="D4905" s="527" t="n">
        <v>15.93</v>
      </c>
    </row>
    <row r="4906" customFormat="false" ht="15" hidden="false" customHeight="false" outlineLevel="0" collapsed="false">
      <c r="A4906" s="526" t="n">
        <v>104016</v>
      </c>
      <c r="B4906" s="526" t="s">
        <v>9368</v>
      </c>
      <c r="C4906" s="526" t="s">
        <v>134</v>
      </c>
      <c r="D4906" s="527" t="n">
        <v>21.18</v>
      </c>
    </row>
    <row r="4907" customFormat="false" ht="15" hidden="false" customHeight="false" outlineLevel="0" collapsed="false">
      <c r="A4907" s="526" t="n">
        <v>104017</v>
      </c>
      <c r="B4907" s="526" t="s">
        <v>9369</v>
      </c>
      <c r="C4907" s="526" t="s">
        <v>134</v>
      </c>
      <c r="D4907" s="527" t="n">
        <v>40.13</v>
      </c>
    </row>
    <row r="4908" customFormat="false" ht="15" hidden="false" customHeight="false" outlineLevel="0" collapsed="false">
      <c r="A4908" s="526" t="n">
        <v>104018</v>
      </c>
      <c r="B4908" s="526" t="s">
        <v>9370</v>
      </c>
      <c r="C4908" s="526" t="s">
        <v>134</v>
      </c>
      <c r="D4908" s="527" t="n">
        <v>20.08</v>
      </c>
    </row>
    <row r="4909" customFormat="false" ht="15" hidden="false" customHeight="false" outlineLevel="0" collapsed="false">
      <c r="A4909" s="526" t="n">
        <v>104019</v>
      </c>
      <c r="B4909" s="526" t="s">
        <v>9371</v>
      </c>
      <c r="C4909" s="526" t="s">
        <v>134</v>
      </c>
      <c r="D4909" s="527" t="n">
        <v>38.85</v>
      </c>
    </row>
    <row r="4910" customFormat="false" ht="15" hidden="false" customHeight="false" outlineLevel="0" collapsed="false">
      <c r="A4910" s="526" t="n">
        <v>104020</v>
      </c>
      <c r="B4910" s="526" t="s">
        <v>9372</v>
      </c>
      <c r="C4910" s="526" t="s">
        <v>134</v>
      </c>
      <c r="D4910" s="527" t="n">
        <v>47.31</v>
      </c>
    </row>
    <row r="4911" customFormat="false" ht="15" hidden="false" customHeight="false" outlineLevel="0" collapsed="false">
      <c r="A4911" s="526" t="n">
        <v>104022</v>
      </c>
      <c r="B4911" s="526" t="s">
        <v>9373</v>
      </c>
      <c r="C4911" s="526" t="s">
        <v>134</v>
      </c>
      <c r="D4911" s="527" t="n">
        <v>59.63</v>
      </c>
    </row>
    <row r="4912" customFormat="false" ht="15" hidden="false" customHeight="false" outlineLevel="0" collapsed="false">
      <c r="A4912" s="526" t="n">
        <v>104023</v>
      </c>
      <c r="B4912" s="526" t="s">
        <v>9374</v>
      </c>
      <c r="C4912" s="526" t="s">
        <v>134</v>
      </c>
      <c r="D4912" s="527" t="n">
        <v>35.88</v>
      </c>
    </row>
    <row r="4913" customFormat="false" ht="15" hidden="false" customHeight="false" outlineLevel="0" collapsed="false">
      <c r="A4913" s="526" t="n">
        <v>104024</v>
      </c>
      <c r="B4913" s="526" t="s">
        <v>9375</v>
      </c>
      <c r="C4913" s="526" t="s">
        <v>134</v>
      </c>
      <c r="D4913" s="527" t="n">
        <v>35.56</v>
      </c>
    </row>
    <row r="4914" customFormat="false" ht="15" hidden="false" customHeight="false" outlineLevel="0" collapsed="false">
      <c r="A4914" s="526" t="n">
        <v>104025</v>
      </c>
      <c r="B4914" s="526" t="s">
        <v>9376</v>
      </c>
      <c r="C4914" s="526" t="s">
        <v>134</v>
      </c>
      <c r="D4914" s="527" t="n">
        <v>25.25</v>
      </c>
    </row>
    <row r="4915" customFormat="false" ht="15" hidden="false" customHeight="false" outlineLevel="0" collapsed="false">
      <c r="A4915" s="526" t="n">
        <v>104026</v>
      </c>
      <c r="B4915" s="526" t="s">
        <v>9377</v>
      </c>
      <c r="C4915" s="526" t="s">
        <v>134</v>
      </c>
      <c r="D4915" s="527" t="n">
        <v>35.69</v>
      </c>
    </row>
    <row r="4916" customFormat="false" ht="15" hidden="false" customHeight="false" outlineLevel="0" collapsed="false">
      <c r="A4916" s="526" t="n">
        <v>104027</v>
      </c>
      <c r="B4916" s="526" t="s">
        <v>9378</v>
      </c>
      <c r="C4916" s="526" t="s">
        <v>134</v>
      </c>
      <c r="D4916" s="527" t="n">
        <v>52.71</v>
      </c>
    </row>
    <row r="4917" customFormat="false" ht="15" hidden="false" customHeight="false" outlineLevel="0" collapsed="false">
      <c r="A4917" s="526" t="n">
        <v>104028</v>
      </c>
      <c r="B4917" s="526" t="s">
        <v>9379</v>
      </c>
      <c r="C4917" s="526" t="s">
        <v>134</v>
      </c>
      <c r="D4917" s="527" t="n">
        <v>104.61</v>
      </c>
    </row>
    <row r="4918" customFormat="false" ht="15" hidden="false" customHeight="false" outlineLevel="0" collapsed="false">
      <c r="A4918" s="526" t="n">
        <v>104029</v>
      </c>
      <c r="B4918" s="526" t="s">
        <v>9380</v>
      </c>
      <c r="C4918" s="526" t="s">
        <v>134</v>
      </c>
      <c r="D4918" s="527" t="n">
        <v>55.66</v>
      </c>
    </row>
    <row r="4919" customFormat="false" ht="15" hidden="false" customHeight="false" outlineLevel="0" collapsed="false">
      <c r="A4919" s="526" t="n">
        <v>104030</v>
      </c>
      <c r="B4919" s="526" t="s">
        <v>9381</v>
      </c>
      <c r="C4919" s="526" t="s">
        <v>134</v>
      </c>
      <c r="D4919" s="527" t="n">
        <v>53.09</v>
      </c>
    </row>
    <row r="4920" customFormat="false" ht="15" hidden="false" customHeight="false" outlineLevel="0" collapsed="false">
      <c r="A4920" s="526" t="n">
        <v>104159</v>
      </c>
      <c r="B4920" s="526" t="s">
        <v>9382</v>
      </c>
      <c r="C4920" s="526" t="s">
        <v>134</v>
      </c>
      <c r="D4920" s="527" t="n">
        <v>37.08</v>
      </c>
    </row>
    <row r="4921" customFormat="false" ht="15" hidden="false" customHeight="false" outlineLevel="0" collapsed="false">
      <c r="A4921" s="526" t="n">
        <v>104167</v>
      </c>
      <c r="B4921" s="526" t="s">
        <v>9383</v>
      </c>
      <c r="C4921" s="526" t="s">
        <v>134</v>
      </c>
      <c r="D4921" s="527" t="n">
        <v>110.76</v>
      </c>
    </row>
    <row r="4922" customFormat="false" ht="15" hidden="false" customHeight="false" outlineLevel="0" collapsed="false">
      <c r="A4922" s="526" t="n">
        <v>104168</v>
      </c>
      <c r="B4922" s="526" t="s">
        <v>9384</v>
      </c>
      <c r="C4922" s="526" t="s">
        <v>134</v>
      </c>
      <c r="D4922" s="527" t="n">
        <v>107.97</v>
      </c>
    </row>
    <row r="4923" customFormat="false" ht="15" hidden="false" customHeight="false" outlineLevel="0" collapsed="false">
      <c r="A4923" s="526" t="n">
        <v>104169</v>
      </c>
      <c r="B4923" s="526" t="s">
        <v>9385</v>
      </c>
      <c r="C4923" s="526" t="s">
        <v>134</v>
      </c>
      <c r="D4923" s="527" t="n">
        <v>132.47</v>
      </c>
    </row>
    <row r="4924" customFormat="false" ht="15" hidden="false" customHeight="false" outlineLevel="0" collapsed="false">
      <c r="A4924" s="526" t="n">
        <v>104170</v>
      </c>
      <c r="B4924" s="526" t="s">
        <v>9386</v>
      </c>
      <c r="C4924" s="526" t="s">
        <v>134</v>
      </c>
      <c r="D4924" s="527" t="n">
        <v>63.95</v>
      </c>
    </row>
    <row r="4925" customFormat="false" ht="15" hidden="false" customHeight="false" outlineLevel="0" collapsed="false">
      <c r="A4925" s="526" t="n">
        <v>104171</v>
      </c>
      <c r="B4925" s="526" t="s">
        <v>9387</v>
      </c>
      <c r="C4925" s="526" t="s">
        <v>134</v>
      </c>
      <c r="D4925" s="527" t="n">
        <v>85.51</v>
      </c>
    </row>
    <row r="4926" customFormat="false" ht="15" hidden="false" customHeight="false" outlineLevel="0" collapsed="false">
      <c r="A4926" s="526" t="n">
        <v>104172</v>
      </c>
      <c r="B4926" s="526" t="s">
        <v>9388</v>
      </c>
      <c r="C4926" s="526" t="s">
        <v>134</v>
      </c>
      <c r="D4926" s="527" t="n">
        <v>241.81</v>
      </c>
    </row>
    <row r="4927" customFormat="false" ht="15" hidden="false" customHeight="false" outlineLevel="0" collapsed="false">
      <c r="A4927" s="526" t="n">
        <v>104173</v>
      </c>
      <c r="B4927" s="526" t="s">
        <v>9389</v>
      </c>
      <c r="C4927" s="526" t="s">
        <v>134</v>
      </c>
      <c r="D4927" s="527" t="n">
        <v>76.42</v>
      </c>
    </row>
    <row r="4928" customFormat="false" ht="15" hidden="false" customHeight="false" outlineLevel="0" collapsed="false">
      <c r="A4928" s="526" t="n">
        <v>104174</v>
      </c>
      <c r="B4928" s="526" t="s">
        <v>9390</v>
      </c>
      <c r="C4928" s="526" t="s">
        <v>134</v>
      </c>
      <c r="D4928" s="527" t="n">
        <v>169.12</v>
      </c>
    </row>
    <row r="4929" customFormat="false" ht="15" hidden="false" customHeight="false" outlineLevel="0" collapsed="false">
      <c r="A4929" s="526" t="n">
        <v>104175</v>
      </c>
      <c r="B4929" s="526" t="s">
        <v>9391</v>
      </c>
      <c r="C4929" s="526" t="s">
        <v>134</v>
      </c>
      <c r="D4929" s="527" t="n">
        <v>127.24</v>
      </c>
    </row>
    <row r="4930" customFormat="false" ht="15" hidden="false" customHeight="false" outlineLevel="0" collapsed="false">
      <c r="A4930" s="526" t="n">
        <v>104176</v>
      </c>
      <c r="B4930" s="526" t="s">
        <v>9392</v>
      </c>
      <c r="C4930" s="526" t="s">
        <v>134</v>
      </c>
      <c r="D4930" s="527" t="n">
        <v>223.66</v>
      </c>
    </row>
    <row r="4931" customFormat="false" ht="15" hidden="false" customHeight="false" outlineLevel="0" collapsed="false">
      <c r="A4931" s="526" t="n">
        <v>104177</v>
      </c>
      <c r="B4931" s="526" t="s">
        <v>9393</v>
      </c>
      <c r="C4931" s="526" t="s">
        <v>134</v>
      </c>
      <c r="D4931" s="527" t="n">
        <v>164.24</v>
      </c>
    </row>
    <row r="4932" customFormat="false" ht="15" hidden="false" customHeight="false" outlineLevel="0" collapsed="false">
      <c r="A4932" s="526" t="n">
        <v>104178</v>
      </c>
      <c r="B4932" s="526" t="s">
        <v>9394</v>
      </c>
      <c r="C4932" s="526" t="s">
        <v>134</v>
      </c>
      <c r="D4932" s="527" t="n">
        <v>19.8</v>
      </c>
    </row>
    <row r="4933" customFormat="false" ht="15" hidden="false" customHeight="false" outlineLevel="0" collapsed="false">
      <c r="A4933" s="526" t="n">
        <v>104179</v>
      </c>
      <c r="B4933" s="526" t="s">
        <v>9395</v>
      </c>
      <c r="C4933" s="526" t="s">
        <v>134</v>
      </c>
      <c r="D4933" s="527" t="n">
        <v>74.07</v>
      </c>
    </row>
    <row r="4934" customFormat="false" ht="15" hidden="false" customHeight="false" outlineLevel="0" collapsed="false">
      <c r="A4934" s="526" t="n">
        <v>104191</v>
      </c>
      <c r="B4934" s="526" t="s">
        <v>9396</v>
      </c>
      <c r="C4934" s="526" t="s">
        <v>134</v>
      </c>
      <c r="D4934" s="527" t="n">
        <v>10.57</v>
      </c>
    </row>
    <row r="4935" customFormat="false" ht="15" hidden="false" customHeight="false" outlineLevel="0" collapsed="false">
      <c r="A4935" s="526" t="n">
        <v>104192</v>
      </c>
      <c r="B4935" s="526" t="s">
        <v>9397</v>
      </c>
      <c r="C4935" s="526" t="s">
        <v>134</v>
      </c>
      <c r="D4935" s="527" t="n">
        <v>29.57</v>
      </c>
    </row>
    <row r="4936" customFormat="false" ht="15" hidden="false" customHeight="false" outlineLevel="0" collapsed="false">
      <c r="A4936" s="526" t="n">
        <v>104193</v>
      </c>
      <c r="B4936" s="526" t="s">
        <v>9398</v>
      </c>
      <c r="C4936" s="526" t="s">
        <v>134</v>
      </c>
      <c r="D4936" s="527" t="n">
        <v>171.96</v>
      </c>
    </row>
    <row r="4937" customFormat="false" ht="15" hidden="false" customHeight="false" outlineLevel="0" collapsed="false">
      <c r="A4937" s="526" t="n">
        <v>104196</v>
      </c>
      <c r="B4937" s="526" t="s">
        <v>9399</v>
      </c>
      <c r="C4937" s="526" t="s">
        <v>134</v>
      </c>
      <c r="D4937" s="527" t="n">
        <v>16.31</v>
      </c>
    </row>
    <row r="4938" customFormat="false" ht="15" hidden="false" customHeight="false" outlineLevel="0" collapsed="false">
      <c r="A4938" s="526" t="n">
        <v>104197</v>
      </c>
      <c r="B4938" s="526" t="s">
        <v>9400</v>
      </c>
      <c r="C4938" s="526" t="s">
        <v>134</v>
      </c>
      <c r="D4938" s="527" t="n">
        <v>30.59</v>
      </c>
    </row>
    <row r="4939" customFormat="false" ht="15" hidden="false" customHeight="false" outlineLevel="0" collapsed="false">
      <c r="A4939" s="526" t="n">
        <v>104198</v>
      </c>
      <c r="B4939" s="526" t="s">
        <v>9401</v>
      </c>
      <c r="C4939" s="526" t="s">
        <v>134</v>
      </c>
      <c r="D4939" s="527" t="n">
        <v>7.82</v>
      </c>
    </row>
    <row r="4940" customFormat="false" ht="15" hidden="false" customHeight="false" outlineLevel="0" collapsed="false">
      <c r="A4940" s="526" t="n">
        <v>104199</v>
      </c>
      <c r="B4940" s="526" t="s">
        <v>9402</v>
      </c>
      <c r="C4940" s="526" t="s">
        <v>134</v>
      </c>
      <c r="D4940" s="527" t="n">
        <v>7.57</v>
      </c>
    </row>
    <row r="4941" customFormat="false" ht="15" hidden="false" customHeight="false" outlineLevel="0" collapsed="false">
      <c r="A4941" s="526" t="n">
        <v>104200</v>
      </c>
      <c r="B4941" s="526" t="s">
        <v>9403</v>
      </c>
      <c r="C4941" s="526" t="s">
        <v>134</v>
      </c>
      <c r="D4941" s="527" t="n">
        <v>6.2</v>
      </c>
    </row>
    <row r="4942" customFormat="false" ht="15" hidden="false" customHeight="false" outlineLevel="0" collapsed="false">
      <c r="A4942" s="526" t="n">
        <v>104201</v>
      </c>
      <c r="B4942" s="526" t="s">
        <v>9404</v>
      </c>
      <c r="C4942" s="526" t="s">
        <v>134</v>
      </c>
      <c r="D4942" s="527" t="n">
        <v>20.11</v>
      </c>
    </row>
    <row r="4943" customFormat="false" ht="15" hidden="false" customHeight="false" outlineLevel="0" collapsed="false">
      <c r="A4943" s="526" t="n">
        <v>104202</v>
      </c>
      <c r="B4943" s="526" t="s">
        <v>9405</v>
      </c>
      <c r="C4943" s="526" t="s">
        <v>134</v>
      </c>
      <c r="D4943" s="527" t="n">
        <v>11.24</v>
      </c>
    </row>
    <row r="4944" customFormat="false" ht="15" hidden="false" customHeight="false" outlineLevel="0" collapsed="false">
      <c r="A4944" s="526" t="n">
        <v>104317</v>
      </c>
      <c r="B4944" s="526" t="s">
        <v>9406</v>
      </c>
      <c r="C4944" s="526" t="s">
        <v>134</v>
      </c>
      <c r="D4944" s="527" t="n">
        <v>6.8</v>
      </c>
    </row>
    <row r="4945" customFormat="false" ht="15" hidden="false" customHeight="false" outlineLevel="0" collapsed="false">
      <c r="A4945" s="526" t="n">
        <v>104318</v>
      </c>
      <c r="B4945" s="526" t="s">
        <v>9407</v>
      </c>
      <c r="C4945" s="526" t="s">
        <v>134</v>
      </c>
      <c r="D4945" s="527" t="n">
        <v>7.34</v>
      </c>
    </row>
    <row r="4946" customFormat="false" ht="15" hidden="false" customHeight="false" outlineLevel="0" collapsed="false">
      <c r="A4946" s="526" t="n">
        <v>104319</v>
      </c>
      <c r="B4946" s="526" t="s">
        <v>9408</v>
      </c>
      <c r="C4946" s="526" t="s">
        <v>134</v>
      </c>
      <c r="D4946" s="527" t="n">
        <v>9.93</v>
      </c>
    </row>
    <row r="4947" customFormat="false" ht="15" hidden="false" customHeight="false" outlineLevel="0" collapsed="false">
      <c r="A4947" s="526" t="n">
        <v>104320</v>
      </c>
      <c r="B4947" s="526" t="s">
        <v>9409</v>
      </c>
      <c r="C4947" s="526" t="s">
        <v>134</v>
      </c>
      <c r="D4947" s="527" t="n">
        <v>11.67</v>
      </c>
    </row>
    <row r="4948" customFormat="false" ht="15" hidden="false" customHeight="false" outlineLevel="0" collapsed="false">
      <c r="A4948" s="526" t="n">
        <v>104321</v>
      </c>
      <c r="B4948" s="526" t="s">
        <v>9410</v>
      </c>
      <c r="C4948" s="526" t="s">
        <v>134</v>
      </c>
      <c r="D4948" s="527" t="n">
        <v>5.19</v>
      </c>
    </row>
    <row r="4949" customFormat="false" ht="15" hidden="false" customHeight="false" outlineLevel="0" collapsed="false">
      <c r="A4949" s="526" t="n">
        <v>104322</v>
      </c>
      <c r="B4949" s="526" t="s">
        <v>9411</v>
      </c>
      <c r="C4949" s="526" t="s">
        <v>134</v>
      </c>
      <c r="D4949" s="527" t="n">
        <v>7.48</v>
      </c>
    </row>
    <row r="4950" customFormat="false" ht="15" hidden="false" customHeight="false" outlineLevel="0" collapsed="false">
      <c r="A4950" s="526" t="n">
        <v>104323</v>
      </c>
      <c r="B4950" s="526" t="s">
        <v>9412</v>
      </c>
      <c r="C4950" s="526" t="s">
        <v>134</v>
      </c>
      <c r="D4950" s="527" t="n">
        <v>9.47</v>
      </c>
    </row>
    <row r="4951" customFormat="false" ht="15" hidden="false" customHeight="false" outlineLevel="0" collapsed="false">
      <c r="A4951" s="526" t="n">
        <v>104324</v>
      </c>
      <c r="B4951" s="526" t="s">
        <v>9413</v>
      </c>
      <c r="C4951" s="526" t="s">
        <v>134</v>
      </c>
      <c r="D4951" s="527" t="n">
        <v>14.03</v>
      </c>
    </row>
    <row r="4952" customFormat="false" ht="15" hidden="false" customHeight="false" outlineLevel="0" collapsed="false">
      <c r="A4952" s="526" t="n">
        <v>104341</v>
      </c>
      <c r="B4952" s="526" t="s">
        <v>9414</v>
      </c>
      <c r="C4952" s="526" t="s">
        <v>134</v>
      </c>
      <c r="D4952" s="527" t="n">
        <v>10.47</v>
      </c>
    </row>
    <row r="4953" customFormat="false" ht="15" hidden="false" customHeight="false" outlineLevel="0" collapsed="false">
      <c r="A4953" s="526" t="n">
        <v>104343</v>
      </c>
      <c r="B4953" s="526" t="s">
        <v>9415</v>
      </c>
      <c r="C4953" s="526" t="s">
        <v>134</v>
      </c>
      <c r="D4953" s="527" t="n">
        <v>32.09</v>
      </c>
    </row>
    <row r="4954" customFormat="false" ht="15" hidden="false" customHeight="false" outlineLevel="0" collapsed="false">
      <c r="A4954" s="526" t="n">
        <v>104344</v>
      </c>
      <c r="B4954" s="526" t="s">
        <v>9416</v>
      </c>
      <c r="C4954" s="526" t="s">
        <v>134</v>
      </c>
      <c r="D4954" s="527" t="n">
        <v>38.46</v>
      </c>
    </row>
    <row r="4955" customFormat="false" ht="15" hidden="false" customHeight="false" outlineLevel="0" collapsed="false">
      <c r="A4955" s="526" t="n">
        <v>104345</v>
      </c>
      <c r="B4955" s="526" t="s">
        <v>9417</v>
      </c>
      <c r="C4955" s="526" t="s">
        <v>134</v>
      </c>
      <c r="D4955" s="527" t="n">
        <v>40.3</v>
      </c>
    </row>
    <row r="4956" customFormat="false" ht="15" hidden="false" customHeight="false" outlineLevel="0" collapsed="false">
      <c r="A4956" s="526" t="n">
        <v>104346</v>
      </c>
      <c r="B4956" s="526" t="s">
        <v>9418</v>
      </c>
      <c r="C4956" s="526" t="s">
        <v>134</v>
      </c>
      <c r="D4956" s="527" t="n">
        <v>42.44</v>
      </c>
    </row>
    <row r="4957" customFormat="false" ht="15" hidden="false" customHeight="false" outlineLevel="0" collapsed="false">
      <c r="A4957" s="526" t="n">
        <v>104347</v>
      </c>
      <c r="B4957" s="526" t="s">
        <v>9419</v>
      </c>
      <c r="C4957" s="526" t="s">
        <v>134</v>
      </c>
      <c r="D4957" s="527" t="n">
        <v>44.81</v>
      </c>
    </row>
    <row r="4958" customFormat="false" ht="15" hidden="false" customHeight="false" outlineLevel="0" collapsed="false">
      <c r="A4958" s="526" t="n">
        <v>104348</v>
      </c>
      <c r="B4958" s="526" t="s">
        <v>9420</v>
      </c>
      <c r="C4958" s="526" t="s">
        <v>134</v>
      </c>
      <c r="D4958" s="527" t="n">
        <v>10</v>
      </c>
    </row>
    <row r="4959" customFormat="false" ht="15" hidden="false" customHeight="false" outlineLevel="0" collapsed="false">
      <c r="A4959" s="526" t="n">
        <v>104350</v>
      </c>
      <c r="B4959" s="526" t="s">
        <v>9421</v>
      </c>
      <c r="C4959" s="526" t="s">
        <v>134</v>
      </c>
      <c r="D4959" s="527" t="n">
        <v>27.95</v>
      </c>
    </row>
    <row r="4960" customFormat="false" ht="15" hidden="false" customHeight="false" outlineLevel="0" collapsed="false">
      <c r="A4960" s="526" t="n">
        <v>104351</v>
      </c>
      <c r="B4960" s="526" t="s">
        <v>9422</v>
      </c>
      <c r="C4960" s="526" t="s">
        <v>134</v>
      </c>
      <c r="D4960" s="527" t="n">
        <v>20.86</v>
      </c>
    </row>
    <row r="4961" customFormat="false" ht="15" hidden="false" customHeight="false" outlineLevel="0" collapsed="false">
      <c r="A4961" s="526" t="n">
        <v>104352</v>
      </c>
      <c r="B4961" s="526" t="s">
        <v>9423</v>
      </c>
      <c r="C4961" s="526" t="s">
        <v>134</v>
      </c>
      <c r="D4961" s="527" t="n">
        <v>37.22</v>
      </c>
    </row>
    <row r="4962" customFormat="false" ht="15" hidden="false" customHeight="false" outlineLevel="0" collapsed="false">
      <c r="A4962" s="526" t="n">
        <v>104353</v>
      </c>
      <c r="B4962" s="526" t="s">
        <v>9424</v>
      </c>
      <c r="C4962" s="526" t="s">
        <v>134</v>
      </c>
      <c r="D4962" s="527" t="n">
        <v>39.06</v>
      </c>
    </row>
    <row r="4963" customFormat="false" ht="15" hidden="false" customHeight="false" outlineLevel="0" collapsed="false">
      <c r="A4963" s="526" t="n">
        <v>104354</v>
      </c>
      <c r="B4963" s="526" t="s">
        <v>9425</v>
      </c>
      <c r="C4963" s="526" t="s">
        <v>134</v>
      </c>
      <c r="D4963" s="527" t="n">
        <v>42.66</v>
      </c>
    </row>
    <row r="4964" customFormat="false" ht="15" hidden="false" customHeight="false" outlineLevel="0" collapsed="false">
      <c r="A4964" s="526" t="n">
        <v>104355</v>
      </c>
      <c r="B4964" s="526" t="s">
        <v>9426</v>
      </c>
      <c r="C4964" s="526" t="s">
        <v>134</v>
      </c>
      <c r="D4964" s="527" t="n">
        <v>45.03</v>
      </c>
    </row>
    <row r="4965" customFormat="false" ht="15" hidden="false" customHeight="false" outlineLevel="0" collapsed="false">
      <c r="A4965" s="526" t="n">
        <v>104356</v>
      </c>
      <c r="B4965" s="526" t="s">
        <v>9427</v>
      </c>
      <c r="C4965" s="526" t="s">
        <v>134</v>
      </c>
      <c r="D4965" s="527" t="n">
        <v>27.85</v>
      </c>
    </row>
    <row r="4966" customFormat="false" ht="15" hidden="false" customHeight="false" outlineLevel="0" collapsed="false">
      <c r="A4966" s="526" t="n">
        <v>104357</v>
      </c>
      <c r="B4966" s="526" t="s">
        <v>9428</v>
      </c>
      <c r="C4966" s="526" t="s">
        <v>134</v>
      </c>
      <c r="D4966" s="527" t="n">
        <v>17.85</v>
      </c>
    </row>
    <row r="4967" customFormat="false" ht="15" hidden="false" customHeight="false" outlineLevel="0" collapsed="false">
      <c r="A4967" s="526" t="n">
        <v>104576</v>
      </c>
      <c r="B4967" s="526" t="s">
        <v>9429</v>
      </c>
      <c r="C4967" s="526" t="s">
        <v>134</v>
      </c>
      <c r="D4967" s="527" t="n">
        <v>14.81</v>
      </c>
    </row>
    <row r="4968" customFormat="false" ht="15" hidden="false" customHeight="false" outlineLevel="0" collapsed="false">
      <c r="A4968" s="526" t="n">
        <v>104577</v>
      </c>
      <c r="B4968" s="526" t="s">
        <v>9430</v>
      </c>
      <c r="C4968" s="526" t="s">
        <v>134</v>
      </c>
      <c r="D4968" s="527" t="n">
        <v>19.78</v>
      </c>
    </row>
    <row r="4969" customFormat="false" ht="15" hidden="false" customHeight="false" outlineLevel="0" collapsed="false">
      <c r="A4969" s="526" t="n">
        <v>104578</v>
      </c>
      <c r="B4969" s="526" t="s">
        <v>9431</v>
      </c>
      <c r="C4969" s="526" t="s">
        <v>134</v>
      </c>
      <c r="D4969" s="527" t="n">
        <v>21.2</v>
      </c>
    </row>
    <row r="4970" customFormat="false" ht="15" hidden="false" customHeight="false" outlineLevel="0" collapsed="false">
      <c r="A4970" s="526" t="n">
        <v>104579</v>
      </c>
      <c r="B4970" s="526" t="s">
        <v>9432</v>
      </c>
      <c r="C4970" s="526" t="s">
        <v>134</v>
      </c>
      <c r="D4970" s="527" t="n">
        <v>27.78</v>
      </c>
    </row>
    <row r="4971" customFormat="false" ht="15" hidden="false" customHeight="false" outlineLevel="0" collapsed="false">
      <c r="A4971" s="526" t="n">
        <v>104581</v>
      </c>
      <c r="B4971" s="526" t="s">
        <v>9433</v>
      </c>
      <c r="C4971" s="526" t="s">
        <v>134</v>
      </c>
      <c r="D4971" s="527" t="n">
        <v>13.54</v>
      </c>
    </row>
    <row r="4972" customFormat="false" ht="15" hidden="false" customHeight="false" outlineLevel="0" collapsed="false">
      <c r="A4972" s="526" t="n">
        <v>104582</v>
      </c>
      <c r="B4972" s="526" t="s">
        <v>9434</v>
      </c>
      <c r="C4972" s="526" t="s">
        <v>134</v>
      </c>
      <c r="D4972" s="527" t="n">
        <v>17.22</v>
      </c>
    </row>
    <row r="4973" customFormat="false" ht="15" hidden="false" customHeight="false" outlineLevel="0" collapsed="false">
      <c r="A4973" s="526" t="n">
        <v>104583</v>
      </c>
      <c r="B4973" s="526" t="s">
        <v>9435</v>
      </c>
      <c r="C4973" s="526" t="s">
        <v>134</v>
      </c>
      <c r="D4973" s="527" t="n">
        <v>27.37</v>
      </c>
    </row>
    <row r="4974" customFormat="false" ht="15" hidden="false" customHeight="false" outlineLevel="0" collapsed="false">
      <c r="A4974" s="526" t="n">
        <v>104584</v>
      </c>
      <c r="B4974" s="526" t="s">
        <v>9436</v>
      </c>
      <c r="C4974" s="526" t="s">
        <v>134</v>
      </c>
      <c r="D4974" s="527" t="n">
        <v>32.85</v>
      </c>
    </row>
    <row r="4975" customFormat="false" ht="15" hidden="false" customHeight="false" outlineLevel="0" collapsed="false">
      <c r="A4975" s="526" t="n">
        <v>97895</v>
      </c>
      <c r="B4975" s="526" t="s">
        <v>9437</v>
      </c>
      <c r="C4975" s="526" t="s">
        <v>134</v>
      </c>
      <c r="D4975" s="527" t="n">
        <v>181.94</v>
      </c>
    </row>
    <row r="4976" customFormat="false" ht="15" hidden="false" customHeight="false" outlineLevel="0" collapsed="false">
      <c r="A4976" s="526" t="n">
        <v>97896</v>
      </c>
      <c r="B4976" s="526" t="s">
        <v>9438</v>
      </c>
      <c r="C4976" s="526" t="s">
        <v>134</v>
      </c>
      <c r="D4976" s="527" t="n">
        <v>336.11</v>
      </c>
    </row>
    <row r="4977" customFormat="false" ht="15" hidden="false" customHeight="false" outlineLevel="0" collapsed="false">
      <c r="A4977" s="526" t="n">
        <v>97897</v>
      </c>
      <c r="B4977" s="526" t="s">
        <v>9439</v>
      </c>
      <c r="C4977" s="526" t="s">
        <v>134</v>
      </c>
      <c r="D4977" s="527" t="n">
        <v>436.86</v>
      </c>
    </row>
    <row r="4978" customFormat="false" ht="15" hidden="false" customHeight="false" outlineLevel="0" collapsed="false">
      <c r="A4978" s="526" t="n">
        <v>97898</v>
      </c>
      <c r="B4978" s="526" t="s">
        <v>9440</v>
      </c>
      <c r="C4978" s="526" t="s">
        <v>134</v>
      </c>
      <c r="D4978" s="527" t="n">
        <v>852.39</v>
      </c>
    </row>
    <row r="4979" customFormat="false" ht="15" hidden="false" customHeight="false" outlineLevel="0" collapsed="false">
      <c r="A4979" s="526" t="n">
        <v>97900</v>
      </c>
      <c r="B4979" s="526" t="s">
        <v>9441</v>
      </c>
      <c r="C4979" s="526" t="s">
        <v>134</v>
      </c>
      <c r="D4979" s="527" t="n">
        <v>196.15</v>
      </c>
    </row>
    <row r="4980" customFormat="false" ht="15" hidden="false" customHeight="false" outlineLevel="0" collapsed="false">
      <c r="A4980" s="526" t="n">
        <v>97901</v>
      </c>
      <c r="B4980" s="526" t="s">
        <v>9442</v>
      </c>
      <c r="C4980" s="526" t="s">
        <v>134</v>
      </c>
      <c r="D4980" s="527" t="n">
        <v>307.56</v>
      </c>
    </row>
    <row r="4981" customFormat="false" ht="15" hidden="false" customHeight="false" outlineLevel="0" collapsed="false">
      <c r="A4981" s="526" t="n">
        <v>97902</v>
      </c>
      <c r="B4981" s="526" t="s">
        <v>210</v>
      </c>
      <c r="C4981" s="526" t="s">
        <v>134</v>
      </c>
      <c r="D4981" s="527" t="n">
        <v>596.81</v>
      </c>
    </row>
    <row r="4982" customFormat="false" ht="15" hidden="false" customHeight="false" outlineLevel="0" collapsed="false">
      <c r="A4982" s="526" t="n">
        <v>97903</v>
      </c>
      <c r="B4982" s="526" t="s">
        <v>237</v>
      </c>
      <c r="C4982" s="526" t="s">
        <v>134</v>
      </c>
      <c r="D4982" s="527" t="n">
        <v>831.79</v>
      </c>
    </row>
    <row r="4983" customFormat="false" ht="15" hidden="false" customHeight="false" outlineLevel="0" collapsed="false">
      <c r="A4983" s="526" t="n">
        <v>97904</v>
      </c>
      <c r="B4983" s="526" t="s">
        <v>9443</v>
      </c>
      <c r="C4983" s="526" t="s">
        <v>134</v>
      </c>
      <c r="D4983" s="527" t="n">
        <v>987.9</v>
      </c>
    </row>
    <row r="4984" customFormat="false" ht="15" hidden="false" customHeight="false" outlineLevel="0" collapsed="false">
      <c r="A4984" s="526" t="n">
        <v>97905</v>
      </c>
      <c r="B4984" s="526" t="s">
        <v>9444</v>
      </c>
      <c r="C4984" s="526" t="s">
        <v>134</v>
      </c>
      <c r="D4984" s="527" t="n">
        <v>255.36</v>
      </c>
    </row>
    <row r="4985" customFormat="false" ht="15" hidden="false" customHeight="false" outlineLevel="0" collapsed="false">
      <c r="A4985" s="526" t="n">
        <v>97906</v>
      </c>
      <c r="B4985" s="526" t="s">
        <v>9445</v>
      </c>
      <c r="C4985" s="526" t="s">
        <v>134</v>
      </c>
      <c r="D4985" s="527" t="n">
        <v>474.79</v>
      </c>
    </row>
    <row r="4986" customFormat="false" ht="15" hidden="false" customHeight="false" outlineLevel="0" collapsed="false">
      <c r="A4986" s="526" t="n">
        <v>97907</v>
      </c>
      <c r="B4986" s="526" t="s">
        <v>9446</v>
      </c>
      <c r="C4986" s="526" t="s">
        <v>134</v>
      </c>
      <c r="D4986" s="527" t="n">
        <v>676.07</v>
      </c>
    </row>
    <row r="4987" customFormat="false" ht="15" hidden="false" customHeight="false" outlineLevel="0" collapsed="false">
      <c r="A4987" s="526" t="n">
        <v>97908</v>
      </c>
      <c r="B4987" s="526" t="s">
        <v>9447</v>
      </c>
      <c r="C4987" s="526" t="s">
        <v>134</v>
      </c>
      <c r="D4987" s="527" t="n">
        <v>803.65</v>
      </c>
    </row>
    <row r="4988" customFormat="false" ht="15" hidden="false" customHeight="false" outlineLevel="0" collapsed="false">
      <c r="A4988" s="526" t="n">
        <v>98102</v>
      </c>
      <c r="B4988" s="526" t="s">
        <v>9448</v>
      </c>
      <c r="C4988" s="526" t="s">
        <v>134</v>
      </c>
      <c r="D4988" s="527" t="n">
        <v>172.97</v>
      </c>
    </row>
    <row r="4989" customFormat="false" ht="15" hidden="false" customHeight="false" outlineLevel="0" collapsed="false">
      <c r="A4989" s="526" t="n">
        <v>98104</v>
      </c>
      <c r="B4989" s="526" t="s">
        <v>9449</v>
      </c>
      <c r="C4989" s="526" t="s">
        <v>134</v>
      </c>
      <c r="D4989" s="527" t="n">
        <v>383.57</v>
      </c>
    </row>
    <row r="4990" customFormat="false" ht="15" hidden="false" customHeight="false" outlineLevel="0" collapsed="false">
      <c r="A4990" s="526" t="n">
        <v>98105</v>
      </c>
      <c r="B4990" s="526" t="s">
        <v>9450</v>
      </c>
      <c r="C4990" s="526" t="s">
        <v>134</v>
      </c>
      <c r="D4990" s="527" t="n">
        <v>669.49</v>
      </c>
    </row>
    <row r="4991" customFormat="false" ht="15" hidden="false" customHeight="false" outlineLevel="0" collapsed="false">
      <c r="A4991" s="526" t="n">
        <v>98106</v>
      </c>
      <c r="B4991" s="526" t="s">
        <v>9451</v>
      </c>
      <c r="C4991" s="526" t="s">
        <v>134</v>
      </c>
      <c r="D4991" s="528" t="n">
        <v>1103.77</v>
      </c>
    </row>
    <row r="4992" customFormat="false" ht="15" hidden="false" customHeight="false" outlineLevel="0" collapsed="false">
      <c r="A4992" s="526" t="n">
        <v>98107</v>
      </c>
      <c r="B4992" s="526" t="s">
        <v>9452</v>
      </c>
      <c r="C4992" s="526" t="s">
        <v>134</v>
      </c>
      <c r="D4992" s="527" t="n">
        <v>289.22</v>
      </c>
    </row>
    <row r="4993" customFormat="false" ht="15" hidden="false" customHeight="false" outlineLevel="0" collapsed="false">
      <c r="A4993" s="526" t="n">
        <v>98108</v>
      </c>
      <c r="B4993" s="526" t="s">
        <v>9453</v>
      </c>
      <c r="C4993" s="526" t="s">
        <v>134</v>
      </c>
      <c r="D4993" s="527" t="n">
        <v>517.12</v>
      </c>
    </row>
    <row r="4994" customFormat="false" ht="15" hidden="false" customHeight="false" outlineLevel="0" collapsed="false">
      <c r="A4994" s="526" t="n">
        <v>99250</v>
      </c>
      <c r="B4994" s="526" t="s">
        <v>9454</v>
      </c>
      <c r="C4994" s="526" t="s">
        <v>134</v>
      </c>
      <c r="D4994" s="527" t="n">
        <v>191.12</v>
      </c>
    </row>
    <row r="4995" customFormat="false" ht="15" hidden="false" customHeight="false" outlineLevel="0" collapsed="false">
      <c r="A4995" s="526" t="n">
        <v>99251</v>
      </c>
      <c r="B4995" s="526" t="s">
        <v>9455</v>
      </c>
      <c r="C4995" s="526" t="s">
        <v>134</v>
      </c>
      <c r="D4995" s="527" t="n">
        <v>298.93</v>
      </c>
    </row>
    <row r="4996" customFormat="false" ht="15" hidden="false" customHeight="false" outlineLevel="0" collapsed="false">
      <c r="A4996" s="526" t="n">
        <v>99253</v>
      </c>
      <c r="B4996" s="526" t="s">
        <v>9456</v>
      </c>
      <c r="C4996" s="526" t="s">
        <v>134</v>
      </c>
      <c r="D4996" s="527" t="n">
        <v>577.43</v>
      </c>
    </row>
    <row r="4997" customFormat="false" ht="15" hidden="false" customHeight="false" outlineLevel="0" collapsed="false">
      <c r="A4997" s="526" t="n">
        <v>99255</v>
      </c>
      <c r="B4997" s="526" t="s">
        <v>9457</v>
      </c>
      <c r="C4997" s="526" t="s">
        <v>134</v>
      </c>
      <c r="D4997" s="527" t="n">
        <v>805.22</v>
      </c>
    </row>
    <row r="4998" customFormat="false" ht="15" hidden="false" customHeight="false" outlineLevel="0" collapsed="false">
      <c r="A4998" s="526" t="n">
        <v>99257</v>
      </c>
      <c r="B4998" s="526" t="s">
        <v>9458</v>
      </c>
      <c r="C4998" s="526" t="s">
        <v>134</v>
      </c>
      <c r="D4998" s="527" t="n">
        <v>953.52</v>
      </c>
    </row>
    <row r="4999" customFormat="false" ht="15" hidden="false" customHeight="false" outlineLevel="0" collapsed="false">
      <c r="A4999" s="526" t="n">
        <v>99258</v>
      </c>
      <c r="B4999" s="526" t="s">
        <v>9459</v>
      </c>
      <c r="C4999" s="526" t="s">
        <v>134</v>
      </c>
      <c r="D4999" s="527" t="n">
        <v>249.88</v>
      </c>
    </row>
    <row r="5000" customFormat="false" ht="15" hidden="false" customHeight="false" outlineLevel="0" collapsed="false">
      <c r="A5000" s="526" t="n">
        <v>99260</v>
      </c>
      <c r="B5000" s="526" t="s">
        <v>9460</v>
      </c>
      <c r="C5000" s="526" t="s">
        <v>134</v>
      </c>
      <c r="D5000" s="527" t="n">
        <v>462.58</v>
      </c>
    </row>
    <row r="5001" customFormat="false" ht="15" hidden="false" customHeight="false" outlineLevel="0" collapsed="false">
      <c r="A5001" s="526" t="n">
        <v>99262</v>
      </c>
      <c r="B5001" s="526" t="s">
        <v>9461</v>
      </c>
      <c r="C5001" s="526" t="s">
        <v>134</v>
      </c>
      <c r="D5001" s="527" t="n">
        <v>658.65</v>
      </c>
    </row>
    <row r="5002" customFormat="false" ht="15" hidden="false" customHeight="false" outlineLevel="0" collapsed="false">
      <c r="A5002" s="526" t="n">
        <v>99264</v>
      </c>
      <c r="B5002" s="526" t="s">
        <v>9462</v>
      </c>
      <c r="C5002" s="526" t="s">
        <v>134</v>
      </c>
      <c r="D5002" s="527" t="n">
        <v>780.11</v>
      </c>
    </row>
    <row r="5003" customFormat="false" ht="15" hidden="false" customHeight="false" outlineLevel="0" collapsed="false">
      <c r="A5003" s="526" t="n">
        <v>102587</v>
      </c>
      <c r="B5003" s="526" t="s">
        <v>9463</v>
      </c>
      <c r="C5003" s="526" t="s">
        <v>134</v>
      </c>
      <c r="D5003" s="527" t="n">
        <v>3.56</v>
      </c>
    </row>
    <row r="5004" customFormat="false" ht="15" hidden="false" customHeight="false" outlineLevel="0" collapsed="false">
      <c r="A5004" s="526" t="n">
        <v>102588</v>
      </c>
      <c r="B5004" s="526" t="s">
        <v>9464</v>
      </c>
      <c r="C5004" s="526" t="s">
        <v>134</v>
      </c>
      <c r="D5004" s="527" t="n">
        <v>5.15</v>
      </c>
    </row>
    <row r="5005" customFormat="false" ht="15" hidden="false" customHeight="false" outlineLevel="0" collapsed="false">
      <c r="A5005" s="526" t="n">
        <v>102589</v>
      </c>
      <c r="B5005" s="526" t="s">
        <v>9465</v>
      </c>
      <c r="C5005" s="526" t="s">
        <v>134</v>
      </c>
      <c r="D5005" s="527" t="n">
        <v>3.95</v>
      </c>
    </row>
    <row r="5006" customFormat="false" ht="15" hidden="false" customHeight="false" outlineLevel="0" collapsed="false">
      <c r="A5006" s="526" t="n">
        <v>102590</v>
      </c>
      <c r="B5006" s="526" t="s">
        <v>9466</v>
      </c>
      <c r="C5006" s="526" t="s">
        <v>134</v>
      </c>
      <c r="D5006" s="527" t="n">
        <v>5.54</v>
      </c>
    </row>
    <row r="5007" customFormat="false" ht="15" hidden="false" customHeight="false" outlineLevel="0" collapsed="false">
      <c r="A5007" s="526" t="n">
        <v>102591</v>
      </c>
      <c r="B5007" s="526" t="s">
        <v>9467</v>
      </c>
      <c r="C5007" s="526" t="s">
        <v>134</v>
      </c>
      <c r="D5007" s="527" t="n">
        <v>4.35</v>
      </c>
    </row>
    <row r="5008" customFormat="false" ht="15" hidden="false" customHeight="false" outlineLevel="0" collapsed="false">
      <c r="A5008" s="526" t="n">
        <v>102592</v>
      </c>
      <c r="B5008" s="526" t="s">
        <v>9468</v>
      </c>
      <c r="C5008" s="526" t="s">
        <v>134</v>
      </c>
      <c r="D5008" s="527" t="n">
        <v>5.95</v>
      </c>
    </row>
    <row r="5009" customFormat="false" ht="15" hidden="false" customHeight="false" outlineLevel="0" collapsed="false">
      <c r="A5009" s="526" t="n">
        <v>102593</v>
      </c>
      <c r="B5009" s="526" t="s">
        <v>9469</v>
      </c>
      <c r="C5009" s="526" t="s">
        <v>134</v>
      </c>
      <c r="D5009" s="527" t="n">
        <v>4.92</v>
      </c>
    </row>
    <row r="5010" customFormat="false" ht="15" hidden="false" customHeight="false" outlineLevel="0" collapsed="false">
      <c r="A5010" s="526" t="n">
        <v>102594</v>
      </c>
      <c r="B5010" s="526" t="s">
        <v>9470</v>
      </c>
      <c r="C5010" s="526" t="s">
        <v>134</v>
      </c>
      <c r="D5010" s="527" t="n">
        <v>6.51</v>
      </c>
    </row>
    <row r="5011" customFormat="false" ht="15" hidden="false" customHeight="false" outlineLevel="0" collapsed="false">
      <c r="A5011" s="526" t="n">
        <v>102595</v>
      </c>
      <c r="B5011" s="526" t="s">
        <v>9471</v>
      </c>
      <c r="C5011" s="526" t="s">
        <v>134</v>
      </c>
      <c r="D5011" s="527" t="n">
        <v>5.56</v>
      </c>
    </row>
    <row r="5012" customFormat="false" ht="15" hidden="false" customHeight="false" outlineLevel="0" collapsed="false">
      <c r="A5012" s="526" t="n">
        <v>102596</v>
      </c>
      <c r="B5012" s="526" t="s">
        <v>9472</v>
      </c>
      <c r="C5012" s="526" t="s">
        <v>134</v>
      </c>
      <c r="D5012" s="527" t="n">
        <v>7.15</v>
      </c>
    </row>
    <row r="5013" customFormat="false" ht="15" hidden="false" customHeight="false" outlineLevel="0" collapsed="false">
      <c r="A5013" s="526" t="n">
        <v>102597</v>
      </c>
      <c r="B5013" s="526" t="s">
        <v>9473</v>
      </c>
      <c r="C5013" s="526" t="s">
        <v>134</v>
      </c>
      <c r="D5013" s="527" t="n">
        <v>6.37</v>
      </c>
    </row>
    <row r="5014" customFormat="false" ht="15" hidden="false" customHeight="false" outlineLevel="0" collapsed="false">
      <c r="A5014" s="526" t="n">
        <v>102598</v>
      </c>
      <c r="B5014" s="526" t="s">
        <v>9474</v>
      </c>
      <c r="C5014" s="526" t="s">
        <v>134</v>
      </c>
      <c r="D5014" s="527" t="n">
        <v>7.95</v>
      </c>
    </row>
    <row r="5015" customFormat="false" ht="15" hidden="false" customHeight="false" outlineLevel="0" collapsed="false">
      <c r="A5015" s="526" t="n">
        <v>102599</v>
      </c>
      <c r="B5015" s="526" t="s">
        <v>9475</v>
      </c>
      <c r="C5015" s="526" t="s">
        <v>134</v>
      </c>
      <c r="D5015" s="527" t="n">
        <v>7.17</v>
      </c>
    </row>
    <row r="5016" customFormat="false" ht="15" hidden="false" customHeight="false" outlineLevel="0" collapsed="false">
      <c r="A5016" s="526" t="n">
        <v>102600</v>
      </c>
      <c r="B5016" s="526" t="s">
        <v>9476</v>
      </c>
      <c r="C5016" s="526" t="s">
        <v>134</v>
      </c>
      <c r="D5016" s="527" t="n">
        <v>8.76</v>
      </c>
    </row>
    <row r="5017" customFormat="false" ht="15" hidden="false" customHeight="false" outlineLevel="0" collapsed="false">
      <c r="A5017" s="526" t="n">
        <v>102601</v>
      </c>
      <c r="B5017" s="526" t="s">
        <v>9477</v>
      </c>
      <c r="C5017" s="526" t="s">
        <v>134</v>
      </c>
      <c r="D5017" s="527" t="n">
        <v>8.37</v>
      </c>
    </row>
    <row r="5018" customFormat="false" ht="15" hidden="false" customHeight="false" outlineLevel="0" collapsed="false">
      <c r="A5018" s="526" t="n">
        <v>102602</v>
      </c>
      <c r="B5018" s="526" t="s">
        <v>9478</v>
      </c>
      <c r="C5018" s="526" t="s">
        <v>134</v>
      </c>
      <c r="D5018" s="527" t="n">
        <v>9.96</v>
      </c>
    </row>
    <row r="5019" customFormat="false" ht="15" hidden="false" customHeight="false" outlineLevel="0" collapsed="false">
      <c r="A5019" s="526" t="n">
        <v>102603</v>
      </c>
      <c r="B5019" s="526" t="s">
        <v>9479</v>
      </c>
      <c r="C5019" s="526" t="s">
        <v>134</v>
      </c>
      <c r="D5019" s="527" t="n">
        <v>10.38</v>
      </c>
    </row>
    <row r="5020" customFormat="false" ht="15" hidden="false" customHeight="false" outlineLevel="0" collapsed="false">
      <c r="A5020" s="526" t="n">
        <v>102604</v>
      </c>
      <c r="B5020" s="526" t="s">
        <v>9480</v>
      </c>
      <c r="C5020" s="526" t="s">
        <v>134</v>
      </c>
      <c r="D5020" s="527" t="n">
        <v>11.97</v>
      </c>
    </row>
    <row r="5021" customFormat="false" ht="15" hidden="false" customHeight="false" outlineLevel="0" collapsed="false">
      <c r="A5021" s="526" t="n">
        <v>102605</v>
      </c>
      <c r="B5021" s="526" t="s">
        <v>9481</v>
      </c>
      <c r="C5021" s="526" t="s">
        <v>134</v>
      </c>
      <c r="D5021" s="527" t="n">
        <v>307.12</v>
      </c>
    </row>
    <row r="5022" customFormat="false" ht="15" hidden="false" customHeight="false" outlineLevel="0" collapsed="false">
      <c r="A5022" s="526" t="n">
        <v>102606</v>
      </c>
      <c r="B5022" s="526" t="s">
        <v>9482</v>
      </c>
      <c r="C5022" s="526" t="s">
        <v>134</v>
      </c>
      <c r="D5022" s="527" t="n">
        <v>473.38</v>
      </c>
    </row>
    <row r="5023" customFormat="false" ht="15" hidden="false" customHeight="false" outlineLevel="0" collapsed="false">
      <c r="A5023" s="526" t="n">
        <v>102607</v>
      </c>
      <c r="B5023" s="526" t="s">
        <v>9483</v>
      </c>
      <c r="C5023" s="526" t="s">
        <v>134</v>
      </c>
      <c r="D5023" s="527" t="n">
        <v>506.68</v>
      </c>
    </row>
    <row r="5024" customFormat="false" ht="15" hidden="false" customHeight="false" outlineLevel="0" collapsed="false">
      <c r="A5024" s="526" t="n">
        <v>102608</v>
      </c>
      <c r="B5024" s="526" t="s">
        <v>9484</v>
      </c>
      <c r="C5024" s="526" t="s">
        <v>134</v>
      </c>
      <c r="D5024" s="528" t="n">
        <v>1162</v>
      </c>
    </row>
    <row r="5025" customFormat="false" ht="15" hidden="false" customHeight="false" outlineLevel="0" collapsed="false">
      <c r="A5025" s="526" t="n">
        <v>102609</v>
      </c>
      <c r="B5025" s="526" t="s">
        <v>9485</v>
      </c>
      <c r="C5025" s="526" t="s">
        <v>134</v>
      </c>
      <c r="D5025" s="528" t="n">
        <v>1320.19</v>
      </c>
    </row>
    <row r="5026" customFormat="false" ht="15" hidden="false" customHeight="false" outlineLevel="0" collapsed="false">
      <c r="A5026" s="526" t="n">
        <v>102610</v>
      </c>
      <c r="B5026" s="526" t="s">
        <v>9486</v>
      </c>
      <c r="C5026" s="526" t="s">
        <v>134</v>
      </c>
      <c r="D5026" s="528" t="n">
        <v>2269.51</v>
      </c>
    </row>
    <row r="5027" customFormat="false" ht="15" hidden="false" customHeight="false" outlineLevel="0" collapsed="false">
      <c r="A5027" s="526" t="n">
        <v>102611</v>
      </c>
      <c r="B5027" s="526" t="s">
        <v>9487</v>
      </c>
      <c r="C5027" s="526" t="s">
        <v>134</v>
      </c>
      <c r="D5027" s="527" t="n">
        <v>510.52</v>
      </c>
    </row>
    <row r="5028" customFormat="false" ht="15" hidden="false" customHeight="false" outlineLevel="0" collapsed="false">
      <c r="A5028" s="526" t="n">
        <v>102612</v>
      </c>
      <c r="B5028" s="526" t="s">
        <v>9488</v>
      </c>
      <c r="C5028" s="526" t="s">
        <v>134</v>
      </c>
      <c r="D5028" s="527" t="n">
        <v>733.09</v>
      </c>
    </row>
    <row r="5029" customFormat="false" ht="15" hidden="false" customHeight="false" outlineLevel="0" collapsed="false">
      <c r="A5029" s="526" t="n">
        <v>102613</v>
      </c>
      <c r="B5029" s="526" t="s">
        <v>9489</v>
      </c>
      <c r="C5029" s="526" t="s">
        <v>134</v>
      </c>
      <c r="D5029" s="527" t="n">
        <v>710.51</v>
      </c>
    </row>
    <row r="5030" customFormat="false" ht="15" hidden="false" customHeight="false" outlineLevel="0" collapsed="false">
      <c r="A5030" s="526" t="n">
        <v>102614</v>
      </c>
      <c r="B5030" s="526" t="s">
        <v>9490</v>
      </c>
      <c r="C5030" s="526" t="s">
        <v>134</v>
      </c>
      <c r="D5030" s="528" t="n">
        <v>1092.65</v>
      </c>
    </row>
    <row r="5031" customFormat="false" ht="15" hidden="false" customHeight="false" outlineLevel="0" collapsed="false">
      <c r="A5031" s="526" t="n">
        <v>102615</v>
      </c>
      <c r="B5031" s="526" t="s">
        <v>9491</v>
      </c>
      <c r="C5031" s="526" t="s">
        <v>134</v>
      </c>
      <c r="D5031" s="528" t="n">
        <v>1371.28</v>
      </c>
    </row>
    <row r="5032" customFormat="false" ht="15" hidden="false" customHeight="false" outlineLevel="0" collapsed="false">
      <c r="A5032" s="526" t="n">
        <v>102616</v>
      </c>
      <c r="B5032" s="526" t="s">
        <v>9492</v>
      </c>
      <c r="C5032" s="526" t="s">
        <v>134</v>
      </c>
      <c r="D5032" s="528" t="n">
        <v>2030.1</v>
      </c>
    </row>
    <row r="5033" customFormat="false" ht="15" hidden="false" customHeight="false" outlineLevel="0" collapsed="false">
      <c r="A5033" s="526" t="n">
        <v>102617</v>
      </c>
      <c r="B5033" s="526" t="s">
        <v>9493</v>
      </c>
      <c r="C5033" s="526" t="s">
        <v>134</v>
      </c>
      <c r="D5033" s="528" t="n">
        <v>3667.85</v>
      </c>
    </row>
    <row r="5034" customFormat="false" ht="15" hidden="false" customHeight="false" outlineLevel="0" collapsed="false">
      <c r="A5034" s="526" t="n">
        <v>102618</v>
      </c>
      <c r="B5034" s="526" t="s">
        <v>9494</v>
      </c>
      <c r="C5034" s="526" t="s">
        <v>134</v>
      </c>
      <c r="D5034" s="528" t="n">
        <v>4429.83</v>
      </c>
    </row>
    <row r="5035" customFormat="false" ht="15" hidden="false" customHeight="false" outlineLevel="0" collapsed="false">
      <c r="A5035" s="526" t="n">
        <v>102619</v>
      </c>
      <c r="B5035" s="526" t="s">
        <v>9495</v>
      </c>
      <c r="C5035" s="526" t="s">
        <v>134</v>
      </c>
      <c r="D5035" s="528" t="n">
        <v>5975.76</v>
      </c>
    </row>
    <row r="5036" customFormat="false" ht="15" hidden="false" customHeight="false" outlineLevel="0" collapsed="false">
      <c r="A5036" s="526" t="n">
        <v>102620</v>
      </c>
      <c r="B5036" s="526" t="s">
        <v>9496</v>
      </c>
      <c r="C5036" s="526" t="s">
        <v>134</v>
      </c>
      <c r="D5036" s="528" t="n">
        <v>8720.11</v>
      </c>
    </row>
    <row r="5037" customFormat="false" ht="15" hidden="false" customHeight="false" outlineLevel="0" collapsed="false">
      <c r="A5037" s="526" t="n">
        <v>102621</v>
      </c>
      <c r="B5037" s="526" t="s">
        <v>9497</v>
      </c>
      <c r="C5037" s="526" t="s">
        <v>134</v>
      </c>
      <c r="D5037" s="528" t="n">
        <v>13449.35</v>
      </c>
    </row>
    <row r="5038" customFormat="false" ht="15" hidden="false" customHeight="false" outlineLevel="0" collapsed="false">
      <c r="A5038" s="526" t="n">
        <v>102622</v>
      </c>
      <c r="B5038" s="526" t="s">
        <v>9498</v>
      </c>
      <c r="C5038" s="526" t="s">
        <v>134</v>
      </c>
      <c r="D5038" s="527" t="n">
        <v>737.51</v>
      </c>
    </row>
    <row r="5039" customFormat="false" ht="15" hidden="false" customHeight="false" outlineLevel="0" collapsed="false">
      <c r="A5039" s="526" t="n">
        <v>102623</v>
      </c>
      <c r="B5039" s="526" t="s">
        <v>9499</v>
      </c>
      <c r="C5039" s="526" t="s">
        <v>134</v>
      </c>
      <c r="D5039" s="528" t="n">
        <v>1000.01</v>
      </c>
    </row>
    <row r="5040" customFormat="false" ht="15" hidden="false" customHeight="false" outlineLevel="0" collapsed="false">
      <c r="A5040" s="526" t="n">
        <v>89482</v>
      </c>
      <c r="B5040" s="526" t="s">
        <v>9500</v>
      </c>
      <c r="C5040" s="526" t="s">
        <v>134</v>
      </c>
      <c r="D5040" s="527" t="n">
        <v>47.82</v>
      </c>
    </row>
    <row r="5041" customFormat="false" ht="15" hidden="false" customHeight="false" outlineLevel="0" collapsed="false">
      <c r="A5041" s="526" t="n">
        <v>89491</v>
      </c>
      <c r="B5041" s="526" t="s">
        <v>9501</v>
      </c>
      <c r="C5041" s="526" t="s">
        <v>134</v>
      </c>
      <c r="D5041" s="527" t="n">
        <v>123.16</v>
      </c>
    </row>
    <row r="5042" customFormat="false" ht="15" hidden="false" customHeight="false" outlineLevel="0" collapsed="false">
      <c r="A5042" s="526" t="n">
        <v>89495</v>
      </c>
      <c r="B5042" s="526" t="s">
        <v>9502</v>
      </c>
      <c r="C5042" s="526" t="s">
        <v>134</v>
      </c>
      <c r="D5042" s="527" t="n">
        <v>22.38</v>
      </c>
    </row>
    <row r="5043" customFormat="false" ht="15" hidden="false" customHeight="false" outlineLevel="0" collapsed="false">
      <c r="A5043" s="526" t="n">
        <v>89707</v>
      </c>
      <c r="B5043" s="526" t="s">
        <v>9503</v>
      </c>
      <c r="C5043" s="526" t="s">
        <v>134</v>
      </c>
      <c r="D5043" s="527" t="n">
        <v>57.07</v>
      </c>
    </row>
    <row r="5044" customFormat="false" ht="15" hidden="false" customHeight="false" outlineLevel="0" collapsed="false">
      <c r="A5044" s="526" t="n">
        <v>89708</v>
      </c>
      <c r="B5044" s="526" t="s">
        <v>9504</v>
      </c>
      <c r="C5044" s="526" t="s">
        <v>134</v>
      </c>
      <c r="D5044" s="527" t="n">
        <v>126.84</v>
      </c>
    </row>
    <row r="5045" customFormat="false" ht="15" hidden="false" customHeight="false" outlineLevel="0" collapsed="false">
      <c r="A5045" s="526" t="n">
        <v>89709</v>
      </c>
      <c r="B5045" s="526" t="s">
        <v>534</v>
      </c>
      <c r="C5045" s="526" t="s">
        <v>134</v>
      </c>
      <c r="D5045" s="527" t="n">
        <v>25.15</v>
      </c>
    </row>
    <row r="5046" customFormat="false" ht="15" hidden="false" customHeight="false" outlineLevel="0" collapsed="false">
      <c r="A5046" s="526" t="n">
        <v>89710</v>
      </c>
      <c r="B5046" s="526" t="s">
        <v>9505</v>
      </c>
      <c r="C5046" s="526" t="s">
        <v>134</v>
      </c>
      <c r="D5046" s="527" t="n">
        <v>21.76</v>
      </c>
    </row>
    <row r="5047" customFormat="false" ht="15" hidden="false" customHeight="false" outlineLevel="0" collapsed="false">
      <c r="A5047" s="526" t="n">
        <v>104326</v>
      </c>
      <c r="B5047" s="526" t="s">
        <v>9506</v>
      </c>
      <c r="C5047" s="526" t="s">
        <v>134</v>
      </c>
      <c r="D5047" s="527" t="n">
        <v>23.86</v>
      </c>
    </row>
    <row r="5048" customFormat="false" ht="15" hidden="false" customHeight="false" outlineLevel="0" collapsed="false">
      <c r="A5048" s="526" t="n">
        <v>104327</v>
      </c>
      <c r="B5048" s="526" t="s">
        <v>9507</v>
      </c>
      <c r="C5048" s="526" t="s">
        <v>134</v>
      </c>
      <c r="D5048" s="527" t="n">
        <v>22.62</v>
      </c>
    </row>
    <row r="5049" customFormat="false" ht="15" hidden="false" customHeight="false" outlineLevel="0" collapsed="false">
      <c r="A5049" s="526" t="n">
        <v>104328</v>
      </c>
      <c r="B5049" s="526" t="s">
        <v>9508</v>
      </c>
      <c r="C5049" s="526" t="s">
        <v>134</v>
      </c>
      <c r="D5049" s="527" t="n">
        <v>85.72</v>
      </c>
    </row>
    <row r="5050" customFormat="false" ht="15" hidden="false" customHeight="false" outlineLevel="0" collapsed="false">
      <c r="A5050" s="526" t="n">
        <v>104329</v>
      </c>
      <c r="B5050" s="526" t="s">
        <v>9509</v>
      </c>
      <c r="C5050" s="526" t="s">
        <v>134</v>
      </c>
      <c r="D5050" s="527" t="n">
        <v>97.81</v>
      </c>
    </row>
    <row r="5051" customFormat="false" ht="15" hidden="false" customHeight="false" outlineLevel="0" collapsed="false">
      <c r="A5051" s="526" t="n">
        <v>86872</v>
      </c>
      <c r="B5051" s="526" t="s">
        <v>9510</v>
      </c>
      <c r="C5051" s="526" t="s">
        <v>134</v>
      </c>
      <c r="D5051" s="527" t="n">
        <v>734.07</v>
      </c>
    </row>
    <row r="5052" customFormat="false" ht="15" hidden="false" customHeight="false" outlineLevel="0" collapsed="false">
      <c r="A5052" s="526" t="n">
        <v>86874</v>
      </c>
      <c r="B5052" s="526" t="s">
        <v>9511</v>
      </c>
      <c r="C5052" s="526" t="s">
        <v>134</v>
      </c>
      <c r="D5052" s="527" t="n">
        <v>512.79</v>
      </c>
    </row>
    <row r="5053" customFormat="false" ht="15" hidden="false" customHeight="false" outlineLevel="0" collapsed="false">
      <c r="A5053" s="526" t="n">
        <v>86875</v>
      </c>
      <c r="B5053" s="526" t="s">
        <v>9512</v>
      </c>
      <c r="C5053" s="526" t="s">
        <v>134</v>
      </c>
      <c r="D5053" s="527" t="n">
        <v>575.23</v>
      </c>
    </row>
    <row r="5054" customFormat="false" ht="15" hidden="false" customHeight="false" outlineLevel="0" collapsed="false">
      <c r="A5054" s="526" t="n">
        <v>86876</v>
      </c>
      <c r="B5054" s="526" t="s">
        <v>9513</v>
      </c>
      <c r="C5054" s="526" t="s">
        <v>134</v>
      </c>
      <c r="D5054" s="527" t="n">
        <v>328.61</v>
      </c>
    </row>
    <row r="5055" customFormat="false" ht="15" hidden="false" customHeight="false" outlineLevel="0" collapsed="false">
      <c r="A5055" s="526" t="n">
        <v>86877</v>
      </c>
      <c r="B5055" s="526" t="s">
        <v>9514</v>
      </c>
      <c r="C5055" s="526" t="s">
        <v>134</v>
      </c>
      <c r="D5055" s="527" t="n">
        <v>57.51</v>
      </c>
    </row>
    <row r="5056" customFormat="false" ht="15" hidden="false" customHeight="false" outlineLevel="0" collapsed="false">
      <c r="A5056" s="526" t="n">
        <v>86878</v>
      </c>
      <c r="B5056" s="526" t="s">
        <v>9515</v>
      </c>
      <c r="C5056" s="526" t="s">
        <v>134</v>
      </c>
      <c r="D5056" s="527" t="n">
        <v>61.88</v>
      </c>
    </row>
    <row r="5057" customFormat="false" ht="15" hidden="false" customHeight="false" outlineLevel="0" collapsed="false">
      <c r="A5057" s="526" t="n">
        <v>86879</v>
      </c>
      <c r="B5057" s="526" t="s">
        <v>9516</v>
      </c>
      <c r="C5057" s="526" t="s">
        <v>134</v>
      </c>
      <c r="D5057" s="527" t="n">
        <v>9.75</v>
      </c>
    </row>
    <row r="5058" customFormat="false" ht="15" hidden="false" customHeight="false" outlineLevel="0" collapsed="false">
      <c r="A5058" s="526" t="n">
        <v>86880</v>
      </c>
      <c r="B5058" s="526" t="s">
        <v>9517</v>
      </c>
      <c r="C5058" s="526" t="s">
        <v>134</v>
      </c>
      <c r="D5058" s="527" t="n">
        <v>25.99</v>
      </c>
    </row>
    <row r="5059" customFormat="false" ht="15" hidden="false" customHeight="false" outlineLevel="0" collapsed="false">
      <c r="A5059" s="526" t="n">
        <v>86881</v>
      </c>
      <c r="B5059" s="526" t="s">
        <v>9518</v>
      </c>
      <c r="C5059" s="526" t="s">
        <v>134</v>
      </c>
      <c r="D5059" s="527" t="n">
        <v>172.37</v>
      </c>
    </row>
    <row r="5060" customFormat="false" ht="15" hidden="false" customHeight="false" outlineLevel="0" collapsed="false">
      <c r="A5060" s="526" t="n">
        <v>86882</v>
      </c>
      <c r="B5060" s="526" t="s">
        <v>9519</v>
      </c>
      <c r="C5060" s="526" t="s">
        <v>134</v>
      </c>
      <c r="D5060" s="527" t="n">
        <v>22.1</v>
      </c>
    </row>
    <row r="5061" customFormat="false" ht="15" hidden="false" customHeight="false" outlineLevel="0" collapsed="false">
      <c r="A5061" s="526" t="n">
        <v>86883</v>
      </c>
      <c r="B5061" s="526" t="s">
        <v>9520</v>
      </c>
      <c r="C5061" s="526" t="s">
        <v>134</v>
      </c>
      <c r="D5061" s="527" t="n">
        <v>12.04</v>
      </c>
    </row>
    <row r="5062" customFormat="false" ht="15" hidden="false" customHeight="false" outlineLevel="0" collapsed="false">
      <c r="A5062" s="526" t="n">
        <v>86884</v>
      </c>
      <c r="B5062" s="526" t="s">
        <v>9521</v>
      </c>
      <c r="C5062" s="526" t="s">
        <v>134</v>
      </c>
      <c r="D5062" s="527" t="n">
        <v>10.89</v>
      </c>
    </row>
    <row r="5063" customFormat="false" ht="15" hidden="false" customHeight="false" outlineLevel="0" collapsed="false">
      <c r="A5063" s="526" t="n">
        <v>86885</v>
      </c>
      <c r="B5063" s="526" t="s">
        <v>9522</v>
      </c>
      <c r="C5063" s="526" t="s">
        <v>134</v>
      </c>
      <c r="D5063" s="527" t="n">
        <v>12.3</v>
      </c>
    </row>
    <row r="5064" customFormat="false" ht="15" hidden="false" customHeight="false" outlineLevel="0" collapsed="false">
      <c r="A5064" s="526" t="n">
        <v>86886</v>
      </c>
      <c r="B5064" s="526" t="s">
        <v>9523</v>
      </c>
      <c r="C5064" s="526" t="s">
        <v>134</v>
      </c>
      <c r="D5064" s="527" t="n">
        <v>42.77</v>
      </c>
    </row>
    <row r="5065" customFormat="false" ht="15" hidden="false" customHeight="false" outlineLevel="0" collapsed="false">
      <c r="A5065" s="526" t="n">
        <v>86887</v>
      </c>
      <c r="B5065" s="526" t="s">
        <v>9524</v>
      </c>
      <c r="C5065" s="526" t="s">
        <v>134</v>
      </c>
      <c r="D5065" s="527" t="n">
        <v>46.3</v>
      </c>
    </row>
    <row r="5066" customFormat="false" ht="15" hidden="false" customHeight="false" outlineLevel="0" collapsed="false">
      <c r="A5066" s="526" t="n">
        <v>86888</v>
      </c>
      <c r="B5066" s="526" t="s">
        <v>9525</v>
      </c>
      <c r="C5066" s="526" t="s">
        <v>134</v>
      </c>
      <c r="D5066" s="527" t="n">
        <v>498.58</v>
      </c>
    </row>
    <row r="5067" customFormat="false" ht="15" hidden="false" customHeight="false" outlineLevel="0" collapsed="false">
      <c r="A5067" s="526" t="n">
        <v>86889</v>
      </c>
      <c r="B5067" s="526" t="s">
        <v>481</v>
      </c>
      <c r="C5067" s="526" t="s">
        <v>134</v>
      </c>
      <c r="D5067" s="527" t="n">
        <v>657.55</v>
      </c>
    </row>
    <row r="5068" customFormat="false" ht="15" hidden="false" customHeight="false" outlineLevel="0" collapsed="false">
      <c r="A5068" s="526" t="n">
        <v>86893</v>
      </c>
      <c r="B5068" s="526" t="s">
        <v>9526</v>
      </c>
      <c r="C5068" s="526" t="s">
        <v>134</v>
      </c>
      <c r="D5068" s="527" t="n">
        <v>499.68</v>
      </c>
    </row>
    <row r="5069" customFormat="false" ht="15" hidden="false" customHeight="false" outlineLevel="0" collapsed="false">
      <c r="A5069" s="526" t="n">
        <v>86894</v>
      </c>
      <c r="B5069" s="526" t="s">
        <v>9527</v>
      </c>
      <c r="C5069" s="526" t="s">
        <v>134</v>
      </c>
      <c r="D5069" s="527" t="n">
        <v>322.6</v>
      </c>
    </row>
    <row r="5070" customFormat="false" ht="15" hidden="false" customHeight="false" outlineLevel="0" collapsed="false">
      <c r="A5070" s="526" t="n">
        <v>86895</v>
      </c>
      <c r="B5070" s="526" t="s">
        <v>9528</v>
      </c>
      <c r="C5070" s="526" t="s">
        <v>134</v>
      </c>
      <c r="D5070" s="527" t="n">
        <v>331.8</v>
      </c>
    </row>
    <row r="5071" customFormat="false" ht="15" hidden="false" customHeight="false" outlineLevel="0" collapsed="false">
      <c r="A5071" s="526" t="n">
        <v>86899</v>
      </c>
      <c r="B5071" s="526" t="s">
        <v>9529</v>
      </c>
      <c r="C5071" s="526" t="s">
        <v>134</v>
      </c>
      <c r="D5071" s="527" t="n">
        <v>272.58</v>
      </c>
    </row>
    <row r="5072" customFormat="false" ht="15" hidden="false" customHeight="false" outlineLevel="0" collapsed="false">
      <c r="A5072" s="526" t="n">
        <v>86900</v>
      </c>
      <c r="B5072" s="526" t="s">
        <v>9530</v>
      </c>
      <c r="C5072" s="526" t="s">
        <v>134</v>
      </c>
      <c r="D5072" s="527" t="n">
        <v>218.75</v>
      </c>
    </row>
    <row r="5073" customFormat="false" ht="15" hidden="false" customHeight="false" outlineLevel="0" collapsed="false">
      <c r="A5073" s="526" t="n">
        <v>86901</v>
      </c>
      <c r="B5073" s="526" t="s">
        <v>292</v>
      </c>
      <c r="C5073" s="526" t="s">
        <v>134</v>
      </c>
      <c r="D5073" s="527" t="n">
        <v>149.92</v>
      </c>
    </row>
    <row r="5074" customFormat="false" ht="15" hidden="false" customHeight="false" outlineLevel="0" collapsed="false">
      <c r="A5074" s="526" t="n">
        <v>86902</v>
      </c>
      <c r="B5074" s="526" t="s">
        <v>9531</v>
      </c>
      <c r="C5074" s="526" t="s">
        <v>134</v>
      </c>
      <c r="D5074" s="527" t="n">
        <v>321.4</v>
      </c>
    </row>
    <row r="5075" customFormat="false" ht="15" hidden="false" customHeight="false" outlineLevel="0" collapsed="false">
      <c r="A5075" s="526" t="n">
        <v>86903</v>
      </c>
      <c r="B5075" s="526" t="s">
        <v>9532</v>
      </c>
      <c r="C5075" s="526" t="s">
        <v>134</v>
      </c>
      <c r="D5075" s="527" t="n">
        <v>363.79</v>
      </c>
    </row>
    <row r="5076" customFormat="false" ht="15" hidden="false" customHeight="false" outlineLevel="0" collapsed="false">
      <c r="A5076" s="526" t="n">
        <v>86904</v>
      </c>
      <c r="B5076" s="526" t="s">
        <v>9533</v>
      </c>
      <c r="C5076" s="526" t="s">
        <v>134</v>
      </c>
      <c r="D5076" s="527" t="n">
        <v>150.53</v>
      </c>
    </row>
    <row r="5077" customFormat="false" ht="15" hidden="false" customHeight="false" outlineLevel="0" collapsed="false">
      <c r="A5077" s="526" t="n">
        <v>86905</v>
      </c>
      <c r="B5077" s="526" t="s">
        <v>9534</v>
      </c>
      <c r="C5077" s="526" t="s">
        <v>134</v>
      </c>
      <c r="D5077" s="527" t="n">
        <v>374.76</v>
      </c>
    </row>
    <row r="5078" customFormat="false" ht="15" hidden="false" customHeight="false" outlineLevel="0" collapsed="false">
      <c r="A5078" s="526" t="n">
        <v>86906</v>
      </c>
      <c r="B5078" s="526" t="s">
        <v>9535</v>
      </c>
      <c r="C5078" s="526" t="s">
        <v>134</v>
      </c>
      <c r="D5078" s="527" t="n">
        <v>69.4</v>
      </c>
    </row>
    <row r="5079" customFormat="false" ht="15" hidden="false" customHeight="false" outlineLevel="0" collapsed="false">
      <c r="A5079" s="526" t="n">
        <v>86908</v>
      </c>
      <c r="B5079" s="526" t="s">
        <v>9536</v>
      </c>
      <c r="C5079" s="526" t="s">
        <v>134</v>
      </c>
      <c r="D5079" s="527" t="n">
        <v>446.84</v>
      </c>
    </row>
    <row r="5080" customFormat="false" ht="15" hidden="false" customHeight="false" outlineLevel="0" collapsed="false">
      <c r="A5080" s="526" t="n">
        <v>86909</v>
      </c>
      <c r="B5080" s="526" t="s">
        <v>9537</v>
      </c>
      <c r="C5080" s="526" t="s">
        <v>134</v>
      </c>
      <c r="D5080" s="527" t="n">
        <v>120.51</v>
      </c>
    </row>
    <row r="5081" customFormat="false" ht="15" hidden="false" customHeight="false" outlineLevel="0" collapsed="false">
      <c r="A5081" s="526" t="n">
        <v>86910</v>
      </c>
      <c r="B5081" s="526" t="s">
        <v>9538</v>
      </c>
      <c r="C5081" s="526" t="s">
        <v>134</v>
      </c>
      <c r="D5081" s="527" t="n">
        <v>118.35</v>
      </c>
    </row>
    <row r="5082" customFormat="false" ht="15" hidden="false" customHeight="false" outlineLevel="0" collapsed="false">
      <c r="A5082" s="526" t="n">
        <v>86911</v>
      </c>
      <c r="B5082" s="526" t="s">
        <v>9539</v>
      </c>
      <c r="C5082" s="526" t="s">
        <v>134</v>
      </c>
      <c r="D5082" s="527" t="n">
        <v>81.23</v>
      </c>
    </row>
    <row r="5083" customFormat="false" ht="15" hidden="false" customHeight="false" outlineLevel="0" collapsed="false">
      <c r="A5083" s="526" t="n">
        <v>86913</v>
      </c>
      <c r="B5083" s="526" t="s">
        <v>9540</v>
      </c>
      <c r="C5083" s="526" t="s">
        <v>134</v>
      </c>
      <c r="D5083" s="527" t="n">
        <v>51.34</v>
      </c>
    </row>
    <row r="5084" customFormat="false" ht="15" hidden="false" customHeight="false" outlineLevel="0" collapsed="false">
      <c r="A5084" s="526" t="n">
        <v>86914</v>
      </c>
      <c r="B5084" s="526" t="s">
        <v>9541</v>
      </c>
      <c r="C5084" s="526" t="s">
        <v>134</v>
      </c>
      <c r="D5084" s="527" t="n">
        <v>91.34</v>
      </c>
    </row>
    <row r="5085" customFormat="false" ht="15" hidden="false" customHeight="false" outlineLevel="0" collapsed="false">
      <c r="A5085" s="526" t="n">
        <v>86915</v>
      </c>
      <c r="B5085" s="526" t="s">
        <v>9542</v>
      </c>
      <c r="C5085" s="526" t="s">
        <v>134</v>
      </c>
      <c r="D5085" s="527" t="n">
        <v>132.31</v>
      </c>
    </row>
    <row r="5086" customFormat="false" ht="15" hidden="false" customHeight="false" outlineLevel="0" collapsed="false">
      <c r="A5086" s="526" t="n">
        <v>86916</v>
      </c>
      <c r="B5086" s="526" t="s">
        <v>9543</v>
      </c>
      <c r="C5086" s="526" t="s">
        <v>134</v>
      </c>
      <c r="D5086" s="527" t="n">
        <v>22.6</v>
      </c>
    </row>
    <row r="5087" customFormat="false" ht="15" hidden="false" customHeight="false" outlineLevel="0" collapsed="false">
      <c r="A5087" s="526" t="n">
        <v>86919</v>
      </c>
      <c r="B5087" s="526" t="s">
        <v>9544</v>
      </c>
      <c r="C5087" s="526" t="s">
        <v>134</v>
      </c>
      <c r="D5087" s="527" t="n">
        <v>894.96</v>
      </c>
    </row>
    <row r="5088" customFormat="false" ht="15" hidden="false" customHeight="false" outlineLevel="0" collapsed="false">
      <c r="A5088" s="526" t="n">
        <v>86920</v>
      </c>
      <c r="B5088" s="526" t="s">
        <v>275</v>
      </c>
      <c r="C5088" s="526" t="s">
        <v>134</v>
      </c>
      <c r="D5088" s="527" t="n">
        <v>807.2</v>
      </c>
    </row>
    <row r="5089" customFormat="false" ht="15" hidden="false" customHeight="false" outlineLevel="0" collapsed="false">
      <c r="A5089" s="526" t="n">
        <v>86921</v>
      </c>
      <c r="B5089" s="526" t="s">
        <v>9545</v>
      </c>
      <c r="C5089" s="526" t="s">
        <v>134</v>
      </c>
      <c r="D5089" s="527" t="n">
        <v>778.46</v>
      </c>
    </row>
    <row r="5090" customFormat="false" ht="15" hidden="false" customHeight="false" outlineLevel="0" collapsed="false">
      <c r="A5090" s="526" t="n">
        <v>86922</v>
      </c>
      <c r="B5090" s="526" t="s">
        <v>9546</v>
      </c>
      <c r="C5090" s="526" t="s">
        <v>134</v>
      </c>
      <c r="D5090" s="527" t="n">
        <v>834.01</v>
      </c>
    </row>
    <row r="5091" customFormat="false" ht="15" hidden="false" customHeight="false" outlineLevel="0" collapsed="false">
      <c r="A5091" s="526" t="n">
        <v>86923</v>
      </c>
      <c r="B5091" s="526" t="s">
        <v>9547</v>
      </c>
      <c r="C5091" s="526" t="s">
        <v>134</v>
      </c>
      <c r="D5091" s="527" t="n">
        <v>595.98</v>
      </c>
    </row>
    <row r="5092" customFormat="false" ht="15" hidden="false" customHeight="false" outlineLevel="0" collapsed="false">
      <c r="A5092" s="526" t="n">
        <v>86924</v>
      </c>
      <c r="B5092" s="526" t="s">
        <v>9548</v>
      </c>
      <c r="C5092" s="526" t="s">
        <v>134</v>
      </c>
      <c r="D5092" s="527" t="n">
        <v>567.24</v>
      </c>
    </row>
    <row r="5093" customFormat="false" ht="15" hidden="false" customHeight="false" outlineLevel="0" collapsed="false">
      <c r="A5093" s="526" t="n">
        <v>86925</v>
      </c>
      <c r="B5093" s="526" t="s">
        <v>9549</v>
      </c>
      <c r="C5093" s="526" t="s">
        <v>134</v>
      </c>
      <c r="D5093" s="527" t="n">
        <v>648.36</v>
      </c>
    </row>
    <row r="5094" customFormat="false" ht="15" hidden="false" customHeight="false" outlineLevel="0" collapsed="false">
      <c r="A5094" s="526" t="n">
        <v>86926</v>
      </c>
      <c r="B5094" s="526" t="s">
        <v>9550</v>
      </c>
      <c r="C5094" s="526" t="s">
        <v>134</v>
      </c>
      <c r="D5094" s="527" t="n">
        <v>619.62</v>
      </c>
    </row>
    <row r="5095" customFormat="false" ht="15" hidden="false" customHeight="false" outlineLevel="0" collapsed="false">
      <c r="A5095" s="526" t="n">
        <v>86927</v>
      </c>
      <c r="B5095" s="526" t="s">
        <v>9551</v>
      </c>
      <c r="C5095" s="526" t="s">
        <v>134</v>
      </c>
      <c r="D5095" s="527" t="n">
        <v>411.8</v>
      </c>
    </row>
    <row r="5096" customFormat="false" ht="15" hidden="false" customHeight="false" outlineLevel="0" collapsed="false">
      <c r="A5096" s="526" t="n">
        <v>86928</v>
      </c>
      <c r="B5096" s="526" t="s">
        <v>9552</v>
      </c>
      <c r="C5096" s="526" t="s">
        <v>134</v>
      </c>
      <c r="D5096" s="527" t="n">
        <v>383.06</v>
      </c>
    </row>
    <row r="5097" customFormat="false" ht="15" hidden="false" customHeight="false" outlineLevel="0" collapsed="false">
      <c r="A5097" s="526" t="n">
        <v>86929</v>
      </c>
      <c r="B5097" s="526" t="s">
        <v>9553</v>
      </c>
      <c r="C5097" s="526" t="s">
        <v>134</v>
      </c>
      <c r="D5097" s="527" t="n">
        <v>401.74</v>
      </c>
    </row>
    <row r="5098" customFormat="false" ht="15" hidden="false" customHeight="false" outlineLevel="0" collapsed="false">
      <c r="A5098" s="526" t="n">
        <v>86930</v>
      </c>
      <c r="B5098" s="526" t="s">
        <v>9554</v>
      </c>
      <c r="C5098" s="526" t="s">
        <v>134</v>
      </c>
      <c r="D5098" s="527" t="n">
        <v>373</v>
      </c>
    </row>
    <row r="5099" customFormat="false" ht="15" hidden="false" customHeight="false" outlineLevel="0" collapsed="false">
      <c r="A5099" s="526" t="n">
        <v>86931</v>
      </c>
      <c r="B5099" s="526" t="s">
        <v>9555</v>
      </c>
      <c r="C5099" s="526" t="s">
        <v>134</v>
      </c>
      <c r="D5099" s="527" t="n">
        <v>510.88</v>
      </c>
    </row>
    <row r="5100" customFormat="false" ht="15" hidden="false" customHeight="false" outlineLevel="0" collapsed="false">
      <c r="A5100" s="526" t="n">
        <v>86932</v>
      </c>
      <c r="B5100" s="526" t="s">
        <v>9556</v>
      </c>
      <c r="C5100" s="526" t="s">
        <v>134</v>
      </c>
      <c r="D5100" s="527" t="n">
        <v>544.88</v>
      </c>
    </row>
    <row r="5101" customFormat="false" ht="15" hidden="false" customHeight="false" outlineLevel="0" collapsed="false">
      <c r="A5101" s="526" t="n">
        <v>86933</v>
      </c>
      <c r="B5101" s="526" t="s">
        <v>9557</v>
      </c>
      <c r="C5101" s="526" t="s">
        <v>134</v>
      </c>
      <c r="D5101" s="527" t="n">
        <v>451.92</v>
      </c>
    </row>
    <row r="5102" customFormat="false" ht="15" hidden="false" customHeight="false" outlineLevel="0" collapsed="false">
      <c r="A5102" s="526" t="n">
        <v>86934</v>
      </c>
      <c r="B5102" s="526" t="s">
        <v>9558</v>
      </c>
      <c r="C5102" s="526" t="s">
        <v>134</v>
      </c>
      <c r="D5102" s="527" t="n">
        <v>441.86</v>
      </c>
    </row>
    <row r="5103" customFormat="false" ht="15" hidden="false" customHeight="false" outlineLevel="0" collapsed="false">
      <c r="A5103" s="526" t="n">
        <v>86935</v>
      </c>
      <c r="B5103" s="526" t="s">
        <v>9559</v>
      </c>
      <c r="C5103" s="526" t="s">
        <v>134</v>
      </c>
      <c r="D5103" s="527" t="n">
        <v>292.67</v>
      </c>
    </row>
    <row r="5104" customFormat="false" ht="15" hidden="false" customHeight="false" outlineLevel="0" collapsed="false">
      <c r="A5104" s="526" t="n">
        <v>86936</v>
      </c>
      <c r="B5104" s="526" t="s">
        <v>9560</v>
      </c>
      <c r="C5104" s="526" t="s">
        <v>134</v>
      </c>
      <c r="D5104" s="527" t="n">
        <v>453</v>
      </c>
    </row>
    <row r="5105" customFormat="false" ht="15" hidden="false" customHeight="false" outlineLevel="0" collapsed="false">
      <c r="A5105" s="526" t="n">
        <v>86937</v>
      </c>
      <c r="B5105" s="526" t="s">
        <v>585</v>
      </c>
      <c r="C5105" s="526" t="s">
        <v>134</v>
      </c>
      <c r="D5105" s="527" t="n">
        <v>219.47</v>
      </c>
    </row>
    <row r="5106" customFormat="false" ht="15" hidden="false" customHeight="false" outlineLevel="0" collapsed="false">
      <c r="A5106" s="526" t="n">
        <v>86938</v>
      </c>
      <c r="B5106" s="526" t="s">
        <v>9561</v>
      </c>
      <c r="C5106" s="526" t="s">
        <v>134</v>
      </c>
      <c r="D5106" s="527" t="n">
        <v>379.8</v>
      </c>
    </row>
    <row r="5107" customFormat="false" ht="15" hidden="false" customHeight="false" outlineLevel="0" collapsed="false">
      <c r="A5107" s="526" t="n">
        <v>86939</v>
      </c>
      <c r="B5107" s="526" t="s">
        <v>9562</v>
      </c>
      <c r="C5107" s="526" t="s">
        <v>134</v>
      </c>
      <c r="D5107" s="527" t="n">
        <v>423.48</v>
      </c>
    </row>
    <row r="5108" customFormat="false" ht="15" hidden="false" customHeight="false" outlineLevel="0" collapsed="false">
      <c r="A5108" s="526" t="n">
        <v>86940</v>
      </c>
      <c r="B5108" s="526" t="s">
        <v>9563</v>
      </c>
      <c r="C5108" s="526" t="s">
        <v>134</v>
      </c>
      <c r="D5108" s="528" t="n">
        <v>1061.03</v>
      </c>
    </row>
    <row r="5109" customFormat="false" ht="15" hidden="false" customHeight="false" outlineLevel="0" collapsed="false">
      <c r="A5109" s="526" t="n">
        <v>86941</v>
      </c>
      <c r="B5109" s="526" t="s">
        <v>9564</v>
      </c>
      <c r="C5109" s="526" t="s">
        <v>134</v>
      </c>
      <c r="D5109" s="527" t="n">
        <v>772.28</v>
      </c>
    </row>
    <row r="5110" customFormat="false" ht="15" hidden="false" customHeight="false" outlineLevel="0" collapsed="false">
      <c r="A5110" s="526" t="n">
        <v>86942</v>
      </c>
      <c r="B5110" s="526" t="s">
        <v>380</v>
      </c>
      <c r="C5110" s="526" t="s">
        <v>134</v>
      </c>
      <c r="D5110" s="527" t="n">
        <v>262.67</v>
      </c>
    </row>
    <row r="5111" customFormat="false" ht="15" hidden="false" customHeight="false" outlineLevel="0" collapsed="false">
      <c r="A5111" s="526" t="n">
        <v>86943</v>
      </c>
      <c r="B5111" s="526" t="s">
        <v>9565</v>
      </c>
      <c r="C5111" s="526" t="s">
        <v>134</v>
      </c>
      <c r="D5111" s="527" t="n">
        <v>252.61</v>
      </c>
    </row>
    <row r="5112" customFormat="false" ht="15" hidden="false" customHeight="false" outlineLevel="0" collapsed="false">
      <c r="A5112" s="526" t="n">
        <v>86947</v>
      </c>
      <c r="B5112" s="526" t="s">
        <v>9566</v>
      </c>
      <c r="C5112" s="526" t="s">
        <v>134</v>
      </c>
      <c r="D5112" s="528" t="n">
        <v>1119.74</v>
      </c>
    </row>
    <row r="5113" customFormat="false" ht="15" hidden="false" customHeight="false" outlineLevel="0" collapsed="false">
      <c r="A5113" s="526" t="n">
        <v>93396</v>
      </c>
      <c r="B5113" s="526" t="s">
        <v>9567</v>
      </c>
      <c r="C5113" s="526" t="s">
        <v>134</v>
      </c>
      <c r="D5113" s="527" t="n">
        <v>631.56</v>
      </c>
    </row>
    <row r="5114" customFormat="false" ht="15" hidden="false" customHeight="false" outlineLevel="0" collapsed="false">
      <c r="A5114" s="526" t="n">
        <v>93441</v>
      </c>
      <c r="B5114" s="526" t="s">
        <v>9568</v>
      </c>
      <c r="C5114" s="526" t="s">
        <v>134</v>
      </c>
      <c r="D5114" s="528" t="n">
        <v>1042.34</v>
      </c>
    </row>
    <row r="5115" customFormat="false" ht="15" hidden="false" customHeight="false" outlineLevel="0" collapsed="false">
      <c r="A5115" s="526" t="n">
        <v>93442</v>
      </c>
      <c r="B5115" s="526" t="s">
        <v>9569</v>
      </c>
      <c r="C5115" s="526" t="s">
        <v>134</v>
      </c>
      <c r="D5115" s="528" t="n">
        <v>1084.08</v>
      </c>
    </row>
    <row r="5116" customFormat="false" ht="15" hidden="false" customHeight="false" outlineLevel="0" collapsed="false">
      <c r="A5116" s="526" t="n">
        <v>95469</v>
      </c>
      <c r="B5116" s="526" t="s">
        <v>9570</v>
      </c>
      <c r="C5116" s="526" t="s">
        <v>134</v>
      </c>
      <c r="D5116" s="527" t="n">
        <v>305.36</v>
      </c>
    </row>
    <row r="5117" customFormat="false" ht="15" hidden="false" customHeight="false" outlineLevel="0" collapsed="false">
      <c r="A5117" s="526" t="n">
        <v>95470</v>
      </c>
      <c r="B5117" s="526" t="s">
        <v>353</v>
      </c>
      <c r="C5117" s="526" t="s">
        <v>134</v>
      </c>
      <c r="D5117" s="527" t="n">
        <v>314.89</v>
      </c>
    </row>
    <row r="5118" customFormat="false" ht="15" hidden="false" customHeight="false" outlineLevel="0" collapsed="false">
      <c r="A5118" s="526" t="n">
        <v>95471</v>
      </c>
      <c r="B5118" s="526" t="s">
        <v>9571</v>
      </c>
      <c r="C5118" s="526" t="s">
        <v>134</v>
      </c>
      <c r="D5118" s="527" t="n">
        <v>780.99</v>
      </c>
    </row>
    <row r="5119" customFormat="false" ht="15" hidden="false" customHeight="false" outlineLevel="0" collapsed="false">
      <c r="A5119" s="526" t="n">
        <v>95472</v>
      </c>
      <c r="B5119" s="526" t="s">
        <v>306</v>
      </c>
      <c r="C5119" s="526" t="s">
        <v>134</v>
      </c>
      <c r="D5119" s="527" t="n">
        <v>790.52</v>
      </c>
    </row>
    <row r="5120" customFormat="false" ht="15" hidden="false" customHeight="false" outlineLevel="0" collapsed="false">
      <c r="A5120" s="526" t="n">
        <v>95542</v>
      </c>
      <c r="B5120" s="526" t="s">
        <v>9572</v>
      </c>
      <c r="C5120" s="526" t="s">
        <v>134</v>
      </c>
      <c r="D5120" s="527" t="n">
        <v>54.8</v>
      </c>
    </row>
    <row r="5121" customFormat="false" ht="15" hidden="false" customHeight="false" outlineLevel="0" collapsed="false">
      <c r="A5121" s="526" t="n">
        <v>95543</v>
      </c>
      <c r="B5121" s="526" t="s">
        <v>9573</v>
      </c>
      <c r="C5121" s="526" t="s">
        <v>134</v>
      </c>
      <c r="D5121" s="527" t="n">
        <v>90.33</v>
      </c>
    </row>
    <row r="5122" customFormat="false" ht="15" hidden="false" customHeight="false" outlineLevel="0" collapsed="false">
      <c r="A5122" s="526" t="n">
        <v>95544</v>
      </c>
      <c r="B5122" s="526" t="s">
        <v>9574</v>
      </c>
      <c r="C5122" s="526" t="s">
        <v>134</v>
      </c>
      <c r="D5122" s="527" t="n">
        <v>68.25</v>
      </c>
    </row>
    <row r="5123" customFormat="false" ht="15" hidden="false" customHeight="false" outlineLevel="0" collapsed="false">
      <c r="A5123" s="526" t="n">
        <v>95545</v>
      </c>
      <c r="B5123" s="526" t="s">
        <v>9575</v>
      </c>
      <c r="C5123" s="526" t="s">
        <v>134</v>
      </c>
      <c r="D5123" s="527" t="n">
        <v>66.82</v>
      </c>
    </row>
    <row r="5124" customFormat="false" ht="15" hidden="false" customHeight="false" outlineLevel="0" collapsed="false">
      <c r="A5124" s="526" t="n">
        <v>95546</v>
      </c>
      <c r="B5124" s="526" t="s">
        <v>9576</v>
      </c>
      <c r="C5124" s="526" t="s">
        <v>134</v>
      </c>
      <c r="D5124" s="527" t="n">
        <v>214.1</v>
      </c>
    </row>
    <row r="5125" customFormat="false" ht="15" hidden="false" customHeight="false" outlineLevel="0" collapsed="false">
      <c r="A5125" s="526" t="n">
        <v>95547</v>
      </c>
      <c r="B5125" s="526" t="s">
        <v>698</v>
      </c>
      <c r="C5125" s="526" t="s">
        <v>134</v>
      </c>
      <c r="D5125" s="527" t="n">
        <v>47.68</v>
      </c>
    </row>
    <row r="5126" customFormat="false" ht="15" hidden="false" customHeight="false" outlineLevel="0" collapsed="false">
      <c r="A5126" s="526" t="n">
        <v>100848</v>
      </c>
      <c r="B5126" s="526" t="s">
        <v>243</v>
      </c>
      <c r="C5126" s="526" t="s">
        <v>134</v>
      </c>
      <c r="D5126" s="527" t="n">
        <v>561.52</v>
      </c>
    </row>
    <row r="5127" customFormat="false" ht="15" hidden="false" customHeight="false" outlineLevel="0" collapsed="false">
      <c r="A5127" s="526" t="n">
        <v>100849</v>
      </c>
      <c r="B5127" s="526" t="s">
        <v>505</v>
      </c>
      <c r="C5127" s="526" t="s">
        <v>134</v>
      </c>
      <c r="D5127" s="527" t="n">
        <v>55.43</v>
      </c>
    </row>
    <row r="5128" customFormat="false" ht="15" hidden="false" customHeight="false" outlineLevel="0" collapsed="false">
      <c r="A5128" s="526" t="n">
        <v>100851</v>
      </c>
      <c r="B5128" s="526" t="s">
        <v>387</v>
      </c>
      <c r="C5128" s="526" t="s">
        <v>134</v>
      </c>
      <c r="D5128" s="527" t="n">
        <v>111.78</v>
      </c>
    </row>
    <row r="5129" customFormat="false" ht="15" hidden="false" customHeight="false" outlineLevel="0" collapsed="false">
      <c r="A5129" s="526" t="n">
        <v>100852</v>
      </c>
      <c r="B5129" s="526" t="s">
        <v>9577</v>
      </c>
      <c r="C5129" s="526" t="s">
        <v>134</v>
      </c>
      <c r="D5129" s="527" t="n">
        <v>239.51</v>
      </c>
    </row>
    <row r="5130" customFormat="false" ht="15" hidden="false" customHeight="false" outlineLevel="0" collapsed="false">
      <c r="A5130" s="526" t="n">
        <v>100853</v>
      </c>
      <c r="B5130" s="526" t="s">
        <v>9578</v>
      </c>
      <c r="C5130" s="526" t="s">
        <v>134</v>
      </c>
      <c r="D5130" s="527" t="n">
        <v>318.9</v>
      </c>
    </row>
    <row r="5131" customFormat="false" ht="15" hidden="false" customHeight="false" outlineLevel="0" collapsed="false">
      <c r="A5131" s="526" t="n">
        <v>100854</v>
      </c>
      <c r="B5131" s="526" t="s">
        <v>9579</v>
      </c>
      <c r="C5131" s="526" t="s">
        <v>134</v>
      </c>
      <c r="D5131" s="528" t="n">
        <v>1651.81</v>
      </c>
    </row>
    <row r="5132" customFormat="false" ht="15" hidden="false" customHeight="false" outlineLevel="0" collapsed="false">
      <c r="A5132" s="526" t="n">
        <v>100856</v>
      </c>
      <c r="B5132" s="526" t="s">
        <v>9580</v>
      </c>
      <c r="C5132" s="526" t="s">
        <v>134</v>
      </c>
      <c r="D5132" s="527" t="n">
        <v>35.48</v>
      </c>
    </row>
    <row r="5133" customFormat="false" ht="15" hidden="false" customHeight="false" outlineLevel="0" collapsed="false">
      <c r="A5133" s="526" t="n">
        <v>100857</v>
      </c>
      <c r="B5133" s="526" t="s">
        <v>9581</v>
      </c>
      <c r="C5133" s="526" t="s">
        <v>134</v>
      </c>
      <c r="D5133" s="527" t="n">
        <v>485</v>
      </c>
    </row>
    <row r="5134" customFormat="false" ht="15" hidden="false" customHeight="false" outlineLevel="0" collapsed="false">
      <c r="A5134" s="526" t="n">
        <v>100858</v>
      </c>
      <c r="B5134" s="526" t="s">
        <v>9582</v>
      </c>
      <c r="C5134" s="526" t="s">
        <v>134</v>
      </c>
      <c r="D5134" s="527" t="n">
        <v>719.24</v>
      </c>
    </row>
    <row r="5135" customFormat="false" ht="15" hidden="false" customHeight="false" outlineLevel="0" collapsed="false">
      <c r="A5135" s="526" t="n">
        <v>100859</v>
      </c>
      <c r="B5135" s="526" t="s">
        <v>9583</v>
      </c>
      <c r="C5135" s="526" t="s">
        <v>134</v>
      </c>
      <c r="D5135" s="528" t="n">
        <v>1027.49</v>
      </c>
    </row>
    <row r="5136" customFormat="false" ht="15" hidden="false" customHeight="false" outlineLevel="0" collapsed="false">
      <c r="A5136" s="526" t="n">
        <v>100860</v>
      </c>
      <c r="B5136" s="526" t="s">
        <v>9584</v>
      </c>
      <c r="C5136" s="526" t="s">
        <v>134</v>
      </c>
      <c r="D5136" s="527" t="n">
        <v>110.44</v>
      </c>
    </row>
    <row r="5137" customFormat="false" ht="15" hidden="false" customHeight="false" outlineLevel="0" collapsed="false">
      <c r="A5137" s="526" t="n">
        <v>100861</v>
      </c>
      <c r="B5137" s="526" t="s">
        <v>9585</v>
      </c>
      <c r="C5137" s="526" t="s">
        <v>134</v>
      </c>
      <c r="D5137" s="527" t="n">
        <v>38.27</v>
      </c>
    </row>
    <row r="5138" customFormat="false" ht="15" hidden="false" customHeight="false" outlineLevel="0" collapsed="false">
      <c r="A5138" s="526" t="n">
        <v>100862</v>
      </c>
      <c r="B5138" s="526" t="s">
        <v>9586</v>
      </c>
      <c r="C5138" s="526" t="s">
        <v>134</v>
      </c>
      <c r="D5138" s="527" t="n">
        <v>41.88</v>
      </c>
    </row>
    <row r="5139" customFormat="false" ht="15" hidden="false" customHeight="false" outlineLevel="0" collapsed="false">
      <c r="A5139" s="526" t="n">
        <v>100863</v>
      </c>
      <c r="B5139" s="526" t="s">
        <v>9587</v>
      </c>
      <c r="C5139" s="526" t="s">
        <v>134</v>
      </c>
      <c r="D5139" s="527" t="n">
        <v>594.99</v>
      </c>
    </row>
    <row r="5140" customFormat="false" ht="15" hidden="false" customHeight="false" outlineLevel="0" collapsed="false">
      <c r="A5140" s="526" t="n">
        <v>100864</v>
      </c>
      <c r="B5140" s="526" t="s">
        <v>9588</v>
      </c>
      <c r="C5140" s="526" t="s">
        <v>134</v>
      </c>
      <c r="D5140" s="527" t="n">
        <v>650.47</v>
      </c>
    </row>
    <row r="5141" customFormat="false" ht="15" hidden="false" customHeight="false" outlineLevel="0" collapsed="false">
      <c r="A5141" s="526" t="n">
        <v>100865</v>
      </c>
      <c r="B5141" s="526" t="s">
        <v>9589</v>
      </c>
      <c r="C5141" s="526" t="s">
        <v>134</v>
      </c>
      <c r="D5141" s="527" t="n">
        <v>564.01</v>
      </c>
    </row>
    <row r="5142" customFormat="false" ht="15" hidden="false" customHeight="false" outlineLevel="0" collapsed="false">
      <c r="A5142" s="526" t="n">
        <v>100866</v>
      </c>
      <c r="B5142" s="526" t="s">
        <v>9590</v>
      </c>
      <c r="C5142" s="526" t="s">
        <v>134</v>
      </c>
      <c r="D5142" s="527" t="n">
        <v>311.58</v>
      </c>
    </row>
    <row r="5143" customFormat="false" ht="15" hidden="false" customHeight="false" outlineLevel="0" collapsed="false">
      <c r="A5143" s="526" t="n">
        <v>100867</v>
      </c>
      <c r="B5143" s="526" t="s">
        <v>540</v>
      </c>
      <c r="C5143" s="526" t="s">
        <v>134</v>
      </c>
      <c r="D5143" s="527" t="n">
        <v>329.88</v>
      </c>
    </row>
    <row r="5144" customFormat="false" ht="15" hidden="false" customHeight="false" outlineLevel="0" collapsed="false">
      <c r="A5144" s="526" t="n">
        <v>100868</v>
      </c>
      <c r="B5144" s="526" t="s">
        <v>474</v>
      </c>
      <c r="C5144" s="526" t="s">
        <v>134</v>
      </c>
      <c r="D5144" s="527" t="n">
        <v>342.05</v>
      </c>
    </row>
    <row r="5145" customFormat="false" ht="15" hidden="false" customHeight="false" outlineLevel="0" collapsed="false">
      <c r="A5145" s="526" t="n">
        <v>100869</v>
      </c>
      <c r="B5145" s="526" t="s">
        <v>9591</v>
      </c>
      <c r="C5145" s="526" t="s">
        <v>134</v>
      </c>
      <c r="D5145" s="527" t="n">
        <v>351.39</v>
      </c>
    </row>
    <row r="5146" customFormat="false" ht="15" hidden="false" customHeight="false" outlineLevel="0" collapsed="false">
      <c r="A5146" s="526" t="n">
        <v>100870</v>
      </c>
      <c r="B5146" s="526" t="s">
        <v>9592</v>
      </c>
      <c r="C5146" s="526" t="s">
        <v>134</v>
      </c>
      <c r="D5146" s="527" t="n">
        <v>319.49</v>
      </c>
    </row>
    <row r="5147" customFormat="false" ht="15" hidden="false" customHeight="false" outlineLevel="0" collapsed="false">
      <c r="A5147" s="526" t="n">
        <v>100871</v>
      </c>
      <c r="B5147" s="526" t="s">
        <v>9593</v>
      </c>
      <c r="C5147" s="526" t="s">
        <v>134</v>
      </c>
      <c r="D5147" s="527" t="n">
        <v>344.91</v>
      </c>
    </row>
    <row r="5148" customFormat="false" ht="15" hidden="false" customHeight="false" outlineLevel="0" collapsed="false">
      <c r="A5148" s="526" t="n">
        <v>100872</v>
      </c>
      <c r="B5148" s="526" t="s">
        <v>9594</v>
      </c>
      <c r="C5148" s="526" t="s">
        <v>134</v>
      </c>
      <c r="D5148" s="527" t="n">
        <v>361.14</v>
      </c>
    </row>
    <row r="5149" customFormat="false" ht="15" hidden="false" customHeight="false" outlineLevel="0" collapsed="false">
      <c r="A5149" s="526" t="n">
        <v>100873</v>
      </c>
      <c r="B5149" s="526" t="s">
        <v>9595</v>
      </c>
      <c r="C5149" s="526" t="s">
        <v>134</v>
      </c>
      <c r="D5149" s="527" t="n">
        <v>371.28</v>
      </c>
    </row>
    <row r="5150" customFormat="false" ht="15" hidden="false" customHeight="false" outlineLevel="0" collapsed="false">
      <c r="A5150" s="526" t="n">
        <v>100874</v>
      </c>
      <c r="B5150" s="526" t="s">
        <v>270</v>
      </c>
      <c r="C5150" s="526" t="s">
        <v>134</v>
      </c>
      <c r="D5150" s="527" t="n">
        <v>311.58</v>
      </c>
    </row>
    <row r="5151" customFormat="false" ht="15" hidden="false" customHeight="false" outlineLevel="0" collapsed="false">
      <c r="A5151" s="526" t="n">
        <v>100875</v>
      </c>
      <c r="B5151" s="526" t="s">
        <v>425</v>
      </c>
      <c r="C5151" s="526" t="s">
        <v>134</v>
      </c>
      <c r="D5151" s="528" t="n">
        <v>1043.21</v>
      </c>
    </row>
    <row r="5152" customFormat="false" ht="15" hidden="false" customHeight="false" outlineLevel="0" collapsed="false">
      <c r="A5152" s="526" t="n">
        <v>100878</v>
      </c>
      <c r="B5152" s="526" t="s">
        <v>9596</v>
      </c>
      <c r="C5152" s="526" t="s">
        <v>134</v>
      </c>
      <c r="D5152" s="527" t="n">
        <v>668.93</v>
      </c>
    </row>
    <row r="5153" customFormat="false" ht="15" hidden="false" customHeight="false" outlineLevel="0" collapsed="false">
      <c r="A5153" s="526" t="n">
        <v>98052</v>
      </c>
      <c r="B5153" s="526" t="s">
        <v>9597</v>
      </c>
      <c r="C5153" s="526" t="s">
        <v>134</v>
      </c>
      <c r="D5153" s="528" t="n">
        <v>2024.66</v>
      </c>
    </row>
    <row r="5154" customFormat="false" ht="15" hidden="false" customHeight="false" outlineLevel="0" collapsed="false">
      <c r="A5154" s="526" t="n">
        <v>98053</v>
      </c>
      <c r="B5154" s="526" t="s">
        <v>9598</v>
      </c>
      <c r="C5154" s="526" t="s">
        <v>134</v>
      </c>
      <c r="D5154" s="528" t="n">
        <v>2786.08</v>
      </c>
    </row>
    <row r="5155" customFormat="false" ht="15" hidden="false" customHeight="false" outlineLevel="0" collapsed="false">
      <c r="A5155" s="526" t="n">
        <v>98054</v>
      </c>
      <c r="B5155" s="526" t="s">
        <v>9599</v>
      </c>
      <c r="C5155" s="526" t="s">
        <v>134</v>
      </c>
      <c r="D5155" s="528" t="n">
        <v>4525.64</v>
      </c>
    </row>
    <row r="5156" customFormat="false" ht="15" hidden="false" customHeight="false" outlineLevel="0" collapsed="false">
      <c r="A5156" s="526" t="n">
        <v>98055</v>
      </c>
      <c r="B5156" s="526" t="s">
        <v>9600</v>
      </c>
      <c r="C5156" s="526" t="s">
        <v>134</v>
      </c>
      <c r="D5156" s="528" t="n">
        <v>6162.65</v>
      </c>
    </row>
    <row r="5157" customFormat="false" ht="15" hidden="false" customHeight="false" outlineLevel="0" collapsed="false">
      <c r="A5157" s="526" t="n">
        <v>98056</v>
      </c>
      <c r="B5157" s="526" t="s">
        <v>9601</v>
      </c>
      <c r="C5157" s="526" t="s">
        <v>134</v>
      </c>
      <c r="D5157" s="528" t="n">
        <v>7175.15</v>
      </c>
    </row>
    <row r="5158" customFormat="false" ht="15" hidden="false" customHeight="false" outlineLevel="0" collapsed="false">
      <c r="A5158" s="526" t="n">
        <v>98057</v>
      </c>
      <c r="B5158" s="526" t="s">
        <v>9602</v>
      </c>
      <c r="C5158" s="526" t="s">
        <v>134</v>
      </c>
      <c r="D5158" s="528" t="n">
        <v>8564.3</v>
      </c>
    </row>
    <row r="5159" customFormat="false" ht="15" hidden="false" customHeight="false" outlineLevel="0" collapsed="false">
      <c r="A5159" s="526" t="n">
        <v>98058</v>
      </c>
      <c r="B5159" s="526" t="s">
        <v>9603</v>
      </c>
      <c r="C5159" s="526" t="s">
        <v>134</v>
      </c>
      <c r="D5159" s="528" t="n">
        <v>1819.65</v>
      </c>
    </row>
    <row r="5160" customFormat="false" ht="15" hidden="false" customHeight="false" outlineLevel="0" collapsed="false">
      <c r="A5160" s="526" t="n">
        <v>98059</v>
      </c>
      <c r="B5160" s="526" t="s">
        <v>9604</v>
      </c>
      <c r="C5160" s="526" t="s">
        <v>134</v>
      </c>
      <c r="D5160" s="528" t="n">
        <v>3980.29</v>
      </c>
    </row>
    <row r="5161" customFormat="false" ht="15" hidden="false" customHeight="false" outlineLevel="0" collapsed="false">
      <c r="A5161" s="526" t="n">
        <v>98060</v>
      </c>
      <c r="B5161" s="526" t="s">
        <v>9605</v>
      </c>
      <c r="C5161" s="526" t="s">
        <v>134</v>
      </c>
      <c r="D5161" s="528" t="n">
        <v>5612.65</v>
      </c>
    </row>
    <row r="5162" customFormat="false" ht="15" hidden="false" customHeight="false" outlineLevel="0" collapsed="false">
      <c r="A5162" s="526" t="n">
        <v>98061</v>
      </c>
      <c r="B5162" s="526" t="s">
        <v>9606</v>
      </c>
      <c r="C5162" s="526" t="s">
        <v>134</v>
      </c>
      <c r="D5162" s="528" t="n">
        <v>7853.54</v>
      </c>
    </row>
    <row r="5163" customFormat="false" ht="15" hidden="false" customHeight="false" outlineLevel="0" collapsed="false">
      <c r="A5163" s="526" t="n">
        <v>98062</v>
      </c>
      <c r="B5163" s="526" t="s">
        <v>9607</v>
      </c>
      <c r="C5163" s="526" t="s">
        <v>134</v>
      </c>
      <c r="D5163" s="528" t="n">
        <v>3025.27</v>
      </c>
    </row>
    <row r="5164" customFormat="false" ht="15" hidden="false" customHeight="false" outlineLevel="0" collapsed="false">
      <c r="A5164" s="526" t="n">
        <v>98063</v>
      </c>
      <c r="B5164" s="526" t="s">
        <v>9608</v>
      </c>
      <c r="C5164" s="526" t="s">
        <v>134</v>
      </c>
      <c r="D5164" s="528" t="n">
        <v>4615.93</v>
      </c>
    </row>
    <row r="5165" customFormat="false" ht="15" hidden="false" customHeight="false" outlineLevel="0" collapsed="false">
      <c r="A5165" s="526" t="n">
        <v>98064</v>
      </c>
      <c r="B5165" s="526" t="s">
        <v>9609</v>
      </c>
      <c r="C5165" s="526" t="s">
        <v>134</v>
      </c>
      <c r="D5165" s="528" t="n">
        <v>5320.06</v>
      </c>
    </row>
    <row r="5166" customFormat="false" ht="15" hidden="false" customHeight="false" outlineLevel="0" collapsed="false">
      <c r="A5166" s="526" t="n">
        <v>98065</v>
      </c>
      <c r="B5166" s="526" t="s">
        <v>9610</v>
      </c>
      <c r="C5166" s="526" t="s">
        <v>134</v>
      </c>
      <c r="D5166" s="528" t="n">
        <v>7394.1</v>
      </c>
    </row>
    <row r="5167" customFormat="false" ht="15" hidden="false" customHeight="false" outlineLevel="0" collapsed="false">
      <c r="A5167" s="526" t="n">
        <v>98066</v>
      </c>
      <c r="B5167" s="526" t="s">
        <v>9611</v>
      </c>
      <c r="C5167" s="526" t="s">
        <v>134</v>
      </c>
      <c r="D5167" s="528" t="n">
        <v>4910.44</v>
      </c>
    </row>
    <row r="5168" customFormat="false" ht="15" hidden="false" customHeight="false" outlineLevel="0" collapsed="false">
      <c r="A5168" s="526" t="n">
        <v>98067</v>
      </c>
      <c r="B5168" s="526" t="s">
        <v>9612</v>
      </c>
      <c r="C5168" s="526" t="s">
        <v>134</v>
      </c>
      <c r="D5168" s="528" t="n">
        <v>6536.87</v>
      </c>
    </row>
    <row r="5169" customFormat="false" ht="15" hidden="false" customHeight="false" outlineLevel="0" collapsed="false">
      <c r="A5169" s="526" t="n">
        <v>98068</v>
      </c>
      <c r="B5169" s="526" t="s">
        <v>9613</v>
      </c>
      <c r="C5169" s="526" t="s">
        <v>134</v>
      </c>
      <c r="D5169" s="528" t="n">
        <v>9229.18</v>
      </c>
    </row>
    <row r="5170" customFormat="false" ht="15" hidden="false" customHeight="false" outlineLevel="0" collapsed="false">
      <c r="A5170" s="526" t="n">
        <v>98069</v>
      </c>
      <c r="B5170" s="526" t="s">
        <v>9614</v>
      </c>
      <c r="C5170" s="526" t="s">
        <v>134</v>
      </c>
      <c r="D5170" s="528" t="n">
        <v>12438.41</v>
      </c>
    </row>
    <row r="5171" customFormat="false" ht="15" hidden="false" customHeight="false" outlineLevel="0" collapsed="false">
      <c r="A5171" s="526" t="n">
        <v>98070</v>
      </c>
      <c r="B5171" s="526" t="s">
        <v>9615</v>
      </c>
      <c r="C5171" s="526" t="s">
        <v>134</v>
      </c>
      <c r="D5171" s="528" t="n">
        <v>14181.73</v>
      </c>
    </row>
    <row r="5172" customFormat="false" ht="15" hidden="false" customHeight="false" outlineLevel="0" collapsed="false">
      <c r="A5172" s="526" t="n">
        <v>98071</v>
      </c>
      <c r="B5172" s="526" t="s">
        <v>9616</v>
      </c>
      <c r="C5172" s="526" t="s">
        <v>134</v>
      </c>
      <c r="D5172" s="528" t="n">
        <v>15408.77</v>
      </c>
    </row>
    <row r="5173" customFormat="false" ht="15" hidden="false" customHeight="false" outlineLevel="0" collapsed="false">
      <c r="A5173" s="526" t="n">
        <v>98072</v>
      </c>
      <c r="B5173" s="526" t="s">
        <v>9617</v>
      </c>
      <c r="C5173" s="526" t="s">
        <v>134</v>
      </c>
      <c r="D5173" s="528" t="n">
        <v>4175.08</v>
      </c>
    </row>
    <row r="5174" customFormat="false" ht="15" hidden="false" customHeight="false" outlineLevel="0" collapsed="false">
      <c r="A5174" s="526" t="n">
        <v>98073</v>
      </c>
      <c r="B5174" s="526" t="s">
        <v>9618</v>
      </c>
      <c r="C5174" s="526" t="s">
        <v>134</v>
      </c>
      <c r="D5174" s="528" t="n">
        <v>6615.29</v>
      </c>
    </row>
    <row r="5175" customFormat="false" ht="15" hidden="false" customHeight="false" outlineLevel="0" collapsed="false">
      <c r="A5175" s="526" t="n">
        <v>98074</v>
      </c>
      <c r="B5175" s="526" t="s">
        <v>9619</v>
      </c>
      <c r="C5175" s="526" t="s">
        <v>134</v>
      </c>
      <c r="D5175" s="528" t="n">
        <v>10391.54</v>
      </c>
    </row>
    <row r="5176" customFormat="false" ht="15" hidden="false" customHeight="false" outlineLevel="0" collapsed="false">
      <c r="A5176" s="526" t="n">
        <v>98075</v>
      </c>
      <c r="B5176" s="526" t="s">
        <v>9620</v>
      </c>
      <c r="C5176" s="526" t="s">
        <v>134</v>
      </c>
      <c r="D5176" s="528" t="n">
        <v>13577.85</v>
      </c>
    </row>
    <row r="5177" customFormat="false" ht="15" hidden="false" customHeight="false" outlineLevel="0" collapsed="false">
      <c r="A5177" s="526" t="n">
        <v>98076</v>
      </c>
      <c r="B5177" s="526" t="s">
        <v>9621</v>
      </c>
      <c r="C5177" s="526" t="s">
        <v>134</v>
      </c>
      <c r="D5177" s="528" t="n">
        <v>15719.91</v>
      </c>
    </row>
    <row r="5178" customFormat="false" ht="15" hidden="false" customHeight="false" outlineLevel="0" collapsed="false">
      <c r="A5178" s="526" t="n">
        <v>98077</v>
      </c>
      <c r="B5178" s="526" t="s">
        <v>9622</v>
      </c>
      <c r="C5178" s="526" t="s">
        <v>134</v>
      </c>
      <c r="D5178" s="528" t="n">
        <v>18552.52</v>
      </c>
    </row>
    <row r="5179" customFormat="false" ht="15" hidden="false" customHeight="false" outlineLevel="0" collapsed="false">
      <c r="A5179" s="526" t="n">
        <v>98078</v>
      </c>
      <c r="B5179" s="526" t="s">
        <v>9623</v>
      </c>
      <c r="C5179" s="526" t="s">
        <v>134</v>
      </c>
      <c r="D5179" s="528" t="n">
        <v>4466.13</v>
      </c>
    </row>
    <row r="5180" customFormat="false" ht="15" hidden="false" customHeight="false" outlineLevel="0" collapsed="false">
      <c r="A5180" s="526" t="n">
        <v>98079</v>
      </c>
      <c r="B5180" s="526" t="s">
        <v>9624</v>
      </c>
      <c r="C5180" s="526" t="s">
        <v>134</v>
      </c>
      <c r="D5180" s="528" t="n">
        <v>7873.57</v>
      </c>
    </row>
    <row r="5181" customFormat="false" ht="15" hidden="false" customHeight="false" outlineLevel="0" collapsed="false">
      <c r="A5181" s="526" t="n">
        <v>98080</v>
      </c>
      <c r="B5181" s="526" t="s">
        <v>9625</v>
      </c>
      <c r="C5181" s="526" t="s">
        <v>134</v>
      </c>
      <c r="D5181" s="528" t="n">
        <v>10198.3</v>
      </c>
    </row>
    <row r="5182" customFormat="false" ht="15" hidden="false" customHeight="false" outlineLevel="0" collapsed="false">
      <c r="A5182" s="526" t="n">
        <v>98081</v>
      </c>
      <c r="B5182" s="526" t="s">
        <v>9626</v>
      </c>
      <c r="C5182" s="526" t="s">
        <v>134</v>
      </c>
      <c r="D5182" s="528" t="n">
        <v>15165.49</v>
      </c>
    </row>
    <row r="5183" customFormat="false" ht="15" hidden="false" customHeight="false" outlineLevel="0" collapsed="false">
      <c r="A5183" s="526" t="n">
        <v>98082</v>
      </c>
      <c r="B5183" s="526" t="s">
        <v>9627</v>
      </c>
      <c r="C5183" s="526" t="s">
        <v>134</v>
      </c>
      <c r="D5183" s="528" t="n">
        <v>3951.66</v>
      </c>
    </row>
    <row r="5184" customFormat="false" ht="15" hidden="false" customHeight="false" outlineLevel="0" collapsed="false">
      <c r="A5184" s="526" t="n">
        <v>98083</v>
      </c>
      <c r="B5184" s="526" t="s">
        <v>9628</v>
      </c>
      <c r="C5184" s="526" t="s">
        <v>134</v>
      </c>
      <c r="D5184" s="528" t="n">
        <v>5206.05</v>
      </c>
    </row>
    <row r="5185" customFormat="false" ht="15" hidden="false" customHeight="false" outlineLevel="0" collapsed="false">
      <c r="A5185" s="526" t="n">
        <v>98084</v>
      </c>
      <c r="B5185" s="526" t="s">
        <v>9629</v>
      </c>
      <c r="C5185" s="526" t="s">
        <v>134</v>
      </c>
      <c r="D5185" s="528" t="n">
        <v>7295.47</v>
      </c>
    </row>
    <row r="5186" customFormat="false" ht="15" hidden="false" customHeight="false" outlineLevel="0" collapsed="false">
      <c r="A5186" s="526" t="n">
        <v>98085</v>
      </c>
      <c r="B5186" s="526" t="s">
        <v>9630</v>
      </c>
      <c r="C5186" s="526" t="s">
        <v>134</v>
      </c>
      <c r="D5186" s="528" t="n">
        <v>9904.9</v>
      </c>
    </row>
    <row r="5187" customFormat="false" ht="15" hidden="false" customHeight="false" outlineLevel="0" collapsed="false">
      <c r="A5187" s="526" t="n">
        <v>98086</v>
      </c>
      <c r="B5187" s="526" t="s">
        <v>9631</v>
      </c>
      <c r="C5187" s="526" t="s">
        <v>134</v>
      </c>
      <c r="D5187" s="528" t="n">
        <v>11164.52</v>
      </c>
    </row>
    <row r="5188" customFormat="false" ht="15" hidden="false" customHeight="false" outlineLevel="0" collapsed="false">
      <c r="A5188" s="526" t="n">
        <v>98087</v>
      </c>
      <c r="B5188" s="526" t="s">
        <v>9632</v>
      </c>
      <c r="C5188" s="526" t="s">
        <v>134</v>
      </c>
      <c r="D5188" s="528" t="n">
        <v>11882.03</v>
      </c>
    </row>
    <row r="5189" customFormat="false" ht="15" hidden="false" customHeight="false" outlineLevel="0" collapsed="false">
      <c r="A5189" s="526" t="n">
        <v>98088</v>
      </c>
      <c r="B5189" s="526" t="s">
        <v>9633</v>
      </c>
      <c r="C5189" s="526" t="s">
        <v>134</v>
      </c>
      <c r="D5189" s="528" t="n">
        <v>3450.32</v>
      </c>
    </row>
    <row r="5190" customFormat="false" ht="15" hidden="false" customHeight="false" outlineLevel="0" collapsed="false">
      <c r="A5190" s="526" t="n">
        <v>98089</v>
      </c>
      <c r="B5190" s="526" t="s">
        <v>9634</v>
      </c>
      <c r="C5190" s="526" t="s">
        <v>134</v>
      </c>
      <c r="D5190" s="528" t="n">
        <v>5508.34</v>
      </c>
    </row>
    <row r="5191" customFormat="false" ht="15" hidden="false" customHeight="false" outlineLevel="0" collapsed="false">
      <c r="A5191" s="526" t="n">
        <v>98090</v>
      </c>
      <c r="B5191" s="526" t="s">
        <v>9635</v>
      </c>
      <c r="C5191" s="526" t="s">
        <v>134</v>
      </c>
      <c r="D5191" s="528" t="n">
        <v>8733.61</v>
      </c>
    </row>
    <row r="5192" customFormat="false" ht="15" hidden="false" customHeight="false" outlineLevel="0" collapsed="false">
      <c r="A5192" s="526" t="n">
        <v>98091</v>
      </c>
      <c r="B5192" s="526" t="s">
        <v>9636</v>
      </c>
      <c r="C5192" s="526" t="s">
        <v>134</v>
      </c>
      <c r="D5192" s="528" t="n">
        <v>11453.13</v>
      </c>
    </row>
    <row r="5193" customFormat="false" ht="15" hidden="false" customHeight="false" outlineLevel="0" collapsed="false">
      <c r="A5193" s="526" t="n">
        <v>98092</v>
      </c>
      <c r="B5193" s="526" t="s">
        <v>9637</v>
      </c>
      <c r="C5193" s="526" t="s">
        <v>134</v>
      </c>
      <c r="D5193" s="528" t="n">
        <v>13349.25</v>
      </c>
    </row>
    <row r="5194" customFormat="false" ht="15" hidden="false" customHeight="false" outlineLevel="0" collapsed="false">
      <c r="A5194" s="526" t="n">
        <v>98093</v>
      </c>
      <c r="B5194" s="526" t="s">
        <v>9638</v>
      </c>
      <c r="C5194" s="526" t="s">
        <v>134</v>
      </c>
      <c r="D5194" s="528" t="n">
        <v>15788.66</v>
      </c>
    </row>
    <row r="5195" customFormat="false" ht="15" hidden="false" customHeight="false" outlineLevel="0" collapsed="false">
      <c r="A5195" s="526" t="n">
        <v>98094</v>
      </c>
      <c r="B5195" s="526" t="s">
        <v>9639</v>
      </c>
      <c r="C5195" s="526" t="s">
        <v>134</v>
      </c>
      <c r="D5195" s="528" t="n">
        <v>2848.43</v>
      </c>
    </row>
    <row r="5196" customFormat="false" ht="15" hidden="false" customHeight="false" outlineLevel="0" collapsed="false">
      <c r="A5196" s="526" t="n">
        <v>98099</v>
      </c>
      <c r="B5196" s="526" t="s">
        <v>9640</v>
      </c>
      <c r="C5196" s="526" t="s">
        <v>134</v>
      </c>
      <c r="D5196" s="528" t="n">
        <v>4897.15</v>
      </c>
    </row>
    <row r="5197" customFormat="false" ht="15" hidden="false" customHeight="false" outlineLevel="0" collapsed="false">
      <c r="A5197" s="526" t="n">
        <v>98100</v>
      </c>
      <c r="B5197" s="526" t="s">
        <v>9641</v>
      </c>
      <c r="C5197" s="526" t="s">
        <v>134</v>
      </c>
      <c r="D5197" s="528" t="n">
        <v>6466.95</v>
      </c>
    </row>
    <row r="5198" customFormat="false" ht="15" hidden="false" customHeight="false" outlineLevel="0" collapsed="false">
      <c r="A5198" s="526" t="n">
        <v>98101</v>
      </c>
      <c r="B5198" s="526" t="s">
        <v>9642</v>
      </c>
      <c r="C5198" s="526" t="s">
        <v>134</v>
      </c>
      <c r="D5198" s="528" t="n">
        <v>9596.91</v>
      </c>
    </row>
    <row r="5199" customFormat="false" ht="15" hidden="false" customHeight="false" outlineLevel="0" collapsed="false">
      <c r="A5199" s="526" t="n">
        <v>98109</v>
      </c>
      <c r="B5199" s="526" t="s">
        <v>9643</v>
      </c>
      <c r="C5199" s="526" t="s">
        <v>134</v>
      </c>
      <c r="D5199" s="527" t="n">
        <v>839.57</v>
      </c>
    </row>
    <row r="5200" customFormat="false" ht="15" hidden="false" customHeight="false" outlineLevel="0" collapsed="false">
      <c r="A5200" s="526" t="n">
        <v>98110</v>
      </c>
      <c r="B5200" s="526" t="s">
        <v>427</v>
      </c>
      <c r="C5200" s="526" t="s">
        <v>134</v>
      </c>
      <c r="D5200" s="527" t="n">
        <v>515.15</v>
      </c>
    </row>
    <row r="5201" customFormat="false" ht="15" hidden="false" customHeight="false" outlineLevel="0" collapsed="false">
      <c r="A5201" s="526" t="n">
        <v>98111</v>
      </c>
      <c r="B5201" s="526" t="s">
        <v>9644</v>
      </c>
      <c r="C5201" s="526" t="s">
        <v>134</v>
      </c>
      <c r="D5201" s="527" t="n">
        <v>68.67</v>
      </c>
    </row>
    <row r="5202" customFormat="false" ht="15" hidden="false" customHeight="false" outlineLevel="0" collapsed="false">
      <c r="A5202" s="526" t="n">
        <v>98112</v>
      </c>
      <c r="B5202" s="526" t="s">
        <v>9645</v>
      </c>
      <c r="C5202" s="526" t="s">
        <v>134</v>
      </c>
      <c r="D5202" s="527" t="n">
        <v>90.55</v>
      </c>
    </row>
    <row r="5203" customFormat="false" ht="15" hidden="false" customHeight="false" outlineLevel="0" collapsed="false">
      <c r="A5203" s="526" t="n">
        <v>98114</v>
      </c>
      <c r="B5203" s="526" t="s">
        <v>9646</v>
      </c>
      <c r="C5203" s="526" t="s">
        <v>134</v>
      </c>
      <c r="D5203" s="527" t="n">
        <v>698.27</v>
      </c>
    </row>
    <row r="5204" customFormat="false" ht="15" hidden="false" customHeight="false" outlineLevel="0" collapsed="false">
      <c r="A5204" s="526" t="n">
        <v>98115</v>
      </c>
      <c r="B5204" s="526" t="s">
        <v>9647</v>
      </c>
      <c r="C5204" s="526" t="s">
        <v>134</v>
      </c>
      <c r="D5204" s="527" t="n">
        <v>104.58</v>
      </c>
    </row>
    <row r="5205" customFormat="false" ht="15" hidden="false" customHeight="false" outlineLevel="0" collapsed="false">
      <c r="A5205" s="526" t="n">
        <v>89957</v>
      </c>
      <c r="B5205" s="526" t="s">
        <v>9648</v>
      </c>
      <c r="C5205" s="526" t="s">
        <v>134</v>
      </c>
      <c r="D5205" s="527" t="n">
        <v>142.45</v>
      </c>
    </row>
    <row r="5206" customFormat="false" ht="15" hidden="false" customHeight="false" outlineLevel="0" collapsed="false">
      <c r="A5206" s="526" t="n">
        <v>89959</v>
      </c>
      <c r="B5206" s="526" t="s">
        <v>9649</v>
      </c>
      <c r="C5206" s="526" t="s">
        <v>134</v>
      </c>
      <c r="D5206" s="527" t="n">
        <v>222.14</v>
      </c>
    </row>
    <row r="5207" customFormat="false" ht="15" hidden="false" customHeight="false" outlineLevel="0" collapsed="false">
      <c r="A5207" s="526" t="n">
        <v>89349</v>
      </c>
      <c r="B5207" s="526" t="s">
        <v>9650</v>
      </c>
      <c r="C5207" s="526" t="s">
        <v>134</v>
      </c>
      <c r="D5207" s="527" t="n">
        <v>35.16</v>
      </c>
    </row>
    <row r="5208" customFormat="false" ht="15" hidden="false" customHeight="false" outlineLevel="0" collapsed="false">
      <c r="A5208" s="526" t="n">
        <v>89351</v>
      </c>
      <c r="B5208" s="526" t="s">
        <v>9651</v>
      </c>
      <c r="C5208" s="526" t="s">
        <v>134</v>
      </c>
      <c r="D5208" s="527" t="n">
        <v>43.24</v>
      </c>
    </row>
    <row r="5209" customFormat="false" ht="15" hidden="false" customHeight="false" outlineLevel="0" collapsed="false">
      <c r="A5209" s="526" t="n">
        <v>89352</v>
      </c>
      <c r="B5209" s="526" t="s">
        <v>9652</v>
      </c>
      <c r="C5209" s="526" t="s">
        <v>134</v>
      </c>
      <c r="D5209" s="527" t="n">
        <v>48.07</v>
      </c>
    </row>
    <row r="5210" customFormat="false" ht="15" hidden="false" customHeight="false" outlineLevel="0" collapsed="false">
      <c r="A5210" s="526" t="n">
        <v>89353</v>
      </c>
      <c r="B5210" s="526" t="s">
        <v>653</v>
      </c>
      <c r="C5210" s="526" t="s">
        <v>134</v>
      </c>
      <c r="D5210" s="527" t="n">
        <v>52.48</v>
      </c>
    </row>
    <row r="5211" customFormat="false" ht="15" hidden="false" customHeight="false" outlineLevel="0" collapsed="false">
      <c r="A5211" s="526" t="n">
        <v>89354</v>
      </c>
      <c r="B5211" s="526" t="s">
        <v>9653</v>
      </c>
      <c r="C5211" s="526" t="s">
        <v>134</v>
      </c>
      <c r="D5211" s="527" t="n">
        <v>504.53</v>
      </c>
    </row>
    <row r="5212" customFormat="false" ht="15" hidden="false" customHeight="false" outlineLevel="0" collapsed="false">
      <c r="A5212" s="526" t="n">
        <v>89969</v>
      </c>
      <c r="B5212" s="526" t="s">
        <v>9654</v>
      </c>
      <c r="C5212" s="526" t="s">
        <v>134</v>
      </c>
      <c r="D5212" s="527" t="n">
        <v>51.02</v>
      </c>
    </row>
    <row r="5213" customFormat="false" ht="15" hidden="false" customHeight="false" outlineLevel="0" collapsed="false">
      <c r="A5213" s="526" t="n">
        <v>89970</v>
      </c>
      <c r="B5213" s="526" t="s">
        <v>9655</v>
      </c>
      <c r="C5213" s="526" t="s">
        <v>134</v>
      </c>
      <c r="D5213" s="527" t="n">
        <v>57.25</v>
      </c>
    </row>
    <row r="5214" customFormat="false" ht="15" hidden="false" customHeight="false" outlineLevel="0" collapsed="false">
      <c r="A5214" s="526" t="n">
        <v>89971</v>
      </c>
      <c r="B5214" s="526" t="s">
        <v>9656</v>
      </c>
      <c r="C5214" s="526" t="s">
        <v>134</v>
      </c>
      <c r="D5214" s="527" t="n">
        <v>59.53</v>
      </c>
    </row>
    <row r="5215" customFormat="false" ht="15" hidden="false" customHeight="false" outlineLevel="0" collapsed="false">
      <c r="A5215" s="526" t="n">
        <v>89972</v>
      </c>
      <c r="B5215" s="526" t="s">
        <v>9657</v>
      </c>
      <c r="C5215" s="526" t="s">
        <v>134</v>
      </c>
      <c r="D5215" s="527" t="n">
        <v>65.86</v>
      </c>
    </row>
    <row r="5216" customFormat="false" ht="15" hidden="false" customHeight="false" outlineLevel="0" collapsed="false">
      <c r="A5216" s="526" t="n">
        <v>89973</v>
      </c>
      <c r="B5216" s="526" t="s">
        <v>9658</v>
      </c>
      <c r="C5216" s="526" t="s">
        <v>134</v>
      </c>
      <c r="D5216" s="527" t="n">
        <v>696.85</v>
      </c>
    </row>
    <row r="5217" customFormat="false" ht="15" hidden="false" customHeight="false" outlineLevel="0" collapsed="false">
      <c r="A5217" s="526" t="n">
        <v>89974</v>
      </c>
      <c r="B5217" s="526" t="s">
        <v>9659</v>
      </c>
      <c r="C5217" s="526" t="s">
        <v>134</v>
      </c>
      <c r="D5217" s="527" t="n">
        <v>294.95</v>
      </c>
    </row>
    <row r="5218" customFormat="false" ht="15" hidden="false" customHeight="false" outlineLevel="0" collapsed="false">
      <c r="A5218" s="526" t="n">
        <v>89984</v>
      </c>
      <c r="B5218" s="526" t="s">
        <v>9660</v>
      </c>
      <c r="C5218" s="526" t="s">
        <v>134</v>
      </c>
      <c r="D5218" s="527" t="n">
        <v>113.44</v>
      </c>
    </row>
    <row r="5219" customFormat="false" ht="15" hidden="false" customHeight="false" outlineLevel="0" collapsed="false">
      <c r="A5219" s="526" t="n">
        <v>89985</v>
      </c>
      <c r="B5219" s="526" t="s">
        <v>390</v>
      </c>
      <c r="C5219" s="526" t="s">
        <v>134</v>
      </c>
      <c r="D5219" s="527" t="n">
        <v>118.92</v>
      </c>
    </row>
    <row r="5220" customFormat="false" ht="15" hidden="false" customHeight="false" outlineLevel="0" collapsed="false">
      <c r="A5220" s="526" t="n">
        <v>89986</v>
      </c>
      <c r="B5220" s="526" t="s">
        <v>9661</v>
      </c>
      <c r="C5220" s="526" t="s">
        <v>134</v>
      </c>
      <c r="D5220" s="527" t="n">
        <v>110.48</v>
      </c>
    </row>
    <row r="5221" customFormat="false" ht="15" hidden="false" customHeight="false" outlineLevel="0" collapsed="false">
      <c r="A5221" s="526" t="n">
        <v>89987</v>
      </c>
      <c r="B5221" s="526" t="s">
        <v>9662</v>
      </c>
      <c r="C5221" s="526" t="s">
        <v>134</v>
      </c>
      <c r="D5221" s="527" t="n">
        <v>125.4</v>
      </c>
    </row>
    <row r="5222" customFormat="false" ht="15" hidden="false" customHeight="false" outlineLevel="0" collapsed="false">
      <c r="A5222" s="526" t="n">
        <v>90371</v>
      </c>
      <c r="B5222" s="526" t="s">
        <v>9663</v>
      </c>
      <c r="C5222" s="526" t="s">
        <v>134</v>
      </c>
      <c r="D5222" s="527" t="n">
        <v>38.45</v>
      </c>
    </row>
    <row r="5223" customFormat="false" ht="15" hidden="false" customHeight="false" outlineLevel="0" collapsed="false">
      <c r="A5223" s="526" t="n">
        <v>94489</v>
      </c>
      <c r="B5223" s="526" t="s">
        <v>712</v>
      </c>
      <c r="C5223" s="526" t="s">
        <v>134</v>
      </c>
      <c r="D5223" s="527" t="n">
        <v>38.78</v>
      </c>
    </row>
    <row r="5224" customFormat="false" ht="15" hidden="false" customHeight="false" outlineLevel="0" collapsed="false">
      <c r="A5224" s="526" t="n">
        <v>94490</v>
      </c>
      <c r="B5224" s="526" t="s">
        <v>9664</v>
      </c>
      <c r="C5224" s="526" t="s">
        <v>134</v>
      </c>
      <c r="D5224" s="527" t="n">
        <v>58.26</v>
      </c>
    </row>
    <row r="5225" customFormat="false" ht="15" hidden="false" customHeight="false" outlineLevel="0" collapsed="false">
      <c r="A5225" s="526" t="n">
        <v>94491</v>
      </c>
      <c r="B5225" s="526" t="s">
        <v>9665</v>
      </c>
      <c r="C5225" s="526" t="s">
        <v>134</v>
      </c>
      <c r="D5225" s="527" t="n">
        <v>79.09</v>
      </c>
    </row>
    <row r="5226" customFormat="false" ht="15" hidden="false" customHeight="false" outlineLevel="0" collapsed="false">
      <c r="A5226" s="526" t="n">
        <v>94492</v>
      </c>
      <c r="B5226" s="526" t="s">
        <v>9666</v>
      </c>
      <c r="C5226" s="526" t="s">
        <v>134</v>
      </c>
      <c r="D5226" s="527" t="n">
        <v>81.39</v>
      </c>
    </row>
    <row r="5227" customFormat="false" ht="15" hidden="false" customHeight="false" outlineLevel="0" collapsed="false">
      <c r="A5227" s="526" t="n">
        <v>94493</v>
      </c>
      <c r="B5227" s="526" t="s">
        <v>9667</v>
      </c>
      <c r="C5227" s="526" t="s">
        <v>134</v>
      </c>
      <c r="D5227" s="527" t="n">
        <v>148.98</v>
      </c>
    </row>
    <row r="5228" customFormat="false" ht="15" hidden="false" customHeight="false" outlineLevel="0" collapsed="false">
      <c r="A5228" s="526" t="n">
        <v>94495</v>
      </c>
      <c r="B5228" s="526" t="s">
        <v>544</v>
      </c>
      <c r="C5228" s="526" t="s">
        <v>134</v>
      </c>
      <c r="D5228" s="527" t="n">
        <v>81.5</v>
      </c>
    </row>
    <row r="5229" customFormat="false" ht="15" hidden="false" customHeight="false" outlineLevel="0" collapsed="false">
      <c r="A5229" s="526" t="n">
        <v>94496</v>
      </c>
      <c r="B5229" s="526" t="s">
        <v>539</v>
      </c>
      <c r="C5229" s="526" t="s">
        <v>134</v>
      </c>
      <c r="D5229" s="527" t="n">
        <v>111.05</v>
      </c>
    </row>
    <row r="5230" customFormat="false" ht="15" hidden="false" customHeight="false" outlineLevel="0" collapsed="false">
      <c r="A5230" s="526" t="n">
        <v>94497</v>
      </c>
      <c r="B5230" s="526" t="s">
        <v>343</v>
      </c>
      <c r="C5230" s="526" t="s">
        <v>134</v>
      </c>
      <c r="D5230" s="527" t="n">
        <v>140.58</v>
      </c>
    </row>
    <row r="5231" customFormat="false" ht="15" hidden="false" customHeight="false" outlineLevel="0" collapsed="false">
      <c r="A5231" s="526" t="n">
        <v>94498</v>
      </c>
      <c r="B5231" s="526" t="s">
        <v>9668</v>
      </c>
      <c r="C5231" s="526" t="s">
        <v>134</v>
      </c>
      <c r="D5231" s="527" t="n">
        <v>194.41</v>
      </c>
    </row>
    <row r="5232" customFormat="false" ht="15" hidden="false" customHeight="false" outlineLevel="0" collapsed="false">
      <c r="A5232" s="526" t="n">
        <v>94499</v>
      </c>
      <c r="B5232" s="526" t="s">
        <v>459</v>
      </c>
      <c r="C5232" s="526" t="s">
        <v>134</v>
      </c>
      <c r="D5232" s="527" t="n">
        <v>390.17</v>
      </c>
    </row>
    <row r="5233" customFormat="false" ht="15" hidden="false" customHeight="false" outlineLevel="0" collapsed="false">
      <c r="A5233" s="526" t="n">
        <v>94500</v>
      </c>
      <c r="B5233" s="526" t="s">
        <v>322</v>
      </c>
      <c r="C5233" s="526" t="s">
        <v>134</v>
      </c>
      <c r="D5233" s="527" t="n">
        <v>473.32</v>
      </c>
    </row>
    <row r="5234" customFormat="false" ht="15" hidden="false" customHeight="false" outlineLevel="0" collapsed="false">
      <c r="A5234" s="526" t="n">
        <v>94501</v>
      </c>
      <c r="B5234" s="526" t="s">
        <v>9669</v>
      </c>
      <c r="C5234" s="526" t="s">
        <v>134</v>
      </c>
      <c r="D5234" s="527" t="n">
        <v>962.18</v>
      </c>
    </row>
    <row r="5235" customFormat="false" ht="15" hidden="false" customHeight="false" outlineLevel="0" collapsed="false">
      <c r="A5235" s="526" t="n">
        <v>94792</v>
      </c>
      <c r="B5235" s="526" t="s">
        <v>9670</v>
      </c>
      <c r="C5235" s="526" t="s">
        <v>134</v>
      </c>
      <c r="D5235" s="527" t="n">
        <v>152.94</v>
      </c>
    </row>
    <row r="5236" customFormat="false" ht="15" hidden="false" customHeight="false" outlineLevel="0" collapsed="false">
      <c r="A5236" s="526" t="n">
        <v>94793</v>
      </c>
      <c r="B5236" s="526" t="s">
        <v>9671</v>
      </c>
      <c r="C5236" s="526" t="s">
        <v>134</v>
      </c>
      <c r="D5236" s="527" t="n">
        <v>210.2</v>
      </c>
    </row>
    <row r="5237" customFormat="false" ht="15" hidden="false" customHeight="false" outlineLevel="0" collapsed="false">
      <c r="A5237" s="526" t="n">
        <v>94794</v>
      </c>
      <c r="B5237" s="526" t="s">
        <v>9672</v>
      </c>
      <c r="C5237" s="526" t="s">
        <v>134</v>
      </c>
      <c r="D5237" s="527" t="n">
        <v>222.26</v>
      </c>
    </row>
    <row r="5238" customFormat="false" ht="15" hidden="false" customHeight="false" outlineLevel="0" collapsed="false">
      <c r="A5238" s="526" t="n">
        <v>94795</v>
      </c>
      <c r="B5238" s="526" t="s">
        <v>9673</v>
      </c>
      <c r="C5238" s="526" t="s">
        <v>134</v>
      </c>
      <c r="D5238" s="527" t="n">
        <v>89.37</v>
      </c>
    </row>
    <row r="5239" customFormat="false" ht="15" hidden="false" customHeight="false" outlineLevel="0" collapsed="false">
      <c r="A5239" s="526" t="n">
        <v>94796</v>
      </c>
      <c r="B5239" s="526" t="s">
        <v>9674</v>
      </c>
      <c r="C5239" s="526" t="s">
        <v>134</v>
      </c>
      <c r="D5239" s="527" t="n">
        <v>99.37</v>
      </c>
    </row>
    <row r="5240" customFormat="false" ht="15" hidden="false" customHeight="false" outlineLevel="0" collapsed="false">
      <c r="A5240" s="526" t="n">
        <v>94797</v>
      </c>
      <c r="B5240" s="526" t="s">
        <v>519</v>
      </c>
      <c r="C5240" s="526" t="s">
        <v>134</v>
      </c>
      <c r="D5240" s="527" t="n">
        <v>214.74</v>
      </c>
    </row>
    <row r="5241" customFormat="false" ht="15" hidden="false" customHeight="false" outlineLevel="0" collapsed="false">
      <c r="A5241" s="526" t="n">
        <v>94798</v>
      </c>
      <c r="B5241" s="526" t="s">
        <v>9675</v>
      </c>
      <c r="C5241" s="526" t="s">
        <v>134</v>
      </c>
      <c r="D5241" s="527" t="n">
        <v>361.23</v>
      </c>
    </row>
    <row r="5242" customFormat="false" ht="15" hidden="false" customHeight="false" outlineLevel="0" collapsed="false">
      <c r="A5242" s="526" t="n">
        <v>94799</v>
      </c>
      <c r="B5242" s="526" t="s">
        <v>9676</v>
      </c>
      <c r="C5242" s="526" t="s">
        <v>134</v>
      </c>
      <c r="D5242" s="527" t="n">
        <v>441.78</v>
      </c>
    </row>
    <row r="5243" customFormat="false" ht="15" hidden="false" customHeight="false" outlineLevel="0" collapsed="false">
      <c r="A5243" s="526" t="n">
        <v>94800</v>
      </c>
      <c r="B5243" s="526" t="s">
        <v>9677</v>
      </c>
      <c r="C5243" s="526" t="s">
        <v>134</v>
      </c>
      <c r="D5243" s="527" t="n">
        <v>567</v>
      </c>
    </row>
    <row r="5244" customFormat="false" ht="15" hidden="false" customHeight="false" outlineLevel="0" collapsed="false">
      <c r="A5244" s="526" t="n">
        <v>95248</v>
      </c>
      <c r="B5244" s="526" t="s">
        <v>525</v>
      </c>
      <c r="C5244" s="526" t="s">
        <v>134</v>
      </c>
      <c r="D5244" s="527" t="n">
        <v>70.17</v>
      </c>
    </row>
    <row r="5245" customFormat="false" ht="15" hidden="false" customHeight="false" outlineLevel="0" collapsed="false">
      <c r="A5245" s="526" t="n">
        <v>95249</v>
      </c>
      <c r="B5245" s="526" t="s">
        <v>612</v>
      </c>
      <c r="C5245" s="526" t="s">
        <v>134</v>
      </c>
      <c r="D5245" s="527" t="n">
        <v>82.41</v>
      </c>
    </row>
    <row r="5246" customFormat="false" ht="15" hidden="false" customHeight="false" outlineLevel="0" collapsed="false">
      <c r="A5246" s="526" t="n">
        <v>95250</v>
      </c>
      <c r="B5246" s="526" t="s">
        <v>646</v>
      </c>
      <c r="C5246" s="526" t="s">
        <v>134</v>
      </c>
      <c r="D5246" s="527" t="n">
        <v>111.23</v>
      </c>
    </row>
    <row r="5247" customFormat="false" ht="15" hidden="false" customHeight="false" outlineLevel="0" collapsed="false">
      <c r="A5247" s="526" t="n">
        <v>95251</v>
      </c>
      <c r="B5247" s="526" t="s">
        <v>507</v>
      </c>
      <c r="C5247" s="526" t="s">
        <v>134</v>
      </c>
      <c r="D5247" s="527" t="n">
        <v>164.76</v>
      </c>
    </row>
    <row r="5248" customFormat="false" ht="15" hidden="false" customHeight="false" outlineLevel="0" collapsed="false">
      <c r="A5248" s="526" t="n">
        <v>95252</v>
      </c>
      <c r="B5248" s="526" t="s">
        <v>9678</v>
      </c>
      <c r="C5248" s="526" t="s">
        <v>134</v>
      </c>
      <c r="D5248" s="527" t="n">
        <v>199.53</v>
      </c>
    </row>
    <row r="5249" customFormat="false" ht="15" hidden="false" customHeight="false" outlineLevel="0" collapsed="false">
      <c r="A5249" s="526" t="n">
        <v>95253</v>
      </c>
      <c r="B5249" s="526" t="s">
        <v>9679</v>
      </c>
      <c r="C5249" s="526" t="s">
        <v>134</v>
      </c>
      <c r="D5249" s="527" t="n">
        <v>304.23</v>
      </c>
    </row>
    <row r="5250" customFormat="false" ht="15" hidden="false" customHeight="false" outlineLevel="0" collapsed="false">
      <c r="A5250" s="526" t="n">
        <v>99619</v>
      </c>
      <c r="B5250" s="526" t="s">
        <v>9680</v>
      </c>
      <c r="C5250" s="526" t="s">
        <v>134</v>
      </c>
      <c r="D5250" s="527" t="n">
        <v>118.68</v>
      </c>
    </row>
    <row r="5251" customFormat="false" ht="15" hidden="false" customHeight="false" outlineLevel="0" collapsed="false">
      <c r="A5251" s="526" t="n">
        <v>99620</v>
      </c>
      <c r="B5251" s="526" t="s">
        <v>9681</v>
      </c>
      <c r="C5251" s="526" t="s">
        <v>134</v>
      </c>
      <c r="D5251" s="527" t="n">
        <v>161.23</v>
      </c>
    </row>
    <row r="5252" customFormat="false" ht="15" hidden="false" customHeight="false" outlineLevel="0" collapsed="false">
      <c r="A5252" s="526" t="n">
        <v>99621</v>
      </c>
      <c r="B5252" s="526" t="s">
        <v>9682</v>
      </c>
      <c r="C5252" s="526" t="s">
        <v>134</v>
      </c>
      <c r="D5252" s="527" t="n">
        <v>240.29</v>
      </c>
    </row>
    <row r="5253" customFormat="false" ht="15" hidden="false" customHeight="false" outlineLevel="0" collapsed="false">
      <c r="A5253" s="526" t="n">
        <v>99622</v>
      </c>
      <c r="B5253" s="526" t="s">
        <v>9683</v>
      </c>
      <c r="C5253" s="526" t="s">
        <v>134</v>
      </c>
      <c r="D5253" s="527" t="n">
        <v>270.45</v>
      </c>
    </row>
    <row r="5254" customFormat="false" ht="15" hidden="false" customHeight="false" outlineLevel="0" collapsed="false">
      <c r="A5254" s="526" t="n">
        <v>99623</v>
      </c>
      <c r="B5254" s="526" t="s">
        <v>9684</v>
      </c>
      <c r="C5254" s="526" t="s">
        <v>134</v>
      </c>
      <c r="D5254" s="527" t="n">
        <v>377.39</v>
      </c>
    </row>
    <row r="5255" customFormat="false" ht="15" hidden="false" customHeight="false" outlineLevel="0" collapsed="false">
      <c r="A5255" s="526" t="n">
        <v>99624</v>
      </c>
      <c r="B5255" s="526" t="s">
        <v>374</v>
      </c>
      <c r="C5255" s="526" t="s">
        <v>134</v>
      </c>
      <c r="D5255" s="527" t="n">
        <v>538.03</v>
      </c>
    </row>
    <row r="5256" customFormat="false" ht="15" hidden="false" customHeight="false" outlineLevel="0" collapsed="false">
      <c r="A5256" s="526" t="n">
        <v>99625</v>
      </c>
      <c r="B5256" s="526" t="s">
        <v>9685</v>
      </c>
      <c r="C5256" s="526" t="s">
        <v>134</v>
      </c>
      <c r="D5256" s="527" t="n">
        <v>740.07</v>
      </c>
    </row>
    <row r="5257" customFormat="false" ht="15" hidden="false" customHeight="false" outlineLevel="0" collapsed="false">
      <c r="A5257" s="526" t="n">
        <v>99626</v>
      </c>
      <c r="B5257" s="526" t="s">
        <v>9686</v>
      </c>
      <c r="C5257" s="526" t="s">
        <v>134</v>
      </c>
      <c r="D5257" s="528" t="n">
        <v>1139.52</v>
      </c>
    </row>
    <row r="5258" customFormat="false" ht="15" hidden="false" customHeight="false" outlineLevel="0" collapsed="false">
      <c r="A5258" s="526" t="n">
        <v>99627</v>
      </c>
      <c r="B5258" s="526" t="s">
        <v>9687</v>
      </c>
      <c r="C5258" s="526" t="s">
        <v>134</v>
      </c>
      <c r="D5258" s="527" t="n">
        <v>71.6</v>
      </c>
    </row>
    <row r="5259" customFormat="false" ht="15" hidden="false" customHeight="false" outlineLevel="0" collapsed="false">
      <c r="A5259" s="526" t="n">
        <v>99628</v>
      </c>
      <c r="B5259" s="526" t="s">
        <v>9688</v>
      </c>
      <c r="C5259" s="526" t="s">
        <v>134</v>
      </c>
      <c r="D5259" s="527" t="n">
        <v>78.15</v>
      </c>
    </row>
    <row r="5260" customFormat="false" ht="15" hidden="false" customHeight="false" outlineLevel="0" collapsed="false">
      <c r="A5260" s="526" t="n">
        <v>99629</v>
      </c>
      <c r="B5260" s="526" t="s">
        <v>665</v>
      </c>
      <c r="C5260" s="526" t="s">
        <v>134</v>
      </c>
      <c r="D5260" s="527" t="n">
        <v>86.84</v>
      </c>
    </row>
    <row r="5261" customFormat="false" ht="15" hidden="false" customHeight="false" outlineLevel="0" collapsed="false">
      <c r="A5261" s="526" t="n">
        <v>99630</v>
      </c>
      <c r="B5261" s="526" t="s">
        <v>570</v>
      </c>
      <c r="C5261" s="526" t="s">
        <v>134</v>
      </c>
      <c r="D5261" s="527" t="n">
        <v>129.18</v>
      </c>
    </row>
    <row r="5262" customFormat="false" ht="15" hidden="false" customHeight="false" outlineLevel="0" collapsed="false">
      <c r="A5262" s="526" t="n">
        <v>99631</v>
      </c>
      <c r="B5262" s="526" t="s">
        <v>9689</v>
      </c>
      <c r="C5262" s="526" t="s">
        <v>134</v>
      </c>
      <c r="D5262" s="527" t="n">
        <v>150.38</v>
      </c>
    </row>
    <row r="5263" customFormat="false" ht="15" hidden="false" customHeight="false" outlineLevel="0" collapsed="false">
      <c r="A5263" s="526" t="n">
        <v>99632</v>
      </c>
      <c r="B5263" s="526" t="s">
        <v>9690</v>
      </c>
      <c r="C5263" s="526" t="s">
        <v>134</v>
      </c>
      <c r="D5263" s="527" t="n">
        <v>216.82</v>
      </c>
    </row>
    <row r="5264" customFormat="false" ht="15" hidden="false" customHeight="false" outlineLevel="0" collapsed="false">
      <c r="A5264" s="526" t="n">
        <v>99633</v>
      </c>
      <c r="B5264" s="526" t="s">
        <v>9691</v>
      </c>
      <c r="C5264" s="526" t="s">
        <v>134</v>
      </c>
      <c r="D5264" s="527" t="n">
        <v>465.36</v>
      </c>
    </row>
    <row r="5265" customFormat="false" ht="15" hidden="false" customHeight="false" outlineLevel="0" collapsed="false">
      <c r="A5265" s="526" t="n">
        <v>99634</v>
      </c>
      <c r="B5265" s="526" t="s">
        <v>9692</v>
      </c>
      <c r="C5265" s="526" t="s">
        <v>134</v>
      </c>
      <c r="D5265" s="527" t="n">
        <v>793.87</v>
      </c>
    </row>
    <row r="5266" customFormat="false" ht="15" hidden="false" customHeight="false" outlineLevel="0" collapsed="false">
      <c r="A5266" s="526" t="n">
        <v>99635</v>
      </c>
      <c r="B5266" s="526" t="s">
        <v>248</v>
      </c>
      <c r="C5266" s="526" t="s">
        <v>134</v>
      </c>
      <c r="D5266" s="527" t="n">
        <v>360.24</v>
      </c>
    </row>
    <row r="5267" customFormat="false" ht="15" hidden="false" customHeight="false" outlineLevel="0" collapsed="false">
      <c r="A5267" s="526" t="n">
        <v>103008</v>
      </c>
      <c r="B5267" s="526" t="s">
        <v>9693</v>
      </c>
      <c r="C5267" s="526" t="s">
        <v>134</v>
      </c>
      <c r="D5267" s="527" t="n">
        <v>96.95</v>
      </c>
    </row>
    <row r="5268" customFormat="false" ht="15" hidden="false" customHeight="false" outlineLevel="0" collapsed="false">
      <c r="A5268" s="526" t="n">
        <v>103009</v>
      </c>
      <c r="B5268" s="526" t="s">
        <v>9694</v>
      </c>
      <c r="C5268" s="526" t="s">
        <v>134</v>
      </c>
      <c r="D5268" s="527" t="n">
        <v>342.75</v>
      </c>
    </row>
    <row r="5269" customFormat="false" ht="15" hidden="false" customHeight="false" outlineLevel="0" collapsed="false">
      <c r="A5269" s="526" t="n">
        <v>103010</v>
      </c>
      <c r="B5269" s="526" t="s">
        <v>9695</v>
      </c>
      <c r="C5269" s="526" t="s">
        <v>134</v>
      </c>
      <c r="D5269" s="527" t="n">
        <v>73.52</v>
      </c>
    </row>
    <row r="5270" customFormat="false" ht="15" hidden="false" customHeight="false" outlineLevel="0" collapsed="false">
      <c r="A5270" s="526" t="n">
        <v>103011</v>
      </c>
      <c r="B5270" s="526" t="s">
        <v>9696</v>
      </c>
      <c r="C5270" s="526" t="s">
        <v>134</v>
      </c>
      <c r="D5270" s="527" t="n">
        <v>81.98</v>
      </c>
    </row>
    <row r="5271" customFormat="false" ht="15" hidden="false" customHeight="false" outlineLevel="0" collapsed="false">
      <c r="A5271" s="526" t="n">
        <v>103012</v>
      </c>
      <c r="B5271" s="526" t="s">
        <v>9697</v>
      </c>
      <c r="C5271" s="526" t="s">
        <v>134</v>
      </c>
      <c r="D5271" s="527" t="n">
        <v>129.26</v>
      </c>
    </row>
    <row r="5272" customFormat="false" ht="15" hidden="false" customHeight="false" outlineLevel="0" collapsed="false">
      <c r="A5272" s="526" t="n">
        <v>103013</v>
      </c>
      <c r="B5272" s="526" t="s">
        <v>9698</v>
      </c>
      <c r="C5272" s="526" t="s">
        <v>134</v>
      </c>
      <c r="D5272" s="527" t="n">
        <v>139.17</v>
      </c>
    </row>
    <row r="5273" customFormat="false" ht="15" hidden="false" customHeight="false" outlineLevel="0" collapsed="false">
      <c r="A5273" s="526" t="n">
        <v>103014</v>
      </c>
      <c r="B5273" s="526" t="s">
        <v>9699</v>
      </c>
      <c r="C5273" s="526" t="s">
        <v>134</v>
      </c>
      <c r="D5273" s="527" t="n">
        <v>209.27</v>
      </c>
    </row>
    <row r="5274" customFormat="false" ht="15" hidden="false" customHeight="false" outlineLevel="0" collapsed="false">
      <c r="A5274" s="526" t="n">
        <v>103015</v>
      </c>
      <c r="B5274" s="526" t="s">
        <v>9700</v>
      </c>
      <c r="C5274" s="526" t="s">
        <v>134</v>
      </c>
      <c r="D5274" s="527" t="n">
        <v>370.03</v>
      </c>
    </row>
    <row r="5275" customFormat="false" ht="15" hidden="false" customHeight="false" outlineLevel="0" collapsed="false">
      <c r="A5275" s="526" t="n">
        <v>103016</v>
      </c>
      <c r="B5275" s="526" t="s">
        <v>9701</v>
      </c>
      <c r="C5275" s="526" t="s">
        <v>134</v>
      </c>
      <c r="D5275" s="527" t="n">
        <v>505.85</v>
      </c>
    </row>
    <row r="5276" customFormat="false" ht="15" hidden="false" customHeight="false" outlineLevel="0" collapsed="false">
      <c r="A5276" s="526" t="n">
        <v>103017</v>
      </c>
      <c r="B5276" s="526" t="s">
        <v>9702</v>
      </c>
      <c r="C5276" s="526" t="s">
        <v>134</v>
      </c>
      <c r="D5276" s="527" t="n">
        <v>883.01</v>
      </c>
    </row>
    <row r="5277" customFormat="false" ht="15" hidden="false" customHeight="false" outlineLevel="0" collapsed="false">
      <c r="A5277" s="526" t="n">
        <v>103018</v>
      </c>
      <c r="B5277" s="526" t="s">
        <v>9703</v>
      </c>
      <c r="C5277" s="526" t="s">
        <v>134</v>
      </c>
      <c r="D5277" s="527" t="n">
        <v>294.55</v>
      </c>
    </row>
    <row r="5278" customFormat="false" ht="15" hidden="false" customHeight="false" outlineLevel="0" collapsed="false">
      <c r="A5278" s="526" t="n">
        <v>103019</v>
      </c>
      <c r="B5278" s="526" t="s">
        <v>9704</v>
      </c>
      <c r="C5278" s="526" t="s">
        <v>134</v>
      </c>
      <c r="D5278" s="527" t="n">
        <v>223.59</v>
      </c>
    </row>
    <row r="5279" customFormat="false" ht="15" hidden="false" customHeight="false" outlineLevel="0" collapsed="false">
      <c r="A5279" s="526" t="n">
        <v>103029</v>
      </c>
      <c r="B5279" s="526" t="s">
        <v>9705</v>
      </c>
      <c r="C5279" s="526" t="s">
        <v>134</v>
      </c>
      <c r="D5279" s="527" t="n">
        <v>60.2</v>
      </c>
    </row>
    <row r="5280" customFormat="false" ht="15" hidden="false" customHeight="false" outlineLevel="0" collapsed="false">
      <c r="A5280" s="526" t="n">
        <v>103036</v>
      </c>
      <c r="B5280" s="526" t="s">
        <v>9706</v>
      </c>
      <c r="C5280" s="526" t="s">
        <v>134</v>
      </c>
      <c r="D5280" s="527" t="n">
        <v>31.05</v>
      </c>
    </row>
    <row r="5281" customFormat="false" ht="15" hidden="false" customHeight="false" outlineLevel="0" collapsed="false">
      <c r="A5281" s="526" t="n">
        <v>103037</v>
      </c>
      <c r="B5281" s="526" t="s">
        <v>9707</v>
      </c>
      <c r="C5281" s="526" t="s">
        <v>134</v>
      </c>
      <c r="D5281" s="527" t="n">
        <v>61.09</v>
      </c>
    </row>
    <row r="5282" customFormat="false" ht="15" hidden="false" customHeight="false" outlineLevel="0" collapsed="false">
      <c r="A5282" s="526" t="n">
        <v>103038</v>
      </c>
      <c r="B5282" s="526" t="s">
        <v>9708</v>
      </c>
      <c r="C5282" s="526" t="s">
        <v>134</v>
      </c>
      <c r="D5282" s="527" t="n">
        <v>81.75</v>
      </c>
    </row>
    <row r="5283" customFormat="false" ht="15" hidden="false" customHeight="false" outlineLevel="0" collapsed="false">
      <c r="A5283" s="526" t="n">
        <v>103039</v>
      </c>
      <c r="B5283" s="526" t="s">
        <v>9709</v>
      </c>
      <c r="C5283" s="526" t="s">
        <v>134</v>
      </c>
      <c r="D5283" s="527" t="n">
        <v>88.46</v>
      </c>
    </row>
    <row r="5284" customFormat="false" ht="15" hidden="false" customHeight="false" outlineLevel="0" collapsed="false">
      <c r="A5284" s="526" t="n">
        <v>103040</v>
      </c>
      <c r="B5284" s="526" t="s">
        <v>9710</v>
      </c>
      <c r="C5284" s="526" t="s">
        <v>134</v>
      </c>
      <c r="D5284" s="527" t="n">
        <v>132.1</v>
      </c>
    </row>
    <row r="5285" customFormat="false" ht="15" hidden="false" customHeight="false" outlineLevel="0" collapsed="false">
      <c r="A5285" s="526" t="n">
        <v>103041</v>
      </c>
      <c r="B5285" s="526" t="s">
        <v>9711</v>
      </c>
      <c r="C5285" s="526" t="s">
        <v>134</v>
      </c>
      <c r="D5285" s="527" t="n">
        <v>25.73</v>
      </c>
    </row>
    <row r="5286" customFormat="false" ht="15" hidden="false" customHeight="false" outlineLevel="0" collapsed="false">
      <c r="A5286" s="526" t="n">
        <v>103042</v>
      </c>
      <c r="B5286" s="526" t="s">
        <v>9712</v>
      </c>
      <c r="C5286" s="526" t="s">
        <v>134</v>
      </c>
      <c r="D5286" s="527" t="n">
        <v>31.57</v>
      </c>
    </row>
    <row r="5287" customFormat="false" ht="15" hidden="false" customHeight="false" outlineLevel="0" collapsed="false">
      <c r="A5287" s="526" t="n">
        <v>103043</v>
      </c>
      <c r="B5287" s="526" t="s">
        <v>9713</v>
      </c>
      <c r="C5287" s="526" t="s">
        <v>134</v>
      </c>
      <c r="D5287" s="527" t="n">
        <v>29.85</v>
      </c>
    </row>
    <row r="5288" customFormat="false" ht="15" hidden="false" customHeight="false" outlineLevel="0" collapsed="false">
      <c r="A5288" s="526" t="n">
        <v>103044</v>
      </c>
      <c r="B5288" s="526" t="s">
        <v>9714</v>
      </c>
      <c r="C5288" s="526" t="s">
        <v>134</v>
      </c>
      <c r="D5288" s="527" t="n">
        <v>40.14</v>
      </c>
    </row>
    <row r="5289" customFormat="false" ht="15" hidden="false" customHeight="false" outlineLevel="0" collapsed="false">
      <c r="A5289" s="526" t="n">
        <v>103045</v>
      </c>
      <c r="B5289" s="526" t="s">
        <v>9715</v>
      </c>
      <c r="C5289" s="526" t="s">
        <v>134</v>
      </c>
      <c r="D5289" s="527" t="n">
        <v>12.21</v>
      </c>
    </row>
    <row r="5290" customFormat="false" ht="15" hidden="false" customHeight="false" outlineLevel="0" collapsed="false">
      <c r="A5290" s="526" t="n">
        <v>103046</v>
      </c>
      <c r="B5290" s="526" t="s">
        <v>9716</v>
      </c>
      <c r="C5290" s="526" t="s">
        <v>134</v>
      </c>
      <c r="D5290" s="527" t="n">
        <v>29.84</v>
      </c>
    </row>
    <row r="5291" customFormat="false" ht="15" hidden="false" customHeight="false" outlineLevel="0" collapsed="false">
      <c r="A5291" s="526" t="n">
        <v>103047</v>
      </c>
      <c r="B5291" s="526" t="s">
        <v>9717</v>
      </c>
      <c r="C5291" s="526" t="s">
        <v>134</v>
      </c>
      <c r="D5291" s="527" t="n">
        <v>31.27</v>
      </c>
    </row>
    <row r="5292" customFormat="false" ht="15" hidden="false" customHeight="false" outlineLevel="0" collapsed="false">
      <c r="A5292" s="526" t="n">
        <v>103048</v>
      </c>
      <c r="B5292" s="526" t="s">
        <v>9718</v>
      </c>
      <c r="C5292" s="526" t="s">
        <v>134</v>
      </c>
      <c r="D5292" s="527" t="n">
        <v>23.1</v>
      </c>
    </row>
    <row r="5293" customFormat="false" ht="15" hidden="false" customHeight="false" outlineLevel="0" collapsed="false">
      <c r="A5293" s="526" t="n">
        <v>103049</v>
      </c>
      <c r="B5293" s="526" t="s">
        <v>9719</v>
      </c>
      <c r="C5293" s="526" t="s">
        <v>134</v>
      </c>
      <c r="D5293" s="527" t="n">
        <v>25.17</v>
      </c>
    </row>
    <row r="5294" customFormat="false" ht="15" hidden="false" customHeight="false" outlineLevel="0" collapsed="false">
      <c r="A5294" s="526" t="n">
        <v>103050</v>
      </c>
      <c r="B5294" s="526" t="s">
        <v>9720</v>
      </c>
      <c r="C5294" s="526" t="s">
        <v>134</v>
      </c>
      <c r="D5294" s="527" t="n">
        <v>25.33</v>
      </c>
    </row>
    <row r="5295" customFormat="false" ht="15" hidden="false" customHeight="false" outlineLevel="0" collapsed="false">
      <c r="A5295" s="526" t="n">
        <v>103051</v>
      </c>
      <c r="B5295" s="526" t="s">
        <v>9721</v>
      </c>
      <c r="C5295" s="526" t="s">
        <v>134</v>
      </c>
      <c r="D5295" s="527" t="n">
        <v>30.64</v>
      </c>
    </row>
    <row r="5296" customFormat="false" ht="15" hidden="false" customHeight="false" outlineLevel="0" collapsed="false">
      <c r="A5296" s="526" t="n">
        <v>103052</v>
      </c>
      <c r="B5296" s="526" t="s">
        <v>9722</v>
      </c>
      <c r="C5296" s="526" t="s">
        <v>134</v>
      </c>
      <c r="D5296" s="527" t="n">
        <v>41.09</v>
      </c>
    </row>
    <row r="5297" customFormat="false" ht="15" hidden="false" customHeight="false" outlineLevel="0" collapsed="false">
      <c r="A5297" s="526" t="n">
        <v>95634</v>
      </c>
      <c r="B5297" s="526" t="s">
        <v>9723</v>
      </c>
      <c r="C5297" s="526" t="s">
        <v>134</v>
      </c>
      <c r="D5297" s="527" t="n">
        <v>225.74</v>
      </c>
    </row>
    <row r="5298" customFormat="false" ht="15" hidden="false" customHeight="false" outlineLevel="0" collapsed="false">
      <c r="A5298" s="526" t="n">
        <v>95635</v>
      </c>
      <c r="B5298" s="526" t="s">
        <v>9724</v>
      </c>
      <c r="C5298" s="526" t="s">
        <v>134</v>
      </c>
      <c r="D5298" s="527" t="n">
        <v>239.98</v>
      </c>
    </row>
    <row r="5299" customFormat="false" ht="15" hidden="false" customHeight="false" outlineLevel="0" collapsed="false">
      <c r="A5299" s="526" t="n">
        <v>95636</v>
      </c>
      <c r="B5299" s="526" t="s">
        <v>9725</v>
      </c>
      <c r="C5299" s="526" t="s">
        <v>134</v>
      </c>
      <c r="D5299" s="527" t="n">
        <v>402.72</v>
      </c>
    </row>
    <row r="5300" customFormat="false" ht="15" hidden="false" customHeight="false" outlineLevel="0" collapsed="false">
      <c r="A5300" s="526" t="n">
        <v>95637</v>
      </c>
      <c r="B5300" s="526" t="s">
        <v>9726</v>
      </c>
      <c r="C5300" s="526" t="s">
        <v>134</v>
      </c>
      <c r="D5300" s="527" t="n">
        <v>623.98</v>
      </c>
    </row>
    <row r="5301" customFormat="false" ht="15" hidden="false" customHeight="false" outlineLevel="0" collapsed="false">
      <c r="A5301" s="526" t="n">
        <v>95638</v>
      </c>
      <c r="B5301" s="526" t="s">
        <v>9727</v>
      </c>
      <c r="C5301" s="526" t="s">
        <v>134</v>
      </c>
      <c r="D5301" s="527" t="n">
        <v>761.25</v>
      </c>
    </row>
    <row r="5302" customFormat="false" ht="15" hidden="false" customHeight="false" outlineLevel="0" collapsed="false">
      <c r="A5302" s="526" t="n">
        <v>95639</v>
      </c>
      <c r="B5302" s="526" t="s">
        <v>9728</v>
      </c>
      <c r="C5302" s="526" t="s">
        <v>134</v>
      </c>
      <c r="D5302" s="527" t="n">
        <v>980.33</v>
      </c>
    </row>
    <row r="5303" customFormat="false" ht="15" hidden="false" customHeight="false" outlineLevel="0" collapsed="false">
      <c r="A5303" s="526" t="n">
        <v>95641</v>
      </c>
      <c r="B5303" s="526" t="s">
        <v>9729</v>
      </c>
      <c r="C5303" s="526" t="s">
        <v>134</v>
      </c>
      <c r="D5303" s="527" t="n">
        <v>334</v>
      </c>
    </row>
    <row r="5304" customFormat="false" ht="15" hidden="false" customHeight="false" outlineLevel="0" collapsed="false">
      <c r="A5304" s="526" t="n">
        <v>95642</v>
      </c>
      <c r="B5304" s="526" t="s">
        <v>9730</v>
      </c>
      <c r="C5304" s="526" t="s">
        <v>134</v>
      </c>
      <c r="D5304" s="527" t="n">
        <v>494.67</v>
      </c>
    </row>
    <row r="5305" customFormat="false" ht="15" hidden="false" customHeight="false" outlineLevel="0" collapsed="false">
      <c r="A5305" s="526" t="n">
        <v>95643</v>
      </c>
      <c r="B5305" s="526" t="s">
        <v>9731</v>
      </c>
      <c r="C5305" s="526" t="s">
        <v>134</v>
      </c>
      <c r="D5305" s="527" t="n">
        <v>648.49</v>
      </c>
    </row>
    <row r="5306" customFormat="false" ht="15" hidden="false" customHeight="false" outlineLevel="0" collapsed="false">
      <c r="A5306" s="526" t="n">
        <v>95644</v>
      </c>
      <c r="B5306" s="526" t="s">
        <v>9732</v>
      </c>
      <c r="C5306" s="526" t="s">
        <v>134</v>
      </c>
      <c r="D5306" s="527" t="n">
        <v>244.4</v>
      </c>
    </row>
    <row r="5307" customFormat="false" ht="15" hidden="false" customHeight="false" outlineLevel="0" collapsed="false">
      <c r="A5307" s="526" t="n">
        <v>95645</v>
      </c>
      <c r="B5307" s="526" t="s">
        <v>9733</v>
      </c>
      <c r="C5307" s="526" t="s">
        <v>134</v>
      </c>
      <c r="D5307" s="527" t="n">
        <v>451.92</v>
      </c>
    </row>
    <row r="5308" customFormat="false" ht="15" hidden="false" customHeight="false" outlineLevel="0" collapsed="false">
      <c r="A5308" s="526" t="n">
        <v>95646</v>
      </c>
      <c r="B5308" s="526" t="s">
        <v>9734</v>
      </c>
      <c r="C5308" s="526" t="s">
        <v>134</v>
      </c>
      <c r="D5308" s="527" t="n">
        <v>674.06</v>
      </c>
    </row>
    <row r="5309" customFormat="false" ht="15" hidden="false" customHeight="false" outlineLevel="0" collapsed="false">
      <c r="A5309" s="526" t="n">
        <v>95647</v>
      </c>
      <c r="B5309" s="526" t="s">
        <v>9735</v>
      </c>
      <c r="C5309" s="526" t="s">
        <v>134</v>
      </c>
      <c r="D5309" s="527" t="n">
        <v>885.7</v>
      </c>
    </row>
    <row r="5310" customFormat="false" ht="15" hidden="false" customHeight="false" outlineLevel="0" collapsed="false">
      <c r="A5310" s="526" t="n">
        <v>95648</v>
      </c>
      <c r="B5310" s="526" t="s">
        <v>9736</v>
      </c>
      <c r="C5310" s="526" t="s">
        <v>134</v>
      </c>
      <c r="D5310" s="527" t="n">
        <v>488.72</v>
      </c>
    </row>
    <row r="5311" customFormat="false" ht="15" hidden="false" customHeight="false" outlineLevel="0" collapsed="false">
      <c r="A5311" s="526" t="n">
        <v>95649</v>
      </c>
      <c r="B5311" s="526" t="s">
        <v>9737</v>
      </c>
      <c r="C5311" s="526" t="s">
        <v>134</v>
      </c>
      <c r="D5311" s="527" t="n">
        <v>850.27</v>
      </c>
    </row>
    <row r="5312" customFormat="false" ht="15" hidden="false" customHeight="false" outlineLevel="0" collapsed="false">
      <c r="A5312" s="526" t="n">
        <v>95650</v>
      </c>
      <c r="B5312" s="526" t="s">
        <v>9738</v>
      </c>
      <c r="C5312" s="526" t="s">
        <v>134</v>
      </c>
      <c r="D5312" s="528" t="n">
        <v>1244.83</v>
      </c>
    </row>
    <row r="5313" customFormat="false" ht="15" hidden="false" customHeight="false" outlineLevel="0" collapsed="false">
      <c r="A5313" s="526" t="n">
        <v>95651</v>
      </c>
      <c r="B5313" s="526" t="s">
        <v>9739</v>
      </c>
      <c r="C5313" s="526" t="s">
        <v>134</v>
      </c>
      <c r="D5313" s="528" t="n">
        <v>1619.65</v>
      </c>
    </row>
    <row r="5314" customFormat="false" ht="15" hidden="false" customHeight="false" outlineLevel="0" collapsed="false">
      <c r="A5314" s="526" t="n">
        <v>95652</v>
      </c>
      <c r="B5314" s="526" t="s">
        <v>9740</v>
      </c>
      <c r="C5314" s="526" t="s">
        <v>134</v>
      </c>
      <c r="D5314" s="527" t="n">
        <v>608.57</v>
      </c>
    </row>
    <row r="5315" customFormat="false" ht="15" hidden="false" customHeight="false" outlineLevel="0" collapsed="false">
      <c r="A5315" s="526" t="n">
        <v>95653</v>
      </c>
      <c r="B5315" s="526" t="s">
        <v>9741</v>
      </c>
      <c r="C5315" s="526" t="s">
        <v>134</v>
      </c>
      <c r="D5315" s="528" t="n">
        <v>1088.48</v>
      </c>
    </row>
    <row r="5316" customFormat="false" ht="15" hidden="false" customHeight="false" outlineLevel="0" collapsed="false">
      <c r="A5316" s="526" t="n">
        <v>95654</v>
      </c>
      <c r="B5316" s="526" t="s">
        <v>9742</v>
      </c>
      <c r="C5316" s="526" t="s">
        <v>134</v>
      </c>
      <c r="D5316" s="528" t="n">
        <v>1605.89</v>
      </c>
    </row>
    <row r="5317" customFormat="false" ht="15" hidden="false" customHeight="false" outlineLevel="0" collapsed="false">
      <c r="A5317" s="526" t="n">
        <v>95655</v>
      </c>
      <c r="B5317" s="526" t="s">
        <v>9743</v>
      </c>
      <c r="C5317" s="526" t="s">
        <v>134</v>
      </c>
      <c r="D5317" s="528" t="n">
        <v>2098.07</v>
      </c>
    </row>
    <row r="5318" customFormat="false" ht="15" hidden="false" customHeight="false" outlineLevel="0" collapsed="false">
      <c r="A5318" s="526" t="n">
        <v>95657</v>
      </c>
      <c r="B5318" s="526" t="s">
        <v>9744</v>
      </c>
      <c r="C5318" s="526" t="s">
        <v>134</v>
      </c>
      <c r="D5318" s="527" t="n">
        <v>281.82</v>
      </c>
    </row>
    <row r="5319" customFormat="false" ht="15" hidden="false" customHeight="false" outlineLevel="0" collapsed="false">
      <c r="A5319" s="526" t="n">
        <v>95658</v>
      </c>
      <c r="B5319" s="526" t="s">
        <v>9745</v>
      </c>
      <c r="C5319" s="526" t="s">
        <v>134</v>
      </c>
      <c r="D5319" s="527" t="n">
        <v>530.92</v>
      </c>
    </row>
    <row r="5320" customFormat="false" ht="15" hidden="false" customHeight="false" outlineLevel="0" collapsed="false">
      <c r="A5320" s="526" t="n">
        <v>95659</v>
      </c>
      <c r="B5320" s="526" t="s">
        <v>9746</v>
      </c>
      <c r="C5320" s="526" t="s">
        <v>134</v>
      </c>
      <c r="D5320" s="527" t="n">
        <v>746.63</v>
      </c>
    </row>
    <row r="5321" customFormat="false" ht="15" hidden="false" customHeight="false" outlineLevel="0" collapsed="false">
      <c r="A5321" s="526" t="n">
        <v>95660</v>
      </c>
      <c r="B5321" s="526" t="s">
        <v>9747</v>
      </c>
      <c r="C5321" s="526" t="s">
        <v>134</v>
      </c>
      <c r="D5321" s="528" t="n">
        <v>1057.77</v>
      </c>
    </row>
    <row r="5322" customFormat="false" ht="15" hidden="false" customHeight="false" outlineLevel="0" collapsed="false">
      <c r="A5322" s="526" t="n">
        <v>95661</v>
      </c>
      <c r="B5322" s="526" t="s">
        <v>9748</v>
      </c>
      <c r="C5322" s="526" t="s">
        <v>134</v>
      </c>
      <c r="D5322" s="527" t="n">
        <v>365.42</v>
      </c>
    </row>
    <row r="5323" customFormat="false" ht="15" hidden="false" customHeight="false" outlineLevel="0" collapsed="false">
      <c r="A5323" s="526" t="n">
        <v>95662</v>
      </c>
      <c r="B5323" s="526" t="s">
        <v>9749</v>
      </c>
      <c r="C5323" s="526" t="s">
        <v>134</v>
      </c>
      <c r="D5323" s="527" t="n">
        <v>699.46</v>
      </c>
    </row>
    <row r="5324" customFormat="false" ht="15" hidden="false" customHeight="false" outlineLevel="0" collapsed="false">
      <c r="A5324" s="526" t="n">
        <v>95663</v>
      </c>
      <c r="B5324" s="526" t="s">
        <v>9750</v>
      </c>
      <c r="C5324" s="526" t="s">
        <v>134</v>
      </c>
      <c r="D5324" s="528" t="n">
        <v>1055.62</v>
      </c>
    </row>
    <row r="5325" customFormat="false" ht="15" hidden="false" customHeight="false" outlineLevel="0" collapsed="false">
      <c r="A5325" s="526" t="n">
        <v>95664</v>
      </c>
      <c r="B5325" s="526" t="s">
        <v>9751</v>
      </c>
      <c r="C5325" s="526" t="s">
        <v>134</v>
      </c>
      <c r="D5325" s="528" t="n">
        <v>1391.26</v>
      </c>
    </row>
    <row r="5326" customFormat="false" ht="15" hidden="false" customHeight="false" outlineLevel="0" collapsed="false">
      <c r="A5326" s="526" t="n">
        <v>95665</v>
      </c>
      <c r="B5326" s="526" t="s">
        <v>9752</v>
      </c>
      <c r="C5326" s="526" t="s">
        <v>134</v>
      </c>
      <c r="D5326" s="527" t="n">
        <v>294.57</v>
      </c>
    </row>
    <row r="5327" customFormat="false" ht="15" hidden="false" customHeight="false" outlineLevel="0" collapsed="false">
      <c r="A5327" s="526" t="n">
        <v>95666</v>
      </c>
      <c r="B5327" s="526" t="s">
        <v>9753</v>
      </c>
      <c r="C5327" s="526" t="s">
        <v>134</v>
      </c>
      <c r="D5327" s="527" t="n">
        <v>561.03</v>
      </c>
    </row>
    <row r="5328" customFormat="false" ht="15" hidden="false" customHeight="false" outlineLevel="0" collapsed="false">
      <c r="A5328" s="526" t="n">
        <v>95667</v>
      </c>
      <c r="B5328" s="526" t="s">
        <v>9754</v>
      </c>
      <c r="C5328" s="526" t="s">
        <v>134</v>
      </c>
      <c r="D5328" s="527" t="n">
        <v>838.88</v>
      </c>
    </row>
    <row r="5329" customFormat="false" ht="15" hidden="false" customHeight="false" outlineLevel="0" collapsed="false">
      <c r="A5329" s="526" t="n">
        <v>95668</v>
      </c>
      <c r="B5329" s="526" t="s">
        <v>9755</v>
      </c>
      <c r="C5329" s="526" t="s">
        <v>134</v>
      </c>
      <c r="D5329" s="528" t="n">
        <v>1101.02</v>
      </c>
    </row>
    <row r="5330" customFormat="false" ht="15" hidden="false" customHeight="false" outlineLevel="0" collapsed="false">
      <c r="A5330" s="526" t="n">
        <v>95669</v>
      </c>
      <c r="B5330" s="526" t="s">
        <v>9756</v>
      </c>
      <c r="C5330" s="526" t="s">
        <v>134</v>
      </c>
      <c r="D5330" s="527" t="n">
        <v>390.28</v>
      </c>
    </row>
    <row r="5331" customFormat="false" ht="15" hidden="false" customHeight="false" outlineLevel="0" collapsed="false">
      <c r="A5331" s="526" t="n">
        <v>95670</v>
      </c>
      <c r="B5331" s="526" t="s">
        <v>9757</v>
      </c>
      <c r="C5331" s="526" t="s">
        <v>134</v>
      </c>
      <c r="D5331" s="527" t="n">
        <v>728.03</v>
      </c>
    </row>
    <row r="5332" customFormat="false" ht="15" hidden="false" customHeight="false" outlineLevel="0" collapsed="false">
      <c r="A5332" s="526" t="n">
        <v>95671</v>
      </c>
      <c r="B5332" s="526" t="s">
        <v>9758</v>
      </c>
      <c r="C5332" s="526" t="s">
        <v>134</v>
      </c>
      <c r="D5332" s="528" t="n">
        <v>1093.15</v>
      </c>
    </row>
    <row r="5333" customFormat="false" ht="15" hidden="false" customHeight="false" outlineLevel="0" collapsed="false">
      <c r="A5333" s="526" t="n">
        <v>95672</v>
      </c>
      <c r="B5333" s="526" t="s">
        <v>9759</v>
      </c>
      <c r="C5333" s="526" t="s">
        <v>134</v>
      </c>
      <c r="D5333" s="528" t="n">
        <v>1460.69</v>
      </c>
    </row>
    <row r="5334" customFormat="false" ht="15" hidden="false" customHeight="false" outlineLevel="0" collapsed="false">
      <c r="A5334" s="526" t="n">
        <v>95673</v>
      </c>
      <c r="B5334" s="526" t="s">
        <v>9760</v>
      </c>
      <c r="C5334" s="526" t="s">
        <v>134</v>
      </c>
      <c r="D5334" s="527" t="n">
        <v>115.63</v>
      </c>
    </row>
    <row r="5335" customFormat="false" ht="15" hidden="false" customHeight="false" outlineLevel="0" collapsed="false">
      <c r="A5335" s="526" t="n">
        <v>95674</v>
      </c>
      <c r="B5335" s="526" t="s">
        <v>9761</v>
      </c>
      <c r="C5335" s="526" t="s">
        <v>134</v>
      </c>
      <c r="D5335" s="527" t="n">
        <v>122.41</v>
      </c>
    </row>
    <row r="5336" customFormat="false" ht="15" hidden="false" customHeight="false" outlineLevel="0" collapsed="false">
      <c r="A5336" s="526" t="n">
        <v>95675</v>
      </c>
      <c r="B5336" s="526" t="s">
        <v>9762</v>
      </c>
      <c r="C5336" s="526" t="s">
        <v>134</v>
      </c>
      <c r="D5336" s="527" t="n">
        <v>149.15</v>
      </c>
    </row>
    <row r="5337" customFormat="false" ht="15" hidden="false" customHeight="false" outlineLevel="0" collapsed="false">
      <c r="A5337" s="526" t="n">
        <v>95676</v>
      </c>
      <c r="B5337" s="526" t="s">
        <v>9763</v>
      </c>
      <c r="C5337" s="526" t="s">
        <v>134</v>
      </c>
      <c r="D5337" s="527" t="n">
        <v>126.03</v>
      </c>
    </row>
    <row r="5338" customFormat="false" ht="15" hidden="false" customHeight="false" outlineLevel="0" collapsed="false">
      <c r="A5338" s="526" t="n">
        <v>97741</v>
      </c>
      <c r="B5338" s="526" t="s">
        <v>9764</v>
      </c>
      <c r="C5338" s="526" t="s">
        <v>134</v>
      </c>
      <c r="D5338" s="527" t="n">
        <v>184.93</v>
      </c>
    </row>
    <row r="5339" customFormat="false" ht="15" hidden="false" customHeight="false" outlineLevel="0" collapsed="false">
      <c r="A5339" s="526" t="n">
        <v>90436</v>
      </c>
      <c r="B5339" s="526" t="s">
        <v>9765</v>
      </c>
      <c r="C5339" s="526" t="s">
        <v>134</v>
      </c>
      <c r="D5339" s="527" t="n">
        <v>15.29</v>
      </c>
    </row>
    <row r="5340" customFormat="false" ht="15" hidden="false" customHeight="false" outlineLevel="0" collapsed="false">
      <c r="A5340" s="526" t="n">
        <v>90437</v>
      </c>
      <c r="B5340" s="526" t="s">
        <v>9766</v>
      </c>
      <c r="C5340" s="526" t="s">
        <v>134</v>
      </c>
      <c r="D5340" s="527" t="n">
        <v>40.77</v>
      </c>
    </row>
    <row r="5341" customFormat="false" ht="15" hidden="false" customHeight="false" outlineLevel="0" collapsed="false">
      <c r="A5341" s="526" t="n">
        <v>90438</v>
      </c>
      <c r="B5341" s="526" t="s">
        <v>9767</v>
      </c>
      <c r="C5341" s="526" t="s">
        <v>134</v>
      </c>
      <c r="D5341" s="527" t="n">
        <v>59.54</v>
      </c>
    </row>
    <row r="5342" customFormat="false" ht="15" hidden="false" customHeight="false" outlineLevel="0" collapsed="false">
      <c r="A5342" s="526" t="n">
        <v>90439</v>
      </c>
      <c r="B5342" s="526" t="s">
        <v>9768</v>
      </c>
      <c r="C5342" s="526" t="s">
        <v>134</v>
      </c>
      <c r="D5342" s="527" t="n">
        <v>9.36</v>
      </c>
    </row>
    <row r="5343" customFormat="false" ht="15" hidden="false" customHeight="false" outlineLevel="0" collapsed="false">
      <c r="A5343" s="526" t="n">
        <v>90440</v>
      </c>
      <c r="B5343" s="526" t="s">
        <v>9769</v>
      </c>
      <c r="C5343" s="526" t="s">
        <v>134</v>
      </c>
      <c r="D5343" s="527" t="n">
        <v>24.98</v>
      </c>
    </row>
    <row r="5344" customFormat="false" ht="15" hidden="false" customHeight="false" outlineLevel="0" collapsed="false">
      <c r="A5344" s="526" t="n">
        <v>90441</v>
      </c>
      <c r="B5344" s="526" t="s">
        <v>9770</v>
      </c>
      <c r="C5344" s="526" t="s">
        <v>134</v>
      </c>
      <c r="D5344" s="527" t="n">
        <v>36.49</v>
      </c>
    </row>
    <row r="5345" customFormat="false" ht="15" hidden="false" customHeight="false" outlineLevel="0" collapsed="false">
      <c r="A5345" s="526" t="n">
        <v>90443</v>
      </c>
      <c r="B5345" s="526" t="s">
        <v>9771</v>
      </c>
      <c r="C5345" s="526" t="s">
        <v>120</v>
      </c>
      <c r="D5345" s="527" t="n">
        <v>8.21</v>
      </c>
    </row>
    <row r="5346" customFormat="false" ht="15" hidden="false" customHeight="false" outlineLevel="0" collapsed="false">
      <c r="A5346" s="526" t="n">
        <v>90444</v>
      </c>
      <c r="B5346" s="526" t="s">
        <v>9772</v>
      </c>
      <c r="C5346" s="526" t="s">
        <v>120</v>
      </c>
      <c r="D5346" s="527" t="n">
        <v>12.92</v>
      </c>
    </row>
    <row r="5347" customFormat="false" ht="15" hidden="false" customHeight="false" outlineLevel="0" collapsed="false">
      <c r="A5347" s="526" t="n">
        <v>90445</v>
      </c>
      <c r="B5347" s="526" t="s">
        <v>9773</v>
      </c>
      <c r="C5347" s="526" t="s">
        <v>120</v>
      </c>
      <c r="D5347" s="527" t="n">
        <v>17.12</v>
      </c>
    </row>
    <row r="5348" customFormat="false" ht="15" hidden="false" customHeight="false" outlineLevel="0" collapsed="false">
      <c r="A5348" s="526" t="n">
        <v>90446</v>
      </c>
      <c r="B5348" s="526" t="s">
        <v>9774</v>
      </c>
      <c r="C5348" s="526" t="s">
        <v>120</v>
      </c>
      <c r="D5348" s="527" t="n">
        <v>22.76</v>
      </c>
    </row>
    <row r="5349" customFormat="false" ht="15" hidden="false" customHeight="false" outlineLevel="0" collapsed="false">
      <c r="A5349" s="526" t="n">
        <v>90447</v>
      </c>
      <c r="B5349" s="526" t="s">
        <v>9775</v>
      </c>
      <c r="C5349" s="526" t="s">
        <v>120</v>
      </c>
      <c r="D5349" s="527" t="n">
        <v>8.53</v>
      </c>
    </row>
    <row r="5350" customFormat="false" ht="15" hidden="false" customHeight="false" outlineLevel="0" collapsed="false">
      <c r="A5350" s="526" t="n">
        <v>90451</v>
      </c>
      <c r="B5350" s="526" t="s">
        <v>9776</v>
      </c>
      <c r="C5350" s="526" t="s">
        <v>134</v>
      </c>
      <c r="D5350" s="527" t="n">
        <v>6.96</v>
      </c>
    </row>
    <row r="5351" customFormat="false" ht="15" hidden="false" customHeight="false" outlineLevel="0" collapsed="false">
      <c r="A5351" s="526" t="n">
        <v>90452</v>
      </c>
      <c r="B5351" s="526" t="s">
        <v>9777</v>
      </c>
      <c r="C5351" s="526" t="s">
        <v>134</v>
      </c>
      <c r="D5351" s="527" t="n">
        <v>28.44</v>
      </c>
    </row>
    <row r="5352" customFormat="false" ht="15" hidden="false" customHeight="false" outlineLevel="0" collapsed="false">
      <c r="A5352" s="526" t="n">
        <v>90453</v>
      </c>
      <c r="B5352" s="526" t="s">
        <v>9778</v>
      </c>
      <c r="C5352" s="526" t="s">
        <v>134</v>
      </c>
      <c r="D5352" s="527" t="n">
        <v>3.94</v>
      </c>
    </row>
    <row r="5353" customFormat="false" ht="15" hidden="false" customHeight="false" outlineLevel="0" collapsed="false">
      <c r="A5353" s="526" t="n">
        <v>90454</v>
      </c>
      <c r="B5353" s="526" t="s">
        <v>9779</v>
      </c>
      <c r="C5353" s="526" t="s">
        <v>134</v>
      </c>
      <c r="D5353" s="527" t="n">
        <v>6.22</v>
      </c>
    </row>
    <row r="5354" customFormat="false" ht="15" hidden="false" customHeight="false" outlineLevel="0" collapsed="false">
      <c r="A5354" s="526" t="n">
        <v>90455</v>
      </c>
      <c r="B5354" s="526" t="s">
        <v>9780</v>
      </c>
      <c r="C5354" s="526" t="s">
        <v>134</v>
      </c>
      <c r="D5354" s="527" t="n">
        <v>8</v>
      </c>
    </row>
    <row r="5355" customFormat="false" ht="15" hidden="false" customHeight="false" outlineLevel="0" collapsed="false">
      <c r="A5355" s="526" t="n">
        <v>90456</v>
      </c>
      <c r="B5355" s="526" t="s">
        <v>9781</v>
      </c>
      <c r="C5355" s="526" t="s">
        <v>134</v>
      </c>
      <c r="D5355" s="527" t="n">
        <v>5.65</v>
      </c>
    </row>
    <row r="5356" customFormat="false" ht="15" hidden="false" customHeight="false" outlineLevel="0" collapsed="false">
      <c r="A5356" s="526" t="n">
        <v>90457</v>
      </c>
      <c r="B5356" s="526" t="s">
        <v>9782</v>
      </c>
      <c r="C5356" s="526" t="s">
        <v>134</v>
      </c>
      <c r="D5356" s="527" t="n">
        <v>12.9</v>
      </c>
    </row>
    <row r="5357" customFormat="false" ht="15" hidden="false" customHeight="false" outlineLevel="0" collapsed="false">
      <c r="A5357" s="526" t="n">
        <v>90458</v>
      </c>
      <c r="B5357" s="526" t="s">
        <v>9783</v>
      </c>
      <c r="C5357" s="526" t="s">
        <v>134</v>
      </c>
      <c r="D5357" s="527" t="n">
        <v>36.82</v>
      </c>
    </row>
    <row r="5358" customFormat="false" ht="15" hidden="false" customHeight="false" outlineLevel="0" collapsed="false">
      <c r="A5358" s="526" t="n">
        <v>90459</v>
      </c>
      <c r="B5358" s="526" t="s">
        <v>9784</v>
      </c>
      <c r="C5358" s="526" t="s">
        <v>134</v>
      </c>
      <c r="D5358" s="527" t="n">
        <v>50.15</v>
      </c>
    </row>
    <row r="5359" customFormat="false" ht="15" hidden="false" customHeight="false" outlineLevel="0" collapsed="false">
      <c r="A5359" s="526" t="n">
        <v>90460</v>
      </c>
      <c r="B5359" s="526" t="s">
        <v>9785</v>
      </c>
      <c r="C5359" s="526" t="s">
        <v>120</v>
      </c>
      <c r="D5359" s="527" t="n">
        <v>26.54</v>
      </c>
    </row>
    <row r="5360" customFormat="false" ht="15" hidden="false" customHeight="false" outlineLevel="0" collapsed="false">
      <c r="A5360" s="526" t="n">
        <v>90461</v>
      </c>
      <c r="B5360" s="526" t="s">
        <v>9786</v>
      </c>
      <c r="C5360" s="526" t="s">
        <v>120</v>
      </c>
      <c r="D5360" s="527" t="n">
        <v>19.68</v>
      </c>
    </row>
    <row r="5361" customFormat="false" ht="15" hidden="false" customHeight="false" outlineLevel="0" collapsed="false">
      <c r="A5361" s="526" t="n">
        <v>90462</v>
      </c>
      <c r="B5361" s="526" t="s">
        <v>9787</v>
      </c>
      <c r="C5361" s="526" t="s">
        <v>120</v>
      </c>
      <c r="D5361" s="527" t="n">
        <v>4.73</v>
      </c>
    </row>
    <row r="5362" customFormat="false" ht="15" hidden="false" customHeight="false" outlineLevel="0" collapsed="false">
      <c r="A5362" s="526" t="n">
        <v>90463</v>
      </c>
      <c r="B5362" s="526" t="s">
        <v>9788</v>
      </c>
      <c r="C5362" s="526" t="s">
        <v>120</v>
      </c>
      <c r="D5362" s="527" t="n">
        <v>3.98</v>
      </c>
    </row>
    <row r="5363" customFormat="false" ht="15" hidden="false" customHeight="false" outlineLevel="0" collapsed="false">
      <c r="A5363" s="526" t="n">
        <v>90466</v>
      </c>
      <c r="B5363" s="526" t="s">
        <v>9789</v>
      </c>
      <c r="C5363" s="526" t="s">
        <v>120</v>
      </c>
      <c r="D5363" s="527" t="n">
        <v>15.98</v>
      </c>
    </row>
    <row r="5364" customFormat="false" ht="15" hidden="false" customHeight="false" outlineLevel="0" collapsed="false">
      <c r="A5364" s="526" t="n">
        <v>90467</v>
      </c>
      <c r="B5364" s="526" t="s">
        <v>9790</v>
      </c>
      <c r="C5364" s="526" t="s">
        <v>120</v>
      </c>
      <c r="D5364" s="527" t="n">
        <v>24.03</v>
      </c>
    </row>
    <row r="5365" customFormat="false" ht="15" hidden="false" customHeight="false" outlineLevel="0" collapsed="false">
      <c r="A5365" s="526" t="n">
        <v>90468</v>
      </c>
      <c r="B5365" s="526" t="s">
        <v>9791</v>
      </c>
      <c r="C5365" s="526" t="s">
        <v>120</v>
      </c>
      <c r="D5365" s="527" t="n">
        <v>7.95</v>
      </c>
    </row>
    <row r="5366" customFormat="false" ht="15" hidden="false" customHeight="false" outlineLevel="0" collapsed="false">
      <c r="A5366" s="526" t="n">
        <v>90469</v>
      </c>
      <c r="B5366" s="526" t="s">
        <v>9792</v>
      </c>
      <c r="C5366" s="526" t="s">
        <v>120</v>
      </c>
      <c r="D5366" s="527" t="n">
        <v>12.06</v>
      </c>
    </row>
    <row r="5367" customFormat="false" ht="15" hidden="false" customHeight="false" outlineLevel="0" collapsed="false">
      <c r="A5367" s="526" t="n">
        <v>90470</v>
      </c>
      <c r="B5367" s="526" t="s">
        <v>9793</v>
      </c>
      <c r="C5367" s="526" t="s">
        <v>120</v>
      </c>
      <c r="D5367" s="527" t="n">
        <v>16.05</v>
      </c>
    </row>
    <row r="5368" customFormat="false" ht="15" hidden="false" customHeight="false" outlineLevel="0" collapsed="false">
      <c r="A5368" s="526" t="n">
        <v>91166</v>
      </c>
      <c r="B5368" s="526" t="s">
        <v>9794</v>
      </c>
      <c r="C5368" s="526" t="s">
        <v>120</v>
      </c>
      <c r="D5368" s="527" t="n">
        <v>4.28</v>
      </c>
    </row>
    <row r="5369" customFormat="false" ht="15" hidden="false" customHeight="false" outlineLevel="0" collapsed="false">
      <c r="A5369" s="526" t="n">
        <v>91167</v>
      </c>
      <c r="B5369" s="526" t="s">
        <v>9795</v>
      </c>
      <c r="C5369" s="526" t="s">
        <v>120</v>
      </c>
      <c r="D5369" s="527" t="n">
        <v>10.26</v>
      </c>
    </row>
    <row r="5370" customFormat="false" ht="15" hidden="false" customHeight="false" outlineLevel="0" collapsed="false">
      <c r="A5370" s="526" t="n">
        <v>91170</v>
      </c>
      <c r="B5370" s="526" t="s">
        <v>9796</v>
      </c>
      <c r="C5370" s="526" t="s">
        <v>120</v>
      </c>
      <c r="D5370" s="527" t="n">
        <v>10.26</v>
      </c>
    </row>
    <row r="5371" customFormat="false" ht="15" hidden="false" customHeight="false" outlineLevel="0" collapsed="false">
      <c r="A5371" s="526" t="n">
        <v>91171</v>
      </c>
      <c r="B5371" s="526" t="s">
        <v>9797</v>
      </c>
      <c r="C5371" s="526" t="s">
        <v>120</v>
      </c>
      <c r="D5371" s="527" t="n">
        <v>16.61</v>
      </c>
    </row>
    <row r="5372" customFormat="false" ht="15" hidden="false" customHeight="false" outlineLevel="0" collapsed="false">
      <c r="A5372" s="526" t="n">
        <v>91172</v>
      </c>
      <c r="B5372" s="526" t="s">
        <v>9798</v>
      </c>
      <c r="C5372" s="526" t="s">
        <v>120</v>
      </c>
      <c r="D5372" s="527" t="n">
        <v>19.11</v>
      </c>
    </row>
    <row r="5373" customFormat="false" ht="15" hidden="false" customHeight="false" outlineLevel="0" collapsed="false">
      <c r="A5373" s="526" t="n">
        <v>91173</v>
      </c>
      <c r="B5373" s="526" t="s">
        <v>9799</v>
      </c>
      <c r="C5373" s="526" t="s">
        <v>120</v>
      </c>
      <c r="D5373" s="527" t="n">
        <v>3.82</v>
      </c>
    </row>
    <row r="5374" customFormat="false" ht="15" hidden="false" customHeight="false" outlineLevel="0" collapsed="false">
      <c r="A5374" s="526" t="n">
        <v>91174</v>
      </c>
      <c r="B5374" s="526" t="s">
        <v>9800</v>
      </c>
      <c r="C5374" s="526" t="s">
        <v>120</v>
      </c>
      <c r="D5374" s="527" t="n">
        <v>6.64</v>
      </c>
    </row>
    <row r="5375" customFormat="false" ht="15" hidden="false" customHeight="false" outlineLevel="0" collapsed="false">
      <c r="A5375" s="526" t="n">
        <v>91175</v>
      </c>
      <c r="B5375" s="526" t="s">
        <v>9801</v>
      </c>
      <c r="C5375" s="526" t="s">
        <v>120</v>
      </c>
      <c r="D5375" s="527" t="n">
        <v>10.31</v>
      </c>
    </row>
    <row r="5376" customFormat="false" ht="15" hidden="false" customHeight="false" outlineLevel="0" collapsed="false">
      <c r="A5376" s="526" t="n">
        <v>91176</v>
      </c>
      <c r="B5376" s="526" t="s">
        <v>9802</v>
      </c>
      <c r="C5376" s="526" t="s">
        <v>120</v>
      </c>
      <c r="D5376" s="527" t="n">
        <v>16.9</v>
      </c>
    </row>
    <row r="5377" customFormat="false" ht="15" hidden="false" customHeight="false" outlineLevel="0" collapsed="false">
      <c r="A5377" s="526" t="n">
        <v>91179</v>
      </c>
      <c r="B5377" s="526" t="s">
        <v>9803</v>
      </c>
      <c r="C5377" s="526" t="s">
        <v>120</v>
      </c>
      <c r="D5377" s="527" t="n">
        <v>16.9</v>
      </c>
    </row>
    <row r="5378" customFormat="false" ht="15" hidden="false" customHeight="false" outlineLevel="0" collapsed="false">
      <c r="A5378" s="526" t="n">
        <v>91180</v>
      </c>
      <c r="B5378" s="526" t="s">
        <v>9804</v>
      </c>
      <c r="C5378" s="526" t="s">
        <v>120</v>
      </c>
      <c r="D5378" s="527" t="n">
        <v>22.53</v>
      </c>
    </row>
    <row r="5379" customFormat="false" ht="15" hidden="false" customHeight="false" outlineLevel="0" collapsed="false">
      <c r="A5379" s="526" t="n">
        <v>91181</v>
      </c>
      <c r="B5379" s="526" t="s">
        <v>9805</v>
      </c>
      <c r="C5379" s="526" t="s">
        <v>120</v>
      </c>
      <c r="D5379" s="527" t="n">
        <v>23.65</v>
      </c>
    </row>
    <row r="5380" customFormat="false" ht="15" hidden="false" customHeight="false" outlineLevel="0" collapsed="false">
      <c r="A5380" s="526" t="n">
        <v>91182</v>
      </c>
      <c r="B5380" s="526" t="s">
        <v>9806</v>
      </c>
      <c r="C5380" s="526" t="s">
        <v>120</v>
      </c>
      <c r="D5380" s="527" t="n">
        <v>25.55</v>
      </c>
    </row>
    <row r="5381" customFormat="false" ht="15" hidden="false" customHeight="false" outlineLevel="0" collapsed="false">
      <c r="A5381" s="526" t="n">
        <v>91185</v>
      </c>
      <c r="B5381" s="526" t="s">
        <v>9807</v>
      </c>
      <c r="C5381" s="526" t="s">
        <v>120</v>
      </c>
      <c r="D5381" s="527" t="n">
        <v>25.55</v>
      </c>
    </row>
    <row r="5382" customFormat="false" ht="15" hidden="false" customHeight="false" outlineLevel="0" collapsed="false">
      <c r="A5382" s="526" t="n">
        <v>91186</v>
      </c>
      <c r="B5382" s="526" t="s">
        <v>9808</v>
      </c>
      <c r="C5382" s="526" t="s">
        <v>120</v>
      </c>
      <c r="D5382" s="527" t="n">
        <v>28.09</v>
      </c>
    </row>
    <row r="5383" customFormat="false" ht="15" hidden="false" customHeight="false" outlineLevel="0" collapsed="false">
      <c r="A5383" s="526" t="n">
        <v>91187</v>
      </c>
      <c r="B5383" s="526" t="s">
        <v>9809</v>
      </c>
      <c r="C5383" s="526" t="s">
        <v>120</v>
      </c>
      <c r="D5383" s="527" t="n">
        <v>25.2</v>
      </c>
    </row>
    <row r="5384" customFormat="false" ht="15" hidden="false" customHeight="false" outlineLevel="0" collapsed="false">
      <c r="A5384" s="526" t="n">
        <v>91188</v>
      </c>
      <c r="B5384" s="526" t="s">
        <v>9810</v>
      </c>
      <c r="C5384" s="526" t="s">
        <v>134</v>
      </c>
      <c r="D5384" s="527" t="n">
        <v>13.75</v>
      </c>
    </row>
    <row r="5385" customFormat="false" ht="15" hidden="false" customHeight="false" outlineLevel="0" collapsed="false">
      <c r="A5385" s="526" t="n">
        <v>91189</v>
      </c>
      <c r="B5385" s="526" t="s">
        <v>9811</v>
      </c>
      <c r="C5385" s="526" t="s">
        <v>134</v>
      </c>
      <c r="D5385" s="527" t="n">
        <v>76.64</v>
      </c>
    </row>
    <row r="5386" customFormat="false" ht="15" hidden="false" customHeight="false" outlineLevel="0" collapsed="false">
      <c r="A5386" s="526" t="n">
        <v>91190</v>
      </c>
      <c r="B5386" s="526" t="s">
        <v>9812</v>
      </c>
      <c r="C5386" s="526" t="s">
        <v>134</v>
      </c>
      <c r="D5386" s="527" t="n">
        <v>11.04</v>
      </c>
    </row>
    <row r="5387" customFormat="false" ht="15" hidden="false" customHeight="false" outlineLevel="0" collapsed="false">
      <c r="A5387" s="526" t="n">
        <v>91191</v>
      </c>
      <c r="B5387" s="526" t="s">
        <v>9813</v>
      </c>
      <c r="C5387" s="526" t="s">
        <v>134</v>
      </c>
      <c r="D5387" s="527" t="n">
        <v>15.37</v>
      </c>
    </row>
    <row r="5388" customFormat="false" ht="15" hidden="false" customHeight="false" outlineLevel="0" collapsed="false">
      <c r="A5388" s="526" t="n">
        <v>91192</v>
      </c>
      <c r="B5388" s="526" t="s">
        <v>9814</v>
      </c>
      <c r="C5388" s="526" t="s">
        <v>134</v>
      </c>
      <c r="D5388" s="527" t="n">
        <v>23.1</v>
      </c>
    </row>
    <row r="5389" customFormat="false" ht="15" hidden="false" customHeight="false" outlineLevel="0" collapsed="false">
      <c r="A5389" s="526" t="n">
        <v>91222</v>
      </c>
      <c r="B5389" s="526" t="s">
        <v>9815</v>
      </c>
      <c r="C5389" s="526" t="s">
        <v>120</v>
      </c>
      <c r="D5389" s="527" t="n">
        <v>9.12</v>
      </c>
    </row>
    <row r="5390" customFormat="false" ht="15" hidden="false" customHeight="false" outlineLevel="0" collapsed="false">
      <c r="A5390" s="526" t="n">
        <v>94480</v>
      </c>
      <c r="B5390" s="526" t="s">
        <v>9816</v>
      </c>
      <c r="C5390" s="526" t="s">
        <v>134</v>
      </c>
      <c r="D5390" s="528" t="n">
        <v>3105.08</v>
      </c>
    </row>
    <row r="5391" customFormat="false" ht="15" hidden="false" customHeight="false" outlineLevel="0" collapsed="false">
      <c r="A5391" s="526" t="n">
        <v>94481</v>
      </c>
      <c r="B5391" s="526" t="s">
        <v>9817</v>
      </c>
      <c r="C5391" s="526" t="s">
        <v>134</v>
      </c>
      <c r="D5391" s="528" t="n">
        <v>2156.58</v>
      </c>
    </row>
    <row r="5392" customFormat="false" ht="15" hidden="false" customHeight="false" outlineLevel="0" collapsed="false">
      <c r="A5392" s="526" t="n">
        <v>94482</v>
      </c>
      <c r="B5392" s="526" t="s">
        <v>9818</v>
      </c>
      <c r="C5392" s="526" t="s">
        <v>134</v>
      </c>
      <c r="D5392" s="528" t="n">
        <v>1697.18</v>
      </c>
    </row>
    <row r="5393" customFormat="false" ht="15" hidden="false" customHeight="false" outlineLevel="0" collapsed="false">
      <c r="A5393" s="526" t="n">
        <v>94483</v>
      </c>
      <c r="B5393" s="526" t="s">
        <v>9819</v>
      </c>
      <c r="C5393" s="526" t="s">
        <v>134</v>
      </c>
      <c r="D5393" s="528" t="n">
        <v>1422.56</v>
      </c>
    </row>
    <row r="5394" customFormat="false" ht="15" hidden="false" customHeight="false" outlineLevel="0" collapsed="false">
      <c r="A5394" s="526" t="n">
        <v>95541</v>
      </c>
      <c r="B5394" s="526" t="s">
        <v>9820</v>
      </c>
      <c r="C5394" s="526" t="s">
        <v>134</v>
      </c>
      <c r="D5394" s="527" t="n">
        <v>25.03</v>
      </c>
    </row>
    <row r="5395" customFormat="false" ht="15" hidden="false" customHeight="false" outlineLevel="0" collapsed="false">
      <c r="A5395" s="526" t="n">
        <v>96559</v>
      </c>
      <c r="B5395" s="526" t="s">
        <v>9821</v>
      </c>
      <c r="C5395" s="526" t="s">
        <v>114</v>
      </c>
      <c r="D5395" s="527" t="n">
        <v>37.02</v>
      </c>
    </row>
    <row r="5396" customFormat="false" ht="15" hidden="false" customHeight="false" outlineLevel="0" collapsed="false">
      <c r="A5396" s="526" t="n">
        <v>96560</v>
      </c>
      <c r="B5396" s="526" t="s">
        <v>9822</v>
      </c>
      <c r="C5396" s="526" t="s">
        <v>114</v>
      </c>
      <c r="D5396" s="527" t="n">
        <v>34.77</v>
      </c>
    </row>
    <row r="5397" customFormat="false" ht="15" hidden="false" customHeight="false" outlineLevel="0" collapsed="false">
      <c r="A5397" s="526" t="n">
        <v>96562</v>
      </c>
      <c r="B5397" s="526" t="s">
        <v>9823</v>
      </c>
      <c r="C5397" s="526" t="s">
        <v>120</v>
      </c>
      <c r="D5397" s="527" t="n">
        <v>53.24</v>
      </c>
    </row>
    <row r="5398" customFormat="false" ht="15" hidden="false" customHeight="false" outlineLevel="0" collapsed="false">
      <c r="A5398" s="526" t="n">
        <v>96563</v>
      </c>
      <c r="B5398" s="526" t="s">
        <v>9824</v>
      </c>
      <c r="C5398" s="526" t="s">
        <v>120</v>
      </c>
      <c r="D5398" s="527" t="n">
        <v>59.48</v>
      </c>
    </row>
    <row r="5399" customFormat="false" ht="15" hidden="false" customHeight="false" outlineLevel="0" collapsed="false">
      <c r="A5399" s="526" t="n">
        <v>100128</v>
      </c>
      <c r="B5399" s="526" t="s">
        <v>9825</v>
      </c>
      <c r="C5399" s="526" t="s">
        <v>134</v>
      </c>
      <c r="D5399" s="528" t="n">
        <v>1404.69</v>
      </c>
    </row>
    <row r="5400" customFormat="false" ht="15" hidden="false" customHeight="false" outlineLevel="0" collapsed="false">
      <c r="A5400" s="526" t="n">
        <v>101802</v>
      </c>
      <c r="B5400" s="526" t="s">
        <v>9826</v>
      </c>
      <c r="C5400" s="526" t="s">
        <v>134</v>
      </c>
      <c r="D5400" s="528" t="n">
        <v>1830.66</v>
      </c>
    </row>
    <row r="5401" customFormat="false" ht="15" hidden="false" customHeight="false" outlineLevel="0" collapsed="false">
      <c r="A5401" s="526" t="n">
        <v>101803</v>
      </c>
      <c r="B5401" s="526" t="s">
        <v>9827</v>
      </c>
      <c r="C5401" s="526" t="s">
        <v>134</v>
      </c>
      <c r="D5401" s="528" t="n">
        <v>1159.54</v>
      </c>
    </row>
    <row r="5402" customFormat="false" ht="15" hidden="false" customHeight="false" outlineLevel="0" collapsed="false">
      <c r="A5402" s="526" t="n">
        <v>101804</v>
      </c>
      <c r="B5402" s="526" t="s">
        <v>9828</v>
      </c>
      <c r="C5402" s="526" t="s">
        <v>134</v>
      </c>
      <c r="D5402" s="528" t="n">
        <v>1465.56</v>
      </c>
    </row>
    <row r="5403" customFormat="false" ht="15" hidden="false" customHeight="false" outlineLevel="0" collapsed="false">
      <c r="A5403" s="526" t="n">
        <v>101805</v>
      </c>
      <c r="B5403" s="526" t="s">
        <v>9829</v>
      </c>
      <c r="C5403" s="526" t="s">
        <v>134</v>
      </c>
      <c r="D5403" s="528" t="n">
        <v>1867.27</v>
      </c>
    </row>
    <row r="5404" customFormat="false" ht="15" hidden="false" customHeight="false" outlineLevel="0" collapsed="false">
      <c r="A5404" s="526" t="n">
        <v>102111</v>
      </c>
      <c r="B5404" s="526" t="s">
        <v>9830</v>
      </c>
      <c r="C5404" s="526" t="s">
        <v>134</v>
      </c>
      <c r="D5404" s="528" t="n">
        <v>1194.99</v>
      </c>
    </row>
    <row r="5405" customFormat="false" ht="15" hidden="false" customHeight="false" outlineLevel="0" collapsed="false">
      <c r="A5405" s="526" t="n">
        <v>102112</v>
      </c>
      <c r="B5405" s="526" t="s">
        <v>9831</v>
      </c>
      <c r="C5405" s="526" t="s">
        <v>134</v>
      </c>
      <c r="D5405" s="527" t="n">
        <v>145.83</v>
      </c>
    </row>
    <row r="5406" customFormat="false" ht="15" hidden="false" customHeight="false" outlineLevel="0" collapsed="false">
      <c r="A5406" s="526" t="n">
        <v>102113</v>
      </c>
      <c r="B5406" s="526" t="s">
        <v>9832</v>
      </c>
      <c r="C5406" s="526" t="s">
        <v>134</v>
      </c>
      <c r="D5406" s="528" t="n">
        <v>1918.03</v>
      </c>
    </row>
    <row r="5407" customFormat="false" ht="15" hidden="false" customHeight="false" outlineLevel="0" collapsed="false">
      <c r="A5407" s="526" t="n">
        <v>102114</v>
      </c>
      <c r="B5407" s="526" t="s">
        <v>9833</v>
      </c>
      <c r="C5407" s="526" t="s">
        <v>134</v>
      </c>
      <c r="D5407" s="527" t="n">
        <v>149.5</v>
      </c>
    </row>
    <row r="5408" customFormat="false" ht="15" hidden="false" customHeight="false" outlineLevel="0" collapsed="false">
      <c r="A5408" s="526" t="n">
        <v>102115</v>
      </c>
      <c r="B5408" s="526" t="s">
        <v>9834</v>
      </c>
      <c r="C5408" s="526" t="s">
        <v>134</v>
      </c>
      <c r="D5408" s="528" t="n">
        <v>3355.46</v>
      </c>
    </row>
    <row r="5409" customFormat="false" ht="15" hidden="false" customHeight="false" outlineLevel="0" collapsed="false">
      <c r="A5409" s="526" t="n">
        <v>102116</v>
      </c>
      <c r="B5409" s="526" t="s">
        <v>9835</v>
      </c>
      <c r="C5409" s="526" t="s">
        <v>134</v>
      </c>
      <c r="D5409" s="528" t="n">
        <v>2049.82</v>
      </c>
    </row>
    <row r="5410" customFormat="false" ht="15" hidden="false" customHeight="false" outlineLevel="0" collapsed="false">
      <c r="A5410" s="526" t="n">
        <v>102117</v>
      </c>
      <c r="B5410" s="526" t="s">
        <v>9836</v>
      </c>
      <c r="C5410" s="526" t="s">
        <v>134</v>
      </c>
      <c r="D5410" s="527" t="n">
        <v>153.95</v>
      </c>
    </row>
    <row r="5411" customFormat="false" ht="15" hidden="false" customHeight="false" outlineLevel="0" collapsed="false">
      <c r="A5411" s="526" t="n">
        <v>102118</v>
      </c>
      <c r="B5411" s="526" t="s">
        <v>9837</v>
      </c>
      <c r="C5411" s="526" t="s">
        <v>134</v>
      </c>
      <c r="D5411" s="528" t="n">
        <v>2803.12</v>
      </c>
    </row>
    <row r="5412" customFormat="false" ht="15" hidden="false" customHeight="false" outlineLevel="0" collapsed="false">
      <c r="A5412" s="526" t="n">
        <v>102119</v>
      </c>
      <c r="B5412" s="526" t="s">
        <v>9838</v>
      </c>
      <c r="C5412" s="526" t="s">
        <v>134</v>
      </c>
      <c r="D5412" s="527" t="n">
        <v>157.79</v>
      </c>
    </row>
    <row r="5413" customFormat="false" ht="15" hidden="false" customHeight="false" outlineLevel="0" collapsed="false">
      <c r="A5413" s="526" t="n">
        <v>102121</v>
      </c>
      <c r="B5413" s="526" t="s">
        <v>9839</v>
      </c>
      <c r="C5413" s="526" t="s">
        <v>134</v>
      </c>
      <c r="D5413" s="527" t="n">
        <v>197.91</v>
      </c>
    </row>
    <row r="5414" customFormat="false" ht="15" hidden="false" customHeight="false" outlineLevel="0" collapsed="false">
      <c r="A5414" s="526" t="n">
        <v>102122</v>
      </c>
      <c r="B5414" s="526" t="s">
        <v>9840</v>
      </c>
      <c r="C5414" s="526" t="s">
        <v>134</v>
      </c>
      <c r="D5414" s="528" t="n">
        <v>9539.01</v>
      </c>
    </row>
    <row r="5415" customFormat="false" ht="15" hidden="false" customHeight="false" outlineLevel="0" collapsed="false">
      <c r="A5415" s="526" t="n">
        <v>102123</v>
      </c>
      <c r="B5415" s="526" t="s">
        <v>9841</v>
      </c>
      <c r="C5415" s="526" t="s">
        <v>134</v>
      </c>
      <c r="D5415" s="527" t="n">
        <v>209.33</v>
      </c>
    </row>
    <row r="5416" customFormat="false" ht="15" hidden="false" customHeight="false" outlineLevel="0" collapsed="false">
      <c r="A5416" s="526" t="n">
        <v>102136</v>
      </c>
      <c r="B5416" s="526" t="s">
        <v>9842</v>
      </c>
      <c r="C5416" s="526" t="s">
        <v>134</v>
      </c>
      <c r="D5416" s="527" t="n">
        <v>75.98</v>
      </c>
    </row>
    <row r="5417" customFormat="false" ht="15" hidden="false" customHeight="false" outlineLevel="0" collapsed="false">
      <c r="A5417" s="526" t="n">
        <v>102137</v>
      </c>
      <c r="B5417" s="526" t="s">
        <v>9843</v>
      </c>
      <c r="C5417" s="526" t="s">
        <v>134</v>
      </c>
      <c r="D5417" s="527" t="n">
        <v>88.55</v>
      </c>
    </row>
    <row r="5418" customFormat="false" ht="15" hidden="false" customHeight="false" outlineLevel="0" collapsed="false">
      <c r="A5418" s="526" t="n">
        <v>102138</v>
      </c>
      <c r="B5418" s="526" t="s">
        <v>9844</v>
      </c>
      <c r="C5418" s="526" t="s">
        <v>134</v>
      </c>
      <c r="D5418" s="527" t="n">
        <v>227.94</v>
      </c>
    </row>
    <row r="5419" customFormat="false" ht="15" hidden="false" customHeight="false" outlineLevel="0" collapsed="false">
      <c r="A5419" s="526" t="n">
        <v>103517</v>
      </c>
      <c r="B5419" s="526" t="s">
        <v>9845</v>
      </c>
      <c r="C5419" s="526" t="s">
        <v>134</v>
      </c>
      <c r="D5419" s="528" t="n">
        <v>3306.21</v>
      </c>
    </row>
    <row r="5420" customFormat="false" ht="15" hidden="false" customHeight="false" outlineLevel="0" collapsed="false">
      <c r="A5420" s="526" t="n">
        <v>103519</v>
      </c>
      <c r="B5420" s="526" t="s">
        <v>9846</v>
      </c>
      <c r="C5420" s="526" t="s">
        <v>134</v>
      </c>
      <c r="D5420" s="527" t="n">
        <v>10.9</v>
      </c>
    </row>
    <row r="5421" customFormat="false" ht="15" hidden="false" customHeight="false" outlineLevel="0" collapsed="false">
      <c r="A5421" s="526" t="n">
        <v>103520</v>
      </c>
      <c r="B5421" s="526" t="s">
        <v>9847</v>
      </c>
      <c r="C5421" s="526" t="s">
        <v>134</v>
      </c>
      <c r="D5421" s="528" t="n">
        <v>5441.12</v>
      </c>
    </row>
    <row r="5422" customFormat="false" ht="15" hidden="false" customHeight="false" outlineLevel="0" collapsed="false">
      <c r="A5422" s="526" t="n">
        <v>103521</v>
      </c>
      <c r="B5422" s="526" t="s">
        <v>9848</v>
      </c>
      <c r="C5422" s="526" t="s">
        <v>134</v>
      </c>
      <c r="D5422" s="528" t="n">
        <v>7224.91</v>
      </c>
    </row>
    <row r="5423" customFormat="false" ht="15" hidden="false" customHeight="false" outlineLevel="0" collapsed="false">
      <c r="A5423" s="526" t="n">
        <v>103522</v>
      </c>
      <c r="B5423" s="526" t="s">
        <v>9849</v>
      </c>
      <c r="C5423" s="526" t="s">
        <v>134</v>
      </c>
      <c r="D5423" s="528" t="n">
        <v>7317.99</v>
      </c>
    </row>
    <row r="5424" customFormat="false" ht="15" hidden="false" customHeight="false" outlineLevel="0" collapsed="false">
      <c r="A5424" s="526" t="n">
        <v>103523</v>
      </c>
      <c r="B5424" s="526" t="s">
        <v>9850</v>
      </c>
      <c r="C5424" s="526" t="s">
        <v>134</v>
      </c>
      <c r="D5424" s="528" t="n">
        <v>10993.67</v>
      </c>
    </row>
    <row r="5425" customFormat="false" ht="15" hidden="false" customHeight="false" outlineLevel="0" collapsed="false">
      <c r="A5425" s="526" t="n">
        <v>104660</v>
      </c>
      <c r="B5425" s="526" t="s">
        <v>9851</v>
      </c>
      <c r="C5425" s="526" t="s">
        <v>134</v>
      </c>
      <c r="D5425" s="528" t="n">
        <v>1411.48</v>
      </c>
    </row>
    <row r="5426" customFormat="false" ht="15" hidden="false" customHeight="false" outlineLevel="0" collapsed="false">
      <c r="A5426" s="526" t="n">
        <v>104661</v>
      </c>
      <c r="B5426" s="526" t="s">
        <v>9852</v>
      </c>
      <c r="C5426" s="526" t="s">
        <v>134</v>
      </c>
      <c r="D5426" s="527" t="n">
        <v>623.07</v>
      </c>
    </row>
    <row r="5427" customFormat="false" ht="15" hidden="false" customHeight="false" outlineLevel="0" collapsed="false">
      <c r="A5427" s="526" t="n">
        <v>104662</v>
      </c>
      <c r="B5427" s="526" t="s">
        <v>9853</v>
      </c>
      <c r="C5427" s="526" t="s">
        <v>134</v>
      </c>
      <c r="D5427" s="527" t="n">
        <v>437.26</v>
      </c>
    </row>
    <row r="5428" customFormat="false" ht="15" hidden="false" customHeight="false" outlineLevel="0" collapsed="false">
      <c r="A5428" s="526" t="n">
        <v>104663</v>
      </c>
      <c r="B5428" s="526" t="s">
        <v>9854</v>
      </c>
      <c r="C5428" s="526" t="s">
        <v>134</v>
      </c>
      <c r="D5428" s="527" t="n">
        <v>580.17</v>
      </c>
    </row>
    <row r="5429" customFormat="false" ht="15" hidden="false" customHeight="false" outlineLevel="0" collapsed="false">
      <c r="A5429" s="526" t="n">
        <v>104664</v>
      </c>
      <c r="B5429" s="526" t="s">
        <v>9855</v>
      </c>
      <c r="C5429" s="526" t="s">
        <v>134</v>
      </c>
      <c r="D5429" s="527" t="n">
        <v>177.36</v>
      </c>
    </row>
    <row r="5430" customFormat="false" ht="15" hidden="false" customHeight="false" outlineLevel="0" collapsed="false">
      <c r="A5430" s="526" t="n">
        <v>104665</v>
      </c>
      <c r="B5430" s="526" t="s">
        <v>9856</v>
      </c>
      <c r="C5430" s="526" t="s">
        <v>134</v>
      </c>
      <c r="D5430" s="527" t="n">
        <v>729.35</v>
      </c>
    </row>
    <row r="5431" customFormat="false" ht="15" hidden="false" customHeight="false" outlineLevel="0" collapsed="false">
      <c r="A5431" s="526" t="n">
        <v>104666</v>
      </c>
      <c r="B5431" s="526" t="s">
        <v>9857</v>
      </c>
      <c r="C5431" s="526" t="s">
        <v>134</v>
      </c>
      <c r="D5431" s="527" t="n">
        <v>334.88</v>
      </c>
    </row>
    <row r="5432" customFormat="false" ht="15" hidden="false" customHeight="false" outlineLevel="0" collapsed="false">
      <c r="A5432" s="526" t="n">
        <v>104667</v>
      </c>
      <c r="B5432" s="526" t="s">
        <v>9858</v>
      </c>
      <c r="C5432" s="526" t="s">
        <v>134</v>
      </c>
      <c r="D5432" s="527" t="n">
        <v>119.58</v>
      </c>
    </row>
    <row r="5433" customFormat="false" ht="15" hidden="false" customHeight="false" outlineLevel="0" collapsed="false">
      <c r="A5433" s="526" t="n">
        <v>104668</v>
      </c>
      <c r="B5433" s="526" t="s">
        <v>9859</v>
      </c>
      <c r="C5433" s="526" t="s">
        <v>9860</v>
      </c>
      <c r="D5433" s="527" t="n">
        <v>137.12</v>
      </c>
    </row>
    <row r="5434" customFormat="false" ht="15" hidden="false" customHeight="false" outlineLevel="0" collapsed="false">
      <c r="A5434" s="526" t="n">
        <v>104669</v>
      </c>
      <c r="B5434" s="526" t="s">
        <v>9861</v>
      </c>
      <c r="C5434" s="526" t="s">
        <v>9860</v>
      </c>
      <c r="D5434" s="527" t="n">
        <v>159.93</v>
      </c>
    </row>
    <row r="5435" customFormat="false" ht="15" hidden="false" customHeight="false" outlineLevel="0" collapsed="false">
      <c r="A5435" s="526" t="n">
        <v>104670</v>
      </c>
      <c r="B5435" s="526" t="s">
        <v>9862</v>
      </c>
      <c r="C5435" s="526" t="s">
        <v>9860</v>
      </c>
      <c r="D5435" s="527" t="n">
        <v>232.03</v>
      </c>
    </row>
    <row r="5436" customFormat="false" ht="15" hidden="false" customHeight="false" outlineLevel="0" collapsed="false">
      <c r="A5436" s="526" t="n">
        <v>104671</v>
      </c>
      <c r="B5436" s="526" t="s">
        <v>9863</v>
      </c>
      <c r="C5436" s="526" t="s">
        <v>134</v>
      </c>
      <c r="D5436" s="528" t="n">
        <v>1246.04</v>
      </c>
    </row>
    <row r="5437" customFormat="false" ht="15" hidden="false" customHeight="false" outlineLevel="0" collapsed="false">
      <c r="A5437" s="526" t="n">
        <v>104672</v>
      </c>
      <c r="B5437" s="526" t="s">
        <v>9864</v>
      </c>
      <c r="C5437" s="526" t="s">
        <v>134</v>
      </c>
      <c r="D5437" s="527" t="n">
        <v>443.54</v>
      </c>
    </row>
    <row r="5438" customFormat="false" ht="15" hidden="false" customHeight="false" outlineLevel="0" collapsed="false">
      <c r="A5438" s="526" t="n">
        <v>104673</v>
      </c>
      <c r="B5438" s="526" t="s">
        <v>9865</v>
      </c>
      <c r="C5438" s="526" t="s">
        <v>134</v>
      </c>
      <c r="D5438" s="527" t="n">
        <v>776.78</v>
      </c>
    </row>
    <row r="5439" customFormat="false" ht="15" hidden="false" customHeight="false" outlineLevel="0" collapsed="false">
      <c r="A5439" s="526" t="n">
        <v>104674</v>
      </c>
      <c r="B5439" s="526" t="s">
        <v>9866</v>
      </c>
      <c r="C5439" s="526" t="s">
        <v>134</v>
      </c>
      <c r="D5439" s="527" t="n">
        <v>217.44</v>
      </c>
    </row>
    <row r="5440" customFormat="false" ht="15" hidden="false" customHeight="false" outlineLevel="0" collapsed="false">
      <c r="A5440" s="526" t="n">
        <v>104675</v>
      </c>
      <c r="B5440" s="526" t="s">
        <v>9867</v>
      </c>
      <c r="C5440" s="526" t="s">
        <v>9868</v>
      </c>
      <c r="D5440" s="527" t="n">
        <v>1.68</v>
      </c>
    </row>
    <row r="5441" customFormat="false" ht="15" hidden="false" customHeight="false" outlineLevel="0" collapsed="false">
      <c r="A5441" s="526" t="n">
        <v>104676</v>
      </c>
      <c r="B5441" s="526" t="s">
        <v>9869</v>
      </c>
      <c r="C5441" s="526" t="s">
        <v>134</v>
      </c>
      <c r="D5441" s="527" t="n">
        <v>421.07</v>
      </c>
    </row>
    <row r="5442" customFormat="false" ht="15" hidden="false" customHeight="false" outlineLevel="0" collapsed="false">
      <c r="A5442" s="526" t="n">
        <v>104677</v>
      </c>
      <c r="B5442" s="526" t="s">
        <v>9870</v>
      </c>
      <c r="C5442" s="526" t="s">
        <v>134</v>
      </c>
      <c r="D5442" s="527" t="n">
        <v>673.32</v>
      </c>
    </row>
    <row r="5443" customFormat="false" ht="15" hidden="false" customHeight="false" outlineLevel="0" collapsed="false">
      <c r="A5443" s="526" t="n">
        <v>104678</v>
      </c>
      <c r="B5443" s="526" t="s">
        <v>9871</v>
      </c>
      <c r="C5443" s="526" t="s">
        <v>134</v>
      </c>
      <c r="D5443" s="527" t="n">
        <v>153.15</v>
      </c>
    </row>
    <row r="5444" customFormat="false" ht="15" hidden="false" customHeight="false" outlineLevel="0" collapsed="false">
      <c r="A5444" s="526" t="n">
        <v>104679</v>
      </c>
      <c r="B5444" s="526" t="s">
        <v>9872</v>
      </c>
      <c r="C5444" s="526" t="s">
        <v>134</v>
      </c>
      <c r="D5444" s="527" t="n">
        <v>164.97</v>
      </c>
    </row>
    <row r="5445" customFormat="false" ht="15" hidden="false" customHeight="false" outlineLevel="0" collapsed="false">
      <c r="A5445" s="526" t="n">
        <v>104680</v>
      </c>
      <c r="B5445" s="526" t="s">
        <v>9873</v>
      </c>
      <c r="C5445" s="526" t="s">
        <v>134</v>
      </c>
      <c r="D5445" s="527" t="n">
        <v>149.05</v>
      </c>
    </row>
    <row r="5446" customFormat="false" ht="15" hidden="false" customHeight="false" outlineLevel="0" collapsed="false">
      <c r="A5446" s="526" t="n">
        <v>104681</v>
      </c>
      <c r="B5446" s="526" t="s">
        <v>9874</v>
      </c>
      <c r="C5446" s="526" t="s">
        <v>134</v>
      </c>
      <c r="D5446" s="527" t="n">
        <v>105.28</v>
      </c>
    </row>
    <row r="5447" customFormat="false" ht="15" hidden="false" customHeight="false" outlineLevel="0" collapsed="false">
      <c r="A5447" s="526" t="n">
        <v>104682</v>
      </c>
      <c r="B5447" s="526" t="s">
        <v>9875</v>
      </c>
      <c r="C5447" s="526" t="s">
        <v>134</v>
      </c>
      <c r="D5447" s="527" t="n">
        <v>565.11</v>
      </c>
    </row>
    <row r="5448" customFormat="false" ht="15" hidden="false" customHeight="false" outlineLevel="0" collapsed="false">
      <c r="A5448" s="526" t="n">
        <v>104683</v>
      </c>
      <c r="B5448" s="526" t="s">
        <v>9876</v>
      </c>
      <c r="C5448" s="526" t="s">
        <v>134</v>
      </c>
      <c r="D5448" s="527" t="n">
        <v>87.78</v>
      </c>
    </row>
    <row r="5449" customFormat="false" ht="15" hidden="false" customHeight="false" outlineLevel="0" collapsed="false">
      <c r="A5449" s="526" t="n">
        <v>104767</v>
      </c>
      <c r="B5449" s="526" t="s">
        <v>9877</v>
      </c>
      <c r="C5449" s="526" t="s">
        <v>134</v>
      </c>
      <c r="D5449" s="527" t="n">
        <v>0.64</v>
      </c>
    </row>
    <row r="5450" customFormat="false" ht="15" hidden="false" customHeight="false" outlineLevel="0" collapsed="false">
      <c r="A5450" s="526" t="n">
        <v>104769</v>
      </c>
      <c r="B5450" s="526" t="s">
        <v>9878</v>
      </c>
      <c r="C5450" s="526" t="s">
        <v>134</v>
      </c>
      <c r="D5450" s="527" t="n">
        <v>1.72</v>
      </c>
    </row>
    <row r="5451" customFormat="false" ht="15" hidden="false" customHeight="false" outlineLevel="0" collapsed="false">
      <c r="A5451" s="526" t="n">
        <v>104771</v>
      </c>
      <c r="B5451" s="526" t="s">
        <v>9879</v>
      </c>
      <c r="C5451" s="526" t="s">
        <v>134</v>
      </c>
      <c r="D5451" s="527" t="n">
        <v>2.53</v>
      </c>
    </row>
    <row r="5452" customFormat="false" ht="15" hidden="false" customHeight="false" outlineLevel="0" collapsed="false">
      <c r="A5452" s="526" t="n">
        <v>104773</v>
      </c>
      <c r="B5452" s="526" t="s">
        <v>9880</v>
      </c>
      <c r="C5452" s="526" t="s">
        <v>134</v>
      </c>
      <c r="D5452" s="527" t="n">
        <v>2.2</v>
      </c>
    </row>
    <row r="5453" customFormat="false" ht="15" hidden="false" customHeight="false" outlineLevel="0" collapsed="false">
      <c r="A5453" s="526" t="n">
        <v>104775</v>
      </c>
      <c r="B5453" s="526" t="s">
        <v>9881</v>
      </c>
      <c r="C5453" s="526" t="s">
        <v>134</v>
      </c>
      <c r="D5453" s="527" t="n">
        <v>5.92</v>
      </c>
    </row>
    <row r="5454" customFormat="false" ht="15" hidden="false" customHeight="false" outlineLevel="0" collapsed="false">
      <c r="A5454" s="526" t="n">
        <v>104777</v>
      </c>
      <c r="B5454" s="526" t="s">
        <v>9882</v>
      </c>
      <c r="C5454" s="526" t="s">
        <v>134</v>
      </c>
      <c r="D5454" s="527" t="n">
        <v>8.66</v>
      </c>
    </row>
    <row r="5455" customFormat="false" ht="15" hidden="false" customHeight="false" outlineLevel="0" collapsed="false">
      <c r="A5455" s="526" t="n">
        <v>104779</v>
      </c>
      <c r="B5455" s="526" t="s">
        <v>9883</v>
      </c>
      <c r="C5455" s="526" t="s">
        <v>120</v>
      </c>
      <c r="D5455" s="527" t="n">
        <v>5.23</v>
      </c>
    </row>
    <row r="5456" customFormat="false" ht="15" hidden="false" customHeight="false" outlineLevel="0" collapsed="false">
      <c r="A5456" s="526" t="n">
        <v>104781</v>
      </c>
      <c r="B5456" s="526" t="s">
        <v>9884</v>
      </c>
      <c r="C5456" s="526" t="s">
        <v>120</v>
      </c>
      <c r="D5456" s="527" t="n">
        <v>6.04</v>
      </c>
    </row>
    <row r="5457" customFormat="false" ht="15" hidden="false" customHeight="false" outlineLevel="0" collapsed="false">
      <c r="A5457" s="526" t="n">
        <v>104782</v>
      </c>
      <c r="B5457" s="526" t="s">
        <v>9885</v>
      </c>
      <c r="C5457" s="526" t="s">
        <v>134</v>
      </c>
      <c r="D5457" s="527" t="n">
        <v>56.72</v>
      </c>
    </row>
    <row r="5458" customFormat="false" ht="15" hidden="false" customHeight="false" outlineLevel="0" collapsed="false">
      <c r="A5458" s="526" t="n">
        <v>104783</v>
      </c>
      <c r="B5458" s="526" t="s">
        <v>9886</v>
      </c>
      <c r="C5458" s="526" t="s">
        <v>134</v>
      </c>
      <c r="D5458" s="527" t="n">
        <v>4.93</v>
      </c>
    </row>
    <row r="5459" customFormat="false" ht="15" hidden="false" customHeight="false" outlineLevel="0" collapsed="false">
      <c r="A5459" s="526" t="n">
        <v>104784</v>
      </c>
      <c r="B5459" s="526" t="s">
        <v>9887</v>
      </c>
      <c r="C5459" s="526" t="s">
        <v>134</v>
      </c>
      <c r="D5459" s="527" t="n">
        <v>13.33</v>
      </c>
    </row>
    <row r="5460" customFormat="false" ht="15" hidden="false" customHeight="false" outlineLevel="0" collapsed="false">
      <c r="A5460" s="526" t="n">
        <v>104786</v>
      </c>
      <c r="B5460" s="526" t="s">
        <v>9888</v>
      </c>
      <c r="C5460" s="526" t="s">
        <v>120</v>
      </c>
      <c r="D5460" s="527" t="n">
        <v>6.22</v>
      </c>
    </row>
    <row r="5461" customFormat="false" ht="15" hidden="false" customHeight="false" outlineLevel="0" collapsed="false">
      <c r="A5461" s="526" t="n">
        <v>104787</v>
      </c>
      <c r="B5461" s="526" t="s">
        <v>9889</v>
      </c>
      <c r="C5461" s="526" t="s">
        <v>120</v>
      </c>
      <c r="D5461" s="527" t="n">
        <v>8.26</v>
      </c>
    </row>
    <row r="5462" customFormat="false" ht="15" hidden="false" customHeight="false" outlineLevel="0" collapsed="false">
      <c r="A5462" s="526" t="n">
        <v>104788</v>
      </c>
      <c r="B5462" s="526" t="s">
        <v>9890</v>
      </c>
      <c r="C5462" s="526" t="s">
        <v>120</v>
      </c>
      <c r="D5462" s="527" t="n">
        <v>10.97</v>
      </c>
    </row>
    <row r="5463" customFormat="false" ht="15" hidden="false" customHeight="false" outlineLevel="0" collapsed="false">
      <c r="A5463" s="526" t="n">
        <v>104031</v>
      </c>
      <c r="B5463" s="526" t="s">
        <v>9891</v>
      </c>
      <c r="C5463" s="526" t="s">
        <v>134</v>
      </c>
      <c r="D5463" s="527" t="n">
        <v>17.59</v>
      </c>
    </row>
    <row r="5464" customFormat="false" ht="15" hidden="false" customHeight="false" outlineLevel="0" collapsed="false">
      <c r="A5464" s="526" t="n">
        <v>104032</v>
      </c>
      <c r="B5464" s="526" t="s">
        <v>9892</v>
      </c>
      <c r="C5464" s="526" t="s">
        <v>134</v>
      </c>
      <c r="D5464" s="527" t="n">
        <v>21.75</v>
      </c>
    </row>
    <row r="5465" customFormat="false" ht="15" hidden="false" customHeight="false" outlineLevel="0" collapsed="false">
      <c r="A5465" s="526" t="n">
        <v>104033</v>
      </c>
      <c r="B5465" s="526" t="s">
        <v>9893</v>
      </c>
      <c r="C5465" s="526" t="s">
        <v>134</v>
      </c>
      <c r="D5465" s="527" t="n">
        <v>20.01</v>
      </c>
    </row>
    <row r="5466" customFormat="false" ht="15" hidden="false" customHeight="false" outlineLevel="0" collapsed="false">
      <c r="A5466" s="526" t="n">
        <v>104034</v>
      </c>
      <c r="B5466" s="526" t="s">
        <v>9894</v>
      </c>
      <c r="C5466" s="526" t="s">
        <v>134</v>
      </c>
      <c r="D5466" s="527" t="n">
        <v>25.6</v>
      </c>
    </row>
    <row r="5467" customFormat="false" ht="15" hidden="false" customHeight="false" outlineLevel="0" collapsed="false">
      <c r="A5467" s="526" t="n">
        <v>104035</v>
      </c>
      <c r="B5467" s="526" t="s">
        <v>9895</v>
      </c>
      <c r="C5467" s="526" t="s">
        <v>134</v>
      </c>
      <c r="D5467" s="527" t="n">
        <v>37.51</v>
      </c>
    </row>
    <row r="5468" customFormat="false" ht="15" hidden="false" customHeight="false" outlineLevel="0" collapsed="false">
      <c r="A5468" s="526" t="n">
        <v>104036</v>
      </c>
      <c r="B5468" s="526" t="s">
        <v>9896</v>
      </c>
      <c r="C5468" s="526" t="s">
        <v>134</v>
      </c>
      <c r="D5468" s="527" t="n">
        <v>38.69</v>
      </c>
    </row>
    <row r="5469" customFormat="false" ht="15" hidden="false" customHeight="false" outlineLevel="0" collapsed="false">
      <c r="A5469" s="526" t="n">
        <v>104039</v>
      </c>
      <c r="B5469" s="526" t="s">
        <v>9897</v>
      </c>
      <c r="C5469" s="526" t="s">
        <v>134</v>
      </c>
      <c r="D5469" s="527" t="n">
        <v>72.15</v>
      </c>
    </row>
    <row r="5470" customFormat="false" ht="15" hidden="false" customHeight="false" outlineLevel="0" collapsed="false">
      <c r="A5470" s="526" t="n">
        <v>104043</v>
      </c>
      <c r="B5470" s="526" t="s">
        <v>9898</v>
      </c>
      <c r="C5470" s="526" t="s">
        <v>134</v>
      </c>
      <c r="D5470" s="527" t="n">
        <v>8.33</v>
      </c>
    </row>
    <row r="5471" customFormat="false" ht="15" hidden="false" customHeight="false" outlineLevel="0" collapsed="false">
      <c r="A5471" s="526" t="n">
        <v>104044</v>
      </c>
      <c r="B5471" s="526" t="s">
        <v>9899</v>
      </c>
      <c r="C5471" s="526" t="s">
        <v>134</v>
      </c>
      <c r="D5471" s="527" t="n">
        <v>8.85</v>
      </c>
    </row>
    <row r="5472" customFormat="false" ht="15" hidden="false" customHeight="false" outlineLevel="0" collapsed="false">
      <c r="A5472" s="526" t="n">
        <v>104045</v>
      </c>
      <c r="B5472" s="526" t="s">
        <v>9900</v>
      </c>
      <c r="C5472" s="526" t="s">
        <v>134</v>
      </c>
      <c r="D5472" s="527" t="n">
        <v>13.87</v>
      </c>
    </row>
    <row r="5473" customFormat="false" ht="15" hidden="false" customHeight="false" outlineLevel="0" collapsed="false">
      <c r="A5473" s="526" t="n">
        <v>104046</v>
      </c>
      <c r="B5473" s="526" t="s">
        <v>9901</v>
      </c>
      <c r="C5473" s="526" t="s">
        <v>134</v>
      </c>
      <c r="D5473" s="527" t="n">
        <v>7.96</v>
      </c>
    </row>
    <row r="5474" customFormat="false" ht="15" hidden="false" customHeight="false" outlineLevel="0" collapsed="false">
      <c r="A5474" s="526" t="n">
        <v>104047</v>
      </c>
      <c r="B5474" s="526" t="s">
        <v>9902</v>
      </c>
      <c r="C5474" s="526" t="s">
        <v>134</v>
      </c>
      <c r="D5474" s="527" t="n">
        <v>9.22</v>
      </c>
    </row>
    <row r="5475" customFormat="false" ht="15" hidden="false" customHeight="false" outlineLevel="0" collapsed="false">
      <c r="A5475" s="526" t="n">
        <v>104048</v>
      </c>
      <c r="B5475" s="526" t="s">
        <v>9903</v>
      </c>
      <c r="C5475" s="526" t="s">
        <v>134</v>
      </c>
      <c r="D5475" s="527" t="n">
        <v>13.54</v>
      </c>
    </row>
    <row r="5476" customFormat="false" ht="15" hidden="false" customHeight="false" outlineLevel="0" collapsed="false">
      <c r="A5476" s="526" t="n">
        <v>104049</v>
      </c>
      <c r="B5476" s="526" t="s">
        <v>9904</v>
      </c>
      <c r="C5476" s="526" t="s">
        <v>134</v>
      </c>
      <c r="D5476" s="527" t="n">
        <v>5.75</v>
      </c>
    </row>
    <row r="5477" customFormat="false" ht="15" hidden="false" customHeight="false" outlineLevel="0" collapsed="false">
      <c r="A5477" s="526" t="n">
        <v>104050</v>
      </c>
      <c r="B5477" s="526" t="s">
        <v>9905</v>
      </c>
      <c r="C5477" s="526" t="s">
        <v>134</v>
      </c>
      <c r="D5477" s="527" t="n">
        <v>8.63</v>
      </c>
    </row>
    <row r="5478" customFormat="false" ht="15" hidden="false" customHeight="false" outlineLevel="0" collapsed="false">
      <c r="A5478" s="526" t="n">
        <v>104051</v>
      </c>
      <c r="B5478" s="526" t="s">
        <v>9906</v>
      </c>
      <c r="C5478" s="526" t="s">
        <v>134</v>
      </c>
      <c r="D5478" s="527" t="n">
        <v>7.42</v>
      </c>
    </row>
    <row r="5479" customFormat="false" ht="15" hidden="false" customHeight="false" outlineLevel="0" collapsed="false">
      <c r="A5479" s="526" t="n">
        <v>104052</v>
      </c>
      <c r="B5479" s="526" t="s">
        <v>9907</v>
      </c>
      <c r="C5479" s="526" t="s">
        <v>134</v>
      </c>
      <c r="D5479" s="527" t="n">
        <v>10.4</v>
      </c>
    </row>
    <row r="5480" customFormat="false" ht="15" hidden="false" customHeight="false" outlineLevel="0" collapsed="false">
      <c r="A5480" s="526" t="n">
        <v>104053</v>
      </c>
      <c r="B5480" s="526" t="s">
        <v>9908</v>
      </c>
      <c r="C5480" s="526" t="s">
        <v>134</v>
      </c>
      <c r="D5480" s="527" t="n">
        <v>8.63</v>
      </c>
    </row>
    <row r="5481" customFormat="false" ht="15" hidden="false" customHeight="false" outlineLevel="0" collapsed="false">
      <c r="A5481" s="526" t="n">
        <v>104054</v>
      </c>
      <c r="B5481" s="526" t="s">
        <v>9909</v>
      </c>
      <c r="C5481" s="526" t="s">
        <v>134</v>
      </c>
      <c r="D5481" s="527" t="n">
        <v>17.09</v>
      </c>
    </row>
    <row r="5482" customFormat="false" ht="15" hidden="false" customHeight="false" outlineLevel="0" collapsed="false">
      <c r="A5482" s="526" t="n">
        <v>104055</v>
      </c>
      <c r="B5482" s="526" t="s">
        <v>9910</v>
      </c>
      <c r="C5482" s="526" t="s">
        <v>134</v>
      </c>
      <c r="D5482" s="527" t="n">
        <v>19.97</v>
      </c>
    </row>
    <row r="5483" customFormat="false" ht="15" hidden="false" customHeight="false" outlineLevel="0" collapsed="false">
      <c r="A5483" s="526" t="n">
        <v>104056</v>
      </c>
      <c r="B5483" s="526" t="s">
        <v>9911</v>
      </c>
      <c r="C5483" s="526" t="s">
        <v>134</v>
      </c>
      <c r="D5483" s="527" t="n">
        <v>30.49</v>
      </c>
    </row>
    <row r="5484" customFormat="false" ht="15" hidden="false" customHeight="false" outlineLevel="0" collapsed="false">
      <c r="A5484" s="526" t="n">
        <v>104058</v>
      </c>
      <c r="B5484" s="526" t="s">
        <v>9912</v>
      </c>
      <c r="C5484" s="526" t="s">
        <v>134</v>
      </c>
      <c r="D5484" s="527" t="n">
        <v>6.68</v>
      </c>
    </row>
    <row r="5485" customFormat="false" ht="15" hidden="false" customHeight="false" outlineLevel="0" collapsed="false">
      <c r="A5485" s="526" t="n">
        <v>104059</v>
      </c>
      <c r="B5485" s="526" t="s">
        <v>9913</v>
      </c>
      <c r="C5485" s="526" t="s">
        <v>134</v>
      </c>
      <c r="D5485" s="527" t="n">
        <v>10.65</v>
      </c>
    </row>
    <row r="5486" customFormat="false" ht="15" hidden="false" customHeight="false" outlineLevel="0" collapsed="false">
      <c r="A5486" s="526" t="n">
        <v>104060</v>
      </c>
      <c r="B5486" s="526" t="s">
        <v>9914</v>
      </c>
      <c r="C5486" s="526" t="s">
        <v>120</v>
      </c>
      <c r="D5486" s="527" t="n">
        <v>8.79</v>
      </c>
    </row>
    <row r="5487" customFormat="false" ht="15" hidden="false" customHeight="false" outlineLevel="0" collapsed="false">
      <c r="A5487" s="526" t="n">
        <v>104061</v>
      </c>
      <c r="B5487" s="526" t="s">
        <v>9915</v>
      </c>
      <c r="C5487" s="526" t="s">
        <v>120</v>
      </c>
      <c r="D5487" s="527" t="n">
        <v>15.76</v>
      </c>
    </row>
    <row r="5488" customFormat="false" ht="15" hidden="false" customHeight="false" outlineLevel="0" collapsed="false">
      <c r="A5488" s="526" t="n">
        <v>104112</v>
      </c>
      <c r="B5488" s="526" t="s">
        <v>9916</v>
      </c>
      <c r="C5488" s="526" t="s">
        <v>134</v>
      </c>
      <c r="D5488" s="527" t="n">
        <v>158.25</v>
      </c>
    </row>
    <row r="5489" customFormat="false" ht="15" hidden="false" customHeight="false" outlineLevel="0" collapsed="false">
      <c r="A5489" s="526" t="n">
        <v>104114</v>
      </c>
      <c r="B5489" s="526" t="s">
        <v>9917</v>
      </c>
      <c r="C5489" s="526" t="s">
        <v>134</v>
      </c>
      <c r="D5489" s="527" t="n">
        <v>235.49</v>
      </c>
    </row>
    <row r="5490" customFormat="false" ht="15" hidden="false" customHeight="false" outlineLevel="0" collapsed="false">
      <c r="A5490" s="526" t="n">
        <v>104116</v>
      </c>
      <c r="B5490" s="526" t="s">
        <v>9918</v>
      </c>
      <c r="C5490" s="526" t="s">
        <v>134</v>
      </c>
      <c r="D5490" s="527" t="n">
        <v>312.76</v>
      </c>
    </row>
    <row r="5491" customFormat="false" ht="15" hidden="false" customHeight="false" outlineLevel="0" collapsed="false">
      <c r="A5491" s="526" t="n">
        <v>104118</v>
      </c>
      <c r="B5491" s="526" t="s">
        <v>9919</v>
      </c>
      <c r="C5491" s="526" t="s">
        <v>134</v>
      </c>
      <c r="D5491" s="527" t="n">
        <v>264.13</v>
      </c>
    </row>
    <row r="5492" customFormat="false" ht="15" hidden="false" customHeight="false" outlineLevel="0" collapsed="false">
      <c r="A5492" s="526" t="n">
        <v>104120</v>
      </c>
      <c r="B5492" s="526" t="s">
        <v>9920</v>
      </c>
      <c r="C5492" s="526" t="s">
        <v>134</v>
      </c>
      <c r="D5492" s="527" t="n">
        <v>415.08</v>
      </c>
    </row>
    <row r="5493" customFormat="false" ht="15" hidden="false" customHeight="false" outlineLevel="0" collapsed="false">
      <c r="A5493" s="526" t="n">
        <v>104122</v>
      </c>
      <c r="B5493" s="526" t="s">
        <v>9921</v>
      </c>
      <c r="C5493" s="526" t="s">
        <v>134</v>
      </c>
      <c r="D5493" s="527" t="n">
        <v>566.04</v>
      </c>
    </row>
    <row r="5494" customFormat="false" ht="15" hidden="false" customHeight="false" outlineLevel="0" collapsed="false">
      <c r="A5494" s="526" t="n">
        <v>104062</v>
      </c>
      <c r="B5494" s="526" t="s">
        <v>9922</v>
      </c>
      <c r="C5494" s="526" t="s">
        <v>134</v>
      </c>
      <c r="D5494" s="527" t="n">
        <v>64.79</v>
      </c>
    </row>
    <row r="5495" customFormat="false" ht="15" hidden="false" customHeight="false" outlineLevel="0" collapsed="false">
      <c r="A5495" s="526" t="n">
        <v>104063</v>
      </c>
      <c r="B5495" s="526" t="s">
        <v>9923</v>
      </c>
      <c r="C5495" s="526" t="s">
        <v>134</v>
      </c>
      <c r="D5495" s="527" t="n">
        <v>61.65</v>
      </c>
    </row>
    <row r="5496" customFormat="false" ht="15" hidden="false" customHeight="false" outlineLevel="0" collapsed="false">
      <c r="A5496" s="526" t="n">
        <v>104064</v>
      </c>
      <c r="B5496" s="526" t="s">
        <v>9924</v>
      </c>
      <c r="C5496" s="526" t="s">
        <v>134</v>
      </c>
      <c r="D5496" s="527" t="n">
        <v>156.34</v>
      </c>
    </row>
    <row r="5497" customFormat="false" ht="15" hidden="false" customHeight="false" outlineLevel="0" collapsed="false">
      <c r="A5497" s="526" t="n">
        <v>104065</v>
      </c>
      <c r="B5497" s="526" t="s">
        <v>9925</v>
      </c>
      <c r="C5497" s="526" t="s">
        <v>134</v>
      </c>
      <c r="D5497" s="527" t="n">
        <v>132.77</v>
      </c>
    </row>
    <row r="5498" customFormat="false" ht="15" hidden="false" customHeight="false" outlineLevel="0" collapsed="false">
      <c r="A5498" s="526" t="n">
        <v>104072</v>
      </c>
      <c r="B5498" s="526" t="s">
        <v>9926</v>
      </c>
      <c r="C5498" s="526" t="s">
        <v>134</v>
      </c>
      <c r="D5498" s="527" t="n">
        <v>246.85</v>
      </c>
    </row>
    <row r="5499" customFormat="false" ht="15" hidden="false" customHeight="false" outlineLevel="0" collapsed="false">
      <c r="A5499" s="526" t="n">
        <v>104076</v>
      </c>
      <c r="B5499" s="526" t="s">
        <v>9927</v>
      </c>
      <c r="C5499" s="526" t="s">
        <v>134</v>
      </c>
      <c r="D5499" s="527" t="n">
        <v>41.72</v>
      </c>
    </row>
    <row r="5500" customFormat="false" ht="15" hidden="false" customHeight="false" outlineLevel="0" collapsed="false">
      <c r="A5500" s="526" t="n">
        <v>104082</v>
      </c>
      <c r="B5500" s="526" t="s">
        <v>9928</v>
      </c>
      <c r="C5500" s="526" t="s">
        <v>134</v>
      </c>
      <c r="D5500" s="527" t="n">
        <v>26.98</v>
      </c>
    </row>
    <row r="5501" customFormat="false" ht="15" hidden="false" customHeight="false" outlineLevel="0" collapsed="false">
      <c r="A5501" s="526" t="n">
        <v>104083</v>
      </c>
      <c r="B5501" s="526" t="s">
        <v>9929</v>
      </c>
      <c r="C5501" s="526" t="s">
        <v>134</v>
      </c>
      <c r="D5501" s="527" t="n">
        <v>64.77</v>
      </c>
    </row>
    <row r="5502" customFormat="false" ht="15" hidden="false" customHeight="false" outlineLevel="0" collapsed="false">
      <c r="A5502" s="526" t="n">
        <v>104084</v>
      </c>
      <c r="B5502" s="526" t="s">
        <v>9930</v>
      </c>
      <c r="C5502" s="526" t="s">
        <v>134</v>
      </c>
      <c r="D5502" s="527" t="n">
        <v>73.65</v>
      </c>
    </row>
    <row r="5503" customFormat="false" ht="15" hidden="false" customHeight="false" outlineLevel="0" collapsed="false">
      <c r="A5503" s="526" t="n">
        <v>104085</v>
      </c>
      <c r="B5503" s="526" t="s">
        <v>9931</v>
      </c>
      <c r="C5503" s="526" t="s">
        <v>120</v>
      </c>
      <c r="D5503" s="527" t="n">
        <v>48.79</v>
      </c>
    </row>
    <row r="5504" customFormat="false" ht="15" hidden="false" customHeight="false" outlineLevel="0" collapsed="false">
      <c r="A5504" s="526" t="n">
        <v>104086</v>
      </c>
      <c r="B5504" s="526" t="s">
        <v>9932</v>
      </c>
      <c r="C5504" s="526" t="s">
        <v>120</v>
      </c>
      <c r="D5504" s="527" t="n">
        <v>86.37</v>
      </c>
    </row>
    <row r="5505" customFormat="false" ht="15" hidden="false" customHeight="false" outlineLevel="0" collapsed="false">
      <c r="A5505" s="526" t="n">
        <v>104124</v>
      </c>
      <c r="B5505" s="526" t="s">
        <v>9933</v>
      </c>
      <c r="C5505" s="526" t="s">
        <v>134</v>
      </c>
      <c r="D5505" s="527" t="n">
        <v>319.14</v>
      </c>
    </row>
    <row r="5506" customFormat="false" ht="15" hidden="false" customHeight="false" outlineLevel="0" collapsed="false">
      <c r="A5506" s="526" t="n">
        <v>104130</v>
      </c>
      <c r="B5506" s="526" t="s">
        <v>9934</v>
      </c>
      <c r="C5506" s="526" t="s">
        <v>134</v>
      </c>
      <c r="D5506" s="527" t="n">
        <v>492.7</v>
      </c>
    </row>
    <row r="5507" customFormat="false" ht="15" hidden="false" customHeight="false" outlineLevel="0" collapsed="false">
      <c r="A5507" s="526" t="n">
        <v>104136</v>
      </c>
      <c r="B5507" s="526" t="s">
        <v>9935</v>
      </c>
      <c r="C5507" s="526" t="s">
        <v>134</v>
      </c>
      <c r="D5507" s="527" t="n">
        <v>667.32</v>
      </c>
    </row>
    <row r="5508" customFormat="false" ht="15" hidden="false" customHeight="false" outlineLevel="0" collapsed="false">
      <c r="A5508" s="526" t="n">
        <v>104142</v>
      </c>
      <c r="B5508" s="526" t="s">
        <v>9936</v>
      </c>
      <c r="C5508" s="526" t="s">
        <v>134</v>
      </c>
      <c r="D5508" s="527" t="n">
        <v>473.83</v>
      </c>
    </row>
    <row r="5509" customFormat="false" ht="15" hidden="false" customHeight="false" outlineLevel="0" collapsed="false">
      <c r="A5509" s="526" t="n">
        <v>104148</v>
      </c>
      <c r="B5509" s="526" t="s">
        <v>9937</v>
      </c>
      <c r="C5509" s="526" t="s">
        <v>134</v>
      </c>
      <c r="D5509" s="527" t="n">
        <v>750.46</v>
      </c>
    </row>
    <row r="5510" customFormat="false" ht="15" hidden="false" customHeight="false" outlineLevel="0" collapsed="false">
      <c r="A5510" s="526" t="n">
        <v>104154</v>
      </c>
      <c r="B5510" s="526" t="s">
        <v>9938</v>
      </c>
      <c r="C5510" s="526" t="s">
        <v>134</v>
      </c>
      <c r="D5510" s="528" t="n">
        <v>1030.01</v>
      </c>
    </row>
    <row r="5511" customFormat="false" ht="15" hidden="false" customHeight="false" outlineLevel="0" collapsed="false">
      <c r="A5511" s="526" t="n">
        <v>96520</v>
      </c>
      <c r="B5511" s="526" t="s">
        <v>9939</v>
      </c>
      <c r="C5511" s="526" t="s">
        <v>128</v>
      </c>
      <c r="D5511" s="527" t="n">
        <v>104.73</v>
      </c>
    </row>
    <row r="5512" customFormat="false" ht="15" hidden="false" customHeight="false" outlineLevel="0" collapsed="false">
      <c r="A5512" s="526" t="n">
        <v>96521</v>
      </c>
      <c r="B5512" s="526" t="s">
        <v>9940</v>
      </c>
      <c r="C5512" s="526" t="s">
        <v>128</v>
      </c>
      <c r="D5512" s="527" t="n">
        <v>44.39</v>
      </c>
    </row>
    <row r="5513" customFormat="false" ht="15" hidden="false" customHeight="false" outlineLevel="0" collapsed="false">
      <c r="A5513" s="526" t="n">
        <v>96522</v>
      </c>
      <c r="B5513" s="526" t="s">
        <v>9941</v>
      </c>
      <c r="C5513" s="526" t="s">
        <v>128</v>
      </c>
      <c r="D5513" s="527" t="n">
        <v>160.58</v>
      </c>
    </row>
    <row r="5514" customFormat="false" ht="15" hidden="false" customHeight="false" outlineLevel="0" collapsed="false">
      <c r="A5514" s="526" t="n">
        <v>96523</v>
      </c>
      <c r="B5514" s="526" t="s">
        <v>9942</v>
      </c>
      <c r="C5514" s="526" t="s">
        <v>128</v>
      </c>
      <c r="D5514" s="527" t="n">
        <v>102</v>
      </c>
    </row>
    <row r="5515" customFormat="false" ht="15" hidden="false" customHeight="false" outlineLevel="0" collapsed="false">
      <c r="A5515" s="526" t="n">
        <v>96524</v>
      </c>
      <c r="B5515" s="526" t="s">
        <v>9943</v>
      </c>
      <c r="C5515" s="526" t="s">
        <v>128</v>
      </c>
      <c r="D5515" s="527" t="n">
        <v>200.88</v>
      </c>
    </row>
    <row r="5516" customFormat="false" ht="15" hidden="false" customHeight="false" outlineLevel="0" collapsed="false">
      <c r="A5516" s="526" t="n">
        <v>96525</v>
      </c>
      <c r="B5516" s="526" t="s">
        <v>9944</v>
      </c>
      <c r="C5516" s="526" t="s">
        <v>128</v>
      </c>
      <c r="D5516" s="527" t="n">
        <v>47.14</v>
      </c>
    </row>
    <row r="5517" customFormat="false" ht="15" hidden="false" customHeight="false" outlineLevel="0" collapsed="false">
      <c r="A5517" s="526" t="n">
        <v>96526</v>
      </c>
      <c r="B5517" s="526" t="s">
        <v>9945</v>
      </c>
      <c r="C5517" s="526" t="s">
        <v>128</v>
      </c>
      <c r="D5517" s="527" t="n">
        <v>324.76</v>
      </c>
    </row>
    <row r="5518" customFormat="false" ht="15" hidden="false" customHeight="false" outlineLevel="0" collapsed="false">
      <c r="A5518" s="526" t="n">
        <v>96527</v>
      </c>
      <c r="B5518" s="526" t="s">
        <v>9946</v>
      </c>
      <c r="C5518" s="526" t="s">
        <v>128</v>
      </c>
      <c r="D5518" s="527" t="n">
        <v>133.74</v>
      </c>
    </row>
    <row r="5519" customFormat="false" ht="15" hidden="false" customHeight="false" outlineLevel="0" collapsed="false">
      <c r="A5519" s="526" t="n">
        <v>96528</v>
      </c>
      <c r="B5519" s="526" t="s">
        <v>9947</v>
      </c>
      <c r="C5519" s="526" t="s">
        <v>114</v>
      </c>
      <c r="D5519" s="527" t="n">
        <v>227.22</v>
      </c>
    </row>
    <row r="5520" customFormat="false" ht="15" hidden="false" customHeight="false" outlineLevel="0" collapsed="false">
      <c r="A5520" s="526" t="n">
        <v>101114</v>
      </c>
      <c r="B5520" s="526" t="s">
        <v>9948</v>
      </c>
      <c r="C5520" s="526" t="s">
        <v>128</v>
      </c>
      <c r="D5520" s="527" t="n">
        <v>4.08</v>
      </c>
    </row>
    <row r="5521" customFormat="false" ht="15" hidden="false" customHeight="false" outlineLevel="0" collapsed="false">
      <c r="A5521" s="526" t="n">
        <v>101115</v>
      </c>
      <c r="B5521" s="526" t="s">
        <v>9949</v>
      </c>
      <c r="C5521" s="526" t="s">
        <v>128</v>
      </c>
      <c r="D5521" s="527" t="n">
        <v>3.44</v>
      </c>
    </row>
    <row r="5522" customFormat="false" ht="15" hidden="false" customHeight="false" outlineLevel="0" collapsed="false">
      <c r="A5522" s="526" t="n">
        <v>101116</v>
      </c>
      <c r="B5522" s="526" t="s">
        <v>9950</v>
      </c>
      <c r="C5522" s="526" t="s">
        <v>128</v>
      </c>
      <c r="D5522" s="527" t="n">
        <v>2.15</v>
      </c>
    </row>
    <row r="5523" customFormat="false" ht="15" hidden="false" customHeight="false" outlineLevel="0" collapsed="false">
      <c r="A5523" s="526" t="n">
        <v>101117</v>
      </c>
      <c r="B5523" s="526" t="s">
        <v>9951</v>
      </c>
      <c r="C5523" s="526" t="s">
        <v>128</v>
      </c>
      <c r="D5523" s="527" t="n">
        <v>3.06</v>
      </c>
    </row>
    <row r="5524" customFormat="false" ht="15" hidden="false" customHeight="false" outlineLevel="0" collapsed="false">
      <c r="A5524" s="526" t="n">
        <v>101118</v>
      </c>
      <c r="B5524" s="526" t="s">
        <v>9952</v>
      </c>
      <c r="C5524" s="526" t="s">
        <v>128</v>
      </c>
      <c r="D5524" s="527" t="n">
        <v>3.51</v>
      </c>
    </row>
    <row r="5525" customFormat="false" ht="15" hidden="false" customHeight="false" outlineLevel="0" collapsed="false">
      <c r="A5525" s="526" t="n">
        <v>101119</v>
      </c>
      <c r="B5525" s="526" t="s">
        <v>9953</v>
      </c>
      <c r="C5525" s="526" t="s">
        <v>128</v>
      </c>
      <c r="D5525" s="527" t="n">
        <v>7.79</v>
      </c>
    </row>
    <row r="5526" customFormat="false" ht="15" hidden="false" customHeight="false" outlineLevel="0" collapsed="false">
      <c r="A5526" s="526" t="n">
        <v>101120</v>
      </c>
      <c r="B5526" s="526" t="s">
        <v>9954</v>
      </c>
      <c r="C5526" s="526" t="s">
        <v>128</v>
      </c>
      <c r="D5526" s="527" t="n">
        <v>6.59</v>
      </c>
    </row>
    <row r="5527" customFormat="false" ht="15" hidden="false" customHeight="false" outlineLevel="0" collapsed="false">
      <c r="A5527" s="526" t="n">
        <v>101121</v>
      </c>
      <c r="B5527" s="526" t="s">
        <v>9955</v>
      </c>
      <c r="C5527" s="526" t="s">
        <v>128</v>
      </c>
      <c r="D5527" s="527" t="n">
        <v>4.12</v>
      </c>
    </row>
    <row r="5528" customFormat="false" ht="15" hidden="false" customHeight="false" outlineLevel="0" collapsed="false">
      <c r="A5528" s="526" t="n">
        <v>101122</v>
      </c>
      <c r="B5528" s="526" t="s">
        <v>9956</v>
      </c>
      <c r="C5528" s="526" t="s">
        <v>128</v>
      </c>
      <c r="D5528" s="527" t="n">
        <v>5.82</v>
      </c>
    </row>
    <row r="5529" customFormat="false" ht="15" hidden="false" customHeight="false" outlineLevel="0" collapsed="false">
      <c r="A5529" s="526" t="n">
        <v>101123</v>
      </c>
      <c r="B5529" s="526" t="s">
        <v>9957</v>
      </c>
      <c r="C5529" s="526" t="s">
        <v>128</v>
      </c>
      <c r="D5529" s="527" t="n">
        <v>6.72</v>
      </c>
    </row>
    <row r="5530" customFormat="false" ht="15" hidden="false" customHeight="false" outlineLevel="0" collapsed="false">
      <c r="A5530" s="526" t="n">
        <v>101124</v>
      </c>
      <c r="B5530" s="526" t="s">
        <v>9958</v>
      </c>
      <c r="C5530" s="526" t="s">
        <v>128</v>
      </c>
      <c r="D5530" s="527" t="n">
        <v>14.83</v>
      </c>
    </row>
    <row r="5531" customFormat="false" ht="15" hidden="false" customHeight="false" outlineLevel="0" collapsed="false">
      <c r="A5531" s="526" t="n">
        <v>101125</v>
      </c>
      <c r="B5531" s="526" t="s">
        <v>9959</v>
      </c>
      <c r="C5531" s="526" t="s">
        <v>128</v>
      </c>
      <c r="D5531" s="527" t="n">
        <v>14.19</v>
      </c>
    </row>
    <row r="5532" customFormat="false" ht="15" hidden="false" customHeight="false" outlineLevel="0" collapsed="false">
      <c r="A5532" s="526" t="n">
        <v>101126</v>
      </c>
      <c r="B5532" s="526" t="s">
        <v>9960</v>
      </c>
      <c r="C5532" s="526" t="s">
        <v>128</v>
      </c>
      <c r="D5532" s="527" t="n">
        <v>12.9</v>
      </c>
    </row>
    <row r="5533" customFormat="false" ht="15" hidden="false" customHeight="false" outlineLevel="0" collapsed="false">
      <c r="A5533" s="526" t="n">
        <v>101127</v>
      </c>
      <c r="B5533" s="526" t="s">
        <v>9961</v>
      </c>
      <c r="C5533" s="526" t="s">
        <v>128</v>
      </c>
      <c r="D5533" s="527" t="n">
        <v>13.81</v>
      </c>
    </row>
    <row r="5534" customFormat="false" ht="15" hidden="false" customHeight="false" outlineLevel="0" collapsed="false">
      <c r="A5534" s="526" t="n">
        <v>101128</v>
      </c>
      <c r="B5534" s="526" t="s">
        <v>9962</v>
      </c>
      <c r="C5534" s="526" t="s">
        <v>128</v>
      </c>
      <c r="D5534" s="527" t="n">
        <v>14.26</v>
      </c>
    </row>
    <row r="5535" customFormat="false" ht="15" hidden="false" customHeight="false" outlineLevel="0" collapsed="false">
      <c r="A5535" s="526" t="n">
        <v>101129</v>
      </c>
      <c r="B5535" s="526" t="s">
        <v>9963</v>
      </c>
      <c r="C5535" s="526" t="s">
        <v>128</v>
      </c>
      <c r="D5535" s="527" t="n">
        <v>18.97</v>
      </c>
    </row>
    <row r="5536" customFormat="false" ht="15" hidden="false" customHeight="false" outlineLevel="0" collapsed="false">
      <c r="A5536" s="526" t="n">
        <v>101130</v>
      </c>
      <c r="B5536" s="526" t="s">
        <v>9964</v>
      </c>
      <c r="C5536" s="526" t="s">
        <v>128</v>
      </c>
      <c r="D5536" s="527" t="n">
        <v>17.77</v>
      </c>
    </row>
    <row r="5537" customFormat="false" ht="15" hidden="false" customHeight="false" outlineLevel="0" collapsed="false">
      <c r="A5537" s="526" t="n">
        <v>101131</v>
      </c>
      <c r="B5537" s="526" t="s">
        <v>9965</v>
      </c>
      <c r="C5537" s="526" t="s">
        <v>128</v>
      </c>
      <c r="D5537" s="527" t="n">
        <v>15.3</v>
      </c>
    </row>
    <row r="5538" customFormat="false" ht="15" hidden="false" customHeight="false" outlineLevel="0" collapsed="false">
      <c r="A5538" s="526" t="n">
        <v>101132</v>
      </c>
      <c r="B5538" s="526" t="s">
        <v>9966</v>
      </c>
      <c r="C5538" s="526" t="s">
        <v>128</v>
      </c>
      <c r="D5538" s="527" t="n">
        <v>17</v>
      </c>
    </row>
    <row r="5539" customFormat="false" ht="15" hidden="false" customHeight="false" outlineLevel="0" collapsed="false">
      <c r="A5539" s="526" t="n">
        <v>101133</v>
      </c>
      <c r="B5539" s="526" t="s">
        <v>9967</v>
      </c>
      <c r="C5539" s="526" t="s">
        <v>128</v>
      </c>
      <c r="D5539" s="527" t="n">
        <v>17.9</v>
      </c>
    </row>
    <row r="5540" customFormat="false" ht="15" hidden="false" customHeight="false" outlineLevel="0" collapsed="false">
      <c r="A5540" s="526" t="n">
        <v>101134</v>
      </c>
      <c r="B5540" s="526" t="s">
        <v>9968</v>
      </c>
      <c r="C5540" s="526" t="s">
        <v>128</v>
      </c>
      <c r="D5540" s="527" t="n">
        <v>15.51</v>
      </c>
    </row>
    <row r="5541" customFormat="false" ht="15" hidden="false" customHeight="false" outlineLevel="0" collapsed="false">
      <c r="A5541" s="526" t="n">
        <v>101135</v>
      </c>
      <c r="B5541" s="526" t="s">
        <v>9969</v>
      </c>
      <c r="C5541" s="526" t="s">
        <v>128</v>
      </c>
      <c r="D5541" s="527" t="n">
        <v>14.87</v>
      </c>
    </row>
    <row r="5542" customFormat="false" ht="15" hidden="false" customHeight="false" outlineLevel="0" collapsed="false">
      <c r="A5542" s="526" t="n">
        <v>101136</v>
      </c>
      <c r="B5542" s="526" t="s">
        <v>9970</v>
      </c>
      <c r="C5542" s="526" t="s">
        <v>128</v>
      </c>
      <c r="D5542" s="527" t="n">
        <v>13.58</v>
      </c>
    </row>
    <row r="5543" customFormat="false" ht="15" hidden="false" customHeight="false" outlineLevel="0" collapsed="false">
      <c r="A5543" s="526" t="n">
        <v>101137</v>
      </c>
      <c r="B5543" s="526" t="s">
        <v>9971</v>
      </c>
      <c r="C5543" s="526" t="s">
        <v>128</v>
      </c>
      <c r="D5543" s="527" t="n">
        <v>14.49</v>
      </c>
    </row>
    <row r="5544" customFormat="false" ht="15" hidden="false" customHeight="false" outlineLevel="0" collapsed="false">
      <c r="A5544" s="526" t="n">
        <v>101138</v>
      </c>
      <c r="B5544" s="526" t="s">
        <v>9972</v>
      </c>
      <c r="C5544" s="526" t="s">
        <v>128</v>
      </c>
      <c r="D5544" s="527" t="n">
        <v>14.94</v>
      </c>
    </row>
    <row r="5545" customFormat="false" ht="15" hidden="false" customHeight="false" outlineLevel="0" collapsed="false">
      <c r="A5545" s="526" t="n">
        <v>101139</v>
      </c>
      <c r="B5545" s="526" t="s">
        <v>9973</v>
      </c>
      <c r="C5545" s="526" t="s">
        <v>128</v>
      </c>
      <c r="D5545" s="527" t="n">
        <v>19.67</v>
      </c>
    </row>
    <row r="5546" customFormat="false" ht="15" hidden="false" customHeight="false" outlineLevel="0" collapsed="false">
      <c r="A5546" s="526" t="n">
        <v>101140</v>
      </c>
      <c r="B5546" s="526" t="s">
        <v>9974</v>
      </c>
      <c r="C5546" s="526" t="s">
        <v>128</v>
      </c>
      <c r="D5546" s="527" t="n">
        <v>18.47</v>
      </c>
    </row>
    <row r="5547" customFormat="false" ht="15" hidden="false" customHeight="false" outlineLevel="0" collapsed="false">
      <c r="A5547" s="526" t="n">
        <v>101141</v>
      </c>
      <c r="B5547" s="526" t="s">
        <v>9975</v>
      </c>
      <c r="C5547" s="526" t="s">
        <v>128</v>
      </c>
      <c r="D5547" s="527" t="n">
        <v>16</v>
      </c>
    </row>
    <row r="5548" customFormat="false" ht="15" hidden="false" customHeight="false" outlineLevel="0" collapsed="false">
      <c r="A5548" s="526" t="n">
        <v>101142</v>
      </c>
      <c r="B5548" s="526" t="s">
        <v>9976</v>
      </c>
      <c r="C5548" s="526" t="s">
        <v>128</v>
      </c>
      <c r="D5548" s="527" t="n">
        <v>17.7</v>
      </c>
    </row>
    <row r="5549" customFormat="false" ht="15" hidden="false" customHeight="false" outlineLevel="0" collapsed="false">
      <c r="A5549" s="526" t="n">
        <v>101143</v>
      </c>
      <c r="B5549" s="526" t="s">
        <v>9977</v>
      </c>
      <c r="C5549" s="526" t="s">
        <v>128</v>
      </c>
      <c r="D5549" s="527" t="n">
        <v>18.6</v>
      </c>
    </row>
    <row r="5550" customFormat="false" ht="15" hidden="false" customHeight="false" outlineLevel="0" collapsed="false">
      <c r="A5550" s="526" t="n">
        <v>101144</v>
      </c>
      <c r="B5550" s="526" t="s">
        <v>9978</v>
      </c>
      <c r="C5550" s="526" t="s">
        <v>128</v>
      </c>
      <c r="D5550" s="527" t="n">
        <v>15.39</v>
      </c>
    </row>
    <row r="5551" customFormat="false" ht="15" hidden="false" customHeight="false" outlineLevel="0" collapsed="false">
      <c r="A5551" s="526" t="n">
        <v>101145</v>
      </c>
      <c r="B5551" s="526" t="s">
        <v>9979</v>
      </c>
      <c r="C5551" s="526" t="s">
        <v>128</v>
      </c>
      <c r="D5551" s="527" t="n">
        <v>14.75</v>
      </c>
    </row>
    <row r="5552" customFormat="false" ht="15" hidden="false" customHeight="false" outlineLevel="0" collapsed="false">
      <c r="A5552" s="526" t="n">
        <v>101146</v>
      </c>
      <c r="B5552" s="526" t="s">
        <v>9980</v>
      </c>
      <c r="C5552" s="526" t="s">
        <v>128</v>
      </c>
      <c r="D5552" s="527" t="n">
        <v>13.46</v>
      </c>
    </row>
    <row r="5553" customFormat="false" ht="15" hidden="false" customHeight="false" outlineLevel="0" collapsed="false">
      <c r="A5553" s="526" t="n">
        <v>101147</v>
      </c>
      <c r="B5553" s="526" t="s">
        <v>9981</v>
      </c>
      <c r="C5553" s="526" t="s">
        <v>128</v>
      </c>
      <c r="D5553" s="527" t="n">
        <v>14.37</v>
      </c>
    </row>
    <row r="5554" customFormat="false" ht="15" hidden="false" customHeight="false" outlineLevel="0" collapsed="false">
      <c r="A5554" s="526" t="n">
        <v>101148</v>
      </c>
      <c r="B5554" s="526" t="s">
        <v>9982</v>
      </c>
      <c r="C5554" s="526" t="s">
        <v>128</v>
      </c>
      <c r="D5554" s="527" t="n">
        <v>14.82</v>
      </c>
    </row>
    <row r="5555" customFormat="false" ht="15" hidden="false" customHeight="false" outlineLevel="0" collapsed="false">
      <c r="A5555" s="526" t="n">
        <v>101149</v>
      </c>
      <c r="B5555" s="526" t="s">
        <v>9983</v>
      </c>
      <c r="C5555" s="526" t="s">
        <v>128</v>
      </c>
      <c r="D5555" s="527" t="n">
        <v>19.55</v>
      </c>
    </row>
    <row r="5556" customFormat="false" ht="15" hidden="false" customHeight="false" outlineLevel="0" collapsed="false">
      <c r="A5556" s="526" t="n">
        <v>101150</v>
      </c>
      <c r="B5556" s="526" t="s">
        <v>9984</v>
      </c>
      <c r="C5556" s="526" t="s">
        <v>128</v>
      </c>
      <c r="D5556" s="527" t="n">
        <v>18.35</v>
      </c>
    </row>
    <row r="5557" customFormat="false" ht="15" hidden="false" customHeight="false" outlineLevel="0" collapsed="false">
      <c r="A5557" s="526" t="n">
        <v>101151</v>
      </c>
      <c r="B5557" s="526" t="s">
        <v>9985</v>
      </c>
      <c r="C5557" s="526" t="s">
        <v>128</v>
      </c>
      <c r="D5557" s="527" t="n">
        <v>15.88</v>
      </c>
    </row>
    <row r="5558" customFormat="false" ht="15" hidden="false" customHeight="false" outlineLevel="0" collapsed="false">
      <c r="A5558" s="526" t="n">
        <v>101152</v>
      </c>
      <c r="B5558" s="526" t="s">
        <v>9986</v>
      </c>
      <c r="C5558" s="526" t="s">
        <v>128</v>
      </c>
      <c r="D5558" s="527" t="n">
        <v>17.58</v>
      </c>
    </row>
    <row r="5559" customFormat="false" ht="15" hidden="false" customHeight="false" outlineLevel="0" collapsed="false">
      <c r="A5559" s="526" t="n">
        <v>101153</v>
      </c>
      <c r="B5559" s="526" t="s">
        <v>9987</v>
      </c>
      <c r="C5559" s="526" t="s">
        <v>128</v>
      </c>
      <c r="D5559" s="527" t="n">
        <v>18.48</v>
      </c>
    </row>
    <row r="5560" customFormat="false" ht="15" hidden="false" customHeight="false" outlineLevel="0" collapsed="false">
      <c r="A5560" s="526" t="n">
        <v>101206</v>
      </c>
      <c r="B5560" s="526" t="s">
        <v>9988</v>
      </c>
      <c r="C5560" s="526" t="s">
        <v>128</v>
      </c>
      <c r="D5560" s="527" t="n">
        <v>12.58</v>
      </c>
    </row>
    <row r="5561" customFormat="false" ht="15" hidden="false" customHeight="false" outlineLevel="0" collapsed="false">
      <c r="A5561" s="526" t="n">
        <v>101207</v>
      </c>
      <c r="B5561" s="526" t="s">
        <v>9989</v>
      </c>
      <c r="C5561" s="526" t="s">
        <v>128</v>
      </c>
      <c r="D5561" s="527" t="n">
        <v>10.85</v>
      </c>
    </row>
    <row r="5562" customFormat="false" ht="15" hidden="false" customHeight="false" outlineLevel="0" collapsed="false">
      <c r="A5562" s="526" t="n">
        <v>101208</v>
      </c>
      <c r="B5562" s="526" t="s">
        <v>9990</v>
      </c>
      <c r="C5562" s="526" t="s">
        <v>128</v>
      </c>
      <c r="D5562" s="527" t="n">
        <v>10.61</v>
      </c>
    </row>
    <row r="5563" customFormat="false" ht="15" hidden="false" customHeight="false" outlineLevel="0" collapsed="false">
      <c r="A5563" s="526" t="n">
        <v>101209</v>
      </c>
      <c r="B5563" s="526" t="s">
        <v>9991</v>
      </c>
      <c r="C5563" s="526" t="s">
        <v>128</v>
      </c>
      <c r="D5563" s="527" t="n">
        <v>9.85</v>
      </c>
    </row>
    <row r="5564" customFormat="false" ht="15" hidden="false" customHeight="false" outlineLevel="0" collapsed="false">
      <c r="A5564" s="526" t="n">
        <v>101210</v>
      </c>
      <c r="B5564" s="526" t="s">
        <v>9992</v>
      </c>
      <c r="C5564" s="526" t="s">
        <v>128</v>
      </c>
      <c r="D5564" s="527" t="n">
        <v>17.6</v>
      </c>
    </row>
    <row r="5565" customFormat="false" ht="15" hidden="false" customHeight="false" outlineLevel="0" collapsed="false">
      <c r="A5565" s="526" t="n">
        <v>101211</v>
      </c>
      <c r="B5565" s="526" t="s">
        <v>9993</v>
      </c>
      <c r="C5565" s="526" t="s">
        <v>128</v>
      </c>
      <c r="D5565" s="527" t="n">
        <v>18.89</v>
      </c>
    </row>
    <row r="5566" customFormat="false" ht="15" hidden="false" customHeight="false" outlineLevel="0" collapsed="false">
      <c r="A5566" s="526" t="n">
        <v>101212</v>
      </c>
      <c r="B5566" s="526" t="s">
        <v>9994</v>
      </c>
      <c r="C5566" s="526" t="s">
        <v>128</v>
      </c>
      <c r="D5566" s="527" t="n">
        <v>22.05</v>
      </c>
    </row>
    <row r="5567" customFormat="false" ht="15" hidden="false" customHeight="false" outlineLevel="0" collapsed="false">
      <c r="A5567" s="526" t="n">
        <v>101213</v>
      </c>
      <c r="B5567" s="526" t="s">
        <v>9995</v>
      </c>
      <c r="C5567" s="526" t="s">
        <v>128</v>
      </c>
      <c r="D5567" s="527" t="n">
        <v>24.68</v>
      </c>
    </row>
    <row r="5568" customFormat="false" ht="15" hidden="false" customHeight="false" outlineLevel="0" collapsed="false">
      <c r="A5568" s="526" t="n">
        <v>101214</v>
      </c>
      <c r="B5568" s="526" t="s">
        <v>9996</v>
      </c>
      <c r="C5568" s="526" t="s">
        <v>128</v>
      </c>
      <c r="D5568" s="527" t="n">
        <v>29.83</v>
      </c>
    </row>
    <row r="5569" customFormat="false" ht="15" hidden="false" customHeight="false" outlineLevel="0" collapsed="false">
      <c r="A5569" s="526" t="n">
        <v>101215</v>
      </c>
      <c r="B5569" s="526" t="s">
        <v>9997</v>
      </c>
      <c r="C5569" s="526" t="s">
        <v>128</v>
      </c>
      <c r="D5569" s="527" t="n">
        <v>16.9</v>
      </c>
    </row>
    <row r="5570" customFormat="false" ht="15" hidden="false" customHeight="false" outlineLevel="0" collapsed="false">
      <c r="A5570" s="526" t="n">
        <v>101216</v>
      </c>
      <c r="B5570" s="526" t="s">
        <v>9998</v>
      </c>
      <c r="C5570" s="526" t="s">
        <v>128</v>
      </c>
      <c r="D5570" s="527" t="n">
        <v>17.72</v>
      </c>
    </row>
    <row r="5571" customFormat="false" ht="15" hidden="false" customHeight="false" outlineLevel="0" collapsed="false">
      <c r="A5571" s="526" t="n">
        <v>101217</v>
      </c>
      <c r="B5571" s="526" t="s">
        <v>9999</v>
      </c>
      <c r="C5571" s="526" t="s">
        <v>128</v>
      </c>
      <c r="D5571" s="527" t="n">
        <v>20.65</v>
      </c>
    </row>
    <row r="5572" customFormat="false" ht="15" hidden="false" customHeight="false" outlineLevel="0" collapsed="false">
      <c r="A5572" s="526" t="n">
        <v>101218</v>
      </c>
      <c r="B5572" s="526" t="s">
        <v>10000</v>
      </c>
      <c r="C5572" s="526" t="s">
        <v>128</v>
      </c>
      <c r="D5572" s="527" t="n">
        <v>21.85</v>
      </c>
    </row>
    <row r="5573" customFormat="false" ht="15" hidden="false" customHeight="false" outlineLevel="0" collapsed="false">
      <c r="A5573" s="526" t="n">
        <v>101219</v>
      </c>
      <c r="B5573" s="526" t="s">
        <v>10001</v>
      </c>
      <c r="C5573" s="526" t="s">
        <v>128</v>
      </c>
      <c r="D5573" s="527" t="n">
        <v>26.51</v>
      </c>
    </row>
    <row r="5574" customFormat="false" ht="15" hidden="false" customHeight="false" outlineLevel="0" collapsed="false">
      <c r="A5574" s="526" t="n">
        <v>101220</v>
      </c>
      <c r="B5574" s="526" t="s">
        <v>10002</v>
      </c>
      <c r="C5574" s="526" t="s">
        <v>128</v>
      </c>
      <c r="D5574" s="527" t="n">
        <v>16.59</v>
      </c>
    </row>
    <row r="5575" customFormat="false" ht="15" hidden="false" customHeight="false" outlineLevel="0" collapsed="false">
      <c r="A5575" s="526" t="n">
        <v>101221</v>
      </c>
      <c r="B5575" s="526" t="s">
        <v>10003</v>
      </c>
      <c r="C5575" s="526" t="s">
        <v>128</v>
      </c>
      <c r="D5575" s="527" t="n">
        <v>17.54</v>
      </c>
    </row>
    <row r="5576" customFormat="false" ht="15" hidden="false" customHeight="false" outlineLevel="0" collapsed="false">
      <c r="A5576" s="526" t="n">
        <v>101222</v>
      </c>
      <c r="B5576" s="526" t="s">
        <v>10004</v>
      </c>
      <c r="C5576" s="526" t="s">
        <v>128</v>
      </c>
      <c r="D5576" s="527" t="n">
        <v>20.41</v>
      </c>
    </row>
    <row r="5577" customFormat="false" ht="15" hidden="false" customHeight="false" outlineLevel="0" collapsed="false">
      <c r="A5577" s="526" t="n">
        <v>101223</v>
      </c>
      <c r="B5577" s="526" t="s">
        <v>10005</v>
      </c>
      <c r="C5577" s="526" t="s">
        <v>128</v>
      </c>
      <c r="D5577" s="527" t="n">
        <v>22.73</v>
      </c>
    </row>
    <row r="5578" customFormat="false" ht="15" hidden="false" customHeight="false" outlineLevel="0" collapsed="false">
      <c r="A5578" s="526" t="n">
        <v>101224</v>
      </c>
      <c r="B5578" s="526" t="s">
        <v>10006</v>
      </c>
      <c r="C5578" s="526" t="s">
        <v>128</v>
      </c>
      <c r="D5578" s="527" t="n">
        <v>28.52</v>
      </c>
    </row>
    <row r="5579" customFormat="false" ht="15" hidden="false" customHeight="false" outlineLevel="0" collapsed="false">
      <c r="A5579" s="526" t="n">
        <v>101225</v>
      </c>
      <c r="B5579" s="526" t="s">
        <v>10007</v>
      </c>
      <c r="C5579" s="526" t="s">
        <v>128</v>
      </c>
      <c r="D5579" s="527" t="n">
        <v>15.23</v>
      </c>
    </row>
    <row r="5580" customFormat="false" ht="15" hidden="false" customHeight="false" outlineLevel="0" collapsed="false">
      <c r="A5580" s="526" t="n">
        <v>101226</v>
      </c>
      <c r="B5580" s="526" t="s">
        <v>10008</v>
      </c>
      <c r="C5580" s="526" t="s">
        <v>128</v>
      </c>
      <c r="D5580" s="527" t="n">
        <v>16.06</v>
      </c>
    </row>
    <row r="5581" customFormat="false" ht="15" hidden="false" customHeight="false" outlineLevel="0" collapsed="false">
      <c r="A5581" s="526" t="n">
        <v>101227</v>
      </c>
      <c r="B5581" s="526" t="s">
        <v>10009</v>
      </c>
      <c r="C5581" s="526" t="s">
        <v>128</v>
      </c>
      <c r="D5581" s="527" t="n">
        <v>18.63</v>
      </c>
    </row>
    <row r="5582" customFormat="false" ht="15" hidden="false" customHeight="false" outlineLevel="0" collapsed="false">
      <c r="A5582" s="526" t="n">
        <v>101228</v>
      </c>
      <c r="B5582" s="526" t="s">
        <v>10010</v>
      </c>
      <c r="C5582" s="526" t="s">
        <v>128</v>
      </c>
      <c r="D5582" s="527" t="n">
        <v>19.87</v>
      </c>
    </row>
    <row r="5583" customFormat="false" ht="15" hidden="false" customHeight="false" outlineLevel="0" collapsed="false">
      <c r="A5583" s="526" t="n">
        <v>101229</v>
      </c>
      <c r="B5583" s="526" t="s">
        <v>10011</v>
      </c>
      <c r="C5583" s="526" t="s">
        <v>128</v>
      </c>
      <c r="D5583" s="527" t="n">
        <v>25.07</v>
      </c>
    </row>
    <row r="5584" customFormat="false" ht="15" hidden="false" customHeight="false" outlineLevel="0" collapsed="false">
      <c r="A5584" s="526" t="n">
        <v>101230</v>
      </c>
      <c r="B5584" s="526" t="s">
        <v>10012</v>
      </c>
      <c r="C5584" s="526" t="s">
        <v>128</v>
      </c>
      <c r="D5584" s="527" t="n">
        <v>11.09</v>
      </c>
    </row>
    <row r="5585" customFormat="false" ht="15" hidden="false" customHeight="false" outlineLevel="0" collapsed="false">
      <c r="A5585" s="526" t="n">
        <v>101231</v>
      </c>
      <c r="B5585" s="526" t="s">
        <v>10013</v>
      </c>
      <c r="C5585" s="526" t="s">
        <v>128</v>
      </c>
      <c r="D5585" s="527" t="n">
        <v>10.54</v>
      </c>
    </row>
    <row r="5586" customFormat="false" ht="15" hidden="false" customHeight="false" outlineLevel="0" collapsed="false">
      <c r="A5586" s="526" t="n">
        <v>101232</v>
      </c>
      <c r="B5586" s="526" t="s">
        <v>10014</v>
      </c>
      <c r="C5586" s="526" t="s">
        <v>128</v>
      </c>
      <c r="D5586" s="527" t="n">
        <v>9.47</v>
      </c>
    </row>
    <row r="5587" customFormat="false" ht="15" hidden="false" customHeight="false" outlineLevel="0" collapsed="false">
      <c r="A5587" s="526" t="n">
        <v>101233</v>
      </c>
      <c r="B5587" s="526" t="s">
        <v>10015</v>
      </c>
      <c r="C5587" s="526" t="s">
        <v>128</v>
      </c>
      <c r="D5587" s="527" t="n">
        <v>8.73</v>
      </c>
    </row>
    <row r="5588" customFormat="false" ht="15" hidden="false" customHeight="false" outlineLevel="0" collapsed="false">
      <c r="A5588" s="526" t="n">
        <v>101234</v>
      </c>
      <c r="B5588" s="526" t="s">
        <v>10016</v>
      </c>
      <c r="C5588" s="526" t="s">
        <v>128</v>
      </c>
      <c r="D5588" s="527" t="n">
        <v>17.27</v>
      </c>
    </row>
    <row r="5589" customFormat="false" ht="15" hidden="false" customHeight="false" outlineLevel="0" collapsed="false">
      <c r="A5589" s="526" t="n">
        <v>101235</v>
      </c>
      <c r="B5589" s="526" t="s">
        <v>10017</v>
      </c>
      <c r="C5589" s="526" t="s">
        <v>128</v>
      </c>
      <c r="D5589" s="527" t="n">
        <v>18.2</v>
      </c>
    </row>
    <row r="5590" customFormat="false" ht="15" hidden="false" customHeight="false" outlineLevel="0" collapsed="false">
      <c r="A5590" s="526" t="n">
        <v>101236</v>
      </c>
      <c r="B5590" s="526" t="s">
        <v>10018</v>
      </c>
      <c r="C5590" s="526" t="s">
        <v>128</v>
      </c>
      <c r="D5590" s="527" t="n">
        <v>21.2</v>
      </c>
    </row>
    <row r="5591" customFormat="false" ht="15" hidden="false" customHeight="false" outlineLevel="0" collapsed="false">
      <c r="A5591" s="526" t="n">
        <v>101237</v>
      </c>
      <c r="B5591" s="526" t="s">
        <v>10019</v>
      </c>
      <c r="C5591" s="526" t="s">
        <v>128</v>
      </c>
      <c r="D5591" s="527" t="n">
        <v>22.59</v>
      </c>
    </row>
    <row r="5592" customFormat="false" ht="15" hidden="false" customHeight="false" outlineLevel="0" collapsed="false">
      <c r="A5592" s="526" t="n">
        <v>101238</v>
      </c>
      <c r="B5592" s="526" t="s">
        <v>10020</v>
      </c>
      <c r="C5592" s="526" t="s">
        <v>128</v>
      </c>
      <c r="D5592" s="527" t="n">
        <v>28.59</v>
      </c>
    </row>
    <row r="5593" customFormat="false" ht="15" hidden="false" customHeight="false" outlineLevel="0" collapsed="false">
      <c r="A5593" s="526" t="n">
        <v>101239</v>
      </c>
      <c r="B5593" s="526" t="s">
        <v>10021</v>
      </c>
      <c r="C5593" s="526" t="s">
        <v>128</v>
      </c>
      <c r="D5593" s="527" t="n">
        <v>15.14</v>
      </c>
    </row>
    <row r="5594" customFormat="false" ht="15" hidden="false" customHeight="false" outlineLevel="0" collapsed="false">
      <c r="A5594" s="526" t="n">
        <v>101240</v>
      </c>
      <c r="B5594" s="526" t="s">
        <v>10022</v>
      </c>
      <c r="C5594" s="526" t="s">
        <v>128</v>
      </c>
      <c r="D5594" s="527" t="n">
        <v>15.98</v>
      </c>
    </row>
    <row r="5595" customFormat="false" ht="15" hidden="false" customHeight="false" outlineLevel="0" collapsed="false">
      <c r="A5595" s="526" t="n">
        <v>101241</v>
      </c>
      <c r="B5595" s="526" t="s">
        <v>10023</v>
      </c>
      <c r="C5595" s="526" t="s">
        <v>128</v>
      </c>
      <c r="D5595" s="527" t="n">
        <v>18.7</v>
      </c>
    </row>
    <row r="5596" customFormat="false" ht="15" hidden="false" customHeight="false" outlineLevel="0" collapsed="false">
      <c r="A5596" s="526" t="n">
        <v>101242</v>
      </c>
      <c r="B5596" s="526" t="s">
        <v>10024</v>
      </c>
      <c r="C5596" s="526" t="s">
        <v>128</v>
      </c>
      <c r="D5596" s="527" t="n">
        <v>20.91</v>
      </c>
    </row>
    <row r="5597" customFormat="false" ht="15" hidden="false" customHeight="false" outlineLevel="0" collapsed="false">
      <c r="A5597" s="526" t="n">
        <v>101243</v>
      </c>
      <c r="B5597" s="526" t="s">
        <v>10025</v>
      </c>
      <c r="C5597" s="526" t="s">
        <v>128</v>
      </c>
      <c r="D5597" s="527" t="n">
        <v>25.36</v>
      </c>
    </row>
    <row r="5598" customFormat="false" ht="15" hidden="false" customHeight="false" outlineLevel="0" collapsed="false">
      <c r="A5598" s="526" t="n">
        <v>101244</v>
      </c>
      <c r="B5598" s="526" t="s">
        <v>10026</v>
      </c>
      <c r="C5598" s="526" t="s">
        <v>128</v>
      </c>
      <c r="D5598" s="527" t="n">
        <v>15.96</v>
      </c>
    </row>
    <row r="5599" customFormat="false" ht="15" hidden="false" customHeight="false" outlineLevel="0" collapsed="false">
      <c r="A5599" s="526" t="n">
        <v>101245</v>
      </c>
      <c r="B5599" s="526" t="s">
        <v>10027</v>
      </c>
      <c r="C5599" s="526" t="s">
        <v>128</v>
      </c>
      <c r="D5599" s="527" t="n">
        <v>16.89</v>
      </c>
    </row>
    <row r="5600" customFormat="false" ht="15" hidden="false" customHeight="false" outlineLevel="0" collapsed="false">
      <c r="A5600" s="526" t="n">
        <v>101246</v>
      </c>
      <c r="B5600" s="526" t="s">
        <v>10028</v>
      </c>
      <c r="C5600" s="526" t="s">
        <v>128</v>
      </c>
      <c r="D5600" s="527" t="n">
        <v>19.63</v>
      </c>
    </row>
    <row r="5601" customFormat="false" ht="15" hidden="false" customHeight="false" outlineLevel="0" collapsed="false">
      <c r="A5601" s="526" t="n">
        <v>101247</v>
      </c>
      <c r="B5601" s="526" t="s">
        <v>10029</v>
      </c>
      <c r="C5601" s="526" t="s">
        <v>128</v>
      </c>
      <c r="D5601" s="527" t="n">
        <v>21.8</v>
      </c>
    </row>
    <row r="5602" customFormat="false" ht="15" hidden="false" customHeight="false" outlineLevel="0" collapsed="false">
      <c r="A5602" s="526" t="n">
        <v>101248</v>
      </c>
      <c r="B5602" s="526" t="s">
        <v>10030</v>
      </c>
      <c r="C5602" s="526" t="s">
        <v>128</v>
      </c>
      <c r="D5602" s="527" t="n">
        <v>27.31</v>
      </c>
    </row>
    <row r="5603" customFormat="false" ht="15" hidden="false" customHeight="false" outlineLevel="0" collapsed="false">
      <c r="A5603" s="526" t="n">
        <v>101249</v>
      </c>
      <c r="B5603" s="526" t="s">
        <v>10031</v>
      </c>
      <c r="C5603" s="526" t="s">
        <v>128</v>
      </c>
      <c r="D5603" s="527" t="n">
        <v>13.85</v>
      </c>
    </row>
    <row r="5604" customFormat="false" ht="15" hidden="false" customHeight="false" outlineLevel="0" collapsed="false">
      <c r="A5604" s="526" t="n">
        <v>101250</v>
      </c>
      <c r="B5604" s="526" t="s">
        <v>10032</v>
      </c>
      <c r="C5604" s="526" t="s">
        <v>128</v>
      </c>
      <c r="D5604" s="527" t="n">
        <v>15.39</v>
      </c>
    </row>
    <row r="5605" customFormat="false" ht="15" hidden="false" customHeight="false" outlineLevel="0" collapsed="false">
      <c r="A5605" s="526" t="n">
        <v>101251</v>
      </c>
      <c r="B5605" s="526" t="s">
        <v>10033</v>
      </c>
      <c r="C5605" s="526" t="s">
        <v>128</v>
      </c>
      <c r="D5605" s="527" t="n">
        <v>17.51</v>
      </c>
    </row>
    <row r="5606" customFormat="false" ht="15" hidden="false" customHeight="false" outlineLevel="0" collapsed="false">
      <c r="A5606" s="526" t="n">
        <v>101252</v>
      </c>
      <c r="B5606" s="526" t="s">
        <v>10034</v>
      </c>
      <c r="C5606" s="526" t="s">
        <v>128</v>
      </c>
      <c r="D5606" s="527" t="n">
        <v>19.04</v>
      </c>
    </row>
    <row r="5607" customFormat="false" ht="15" hidden="false" customHeight="false" outlineLevel="0" collapsed="false">
      <c r="A5607" s="526" t="n">
        <v>101253</v>
      </c>
      <c r="B5607" s="526" t="s">
        <v>10035</v>
      </c>
      <c r="C5607" s="526" t="s">
        <v>128</v>
      </c>
      <c r="D5607" s="527" t="n">
        <v>24</v>
      </c>
    </row>
    <row r="5608" customFormat="false" ht="15" hidden="false" customHeight="false" outlineLevel="0" collapsed="false">
      <c r="A5608" s="526" t="n">
        <v>101254</v>
      </c>
      <c r="B5608" s="526" t="s">
        <v>10036</v>
      </c>
      <c r="C5608" s="526" t="s">
        <v>128</v>
      </c>
      <c r="D5608" s="527" t="n">
        <v>12.91</v>
      </c>
    </row>
    <row r="5609" customFormat="false" ht="15" hidden="false" customHeight="false" outlineLevel="0" collapsed="false">
      <c r="A5609" s="526" t="n">
        <v>101255</v>
      </c>
      <c r="B5609" s="526" t="s">
        <v>10037</v>
      </c>
      <c r="C5609" s="526" t="s">
        <v>128</v>
      </c>
      <c r="D5609" s="527" t="n">
        <v>11.39</v>
      </c>
    </row>
    <row r="5610" customFormat="false" ht="15" hidden="false" customHeight="false" outlineLevel="0" collapsed="false">
      <c r="A5610" s="526" t="n">
        <v>101256</v>
      </c>
      <c r="B5610" s="526" t="s">
        <v>10038</v>
      </c>
      <c r="C5610" s="526" t="s">
        <v>128</v>
      </c>
      <c r="D5610" s="527" t="n">
        <v>19.99</v>
      </c>
    </row>
    <row r="5611" customFormat="false" ht="15" hidden="false" customHeight="false" outlineLevel="0" collapsed="false">
      <c r="A5611" s="526" t="n">
        <v>101257</v>
      </c>
      <c r="B5611" s="526" t="s">
        <v>10039</v>
      </c>
      <c r="C5611" s="526" t="s">
        <v>128</v>
      </c>
      <c r="D5611" s="527" t="n">
        <v>21.06</v>
      </c>
    </row>
    <row r="5612" customFormat="false" ht="15" hidden="false" customHeight="false" outlineLevel="0" collapsed="false">
      <c r="A5612" s="526" t="n">
        <v>101258</v>
      </c>
      <c r="B5612" s="526" t="s">
        <v>10040</v>
      </c>
      <c r="C5612" s="526" t="s">
        <v>128</v>
      </c>
      <c r="D5612" s="527" t="n">
        <v>24.46</v>
      </c>
    </row>
    <row r="5613" customFormat="false" ht="15" hidden="false" customHeight="false" outlineLevel="0" collapsed="false">
      <c r="A5613" s="526" t="n">
        <v>101259</v>
      </c>
      <c r="B5613" s="526" t="s">
        <v>10041</v>
      </c>
      <c r="C5613" s="526" t="s">
        <v>128</v>
      </c>
      <c r="D5613" s="527" t="n">
        <v>27.19</v>
      </c>
    </row>
    <row r="5614" customFormat="false" ht="15" hidden="false" customHeight="false" outlineLevel="0" collapsed="false">
      <c r="A5614" s="526" t="n">
        <v>101260</v>
      </c>
      <c r="B5614" s="526" t="s">
        <v>10042</v>
      </c>
      <c r="C5614" s="526" t="s">
        <v>128</v>
      </c>
      <c r="D5614" s="527" t="n">
        <v>34.01</v>
      </c>
    </row>
    <row r="5615" customFormat="false" ht="15" hidden="false" customHeight="false" outlineLevel="0" collapsed="false">
      <c r="A5615" s="526" t="n">
        <v>101261</v>
      </c>
      <c r="B5615" s="526" t="s">
        <v>10043</v>
      </c>
      <c r="C5615" s="526" t="s">
        <v>128</v>
      </c>
      <c r="D5615" s="527" t="n">
        <v>18.92</v>
      </c>
    </row>
    <row r="5616" customFormat="false" ht="15" hidden="false" customHeight="false" outlineLevel="0" collapsed="false">
      <c r="A5616" s="526" t="n">
        <v>101262</v>
      </c>
      <c r="B5616" s="526" t="s">
        <v>10044</v>
      </c>
      <c r="C5616" s="526" t="s">
        <v>128</v>
      </c>
      <c r="D5616" s="527" t="n">
        <v>19.97</v>
      </c>
    </row>
    <row r="5617" customFormat="false" ht="15" hidden="false" customHeight="false" outlineLevel="0" collapsed="false">
      <c r="A5617" s="526" t="n">
        <v>101263</v>
      </c>
      <c r="B5617" s="526" t="s">
        <v>10045</v>
      </c>
      <c r="C5617" s="526" t="s">
        <v>128</v>
      </c>
      <c r="D5617" s="527" t="n">
        <v>23.11</v>
      </c>
    </row>
    <row r="5618" customFormat="false" ht="15" hidden="false" customHeight="false" outlineLevel="0" collapsed="false">
      <c r="A5618" s="526" t="n">
        <v>101264</v>
      </c>
      <c r="B5618" s="526" t="s">
        <v>10046</v>
      </c>
      <c r="C5618" s="526" t="s">
        <v>128</v>
      </c>
      <c r="D5618" s="527" t="n">
        <v>25.63</v>
      </c>
    </row>
    <row r="5619" customFormat="false" ht="15" hidden="false" customHeight="false" outlineLevel="0" collapsed="false">
      <c r="A5619" s="526" t="n">
        <v>101265</v>
      </c>
      <c r="B5619" s="526" t="s">
        <v>10047</v>
      </c>
      <c r="C5619" s="526" t="s">
        <v>128</v>
      </c>
      <c r="D5619" s="527" t="n">
        <v>31.97</v>
      </c>
    </row>
    <row r="5620" customFormat="false" ht="15" hidden="false" customHeight="false" outlineLevel="0" collapsed="false">
      <c r="A5620" s="526" t="n">
        <v>101266</v>
      </c>
      <c r="B5620" s="526" t="s">
        <v>10048</v>
      </c>
      <c r="C5620" s="526" t="s">
        <v>128</v>
      </c>
      <c r="D5620" s="527" t="n">
        <v>11.48</v>
      </c>
    </row>
    <row r="5621" customFormat="false" ht="15" hidden="false" customHeight="false" outlineLevel="0" collapsed="false">
      <c r="A5621" s="526" t="n">
        <v>101267</v>
      </c>
      <c r="B5621" s="526" t="s">
        <v>10049</v>
      </c>
      <c r="C5621" s="526" t="s">
        <v>128</v>
      </c>
      <c r="D5621" s="527" t="n">
        <v>11.05</v>
      </c>
    </row>
    <row r="5622" customFormat="false" ht="15" hidden="false" customHeight="false" outlineLevel="0" collapsed="false">
      <c r="A5622" s="526" t="n">
        <v>101268</v>
      </c>
      <c r="B5622" s="526" t="s">
        <v>10050</v>
      </c>
      <c r="C5622" s="526" t="s">
        <v>128</v>
      </c>
      <c r="D5622" s="527" t="n">
        <v>18.15</v>
      </c>
    </row>
    <row r="5623" customFormat="false" ht="15" hidden="false" customHeight="false" outlineLevel="0" collapsed="false">
      <c r="A5623" s="526" t="n">
        <v>101269</v>
      </c>
      <c r="B5623" s="526" t="s">
        <v>10051</v>
      </c>
      <c r="C5623" s="526" t="s">
        <v>128</v>
      </c>
      <c r="D5623" s="527" t="n">
        <v>20.24</v>
      </c>
    </row>
    <row r="5624" customFormat="false" ht="15" hidden="false" customHeight="false" outlineLevel="0" collapsed="false">
      <c r="A5624" s="526" t="n">
        <v>101270</v>
      </c>
      <c r="B5624" s="526" t="s">
        <v>10052</v>
      </c>
      <c r="C5624" s="526" t="s">
        <v>128</v>
      </c>
      <c r="D5624" s="527" t="n">
        <v>23.45</v>
      </c>
    </row>
    <row r="5625" customFormat="false" ht="15" hidden="false" customHeight="false" outlineLevel="0" collapsed="false">
      <c r="A5625" s="526" t="n">
        <v>101271</v>
      </c>
      <c r="B5625" s="526" t="s">
        <v>10053</v>
      </c>
      <c r="C5625" s="526" t="s">
        <v>128</v>
      </c>
      <c r="D5625" s="527" t="n">
        <v>26.02</v>
      </c>
    </row>
    <row r="5626" customFormat="false" ht="15" hidden="false" customHeight="false" outlineLevel="0" collapsed="false">
      <c r="A5626" s="526" t="n">
        <v>101272</v>
      </c>
      <c r="B5626" s="526" t="s">
        <v>10054</v>
      </c>
      <c r="C5626" s="526" t="s">
        <v>128</v>
      </c>
      <c r="D5626" s="527" t="n">
        <v>32.5</v>
      </c>
    </row>
    <row r="5627" customFormat="false" ht="15" hidden="false" customHeight="false" outlineLevel="0" collapsed="false">
      <c r="A5627" s="526" t="n">
        <v>101273</v>
      </c>
      <c r="B5627" s="526" t="s">
        <v>10055</v>
      </c>
      <c r="C5627" s="526" t="s">
        <v>128</v>
      </c>
      <c r="D5627" s="527" t="n">
        <v>17.36</v>
      </c>
    </row>
    <row r="5628" customFormat="false" ht="15" hidden="false" customHeight="false" outlineLevel="0" collapsed="false">
      <c r="A5628" s="526" t="n">
        <v>101274</v>
      </c>
      <c r="B5628" s="526" t="s">
        <v>10056</v>
      </c>
      <c r="C5628" s="526" t="s">
        <v>128</v>
      </c>
      <c r="D5628" s="527" t="n">
        <v>19.2</v>
      </c>
    </row>
    <row r="5629" customFormat="false" ht="15" hidden="false" customHeight="false" outlineLevel="0" collapsed="false">
      <c r="A5629" s="526" t="n">
        <v>101275</v>
      </c>
      <c r="B5629" s="526" t="s">
        <v>10057</v>
      </c>
      <c r="C5629" s="526" t="s">
        <v>128</v>
      </c>
      <c r="D5629" s="527" t="n">
        <v>22.24</v>
      </c>
    </row>
    <row r="5630" customFormat="false" ht="15" hidden="false" customHeight="false" outlineLevel="0" collapsed="false">
      <c r="A5630" s="526" t="n">
        <v>101276</v>
      </c>
      <c r="B5630" s="526" t="s">
        <v>10058</v>
      </c>
      <c r="C5630" s="526" t="s">
        <v>128</v>
      </c>
      <c r="D5630" s="527" t="n">
        <v>24.6</v>
      </c>
    </row>
    <row r="5631" customFormat="false" ht="15" hidden="false" customHeight="false" outlineLevel="0" collapsed="false">
      <c r="A5631" s="526" t="n">
        <v>101277</v>
      </c>
      <c r="B5631" s="526" t="s">
        <v>10059</v>
      </c>
      <c r="C5631" s="526" t="s">
        <v>128</v>
      </c>
      <c r="D5631" s="527" t="n">
        <v>31.46</v>
      </c>
    </row>
    <row r="5632" customFormat="false" ht="15" hidden="false" customHeight="false" outlineLevel="0" collapsed="false">
      <c r="A5632" s="526" t="n">
        <v>102354</v>
      </c>
      <c r="B5632" s="526" t="s">
        <v>10060</v>
      </c>
      <c r="C5632" s="526" t="s">
        <v>128</v>
      </c>
      <c r="D5632" s="527" t="n">
        <v>155.7</v>
      </c>
    </row>
    <row r="5633" customFormat="false" ht="15" hidden="false" customHeight="false" outlineLevel="0" collapsed="false">
      <c r="A5633" s="526" t="n">
        <v>102355</v>
      </c>
      <c r="B5633" s="526" t="s">
        <v>10061</v>
      </c>
      <c r="C5633" s="526" t="s">
        <v>128</v>
      </c>
      <c r="D5633" s="527" t="n">
        <v>183</v>
      </c>
    </row>
    <row r="5634" customFormat="false" ht="15" hidden="false" customHeight="false" outlineLevel="0" collapsed="false">
      <c r="A5634" s="526" t="n">
        <v>102360</v>
      </c>
      <c r="B5634" s="526" t="s">
        <v>10062</v>
      </c>
      <c r="C5634" s="526" t="s">
        <v>128</v>
      </c>
      <c r="D5634" s="527" t="n">
        <v>23.66</v>
      </c>
    </row>
    <row r="5635" customFormat="false" ht="15" hidden="false" customHeight="false" outlineLevel="0" collapsed="false">
      <c r="A5635" s="526" t="n">
        <v>102361</v>
      </c>
      <c r="B5635" s="526" t="s">
        <v>10063</v>
      </c>
      <c r="C5635" s="526" t="s">
        <v>128</v>
      </c>
      <c r="D5635" s="527" t="n">
        <v>34.41</v>
      </c>
    </row>
    <row r="5636" customFormat="false" ht="15" hidden="false" customHeight="false" outlineLevel="0" collapsed="false">
      <c r="A5636" s="526" t="n">
        <v>90082</v>
      </c>
      <c r="B5636" s="526" t="s">
        <v>10064</v>
      </c>
      <c r="C5636" s="526" t="s">
        <v>128</v>
      </c>
      <c r="D5636" s="527" t="n">
        <v>11.17</v>
      </c>
    </row>
    <row r="5637" customFormat="false" ht="15" hidden="false" customHeight="false" outlineLevel="0" collapsed="false">
      <c r="A5637" s="526" t="n">
        <v>90084</v>
      </c>
      <c r="B5637" s="526" t="s">
        <v>10065</v>
      </c>
      <c r="C5637" s="526" t="s">
        <v>128</v>
      </c>
      <c r="D5637" s="527" t="n">
        <v>10.81</v>
      </c>
    </row>
    <row r="5638" customFormat="false" ht="15" hidden="false" customHeight="false" outlineLevel="0" collapsed="false">
      <c r="A5638" s="526" t="n">
        <v>90086</v>
      </c>
      <c r="B5638" s="526" t="s">
        <v>10066</v>
      </c>
      <c r="C5638" s="526" t="s">
        <v>128</v>
      </c>
      <c r="D5638" s="527" t="n">
        <v>10.22</v>
      </c>
    </row>
    <row r="5639" customFormat="false" ht="15" hidden="false" customHeight="false" outlineLevel="0" collapsed="false">
      <c r="A5639" s="526" t="n">
        <v>90087</v>
      </c>
      <c r="B5639" s="526" t="s">
        <v>10067</v>
      </c>
      <c r="C5639" s="526" t="s">
        <v>128</v>
      </c>
      <c r="D5639" s="527" t="n">
        <v>9.33</v>
      </c>
    </row>
    <row r="5640" customFormat="false" ht="15" hidden="false" customHeight="false" outlineLevel="0" collapsed="false">
      <c r="A5640" s="526" t="n">
        <v>90090</v>
      </c>
      <c r="B5640" s="526" t="s">
        <v>10068</v>
      </c>
      <c r="C5640" s="526" t="s">
        <v>128</v>
      </c>
      <c r="D5640" s="527" t="n">
        <v>9.14</v>
      </c>
    </row>
    <row r="5641" customFormat="false" ht="15" hidden="false" customHeight="false" outlineLevel="0" collapsed="false">
      <c r="A5641" s="526" t="n">
        <v>90091</v>
      </c>
      <c r="B5641" s="526" t="s">
        <v>10069</v>
      </c>
      <c r="C5641" s="526" t="s">
        <v>128</v>
      </c>
      <c r="D5641" s="527" t="n">
        <v>6.04</v>
      </c>
    </row>
    <row r="5642" customFormat="false" ht="15" hidden="false" customHeight="false" outlineLevel="0" collapsed="false">
      <c r="A5642" s="526" t="n">
        <v>90092</v>
      </c>
      <c r="B5642" s="526" t="s">
        <v>10070</v>
      </c>
      <c r="C5642" s="526" t="s">
        <v>128</v>
      </c>
      <c r="D5642" s="527" t="n">
        <v>5.96</v>
      </c>
    </row>
    <row r="5643" customFormat="false" ht="15" hidden="false" customHeight="false" outlineLevel="0" collapsed="false">
      <c r="A5643" s="526" t="n">
        <v>90094</v>
      </c>
      <c r="B5643" s="526" t="s">
        <v>10071</v>
      </c>
      <c r="C5643" s="526" t="s">
        <v>128</v>
      </c>
      <c r="D5643" s="527" t="n">
        <v>5.65</v>
      </c>
    </row>
    <row r="5644" customFormat="false" ht="15" hidden="false" customHeight="false" outlineLevel="0" collapsed="false">
      <c r="A5644" s="526" t="n">
        <v>90095</v>
      </c>
      <c r="B5644" s="526" t="s">
        <v>10072</v>
      </c>
      <c r="C5644" s="526" t="s">
        <v>128</v>
      </c>
      <c r="D5644" s="527" t="n">
        <v>5.14</v>
      </c>
    </row>
    <row r="5645" customFormat="false" ht="15" hidden="false" customHeight="false" outlineLevel="0" collapsed="false">
      <c r="A5645" s="526" t="n">
        <v>90098</v>
      </c>
      <c r="B5645" s="526" t="s">
        <v>10073</v>
      </c>
      <c r="C5645" s="526" t="s">
        <v>128</v>
      </c>
      <c r="D5645" s="527" t="n">
        <v>5.04</v>
      </c>
    </row>
    <row r="5646" customFormat="false" ht="15" hidden="false" customHeight="false" outlineLevel="0" collapsed="false">
      <c r="A5646" s="526" t="n">
        <v>90099</v>
      </c>
      <c r="B5646" s="526" t="s">
        <v>10074</v>
      </c>
      <c r="C5646" s="526" t="s">
        <v>128</v>
      </c>
      <c r="D5646" s="527" t="n">
        <v>15.28</v>
      </c>
    </row>
    <row r="5647" customFormat="false" ht="15" hidden="false" customHeight="false" outlineLevel="0" collapsed="false">
      <c r="A5647" s="526" t="n">
        <v>90100</v>
      </c>
      <c r="B5647" s="526" t="s">
        <v>10075</v>
      </c>
      <c r="C5647" s="526" t="s">
        <v>128</v>
      </c>
      <c r="D5647" s="527" t="n">
        <v>12.97</v>
      </c>
    </row>
    <row r="5648" customFormat="false" ht="15" hidden="false" customHeight="false" outlineLevel="0" collapsed="false">
      <c r="A5648" s="526" t="n">
        <v>90101</v>
      </c>
      <c r="B5648" s="526" t="s">
        <v>10076</v>
      </c>
      <c r="C5648" s="526" t="s">
        <v>128</v>
      </c>
      <c r="D5648" s="527" t="n">
        <v>12.81</v>
      </c>
    </row>
    <row r="5649" customFormat="false" ht="15" hidden="false" customHeight="false" outlineLevel="0" collapsed="false">
      <c r="A5649" s="526" t="n">
        <v>90102</v>
      </c>
      <c r="B5649" s="526" t="s">
        <v>10077</v>
      </c>
      <c r="C5649" s="526" t="s">
        <v>128</v>
      </c>
      <c r="D5649" s="527" t="n">
        <v>11.66</v>
      </c>
    </row>
    <row r="5650" customFormat="false" ht="15" hidden="false" customHeight="false" outlineLevel="0" collapsed="false">
      <c r="A5650" s="526" t="n">
        <v>90105</v>
      </c>
      <c r="B5650" s="526" t="s">
        <v>10078</v>
      </c>
      <c r="C5650" s="526" t="s">
        <v>128</v>
      </c>
      <c r="D5650" s="527" t="n">
        <v>8.43</v>
      </c>
    </row>
    <row r="5651" customFormat="false" ht="15" hidden="false" customHeight="false" outlineLevel="0" collapsed="false">
      <c r="A5651" s="526" t="n">
        <v>90106</v>
      </c>
      <c r="B5651" s="526" t="s">
        <v>10079</v>
      </c>
      <c r="C5651" s="526" t="s">
        <v>128</v>
      </c>
      <c r="D5651" s="527" t="n">
        <v>7.16</v>
      </c>
    </row>
    <row r="5652" customFormat="false" ht="15" hidden="false" customHeight="false" outlineLevel="0" collapsed="false">
      <c r="A5652" s="526" t="n">
        <v>90107</v>
      </c>
      <c r="B5652" s="526" t="s">
        <v>10080</v>
      </c>
      <c r="C5652" s="526" t="s">
        <v>128</v>
      </c>
      <c r="D5652" s="527" t="n">
        <v>7.06</v>
      </c>
    </row>
    <row r="5653" customFormat="false" ht="15" hidden="false" customHeight="false" outlineLevel="0" collapsed="false">
      <c r="A5653" s="526" t="n">
        <v>90108</v>
      </c>
      <c r="B5653" s="526" t="s">
        <v>10081</v>
      </c>
      <c r="C5653" s="526" t="s">
        <v>128</v>
      </c>
      <c r="D5653" s="527" t="n">
        <v>6.43</v>
      </c>
    </row>
    <row r="5654" customFormat="false" ht="15" hidden="false" customHeight="false" outlineLevel="0" collapsed="false">
      <c r="A5654" s="526" t="n">
        <v>93358</v>
      </c>
      <c r="B5654" s="526" t="s">
        <v>153</v>
      </c>
      <c r="C5654" s="526" t="s">
        <v>128</v>
      </c>
      <c r="D5654" s="527" t="n">
        <v>86.67</v>
      </c>
    </row>
    <row r="5655" customFormat="false" ht="15" hidden="false" customHeight="false" outlineLevel="0" collapsed="false">
      <c r="A5655" s="526" t="n">
        <v>102276</v>
      </c>
      <c r="B5655" s="526" t="s">
        <v>10082</v>
      </c>
      <c r="C5655" s="526" t="s">
        <v>128</v>
      </c>
      <c r="D5655" s="527" t="n">
        <v>12.56</v>
      </c>
    </row>
    <row r="5656" customFormat="false" ht="15" hidden="false" customHeight="false" outlineLevel="0" collapsed="false">
      <c r="A5656" s="526" t="n">
        <v>102277</v>
      </c>
      <c r="B5656" s="526" t="s">
        <v>10083</v>
      </c>
      <c r="C5656" s="526" t="s">
        <v>128</v>
      </c>
      <c r="D5656" s="527" t="n">
        <v>9.92</v>
      </c>
    </row>
    <row r="5657" customFormat="false" ht="15" hidden="false" customHeight="false" outlineLevel="0" collapsed="false">
      <c r="A5657" s="526" t="n">
        <v>102278</v>
      </c>
      <c r="B5657" s="526" t="s">
        <v>10084</v>
      </c>
      <c r="C5657" s="526" t="s">
        <v>128</v>
      </c>
      <c r="D5657" s="527" t="n">
        <v>9.74</v>
      </c>
    </row>
    <row r="5658" customFormat="false" ht="15" hidden="false" customHeight="false" outlineLevel="0" collapsed="false">
      <c r="A5658" s="526" t="n">
        <v>102279</v>
      </c>
      <c r="B5658" s="526" t="s">
        <v>10085</v>
      </c>
      <c r="C5658" s="526" t="s">
        <v>128</v>
      </c>
      <c r="D5658" s="527" t="n">
        <v>6.92</v>
      </c>
    </row>
    <row r="5659" customFormat="false" ht="15" hidden="false" customHeight="false" outlineLevel="0" collapsed="false">
      <c r="A5659" s="526" t="n">
        <v>102280</v>
      </c>
      <c r="B5659" s="526" t="s">
        <v>10086</v>
      </c>
      <c r="C5659" s="526" t="s">
        <v>128</v>
      </c>
      <c r="D5659" s="527" t="n">
        <v>5.48</v>
      </c>
    </row>
    <row r="5660" customFormat="false" ht="15" hidden="false" customHeight="false" outlineLevel="0" collapsed="false">
      <c r="A5660" s="526" t="n">
        <v>102281</v>
      </c>
      <c r="B5660" s="526" t="s">
        <v>10087</v>
      </c>
      <c r="C5660" s="526" t="s">
        <v>128</v>
      </c>
      <c r="D5660" s="527" t="n">
        <v>5.37</v>
      </c>
    </row>
    <row r="5661" customFormat="false" ht="15" hidden="false" customHeight="false" outlineLevel="0" collapsed="false">
      <c r="A5661" s="526" t="n">
        <v>102282</v>
      </c>
      <c r="B5661" s="526" t="s">
        <v>10088</v>
      </c>
      <c r="C5661" s="526" t="s">
        <v>128</v>
      </c>
      <c r="D5661" s="527" t="n">
        <v>13.96</v>
      </c>
    </row>
    <row r="5662" customFormat="false" ht="15" hidden="false" customHeight="false" outlineLevel="0" collapsed="false">
      <c r="A5662" s="526" t="n">
        <v>102283</v>
      </c>
      <c r="B5662" s="526" t="s">
        <v>10089</v>
      </c>
      <c r="C5662" s="526" t="s">
        <v>128</v>
      </c>
      <c r="D5662" s="527" t="n">
        <v>12.4</v>
      </c>
    </row>
    <row r="5663" customFormat="false" ht="15" hidden="false" customHeight="false" outlineLevel="0" collapsed="false">
      <c r="A5663" s="526" t="n">
        <v>102284</v>
      </c>
      <c r="B5663" s="526" t="s">
        <v>10090</v>
      </c>
      <c r="C5663" s="526" t="s">
        <v>128</v>
      </c>
      <c r="D5663" s="527" t="n">
        <v>12</v>
      </c>
    </row>
    <row r="5664" customFormat="false" ht="15" hidden="false" customHeight="false" outlineLevel="0" collapsed="false">
      <c r="A5664" s="526" t="n">
        <v>102285</v>
      </c>
      <c r="B5664" s="526" t="s">
        <v>10091</v>
      </c>
      <c r="C5664" s="526" t="s">
        <v>128</v>
      </c>
      <c r="D5664" s="527" t="n">
        <v>11.35</v>
      </c>
    </row>
    <row r="5665" customFormat="false" ht="15" hidden="false" customHeight="false" outlineLevel="0" collapsed="false">
      <c r="A5665" s="526" t="n">
        <v>102286</v>
      </c>
      <c r="B5665" s="526" t="s">
        <v>10092</v>
      </c>
      <c r="C5665" s="526" t="s">
        <v>128</v>
      </c>
      <c r="D5665" s="527" t="n">
        <v>11.04</v>
      </c>
    </row>
    <row r="5666" customFormat="false" ht="15" hidden="false" customHeight="false" outlineLevel="0" collapsed="false">
      <c r="A5666" s="526" t="n">
        <v>102287</v>
      </c>
      <c r="B5666" s="526" t="s">
        <v>10093</v>
      </c>
      <c r="C5666" s="526" t="s">
        <v>128</v>
      </c>
      <c r="D5666" s="527" t="n">
        <v>10.83</v>
      </c>
    </row>
    <row r="5667" customFormat="false" ht="15" hidden="false" customHeight="false" outlineLevel="0" collapsed="false">
      <c r="A5667" s="526" t="n">
        <v>102288</v>
      </c>
      <c r="B5667" s="526" t="s">
        <v>10094</v>
      </c>
      <c r="C5667" s="526" t="s">
        <v>128</v>
      </c>
      <c r="D5667" s="527" t="n">
        <v>10.39</v>
      </c>
    </row>
    <row r="5668" customFormat="false" ht="15" hidden="false" customHeight="false" outlineLevel="0" collapsed="false">
      <c r="A5668" s="526" t="n">
        <v>102289</v>
      </c>
      <c r="B5668" s="526" t="s">
        <v>10095</v>
      </c>
      <c r="C5668" s="526" t="s">
        <v>128</v>
      </c>
      <c r="D5668" s="527" t="n">
        <v>10.16</v>
      </c>
    </row>
    <row r="5669" customFormat="false" ht="15" hidden="false" customHeight="false" outlineLevel="0" collapsed="false">
      <c r="A5669" s="526" t="n">
        <v>102290</v>
      </c>
      <c r="B5669" s="526" t="s">
        <v>10096</v>
      </c>
      <c r="C5669" s="526" t="s">
        <v>128</v>
      </c>
      <c r="D5669" s="527" t="n">
        <v>7.69</v>
      </c>
    </row>
    <row r="5670" customFormat="false" ht="15" hidden="false" customHeight="false" outlineLevel="0" collapsed="false">
      <c r="A5670" s="526" t="n">
        <v>102291</v>
      </c>
      <c r="B5670" s="526" t="s">
        <v>10097</v>
      </c>
      <c r="C5670" s="526" t="s">
        <v>128</v>
      </c>
      <c r="D5670" s="527" t="n">
        <v>6.84</v>
      </c>
    </row>
    <row r="5671" customFormat="false" ht="15" hidden="false" customHeight="false" outlineLevel="0" collapsed="false">
      <c r="A5671" s="526" t="n">
        <v>102292</v>
      </c>
      <c r="B5671" s="526" t="s">
        <v>10098</v>
      </c>
      <c r="C5671" s="526" t="s">
        <v>128</v>
      </c>
      <c r="D5671" s="527" t="n">
        <v>6.63</v>
      </c>
    </row>
    <row r="5672" customFormat="false" ht="15" hidden="false" customHeight="false" outlineLevel="0" collapsed="false">
      <c r="A5672" s="526" t="n">
        <v>102293</v>
      </c>
      <c r="B5672" s="526" t="s">
        <v>10099</v>
      </c>
      <c r="C5672" s="526" t="s">
        <v>128</v>
      </c>
      <c r="D5672" s="527" t="n">
        <v>6.27</v>
      </c>
    </row>
    <row r="5673" customFormat="false" ht="15" hidden="false" customHeight="false" outlineLevel="0" collapsed="false">
      <c r="A5673" s="526" t="n">
        <v>102294</v>
      </c>
      <c r="B5673" s="526" t="s">
        <v>10100</v>
      </c>
      <c r="C5673" s="526" t="s">
        <v>128</v>
      </c>
      <c r="D5673" s="527" t="n">
        <v>6.1</v>
      </c>
    </row>
    <row r="5674" customFormat="false" ht="15" hidden="false" customHeight="false" outlineLevel="0" collapsed="false">
      <c r="A5674" s="526" t="n">
        <v>102295</v>
      </c>
      <c r="B5674" s="526" t="s">
        <v>10101</v>
      </c>
      <c r="C5674" s="526" t="s">
        <v>128</v>
      </c>
      <c r="D5674" s="527" t="n">
        <v>5.96</v>
      </c>
    </row>
    <row r="5675" customFormat="false" ht="15" hidden="false" customHeight="false" outlineLevel="0" collapsed="false">
      <c r="A5675" s="526" t="n">
        <v>102296</v>
      </c>
      <c r="B5675" s="526" t="s">
        <v>10102</v>
      </c>
      <c r="C5675" s="526" t="s">
        <v>128</v>
      </c>
      <c r="D5675" s="527" t="n">
        <v>5.72</v>
      </c>
    </row>
    <row r="5676" customFormat="false" ht="15" hidden="false" customHeight="false" outlineLevel="0" collapsed="false">
      <c r="A5676" s="526" t="n">
        <v>102297</v>
      </c>
      <c r="B5676" s="526" t="s">
        <v>10103</v>
      </c>
      <c r="C5676" s="526" t="s">
        <v>128</v>
      </c>
      <c r="D5676" s="527" t="n">
        <v>5.6</v>
      </c>
    </row>
    <row r="5677" customFormat="false" ht="15" hidden="false" customHeight="false" outlineLevel="0" collapsed="false">
      <c r="A5677" s="526" t="n">
        <v>102298</v>
      </c>
      <c r="B5677" s="526" t="s">
        <v>10104</v>
      </c>
      <c r="C5677" s="526" t="s">
        <v>128</v>
      </c>
      <c r="D5677" s="527" t="n">
        <v>16.97</v>
      </c>
    </row>
    <row r="5678" customFormat="false" ht="15" hidden="false" customHeight="false" outlineLevel="0" collapsed="false">
      <c r="A5678" s="526" t="n">
        <v>102299</v>
      </c>
      <c r="B5678" s="526" t="s">
        <v>10105</v>
      </c>
      <c r="C5678" s="526" t="s">
        <v>128</v>
      </c>
      <c r="D5678" s="527" t="n">
        <v>14.42</v>
      </c>
    </row>
    <row r="5679" customFormat="false" ht="15" hidden="false" customHeight="false" outlineLevel="0" collapsed="false">
      <c r="A5679" s="526" t="n">
        <v>102300</v>
      </c>
      <c r="B5679" s="526" t="s">
        <v>10106</v>
      </c>
      <c r="C5679" s="526" t="s">
        <v>128</v>
      </c>
      <c r="D5679" s="527" t="n">
        <v>14.24</v>
      </c>
    </row>
    <row r="5680" customFormat="false" ht="15" hidden="false" customHeight="false" outlineLevel="0" collapsed="false">
      <c r="A5680" s="526" t="n">
        <v>102301</v>
      </c>
      <c r="B5680" s="526" t="s">
        <v>10107</v>
      </c>
      <c r="C5680" s="526" t="s">
        <v>128</v>
      </c>
      <c r="D5680" s="527" t="n">
        <v>12.94</v>
      </c>
    </row>
    <row r="5681" customFormat="false" ht="15" hidden="false" customHeight="false" outlineLevel="0" collapsed="false">
      <c r="A5681" s="526" t="n">
        <v>102302</v>
      </c>
      <c r="B5681" s="526" t="s">
        <v>10108</v>
      </c>
      <c r="C5681" s="526" t="s">
        <v>128</v>
      </c>
      <c r="D5681" s="527" t="n">
        <v>9.36</v>
      </c>
    </row>
    <row r="5682" customFormat="false" ht="15" hidden="false" customHeight="false" outlineLevel="0" collapsed="false">
      <c r="A5682" s="526" t="n">
        <v>102303</v>
      </c>
      <c r="B5682" s="526" t="s">
        <v>10109</v>
      </c>
      <c r="C5682" s="526" t="s">
        <v>128</v>
      </c>
      <c r="D5682" s="527" t="n">
        <v>7.95</v>
      </c>
    </row>
    <row r="5683" customFormat="false" ht="15" hidden="false" customHeight="false" outlineLevel="0" collapsed="false">
      <c r="A5683" s="526" t="n">
        <v>102304</v>
      </c>
      <c r="B5683" s="526" t="s">
        <v>10110</v>
      </c>
      <c r="C5683" s="526" t="s">
        <v>128</v>
      </c>
      <c r="D5683" s="527" t="n">
        <v>7.85</v>
      </c>
    </row>
    <row r="5684" customFormat="false" ht="15" hidden="false" customHeight="false" outlineLevel="0" collapsed="false">
      <c r="A5684" s="526" t="n">
        <v>102305</v>
      </c>
      <c r="B5684" s="526" t="s">
        <v>10111</v>
      </c>
      <c r="C5684" s="526" t="s">
        <v>128</v>
      </c>
      <c r="D5684" s="527" t="n">
        <v>7.15</v>
      </c>
    </row>
    <row r="5685" customFormat="false" ht="15" hidden="false" customHeight="false" outlineLevel="0" collapsed="false">
      <c r="A5685" s="526" t="n">
        <v>102306</v>
      </c>
      <c r="B5685" s="526" t="s">
        <v>10112</v>
      </c>
      <c r="C5685" s="526" t="s">
        <v>128</v>
      </c>
      <c r="D5685" s="527" t="n">
        <v>15.72</v>
      </c>
    </row>
    <row r="5686" customFormat="false" ht="15" hidden="false" customHeight="false" outlineLevel="0" collapsed="false">
      <c r="A5686" s="526" t="n">
        <v>102307</v>
      </c>
      <c r="B5686" s="526" t="s">
        <v>10113</v>
      </c>
      <c r="C5686" s="526" t="s">
        <v>128</v>
      </c>
      <c r="D5686" s="527" t="n">
        <v>13.95</v>
      </c>
    </row>
    <row r="5687" customFormat="false" ht="15" hidden="false" customHeight="false" outlineLevel="0" collapsed="false">
      <c r="A5687" s="526" t="n">
        <v>102308</v>
      </c>
      <c r="B5687" s="526" t="s">
        <v>10114</v>
      </c>
      <c r="C5687" s="526" t="s">
        <v>128</v>
      </c>
      <c r="D5687" s="527" t="n">
        <v>13.53</v>
      </c>
    </row>
    <row r="5688" customFormat="false" ht="15" hidden="false" customHeight="false" outlineLevel="0" collapsed="false">
      <c r="A5688" s="526" t="n">
        <v>102309</v>
      </c>
      <c r="B5688" s="526" t="s">
        <v>10115</v>
      </c>
      <c r="C5688" s="526" t="s">
        <v>128</v>
      </c>
      <c r="D5688" s="527" t="n">
        <v>12.8</v>
      </c>
    </row>
    <row r="5689" customFormat="false" ht="15" hidden="false" customHeight="false" outlineLevel="0" collapsed="false">
      <c r="A5689" s="526" t="n">
        <v>102310</v>
      </c>
      <c r="B5689" s="526" t="s">
        <v>10116</v>
      </c>
      <c r="C5689" s="526" t="s">
        <v>128</v>
      </c>
      <c r="D5689" s="527" t="n">
        <v>12.42</v>
      </c>
    </row>
    <row r="5690" customFormat="false" ht="15" hidden="false" customHeight="false" outlineLevel="0" collapsed="false">
      <c r="A5690" s="526" t="n">
        <v>102311</v>
      </c>
      <c r="B5690" s="526" t="s">
        <v>10117</v>
      </c>
      <c r="C5690" s="526" t="s">
        <v>128</v>
      </c>
      <c r="D5690" s="527" t="n">
        <v>12.17</v>
      </c>
    </row>
    <row r="5691" customFormat="false" ht="15" hidden="false" customHeight="false" outlineLevel="0" collapsed="false">
      <c r="A5691" s="526" t="n">
        <v>102312</v>
      </c>
      <c r="B5691" s="526" t="s">
        <v>10118</v>
      </c>
      <c r="C5691" s="526" t="s">
        <v>128</v>
      </c>
      <c r="D5691" s="527" t="n">
        <v>11.7</v>
      </c>
    </row>
    <row r="5692" customFormat="false" ht="15" hidden="false" customHeight="false" outlineLevel="0" collapsed="false">
      <c r="A5692" s="526" t="n">
        <v>102313</v>
      </c>
      <c r="B5692" s="526" t="s">
        <v>10119</v>
      </c>
      <c r="C5692" s="526" t="s">
        <v>128</v>
      </c>
      <c r="D5692" s="527" t="n">
        <v>11.43</v>
      </c>
    </row>
    <row r="5693" customFormat="false" ht="15" hidden="false" customHeight="false" outlineLevel="0" collapsed="false">
      <c r="A5693" s="526" t="n">
        <v>102314</v>
      </c>
      <c r="B5693" s="526" t="s">
        <v>10120</v>
      </c>
      <c r="C5693" s="526" t="s">
        <v>128</v>
      </c>
      <c r="D5693" s="527" t="n">
        <v>8.67</v>
      </c>
    </row>
    <row r="5694" customFormat="false" ht="15" hidden="false" customHeight="false" outlineLevel="0" collapsed="false">
      <c r="A5694" s="526" t="n">
        <v>102315</v>
      </c>
      <c r="B5694" s="526" t="s">
        <v>10121</v>
      </c>
      <c r="C5694" s="526" t="s">
        <v>128</v>
      </c>
      <c r="D5694" s="527" t="n">
        <v>7.69</v>
      </c>
    </row>
    <row r="5695" customFormat="false" ht="15" hidden="false" customHeight="false" outlineLevel="0" collapsed="false">
      <c r="A5695" s="526" t="n">
        <v>102316</v>
      </c>
      <c r="B5695" s="526" t="s">
        <v>10122</v>
      </c>
      <c r="C5695" s="526" t="s">
        <v>128</v>
      </c>
      <c r="D5695" s="527" t="n">
        <v>7.46</v>
      </c>
    </row>
    <row r="5696" customFormat="false" ht="15" hidden="false" customHeight="false" outlineLevel="0" collapsed="false">
      <c r="A5696" s="526" t="n">
        <v>102317</v>
      </c>
      <c r="B5696" s="526" t="s">
        <v>10123</v>
      </c>
      <c r="C5696" s="526" t="s">
        <v>128</v>
      </c>
      <c r="D5696" s="527" t="n">
        <v>7.05</v>
      </c>
    </row>
    <row r="5697" customFormat="false" ht="15" hidden="false" customHeight="false" outlineLevel="0" collapsed="false">
      <c r="A5697" s="526" t="n">
        <v>102318</v>
      </c>
      <c r="B5697" s="526" t="s">
        <v>10124</v>
      </c>
      <c r="C5697" s="526" t="s">
        <v>128</v>
      </c>
      <c r="D5697" s="527" t="n">
        <v>6.86</v>
      </c>
    </row>
    <row r="5698" customFormat="false" ht="15" hidden="false" customHeight="false" outlineLevel="0" collapsed="false">
      <c r="A5698" s="526" t="n">
        <v>102319</v>
      </c>
      <c r="B5698" s="526" t="s">
        <v>10125</v>
      </c>
      <c r="C5698" s="526" t="s">
        <v>128</v>
      </c>
      <c r="D5698" s="527" t="n">
        <v>6.71</v>
      </c>
    </row>
    <row r="5699" customFormat="false" ht="15" hidden="false" customHeight="false" outlineLevel="0" collapsed="false">
      <c r="A5699" s="526" t="n">
        <v>102320</v>
      </c>
      <c r="B5699" s="526" t="s">
        <v>10126</v>
      </c>
      <c r="C5699" s="526" t="s">
        <v>128</v>
      </c>
      <c r="D5699" s="527" t="n">
        <v>6.44</v>
      </c>
    </row>
    <row r="5700" customFormat="false" ht="15" hidden="false" customHeight="false" outlineLevel="0" collapsed="false">
      <c r="A5700" s="526" t="n">
        <v>102321</v>
      </c>
      <c r="B5700" s="526" t="s">
        <v>10127</v>
      </c>
      <c r="C5700" s="526" t="s">
        <v>128</v>
      </c>
      <c r="D5700" s="527" t="n">
        <v>6.31</v>
      </c>
    </row>
    <row r="5701" customFormat="false" ht="15" hidden="false" customHeight="false" outlineLevel="0" collapsed="false">
      <c r="A5701" s="526" t="n">
        <v>102322</v>
      </c>
      <c r="B5701" s="526" t="s">
        <v>10128</v>
      </c>
      <c r="C5701" s="526" t="s">
        <v>128</v>
      </c>
      <c r="D5701" s="527" t="n">
        <v>19.1</v>
      </c>
    </row>
    <row r="5702" customFormat="false" ht="15" hidden="false" customHeight="false" outlineLevel="0" collapsed="false">
      <c r="A5702" s="526" t="n">
        <v>102323</v>
      </c>
      <c r="B5702" s="526" t="s">
        <v>10129</v>
      </c>
      <c r="C5702" s="526" t="s">
        <v>128</v>
      </c>
      <c r="D5702" s="527" t="n">
        <v>16.21</v>
      </c>
    </row>
    <row r="5703" customFormat="false" ht="15" hidden="false" customHeight="false" outlineLevel="0" collapsed="false">
      <c r="A5703" s="526" t="n">
        <v>102324</v>
      </c>
      <c r="B5703" s="526" t="s">
        <v>10130</v>
      </c>
      <c r="C5703" s="526" t="s">
        <v>128</v>
      </c>
      <c r="D5703" s="527" t="n">
        <v>16.02</v>
      </c>
    </row>
    <row r="5704" customFormat="false" ht="15" hidden="false" customHeight="false" outlineLevel="0" collapsed="false">
      <c r="A5704" s="526" t="n">
        <v>102325</v>
      </c>
      <c r="B5704" s="526" t="s">
        <v>10131</v>
      </c>
      <c r="C5704" s="526" t="s">
        <v>128</v>
      </c>
      <c r="D5704" s="527" t="n">
        <v>14.58</v>
      </c>
    </row>
    <row r="5705" customFormat="false" ht="15" hidden="false" customHeight="false" outlineLevel="0" collapsed="false">
      <c r="A5705" s="526" t="n">
        <v>102326</v>
      </c>
      <c r="B5705" s="526" t="s">
        <v>10132</v>
      </c>
      <c r="C5705" s="526" t="s">
        <v>128</v>
      </c>
      <c r="D5705" s="527" t="n">
        <v>10.54</v>
      </c>
    </row>
    <row r="5706" customFormat="false" ht="15" hidden="false" customHeight="false" outlineLevel="0" collapsed="false">
      <c r="A5706" s="526" t="n">
        <v>102327</v>
      </c>
      <c r="B5706" s="526" t="s">
        <v>10133</v>
      </c>
      <c r="C5706" s="526" t="s">
        <v>128</v>
      </c>
      <c r="D5706" s="527" t="n">
        <v>8.95</v>
      </c>
    </row>
    <row r="5707" customFormat="false" ht="15" hidden="false" customHeight="false" outlineLevel="0" collapsed="false">
      <c r="A5707" s="526" t="n">
        <v>102328</v>
      </c>
      <c r="B5707" s="526" t="s">
        <v>10134</v>
      </c>
      <c r="C5707" s="526" t="s">
        <v>128</v>
      </c>
      <c r="D5707" s="527" t="n">
        <v>8.83</v>
      </c>
    </row>
    <row r="5708" customFormat="false" ht="15" hidden="false" customHeight="false" outlineLevel="0" collapsed="false">
      <c r="A5708" s="526" t="n">
        <v>102329</v>
      </c>
      <c r="B5708" s="526" t="s">
        <v>10135</v>
      </c>
      <c r="C5708" s="526" t="s">
        <v>128</v>
      </c>
      <c r="D5708" s="527" t="n">
        <v>8.04</v>
      </c>
    </row>
    <row r="5709" customFormat="false" ht="15" hidden="false" customHeight="false" outlineLevel="0" collapsed="false">
      <c r="A5709" s="526" t="n">
        <v>94304</v>
      </c>
      <c r="B5709" s="526" t="s">
        <v>10136</v>
      </c>
      <c r="C5709" s="526" t="s">
        <v>128</v>
      </c>
      <c r="D5709" s="527" t="n">
        <v>72.82</v>
      </c>
    </row>
    <row r="5710" customFormat="false" ht="15" hidden="false" customHeight="false" outlineLevel="0" collapsed="false">
      <c r="A5710" s="526" t="n">
        <v>94306</v>
      </c>
      <c r="B5710" s="526" t="s">
        <v>10137</v>
      </c>
      <c r="C5710" s="526" t="s">
        <v>128</v>
      </c>
      <c r="D5710" s="527" t="n">
        <v>66.54</v>
      </c>
    </row>
    <row r="5711" customFormat="false" ht="15" hidden="false" customHeight="false" outlineLevel="0" collapsed="false">
      <c r="A5711" s="526" t="n">
        <v>94310</v>
      </c>
      <c r="B5711" s="526" t="s">
        <v>10138</v>
      </c>
      <c r="C5711" s="526" t="s">
        <v>128</v>
      </c>
      <c r="D5711" s="527" t="n">
        <v>63.67</v>
      </c>
    </row>
    <row r="5712" customFormat="false" ht="15" hidden="false" customHeight="false" outlineLevel="0" collapsed="false">
      <c r="A5712" s="526" t="n">
        <v>94316</v>
      </c>
      <c r="B5712" s="526" t="s">
        <v>10139</v>
      </c>
      <c r="C5712" s="526" t="s">
        <v>128</v>
      </c>
      <c r="D5712" s="527" t="n">
        <v>67.44</v>
      </c>
    </row>
    <row r="5713" customFormat="false" ht="15" hidden="false" customHeight="false" outlineLevel="0" collapsed="false">
      <c r="A5713" s="526" t="n">
        <v>94318</v>
      </c>
      <c r="B5713" s="526" t="s">
        <v>10140</v>
      </c>
      <c r="C5713" s="526" t="s">
        <v>128</v>
      </c>
      <c r="D5713" s="527" t="n">
        <v>62.24</v>
      </c>
    </row>
    <row r="5714" customFormat="false" ht="15" hidden="false" customHeight="false" outlineLevel="0" collapsed="false">
      <c r="A5714" s="526" t="n">
        <v>94319</v>
      </c>
      <c r="B5714" s="526" t="s">
        <v>10141</v>
      </c>
      <c r="C5714" s="526" t="s">
        <v>128</v>
      </c>
      <c r="D5714" s="527" t="n">
        <v>75.98</v>
      </c>
    </row>
    <row r="5715" customFormat="false" ht="15" hidden="false" customHeight="false" outlineLevel="0" collapsed="false">
      <c r="A5715" s="526" t="n">
        <v>94327</v>
      </c>
      <c r="B5715" s="526" t="s">
        <v>10142</v>
      </c>
      <c r="C5715" s="526" t="s">
        <v>128</v>
      </c>
      <c r="D5715" s="527" t="n">
        <v>163.07</v>
      </c>
    </row>
    <row r="5716" customFormat="false" ht="15" hidden="false" customHeight="false" outlineLevel="0" collapsed="false">
      <c r="A5716" s="526" t="n">
        <v>94329</v>
      </c>
      <c r="B5716" s="526" t="s">
        <v>10143</v>
      </c>
      <c r="C5716" s="526" t="s">
        <v>128</v>
      </c>
      <c r="D5716" s="527" t="n">
        <v>156.79</v>
      </c>
    </row>
    <row r="5717" customFormat="false" ht="15" hidden="false" customHeight="false" outlineLevel="0" collapsed="false">
      <c r="A5717" s="526" t="n">
        <v>94333</v>
      </c>
      <c r="B5717" s="526" t="s">
        <v>10144</v>
      </c>
      <c r="C5717" s="526" t="s">
        <v>128</v>
      </c>
      <c r="D5717" s="527" t="n">
        <v>153.92</v>
      </c>
    </row>
    <row r="5718" customFormat="false" ht="15" hidden="false" customHeight="false" outlineLevel="0" collapsed="false">
      <c r="A5718" s="526" t="n">
        <v>94339</v>
      </c>
      <c r="B5718" s="526" t="s">
        <v>10145</v>
      </c>
      <c r="C5718" s="526" t="s">
        <v>128</v>
      </c>
      <c r="D5718" s="527" t="n">
        <v>157.69</v>
      </c>
    </row>
    <row r="5719" customFormat="false" ht="15" hidden="false" customHeight="false" outlineLevel="0" collapsed="false">
      <c r="A5719" s="526" t="n">
        <v>94341</v>
      </c>
      <c r="B5719" s="526" t="s">
        <v>10146</v>
      </c>
      <c r="C5719" s="526" t="s">
        <v>128</v>
      </c>
      <c r="D5719" s="527" t="n">
        <v>152.49</v>
      </c>
    </row>
    <row r="5720" customFormat="false" ht="15" hidden="false" customHeight="false" outlineLevel="0" collapsed="false">
      <c r="A5720" s="526" t="n">
        <v>94342</v>
      </c>
      <c r="B5720" s="526" t="s">
        <v>10147</v>
      </c>
      <c r="C5720" s="526" t="s">
        <v>128</v>
      </c>
      <c r="D5720" s="527" t="n">
        <v>166.23</v>
      </c>
    </row>
    <row r="5721" customFormat="false" ht="15" hidden="false" customHeight="false" outlineLevel="0" collapsed="false">
      <c r="A5721" s="526" t="n">
        <v>96385</v>
      </c>
      <c r="B5721" s="526" t="s">
        <v>10148</v>
      </c>
      <c r="C5721" s="526" t="s">
        <v>128</v>
      </c>
      <c r="D5721" s="527" t="n">
        <v>11.59</v>
      </c>
    </row>
    <row r="5722" customFormat="false" ht="15" hidden="false" customHeight="false" outlineLevel="0" collapsed="false">
      <c r="A5722" s="526" t="n">
        <v>96386</v>
      </c>
      <c r="B5722" s="526" t="s">
        <v>10149</v>
      </c>
      <c r="C5722" s="526" t="s">
        <v>128</v>
      </c>
      <c r="D5722" s="527" t="n">
        <v>8.69</v>
      </c>
    </row>
    <row r="5723" customFormat="false" ht="15" hidden="false" customHeight="false" outlineLevel="0" collapsed="false">
      <c r="A5723" s="526" t="n">
        <v>93367</v>
      </c>
      <c r="B5723" s="526" t="s">
        <v>10150</v>
      </c>
      <c r="C5723" s="526" t="s">
        <v>128</v>
      </c>
      <c r="D5723" s="527" t="n">
        <v>22.12</v>
      </c>
    </row>
    <row r="5724" customFormat="false" ht="15" hidden="false" customHeight="false" outlineLevel="0" collapsed="false">
      <c r="A5724" s="526" t="n">
        <v>93368</v>
      </c>
      <c r="B5724" s="526" t="s">
        <v>10151</v>
      </c>
      <c r="C5724" s="526" t="s">
        <v>128</v>
      </c>
      <c r="D5724" s="527" t="n">
        <v>19.34</v>
      </c>
    </row>
    <row r="5725" customFormat="false" ht="15" hidden="false" customHeight="false" outlineLevel="0" collapsed="false">
      <c r="A5725" s="526" t="n">
        <v>93369</v>
      </c>
      <c r="B5725" s="526" t="s">
        <v>10152</v>
      </c>
      <c r="C5725" s="526" t="s">
        <v>128</v>
      </c>
      <c r="D5725" s="527" t="n">
        <v>15.84</v>
      </c>
    </row>
    <row r="5726" customFormat="false" ht="15" hidden="false" customHeight="false" outlineLevel="0" collapsed="false">
      <c r="A5726" s="526" t="n">
        <v>93372</v>
      </c>
      <c r="B5726" s="526" t="s">
        <v>10153</v>
      </c>
      <c r="C5726" s="526" t="s">
        <v>128</v>
      </c>
      <c r="D5726" s="527" t="n">
        <v>15.19</v>
      </c>
    </row>
    <row r="5727" customFormat="false" ht="15" hidden="false" customHeight="false" outlineLevel="0" collapsed="false">
      <c r="A5727" s="526" t="n">
        <v>93373</v>
      </c>
      <c r="B5727" s="526" t="s">
        <v>10154</v>
      </c>
      <c r="C5727" s="526" t="s">
        <v>128</v>
      </c>
      <c r="D5727" s="527" t="n">
        <v>12.97</v>
      </c>
    </row>
    <row r="5728" customFormat="false" ht="15" hidden="false" customHeight="false" outlineLevel="0" collapsed="false">
      <c r="A5728" s="526" t="n">
        <v>93378</v>
      </c>
      <c r="B5728" s="526" t="s">
        <v>10155</v>
      </c>
      <c r="C5728" s="526" t="s">
        <v>128</v>
      </c>
      <c r="D5728" s="527" t="n">
        <v>21.78</v>
      </c>
    </row>
    <row r="5729" customFormat="false" ht="15" hidden="false" customHeight="false" outlineLevel="0" collapsed="false">
      <c r="A5729" s="526" t="n">
        <v>93379</v>
      </c>
      <c r="B5729" s="526" t="s">
        <v>10156</v>
      </c>
      <c r="C5729" s="526" t="s">
        <v>128</v>
      </c>
      <c r="D5729" s="527" t="n">
        <v>16.74</v>
      </c>
    </row>
    <row r="5730" customFormat="false" ht="15" hidden="false" customHeight="false" outlineLevel="0" collapsed="false">
      <c r="A5730" s="526" t="n">
        <v>93380</v>
      </c>
      <c r="B5730" s="526" t="s">
        <v>10157</v>
      </c>
      <c r="C5730" s="526" t="s">
        <v>128</v>
      </c>
      <c r="D5730" s="527" t="n">
        <v>14.26</v>
      </c>
    </row>
    <row r="5731" customFormat="false" ht="15" hidden="false" customHeight="false" outlineLevel="0" collapsed="false">
      <c r="A5731" s="526" t="n">
        <v>93381</v>
      </c>
      <c r="B5731" s="526" t="s">
        <v>10158</v>
      </c>
      <c r="C5731" s="526" t="s">
        <v>128</v>
      </c>
      <c r="D5731" s="527" t="n">
        <v>11.54</v>
      </c>
    </row>
    <row r="5732" customFormat="false" ht="15" hidden="false" customHeight="false" outlineLevel="0" collapsed="false">
      <c r="A5732" s="526" t="n">
        <v>93382</v>
      </c>
      <c r="B5732" s="526" t="s">
        <v>10159</v>
      </c>
      <c r="C5732" s="526" t="s">
        <v>128</v>
      </c>
      <c r="D5732" s="527" t="n">
        <v>25.28</v>
      </c>
    </row>
    <row r="5733" customFormat="false" ht="15" hidden="false" customHeight="false" outlineLevel="0" collapsed="false">
      <c r="A5733" s="526" t="n">
        <v>104728</v>
      </c>
      <c r="B5733" s="526" t="s">
        <v>10160</v>
      </c>
      <c r="C5733" s="526" t="s">
        <v>128</v>
      </c>
      <c r="D5733" s="527" t="n">
        <v>18.83</v>
      </c>
    </row>
    <row r="5734" customFormat="false" ht="15" hidden="false" customHeight="false" outlineLevel="0" collapsed="false">
      <c r="A5734" s="526" t="n">
        <v>104729</v>
      </c>
      <c r="B5734" s="526" t="s">
        <v>10161</v>
      </c>
      <c r="C5734" s="526" t="s">
        <v>128</v>
      </c>
      <c r="D5734" s="527" t="n">
        <v>16.05</v>
      </c>
    </row>
    <row r="5735" customFormat="false" ht="15" hidden="false" customHeight="false" outlineLevel="0" collapsed="false">
      <c r="A5735" s="526" t="n">
        <v>104730</v>
      </c>
      <c r="B5735" s="526" t="s">
        <v>10162</v>
      </c>
      <c r="C5735" s="526" t="s">
        <v>128</v>
      </c>
      <c r="D5735" s="527" t="n">
        <v>12.55</v>
      </c>
    </row>
    <row r="5736" customFormat="false" ht="15" hidden="false" customHeight="false" outlineLevel="0" collapsed="false">
      <c r="A5736" s="526" t="n">
        <v>104731</v>
      </c>
      <c r="B5736" s="526" t="s">
        <v>10163</v>
      </c>
      <c r="C5736" s="526" t="s">
        <v>128</v>
      </c>
      <c r="D5736" s="527" t="n">
        <v>11.92</v>
      </c>
    </row>
    <row r="5737" customFormat="false" ht="15" hidden="false" customHeight="false" outlineLevel="0" collapsed="false">
      <c r="A5737" s="526" t="n">
        <v>104732</v>
      </c>
      <c r="B5737" s="526" t="s">
        <v>10164</v>
      </c>
      <c r="C5737" s="526" t="s">
        <v>128</v>
      </c>
      <c r="D5737" s="527" t="n">
        <v>9.68</v>
      </c>
    </row>
    <row r="5738" customFormat="false" ht="15" hidden="false" customHeight="false" outlineLevel="0" collapsed="false">
      <c r="A5738" s="526" t="n">
        <v>104733</v>
      </c>
      <c r="B5738" s="526" t="s">
        <v>10165</v>
      </c>
      <c r="C5738" s="526" t="s">
        <v>128</v>
      </c>
      <c r="D5738" s="527" t="n">
        <v>18.45</v>
      </c>
    </row>
    <row r="5739" customFormat="false" ht="15" hidden="false" customHeight="false" outlineLevel="0" collapsed="false">
      <c r="A5739" s="526" t="n">
        <v>104734</v>
      </c>
      <c r="B5739" s="526" t="s">
        <v>10166</v>
      </c>
      <c r="C5739" s="526" t="s">
        <v>128</v>
      </c>
      <c r="D5739" s="527" t="n">
        <v>13.42</v>
      </c>
    </row>
    <row r="5740" customFormat="false" ht="15" hidden="false" customHeight="false" outlineLevel="0" collapsed="false">
      <c r="A5740" s="526" t="n">
        <v>104735</v>
      </c>
      <c r="B5740" s="526" t="s">
        <v>10167</v>
      </c>
      <c r="C5740" s="526" t="s">
        <v>128</v>
      </c>
      <c r="D5740" s="527" t="n">
        <v>10.97</v>
      </c>
    </row>
    <row r="5741" customFormat="false" ht="15" hidden="false" customHeight="false" outlineLevel="0" collapsed="false">
      <c r="A5741" s="526" t="n">
        <v>104736</v>
      </c>
      <c r="B5741" s="526" t="s">
        <v>10168</v>
      </c>
      <c r="C5741" s="526" t="s">
        <v>128</v>
      </c>
      <c r="D5741" s="527" t="n">
        <v>8.25</v>
      </c>
    </row>
    <row r="5742" customFormat="false" ht="15" hidden="false" customHeight="false" outlineLevel="0" collapsed="false">
      <c r="A5742" s="526" t="n">
        <v>104737</v>
      </c>
      <c r="B5742" s="526" t="s">
        <v>10169</v>
      </c>
      <c r="C5742" s="526" t="s">
        <v>128</v>
      </c>
      <c r="D5742" s="527" t="n">
        <v>21.95</v>
      </c>
    </row>
    <row r="5743" customFormat="false" ht="15" hidden="false" customHeight="false" outlineLevel="0" collapsed="false">
      <c r="A5743" s="526" t="n">
        <v>104738</v>
      </c>
      <c r="B5743" s="526" t="s">
        <v>10170</v>
      </c>
      <c r="C5743" s="526" t="s">
        <v>128</v>
      </c>
      <c r="D5743" s="527" t="n">
        <v>76.26</v>
      </c>
    </row>
    <row r="5744" customFormat="false" ht="15" hidden="false" customHeight="false" outlineLevel="0" collapsed="false">
      <c r="A5744" s="526" t="n">
        <v>104739</v>
      </c>
      <c r="B5744" s="526" t="s">
        <v>10171</v>
      </c>
      <c r="C5744" s="526" t="s">
        <v>128</v>
      </c>
      <c r="D5744" s="527" t="n">
        <v>166.51</v>
      </c>
    </row>
    <row r="5745" customFormat="false" ht="15" hidden="false" customHeight="false" outlineLevel="0" collapsed="false">
      <c r="A5745" s="526" t="n">
        <v>104740</v>
      </c>
      <c r="B5745" s="526" t="s">
        <v>10172</v>
      </c>
      <c r="C5745" s="526" t="s">
        <v>128</v>
      </c>
      <c r="D5745" s="527" t="n">
        <v>25.56</v>
      </c>
    </row>
    <row r="5746" customFormat="false" ht="15" hidden="false" customHeight="false" outlineLevel="0" collapsed="false">
      <c r="A5746" s="526" t="n">
        <v>104741</v>
      </c>
      <c r="B5746" s="526" t="s">
        <v>10173</v>
      </c>
      <c r="C5746" s="526" t="s">
        <v>128</v>
      </c>
      <c r="D5746" s="527" t="n">
        <v>22.23</v>
      </c>
    </row>
    <row r="5747" customFormat="false" ht="15" hidden="false" customHeight="false" outlineLevel="0" collapsed="false">
      <c r="A5747" s="526" t="n">
        <v>104742</v>
      </c>
      <c r="B5747" s="526" t="s">
        <v>10174</v>
      </c>
      <c r="C5747" s="526" t="s">
        <v>114</v>
      </c>
      <c r="D5747" s="527" t="n">
        <v>8.25</v>
      </c>
    </row>
    <row r="5748" customFormat="false" ht="15" hidden="false" customHeight="false" outlineLevel="0" collapsed="false">
      <c r="A5748" s="526" t="n">
        <v>97916</v>
      </c>
      <c r="B5748" s="526" t="s">
        <v>10175</v>
      </c>
      <c r="C5748" s="526" t="s">
        <v>395</v>
      </c>
      <c r="D5748" s="527" t="n">
        <v>2.53</v>
      </c>
    </row>
    <row r="5749" customFormat="false" ht="15" hidden="false" customHeight="false" outlineLevel="0" collapsed="false">
      <c r="A5749" s="526" t="n">
        <v>97917</v>
      </c>
      <c r="B5749" s="526" t="s">
        <v>10176</v>
      </c>
      <c r="C5749" s="526" t="s">
        <v>395</v>
      </c>
      <c r="D5749" s="527" t="n">
        <v>2.19</v>
      </c>
    </row>
    <row r="5750" customFormat="false" ht="15" hidden="false" customHeight="false" outlineLevel="0" collapsed="false">
      <c r="A5750" s="526" t="n">
        <v>97918</v>
      </c>
      <c r="B5750" s="526" t="s">
        <v>10177</v>
      </c>
      <c r="C5750" s="526" t="s">
        <v>395</v>
      </c>
      <c r="D5750" s="527" t="n">
        <v>2.02</v>
      </c>
    </row>
    <row r="5751" customFormat="false" ht="15" hidden="false" customHeight="false" outlineLevel="0" collapsed="false">
      <c r="A5751" s="526" t="n">
        <v>97919</v>
      </c>
      <c r="B5751" s="526" t="s">
        <v>10178</v>
      </c>
      <c r="C5751" s="526" t="s">
        <v>395</v>
      </c>
      <c r="D5751" s="527" t="n">
        <v>0.8</v>
      </c>
    </row>
    <row r="5752" customFormat="false" ht="15" hidden="false" customHeight="false" outlineLevel="0" collapsed="false">
      <c r="A5752" s="526" t="n">
        <v>101616</v>
      </c>
      <c r="B5752" s="526" t="s">
        <v>10179</v>
      </c>
      <c r="C5752" s="526" t="s">
        <v>114</v>
      </c>
      <c r="D5752" s="527" t="n">
        <v>6.56</v>
      </c>
    </row>
    <row r="5753" customFormat="false" ht="15" hidden="false" customHeight="false" outlineLevel="0" collapsed="false">
      <c r="A5753" s="526" t="n">
        <v>101617</v>
      </c>
      <c r="B5753" s="526" t="s">
        <v>10180</v>
      </c>
      <c r="C5753" s="526" t="s">
        <v>114</v>
      </c>
      <c r="D5753" s="527" t="n">
        <v>3.24</v>
      </c>
    </row>
    <row r="5754" customFormat="false" ht="15" hidden="false" customHeight="false" outlineLevel="0" collapsed="false">
      <c r="A5754" s="526" t="n">
        <v>101618</v>
      </c>
      <c r="B5754" s="526" t="s">
        <v>10181</v>
      </c>
      <c r="C5754" s="526" t="s">
        <v>128</v>
      </c>
      <c r="D5754" s="527" t="n">
        <v>353.39</v>
      </c>
    </row>
    <row r="5755" customFormat="false" ht="15" hidden="false" customHeight="false" outlineLevel="0" collapsed="false">
      <c r="A5755" s="526" t="n">
        <v>101619</v>
      </c>
      <c r="B5755" s="526" t="s">
        <v>10182</v>
      </c>
      <c r="C5755" s="526" t="s">
        <v>128</v>
      </c>
      <c r="D5755" s="527" t="n">
        <v>395.44</v>
      </c>
    </row>
    <row r="5756" customFormat="false" ht="15" hidden="false" customHeight="false" outlineLevel="0" collapsed="false">
      <c r="A5756" s="526" t="n">
        <v>101620</v>
      </c>
      <c r="B5756" s="526" t="s">
        <v>10183</v>
      </c>
      <c r="C5756" s="526" t="s">
        <v>128</v>
      </c>
      <c r="D5756" s="527" t="n">
        <v>327.22</v>
      </c>
    </row>
    <row r="5757" customFormat="false" ht="15" hidden="false" customHeight="false" outlineLevel="0" collapsed="false">
      <c r="A5757" s="526" t="n">
        <v>101621</v>
      </c>
      <c r="B5757" s="526" t="s">
        <v>10184</v>
      </c>
      <c r="C5757" s="526" t="s">
        <v>128</v>
      </c>
      <c r="D5757" s="527" t="n">
        <v>369.27</v>
      </c>
    </row>
    <row r="5758" customFormat="false" ht="15" hidden="false" customHeight="false" outlineLevel="0" collapsed="false">
      <c r="A5758" s="526" t="n">
        <v>101622</v>
      </c>
      <c r="B5758" s="526" t="s">
        <v>10185</v>
      </c>
      <c r="C5758" s="526" t="s">
        <v>128</v>
      </c>
      <c r="D5758" s="527" t="n">
        <v>318.98</v>
      </c>
    </row>
    <row r="5759" customFormat="false" ht="15" hidden="false" customHeight="false" outlineLevel="0" collapsed="false">
      <c r="A5759" s="526" t="n">
        <v>101623</v>
      </c>
      <c r="B5759" s="526" t="s">
        <v>10186</v>
      </c>
      <c r="C5759" s="526" t="s">
        <v>128</v>
      </c>
      <c r="D5759" s="527" t="n">
        <v>353.02</v>
      </c>
    </row>
    <row r="5760" customFormat="false" ht="15" hidden="false" customHeight="false" outlineLevel="0" collapsed="false">
      <c r="A5760" s="526" t="n">
        <v>101624</v>
      </c>
      <c r="B5760" s="526" t="s">
        <v>10187</v>
      </c>
      <c r="C5760" s="526" t="s">
        <v>128</v>
      </c>
      <c r="D5760" s="527" t="n">
        <v>307.92</v>
      </c>
    </row>
    <row r="5761" customFormat="false" ht="15" hidden="false" customHeight="false" outlineLevel="0" collapsed="false">
      <c r="A5761" s="526" t="n">
        <v>101625</v>
      </c>
      <c r="B5761" s="526" t="s">
        <v>10188</v>
      </c>
      <c r="C5761" s="526" t="s">
        <v>128</v>
      </c>
      <c r="D5761" s="527" t="n">
        <v>279.61</v>
      </c>
    </row>
    <row r="5762" customFormat="false" ht="15" hidden="false" customHeight="false" outlineLevel="0" collapsed="false">
      <c r="A5762" s="526" t="n">
        <v>101159</v>
      </c>
      <c r="B5762" s="526" t="s">
        <v>350</v>
      </c>
      <c r="C5762" s="526" t="s">
        <v>114</v>
      </c>
      <c r="D5762" s="527" t="n">
        <v>145.61</v>
      </c>
    </row>
    <row r="5763" customFormat="false" ht="15" hidden="false" customHeight="false" outlineLevel="0" collapsed="false">
      <c r="A5763" s="526" t="n">
        <v>103322</v>
      </c>
      <c r="B5763" s="526" t="s">
        <v>10189</v>
      </c>
      <c r="C5763" s="526" t="s">
        <v>114</v>
      </c>
      <c r="D5763" s="527" t="n">
        <v>58.77</v>
      </c>
    </row>
    <row r="5764" customFormat="false" ht="15" hidden="false" customHeight="false" outlineLevel="0" collapsed="false">
      <c r="A5764" s="526" t="n">
        <v>103323</v>
      </c>
      <c r="B5764" s="526" t="s">
        <v>10190</v>
      </c>
      <c r="C5764" s="526" t="s">
        <v>114</v>
      </c>
      <c r="D5764" s="527" t="n">
        <v>60.02</v>
      </c>
    </row>
    <row r="5765" customFormat="false" ht="15" hidden="false" customHeight="false" outlineLevel="0" collapsed="false">
      <c r="A5765" s="526" t="n">
        <v>103324</v>
      </c>
      <c r="B5765" s="526" t="s">
        <v>10191</v>
      </c>
      <c r="C5765" s="526" t="s">
        <v>114</v>
      </c>
      <c r="D5765" s="527" t="n">
        <v>78.49</v>
      </c>
    </row>
    <row r="5766" customFormat="false" ht="15" hidden="false" customHeight="false" outlineLevel="0" collapsed="false">
      <c r="A5766" s="526" t="n">
        <v>103325</v>
      </c>
      <c r="B5766" s="526" t="s">
        <v>10192</v>
      </c>
      <c r="C5766" s="526" t="s">
        <v>114</v>
      </c>
      <c r="D5766" s="527" t="n">
        <v>79.91</v>
      </c>
    </row>
    <row r="5767" customFormat="false" ht="15" hidden="false" customHeight="false" outlineLevel="0" collapsed="false">
      <c r="A5767" s="526" t="n">
        <v>103326</v>
      </c>
      <c r="B5767" s="526" t="s">
        <v>10193</v>
      </c>
      <c r="C5767" s="526" t="s">
        <v>114</v>
      </c>
      <c r="D5767" s="527" t="n">
        <v>94.23</v>
      </c>
    </row>
    <row r="5768" customFormat="false" ht="15" hidden="false" customHeight="false" outlineLevel="0" collapsed="false">
      <c r="A5768" s="526" t="n">
        <v>103327</v>
      </c>
      <c r="B5768" s="526" t="s">
        <v>10194</v>
      </c>
      <c r="C5768" s="526" t="s">
        <v>114</v>
      </c>
      <c r="D5768" s="527" t="n">
        <v>95.89</v>
      </c>
    </row>
    <row r="5769" customFormat="false" ht="15" hidden="false" customHeight="false" outlineLevel="0" collapsed="false">
      <c r="A5769" s="526" t="n">
        <v>103328</v>
      </c>
      <c r="B5769" s="526" t="s">
        <v>10195</v>
      </c>
      <c r="C5769" s="526" t="s">
        <v>114</v>
      </c>
      <c r="D5769" s="527" t="n">
        <v>93.98</v>
      </c>
    </row>
    <row r="5770" customFormat="false" ht="15" hidden="false" customHeight="false" outlineLevel="0" collapsed="false">
      <c r="A5770" s="526" t="n">
        <v>103329</v>
      </c>
      <c r="B5770" s="526" t="s">
        <v>10196</v>
      </c>
      <c r="C5770" s="526" t="s">
        <v>114</v>
      </c>
      <c r="D5770" s="527" t="n">
        <v>95.08</v>
      </c>
    </row>
    <row r="5771" customFormat="false" ht="15" hidden="false" customHeight="false" outlineLevel="0" collapsed="false">
      <c r="A5771" s="526" t="n">
        <v>103330</v>
      </c>
      <c r="B5771" s="526" t="s">
        <v>10197</v>
      </c>
      <c r="C5771" s="526" t="s">
        <v>114</v>
      </c>
      <c r="D5771" s="527" t="n">
        <v>85.4</v>
      </c>
    </row>
    <row r="5772" customFormat="false" ht="15" hidden="false" customHeight="false" outlineLevel="0" collapsed="false">
      <c r="A5772" s="526" t="n">
        <v>103331</v>
      </c>
      <c r="B5772" s="526" t="s">
        <v>10198</v>
      </c>
      <c r="C5772" s="526" t="s">
        <v>114</v>
      </c>
      <c r="D5772" s="527" t="n">
        <v>86.58</v>
      </c>
    </row>
    <row r="5773" customFormat="false" ht="15" hidden="false" customHeight="false" outlineLevel="0" collapsed="false">
      <c r="A5773" s="526" t="n">
        <v>103332</v>
      </c>
      <c r="B5773" s="526" t="s">
        <v>10199</v>
      </c>
      <c r="C5773" s="526" t="s">
        <v>114</v>
      </c>
      <c r="D5773" s="527" t="n">
        <v>123.72</v>
      </c>
    </row>
    <row r="5774" customFormat="false" ht="15" hidden="false" customHeight="false" outlineLevel="0" collapsed="false">
      <c r="A5774" s="526" t="n">
        <v>103333</v>
      </c>
      <c r="B5774" s="526" t="s">
        <v>10200</v>
      </c>
      <c r="C5774" s="526" t="s">
        <v>114</v>
      </c>
      <c r="D5774" s="527" t="n">
        <v>124.98</v>
      </c>
    </row>
    <row r="5775" customFormat="false" ht="15" hidden="false" customHeight="false" outlineLevel="0" collapsed="false">
      <c r="A5775" s="526" t="n">
        <v>103334</v>
      </c>
      <c r="B5775" s="526" t="s">
        <v>10201</v>
      </c>
      <c r="C5775" s="526" t="s">
        <v>114</v>
      </c>
      <c r="D5775" s="527" t="n">
        <v>148.93</v>
      </c>
    </row>
    <row r="5776" customFormat="false" ht="15" hidden="false" customHeight="false" outlineLevel="0" collapsed="false">
      <c r="A5776" s="526" t="n">
        <v>103335</v>
      </c>
      <c r="B5776" s="526" t="s">
        <v>10202</v>
      </c>
      <c r="C5776" s="526" t="s">
        <v>114</v>
      </c>
      <c r="D5776" s="527" t="n">
        <v>151.13</v>
      </c>
    </row>
    <row r="5777" customFormat="false" ht="15" hidden="false" customHeight="false" outlineLevel="0" collapsed="false">
      <c r="A5777" s="526" t="n">
        <v>103350</v>
      </c>
      <c r="B5777" s="526" t="s">
        <v>10203</v>
      </c>
      <c r="C5777" s="526" t="s">
        <v>114</v>
      </c>
      <c r="D5777" s="527" t="n">
        <v>183.57</v>
      </c>
    </row>
    <row r="5778" customFormat="false" ht="15" hidden="false" customHeight="false" outlineLevel="0" collapsed="false">
      <c r="A5778" s="526" t="n">
        <v>103351</v>
      </c>
      <c r="B5778" s="526" t="s">
        <v>10204</v>
      </c>
      <c r="C5778" s="526" t="s">
        <v>114</v>
      </c>
      <c r="D5778" s="527" t="n">
        <v>185.18</v>
      </c>
    </row>
    <row r="5779" customFormat="false" ht="15" hidden="false" customHeight="false" outlineLevel="0" collapsed="false">
      <c r="A5779" s="526" t="n">
        <v>103356</v>
      </c>
      <c r="B5779" s="526" t="s">
        <v>10205</v>
      </c>
      <c r="C5779" s="526" t="s">
        <v>114</v>
      </c>
      <c r="D5779" s="527" t="n">
        <v>57.36</v>
      </c>
    </row>
    <row r="5780" customFormat="false" ht="15" hidden="false" customHeight="false" outlineLevel="0" collapsed="false">
      <c r="A5780" s="526" t="n">
        <v>103357</v>
      </c>
      <c r="B5780" s="526" t="s">
        <v>10206</v>
      </c>
      <c r="C5780" s="526" t="s">
        <v>114</v>
      </c>
      <c r="D5780" s="527" t="n">
        <v>58.28</v>
      </c>
    </row>
    <row r="5781" customFormat="false" ht="15" hidden="false" customHeight="false" outlineLevel="0" collapsed="false">
      <c r="A5781" s="526" t="n">
        <v>89282</v>
      </c>
      <c r="B5781" s="526" t="s">
        <v>10207</v>
      </c>
      <c r="C5781" s="526" t="s">
        <v>114</v>
      </c>
      <c r="D5781" s="527" t="n">
        <v>72.17</v>
      </c>
    </row>
    <row r="5782" customFormat="false" ht="15" hidden="false" customHeight="false" outlineLevel="0" collapsed="false">
      <c r="A5782" s="526" t="n">
        <v>89283</v>
      </c>
      <c r="B5782" s="526" t="s">
        <v>10208</v>
      </c>
      <c r="C5782" s="526" t="s">
        <v>114</v>
      </c>
      <c r="D5782" s="527" t="n">
        <v>73.62</v>
      </c>
    </row>
    <row r="5783" customFormat="false" ht="15" hidden="false" customHeight="false" outlineLevel="0" collapsed="false">
      <c r="A5783" s="526" t="n">
        <v>89290</v>
      </c>
      <c r="B5783" s="526" t="s">
        <v>10209</v>
      </c>
      <c r="C5783" s="526" t="s">
        <v>114</v>
      </c>
      <c r="D5783" s="527" t="n">
        <v>82.15</v>
      </c>
    </row>
    <row r="5784" customFormat="false" ht="15" hidden="false" customHeight="false" outlineLevel="0" collapsed="false">
      <c r="A5784" s="526" t="n">
        <v>89291</v>
      </c>
      <c r="B5784" s="526" t="s">
        <v>10210</v>
      </c>
      <c r="C5784" s="526" t="s">
        <v>114</v>
      </c>
      <c r="D5784" s="527" t="n">
        <v>83.76</v>
      </c>
    </row>
    <row r="5785" customFormat="false" ht="15" hidden="false" customHeight="false" outlineLevel="0" collapsed="false">
      <c r="A5785" s="526" t="n">
        <v>89298</v>
      </c>
      <c r="B5785" s="526" t="s">
        <v>10211</v>
      </c>
      <c r="C5785" s="526" t="s">
        <v>114</v>
      </c>
      <c r="D5785" s="527" t="n">
        <v>84.38</v>
      </c>
    </row>
    <row r="5786" customFormat="false" ht="15" hidden="false" customHeight="false" outlineLevel="0" collapsed="false">
      <c r="A5786" s="526" t="n">
        <v>89299</v>
      </c>
      <c r="B5786" s="526" t="s">
        <v>10212</v>
      </c>
      <c r="C5786" s="526" t="s">
        <v>114</v>
      </c>
      <c r="D5786" s="527" t="n">
        <v>86.31</v>
      </c>
    </row>
    <row r="5787" customFormat="false" ht="15" hidden="false" customHeight="false" outlineLevel="0" collapsed="false">
      <c r="A5787" s="526" t="n">
        <v>89306</v>
      </c>
      <c r="B5787" s="526" t="s">
        <v>10213</v>
      </c>
      <c r="C5787" s="526" t="s">
        <v>114</v>
      </c>
      <c r="D5787" s="527" t="n">
        <v>99.34</v>
      </c>
    </row>
    <row r="5788" customFormat="false" ht="15" hidden="false" customHeight="false" outlineLevel="0" collapsed="false">
      <c r="A5788" s="526" t="n">
        <v>89307</v>
      </c>
      <c r="B5788" s="526" t="s">
        <v>10214</v>
      </c>
      <c r="C5788" s="526" t="s">
        <v>114</v>
      </c>
      <c r="D5788" s="527" t="n">
        <v>101.5</v>
      </c>
    </row>
    <row r="5789" customFormat="false" ht="15" hidden="false" customHeight="false" outlineLevel="0" collapsed="false">
      <c r="A5789" s="526" t="n">
        <v>101157</v>
      </c>
      <c r="B5789" s="526" t="s">
        <v>10215</v>
      </c>
      <c r="C5789" s="526" t="s">
        <v>114</v>
      </c>
      <c r="D5789" s="527" t="n">
        <v>59.13</v>
      </c>
    </row>
    <row r="5790" customFormat="false" ht="15" hidden="false" customHeight="false" outlineLevel="0" collapsed="false">
      <c r="A5790" s="526" t="n">
        <v>101158</v>
      </c>
      <c r="B5790" s="526" t="s">
        <v>10216</v>
      </c>
      <c r="C5790" s="526" t="s">
        <v>114</v>
      </c>
      <c r="D5790" s="527" t="n">
        <v>76.88</v>
      </c>
    </row>
    <row r="5791" customFormat="false" ht="15" hidden="false" customHeight="false" outlineLevel="0" collapsed="false">
      <c r="A5791" s="526" t="n">
        <v>101162</v>
      </c>
      <c r="B5791" s="526" t="s">
        <v>10217</v>
      </c>
      <c r="C5791" s="526" t="s">
        <v>114</v>
      </c>
      <c r="D5791" s="527" t="n">
        <v>158.83</v>
      </c>
    </row>
    <row r="5792" customFormat="false" ht="15" hidden="false" customHeight="false" outlineLevel="0" collapsed="false">
      <c r="A5792" s="526" t="n">
        <v>103316</v>
      </c>
      <c r="B5792" s="526" t="s">
        <v>10218</v>
      </c>
      <c r="C5792" s="526" t="s">
        <v>114</v>
      </c>
      <c r="D5792" s="527" t="n">
        <v>80.76</v>
      </c>
    </row>
    <row r="5793" customFormat="false" ht="15" hidden="false" customHeight="false" outlineLevel="0" collapsed="false">
      <c r="A5793" s="526" t="n">
        <v>103317</v>
      </c>
      <c r="B5793" s="526" t="s">
        <v>10219</v>
      </c>
      <c r="C5793" s="526" t="s">
        <v>114</v>
      </c>
      <c r="D5793" s="527" t="n">
        <v>81.8</v>
      </c>
    </row>
    <row r="5794" customFormat="false" ht="15" hidden="false" customHeight="false" outlineLevel="0" collapsed="false">
      <c r="A5794" s="526" t="n">
        <v>103318</v>
      </c>
      <c r="B5794" s="526" t="s">
        <v>10220</v>
      </c>
      <c r="C5794" s="526" t="s">
        <v>114</v>
      </c>
      <c r="D5794" s="527" t="n">
        <v>104.5</v>
      </c>
    </row>
    <row r="5795" customFormat="false" ht="15" hidden="false" customHeight="false" outlineLevel="0" collapsed="false">
      <c r="A5795" s="526" t="n">
        <v>103319</v>
      </c>
      <c r="B5795" s="526" t="s">
        <v>10221</v>
      </c>
      <c r="C5795" s="526" t="s">
        <v>114</v>
      </c>
      <c r="D5795" s="527" t="n">
        <v>105.73</v>
      </c>
    </row>
    <row r="5796" customFormat="false" ht="15" hidden="false" customHeight="false" outlineLevel="0" collapsed="false">
      <c r="A5796" s="526" t="n">
        <v>103320</v>
      </c>
      <c r="B5796" s="526" t="s">
        <v>10222</v>
      </c>
      <c r="C5796" s="526" t="s">
        <v>114</v>
      </c>
      <c r="D5796" s="527" t="n">
        <v>125.57</v>
      </c>
    </row>
    <row r="5797" customFormat="false" ht="15" hidden="false" customHeight="false" outlineLevel="0" collapsed="false">
      <c r="A5797" s="526" t="n">
        <v>103321</v>
      </c>
      <c r="B5797" s="526" t="s">
        <v>10223</v>
      </c>
      <c r="C5797" s="526" t="s">
        <v>114</v>
      </c>
      <c r="D5797" s="527" t="n">
        <v>127.1</v>
      </c>
    </row>
    <row r="5798" customFormat="false" ht="15" hidden="false" customHeight="false" outlineLevel="0" collapsed="false">
      <c r="A5798" s="526" t="n">
        <v>103336</v>
      </c>
      <c r="B5798" s="526" t="s">
        <v>10224</v>
      </c>
      <c r="C5798" s="526" t="s">
        <v>114</v>
      </c>
      <c r="D5798" s="527" t="n">
        <v>90.49</v>
      </c>
    </row>
    <row r="5799" customFormat="false" ht="15" hidden="false" customHeight="false" outlineLevel="0" collapsed="false">
      <c r="A5799" s="526" t="n">
        <v>103337</v>
      </c>
      <c r="B5799" s="526" t="s">
        <v>10225</v>
      </c>
      <c r="C5799" s="526" t="s">
        <v>114</v>
      </c>
      <c r="D5799" s="527" t="n">
        <v>91.53</v>
      </c>
    </row>
    <row r="5800" customFormat="false" ht="15" hidden="false" customHeight="false" outlineLevel="0" collapsed="false">
      <c r="A5800" s="526" t="n">
        <v>103338</v>
      </c>
      <c r="B5800" s="526" t="s">
        <v>10226</v>
      </c>
      <c r="C5800" s="526" t="s">
        <v>114</v>
      </c>
      <c r="D5800" s="527" t="n">
        <v>118.68</v>
      </c>
    </row>
    <row r="5801" customFormat="false" ht="15" hidden="false" customHeight="false" outlineLevel="0" collapsed="false">
      <c r="A5801" s="526" t="n">
        <v>103339</v>
      </c>
      <c r="B5801" s="526" t="s">
        <v>10227</v>
      </c>
      <c r="C5801" s="526" t="s">
        <v>114</v>
      </c>
      <c r="D5801" s="527" t="n">
        <v>119.91</v>
      </c>
    </row>
    <row r="5802" customFormat="false" ht="15" hidden="false" customHeight="false" outlineLevel="0" collapsed="false">
      <c r="A5802" s="526" t="n">
        <v>103340</v>
      </c>
      <c r="B5802" s="526" t="s">
        <v>10228</v>
      </c>
      <c r="C5802" s="526" t="s">
        <v>114</v>
      </c>
      <c r="D5802" s="527" t="n">
        <v>143.69</v>
      </c>
    </row>
    <row r="5803" customFormat="false" ht="15" hidden="false" customHeight="false" outlineLevel="0" collapsed="false">
      <c r="A5803" s="526" t="n">
        <v>103341</v>
      </c>
      <c r="B5803" s="526" t="s">
        <v>10229</v>
      </c>
      <c r="C5803" s="526" t="s">
        <v>114</v>
      </c>
      <c r="D5803" s="527" t="n">
        <v>145.22</v>
      </c>
    </row>
    <row r="5804" customFormat="false" ht="15" hidden="false" customHeight="false" outlineLevel="0" collapsed="false">
      <c r="A5804" s="526" t="n">
        <v>103342</v>
      </c>
      <c r="B5804" s="526" t="s">
        <v>10230</v>
      </c>
      <c r="C5804" s="526" t="s">
        <v>114</v>
      </c>
      <c r="D5804" s="527" t="n">
        <v>121.99</v>
      </c>
    </row>
    <row r="5805" customFormat="false" ht="15" hidden="false" customHeight="false" outlineLevel="0" collapsed="false">
      <c r="A5805" s="526" t="n">
        <v>103343</v>
      </c>
      <c r="B5805" s="526" t="s">
        <v>10231</v>
      </c>
      <c r="C5805" s="526" t="s">
        <v>114</v>
      </c>
      <c r="D5805" s="527" t="n">
        <v>123.35</v>
      </c>
    </row>
    <row r="5806" customFormat="false" ht="15" hidden="false" customHeight="false" outlineLevel="0" collapsed="false">
      <c r="A5806" s="526" t="n">
        <v>89453</v>
      </c>
      <c r="B5806" s="526" t="s">
        <v>10232</v>
      </c>
      <c r="C5806" s="526" t="s">
        <v>114</v>
      </c>
      <c r="D5806" s="527" t="n">
        <v>92.91</v>
      </c>
    </row>
    <row r="5807" customFormat="false" ht="15" hidden="false" customHeight="false" outlineLevel="0" collapsed="false">
      <c r="A5807" s="526" t="n">
        <v>89455</v>
      </c>
      <c r="B5807" s="526" t="s">
        <v>10233</v>
      </c>
      <c r="C5807" s="526" t="s">
        <v>114</v>
      </c>
      <c r="D5807" s="527" t="n">
        <v>112.29</v>
      </c>
    </row>
    <row r="5808" customFormat="false" ht="15" hidden="false" customHeight="false" outlineLevel="0" collapsed="false">
      <c r="A5808" s="526" t="n">
        <v>89462</v>
      </c>
      <c r="B5808" s="526" t="s">
        <v>10234</v>
      </c>
      <c r="C5808" s="526" t="s">
        <v>114</v>
      </c>
      <c r="D5808" s="527" t="n">
        <v>121.83</v>
      </c>
    </row>
    <row r="5809" customFormat="false" ht="15" hidden="false" customHeight="false" outlineLevel="0" collapsed="false">
      <c r="A5809" s="526" t="n">
        <v>89464</v>
      </c>
      <c r="B5809" s="526" t="s">
        <v>10235</v>
      </c>
      <c r="C5809" s="526" t="s">
        <v>114</v>
      </c>
      <c r="D5809" s="527" t="n">
        <v>142.86</v>
      </c>
    </row>
    <row r="5810" customFormat="false" ht="15" hidden="false" customHeight="false" outlineLevel="0" collapsed="false">
      <c r="A5810" s="526" t="n">
        <v>89470</v>
      </c>
      <c r="B5810" s="526" t="s">
        <v>10236</v>
      </c>
      <c r="C5810" s="526" t="s">
        <v>114</v>
      </c>
      <c r="D5810" s="527" t="n">
        <v>105.43</v>
      </c>
    </row>
    <row r="5811" customFormat="false" ht="15" hidden="false" customHeight="false" outlineLevel="0" collapsed="false">
      <c r="A5811" s="526" t="n">
        <v>89472</v>
      </c>
      <c r="B5811" s="526" t="s">
        <v>10237</v>
      </c>
      <c r="C5811" s="526" t="s">
        <v>114</v>
      </c>
      <c r="D5811" s="527" t="n">
        <v>125.63</v>
      </c>
    </row>
    <row r="5812" customFormat="false" ht="15" hidden="false" customHeight="false" outlineLevel="0" collapsed="false">
      <c r="A5812" s="526" t="n">
        <v>89478</v>
      </c>
      <c r="B5812" s="526" t="s">
        <v>10238</v>
      </c>
      <c r="C5812" s="526" t="s">
        <v>114</v>
      </c>
      <c r="D5812" s="527" t="n">
        <v>142.02</v>
      </c>
    </row>
    <row r="5813" customFormat="false" ht="15" hidden="false" customHeight="false" outlineLevel="0" collapsed="false">
      <c r="A5813" s="526" t="n">
        <v>89480</v>
      </c>
      <c r="B5813" s="526" t="s">
        <v>10239</v>
      </c>
      <c r="C5813" s="526" t="s">
        <v>114</v>
      </c>
      <c r="D5813" s="527" t="n">
        <v>163.86</v>
      </c>
    </row>
    <row r="5814" customFormat="false" ht="15" hidden="false" customHeight="false" outlineLevel="0" collapsed="false">
      <c r="A5814" s="526" t="n">
        <v>101161</v>
      </c>
      <c r="B5814" s="526" t="s">
        <v>386</v>
      </c>
      <c r="C5814" s="526" t="s">
        <v>114</v>
      </c>
      <c r="D5814" s="527" t="n">
        <v>238.98</v>
      </c>
    </row>
    <row r="5815" customFormat="false" ht="15" hidden="false" customHeight="false" outlineLevel="0" collapsed="false">
      <c r="A5815" s="526" t="n">
        <v>101163</v>
      </c>
      <c r="B5815" s="526" t="s">
        <v>10240</v>
      </c>
      <c r="C5815" s="526" t="s">
        <v>114</v>
      </c>
      <c r="D5815" s="527" t="n">
        <v>716.88</v>
      </c>
    </row>
    <row r="5816" customFormat="false" ht="15" hidden="false" customHeight="false" outlineLevel="0" collapsed="false">
      <c r="A5816" s="526" t="n">
        <v>101164</v>
      </c>
      <c r="B5816" s="526" t="s">
        <v>10241</v>
      </c>
      <c r="C5816" s="526" t="s">
        <v>114</v>
      </c>
      <c r="D5816" s="527" t="n">
        <v>728.32</v>
      </c>
    </row>
    <row r="5817" customFormat="false" ht="15" hidden="false" customHeight="false" outlineLevel="0" collapsed="false">
      <c r="A5817" s="526" t="n">
        <v>96358</v>
      </c>
      <c r="B5817" s="526" t="s">
        <v>10242</v>
      </c>
      <c r="C5817" s="526" t="s">
        <v>114</v>
      </c>
      <c r="D5817" s="527" t="n">
        <v>84.85</v>
      </c>
    </row>
    <row r="5818" customFormat="false" ht="15" hidden="false" customHeight="false" outlineLevel="0" collapsed="false">
      <c r="A5818" s="526" t="n">
        <v>96359</v>
      </c>
      <c r="B5818" s="526" t="s">
        <v>10243</v>
      </c>
      <c r="C5818" s="526" t="s">
        <v>114</v>
      </c>
      <c r="D5818" s="527" t="n">
        <v>95.47</v>
      </c>
    </row>
    <row r="5819" customFormat="false" ht="15" hidden="false" customHeight="false" outlineLevel="0" collapsed="false">
      <c r="A5819" s="526" t="n">
        <v>96360</v>
      </c>
      <c r="B5819" s="526" t="s">
        <v>10244</v>
      </c>
      <c r="C5819" s="526" t="s">
        <v>114</v>
      </c>
      <c r="D5819" s="527" t="n">
        <v>111.11</v>
      </c>
    </row>
    <row r="5820" customFormat="false" ht="15" hidden="false" customHeight="false" outlineLevel="0" collapsed="false">
      <c r="A5820" s="526" t="n">
        <v>96361</v>
      </c>
      <c r="B5820" s="526" t="s">
        <v>10245</v>
      </c>
      <c r="C5820" s="526" t="s">
        <v>114</v>
      </c>
      <c r="D5820" s="527" t="n">
        <v>131.24</v>
      </c>
    </row>
    <row r="5821" customFormat="false" ht="15" hidden="false" customHeight="false" outlineLevel="0" collapsed="false">
      <c r="A5821" s="526" t="n">
        <v>96362</v>
      </c>
      <c r="B5821" s="526" t="s">
        <v>10246</v>
      </c>
      <c r="C5821" s="526" t="s">
        <v>114</v>
      </c>
      <c r="D5821" s="527" t="n">
        <v>109.61</v>
      </c>
    </row>
    <row r="5822" customFormat="false" ht="15" hidden="false" customHeight="false" outlineLevel="0" collapsed="false">
      <c r="A5822" s="526" t="n">
        <v>96363</v>
      </c>
      <c r="B5822" s="526" t="s">
        <v>10247</v>
      </c>
      <c r="C5822" s="526" t="s">
        <v>114</v>
      </c>
      <c r="D5822" s="527" t="n">
        <v>120.8</v>
      </c>
    </row>
    <row r="5823" customFormat="false" ht="15" hidden="false" customHeight="false" outlineLevel="0" collapsed="false">
      <c r="A5823" s="526" t="n">
        <v>96364</v>
      </c>
      <c r="B5823" s="526" t="s">
        <v>10248</v>
      </c>
      <c r="C5823" s="526" t="s">
        <v>114</v>
      </c>
      <c r="D5823" s="527" t="n">
        <v>135.87</v>
      </c>
    </row>
    <row r="5824" customFormat="false" ht="15" hidden="false" customHeight="false" outlineLevel="0" collapsed="false">
      <c r="A5824" s="526" t="n">
        <v>96365</v>
      </c>
      <c r="B5824" s="526" t="s">
        <v>10249</v>
      </c>
      <c r="C5824" s="526" t="s">
        <v>114</v>
      </c>
      <c r="D5824" s="527" t="n">
        <v>156.58</v>
      </c>
    </row>
    <row r="5825" customFormat="false" ht="15" hidden="false" customHeight="false" outlineLevel="0" collapsed="false">
      <c r="A5825" s="526" t="n">
        <v>96366</v>
      </c>
      <c r="B5825" s="526" t="s">
        <v>10250</v>
      </c>
      <c r="C5825" s="526" t="s">
        <v>114</v>
      </c>
      <c r="D5825" s="527" t="n">
        <v>134.36</v>
      </c>
    </row>
    <row r="5826" customFormat="false" ht="15" hidden="false" customHeight="false" outlineLevel="0" collapsed="false">
      <c r="A5826" s="526" t="n">
        <v>96367</v>
      </c>
      <c r="B5826" s="526" t="s">
        <v>10251</v>
      </c>
      <c r="C5826" s="526" t="s">
        <v>114</v>
      </c>
      <c r="D5826" s="527" t="n">
        <v>146.1</v>
      </c>
    </row>
    <row r="5827" customFormat="false" ht="15" hidden="false" customHeight="false" outlineLevel="0" collapsed="false">
      <c r="A5827" s="526" t="n">
        <v>96368</v>
      </c>
      <c r="B5827" s="526" t="s">
        <v>10252</v>
      </c>
      <c r="C5827" s="526" t="s">
        <v>114</v>
      </c>
      <c r="D5827" s="527" t="n">
        <v>160.65</v>
      </c>
    </row>
    <row r="5828" customFormat="false" ht="15" hidden="false" customHeight="false" outlineLevel="0" collapsed="false">
      <c r="A5828" s="526" t="n">
        <v>96369</v>
      </c>
      <c r="B5828" s="526" t="s">
        <v>10253</v>
      </c>
      <c r="C5828" s="526" t="s">
        <v>114</v>
      </c>
      <c r="D5828" s="527" t="n">
        <v>181.9</v>
      </c>
    </row>
    <row r="5829" customFormat="false" ht="15" hidden="false" customHeight="false" outlineLevel="0" collapsed="false">
      <c r="A5829" s="526" t="n">
        <v>96370</v>
      </c>
      <c r="B5829" s="526" t="s">
        <v>10254</v>
      </c>
      <c r="C5829" s="526" t="s">
        <v>114</v>
      </c>
      <c r="D5829" s="527" t="n">
        <v>56.73</v>
      </c>
    </row>
    <row r="5830" customFormat="false" ht="15" hidden="false" customHeight="false" outlineLevel="0" collapsed="false">
      <c r="A5830" s="526" t="n">
        <v>96371</v>
      </c>
      <c r="B5830" s="526" t="s">
        <v>10255</v>
      </c>
      <c r="C5830" s="526" t="s">
        <v>114</v>
      </c>
      <c r="D5830" s="527" t="n">
        <v>66.76</v>
      </c>
    </row>
    <row r="5831" customFormat="false" ht="15" hidden="false" customHeight="false" outlineLevel="0" collapsed="false">
      <c r="A5831" s="526" t="n">
        <v>96373</v>
      </c>
      <c r="B5831" s="526" t="s">
        <v>10256</v>
      </c>
      <c r="C5831" s="526" t="s">
        <v>120</v>
      </c>
      <c r="D5831" s="527" t="n">
        <v>11.03</v>
      </c>
    </row>
    <row r="5832" customFormat="false" ht="15" hidden="false" customHeight="false" outlineLevel="0" collapsed="false">
      <c r="A5832" s="526" t="n">
        <v>96374</v>
      </c>
      <c r="B5832" s="526" t="s">
        <v>10257</v>
      </c>
      <c r="C5832" s="526" t="s">
        <v>120</v>
      </c>
      <c r="D5832" s="527" t="n">
        <v>33.79</v>
      </c>
    </row>
    <row r="5833" customFormat="false" ht="15" hidden="false" customHeight="false" outlineLevel="0" collapsed="false">
      <c r="A5833" s="526" t="n">
        <v>102235</v>
      </c>
      <c r="B5833" s="526" t="s">
        <v>10258</v>
      </c>
      <c r="C5833" s="526" t="s">
        <v>114</v>
      </c>
      <c r="D5833" s="527" t="n">
        <v>292.19</v>
      </c>
    </row>
    <row r="5834" customFormat="false" ht="15" hidden="false" customHeight="false" outlineLevel="0" collapsed="false">
      <c r="A5834" s="526" t="n">
        <v>102253</v>
      </c>
      <c r="B5834" s="526" t="s">
        <v>10259</v>
      </c>
      <c r="C5834" s="526" t="s">
        <v>114</v>
      </c>
      <c r="D5834" s="527" t="n">
        <v>723.08</v>
      </c>
    </row>
    <row r="5835" customFormat="false" ht="15" hidden="false" customHeight="false" outlineLevel="0" collapsed="false">
      <c r="A5835" s="526" t="n">
        <v>102254</v>
      </c>
      <c r="B5835" s="526" t="s">
        <v>10260</v>
      </c>
      <c r="C5835" s="526" t="s">
        <v>114</v>
      </c>
      <c r="D5835" s="527" t="n">
        <v>600.48</v>
      </c>
    </row>
    <row r="5836" customFormat="false" ht="15" hidden="false" customHeight="false" outlineLevel="0" collapsed="false">
      <c r="A5836" s="526" t="n">
        <v>102255</v>
      </c>
      <c r="B5836" s="526" t="s">
        <v>10261</v>
      </c>
      <c r="C5836" s="526" t="s">
        <v>114</v>
      </c>
      <c r="D5836" s="527" t="n">
        <v>752.41</v>
      </c>
    </row>
    <row r="5837" customFormat="false" ht="15" hidden="false" customHeight="false" outlineLevel="0" collapsed="false">
      <c r="A5837" s="526" t="n">
        <v>102256</v>
      </c>
      <c r="B5837" s="526" t="s">
        <v>10262</v>
      </c>
      <c r="C5837" s="526" t="s">
        <v>114</v>
      </c>
      <c r="D5837" s="527" t="n">
        <v>635.65</v>
      </c>
    </row>
    <row r="5838" customFormat="false" ht="15" hidden="false" customHeight="false" outlineLevel="0" collapsed="false">
      <c r="A5838" s="526" t="n">
        <v>102257</v>
      </c>
      <c r="B5838" s="526" t="s">
        <v>10263</v>
      </c>
      <c r="C5838" s="526" t="s">
        <v>114</v>
      </c>
      <c r="D5838" s="527" t="n">
        <v>352.25</v>
      </c>
    </row>
    <row r="5839" customFormat="false" ht="15" hidden="false" customHeight="false" outlineLevel="0" collapsed="false">
      <c r="A5839" s="526" t="n">
        <v>102258</v>
      </c>
      <c r="B5839" s="526" t="s">
        <v>10264</v>
      </c>
      <c r="C5839" s="526" t="s">
        <v>114</v>
      </c>
      <c r="D5839" s="527" t="n">
        <v>391.73</v>
      </c>
    </row>
    <row r="5840" customFormat="false" ht="15" hidden="false" customHeight="false" outlineLevel="0" collapsed="false">
      <c r="A5840" s="526" t="n">
        <v>104718</v>
      </c>
      <c r="B5840" s="526" t="s">
        <v>10265</v>
      </c>
      <c r="C5840" s="526" t="s">
        <v>114</v>
      </c>
      <c r="D5840" s="527" t="n">
        <v>114.57</v>
      </c>
    </row>
    <row r="5841" customFormat="false" ht="15" hidden="false" customHeight="false" outlineLevel="0" collapsed="false">
      <c r="A5841" s="526" t="n">
        <v>104719</v>
      </c>
      <c r="B5841" s="526" t="s">
        <v>10266</v>
      </c>
      <c r="C5841" s="526" t="s">
        <v>114</v>
      </c>
      <c r="D5841" s="527" t="n">
        <v>166.55</v>
      </c>
    </row>
    <row r="5842" customFormat="false" ht="15" hidden="false" customHeight="false" outlineLevel="0" collapsed="false">
      <c r="A5842" s="526" t="n">
        <v>104720</v>
      </c>
      <c r="B5842" s="526" t="s">
        <v>10267</v>
      </c>
      <c r="C5842" s="526" t="s">
        <v>114</v>
      </c>
      <c r="D5842" s="527" t="n">
        <v>141.02</v>
      </c>
    </row>
    <row r="5843" customFormat="false" ht="15" hidden="false" customHeight="false" outlineLevel="0" collapsed="false">
      <c r="A5843" s="526" t="n">
        <v>104721</v>
      </c>
      <c r="B5843" s="526" t="s">
        <v>10268</v>
      </c>
      <c r="C5843" s="526" t="s">
        <v>114</v>
      </c>
      <c r="D5843" s="527" t="n">
        <v>193</v>
      </c>
    </row>
    <row r="5844" customFormat="false" ht="15" hidden="false" customHeight="false" outlineLevel="0" collapsed="false">
      <c r="A5844" s="526" t="n">
        <v>104722</v>
      </c>
      <c r="B5844" s="526" t="s">
        <v>10269</v>
      </c>
      <c r="C5844" s="526" t="s">
        <v>114</v>
      </c>
      <c r="D5844" s="527" t="n">
        <v>167.46</v>
      </c>
    </row>
    <row r="5845" customFormat="false" ht="15" hidden="false" customHeight="false" outlineLevel="0" collapsed="false">
      <c r="A5845" s="526" t="n">
        <v>104723</v>
      </c>
      <c r="B5845" s="526" t="s">
        <v>10270</v>
      </c>
      <c r="C5845" s="526" t="s">
        <v>114</v>
      </c>
      <c r="D5845" s="527" t="n">
        <v>219.45</v>
      </c>
    </row>
    <row r="5846" customFormat="false" ht="15" hidden="false" customHeight="false" outlineLevel="0" collapsed="false">
      <c r="A5846" s="526" t="n">
        <v>104724</v>
      </c>
      <c r="B5846" s="526" t="s">
        <v>10271</v>
      </c>
      <c r="C5846" s="526" t="s">
        <v>114</v>
      </c>
      <c r="D5846" s="527" t="n">
        <v>84.73</v>
      </c>
    </row>
    <row r="5847" customFormat="false" ht="15" hidden="false" customHeight="false" outlineLevel="0" collapsed="false">
      <c r="A5847" s="526" t="n">
        <v>101154</v>
      </c>
      <c r="B5847" s="526" t="s">
        <v>10272</v>
      </c>
      <c r="C5847" s="526" t="s">
        <v>114</v>
      </c>
      <c r="D5847" s="527" t="n">
        <v>132.23</v>
      </c>
    </row>
    <row r="5848" customFormat="false" ht="15" hidden="false" customHeight="false" outlineLevel="0" collapsed="false">
      <c r="A5848" s="526" t="n">
        <v>101155</v>
      </c>
      <c r="B5848" s="526" t="s">
        <v>10273</v>
      </c>
      <c r="C5848" s="526" t="s">
        <v>114</v>
      </c>
      <c r="D5848" s="527" t="n">
        <v>184.73</v>
      </c>
    </row>
    <row r="5849" customFormat="false" ht="15" hidden="false" customHeight="false" outlineLevel="0" collapsed="false">
      <c r="A5849" s="526" t="n">
        <v>101156</v>
      </c>
      <c r="B5849" s="526" t="s">
        <v>10274</v>
      </c>
      <c r="C5849" s="526" t="s">
        <v>114</v>
      </c>
      <c r="D5849" s="527" t="n">
        <v>270.19</v>
      </c>
    </row>
    <row r="5850" customFormat="false" ht="15" hidden="false" customHeight="false" outlineLevel="0" collapsed="false">
      <c r="A5850" s="526" t="n">
        <v>101814</v>
      </c>
      <c r="B5850" s="526" t="s">
        <v>10275</v>
      </c>
      <c r="C5850" s="526" t="s">
        <v>114</v>
      </c>
      <c r="D5850" s="527" t="n">
        <v>62.01</v>
      </c>
    </row>
    <row r="5851" customFormat="false" ht="15" hidden="false" customHeight="false" outlineLevel="0" collapsed="false">
      <c r="A5851" s="526" t="n">
        <v>101816</v>
      </c>
      <c r="B5851" s="526" t="s">
        <v>10276</v>
      </c>
      <c r="C5851" s="526" t="s">
        <v>114</v>
      </c>
      <c r="D5851" s="527" t="n">
        <v>85.73</v>
      </c>
    </row>
    <row r="5852" customFormat="false" ht="15" hidden="false" customHeight="false" outlineLevel="0" collapsed="false">
      <c r="A5852" s="526" t="n">
        <v>101817</v>
      </c>
      <c r="B5852" s="526" t="s">
        <v>10277</v>
      </c>
      <c r="C5852" s="526" t="s">
        <v>114</v>
      </c>
      <c r="D5852" s="527" t="n">
        <v>64.55</v>
      </c>
    </row>
    <row r="5853" customFormat="false" ht="15" hidden="false" customHeight="false" outlineLevel="0" collapsed="false">
      <c r="A5853" s="526" t="n">
        <v>101819</v>
      </c>
      <c r="B5853" s="526" t="s">
        <v>10278</v>
      </c>
      <c r="C5853" s="526" t="s">
        <v>114</v>
      </c>
      <c r="D5853" s="527" t="n">
        <v>77.96</v>
      </c>
    </row>
    <row r="5854" customFormat="false" ht="15" hidden="false" customHeight="false" outlineLevel="0" collapsed="false">
      <c r="A5854" s="526" t="n">
        <v>101820</v>
      </c>
      <c r="B5854" s="526" t="s">
        <v>10279</v>
      </c>
      <c r="C5854" s="526" t="s">
        <v>114</v>
      </c>
      <c r="D5854" s="527" t="n">
        <v>50.44</v>
      </c>
    </row>
    <row r="5855" customFormat="false" ht="15" hidden="false" customHeight="false" outlineLevel="0" collapsed="false">
      <c r="A5855" s="526" t="n">
        <v>101822</v>
      </c>
      <c r="B5855" s="526" t="s">
        <v>10280</v>
      </c>
      <c r="C5855" s="526" t="s">
        <v>128</v>
      </c>
      <c r="D5855" s="527" t="n">
        <v>119.96</v>
      </c>
    </row>
    <row r="5856" customFormat="false" ht="15" hidden="false" customHeight="false" outlineLevel="0" collapsed="false">
      <c r="A5856" s="526" t="n">
        <v>101823</v>
      </c>
      <c r="B5856" s="526" t="s">
        <v>10281</v>
      </c>
      <c r="C5856" s="526" t="s">
        <v>128</v>
      </c>
      <c r="D5856" s="527" t="n">
        <v>150.79</v>
      </c>
    </row>
    <row r="5857" customFormat="false" ht="15" hidden="false" customHeight="false" outlineLevel="0" collapsed="false">
      <c r="A5857" s="526" t="n">
        <v>101824</v>
      </c>
      <c r="B5857" s="526" t="s">
        <v>10282</v>
      </c>
      <c r="C5857" s="526" t="s">
        <v>128</v>
      </c>
      <c r="D5857" s="527" t="n">
        <v>179.49</v>
      </c>
    </row>
    <row r="5858" customFormat="false" ht="15" hidden="false" customHeight="false" outlineLevel="0" collapsed="false">
      <c r="A5858" s="526" t="n">
        <v>101825</v>
      </c>
      <c r="B5858" s="526" t="s">
        <v>10283</v>
      </c>
      <c r="C5858" s="526" t="s">
        <v>128</v>
      </c>
      <c r="D5858" s="527" t="n">
        <v>207.42</v>
      </c>
    </row>
    <row r="5859" customFormat="false" ht="15" hidden="false" customHeight="false" outlineLevel="0" collapsed="false">
      <c r="A5859" s="526" t="n">
        <v>101826</v>
      </c>
      <c r="B5859" s="526" t="s">
        <v>10284</v>
      </c>
      <c r="C5859" s="526" t="s">
        <v>128</v>
      </c>
      <c r="D5859" s="527" t="n">
        <v>234.98</v>
      </c>
    </row>
    <row r="5860" customFormat="false" ht="15" hidden="false" customHeight="false" outlineLevel="0" collapsed="false">
      <c r="A5860" s="526" t="n">
        <v>101827</v>
      </c>
      <c r="B5860" s="526" t="s">
        <v>10285</v>
      </c>
      <c r="C5860" s="526" t="s">
        <v>128</v>
      </c>
      <c r="D5860" s="527" t="n">
        <v>273.23</v>
      </c>
    </row>
    <row r="5861" customFormat="false" ht="15" hidden="false" customHeight="false" outlineLevel="0" collapsed="false">
      <c r="A5861" s="526" t="n">
        <v>101828</v>
      </c>
      <c r="B5861" s="526" t="s">
        <v>10286</v>
      </c>
      <c r="C5861" s="526" t="s">
        <v>128</v>
      </c>
      <c r="D5861" s="527" t="n">
        <v>247.69</v>
      </c>
    </row>
    <row r="5862" customFormat="false" ht="15" hidden="false" customHeight="false" outlineLevel="0" collapsed="false">
      <c r="A5862" s="526" t="n">
        <v>101829</v>
      </c>
      <c r="B5862" s="526" t="s">
        <v>10287</v>
      </c>
      <c r="C5862" s="526" t="s">
        <v>128</v>
      </c>
      <c r="D5862" s="527" t="n">
        <v>326.63</v>
      </c>
    </row>
    <row r="5863" customFormat="false" ht="15" hidden="false" customHeight="false" outlineLevel="0" collapsed="false">
      <c r="A5863" s="526" t="n">
        <v>101830</v>
      </c>
      <c r="B5863" s="526" t="s">
        <v>10288</v>
      </c>
      <c r="C5863" s="526" t="s">
        <v>128</v>
      </c>
      <c r="D5863" s="527" t="n">
        <v>351.49</v>
      </c>
    </row>
    <row r="5864" customFormat="false" ht="15" hidden="false" customHeight="false" outlineLevel="0" collapsed="false">
      <c r="A5864" s="526" t="n">
        <v>101831</v>
      </c>
      <c r="B5864" s="526" t="s">
        <v>10289</v>
      </c>
      <c r="C5864" s="526" t="s">
        <v>128</v>
      </c>
      <c r="D5864" s="527" t="n">
        <v>375.99</v>
      </c>
    </row>
    <row r="5865" customFormat="false" ht="15" hidden="false" customHeight="false" outlineLevel="0" collapsed="false">
      <c r="A5865" s="526" t="n">
        <v>101832</v>
      </c>
      <c r="B5865" s="526" t="s">
        <v>10290</v>
      </c>
      <c r="C5865" s="526" t="s">
        <v>128</v>
      </c>
      <c r="D5865" s="527" t="n">
        <v>302.11</v>
      </c>
    </row>
    <row r="5866" customFormat="false" ht="15" hidden="false" customHeight="false" outlineLevel="0" collapsed="false">
      <c r="A5866" s="526" t="n">
        <v>101833</v>
      </c>
      <c r="B5866" s="526" t="s">
        <v>10291</v>
      </c>
      <c r="C5866" s="526" t="s">
        <v>128</v>
      </c>
      <c r="D5866" s="527" t="n">
        <v>327.48</v>
      </c>
    </row>
    <row r="5867" customFormat="false" ht="15" hidden="false" customHeight="false" outlineLevel="0" collapsed="false">
      <c r="A5867" s="526" t="n">
        <v>101834</v>
      </c>
      <c r="B5867" s="526" t="s">
        <v>10292</v>
      </c>
      <c r="C5867" s="526" t="s">
        <v>128</v>
      </c>
      <c r="D5867" s="527" t="n">
        <v>352.49</v>
      </c>
    </row>
    <row r="5868" customFormat="false" ht="15" hidden="false" customHeight="false" outlineLevel="0" collapsed="false">
      <c r="A5868" s="526" t="n">
        <v>101835</v>
      </c>
      <c r="B5868" s="526" t="s">
        <v>10293</v>
      </c>
      <c r="C5868" s="526" t="s">
        <v>128</v>
      </c>
      <c r="D5868" s="527" t="n">
        <v>408.71</v>
      </c>
    </row>
    <row r="5869" customFormat="false" ht="15" hidden="false" customHeight="false" outlineLevel="0" collapsed="false">
      <c r="A5869" s="526" t="n">
        <v>101836</v>
      </c>
      <c r="B5869" s="526" t="s">
        <v>10294</v>
      </c>
      <c r="C5869" s="526" t="s">
        <v>128</v>
      </c>
      <c r="D5869" s="527" t="n">
        <v>25.96</v>
      </c>
    </row>
    <row r="5870" customFormat="false" ht="15" hidden="false" customHeight="false" outlineLevel="0" collapsed="false">
      <c r="A5870" s="526" t="n">
        <v>101837</v>
      </c>
      <c r="B5870" s="526" t="s">
        <v>10295</v>
      </c>
      <c r="C5870" s="526" t="s">
        <v>128</v>
      </c>
      <c r="D5870" s="527" t="n">
        <v>56.79</v>
      </c>
    </row>
    <row r="5871" customFormat="false" ht="15" hidden="false" customHeight="false" outlineLevel="0" collapsed="false">
      <c r="A5871" s="526" t="n">
        <v>101838</v>
      </c>
      <c r="B5871" s="526" t="s">
        <v>10296</v>
      </c>
      <c r="C5871" s="526" t="s">
        <v>128</v>
      </c>
      <c r="D5871" s="527" t="n">
        <v>85.49</v>
      </c>
    </row>
    <row r="5872" customFormat="false" ht="15" hidden="false" customHeight="false" outlineLevel="0" collapsed="false">
      <c r="A5872" s="526" t="n">
        <v>101839</v>
      </c>
      <c r="B5872" s="526" t="s">
        <v>10297</v>
      </c>
      <c r="C5872" s="526" t="s">
        <v>128</v>
      </c>
      <c r="D5872" s="527" t="n">
        <v>113.41</v>
      </c>
    </row>
    <row r="5873" customFormat="false" ht="15" hidden="false" customHeight="false" outlineLevel="0" collapsed="false">
      <c r="A5873" s="526" t="n">
        <v>101840</v>
      </c>
      <c r="B5873" s="526" t="s">
        <v>10298</v>
      </c>
      <c r="C5873" s="526" t="s">
        <v>128</v>
      </c>
      <c r="D5873" s="527" t="n">
        <v>186.25</v>
      </c>
    </row>
    <row r="5874" customFormat="false" ht="15" hidden="false" customHeight="false" outlineLevel="0" collapsed="false">
      <c r="A5874" s="526" t="n">
        <v>101841</v>
      </c>
      <c r="B5874" s="526" t="s">
        <v>10299</v>
      </c>
      <c r="C5874" s="526" t="s">
        <v>128</v>
      </c>
      <c r="D5874" s="527" t="n">
        <v>179.23</v>
      </c>
    </row>
    <row r="5875" customFormat="false" ht="15" hidden="false" customHeight="false" outlineLevel="0" collapsed="false">
      <c r="A5875" s="526" t="n">
        <v>101842</v>
      </c>
      <c r="B5875" s="526" t="s">
        <v>10300</v>
      </c>
      <c r="C5875" s="526" t="s">
        <v>128</v>
      </c>
      <c r="D5875" s="527" t="n">
        <v>153.69</v>
      </c>
    </row>
    <row r="5876" customFormat="false" ht="15" hidden="false" customHeight="false" outlineLevel="0" collapsed="false">
      <c r="A5876" s="526" t="n">
        <v>101843</v>
      </c>
      <c r="B5876" s="526" t="s">
        <v>10301</v>
      </c>
      <c r="C5876" s="526" t="s">
        <v>128</v>
      </c>
      <c r="D5876" s="527" t="n">
        <v>232.63</v>
      </c>
    </row>
    <row r="5877" customFormat="false" ht="15" hidden="false" customHeight="false" outlineLevel="0" collapsed="false">
      <c r="A5877" s="526" t="n">
        <v>101844</v>
      </c>
      <c r="B5877" s="526" t="s">
        <v>10302</v>
      </c>
      <c r="C5877" s="526" t="s">
        <v>128</v>
      </c>
      <c r="D5877" s="527" t="n">
        <v>257.49</v>
      </c>
    </row>
    <row r="5878" customFormat="false" ht="15" hidden="false" customHeight="false" outlineLevel="0" collapsed="false">
      <c r="A5878" s="526" t="n">
        <v>101845</v>
      </c>
      <c r="B5878" s="526" t="s">
        <v>10303</v>
      </c>
      <c r="C5878" s="526" t="s">
        <v>128</v>
      </c>
      <c r="D5878" s="527" t="n">
        <v>281.99</v>
      </c>
    </row>
    <row r="5879" customFormat="false" ht="15" hidden="false" customHeight="false" outlineLevel="0" collapsed="false">
      <c r="A5879" s="526" t="n">
        <v>101846</v>
      </c>
      <c r="B5879" s="526" t="s">
        <v>10304</v>
      </c>
      <c r="C5879" s="526" t="s">
        <v>128</v>
      </c>
      <c r="D5879" s="527" t="n">
        <v>208.11</v>
      </c>
    </row>
    <row r="5880" customFormat="false" ht="15" hidden="false" customHeight="false" outlineLevel="0" collapsed="false">
      <c r="A5880" s="526" t="n">
        <v>101847</v>
      </c>
      <c r="B5880" s="526" t="s">
        <v>10305</v>
      </c>
      <c r="C5880" s="526" t="s">
        <v>128</v>
      </c>
      <c r="D5880" s="527" t="n">
        <v>233.48</v>
      </c>
    </row>
    <row r="5881" customFormat="false" ht="15" hidden="false" customHeight="false" outlineLevel="0" collapsed="false">
      <c r="A5881" s="526" t="n">
        <v>101848</v>
      </c>
      <c r="B5881" s="526" t="s">
        <v>10306</v>
      </c>
      <c r="C5881" s="526" t="s">
        <v>128</v>
      </c>
      <c r="D5881" s="527" t="n">
        <v>258.49</v>
      </c>
    </row>
    <row r="5882" customFormat="false" ht="15" hidden="false" customHeight="false" outlineLevel="0" collapsed="false">
      <c r="A5882" s="526" t="n">
        <v>101849</v>
      </c>
      <c r="B5882" s="526" t="s">
        <v>10307</v>
      </c>
      <c r="C5882" s="526" t="s">
        <v>128</v>
      </c>
      <c r="D5882" s="527" t="n">
        <v>314.71</v>
      </c>
    </row>
    <row r="5883" customFormat="false" ht="15" hidden="false" customHeight="false" outlineLevel="0" collapsed="false">
      <c r="A5883" s="526" t="n">
        <v>101850</v>
      </c>
      <c r="B5883" s="526" t="s">
        <v>10308</v>
      </c>
      <c r="C5883" s="526" t="s">
        <v>114</v>
      </c>
      <c r="D5883" s="527" t="n">
        <v>75.07</v>
      </c>
    </row>
    <row r="5884" customFormat="false" ht="15" hidden="false" customHeight="false" outlineLevel="0" collapsed="false">
      <c r="A5884" s="526" t="n">
        <v>101852</v>
      </c>
      <c r="B5884" s="526" t="s">
        <v>10309</v>
      </c>
      <c r="C5884" s="526" t="s">
        <v>114</v>
      </c>
      <c r="D5884" s="527" t="n">
        <v>89.02</v>
      </c>
    </row>
    <row r="5885" customFormat="false" ht="15" hidden="false" customHeight="false" outlineLevel="0" collapsed="false">
      <c r="A5885" s="526" t="n">
        <v>101853</v>
      </c>
      <c r="B5885" s="526" t="s">
        <v>10310</v>
      </c>
      <c r="C5885" s="526" t="s">
        <v>114</v>
      </c>
      <c r="D5885" s="527" t="n">
        <v>70.37</v>
      </c>
    </row>
    <row r="5886" customFormat="false" ht="15" hidden="false" customHeight="false" outlineLevel="0" collapsed="false">
      <c r="A5886" s="526" t="n">
        <v>101855</v>
      </c>
      <c r="B5886" s="526" t="s">
        <v>10311</v>
      </c>
      <c r="C5886" s="526" t="s">
        <v>114</v>
      </c>
      <c r="D5886" s="527" t="n">
        <v>94.55</v>
      </c>
    </row>
    <row r="5887" customFormat="false" ht="15" hidden="false" customHeight="false" outlineLevel="0" collapsed="false">
      <c r="A5887" s="526" t="n">
        <v>101856</v>
      </c>
      <c r="B5887" s="526" t="s">
        <v>10312</v>
      </c>
      <c r="C5887" s="526" t="s">
        <v>114</v>
      </c>
      <c r="D5887" s="527" t="n">
        <v>34.89</v>
      </c>
    </row>
    <row r="5888" customFormat="false" ht="15" hidden="false" customHeight="false" outlineLevel="0" collapsed="false">
      <c r="A5888" s="526" t="n">
        <v>101857</v>
      </c>
      <c r="B5888" s="526" t="s">
        <v>10313</v>
      </c>
      <c r="C5888" s="526" t="s">
        <v>114</v>
      </c>
      <c r="D5888" s="527" t="n">
        <v>41.77</v>
      </c>
    </row>
    <row r="5889" customFormat="false" ht="15" hidden="false" customHeight="false" outlineLevel="0" collapsed="false">
      <c r="A5889" s="526" t="n">
        <v>101858</v>
      </c>
      <c r="B5889" s="526" t="s">
        <v>10314</v>
      </c>
      <c r="C5889" s="526" t="s">
        <v>114</v>
      </c>
      <c r="D5889" s="527" t="n">
        <v>35.47</v>
      </c>
    </row>
    <row r="5890" customFormat="false" ht="15" hidden="false" customHeight="false" outlineLevel="0" collapsed="false">
      <c r="A5890" s="526" t="n">
        <v>101859</v>
      </c>
      <c r="B5890" s="526" t="s">
        <v>10315</v>
      </c>
      <c r="C5890" s="526" t="s">
        <v>114</v>
      </c>
      <c r="D5890" s="527" t="n">
        <v>38.44</v>
      </c>
    </row>
    <row r="5891" customFormat="false" ht="15" hidden="false" customHeight="false" outlineLevel="0" collapsed="false">
      <c r="A5891" s="526" t="n">
        <v>101860</v>
      </c>
      <c r="B5891" s="526" t="s">
        <v>10316</v>
      </c>
      <c r="C5891" s="526" t="s">
        <v>114</v>
      </c>
      <c r="D5891" s="527" t="n">
        <v>43.08</v>
      </c>
    </row>
    <row r="5892" customFormat="false" ht="15" hidden="false" customHeight="false" outlineLevel="0" collapsed="false">
      <c r="A5892" s="526" t="n">
        <v>101861</v>
      </c>
      <c r="B5892" s="526" t="s">
        <v>10317</v>
      </c>
      <c r="C5892" s="526" t="s">
        <v>114</v>
      </c>
      <c r="D5892" s="527" t="n">
        <v>40.77</v>
      </c>
    </row>
    <row r="5893" customFormat="false" ht="15" hidden="false" customHeight="false" outlineLevel="0" collapsed="false">
      <c r="A5893" s="526" t="n">
        <v>101862</v>
      </c>
      <c r="B5893" s="526" t="s">
        <v>10318</v>
      </c>
      <c r="C5893" s="526" t="s">
        <v>114</v>
      </c>
      <c r="D5893" s="527" t="n">
        <v>43.77</v>
      </c>
    </row>
    <row r="5894" customFormat="false" ht="15" hidden="false" customHeight="false" outlineLevel="0" collapsed="false">
      <c r="A5894" s="526" t="n">
        <v>101863</v>
      </c>
      <c r="B5894" s="526" t="s">
        <v>10319</v>
      </c>
      <c r="C5894" s="526" t="s">
        <v>114</v>
      </c>
      <c r="D5894" s="527" t="n">
        <v>35.89</v>
      </c>
    </row>
    <row r="5895" customFormat="false" ht="15" hidden="false" customHeight="false" outlineLevel="0" collapsed="false">
      <c r="A5895" s="526" t="n">
        <v>101864</v>
      </c>
      <c r="B5895" s="526" t="s">
        <v>10320</v>
      </c>
      <c r="C5895" s="526" t="s">
        <v>114</v>
      </c>
      <c r="D5895" s="527" t="n">
        <v>40.54</v>
      </c>
    </row>
    <row r="5896" customFormat="false" ht="15" hidden="false" customHeight="false" outlineLevel="0" collapsed="false">
      <c r="A5896" s="526" t="n">
        <v>101865</v>
      </c>
      <c r="B5896" s="526" t="s">
        <v>10321</v>
      </c>
      <c r="C5896" s="526" t="s">
        <v>114</v>
      </c>
      <c r="D5896" s="527" t="n">
        <v>45.18</v>
      </c>
    </row>
    <row r="5897" customFormat="false" ht="15" hidden="false" customHeight="false" outlineLevel="0" collapsed="false">
      <c r="A5897" s="526" t="n">
        <v>101866</v>
      </c>
      <c r="B5897" s="526" t="s">
        <v>10322</v>
      </c>
      <c r="C5897" s="526" t="s">
        <v>114</v>
      </c>
      <c r="D5897" s="527" t="n">
        <v>41</v>
      </c>
    </row>
    <row r="5898" customFormat="false" ht="15" hidden="false" customHeight="false" outlineLevel="0" collapsed="false">
      <c r="A5898" s="526" t="n">
        <v>101867</v>
      </c>
      <c r="B5898" s="526" t="s">
        <v>10323</v>
      </c>
      <c r="C5898" s="526" t="s">
        <v>114</v>
      </c>
      <c r="D5898" s="527" t="n">
        <v>45.64</v>
      </c>
    </row>
    <row r="5899" customFormat="false" ht="15" hidden="false" customHeight="false" outlineLevel="0" collapsed="false">
      <c r="A5899" s="526" t="n">
        <v>101868</v>
      </c>
      <c r="B5899" s="526" t="s">
        <v>10324</v>
      </c>
      <c r="C5899" s="526" t="s">
        <v>114</v>
      </c>
      <c r="D5899" s="527" t="n">
        <v>37.75</v>
      </c>
    </row>
    <row r="5900" customFormat="false" ht="15" hidden="false" customHeight="false" outlineLevel="0" collapsed="false">
      <c r="A5900" s="526" t="n">
        <v>101869</v>
      </c>
      <c r="B5900" s="526" t="s">
        <v>10325</v>
      </c>
      <c r="C5900" s="526" t="s">
        <v>114</v>
      </c>
      <c r="D5900" s="527" t="n">
        <v>42.41</v>
      </c>
    </row>
    <row r="5901" customFormat="false" ht="15" hidden="false" customHeight="false" outlineLevel="0" collapsed="false">
      <c r="A5901" s="526" t="n">
        <v>101870</v>
      </c>
      <c r="B5901" s="526" t="s">
        <v>10326</v>
      </c>
      <c r="C5901" s="526" t="s">
        <v>114</v>
      </c>
      <c r="D5901" s="527" t="n">
        <v>47.04</v>
      </c>
    </row>
    <row r="5902" customFormat="false" ht="15" hidden="false" customHeight="false" outlineLevel="0" collapsed="false">
      <c r="A5902" s="526" t="n">
        <v>102098</v>
      </c>
      <c r="B5902" s="526" t="s">
        <v>10327</v>
      </c>
      <c r="C5902" s="526" t="s">
        <v>128</v>
      </c>
      <c r="D5902" s="528" t="n">
        <v>2141.81</v>
      </c>
    </row>
    <row r="5903" customFormat="false" ht="15" hidden="false" customHeight="false" outlineLevel="0" collapsed="false">
      <c r="A5903" s="526" t="n">
        <v>102988</v>
      </c>
      <c r="B5903" s="526" t="s">
        <v>10328</v>
      </c>
      <c r="C5903" s="526" t="s">
        <v>114</v>
      </c>
      <c r="D5903" s="527" t="n">
        <v>64.54</v>
      </c>
    </row>
    <row r="5904" customFormat="false" ht="15" hidden="false" customHeight="false" outlineLevel="0" collapsed="false">
      <c r="A5904" s="526" t="n">
        <v>100576</v>
      </c>
      <c r="B5904" s="526" t="s">
        <v>10329</v>
      </c>
      <c r="C5904" s="526" t="s">
        <v>114</v>
      </c>
      <c r="D5904" s="527" t="n">
        <v>2.54</v>
      </c>
    </row>
    <row r="5905" customFormat="false" ht="15" hidden="false" customHeight="false" outlineLevel="0" collapsed="false">
      <c r="A5905" s="526" t="n">
        <v>100577</v>
      </c>
      <c r="B5905" s="526" t="s">
        <v>10330</v>
      </c>
      <c r="C5905" s="526" t="s">
        <v>114</v>
      </c>
      <c r="D5905" s="527" t="n">
        <v>1.23</v>
      </c>
    </row>
    <row r="5906" customFormat="false" ht="15" hidden="false" customHeight="false" outlineLevel="0" collapsed="false">
      <c r="A5906" s="526" t="n">
        <v>96388</v>
      </c>
      <c r="B5906" s="526" t="s">
        <v>10331</v>
      </c>
      <c r="C5906" s="526" t="s">
        <v>128</v>
      </c>
      <c r="D5906" s="527" t="n">
        <v>12.24</v>
      </c>
    </row>
    <row r="5907" customFormat="false" ht="15" hidden="false" customHeight="false" outlineLevel="0" collapsed="false">
      <c r="A5907" s="526" t="n">
        <v>96389</v>
      </c>
      <c r="B5907" s="526" t="s">
        <v>10332</v>
      </c>
      <c r="C5907" s="526" t="s">
        <v>128</v>
      </c>
      <c r="D5907" s="527" t="n">
        <v>47.85</v>
      </c>
    </row>
    <row r="5908" customFormat="false" ht="15" hidden="false" customHeight="false" outlineLevel="0" collapsed="false">
      <c r="A5908" s="526" t="n">
        <v>96390</v>
      </c>
      <c r="B5908" s="526" t="s">
        <v>10333</v>
      </c>
      <c r="C5908" s="526" t="s">
        <v>128</v>
      </c>
      <c r="D5908" s="527" t="n">
        <v>74.86</v>
      </c>
    </row>
    <row r="5909" customFormat="false" ht="15" hidden="false" customHeight="false" outlineLevel="0" collapsed="false">
      <c r="A5909" s="526" t="n">
        <v>96391</v>
      </c>
      <c r="B5909" s="526" t="s">
        <v>10334</v>
      </c>
      <c r="C5909" s="526" t="s">
        <v>128</v>
      </c>
      <c r="D5909" s="527" t="n">
        <v>103.54</v>
      </c>
    </row>
    <row r="5910" customFormat="false" ht="15" hidden="false" customHeight="false" outlineLevel="0" collapsed="false">
      <c r="A5910" s="526" t="n">
        <v>96392</v>
      </c>
      <c r="B5910" s="526" t="s">
        <v>10335</v>
      </c>
      <c r="C5910" s="526" t="s">
        <v>128</v>
      </c>
      <c r="D5910" s="527" t="n">
        <v>131.1</v>
      </c>
    </row>
    <row r="5911" customFormat="false" ht="15" hidden="false" customHeight="false" outlineLevel="0" collapsed="false">
      <c r="A5911" s="526" t="n">
        <v>96396</v>
      </c>
      <c r="B5911" s="526" t="s">
        <v>10336</v>
      </c>
      <c r="C5911" s="526" t="s">
        <v>128</v>
      </c>
      <c r="D5911" s="527" t="n">
        <v>302.39</v>
      </c>
    </row>
    <row r="5912" customFormat="false" ht="15" hidden="false" customHeight="false" outlineLevel="0" collapsed="false">
      <c r="A5912" s="526" t="n">
        <v>96397</v>
      </c>
      <c r="B5912" s="526" t="s">
        <v>10337</v>
      </c>
      <c r="C5912" s="526" t="s">
        <v>128</v>
      </c>
      <c r="D5912" s="527" t="n">
        <v>354.57</v>
      </c>
    </row>
    <row r="5913" customFormat="false" ht="15" hidden="false" customHeight="false" outlineLevel="0" collapsed="false">
      <c r="A5913" s="526" t="n">
        <v>96398</v>
      </c>
      <c r="B5913" s="526" t="s">
        <v>10338</v>
      </c>
      <c r="C5913" s="526" t="s">
        <v>128</v>
      </c>
      <c r="D5913" s="527" t="n">
        <v>427.08</v>
      </c>
    </row>
    <row r="5914" customFormat="false" ht="15" hidden="false" customHeight="false" outlineLevel="0" collapsed="false">
      <c r="A5914" s="526" t="n">
        <v>96399</v>
      </c>
      <c r="B5914" s="526" t="s">
        <v>10339</v>
      </c>
      <c r="C5914" s="526" t="s">
        <v>128</v>
      </c>
      <c r="D5914" s="527" t="n">
        <v>206.73</v>
      </c>
    </row>
    <row r="5915" customFormat="false" ht="15" hidden="false" customHeight="false" outlineLevel="0" collapsed="false">
      <c r="A5915" s="526" t="n">
        <v>96400</v>
      </c>
      <c r="B5915" s="526" t="s">
        <v>10340</v>
      </c>
      <c r="C5915" s="526" t="s">
        <v>128</v>
      </c>
      <c r="D5915" s="527" t="n">
        <v>266.92</v>
      </c>
    </row>
    <row r="5916" customFormat="false" ht="15" hidden="false" customHeight="false" outlineLevel="0" collapsed="false">
      <c r="A5916" s="526" t="n">
        <v>100564</v>
      </c>
      <c r="B5916" s="526" t="s">
        <v>10341</v>
      </c>
      <c r="C5916" s="526" t="s">
        <v>128</v>
      </c>
      <c r="D5916" s="527" t="n">
        <v>176.42</v>
      </c>
    </row>
    <row r="5917" customFormat="false" ht="15" hidden="false" customHeight="false" outlineLevel="0" collapsed="false">
      <c r="A5917" s="526" t="n">
        <v>100565</v>
      </c>
      <c r="B5917" s="526" t="s">
        <v>10342</v>
      </c>
      <c r="C5917" s="526" t="s">
        <v>128</v>
      </c>
      <c r="D5917" s="527" t="n">
        <v>150.97</v>
      </c>
    </row>
    <row r="5918" customFormat="false" ht="15" hidden="false" customHeight="false" outlineLevel="0" collapsed="false">
      <c r="A5918" s="526" t="n">
        <v>100566</v>
      </c>
      <c r="B5918" s="526" t="s">
        <v>10343</v>
      </c>
      <c r="C5918" s="526" t="s">
        <v>128</v>
      </c>
      <c r="D5918" s="527" t="n">
        <v>229.82</v>
      </c>
    </row>
    <row r="5919" customFormat="false" ht="15" hidden="false" customHeight="false" outlineLevel="0" collapsed="false">
      <c r="A5919" s="526" t="n">
        <v>100567</v>
      </c>
      <c r="B5919" s="526" t="s">
        <v>10344</v>
      </c>
      <c r="C5919" s="526" t="s">
        <v>128</v>
      </c>
      <c r="D5919" s="527" t="n">
        <v>254.78</v>
      </c>
    </row>
    <row r="5920" customFormat="false" ht="15" hidden="false" customHeight="false" outlineLevel="0" collapsed="false">
      <c r="A5920" s="526" t="n">
        <v>100568</v>
      </c>
      <c r="B5920" s="526" t="s">
        <v>10345</v>
      </c>
      <c r="C5920" s="526" t="s">
        <v>128</v>
      </c>
      <c r="D5920" s="527" t="n">
        <v>279.18</v>
      </c>
    </row>
    <row r="5921" customFormat="false" ht="15" hidden="false" customHeight="false" outlineLevel="0" collapsed="false">
      <c r="A5921" s="526" t="n">
        <v>100569</v>
      </c>
      <c r="B5921" s="526" t="s">
        <v>10346</v>
      </c>
      <c r="C5921" s="526" t="s">
        <v>128</v>
      </c>
      <c r="D5921" s="527" t="n">
        <v>205.3</v>
      </c>
    </row>
    <row r="5922" customFormat="false" ht="15" hidden="false" customHeight="false" outlineLevel="0" collapsed="false">
      <c r="A5922" s="526" t="n">
        <v>100570</v>
      </c>
      <c r="B5922" s="526" t="s">
        <v>10347</v>
      </c>
      <c r="C5922" s="526" t="s">
        <v>128</v>
      </c>
      <c r="D5922" s="527" t="n">
        <v>232.93</v>
      </c>
    </row>
    <row r="5923" customFormat="false" ht="15" hidden="false" customHeight="false" outlineLevel="0" collapsed="false">
      <c r="A5923" s="526" t="n">
        <v>100571</v>
      </c>
      <c r="B5923" s="526" t="s">
        <v>10348</v>
      </c>
      <c r="C5923" s="526" t="s">
        <v>128</v>
      </c>
      <c r="D5923" s="527" t="n">
        <v>255.78</v>
      </c>
    </row>
    <row r="5924" customFormat="false" ht="15" hidden="false" customHeight="false" outlineLevel="0" collapsed="false">
      <c r="A5924" s="526" t="n">
        <v>100572</v>
      </c>
      <c r="B5924" s="526" t="s">
        <v>10349</v>
      </c>
      <c r="C5924" s="526" t="s">
        <v>128</v>
      </c>
      <c r="D5924" s="527" t="n">
        <v>181.33</v>
      </c>
    </row>
    <row r="5925" customFormat="false" ht="15" hidden="false" customHeight="false" outlineLevel="0" collapsed="false">
      <c r="A5925" s="526" t="n">
        <v>100573</v>
      </c>
      <c r="B5925" s="526" t="s">
        <v>10350</v>
      </c>
      <c r="C5925" s="526" t="s">
        <v>128</v>
      </c>
      <c r="D5925" s="527" t="n">
        <v>155.88</v>
      </c>
    </row>
    <row r="5926" customFormat="false" ht="15" hidden="false" customHeight="false" outlineLevel="0" collapsed="false">
      <c r="A5926" s="526" t="n">
        <v>100574</v>
      </c>
      <c r="B5926" s="526" t="s">
        <v>10351</v>
      </c>
      <c r="C5926" s="526" t="s">
        <v>128</v>
      </c>
      <c r="D5926" s="527" t="n">
        <v>1.38</v>
      </c>
    </row>
    <row r="5927" customFormat="false" ht="15" hidden="false" customHeight="false" outlineLevel="0" collapsed="false">
      <c r="A5927" s="526" t="n">
        <v>100575</v>
      </c>
      <c r="B5927" s="526" t="s">
        <v>10352</v>
      </c>
      <c r="C5927" s="526" t="s">
        <v>114</v>
      </c>
      <c r="D5927" s="527" t="n">
        <v>0.13</v>
      </c>
    </row>
    <row r="5928" customFormat="false" ht="15" hidden="false" customHeight="false" outlineLevel="0" collapsed="false">
      <c r="A5928" s="526" t="n">
        <v>101767</v>
      </c>
      <c r="B5928" s="526" t="s">
        <v>10353</v>
      </c>
      <c r="C5928" s="526" t="s">
        <v>128</v>
      </c>
      <c r="D5928" s="527" t="n">
        <v>28.07</v>
      </c>
    </row>
    <row r="5929" customFormat="false" ht="15" hidden="false" customHeight="false" outlineLevel="0" collapsed="false">
      <c r="A5929" s="526" t="n">
        <v>101768</v>
      </c>
      <c r="B5929" s="526" t="s">
        <v>2087</v>
      </c>
      <c r="C5929" s="526" t="s">
        <v>128</v>
      </c>
      <c r="D5929" s="527" t="n">
        <v>42.32</v>
      </c>
    </row>
    <row r="5930" customFormat="false" ht="15" hidden="false" customHeight="false" outlineLevel="0" collapsed="false">
      <c r="A5930" s="526" t="n">
        <v>92391</v>
      </c>
      <c r="B5930" s="526" t="s">
        <v>10354</v>
      </c>
      <c r="C5930" s="526" t="s">
        <v>114</v>
      </c>
      <c r="D5930" s="527" t="n">
        <v>83.96</v>
      </c>
    </row>
    <row r="5931" customFormat="false" ht="15" hidden="false" customHeight="false" outlineLevel="0" collapsed="false">
      <c r="A5931" s="526" t="n">
        <v>92392</v>
      </c>
      <c r="B5931" s="526" t="s">
        <v>10355</v>
      </c>
      <c r="C5931" s="526" t="s">
        <v>114</v>
      </c>
      <c r="D5931" s="527" t="n">
        <v>168.85</v>
      </c>
    </row>
    <row r="5932" customFormat="false" ht="15" hidden="false" customHeight="false" outlineLevel="0" collapsed="false">
      <c r="A5932" s="526" t="n">
        <v>92393</v>
      </c>
      <c r="B5932" s="526" t="s">
        <v>10356</v>
      </c>
      <c r="C5932" s="526" t="s">
        <v>114</v>
      </c>
      <c r="D5932" s="527" t="n">
        <v>82.96</v>
      </c>
    </row>
    <row r="5933" customFormat="false" ht="15" hidden="false" customHeight="false" outlineLevel="0" collapsed="false">
      <c r="A5933" s="526" t="n">
        <v>92394</v>
      </c>
      <c r="B5933" s="526" t="s">
        <v>10357</v>
      </c>
      <c r="C5933" s="526" t="s">
        <v>114</v>
      </c>
      <c r="D5933" s="527" t="n">
        <v>101.83</v>
      </c>
    </row>
    <row r="5934" customFormat="false" ht="15" hidden="false" customHeight="false" outlineLevel="0" collapsed="false">
      <c r="A5934" s="526" t="n">
        <v>92395</v>
      </c>
      <c r="B5934" s="526" t="s">
        <v>10358</v>
      </c>
      <c r="C5934" s="526" t="s">
        <v>114</v>
      </c>
      <c r="D5934" s="527" t="n">
        <v>121.07</v>
      </c>
    </row>
    <row r="5935" customFormat="false" ht="15" hidden="false" customHeight="false" outlineLevel="0" collapsed="false">
      <c r="A5935" s="526" t="n">
        <v>92396</v>
      </c>
      <c r="B5935" s="526" t="s">
        <v>10359</v>
      </c>
      <c r="C5935" s="526" t="s">
        <v>114</v>
      </c>
      <c r="D5935" s="527" t="n">
        <v>97.59</v>
      </c>
    </row>
    <row r="5936" customFormat="false" ht="15" hidden="false" customHeight="false" outlineLevel="0" collapsed="false">
      <c r="A5936" s="526" t="n">
        <v>92397</v>
      </c>
      <c r="B5936" s="526" t="s">
        <v>10360</v>
      </c>
      <c r="C5936" s="526" t="s">
        <v>114</v>
      </c>
      <c r="D5936" s="527" t="n">
        <v>86.96</v>
      </c>
    </row>
    <row r="5937" customFormat="false" ht="15" hidden="false" customHeight="false" outlineLevel="0" collapsed="false">
      <c r="A5937" s="526" t="n">
        <v>92398</v>
      </c>
      <c r="B5937" s="526" t="s">
        <v>10361</v>
      </c>
      <c r="C5937" s="526" t="s">
        <v>114</v>
      </c>
      <c r="D5937" s="527" t="n">
        <v>106.81</v>
      </c>
    </row>
    <row r="5938" customFormat="false" ht="15" hidden="false" customHeight="false" outlineLevel="0" collapsed="false">
      <c r="A5938" s="526" t="n">
        <v>92400</v>
      </c>
      <c r="B5938" s="526" t="s">
        <v>10362</v>
      </c>
      <c r="C5938" s="526" t="s">
        <v>114</v>
      </c>
      <c r="D5938" s="527" t="n">
        <v>124.3</v>
      </c>
    </row>
    <row r="5939" customFormat="false" ht="15" hidden="false" customHeight="false" outlineLevel="0" collapsed="false">
      <c r="A5939" s="526" t="n">
        <v>92402</v>
      </c>
      <c r="B5939" s="526" t="s">
        <v>10363</v>
      </c>
      <c r="C5939" s="526" t="s">
        <v>114</v>
      </c>
      <c r="D5939" s="527" t="n">
        <v>95.44</v>
      </c>
    </row>
    <row r="5940" customFormat="false" ht="15" hidden="false" customHeight="false" outlineLevel="0" collapsed="false">
      <c r="A5940" s="526" t="n">
        <v>92403</v>
      </c>
      <c r="B5940" s="526" t="s">
        <v>10364</v>
      </c>
      <c r="C5940" s="526" t="s">
        <v>114</v>
      </c>
      <c r="D5940" s="527" t="n">
        <v>84.45</v>
      </c>
    </row>
    <row r="5941" customFormat="false" ht="15" hidden="false" customHeight="false" outlineLevel="0" collapsed="false">
      <c r="A5941" s="526" t="n">
        <v>92404</v>
      </c>
      <c r="B5941" s="526" t="s">
        <v>10365</v>
      </c>
      <c r="C5941" s="526" t="s">
        <v>114</v>
      </c>
      <c r="D5941" s="527" t="n">
        <v>104.31</v>
      </c>
    </row>
    <row r="5942" customFormat="false" ht="15" hidden="false" customHeight="false" outlineLevel="0" collapsed="false">
      <c r="A5942" s="526" t="n">
        <v>92406</v>
      </c>
      <c r="B5942" s="526" t="s">
        <v>10366</v>
      </c>
      <c r="C5942" s="526" t="s">
        <v>114</v>
      </c>
      <c r="D5942" s="527" t="n">
        <v>123.88</v>
      </c>
    </row>
    <row r="5943" customFormat="false" ht="15" hidden="false" customHeight="false" outlineLevel="0" collapsed="false">
      <c r="A5943" s="526" t="n">
        <v>93679</v>
      </c>
      <c r="B5943" s="526" t="s">
        <v>10367</v>
      </c>
      <c r="C5943" s="526" t="s">
        <v>114</v>
      </c>
      <c r="D5943" s="527" t="n">
        <v>107.93</v>
      </c>
    </row>
    <row r="5944" customFormat="false" ht="15" hidden="false" customHeight="false" outlineLevel="0" collapsed="false">
      <c r="A5944" s="526" t="n">
        <v>93680</v>
      </c>
      <c r="B5944" s="526" t="s">
        <v>10368</v>
      </c>
      <c r="C5944" s="526" t="s">
        <v>114</v>
      </c>
      <c r="D5944" s="527" t="n">
        <v>97.05</v>
      </c>
    </row>
    <row r="5945" customFormat="false" ht="15" hidden="false" customHeight="false" outlineLevel="0" collapsed="false">
      <c r="A5945" s="526" t="n">
        <v>93681</v>
      </c>
      <c r="B5945" s="526" t="s">
        <v>10369</v>
      </c>
      <c r="C5945" s="526" t="s">
        <v>114</v>
      </c>
      <c r="D5945" s="527" t="n">
        <v>114.89</v>
      </c>
    </row>
    <row r="5946" customFormat="false" ht="15" hidden="false" customHeight="false" outlineLevel="0" collapsed="false">
      <c r="A5946" s="526" t="n">
        <v>97104</v>
      </c>
      <c r="B5946" s="526" t="s">
        <v>10370</v>
      </c>
      <c r="C5946" s="526" t="s">
        <v>114</v>
      </c>
      <c r="D5946" s="527" t="n">
        <v>128.09</v>
      </c>
    </row>
    <row r="5947" customFormat="false" ht="15" hidden="false" customHeight="false" outlineLevel="0" collapsed="false">
      <c r="A5947" s="526" t="n">
        <v>97105</v>
      </c>
      <c r="B5947" s="526" t="s">
        <v>10371</v>
      </c>
      <c r="C5947" s="526" t="s">
        <v>114</v>
      </c>
      <c r="D5947" s="527" t="n">
        <v>144.48</v>
      </c>
    </row>
    <row r="5948" customFormat="false" ht="15" hidden="false" customHeight="false" outlineLevel="0" collapsed="false">
      <c r="A5948" s="526" t="n">
        <v>97106</v>
      </c>
      <c r="B5948" s="526" t="s">
        <v>10372</v>
      </c>
      <c r="C5948" s="526" t="s">
        <v>114</v>
      </c>
      <c r="D5948" s="527" t="n">
        <v>159.93</v>
      </c>
    </row>
    <row r="5949" customFormat="false" ht="15" hidden="false" customHeight="false" outlineLevel="0" collapsed="false">
      <c r="A5949" s="526" t="n">
        <v>97107</v>
      </c>
      <c r="B5949" s="526" t="s">
        <v>10373</v>
      </c>
      <c r="C5949" s="526" t="s">
        <v>114</v>
      </c>
      <c r="D5949" s="527" t="n">
        <v>182.86</v>
      </c>
    </row>
    <row r="5950" customFormat="false" ht="15" hidden="false" customHeight="false" outlineLevel="0" collapsed="false">
      <c r="A5950" s="526" t="n">
        <v>97108</v>
      </c>
      <c r="B5950" s="526" t="s">
        <v>10374</v>
      </c>
      <c r="C5950" s="526" t="s">
        <v>114</v>
      </c>
      <c r="D5950" s="527" t="n">
        <v>209.65</v>
      </c>
    </row>
    <row r="5951" customFormat="false" ht="15" hidden="false" customHeight="false" outlineLevel="0" collapsed="false">
      <c r="A5951" s="526" t="n">
        <v>97109</v>
      </c>
      <c r="B5951" s="526" t="s">
        <v>10375</v>
      </c>
      <c r="C5951" s="526" t="s">
        <v>114</v>
      </c>
      <c r="D5951" s="527" t="n">
        <v>231.88</v>
      </c>
    </row>
    <row r="5952" customFormat="false" ht="15" hidden="false" customHeight="false" outlineLevel="0" collapsed="false">
      <c r="A5952" s="526" t="n">
        <v>97111</v>
      </c>
      <c r="B5952" s="526" t="s">
        <v>10376</v>
      </c>
      <c r="C5952" s="526" t="s">
        <v>114</v>
      </c>
      <c r="D5952" s="527" t="n">
        <v>228.28</v>
      </c>
    </row>
    <row r="5953" customFormat="false" ht="15" hidden="false" customHeight="false" outlineLevel="0" collapsed="false">
      <c r="A5953" s="526" t="n">
        <v>97112</v>
      </c>
      <c r="B5953" s="526" t="s">
        <v>10377</v>
      </c>
      <c r="C5953" s="526" t="s">
        <v>114</v>
      </c>
      <c r="D5953" s="527" t="n">
        <v>203.58</v>
      </c>
    </row>
    <row r="5954" customFormat="false" ht="15" hidden="false" customHeight="false" outlineLevel="0" collapsed="false">
      <c r="A5954" s="526" t="n">
        <v>97113</v>
      </c>
      <c r="B5954" s="526" t="s">
        <v>252</v>
      </c>
      <c r="C5954" s="526" t="s">
        <v>114</v>
      </c>
      <c r="D5954" s="527" t="n">
        <v>2.64</v>
      </c>
    </row>
    <row r="5955" customFormat="false" ht="15" hidden="false" customHeight="false" outlineLevel="0" collapsed="false">
      <c r="A5955" s="526" t="n">
        <v>97114</v>
      </c>
      <c r="B5955" s="526" t="s">
        <v>10378</v>
      </c>
      <c r="C5955" s="526" t="s">
        <v>120</v>
      </c>
      <c r="D5955" s="527" t="n">
        <v>0.4</v>
      </c>
    </row>
    <row r="5956" customFormat="false" ht="15" hidden="false" customHeight="false" outlineLevel="0" collapsed="false">
      <c r="A5956" s="526" t="n">
        <v>97115</v>
      </c>
      <c r="B5956" s="526" t="s">
        <v>10379</v>
      </c>
      <c r="C5956" s="526" t="s">
        <v>116</v>
      </c>
      <c r="D5956" s="527" t="n">
        <v>58.76</v>
      </c>
    </row>
    <row r="5957" customFormat="false" ht="15" hidden="false" customHeight="false" outlineLevel="0" collapsed="false">
      <c r="A5957" s="526" t="n">
        <v>97116</v>
      </c>
      <c r="B5957" s="526" t="s">
        <v>10380</v>
      </c>
      <c r="C5957" s="526" t="s">
        <v>116</v>
      </c>
      <c r="D5957" s="527" t="n">
        <v>23.92</v>
      </c>
    </row>
    <row r="5958" customFormat="false" ht="15" hidden="false" customHeight="false" outlineLevel="0" collapsed="false">
      <c r="A5958" s="526" t="n">
        <v>97117</v>
      </c>
      <c r="B5958" s="526" t="s">
        <v>10381</v>
      </c>
      <c r="C5958" s="526" t="s">
        <v>116</v>
      </c>
      <c r="D5958" s="527" t="n">
        <v>21.44</v>
      </c>
    </row>
    <row r="5959" customFormat="false" ht="15" hidden="false" customHeight="false" outlineLevel="0" collapsed="false">
      <c r="A5959" s="526" t="n">
        <v>97118</v>
      </c>
      <c r="B5959" s="526" t="s">
        <v>10382</v>
      </c>
      <c r="C5959" s="526" t="s">
        <v>116</v>
      </c>
      <c r="D5959" s="527" t="n">
        <v>18.07</v>
      </c>
    </row>
    <row r="5960" customFormat="false" ht="15" hidden="false" customHeight="false" outlineLevel="0" collapsed="false">
      <c r="A5960" s="526" t="n">
        <v>97119</v>
      </c>
      <c r="B5960" s="526" t="s">
        <v>10383</v>
      </c>
      <c r="C5960" s="526" t="s">
        <v>116</v>
      </c>
      <c r="D5960" s="527" t="n">
        <v>16.57</v>
      </c>
    </row>
    <row r="5961" customFormat="false" ht="15" hidden="false" customHeight="false" outlineLevel="0" collapsed="false">
      <c r="A5961" s="526" t="n">
        <v>97120</v>
      </c>
      <c r="B5961" s="526" t="s">
        <v>10384</v>
      </c>
      <c r="C5961" s="526" t="s">
        <v>116</v>
      </c>
      <c r="D5961" s="527" t="n">
        <v>11.02</v>
      </c>
    </row>
    <row r="5962" customFormat="false" ht="15" hidden="false" customHeight="false" outlineLevel="0" collapsed="false">
      <c r="A5962" s="526" t="n">
        <v>101167</v>
      </c>
      <c r="B5962" s="526" t="s">
        <v>10385</v>
      </c>
      <c r="C5962" s="526" t="s">
        <v>114</v>
      </c>
      <c r="D5962" s="527" t="n">
        <v>351.1</v>
      </c>
    </row>
    <row r="5963" customFormat="false" ht="15" hidden="false" customHeight="false" outlineLevel="0" collapsed="false">
      <c r="A5963" s="526" t="n">
        <v>101169</v>
      </c>
      <c r="B5963" s="526" t="s">
        <v>10386</v>
      </c>
      <c r="C5963" s="526" t="s">
        <v>114</v>
      </c>
      <c r="D5963" s="527" t="n">
        <v>365.09</v>
      </c>
    </row>
    <row r="5964" customFormat="false" ht="15" hidden="false" customHeight="false" outlineLevel="0" collapsed="false">
      <c r="A5964" s="526" t="n">
        <v>101170</v>
      </c>
      <c r="B5964" s="526" t="s">
        <v>10387</v>
      </c>
      <c r="C5964" s="526" t="s">
        <v>114</v>
      </c>
      <c r="D5964" s="527" t="n">
        <v>73.9</v>
      </c>
    </row>
    <row r="5965" customFormat="false" ht="15" hidden="false" customHeight="false" outlineLevel="0" collapsed="false">
      <c r="A5965" s="526" t="n">
        <v>101172</v>
      </c>
      <c r="B5965" s="526" t="s">
        <v>10388</v>
      </c>
      <c r="C5965" s="526" t="s">
        <v>114</v>
      </c>
      <c r="D5965" s="527" t="n">
        <v>98.19</v>
      </c>
    </row>
    <row r="5966" customFormat="false" ht="15" hidden="false" customHeight="false" outlineLevel="0" collapsed="false">
      <c r="A5966" s="526" t="n">
        <v>103904</v>
      </c>
      <c r="B5966" s="526" t="s">
        <v>10389</v>
      </c>
      <c r="C5966" s="526" t="s">
        <v>114</v>
      </c>
      <c r="D5966" s="527" t="n">
        <v>124.66</v>
      </c>
    </row>
    <row r="5967" customFormat="false" ht="15" hidden="false" customHeight="false" outlineLevel="0" collapsed="false">
      <c r="A5967" s="526" t="n">
        <v>103905</v>
      </c>
      <c r="B5967" s="526" t="s">
        <v>10390</v>
      </c>
      <c r="C5967" s="526" t="s">
        <v>114</v>
      </c>
      <c r="D5967" s="527" t="n">
        <v>131.51</v>
      </c>
    </row>
    <row r="5968" customFormat="false" ht="15" hidden="false" customHeight="false" outlineLevel="0" collapsed="false">
      <c r="A5968" s="526" t="n">
        <v>103906</v>
      </c>
      <c r="B5968" s="526" t="s">
        <v>10391</v>
      </c>
      <c r="C5968" s="526" t="s">
        <v>114</v>
      </c>
      <c r="D5968" s="527" t="n">
        <v>160.33</v>
      </c>
    </row>
    <row r="5969" customFormat="false" ht="15" hidden="false" customHeight="false" outlineLevel="0" collapsed="false">
      <c r="A5969" s="526" t="n">
        <v>103907</v>
      </c>
      <c r="B5969" s="526" t="s">
        <v>10392</v>
      </c>
      <c r="C5969" s="526" t="s">
        <v>114</v>
      </c>
      <c r="D5969" s="527" t="n">
        <v>137.97</v>
      </c>
    </row>
    <row r="5970" customFormat="false" ht="15" hidden="false" customHeight="false" outlineLevel="0" collapsed="false">
      <c r="A5970" s="526" t="n">
        <v>103908</v>
      </c>
      <c r="B5970" s="526" t="s">
        <v>10393</v>
      </c>
      <c r="C5970" s="526" t="s">
        <v>114</v>
      </c>
      <c r="D5970" s="527" t="n">
        <v>155.36</v>
      </c>
    </row>
    <row r="5971" customFormat="false" ht="15" hidden="false" customHeight="false" outlineLevel="0" collapsed="false">
      <c r="A5971" s="526" t="n">
        <v>103909</v>
      </c>
      <c r="B5971" s="526" t="s">
        <v>10394</v>
      </c>
      <c r="C5971" s="526" t="s">
        <v>114</v>
      </c>
      <c r="D5971" s="527" t="n">
        <v>177.73</v>
      </c>
    </row>
    <row r="5972" customFormat="false" ht="15" hidden="false" customHeight="false" outlineLevel="0" collapsed="false">
      <c r="A5972" s="526" t="n">
        <v>103911</v>
      </c>
      <c r="B5972" s="526" t="s">
        <v>10395</v>
      </c>
      <c r="C5972" s="526" t="s">
        <v>114</v>
      </c>
      <c r="D5972" s="527" t="n">
        <v>203.95</v>
      </c>
    </row>
    <row r="5973" customFormat="false" ht="15" hidden="false" customHeight="false" outlineLevel="0" collapsed="false">
      <c r="A5973" s="526" t="n">
        <v>103912</v>
      </c>
      <c r="B5973" s="526" t="s">
        <v>10396</v>
      </c>
      <c r="C5973" s="526" t="s">
        <v>114</v>
      </c>
      <c r="D5973" s="527" t="n">
        <v>225.61</v>
      </c>
    </row>
    <row r="5974" customFormat="false" ht="15" hidden="false" customHeight="false" outlineLevel="0" collapsed="false">
      <c r="A5974" s="526" t="n">
        <v>103913</v>
      </c>
      <c r="B5974" s="526" t="s">
        <v>10397</v>
      </c>
      <c r="C5974" s="526" t="s">
        <v>114</v>
      </c>
      <c r="D5974" s="527" t="n">
        <v>114.38</v>
      </c>
    </row>
    <row r="5975" customFormat="false" ht="15" hidden="false" customHeight="false" outlineLevel="0" collapsed="false">
      <c r="A5975" s="526" t="n">
        <v>103914</v>
      </c>
      <c r="B5975" s="526" t="s">
        <v>10398</v>
      </c>
      <c r="C5975" s="526" t="s">
        <v>114</v>
      </c>
      <c r="D5975" s="527" t="n">
        <v>133.95</v>
      </c>
    </row>
    <row r="5976" customFormat="false" ht="15" hidden="false" customHeight="false" outlineLevel="0" collapsed="false">
      <c r="A5976" s="526" t="n">
        <v>103915</v>
      </c>
      <c r="B5976" s="526" t="s">
        <v>10399</v>
      </c>
      <c r="C5976" s="526" t="s">
        <v>114</v>
      </c>
      <c r="D5976" s="527" t="n">
        <v>145.42</v>
      </c>
    </row>
    <row r="5977" customFormat="false" ht="15" hidden="false" customHeight="false" outlineLevel="0" collapsed="false">
      <c r="A5977" s="526" t="n">
        <v>103916</v>
      </c>
      <c r="B5977" s="526" t="s">
        <v>10400</v>
      </c>
      <c r="C5977" s="526" t="s">
        <v>114</v>
      </c>
      <c r="D5977" s="527" t="n">
        <v>167.91</v>
      </c>
    </row>
    <row r="5978" customFormat="false" ht="15" hidden="false" customHeight="false" outlineLevel="0" collapsed="false">
      <c r="A5978" s="526" t="n">
        <v>103917</v>
      </c>
      <c r="B5978" s="526" t="s">
        <v>10401</v>
      </c>
      <c r="C5978" s="526" t="s">
        <v>114</v>
      </c>
      <c r="D5978" s="527" t="n">
        <v>191.5</v>
      </c>
    </row>
    <row r="5979" customFormat="false" ht="15" hidden="false" customHeight="false" outlineLevel="0" collapsed="false">
      <c r="A5979" s="526" t="n">
        <v>103918</v>
      </c>
      <c r="B5979" s="526" t="s">
        <v>10402</v>
      </c>
      <c r="C5979" s="526" t="s">
        <v>114</v>
      </c>
      <c r="D5979" s="527" t="n">
        <v>202.71</v>
      </c>
    </row>
    <row r="5980" customFormat="false" ht="15" hidden="false" customHeight="false" outlineLevel="0" collapsed="false">
      <c r="A5980" s="526" t="n">
        <v>104432</v>
      </c>
      <c r="B5980" s="526" t="s">
        <v>10403</v>
      </c>
      <c r="C5980" s="526" t="s">
        <v>114</v>
      </c>
      <c r="D5980" s="527" t="n">
        <v>102.28</v>
      </c>
    </row>
    <row r="5981" customFormat="false" ht="15" hidden="false" customHeight="false" outlineLevel="0" collapsed="false">
      <c r="A5981" s="526" t="n">
        <v>104433</v>
      </c>
      <c r="B5981" s="526" t="s">
        <v>10404</v>
      </c>
      <c r="C5981" s="526" t="s">
        <v>114</v>
      </c>
      <c r="D5981" s="527" t="n">
        <v>90.38</v>
      </c>
    </row>
    <row r="5982" customFormat="false" ht="15" hidden="false" customHeight="false" outlineLevel="0" collapsed="false">
      <c r="A5982" s="526" t="n">
        <v>103689</v>
      </c>
      <c r="B5982" s="526" t="s">
        <v>10405</v>
      </c>
      <c r="C5982" s="526" t="s">
        <v>114</v>
      </c>
      <c r="D5982" s="527" t="n">
        <v>310.99</v>
      </c>
    </row>
    <row r="5983" customFormat="false" ht="15" hidden="false" customHeight="false" outlineLevel="0" collapsed="false">
      <c r="A5983" s="526" t="n">
        <v>103694</v>
      </c>
      <c r="B5983" s="526" t="s">
        <v>10406</v>
      </c>
      <c r="C5983" s="526" t="s">
        <v>134</v>
      </c>
      <c r="D5983" s="527" t="n">
        <v>115.59</v>
      </c>
    </row>
    <row r="5984" customFormat="false" ht="15" hidden="false" customHeight="false" outlineLevel="0" collapsed="false">
      <c r="A5984" s="526" t="n">
        <v>103695</v>
      </c>
      <c r="B5984" s="526" t="s">
        <v>10407</v>
      </c>
      <c r="C5984" s="526" t="s">
        <v>134</v>
      </c>
      <c r="D5984" s="527" t="n">
        <v>104.04</v>
      </c>
    </row>
    <row r="5985" customFormat="false" ht="15" hidden="false" customHeight="false" outlineLevel="0" collapsed="false">
      <c r="A5985" s="526" t="n">
        <v>103696</v>
      </c>
      <c r="B5985" s="526" t="s">
        <v>10408</v>
      </c>
      <c r="C5985" s="526" t="s">
        <v>134</v>
      </c>
      <c r="D5985" s="527" t="n">
        <v>144.18</v>
      </c>
    </row>
    <row r="5986" customFormat="false" ht="15" hidden="false" customHeight="false" outlineLevel="0" collapsed="false">
      <c r="A5986" s="526" t="n">
        <v>103697</v>
      </c>
      <c r="B5986" s="526" t="s">
        <v>10409</v>
      </c>
      <c r="C5986" s="526" t="s">
        <v>134</v>
      </c>
      <c r="D5986" s="527" t="n">
        <v>132.63</v>
      </c>
    </row>
    <row r="5987" customFormat="false" ht="15" hidden="false" customHeight="false" outlineLevel="0" collapsed="false">
      <c r="A5987" s="526" t="n">
        <v>95995</v>
      </c>
      <c r="B5987" s="526" t="s">
        <v>10410</v>
      </c>
      <c r="C5987" s="526" t="s">
        <v>128</v>
      </c>
      <c r="D5987" s="528" t="n">
        <v>1684.82</v>
      </c>
    </row>
    <row r="5988" customFormat="false" ht="15" hidden="false" customHeight="false" outlineLevel="0" collapsed="false">
      <c r="A5988" s="526" t="n">
        <v>95996</v>
      </c>
      <c r="B5988" s="526" t="s">
        <v>10411</v>
      </c>
      <c r="C5988" s="526" t="s">
        <v>128</v>
      </c>
      <c r="D5988" s="528" t="n">
        <v>1457.58</v>
      </c>
    </row>
    <row r="5989" customFormat="false" ht="15" hidden="false" customHeight="false" outlineLevel="0" collapsed="false">
      <c r="A5989" s="526" t="n">
        <v>96001</v>
      </c>
      <c r="B5989" s="526" t="s">
        <v>10412</v>
      </c>
      <c r="C5989" s="526" t="s">
        <v>114</v>
      </c>
      <c r="D5989" s="527" t="n">
        <v>7.73</v>
      </c>
    </row>
    <row r="5990" customFormat="false" ht="15" hidden="false" customHeight="false" outlineLevel="0" collapsed="false">
      <c r="A5990" s="526" t="n">
        <v>96393</v>
      </c>
      <c r="B5990" s="526" t="s">
        <v>10413</v>
      </c>
      <c r="C5990" s="526" t="s">
        <v>128</v>
      </c>
      <c r="D5990" s="527" t="n">
        <v>288.75</v>
      </c>
    </row>
    <row r="5991" customFormat="false" ht="15" hidden="false" customHeight="false" outlineLevel="0" collapsed="false">
      <c r="A5991" s="526" t="n">
        <v>96394</v>
      </c>
      <c r="B5991" s="526" t="s">
        <v>10414</v>
      </c>
      <c r="C5991" s="526" t="s">
        <v>128</v>
      </c>
      <c r="D5991" s="527" t="n">
        <v>339.06</v>
      </c>
    </row>
    <row r="5992" customFormat="false" ht="15" hidden="false" customHeight="false" outlineLevel="0" collapsed="false">
      <c r="A5992" s="526" t="n">
        <v>96395</v>
      </c>
      <c r="B5992" s="526" t="s">
        <v>10415</v>
      </c>
      <c r="C5992" s="526" t="s">
        <v>128</v>
      </c>
      <c r="D5992" s="527" t="n">
        <v>413.44</v>
      </c>
    </row>
    <row r="5993" customFormat="false" ht="15" hidden="false" customHeight="false" outlineLevel="0" collapsed="false">
      <c r="A5993" s="526" t="n">
        <v>88411</v>
      </c>
      <c r="B5993" s="526" t="s">
        <v>10416</v>
      </c>
      <c r="C5993" s="526" t="s">
        <v>114</v>
      </c>
      <c r="D5993" s="527" t="n">
        <v>3.56</v>
      </c>
    </row>
    <row r="5994" customFormat="false" ht="15" hidden="false" customHeight="false" outlineLevel="0" collapsed="false">
      <c r="A5994" s="526" t="n">
        <v>88412</v>
      </c>
      <c r="B5994" s="526" t="s">
        <v>10417</v>
      </c>
      <c r="C5994" s="526" t="s">
        <v>114</v>
      </c>
      <c r="D5994" s="527" t="n">
        <v>2.75</v>
      </c>
    </row>
    <row r="5995" customFormat="false" ht="15" hidden="false" customHeight="false" outlineLevel="0" collapsed="false">
      <c r="A5995" s="526" t="n">
        <v>88413</v>
      </c>
      <c r="B5995" s="526" t="s">
        <v>10418</v>
      </c>
      <c r="C5995" s="526" t="s">
        <v>114</v>
      </c>
      <c r="D5995" s="527" t="n">
        <v>5.18</v>
      </c>
    </row>
    <row r="5996" customFormat="false" ht="15" hidden="false" customHeight="false" outlineLevel="0" collapsed="false">
      <c r="A5996" s="526" t="n">
        <v>88414</v>
      </c>
      <c r="B5996" s="526" t="s">
        <v>10419</v>
      </c>
      <c r="C5996" s="526" t="s">
        <v>114</v>
      </c>
      <c r="D5996" s="527" t="n">
        <v>5.7</v>
      </c>
    </row>
    <row r="5997" customFormat="false" ht="15" hidden="false" customHeight="false" outlineLevel="0" collapsed="false">
      <c r="A5997" s="526" t="n">
        <v>88415</v>
      </c>
      <c r="B5997" s="526" t="s">
        <v>10420</v>
      </c>
      <c r="C5997" s="526" t="s">
        <v>114</v>
      </c>
      <c r="D5997" s="527" t="n">
        <v>3.81</v>
      </c>
    </row>
    <row r="5998" customFormat="false" ht="15" hidden="false" customHeight="false" outlineLevel="0" collapsed="false">
      <c r="A5998" s="526" t="n">
        <v>88416</v>
      </c>
      <c r="B5998" s="526" t="s">
        <v>10421</v>
      </c>
      <c r="C5998" s="526" t="s">
        <v>114</v>
      </c>
      <c r="D5998" s="527" t="n">
        <v>20.54</v>
      </c>
    </row>
    <row r="5999" customFormat="false" ht="15" hidden="false" customHeight="false" outlineLevel="0" collapsed="false">
      <c r="A5999" s="526" t="n">
        <v>88417</v>
      </c>
      <c r="B5999" s="526" t="s">
        <v>10422</v>
      </c>
      <c r="C5999" s="526" t="s">
        <v>114</v>
      </c>
      <c r="D5999" s="527" t="n">
        <v>17.67</v>
      </c>
    </row>
    <row r="6000" customFormat="false" ht="15" hidden="false" customHeight="false" outlineLevel="0" collapsed="false">
      <c r="A6000" s="526" t="n">
        <v>88420</v>
      </c>
      <c r="B6000" s="526" t="s">
        <v>10423</v>
      </c>
      <c r="C6000" s="526" t="s">
        <v>114</v>
      </c>
      <c r="D6000" s="527" t="n">
        <v>26.33</v>
      </c>
    </row>
    <row r="6001" customFormat="false" ht="15" hidden="false" customHeight="false" outlineLevel="0" collapsed="false">
      <c r="A6001" s="526" t="n">
        <v>88421</v>
      </c>
      <c r="B6001" s="526" t="s">
        <v>10424</v>
      </c>
      <c r="C6001" s="526" t="s">
        <v>114</v>
      </c>
      <c r="D6001" s="527" t="n">
        <v>28.16</v>
      </c>
    </row>
    <row r="6002" customFormat="false" ht="15" hidden="false" customHeight="false" outlineLevel="0" collapsed="false">
      <c r="A6002" s="526" t="n">
        <v>88423</v>
      </c>
      <c r="B6002" s="526" t="s">
        <v>10425</v>
      </c>
      <c r="C6002" s="526" t="s">
        <v>114</v>
      </c>
      <c r="D6002" s="527" t="n">
        <v>21.44</v>
      </c>
    </row>
    <row r="6003" customFormat="false" ht="15" hidden="false" customHeight="false" outlineLevel="0" collapsed="false">
      <c r="A6003" s="526" t="n">
        <v>88424</v>
      </c>
      <c r="B6003" s="526" t="s">
        <v>10426</v>
      </c>
      <c r="C6003" s="526" t="s">
        <v>114</v>
      </c>
      <c r="D6003" s="527" t="n">
        <v>24.48</v>
      </c>
    </row>
    <row r="6004" customFormat="false" ht="15" hidden="false" customHeight="false" outlineLevel="0" collapsed="false">
      <c r="A6004" s="526" t="n">
        <v>88426</v>
      </c>
      <c r="B6004" s="526" t="s">
        <v>10427</v>
      </c>
      <c r="C6004" s="526" t="s">
        <v>114</v>
      </c>
      <c r="D6004" s="527" t="n">
        <v>19.52</v>
      </c>
    </row>
    <row r="6005" customFormat="false" ht="15" hidden="false" customHeight="false" outlineLevel="0" collapsed="false">
      <c r="A6005" s="526" t="n">
        <v>88428</v>
      </c>
      <c r="B6005" s="526" t="s">
        <v>10428</v>
      </c>
      <c r="C6005" s="526" t="s">
        <v>114</v>
      </c>
      <c r="D6005" s="527" t="n">
        <v>34.44</v>
      </c>
    </row>
    <row r="6006" customFormat="false" ht="15" hidden="false" customHeight="false" outlineLevel="0" collapsed="false">
      <c r="A6006" s="526" t="n">
        <v>88429</v>
      </c>
      <c r="B6006" s="526" t="s">
        <v>10429</v>
      </c>
      <c r="C6006" s="526" t="s">
        <v>114</v>
      </c>
      <c r="D6006" s="527" t="n">
        <v>37.63</v>
      </c>
    </row>
    <row r="6007" customFormat="false" ht="15" hidden="false" customHeight="false" outlineLevel="0" collapsed="false">
      <c r="A6007" s="526" t="n">
        <v>88431</v>
      </c>
      <c r="B6007" s="526" t="s">
        <v>10430</v>
      </c>
      <c r="C6007" s="526" t="s">
        <v>114</v>
      </c>
      <c r="D6007" s="527" t="n">
        <v>26.04</v>
      </c>
    </row>
    <row r="6008" customFormat="false" ht="15" hidden="false" customHeight="false" outlineLevel="0" collapsed="false">
      <c r="A6008" s="526" t="n">
        <v>88432</v>
      </c>
      <c r="B6008" s="526" t="s">
        <v>10431</v>
      </c>
      <c r="C6008" s="526" t="s">
        <v>114</v>
      </c>
      <c r="D6008" s="527" t="n">
        <v>19.6</v>
      </c>
    </row>
    <row r="6009" customFormat="false" ht="15" hidden="false" customHeight="false" outlineLevel="0" collapsed="false">
      <c r="A6009" s="526" t="n">
        <v>88484</v>
      </c>
      <c r="B6009" s="526" t="s">
        <v>10432</v>
      </c>
      <c r="C6009" s="526" t="s">
        <v>114</v>
      </c>
      <c r="D6009" s="527" t="n">
        <v>5.45</v>
      </c>
    </row>
    <row r="6010" customFormat="false" ht="15" hidden="false" customHeight="false" outlineLevel="0" collapsed="false">
      <c r="A6010" s="526" t="n">
        <v>88485</v>
      </c>
      <c r="B6010" s="526" t="s">
        <v>10433</v>
      </c>
      <c r="C6010" s="526" t="s">
        <v>114</v>
      </c>
      <c r="D6010" s="527" t="n">
        <v>4.46</v>
      </c>
    </row>
    <row r="6011" customFormat="false" ht="15" hidden="false" customHeight="false" outlineLevel="0" collapsed="false">
      <c r="A6011" s="526" t="n">
        <v>88488</v>
      </c>
      <c r="B6011" s="526" t="s">
        <v>10434</v>
      </c>
      <c r="C6011" s="526" t="s">
        <v>114</v>
      </c>
      <c r="D6011" s="527" t="n">
        <v>16.07</v>
      </c>
    </row>
    <row r="6012" customFormat="false" ht="15" hidden="false" customHeight="false" outlineLevel="0" collapsed="false">
      <c r="A6012" s="526" t="n">
        <v>88489</v>
      </c>
      <c r="B6012" s="526" t="s">
        <v>10435</v>
      </c>
      <c r="C6012" s="526" t="s">
        <v>114</v>
      </c>
      <c r="D6012" s="527" t="n">
        <v>13.65</v>
      </c>
    </row>
    <row r="6013" customFormat="false" ht="15" hidden="false" customHeight="false" outlineLevel="0" collapsed="false">
      <c r="A6013" s="526" t="n">
        <v>88494</v>
      </c>
      <c r="B6013" s="526" t="s">
        <v>10436</v>
      </c>
      <c r="C6013" s="526" t="s">
        <v>114</v>
      </c>
      <c r="D6013" s="527" t="n">
        <v>22.44</v>
      </c>
    </row>
    <row r="6014" customFormat="false" ht="15" hidden="false" customHeight="false" outlineLevel="0" collapsed="false">
      <c r="A6014" s="526" t="n">
        <v>88495</v>
      </c>
      <c r="B6014" s="526" t="s">
        <v>10437</v>
      </c>
      <c r="C6014" s="526" t="s">
        <v>114</v>
      </c>
      <c r="D6014" s="527" t="n">
        <v>12.56</v>
      </c>
    </row>
    <row r="6015" customFormat="false" ht="15" hidden="false" customHeight="false" outlineLevel="0" collapsed="false">
      <c r="A6015" s="526" t="n">
        <v>88496</v>
      </c>
      <c r="B6015" s="526" t="s">
        <v>10438</v>
      </c>
      <c r="C6015" s="526" t="s">
        <v>114</v>
      </c>
      <c r="D6015" s="527" t="n">
        <v>34.15</v>
      </c>
    </row>
    <row r="6016" customFormat="false" ht="15" hidden="false" customHeight="false" outlineLevel="0" collapsed="false">
      <c r="A6016" s="526" t="n">
        <v>88497</v>
      </c>
      <c r="B6016" s="526" t="s">
        <v>10439</v>
      </c>
      <c r="C6016" s="526" t="s">
        <v>114</v>
      </c>
      <c r="D6016" s="527" t="n">
        <v>19.66</v>
      </c>
    </row>
    <row r="6017" customFormat="false" ht="15" hidden="false" customHeight="false" outlineLevel="0" collapsed="false">
      <c r="A6017" s="526" t="n">
        <v>95305</v>
      </c>
      <c r="B6017" s="526" t="s">
        <v>10440</v>
      </c>
      <c r="C6017" s="526" t="s">
        <v>114</v>
      </c>
      <c r="D6017" s="527" t="n">
        <v>14.46</v>
      </c>
    </row>
    <row r="6018" customFormat="false" ht="15" hidden="false" customHeight="false" outlineLevel="0" collapsed="false">
      <c r="A6018" s="526" t="n">
        <v>95306</v>
      </c>
      <c r="B6018" s="526" t="s">
        <v>10441</v>
      </c>
      <c r="C6018" s="526" t="s">
        <v>114</v>
      </c>
      <c r="D6018" s="527" t="n">
        <v>16.76</v>
      </c>
    </row>
    <row r="6019" customFormat="false" ht="15" hidden="false" customHeight="false" outlineLevel="0" collapsed="false">
      <c r="A6019" s="526" t="n">
        <v>95622</v>
      </c>
      <c r="B6019" s="526" t="s">
        <v>10442</v>
      </c>
      <c r="C6019" s="526" t="s">
        <v>114</v>
      </c>
      <c r="D6019" s="527" t="n">
        <v>17.69</v>
      </c>
    </row>
    <row r="6020" customFormat="false" ht="15" hidden="false" customHeight="false" outlineLevel="0" collapsed="false">
      <c r="A6020" s="526" t="n">
        <v>95623</v>
      </c>
      <c r="B6020" s="526" t="s">
        <v>10443</v>
      </c>
      <c r="C6020" s="526" t="s">
        <v>114</v>
      </c>
      <c r="D6020" s="527" t="n">
        <v>13.78</v>
      </c>
    </row>
    <row r="6021" customFormat="false" ht="15" hidden="false" customHeight="false" outlineLevel="0" collapsed="false">
      <c r="A6021" s="526" t="n">
        <v>95624</v>
      </c>
      <c r="B6021" s="526" t="s">
        <v>10444</v>
      </c>
      <c r="C6021" s="526" t="s">
        <v>114</v>
      </c>
      <c r="D6021" s="527" t="n">
        <v>25.67</v>
      </c>
    </row>
    <row r="6022" customFormat="false" ht="15" hidden="false" customHeight="false" outlineLevel="0" collapsed="false">
      <c r="A6022" s="526" t="n">
        <v>95625</v>
      </c>
      <c r="B6022" s="526" t="s">
        <v>10445</v>
      </c>
      <c r="C6022" s="526" t="s">
        <v>114</v>
      </c>
      <c r="D6022" s="527" t="n">
        <v>28.18</v>
      </c>
    </row>
    <row r="6023" customFormat="false" ht="15" hidden="false" customHeight="false" outlineLevel="0" collapsed="false">
      <c r="A6023" s="526" t="n">
        <v>95626</v>
      </c>
      <c r="B6023" s="526" t="s">
        <v>10446</v>
      </c>
      <c r="C6023" s="526" t="s">
        <v>114</v>
      </c>
      <c r="D6023" s="527" t="n">
        <v>18.97</v>
      </c>
    </row>
    <row r="6024" customFormat="false" ht="15" hidden="false" customHeight="false" outlineLevel="0" collapsed="false">
      <c r="A6024" s="526" t="n">
        <v>96126</v>
      </c>
      <c r="B6024" s="526" t="s">
        <v>10447</v>
      </c>
      <c r="C6024" s="526" t="s">
        <v>114</v>
      </c>
      <c r="D6024" s="527" t="n">
        <v>22.23</v>
      </c>
    </row>
    <row r="6025" customFormat="false" ht="15" hidden="false" customHeight="false" outlineLevel="0" collapsed="false">
      <c r="A6025" s="526" t="n">
        <v>96127</v>
      </c>
      <c r="B6025" s="526" t="s">
        <v>10448</v>
      </c>
      <c r="C6025" s="526" t="s">
        <v>114</v>
      </c>
      <c r="D6025" s="527" t="n">
        <v>17.34</v>
      </c>
    </row>
    <row r="6026" customFormat="false" ht="15" hidden="false" customHeight="false" outlineLevel="0" collapsed="false">
      <c r="A6026" s="526" t="n">
        <v>96128</v>
      </c>
      <c r="B6026" s="526" t="s">
        <v>10449</v>
      </c>
      <c r="C6026" s="526" t="s">
        <v>114</v>
      </c>
      <c r="D6026" s="527" t="n">
        <v>32.14</v>
      </c>
    </row>
    <row r="6027" customFormat="false" ht="15" hidden="false" customHeight="false" outlineLevel="0" collapsed="false">
      <c r="A6027" s="526" t="n">
        <v>96129</v>
      </c>
      <c r="B6027" s="526" t="s">
        <v>10450</v>
      </c>
      <c r="C6027" s="526" t="s">
        <v>114</v>
      </c>
      <c r="D6027" s="527" t="n">
        <v>35.3</v>
      </c>
    </row>
    <row r="6028" customFormat="false" ht="15" hidden="false" customHeight="false" outlineLevel="0" collapsed="false">
      <c r="A6028" s="526" t="n">
        <v>96130</v>
      </c>
      <c r="B6028" s="526" t="s">
        <v>10451</v>
      </c>
      <c r="C6028" s="526" t="s">
        <v>114</v>
      </c>
      <c r="D6028" s="527" t="n">
        <v>23.77</v>
      </c>
    </row>
    <row r="6029" customFormat="false" ht="15" hidden="false" customHeight="false" outlineLevel="0" collapsed="false">
      <c r="A6029" s="526" t="n">
        <v>96131</v>
      </c>
      <c r="B6029" s="526" t="s">
        <v>10452</v>
      </c>
      <c r="C6029" s="526" t="s">
        <v>114</v>
      </c>
      <c r="D6029" s="527" t="n">
        <v>30.9</v>
      </c>
    </row>
    <row r="6030" customFormat="false" ht="15" hidden="false" customHeight="false" outlineLevel="0" collapsed="false">
      <c r="A6030" s="526" t="n">
        <v>96132</v>
      </c>
      <c r="B6030" s="526" t="s">
        <v>10453</v>
      </c>
      <c r="C6030" s="526" t="s">
        <v>114</v>
      </c>
      <c r="D6030" s="527" t="n">
        <v>24.37</v>
      </c>
    </row>
    <row r="6031" customFormat="false" ht="15" hidden="false" customHeight="false" outlineLevel="0" collapsed="false">
      <c r="A6031" s="526" t="n">
        <v>96133</v>
      </c>
      <c r="B6031" s="526" t="s">
        <v>10454</v>
      </c>
      <c r="C6031" s="526" t="s">
        <v>114</v>
      </c>
      <c r="D6031" s="527" t="n">
        <v>44.07</v>
      </c>
    </row>
    <row r="6032" customFormat="false" ht="15" hidden="false" customHeight="false" outlineLevel="0" collapsed="false">
      <c r="A6032" s="526" t="n">
        <v>96134</v>
      </c>
      <c r="B6032" s="526" t="s">
        <v>10455</v>
      </c>
      <c r="C6032" s="526" t="s">
        <v>114</v>
      </c>
      <c r="D6032" s="527" t="n">
        <v>48.28</v>
      </c>
    </row>
    <row r="6033" customFormat="false" ht="15" hidden="false" customHeight="false" outlineLevel="0" collapsed="false">
      <c r="A6033" s="526" t="n">
        <v>96135</v>
      </c>
      <c r="B6033" s="526" t="s">
        <v>10456</v>
      </c>
      <c r="C6033" s="526" t="s">
        <v>114</v>
      </c>
      <c r="D6033" s="527" t="n">
        <v>32.98</v>
      </c>
    </row>
    <row r="6034" customFormat="false" ht="15" hidden="false" customHeight="false" outlineLevel="0" collapsed="false">
      <c r="A6034" s="526" t="n">
        <v>104639</v>
      </c>
      <c r="B6034" s="526" t="s">
        <v>10457</v>
      </c>
      <c r="C6034" s="526" t="s">
        <v>114</v>
      </c>
      <c r="D6034" s="527" t="n">
        <v>12.26</v>
      </c>
    </row>
    <row r="6035" customFormat="false" ht="15" hidden="false" customHeight="false" outlineLevel="0" collapsed="false">
      <c r="A6035" s="526" t="n">
        <v>104640</v>
      </c>
      <c r="B6035" s="526" t="s">
        <v>10458</v>
      </c>
      <c r="C6035" s="526" t="s">
        <v>114</v>
      </c>
      <c r="D6035" s="527" t="n">
        <v>13.67</v>
      </c>
    </row>
    <row r="6036" customFormat="false" ht="15" hidden="false" customHeight="false" outlineLevel="0" collapsed="false">
      <c r="A6036" s="526" t="n">
        <v>104641</v>
      </c>
      <c r="B6036" s="526" t="s">
        <v>10459</v>
      </c>
      <c r="C6036" s="526" t="s">
        <v>114</v>
      </c>
      <c r="D6036" s="527" t="n">
        <v>9.84</v>
      </c>
    </row>
    <row r="6037" customFormat="false" ht="15" hidden="false" customHeight="false" outlineLevel="0" collapsed="false">
      <c r="A6037" s="526" t="n">
        <v>104642</v>
      </c>
      <c r="B6037" s="526" t="s">
        <v>10460</v>
      </c>
      <c r="C6037" s="526" t="s">
        <v>114</v>
      </c>
      <c r="D6037" s="527" t="n">
        <v>11.25</v>
      </c>
    </row>
    <row r="6038" customFormat="false" ht="15" hidden="false" customHeight="false" outlineLevel="0" collapsed="false">
      <c r="A6038" s="526" t="n">
        <v>102193</v>
      </c>
      <c r="B6038" s="526" t="s">
        <v>10461</v>
      </c>
      <c r="C6038" s="526" t="s">
        <v>114</v>
      </c>
      <c r="D6038" s="527" t="n">
        <v>2.24</v>
      </c>
    </row>
    <row r="6039" customFormat="false" ht="15" hidden="false" customHeight="false" outlineLevel="0" collapsed="false">
      <c r="A6039" s="526" t="n">
        <v>102194</v>
      </c>
      <c r="B6039" s="526" t="s">
        <v>10462</v>
      </c>
      <c r="C6039" s="526" t="s">
        <v>114</v>
      </c>
      <c r="D6039" s="527" t="n">
        <v>8.74</v>
      </c>
    </row>
    <row r="6040" customFormat="false" ht="15" hidden="false" customHeight="false" outlineLevel="0" collapsed="false">
      <c r="A6040" s="526" t="n">
        <v>102197</v>
      </c>
      <c r="B6040" s="526" t="s">
        <v>10463</v>
      </c>
      <c r="C6040" s="526" t="s">
        <v>114</v>
      </c>
      <c r="D6040" s="527" t="n">
        <v>30.97</v>
      </c>
    </row>
    <row r="6041" customFormat="false" ht="15" hidden="false" customHeight="false" outlineLevel="0" collapsed="false">
      <c r="A6041" s="526" t="n">
        <v>102200</v>
      </c>
      <c r="B6041" s="526" t="s">
        <v>10464</v>
      </c>
      <c r="C6041" s="526" t="s">
        <v>114</v>
      </c>
      <c r="D6041" s="527" t="n">
        <v>23.68</v>
      </c>
    </row>
    <row r="6042" customFormat="false" ht="15" hidden="false" customHeight="false" outlineLevel="0" collapsed="false">
      <c r="A6042" s="526" t="n">
        <v>102201</v>
      </c>
      <c r="B6042" s="526" t="s">
        <v>10465</v>
      </c>
      <c r="C6042" s="526" t="s">
        <v>114</v>
      </c>
      <c r="D6042" s="527" t="n">
        <v>21.22</v>
      </c>
    </row>
    <row r="6043" customFormat="false" ht="15" hidden="false" customHeight="false" outlineLevel="0" collapsed="false">
      <c r="A6043" s="526" t="n">
        <v>102202</v>
      </c>
      <c r="B6043" s="526" t="s">
        <v>10466</v>
      </c>
      <c r="C6043" s="526" t="s">
        <v>114</v>
      </c>
      <c r="D6043" s="527" t="n">
        <v>60.25</v>
      </c>
    </row>
    <row r="6044" customFormat="false" ht="15" hidden="false" customHeight="false" outlineLevel="0" collapsed="false">
      <c r="A6044" s="526" t="n">
        <v>102203</v>
      </c>
      <c r="B6044" s="526" t="s">
        <v>10467</v>
      </c>
      <c r="C6044" s="526" t="s">
        <v>114</v>
      </c>
      <c r="D6044" s="527" t="n">
        <v>10.65</v>
      </c>
    </row>
    <row r="6045" customFormat="false" ht="15" hidden="false" customHeight="false" outlineLevel="0" collapsed="false">
      <c r="A6045" s="526" t="n">
        <v>102204</v>
      </c>
      <c r="B6045" s="526" t="s">
        <v>10468</v>
      </c>
      <c r="C6045" s="526" t="s">
        <v>114</v>
      </c>
      <c r="D6045" s="527" t="n">
        <v>10.97</v>
      </c>
    </row>
    <row r="6046" customFormat="false" ht="15" hidden="false" customHeight="false" outlineLevel="0" collapsed="false">
      <c r="A6046" s="526" t="n">
        <v>102205</v>
      </c>
      <c r="B6046" s="526" t="s">
        <v>10469</v>
      </c>
      <c r="C6046" s="526" t="s">
        <v>114</v>
      </c>
      <c r="D6046" s="527" t="n">
        <v>9.99</v>
      </c>
    </row>
    <row r="6047" customFormat="false" ht="15" hidden="false" customHeight="false" outlineLevel="0" collapsed="false">
      <c r="A6047" s="526" t="n">
        <v>102207</v>
      </c>
      <c r="B6047" s="526" t="s">
        <v>10470</v>
      </c>
      <c r="C6047" s="526" t="s">
        <v>114</v>
      </c>
      <c r="D6047" s="527" t="n">
        <v>8.91</v>
      </c>
    </row>
    <row r="6048" customFormat="false" ht="15" hidden="false" customHeight="false" outlineLevel="0" collapsed="false">
      <c r="A6048" s="526" t="n">
        <v>102208</v>
      </c>
      <c r="B6048" s="526" t="s">
        <v>10471</v>
      </c>
      <c r="C6048" s="526" t="s">
        <v>114</v>
      </c>
      <c r="D6048" s="527" t="n">
        <v>8.51</v>
      </c>
    </row>
    <row r="6049" customFormat="false" ht="15" hidden="false" customHeight="false" outlineLevel="0" collapsed="false">
      <c r="A6049" s="526" t="n">
        <v>102209</v>
      </c>
      <c r="B6049" s="526" t="s">
        <v>10472</v>
      </c>
      <c r="C6049" s="526" t="s">
        <v>114</v>
      </c>
      <c r="D6049" s="527" t="n">
        <v>8.78</v>
      </c>
    </row>
    <row r="6050" customFormat="false" ht="15" hidden="false" customHeight="false" outlineLevel="0" collapsed="false">
      <c r="A6050" s="526" t="n">
        <v>102210</v>
      </c>
      <c r="B6050" s="526" t="s">
        <v>10473</v>
      </c>
      <c r="C6050" s="526" t="s">
        <v>114</v>
      </c>
      <c r="D6050" s="527" t="n">
        <v>8.38</v>
      </c>
    </row>
    <row r="6051" customFormat="false" ht="15" hidden="false" customHeight="false" outlineLevel="0" collapsed="false">
      <c r="A6051" s="526" t="n">
        <v>102213</v>
      </c>
      <c r="B6051" s="526" t="s">
        <v>10474</v>
      </c>
      <c r="C6051" s="526" t="s">
        <v>114</v>
      </c>
      <c r="D6051" s="527" t="n">
        <v>21.32</v>
      </c>
    </row>
    <row r="6052" customFormat="false" ht="15" hidden="false" customHeight="false" outlineLevel="0" collapsed="false">
      <c r="A6052" s="526" t="n">
        <v>102214</v>
      </c>
      <c r="B6052" s="526" t="s">
        <v>10475</v>
      </c>
      <c r="C6052" s="526" t="s">
        <v>114</v>
      </c>
      <c r="D6052" s="527" t="n">
        <v>21.95</v>
      </c>
    </row>
    <row r="6053" customFormat="false" ht="15" hidden="false" customHeight="false" outlineLevel="0" collapsed="false">
      <c r="A6053" s="526" t="n">
        <v>102215</v>
      </c>
      <c r="B6053" s="526" t="s">
        <v>10476</v>
      </c>
      <c r="C6053" s="526" t="s">
        <v>114</v>
      </c>
      <c r="D6053" s="527" t="n">
        <v>19.98</v>
      </c>
    </row>
    <row r="6054" customFormat="false" ht="15" hidden="false" customHeight="false" outlineLevel="0" collapsed="false">
      <c r="A6054" s="526" t="n">
        <v>102217</v>
      </c>
      <c r="B6054" s="526" t="s">
        <v>10477</v>
      </c>
      <c r="C6054" s="526" t="s">
        <v>114</v>
      </c>
      <c r="D6054" s="527" t="n">
        <v>17.85</v>
      </c>
    </row>
    <row r="6055" customFormat="false" ht="15" hidden="false" customHeight="false" outlineLevel="0" collapsed="false">
      <c r="A6055" s="526" t="n">
        <v>102218</v>
      </c>
      <c r="B6055" s="526" t="s">
        <v>10478</v>
      </c>
      <c r="C6055" s="526" t="s">
        <v>114</v>
      </c>
      <c r="D6055" s="527" t="n">
        <v>17.04</v>
      </c>
    </row>
    <row r="6056" customFormat="false" ht="15" hidden="false" customHeight="false" outlineLevel="0" collapsed="false">
      <c r="A6056" s="526" t="n">
        <v>102219</v>
      </c>
      <c r="B6056" s="526" t="s">
        <v>10479</v>
      </c>
      <c r="C6056" s="526" t="s">
        <v>114</v>
      </c>
      <c r="D6056" s="527" t="n">
        <v>17.58</v>
      </c>
    </row>
    <row r="6057" customFormat="false" ht="15" hidden="false" customHeight="false" outlineLevel="0" collapsed="false">
      <c r="A6057" s="526" t="n">
        <v>102220</v>
      </c>
      <c r="B6057" s="526" t="s">
        <v>10480</v>
      </c>
      <c r="C6057" s="526" t="s">
        <v>114</v>
      </c>
      <c r="D6057" s="527" t="n">
        <v>16.78</v>
      </c>
    </row>
    <row r="6058" customFormat="false" ht="15" hidden="false" customHeight="false" outlineLevel="0" collapsed="false">
      <c r="A6058" s="526" t="n">
        <v>102223</v>
      </c>
      <c r="B6058" s="526" t="s">
        <v>10481</v>
      </c>
      <c r="C6058" s="526" t="s">
        <v>114</v>
      </c>
      <c r="D6058" s="527" t="n">
        <v>31.99</v>
      </c>
    </row>
    <row r="6059" customFormat="false" ht="15" hidden="false" customHeight="false" outlineLevel="0" collapsed="false">
      <c r="A6059" s="526" t="n">
        <v>102224</v>
      </c>
      <c r="B6059" s="526" t="s">
        <v>10482</v>
      </c>
      <c r="C6059" s="526" t="s">
        <v>114</v>
      </c>
      <c r="D6059" s="527" t="n">
        <v>32.93</v>
      </c>
    </row>
    <row r="6060" customFormat="false" ht="15" hidden="false" customHeight="false" outlineLevel="0" collapsed="false">
      <c r="A6060" s="526" t="n">
        <v>102225</v>
      </c>
      <c r="B6060" s="526" t="s">
        <v>10483</v>
      </c>
      <c r="C6060" s="526" t="s">
        <v>114</v>
      </c>
      <c r="D6060" s="527" t="n">
        <v>29.98</v>
      </c>
    </row>
    <row r="6061" customFormat="false" ht="15" hidden="false" customHeight="false" outlineLevel="0" collapsed="false">
      <c r="A6061" s="526" t="n">
        <v>102227</v>
      </c>
      <c r="B6061" s="526" t="s">
        <v>10484</v>
      </c>
      <c r="C6061" s="526" t="s">
        <v>114</v>
      </c>
      <c r="D6061" s="527" t="n">
        <v>26.77</v>
      </c>
    </row>
    <row r="6062" customFormat="false" ht="15" hidden="false" customHeight="false" outlineLevel="0" collapsed="false">
      <c r="A6062" s="526" t="n">
        <v>102228</v>
      </c>
      <c r="B6062" s="526" t="s">
        <v>10485</v>
      </c>
      <c r="C6062" s="526" t="s">
        <v>114</v>
      </c>
      <c r="D6062" s="527" t="n">
        <v>25.59</v>
      </c>
    </row>
    <row r="6063" customFormat="false" ht="15" hidden="false" customHeight="false" outlineLevel="0" collapsed="false">
      <c r="A6063" s="526" t="n">
        <v>102229</v>
      </c>
      <c r="B6063" s="526" t="s">
        <v>10486</v>
      </c>
      <c r="C6063" s="526" t="s">
        <v>114</v>
      </c>
      <c r="D6063" s="527" t="n">
        <v>26.38</v>
      </c>
    </row>
    <row r="6064" customFormat="false" ht="15" hidden="false" customHeight="false" outlineLevel="0" collapsed="false">
      <c r="A6064" s="526" t="n">
        <v>102230</v>
      </c>
      <c r="B6064" s="526" t="s">
        <v>10487</v>
      </c>
      <c r="C6064" s="526" t="s">
        <v>114</v>
      </c>
      <c r="D6064" s="527" t="n">
        <v>25.19</v>
      </c>
    </row>
    <row r="6065" customFormat="false" ht="15" hidden="false" customHeight="false" outlineLevel="0" collapsed="false">
      <c r="A6065" s="526" t="n">
        <v>102233</v>
      </c>
      <c r="B6065" s="526" t="s">
        <v>10488</v>
      </c>
      <c r="C6065" s="526" t="s">
        <v>114</v>
      </c>
      <c r="D6065" s="527" t="n">
        <v>12.04</v>
      </c>
    </row>
    <row r="6066" customFormat="false" ht="15" hidden="false" customHeight="false" outlineLevel="0" collapsed="false">
      <c r="A6066" s="526" t="n">
        <v>102234</v>
      </c>
      <c r="B6066" s="526" t="s">
        <v>10489</v>
      </c>
      <c r="C6066" s="526" t="s">
        <v>114</v>
      </c>
      <c r="D6066" s="527" t="n">
        <v>24.08</v>
      </c>
    </row>
    <row r="6067" customFormat="false" ht="15" hidden="false" customHeight="false" outlineLevel="0" collapsed="false">
      <c r="A6067" s="526" t="n">
        <v>100716</v>
      </c>
      <c r="B6067" s="526" t="s">
        <v>10490</v>
      </c>
      <c r="C6067" s="526" t="s">
        <v>114</v>
      </c>
      <c r="D6067" s="527" t="n">
        <v>26.93</v>
      </c>
    </row>
    <row r="6068" customFormat="false" ht="15" hidden="false" customHeight="false" outlineLevel="0" collapsed="false">
      <c r="A6068" s="526" t="n">
        <v>100717</v>
      </c>
      <c r="B6068" s="526" t="s">
        <v>10491</v>
      </c>
      <c r="C6068" s="526" t="s">
        <v>114</v>
      </c>
      <c r="D6068" s="527" t="n">
        <v>10.49</v>
      </c>
    </row>
    <row r="6069" customFormat="false" ht="15" hidden="false" customHeight="false" outlineLevel="0" collapsed="false">
      <c r="A6069" s="526" t="n">
        <v>100718</v>
      </c>
      <c r="B6069" s="526" t="s">
        <v>10492</v>
      </c>
      <c r="C6069" s="526" t="s">
        <v>120</v>
      </c>
      <c r="D6069" s="527" t="n">
        <v>1.44</v>
      </c>
    </row>
    <row r="6070" customFormat="false" ht="15" hidden="false" customHeight="false" outlineLevel="0" collapsed="false">
      <c r="A6070" s="526" t="n">
        <v>100719</v>
      </c>
      <c r="B6070" s="526" t="s">
        <v>10493</v>
      </c>
      <c r="C6070" s="526" t="s">
        <v>114</v>
      </c>
      <c r="D6070" s="527" t="n">
        <v>11</v>
      </c>
    </row>
    <row r="6071" customFormat="false" ht="15" hidden="false" customHeight="false" outlineLevel="0" collapsed="false">
      <c r="A6071" s="526" t="n">
        <v>100720</v>
      </c>
      <c r="B6071" s="526" t="s">
        <v>10494</v>
      </c>
      <c r="C6071" s="526" t="s">
        <v>114</v>
      </c>
      <c r="D6071" s="527" t="n">
        <v>11.24</v>
      </c>
    </row>
    <row r="6072" customFormat="false" ht="15" hidden="false" customHeight="false" outlineLevel="0" collapsed="false">
      <c r="A6072" s="526" t="n">
        <v>100721</v>
      </c>
      <c r="B6072" s="526" t="s">
        <v>142</v>
      </c>
      <c r="C6072" s="526" t="s">
        <v>114</v>
      </c>
      <c r="D6072" s="527" t="n">
        <v>25.99</v>
      </c>
    </row>
    <row r="6073" customFormat="false" ht="15" hidden="false" customHeight="false" outlineLevel="0" collapsed="false">
      <c r="A6073" s="526" t="n">
        <v>100722</v>
      </c>
      <c r="B6073" s="526" t="s">
        <v>10495</v>
      </c>
      <c r="C6073" s="526" t="s">
        <v>114</v>
      </c>
      <c r="D6073" s="527" t="n">
        <v>25.63</v>
      </c>
    </row>
    <row r="6074" customFormat="false" ht="15" hidden="false" customHeight="false" outlineLevel="0" collapsed="false">
      <c r="A6074" s="526" t="n">
        <v>100723</v>
      </c>
      <c r="B6074" s="526" t="s">
        <v>10496</v>
      </c>
      <c r="C6074" s="526" t="s">
        <v>114</v>
      </c>
      <c r="D6074" s="527" t="n">
        <v>11.8</v>
      </c>
    </row>
    <row r="6075" customFormat="false" ht="15" hidden="false" customHeight="false" outlineLevel="0" collapsed="false">
      <c r="A6075" s="526" t="n">
        <v>100724</v>
      </c>
      <c r="B6075" s="526" t="s">
        <v>10497</v>
      </c>
      <c r="C6075" s="526" t="s">
        <v>114</v>
      </c>
      <c r="D6075" s="527" t="n">
        <v>14.51</v>
      </c>
    </row>
    <row r="6076" customFormat="false" ht="15" hidden="false" customHeight="false" outlineLevel="0" collapsed="false">
      <c r="A6076" s="526" t="n">
        <v>100725</v>
      </c>
      <c r="B6076" s="526" t="s">
        <v>10498</v>
      </c>
      <c r="C6076" s="526" t="s">
        <v>114</v>
      </c>
      <c r="D6076" s="527" t="n">
        <v>26.26</v>
      </c>
    </row>
    <row r="6077" customFormat="false" ht="15" hidden="false" customHeight="false" outlineLevel="0" collapsed="false">
      <c r="A6077" s="526" t="n">
        <v>100726</v>
      </c>
      <c r="B6077" s="526" t="s">
        <v>10499</v>
      </c>
      <c r="C6077" s="526" t="s">
        <v>114</v>
      </c>
      <c r="D6077" s="527" t="n">
        <v>28.79</v>
      </c>
    </row>
    <row r="6078" customFormat="false" ht="15" hidden="false" customHeight="false" outlineLevel="0" collapsed="false">
      <c r="A6078" s="526" t="n">
        <v>100727</v>
      </c>
      <c r="B6078" s="526" t="s">
        <v>10500</v>
      </c>
      <c r="C6078" s="526" t="s">
        <v>114</v>
      </c>
      <c r="D6078" s="527" t="n">
        <v>27.03</v>
      </c>
    </row>
    <row r="6079" customFormat="false" ht="15" hidden="false" customHeight="false" outlineLevel="0" collapsed="false">
      <c r="A6079" s="526" t="n">
        <v>100728</v>
      </c>
      <c r="B6079" s="526" t="s">
        <v>10501</v>
      </c>
      <c r="C6079" s="526" t="s">
        <v>114</v>
      </c>
      <c r="D6079" s="527" t="n">
        <v>24.54</v>
      </c>
    </row>
    <row r="6080" customFormat="false" ht="15" hidden="false" customHeight="false" outlineLevel="0" collapsed="false">
      <c r="A6080" s="526" t="n">
        <v>100729</v>
      </c>
      <c r="B6080" s="526" t="s">
        <v>10502</v>
      </c>
      <c r="C6080" s="526" t="s">
        <v>114</v>
      </c>
      <c r="D6080" s="527" t="n">
        <v>20.34</v>
      </c>
    </row>
    <row r="6081" customFormat="false" ht="15" hidden="false" customHeight="false" outlineLevel="0" collapsed="false">
      <c r="A6081" s="526" t="n">
        <v>100730</v>
      </c>
      <c r="B6081" s="526" t="s">
        <v>10503</v>
      </c>
      <c r="C6081" s="526" t="s">
        <v>114</v>
      </c>
      <c r="D6081" s="527" t="n">
        <v>24.07</v>
      </c>
    </row>
    <row r="6082" customFormat="false" ht="15" hidden="false" customHeight="false" outlineLevel="0" collapsed="false">
      <c r="A6082" s="526" t="n">
        <v>100733</v>
      </c>
      <c r="B6082" s="526" t="s">
        <v>10504</v>
      </c>
      <c r="C6082" s="526" t="s">
        <v>114</v>
      </c>
      <c r="D6082" s="527" t="n">
        <v>13.65</v>
      </c>
    </row>
    <row r="6083" customFormat="false" ht="15" hidden="false" customHeight="false" outlineLevel="0" collapsed="false">
      <c r="A6083" s="526" t="n">
        <v>100734</v>
      </c>
      <c r="B6083" s="526" t="s">
        <v>10505</v>
      </c>
      <c r="C6083" s="526" t="s">
        <v>114</v>
      </c>
      <c r="D6083" s="527" t="n">
        <v>17.21</v>
      </c>
    </row>
    <row r="6084" customFormat="false" ht="15" hidden="false" customHeight="false" outlineLevel="0" collapsed="false">
      <c r="A6084" s="526" t="n">
        <v>100735</v>
      </c>
      <c r="B6084" s="526" t="s">
        <v>10506</v>
      </c>
      <c r="C6084" s="526" t="s">
        <v>114</v>
      </c>
      <c r="D6084" s="527" t="n">
        <v>11.7</v>
      </c>
    </row>
    <row r="6085" customFormat="false" ht="15" hidden="false" customHeight="false" outlineLevel="0" collapsed="false">
      <c r="A6085" s="526" t="n">
        <v>100736</v>
      </c>
      <c r="B6085" s="526" t="s">
        <v>10507</v>
      </c>
      <c r="C6085" s="526" t="s">
        <v>114</v>
      </c>
      <c r="D6085" s="527" t="n">
        <v>15.62</v>
      </c>
    </row>
    <row r="6086" customFormat="false" ht="15" hidden="false" customHeight="false" outlineLevel="0" collapsed="false">
      <c r="A6086" s="526" t="n">
        <v>100739</v>
      </c>
      <c r="B6086" s="526" t="s">
        <v>10508</v>
      </c>
      <c r="C6086" s="526" t="s">
        <v>114</v>
      </c>
      <c r="D6086" s="527" t="n">
        <v>10.83</v>
      </c>
    </row>
    <row r="6087" customFormat="false" ht="15" hidden="false" customHeight="false" outlineLevel="0" collapsed="false">
      <c r="A6087" s="526" t="n">
        <v>100740</v>
      </c>
      <c r="B6087" s="526" t="s">
        <v>10509</v>
      </c>
      <c r="C6087" s="526" t="s">
        <v>114</v>
      </c>
      <c r="D6087" s="527" t="n">
        <v>11.81</v>
      </c>
    </row>
    <row r="6088" customFormat="false" ht="15" hidden="false" customHeight="false" outlineLevel="0" collapsed="false">
      <c r="A6088" s="526" t="n">
        <v>100741</v>
      </c>
      <c r="B6088" s="526" t="s">
        <v>10510</v>
      </c>
      <c r="C6088" s="526" t="s">
        <v>114</v>
      </c>
      <c r="D6088" s="527" t="n">
        <v>25.61</v>
      </c>
    </row>
    <row r="6089" customFormat="false" ht="15" hidden="false" customHeight="false" outlineLevel="0" collapsed="false">
      <c r="A6089" s="526" t="n">
        <v>100742</v>
      </c>
      <c r="B6089" s="526" t="s">
        <v>10511</v>
      </c>
      <c r="C6089" s="526" t="s">
        <v>114</v>
      </c>
      <c r="D6089" s="527" t="n">
        <v>26.18</v>
      </c>
    </row>
    <row r="6090" customFormat="false" ht="15" hidden="false" customHeight="false" outlineLevel="0" collapsed="false">
      <c r="A6090" s="526" t="n">
        <v>100743</v>
      </c>
      <c r="B6090" s="526" t="s">
        <v>10512</v>
      </c>
      <c r="C6090" s="526" t="s">
        <v>114</v>
      </c>
      <c r="D6090" s="527" t="n">
        <v>10.58</v>
      </c>
    </row>
    <row r="6091" customFormat="false" ht="15" hidden="false" customHeight="false" outlineLevel="0" collapsed="false">
      <c r="A6091" s="526" t="n">
        <v>100744</v>
      </c>
      <c r="B6091" s="526" t="s">
        <v>10513</v>
      </c>
      <c r="C6091" s="526" t="s">
        <v>114</v>
      </c>
      <c r="D6091" s="527" t="n">
        <v>11.65</v>
      </c>
    </row>
    <row r="6092" customFormat="false" ht="15" hidden="false" customHeight="false" outlineLevel="0" collapsed="false">
      <c r="A6092" s="526" t="n">
        <v>100745</v>
      </c>
      <c r="B6092" s="526" t="s">
        <v>10514</v>
      </c>
      <c r="C6092" s="526" t="s">
        <v>114</v>
      </c>
      <c r="D6092" s="527" t="n">
        <v>25.35</v>
      </c>
    </row>
    <row r="6093" customFormat="false" ht="15" hidden="false" customHeight="false" outlineLevel="0" collapsed="false">
      <c r="A6093" s="526" t="n">
        <v>100746</v>
      </c>
      <c r="B6093" s="526" t="s">
        <v>10515</v>
      </c>
      <c r="C6093" s="526" t="s">
        <v>114</v>
      </c>
      <c r="D6093" s="527" t="n">
        <v>26.01</v>
      </c>
    </row>
    <row r="6094" customFormat="false" ht="15" hidden="false" customHeight="false" outlineLevel="0" collapsed="false">
      <c r="A6094" s="526" t="n">
        <v>100747</v>
      </c>
      <c r="B6094" s="526" t="s">
        <v>10516</v>
      </c>
      <c r="C6094" s="526" t="s">
        <v>114</v>
      </c>
      <c r="D6094" s="527" t="n">
        <v>10.69</v>
      </c>
    </row>
    <row r="6095" customFormat="false" ht="15" hidden="false" customHeight="false" outlineLevel="0" collapsed="false">
      <c r="A6095" s="526" t="n">
        <v>100748</v>
      </c>
      <c r="B6095" s="526" t="s">
        <v>10517</v>
      </c>
      <c r="C6095" s="526" t="s">
        <v>114</v>
      </c>
      <c r="D6095" s="527" t="n">
        <v>11.71</v>
      </c>
    </row>
    <row r="6096" customFormat="false" ht="15" hidden="false" customHeight="false" outlineLevel="0" collapsed="false">
      <c r="A6096" s="526" t="n">
        <v>100749</v>
      </c>
      <c r="B6096" s="526" t="s">
        <v>10518</v>
      </c>
      <c r="C6096" s="526" t="s">
        <v>114</v>
      </c>
      <c r="D6096" s="527" t="n">
        <v>25.46</v>
      </c>
    </row>
    <row r="6097" customFormat="false" ht="15" hidden="false" customHeight="false" outlineLevel="0" collapsed="false">
      <c r="A6097" s="526" t="n">
        <v>100750</v>
      </c>
      <c r="B6097" s="526" t="s">
        <v>10519</v>
      </c>
      <c r="C6097" s="526" t="s">
        <v>114</v>
      </c>
      <c r="D6097" s="527" t="n">
        <v>26.08</v>
      </c>
    </row>
    <row r="6098" customFormat="false" ht="15" hidden="false" customHeight="false" outlineLevel="0" collapsed="false">
      <c r="A6098" s="526" t="n">
        <v>100751</v>
      </c>
      <c r="B6098" s="526" t="s">
        <v>10520</v>
      </c>
      <c r="C6098" s="526" t="s">
        <v>114</v>
      </c>
      <c r="D6098" s="527" t="n">
        <v>40.67</v>
      </c>
    </row>
    <row r="6099" customFormat="false" ht="15" hidden="false" customHeight="false" outlineLevel="0" collapsed="false">
      <c r="A6099" s="526" t="n">
        <v>100752</v>
      </c>
      <c r="B6099" s="526" t="s">
        <v>10521</v>
      </c>
      <c r="C6099" s="526" t="s">
        <v>114</v>
      </c>
      <c r="D6099" s="527" t="n">
        <v>48.16</v>
      </c>
    </row>
    <row r="6100" customFormat="false" ht="15" hidden="false" customHeight="false" outlineLevel="0" collapsed="false">
      <c r="A6100" s="526" t="n">
        <v>100753</v>
      </c>
      <c r="B6100" s="526" t="s">
        <v>10522</v>
      </c>
      <c r="C6100" s="526" t="s">
        <v>114</v>
      </c>
      <c r="D6100" s="527" t="n">
        <v>23.42</v>
      </c>
    </row>
    <row r="6101" customFormat="false" ht="15" hidden="false" customHeight="false" outlineLevel="0" collapsed="false">
      <c r="A6101" s="526" t="n">
        <v>100754</v>
      </c>
      <c r="B6101" s="526" t="s">
        <v>10523</v>
      </c>
      <c r="C6101" s="526" t="s">
        <v>114</v>
      </c>
      <c r="D6101" s="527" t="n">
        <v>31.24</v>
      </c>
    </row>
    <row r="6102" customFormat="false" ht="15" hidden="false" customHeight="false" outlineLevel="0" collapsed="false">
      <c r="A6102" s="526" t="n">
        <v>100757</v>
      </c>
      <c r="B6102" s="526" t="s">
        <v>124</v>
      </c>
      <c r="C6102" s="526" t="s">
        <v>114</v>
      </c>
      <c r="D6102" s="527" t="n">
        <v>51.25</v>
      </c>
    </row>
    <row r="6103" customFormat="false" ht="15" hidden="false" customHeight="false" outlineLevel="0" collapsed="false">
      <c r="A6103" s="526" t="n">
        <v>100758</v>
      </c>
      <c r="B6103" s="526" t="s">
        <v>10524</v>
      </c>
      <c r="C6103" s="526" t="s">
        <v>114</v>
      </c>
      <c r="D6103" s="527" t="n">
        <v>52.38</v>
      </c>
    </row>
    <row r="6104" customFormat="false" ht="15" hidden="false" customHeight="false" outlineLevel="0" collapsed="false">
      <c r="A6104" s="526" t="n">
        <v>100759</v>
      </c>
      <c r="B6104" s="526" t="s">
        <v>10525</v>
      </c>
      <c r="C6104" s="526" t="s">
        <v>114</v>
      </c>
      <c r="D6104" s="527" t="n">
        <v>50.72</v>
      </c>
    </row>
    <row r="6105" customFormat="false" ht="15" hidden="false" customHeight="false" outlineLevel="0" collapsed="false">
      <c r="A6105" s="526" t="n">
        <v>100760</v>
      </c>
      <c r="B6105" s="526" t="s">
        <v>10526</v>
      </c>
      <c r="C6105" s="526" t="s">
        <v>114</v>
      </c>
      <c r="D6105" s="527" t="n">
        <v>52.06</v>
      </c>
    </row>
    <row r="6106" customFormat="false" ht="15" hidden="false" customHeight="false" outlineLevel="0" collapsed="false">
      <c r="A6106" s="526" t="n">
        <v>100761</v>
      </c>
      <c r="B6106" s="526" t="s">
        <v>10527</v>
      </c>
      <c r="C6106" s="526" t="s">
        <v>114</v>
      </c>
      <c r="D6106" s="527" t="n">
        <v>50.94</v>
      </c>
    </row>
    <row r="6107" customFormat="false" ht="15" hidden="false" customHeight="false" outlineLevel="0" collapsed="false">
      <c r="A6107" s="526" t="n">
        <v>100762</v>
      </c>
      <c r="B6107" s="526" t="s">
        <v>10528</v>
      </c>
      <c r="C6107" s="526" t="s">
        <v>114</v>
      </c>
      <c r="D6107" s="527" t="n">
        <v>52.19</v>
      </c>
    </row>
    <row r="6108" customFormat="false" ht="15" hidden="false" customHeight="false" outlineLevel="0" collapsed="false">
      <c r="A6108" s="526" t="n">
        <v>102488</v>
      </c>
      <c r="B6108" s="526" t="s">
        <v>10529</v>
      </c>
      <c r="C6108" s="526" t="s">
        <v>114</v>
      </c>
      <c r="D6108" s="527" t="n">
        <v>3.77</v>
      </c>
    </row>
    <row r="6109" customFormat="false" ht="15" hidden="false" customHeight="false" outlineLevel="0" collapsed="false">
      <c r="A6109" s="526" t="n">
        <v>102489</v>
      </c>
      <c r="B6109" s="526" t="s">
        <v>10530</v>
      </c>
      <c r="C6109" s="526" t="s">
        <v>114</v>
      </c>
      <c r="D6109" s="527" t="n">
        <v>30.03</v>
      </c>
    </row>
    <row r="6110" customFormat="false" ht="15" hidden="false" customHeight="false" outlineLevel="0" collapsed="false">
      <c r="A6110" s="526" t="n">
        <v>102491</v>
      </c>
      <c r="B6110" s="526" t="s">
        <v>10531</v>
      </c>
      <c r="C6110" s="526" t="s">
        <v>114</v>
      </c>
      <c r="D6110" s="527" t="n">
        <v>22.24</v>
      </c>
    </row>
    <row r="6111" customFormat="false" ht="15" hidden="false" customHeight="false" outlineLevel="0" collapsed="false">
      <c r="A6111" s="526" t="n">
        <v>102492</v>
      </c>
      <c r="B6111" s="526" t="s">
        <v>10532</v>
      </c>
      <c r="C6111" s="526" t="s">
        <v>114</v>
      </c>
      <c r="D6111" s="527" t="n">
        <v>28.17</v>
      </c>
    </row>
    <row r="6112" customFormat="false" ht="15" hidden="false" customHeight="false" outlineLevel="0" collapsed="false">
      <c r="A6112" s="526" t="n">
        <v>102494</v>
      </c>
      <c r="B6112" s="526" t="s">
        <v>10533</v>
      </c>
      <c r="C6112" s="526" t="s">
        <v>114</v>
      </c>
      <c r="D6112" s="527" t="n">
        <v>63.94</v>
      </c>
    </row>
    <row r="6113" customFormat="false" ht="15" hidden="false" customHeight="false" outlineLevel="0" collapsed="false">
      <c r="A6113" s="526" t="n">
        <v>102496</v>
      </c>
      <c r="B6113" s="526" t="s">
        <v>10534</v>
      </c>
      <c r="C6113" s="526" t="s">
        <v>120</v>
      </c>
      <c r="D6113" s="527" t="n">
        <v>13.53</v>
      </c>
    </row>
    <row r="6114" customFormat="false" ht="15" hidden="false" customHeight="false" outlineLevel="0" collapsed="false">
      <c r="A6114" s="526" t="n">
        <v>102497</v>
      </c>
      <c r="B6114" s="526" t="s">
        <v>10535</v>
      </c>
      <c r="C6114" s="526" t="s">
        <v>120</v>
      </c>
      <c r="D6114" s="527" t="n">
        <v>5.1</v>
      </c>
    </row>
    <row r="6115" customFormat="false" ht="15" hidden="false" customHeight="false" outlineLevel="0" collapsed="false">
      <c r="A6115" s="526" t="n">
        <v>102498</v>
      </c>
      <c r="B6115" s="526" t="s">
        <v>10536</v>
      </c>
      <c r="C6115" s="526" t="s">
        <v>120</v>
      </c>
      <c r="D6115" s="527" t="n">
        <v>1.72</v>
      </c>
    </row>
    <row r="6116" customFormat="false" ht="15" hidden="false" customHeight="false" outlineLevel="0" collapsed="false">
      <c r="A6116" s="526" t="n">
        <v>102499</v>
      </c>
      <c r="B6116" s="526" t="s">
        <v>10537</v>
      </c>
      <c r="C6116" s="526" t="s">
        <v>114</v>
      </c>
      <c r="D6116" s="527" t="n">
        <v>3.06</v>
      </c>
    </row>
    <row r="6117" customFormat="false" ht="15" hidden="false" customHeight="false" outlineLevel="0" collapsed="false">
      <c r="A6117" s="526" t="n">
        <v>102500</v>
      </c>
      <c r="B6117" s="526" t="s">
        <v>10538</v>
      </c>
      <c r="C6117" s="526" t="s">
        <v>120</v>
      </c>
      <c r="D6117" s="527" t="n">
        <v>4.62</v>
      </c>
    </row>
    <row r="6118" customFormat="false" ht="15" hidden="false" customHeight="false" outlineLevel="0" collapsed="false">
      <c r="A6118" s="526" t="n">
        <v>102501</v>
      </c>
      <c r="B6118" s="526" t="s">
        <v>10539</v>
      </c>
      <c r="C6118" s="526" t="s">
        <v>114</v>
      </c>
      <c r="D6118" s="527" t="n">
        <v>26.65</v>
      </c>
    </row>
    <row r="6119" customFormat="false" ht="15" hidden="false" customHeight="false" outlineLevel="0" collapsed="false">
      <c r="A6119" s="526" t="n">
        <v>102504</v>
      </c>
      <c r="B6119" s="526" t="s">
        <v>10540</v>
      </c>
      <c r="C6119" s="526" t="s">
        <v>120</v>
      </c>
      <c r="D6119" s="527" t="n">
        <v>10.35</v>
      </c>
    </row>
    <row r="6120" customFormat="false" ht="15" hidden="false" customHeight="false" outlineLevel="0" collapsed="false">
      <c r="A6120" s="526" t="n">
        <v>102505</v>
      </c>
      <c r="B6120" s="526" t="s">
        <v>10541</v>
      </c>
      <c r="C6120" s="526" t="s">
        <v>120</v>
      </c>
      <c r="D6120" s="527" t="n">
        <v>10.92</v>
      </c>
    </row>
    <row r="6121" customFormat="false" ht="15" hidden="false" customHeight="false" outlineLevel="0" collapsed="false">
      <c r="A6121" s="526" t="n">
        <v>102506</v>
      </c>
      <c r="B6121" s="526" t="s">
        <v>10542</v>
      </c>
      <c r="C6121" s="526" t="s">
        <v>120</v>
      </c>
      <c r="D6121" s="527" t="n">
        <v>11.3</v>
      </c>
    </row>
    <row r="6122" customFormat="false" ht="15" hidden="false" customHeight="false" outlineLevel="0" collapsed="false">
      <c r="A6122" s="526" t="n">
        <v>102507</v>
      </c>
      <c r="B6122" s="526" t="s">
        <v>10543</v>
      </c>
      <c r="C6122" s="526" t="s">
        <v>120</v>
      </c>
      <c r="D6122" s="527" t="n">
        <v>6.49</v>
      </c>
    </row>
    <row r="6123" customFormat="false" ht="15" hidden="false" customHeight="false" outlineLevel="0" collapsed="false">
      <c r="A6123" s="526" t="n">
        <v>102508</v>
      </c>
      <c r="B6123" s="526" t="s">
        <v>10544</v>
      </c>
      <c r="C6123" s="526" t="s">
        <v>114</v>
      </c>
      <c r="D6123" s="527" t="n">
        <v>45.84</v>
      </c>
    </row>
    <row r="6124" customFormat="false" ht="15" hidden="false" customHeight="false" outlineLevel="0" collapsed="false">
      <c r="A6124" s="526" t="n">
        <v>102509</v>
      </c>
      <c r="B6124" s="526" t="s">
        <v>10545</v>
      </c>
      <c r="C6124" s="526" t="s">
        <v>114</v>
      </c>
      <c r="D6124" s="527" t="n">
        <v>27.82</v>
      </c>
    </row>
    <row r="6125" customFormat="false" ht="15" hidden="false" customHeight="false" outlineLevel="0" collapsed="false">
      <c r="A6125" s="526" t="n">
        <v>102512</v>
      </c>
      <c r="B6125" s="526" t="s">
        <v>10546</v>
      </c>
      <c r="C6125" s="526" t="s">
        <v>120</v>
      </c>
      <c r="D6125" s="527" t="n">
        <v>5.68</v>
      </c>
    </row>
    <row r="6126" customFormat="false" ht="15" hidden="false" customHeight="false" outlineLevel="0" collapsed="false">
      <c r="A6126" s="526" t="n">
        <v>102513</v>
      </c>
      <c r="B6126" s="526" t="s">
        <v>10547</v>
      </c>
      <c r="C6126" s="526" t="s">
        <v>114</v>
      </c>
      <c r="D6126" s="527" t="n">
        <v>49.73</v>
      </c>
    </row>
    <row r="6127" customFormat="false" ht="15" hidden="false" customHeight="false" outlineLevel="0" collapsed="false">
      <c r="A6127" s="526" t="n">
        <v>102520</v>
      </c>
      <c r="B6127" s="526" t="s">
        <v>10548</v>
      </c>
      <c r="C6127" s="526" t="s">
        <v>114</v>
      </c>
      <c r="D6127" s="527" t="n">
        <v>86.34</v>
      </c>
    </row>
    <row r="6128" customFormat="false" ht="15" hidden="false" customHeight="false" outlineLevel="0" collapsed="false">
      <c r="A6128" s="526" t="n">
        <v>101749</v>
      </c>
      <c r="B6128" s="526" t="s">
        <v>10549</v>
      </c>
      <c r="C6128" s="526" t="s">
        <v>114</v>
      </c>
      <c r="D6128" s="527" t="n">
        <v>58.71</v>
      </c>
    </row>
    <row r="6129" customFormat="false" ht="15" hidden="false" customHeight="false" outlineLevel="0" collapsed="false">
      <c r="A6129" s="526" t="n">
        <v>101750</v>
      </c>
      <c r="B6129" s="526" t="s">
        <v>10550</v>
      </c>
      <c r="C6129" s="526" t="s">
        <v>114</v>
      </c>
      <c r="D6129" s="527" t="n">
        <v>56.12</v>
      </c>
    </row>
    <row r="6130" customFormat="false" ht="15" hidden="false" customHeight="false" outlineLevel="0" collapsed="false">
      <c r="A6130" s="526" t="n">
        <v>101729</v>
      </c>
      <c r="B6130" s="526" t="s">
        <v>10551</v>
      </c>
      <c r="C6130" s="526" t="s">
        <v>114</v>
      </c>
      <c r="D6130" s="527" t="n">
        <v>239.36</v>
      </c>
    </row>
    <row r="6131" customFormat="false" ht="15" hidden="false" customHeight="false" outlineLevel="0" collapsed="false">
      <c r="A6131" s="526" t="n">
        <v>101746</v>
      </c>
      <c r="B6131" s="526" t="s">
        <v>10552</v>
      </c>
      <c r="C6131" s="526" t="s">
        <v>114</v>
      </c>
      <c r="D6131" s="527" t="n">
        <v>367.82</v>
      </c>
    </row>
    <row r="6132" customFormat="false" ht="15" hidden="false" customHeight="false" outlineLevel="0" collapsed="false">
      <c r="A6132" s="526" t="n">
        <v>101751</v>
      </c>
      <c r="B6132" s="526" t="s">
        <v>10553</v>
      </c>
      <c r="C6132" s="526" t="s">
        <v>114</v>
      </c>
      <c r="D6132" s="527" t="n">
        <v>246.21</v>
      </c>
    </row>
    <row r="6133" customFormat="false" ht="15" hidden="false" customHeight="false" outlineLevel="0" collapsed="false">
      <c r="A6133" s="526" t="n">
        <v>87246</v>
      </c>
      <c r="B6133" s="526" t="s">
        <v>10554</v>
      </c>
      <c r="C6133" s="526" t="s">
        <v>114</v>
      </c>
      <c r="D6133" s="527" t="n">
        <v>65.43</v>
      </c>
    </row>
    <row r="6134" customFormat="false" ht="15" hidden="false" customHeight="false" outlineLevel="0" collapsed="false">
      <c r="A6134" s="526" t="n">
        <v>87247</v>
      </c>
      <c r="B6134" s="526" t="s">
        <v>10555</v>
      </c>
      <c r="C6134" s="526" t="s">
        <v>114</v>
      </c>
      <c r="D6134" s="527" t="n">
        <v>58.14</v>
      </c>
    </row>
    <row r="6135" customFormat="false" ht="15" hidden="false" customHeight="false" outlineLevel="0" collapsed="false">
      <c r="A6135" s="526" t="n">
        <v>87248</v>
      </c>
      <c r="B6135" s="526" t="s">
        <v>10556</v>
      </c>
      <c r="C6135" s="526" t="s">
        <v>114</v>
      </c>
      <c r="D6135" s="527" t="n">
        <v>50.46</v>
      </c>
    </row>
    <row r="6136" customFormat="false" ht="15" hidden="false" customHeight="false" outlineLevel="0" collapsed="false">
      <c r="A6136" s="526" t="n">
        <v>87249</v>
      </c>
      <c r="B6136" s="526" t="s">
        <v>10557</v>
      </c>
      <c r="C6136" s="526" t="s">
        <v>114</v>
      </c>
      <c r="D6136" s="527" t="n">
        <v>70.39</v>
      </c>
    </row>
    <row r="6137" customFormat="false" ht="15" hidden="false" customHeight="false" outlineLevel="0" collapsed="false">
      <c r="A6137" s="526" t="n">
        <v>87250</v>
      </c>
      <c r="B6137" s="526" t="s">
        <v>10558</v>
      </c>
      <c r="C6137" s="526" t="s">
        <v>114</v>
      </c>
      <c r="D6137" s="527" t="n">
        <v>59.56</v>
      </c>
    </row>
    <row r="6138" customFormat="false" ht="15" hidden="false" customHeight="false" outlineLevel="0" collapsed="false">
      <c r="A6138" s="526" t="n">
        <v>87251</v>
      </c>
      <c r="B6138" s="526" t="s">
        <v>166</v>
      </c>
      <c r="C6138" s="526" t="s">
        <v>114</v>
      </c>
      <c r="D6138" s="527" t="n">
        <v>50.76</v>
      </c>
    </row>
    <row r="6139" customFormat="false" ht="15" hidden="false" customHeight="false" outlineLevel="0" collapsed="false">
      <c r="A6139" s="526" t="n">
        <v>87255</v>
      </c>
      <c r="B6139" s="526" t="s">
        <v>10559</v>
      </c>
      <c r="C6139" s="526" t="s">
        <v>114</v>
      </c>
      <c r="D6139" s="527" t="n">
        <v>110.79</v>
      </c>
    </row>
    <row r="6140" customFormat="false" ht="15" hidden="false" customHeight="false" outlineLevel="0" collapsed="false">
      <c r="A6140" s="526" t="n">
        <v>87256</v>
      </c>
      <c r="B6140" s="526" t="s">
        <v>10560</v>
      </c>
      <c r="C6140" s="526" t="s">
        <v>114</v>
      </c>
      <c r="D6140" s="527" t="n">
        <v>97.74</v>
      </c>
    </row>
    <row r="6141" customFormat="false" ht="15" hidden="false" customHeight="false" outlineLevel="0" collapsed="false">
      <c r="A6141" s="526" t="n">
        <v>87257</v>
      </c>
      <c r="B6141" s="526" t="s">
        <v>164</v>
      </c>
      <c r="C6141" s="526" t="s">
        <v>114</v>
      </c>
      <c r="D6141" s="527" t="n">
        <v>87.44</v>
      </c>
    </row>
    <row r="6142" customFormat="false" ht="15" hidden="false" customHeight="false" outlineLevel="0" collapsed="false">
      <c r="A6142" s="526" t="n">
        <v>87258</v>
      </c>
      <c r="B6142" s="526" t="s">
        <v>10561</v>
      </c>
      <c r="C6142" s="526" t="s">
        <v>114</v>
      </c>
      <c r="D6142" s="527" t="n">
        <v>151.09</v>
      </c>
    </row>
    <row r="6143" customFormat="false" ht="15" hidden="false" customHeight="false" outlineLevel="0" collapsed="false">
      <c r="A6143" s="526" t="n">
        <v>87259</v>
      </c>
      <c r="B6143" s="526" t="s">
        <v>10562</v>
      </c>
      <c r="C6143" s="526" t="s">
        <v>114</v>
      </c>
      <c r="D6143" s="527" t="n">
        <v>137.99</v>
      </c>
    </row>
    <row r="6144" customFormat="false" ht="15" hidden="false" customHeight="false" outlineLevel="0" collapsed="false">
      <c r="A6144" s="526" t="n">
        <v>87260</v>
      </c>
      <c r="B6144" s="526" t="s">
        <v>10563</v>
      </c>
      <c r="C6144" s="526" t="s">
        <v>114</v>
      </c>
      <c r="D6144" s="527" t="n">
        <v>128.55</v>
      </c>
    </row>
    <row r="6145" customFormat="false" ht="15" hidden="false" customHeight="false" outlineLevel="0" collapsed="false">
      <c r="A6145" s="526" t="n">
        <v>87261</v>
      </c>
      <c r="B6145" s="526" t="s">
        <v>10564</v>
      </c>
      <c r="C6145" s="526" t="s">
        <v>114</v>
      </c>
      <c r="D6145" s="527" t="n">
        <v>172.79</v>
      </c>
    </row>
    <row r="6146" customFormat="false" ht="15" hidden="false" customHeight="false" outlineLevel="0" collapsed="false">
      <c r="A6146" s="526" t="n">
        <v>87262</v>
      </c>
      <c r="B6146" s="526" t="s">
        <v>10565</v>
      </c>
      <c r="C6146" s="526" t="s">
        <v>114</v>
      </c>
      <c r="D6146" s="527" t="n">
        <v>158.03</v>
      </c>
    </row>
    <row r="6147" customFormat="false" ht="15" hidden="false" customHeight="false" outlineLevel="0" collapsed="false">
      <c r="A6147" s="526" t="n">
        <v>87263</v>
      </c>
      <c r="B6147" s="526" t="s">
        <v>10566</v>
      </c>
      <c r="C6147" s="526" t="s">
        <v>114</v>
      </c>
      <c r="D6147" s="527" t="n">
        <v>147.06</v>
      </c>
    </row>
    <row r="6148" customFormat="false" ht="15" hidden="false" customHeight="false" outlineLevel="0" collapsed="false">
      <c r="A6148" s="526" t="n">
        <v>89046</v>
      </c>
      <c r="B6148" s="526" t="s">
        <v>10567</v>
      </c>
      <c r="C6148" s="526" t="s">
        <v>114</v>
      </c>
      <c r="D6148" s="527" t="n">
        <v>57.29</v>
      </c>
    </row>
    <row r="6149" customFormat="false" ht="15" hidden="false" customHeight="false" outlineLevel="0" collapsed="false">
      <c r="A6149" s="526" t="n">
        <v>89171</v>
      </c>
      <c r="B6149" s="526" t="s">
        <v>10568</v>
      </c>
      <c r="C6149" s="526" t="s">
        <v>114</v>
      </c>
      <c r="D6149" s="527" t="n">
        <v>53.85</v>
      </c>
    </row>
    <row r="6150" customFormat="false" ht="15" hidden="false" customHeight="false" outlineLevel="0" collapsed="false">
      <c r="A6150" s="526" t="n">
        <v>93389</v>
      </c>
      <c r="B6150" s="526" t="s">
        <v>10569</v>
      </c>
      <c r="C6150" s="526" t="s">
        <v>114</v>
      </c>
      <c r="D6150" s="527" t="n">
        <v>59.57</v>
      </c>
    </row>
    <row r="6151" customFormat="false" ht="15" hidden="false" customHeight="false" outlineLevel="0" collapsed="false">
      <c r="A6151" s="526" t="n">
        <v>93390</v>
      </c>
      <c r="B6151" s="526" t="s">
        <v>10570</v>
      </c>
      <c r="C6151" s="526" t="s">
        <v>114</v>
      </c>
      <c r="D6151" s="527" t="n">
        <v>52.36</v>
      </c>
    </row>
    <row r="6152" customFormat="false" ht="15" hidden="false" customHeight="false" outlineLevel="0" collapsed="false">
      <c r="A6152" s="526" t="n">
        <v>93391</v>
      </c>
      <c r="B6152" s="526" t="s">
        <v>10571</v>
      </c>
      <c r="C6152" s="526" t="s">
        <v>114</v>
      </c>
      <c r="D6152" s="527" t="n">
        <v>44.71</v>
      </c>
    </row>
    <row r="6153" customFormat="false" ht="15" hidden="false" customHeight="false" outlineLevel="0" collapsed="false">
      <c r="A6153" s="526" t="n">
        <v>104593</v>
      </c>
      <c r="B6153" s="526" t="s">
        <v>10572</v>
      </c>
      <c r="C6153" s="526" t="s">
        <v>114</v>
      </c>
      <c r="D6153" s="527" t="n">
        <v>114.91</v>
      </c>
    </row>
    <row r="6154" customFormat="false" ht="15" hidden="false" customHeight="false" outlineLevel="0" collapsed="false">
      <c r="A6154" s="526" t="n">
        <v>104594</v>
      </c>
      <c r="B6154" s="526" t="s">
        <v>10573</v>
      </c>
      <c r="C6154" s="526" t="s">
        <v>114</v>
      </c>
      <c r="D6154" s="527" t="n">
        <v>100.26</v>
      </c>
    </row>
    <row r="6155" customFormat="false" ht="15" hidden="false" customHeight="false" outlineLevel="0" collapsed="false">
      <c r="A6155" s="526" t="n">
        <v>104595</v>
      </c>
      <c r="B6155" s="526" t="s">
        <v>10574</v>
      </c>
      <c r="C6155" s="526" t="s">
        <v>114</v>
      </c>
      <c r="D6155" s="527" t="n">
        <v>88.02</v>
      </c>
    </row>
    <row r="6156" customFormat="false" ht="15" hidden="false" customHeight="false" outlineLevel="0" collapsed="false">
      <c r="A6156" s="526" t="n">
        <v>104596</v>
      </c>
      <c r="B6156" s="526" t="s">
        <v>10575</v>
      </c>
      <c r="C6156" s="526" t="s">
        <v>114</v>
      </c>
      <c r="D6156" s="527" t="n">
        <v>177.71</v>
      </c>
    </row>
    <row r="6157" customFormat="false" ht="15" hidden="false" customHeight="false" outlineLevel="0" collapsed="false">
      <c r="A6157" s="526" t="n">
        <v>104597</v>
      </c>
      <c r="B6157" s="526" t="s">
        <v>10576</v>
      </c>
      <c r="C6157" s="526" t="s">
        <v>114</v>
      </c>
      <c r="D6157" s="527" t="n">
        <v>161.04</v>
      </c>
    </row>
    <row r="6158" customFormat="false" ht="15" hidden="false" customHeight="false" outlineLevel="0" collapsed="false">
      <c r="A6158" s="526" t="n">
        <v>104598</v>
      </c>
      <c r="B6158" s="526" t="s">
        <v>10577</v>
      </c>
      <c r="C6158" s="526" t="s">
        <v>114</v>
      </c>
      <c r="D6158" s="527" t="n">
        <v>147.79</v>
      </c>
    </row>
    <row r="6159" customFormat="false" ht="15" hidden="false" customHeight="false" outlineLevel="0" collapsed="false">
      <c r="A6159" s="526" t="n">
        <v>104599</v>
      </c>
      <c r="B6159" s="526" t="s">
        <v>10578</v>
      </c>
      <c r="C6159" s="526" t="s">
        <v>114</v>
      </c>
      <c r="D6159" s="527" t="n">
        <v>78.92</v>
      </c>
    </row>
    <row r="6160" customFormat="false" ht="15" hidden="false" customHeight="false" outlineLevel="0" collapsed="false">
      <c r="A6160" s="526" t="n">
        <v>104600</v>
      </c>
      <c r="B6160" s="526" t="s">
        <v>10579</v>
      </c>
      <c r="C6160" s="526" t="s">
        <v>114</v>
      </c>
      <c r="D6160" s="527" t="n">
        <v>72.58</v>
      </c>
    </row>
    <row r="6161" customFormat="false" ht="15" hidden="false" customHeight="false" outlineLevel="0" collapsed="false">
      <c r="A6161" s="526" t="n">
        <v>104601</v>
      </c>
      <c r="B6161" s="526" t="s">
        <v>10580</v>
      </c>
      <c r="C6161" s="526" t="s">
        <v>114</v>
      </c>
      <c r="D6161" s="527" t="n">
        <v>63.23</v>
      </c>
    </row>
    <row r="6162" customFormat="false" ht="15" hidden="false" customHeight="false" outlineLevel="0" collapsed="false">
      <c r="A6162" s="526" t="n">
        <v>104602</v>
      </c>
      <c r="B6162" s="526" t="s">
        <v>10581</v>
      </c>
      <c r="C6162" s="526" t="s">
        <v>114</v>
      </c>
      <c r="D6162" s="527" t="n">
        <v>57.28</v>
      </c>
    </row>
    <row r="6163" customFormat="false" ht="15" hidden="false" customHeight="false" outlineLevel="0" collapsed="false">
      <c r="A6163" s="526" t="n">
        <v>104603</v>
      </c>
      <c r="B6163" s="526" t="s">
        <v>10582</v>
      </c>
      <c r="C6163" s="526" t="s">
        <v>114</v>
      </c>
      <c r="D6163" s="527" t="n">
        <v>52.99</v>
      </c>
    </row>
    <row r="6164" customFormat="false" ht="15" hidden="false" customHeight="false" outlineLevel="0" collapsed="false">
      <c r="A6164" s="526" t="n">
        <v>104604</v>
      </c>
      <c r="B6164" s="526" t="s">
        <v>10583</v>
      </c>
      <c r="C6164" s="526" t="s">
        <v>114</v>
      </c>
      <c r="D6164" s="527" t="n">
        <v>47.15</v>
      </c>
    </row>
    <row r="6165" customFormat="false" ht="15" hidden="false" customHeight="false" outlineLevel="0" collapsed="false">
      <c r="A6165" s="526" t="n">
        <v>104605</v>
      </c>
      <c r="B6165" s="526" t="s">
        <v>10584</v>
      </c>
      <c r="C6165" s="526" t="s">
        <v>114</v>
      </c>
      <c r="D6165" s="527" t="n">
        <v>98.9</v>
      </c>
    </row>
    <row r="6166" customFormat="false" ht="15" hidden="false" customHeight="false" outlineLevel="0" collapsed="false">
      <c r="A6166" s="526" t="n">
        <v>104606</v>
      </c>
      <c r="B6166" s="526" t="s">
        <v>10585</v>
      </c>
      <c r="C6166" s="526" t="s">
        <v>114</v>
      </c>
      <c r="D6166" s="527" t="n">
        <v>67.64</v>
      </c>
    </row>
    <row r="6167" customFormat="false" ht="15" hidden="false" customHeight="false" outlineLevel="0" collapsed="false">
      <c r="A6167" s="526" t="n">
        <v>104607</v>
      </c>
      <c r="B6167" s="526" t="s">
        <v>10586</v>
      </c>
      <c r="C6167" s="526" t="s">
        <v>114</v>
      </c>
      <c r="D6167" s="527" t="n">
        <v>54.37</v>
      </c>
    </row>
    <row r="6168" customFormat="false" ht="15" hidden="false" customHeight="false" outlineLevel="0" collapsed="false">
      <c r="A6168" s="526" t="n">
        <v>104608</v>
      </c>
      <c r="B6168" s="526" t="s">
        <v>10587</v>
      </c>
      <c r="C6168" s="526" t="s">
        <v>114</v>
      </c>
      <c r="D6168" s="527" t="n">
        <v>189.29</v>
      </c>
    </row>
    <row r="6169" customFormat="false" ht="15" hidden="false" customHeight="false" outlineLevel="0" collapsed="false">
      <c r="A6169" s="526" t="n">
        <v>104609</v>
      </c>
      <c r="B6169" s="526" t="s">
        <v>10588</v>
      </c>
      <c r="C6169" s="526" t="s">
        <v>114</v>
      </c>
      <c r="D6169" s="527" t="n">
        <v>148.8</v>
      </c>
    </row>
    <row r="6170" customFormat="false" ht="15" hidden="false" customHeight="false" outlineLevel="0" collapsed="false">
      <c r="A6170" s="526" t="n">
        <v>104610</v>
      </c>
      <c r="B6170" s="526" t="s">
        <v>10589</v>
      </c>
      <c r="C6170" s="526" t="s">
        <v>114</v>
      </c>
      <c r="D6170" s="527" t="n">
        <v>133.37</v>
      </c>
    </row>
    <row r="6171" customFormat="false" ht="15" hidden="false" customHeight="false" outlineLevel="0" collapsed="false">
      <c r="A6171" s="526" t="n">
        <v>98671</v>
      </c>
      <c r="B6171" s="526" t="s">
        <v>10590</v>
      </c>
      <c r="C6171" s="526" t="s">
        <v>114</v>
      </c>
      <c r="D6171" s="527" t="n">
        <v>366</v>
      </c>
    </row>
    <row r="6172" customFormat="false" ht="15" hidden="false" customHeight="false" outlineLevel="0" collapsed="false">
      <c r="A6172" s="526" t="n">
        <v>98672</v>
      </c>
      <c r="B6172" s="526" t="s">
        <v>10591</v>
      </c>
      <c r="C6172" s="526" t="s">
        <v>114</v>
      </c>
      <c r="D6172" s="527" t="n">
        <v>413.6</v>
      </c>
    </row>
    <row r="6173" customFormat="false" ht="15" hidden="false" customHeight="false" outlineLevel="0" collapsed="false">
      <c r="A6173" s="526" t="n">
        <v>98678</v>
      </c>
      <c r="B6173" s="526" t="s">
        <v>10592</v>
      </c>
      <c r="C6173" s="526" t="s">
        <v>114</v>
      </c>
      <c r="D6173" s="527" t="n">
        <v>393.49</v>
      </c>
    </row>
    <row r="6174" customFormat="false" ht="15" hidden="false" customHeight="false" outlineLevel="0" collapsed="false">
      <c r="A6174" s="526" t="n">
        <v>98679</v>
      </c>
      <c r="B6174" s="526" t="s">
        <v>161</v>
      </c>
      <c r="C6174" s="526" t="s">
        <v>114</v>
      </c>
      <c r="D6174" s="527" t="n">
        <v>39.94</v>
      </c>
    </row>
    <row r="6175" customFormat="false" ht="15" hidden="false" customHeight="false" outlineLevel="0" collapsed="false">
      <c r="A6175" s="526" t="n">
        <v>98680</v>
      </c>
      <c r="B6175" s="526" t="s">
        <v>10593</v>
      </c>
      <c r="C6175" s="526" t="s">
        <v>114</v>
      </c>
      <c r="D6175" s="527" t="n">
        <v>50.27</v>
      </c>
    </row>
    <row r="6176" customFormat="false" ht="15" hidden="false" customHeight="false" outlineLevel="0" collapsed="false">
      <c r="A6176" s="526" t="n">
        <v>98681</v>
      </c>
      <c r="B6176" s="526" t="s">
        <v>10594</v>
      </c>
      <c r="C6176" s="526" t="s">
        <v>114</v>
      </c>
      <c r="D6176" s="527" t="n">
        <v>37.35</v>
      </c>
    </row>
    <row r="6177" customFormat="false" ht="15" hidden="false" customHeight="false" outlineLevel="0" collapsed="false">
      <c r="A6177" s="526" t="n">
        <v>98682</v>
      </c>
      <c r="B6177" s="526" t="s">
        <v>10595</v>
      </c>
      <c r="C6177" s="526" t="s">
        <v>114</v>
      </c>
      <c r="D6177" s="527" t="n">
        <v>47.68</v>
      </c>
    </row>
    <row r="6178" customFormat="false" ht="15" hidden="false" customHeight="false" outlineLevel="0" collapsed="false">
      <c r="A6178" s="526" t="n">
        <v>98685</v>
      </c>
      <c r="B6178" s="526" t="s">
        <v>10596</v>
      </c>
      <c r="C6178" s="526" t="s">
        <v>120</v>
      </c>
      <c r="D6178" s="527" t="n">
        <v>67.33</v>
      </c>
    </row>
    <row r="6179" customFormat="false" ht="15" hidden="false" customHeight="false" outlineLevel="0" collapsed="false">
      <c r="A6179" s="526" t="n">
        <v>98686</v>
      </c>
      <c r="B6179" s="526" t="s">
        <v>10597</v>
      </c>
      <c r="C6179" s="526" t="s">
        <v>120</v>
      </c>
      <c r="D6179" s="527" t="n">
        <v>44.56</v>
      </c>
    </row>
    <row r="6180" customFormat="false" ht="15" hidden="false" customHeight="false" outlineLevel="0" collapsed="false">
      <c r="A6180" s="526" t="n">
        <v>98688</v>
      </c>
      <c r="B6180" s="526" t="s">
        <v>10598</v>
      </c>
      <c r="C6180" s="526" t="s">
        <v>120</v>
      </c>
      <c r="D6180" s="527" t="n">
        <v>70.34</v>
      </c>
    </row>
    <row r="6181" customFormat="false" ht="15" hidden="false" customHeight="false" outlineLevel="0" collapsed="false">
      <c r="A6181" s="526" t="n">
        <v>98689</v>
      </c>
      <c r="B6181" s="526" t="s">
        <v>220</v>
      </c>
      <c r="C6181" s="526" t="s">
        <v>120</v>
      </c>
      <c r="D6181" s="527" t="n">
        <v>96.9</v>
      </c>
    </row>
    <row r="6182" customFormat="false" ht="15" hidden="false" customHeight="false" outlineLevel="0" collapsed="false">
      <c r="A6182" s="526" t="n">
        <v>101090</v>
      </c>
      <c r="B6182" s="526" t="s">
        <v>10599</v>
      </c>
      <c r="C6182" s="526" t="s">
        <v>114</v>
      </c>
      <c r="D6182" s="527" t="n">
        <v>200.41</v>
      </c>
    </row>
    <row r="6183" customFormat="false" ht="15" hidden="false" customHeight="false" outlineLevel="0" collapsed="false">
      <c r="A6183" s="526" t="n">
        <v>101091</v>
      </c>
      <c r="B6183" s="526" t="s">
        <v>10600</v>
      </c>
      <c r="C6183" s="526" t="s">
        <v>114</v>
      </c>
      <c r="D6183" s="527" t="n">
        <v>148.04</v>
      </c>
    </row>
    <row r="6184" customFormat="false" ht="15" hidden="false" customHeight="false" outlineLevel="0" collapsed="false">
      <c r="A6184" s="526" t="n">
        <v>101725</v>
      </c>
      <c r="B6184" s="526" t="s">
        <v>10601</v>
      </c>
      <c r="C6184" s="526" t="s">
        <v>114</v>
      </c>
      <c r="D6184" s="527" t="n">
        <v>288.6</v>
      </c>
    </row>
    <row r="6185" customFormat="false" ht="15" hidden="false" customHeight="false" outlineLevel="0" collapsed="false">
      <c r="A6185" s="526" t="n">
        <v>101726</v>
      </c>
      <c r="B6185" s="526" t="s">
        <v>10602</v>
      </c>
      <c r="C6185" s="526" t="s">
        <v>114</v>
      </c>
      <c r="D6185" s="527" t="n">
        <v>191.99</v>
      </c>
    </row>
    <row r="6186" customFormat="false" ht="15" hidden="false" customHeight="false" outlineLevel="0" collapsed="false">
      <c r="A6186" s="526" t="n">
        <v>101731</v>
      </c>
      <c r="B6186" s="526" t="s">
        <v>10603</v>
      </c>
      <c r="C6186" s="526" t="s">
        <v>114</v>
      </c>
      <c r="D6186" s="527" t="n">
        <v>286.38</v>
      </c>
    </row>
    <row r="6187" customFormat="false" ht="15" hidden="false" customHeight="false" outlineLevel="0" collapsed="false">
      <c r="A6187" s="526" t="n">
        <v>101732</v>
      </c>
      <c r="B6187" s="526" t="s">
        <v>10604</v>
      </c>
      <c r="C6187" s="526" t="s">
        <v>114</v>
      </c>
      <c r="D6187" s="527" t="n">
        <v>94.39</v>
      </c>
    </row>
    <row r="6188" customFormat="false" ht="15" hidden="false" customHeight="false" outlineLevel="0" collapsed="false">
      <c r="A6188" s="526" t="n">
        <v>101094</v>
      </c>
      <c r="B6188" s="526" t="s">
        <v>364</v>
      </c>
      <c r="C6188" s="526" t="s">
        <v>120</v>
      </c>
      <c r="D6188" s="527" t="n">
        <v>142.4</v>
      </c>
    </row>
    <row r="6189" customFormat="false" ht="15" hidden="false" customHeight="false" outlineLevel="0" collapsed="false">
      <c r="A6189" s="526" t="n">
        <v>101727</v>
      </c>
      <c r="B6189" s="526" t="s">
        <v>10605</v>
      </c>
      <c r="C6189" s="526" t="s">
        <v>114</v>
      </c>
      <c r="D6189" s="527" t="n">
        <v>165.72</v>
      </c>
    </row>
    <row r="6190" customFormat="false" ht="15" hidden="false" customHeight="false" outlineLevel="0" collapsed="false">
      <c r="A6190" s="526" t="n">
        <v>101733</v>
      </c>
      <c r="B6190" s="526" t="s">
        <v>10606</v>
      </c>
      <c r="C6190" s="526" t="s">
        <v>114</v>
      </c>
      <c r="D6190" s="527" t="n">
        <v>231.53</v>
      </c>
    </row>
    <row r="6191" customFormat="false" ht="15" hidden="false" customHeight="false" outlineLevel="0" collapsed="false">
      <c r="A6191" s="526" t="n">
        <v>101734</v>
      </c>
      <c r="B6191" s="526" t="s">
        <v>10607</v>
      </c>
      <c r="C6191" s="526" t="s">
        <v>114</v>
      </c>
      <c r="D6191" s="527" t="n">
        <v>346.25</v>
      </c>
    </row>
    <row r="6192" customFormat="false" ht="15" hidden="false" customHeight="false" outlineLevel="0" collapsed="false">
      <c r="A6192" s="526" t="n">
        <v>101735</v>
      </c>
      <c r="B6192" s="526" t="s">
        <v>10608</v>
      </c>
      <c r="C6192" s="526" t="s">
        <v>114</v>
      </c>
      <c r="D6192" s="527" t="n">
        <v>354.57</v>
      </c>
    </row>
    <row r="6193" customFormat="false" ht="15" hidden="false" customHeight="false" outlineLevel="0" collapsed="false">
      <c r="A6193" s="526" t="n">
        <v>101736</v>
      </c>
      <c r="B6193" s="526" t="s">
        <v>10609</v>
      </c>
      <c r="C6193" s="526" t="s">
        <v>114</v>
      </c>
      <c r="D6193" s="527" t="n">
        <v>99.37</v>
      </c>
    </row>
    <row r="6194" customFormat="false" ht="15" hidden="false" customHeight="false" outlineLevel="0" collapsed="false">
      <c r="A6194" s="526" t="n">
        <v>101737</v>
      </c>
      <c r="B6194" s="526" t="s">
        <v>10610</v>
      </c>
      <c r="C6194" s="526" t="s">
        <v>114</v>
      </c>
      <c r="D6194" s="527" t="n">
        <v>115.84</v>
      </c>
    </row>
    <row r="6195" customFormat="false" ht="15" hidden="false" customHeight="false" outlineLevel="0" collapsed="false">
      <c r="A6195" s="526" t="n">
        <v>101748</v>
      </c>
      <c r="B6195" s="526" t="s">
        <v>10611</v>
      </c>
      <c r="C6195" s="526" t="s">
        <v>114</v>
      </c>
      <c r="D6195" s="527" t="n">
        <v>3.75</v>
      </c>
    </row>
    <row r="6196" customFormat="false" ht="15" hidden="false" customHeight="false" outlineLevel="0" collapsed="false">
      <c r="A6196" s="526" t="n">
        <v>104162</v>
      </c>
      <c r="B6196" s="526" t="s">
        <v>10612</v>
      </c>
      <c r="C6196" s="526" t="s">
        <v>114</v>
      </c>
      <c r="D6196" s="527" t="n">
        <v>89.37</v>
      </c>
    </row>
    <row r="6197" customFormat="false" ht="15" hidden="false" customHeight="false" outlineLevel="0" collapsed="false">
      <c r="A6197" s="526" t="n">
        <v>101092</v>
      </c>
      <c r="B6197" s="526" t="s">
        <v>10613</v>
      </c>
      <c r="C6197" s="526" t="s">
        <v>114</v>
      </c>
      <c r="D6197" s="527" t="n">
        <v>377.59</v>
      </c>
    </row>
    <row r="6198" customFormat="false" ht="15" hidden="false" customHeight="false" outlineLevel="0" collapsed="false">
      <c r="A6198" s="526" t="n">
        <v>101093</v>
      </c>
      <c r="B6198" s="526" t="s">
        <v>10614</v>
      </c>
      <c r="C6198" s="526" t="s">
        <v>114</v>
      </c>
      <c r="D6198" s="527" t="n">
        <v>425.19</v>
      </c>
    </row>
    <row r="6199" customFormat="false" ht="15" hidden="false" customHeight="false" outlineLevel="0" collapsed="false">
      <c r="A6199" s="526" t="n">
        <v>98695</v>
      </c>
      <c r="B6199" s="526" t="s">
        <v>10615</v>
      </c>
      <c r="C6199" s="526" t="s">
        <v>120</v>
      </c>
      <c r="D6199" s="527" t="n">
        <v>77.91</v>
      </c>
    </row>
    <row r="6200" customFormat="false" ht="15" hidden="false" customHeight="false" outlineLevel="0" collapsed="false">
      <c r="A6200" s="526" t="n">
        <v>98697</v>
      </c>
      <c r="B6200" s="526" t="s">
        <v>10616</v>
      </c>
      <c r="C6200" s="526" t="s">
        <v>120</v>
      </c>
      <c r="D6200" s="527" t="n">
        <v>50.7</v>
      </c>
    </row>
    <row r="6201" customFormat="false" ht="15" hidden="false" customHeight="false" outlineLevel="0" collapsed="false">
      <c r="A6201" s="526" t="n">
        <v>101738</v>
      </c>
      <c r="B6201" s="526" t="s">
        <v>10617</v>
      </c>
      <c r="C6201" s="526" t="s">
        <v>120</v>
      </c>
      <c r="D6201" s="527" t="n">
        <v>34.41</v>
      </c>
    </row>
    <row r="6202" customFormat="false" ht="15" hidden="false" customHeight="false" outlineLevel="0" collapsed="false">
      <c r="A6202" s="526" t="n">
        <v>101739</v>
      </c>
      <c r="B6202" s="526" t="s">
        <v>10618</v>
      </c>
      <c r="C6202" s="526" t="s">
        <v>120</v>
      </c>
      <c r="D6202" s="527" t="n">
        <v>38.05</v>
      </c>
    </row>
    <row r="6203" customFormat="false" ht="15" hidden="false" customHeight="false" outlineLevel="0" collapsed="false">
      <c r="A6203" s="526" t="n">
        <v>88648</v>
      </c>
      <c r="B6203" s="526" t="s">
        <v>10619</v>
      </c>
      <c r="C6203" s="526" t="s">
        <v>120</v>
      </c>
      <c r="D6203" s="527" t="n">
        <v>7.41</v>
      </c>
    </row>
    <row r="6204" customFormat="false" ht="15" hidden="false" customHeight="false" outlineLevel="0" collapsed="false">
      <c r="A6204" s="526" t="n">
        <v>88649</v>
      </c>
      <c r="B6204" s="526" t="s">
        <v>10620</v>
      </c>
      <c r="C6204" s="526" t="s">
        <v>120</v>
      </c>
      <c r="D6204" s="527" t="n">
        <v>8.41</v>
      </c>
    </row>
    <row r="6205" customFormat="false" ht="15" hidden="false" customHeight="false" outlineLevel="0" collapsed="false">
      <c r="A6205" s="526" t="n">
        <v>88650</v>
      </c>
      <c r="B6205" s="526" t="s">
        <v>10621</v>
      </c>
      <c r="C6205" s="526" t="s">
        <v>120</v>
      </c>
      <c r="D6205" s="527" t="n">
        <v>16.19</v>
      </c>
    </row>
    <row r="6206" customFormat="false" ht="15" hidden="false" customHeight="false" outlineLevel="0" collapsed="false">
      <c r="A6206" s="526" t="n">
        <v>96467</v>
      </c>
      <c r="B6206" s="526" t="s">
        <v>10622</v>
      </c>
      <c r="C6206" s="526" t="s">
        <v>120</v>
      </c>
      <c r="D6206" s="527" t="n">
        <v>6.75</v>
      </c>
    </row>
    <row r="6207" customFormat="false" ht="15" hidden="false" customHeight="false" outlineLevel="0" collapsed="false">
      <c r="A6207" s="526" t="n">
        <v>101740</v>
      </c>
      <c r="B6207" s="526" t="s">
        <v>10623</v>
      </c>
      <c r="C6207" s="526" t="s">
        <v>120</v>
      </c>
      <c r="D6207" s="527" t="n">
        <v>48.25</v>
      </c>
    </row>
    <row r="6208" customFormat="false" ht="15" hidden="false" customHeight="false" outlineLevel="0" collapsed="false">
      <c r="A6208" s="526" t="n">
        <v>101741</v>
      </c>
      <c r="B6208" s="526" t="s">
        <v>10624</v>
      </c>
      <c r="C6208" s="526" t="s">
        <v>120</v>
      </c>
      <c r="D6208" s="527" t="n">
        <v>24.76</v>
      </c>
    </row>
    <row r="6209" customFormat="false" ht="15" hidden="false" customHeight="false" outlineLevel="0" collapsed="false">
      <c r="A6209" s="526" t="n">
        <v>94990</v>
      </c>
      <c r="B6209" s="526" t="s">
        <v>165</v>
      </c>
      <c r="C6209" s="526" t="s">
        <v>128</v>
      </c>
      <c r="D6209" s="527" t="n">
        <v>877.82</v>
      </c>
    </row>
    <row r="6210" customFormat="false" ht="15" hidden="false" customHeight="false" outlineLevel="0" collapsed="false">
      <c r="A6210" s="526" t="n">
        <v>94991</v>
      </c>
      <c r="B6210" s="526" t="s">
        <v>10625</v>
      </c>
      <c r="C6210" s="526" t="s">
        <v>128</v>
      </c>
      <c r="D6210" s="527" t="n">
        <v>677.08</v>
      </c>
    </row>
    <row r="6211" customFormat="false" ht="15" hidden="false" customHeight="false" outlineLevel="0" collapsed="false">
      <c r="A6211" s="526" t="n">
        <v>94992</v>
      </c>
      <c r="B6211" s="526" t="s">
        <v>10626</v>
      </c>
      <c r="C6211" s="526" t="s">
        <v>114</v>
      </c>
      <c r="D6211" s="527" t="n">
        <v>81.69</v>
      </c>
    </row>
    <row r="6212" customFormat="false" ht="15" hidden="false" customHeight="false" outlineLevel="0" collapsed="false">
      <c r="A6212" s="526" t="n">
        <v>94993</v>
      </c>
      <c r="B6212" s="526" t="s">
        <v>10627</v>
      </c>
      <c r="C6212" s="526" t="s">
        <v>114</v>
      </c>
      <c r="D6212" s="527" t="n">
        <v>69.65</v>
      </c>
    </row>
    <row r="6213" customFormat="false" ht="15" hidden="false" customHeight="false" outlineLevel="0" collapsed="false">
      <c r="A6213" s="526" t="n">
        <v>94994</v>
      </c>
      <c r="B6213" s="526" t="s">
        <v>10628</v>
      </c>
      <c r="C6213" s="526" t="s">
        <v>114</v>
      </c>
      <c r="D6213" s="527" t="n">
        <v>99.64</v>
      </c>
    </row>
    <row r="6214" customFormat="false" ht="15" hidden="false" customHeight="false" outlineLevel="0" collapsed="false">
      <c r="A6214" s="526" t="n">
        <v>94995</v>
      </c>
      <c r="B6214" s="526" t="s">
        <v>2103</v>
      </c>
      <c r="C6214" s="526" t="s">
        <v>114</v>
      </c>
      <c r="D6214" s="527" t="n">
        <v>83.58</v>
      </c>
    </row>
    <row r="6215" customFormat="false" ht="15" hidden="false" customHeight="false" outlineLevel="0" collapsed="false">
      <c r="A6215" s="526" t="n">
        <v>101747</v>
      </c>
      <c r="B6215" s="526" t="s">
        <v>10629</v>
      </c>
      <c r="C6215" s="526" t="s">
        <v>114</v>
      </c>
      <c r="D6215" s="527" t="n">
        <v>80.89</v>
      </c>
    </row>
    <row r="6216" customFormat="false" ht="15" hidden="false" customHeight="false" outlineLevel="0" collapsed="false">
      <c r="A6216" s="526" t="n">
        <v>104626</v>
      </c>
      <c r="B6216" s="526" t="s">
        <v>10630</v>
      </c>
      <c r="C6216" s="526" t="s">
        <v>128</v>
      </c>
      <c r="D6216" s="527" t="n">
        <v>692.87</v>
      </c>
    </row>
    <row r="6217" customFormat="false" ht="15" hidden="false" customHeight="false" outlineLevel="0" collapsed="false">
      <c r="A6217" s="526" t="n">
        <v>104658</v>
      </c>
      <c r="B6217" s="526" t="s">
        <v>10631</v>
      </c>
      <c r="C6217" s="526" t="s">
        <v>114</v>
      </c>
      <c r="D6217" s="527" t="n">
        <v>163.79</v>
      </c>
    </row>
    <row r="6218" customFormat="false" ht="15" hidden="false" customHeight="false" outlineLevel="0" collapsed="false">
      <c r="A6218" s="526" t="n">
        <v>87620</v>
      </c>
      <c r="B6218" s="526" t="s">
        <v>10632</v>
      </c>
      <c r="C6218" s="526" t="s">
        <v>114</v>
      </c>
      <c r="D6218" s="527" t="n">
        <v>33.92</v>
      </c>
    </row>
    <row r="6219" customFormat="false" ht="15" hidden="false" customHeight="false" outlineLevel="0" collapsed="false">
      <c r="A6219" s="526" t="n">
        <v>87622</v>
      </c>
      <c r="B6219" s="526" t="s">
        <v>10633</v>
      </c>
      <c r="C6219" s="526" t="s">
        <v>114</v>
      </c>
      <c r="D6219" s="527" t="n">
        <v>37.47</v>
      </c>
    </row>
    <row r="6220" customFormat="false" ht="15" hidden="false" customHeight="false" outlineLevel="0" collapsed="false">
      <c r="A6220" s="526" t="n">
        <v>87623</v>
      </c>
      <c r="B6220" s="526" t="s">
        <v>10634</v>
      </c>
      <c r="C6220" s="526" t="s">
        <v>114</v>
      </c>
      <c r="D6220" s="527" t="n">
        <v>63.02</v>
      </c>
    </row>
    <row r="6221" customFormat="false" ht="15" hidden="false" customHeight="false" outlineLevel="0" collapsed="false">
      <c r="A6221" s="526" t="n">
        <v>87624</v>
      </c>
      <c r="B6221" s="526" t="s">
        <v>10634</v>
      </c>
      <c r="C6221" s="526" t="s">
        <v>114</v>
      </c>
      <c r="D6221" s="527" t="n">
        <v>69.64</v>
      </c>
    </row>
    <row r="6222" customFormat="false" ht="15" hidden="false" customHeight="false" outlineLevel="0" collapsed="false">
      <c r="A6222" s="526" t="n">
        <v>87630</v>
      </c>
      <c r="B6222" s="526" t="s">
        <v>10635</v>
      </c>
      <c r="C6222" s="526" t="s">
        <v>114</v>
      </c>
      <c r="D6222" s="527" t="n">
        <v>43.56</v>
      </c>
    </row>
    <row r="6223" customFormat="false" ht="15" hidden="false" customHeight="false" outlineLevel="0" collapsed="false">
      <c r="A6223" s="526" t="n">
        <v>87632</v>
      </c>
      <c r="B6223" s="526" t="s">
        <v>10636</v>
      </c>
      <c r="C6223" s="526" t="s">
        <v>114</v>
      </c>
      <c r="D6223" s="527" t="n">
        <v>48.5</v>
      </c>
    </row>
    <row r="6224" customFormat="false" ht="15" hidden="false" customHeight="false" outlineLevel="0" collapsed="false">
      <c r="A6224" s="526" t="n">
        <v>87633</v>
      </c>
      <c r="B6224" s="526" t="s">
        <v>10637</v>
      </c>
      <c r="C6224" s="526" t="s">
        <v>114</v>
      </c>
      <c r="D6224" s="527" t="n">
        <v>84.02</v>
      </c>
    </row>
    <row r="6225" customFormat="false" ht="15" hidden="false" customHeight="false" outlineLevel="0" collapsed="false">
      <c r="A6225" s="526" t="n">
        <v>87634</v>
      </c>
      <c r="B6225" s="526" t="s">
        <v>10638</v>
      </c>
      <c r="C6225" s="526" t="s">
        <v>114</v>
      </c>
      <c r="D6225" s="527" t="n">
        <v>93.23</v>
      </c>
    </row>
    <row r="6226" customFormat="false" ht="15" hidden="false" customHeight="false" outlineLevel="0" collapsed="false">
      <c r="A6226" s="526" t="n">
        <v>87640</v>
      </c>
      <c r="B6226" s="526" t="s">
        <v>10639</v>
      </c>
      <c r="C6226" s="526" t="s">
        <v>114</v>
      </c>
      <c r="D6226" s="527" t="n">
        <v>51.46</v>
      </c>
    </row>
    <row r="6227" customFormat="false" ht="15" hidden="false" customHeight="false" outlineLevel="0" collapsed="false">
      <c r="A6227" s="526" t="n">
        <v>87642</v>
      </c>
      <c r="B6227" s="526" t="s">
        <v>10640</v>
      </c>
      <c r="C6227" s="526" t="s">
        <v>114</v>
      </c>
      <c r="D6227" s="527" t="n">
        <v>57.53</v>
      </c>
    </row>
    <row r="6228" customFormat="false" ht="15" hidden="false" customHeight="false" outlineLevel="0" collapsed="false">
      <c r="A6228" s="526" t="n">
        <v>87643</v>
      </c>
      <c r="B6228" s="526" t="s">
        <v>10641</v>
      </c>
      <c r="C6228" s="526" t="s">
        <v>114</v>
      </c>
      <c r="D6228" s="527" t="n">
        <v>101.21</v>
      </c>
    </row>
    <row r="6229" customFormat="false" ht="15" hidden="false" customHeight="false" outlineLevel="0" collapsed="false">
      <c r="A6229" s="526" t="n">
        <v>87644</v>
      </c>
      <c r="B6229" s="526" t="s">
        <v>10642</v>
      </c>
      <c r="C6229" s="526" t="s">
        <v>114</v>
      </c>
      <c r="D6229" s="527" t="n">
        <v>112.53</v>
      </c>
    </row>
    <row r="6230" customFormat="false" ht="15" hidden="false" customHeight="false" outlineLevel="0" collapsed="false">
      <c r="A6230" s="526" t="n">
        <v>87680</v>
      </c>
      <c r="B6230" s="526" t="s">
        <v>123</v>
      </c>
      <c r="C6230" s="526" t="s">
        <v>114</v>
      </c>
      <c r="D6230" s="527" t="n">
        <v>46.69</v>
      </c>
    </row>
    <row r="6231" customFormat="false" ht="15" hidden="false" customHeight="false" outlineLevel="0" collapsed="false">
      <c r="A6231" s="526" t="n">
        <v>87682</v>
      </c>
      <c r="B6231" s="526" t="s">
        <v>10643</v>
      </c>
      <c r="C6231" s="526" t="s">
        <v>114</v>
      </c>
      <c r="D6231" s="527" t="n">
        <v>52.76</v>
      </c>
    </row>
    <row r="6232" customFormat="false" ht="15" hidden="false" customHeight="false" outlineLevel="0" collapsed="false">
      <c r="A6232" s="526" t="n">
        <v>87683</v>
      </c>
      <c r="B6232" s="526" t="s">
        <v>10644</v>
      </c>
      <c r="C6232" s="526" t="s">
        <v>114</v>
      </c>
      <c r="D6232" s="527" t="n">
        <v>96.44</v>
      </c>
    </row>
    <row r="6233" customFormat="false" ht="15" hidden="false" customHeight="false" outlineLevel="0" collapsed="false">
      <c r="A6233" s="526" t="n">
        <v>87684</v>
      </c>
      <c r="B6233" s="526" t="s">
        <v>10645</v>
      </c>
      <c r="C6233" s="526" t="s">
        <v>114</v>
      </c>
      <c r="D6233" s="527" t="n">
        <v>107.76</v>
      </c>
    </row>
    <row r="6234" customFormat="false" ht="15" hidden="false" customHeight="false" outlineLevel="0" collapsed="false">
      <c r="A6234" s="526" t="n">
        <v>87690</v>
      </c>
      <c r="B6234" s="526" t="s">
        <v>10646</v>
      </c>
      <c r="C6234" s="526" t="s">
        <v>114</v>
      </c>
      <c r="D6234" s="527" t="n">
        <v>53.51</v>
      </c>
    </row>
    <row r="6235" customFormat="false" ht="15" hidden="false" customHeight="false" outlineLevel="0" collapsed="false">
      <c r="A6235" s="526" t="n">
        <v>87692</v>
      </c>
      <c r="B6235" s="526" t="s">
        <v>10647</v>
      </c>
      <c r="C6235" s="526" t="s">
        <v>114</v>
      </c>
      <c r="D6235" s="527" t="n">
        <v>60.46</v>
      </c>
    </row>
    <row r="6236" customFormat="false" ht="15" hidden="false" customHeight="false" outlineLevel="0" collapsed="false">
      <c r="A6236" s="526" t="n">
        <v>87693</v>
      </c>
      <c r="B6236" s="526" t="s">
        <v>10648</v>
      </c>
      <c r="C6236" s="526" t="s">
        <v>114</v>
      </c>
      <c r="D6236" s="527" t="n">
        <v>110.48</v>
      </c>
    </row>
    <row r="6237" customFormat="false" ht="15" hidden="false" customHeight="false" outlineLevel="0" collapsed="false">
      <c r="A6237" s="526" t="n">
        <v>87694</v>
      </c>
      <c r="B6237" s="526" t="s">
        <v>10649</v>
      </c>
      <c r="C6237" s="526" t="s">
        <v>114</v>
      </c>
      <c r="D6237" s="527" t="n">
        <v>123.45</v>
      </c>
    </row>
    <row r="6238" customFormat="false" ht="15" hidden="false" customHeight="false" outlineLevel="0" collapsed="false">
      <c r="A6238" s="526" t="n">
        <v>87700</v>
      </c>
      <c r="B6238" s="526" t="s">
        <v>10650</v>
      </c>
      <c r="C6238" s="526" t="s">
        <v>114</v>
      </c>
      <c r="D6238" s="527" t="n">
        <v>57.81</v>
      </c>
    </row>
    <row r="6239" customFormat="false" ht="15" hidden="false" customHeight="false" outlineLevel="0" collapsed="false">
      <c r="A6239" s="526" t="n">
        <v>87702</v>
      </c>
      <c r="B6239" s="526" t="s">
        <v>10651</v>
      </c>
      <c r="C6239" s="526" t="s">
        <v>114</v>
      </c>
      <c r="D6239" s="527" t="n">
        <v>65.38</v>
      </c>
    </row>
    <row r="6240" customFormat="false" ht="15" hidden="false" customHeight="false" outlineLevel="0" collapsed="false">
      <c r="A6240" s="526" t="n">
        <v>87703</v>
      </c>
      <c r="B6240" s="526" t="s">
        <v>10652</v>
      </c>
      <c r="C6240" s="526" t="s">
        <v>114</v>
      </c>
      <c r="D6240" s="527" t="n">
        <v>119.84</v>
      </c>
    </row>
    <row r="6241" customFormat="false" ht="15" hidden="false" customHeight="false" outlineLevel="0" collapsed="false">
      <c r="A6241" s="526" t="n">
        <v>87704</v>
      </c>
      <c r="B6241" s="526" t="s">
        <v>10653</v>
      </c>
      <c r="C6241" s="526" t="s">
        <v>114</v>
      </c>
      <c r="D6241" s="527" t="n">
        <v>133.97</v>
      </c>
    </row>
    <row r="6242" customFormat="false" ht="15" hidden="false" customHeight="false" outlineLevel="0" collapsed="false">
      <c r="A6242" s="526" t="n">
        <v>87735</v>
      </c>
      <c r="B6242" s="526" t="s">
        <v>10654</v>
      </c>
      <c r="C6242" s="526" t="s">
        <v>114</v>
      </c>
      <c r="D6242" s="527" t="n">
        <v>46.69</v>
      </c>
    </row>
    <row r="6243" customFormat="false" ht="15" hidden="false" customHeight="false" outlineLevel="0" collapsed="false">
      <c r="A6243" s="526" t="n">
        <v>87737</v>
      </c>
      <c r="B6243" s="526" t="s">
        <v>10655</v>
      </c>
      <c r="C6243" s="526" t="s">
        <v>114</v>
      </c>
      <c r="D6243" s="527" t="n">
        <v>50.24</v>
      </c>
    </row>
    <row r="6244" customFormat="false" ht="15" hidden="false" customHeight="false" outlineLevel="0" collapsed="false">
      <c r="A6244" s="526" t="n">
        <v>87738</v>
      </c>
      <c r="B6244" s="526" t="s">
        <v>10656</v>
      </c>
      <c r="C6244" s="526" t="s">
        <v>114</v>
      </c>
      <c r="D6244" s="527" t="n">
        <v>75.79</v>
      </c>
    </row>
    <row r="6245" customFormat="false" ht="15" hidden="false" customHeight="false" outlineLevel="0" collapsed="false">
      <c r="A6245" s="526" t="n">
        <v>87739</v>
      </c>
      <c r="B6245" s="526" t="s">
        <v>10657</v>
      </c>
      <c r="C6245" s="526" t="s">
        <v>114</v>
      </c>
      <c r="D6245" s="527" t="n">
        <v>82.41</v>
      </c>
    </row>
    <row r="6246" customFormat="false" ht="15" hidden="false" customHeight="false" outlineLevel="0" collapsed="false">
      <c r="A6246" s="526" t="n">
        <v>87745</v>
      </c>
      <c r="B6246" s="526" t="s">
        <v>10658</v>
      </c>
      <c r="C6246" s="526" t="s">
        <v>114</v>
      </c>
      <c r="D6246" s="527" t="n">
        <v>56.33</v>
      </c>
    </row>
    <row r="6247" customFormat="false" ht="15" hidden="false" customHeight="false" outlineLevel="0" collapsed="false">
      <c r="A6247" s="526" t="n">
        <v>87747</v>
      </c>
      <c r="B6247" s="526" t="s">
        <v>10659</v>
      </c>
      <c r="C6247" s="526" t="s">
        <v>114</v>
      </c>
      <c r="D6247" s="527" t="n">
        <v>61.27</v>
      </c>
    </row>
    <row r="6248" customFormat="false" ht="15" hidden="false" customHeight="false" outlineLevel="0" collapsed="false">
      <c r="A6248" s="526" t="n">
        <v>87748</v>
      </c>
      <c r="B6248" s="526" t="s">
        <v>10660</v>
      </c>
      <c r="C6248" s="526" t="s">
        <v>114</v>
      </c>
      <c r="D6248" s="527" t="n">
        <v>96.79</v>
      </c>
    </row>
    <row r="6249" customFormat="false" ht="15" hidden="false" customHeight="false" outlineLevel="0" collapsed="false">
      <c r="A6249" s="526" t="n">
        <v>87749</v>
      </c>
      <c r="B6249" s="526" t="s">
        <v>10661</v>
      </c>
      <c r="C6249" s="526" t="s">
        <v>114</v>
      </c>
      <c r="D6249" s="527" t="n">
        <v>106</v>
      </c>
    </row>
    <row r="6250" customFormat="false" ht="15" hidden="false" customHeight="false" outlineLevel="0" collapsed="false">
      <c r="A6250" s="526" t="n">
        <v>87755</v>
      </c>
      <c r="B6250" s="526" t="s">
        <v>274</v>
      </c>
      <c r="C6250" s="526" t="s">
        <v>114</v>
      </c>
      <c r="D6250" s="527" t="n">
        <v>53.96</v>
      </c>
    </row>
    <row r="6251" customFormat="false" ht="15" hidden="false" customHeight="false" outlineLevel="0" collapsed="false">
      <c r="A6251" s="526" t="n">
        <v>87757</v>
      </c>
      <c r="B6251" s="526" t="s">
        <v>10662</v>
      </c>
      <c r="C6251" s="526" t="s">
        <v>114</v>
      </c>
      <c r="D6251" s="527" t="n">
        <v>58.9</v>
      </c>
    </row>
    <row r="6252" customFormat="false" ht="15" hidden="false" customHeight="false" outlineLevel="0" collapsed="false">
      <c r="A6252" s="526" t="n">
        <v>87758</v>
      </c>
      <c r="B6252" s="526" t="s">
        <v>10663</v>
      </c>
      <c r="C6252" s="526" t="s">
        <v>114</v>
      </c>
      <c r="D6252" s="527" t="n">
        <v>94.42</v>
      </c>
    </row>
    <row r="6253" customFormat="false" ht="15" hidden="false" customHeight="false" outlineLevel="0" collapsed="false">
      <c r="A6253" s="526" t="n">
        <v>87759</v>
      </c>
      <c r="B6253" s="526" t="s">
        <v>10664</v>
      </c>
      <c r="C6253" s="526" t="s">
        <v>114</v>
      </c>
      <c r="D6253" s="527" t="n">
        <v>103.63</v>
      </c>
    </row>
    <row r="6254" customFormat="false" ht="15" hidden="false" customHeight="false" outlineLevel="0" collapsed="false">
      <c r="A6254" s="526" t="n">
        <v>87765</v>
      </c>
      <c r="B6254" s="526" t="s">
        <v>10665</v>
      </c>
      <c r="C6254" s="526" t="s">
        <v>114</v>
      </c>
      <c r="D6254" s="527" t="n">
        <v>61.91</v>
      </c>
    </row>
    <row r="6255" customFormat="false" ht="15" hidden="false" customHeight="false" outlineLevel="0" collapsed="false">
      <c r="A6255" s="526" t="n">
        <v>87767</v>
      </c>
      <c r="B6255" s="526" t="s">
        <v>10666</v>
      </c>
      <c r="C6255" s="526" t="s">
        <v>114</v>
      </c>
      <c r="D6255" s="527" t="n">
        <v>67.98</v>
      </c>
    </row>
    <row r="6256" customFormat="false" ht="15" hidden="false" customHeight="false" outlineLevel="0" collapsed="false">
      <c r="A6256" s="526" t="n">
        <v>87768</v>
      </c>
      <c r="B6256" s="526" t="s">
        <v>10667</v>
      </c>
      <c r="C6256" s="526" t="s">
        <v>114</v>
      </c>
      <c r="D6256" s="527" t="n">
        <v>111.66</v>
      </c>
    </row>
    <row r="6257" customFormat="false" ht="15" hidden="false" customHeight="false" outlineLevel="0" collapsed="false">
      <c r="A6257" s="526" t="n">
        <v>87769</v>
      </c>
      <c r="B6257" s="526" t="s">
        <v>10668</v>
      </c>
      <c r="C6257" s="526" t="s">
        <v>114</v>
      </c>
      <c r="D6257" s="527" t="n">
        <v>122.98</v>
      </c>
    </row>
    <row r="6258" customFormat="false" ht="15" hidden="false" customHeight="false" outlineLevel="0" collapsed="false">
      <c r="A6258" s="526" t="n">
        <v>88470</v>
      </c>
      <c r="B6258" s="526" t="s">
        <v>10669</v>
      </c>
      <c r="C6258" s="526" t="s">
        <v>114</v>
      </c>
      <c r="D6258" s="527" t="n">
        <v>24.71</v>
      </c>
    </row>
    <row r="6259" customFormat="false" ht="15" hidden="false" customHeight="false" outlineLevel="0" collapsed="false">
      <c r="A6259" s="526" t="n">
        <v>88471</v>
      </c>
      <c r="B6259" s="526" t="s">
        <v>10670</v>
      </c>
      <c r="C6259" s="526" t="s">
        <v>114</v>
      </c>
      <c r="D6259" s="527" t="n">
        <v>30.97</v>
      </c>
    </row>
    <row r="6260" customFormat="false" ht="15" hidden="false" customHeight="false" outlineLevel="0" collapsed="false">
      <c r="A6260" s="526" t="n">
        <v>88472</v>
      </c>
      <c r="B6260" s="526" t="s">
        <v>10671</v>
      </c>
      <c r="C6260" s="526" t="s">
        <v>114</v>
      </c>
      <c r="D6260" s="527" t="n">
        <v>35.94</v>
      </c>
    </row>
    <row r="6261" customFormat="false" ht="15" hidden="false" customHeight="false" outlineLevel="0" collapsed="false">
      <c r="A6261" s="526" t="n">
        <v>88476</v>
      </c>
      <c r="B6261" s="526" t="s">
        <v>10672</v>
      </c>
      <c r="C6261" s="526" t="s">
        <v>114</v>
      </c>
      <c r="D6261" s="527" t="n">
        <v>21.02</v>
      </c>
    </row>
    <row r="6262" customFormat="false" ht="15" hidden="false" customHeight="false" outlineLevel="0" collapsed="false">
      <c r="A6262" s="526" t="n">
        <v>88477</v>
      </c>
      <c r="B6262" s="526" t="s">
        <v>10673</v>
      </c>
      <c r="C6262" s="526" t="s">
        <v>114</v>
      </c>
      <c r="D6262" s="527" t="n">
        <v>28.89</v>
      </c>
    </row>
    <row r="6263" customFormat="false" ht="15" hidden="false" customHeight="false" outlineLevel="0" collapsed="false">
      <c r="A6263" s="526" t="n">
        <v>88478</v>
      </c>
      <c r="B6263" s="526" t="s">
        <v>10674</v>
      </c>
      <c r="C6263" s="526" t="s">
        <v>114</v>
      </c>
      <c r="D6263" s="527" t="n">
        <v>35.4</v>
      </c>
    </row>
    <row r="6264" customFormat="false" ht="15" hidden="false" customHeight="false" outlineLevel="0" collapsed="false">
      <c r="A6264" s="526" t="n">
        <v>90930</v>
      </c>
      <c r="B6264" s="526" t="s">
        <v>10675</v>
      </c>
      <c r="C6264" s="526" t="s">
        <v>114</v>
      </c>
      <c r="D6264" s="527" t="n">
        <v>84.69</v>
      </c>
    </row>
    <row r="6265" customFormat="false" ht="15" hidden="false" customHeight="false" outlineLevel="0" collapsed="false">
      <c r="A6265" s="526" t="n">
        <v>90932</v>
      </c>
      <c r="B6265" s="526" t="s">
        <v>10676</v>
      </c>
      <c r="C6265" s="526" t="s">
        <v>114</v>
      </c>
      <c r="D6265" s="527" t="n">
        <v>91.64</v>
      </c>
    </row>
    <row r="6266" customFormat="false" ht="15" hidden="false" customHeight="false" outlineLevel="0" collapsed="false">
      <c r="A6266" s="526" t="n">
        <v>90933</v>
      </c>
      <c r="B6266" s="526" t="s">
        <v>10677</v>
      </c>
      <c r="C6266" s="526" t="s">
        <v>114</v>
      </c>
      <c r="D6266" s="527" t="n">
        <v>141.66</v>
      </c>
    </row>
    <row r="6267" customFormat="false" ht="15" hidden="false" customHeight="false" outlineLevel="0" collapsed="false">
      <c r="A6267" s="526" t="n">
        <v>90934</v>
      </c>
      <c r="B6267" s="526" t="s">
        <v>10678</v>
      </c>
      <c r="C6267" s="526" t="s">
        <v>114</v>
      </c>
      <c r="D6267" s="527" t="n">
        <v>154.63</v>
      </c>
    </row>
    <row r="6268" customFormat="false" ht="15" hidden="false" customHeight="false" outlineLevel="0" collapsed="false">
      <c r="A6268" s="526" t="n">
        <v>90940</v>
      </c>
      <c r="B6268" s="526" t="s">
        <v>10679</v>
      </c>
      <c r="C6268" s="526" t="s">
        <v>114</v>
      </c>
      <c r="D6268" s="527" t="n">
        <v>90.37</v>
      </c>
    </row>
    <row r="6269" customFormat="false" ht="15" hidden="false" customHeight="false" outlineLevel="0" collapsed="false">
      <c r="A6269" s="526" t="n">
        <v>90942</v>
      </c>
      <c r="B6269" s="526" t="s">
        <v>10680</v>
      </c>
      <c r="C6269" s="526" t="s">
        <v>114</v>
      </c>
      <c r="D6269" s="527" t="n">
        <v>97.94</v>
      </c>
    </row>
    <row r="6270" customFormat="false" ht="15" hidden="false" customHeight="false" outlineLevel="0" collapsed="false">
      <c r="A6270" s="526" t="n">
        <v>90943</v>
      </c>
      <c r="B6270" s="526" t="s">
        <v>10681</v>
      </c>
      <c r="C6270" s="526" t="s">
        <v>114</v>
      </c>
      <c r="D6270" s="527" t="n">
        <v>152.4</v>
      </c>
    </row>
    <row r="6271" customFormat="false" ht="15" hidden="false" customHeight="false" outlineLevel="0" collapsed="false">
      <c r="A6271" s="526" t="n">
        <v>90944</v>
      </c>
      <c r="B6271" s="526" t="s">
        <v>10682</v>
      </c>
      <c r="C6271" s="526" t="s">
        <v>114</v>
      </c>
      <c r="D6271" s="527" t="n">
        <v>166.53</v>
      </c>
    </row>
    <row r="6272" customFormat="false" ht="15" hidden="false" customHeight="false" outlineLevel="0" collapsed="false">
      <c r="A6272" s="526" t="n">
        <v>90950</v>
      </c>
      <c r="B6272" s="526" t="s">
        <v>10683</v>
      </c>
      <c r="C6272" s="526" t="s">
        <v>114</v>
      </c>
      <c r="D6272" s="527" t="n">
        <v>100.76</v>
      </c>
    </row>
    <row r="6273" customFormat="false" ht="15" hidden="false" customHeight="false" outlineLevel="0" collapsed="false">
      <c r="A6273" s="526" t="n">
        <v>90952</v>
      </c>
      <c r="B6273" s="526" t="s">
        <v>10684</v>
      </c>
      <c r="C6273" s="526" t="s">
        <v>114</v>
      </c>
      <c r="D6273" s="527" t="n">
        <v>109.46</v>
      </c>
    </row>
    <row r="6274" customFormat="false" ht="15" hidden="false" customHeight="false" outlineLevel="0" collapsed="false">
      <c r="A6274" s="526" t="n">
        <v>90953</v>
      </c>
      <c r="B6274" s="526" t="s">
        <v>10685</v>
      </c>
      <c r="C6274" s="526" t="s">
        <v>114</v>
      </c>
      <c r="D6274" s="527" t="n">
        <v>172.09</v>
      </c>
    </row>
    <row r="6275" customFormat="false" ht="15" hidden="false" customHeight="false" outlineLevel="0" collapsed="false">
      <c r="A6275" s="526" t="n">
        <v>90954</v>
      </c>
      <c r="B6275" s="526" t="s">
        <v>10686</v>
      </c>
      <c r="C6275" s="526" t="s">
        <v>114</v>
      </c>
      <c r="D6275" s="527" t="n">
        <v>188.33</v>
      </c>
    </row>
    <row r="6276" customFormat="false" ht="15" hidden="false" customHeight="false" outlineLevel="0" collapsed="false">
      <c r="A6276" s="526" t="n">
        <v>94438</v>
      </c>
      <c r="B6276" s="526" t="s">
        <v>10687</v>
      </c>
      <c r="C6276" s="526" t="s">
        <v>114</v>
      </c>
      <c r="D6276" s="527" t="n">
        <v>47.78</v>
      </c>
    </row>
    <row r="6277" customFormat="false" ht="15" hidden="false" customHeight="false" outlineLevel="0" collapsed="false">
      <c r="A6277" s="526" t="n">
        <v>94439</v>
      </c>
      <c r="B6277" s="526" t="s">
        <v>10688</v>
      </c>
      <c r="C6277" s="526" t="s">
        <v>114</v>
      </c>
      <c r="D6277" s="527" t="n">
        <v>54.11</v>
      </c>
    </row>
    <row r="6278" customFormat="false" ht="15" hidden="false" customHeight="false" outlineLevel="0" collapsed="false">
      <c r="A6278" s="526" t="n">
        <v>94779</v>
      </c>
      <c r="B6278" s="526" t="s">
        <v>10689</v>
      </c>
      <c r="C6278" s="526" t="s">
        <v>114</v>
      </c>
      <c r="D6278" s="527" t="n">
        <v>46.16</v>
      </c>
    </row>
    <row r="6279" customFormat="false" ht="15" hidden="false" customHeight="false" outlineLevel="0" collapsed="false">
      <c r="A6279" s="526" t="n">
        <v>94782</v>
      </c>
      <c r="B6279" s="526" t="s">
        <v>10690</v>
      </c>
      <c r="C6279" s="526" t="s">
        <v>114</v>
      </c>
      <c r="D6279" s="527" t="n">
        <v>53.18</v>
      </c>
    </row>
    <row r="6280" customFormat="false" ht="15" hidden="false" customHeight="false" outlineLevel="0" collapsed="false">
      <c r="A6280" s="526" t="n">
        <v>102803</v>
      </c>
      <c r="B6280" s="526" t="s">
        <v>10691</v>
      </c>
      <c r="C6280" s="526" t="s">
        <v>114</v>
      </c>
      <c r="D6280" s="527" t="n">
        <v>2.41</v>
      </c>
    </row>
    <row r="6281" customFormat="false" ht="15" hidden="false" customHeight="false" outlineLevel="0" collapsed="false">
      <c r="A6281" s="526" t="n">
        <v>101742</v>
      </c>
      <c r="B6281" s="526" t="s">
        <v>10692</v>
      </c>
      <c r="C6281" s="526" t="s">
        <v>120</v>
      </c>
      <c r="D6281" s="527" t="n">
        <v>55.18</v>
      </c>
    </row>
    <row r="6282" customFormat="false" ht="15" hidden="false" customHeight="false" outlineLevel="0" collapsed="false">
      <c r="A6282" s="526" t="n">
        <v>87878</v>
      </c>
      <c r="B6282" s="526" t="s">
        <v>10693</v>
      </c>
      <c r="C6282" s="526" t="s">
        <v>114</v>
      </c>
      <c r="D6282" s="527" t="n">
        <v>5.16</v>
      </c>
    </row>
    <row r="6283" customFormat="false" ht="15" hidden="false" customHeight="false" outlineLevel="0" collapsed="false">
      <c r="A6283" s="526" t="n">
        <v>87879</v>
      </c>
      <c r="B6283" s="526" t="s">
        <v>183</v>
      </c>
      <c r="C6283" s="526" t="s">
        <v>114</v>
      </c>
      <c r="D6283" s="527" t="n">
        <v>4.69</v>
      </c>
    </row>
    <row r="6284" customFormat="false" ht="15" hidden="false" customHeight="false" outlineLevel="0" collapsed="false">
      <c r="A6284" s="526" t="n">
        <v>87881</v>
      </c>
      <c r="B6284" s="526" t="s">
        <v>10694</v>
      </c>
      <c r="C6284" s="526" t="s">
        <v>114</v>
      </c>
      <c r="D6284" s="527" t="n">
        <v>7.03</v>
      </c>
    </row>
    <row r="6285" customFormat="false" ht="15" hidden="false" customHeight="false" outlineLevel="0" collapsed="false">
      <c r="A6285" s="526" t="n">
        <v>87882</v>
      </c>
      <c r="B6285" s="526" t="s">
        <v>10695</v>
      </c>
      <c r="C6285" s="526" t="s">
        <v>114</v>
      </c>
      <c r="D6285" s="527" t="n">
        <v>6.87</v>
      </c>
    </row>
    <row r="6286" customFormat="false" ht="15" hidden="false" customHeight="false" outlineLevel="0" collapsed="false">
      <c r="A6286" s="526" t="n">
        <v>87884</v>
      </c>
      <c r="B6286" s="526" t="s">
        <v>10696</v>
      </c>
      <c r="C6286" s="526" t="s">
        <v>114</v>
      </c>
      <c r="D6286" s="527" t="n">
        <v>8.34</v>
      </c>
    </row>
    <row r="6287" customFormat="false" ht="15" hidden="false" customHeight="false" outlineLevel="0" collapsed="false">
      <c r="A6287" s="526" t="n">
        <v>87885</v>
      </c>
      <c r="B6287" s="526" t="s">
        <v>10697</v>
      </c>
      <c r="C6287" s="526" t="s">
        <v>114</v>
      </c>
      <c r="D6287" s="527" t="n">
        <v>7.96</v>
      </c>
    </row>
    <row r="6288" customFormat="false" ht="15" hidden="false" customHeight="false" outlineLevel="0" collapsed="false">
      <c r="A6288" s="526" t="n">
        <v>87886</v>
      </c>
      <c r="B6288" s="526" t="s">
        <v>10698</v>
      </c>
      <c r="C6288" s="526" t="s">
        <v>114</v>
      </c>
      <c r="D6288" s="527" t="n">
        <v>15</v>
      </c>
    </row>
    <row r="6289" customFormat="false" ht="15" hidden="false" customHeight="false" outlineLevel="0" collapsed="false">
      <c r="A6289" s="526" t="n">
        <v>87887</v>
      </c>
      <c r="B6289" s="526" t="s">
        <v>10699</v>
      </c>
      <c r="C6289" s="526" t="s">
        <v>114</v>
      </c>
      <c r="D6289" s="527" t="n">
        <v>14.19</v>
      </c>
    </row>
    <row r="6290" customFormat="false" ht="15" hidden="false" customHeight="false" outlineLevel="0" collapsed="false">
      <c r="A6290" s="526" t="n">
        <v>87888</v>
      </c>
      <c r="B6290" s="526" t="s">
        <v>10700</v>
      </c>
      <c r="C6290" s="526" t="s">
        <v>114</v>
      </c>
      <c r="D6290" s="527" t="n">
        <v>8.77</v>
      </c>
    </row>
    <row r="6291" customFormat="false" ht="15" hidden="false" customHeight="false" outlineLevel="0" collapsed="false">
      <c r="A6291" s="526" t="n">
        <v>87889</v>
      </c>
      <c r="B6291" s="526" t="s">
        <v>10701</v>
      </c>
      <c r="C6291" s="526" t="s">
        <v>114</v>
      </c>
      <c r="D6291" s="527" t="n">
        <v>8.61</v>
      </c>
    </row>
    <row r="6292" customFormat="false" ht="15" hidden="false" customHeight="false" outlineLevel="0" collapsed="false">
      <c r="A6292" s="526" t="n">
        <v>87891</v>
      </c>
      <c r="B6292" s="526" t="s">
        <v>10702</v>
      </c>
      <c r="C6292" s="526" t="s">
        <v>114</v>
      </c>
      <c r="D6292" s="527" t="n">
        <v>10.08</v>
      </c>
    </row>
    <row r="6293" customFormat="false" ht="15" hidden="false" customHeight="false" outlineLevel="0" collapsed="false">
      <c r="A6293" s="526" t="n">
        <v>87892</v>
      </c>
      <c r="B6293" s="526" t="s">
        <v>10703</v>
      </c>
      <c r="C6293" s="526" t="s">
        <v>114</v>
      </c>
      <c r="D6293" s="527" t="n">
        <v>9.7</v>
      </c>
    </row>
    <row r="6294" customFormat="false" ht="15" hidden="false" customHeight="false" outlineLevel="0" collapsed="false">
      <c r="A6294" s="526" t="n">
        <v>87893</v>
      </c>
      <c r="B6294" s="526" t="s">
        <v>10704</v>
      </c>
      <c r="C6294" s="526" t="s">
        <v>114</v>
      </c>
      <c r="D6294" s="527" t="n">
        <v>7.72</v>
      </c>
    </row>
    <row r="6295" customFormat="false" ht="15" hidden="false" customHeight="false" outlineLevel="0" collapsed="false">
      <c r="A6295" s="526" t="n">
        <v>87894</v>
      </c>
      <c r="B6295" s="526" t="s">
        <v>10705</v>
      </c>
      <c r="C6295" s="526" t="s">
        <v>114</v>
      </c>
      <c r="D6295" s="527" t="n">
        <v>7.25</v>
      </c>
    </row>
    <row r="6296" customFormat="false" ht="15" hidden="false" customHeight="false" outlineLevel="0" collapsed="false">
      <c r="A6296" s="526" t="n">
        <v>87896</v>
      </c>
      <c r="B6296" s="526" t="s">
        <v>10706</v>
      </c>
      <c r="C6296" s="526" t="s">
        <v>114</v>
      </c>
      <c r="D6296" s="527" t="n">
        <v>5.82</v>
      </c>
    </row>
    <row r="6297" customFormat="false" ht="15" hidden="false" customHeight="false" outlineLevel="0" collapsed="false">
      <c r="A6297" s="526" t="n">
        <v>87897</v>
      </c>
      <c r="B6297" s="526" t="s">
        <v>10707</v>
      </c>
      <c r="C6297" s="526" t="s">
        <v>114</v>
      </c>
      <c r="D6297" s="527" t="n">
        <v>5.35</v>
      </c>
    </row>
    <row r="6298" customFormat="false" ht="15" hidden="false" customHeight="false" outlineLevel="0" collapsed="false">
      <c r="A6298" s="526" t="n">
        <v>87899</v>
      </c>
      <c r="B6298" s="526" t="s">
        <v>10708</v>
      </c>
      <c r="C6298" s="526" t="s">
        <v>114</v>
      </c>
      <c r="D6298" s="527" t="n">
        <v>9.53</v>
      </c>
    </row>
    <row r="6299" customFormat="false" ht="15" hidden="false" customHeight="false" outlineLevel="0" collapsed="false">
      <c r="A6299" s="526" t="n">
        <v>87900</v>
      </c>
      <c r="B6299" s="526" t="s">
        <v>10709</v>
      </c>
      <c r="C6299" s="526" t="s">
        <v>114</v>
      </c>
      <c r="D6299" s="527" t="n">
        <v>9.37</v>
      </c>
    </row>
    <row r="6300" customFormat="false" ht="15" hidden="false" customHeight="false" outlineLevel="0" collapsed="false">
      <c r="A6300" s="526" t="n">
        <v>87902</v>
      </c>
      <c r="B6300" s="526" t="s">
        <v>513</v>
      </c>
      <c r="C6300" s="526" t="s">
        <v>114</v>
      </c>
      <c r="D6300" s="527" t="n">
        <v>10.84</v>
      </c>
    </row>
    <row r="6301" customFormat="false" ht="15" hidden="false" customHeight="false" outlineLevel="0" collapsed="false">
      <c r="A6301" s="526" t="n">
        <v>87903</v>
      </c>
      <c r="B6301" s="526" t="s">
        <v>10710</v>
      </c>
      <c r="C6301" s="526" t="s">
        <v>114</v>
      </c>
      <c r="D6301" s="527" t="n">
        <v>10.46</v>
      </c>
    </row>
    <row r="6302" customFormat="false" ht="15" hidden="false" customHeight="false" outlineLevel="0" collapsed="false">
      <c r="A6302" s="526" t="n">
        <v>87904</v>
      </c>
      <c r="B6302" s="526" t="s">
        <v>10711</v>
      </c>
      <c r="C6302" s="526" t="s">
        <v>114</v>
      </c>
      <c r="D6302" s="527" t="n">
        <v>8.94</v>
      </c>
    </row>
    <row r="6303" customFormat="false" ht="15" hidden="false" customHeight="false" outlineLevel="0" collapsed="false">
      <c r="A6303" s="526" t="n">
        <v>87905</v>
      </c>
      <c r="B6303" s="526" t="s">
        <v>10712</v>
      </c>
      <c r="C6303" s="526" t="s">
        <v>114</v>
      </c>
      <c r="D6303" s="527" t="n">
        <v>8.47</v>
      </c>
    </row>
    <row r="6304" customFormat="false" ht="15" hidden="false" customHeight="false" outlineLevel="0" collapsed="false">
      <c r="A6304" s="526" t="n">
        <v>87907</v>
      </c>
      <c r="B6304" s="526" t="s">
        <v>10713</v>
      </c>
      <c r="C6304" s="526" t="s">
        <v>114</v>
      </c>
      <c r="D6304" s="527" t="n">
        <v>6.96</v>
      </c>
    </row>
    <row r="6305" customFormat="false" ht="15" hidden="false" customHeight="false" outlineLevel="0" collapsed="false">
      <c r="A6305" s="526" t="n">
        <v>87908</v>
      </c>
      <c r="B6305" s="526" t="s">
        <v>10714</v>
      </c>
      <c r="C6305" s="526" t="s">
        <v>114</v>
      </c>
      <c r="D6305" s="527" t="n">
        <v>6.49</v>
      </c>
    </row>
    <row r="6306" customFormat="false" ht="15" hidden="false" customHeight="false" outlineLevel="0" collapsed="false">
      <c r="A6306" s="526" t="n">
        <v>87910</v>
      </c>
      <c r="B6306" s="526" t="s">
        <v>10715</v>
      </c>
      <c r="C6306" s="526" t="s">
        <v>114</v>
      </c>
      <c r="D6306" s="527" t="n">
        <v>20.77</v>
      </c>
    </row>
    <row r="6307" customFormat="false" ht="15" hidden="false" customHeight="false" outlineLevel="0" collapsed="false">
      <c r="A6307" s="526" t="n">
        <v>87911</v>
      </c>
      <c r="B6307" s="526" t="s">
        <v>10716</v>
      </c>
      <c r="C6307" s="526" t="s">
        <v>114</v>
      </c>
      <c r="D6307" s="527" t="n">
        <v>19.96</v>
      </c>
    </row>
    <row r="6308" customFormat="false" ht="15" hidden="false" customHeight="false" outlineLevel="0" collapsed="false">
      <c r="A6308" s="526" t="n">
        <v>104410</v>
      </c>
      <c r="B6308" s="526" t="s">
        <v>10717</v>
      </c>
      <c r="C6308" s="526" t="s">
        <v>114</v>
      </c>
      <c r="D6308" s="527" t="n">
        <v>5.35</v>
      </c>
    </row>
    <row r="6309" customFormat="false" ht="15" hidden="false" customHeight="false" outlineLevel="0" collapsed="false">
      <c r="A6309" s="526" t="n">
        <v>104411</v>
      </c>
      <c r="B6309" s="526" t="s">
        <v>10718</v>
      </c>
      <c r="C6309" s="526" t="s">
        <v>114</v>
      </c>
      <c r="D6309" s="527" t="n">
        <v>5.35</v>
      </c>
    </row>
    <row r="6310" customFormat="false" ht="15" hidden="false" customHeight="false" outlineLevel="0" collapsed="false">
      <c r="A6310" s="526" t="n">
        <v>87411</v>
      </c>
      <c r="B6310" s="526" t="s">
        <v>10719</v>
      </c>
      <c r="C6310" s="526" t="s">
        <v>114</v>
      </c>
      <c r="D6310" s="527" t="n">
        <v>16.25</v>
      </c>
    </row>
    <row r="6311" customFormat="false" ht="15" hidden="false" customHeight="false" outlineLevel="0" collapsed="false">
      <c r="A6311" s="526" t="n">
        <v>87412</v>
      </c>
      <c r="B6311" s="526" t="s">
        <v>10720</v>
      </c>
      <c r="C6311" s="526" t="s">
        <v>114</v>
      </c>
      <c r="D6311" s="527" t="n">
        <v>24.93</v>
      </c>
    </row>
    <row r="6312" customFormat="false" ht="15" hidden="false" customHeight="false" outlineLevel="0" collapsed="false">
      <c r="A6312" s="526" t="n">
        <v>87413</v>
      </c>
      <c r="B6312" s="526" t="s">
        <v>10721</v>
      </c>
      <c r="C6312" s="526" t="s">
        <v>114</v>
      </c>
      <c r="D6312" s="527" t="n">
        <v>29.92</v>
      </c>
    </row>
    <row r="6313" customFormat="false" ht="15" hidden="false" customHeight="false" outlineLevel="0" collapsed="false">
      <c r="A6313" s="526" t="n">
        <v>87414</v>
      </c>
      <c r="B6313" s="526" t="s">
        <v>10722</v>
      </c>
      <c r="C6313" s="526" t="s">
        <v>114</v>
      </c>
      <c r="D6313" s="527" t="n">
        <v>25.65</v>
      </c>
    </row>
    <row r="6314" customFormat="false" ht="15" hidden="false" customHeight="false" outlineLevel="0" collapsed="false">
      <c r="A6314" s="526" t="n">
        <v>87415</v>
      </c>
      <c r="B6314" s="526" t="s">
        <v>10723</v>
      </c>
      <c r="C6314" s="526" t="s">
        <v>114</v>
      </c>
      <c r="D6314" s="527" t="n">
        <v>34.34</v>
      </c>
    </row>
    <row r="6315" customFormat="false" ht="15" hidden="false" customHeight="false" outlineLevel="0" collapsed="false">
      <c r="A6315" s="526" t="n">
        <v>87416</v>
      </c>
      <c r="B6315" s="526" t="s">
        <v>10724</v>
      </c>
      <c r="C6315" s="526" t="s">
        <v>114</v>
      </c>
      <c r="D6315" s="527" t="n">
        <v>39.33</v>
      </c>
    </row>
    <row r="6316" customFormat="false" ht="15" hidden="false" customHeight="false" outlineLevel="0" collapsed="false">
      <c r="A6316" s="526" t="n">
        <v>87418</v>
      </c>
      <c r="B6316" s="526" t="s">
        <v>10725</v>
      </c>
      <c r="C6316" s="526" t="s">
        <v>114</v>
      </c>
      <c r="D6316" s="527" t="n">
        <v>18.99</v>
      </c>
    </row>
    <row r="6317" customFormat="false" ht="15" hidden="false" customHeight="false" outlineLevel="0" collapsed="false">
      <c r="A6317" s="526" t="n">
        <v>87421</v>
      </c>
      <c r="B6317" s="526" t="s">
        <v>10726</v>
      </c>
      <c r="C6317" s="526" t="s">
        <v>114</v>
      </c>
      <c r="D6317" s="527" t="n">
        <v>28.8</v>
      </c>
    </row>
    <row r="6318" customFormat="false" ht="15" hidden="false" customHeight="false" outlineLevel="0" collapsed="false">
      <c r="A6318" s="526" t="n">
        <v>87424</v>
      </c>
      <c r="B6318" s="526" t="s">
        <v>10727</v>
      </c>
      <c r="C6318" s="526" t="s">
        <v>114</v>
      </c>
      <c r="D6318" s="527" t="n">
        <v>38.51</v>
      </c>
    </row>
    <row r="6319" customFormat="false" ht="15" hidden="false" customHeight="false" outlineLevel="0" collapsed="false">
      <c r="A6319" s="526" t="n">
        <v>87427</v>
      </c>
      <c r="B6319" s="526" t="s">
        <v>10728</v>
      </c>
      <c r="C6319" s="526" t="s">
        <v>114</v>
      </c>
      <c r="D6319" s="527" t="n">
        <v>45.33</v>
      </c>
    </row>
    <row r="6320" customFormat="false" ht="15" hidden="false" customHeight="false" outlineLevel="0" collapsed="false">
      <c r="A6320" s="526" t="n">
        <v>87430</v>
      </c>
      <c r="B6320" s="526" t="s">
        <v>10729</v>
      </c>
      <c r="C6320" s="526" t="s">
        <v>114</v>
      </c>
      <c r="D6320" s="527" t="n">
        <v>19.03</v>
      </c>
    </row>
    <row r="6321" customFormat="false" ht="15" hidden="false" customHeight="false" outlineLevel="0" collapsed="false">
      <c r="A6321" s="526" t="n">
        <v>87433</v>
      </c>
      <c r="B6321" s="526" t="s">
        <v>10730</v>
      </c>
      <c r="C6321" s="526" t="s">
        <v>114</v>
      </c>
      <c r="D6321" s="527" t="n">
        <v>27.24</v>
      </c>
    </row>
    <row r="6322" customFormat="false" ht="15" hidden="false" customHeight="false" outlineLevel="0" collapsed="false">
      <c r="A6322" s="526" t="n">
        <v>87436</v>
      </c>
      <c r="B6322" s="526" t="s">
        <v>10731</v>
      </c>
      <c r="C6322" s="526" t="s">
        <v>114</v>
      </c>
      <c r="D6322" s="527" t="n">
        <v>31.17</v>
      </c>
    </row>
    <row r="6323" customFormat="false" ht="15" hidden="false" customHeight="false" outlineLevel="0" collapsed="false">
      <c r="A6323" s="526" t="n">
        <v>87439</v>
      </c>
      <c r="B6323" s="526" t="s">
        <v>10732</v>
      </c>
      <c r="C6323" s="526" t="s">
        <v>114</v>
      </c>
      <c r="D6323" s="527" t="n">
        <v>38.08</v>
      </c>
    </row>
    <row r="6324" customFormat="false" ht="15" hidden="false" customHeight="false" outlineLevel="0" collapsed="false">
      <c r="A6324" s="526" t="n">
        <v>87527</v>
      </c>
      <c r="B6324" s="526" t="s">
        <v>10733</v>
      </c>
      <c r="C6324" s="526" t="s">
        <v>114</v>
      </c>
      <c r="D6324" s="527" t="n">
        <v>48.71</v>
      </c>
    </row>
    <row r="6325" customFormat="false" ht="15" hidden="false" customHeight="false" outlineLevel="0" collapsed="false">
      <c r="A6325" s="526" t="n">
        <v>87528</v>
      </c>
      <c r="B6325" s="526" t="s">
        <v>10734</v>
      </c>
      <c r="C6325" s="526" t="s">
        <v>114</v>
      </c>
      <c r="D6325" s="527" t="n">
        <v>53.22</v>
      </c>
    </row>
    <row r="6326" customFormat="false" ht="15" hidden="false" customHeight="false" outlineLevel="0" collapsed="false">
      <c r="A6326" s="526" t="n">
        <v>87529</v>
      </c>
      <c r="B6326" s="526" t="s">
        <v>403</v>
      </c>
      <c r="C6326" s="526" t="s">
        <v>114</v>
      </c>
      <c r="D6326" s="527" t="n">
        <v>44.58</v>
      </c>
    </row>
    <row r="6327" customFormat="false" ht="15" hidden="false" customHeight="false" outlineLevel="0" collapsed="false">
      <c r="A6327" s="526" t="n">
        <v>87530</v>
      </c>
      <c r="B6327" s="526" t="s">
        <v>10735</v>
      </c>
      <c r="C6327" s="526" t="s">
        <v>114</v>
      </c>
      <c r="D6327" s="527" t="n">
        <v>49.09</v>
      </c>
    </row>
    <row r="6328" customFormat="false" ht="15" hidden="false" customHeight="false" outlineLevel="0" collapsed="false">
      <c r="A6328" s="526" t="n">
        <v>87531</v>
      </c>
      <c r="B6328" s="526" t="s">
        <v>10736</v>
      </c>
      <c r="C6328" s="526" t="s">
        <v>114</v>
      </c>
      <c r="D6328" s="527" t="n">
        <v>43.12</v>
      </c>
    </row>
    <row r="6329" customFormat="false" ht="15" hidden="false" customHeight="false" outlineLevel="0" collapsed="false">
      <c r="A6329" s="526" t="n">
        <v>87532</v>
      </c>
      <c r="B6329" s="526" t="s">
        <v>10737</v>
      </c>
      <c r="C6329" s="526" t="s">
        <v>114</v>
      </c>
      <c r="D6329" s="527" t="n">
        <v>47.63</v>
      </c>
    </row>
    <row r="6330" customFormat="false" ht="15" hidden="false" customHeight="false" outlineLevel="0" collapsed="false">
      <c r="A6330" s="526" t="n">
        <v>87535</v>
      </c>
      <c r="B6330" s="526" t="s">
        <v>10738</v>
      </c>
      <c r="C6330" s="526" t="s">
        <v>114</v>
      </c>
      <c r="D6330" s="527" t="n">
        <v>38.99</v>
      </c>
    </row>
    <row r="6331" customFormat="false" ht="15" hidden="false" customHeight="false" outlineLevel="0" collapsed="false">
      <c r="A6331" s="526" t="n">
        <v>87536</v>
      </c>
      <c r="B6331" s="526" t="s">
        <v>10739</v>
      </c>
      <c r="C6331" s="526" t="s">
        <v>114</v>
      </c>
      <c r="D6331" s="527" t="n">
        <v>43.5</v>
      </c>
    </row>
    <row r="6332" customFormat="false" ht="15" hidden="false" customHeight="false" outlineLevel="0" collapsed="false">
      <c r="A6332" s="526" t="n">
        <v>87537</v>
      </c>
      <c r="B6332" s="526" t="s">
        <v>10740</v>
      </c>
      <c r="C6332" s="526" t="s">
        <v>114</v>
      </c>
      <c r="D6332" s="527" t="n">
        <v>72.27</v>
      </c>
    </row>
    <row r="6333" customFormat="false" ht="15" hidden="false" customHeight="false" outlineLevel="0" collapsed="false">
      <c r="A6333" s="526" t="n">
        <v>87538</v>
      </c>
      <c r="B6333" s="526" t="s">
        <v>10741</v>
      </c>
      <c r="C6333" s="526" t="s">
        <v>114</v>
      </c>
      <c r="D6333" s="527" t="n">
        <v>68.72</v>
      </c>
    </row>
    <row r="6334" customFormat="false" ht="15" hidden="false" customHeight="false" outlineLevel="0" collapsed="false">
      <c r="A6334" s="526" t="n">
        <v>87539</v>
      </c>
      <c r="B6334" s="526" t="s">
        <v>10742</v>
      </c>
      <c r="C6334" s="526" t="s">
        <v>114</v>
      </c>
      <c r="D6334" s="527" t="n">
        <v>67.45</v>
      </c>
    </row>
    <row r="6335" customFormat="false" ht="15" hidden="false" customHeight="false" outlineLevel="0" collapsed="false">
      <c r="A6335" s="526" t="n">
        <v>87541</v>
      </c>
      <c r="B6335" s="526" t="s">
        <v>10743</v>
      </c>
      <c r="C6335" s="526" t="s">
        <v>114</v>
      </c>
      <c r="D6335" s="527" t="n">
        <v>63.89</v>
      </c>
    </row>
    <row r="6336" customFormat="false" ht="15" hidden="false" customHeight="false" outlineLevel="0" collapsed="false">
      <c r="A6336" s="526" t="n">
        <v>87543</v>
      </c>
      <c r="B6336" s="526" t="s">
        <v>10744</v>
      </c>
      <c r="C6336" s="526" t="s">
        <v>114</v>
      </c>
      <c r="D6336" s="527" t="n">
        <v>22.93</v>
      </c>
    </row>
    <row r="6337" customFormat="false" ht="15" hidden="false" customHeight="false" outlineLevel="0" collapsed="false">
      <c r="A6337" s="526" t="n">
        <v>87545</v>
      </c>
      <c r="B6337" s="526" t="s">
        <v>10745</v>
      </c>
      <c r="C6337" s="526" t="s">
        <v>114</v>
      </c>
      <c r="D6337" s="527" t="n">
        <v>32.5</v>
      </c>
    </row>
    <row r="6338" customFormat="false" ht="15" hidden="false" customHeight="false" outlineLevel="0" collapsed="false">
      <c r="A6338" s="526" t="n">
        <v>87546</v>
      </c>
      <c r="B6338" s="526" t="s">
        <v>10746</v>
      </c>
      <c r="C6338" s="526" t="s">
        <v>114</v>
      </c>
      <c r="D6338" s="527" t="n">
        <v>35.06</v>
      </c>
    </row>
    <row r="6339" customFormat="false" ht="15" hidden="false" customHeight="false" outlineLevel="0" collapsed="false">
      <c r="A6339" s="526" t="n">
        <v>87547</v>
      </c>
      <c r="B6339" s="526" t="s">
        <v>10747</v>
      </c>
      <c r="C6339" s="526" t="s">
        <v>114</v>
      </c>
      <c r="D6339" s="527" t="n">
        <v>28.4</v>
      </c>
    </row>
    <row r="6340" customFormat="false" ht="15" hidden="false" customHeight="false" outlineLevel="0" collapsed="false">
      <c r="A6340" s="526" t="n">
        <v>87548</v>
      </c>
      <c r="B6340" s="526" t="s">
        <v>10748</v>
      </c>
      <c r="C6340" s="526" t="s">
        <v>114</v>
      </c>
      <c r="D6340" s="527" t="n">
        <v>30.96</v>
      </c>
    </row>
    <row r="6341" customFormat="false" ht="15" hidden="false" customHeight="false" outlineLevel="0" collapsed="false">
      <c r="A6341" s="526" t="n">
        <v>87549</v>
      </c>
      <c r="B6341" s="526" t="s">
        <v>10749</v>
      </c>
      <c r="C6341" s="526" t="s">
        <v>114</v>
      </c>
      <c r="D6341" s="527" t="n">
        <v>26.91</v>
      </c>
    </row>
    <row r="6342" customFormat="false" ht="15" hidden="false" customHeight="false" outlineLevel="0" collapsed="false">
      <c r="A6342" s="526" t="n">
        <v>87550</v>
      </c>
      <c r="B6342" s="526" t="s">
        <v>10750</v>
      </c>
      <c r="C6342" s="526" t="s">
        <v>114</v>
      </c>
      <c r="D6342" s="527" t="n">
        <v>29.47</v>
      </c>
    </row>
    <row r="6343" customFormat="false" ht="15" hidden="false" customHeight="false" outlineLevel="0" collapsed="false">
      <c r="A6343" s="526" t="n">
        <v>87553</v>
      </c>
      <c r="B6343" s="526" t="s">
        <v>10751</v>
      </c>
      <c r="C6343" s="526" t="s">
        <v>114</v>
      </c>
      <c r="D6343" s="527" t="n">
        <v>22.79</v>
      </c>
    </row>
    <row r="6344" customFormat="false" ht="15" hidden="false" customHeight="false" outlineLevel="0" collapsed="false">
      <c r="A6344" s="526" t="n">
        <v>87554</v>
      </c>
      <c r="B6344" s="526" t="s">
        <v>10752</v>
      </c>
      <c r="C6344" s="526" t="s">
        <v>114</v>
      </c>
      <c r="D6344" s="527" t="n">
        <v>25.35</v>
      </c>
    </row>
    <row r="6345" customFormat="false" ht="15" hidden="false" customHeight="false" outlineLevel="0" collapsed="false">
      <c r="A6345" s="526" t="n">
        <v>87555</v>
      </c>
      <c r="B6345" s="526" t="s">
        <v>10753</v>
      </c>
      <c r="C6345" s="526" t="s">
        <v>114</v>
      </c>
      <c r="D6345" s="527" t="n">
        <v>44.61</v>
      </c>
    </row>
    <row r="6346" customFormat="false" ht="15" hidden="false" customHeight="false" outlineLevel="0" collapsed="false">
      <c r="A6346" s="526" t="n">
        <v>87556</v>
      </c>
      <c r="B6346" s="526" t="s">
        <v>10754</v>
      </c>
      <c r="C6346" s="526" t="s">
        <v>114</v>
      </c>
      <c r="D6346" s="527" t="n">
        <v>41.08</v>
      </c>
    </row>
    <row r="6347" customFormat="false" ht="15" hidden="false" customHeight="false" outlineLevel="0" collapsed="false">
      <c r="A6347" s="526" t="n">
        <v>87557</v>
      </c>
      <c r="B6347" s="526" t="s">
        <v>10755</v>
      </c>
      <c r="C6347" s="526" t="s">
        <v>114</v>
      </c>
      <c r="D6347" s="527" t="n">
        <v>39.79</v>
      </c>
    </row>
    <row r="6348" customFormat="false" ht="15" hidden="false" customHeight="false" outlineLevel="0" collapsed="false">
      <c r="A6348" s="526" t="n">
        <v>87559</v>
      </c>
      <c r="B6348" s="526" t="s">
        <v>10756</v>
      </c>
      <c r="C6348" s="526" t="s">
        <v>114</v>
      </c>
      <c r="D6348" s="527" t="n">
        <v>36.23</v>
      </c>
    </row>
    <row r="6349" customFormat="false" ht="15" hidden="false" customHeight="false" outlineLevel="0" collapsed="false">
      <c r="A6349" s="526" t="n">
        <v>87561</v>
      </c>
      <c r="B6349" s="526" t="s">
        <v>10757</v>
      </c>
      <c r="C6349" s="526" t="s">
        <v>114</v>
      </c>
      <c r="D6349" s="527" t="n">
        <v>40.1</v>
      </c>
    </row>
    <row r="6350" customFormat="false" ht="15" hidden="false" customHeight="false" outlineLevel="0" collapsed="false">
      <c r="A6350" s="526" t="n">
        <v>87775</v>
      </c>
      <c r="B6350" s="526" t="s">
        <v>10758</v>
      </c>
      <c r="C6350" s="526" t="s">
        <v>114</v>
      </c>
      <c r="D6350" s="527" t="n">
        <v>59.56</v>
      </c>
    </row>
    <row r="6351" customFormat="false" ht="15" hidden="false" customHeight="false" outlineLevel="0" collapsed="false">
      <c r="A6351" s="526" t="n">
        <v>87777</v>
      </c>
      <c r="B6351" s="526" t="s">
        <v>10759</v>
      </c>
      <c r="C6351" s="526" t="s">
        <v>114</v>
      </c>
      <c r="D6351" s="527" t="n">
        <v>63.33</v>
      </c>
    </row>
    <row r="6352" customFormat="false" ht="15" hidden="false" customHeight="false" outlineLevel="0" collapsed="false">
      <c r="A6352" s="526" t="n">
        <v>87778</v>
      </c>
      <c r="B6352" s="526" t="s">
        <v>10760</v>
      </c>
      <c r="C6352" s="526" t="s">
        <v>114</v>
      </c>
      <c r="D6352" s="527" t="n">
        <v>79.67</v>
      </c>
    </row>
    <row r="6353" customFormat="false" ht="15" hidden="false" customHeight="false" outlineLevel="0" collapsed="false">
      <c r="A6353" s="526" t="n">
        <v>87779</v>
      </c>
      <c r="B6353" s="526" t="s">
        <v>10761</v>
      </c>
      <c r="C6353" s="526" t="s">
        <v>114</v>
      </c>
      <c r="D6353" s="527" t="n">
        <v>77</v>
      </c>
    </row>
    <row r="6354" customFormat="false" ht="15" hidden="false" customHeight="false" outlineLevel="0" collapsed="false">
      <c r="A6354" s="526" t="n">
        <v>87781</v>
      </c>
      <c r="B6354" s="526" t="s">
        <v>10762</v>
      </c>
      <c r="C6354" s="526" t="s">
        <v>114</v>
      </c>
      <c r="D6354" s="527" t="n">
        <v>82.06</v>
      </c>
    </row>
    <row r="6355" customFormat="false" ht="15" hidden="false" customHeight="false" outlineLevel="0" collapsed="false">
      <c r="A6355" s="526" t="n">
        <v>87783</v>
      </c>
      <c r="B6355" s="526" t="s">
        <v>10763</v>
      </c>
      <c r="C6355" s="526" t="s">
        <v>114</v>
      </c>
      <c r="D6355" s="527" t="n">
        <v>104.24</v>
      </c>
    </row>
    <row r="6356" customFormat="false" ht="15" hidden="false" customHeight="false" outlineLevel="0" collapsed="false">
      <c r="A6356" s="526" t="n">
        <v>87784</v>
      </c>
      <c r="B6356" s="526" t="s">
        <v>10764</v>
      </c>
      <c r="C6356" s="526" t="s">
        <v>114</v>
      </c>
      <c r="D6356" s="527" t="n">
        <v>84.68</v>
      </c>
    </row>
    <row r="6357" customFormat="false" ht="15" hidden="false" customHeight="false" outlineLevel="0" collapsed="false">
      <c r="A6357" s="526" t="n">
        <v>87786</v>
      </c>
      <c r="B6357" s="526" t="s">
        <v>10765</v>
      </c>
      <c r="C6357" s="526" t="s">
        <v>114</v>
      </c>
      <c r="D6357" s="527" t="n">
        <v>91.02</v>
      </c>
    </row>
    <row r="6358" customFormat="false" ht="15" hidden="false" customHeight="false" outlineLevel="0" collapsed="false">
      <c r="A6358" s="526" t="n">
        <v>87787</v>
      </c>
      <c r="B6358" s="526" t="s">
        <v>10766</v>
      </c>
      <c r="C6358" s="526" t="s">
        <v>114</v>
      </c>
      <c r="D6358" s="527" t="n">
        <v>119.85</v>
      </c>
    </row>
    <row r="6359" customFormat="false" ht="15" hidden="false" customHeight="false" outlineLevel="0" collapsed="false">
      <c r="A6359" s="526" t="n">
        <v>87788</v>
      </c>
      <c r="B6359" s="526" t="s">
        <v>10767</v>
      </c>
      <c r="C6359" s="526" t="s">
        <v>114</v>
      </c>
      <c r="D6359" s="527" t="n">
        <v>99.6</v>
      </c>
    </row>
    <row r="6360" customFormat="false" ht="15" hidden="false" customHeight="false" outlineLevel="0" collapsed="false">
      <c r="A6360" s="526" t="n">
        <v>87790</v>
      </c>
      <c r="B6360" s="526" t="s">
        <v>10768</v>
      </c>
      <c r="C6360" s="526" t="s">
        <v>114</v>
      </c>
      <c r="D6360" s="527" t="n">
        <v>106.58</v>
      </c>
    </row>
    <row r="6361" customFormat="false" ht="15" hidden="false" customHeight="false" outlineLevel="0" collapsed="false">
      <c r="A6361" s="526" t="n">
        <v>87791</v>
      </c>
      <c r="B6361" s="526" t="s">
        <v>10769</v>
      </c>
      <c r="C6361" s="526" t="s">
        <v>114</v>
      </c>
      <c r="D6361" s="527" t="n">
        <v>132.17</v>
      </c>
    </row>
    <row r="6362" customFormat="false" ht="15" hidden="false" customHeight="false" outlineLevel="0" collapsed="false">
      <c r="A6362" s="526" t="n">
        <v>87792</v>
      </c>
      <c r="B6362" s="526" t="s">
        <v>10770</v>
      </c>
      <c r="C6362" s="526" t="s">
        <v>114</v>
      </c>
      <c r="D6362" s="527" t="n">
        <v>44.46</v>
      </c>
    </row>
    <row r="6363" customFormat="false" ht="15" hidden="false" customHeight="false" outlineLevel="0" collapsed="false">
      <c r="A6363" s="526" t="n">
        <v>87794</v>
      </c>
      <c r="B6363" s="526" t="s">
        <v>10771</v>
      </c>
      <c r="C6363" s="526" t="s">
        <v>114</v>
      </c>
      <c r="D6363" s="527" t="n">
        <v>47.98</v>
      </c>
    </row>
    <row r="6364" customFormat="false" ht="15" hidden="false" customHeight="false" outlineLevel="0" collapsed="false">
      <c r="A6364" s="526" t="n">
        <v>87795</v>
      </c>
      <c r="B6364" s="526" t="s">
        <v>10772</v>
      </c>
      <c r="C6364" s="526" t="s">
        <v>114</v>
      </c>
      <c r="D6364" s="527" t="n">
        <v>64.31</v>
      </c>
    </row>
    <row r="6365" customFormat="false" ht="15" hidden="false" customHeight="false" outlineLevel="0" collapsed="false">
      <c r="A6365" s="526" t="n">
        <v>87797</v>
      </c>
      <c r="B6365" s="526" t="s">
        <v>10773</v>
      </c>
      <c r="C6365" s="526" t="s">
        <v>114</v>
      </c>
      <c r="D6365" s="527" t="n">
        <v>61.45</v>
      </c>
    </row>
    <row r="6366" customFormat="false" ht="15" hidden="false" customHeight="false" outlineLevel="0" collapsed="false">
      <c r="A6366" s="526" t="n">
        <v>87799</v>
      </c>
      <c r="B6366" s="526" t="s">
        <v>10774</v>
      </c>
      <c r="C6366" s="526" t="s">
        <v>114</v>
      </c>
      <c r="D6366" s="527" t="n">
        <v>66.17</v>
      </c>
    </row>
    <row r="6367" customFormat="false" ht="15" hidden="false" customHeight="false" outlineLevel="0" collapsed="false">
      <c r="A6367" s="526" t="n">
        <v>87800</v>
      </c>
      <c r="B6367" s="526" t="s">
        <v>10775</v>
      </c>
      <c r="C6367" s="526" t="s">
        <v>114</v>
      </c>
      <c r="D6367" s="527" t="n">
        <v>87.8</v>
      </c>
    </row>
    <row r="6368" customFormat="false" ht="15" hidden="false" customHeight="false" outlineLevel="0" collapsed="false">
      <c r="A6368" s="526" t="n">
        <v>87801</v>
      </c>
      <c r="B6368" s="526" t="s">
        <v>10776</v>
      </c>
      <c r="C6368" s="526" t="s">
        <v>114</v>
      </c>
      <c r="D6368" s="527" t="n">
        <v>68.63</v>
      </c>
    </row>
    <row r="6369" customFormat="false" ht="15" hidden="false" customHeight="false" outlineLevel="0" collapsed="false">
      <c r="A6369" s="526" t="n">
        <v>87803</v>
      </c>
      <c r="B6369" s="526" t="s">
        <v>10777</v>
      </c>
      <c r="C6369" s="526" t="s">
        <v>114</v>
      </c>
      <c r="D6369" s="527" t="n">
        <v>74.55</v>
      </c>
    </row>
    <row r="6370" customFormat="false" ht="15" hidden="false" customHeight="false" outlineLevel="0" collapsed="false">
      <c r="A6370" s="526" t="n">
        <v>87804</v>
      </c>
      <c r="B6370" s="526" t="s">
        <v>10778</v>
      </c>
      <c r="C6370" s="526" t="s">
        <v>114</v>
      </c>
      <c r="D6370" s="527" t="n">
        <v>102.39</v>
      </c>
    </row>
    <row r="6371" customFormat="false" ht="15" hidden="false" customHeight="false" outlineLevel="0" collapsed="false">
      <c r="A6371" s="526" t="n">
        <v>87805</v>
      </c>
      <c r="B6371" s="526" t="s">
        <v>10779</v>
      </c>
      <c r="C6371" s="526" t="s">
        <v>114</v>
      </c>
      <c r="D6371" s="527" t="n">
        <v>75.05</v>
      </c>
    </row>
    <row r="6372" customFormat="false" ht="15" hidden="false" customHeight="false" outlineLevel="0" collapsed="false">
      <c r="A6372" s="526" t="n">
        <v>87807</v>
      </c>
      <c r="B6372" s="526" t="s">
        <v>10780</v>
      </c>
      <c r="C6372" s="526" t="s">
        <v>114</v>
      </c>
      <c r="D6372" s="527" t="n">
        <v>81.57</v>
      </c>
    </row>
    <row r="6373" customFormat="false" ht="15" hidden="false" customHeight="false" outlineLevel="0" collapsed="false">
      <c r="A6373" s="526" t="n">
        <v>87808</v>
      </c>
      <c r="B6373" s="526" t="s">
        <v>10781</v>
      </c>
      <c r="C6373" s="526" t="s">
        <v>114</v>
      </c>
      <c r="D6373" s="527" t="n">
        <v>108.97</v>
      </c>
    </row>
    <row r="6374" customFormat="false" ht="15" hidden="false" customHeight="false" outlineLevel="0" collapsed="false">
      <c r="A6374" s="526" t="n">
        <v>87809</v>
      </c>
      <c r="B6374" s="526" t="s">
        <v>10782</v>
      </c>
      <c r="C6374" s="526" t="s">
        <v>114</v>
      </c>
      <c r="D6374" s="527" t="n">
        <v>83.55</v>
      </c>
    </row>
    <row r="6375" customFormat="false" ht="15" hidden="false" customHeight="false" outlineLevel="0" collapsed="false">
      <c r="A6375" s="526" t="n">
        <v>87811</v>
      </c>
      <c r="B6375" s="526" t="s">
        <v>10783</v>
      </c>
      <c r="C6375" s="526" t="s">
        <v>114</v>
      </c>
      <c r="D6375" s="527" t="n">
        <v>87.07</v>
      </c>
    </row>
    <row r="6376" customFormat="false" ht="15" hidden="false" customHeight="false" outlineLevel="0" collapsed="false">
      <c r="A6376" s="526" t="n">
        <v>87812</v>
      </c>
      <c r="B6376" s="526" t="s">
        <v>10784</v>
      </c>
      <c r="C6376" s="526" t="s">
        <v>114</v>
      </c>
      <c r="D6376" s="527" t="n">
        <v>99.6</v>
      </c>
    </row>
    <row r="6377" customFormat="false" ht="15" hidden="false" customHeight="false" outlineLevel="0" collapsed="false">
      <c r="A6377" s="526" t="n">
        <v>87813</v>
      </c>
      <c r="B6377" s="526" t="s">
        <v>10785</v>
      </c>
      <c r="C6377" s="526" t="s">
        <v>114</v>
      </c>
      <c r="D6377" s="527" t="n">
        <v>100.54</v>
      </c>
    </row>
    <row r="6378" customFormat="false" ht="15" hidden="false" customHeight="false" outlineLevel="0" collapsed="false">
      <c r="A6378" s="526" t="n">
        <v>87815</v>
      </c>
      <c r="B6378" s="526" t="s">
        <v>10786</v>
      </c>
      <c r="C6378" s="526" t="s">
        <v>114</v>
      </c>
      <c r="D6378" s="527" t="n">
        <v>105.26</v>
      </c>
    </row>
    <row r="6379" customFormat="false" ht="15" hidden="false" customHeight="false" outlineLevel="0" collapsed="false">
      <c r="A6379" s="526" t="n">
        <v>87816</v>
      </c>
      <c r="B6379" s="526" t="s">
        <v>10787</v>
      </c>
      <c r="C6379" s="526" t="s">
        <v>114</v>
      </c>
      <c r="D6379" s="527" t="n">
        <v>123.13</v>
      </c>
    </row>
    <row r="6380" customFormat="false" ht="15" hidden="false" customHeight="false" outlineLevel="0" collapsed="false">
      <c r="A6380" s="526" t="n">
        <v>87817</v>
      </c>
      <c r="B6380" s="526" t="s">
        <v>10788</v>
      </c>
      <c r="C6380" s="526" t="s">
        <v>114</v>
      </c>
      <c r="D6380" s="527" t="n">
        <v>107.72</v>
      </c>
    </row>
    <row r="6381" customFormat="false" ht="15" hidden="false" customHeight="false" outlineLevel="0" collapsed="false">
      <c r="A6381" s="526" t="n">
        <v>87819</v>
      </c>
      <c r="B6381" s="526" t="s">
        <v>10789</v>
      </c>
      <c r="C6381" s="526" t="s">
        <v>114</v>
      </c>
      <c r="D6381" s="527" t="n">
        <v>113.64</v>
      </c>
    </row>
    <row r="6382" customFormat="false" ht="15" hidden="false" customHeight="false" outlineLevel="0" collapsed="false">
      <c r="A6382" s="526" t="n">
        <v>87820</v>
      </c>
      <c r="B6382" s="526" t="s">
        <v>10790</v>
      </c>
      <c r="C6382" s="526" t="s">
        <v>114</v>
      </c>
      <c r="D6382" s="527" t="n">
        <v>137.72</v>
      </c>
    </row>
    <row r="6383" customFormat="false" ht="15" hidden="false" customHeight="false" outlineLevel="0" collapsed="false">
      <c r="A6383" s="526" t="n">
        <v>87821</v>
      </c>
      <c r="B6383" s="526" t="s">
        <v>10791</v>
      </c>
      <c r="C6383" s="526" t="s">
        <v>114</v>
      </c>
      <c r="D6383" s="527" t="n">
        <v>138.93</v>
      </c>
    </row>
    <row r="6384" customFormat="false" ht="15" hidden="false" customHeight="false" outlineLevel="0" collapsed="false">
      <c r="A6384" s="526" t="n">
        <v>87823</v>
      </c>
      <c r="B6384" s="526" t="s">
        <v>10792</v>
      </c>
      <c r="C6384" s="526" t="s">
        <v>114</v>
      </c>
      <c r="D6384" s="527" t="n">
        <v>145.45</v>
      </c>
    </row>
    <row r="6385" customFormat="false" ht="15" hidden="false" customHeight="false" outlineLevel="0" collapsed="false">
      <c r="A6385" s="526" t="n">
        <v>87824</v>
      </c>
      <c r="B6385" s="526" t="s">
        <v>10793</v>
      </c>
      <c r="C6385" s="526" t="s">
        <v>114</v>
      </c>
      <c r="D6385" s="527" t="n">
        <v>160.35</v>
      </c>
    </row>
    <row r="6386" customFormat="false" ht="15" hidden="false" customHeight="false" outlineLevel="0" collapsed="false">
      <c r="A6386" s="526" t="n">
        <v>87825</v>
      </c>
      <c r="B6386" s="526" t="s">
        <v>10794</v>
      </c>
      <c r="C6386" s="526" t="s">
        <v>114</v>
      </c>
      <c r="D6386" s="527" t="n">
        <v>79.09</v>
      </c>
    </row>
    <row r="6387" customFormat="false" ht="15" hidden="false" customHeight="false" outlineLevel="0" collapsed="false">
      <c r="A6387" s="526" t="n">
        <v>87827</v>
      </c>
      <c r="B6387" s="526" t="s">
        <v>10795</v>
      </c>
      <c r="C6387" s="526" t="s">
        <v>114</v>
      </c>
      <c r="D6387" s="527" t="n">
        <v>83.4</v>
      </c>
    </row>
    <row r="6388" customFormat="false" ht="15" hidden="false" customHeight="false" outlineLevel="0" collapsed="false">
      <c r="A6388" s="526" t="n">
        <v>87828</v>
      </c>
      <c r="B6388" s="526" t="s">
        <v>10796</v>
      </c>
      <c r="C6388" s="526" t="s">
        <v>114</v>
      </c>
      <c r="D6388" s="527" t="n">
        <v>100.94</v>
      </c>
    </row>
    <row r="6389" customFormat="false" ht="15" hidden="false" customHeight="false" outlineLevel="0" collapsed="false">
      <c r="A6389" s="526" t="n">
        <v>87829</v>
      </c>
      <c r="B6389" s="526" t="s">
        <v>10797</v>
      </c>
      <c r="C6389" s="526" t="s">
        <v>114</v>
      </c>
      <c r="D6389" s="527" t="n">
        <v>96.22</v>
      </c>
    </row>
    <row r="6390" customFormat="false" ht="15" hidden="false" customHeight="false" outlineLevel="0" collapsed="false">
      <c r="A6390" s="526" t="n">
        <v>87831</v>
      </c>
      <c r="B6390" s="526" t="s">
        <v>10798</v>
      </c>
      <c r="C6390" s="526" t="s">
        <v>114</v>
      </c>
      <c r="D6390" s="527" t="n">
        <v>101.99</v>
      </c>
    </row>
    <row r="6391" customFormat="false" ht="15" hidden="false" customHeight="false" outlineLevel="0" collapsed="false">
      <c r="A6391" s="526" t="n">
        <v>87832</v>
      </c>
      <c r="B6391" s="526" t="s">
        <v>10799</v>
      </c>
      <c r="C6391" s="526" t="s">
        <v>114</v>
      </c>
      <c r="D6391" s="527" t="n">
        <v>126.35</v>
      </c>
    </row>
    <row r="6392" customFormat="false" ht="15" hidden="false" customHeight="false" outlineLevel="0" collapsed="false">
      <c r="A6392" s="526" t="n">
        <v>87834</v>
      </c>
      <c r="B6392" s="526" t="s">
        <v>10800</v>
      </c>
      <c r="C6392" s="526" t="s">
        <v>114</v>
      </c>
      <c r="D6392" s="527" t="n">
        <v>164.57</v>
      </c>
    </row>
    <row r="6393" customFormat="false" ht="15" hidden="false" customHeight="false" outlineLevel="0" collapsed="false">
      <c r="A6393" s="526" t="n">
        <v>87835</v>
      </c>
      <c r="B6393" s="526" t="s">
        <v>10801</v>
      </c>
      <c r="C6393" s="526" t="s">
        <v>114</v>
      </c>
      <c r="D6393" s="527" t="n">
        <v>114.52</v>
      </c>
    </row>
    <row r="6394" customFormat="false" ht="15" hidden="false" customHeight="false" outlineLevel="0" collapsed="false">
      <c r="A6394" s="526" t="n">
        <v>87836</v>
      </c>
      <c r="B6394" s="526" t="s">
        <v>10802</v>
      </c>
      <c r="C6394" s="526" t="s">
        <v>114</v>
      </c>
      <c r="D6394" s="527" t="n">
        <v>156.75</v>
      </c>
    </row>
    <row r="6395" customFormat="false" ht="15" hidden="false" customHeight="false" outlineLevel="0" collapsed="false">
      <c r="A6395" s="526" t="n">
        <v>87837</v>
      </c>
      <c r="B6395" s="526" t="s">
        <v>10803</v>
      </c>
      <c r="C6395" s="526" t="s">
        <v>114</v>
      </c>
      <c r="D6395" s="527" t="n">
        <v>107.39</v>
      </c>
    </row>
    <row r="6396" customFormat="false" ht="15" hidden="false" customHeight="false" outlineLevel="0" collapsed="false">
      <c r="A6396" s="526" t="n">
        <v>87838</v>
      </c>
      <c r="B6396" s="526" t="s">
        <v>10804</v>
      </c>
      <c r="C6396" s="526" t="s">
        <v>114</v>
      </c>
      <c r="D6396" s="527" t="n">
        <v>172.45</v>
      </c>
    </row>
    <row r="6397" customFormat="false" ht="15" hidden="false" customHeight="false" outlineLevel="0" collapsed="false">
      <c r="A6397" s="526" t="n">
        <v>87839</v>
      </c>
      <c r="B6397" s="526" t="s">
        <v>10805</v>
      </c>
      <c r="C6397" s="526" t="s">
        <v>114</v>
      </c>
      <c r="D6397" s="527" t="n">
        <v>120.7</v>
      </c>
    </row>
    <row r="6398" customFormat="false" ht="15" hidden="false" customHeight="false" outlineLevel="0" collapsed="false">
      <c r="A6398" s="526" t="n">
        <v>87840</v>
      </c>
      <c r="B6398" s="526" t="s">
        <v>10806</v>
      </c>
      <c r="C6398" s="526" t="s">
        <v>114</v>
      </c>
      <c r="D6398" s="527" t="n">
        <v>162.62</v>
      </c>
    </row>
    <row r="6399" customFormat="false" ht="15" hidden="false" customHeight="false" outlineLevel="0" collapsed="false">
      <c r="A6399" s="526" t="n">
        <v>87841</v>
      </c>
      <c r="B6399" s="526" t="s">
        <v>10807</v>
      </c>
      <c r="C6399" s="526" t="s">
        <v>114</v>
      </c>
      <c r="D6399" s="527" t="n">
        <v>111.54</v>
      </c>
    </row>
    <row r="6400" customFormat="false" ht="15" hidden="false" customHeight="false" outlineLevel="0" collapsed="false">
      <c r="A6400" s="526" t="n">
        <v>87842</v>
      </c>
      <c r="B6400" s="526" t="s">
        <v>10808</v>
      </c>
      <c r="C6400" s="526" t="s">
        <v>114</v>
      </c>
      <c r="D6400" s="527" t="n">
        <v>177.41</v>
      </c>
    </row>
    <row r="6401" customFormat="false" ht="15" hidden="false" customHeight="false" outlineLevel="0" collapsed="false">
      <c r="A6401" s="526" t="n">
        <v>87843</v>
      </c>
      <c r="B6401" s="526" t="s">
        <v>10809</v>
      </c>
      <c r="C6401" s="526" t="s">
        <v>114</v>
      </c>
      <c r="D6401" s="527" t="n">
        <v>132.86</v>
      </c>
    </row>
    <row r="6402" customFormat="false" ht="15" hidden="false" customHeight="false" outlineLevel="0" collapsed="false">
      <c r="A6402" s="526" t="n">
        <v>87844</v>
      </c>
      <c r="B6402" s="526" t="s">
        <v>10810</v>
      </c>
      <c r="C6402" s="526" t="s">
        <v>114</v>
      </c>
      <c r="D6402" s="527" t="n">
        <v>162.25</v>
      </c>
    </row>
    <row r="6403" customFormat="false" ht="15" hidden="false" customHeight="false" outlineLevel="0" collapsed="false">
      <c r="A6403" s="526" t="n">
        <v>87845</v>
      </c>
      <c r="B6403" s="526" t="s">
        <v>10811</v>
      </c>
      <c r="C6403" s="526" t="s">
        <v>114</v>
      </c>
      <c r="D6403" s="527" t="n">
        <v>118.42</v>
      </c>
    </row>
    <row r="6404" customFormat="false" ht="15" hidden="false" customHeight="false" outlineLevel="0" collapsed="false">
      <c r="A6404" s="526" t="n">
        <v>87846</v>
      </c>
      <c r="B6404" s="526" t="s">
        <v>10812</v>
      </c>
      <c r="C6404" s="526" t="s">
        <v>114</v>
      </c>
      <c r="D6404" s="527" t="n">
        <v>179.3</v>
      </c>
    </row>
    <row r="6405" customFormat="false" ht="15" hidden="false" customHeight="false" outlineLevel="0" collapsed="false">
      <c r="A6405" s="526" t="n">
        <v>87847</v>
      </c>
      <c r="B6405" s="526" t="s">
        <v>10813</v>
      </c>
      <c r="C6405" s="526" t="s">
        <v>114</v>
      </c>
      <c r="D6405" s="527" t="n">
        <v>129.24</v>
      </c>
    </row>
    <row r="6406" customFormat="false" ht="15" hidden="false" customHeight="false" outlineLevel="0" collapsed="false">
      <c r="A6406" s="526" t="n">
        <v>87848</v>
      </c>
      <c r="B6406" s="526" t="s">
        <v>10814</v>
      </c>
      <c r="C6406" s="526" t="s">
        <v>114</v>
      </c>
      <c r="D6406" s="527" t="n">
        <v>170.01</v>
      </c>
    </row>
    <row r="6407" customFormat="false" ht="15" hidden="false" customHeight="false" outlineLevel="0" collapsed="false">
      <c r="A6407" s="526" t="n">
        <v>87849</v>
      </c>
      <c r="B6407" s="526" t="s">
        <v>10815</v>
      </c>
      <c r="C6407" s="526" t="s">
        <v>114</v>
      </c>
      <c r="D6407" s="527" t="n">
        <v>120.64</v>
      </c>
    </row>
    <row r="6408" customFormat="false" ht="15" hidden="false" customHeight="false" outlineLevel="0" collapsed="false">
      <c r="A6408" s="526" t="n">
        <v>87850</v>
      </c>
      <c r="B6408" s="526" t="s">
        <v>10816</v>
      </c>
      <c r="C6408" s="526" t="s">
        <v>114</v>
      </c>
      <c r="D6408" s="527" t="n">
        <v>187.21</v>
      </c>
    </row>
    <row r="6409" customFormat="false" ht="15" hidden="false" customHeight="false" outlineLevel="0" collapsed="false">
      <c r="A6409" s="526" t="n">
        <v>87851</v>
      </c>
      <c r="B6409" s="526" t="s">
        <v>10817</v>
      </c>
      <c r="C6409" s="526" t="s">
        <v>114</v>
      </c>
      <c r="D6409" s="527" t="n">
        <v>135.46</v>
      </c>
    </row>
    <row r="6410" customFormat="false" ht="15" hidden="false" customHeight="false" outlineLevel="0" collapsed="false">
      <c r="A6410" s="526" t="n">
        <v>87852</v>
      </c>
      <c r="B6410" s="526" t="s">
        <v>10818</v>
      </c>
      <c r="C6410" s="526" t="s">
        <v>114</v>
      </c>
      <c r="D6410" s="527" t="n">
        <v>175.85</v>
      </c>
    </row>
    <row r="6411" customFormat="false" ht="15" hidden="false" customHeight="false" outlineLevel="0" collapsed="false">
      <c r="A6411" s="526" t="n">
        <v>87853</v>
      </c>
      <c r="B6411" s="526" t="s">
        <v>10819</v>
      </c>
      <c r="C6411" s="526" t="s">
        <v>114</v>
      </c>
      <c r="D6411" s="527" t="n">
        <v>124.76</v>
      </c>
    </row>
    <row r="6412" customFormat="false" ht="15" hidden="false" customHeight="false" outlineLevel="0" collapsed="false">
      <c r="A6412" s="526" t="n">
        <v>87854</v>
      </c>
      <c r="B6412" s="526" t="s">
        <v>10820</v>
      </c>
      <c r="C6412" s="526" t="s">
        <v>114</v>
      </c>
      <c r="D6412" s="527" t="n">
        <v>192.14</v>
      </c>
    </row>
    <row r="6413" customFormat="false" ht="15" hidden="false" customHeight="false" outlineLevel="0" collapsed="false">
      <c r="A6413" s="526" t="n">
        <v>87855</v>
      </c>
      <c r="B6413" s="526" t="s">
        <v>10821</v>
      </c>
      <c r="C6413" s="526" t="s">
        <v>114</v>
      </c>
      <c r="D6413" s="527" t="n">
        <v>147.61</v>
      </c>
    </row>
    <row r="6414" customFormat="false" ht="15" hidden="false" customHeight="false" outlineLevel="0" collapsed="false">
      <c r="A6414" s="526" t="n">
        <v>87856</v>
      </c>
      <c r="B6414" s="526" t="s">
        <v>10822</v>
      </c>
      <c r="C6414" s="526" t="s">
        <v>114</v>
      </c>
      <c r="D6414" s="527" t="n">
        <v>175.51</v>
      </c>
    </row>
    <row r="6415" customFormat="false" ht="15" hidden="false" customHeight="false" outlineLevel="0" collapsed="false">
      <c r="A6415" s="526" t="n">
        <v>87857</v>
      </c>
      <c r="B6415" s="526" t="s">
        <v>10823</v>
      </c>
      <c r="C6415" s="526" t="s">
        <v>114</v>
      </c>
      <c r="D6415" s="527" t="n">
        <v>131.64</v>
      </c>
    </row>
    <row r="6416" customFormat="false" ht="15" hidden="false" customHeight="false" outlineLevel="0" collapsed="false">
      <c r="A6416" s="526" t="n">
        <v>87858</v>
      </c>
      <c r="B6416" s="526" t="s">
        <v>10824</v>
      </c>
      <c r="C6416" s="526" t="s">
        <v>114</v>
      </c>
      <c r="D6416" s="527" t="n">
        <v>126.41</v>
      </c>
    </row>
    <row r="6417" customFormat="false" ht="15" hidden="false" customHeight="false" outlineLevel="0" collapsed="false">
      <c r="A6417" s="526" t="n">
        <v>87859</v>
      </c>
      <c r="B6417" s="526" t="s">
        <v>10825</v>
      </c>
      <c r="C6417" s="526" t="s">
        <v>114</v>
      </c>
      <c r="D6417" s="527" t="n">
        <v>147.88</v>
      </c>
    </row>
    <row r="6418" customFormat="false" ht="15" hidden="false" customHeight="false" outlineLevel="0" collapsed="false">
      <c r="A6418" s="526" t="n">
        <v>89048</v>
      </c>
      <c r="B6418" s="526" t="s">
        <v>10826</v>
      </c>
      <c r="C6418" s="526" t="s">
        <v>114</v>
      </c>
      <c r="D6418" s="527" t="n">
        <v>45.47</v>
      </c>
    </row>
    <row r="6419" customFormat="false" ht="15" hidden="false" customHeight="false" outlineLevel="0" collapsed="false">
      <c r="A6419" s="526" t="n">
        <v>89049</v>
      </c>
      <c r="B6419" s="526" t="s">
        <v>10827</v>
      </c>
      <c r="C6419" s="526" t="s">
        <v>114</v>
      </c>
      <c r="D6419" s="527" t="n">
        <v>24.2</v>
      </c>
    </row>
    <row r="6420" customFormat="false" ht="15" hidden="false" customHeight="false" outlineLevel="0" collapsed="false">
      <c r="A6420" s="526" t="n">
        <v>89173</v>
      </c>
      <c r="B6420" s="526" t="s">
        <v>118</v>
      </c>
      <c r="C6420" s="526" t="s">
        <v>114</v>
      </c>
      <c r="D6420" s="527" t="n">
        <v>44.81</v>
      </c>
    </row>
    <row r="6421" customFormat="false" ht="15" hidden="false" customHeight="false" outlineLevel="0" collapsed="false">
      <c r="A6421" s="526" t="n">
        <v>90406</v>
      </c>
      <c r="B6421" s="526" t="s">
        <v>10828</v>
      </c>
      <c r="C6421" s="526" t="s">
        <v>114</v>
      </c>
      <c r="D6421" s="527" t="n">
        <v>56.62</v>
      </c>
    </row>
    <row r="6422" customFormat="false" ht="15" hidden="false" customHeight="false" outlineLevel="0" collapsed="false">
      <c r="A6422" s="526" t="n">
        <v>90407</v>
      </c>
      <c r="B6422" s="526" t="s">
        <v>10829</v>
      </c>
      <c r="C6422" s="526" t="s">
        <v>114</v>
      </c>
      <c r="D6422" s="527" t="n">
        <v>61.13</v>
      </c>
    </row>
    <row r="6423" customFormat="false" ht="15" hidden="false" customHeight="false" outlineLevel="0" collapsed="false">
      <c r="A6423" s="526" t="n">
        <v>90408</v>
      </c>
      <c r="B6423" s="526" t="s">
        <v>10830</v>
      </c>
      <c r="C6423" s="526" t="s">
        <v>114</v>
      </c>
      <c r="D6423" s="527" t="n">
        <v>40.07</v>
      </c>
    </row>
    <row r="6424" customFormat="false" ht="15" hidden="false" customHeight="false" outlineLevel="0" collapsed="false">
      <c r="A6424" s="526" t="n">
        <v>90409</v>
      </c>
      <c r="B6424" s="526" t="s">
        <v>10831</v>
      </c>
      <c r="C6424" s="526" t="s">
        <v>114</v>
      </c>
      <c r="D6424" s="527" t="n">
        <v>42.63</v>
      </c>
    </row>
    <row r="6425" customFormat="false" ht="15" hidden="false" customHeight="false" outlineLevel="0" collapsed="false">
      <c r="A6425" s="526" t="n">
        <v>104203</v>
      </c>
      <c r="B6425" s="526" t="s">
        <v>10832</v>
      </c>
      <c r="C6425" s="526" t="s">
        <v>114</v>
      </c>
      <c r="D6425" s="527" t="n">
        <v>63.29</v>
      </c>
    </row>
    <row r="6426" customFormat="false" ht="15" hidden="false" customHeight="false" outlineLevel="0" collapsed="false">
      <c r="A6426" s="526" t="n">
        <v>104204</v>
      </c>
      <c r="B6426" s="526" t="s">
        <v>10833</v>
      </c>
      <c r="C6426" s="526" t="s">
        <v>114</v>
      </c>
      <c r="D6426" s="527" t="n">
        <v>82.06</v>
      </c>
    </row>
    <row r="6427" customFormat="false" ht="15" hidden="false" customHeight="false" outlineLevel="0" collapsed="false">
      <c r="A6427" s="526" t="n">
        <v>104205</v>
      </c>
      <c r="B6427" s="526" t="s">
        <v>10834</v>
      </c>
      <c r="C6427" s="526" t="s">
        <v>114</v>
      </c>
      <c r="D6427" s="527" t="n">
        <v>90.43</v>
      </c>
    </row>
    <row r="6428" customFormat="false" ht="15" hidden="false" customHeight="false" outlineLevel="0" collapsed="false">
      <c r="A6428" s="526" t="n">
        <v>104206</v>
      </c>
      <c r="B6428" s="526" t="s">
        <v>10835</v>
      </c>
      <c r="C6428" s="526" t="s">
        <v>114</v>
      </c>
      <c r="D6428" s="527" t="n">
        <v>99.91</v>
      </c>
    </row>
    <row r="6429" customFormat="false" ht="15" hidden="false" customHeight="false" outlineLevel="0" collapsed="false">
      <c r="A6429" s="526" t="n">
        <v>104207</v>
      </c>
      <c r="B6429" s="526" t="s">
        <v>10836</v>
      </c>
      <c r="C6429" s="526" t="s">
        <v>114</v>
      </c>
      <c r="D6429" s="527" t="n">
        <v>47.41</v>
      </c>
    </row>
    <row r="6430" customFormat="false" ht="15" hidden="false" customHeight="false" outlineLevel="0" collapsed="false">
      <c r="A6430" s="526" t="n">
        <v>104208</v>
      </c>
      <c r="B6430" s="526" t="s">
        <v>10837</v>
      </c>
      <c r="C6430" s="526" t="s">
        <v>114</v>
      </c>
      <c r="D6430" s="527" t="n">
        <v>65.62</v>
      </c>
    </row>
    <row r="6431" customFormat="false" ht="15" hidden="false" customHeight="false" outlineLevel="0" collapsed="false">
      <c r="A6431" s="526" t="n">
        <v>104209</v>
      </c>
      <c r="B6431" s="526" t="s">
        <v>10838</v>
      </c>
      <c r="C6431" s="526" t="s">
        <v>114</v>
      </c>
      <c r="D6431" s="527" t="n">
        <v>73.49</v>
      </c>
    </row>
    <row r="6432" customFormat="false" ht="15" hidden="false" customHeight="false" outlineLevel="0" collapsed="false">
      <c r="A6432" s="526" t="n">
        <v>104210</v>
      </c>
      <c r="B6432" s="526" t="s">
        <v>10839</v>
      </c>
      <c r="C6432" s="526" t="s">
        <v>114</v>
      </c>
      <c r="D6432" s="527" t="n">
        <v>76.58</v>
      </c>
    </row>
    <row r="6433" customFormat="false" ht="15" hidden="false" customHeight="false" outlineLevel="0" collapsed="false">
      <c r="A6433" s="526" t="n">
        <v>104211</v>
      </c>
      <c r="B6433" s="526" t="s">
        <v>10840</v>
      </c>
      <c r="C6433" s="526" t="s">
        <v>114</v>
      </c>
      <c r="D6433" s="527" t="n">
        <v>88.9</v>
      </c>
    </row>
    <row r="6434" customFormat="false" ht="15" hidden="false" customHeight="false" outlineLevel="0" collapsed="false">
      <c r="A6434" s="526" t="n">
        <v>104212</v>
      </c>
      <c r="B6434" s="526" t="s">
        <v>10841</v>
      </c>
      <c r="C6434" s="526" t="s">
        <v>114</v>
      </c>
      <c r="D6434" s="527" t="n">
        <v>107.16</v>
      </c>
    </row>
    <row r="6435" customFormat="false" ht="15" hidden="false" customHeight="false" outlineLevel="0" collapsed="false">
      <c r="A6435" s="526" t="n">
        <v>104213</v>
      </c>
      <c r="B6435" s="526" t="s">
        <v>10842</v>
      </c>
      <c r="C6435" s="526" t="s">
        <v>114</v>
      </c>
      <c r="D6435" s="527" t="n">
        <v>115.03</v>
      </c>
    </row>
    <row r="6436" customFormat="false" ht="15" hidden="false" customHeight="false" outlineLevel="0" collapsed="false">
      <c r="A6436" s="526" t="n">
        <v>104214</v>
      </c>
      <c r="B6436" s="526" t="s">
        <v>10843</v>
      </c>
      <c r="C6436" s="526" t="s">
        <v>114</v>
      </c>
      <c r="D6436" s="527" t="n">
        <v>136.81</v>
      </c>
    </row>
    <row r="6437" customFormat="false" ht="15" hidden="false" customHeight="false" outlineLevel="0" collapsed="false">
      <c r="A6437" s="526" t="n">
        <v>104215</v>
      </c>
      <c r="B6437" s="526" t="s">
        <v>10844</v>
      </c>
      <c r="C6437" s="526" t="s">
        <v>114</v>
      </c>
      <c r="D6437" s="527" t="n">
        <v>83.99</v>
      </c>
    </row>
    <row r="6438" customFormat="false" ht="15" hidden="false" customHeight="false" outlineLevel="0" collapsed="false">
      <c r="A6438" s="526" t="n">
        <v>104216</v>
      </c>
      <c r="B6438" s="526" t="s">
        <v>10845</v>
      </c>
      <c r="C6438" s="526" t="s">
        <v>114</v>
      </c>
      <c r="D6438" s="527" t="n">
        <v>102.28</v>
      </c>
    </row>
    <row r="6439" customFormat="false" ht="15" hidden="false" customHeight="false" outlineLevel="0" collapsed="false">
      <c r="A6439" s="526" t="n">
        <v>104217</v>
      </c>
      <c r="B6439" s="526" t="s">
        <v>10846</v>
      </c>
      <c r="C6439" s="526" t="s">
        <v>114</v>
      </c>
      <c r="D6439" s="527" t="n">
        <v>55.54</v>
      </c>
    </row>
    <row r="6440" customFormat="false" ht="15" hidden="false" customHeight="false" outlineLevel="0" collapsed="false">
      <c r="A6440" s="526" t="n">
        <v>104218</v>
      </c>
      <c r="B6440" s="526" t="s">
        <v>10847</v>
      </c>
      <c r="C6440" s="526" t="s">
        <v>114</v>
      </c>
      <c r="D6440" s="527" t="n">
        <v>59.31</v>
      </c>
    </row>
    <row r="6441" customFormat="false" ht="15" hidden="false" customHeight="false" outlineLevel="0" collapsed="false">
      <c r="A6441" s="526" t="n">
        <v>104219</v>
      </c>
      <c r="B6441" s="526" t="s">
        <v>10848</v>
      </c>
      <c r="C6441" s="526" t="s">
        <v>114</v>
      </c>
      <c r="D6441" s="527" t="n">
        <v>76.07</v>
      </c>
    </row>
    <row r="6442" customFormat="false" ht="15" hidden="false" customHeight="false" outlineLevel="0" collapsed="false">
      <c r="A6442" s="526" t="n">
        <v>104220</v>
      </c>
      <c r="B6442" s="526" t="s">
        <v>10849</v>
      </c>
      <c r="C6442" s="526" t="s">
        <v>114</v>
      </c>
      <c r="D6442" s="527" t="n">
        <v>59.1</v>
      </c>
    </row>
    <row r="6443" customFormat="false" ht="15" hidden="false" customHeight="false" outlineLevel="0" collapsed="false">
      <c r="A6443" s="526" t="n">
        <v>104221</v>
      </c>
      <c r="B6443" s="526" t="s">
        <v>10850</v>
      </c>
      <c r="C6443" s="526" t="s">
        <v>114</v>
      </c>
      <c r="D6443" s="527" t="n">
        <v>71.85</v>
      </c>
    </row>
    <row r="6444" customFormat="false" ht="15" hidden="false" customHeight="false" outlineLevel="0" collapsed="false">
      <c r="A6444" s="526" t="n">
        <v>104222</v>
      </c>
      <c r="B6444" s="526" t="s">
        <v>10851</v>
      </c>
      <c r="C6444" s="526" t="s">
        <v>114</v>
      </c>
      <c r="D6444" s="527" t="n">
        <v>76.91</v>
      </c>
    </row>
    <row r="6445" customFormat="false" ht="15" hidden="false" customHeight="false" outlineLevel="0" collapsed="false">
      <c r="A6445" s="526" t="n">
        <v>104223</v>
      </c>
      <c r="B6445" s="526" t="s">
        <v>10852</v>
      </c>
      <c r="C6445" s="526" t="s">
        <v>114</v>
      </c>
      <c r="D6445" s="527" t="n">
        <v>99.56</v>
      </c>
    </row>
    <row r="6446" customFormat="false" ht="15" hidden="false" customHeight="false" outlineLevel="0" collapsed="false">
      <c r="A6446" s="526" t="n">
        <v>104224</v>
      </c>
      <c r="B6446" s="526" t="s">
        <v>10853</v>
      </c>
      <c r="C6446" s="526" t="s">
        <v>114</v>
      </c>
      <c r="D6446" s="527" t="n">
        <v>76.61</v>
      </c>
    </row>
    <row r="6447" customFormat="false" ht="15" hidden="false" customHeight="false" outlineLevel="0" collapsed="false">
      <c r="A6447" s="526" t="n">
        <v>104225</v>
      </c>
      <c r="B6447" s="526" t="s">
        <v>10854</v>
      </c>
      <c r="C6447" s="526" t="s">
        <v>114</v>
      </c>
      <c r="D6447" s="527" t="n">
        <v>79.53</v>
      </c>
    </row>
    <row r="6448" customFormat="false" ht="15" hidden="false" customHeight="false" outlineLevel="0" collapsed="false">
      <c r="A6448" s="526" t="n">
        <v>104226</v>
      </c>
      <c r="B6448" s="526" t="s">
        <v>10855</v>
      </c>
      <c r="C6448" s="526" t="s">
        <v>114</v>
      </c>
      <c r="D6448" s="527" t="n">
        <v>85.87</v>
      </c>
    </row>
    <row r="6449" customFormat="false" ht="15" hidden="false" customHeight="false" outlineLevel="0" collapsed="false">
      <c r="A6449" s="526" t="n">
        <v>104227</v>
      </c>
      <c r="B6449" s="526" t="s">
        <v>10856</v>
      </c>
      <c r="C6449" s="526" t="s">
        <v>114</v>
      </c>
      <c r="D6449" s="527" t="n">
        <v>115.17</v>
      </c>
    </row>
    <row r="6450" customFormat="false" ht="15" hidden="false" customHeight="false" outlineLevel="0" collapsed="false">
      <c r="A6450" s="526" t="n">
        <v>104228</v>
      </c>
      <c r="B6450" s="526" t="s">
        <v>10857</v>
      </c>
      <c r="C6450" s="526" t="s">
        <v>114</v>
      </c>
      <c r="D6450" s="527" t="n">
        <v>84.98</v>
      </c>
    </row>
    <row r="6451" customFormat="false" ht="15" hidden="false" customHeight="false" outlineLevel="0" collapsed="false">
      <c r="A6451" s="526" t="n">
        <v>104229</v>
      </c>
      <c r="B6451" s="526" t="s">
        <v>10858</v>
      </c>
      <c r="C6451" s="526" t="s">
        <v>114</v>
      </c>
      <c r="D6451" s="527" t="n">
        <v>93.21</v>
      </c>
    </row>
    <row r="6452" customFormat="false" ht="15" hidden="false" customHeight="false" outlineLevel="0" collapsed="false">
      <c r="A6452" s="526" t="n">
        <v>104230</v>
      </c>
      <c r="B6452" s="526" t="s">
        <v>10859</v>
      </c>
      <c r="C6452" s="526" t="s">
        <v>114</v>
      </c>
      <c r="D6452" s="527" t="n">
        <v>100.19</v>
      </c>
    </row>
    <row r="6453" customFormat="false" ht="15" hidden="false" customHeight="false" outlineLevel="0" collapsed="false">
      <c r="A6453" s="526" t="n">
        <v>104231</v>
      </c>
      <c r="B6453" s="526" t="s">
        <v>10860</v>
      </c>
      <c r="C6453" s="526" t="s">
        <v>114</v>
      </c>
      <c r="D6453" s="527" t="n">
        <v>127.02</v>
      </c>
    </row>
    <row r="6454" customFormat="false" ht="15" hidden="false" customHeight="false" outlineLevel="0" collapsed="false">
      <c r="A6454" s="526" t="n">
        <v>104232</v>
      </c>
      <c r="B6454" s="526" t="s">
        <v>10861</v>
      </c>
      <c r="C6454" s="526" t="s">
        <v>114</v>
      </c>
      <c r="D6454" s="527" t="n">
        <v>93.91</v>
      </c>
    </row>
    <row r="6455" customFormat="false" ht="15" hidden="false" customHeight="false" outlineLevel="0" collapsed="false">
      <c r="A6455" s="526" t="n">
        <v>104233</v>
      </c>
      <c r="B6455" s="526" t="s">
        <v>10862</v>
      </c>
      <c r="C6455" s="526" t="s">
        <v>114</v>
      </c>
      <c r="D6455" s="527" t="n">
        <v>42.09</v>
      </c>
    </row>
    <row r="6456" customFormat="false" ht="15" hidden="false" customHeight="false" outlineLevel="0" collapsed="false">
      <c r="A6456" s="526" t="n">
        <v>104234</v>
      </c>
      <c r="B6456" s="526" t="s">
        <v>10863</v>
      </c>
      <c r="C6456" s="526" t="s">
        <v>114</v>
      </c>
      <c r="D6456" s="527" t="n">
        <v>45.61</v>
      </c>
    </row>
    <row r="6457" customFormat="false" ht="15" hidden="false" customHeight="false" outlineLevel="0" collapsed="false">
      <c r="A6457" s="526" t="n">
        <v>104235</v>
      </c>
      <c r="B6457" s="526" t="s">
        <v>10864</v>
      </c>
      <c r="C6457" s="526" t="s">
        <v>114</v>
      </c>
      <c r="D6457" s="527" t="n">
        <v>62.09</v>
      </c>
    </row>
    <row r="6458" customFormat="false" ht="15" hidden="false" customHeight="false" outlineLevel="0" collapsed="false">
      <c r="A6458" s="526" t="n">
        <v>104236</v>
      </c>
      <c r="B6458" s="526" t="s">
        <v>10865</v>
      </c>
      <c r="C6458" s="526" t="s">
        <v>114</v>
      </c>
      <c r="D6458" s="527" t="n">
        <v>44.83</v>
      </c>
    </row>
    <row r="6459" customFormat="false" ht="15" hidden="false" customHeight="false" outlineLevel="0" collapsed="false">
      <c r="A6459" s="526" t="n">
        <v>104237</v>
      </c>
      <c r="B6459" s="526" t="s">
        <v>10866</v>
      </c>
      <c r="C6459" s="526" t="s">
        <v>114</v>
      </c>
      <c r="D6459" s="527" t="n">
        <v>57.95</v>
      </c>
    </row>
    <row r="6460" customFormat="false" ht="15" hidden="false" customHeight="false" outlineLevel="0" collapsed="false">
      <c r="A6460" s="526" t="n">
        <v>104238</v>
      </c>
      <c r="B6460" s="526" t="s">
        <v>10867</v>
      </c>
      <c r="C6460" s="526" t="s">
        <v>114</v>
      </c>
      <c r="D6460" s="527" t="n">
        <v>62.67</v>
      </c>
    </row>
    <row r="6461" customFormat="false" ht="15" hidden="false" customHeight="false" outlineLevel="0" collapsed="false">
      <c r="A6461" s="526" t="n">
        <v>104239</v>
      </c>
      <c r="B6461" s="526" t="s">
        <v>10868</v>
      </c>
      <c r="C6461" s="526" t="s">
        <v>114</v>
      </c>
      <c r="D6461" s="527" t="n">
        <v>84.61</v>
      </c>
    </row>
    <row r="6462" customFormat="false" ht="15" hidden="false" customHeight="false" outlineLevel="0" collapsed="false">
      <c r="A6462" s="526" t="n">
        <v>104240</v>
      </c>
      <c r="B6462" s="526" t="s">
        <v>10869</v>
      </c>
      <c r="C6462" s="526" t="s">
        <v>114</v>
      </c>
      <c r="D6462" s="527" t="n">
        <v>61.91</v>
      </c>
    </row>
    <row r="6463" customFormat="false" ht="15" hidden="false" customHeight="false" outlineLevel="0" collapsed="false">
      <c r="A6463" s="526" t="n">
        <v>104241</v>
      </c>
      <c r="B6463" s="526" t="s">
        <v>10870</v>
      </c>
      <c r="C6463" s="526" t="s">
        <v>114</v>
      </c>
      <c r="D6463" s="527" t="n">
        <v>65.13</v>
      </c>
    </row>
    <row r="6464" customFormat="false" ht="15" hidden="false" customHeight="false" outlineLevel="0" collapsed="false">
      <c r="A6464" s="526" t="n">
        <v>104242</v>
      </c>
      <c r="B6464" s="526" t="s">
        <v>10871</v>
      </c>
      <c r="C6464" s="526" t="s">
        <v>114</v>
      </c>
      <c r="D6464" s="527" t="n">
        <v>71.05</v>
      </c>
    </row>
    <row r="6465" customFormat="false" ht="15" hidden="false" customHeight="false" outlineLevel="0" collapsed="false">
      <c r="A6465" s="526" t="n">
        <v>104243</v>
      </c>
      <c r="B6465" s="526" t="s">
        <v>10872</v>
      </c>
      <c r="C6465" s="526" t="s">
        <v>114</v>
      </c>
      <c r="D6465" s="527" t="n">
        <v>99.2</v>
      </c>
    </row>
    <row r="6466" customFormat="false" ht="15" hidden="false" customHeight="false" outlineLevel="0" collapsed="false">
      <c r="A6466" s="526" t="n">
        <v>104244</v>
      </c>
      <c r="B6466" s="526" t="s">
        <v>10873</v>
      </c>
      <c r="C6466" s="526" t="s">
        <v>114</v>
      </c>
      <c r="D6466" s="527" t="n">
        <v>69.77</v>
      </c>
    </row>
    <row r="6467" customFormat="false" ht="15" hidden="false" customHeight="false" outlineLevel="0" collapsed="false">
      <c r="A6467" s="526" t="n">
        <v>104245</v>
      </c>
      <c r="B6467" s="526" t="s">
        <v>10874</v>
      </c>
      <c r="C6467" s="526" t="s">
        <v>114</v>
      </c>
      <c r="D6467" s="527" t="n">
        <v>71.18</v>
      </c>
    </row>
    <row r="6468" customFormat="false" ht="15" hidden="false" customHeight="false" outlineLevel="0" collapsed="false">
      <c r="A6468" s="526" t="n">
        <v>104246</v>
      </c>
      <c r="B6468" s="526" t="s">
        <v>10875</v>
      </c>
      <c r="C6468" s="526" t="s">
        <v>114</v>
      </c>
      <c r="D6468" s="527" t="n">
        <v>77.7</v>
      </c>
    </row>
    <row r="6469" customFormat="false" ht="15" hidden="false" customHeight="false" outlineLevel="0" collapsed="false">
      <c r="A6469" s="526" t="n">
        <v>104247</v>
      </c>
      <c r="B6469" s="526" t="s">
        <v>10876</v>
      </c>
      <c r="C6469" s="526" t="s">
        <v>114</v>
      </c>
      <c r="D6469" s="527" t="n">
        <v>105.87</v>
      </c>
    </row>
    <row r="6470" customFormat="false" ht="15" hidden="false" customHeight="false" outlineLevel="0" collapsed="false">
      <c r="A6470" s="526" t="n">
        <v>104248</v>
      </c>
      <c r="B6470" s="526" t="s">
        <v>10877</v>
      </c>
      <c r="C6470" s="526" t="s">
        <v>114</v>
      </c>
      <c r="D6470" s="527" t="n">
        <v>72.97</v>
      </c>
    </row>
    <row r="6471" customFormat="false" ht="15" hidden="false" customHeight="false" outlineLevel="0" collapsed="false">
      <c r="A6471" s="526" t="n">
        <v>104249</v>
      </c>
      <c r="B6471" s="526" t="s">
        <v>10878</v>
      </c>
      <c r="C6471" s="526" t="s">
        <v>114</v>
      </c>
      <c r="D6471" s="527" t="n">
        <v>76.35</v>
      </c>
    </row>
    <row r="6472" customFormat="false" ht="15" hidden="false" customHeight="false" outlineLevel="0" collapsed="false">
      <c r="A6472" s="526" t="n">
        <v>104250</v>
      </c>
      <c r="B6472" s="526" t="s">
        <v>10879</v>
      </c>
      <c r="C6472" s="526" t="s">
        <v>114</v>
      </c>
      <c r="D6472" s="527" t="n">
        <v>79.87</v>
      </c>
    </row>
    <row r="6473" customFormat="false" ht="15" hidden="false" customHeight="false" outlineLevel="0" collapsed="false">
      <c r="A6473" s="526" t="n">
        <v>104251</v>
      </c>
      <c r="B6473" s="526" t="s">
        <v>10880</v>
      </c>
      <c r="C6473" s="526" t="s">
        <v>114</v>
      </c>
      <c r="D6473" s="527" t="n">
        <v>93.1</v>
      </c>
    </row>
    <row r="6474" customFormat="false" ht="15" hidden="false" customHeight="false" outlineLevel="0" collapsed="false">
      <c r="A6474" s="526" t="n">
        <v>104252</v>
      </c>
      <c r="B6474" s="526" t="s">
        <v>10881</v>
      </c>
      <c r="C6474" s="526" t="s">
        <v>114</v>
      </c>
      <c r="D6474" s="527" t="n">
        <v>81.34</v>
      </c>
    </row>
    <row r="6475" customFormat="false" ht="15" hidden="false" customHeight="false" outlineLevel="0" collapsed="false">
      <c r="A6475" s="526" t="n">
        <v>104253</v>
      </c>
      <c r="B6475" s="526" t="s">
        <v>10882</v>
      </c>
      <c r="C6475" s="526" t="s">
        <v>114</v>
      </c>
      <c r="D6475" s="527" t="n">
        <v>92.21</v>
      </c>
    </row>
    <row r="6476" customFormat="false" ht="15" hidden="false" customHeight="false" outlineLevel="0" collapsed="false">
      <c r="A6476" s="526" t="n">
        <v>104254</v>
      </c>
      <c r="B6476" s="526" t="s">
        <v>10883</v>
      </c>
      <c r="C6476" s="526" t="s">
        <v>114</v>
      </c>
      <c r="D6476" s="527" t="n">
        <v>96.93</v>
      </c>
    </row>
    <row r="6477" customFormat="false" ht="15" hidden="false" customHeight="false" outlineLevel="0" collapsed="false">
      <c r="A6477" s="526" t="n">
        <v>104255</v>
      </c>
      <c r="B6477" s="526" t="s">
        <v>10884</v>
      </c>
      <c r="C6477" s="526" t="s">
        <v>114</v>
      </c>
      <c r="D6477" s="527" t="n">
        <v>115.62</v>
      </c>
    </row>
    <row r="6478" customFormat="false" ht="15" hidden="false" customHeight="false" outlineLevel="0" collapsed="false">
      <c r="A6478" s="526" t="n">
        <v>104256</v>
      </c>
      <c r="B6478" s="526" t="s">
        <v>10885</v>
      </c>
      <c r="C6478" s="526" t="s">
        <v>114</v>
      </c>
      <c r="D6478" s="527" t="n">
        <v>98.42</v>
      </c>
    </row>
    <row r="6479" customFormat="false" ht="15" hidden="false" customHeight="false" outlineLevel="0" collapsed="false">
      <c r="A6479" s="526" t="n">
        <v>104257</v>
      </c>
      <c r="B6479" s="526" t="s">
        <v>10886</v>
      </c>
      <c r="C6479" s="526" t="s">
        <v>114</v>
      </c>
      <c r="D6479" s="527" t="n">
        <v>99.39</v>
      </c>
    </row>
    <row r="6480" customFormat="false" ht="15" hidden="false" customHeight="false" outlineLevel="0" collapsed="false">
      <c r="A6480" s="526" t="n">
        <v>104258</v>
      </c>
      <c r="B6480" s="526" t="s">
        <v>10887</v>
      </c>
      <c r="C6480" s="526" t="s">
        <v>114</v>
      </c>
      <c r="D6480" s="527" t="n">
        <v>105.31</v>
      </c>
    </row>
    <row r="6481" customFormat="false" ht="15" hidden="false" customHeight="false" outlineLevel="0" collapsed="false">
      <c r="A6481" s="526" t="n">
        <v>104259</v>
      </c>
      <c r="B6481" s="526" t="s">
        <v>10888</v>
      </c>
      <c r="C6481" s="526" t="s">
        <v>114</v>
      </c>
      <c r="D6481" s="527" t="n">
        <v>130.21</v>
      </c>
    </row>
    <row r="6482" customFormat="false" ht="15" hidden="false" customHeight="false" outlineLevel="0" collapsed="false">
      <c r="A6482" s="526" t="n">
        <v>104260</v>
      </c>
      <c r="B6482" s="526" t="s">
        <v>10889</v>
      </c>
      <c r="C6482" s="526" t="s">
        <v>114</v>
      </c>
      <c r="D6482" s="527" t="n">
        <v>106.28</v>
      </c>
    </row>
    <row r="6483" customFormat="false" ht="15" hidden="false" customHeight="false" outlineLevel="0" collapsed="false">
      <c r="A6483" s="526" t="n">
        <v>104261</v>
      </c>
      <c r="B6483" s="526" t="s">
        <v>10890</v>
      </c>
      <c r="C6483" s="526" t="s">
        <v>114</v>
      </c>
      <c r="D6483" s="527" t="n">
        <v>127.57</v>
      </c>
    </row>
    <row r="6484" customFormat="false" ht="15" hidden="false" customHeight="false" outlineLevel="0" collapsed="false">
      <c r="A6484" s="526" t="n">
        <v>104262</v>
      </c>
      <c r="B6484" s="526" t="s">
        <v>10891</v>
      </c>
      <c r="C6484" s="526" t="s">
        <v>114</v>
      </c>
      <c r="D6484" s="527" t="n">
        <v>134.09</v>
      </c>
    </row>
    <row r="6485" customFormat="false" ht="15" hidden="false" customHeight="false" outlineLevel="0" collapsed="false">
      <c r="A6485" s="526" t="n">
        <v>104263</v>
      </c>
      <c r="B6485" s="526" t="s">
        <v>10892</v>
      </c>
      <c r="C6485" s="526" t="s">
        <v>114</v>
      </c>
      <c r="D6485" s="527" t="n">
        <v>151.09</v>
      </c>
    </row>
    <row r="6486" customFormat="false" ht="15" hidden="false" customHeight="false" outlineLevel="0" collapsed="false">
      <c r="A6486" s="526" t="n">
        <v>104264</v>
      </c>
      <c r="B6486" s="526" t="s">
        <v>10893</v>
      </c>
      <c r="C6486" s="526" t="s">
        <v>114</v>
      </c>
      <c r="D6486" s="527" t="n">
        <v>126.02</v>
      </c>
    </row>
    <row r="6487" customFormat="false" ht="15" hidden="false" customHeight="false" outlineLevel="0" collapsed="false">
      <c r="A6487" s="526" t="n">
        <v>104627</v>
      </c>
      <c r="B6487" s="526" t="s">
        <v>10894</v>
      </c>
      <c r="C6487" s="526" t="s">
        <v>114</v>
      </c>
      <c r="D6487" s="527" t="n">
        <v>18.98</v>
      </c>
    </row>
    <row r="6488" customFormat="false" ht="15" hidden="false" customHeight="false" outlineLevel="0" collapsed="false">
      <c r="A6488" s="526" t="n">
        <v>104628</v>
      </c>
      <c r="B6488" s="526" t="s">
        <v>10895</v>
      </c>
      <c r="C6488" s="526" t="s">
        <v>114</v>
      </c>
      <c r="D6488" s="527" t="n">
        <v>30.26</v>
      </c>
    </row>
    <row r="6489" customFormat="false" ht="15" hidden="false" customHeight="false" outlineLevel="0" collapsed="false">
      <c r="A6489" s="526" t="n">
        <v>104629</v>
      </c>
      <c r="B6489" s="526" t="s">
        <v>10896</v>
      </c>
      <c r="C6489" s="526" t="s">
        <v>114</v>
      </c>
      <c r="D6489" s="527" t="n">
        <v>36.74</v>
      </c>
    </row>
    <row r="6490" customFormat="false" ht="15" hidden="false" customHeight="false" outlineLevel="0" collapsed="false">
      <c r="A6490" s="526" t="n">
        <v>104630</v>
      </c>
      <c r="B6490" s="526" t="s">
        <v>10897</v>
      </c>
      <c r="C6490" s="526" t="s">
        <v>114</v>
      </c>
      <c r="D6490" s="527" t="n">
        <v>29.58</v>
      </c>
    </row>
    <row r="6491" customFormat="false" ht="15" hidden="false" customHeight="false" outlineLevel="0" collapsed="false">
      <c r="A6491" s="526" t="n">
        <v>104631</v>
      </c>
      <c r="B6491" s="526" t="s">
        <v>10898</v>
      </c>
      <c r="C6491" s="526" t="s">
        <v>114</v>
      </c>
      <c r="D6491" s="527" t="n">
        <v>40.85</v>
      </c>
    </row>
    <row r="6492" customFormat="false" ht="15" hidden="false" customHeight="false" outlineLevel="0" collapsed="false">
      <c r="A6492" s="526" t="n">
        <v>104632</v>
      </c>
      <c r="B6492" s="526" t="s">
        <v>10899</v>
      </c>
      <c r="C6492" s="526" t="s">
        <v>114</v>
      </c>
      <c r="D6492" s="527" t="n">
        <v>47.33</v>
      </c>
    </row>
    <row r="6493" customFormat="false" ht="15" hidden="false" customHeight="false" outlineLevel="0" collapsed="false">
      <c r="A6493" s="526" t="n">
        <v>104633</v>
      </c>
      <c r="B6493" s="526" t="s">
        <v>10900</v>
      </c>
      <c r="C6493" s="526" t="s">
        <v>114</v>
      </c>
      <c r="D6493" s="527" t="n">
        <v>26.56</v>
      </c>
    </row>
    <row r="6494" customFormat="false" ht="15" hidden="false" customHeight="false" outlineLevel="0" collapsed="false">
      <c r="A6494" s="526" t="n">
        <v>104634</v>
      </c>
      <c r="B6494" s="526" t="s">
        <v>10901</v>
      </c>
      <c r="C6494" s="526" t="s">
        <v>114</v>
      </c>
      <c r="D6494" s="527" t="n">
        <v>38.86</v>
      </c>
    </row>
    <row r="6495" customFormat="false" ht="15" hidden="false" customHeight="false" outlineLevel="0" collapsed="false">
      <c r="A6495" s="526" t="n">
        <v>104635</v>
      </c>
      <c r="B6495" s="526" t="s">
        <v>10902</v>
      </c>
      <c r="C6495" s="526" t="s">
        <v>114</v>
      </c>
      <c r="D6495" s="527" t="n">
        <v>54.56</v>
      </c>
    </row>
    <row r="6496" customFormat="false" ht="15" hidden="false" customHeight="false" outlineLevel="0" collapsed="false">
      <c r="A6496" s="526" t="n">
        <v>104636</v>
      </c>
      <c r="B6496" s="526" t="s">
        <v>10903</v>
      </c>
      <c r="C6496" s="526" t="s">
        <v>114</v>
      </c>
      <c r="D6496" s="527" t="n">
        <v>63.12</v>
      </c>
    </row>
    <row r="6497" customFormat="false" ht="15" hidden="false" customHeight="false" outlineLevel="0" collapsed="false">
      <c r="A6497" s="526" t="n">
        <v>87244</v>
      </c>
      <c r="B6497" s="526" t="s">
        <v>10904</v>
      </c>
      <c r="C6497" s="526" t="s">
        <v>114</v>
      </c>
      <c r="D6497" s="527" t="n">
        <v>200.11</v>
      </c>
    </row>
    <row r="6498" customFormat="false" ht="15" hidden="false" customHeight="false" outlineLevel="0" collapsed="false">
      <c r="A6498" s="526" t="n">
        <v>87245</v>
      </c>
      <c r="B6498" s="526" t="s">
        <v>10905</v>
      </c>
      <c r="C6498" s="526" t="s">
        <v>114</v>
      </c>
      <c r="D6498" s="527" t="n">
        <v>238.71</v>
      </c>
    </row>
    <row r="6499" customFormat="false" ht="15" hidden="false" customHeight="false" outlineLevel="0" collapsed="false">
      <c r="A6499" s="526" t="n">
        <v>87265</v>
      </c>
      <c r="B6499" s="526" t="s">
        <v>10906</v>
      </c>
      <c r="C6499" s="526" t="s">
        <v>114</v>
      </c>
      <c r="D6499" s="527" t="n">
        <v>60.84</v>
      </c>
    </row>
    <row r="6500" customFormat="false" ht="15" hidden="false" customHeight="false" outlineLevel="0" collapsed="false">
      <c r="A6500" s="526" t="n">
        <v>87267</v>
      </c>
      <c r="B6500" s="526" t="s">
        <v>10907</v>
      </c>
      <c r="C6500" s="526" t="s">
        <v>114</v>
      </c>
      <c r="D6500" s="527" t="n">
        <v>66.2</v>
      </c>
    </row>
    <row r="6501" customFormat="false" ht="15" hidden="false" customHeight="false" outlineLevel="0" collapsed="false">
      <c r="A6501" s="526" t="n">
        <v>87269</v>
      </c>
      <c r="B6501" s="526" t="s">
        <v>10908</v>
      </c>
      <c r="C6501" s="526" t="s">
        <v>114</v>
      </c>
      <c r="D6501" s="527" t="n">
        <v>64.97</v>
      </c>
    </row>
    <row r="6502" customFormat="false" ht="15" hidden="false" customHeight="false" outlineLevel="0" collapsed="false">
      <c r="A6502" s="526" t="n">
        <v>87271</v>
      </c>
      <c r="B6502" s="526" t="s">
        <v>10909</v>
      </c>
      <c r="C6502" s="526" t="s">
        <v>114</v>
      </c>
      <c r="D6502" s="527" t="n">
        <v>70.41</v>
      </c>
    </row>
    <row r="6503" customFormat="false" ht="15" hidden="false" customHeight="false" outlineLevel="0" collapsed="false">
      <c r="A6503" s="526" t="n">
        <v>87273</v>
      </c>
      <c r="B6503" s="526" t="s">
        <v>10910</v>
      </c>
      <c r="C6503" s="526" t="s">
        <v>114</v>
      </c>
      <c r="D6503" s="527" t="n">
        <v>67.92</v>
      </c>
    </row>
    <row r="6504" customFormat="false" ht="15" hidden="false" customHeight="false" outlineLevel="0" collapsed="false">
      <c r="A6504" s="526" t="n">
        <v>87275</v>
      </c>
      <c r="B6504" s="526" t="s">
        <v>143</v>
      </c>
      <c r="C6504" s="526" t="s">
        <v>114</v>
      </c>
      <c r="D6504" s="527" t="n">
        <v>75.14</v>
      </c>
    </row>
    <row r="6505" customFormat="false" ht="15" hidden="false" customHeight="false" outlineLevel="0" collapsed="false">
      <c r="A6505" s="526" t="n">
        <v>88788</v>
      </c>
      <c r="B6505" s="526" t="s">
        <v>10911</v>
      </c>
      <c r="C6505" s="526" t="s">
        <v>114</v>
      </c>
      <c r="D6505" s="527" t="n">
        <v>281.51</v>
      </c>
    </row>
    <row r="6506" customFormat="false" ht="15" hidden="false" customHeight="false" outlineLevel="0" collapsed="false">
      <c r="A6506" s="526" t="n">
        <v>88789</v>
      </c>
      <c r="B6506" s="526" t="s">
        <v>10912</v>
      </c>
      <c r="C6506" s="526" t="s">
        <v>114</v>
      </c>
      <c r="D6506" s="527" t="n">
        <v>337.19</v>
      </c>
    </row>
    <row r="6507" customFormat="false" ht="15" hidden="false" customHeight="false" outlineLevel="0" collapsed="false">
      <c r="A6507" s="526" t="n">
        <v>89045</v>
      </c>
      <c r="B6507" s="526" t="s">
        <v>10913</v>
      </c>
      <c r="C6507" s="526" t="s">
        <v>114</v>
      </c>
      <c r="D6507" s="527" t="n">
        <v>62.18</v>
      </c>
    </row>
    <row r="6508" customFormat="false" ht="15" hidden="false" customHeight="false" outlineLevel="0" collapsed="false">
      <c r="A6508" s="526" t="n">
        <v>89170</v>
      </c>
      <c r="B6508" s="526" t="s">
        <v>10914</v>
      </c>
      <c r="C6508" s="526" t="s">
        <v>114</v>
      </c>
      <c r="D6508" s="527" t="n">
        <v>62.18</v>
      </c>
    </row>
    <row r="6509" customFormat="false" ht="15" hidden="false" customHeight="false" outlineLevel="0" collapsed="false">
      <c r="A6509" s="526" t="n">
        <v>93393</v>
      </c>
      <c r="B6509" s="526" t="s">
        <v>10915</v>
      </c>
      <c r="C6509" s="526" t="s">
        <v>114</v>
      </c>
      <c r="D6509" s="527" t="n">
        <v>51.62</v>
      </c>
    </row>
    <row r="6510" customFormat="false" ht="15" hidden="false" customHeight="false" outlineLevel="0" collapsed="false">
      <c r="A6510" s="526" t="n">
        <v>93395</v>
      </c>
      <c r="B6510" s="526" t="s">
        <v>10916</v>
      </c>
      <c r="C6510" s="526" t="s">
        <v>114</v>
      </c>
      <c r="D6510" s="527" t="n">
        <v>56.92</v>
      </c>
    </row>
    <row r="6511" customFormat="false" ht="15" hidden="false" customHeight="false" outlineLevel="0" collapsed="false">
      <c r="A6511" s="526" t="n">
        <v>99195</v>
      </c>
      <c r="B6511" s="526" t="s">
        <v>10917</v>
      </c>
      <c r="C6511" s="526" t="s">
        <v>114</v>
      </c>
      <c r="D6511" s="527" t="n">
        <v>58.2</v>
      </c>
    </row>
    <row r="6512" customFormat="false" ht="15" hidden="false" customHeight="false" outlineLevel="0" collapsed="false">
      <c r="A6512" s="526" t="n">
        <v>99198</v>
      </c>
      <c r="B6512" s="526" t="s">
        <v>10918</v>
      </c>
      <c r="C6512" s="526" t="s">
        <v>114</v>
      </c>
      <c r="D6512" s="527" t="n">
        <v>63.5</v>
      </c>
    </row>
    <row r="6513" customFormat="false" ht="15" hidden="false" customHeight="false" outlineLevel="0" collapsed="false">
      <c r="A6513" s="526" t="n">
        <v>104611</v>
      </c>
      <c r="B6513" s="526" t="s">
        <v>10919</v>
      </c>
      <c r="C6513" s="526" t="s">
        <v>114</v>
      </c>
      <c r="D6513" s="527" t="n">
        <v>82.95</v>
      </c>
    </row>
    <row r="6514" customFormat="false" ht="15" hidden="false" customHeight="false" outlineLevel="0" collapsed="false">
      <c r="A6514" s="526" t="n">
        <v>104612</v>
      </c>
      <c r="B6514" s="526" t="s">
        <v>10920</v>
      </c>
      <c r="C6514" s="526" t="s">
        <v>114</v>
      </c>
      <c r="D6514" s="527" t="n">
        <v>83.76</v>
      </c>
    </row>
    <row r="6515" customFormat="false" ht="15" hidden="false" customHeight="false" outlineLevel="0" collapsed="false">
      <c r="A6515" s="526" t="n">
        <v>104613</v>
      </c>
      <c r="B6515" s="526" t="s">
        <v>10921</v>
      </c>
      <c r="C6515" s="526" t="s">
        <v>114</v>
      </c>
      <c r="D6515" s="527" t="n">
        <v>64.44</v>
      </c>
    </row>
    <row r="6516" customFormat="false" ht="15" hidden="false" customHeight="false" outlineLevel="0" collapsed="false">
      <c r="A6516" s="526" t="n">
        <v>104614</v>
      </c>
      <c r="B6516" s="526" t="s">
        <v>10922</v>
      </c>
      <c r="C6516" s="526" t="s">
        <v>114</v>
      </c>
      <c r="D6516" s="527" t="n">
        <v>71.44</v>
      </c>
    </row>
    <row r="6517" customFormat="false" ht="15" hidden="false" customHeight="false" outlineLevel="0" collapsed="false">
      <c r="A6517" s="526" t="n">
        <v>104615</v>
      </c>
      <c r="B6517" s="526" t="s">
        <v>10923</v>
      </c>
      <c r="C6517" s="526" t="s">
        <v>114</v>
      </c>
      <c r="D6517" s="527" t="n">
        <v>196.87</v>
      </c>
    </row>
    <row r="6518" customFormat="false" ht="15" hidden="false" customHeight="false" outlineLevel="0" collapsed="false">
      <c r="A6518" s="526" t="n">
        <v>104616</v>
      </c>
      <c r="B6518" s="526" t="s">
        <v>10924</v>
      </c>
      <c r="C6518" s="526" t="s">
        <v>114</v>
      </c>
      <c r="D6518" s="527" t="n">
        <v>281.22</v>
      </c>
    </row>
    <row r="6519" customFormat="false" ht="15" hidden="false" customHeight="false" outlineLevel="0" collapsed="false">
      <c r="A6519" s="526" t="n">
        <v>104617</v>
      </c>
      <c r="B6519" s="526" t="s">
        <v>10925</v>
      </c>
      <c r="C6519" s="526" t="s">
        <v>114</v>
      </c>
      <c r="D6519" s="527" t="n">
        <v>207.67</v>
      </c>
    </row>
    <row r="6520" customFormat="false" ht="15" hidden="false" customHeight="false" outlineLevel="0" collapsed="false">
      <c r="A6520" s="526" t="n">
        <v>104618</v>
      </c>
      <c r="B6520" s="526" t="s">
        <v>10926</v>
      </c>
      <c r="C6520" s="526" t="s">
        <v>114</v>
      </c>
      <c r="D6520" s="527" t="n">
        <v>292.02</v>
      </c>
    </row>
    <row r="6521" customFormat="false" ht="15" hidden="false" customHeight="false" outlineLevel="0" collapsed="false">
      <c r="A6521" s="526" t="n">
        <v>104619</v>
      </c>
      <c r="B6521" s="526" t="s">
        <v>10927</v>
      </c>
      <c r="C6521" s="526" t="s">
        <v>120</v>
      </c>
      <c r="D6521" s="527" t="n">
        <v>19.59</v>
      </c>
    </row>
    <row r="6522" customFormat="false" ht="15" hidden="false" customHeight="false" outlineLevel="0" collapsed="false">
      <c r="A6522" s="526" t="n">
        <v>101965</v>
      </c>
      <c r="B6522" s="526" t="s">
        <v>10928</v>
      </c>
      <c r="C6522" s="526" t="s">
        <v>120</v>
      </c>
      <c r="D6522" s="527" t="n">
        <v>104.12</v>
      </c>
    </row>
    <row r="6523" customFormat="false" ht="15" hidden="false" customHeight="false" outlineLevel="0" collapsed="false">
      <c r="A6523" s="526" t="n">
        <v>101966</v>
      </c>
      <c r="B6523" s="526" t="s">
        <v>10929</v>
      </c>
      <c r="C6523" s="526" t="s">
        <v>120</v>
      </c>
      <c r="D6523" s="527" t="n">
        <v>125.14</v>
      </c>
    </row>
    <row r="6524" customFormat="false" ht="15" hidden="false" customHeight="false" outlineLevel="0" collapsed="false">
      <c r="A6524" s="526" t="n">
        <v>101979</v>
      </c>
      <c r="B6524" s="526" t="s">
        <v>10930</v>
      </c>
      <c r="C6524" s="526" t="s">
        <v>120</v>
      </c>
      <c r="D6524" s="527" t="n">
        <v>38.03</v>
      </c>
    </row>
    <row r="6525" customFormat="false" ht="15" hidden="false" customHeight="false" outlineLevel="0" collapsed="false">
      <c r="A6525" s="526" t="n">
        <v>96112</v>
      </c>
      <c r="B6525" s="526" t="s">
        <v>10931</v>
      </c>
      <c r="C6525" s="526" t="s">
        <v>114</v>
      </c>
      <c r="D6525" s="527" t="n">
        <v>136.38</v>
      </c>
    </row>
    <row r="6526" customFormat="false" ht="15" hidden="false" customHeight="false" outlineLevel="0" collapsed="false">
      <c r="A6526" s="526" t="n">
        <v>96122</v>
      </c>
      <c r="B6526" s="526" t="s">
        <v>10932</v>
      </c>
      <c r="C6526" s="526" t="s">
        <v>120</v>
      </c>
      <c r="D6526" s="527" t="n">
        <v>47.17</v>
      </c>
    </row>
    <row r="6527" customFormat="false" ht="15" hidden="false" customHeight="false" outlineLevel="0" collapsed="false">
      <c r="A6527" s="526" t="n">
        <v>104756</v>
      </c>
      <c r="B6527" s="526" t="s">
        <v>10933</v>
      </c>
      <c r="C6527" s="526" t="s">
        <v>114</v>
      </c>
      <c r="D6527" s="527" t="n">
        <v>191.92</v>
      </c>
    </row>
    <row r="6528" customFormat="false" ht="15" hidden="false" customHeight="false" outlineLevel="0" collapsed="false">
      <c r="A6528" s="526" t="n">
        <v>96109</v>
      </c>
      <c r="B6528" s="526" t="s">
        <v>10934</v>
      </c>
      <c r="C6528" s="526" t="s">
        <v>114</v>
      </c>
      <c r="D6528" s="527" t="n">
        <v>51.7</v>
      </c>
    </row>
    <row r="6529" customFormat="false" ht="15" hidden="false" customHeight="false" outlineLevel="0" collapsed="false">
      <c r="A6529" s="526" t="n">
        <v>96110</v>
      </c>
      <c r="B6529" s="526" t="s">
        <v>10935</v>
      </c>
      <c r="C6529" s="526" t="s">
        <v>114</v>
      </c>
      <c r="D6529" s="527" t="n">
        <v>68.97</v>
      </c>
    </row>
    <row r="6530" customFormat="false" ht="15" hidden="false" customHeight="false" outlineLevel="0" collapsed="false">
      <c r="A6530" s="526" t="n">
        <v>96113</v>
      </c>
      <c r="B6530" s="526" t="s">
        <v>10936</v>
      </c>
      <c r="C6530" s="526" t="s">
        <v>114</v>
      </c>
      <c r="D6530" s="527" t="n">
        <v>46.44</v>
      </c>
    </row>
    <row r="6531" customFormat="false" ht="15" hidden="false" customHeight="false" outlineLevel="0" collapsed="false">
      <c r="A6531" s="526" t="n">
        <v>96114</v>
      </c>
      <c r="B6531" s="526" t="s">
        <v>10937</v>
      </c>
      <c r="C6531" s="526" t="s">
        <v>114</v>
      </c>
      <c r="D6531" s="527" t="n">
        <v>69.99</v>
      </c>
    </row>
    <row r="6532" customFormat="false" ht="15" hidden="false" customHeight="false" outlineLevel="0" collapsed="false">
      <c r="A6532" s="526" t="n">
        <v>96120</v>
      </c>
      <c r="B6532" s="526" t="s">
        <v>10938</v>
      </c>
      <c r="C6532" s="526" t="s">
        <v>120</v>
      </c>
      <c r="D6532" s="527" t="n">
        <v>2.99</v>
      </c>
    </row>
    <row r="6533" customFormat="false" ht="15" hidden="false" customHeight="false" outlineLevel="0" collapsed="false">
      <c r="A6533" s="526" t="n">
        <v>96123</v>
      </c>
      <c r="B6533" s="526" t="s">
        <v>10939</v>
      </c>
      <c r="C6533" s="526" t="s">
        <v>120</v>
      </c>
      <c r="D6533" s="527" t="n">
        <v>27.31</v>
      </c>
    </row>
    <row r="6534" customFormat="false" ht="15" hidden="false" customHeight="false" outlineLevel="0" collapsed="false">
      <c r="A6534" s="526" t="n">
        <v>99054</v>
      </c>
      <c r="B6534" s="526" t="s">
        <v>10940</v>
      </c>
      <c r="C6534" s="526" t="s">
        <v>114</v>
      </c>
      <c r="D6534" s="527" t="n">
        <v>59.47</v>
      </c>
    </row>
    <row r="6535" customFormat="false" ht="15" hidden="false" customHeight="false" outlineLevel="0" collapsed="false">
      <c r="A6535" s="526" t="n">
        <v>96111</v>
      </c>
      <c r="B6535" s="526" t="s">
        <v>10941</v>
      </c>
      <c r="C6535" s="526" t="s">
        <v>114</v>
      </c>
      <c r="D6535" s="527" t="n">
        <v>59.39</v>
      </c>
    </row>
    <row r="6536" customFormat="false" ht="15" hidden="false" customHeight="false" outlineLevel="0" collapsed="false">
      <c r="A6536" s="526" t="n">
        <v>96116</v>
      </c>
      <c r="B6536" s="526" t="s">
        <v>10942</v>
      </c>
      <c r="C6536" s="526" t="s">
        <v>114</v>
      </c>
      <c r="D6536" s="527" t="n">
        <v>61.96</v>
      </c>
    </row>
    <row r="6537" customFormat="false" ht="15" hidden="false" customHeight="false" outlineLevel="0" collapsed="false">
      <c r="A6537" s="526" t="n">
        <v>96121</v>
      </c>
      <c r="B6537" s="526" t="s">
        <v>10943</v>
      </c>
      <c r="C6537" s="526" t="s">
        <v>120</v>
      </c>
      <c r="D6537" s="527" t="n">
        <v>11.44</v>
      </c>
    </row>
    <row r="6538" customFormat="false" ht="15" hidden="false" customHeight="false" outlineLevel="0" collapsed="false">
      <c r="A6538" s="526" t="n">
        <v>96485</v>
      </c>
      <c r="B6538" s="526" t="s">
        <v>10944</v>
      </c>
      <c r="C6538" s="526" t="s">
        <v>114</v>
      </c>
      <c r="D6538" s="527" t="n">
        <v>68.94</v>
      </c>
    </row>
    <row r="6539" customFormat="false" ht="15" hidden="false" customHeight="false" outlineLevel="0" collapsed="false">
      <c r="A6539" s="526" t="n">
        <v>96486</v>
      </c>
      <c r="B6539" s="526" t="s">
        <v>10945</v>
      </c>
      <c r="C6539" s="526" t="s">
        <v>114</v>
      </c>
      <c r="D6539" s="527" t="n">
        <v>71.51</v>
      </c>
    </row>
    <row r="6540" customFormat="false" ht="15" hidden="false" customHeight="false" outlineLevel="0" collapsed="false">
      <c r="A6540" s="526" t="n">
        <v>91515</v>
      </c>
      <c r="B6540" s="526" t="s">
        <v>10946</v>
      </c>
      <c r="C6540" s="526" t="s">
        <v>114</v>
      </c>
      <c r="D6540" s="527" t="n">
        <v>6.61</v>
      </c>
    </row>
    <row r="6541" customFormat="false" ht="15" hidden="false" customHeight="false" outlineLevel="0" collapsed="false">
      <c r="A6541" s="526" t="n">
        <v>91519</v>
      </c>
      <c r="B6541" s="526" t="s">
        <v>10947</v>
      </c>
      <c r="C6541" s="526" t="s">
        <v>114</v>
      </c>
      <c r="D6541" s="527" t="n">
        <v>8.9</v>
      </c>
    </row>
    <row r="6542" customFormat="false" ht="15" hidden="false" customHeight="false" outlineLevel="0" collapsed="false">
      <c r="A6542" s="526" t="n">
        <v>91520</v>
      </c>
      <c r="B6542" s="526" t="s">
        <v>10948</v>
      </c>
      <c r="C6542" s="526" t="s">
        <v>114</v>
      </c>
      <c r="D6542" s="527" t="n">
        <v>2.46</v>
      </c>
    </row>
    <row r="6543" customFormat="false" ht="15" hidden="false" customHeight="false" outlineLevel="0" collapsed="false">
      <c r="A6543" s="526" t="n">
        <v>91522</v>
      </c>
      <c r="B6543" s="526" t="s">
        <v>10949</v>
      </c>
      <c r="C6543" s="526" t="s">
        <v>114</v>
      </c>
      <c r="D6543" s="527" t="n">
        <v>3.41</v>
      </c>
    </row>
    <row r="6544" customFormat="false" ht="15" hidden="false" customHeight="false" outlineLevel="0" collapsed="false">
      <c r="A6544" s="526" t="n">
        <v>91525</v>
      </c>
      <c r="B6544" s="526" t="s">
        <v>10950</v>
      </c>
      <c r="C6544" s="526" t="s">
        <v>114</v>
      </c>
      <c r="D6544" s="527" t="n">
        <v>7.42</v>
      </c>
    </row>
    <row r="6545" customFormat="false" ht="15" hidden="false" customHeight="false" outlineLevel="0" collapsed="false">
      <c r="A6545" s="526" t="n">
        <v>104412</v>
      </c>
      <c r="B6545" s="526" t="s">
        <v>10951</v>
      </c>
      <c r="C6545" s="526" t="s">
        <v>114</v>
      </c>
      <c r="D6545" s="527" t="n">
        <v>3.06</v>
      </c>
    </row>
    <row r="6546" customFormat="false" ht="15" hidden="false" customHeight="false" outlineLevel="0" collapsed="false">
      <c r="A6546" s="526" t="n">
        <v>104413</v>
      </c>
      <c r="B6546" s="526" t="s">
        <v>10952</v>
      </c>
      <c r="C6546" s="526" t="s">
        <v>114</v>
      </c>
      <c r="D6546" s="527" t="n">
        <v>5.39</v>
      </c>
    </row>
    <row r="6547" customFormat="false" ht="15" hidden="false" customHeight="false" outlineLevel="0" collapsed="false">
      <c r="A6547" s="526" t="n">
        <v>104414</v>
      </c>
      <c r="B6547" s="526" t="s">
        <v>10953</v>
      </c>
      <c r="C6547" s="526" t="s">
        <v>114</v>
      </c>
      <c r="D6547" s="527" t="n">
        <v>6.61</v>
      </c>
    </row>
    <row r="6548" customFormat="false" ht="15" hidden="false" customHeight="false" outlineLevel="0" collapsed="false">
      <c r="A6548" s="526" t="n">
        <v>104415</v>
      </c>
      <c r="B6548" s="526" t="s">
        <v>10954</v>
      </c>
      <c r="C6548" s="526" t="s">
        <v>114</v>
      </c>
      <c r="D6548" s="527" t="n">
        <v>11.87</v>
      </c>
    </row>
    <row r="6549" customFormat="false" ht="15" hidden="false" customHeight="false" outlineLevel="0" collapsed="false">
      <c r="A6549" s="526" t="n">
        <v>104416</v>
      </c>
      <c r="B6549" s="526" t="s">
        <v>10955</v>
      </c>
      <c r="C6549" s="526" t="s">
        <v>114</v>
      </c>
      <c r="D6549" s="527" t="n">
        <v>2.1</v>
      </c>
    </row>
    <row r="6550" customFormat="false" ht="15" hidden="false" customHeight="false" outlineLevel="0" collapsed="false">
      <c r="A6550" s="526" t="n">
        <v>104417</v>
      </c>
      <c r="B6550" s="526" t="s">
        <v>10956</v>
      </c>
      <c r="C6550" s="526" t="s">
        <v>114</v>
      </c>
      <c r="D6550" s="527" t="n">
        <v>4.45</v>
      </c>
    </row>
    <row r="6551" customFormat="false" ht="15" hidden="false" customHeight="false" outlineLevel="0" collapsed="false">
      <c r="A6551" s="526" t="n">
        <v>104418</v>
      </c>
      <c r="B6551" s="526" t="s">
        <v>10957</v>
      </c>
      <c r="C6551" s="526" t="s">
        <v>114</v>
      </c>
      <c r="D6551" s="527" t="n">
        <v>2.84</v>
      </c>
    </row>
    <row r="6552" customFormat="false" ht="15" hidden="false" customHeight="false" outlineLevel="0" collapsed="false">
      <c r="A6552" s="526" t="n">
        <v>104419</v>
      </c>
      <c r="B6552" s="526" t="s">
        <v>10958</v>
      </c>
      <c r="C6552" s="526" t="s">
        <v>114</v>
      </c>
      <c r="D6552" s="527" t="n">
        <v>11.91</v>
      </c>
    </row>
    <row r="6553" customFormat="false" ht="15" hidden="false" customHeight="false" outlineLevel="0" collapsed="false">
      <c r="A6553" s="526" t="n">
        <v>104420</v>
      </c>
      <c r="B6553" s="526" t="s">
        <v>10959</v>
      </c>
      <c r="C6553" s="526" t="s">
        <v>114</v>
      </c>
      <c r="D6553" s="527" t="n">
        <v>10.74</v>
      </c>
    </row>
    <row r="6554" customFormat="false" ht="15" hidden="false" customHeight="false" outlineLevel="0" collapsed="false">
      <c r="A6554" s="526" t="n">
        <v>104421</v>
      </c>
      <c r="B6554" s="526" t="s">
        <v>10960</v>
      </c>
      <c r="C6554" s="526" t="s">
        <v>114</v>
      </c>
      <c r="D6554" s="527" t="n">
        <v>14.3</v>
      </c>
    </row>
    <row r="6555" customFormat="false" ht="15" hidden="false" customHeight="false" outlineLevel="0" collapsed="false">
      <c r="A6555" s="526" t="n">
        <v>104422</v>
      </c>
      <c r="B6555" s="526" t="s">
        <v>10961</v>
      </c>
      <c r="C6555" s="526" t="s">
        <v>114</v>
      </c>
      <c r="D6555" s="527" t="n">
        <v>7.99</v>
      </c>
    </row>
    <row r="6556" customFormat="false" ht="15" hidden="false" customHeight="false" outlineLevel="0" collapsed="false">
      <c r="A6556" s="526" t="n">
        <v>104423</v>
      </c>
      <c r="B6556" s="526" t="s">
        <v>10962</v>
      </c>
      <c r="C6556" s="526" t="s">
        <v>114</v>
      </c>
      <c r="D6556" s="527" t="n">
        <v>23.24</v>
      </c>
    </row>
    <row r="6557" customFormat="false" ht="15" hidden="false" customHeight="false" outlineLevel="0" collapsed="false">
      <c r="A6557" s="526" t="n">
        <v>104424</v>
      </c>
      <c r="B6557" s="526" t="s">
        <v>10963</v>
      </c>
      <c r="C6557" s="526" t="s">
        <v>114</v>
      </c>
      <c r="D6557" s="527" t="n">
        <v>21.34</v>
      </c>
    </row>
    <row r="6558" customFormat="false" ht="15" hidden="false" customHeight="false" outlineLevel="0" collapsed="false">
      <c r="A6558" s="526" t="n">
        <v>104425</v>
      </c>
      <c r="B6558" s="526" t="s">
        <v>10964</v>
      </c>
      <c r="C6558" s="526" t="s">
        <v>114</v>
      </c>
      <c r="D6558" s="527" t="n">
        <v>18.19</v>
      </c>
    </row>
    <row r="6559" customFormat="false" ht="15" hidden="false" customHeight="false" outlineLevel="0" collapsed="false">
      <c r="A6559" s="526" t="n">
        <v>87280</v>
      </c>
      <c r="B6559" s="526" t="s">
        <v>10965</v>
      </c>
      <c r="C6559" s="526" t="s">
        <v>128</v>
      </c>
      <c r="D6559" s="527" t="n">
        <v>541.9</v>
      </c>
    </row>
    <row r="6560" customFormat="false" ht="15" hidden="false" customHeight="false" outlineLevel="0" collapsed="false">
      <c r="A6560" s="526" t="n">
        <v>87281</v>
      </c>
      <c r="B6560" s="526" t="s">
        <v>10966</v>
      </c>
      <c r="C6560" s="526" t="s">
        <v>128</v>
      </c>
      <c r="D6560" s="527" t="n">
        <v>532.58</v>
      </c>
    </row>
    <row r="6561" customFormat="false" ht="15" hidden="false" customHeight="false" outlineLevel="0" collapsed="false">
      <c r="A6561" s="526" t="n">
        <v>87283</v>
      </c>
      <c r="B6561" s="526" t="s">
        <v>10967</v>
      </c>
      <c r="C6561" s="526" t="s">
        <v>128</v>
      </c>
      <c r="D6561" s="527" t="n">
        <v>549.88</v>
      </c>
    </row>
    <row r="6562" customFormat="false" ht="15" hidden="false" customHeight="false" outlineLevel="0" collapsed="false">
      <c r="A6562" s="526" t="n">
        <v>87284</v>
      </c>
      <c r="B6562" s="526" t="s">
        <v>10968</v>
      </c>
      <c r="C6562" s="526" t="s">
        <v>128</v>
      </c>
      <c r="D6562" s="527" t="n">
        <v>539.8</v>
      </c>
    </row>
    <row r="6563" customFormat="false" ht="15" hidden="false" customHeight="false" outlineLevel="0" collapsed="false">
      <c r="A6563" s="526" t="n">
        <v>87286</v>
      </c>
      <c r="B6563" s="526" t="s">
        <v>10969</v>
      </c>
      <c r="C6563" s="526" t="s">
        <v>128</v>
      </c>
      <c r="D6563" s="527" t="n">
        <v>699.66</v>
      </c>
    </row>
    <row r="6564" customFormat="false" ht="15" hidden="false" customHeight="false" outlineLevel="0" collapsed="false">
      <c r="A6564" s="526" t="n">
        <v>87287</v>
      </c>
      <c r="B6564" s="526" t="s">
        <v>10970</v>
      </c>
      <c r="C6564" s="526" t="s">
        <v>128</v>
      </c>
      <c r="D6564" s="527" t="n">
        <v>679.44</v>
      </c>
    </row>
    <row r="6565" customFormat="false" ht="15" hidden="false" customHeight="false" outlineLevel="0" collapsed="false">
      <c r="A6565" s="526" t="n">
        <v>87289</v>
      </c>
      <c r="B6565" s="526" t="s">
        <v>10971</v>
      </c>
      <c r="C6565" s="526" t="s">
        <v>128</v>
      </c>
      <c r="D6565" s="527" t="n">
        <v>694.44</v>
      </c>
    </row>
    <row r="6566" customFormat="false" ht="15" hidden="false" customHeight="false" outlineLevel="0" collapsed="false">
      <c r="A6566" s="526" t="n">
        <v>87290</v>
      </c>
      <c r="B6566" s="526" t="s">
        <v>10972</v>
      </c>
      <c r="C6566" s="526" t="s">
        <v>128</v>
      </c>
      <c r="D6566" s="527" t="n">
        <v>682.09</v>
      </c>
    </row>
    <row r="6567" customFormat="false" ht="15" hidden="false" customHeight="false" outlineLevel="0" collapsed="false">
      <c r="A6567" s="526" t="n">
        <v>87292</v>
      </c>
      <c r="B6567" s="526" t="s">
        <v>10973</v>
      </c>
      <c r="C6567" s="526" t="s">
        <v>128</v>
      </c>
      <c r="D6567" s="527" t="n">
        <v>717.3</v>
      </c>
    </row>
    <row r="6568" customFormat="false" ht="15" hidden="false" customHeight="false" outlineLevel="0" collapsed="false">
      <c r="A6568" s="526" t="n">
        <v>87294</v>
      </c>
      <c r="B6568" s="526" t="s">
        <v>10974</v>
      </c>
      <c r="C6568" s="526" t="s">
        <v>128</v>
      </c>
      <c r="D6568" s="527" t="n">
        <v>688.74</v>
      </c>
    </row>
    <row r="6569" customFormat="false" ht="15" hidden="false" customHeight="false" outlineLevel="0" collapsed="false">
      <c r="A6569" s="526" t="n">
        <v>87295</v>
      </c>
      <c r="B6569" s="526" t="s">
        <v>10975</v>
      </c>
      <c r="C6569" s="526" t="s">
        <v>128</v>
      </c>
      <c r="D6569" s="527" t="n">
        <v>719.95</v>
      </c>
    </row>
    <row r="6570" customFormat="false" ht="15" hidden="false" customHeight="false" outlineLevel="0" collapsed="false">
      <c r="A6570" s="526" t="n">
        <v>87296</v>
      </c>
      <c r="B6570" s="526" t="s">
        <v>10976</v>
      </c>
      <c r="C6570" s="526" t="s">
        <v>128</v>
      </c>
      <c r="D6570" s="527" t="n">
        <v>688.12</v>
      </c>
    </row>
    <row r="6571" customFormat="false" ht="15" hidden="false" customHeight="false" outlineLevel="0" collapsed="false">
      <c r="A6571" s="526" t="n">
        <v>87298</v>
      </c>
      <c r="B6571" s="526" t="s">
        <v>10977</v>
      </c>
      <c r="C6571" s="526" t="s">
        <v>128</v>
      </c>
      <c r="D6571" s="527" t="n">
        <v>735.64</v>
      </c>
    </row>
    <row r="6572" customFormat="false" ht="15" hidden="false" customHeight="false" outlineLevel="0" collapsed="false">
      <c r="A6572" s="526" t="n">
        <v>87299</v>
      </c>
      <c r="B6572" s="526" t="s">
        <v>10978</v>
      </c>
      <c r="C6572" s="526" t="s">
        <v>128</v>
      </c>
      <c r="D6572" s="527" t="n">
        <v>538.84</v>
      </c>
    </row>
    <row r="6573" customFormat="false" ht="15" hidden="false" customHeight="false" outlineLevel="0" collapsed="false">
      <c r="A6573" s="526" t="n">
        <v>87301</v>
      </c>
      <c r="B6573" s="526" t="s">
        <v>10979</v>
      </c>
      <c r="C6573" s="526" t="s">
        <v>128</v>
      </c>
      <c r="D6573" s="527" t="n">
        <v>691.86</v>
      </c>
    </row>
    <row r="6574" customFormat="false" ht="15" hidden="false" customHeight="false" outlineLevel="0" collapsed="false">
      <c r="A6574" s="526" t="n">
        <v>87302</v>
      </c>
      <c r="B6574" s="526" t="s">
        <v>10980</v>
      </c>
      <c r="C6574" s="526" t="s">
        <v>128</v>
      </c>
      <c r="D6574" s="527" t="n">
        <v>680.29</v>
      </c>
    </row>
    <row r="6575" customFormat="false" ht="15" hidden="false" customHeight="false" outlineLevel="0" collapsed="false">
      <c r="A6575" s="526" t="n">
        <v>87304</v>
      </c>
      <c r="B6575" s="526" t="s">
        <v>10981</v>
      </c>
      <c r="C6575" s="526" t="s">
        <v>128</v>
      </c>
      <c r="D6575" s="527" t="n">
        <v>648.31</v>
      </c>
    </row>
    <row r="6576" customFormat="false" ht="15" hidden="false" customHeight="false" outlineLevel="0" collapsed="false">
      <c r="A6576" s="526" t="n">
        <v>87305</v>
      </c>
      <c r="B6576" s="526" t="s">
        <v>10982</v>
      </c>
      <c r="C6576" s="526" t="s">
        <v>128</v>
      </c>
      <c r="D6576" s="527" t="n">
        <v>648.92</v>
      </c>
    </row>
    <row r="6577" customFormat="false" ht="15" hidden="false" customHeight="false" outlineLevel="0" collapsed="false">
      <c r="A6577" s="526" t="n">
        <v>87307</v>
      </c>
      <c r="B6577" s="526" t="s">
        <v>10983</v>
      </c>
      <c r="C6577" s="526" t="s">
        <v>128</v>
      </c>
      <c r="D6577" s="527" t="n">
        <v>634.64</v>
      </c>
    </row>
    <row r="6578" customFormat="false" ht="15" hidden="false" customHeight="false" outlineLevel="0" collapsed="false">
      <c r="A6578" s="526" t="n">
        <v>87308</v>
      </c>
      <c r="B6578" s="526" t="s">
        <v>10984</v>
      </c>
      <c r="C6578" s="526" t="s">
        <v>128</v>
      </c>
      <c r="D6578" s="527" t="n">
        <v>620.99</v>
      </c>
    </row>
    <row r="6579" customFormat="false" ht="15" hidden="false" customHeight="false" outlineLevel="0" collapsed="false">
      <c r="A6579" s="526" t="n">
        <v>87310</v>
      </c>
      <c r="B6579" s="526" t="s">
        <v>10985</v>
      </c>
      <c r="C6579" s="526" t="s">
        <v>128</v>
      </c>
      <c r="D6579" s="527" t="n">
        <v>512.93</v>
      </c>
    </row>
    <row r="6580" customFormat="false" ht="15" hidden="false" customHeight="false" outlineLevel="0" collapsed="false">
      <c r="A6580" s="526" t="n">
        <v>87311</v>
      </c>
      <c r="B6580" s="526" t="s">
        <v>10986</v>
      </c>
      <c r="C6580" s="526" t="s">
        <v>128</v>
      </c>
      <c r="D6580" s="527" t="n">
        <v>500.37</v>
      </c>
    </row>
    <row r="6581" customFormat="false" ht="15" hidden="false" customHeight="false" outlineLevel="0" collapsed="false">
      <c r="A6581" s="526" t="n">
        <v>87313</v>
      </c>
      <c r="B6581" s="526" t="s">
        <v>10987</v>
      </c>
      <c r="C6581" s="526" t="s">
        <v>128</v>
      </c>
      <c r="D6581" s="527" t="n">
        <v>576.53</v>
      </c>
    </row>
    <row r="6582" customFormat="false" ht="15" hidden="false" customHeight="false" outlineLevel="0" collapsed="false">
      <c r="A6582" s="526" t="n">
        <v>87314</v>
      </c>
      <c r="B6582" s="526" t="s">
        <v>10988</v>
      </c>
      <c r="C6582" s="526" t="s">
        <v>128</v>
      </c>
      <c r="D6582" s="527" t="n">
        <v>565.5</v>
      </c>
    </row>
    <row r="6583" customFormat="false" ht="15" hidden="false" customHeight="false" outlineLevel="0" collapsed="false">
      <c r="A6583" s="526" t="n">
        <v>87316</v>
      </c>
      <c r="B6583" s="526" t="s">
        <v>10989</v>
      </c>
      <c r="C6583" s="526" t="s">
        <v>128</v>
      </c>
      <c r="D6583" s="527" t="n">
        <v>545.85</v>
      </c>
    </row>
    <row r="6584" customFormat="false" ht="15" hidden="false" customHeight="false" outlineLevel="0" collapsed="false">
      <c r="A6584" s="526" t="n">
        <v>87317</v>
      </c>
      <c r="B6584" s="526" t="s">
        <v>10990</v>
      </c>
      <c r="C6584" s="526" t="s">
        <v>128</v>
      </c>
      <c r="D6584" s="527" t="n">
        <v>526.95</v>
      </c>
    </row>
    <row r="6585" customFormat="false" ht="15" hidden="false" customHeight="false" outlineLevel="0" collapsed="false">
      <c r="A6585" s="526" t="n">
        <v>87319</v>
      </c>
      <c r="B6585" s="526" t="s">
        <v>10991</v>
      </c>
      <c r="C6585" s="526" t="s">
        <v>128</v>
      </c>
      <c r="D6585" s="528" t="n">
        <v>3594.33</v>
      </c>
    </row>
    <row r="6586" customFormat="false" ht="15" hidden="false" customHeight="false" outlineLevel="0" collapsed="false">
      <c r="A6586" s="526" t="n">
        <v>87320</v>
      </c>
      <c r="B6586" s="526" t="s">
        <v>10992</v>
      </c>
      <c r="C6586" s="526" t="s">
        <v>128</v>
      </c>
      <c r="D6586" s="528" t="n">
        <v>3598.09</v>
      </c>
    </row>
    <row r="6587" customFormat="false" ht="15" hidden="false" customHeight="false" outlineLevel="0" collapsed="false">
      <c r="A6587" s="526" t="n">
        <v>87322</v>
      </c>
      <c r="B6587" s="526" t="s">
        <v>10993</v>
      </c>
      <c r="C6587" s="526" t="s">
        <v>128</v>
      </c>
      <c r="D6587" s="528" t="n">
        <v>3683.21</v>
      </c>
    </row>
    <row r="6588" customFormat="false" ht="15" hidden="false" customHeight="false" outlineLevel="0" collapsed="false">
      <c r="A6588" s="526" t="n">
        <v>87323</v>
      </c>
      <c r="B6588" s="526" t="s">
        <v>10994</v>
      </c>
      <c r="C6588" s="526" t="s">
        <v>128</v>
      </c>
      <c r="D6588" s="528" t="n">
        <v>3678.35</v>
      </c>
    </row>
    <row r="6589" customFormat="false" ht="15" hidden="false" customHeight="false" outlineLevel="0" collapsed="false">
      <c r="A6589" s="526" t="n">
        <v>87325</v>
      </c>
      <c r="B6589" s="526" t="s">
        <v>10995</v>
      </c>
      <c r="C6589" s="526" t="s">
        <v>128</v>
      </c>
      <c r="D6589" s="528" t="n">
        <v>3613.88</v>
      </c>
    </row>
    <row r="6590" customFormat="false" ht="15" hidden="false" customHeight="false" outlineLevel="0" collapsed="false">
      <c r="A6590" s="526" t="n">
        <v>87326</v>
      </c>
      <c r="B6590" s="526" t="s">
        <v>10996</v>
      </c>
      <c r="C6590" s="526" t="s">
        <v>128</v>
      </c>
      <c r="D6590" s="528" t="n">
        <v>3619.18</v>
      </c>
    </row>
    <row r="6591" customFormat="false" ht="15" hidden="false" customHeight="false" outlineLevel="0" collapsed="false">
      <c r="A6591" s="526" t="n">
        <v>87327</v>
      </c>
      <c r="B6591" s="526" t="s">
        <v>10997</v>
      </c>
      <c r="C6591" s="526" t="s">
        <v>128</v>
      </c>
      <c r="D6591" s="527" t="n">
        <v>564.89</v>
      </c>
    </row>
    <row r="6592" customFormat="false" ht="15" hidden="false" customHeight="false" outlineLevel="0" collapsed="false">
      <c r="A6592" s="526" t="n">
        <v>87328</v>
      </c>
      <c r="B6592" s="526" t="s">
        <v>10998</v>
      </c>
      <c r="C6592" s="526" t="s">
        <v>128</v>
      </c>
      <c r="D6592" s="527" t="n">
        <v>499.38</v>
      </c>
    </row>
    <row r="6593" customFormat="false" ht="15" hidden="false" customHeight="false" outlineLevel="0" collapsed="false">
      <c r="A6593" s="526" t="n">
        <v>87329</v>
      </c>
      <c r="B6593" s="526" t="s">
        <v>10999</v>
      </c>
      <c r="C6593" s="526" t="s">
        <v>128</v>
      </c>
      <c r="D6593" s="527" t="n">
        <v>592.83</v>
      </c>
    </row>
    <row r="6594" customFormat="false" ht="15" hidden="false" customHeight="false" outlineLevel="0" collapsed="false">
      <c r="A6594" s="526" t="n">
        <v>87330</v>
      </c>
      <c r="B6594" s="526" t="s">
        <v>11000</v>
      </c>
      <c r="C6594" s="526" t="s">
        <v>128</v>
      </c>
      <c r="D6594" s="527" t="n">
        <v>518.71</v>
      </c>
    </row>
    <row r="6595" customFormat="false" ht="15" hidden="false" customHeight="false" outlineLevel="0" collapsed="false">
      <c r="A6595" s="526" t="n">
        <v>87331</v>
      </c>
      <c r="B6595" s="526" t="s">
        <v>11001</v>
      </c>
      <c r="C6595" s="526" t="s">
        <v>128</v>
      </c>
      <c r="D6595" s="527" t="n">
        <v>721.81</v>
      </c>
    </row>
    <row r="6596" customFormat="false" ht="15" hidden="false" customHeight="false" outlineLevel="0" collapsed="false">
      <c r="A6596" s="526" t="n">
        <v>87332</v>
      </c>
      <c r="B6596" s="526" t="s">
        <v>11002</v>
      </c>
      <c r="C6596" s="526" t="s">
        <v>128</v>
      </c>
      <c r="D6596" s="527" t="n">
        <v>654.04</v>
      </c>
    </row>
    <row r="6597" customFormat="false" ht="15" hidden="false" customHeight="false" outlineLevel="0" collapsed="false">
      <c r="A6597" s="526" t="n">
        <v>87333</v>
      </c>
      <c r="B6597" s="526" t="s">
        <v>11003</v>
      </c>
      <c r="C6597" s="526" t="s">
        <v>128</v>
      </c>
      <c r="D6597" s="527" t="n">
        <v>695.41</v>
      </c>
    </row>
    <row r="6598" customFormat="false" ht="15" hidden="false" customHeight="false" outlineLevel="0" collapsed="false">
      <c r="A6598" s="526" t="n">
        <v>87334</v>
      </c>
      <c r="B6598" s="526" t="s">
        <v>11004</v>
      </c>
      <c r="C6598" s="526" t="s">
        <v>128</v>
      </c>
      <c r="D6598" s="527" t="n">
        <v>654.11</v>
      </c>
    </row>
    <row r="6599" customFormat="false" ht="15" hidden="false" customHeight="false" outlineLevel="0" collapsed="false">
      <c r="A6599" s="526" t="n">
        <v>87335</v>
      </c>
      <c r="B6599" s="526" t="s">
        <v>11005</v>
      </c>
      <c r="C6599" s="526" t="s">
        <v>128</v>
      </c>
      <c r="D6599" s="527" t="n">
        <v>688.32</v>
      </c>
    </row>
    <row r="6600" customFormat="false" ht="15" hidden="false" customHeight="false" outlineLevel="0" collapsed="false">
      <c r="A6600" s="526" t="n">
        <v>87336</v>
      </c>
      <c r="B6600" s="526" t="s">
        <v>11006</v>
      </c>
      <c r="C6600" s="526" t="s">
        <v>128</v>
      </c>
      <c r="D6600" s="527" t="n">
        <v>681.82</v>
      </c>
    </row>
    <row r="6601" customFormat="false" ht="15" hidden="false" customHeight="false" outlineLevel="0" collapsed="false">
      <c r="A6601" s="526" t="n">
        <v>87337</v>
      </c>
      <c r="B6601" s="526" t="s">
        <v>11007</v>
      </c>
      <c r="C6601" s="526" t="s">
        <v>128</v>
      </c>
      <c r="D6601" s="527" t="n">
        <v>690.94</v>
      </c>
    </row>
    <row r="6602" customFormat="false" ht="15" hidden="false" customHeight="false" outlineLevel="0" collapsed="false">
      <c r="A6602" s="526" t="n">
        <v>87338</v>
      </c>
      <c r="B6602" s="526" t="s">
        <v>11008</v>
      </c>
      <c r="C6602" s="526" t="s">
        <v>128</v>
      </c>
      <c r="D6602" s="527" t="n">
        <v>681.7</v>
      </c>
    </row>
    <row r="6603" customFormat="false" ht="15" hidden="false" customHeight="false" outlineLevel="0" collapsed="false">
      <c r="A6603" s="526" t="n">
        <v>87339</v>
      </c>
      <c r="B6603" s="526" t="s">
        <v>11009</v>
      </c>
      <c r="C6603" s="526" t="s">
        <v>128</v>
      </c>
      <c r="D6603" s="527" t="n">
        <v>869.02</v>
      </c>
    </row>
    <row r="6604" customFormat="false" ht="15" hidden="false" customHeight="false" outlineLevel="0" collapsed="false">
      <c r="A6604" s="526" t="n">
        <v>87340</v>
      </c>
      <c r="B6604" s="526" t="s">
        <v>11010</v>
      </c>
      <c r="C6604" s="526" t="s">
        <v>128</v>
      </c>
      <c r="D6604" s="527" t="n">
        <v>733.41</v>
      </c>
    </row>
    <row r="6605" customFormat="false" ht="15" hidden="false" customHeight="false" outlineLevel="0" collapsed="false">
      <c r="A6605" s="526" t="n">
        <v>87341</v>
      </c>
      <c r="B6605" s="526" t="s">
        <v>11011</v>
      </c>
      <c r="C6605" s="526" t="s">
        <v>128</v>
      </c>
      <c r="D6605" s="527" t="n">
        <v>697.4</v>
      </c>
    </row>
    <row r="6606" customFormat="false" ht="15" hidden="false" customHeight="false" outlineLevel="0" collapsed="false">
      <c r="A6606" s="526" t="n">
        <v>87342</v>
      </c>
      <c r="B6606" s="526" t="s">
        <v>11012</v>
      </c>
      <c r="C6606" s="526" t="s">
        <v>128</v>
      </c>
      <c r="D6606" s="527" t="n">
        <v>769.19</v>
      </c>
    </row>
    <row r="6607" customFormat="false" ht="15" hidden="false" customHeight="false" outlineLevel="0" collapsed="false">
      <c r="A6607" s="526" t="n">
        <v>87343</v>
      </c>
      <c r="B6607" s="526" t="s">
        <v>11013</v>
      </c>
      <c r="C6607" s="526" t="s">
        <v>128</v>
      </c>
      <c r="D6607" s="527" t="n">
        <v>692.18</v>
      </c>
    </row>
    <row r="6608" customFormat="false" ht="15" hidden="false" customHeight="false" outlineLevel="0" collapsed="false">
      <c r="A6608" s="526" t="n">
        <v>87344</v>
      </c>
      <c r="B6608" s="526" t="s">
        <v>11014</v>
      </c>
      <c r="C6608" s="526" t="s">
        <v>128</v>
      </c>
      <c r="D6608" s="527" t="n">
        <v>648.43</v>
      </c>
    </row>
    <row r="6609" customFormat="false" ht="15" hidden="false" customHeight="false" outlineLevel="0" collapsed="false">
      <c r="A6609" s="526" t="n">
        <v>87345</v>
      </c>
      <c r="B6609" s="526" t="s">
        <v>11015</v>
      </c>
      <c r="C6609" s="526" t="s">
        <v>128</v>
      </c>
      <c r="D6609" s="527" t="n">
        <v>712.04</v>
      </c>
    </row>
    <row r="6610" customFormat="false" ht="15" hidden="false" customHeight="false" outlineLevel="0" collapsed="false">
      <c r="A6610" s="526" t="n">
        <v>87346</v>
      </c>
      <c r="B6610" s="526" t="s">
        <v>11016</v>
      </c>
      <c r="C6610" s="526" t="s">
        <v>128</v>
      </c>
      <c r="D6610" s="527" t="n">
        <v>648.52</v>
      </c>
    </row>
    <row r="6611" customFormat="false" ht="15" hidden="false" customHeight="false" outlineLevel="0" collapsed="false">
      <c r="A6611" s="526" t="n">
        <v>87347</v>
      </c>
      <c r="B6611" s="526" t="s">
        <v>11017</v>
      </c>
      <c r="C6611" s="526" t="s">
        <v>128</v>
      </c>
      <c r="D6611" s="527" t="n">
        <v>613.89</v>
      </c>
    </row>
    <row r="6612" customFormat="false" ht="15" hidden="false" customHeight="false" outlineLevel="0" collapsed="false">
      <c r="A6612" s="526" t="n">
        <v>87348</v>
      </c>
      <c r="B6612" s="526" t="s">
        <v>11018</v>
      </c>
      <c r="C6612" s="526" t="s">
        <v>128</v>
      </c>
      <c r="D6612" s="527" t="n">
        <v>669.66</v>
      </c>
    </row>
    <row r="6613" customFormat="false" ht="15" hidden="false" customHeight="false" outlineLevel="0" collapsed="false">
      <c r="A6613" s="526" t="n">
        <v>87349</v>
      </c>
      <c r="B6613" s="526" t="s">
        <v>11019</v>
      </c>
      <c r="C6613" s="526" t="s">
        <v>128</v>
      </c>
      <c r="D6613" s="527" t="n">
        <v>585.63</v>
      </c>
    </row>
    <row r="6614" customFormat="false" ht="15" hidden="false" customHeight="false" outlineLevel="0" collapsed="false">
      <c r="A6614" s="526" t="n">
        <v>87350</v>
      </c>
      <c r="B6614" s="526" t="s">
        <v>11020</v>
      </c>
      <c r="C6614" s="526" t="s">
        <v>128</v>
      </c>
      <c r="D6614" s="527" t="n">
        <v>561.45</v>
      </c>
    </row>
    <row r="6615" customFormat="false" ht="15" hidden="false" customHeight="false" outlineLevel="0" collapsed="false">
      <c r="A6615" s="526" t="n">
        <v>87351</v>
      </c>
      <c r="B6615" s="526" t="s">
        <v>11021</v>
      </c>
      <c r="C6615" s="526" t="s">
        <v>128</v>
      </c>
      <c r="D6615" s="527" t="n">
        <v>482.08</v>
      </c>
    </row>
    <row r="6616" customFormat="false" ht="15" hidden="false" customHeight="false" outlineLevel="0" collapsed="false">
      <c r="A6616" s="526" t="n">
        <v>87352</v>
      </c>
      <c r="B6616" s="526" t="s">
        <v>11022</v>
      </c>
      <c r="C6616" s="526" t="s">
        <v>128</v>
      </c>
      <c r="D6616" s="527" t="n">
        <v>665.07</v>
      </c>
    </row>
    <row r="6617" customFormat="false" ht="15" hidden="false" customHeight="false" outlineLevel="0" collapsed="false">
      <c r="A6617" s="526" t="n">
        <v>87353</v>
      </c>
      <c r="B6617" s="526" t="s">
        <v>11023</v>
      </c>
      <c r="C6617" s="526" t="s">
        <v>128</v>
      </c>
      <c r="D6617" s="527" t="n">
        <v>580.11</v>
      </c>
    </row>
    <row r="6618" customFormat="false" ht="15" hidden="false" customHeight="false" outlineLevel="0" collapsed="false">
      <c r="A6618" s="526" t="n">
        <v>87354</v>
      </c>
      <c r="B6618" s="526" t="s">
        <v>11024</v>
      </c>
      <c r="C6618" s="526" t="s">
        <v>128</v>
      </c>
      <c r="D6618" s="527" t="n">
        <v>541.35</v>
      </c>
    </row>
    <row r="6619" customFormat="false" ht="15" hidden="false" customHeight="false" outlineLevel="0" collapsed="false">
      <c r="A6619" s="526" t="n">
        <v>87355</v>
      </c>
      <c r="B6619" s="526" t="s">
        <v>11025</v>
      </c>
      <c r="C6619" s="526" t="s">
        <v>128</v>
      </c>
      <c r="D6619" s="527" t="n">
        <v>586.92</v>
      </c>
    </row>
    <row r="6620" customFormat="false" ht="15" hidden="false" customHeight="false" outlineLevel="0" collapsed="false">
      <c r="A6620" s="526" t="n">
        <v>87356</v>
      </c>
      <c r="B6620" s="526" t="s">
        <v>11026</v>
      </c>
      <c r="C6620" s="526" t="s">
        <v>128</v>
      </c>
      <c r="D6620" s="527" t="n">
        <v>530.25</v>
      </c>
    </row>
    <row r="6621" customFormat="false" ht="15" hidden="false" customHeight="false" outlineLevel="0" collapsed="false">
      <c r="A6621" s="526" t="n">
        <v>87357</v>
      </c>
      <c r="B6621" s="526" t="s">
        <v>11027</v>
      </c>
      <c r="C6621" s="526" t="s">
        <v>128</v>
      </c>
      <c r="D6621" s="527" t="n">
        <v>501.12</v>
      </c>
    </row>
    <row r="6622" customFormat="false" ht="15" hidden="false" customHeight="false" outlineLevel="0" collapsed="false">
      <c r="A6622" s="526" t="n">
        <v>87358</v>
      </c>
      <c r="B6622" s="526" t="s">
        <v>11028</v>
      </c>
      <c r="C6622" s="526" t="s">
        <v>128</v>
      </c>
      <c r="D6622" s="528" t="n">
        <v>3557.16</v>
      </c>
    </row>
    <row r="6623" customFormat="false" ht="15" hidden="false" customHeight="false" outlineLevel="0" collapsed="false">
      <c r="A6623" s="526" t="n">
        <v>87359</v>
      </c>
      <c r="B6623" s="526" t="s">
        <v>11029</v>
      </c>
      <c r="C6623" s="526" t="s">
        <v>128</v>
      </c>
      <c r="D6623" s="528" t="n">
        <v>3523.71</v>
      </c>
    </row>
    <row r="6624" customFormat="false" ht="15" hidden="false" customHeight="false" outlineLevel="0" collapsed="false">
      <c r="A6624" s="526" t="n">
        <v>87360</v>
      </c>
      <c r="B6624" s="526" t="s">
        <v>11030</v>
      </c>
      <c r="C6624" s="526" t="s">
        <v>128</v>
      </c>
      <c r="D6624" s="528" t="n">
        <v>3644.33</v>
      </c>
    </row>
    <row r="6625" customFormat="false" ht="15" hidden="false" customHeight="false" outlineLevel="0" collapsed="false">
      <c r="A6625" s="526" t="n">
        <v>87361</v>
      </c>
      <c r="B6625" s="526" t="s">
        <v>11031</v>
      </c>
      <c r="C6625" s="526" t="s">
        <v>128</v>
      </c>
      <c r="D6625" s="528" t="n">
        <v>3595.05</v>
      </c>
    </row>
    <row r="6626" customFormat="false" ht="15" hidden="false" customHeight="false" outlineLevel="0" collapsed="false">
      <c r="A6626" s="526" t="n">
        <v>87362</v>
      </c>
      <c r="B6626" s="526" t="s">
        <v>11032</v>
      </c>
      <c r="C6626" s="526" t="s">
        <v>128</v>
      </c>
      <c r="D6626" s="528" t="n">
        <v>3590.39</v>
      </c>
    </row>
    <row r="6627" customFormat="false" ht="15" hidden="false" customHeight="false" outlineLevel="0" collapsed="false">
      <c r="A6627" s="526" t="n">
        <v>87363</v>
      </c>
      <c r="B6627" s="526" t="s">
        <v>11033</v>
      </c>
      <c r="C6627" s="526" t="s">
        <v>128</v>
      </c>
      <c r="D6627" s="528" t="n">
        <v>3586.44</v>
      </c>
    </row>
    <row r="6628" customFormat="false" ht="15" hidden="false" customHeight="false" outlineLevel="0" collapsed="false">
      <c r="A6628" s="526" t="n">
        <v>87364</v>
      </c>
      <c r="B6628" s="526" t="s">
        <v>11034</v>
      </c>
      <c r="C6628" s="526" t="s">
        <v>128</v>
      </c>
      <c r="D6628" s="528" t="n">
        <v>3552.53</v>
      </c>
    </row>
    <row r="6629" customFormat="false" ht="15" hidden="false" customHeight="false" outlineLevel="0" collapsed="false">
      <c r="A6629" s="526" t="n">
        <v>87365</v>
      </c>
      <c r="B6629" s="526" t="s">
        <v>11035</v>
      </c>
      <c r="C6629" s="526" t="s">
        <v>128</v>
      </c>
      <c r="D6629" s="527" t="n">
        <v>654.67</v>
      </c>
    </row>
    <row r="6630" customFormat="false" ht="15" hidden="false" customHeight="false" outlineLevel="0" collapsed="false">
      <c r="A6630" s="526" t="n">
        <v>87366</v>
      </c>
      <c r="B6630" s="526" t="s">
        <v>11036</v>
      </c>
      <c r="C6630" s="526" t="s">
        <v>128</v>
      </c>
      <c r="D6630" s="527" t="n">
        <v>678.1</v>
      </c>
    </row>
    <row r="6631" customFormat="false" ht="15" hidden="false" customHeight="false" outlineLevel="0" collapsed="false">
      <c r="A6631" s="526" t="n">
        <v>87367</v>
      </c>
      <c r="B6631" s="526" t="s">
        <v>11037</v>
      </c>
      <c r="C6631" s="526" t="s">
        <v>128</v>
      </c>
      <c r="D6631" s="527" t="n">
        <v>812.05</v>
      </c>
    </row>
    <row r="6632" customFormat="false" ht="15" hidden="false" customHeight="false" outlineLevel="0" collapsed="false">
      <c r="A6632" s="526" t="n">
        <v>87368</v>
      </c>
      <c r="B6632" s="526" t="s">
        <v>11038</v>
      </c>
      <c r="C6632" s="526" t="s">
        <v>128</v>
      </c>
      <c r="D6632" s="527" t="n">
        <v>810.72</v>
      </c>
    </row>
    <row r="6633" customFormat="false" ht="15" hidden="false" customHeight="false" outlineLevel="0" collapsed="false">
      <c r="A6633" s="526" t="n">
        <v>87369</v>
      </c>
      <c r="B6633" s="526" t="s">
        <v>11039</v>
      </c>
      <c r="C6633" s="526" t="s">
        <v>128</v>
      </c>
      <c r="D6633" s="527" t="n">
        <v>837.38</v>
      </c>
    </row>
    <row r="6634" customFormat="false" ht="15" hidden="false" customHeight="false" outlineLevel="0" collapsed="false">
      <c r="A6634" s="526" t="n">
        <v>87370</v>
      </c>
      <c r="B6634" s="526" t="s">
        <v>11040</v>
      </c>
      <c r="C6634" s="526" t="s">
        <v>128</v>
      </c>
      <c r="D6634" s="527" t="n">
        <v>812.62</v>
      </c>
    </row>
    <row r="6635" customFormat="false" ht="15" hidden="false" customHeight="false" outlineLevel="0" collapsed="false">
      <c r="A6635" s="526" t="n">
        <v>87371</v>
      </c>
      <c r="B6635" s="526" t="s">
        <v>11041</v>
      </c>
      <c r="C6635" s="526" t="s">
        <v>128</v>
      </c>
      <c r="D6635" s="527" t="n">
        <v>814.4</v>
      </c>
    </row>
    <row r="6636" customFormat="false" ht="15" hidden="false" customHeight="false" outlineLevel="0" collapsed="false">
      <c r="A6636" s="526" t="n">
        <v>87372</v>
      </c>
      <c r="B6636" s="526" t="s">
        <v>11042</v>
      </c>
      <c r="C6636" s="526" t="s">
        <v>128</v>
      </c>
      <c r="D6636" s="527" t="n">
        <v>869.66</v>
      </c>
    </row>
    <row r="6637" customFormat="false" ht="15" hidden="false" customHeight="false" outlineLevel="0" collapsed="false">
      <c r="A6637" s="526" t="n">
        <v>87373</v>
      </c>
      <c r="B6637" s="526" t="s">
        <v>11043</v>
      </c>
      <c r="C6637" s="526" t="s">
        <v>128</v>
      </c>
      <c r="D6637" s="527" t="n">
        <v>806.39</v>
      </c>
    </row>
    <row r="6638" customFormat="false" ht="15" hidden="false" customHeight="false" outlineLevel="0" collapsed="false">
      <c r="A6638" s="526" t="n">
        <v>87374</v>
      </c>
      <c r="B6638" s="526" t="s">
        <v>11044</v>
      </c>
      <c r="C6638" s="526" t="s">
        <v>128</v>
      </c>
      <c r="D6638" s="527" t="n">
        <v>773.17</v>
      </c>
    </row>
    <row r="6639" customFormat="false" ht="15" hidden="false" customHeight="false" outlineLevel="0" collapsed="false">
      <c r="A6639" s="526" t="n">
        <v>87375</v>
      </c>
      <c r="B6639" s="526" t="s">
        <v>11045</v>
      </c>
      <c r="C6639" s="526" t="s">
        <v>128</v>
      </c>
      <c r="D6639" s="527" t="n">
        <v>753.92</v>
      </c>
    </row>
    <row r="6640" customFormat="false" ht="15" hidden="false" customHeight="false" outlineLevel="0" collapsed="false">
      <c r="A6640" s="526" t="n">
        <v>87376</v>
      </c>
      <c r="B6640" s="526" t="s">
        <v>11046</v>
      </c>
      <c r="C6640" s="526" t="s">
        <v>128</v>
      </c>
      <c r="D6640" s="527" t="n">
        <v>636.96</v>
      </c>
    </row>
    <row r="6641" customFormat="false" ht="15" hidden="false" customHeight="false" outlineLevel="0" collapsed="false">
      <c r="A6641" s="526" t="n">
        <v>87377</v>
      </c>
      <c r="B6641" s="526" t="s">
        <v>11047</v>
      </c>
      <c r="C6641" s="526" t="s">
        <v>128</v>
      </c>
      <c r="D6641" s="527" t="n">
        <v>705.21</v>
      </c>
    </row>
    <row r="6642" customFormat="false" ht="15" hidden="false" customHeight="false" outlineLevel="0" collapsed="false">
      <c r="A6642" s="526" t="n">
        <v>87378</v>
      </c>
      <c r="B6642" s="526" t="s">
        <v>11048</v>
      </c>
      <c r="C6642" s="526" t="s">
        <v>128</v>
      </c>
      <c r="D6642" s="527" t="n">
        <v>659.1</v>
      </c>
    </row>
    <row r="6643" customFormat="false" ht="15" hidden="false" customHeight="false" outlineLevel="0" collapsed="false">
      <c r="A6643" s="526" t="n">
        <v>87379</v>
      </c>
      <c r="B6643" s="526" t="s">
        <v>11049</v>
      </c>
      <c r="C6643" s="526" t="s">
        <v>128</v>
      </c>
      <c r="D6643" s="528" t="n">
        <v>3697.43</v>
      </c>
    </row>
    <row r="6644" customFormat="false" ht="15" hidden="false" customHeight="false" outlineLevel="0" collapsed="false">
      <c r="A6644" s="526" t="n">
        <v>87380</v>
      </c>
      <c r="B6644" s="526" t="s">
        <v>11050</v>
      </c>
      <c r="C6644" s="526" t="s">
        <v>128</v>
      </c>
      <c r="D6644" s="528" t="n">
        <v>3769.95</v>
      </c>
    </row>
    <row r="6645" customFormat="false" ht="15" hidden="false" customHeight="false" outlineLevel="0" collapsed="false">
      <c r="A6645" s="526" t="n">
        <v>87381</v>
      </c>
      <c r="B6645" s="526" t="s">
        <v>11051</v>
      </c>
      <c r="C6645" s="526" t="s">
        <v>128</v>
      </c>
      <c r="D6645" s="528" t="n">
        <v>3720.85</v>
      </c>
    </row>
    <row r="6646" customFormat="false" ht="15" hidden="false" customHeight="false" outlineLevel="0" collapsed="false">
      <c r="A6646" s="526" t="n">
        <v>87382</v>
      </c>
      <c r="B6646" s="526" t="s">
        <v>11052</v>
      </c>
      <c r="C6646" s="526" t="s">
        <v>128</v>
      </c>
      <c r="D6646" s="528" t="n">
        <v>1421.91</v>
      </c>
    </row>
    <row r="6647" customFormat="false" ht="15" hidden="false" customHeight="false" outlineLevel="0" collapsed="false">
      <c r="A6647" s="526" t="n">
        <v>87383</v>
      </c>
      <c r="B6647" s="526" t="s">
        <v>11053</v>
      </c>
      <c r="C6647" s="526" t="s">
        <v>128</v>
      </c>
      <c r="D6647" s="528" t="n">
        <v>1411.23</v>
      </c>
    </row>
    <row r="6648" customFormat="false" ht="15" hidden="false" customHeight="false" outlineLevel="0" collapsed="false">
      <c r="A6648" s="526" t="n">
        <v>87384</v>
      </c>
      <c r="B6648" s="526" t="s">
        <v>11054</v>
      </c>
      <c r="C6648" s="526" t="s">
        <v>128</v>
      </c>
      <c r="D6648" s="528" t="n">
        <v>1397.25</v>
      </c>
    </row>
    <row r="6649" customFormat="false" ht="15" hidden="false" customHeight="false" outlineLevel="0" collapsed="false">
      <c r="A6649" s="526" t="n">
        <v>87385</v>
      </c>
      <c r="B6649" s="526" t="s">
        <v>11055</v>
      </c>
      <c r="C6649" s="526" t="s">
        <v>128</v>
      </c>
      <c r="D6649" s="528" t="n">
        <v>1647.73</v>
      </c>
    </row>
    <row r="6650" customFormat="false" ht="15" hidden="false" customHeight="false" outlineLevel="0" collapsed="false">
      <c r="A6650" s="526" t="n">
        <v>87386</v>
      </c>
      <c r="B6650" s="526" t="s">
        <v>11056</v>
      </c>
      <c r="C6650" s="526" t="s">
        <v>128</v>
      </c>
      <c r="D6650" s="528" t="n">
        <v>1630.4</v>
      </c>
    </row>
    <row r="6651" customFormat="false" ht="15" hidden="false" customHeight="false" outlineLevel="0" collapsed="false">
      <c r="A6651" s="526" t="n">
        <v>87387</v>
      </c>
      <c r="B6651" s="526" t="s">
        <v>11057</v>
      </c>
      <c r="C6651" s="526" t="s">
        <v>128</v>
      </c>
      <c r="D6651" s="528" t="n">
        <v>1617.32</v>
      </c>
    </row>
    <row r="6652" customFormat="false" ht="15" hidden="false" customHeight="false" outlineLevel="0" collapsed="false">
      <c r="A6652" s="526" t="n">
        <v>87388</v>
      </c>
      <c r="B6652" s="526" t="s">
        <v>11058</v>
      </c>
      <c r="C6652" s="526" t="s">
        <v>128</v>
      </c>
      <c r="D6652" s="528" t="n">
        <v>3886.79</v>
      </c>
    </row>
    <row r="6653" customFormat="false" ht="15" hidden="false" customHeight="false" outlineLevel="0" collapsed="false">
      <c r="A6653" s="526" t="n">
        <v>87389</v>
      </c>
      <c r="B6653" s="526" t="s">
        <v>11059</v>
      </c>
      <c r="C6653" s="526" t="s">
        <v>128</v>
      </c>
      <c r="D6653" s="528" t="n">
        <v>3893.14</v>
      </c>
    </row>
    <row r="6654" customFormat="false" ht="15" hidden="false" customHeight="false" outlineLevel="0" collapsed="false">
      <c r="A6654" s="526" t="n">
        <v>87390</v>
      </c>
      <c r="B6654" s="526" t="s">
        <v>11060</v>
      </c>
      <c r="C6654" s="526" t="s">
        <v>128</v>
      </c>
      <c r="D6654" s="528" t="n">
        <v>3904.87</v>
      </c>
    </row>
    <row r="6655" customFormat="false" ht="15" hidden="false" customHeight="false" outlineLevel="0" collapsed="false">
      <c r="A6655" s="526" t="n">
        <v>87391</v>
      </c>
      <c r="B6655" s="526" t="s">
        <v>11061</v>
      </c>
      <c r="C6655" s="526" t="s">
        <v>128</v>
      </c>
      <c r="D6655" s="528" t="n">
        <v>4315.17</v>
      </c>
    </row>
    <row r="6656" customFormat="false" ht="15" hidden="false" customHeight="false" outlineLevel="0" collapsed="false">
      <c r="A6656" s="526" t="n">
        <v>87393</v>
      </c>
      <c r="B6656" s="526" t="s">
        <v>11062</v>
      </c>
      <c r="C6656" s="526" t="s">
        <v>128</v>
      </c>
      <c r="D6656" s="528" t="n">
        <v>4343.85</v>
      </c>
    </row>
    <row r="6657" customFormat="false" ht="15" hidden="false" customHeight="false" outlineLevel="0" collapsed="false">
      <c r="A6657" s="526" t="n">
        <v>87394</v>
      </c>
      <c r="B6657" s="526" t="s">
        <v>11063</v>
      </c>
      <c r="C6657" s="526" t="s">
        <v>128</v>
      </c>
      <c r="D6657" s="528" t="n">
        <v>4372.28</v>
      </c>
    </row>
    <row r="6658" customFormat="false" ht="15" hidden="false" customHeight="false" outlineLevel="0" collapsed="false">
      <c r="A6658" s="526" t="n">
        <v>87395</v>
      </c>
      <c r="B6658" s="526" t="s">
        <v>11064</v>
      </c>
      <c r="C6658" s="526" t="s">
        <v>128</v>
      </c>
      <c r="D6658" s="528" t="n">
        <v>2731.65</v>
      </c>
    </row>
    <row r="6659" customFormat="false" ht="15" hidden="false" customHeight="false" outlineLevel="0" collapsed="false">
      <c r="A6659" s="526" t="n">
        <v>87396</v>
      </c>
      <c r="B6659" s="526" t="s">
        <v>11065</v>
      </c>
      <c r="C6659" s="526" t="s">
        <v>128</v>
      </c>
      <c r="D6659" s="528" t="n">
        <v>2739.06</v>
      </c>
    </row>
    <row r="6660" customFormat="false" ht="15" hidden="false" customHeight="false" outlineLevel="0" collapsed="false">
      <c r="A6660" s="526" t="n">
        <v>87397</v>
      </c>
      <c r="B6660" s="526" t="s">
        <v>11066</v>
      </c>
      <c r="C6660" s="526" t="s">
        <v>128</v>
      </c>
      <c r="D6660" s="528" t="n">
        <v>2747.16</v>
      </c>
    </row>
    <row r="6661" customFormat="false" ht="15" hidden="false" customHeight="false" outlineLevel="0" collapsed="false">
      <c r="A6661" s="526" t="n">
        <v>87398</v>
      </c>
      <c r="B6661" s="526" t="s">
        <v>11067</v>
      </c>
      <c r="C6661" s="526" t="s">
        <v>128</v>
      </c>
      <c r="D6661" s="528" t="n">
        <v>1617.74</v>
      </c>
    </row>
    <row r="6662" customFormat="false" ht="15" hidden="false" customHeight="false" outlineLevel="0" collapsed="false">
      <c r="A6662" s="526" t="n">
        <v>87399</v>
      </c>
      <c r="B6662" s="526" t="s">
        <v>11068</v>
      </c>
      <c r="C6662" s="526" t="s">
        <v>128</v>
      </c>
      <c r="D6662" s="528" t="n">
        <v>1844.14</v>
      </c>
    </row>
    <row r="6663" customFormat="false" ht="15" hidden="false" customHeight="false" outlineLevel="0" collapsed="false">
      <c r="A6663" s="526" t="n">
        <v>87401</v>
      </c>
      <c r="B6663" s="526" t="s">
        <v>11069</v>
      </c>
      <c r="C6663" s="526" t="s">
        <v>128</v>
      </c>
      <c r="D6663" s="528" t="n">
        <v>4595.08</v>
      </c>
    </row>
    <row r="6664" customFormat="false" ht="15" hidden="false" customHeight="false" outlineLevel="0" collapsed="false">
      <c r="A6664" s="526" t="n">
        <v>87402</v>
      </c>
      <c r="B6664" s="526" t="s">
        <v>11070</v>
      </c>
      <c r="C6664" s="526" t="s">
        <v>128</v>
      </c>
      <c r="D6664" s="528" t="n">
        <v>2979.13</v>
      </c>
    </row>
    <row r="6665" customFormat="false" ht="15" hidden="false" customHeight="false" outlineLevel="0" collapsed="false">
      <c r="A6665" s="526" t="n">
        <v>87404</v>
      </c>
      <c r="B6665" s="526" t="s">
        <v>11071</v>
      </c>
      <c r="C6665" s="526" t="s">
        <v>128</v>
      </c>
      <c r="D6665" s="528" t="n">
        <v>4068.51</v>
      </c>
    </row>
    <row r="6666" customFormat="false" ht="15" hidden="false" customHeight="false" outlineLevel="0" collapsed="false">
      <c r="A6666" s="526" t="n">
        <v>87405</v>
      </c>
      <c r="B6666" s="526" t="s">
        <v>11072</v>
      </c>
      <c r="C6666" s="526" t="s">
        <v>128</v>
      </c>
      <c r="D6666" s="528" t="n">
        <v>4065.29</v>
      </c>
    </row>
    <row r="6667" customFormat="false" ht="15" hidden="false" customHeight="false" outlineLevel="0" collapsed="false">
      <c r="A6667" s="526" t="n">
        <v>87407</v>
      </c>
      <c r="B6667" s="526" t="s">
        <v>11073</v>
      </c>
      <c r="C6667" s="526" t="s">
        <v>128</v>
      </c>
      <c r="D6667" s="528" t="n">
        <v>1459.42</v>
      </c>
    </row>
    <row r="6668" customFormat="false" ht="15" hidden="false" customHeight="false" outlineLevel="0" collapsed="false">
      <c r="A6668" s="526" t="n">
        <v>87408</v>
      </c>
      <c r="B6668" s="526" t="s">
        <v>11074</v>
      </c>
      <c r="C6668" s="526" t="s">
        <v>128</v>
      </c>
      <c r="D6668" s="528" t="n">
        <v>1441.56</v>
      </c>
    </row>
    <row r="6669" customFormat="false" ht="15" hidden="false" customHeight="false" outlineLevel="0" collapsed="false">
      <c r="A6669" s="526" t="n">
        <v>87410</v>
      </c>
      <c r="B6669" s="526" t="s">
        <v>11075</v>
      </c>
      <c r="C6669" s="526" t="s">
        <v>128</v>
      </c>
      <c r="D6669" s="527" t="n">
        <v>807.13</v>
      </c>
    </row>
    <row r="6670" customFormat="false" ht="15" hidden="false" customHeight="false" outlineLevel="0" collapsed="false">
      <c r="A6670" s="526" t="n">
        <v>88626</v>
      </c>
      <c r="B6670" s="526" t="s">
        <v>11076</v>
      </c>
      <c r="C6670" s="526" t="s">
        <v>128</v>
      </c>
      <c r="D6670" s="527" t="n">
        <v>649.56</v>
      </c>
    </row>
    <row r="6671" customFormat="false" ht="15" hidden="false" customHeight="false" outlineLevel="0" collapsed="false">
      <c r="A6671" s="526" t="n">
        <v>88627</v>
      </c>
      <c r="B6671" s="526" t="s">
        <v>11077</v>
      </c>
      <c r="C6671" s="526" t="s">
        <v>128</v>
      </c>
      <c r="D6671" s="527" t="n">
        <v>744.72</v>
      </c>
    </row>
    <row r="6672" customFormat="false" ht="15" hidden="false" customHeight="false" outlineLevel="0" collapsed="false">
      <c r="A6672" s="526" t="n">
        <v>88628</v>
      </c>
      <c r="B6672" s="526" t="s">
        <v>11078</v>
      </c>
      <c r="C6672" s="526" t="s">
        <v>128</v>
      </c>
      <c r="D6672" s="527" t="n">
        <v>612.43</v>
      </c>
    </row>
    <row r="6673" customFormat="false" ht="15" hidden="false" customHeight="false" outlineLevel="0" collapsed="false">
      <c r="A6673" s="526" t="n">
        <v>88629</v>
      </c>
      <c r="B6673" s="526" t="s">
        <v>11079</v>
      </c>
      <c r="C6673" s="526" t="s">
        <v>128</v>
      </c>
      <c r="D6673" s="527" t="n">
        <v>714.03</v>
      </c>
    </row>
    <row r="6674" customFormat="false" ht="15" hidden="false" customHeight="false" outlineLevel="0" collapsed="false">
      <c r="A6674" s="526" t="n">
        <v>88630</v>
      </c>
      <c r="B6674" s="526" t="s">
        <v>11080</v>
      </c>
      <c r="C6674" s="526" t="s">
        <v>128</v>
      </c>
      <c r="D6674" s="527" t="n">
        <v>561.06</v>
      </c>
    </row>
    <row r="6675" customFormat="false" ht="15" hidden="false" customHeight="false" outlineLevel="0" collapsed="false">
      <c r="A6675" s="526" t="n">
        <v>88631</v>
      </c>
      <c r="B6675" s="526" t="s">
        <v>11081</v>
      </c>
      <c r="C6675" s="526" t="s">
        <v>128</v>
      </c>
      <c r="D6675" s="527" t="n">
        <v>664.35</v>
      </c>
    </row>
    <row r="6676" customFormat="false" ht="15" hidden="false" customHeight="false" outlineLevel="0" collapsed="false">
      <c r="A6676" s="526" t="n">
        <v>88715</v>
      </c>
      <c r="B6676" s="526" t="s">
        <v>11082</v>
      </c>
      <c r="C6676" s="526" t="s">
        <v>128</v>
      </c>
      <c r="D6676" s="527" t="n">
        <v>685.24</v>
      </c>
    </row>
    <row r="6677" customFormat="false" ht="15" hidden="false" customHeight="false" outlineLevel="0" collapsed="false">
      <c r="A6677" s="526" t="n">
        <v>95563</v>
      </c>
      <c r="B6677" s="526" t="s">
        <v>11083</v>
      </c>
      <c r="C6677" s="526" t="s">
        <v>128</v>
      </c>
      <c r="D6677" s="527" t="n">
        <v>844.62</v>
      </c>
    </row>
    <row r="6678" customFormat="false" ht="15" hidden="false" customHeight="false" outlineLevel="0" collapsed="false">
      <c r="A6678" s="526" t="n">
        <v>100464</v>
      </c>
      <c r="B6678" s="526" t="s">
        <v>11084</v>
      </c>
      <c r="C6678" s="526" t="s">
        <v>128</v>
      </c>
      <c r="D6678" s="527" t="n">
        <v>676.01</v>
      </c>
    </row>
    <row r="6679" customFormat="false" ht="15" hidden="false" customHeight="false" outlineLevel="0" collapsed="false">
      <c r="A6679" s="526" t="n">
        <v>100465</v>
      </c>
      <c r="B6679" s="526" t="s">
        <v>11085</v>
      </c>
      <c r="C6679" s="526" t="s">
        <v>128</v>
      </c>
      <c r="D6679" s="527" t="n">
        <v>634.28</v>
      </c>
    </row>
    <row r="6680" customFormat="false" ht="15" hidden="false" customHeight="false" outlineLevel="0" collapsed="false">
      <c r="A6680" s="526" t="n">
        <v>100466</v>
      </c>
      <c r="B6680" s="526" t="s">
        <v>11086</v>
      </c>
      <c r="C6680" s="526" t="s">
        <v>128</v>
      </c>
      <c r="D6680" s="527" t="n">
        <v>613.01</v>
      </c>
    </row>
    <row r="6681" customFormat="false" ht="15" hidden="false" customHeight="false" outlineLevel="0" collapsed="false">
      <c r="A6681" s="526" t="n">
        <v>100468</v>
      </c>
      <c r="B6681" s="526" t="s">
        <v>11087</v>
      </c>
      <c r="C6681" s="526" t="s">
        <v>128</v>
      </c>
      <c r="D6681" s="527" t="n">
        <v>738.85</v>
      </c>
    </row>
    <row r="6682" customFormat="false" ht="15" hidden="false" customHeight="false" outlineLevel="0" collapsed="false">
      <c r="A6682" s="526" t="n">
        <v>100469</v>
      </c>
      <c r="B6682" s="526" t="s">
        <v>11088</v>
      </c>
      <c r="C6682" s="526" t="s">
        <v>128</v>
      </c>
      <c r="D6682" s="527" t="n">
        <v>601.43</v>
      </c>
    </row>
    <row r="6683" customFormat="false" ht="15" hidden="false" customHeight="false" outlineLevel="0" collapsed="false">
      <c r="A6683" s="526" t="n">
        <v>100470</v>
      </c>
      <c r="B6683" s="526" t="s">
        <v>11089</v>
      </c>
      <c r="C6683" s="526" t="s">
        <v>128</v>
      </c>
      <c r="D6683" s="527" t="n">
        <v>569.34</v>
      </c>
    </row>
    <row r="6684" customFormat="false" ht="15" hidden="false" customHeight="false" outlineLevel="0" collapsed="false">
      <c r="A6684" s="526" t="n">
        <v>100472</v>
      </c>
      <c r="B6684" s="526" t="s">
        <v>11090</v>
      </c>
      <c r="C6684" s="526" t="s">
        <v>128</v>
      </c>
      <c r="D6684" s="527" t="n">
        <v>618.88</v>
      </c>
    </row>
    <row r="6685" customFormat="false" ht="15" hidden="false" customHeight="false" outlineLevel="0" collapsed="false">
      <c r="A6685" s="526" t="n">
        <v>100473</v>
      </c>
      <c r="B6685" s="526" t="s">
        <v>11091</v>
      </c>
      <c r="C6685" s="526" t="s">
        <v>128</v>
      </c>
      <c r="D6685" s="527" t="n">
        <v>565.68</v>
      </c>
    </row>
    <row r="6686" customFormat="false" ht="15" hidden="false" customHeight="false" outlineLevel="0" collapsed="false">
      <c r="A6686" s="526" t="n">
        <v>100474</v>
      </c>
      <c r="B6686" s="526" t="s">
        <v>11092</v>
      </c>
      <c r="C6686" s="526" t="s">
        <v>128</v>
      </c>
      <c r="D6686" s="527" t="n">
        <v>541.51</v>
      </c>
    </row>
    <row r="6687" customFormat="false" ht="15" hidden="false" customHeight="false" outlineLevel="0" collapsed="false">
      <c r="A6687" s="526" t="n">
        <v>100475</v>
      </c>
      <c r="B6687" s="526" t="s">
        <v>11093</v>
      </c>
      <c r="C6687" s="526" t="s">
        <v>128</v>
      </c>
      <c r="D6687" s="527" t="n">
        <v>780.1</v>
      </c>
    </row>
    <row r="6688" customFormat="false" ht="15" hidden="false" customHeight="false" outlineLevel="0" collapsed="false">
      <c r="A6688" s="526" t="n">
        <v>100477</v>
      </c>
      <c r="B6688" s="526" t="s">
        <v>11094</v>
      </c>
      <c r="C6688" s="526" t="s">
        <v>128</v>
      </c>
      <c r="D6688" s="527" t="n">
        <v>847.32</v>
      </c>
    </row>
    <row r="6689" customFormat="false" ht="15" hidden="false" customHeight="false" outlineLevel="0" collapsed="false">
      <c r="A6689" s="526" t="n">
        <v>100478</v>
      </c>
      <c r="B6689" s="526" t="s">
        <v>11095</v>
      </c>
      <c r="C6689" s="526" t="s">
        <v>128</v>
      </c>
      <c r="D6689" s="527" t="n">
        <v>765.27</v>
      </c>
    </row>
    <row r="6690" customFormat="false" ht="15" hidden="false" customHeight="false" outlineLevel="0" collapsed="false">
      <c r="A6690" s="526" t="n">
        <v>100479</v>
      </c>
      <c r="B6690" s="526" t="s">
        <v>11096</v>
      </c>
      <c r="C6690" s="526" t="s">
        <v>128</v>
      </c>
      <c r="D6690" s="527" t="n">
        <v>745.91</v>
      </c>
    </row>
    <row r="6691" customFormat="false" ht="15" hidden="false" customHeight="false" outlineLevel="0" collapsed="false">
      <c r="A6691" s="526" t="n">
        <v>100480</v>
      </c>
      <c r="B6691" s="526" t="s">
        <v>11097</v>
      </c>
      <c r="C6691" s="526" t="s">
        <v>128</v>
      </c>
      <c r="D6691" s="527" t="n">
        <v>879.88</v>
      </c>
    </row>
    <row r="6692" customFormat="false" ht="15" hidden="false" customHeight="false" outlineLevel="0" collapsed="false">
      <c r="A6692" s="526" t="n">
        <v>100481</v>
      </c>
      <c r="B6692" s="526" t="s">
        <v>11098</v>
      </c>
      <c r="C6692" s="526" t="s">
        <v>128</v>
      </c>
      <c r="D6692" s="527" t="n">
        <v>698.58</v>
      </c>
    </row>
    <row r="6693" customFormat="false" ht="15" hidden="false" customHeight="false" outlineLevel="0" collapsed="false">
      <c r="A6693" s="526" t="n">
        <v>100483</v>
      </c>
      <c r="B6693" s="526" t="s">
        <v>11099</v>
      </c>
      <c r="C6693" s="526" t="s">
        <v>128</v>
      </c>
      <c r="D6693" s="527" t="n">
        <v>747.77</v>
      </c>
    </row>
    <row r="6694" customFormat="false" ht="15" hidden="false" customHeight="false" outlineLevel="0" collapsed="false">
      <c r="A6694" s="526" t="n">
        <v>100484</v>
      </c>
      <c r="B6694" s="526" t="s">
        <v>11100</v>
      </c>
      <c r="C6694" s="526" t="s">
        <v>128</v>
      </c>
      <c r="D6694" s="527" t="n">
        <v>695.65</v>
      </c>
    </row>
    <row r="6695" customFormat="false" ht="15" hidden="false" customHeight="false" outlineLevel="0" collapsed="false">
      <c r="A6695" s="526" t="n">
        <v>100485</v>
      </c>
      <c r="B6695" s="526" t="s">
        <v>11101</v>
      </c>
      <c r="C6695" s="526" t="s">
        <v>128</v>
      </c>
      <c r="D6695" s="527" t="n">
        <v>673.41</v>
      </c>
    </row>
    <row r="6696" customFormat="false" ht="15" hidden="false" customHeight="false" outlineLevel="0" collapsed="false">
      <c r="A6696" s="526" t="n">
        <v>100486</v>
      </c>
      <c r="B6696" s="526" t="s">
        <v>11102</v>
      </c>
      <c r="C6696" s="526" t="s">
        <v>128</v>
      </c>
      <c r="D6696" s="527" t="n">
        <v>804.08</v>
      </c>
    </row>
    <row r="6697" customFormat="false" ht="15" hidden="false" customHeight="false" outlineLevel="0" collapsed="false">
      <c r="A6697" s="526" t="n">
        <v>100487</v>
      </c>
      <c r="B6697" s="526" t="s">
        <v>11103</v>
      </c>
      <c r="C6697" s="526" t="s">
        <v>128</v>
      </c>
      <c r="D6697" s="527" t="n">
        <v>652.92</v>
      </c>
    </row>
    <row r="6698" customFormat="false" ht="15" hidden="false" customHeight="false" outlineLevel="0" collapsed="false">
      <c r="A6698" s="526" t="n">
        <v>100488</v>
      </c>
      <c r="B6698" s="526" t="s">
        <v>11104</v>
      </c>
      <c r="C6698" s="526" t="s">
        <v>128</v>
      </c>
      <c r="D6698" s="527" t="n">
        <v>639.2</v>
      </c>
    </row>
    <row r="6699" customFormat="false" ht="15" hidden="false" customHeight="false" outlineLevel="0" collapsed="false">
      <c r="A6699" s="526" t="n">
        <v>100489</v>
      </c>
      <c r="B6699" s="526" t="s">
        <v>11105</v>
      </c>
      <c r="C6699" s="526" t="s">
        <v>128</v>
      </c>
      <c r="D6699" s="527" t="n">
        <v>608.8</v>
      </c>
    </row>
    <row r="6700" customFormat="false" ht="15" hidden="false" customHeight="false" outlineLevel="0" collapsed="false">
      <c r="A6700" s="526" t="n">
        <v>100490</v>
      </c>
      <c r="B6700" s="526" t="s">
        <v>11106</v>
      </c>
      <c r="C6700" s="526" t="s">
        <v>128</v>
      </c>
      <c r="D6700" s="527" t="n">
        <v>562.57</v>
      </c>
    </row>
    <row r="6701" customFormat="false" ht="15" hidden="false" customHeight="false" outlineLevel="0" collapsed="false">
      <c r="A6701" s="526" t="n">
        <v>100491</v>
      </c>
      <c r="B6701" s="526" t="s">
        <v>11107</v>
      </c>
      <c r="C6701" s="526" t="s">
        <v>128</v>
      </c>
      <c r="D6701" s="527" t="n">
        <v>777.49</v>
      </c>
    </row>
    <row r="6702" customFormat="false" ht="15" hidden="false" customHeight="false" outlineLevel="0" collapsed="false">
      <c r="A6702" s="526" t="n">
        <v>100492</v>
      </c>
      <c r="B6702" s="526" t="s">
        <v>11108</v>
      </c>
      <c r="C6702" s="526" t="s">
        <v>128</v>
      </c>
      <c r="D6702" s="527" t="n">
        <v>696.43</v>
      </c>
    </row>
    <row r="6703" customFormat="false" ht="15" hidden="false" customHeight="false" outlineLevel="0" collapsed="false">
      <c r="A6703" s="526" t="n">
        <v>92121</v>
      </c>
      <c r="B6703" s="526" t="s">
        <v>11109</v>
      </c>
      <c r="C6703" s="526" t="s">
        <v>128</v>
      </c>
      <c r="D6703" s="527" t="n">
        <v>31.53</v>
      </c>
    </row>
    <row r="6704" customFormat="false" ht="15" hidden="false" customHeight="false" outlineLevel="0" collapsed="false">
      <c r="A6704" s="526" t="n">
        <v>92122</v>
      </c>
      <c r="B6704" s="526" t="s">
        <v>11110</v>
      </c>
      <c r="C6704" s="526" t="s">
        <v>128</v>
      </c>
      <c r="D6704" s="527" t="n">
        <v>52.54</v>
      </c>
    </row>
    <row r="6705" customFormat="false" ht="15" hidden="false" customHeight="false" outlineLevel="0" collapsed="false">
      <c r="A6705" s="526" t="n">
        <v>92123</v>
      </c>
      <c r="B6705" s="526" t="s">
        <v>11111</v>
      </c>
      <c r="C6705" s="526" t="s">
        <v>128</v>
      </c>
      <c r="D6705" s="527" t="n">
        <v>56.54</v>
      </c>
    </row>
    <row r="6706" customFormat="false" ht="15" hidden="false" customHeight="false" outlineLevel="0" collapsed="false">
      <c r="A6706" s="526" t="n">
        <v>100195</v>
      </c>
      <c r="B6706" s="526" t="s">
        <v>11112</v>
      </c>
      <c r="C6706" s="526" t="s">
        <v>11113</v>
      </c>
      <c r="D6706" s="527" t="n">
        <v>0.8</v>
      </c>
    </row>
    <row r="6707" customFormat="false" ht="15" hidden="false" customHeight="false" outlineLevel="0" collapsed="false">
      <c r="A6707" s="526" t="n">
        <v>100196</v>
      </c>
      <c r="B6707" s="526" t="s">
        <v>11114</v>
      </c>
      <c r="C6707" s="526" t="s">
        <v>11113</v>
      </c>
      <c r="D6707" s="527" t="n">
        <v>1.34</v>
      </c>
    </row>
    <row r="6708" customFormat="false" ht="15" hidden="false" customHeight="false" outlineLevel="0" collapsed="false">
      <c r="A6708" s="526" t="n">
        <v>100197</v>
      </c>
      <c r="B6708" s="526" t="s">
        <v>11115</v>
      </c>
      <c r="C6708" s="526" t="s">
        <v>11113</v>
      </c>
      <c r="D6708" s="527" t="n">
        <v>2.01</v>
      </c>
    </row>
    <row r="6709" customFormat="false" ht="15" hidden="false" customHeight="false" outlineLevel="0" collapsed="false">
      <c r="A6709" s="526" t="n">
        <v>100198</v>
      </c>
      <c r="B6709" s="526" t="s">
        <v>11116</v>
      </c>
      <c r="C6709" s="526" t="s">
        <v>11113</v>
      </c>
      <c r="D6709" s="527" t="n">
        <v>0.28</v>
      </c>
    </row>
    <row r="6710" customFormat="false" ht="15" hidden="false" customHeight="false" outlineLevel="0" collapsed="false">
      <c r="A6710" s="526" t="n">
        <v>100199</v>
      </c>
      <c r="B6710" s="526" t="s">
        <v>11117</v>
      </c>
      <c r="C6710" s="526" t="s">
        <v>11113</v>
      </c>
      <c r="D6710" s="527" t="n">
        <v>0.33</v>
      </c>
    </row>
    <row r="6711" customFormat="false" ht="15" hidden="false" customHeight="false" outlineLevel="0" collapsed="false">
      <c r="A6711" s="526" t="n">
        <v>100200</v>
      </c>
      <c r="B6711" s="526" t="s">
        <v>11118</v>
      </c>
      <c r="C6711" s="526" t="s">
        <v>11113</v>
      </c>
      <c r="D6711" s="527" t="n">
        <v>0.41</v>
      </c>
    </row>
    <row r="6712" customFormat="false" ht="15" hidden="false" customHeight="false" outlineLevel="0" collapsed="false">
      <c r="A6712" s="526" t="n">
        <v>100201</v>
      </c>
      <c r="B6712" s="526" t="s">
        <v>11119</v>
      </c>
      <c r="C6712" s="526" t="s">
        <v>11113</v>
      </c>
      <c r="D6712" s="527" t="n">
        <v>0.81</v>
      </c>
    </row>
    <row r="6713" customFormat="false" ht="15" hidden="false" customHeight="false" outlineLevel="0" collapsed="false">
      <c r="A6713" s="526" t="n">
        <v>100202</v>
      </c>
      <c r="B6713" s="526" t="s">
        <v>11120</v>
      </c>
      <c r="C6713" s="526" t="s">
        <v>11113</v>
      </c>
      <c r="D6713" s="527" t="n">
        <v>0.95</v>
      </c>
    </row>
    <row r="6714" customFormat="false" ht="15" hidden="false" customHeight="false" outlineLevel="0" collapsed="false">
      <c r="A6714" s="526" t="n">
        <v>100203</v>
      </c>
      <c r="B6714" s="526" t="s">
        <v>11121</v>
      </c>
      <c r="C6714" s="526" t="s">
        <v>11113</v>
      </c>
      <c r="D6714" s="527" t="n">
        <v>1.13</v>
      </c>
    </row>
    <row r="6715" customFormat="false" ht="15" hidden="false" customHeight="false" outlineLevel="0" collapsed="false">
      <c r="A6715" s="526" t="n">
        <v>100204</v>
      </c>
      <c r="B6715" s="526" t="s">
        <v>11122</v>
      </c>
      <c r="C6715" s="526" t="s">
        <v>11113</v>
      </c>
      <c r="D6715" s="527" t="n">
        <v>0.11</v>
      </c>
    </row>
    <row r="6716" customFormat="false" ht="15" hidden="false" customHeight="false" outlineLevel="0" collapsed="false">
      <c r="A6716" s="526" t="n">
        <v>100205</v>
      </c>
      <c r="B6716" s="526" t="s">
        <v>11123</v>
      </c>
      <c r="C6716" s="526" t="s">
        <v>11124</v>
      </c>
      <c r="D6716" s="528" t="n">
        <v>1496.59</v>
      </c>
    </row>
    <row r="6717" customFormat="false" ht="15" hidden="false" customHeight="false" outlineLevel="0" collapsed="false">
      <c r="A6717" s="526" t="n">
        <v>100206</v>
      </c>
      <c r="B6717" s="526" t="s">
        <v>11125</v>
      </c>
      <c r="C6717" s="526" t="s">
        <v>11124</v>
      </c>
      <c r="D6717" s="528" t="n">
        <v>1081.78</v>
      </c>
    </row>
    <row r="6718" customFormat="false" ht="15" hidden="false" customHeight="false" outlineLevel="0" collapsed="false">
      <c r="A6718" s="526" t="n">
        <v>100207</v>
      </c>
      <c r="B6718" s="526" t="s">
        <v>11126</v>
      </c>
      <c r="C6718" s="526" t="s">
        <v>11124</v>
      </c>
      <c r="D6718" s="527" t="n">
        <v>472.76</v>
      </c>
    </row>
    <row r="6719" customFormat="false" ht="15" hidden="false" customHeight="false" outlineLevel="0" collapsed="false">
      <c r="A6719" s="526" t="n">
        <v>100208</v>
      </c>
      <c r="B6719" s="526" t="s">
        <v>11127</v>
      </c>
      <c r="C6719" s="526" t="s">
        <v>11128</v>
      </c>
      <c r="D6719" s="527" t="n">
        <v>19.8</v>
      </c>
    </row>
    <row r="6720" customFormat="false" ht="15" hidden="false" customHeight="false" outlineLevel="0" collapsed="false">
      <c r="A6720" s="526" t="n">
        <v>100209</v>
      </c>
      <c r="B6720" s="526" t="s">
        <v>11129</v>
      </c>
      <c r="C6720" s="526" t="s">
        <v>11128</v>
      </c>
      <c r="D6720" s="527" t="n">
        <v>9.9</v>
      </c>
    </row>
    <row r="6721" customFormat="false" ht="15" hidden="false" customHeight="false" outlineLevel="0" collapsed="false">
      <c r="A6721" s="526" t="n">
        <v>100210</v>
      </c>
      <c r="B6721" s="526" t="s">
        <v>11130</v>
      </c>
      <c r="C6721" s="526" t="s">
        <v>11128</v>
      </c>
      <c r="D6721" s="527" t="n">
        <v>18.24</v>
      </c>
    </row>
    <row r="6722" customFormat="false" ht="15" hidden="false" customHeight="false" outlineLevel="0" collapsed="false">
      <c r="A6722" s="526" t="n">
        <v>100211</v>
      </c>
      <c r="B6722" s="526" t="s">
        <v>11131</v>
      </c>
      <c r="C6722" s="526" t="s">
        <v>11128</v>
      </c>
      <c r="D6722" s="527" t="n">
        <v>7.03</v>
      </c>
    </row>
    <row r="6723" customFormat="false" ht="15" hidden="false" customHeight="false" outlineLevel="0" collapsed="false">
      <c r="A6723" s="526" t="n">
        <v>100212</v>
      </c>
      <c r="B6723" s="526" t="s">
        <v>11132</v>
      </c>
      <c r="C6723" s="526" t="s">
        <v>11128</v>
      </c>
      <c r="D6723" s="527" t="n">
        <v>7.77</v>
      </c>
    </row>
    <row r="6724" customFormat="false" ht="15" hidden="false" customHeight="false" outlineLevel="0" collapsed="false">
      <c r="A6724" s="526" t="n">
        <v>100213</v>
      </c>
      <c r="B6724" s="526" t="s">
        <v>11133</v>
      </c>
      <c r="C6724" s="526" t="s">
        <v>11128</v>
      </c>
      <c r="D6724" s="527" t="n">
        <v>2.79</v>
      </c>
    </row>
    <row r="6725" customFormat="false" ht="15" hidden="false" customHeight="false" outlineLevel="0" collapsed="false">
      <c r="A6725" s="526" t="n">
        <v>100214</v>
      </c>
      <c r="B6725" s="526" t="s">
        <v>11134</v>
      </c>
      <c r="C6725" s="526" t="s">
        <v>11128</v>
      </c>
      <c r="D6725" s="527" t="n">
        <v>4.28</v>
      </c>
    </row>
    <row r="6726" customFormat="false" ht="15" hidden="false" customHeight="false" outlineLevel="0" collapsed="false">
      <c r="A6726" s="526" t="n">
        <v>100215</v>
      </c>
      <c r="B6726" s="526" t="s">
        <v>11135</v>
      </c>
      <c r="C6726" s="526" t="s">
        <v>11128</v>
      </c>
      <c r="D6726" s="527" t="n">
        <v>3.67</v>
      </c>
    </row>
    <row r="6727" customFormat="false" ht="15" hidden="false" customHeight="false" outlineLevel="0" collapsed="false">
      <c r="A6727" s="526" t="n">
        <v>100216</v>
      </c>
      <c r="B6727" s="526" t="s">
        <v>11136</v>
      </c>
      <c r="C6727" s="526" t="s">
        <v>11128</v>
      </c>
      <c r="D6727" s="527" t="n">
        <v>0.99</v>
      </c>
    </row>
    <row r="6728" customFormat="false" ht="15" hidden="false" customHeight="false" outlineLevel="0" collapsed="false">
      <c r="A6728" s="526" t="n">
        <v>100217</v>
      </c>
      <c r="B6728" s="526" t="s">
        <v>11137</v>
      </c>
      <c r="C6728" s="526" t="s">
        <v>11128</v>
      </c>
      <c r="D6728" s="527" t="n">
        <v>2.97</v>
      </c>
    </row>
    <row r="6729" customFormat="false" ht="15" hidden="false" customHeight="false" outlineLevel="0" collapsed="false">
      <c r="A6729" s="526" t="n">
        <v>100218</v>
      </c>
      <c r="B6729" s="526" t="s">
        <v>11138</v>
      </c>
      <c r="C6729" s="526" t="s">
        <v>11128</v>
      </c>
      <c r="D6729" s="527" t="n">
        <v>2.03</v>
      </c>
    </row>
    <row r="6730" customFormat="false" ht="15" hidden="false" customHeight="false" outlineLevel="0" collapsed="false">
      <c r="A6730" s="526" t="n">
        <v>100219</v>
      </c>
      <c r="B6730" s="526" t="s">
        <v>11139</v>
      </c>
      <c r="C6730" s="526" t="s">
        <v>11128</v>
      </c>
      <c r="D6730" s="527" t="n">
        <v>0.45</v>
      </c>
    </row>
    <row r="6731" customFormat="false" ht="15" hidden="false" customHeight="false" outlineLevel="0" collapsed="false">
      <c r="A6731" s="526" t="n">
        <v>100220</v>
      </c>
      <c r="B6731" s="526" t="s">
        <v>11140</v>
      </c>
      <c r="C6731" s="526" t="s">
        <v>11141</v>
      </c>
      <c r="D6731" s="527" t="n">
        <v>28.44</v>
      </c>
    </row>
    <row r="6732" customFormat="false" ht="15" hidden="false" customHeight="false" outlineLevel="0" collapsed="false">
      <c r="A6732" s="526" t="n">
        <v>100221</v>
      </c>
      <c r="B6732" s="526" t="s">
        <v>11142</v>
      </c>
      <c r="C6732" s="526" t="s">
        <v>11141</v>
      </c>
      <c r="D6732" s="527" t="n">
        <v>32.24</v>
      </c>
    </row>
    <row r="6733" customFormat="false" ht="15" hidden="false" customHeight="false" outlineLevel="0" collapsed="false">
      <c r="A6733" s="526" t="n">
        <v>100222</v>
      </c>
      <c r="B6733" s="526" t="s">
        <v>11143</v>
      </c>
      <c r="C6733" s="526" t="s">
        <v>11141</v>
      </c>
      <c r="D6733" s="527" t="n">
        <v>12.21</v>
      </c>
    </row>
    <row r="6734" customFormat="false" ht="15" hidden="false" customHeight="false" outlineLevel="0" collapsed="false">
      <c r="A6734" s="526" t="n">
        <v>100223</v>
      </c>
      <c r="B6734" s="526" t="s">
        <v>11144</v>
      </c>
      <c r="C6734" s="526" t="s">
        <v>11141</v>
      </c>
      <c r="D6734" s="527" t="n">
        <v>5.71</v>
      </c>
    </row>
    <row r="6735" customFormat="false" ht="15" hidden="false" customHeight="false" outlineLevel="0" collapsed="false">
      <c r="A6735" s="526" t="n">
        <v>100224</v>
      </c>
      <c r="B6735" s="526" t="s">
        <v>11145</v>
      </c>
      <c r="C6735" s="526" t="s">
        <v>11141</v>
      </c>
      <c r="D6735" s="527" t="n">
        <v>2.97</v>
      </c>
    </row>
    <row r="6736" customFormat="false" ht="15" hidden="false" customHeight="false" outlineLevel="0" collapsed="false">
      <c r="A6736" s="526" t="n">
        <v>100225</v>
      </c>
      <c r="B6736" s="526" t="s">
        <v>11146</v>
      </c>
      <c r="C6736" s="526" t="s">
        <v>11147</v>
      </c>
      <c r="D6736" s="527" t="n">
        <v>2.23</v>
      </c>
    </row>
    <row r="6737" customFormat="false" ht="15" hidden="false" customHeight="false" outlineLevel="0" collapsed="false">
      <c r="A6737" s="526" t="n">
        <v>100226</v>
      </c>
      <c r="B6737" s="526" t="s">
        <v>11148</v>
      </c>
      <c r="C6737" s="526" t="s">
        <v>11147</v>
      </c>
      <c r="D6737" s="527" t="n">
        <v>0.7</v>
      </c>
    </row>
    <row r="6738" customFormat="false" ht="15" hidden="false" customHeight="false" outlineLevel="0" collapsed="false">
      <c r="A6738" s="526" t="n">
        <v>100227</v>
      </c>
      <c r="B6738" s="526" t="s">
        <v>11149</v>
      </c>
      <c r="C6738" s="526" t="s">
        <v>11147</v>
      </c>
      <c r="D6738" s="527" t="n">
        <v>1.03</v>
      </c>
    </row>
    <row r="6739" customFormat="false" ht="15" hidden="false" customHeight="false" outlineLevel="0" collapsed="false">
      <c r="A6739" s="526" t="n">
        <v>100228</v>
      </c>
      <c r="B6739" s="526" t="s">
        <v>11150</v>
      </c>
      <c r="C6739" s="526" t="s">
        <v>11147</v>
      </c>
      <c r="D6739" s="527" t="n">
        <v>0.29</v>
      </c>
    </row>
    <row r="6740" customFormat="false" ht="15" hidden="false" customHeight="false" outlineLevel="0" collapsed="false">
      <c r="A6740" s="526" t="n">
        <v>100229</v>
      </c>
      <c r="B6740" s="526" t="s">
        <v>11151</v>
      </c>
      <c r="C6740" s="526" t="s">
        <v>116</v>
      </c>
      <c r="D6740" s="527" t="n">
        <v>0.01</v>
      </c>
    </row>
    <row r="6741" customFormat="false" ht="15" hidden="false" customHeight="false" outlineLevel="0" collapsed="false">
      <c r="A6741" s="526" t="n">
        <v>100230</v>
      </c>
      <c r="B6741" s="526" t="s">
        <v>11152</v>
      </c>
      <c r="C6741" s="526" t="s">
        <v>116</v>
      </c>
      <c r="D6741" s="527" t="n">
        <v>0.02</v>
      </c>
    </row>
    <row r="6742" customFormat="false" ht="15" hidden="false" customHeight="false" outlineLevel="0" collapsed="false">
      <c r="A6742" s="526" t="n">
        <v>100231</v>
      </c>
      <c r="B6742" s="526" t="s">
        <v>11153</v>
      </c>
      <c r="C6742" s="526" t="s">
        <v>116</v>
      </c>
      <c r="D6742" s="527" t="n">
        <v>0.03</v>
      </c>
    </row>
    <row r="6743" customFormat="false" ht="15" hidden="false" customHeight="false" outlineLevel="0" collapsed="false">
      <c r="A6743" s="526" t="n">
        <v>100232</v>
      </c>
      <c r="B6743" s="526" t="s">
        <v>11154</v>
      </c>
      <c r="C6743" s="526" t="s">
        <v>134</v>
      </c>
      <c r="D6743" s="527" t="n">
        <v>0.37</v>
      </c>
    </row>
    <row r="6744" customFormat="false" ht="15" hidden="false" customHeight="false" outlineLevel="0" collapsed="false">
      <c r="A6744" s="526" t="n">
        <v>100233</v>
      </c>
      <c r="B6744" s="526" t="s">
        <v>11155</v>
      </c>
      <c r="C6744" s="526" t="s">
        <v>134</v>
      </c>
      <c r="D6744" s="527" t="n">
        <v>0.18</v>
      </c>
    </row>
    <row r="6745" customFormat="false" ht="15" hidden="false" customHeight="false" outlineLevel="0" collapsed="false">
      <c r="A6745" s="526" t="n">
        <v>100234</v>
      </c>
      <c r="B6745" s="526" t="s">
        <v>11156</v>
      </c>
      <c r="C6745" s="526" t="s">
        <v>114</v>
      </c>
      <c r="D6745" s="527" t="n">
        <v>0.56</v>
      </c>
    </row>
    <row r="6746" customFormat="false" ht="15" hidden="false" customHeight="false" outlineLevel="0" collapsed="false">
      <c r="A6746" s="526" t="n">
        <v>100235</v>
      </c>
      <c r="B6746" s="526" t="s">
        <v>11157</v>
      </c>
      <c r="C6746" s="526" t="s">
        <v>4575</v>
      </c>
      <c r="D6746" s="527" t="n">
        <v>0.04</v>
      </c>
    </row>
    <row r="6747" customFormat="false" ht="15" hidden="false" customHeight="false" outlineLevel="0" collapsed="false">
      <c r="A6747" s="526" t="n">
        <v>100236</v>
      </c>
      <c r="B6747" s="526" t="s">
        <v>11158</v>
      </c>
      <c r="C6747" s="526" t="s">
        <v>11159</v>
      </c>
      <c r="D6747" s="527" t="n">
        <v>2.83</v>
      </c>
    </row>
    <row r="6748" customFormat="false" ht="15" hidden="false" customHeight="false" outlineLevel="0" collapsed="false">
      <c r="A6748" s="526" t="n">
        <v>100237</v>
      </c>
      <c r="B6748" s="526" t="s">
        <v>11160</v>
      </c>
      <c r="C6748" s="526" t="s">
        <v>11159</v>
      </c>
      <c r="D6748" s="527" t="n">
        <v>3.4</v>
      </c>
    </row>
    <row r="6749" customFormat="false" ht="15" hidden="false" customHeight="false" outlineLevel="0" collapsed="false">
      <c r="A6749" s="526" t="n">
        <v>100238</v>
      </c>
      <c r="B6749" s="526" t="s">
        <v>11161</v>
      </c>
      <c r="C6749" s="526" t="s">
        <v>11159</v>
      </c>
      <c r="D6749" s="527" t="n">
        <v>5.44</v>
      </c>
    </row>
    <row r="6750" customFormat="false" ht="15" hidden="false" customHeight="false" outlineLevel="0" collapsed="false">
      <c r="A6750" s="526" t="n">
        <v>100239</v>
      </c>
      <c r="B6750" s="526" t="s">
        <v>11162</v>
      </c>
      <c r="C6750" s="526" t="s">
        <v>11159</v>
      </c>
      <c r="D6750" s="527" t="n">
        <v>6.8</v>
      </c>
    </row>
    <row r="6751" customFormat="false" ht="15" hidden="false" customHeight="false" outlineLevel="0" collapsed="false">
      <c r="A6751" s="526" t="n">
        <v>100240</v>
      </c>
      <c r="B6751" s="526" t="s">
        <v>11163</v>
      </c>
      <c r="C6751" s="526" t="s">
        <v>11159</v>
      </c>
      <c r="D6751" s="527" t="n">
        <v>4.08</v>
      </c>
    </row>
    <row r="6752" customFormat="false" ht="15" hidden="false" customHeight="false" outlineLevel="0" collapsed="false">
      <c r="A6752" s="526" t="n">
        <v>100241</v>
      </c>
      <c r="B6752" s="526" t="s">
        <v>11164</v>
      </c>
      <c r="C6752" s="526" t="s">
        <v>11159</v>
      </c>
      <c r="D6752" s="527" t="n">
        <v>6.8</v>
      </c>
    </row>
    <row r="6753" customFormat="false" ht="15" hidden="false" customHeight="false" outlineLevel="0" collapsed="false">
      <c r="A6753" s="526" t="n">
        <v>100242</v>
      </c>
      <c r="B6753" s="526" t="s">
        <v>11165</v>
      </c>
      <c r="C6753" s="526" t="s">
        <v>11159</v>
      </c>
      <c r="D6753" s="527" t="n">
        <v>20.1</v>
      </c>
    </row>
    <row r="6754" customFormat="false" ht="15" hidden="false" customHeight="false" outlineLevel="0" collapsed="false">
      <c r="A6754" s="526" t="n">
        <v>100243</v>
      </c>
      <c r="B6754" s="526" t="s">
        <v>11166</v>
      </c>
      <c r="C6754" s="526" t="s">
        <v>11159</v>
      </c>
      <c r="D6754" s="527" t="n">
        <v>3.26</v>
      </c>
    </row>
    <row r="6755" customFormat="false" ht="15" hidden="false" customHeight="false" outlineLevel="0" collapsed="false">
      <c r="A6755" s="526" t="n">
        <v>100244</v>
      </c>
      <c r="B6755" s="526" t="s">
        <v>11167</v>
      </c>
      <c r="C6755" s="526" t="s">
        <v>11159</v>
      </c>
      <c r="D6755" s="527" t="n">
        <v>4.08</v>
      </c>
    </row>
    <row r="6756" customFormat="false" ht="15" hidden="false" customHeight="false" outlineLevel="0" collapsed="false">
      <c r="A6756" s="526" t="n">
        <v>100245</v>
      </c>
      <c r="B6756" s="526" t="s">
        <v>11168</v>
      </c>
      <c r="C6756" s="526" t="s">
        <v>11159</v>
      </c>
      <c r="D6756" s="527" t="n">
        <v>8.16</v>
      </c>
    </row>
    <row r="6757" customFormat="false" ht="15" hidden="false" customHeight="false" outlineLevel="0" collapsed="false">
      <c r="A6757" s="526" t="n">
        <v>100246</v>
      </c>
      <c r="B6757" s="526" t="s">
        <v>11169</v>
      </c>
      <c r="C6757" s="526" t="s">
        <v>11159</v>
      </c>
      <c r="D6757" s="527" t="n">
        <v>2.72</v>
      </c>
    </row>
    <row r="6758" customFormat="false" ht="15" hidden="false" customHeight="false" outlineLevel="0" collapsed="false">
      <c r="A6758" s="526" t="n">
        <v>100247</v>
      </c>
      <c r="B6758" s="526" t="s">
        <v>11170</v>
      </c>
      <c r="C6758" s="526" t="s">
        <v>11159</v>
      </c>
      <c r="D6758" s="527" t="n">
        <v>3.4</v>
      </c>
    </row>
    <row r="6759" customFormat="false" ht="15" hidden="false" customHeight="false" outlineLevel="0" collapsed="false">
      <c r="A6759" s="526" t="n">
        <v>100248</v>
      </c>
      <c r="B6759" s="526" t="s">
        <v>11171</v>
      </c>
      <c r="C6759" s="526" t="s">
        <v>11159</v>
      </c>
      <c r="D6759" s="527" t="n">
        <v>13.4</v>
      </c>
    </row>
    <row r="6760" customFormat="false" ht="15" hidden="false" customHeight="false" outlineLevel="0" collapsed="false">
      <c r="A6760" s="526" t="n">
        <v>100249</v>
      </c>
      <c r="B6760" s="526" t="s">
        <v>11172</v>
      </c>
      <c r="C6760" s="526" t="s">
        <v>11159</v>
      </c>
      <c r="D6760" s="527" t="n">
        <v>2.72</v>
      </c>
    </row>
    <row r="6761" customFormat="false" ht="15" hidden="false" customHeight="false" outlineLevel="0" collapsed="false">
      <c r="A6761" s="526" t="n">
        <v>100250</v>
      </c>
      <c r="B6761" s="526" t="s">
        <v>11173</v>
      </c>
      <c r="C6761" s="526" t="s">
        <v>11159</v>
      </c>
      <c r="D6761" s="527" t="n">
        <v>4.53</v>
      </c>
    </row>
    <row r="6762" customFormat="false" ht="15" hidden="false" customHeight="false" outlineLevel="0" collapsed="false">
      <c r="A6762" s="526" t="n">
        <v>100251</v>
      </c>
      <c r="B6762" s="526" t="s">
        <v>11174</v>
      </c>
      <c r="C6762" s="526" t="s">
        <v>11159</v>
      </c>
      <c r="D6762" s="527" t="n">
        <v>13.4</v>
      </c>
    </row>
    <row r="6763" customFormat="false" ht="15" hidden="false" customHeight="false" outlineLevel="0" collapsed="false">
      <c r="A6763" s="526" t="n">
        <v>100252</v>
      </c>
      <c r="B6763" s="526" t="s">
        <v>11175</v>
      </c>
      <c r="C6763" s="526" t="s">
        <v>11159</v>
      </c>
      <c r="D6763" s="527" t="n">
        <v>20.1</v>
      </c>
    </row>
    <row r="6764" customFormat="false" ht="15" hidden="false" customHeight="false" outlineLevel="0" collapsed="false">
      <c r="A6764" s="526" t="n">
        <v>100253</v>
      </c>
      <c r="B6764" s="526" t="s">
        <v>11176</v>
      </c>
      <c r="C6764" s="526" t="s">
        <v>11159</v>
      </c>
      <c r="D6764" s="527" t="n">
        <v>26.8</v>
      </c>
    </row>
    <row r="6765" customFormat="false" ht="15" hidden="false" customHeight="false" outlineLevel="0" collapsed="false">
      <c r="A6765" s="526" t="n">
        <v>100254</v>
      </c>
      <c r="B6765" s="526" t="s">
        <v>11177</v>
      </c>
      <c r="C6765" s="526" t="s">
        <v>11159</v>
      </c>
      <c r="D6765" s="527" t="n">
        <v>40.21</v>
      </c>
    </row>
    <row r="6766" customFormat="false" ht="15" hidden="false" customHeight="false" outlineLevel="0" collapsed="false">
      <c r="A6766" s="526" t="n">
        <v>100255</v>
      </c>
      <c r="B6766" s="526" t="s">
        <v>11178</v>
      </c>
      <c r="C6766" s="526" t="s">
        <v>11159</v>
      </c>
      <c r="D6766" s="527" t="n">
        <v>13.6</v>
      </c>
    </row>
    <row r="6767" customFormat="false" ht="15" hidden="false" customHeight="false" outlineLevel="0" collapsed="false">
      <c r="A6767" s="526" t="n">
        <v>100256</v>
      </c>
      <c r="B6767" s="526" t="s">
        <v>11179</v>
      </c>
      <c r="C6767" s="526" t="s">
        <v>11159</v>
      </c>
      <c r="D6767" s="527" t="n">
        <v>9.07</v>
      </c>
    </row>
    <row r="6768" customFormat="false" ht="15" hidden="false" customHeight="false" outlineLevel="0" collapsed="false">
      <c r="A6768" s="526" t="n">
        <v>100257</v>
      </c>
      <c r="B6768" s="526" t="s">
        <v>11180</v>
      </c>
      <c r="C6768" s="526" t="s">
        <v>11159</v>
      </c>
      <c r="D6768" s="527" t="n">
        <v>5.44</v>
      </c>
    </row>
    <row r="6769" customFormat="false" ht="15" hidden="false" customHeight="false" outlineLevel="0" collapsed="false">
      <c r="A6769" s="526" t="n">
        <v>100258</v>
      </c>
      <c r="B6769" s="526" t="s">
        <v>11181</v>
      </c>
      <c r="C6769" s="526" t="s">
        <v>11159</v>
      </c>
      <c r="D6769" s="527" t="n">
        <v>13.6</v>
      </c>
    </row>
    <row r="6770" customFormat="false" ht="15" hidden="false" customHeight="false" outlineLevel="0" collapsed="false">
      <c r="A6770" s="526" t="n">
        <v>100259</v>
      </c>
      <c r="B6770" s="526" t="s">
        <v>11182</v>
      </c>
      <c r="C6770" s="526" t="s">
        <v>11159</v>
      </c>
      <c r="D6770" s="527" t="n">
        <v>26.8</v>
      </c>
    </row>
    <row r="6771" customFormat="false" ht="15" hidden="false" customHeight="false" outlineLevel="0" collapsed="false">
      <c r="A6771" s="526" t="n">
        <v>100260</v>
      </c>
      <c r="B6771" s="526" t="s">
        <v>11183</v>
      </c>
      <c r="C6771" s="526" t="s">
        <v>11113</v>
      </c>
      <c r="D6771" s="527" t="n">
        <v>8.83</v>
      </c>
    </row>
    <row r="6772" customFormat="false" ht="15" hidden="false" customHeight="false" outlineLevel="0" collapsed="false">
      <c r="A6772" s="526" t="n">
        <v>100261</v>
      </c>
      <c r="B6772" s="526" t="s">
        <v>11184</v>
      </c>
      <c r="C6772" s="526" t="s">
        <v>11113</v>
      </c>
      <c r="D6772" s="527" t="n">
        <v>5.55</v>
      </c>
    </row>
    <row r="6773" customFormat="false" ht="15" hidden="false" customHeight="false" outlineLevel="0" collapsed="false">
      <c r="A6773" s="526" t="n">
        <v>100262</v>
      </c>
      <c r="B6773" s="526" t="s">
        <v>11185</v>
      </c>
      <c r="C6773" s="526" t="s">
        <v>11113</v>
      </c>
      <c r="D6773" s="527" t="n">
        <v>3.44</v>
      </c>
    </row>
    <row r="6774" customFormat="false" ht="15" hidden="false" customHeight="false" outlineLevel="0" collapsed="false">
      <c r="A6774" s="526" t="n">
        <v>100263</v>
      </c>
      <c r="B6774" s="526" t="s">
        <v>11186</v>
      </c>
      <c r="C6774" s="526" t="s">
        <v>11113</v>
      </c>
      <c r="D6774" s="527" t="n">
        <v>2.2</v>
      </c>
    </row>
    <row r="6775" customFormat="false" ht="15" hidden="false" customHeight="false" outlineLevel="0" collapsed="false">
      <c r="A6775" s="526" t="n">
        <v>100264</v>
      </c>
      <c r="B6775" s="526" t="s">
        <v>11187</v>
      </c>
      <c r="C6775" s="526" t="s">
        <v>11141</v>
      </c>
      <c r="D6775" s="527" t="n">
        <v>40.15</v>
      </c>
    </row>
    <row r="6776" customFormat="false" ht="15" hidden="false" customHeight="false" outlineLevel="0" collapsed="false">
      <c r="A6776" s="526" t="n">
        <v>100265</v>
      </c>
      <c r="B6776" s="526" t="s">
        <v>11188</v>
      </c>
      <c r="C6776" s="526" t="s">
        <v>114</v>
      </c>
      <c r="D6776" s="527" t="n">
        <v>0.84</v>
      </c>
    </row>
    <row r="6777" customFormat="false" ht="15" hidden="false" customHeight="false" outlineLevel="0" collapsed="false">
      <c r="A6777" s="526" t="n">
        <v>100266</v>
      </c>
      <c r="B6777" s="526" t="s">
        <v>11189</v>
      </c>
      <c r="C6777" s="526" t="s">
        <v>11128</v>
      </c>
      <c r="D6777" s="527" t="n">
        <v>85.33</v>
      </c>
    </row>
    <row r="6778" customFormat="false" ht="15" hidden="false" customHeight="false" outlineLevel="0" collapsed="false">
      <c r="A6778" s="526" t="n">
        <v>100267</v>
      </c>
      <c r="B6778" s="526" t="s">
        <v>11190</v>
      </c>
      <c r="C6778" s="526" t="s">
        <v>134</v>
      </c>
      <c r="D6778" s="527" t="n">
        <v>1.69</v>
      </c>
    </row>
    <row r="6779" customFormat="false" ht="15" hidden="false" customHeight="false" outlineLevel="0" collapsed="false">
      <c r="A6779" s="526" t="n">
        <v>100268</v>
      </c>
      <c r="B6779" s="526" t="s">
        <v>11191</v>
      </c>
      <c r="C6779" s="526" t="s">
        <v>11128</v>
      </c>
      <c r="D6779" s="527" t="n">
        <v>85.33</v>
      </c>
    </row>
    <row r="6780" customFormat="false" ht="15" hidden="false" customHeight="false" outlineLevel="0" collapsed="false">
      <c r="A6780" s="526" t="n">
        <v>100269</v>
      </c>
      <c r="B6780" s="526" t="s">
        <v>11192</v>
      </c>
      <c r="C6780" s="526" t="s">
        <v>134</v>
      </c>
      <c r="D6780" s="527" t="n">
        <v>1.69</v>
      </c>
    </row>
    <row r="6781" customFormat="false" ht="15" hidden="false" customHeight="false" outlineLevel="0" collapsed="false">
      <c r="A6781" s="526" t="n">
        <v>100270</v>
      </c>
      <c r="B6781" s="526" t="s">
        <v>11193</v>
      </c>
      <c r="C6781" s="526" t="s">
        <v>11128</v>
      </c>
      <c r="D6781" s="527" t="n">
        <v>63.96</v>
      </c>
    </row>
    <row r="6782" customFormat="false" ht="15" hidden="false" customHeight="false" outlineLevel="0" collapsed="false">
      <c r="A6782" s="526" t="n">
        <v>100271</v>
      </c>
      <c r="B6782" s="526" t="s">
        <v>11194</v>
      </c>
      <c r="C6782" s="526" t="s">
        <v>11141</v>
      </c>
      <c r="D6782" s="527" t="n">
        <v>63.99</v>
      </c>
    </row>
    <row r="6783" customFormat="false" ht="15" hidden="false" customHeight="false" outlineLevel="0" collapsed="false">
      <c r="A6783" s="526" t="n">
        <v>100272</v>
      </c>
      <c r="B6783" s="526" t="s">
        <v>11195</v>
      </c>
      <c r="C6783" s="526" t="s">
        <v>114</v>
      </c>
      <c r="D6783" s="527" t="n">
        <v>1.26</v>
      </c>
    </row>
    <row r="6784" customFormat="false" ht="15" hidden="false" customHeight="false" outlineLevel="0" collapsed="false">
      <c r="A6784" s="526" t="n">
        <v>100273</v>
      </c>
      <c r="B6784" s="526" t="s">
        <v>11196</v>
      </c>
      <c r="C6784" s="526" t="s">
        <v>11113</v>
      </c>
      <c r="D6784" s="527" t="n">
        <v>3.33</v>
      </c>
    </row>
    <row r="6785" customFormat="false" ht="15" hidden="false" customHeight="false" outlineLevel="0" collapsed="false">
      <c r="A6785" s="526" t="n">
        <v>100274</v>
      </c>
      <c r="B6785" s="526" t="s">
        <v>11197</v>
      </c>
      <c r="C6785" s="526" t="s">
        <v>11141</v>
      </c>
      <c r="D6785" s="527" t="n">
        <v>28.45</v>
      </c>
    </row>
    <row r="6786" customFormat="false" ht="15" hidden="false" customHeight="false" outlineLevel="0" collapsed="false">
      <c r="A6786" s="526" t="n">
        <v>100275</v>
      </c>
      <c r="B6786" s="526" t="s">
        <v>11198</v>
      </c>
      <c r="C6786" s="526" t="s">
        <v>11141</v>
      </c>
      <c r="D6786" s="527" t="n">
        <v>18.4</v>
      </c>
    </row>
    <row r="6787" customFormat="false" ht="15" hidden="false" customHeight="false" outlineLevel="0" collapsed="false">
      <c r="A6787" s="526" t="n">
        <v>100276</v>
      </c>
      <c r="B6787" s="526" t="s">
        <v>11199</v>
      </c>
      <c r="C6787" s="526" t="s">
        <v>11141</v>
      </c>
      <c r="D6787" s="527" t="n">
        <v>33.57</v>
      </c>
    </row>
    <row r="6788" customFormat="false" ht="15" hidden="false" customHeight="false" outlineLevel="0" collapsed="false">
      <c r="A6788" s="526" t="n">
        <v>100277</v>
      </c>
      <c r="B6788" s="526" t="s">
        <v>11200</v>
      </c>
      <c r="C6788" s="526" t="s">
        <v>11141</v>
      </c>
      <c r="D6788" s="527" t="n">
        <v>1.9</v>
      </c>
    </row>
    <row r="6789" customFormat="false" ht="15" hidden="false" customHeight="false" outlineLevel="0" collapsed="false">
      <c r="A6789" s="526" t="n">
        <v>100278</v>
      </c>
      <c r="B6789" s="526" t="s">
        <v>11201</v>
      </c>
      <c r="C6789" s="526" t="s">
        <v>11128</v>
      </c>
      <c r="D6789" s="527" t="n">
        <v>40.82</v>
      </c>
    </row>
    <row r="6790" customFormat="false" ht="15" hidden="false" customHeight="false" outlineLevel="0" collapsed="false">
      <c r="A6790" s="526" t="n">
        <v>100279</v>
      </c>
      <c r="B6790" s="526" t="s">
        <v>11202</v>
      </c>
      <c r="C6790" s="526" t="s">
        <v>134</v>
      </c>
      <c r="D6790" s="527" t="n">
        <v>0.79</v>
      </c>
    </row>
    <row r="6791" customFormat="false" ht="15" hidden="false" customHeight="false" outlineLevel="0" collapsed="false">
      <c r="A6791" s="526" t="n">
        <v>100280</v>
      </c>
      <c r="B6791" s="526" t="s">
        <v>11203</v>
      </c>
      <c r="C6791" s="526" t="s">
        <v>11128</v>
      </c>
      <c r="D6791" s="527" t="n">
        <v>18.74</v>
      </c>
    </row>
    <row r="6792" customFormat="false" ht="15" hidden="false" customHeight="false" outlineLevel="0" collapsed="false">
      <c r="A6792" s="526" t="n">
        <v>100281</v>
      </c>
      <c r="B6792" s="526" t="s">
        <v>11204</v>
      </c>
      <c r="C6792" s="526" t="s">
        <v>11128</v>
      </c>
      <c r="D6792" s="527" t="n">
        <v>3.65</v>
      </c>
    </row>
    <row r="6793" customFormat="false" ht="15" hidden="false" customHeight="false" outlineLevel="0" collapsed="false">
      <c r="A6793" s="526" t="n">
        <v>100282</v>
      </c>
      <c r="B6793" s="526" t="s">
        <v>11205</v>
      </c>
      <c r="C6793" s="526" t="s">
        <v>11141</v>
      </c>
      <c r="D6793" s="527" t="n">
        <v>159.87</v>
      </c>
    </row>
    <row r="6794" customFormat="false" ht="15" hidden="false" customHeight="false" outlineLevel="0" collapsed="false">
      <c r="A6794" s="526" t="n">
        <v>100283</v>
      </c>
      <c r="B6794" s="526" t="s">
        <v>11206</v>
      </c>
      <c r="C6794" s="526" t="s">
        <v>11141</v>
      </c>
      <c r="D6794" s="527" t="n">
        <v>25.82</v>
      </c>
    </row>
    <row r="6795" customFormat="false" ht="15" hidden="false" customHeight="false" outlineLevel="0" collapsed="false">
      <c r="A6795" s="526" t="n">
        <v>100284</v>
      </c>
      <c r="B6795" s="526" t="s">
        <v>11207</v>
      </c>
      <c r="C6795" s="526" t="s">
        <v>11141</v>
      </c>
      <c r="D6795" s="527" t="n">
        <v>10.65</v>
      </c>
    </row>
    <row r="6796" customFormat="false" ht="15" hidden="false" customHeight="false" outlineLevel="0" collapsed="false">
      <c r="A6796" s="526" t="n">
        <v>100285</v>
      </c>
      <c r="B6796" s="526" t="s">
        <v>11208</v>
      </c>
      <c r="C6796" s="526" t="s">
        <v>11159</v>
      </c>
      <c r="D6796" s="527" t="n">
        <v>42.95</v>
      </c>
    </row>
    <row r="6797" customFormat="false" ht="15" hidden="false" customHeight="false" outlineLevel="0" collapsed="false">
      <c r="A6797" s="526" t="n">
        <v>100286</v>
      </c>
      <c r="B6797" s="526" t="s">
        <v>11209</v>
      </c>
      <c r="C6797" s="526" t="s">
        <v>11159</v>
      </c>
      <c r="D6797" s="527" t="n">
        <v>13.99</v>
      </c>
    </row>
    <row r="6798" customFormat="false" ht="15" hidden="false" customHeight="false" outlineLevel="0" collapsed="false">
      <c r="A6798" s="526" t="n">
        <v>100287</v>
      </c>
      <c r="B6798" s="526" t="s">
        <v>11210</v>
      </c>
      <c r="C6798" s="526" t="s">
        <v>11159</v>
      </c>
      <c r="D6798" s="527" t="n">
        <v>13.4</v>
      </c>
    </row>
    <row r="6799" customFormat="false" ht="15" hidden="false" customHeight="false" outlineLevel="0" collapsed="false">
      <c r="A6799" s="526" t="n">
        <v>99802</v>
      </c>
      <c r="B6799" s="526" t="s">
        <v>11211</v>
      </c>
      <c r="C6799" s="526" t="s">
        <v>114</v>
      </c>
      <c r="D6799" s="527" t="n">
        <v>0.54</v>
      </c>
    </row>
    <row r="6800" customFormat="false" ht="15" hidden="false" customHeight="false" outlineLevel="0" collapsed="false">
      <c r="A6800" s="526" t="n">
        <v>99803</v>
      </c>
      <c r="B6800" s="526" t="s">
        <v>11212</v>
      </c>
      <c r="C6800" s="526" t="s">
        <v>114</v>
      </c>
      <c r="D6800" s="527" t="n">
        <v>2.12</v>
      </c>
    </row>
    <row r="6801" customFormat="false" ht="15" hidden="false" customHeight="false" outlineLevel="0" collapsed="false">
      <c r="A6801" s="526" t="n">
        <v>99804</v>
      </c>
      <c r="B6801" s="526" t="s">
        <v>11213</v>
      </c>
      <c r="C6801" s="526" t="s">
        <v>114</v>
      </c>
      <c r="D6801" s="527" t="n">
        <v>5.49</v>
      </c>
    </row>
    <row r="6802" customFormat="false" ht="15" hidden="false" customHeight="false" outlineLevel="0" collapsed="false">
      <c r="A6802" s="526" t="n">
        <v>99805</v>
      </c>
      <c r="B6802" s="526" t="s">
        <v>11214</v>
      </c>
      <c r="C6802" s="526" t="s">
        <v>114</v>
      </c>
      <c r="D6802" s="527" t="n">
        <v>11.41</v>
      </c>
    </row>
    <row r="6803" customFormat="false" ht="15" hidden="false" customHeight="false" outlineLevel="0" collapsed="false">
      <c r="A6803" s="526" t="n">
        <v>99806</v>
      </c>
      <c r="B6803" s="526" t="s">
        <v>11215</v>
      </c>
      <c r="C6803" s="526" t="s">
        <v>114</v>
      </c>
      <c r="D6803" s="527" t="n">
        <v>0.87</v>
      </c>
    </row>
    <row r="6804" customFormat="false" ht="15" hidden="false" customHeight="false" outlineLevel="0" collapsed="false">
      <c r="A6804" s="526" t="n">
        <v>99807</v>
      </c>
      <c r="B6804" s="526" t="s">
        <v>11216</v>
      </c>
      <c r="C6804" s="526" t="s">
        <v>114</v>
      </c>
      <c r="D6804" s="527" t="n">
        <v>1.65</v>
      </c>
    </row>
    <row r="6805" customFormat="false" ht="15" hidden="false" customHeight="false" outlineLevel="0" collapsed="false">
      <c r="A6805" s="526" t="n">
        <v>99808</v>
      </c>
      <c r="B6805" s="526" t="s">
        <v>11217</v>
      </c>
      <c r="C6805" s="526" t="s">
        <v>114</v>
      </c>
      <c r="D6805" s="527" t="n">
        <v>3.96</v>
      </c>
    </row>
    <row r="6806" customFormat="false" ht="15" hidden="false" customHeight="false" outlineLevel="0" collapsed="false">
      <c r="A6806" s="526" t="n">
        <v>99809</v>
      </c>
      <c r="B6806" s="526" t="s">
        <v>11218</v>
      </c>
      <c r="C6806" s="526" t="s">
        <v>114</v>
      </c>
      <c r="D6806" s="527" t="n">
        <v>6.04</v>
      </c>
    </row>
    <row r="6807" customFormat="false" ht="15" hidden="false" customHeight="false" outlineLevel="0" collapsed="false">
      <c r="A6807" s="526" t="n">
        <v>99810</v>
      </c>
      <c r="B6807" s="526" t="s">
        <v>11219</v>
      </c>
      <c r="C6807" s="526" t="s">
        <v>114</v>
      </c>
      <c r="D6807" s="527" t="n">
        <v>7.5</v>
      </c>
    </row>
    <row r="6808" customFormat="false" ht="15" hidden="false" customHeight="false" outlineLevel="0" collapsed="false">
      <c r="A6808" s="526" t="n">
        <v>99811</v>
      </c>
      <c r="B6808" s="526" t="s">
        <v>11220</v>
      </c>
      <c r="C6808" s="526" t="s">
        <v>114</v>
      </c>
      <c r="D6808" s="527" t="n">
        <v>3.61</v>
      </c>
    </row>
    <row r="6809" customFormat="false" ht="15" hidden="false" customHeight="false" outlineLevel="0" collapsed="false">
      <c r="A6809" s="526" t="n">
        <v>99812</v>
      </c>
      <c r="B6809" s="526" t="s">
        <v>11221</v>
      </c>
      <c r="C6809" s="526" t="s">
        <v>114</v>
      </c>
      <c r="D6809" s="527" t="n">
        <v>1.16</v>
      </c>
    </row>
    <row r="6810" customFormat="false" ht="15" hidden="false" customHeight="false" outlineLevel="0" collapsed="false">
      <c r="A6810" s="526" t="n">
        <v>99813</v>
      </c>
      <c r="B6810" s="526" t="s">
        <v>11222</v>
      </c>
      <c r="C6810" s="526" t="s">
        <v>114</v>
      </c>
      <c r="D6810" s="527" t="n">
        <v>0.98</v>
      </c>
    </row>
    <row r="6811" customFormat="false" ht="15" hidden="false" customHeight="false" outlineLevel="0" collapsed="false">
      <c r="A6811" s="526" t="n">
        <v>99814</v>
      </c>
      <c r="B6811" s="526" t="s">
        <v>11223</v>
      </c>
      <c r="C6811" s="526" t="s">
        <v>114</v>
      </c>
      <c r="D6811" s="527" t="n">
        <v>1.96</v>
      </c>
    </row>
    <row r="6812" customFormat="false" ht="15" hidden="false" customHeight="false" outlineLevel="0" collapsed="false">
      <c r="A6812" s="526" t="n">
        <v>99815</v>
      </c>
      <c r="B6812" s="526" t="s">
        <v>11224</v>
      </c>
      <c r="C6812" s="526" t="s">
        <v>134</v>
      </c>
      <c r="D6812" s="527" t="n">
        <v>8.55</v>
      </c>
    </row>
    <row r="6813" customFormat="false" ht="15" hidden="false" customHeight="false" outlineLevel="0" collapsed="false">
      <c r="A6813" s="526" t="n">
        <v>99816</v>
      </c>
      <c r="B6813" s="526" t="s">
        <v>11225</v>
      </c>
      <c r="C6813" s="526" t="s">
        <v>134</v>
      </c>
      <c r="D6813" s="527" t="n">
        <v>9.09</v>
      </c>
    </row>
    <row r="6814" customFormat="false" ht="15" hidden="false" customHeight="false" outlineLevel="0" collapsed="false">
      <c r="A6814" s="526" t="n">
        <v>99817</v>
      </c>
      <c r="B6814" s="526" t="s">
        <v>11226</v>
      </c>
      <c r="C6814" s="526" t="s">
        <v>134</v>
      </c>
      <c r="D6814" s="527" t="n">
        <v>5.28</v>
      </c>
    </row>
    <row r="6815" customFormat="false" ht="15" hidden="false" customHeight="false" outlineLevel="0" collapsed="false">
      <c r="A6815" s="526" t="n">
        <v>99818</v>
      </c>
      <c r="B6815" s="526" t="s">
        <v>11227</v>
      </c>
      <c r="C6815" s="526" t="s">
        <v>134</v>
      </c>
      <c r="D6815" s="527" t="n">
        <v>5.28</v>
      </c>
    </row>
    <row r="6816" customFormat="false" ht="15" hidden="false" customHeight="false" outlineLevel="0" collapsed="false">
      <c r="A6816" s="526" t="n">
        <v>99819</v>
      </c>
      <c r="B6816" s="526" t="s">
        <v>11228</v>
      </c>
      <c r="C6816" s="526" t="s">
        <v>114</v>
      </c>
      <c r="D6816" s="527" t="n">
        <v>17.19</v>
      </c>
    </row>
    <row r="6817" customFormat="false" ht="15" hidden="false" customHeight="false" outlineLevel="0" collapsed="false">
      <c r="A6817" s="526" t="n">
        <v>99820</v>
      </c>
      <c r="B6817" s="526" t="s">
        <v>11229</v>
      </c>
      <c r="C6817" s="526" t="s">
        <v>114</v>
      </c>
      <c r="D6817" s="527" t="n">
        <v>1.93</v>
      </c>
    </row>
    <row r="6818" customFormat="false" ht="15" hidden="false" customHeight="false" outlineLevel="0" collapsed="false">
      <c r="A6818" s="526" t="n">
        <v>99821</v>
      </c>
      <c r="B6818" s="526" t="s">
        <v>11230</v>
      </c>
      <c r="C6818" s="526" t="s">
        <v>114</v>
      </c>
      <c r="D6818" s="527" t="n">
        <v>2.98</v>
      </c>
    </row>
    <row r="6819" customFormat="false" ht="15" hidden="false" customHeight="false" outlineLevel="0" collapsed="false">
      <c r="A6819" s="526" t="n">
        <v>99822</v>
      </c>
      <c r="B6819" s="526" t="s">
        <v>11231</v>
      </c>
      <c r="C6819" s="526" t="s">
        <v>114</v>
      </c>
      <c r="D6819" s="527" t="n">
        <v>1.02</v>
      </c>
    </row>
    <row r="6820" customFormat="false" ht="15" hidden="false" customHeight="false" outlineLevel="0" collapsed="false">
      <c r="A6820" s="526" t="n">
        <v>99823</v>
      </c>
      <c r="B6820" s="526" t="s">
        <v>11232</v>
      </c>
      <c r="C6820" s="526" t="s">
        <v>114</v>
      </c>
      <c r="D6820" s="527" t="n">
        <v>2.28</v>
      </c>
    </row>
    <row r="6821" customFormat="false" ht="15" hidden="false" customHeight="false" outlineLevel="0" collapsed="false">
      <c r="A6821" s="526" t="n">
        <v>99824</v>
      </c>
      <c r="B6821" s="526" t="s">
        <v>11233</v>
      </c>
      <c r="C6821" s="526" t="s">
        <v>114</v>
      </c>
      <c r="D6821" s="527" t="n">
        <v>2.51</v>
      </c>
    </row>
    <row r="6822" customFormat="false" ht="15" hidden="false" customHeight="false" outlineLevel="0" collapsed="false">
      <c r="A6822" s="526" t="n">
        <v>99825</v>
      </c>
      <c r="B6822" s="526" t="s">
        <v>11234</v>
      </c>
      <c r="C6822" s="526" t="s">
        <v>114</v>
      </c>
      <c r="D6822" s="527" t="n">
        <v>3.51</v>
      </c>
    </row>
    <row r="6823" customFormat="false" ht="15" hidden="false" customHeight="false" outlineLevel="0" collapsed="false">
      <c r="A6823" s="526" t="n">
        <v>99826</v>
      </c>
      <c r="B6823" s="526" t="s">
        <v>11235</v>
      </c>
      <c r="C6823" s="526" t="s">
        <v>114</v>
      </c>
      <c r="D6823" s="527" t="n">
        <v>1.57</v>
      </c>
    </row>
    <row r="6824" customFormat="false" ht="15" hidden="false" customHeight="false" outlineLevel="0" collapsed="false">
      <c r="A6824" s="526" t="n">
        <v>97010</v>
      </c>
      <c r="B6824" s="526" t="s">
        <v>11236</v>
      </c>
      <c r="C6824" s="526" t="s">
        <v>120</v>
      </c>
      <c r="D6824" s="527" t="n">
        <v>74.92</v>
      </c>
    </row>
    <row r="6825" customFormat="false" ht="15" hidden="false" customHeight="false" outlineLevel="0" collapsed="false">
      <c r="A6825" s="526" t="n">
        <v>97011</v>
      </c>
      <c r="B6825" s="526" t="s">
        <v>11237</v>
      </c>
      <c r="C6825" s="526" t="s">
        <v>120</v>
      </c>
      <c r="D6825" s="527" t="n">
        <v>57.12</v>
      </c>
    </row>
    <row r="6826" customFormat="false" ht="15" hidden="false" customHeight="false" outlineLevel="0" collapsed="false">
      <c r="A6826" s="526" t="n">
        <v>97012</v>
      </c>
      <c r="B6826" s="526" t="s">
        <v>11238</v>
      </c>
      <c r="C6826" s="526" t="s">
        <v>120</v>
      </c>
      <c r="D6826" s="527" t="n">
        <v>48.23</v>
      </c>
    </row>
    <row r="6827" customFormat="false" ht="15" hidden="false" customHeight="false" outlineLevel="0" collapsed="false">
      <c r="A6827" s="526" t="n">
        <v>97013</v>
      </c>
      <c r="B6827" s="526" t="s">
        <v>11239</v>
      </c>
      <c r="C6827" s="526" t="s">
        <v>120</v>
      </c>
      <c r="D6827" s="527" t="n">
        <v>97.77</v>
      </c>
    </row>
    <row r="6828" customFormat="false" ht="15" hidden="false" customHeight="false" outlineLevel="0" collapsed="false">
      <c r="A6828" s="526" t="n">
        <v>97014</v>
      </c>
      <c r="B6828" s="526" t="s">
        <v>11240</v>
      </c>
      <c r="C6828" s="526" t="s">
        <v>120</v>
      </c>
      <c r="D6828" s="527" t="n">
        <v>72.61</v>
      </c>
    </row>
    <row r="6829" customFormat="false" ht="15" hidden="false" customHeight="false" outlineLevel="0" collapsed="false">
      <c r="A6829" s="526" t="n">
        <v>97015</v>
      </c>
      <c r="B6829" s="526" t="s">
        <v>11241</v>
      </c>
      <c r="C6829" s="526" t="s">
        <v>120</v>
      </c>
      <c r="D6829" s="527" t="n">
        <v>59.89</v>
      </c>
    </row>
    <row r="6830" customFormat="false" ht="15" hidden="false" customHeight="false" outlineLevel="0" collapsed="false">
      <c r="A6830" s="526" t="n">
        <v>97016</v>
      </c>
      <c r="B6830" s="526" t="s">
        <v>11242</v>
      </c>
      <c r="C6830" s="526" t="s">
        <v>120</v>
      </c>
      <c r="D6830" s="527" t="n">
        <v>66.73</v>
      </c>
    </row>
    <row r="6831" customFormat="false" ht="15" hidden="false" customHeight="false" outlineLevel="0" collapsed="false">
      <c r="A6831" s="526" t="n">
        <v>97017</v>
      </c>
      <c r="B6831" s="526" t="s">
        <v>11243</v>
      </c>
      <c r="C6831" s="526" t="s">
        <v>120</v>
      </c>
      <c r="D6831" s="527" t="n">
        <v>49.77</v>
      </c>
    </row>
    <row r="6832" customFormat="false" ht="15" hidden="false" customHeight="false" outlineLevel="0" collapsed="false">
      <c r="A6832" s="526" t="n">
        <v>97018</v>
      </c>
      <c r="B6832" s="526" t="s">
        <v>11244</v>
      </c>
      <c r="C6832" s="526" t="s">
        <v>120</v>
      </c>
      <c r="D6832" s="527" t="n">
        <v>40.97</v>
      </c>
    </row>
    <row r="6833" customFormat="false" ht="15" hidden="false" customHeight="false" outlineLevel="0" collapsed="false">
      <c r="A6833" s="526" t="n">
        <v>97031</v>
      </c>
      <c r="B6833" s="526" t="s">
        <v>11245</v>
      </c>
      <c r="C6833" s="526" t="s">
        <v>120</v>
      </c>
      <c r="D6833" s="527" t="n">
        <v>103.04</v>
      </c>
    </row>
    <row r="6834" customFormat="false" ht="15" hidden="false" customHeight="false" outlineLevel="0" collapsed="false">
      <c r="A6834" s="526" t="n">
        <v>97032</v>
      </c>
      <c r="B6834" s="526" t="s">
        <v>11246</v>
      </c>
      <c r="C6834" s="526" t="s">
        <v>120</v>
      </c>
      <c r="D6834" s="527" t="n">
        <v>62.93</v>
      </c>
    </row>
    <row r="6835" customFormat="false" ht="15" hidden="false" customHeight="false" outlineLevel="0" collapsed="false">
      <c r="A6835" s="526" t="n">
        <v>97033</v>
      </c>
      <c r="B6835" s="526" t="s">
        <v>11247</v>
      </c>
      <c r="C6835" s="526" t="s">
        <v>120</v>
      </c>
      <c r="D6835" s="527" t="n">
        <v>129.8</v>
      </c>
    </row>
    <row r="6836" customFormat="false" ht="15" hidden="false" customHeight="false" outlineLevel="0" collapsed="false">
      <c r="A6836" s="526" t="n">
        <v>97034</v>
      </c>
      <c r="B6836" s="526" t="s">
        <v>11248</v>
      </c>
      <c r="C6836" s="526" t="s">
        <v>120</v>
      </c>
      <c r="D6836" s="527" t="n">
        <v>75.17</v>
      </c>
    </row>
    <row r="6837" customFormat="false" ht="15" hidden="false" customHeight="false" outlineLevel="0" collapsed="false">
      <c r="A6837" s="526" t="n">
        <v>97039</v>
      </c>
      <c r="B6837" s="526" t="s">
        <v>11249</v>
      </c>
      <c r="C6837" s="526" t="s">
        <v>114</v>
      </c>
      <c r="D6837" s="527" t="n">
        <v>46.18</v>
      </c>
    </row>
    <row r="6838" customFormat="false" ht="15" hidden="false" customHeight="false" outlineLevel="0" collapsed="false">
      <c r="A6838" s="526" t="n">
        <v>97040</v>
      </c>
      <c r="B6838" s="526" t="s">
        <v>11250</v>
      </c>
      <c r="C6838" s="526" t="s">
        <v>114</v>
      </c>
      <c r="D6838" s="527" t="n">
        <v>17.29</v>
      </c>
    </row>
    <row r="6839" customFormat="false" ht="15" hidden="false" customHeight="false" outlineLevel="0" collapsed="false">
      <c r="A6839" s="526" t="n">
        <v>97041</v>
      </c>
      <c r="B6839" s="526" t="s">
        <v>11251</v>
      </c>
      <c r="C6839" s="526" t="s">
        <v>114</v>
      </c>
      <c r="D6839" s="527" t="n">
        <v>299.47</v>
      </c>
    </row>
    <row r="6840" customFormat="false" ht="15" hidden="false" customHeight="false" outlineLevel="0" collapsed="false">
      <c r="A6840" s="526" t="n">
        <v>97046</v>
      </c>
      <c r="B6840" s="526" t="s">
        <v>11252</v>
      </c>
      <c r="C6840" s="526" t="s">
        <v>114</v>
      </c>
      <c r="D6840" s="527" t="n">
        <v>0.37</v>
      </c>
    </row>
    <row r="6841" customFormat="false" ht="15" hidden="false" customHeight="false" outlineLevel="0" collapsed="false">
      <c r="A6841" s="526" t="n">
        <v>97047</v>
      </c>
      <c r="B6841" s="526" t="s">
        <v>11253</v>
      </c>
      <c r="C6841" s="526" t="s">
        <v>114</v>
      </c>
      <c r="D6841" s="527" t="n">
        <v>0.14</v>
      </c>
    </row>
    <row r="6842" customFormat="false" ht="15" hidden="false" customHeight="false" outlineLevel="0" collapsed="false">
      <c r="A6842" s="526" t="n">
        <v>97048</v>
      </c>
      <c r="B6842" s="526" t="s">
        <v>11254</v>
      </c>
      <c r="C6842" s="526" t="s">
        <v>114</v>
      </c>
      <c r="D6842" s="527" t="n">
        <v>0.1</v>
      </c>
    </row>
    <row r="6843" customFormat="false" ht="15" hidden="false" customHeight="false" outlineLevel="0" collapsed="false">
      <c r="A6843" s="526" t="n">
        <v>97054</v>
      </c>
      <c r="B6843" s="526" t="s">
        <v>11255</v>
      </c>
      <c r="C6843" s="526" t="s">
        <v>134</v>
      </c>
      <c r="D6843" s="527" t="n">
        <v>25.91</v>
      </c>
    </row>
    <row r="6844" customFormat="false" ht="15" hidden="false" customHeight="false" outlineLevel="0" collapsed="false">
      <c r="A6844" s="526" t="n">
        <v>97062</v>
      </c>
      <c r="B6844" s="526" t="s">
        <v>11256</v>
      </c>
      <c r="C6844" s="526" t="s">
        <v>114</v>
      </c>
      <c r="D6844" s="527" t="n">
        <v>7.15</v>
      </c>
    </row>
    <row r="6845" customFormat="false" ht="15" hidden="false" customHeight="false" outlineLevel="0" collapsed="false">
      <c r="A6845" s="526" t="n">
        <v>97063</v>
      </c>
      <c r="B6845" s="526" t="s">
        <v>11257</v>
      </c>
      <c r="C6845" s="526" t="s">
        <v>114</v>
      </c>
      <c r="D6845" s="527" t="n">
        <v>10.61</v>
      </c>
    </row>
    <row r="6846" customFormat="false" ht="15" hidden="false" customHeight="false" outlineLevel="0" collapsed="false">
      <c r="A6846" s="526" t="n">
        <v>97064</v>
      </c>
      <c r="B6846" s="526" t="s">
        <v>11258</v>
      </c>
      <c r="C6846" s="526" t="s">
        <v>120</v>
      </c>
      <c r="D6846" s="527" t="n">
        <v>19.57</v>
      </c>
    </row>
    <row r="6847" customFormat="false" ht="15" hidden="false" customHeight="false" outlineLevel="0" collapsed="false">
      <c r="A6847" s="526" t="n">
        <v>97065</v>
      </c>
      <c r="B6847" s="526" t="s">
        <v>11259</v>
      </c>
      <c r="C6847" s="526" t="s">
        <v>128</v>
      </c>
      <c r="D6847" s="527" t="n">
        <v>6.8</v>
      </c>
    </row>
    <row r="6848" customFormat="false" ht="15" hidden="false" customHeight="false" outlineLevel="0" collapsed="false">
      <c r="A6848" s="526" t="n">
        <v>97066</v>
      </c>
      <c r="B6848" s="526" t="s">
        <v>11260</v>
      </c>
      <c r="C6848" s="526" t="s">
        <v>114</v>
      </c>
      <c r="D6848" s="527" t="n">
        <v>94.7</v>
      </c>
    </row>
    <row r="6849" customFormat="false" ht="15" hidden="false" customHeight="false" outlineLevel="0" collapsed="false">
      <c r="A6849" s="526" t="n">
        <v>97067</v>
      </c>
      <c r="B6849" s="526" t="s">
        <v>11261</v>
      </c>
      <c r="C6849" s="526" t="s">
        <v>120</v>
      </c>
      <c r="D6849" s="527" t="n">
        <v>806.28</v>
      </c>
    </row>
    <row r="6850" customFormat="false" ht="15" hidden="false" customHeight="false" outlineLevel="0" collapsed="false">
      <c r="A6850" s="526" t="n">
        <v>97621</v>
      </c>
      <c r="B6850" s="526" t="s">
        <v>11262</v>
      </c>
      <c r="C6850" s="526" t="s">
        <v>128</v>
      </c>
      <c r="D6850" s="527" t="n">
        <v>120.14</v>
      </c>
    </row>
    <row r="6851" customFormat="false" ht="15" hidden="false" customHeight="false" outlineLevel="0" collapsed="false">
      <c r="A6851" s="526" t="n">
        <v>97622</v>
      </c>
      <c r="B6851" s="526" t="s">
        <v>11263</v>
      </c>
      <c r="C6851" s="526" t="s">
        <v>128</v>
      </c>
      <c r="D6851" s="527" t="n">
        <v>58.55</v>
      </c>
    </row>
    <row r="6852" customFormat="false" ht="15" hidden="false" customHeight="false" outlineLevel="0" collapsed="false">
      <c r="A6852" s="526" t="n">
        <v>97623</v>
      </c>
      <c r="B6852" s="526" t="s">
        <v>11264</v>
      </c>
      <c r="C6852" s="526" t="s">
        <v>128</v>
      </c>
      <c r="D6852" s="527" t="n">
        <v>179.38</v>
      </c>
    </row>
    <row r="6853" customFormat="false" ht="15" hidden="false" customHeight="false" outlineLevel="0" collapsed="false">
      <c r="A6853" s="526" t="n">
        <v>97624</v>
      </c>
      <c r="B6853" s="526" t="s">
        <v>11265</v>
      </c>
      <c r="C6853" s="526" t="s">
        <v>128</v>
      </c>
      <c r="D6853" s="527" t="n">
        <v>110.1</v>
      </c>
    </row>
    <row r="6854" customFormat="false" ht="15" hidden="false" customHeight="false" outlineLevel="0" collapsed="false">
      <c r="A6854" s="526" t="n">
        <v>97625</v>
      </c>
      <c r="B6854" s="526" t="s">
        <v>11266</v>
      </c>
      <c r="C6854" s="526" t="s">
        <v>128</v>
      </c>
      <c r="D6854" s="527" t="n">
        <v>52.77</v>
      </c>
    </row>
    <row r="6855" customFormat="false" ht="15" hidden="false" customHeight="false" outlineLevel="0" collapsed="false">
      <c r="A6855" s="526" t="n">
        <v>97626</v>
      </c>
      <c r="B6855" s="526" t="s">
        <v>11267</v>
      </c>
      <c r="C6855" s="526" t="s">
        <v>128</v>
      </c>
      <c r="D6855" s="527" t="n">
        <v>588.49</v>
      </c>
    </row>
    <row r="6856" customFormat="false" ht="15" hidden="false" customHeight="false" outlineLevel="0" collapsed="false">
      <c r="A6856" s="526" t="n">
        <v>97627</v>
      </c>
      <c r="B6856" s="526" t="s">
        <v>11268</v>
      </c>
      <c r="C6856" s="526" t="s">
        <v>128</v>
      </c>
      <c r="D6856" s="527" t="n">
        <v>184.49</v>
      </c>
    </row>
    <row r="6857" customFormat="false" ht="15" hidden="false" customHeight="false" outlineLevel="0" collapsed="false">
      <c r="A6857" s="526" t="n">
        <v>97628</v>
      </c>
      <c r="B6857" s="526" t="s">
        <v>11269</v>
      </c>
      <c r="C6857" s="526" t="s">
        <v>128</v>
      </c>
      <c r="D6857" s="527" t="n">
        <v>274.08</v>
      </c>
    </row>
    <row r="6858" customFormat="false" ht="15" hidden="false" customHeight="false" outlineLevel="0" collapsed="false">
      <c r="A6858" s="526" t="n">
        <v>97629</v>
      </c>
      <c r="B6858" s="526" t="s">
        <v>11270</v>
      </c>
      <c r="C6858" s="526" t="s">
        <v>128</v>
      </c>
      <c r="D6858" s="527" t="n">
        <v>85.91</v>
      </c>
    </row>
    <row r="6859" customFormat="false" ht="15" hidden="false" customHeight="false" outlineLevel="0" collapsed="false">
      <c r="A6859" s="526" t="n">
        <v>97631</v>
      </c>
      <c r="B6859" s="526" t="s">
        <v>11271</v>
      </c>
      <c r="C6859" s="526" t="s">
        <v>114</v>
      </c>
      <c r="D6859" s="527" t="n">
        <v>11.87</v>
      </c>
    </row>
    <row r="6860" customFormat="false" ht="15" hidden="false" customHeight="false" outlineLevel="0" collapsed="false">
      <c r="A6860" s="526" t="n">
        <v>97632</v>
      </c>
      <c r="B6860" s="526" t="s">
        <v>11272</v>
      </c>
      <c r="C6860" s="526" t="s">
        <v>120</v>
      </c>
      <c r="D6860" s="527" t="n">
        <v>2.71</v>
      </c>
    </row>
    <row r="6861" customFormat="false" ht="15" hidden="false" customHeight="false" outlineLevel="0" collapsed="false">
      <c r="A6861" s="526" t="n">
        <v>97633</v>
      </c>
      <c r="B6861" s="526" t="s">
        <v>11273</v>
      </c>
      <c r="C6861" s="526" t="s">
        <v>114</v>
      </c>
      <c r="D6861" s="527" t="n">
        <v>23.71</v>
      </c>
    </row>
    <row r="6862" customFormat="false" ht="15" hidden="false" customHeight="false" outlineLevel="0" collapsed="false">
      <c r="A6862" s="526" t="n">
        <v>97634</v>
      </c>
      <c r="B6862" s="526" t="s">
        <v>11274</v>
      </c>
      <c r="C6862" s="526" t="s">
        <v>114</v>
      </c>
      <c r="D6862" s="527" t="n">
        <v>6.95</v>
      </c>
    </row>
    <row r="6863" customFormat="false" ht="15" hidden="false" customHeight="false" outlineLevel="0" collapsed="false">
      <c r="A6863" s="526" t="n">
        <v>97635</v>
      </c>
      <c r="B6863" s="526" t="s">
        <v>11275</v>
      </c>
      <c r="C6863" s="526" t="s">
        <v>114</v>
      </c>
      <c r="D6863" s="527" t="n">
        <v>17.76</v>
      </c>
    </row>
    <row r="6864" customFormat="false" ht="15" hidden="false" customHeight="false" outlineLevel="0" collapsed="false">
      <c r="A6864" s="526" t="n">
        <v>97636</v>
      </c>
      <c r="B6864" s="526" t="s">
        <v>11276</v>
      </c>
      <c r="C6864" s="526" t="s">
        <v>114</v>
      </c>
      <c r="D6864" s="527" t="n">
        <v>22.28</v>
      </c>
    </row>
    <row r="6865" customFormat="false" ht="15" hidden="false" customHeight="false" outlineLevel="0" collapsed="false">
      <c r="A6865" s="526" t="n">
        <v>97637</v>
      </c>
      <c r="B6865" s="526" t="s">
        <v>11277</v>
      </c>
      <c r="C6865" s="526" t="s">
        <v>114</v>
      </c>
      <c r="D6865" s="527" t="n">
        <v>2.88</v>
      </c>
    </row>
    <row r="6866" customFormat="false" ht="15" hidden="false" customHeight="false" outlineLevel="0" collapsed="false">
      <c r="A6866" s="526" t="n">
        <v>97638</v>
      </c>
      <c r="B6866" s="526" t="s">
        <v>11278</v>
      </c>
      <c r="C6866" s="526" t="s">
        <v>114</v>
      </c>
      <c r="D6866" s="527" t="n">
        <v>8.4</v>
      </c>
    </row>
    <row r="6867" customFormat="false" ht="15" hidden="false" customHeight="false" outlineLevel="0" collapsed="false">
      <c r="A6867" s="526" t="n">
        <v>97639</v>
      </c>
      <c r="B6867" s="526" t="s">
        <v>11279</v>
      </c>
      <c r="C6867" s="526" t="s">
        <v>114</v>
      </c>
      <c r="D6867" s="527" t="n">
        <v>21.46</v>
      </c>
    </row>
    <row r="6868" customFormat="false" ht="15" hidden="false" customHeight="false" outlineLevel="0" collapsed="false">
      <c r="A6868" s="526" t="n">
        <v>97640</v>
      </c>
      <c r="B6868" s="526" t="s">
        <v>11280</v>
      </c>
      <c r="C6868" s="526" t="s">
        <v>114</v>
      </c>
      <c r="D6868" s="527" t="n">
        <v>1.95</v>
      </c>
    </row>
    <row r="6869" customFormat="false" ht="15" hidden="false" customHeight="false" outlineLevel="0" collapsed="false">
      <c r="A6869" s="526" t="n">
        <v>97641</v>
      </c>
      <c r="B6869" s="526" t="s">
        <v>11281</v>
      </c>
      <c r="C6869" s="526" t="s">
        <v>114</v>
      </c>
      <c r="D6869" s="527" t="n">
        <v>3.06</v>
      </c>
    </row>
    <row r="6870" customFormat="false" ht="15" hidden="false" customHeight="false" outlineLevel="0" collapsed="false">
      <c r="A6870" s="526" t="n">
        <v>97642</v>
      </c>
      <c r="B6870" s="526" t="s">
        <v>11282</v>
      </c>
      <c r="C6870" s="526" t="s">
        <v>114</v>
      </c>
      <c r="D6870" s="527" t="n">
        <v>2.81</v>
      </c>
    </row>
    <row r="6871" customFormat="false" ht="15" hidden="false" customHeight="false" outlineLevel="0" collapsed="false">
      <c r="A6871" s="526" t="n">
        <v>97643</v>
      </c>
      <c r="B6871" s="526" t="s">
        <v>11283</v>
      </c>
      <c r="C6871" s="526" t="s">
        <v>114</v>
      </c>
      <c r="D6871" s="527" t="n">
        <v>26.32</v>
      </c>
    </row>
    <row r="6872" customFormat="false" ht="15" hidden="false" customHeight="false" outlineLevel="0" collapsed="false">
      <c r="A6872" s="526" t="n">
        <v>97644</v>
      </c>
      <c r="B6872" s="526" t="s">
        <v>11284</v>
      </c>
      <c r="C6872" s="526" t="s">
        <v>114</v>
      </c>
      <c r="D6872" s="527" t="n">
        <v>9.93</v>
      </c>
    </row>
    <row r="6873" customFormat="false" ht="15" hidden="false" customHeight="false" outlineLevel="0" collapsed="false">
      <c r="A6873" s="526" t="n">
        <v>97645</v>
      </c>
      <c r="B6873" s="526" t="s">
        <v>11285</v>
      </c>
      <c r="C6873" s="526" t="s">
        <v>114</v>
      </c>
      <c r="D6873" s="527" t="n">
        <v>25.66</v>
      </c>
    </row>
    <row r="6874" customFormat="false" ht="15" hidden="false" customHeight="false" outlineLevel="0" collapsed="false">
      <c r="A6874" s="526" t="n">
        <v>97647</v>
      </c>
      <c r="B6874" s="526" t="s">
        <v>11286</v>
      </c>
      <c r="C6874" s="526" t="s">
        <v>114</v>
      </c>
      <c r="D6874" s="527" t="n">
        <v>3.69</v>
      </c>
    </row>
    <row r="6875" customFormat="false" ht="15" hidden="false" customHeight="false" outlineLevel="0" collapsed="false">
      <c r="A6875" s="526" t="n">
        <v>97648</v>
      </c>
      <c r="B6875" s="526" t="s">
        <v>11287</v>
      </c>
      <c r="C6875" s="526" t="s">
        <v>114</v>
      </c>
      <c r="D6875" s="527" t="n">
        <v>2.12</v>
      </c>
    </row>
    <row r="6876" customFormat="false" ht="15" hidden="false" customHeight="false" outlineLevel="0" collapsed="false">
      <c r="A6876" s="526" t="n">
        <v>97649</v>
      </c>
      <c r="B6876" s="526" t="s">
        <v>11288</v>
      </c>
      <c r="C6876" s="526" t="s">
        <v>114</v>
      </c>
      <c r="D6876" s="527" t="n">
        <v>4.63</v>
      </c>
    </row>
    <row r="6877" customFormat="false" ht="15" hidden="false" customHeight="false" outlineLevel="0" collapsed="false">
      <c r="A6877" s="526" t="n">
        <v>97650</v>
      </c>
      <c r="B6877" s="526" t="s">
        <v>11289</v>
      </c>
      <c r="C6877" s="526" t="s">
        <v>114</v>
      </c>
      <c r="D6877" s="527" t="n">
        <v>7.97</v>
      </c>
    </row>
    <row r="6878" customFormat="false" ht="15" hidden="false" customHeight="false" outlineLevel="0" collapsed="false">
      <c r="A6878" s="526" t="n">
        <v>97651</v>
      </c>
      <c r="B6878" s="526" t="s">
        <v>11290</v>
      </c>
      <c r="C6878" s="526" t="s">
        <v>134</v>
      </c>
      <c r="D6878" s="527" t="n">
        <v>86.95</v>
      </c>
    </row>
    <row r="6879" customFormat="false" ht="15" hidden="false" customHeight="false" outlineLevel="0" collapsed="false">
      <c r="A6879" s="526" t="n">
        <v>97652</v>
      </c>
      <c r="B6879" s="526" t="s">
        <v>11291</v>
      </c>
      <c r="C6879" s="526" t="s">
        <v>134</v>
      </c>
      <c r="D6879" s="527" t="n">
        <v>197.11</v>
      </c>
    </row>
    <row r="6880" customFormat="false" ht="15" hidden="false" customHeight="false" outlineLevel="0" collapsed="false">
      <c r="A6880" s="526" t="n">
        <v>97653</v>
      </c>
      <c r="B6880" s="526" t="s">
        <v>11292</v>
      </c>
      <c r="C6880" s="526" t="s">
        <v>134</v>
      </c>
      <c r="D6880" s="527" t="n">
        <v>137.6</v>
      </c>
    </row>
    <row r="6881" customFormat="false" ht="15" hidden="false" customHeight="false" outlineLevel="0" collapsed="false">
      <c r="A6881" s="526" t="n">
        <v>97654</v>
      </c>
      <c r="B6881" s="526" t="s">
        <v>11293</v>
      </c>
      <c r="C6881" s="526" t="s">
        <v>134</v>
      </c>
      <c r="D6881" s="527" t="n">
        <v>173.66</v>
      </c>
    </row>
    <row r="6882" customFormat="false" ht="15" hidden="false" customHeight="false" outlineLevel="0" collapsed="false">
      <c r="A6882" s="526" t="n">
        <v>97655</v>
      </c>
      <c r="B6882" s="526" t="s">
        <v>11294</v>
      </c>
      <c r="C6882" s="526" t="s">
        <v>114</v>
      </c>
      <c r="D6882" s="527" t="n">
        <v>33.32</v>
      </c>
    </row>
    <row r="6883" customFormat="false" ht="15" hidden="false" customHeight="false" outlineLevel="0" collapsed="false">
      <c r="A6883" s="526" t="n">
        <v>97656</v>
      </c>
      <c r="B6883" s="526" t="s">
        <v>11295</v>
      </c>
      <c r="C6883" s="526" t="s">
        <v>134</v>
      </c>
      <c r="D6883" s="527" t="n">
        <v>309.65</v>
      </c>
    </row>
    <row r="6884" customFormat="false" ht="15" hidden="false" customHeight="false" outlineLevel="0" collapsed="false">
      <c r="A6884" s="526" t="n">
        <v>97657</v>
      </c>
      <c r="B6884" s="526" t="s">
        <v>11296</v>
      </c>
      <c r="C6884" s="526" t="s">
        <v>134</v>
      </c>
      <c r="D6884" s="527" t="n">
        <v>613.74</v>
      </c>
    </row>
    <row r="6885" customFormat="false" ht="15" hidden="false" customHeight="false" outlineLevel="0" collapsed="false">
      <c r="A6885" s="526" t="n">
        <v>97658</v>
      </c>
      <c r="B6885" s="526" t="s">
        <v>11297</v>
      </c>
      <c r="C6885" s="526" t="s">
        <v>134</v>
      </c>
      <c r="D6885" s="527" t="n">
        <v>209.73</v>
      </c>
    </row>
    <row r="6886" customFormat="false" ht="15" hidden="false" customHeight="false" outlineLevel="0" collapsed="false">
      <c r="A6886" s="526" t="n">
        <v>97659</v>
      </c>
      <c r="B6886" s="526" t="s">
        <v>11298</v>
      </c>
      <c r="C6886" s="526" t="s">
        <v>134</v>
      </c>
      <c r="D6886" s="527" t="n">
        <v>290.79</v>
      </c>
    </row>
    <row r="6887" customFormat="false" ht="15" hidden="false" customHeight="false" outlineLevel="0" collapsed="false">
      <c r="A6887" s="526" t="n">
        <v>97660</v>
      </c>
      <c r="B6887" s="526" t="s">
        <v>11299</v>
      </c>
      <c r="C6887" s="526" t="s">
        <v>134</v>
      </c>
      <c r="D6887" s="527" t="n">
        <v>0.69</v>
      </c>
    </row>
    <row r="6888" customFormat="false" ht="15" hidden="false" customHeight="false" outlineLevel="0" collapsed="false">
      <c r="A6888" s="526" t="n">
        <v>97661</v>
      </c>
      <c r="B6888" s="526" t="s">
        <v>11300</v>
      </c>
      <c r="C6888" s="526" t="s">
        <v>120</v>
      </c>
      <c r="D6888" s="527" t="n">
        <v>0.74</v>
      </c>
    </row>
    <row r="6889" customFormat="false" ht="15" hidden="false" customHeight="false" outlineLevel="0" collapsed="false">
      <c r="A6889" s="526" t="n">
        <v>97662</v>
      </c>
      <c r="B6889" s="526" t="s">
        <v>11301</v>
      </c>
      <c r="C6889" s="526" t="s">
        <v>120</v>
      </c>
      <c r="D6889" s="527" t="n">
        <v>0.52</v>
      </c>
    </row>
    <row r="6890" customFormat="false" ht="15" hidden="false" customHeight="false" outlineLevel="0" collapsed="false">
      <c r="A6890" s="526" t="n">
        <v>97663</v>
      </c>
      <c r="B6890" s="526" t="s">
        <v>11302</v>
      </c>
      <c r="C6890" s="526" t="s">
        <v>134</v>
      </c>
      <c r="D6890" s="527" t="n">
        <v>13.13</v>
      </c>
    </row>
    <row r="6891" customFormat="false" ht="15" hidden="false" customHeight="false" outlineLevel="0" collapsed="false">
      <c r="A6891" s="526" t="n">
        <v>97664</v>
      </c>
      <c r="B6891" s="526" t="s">
        <v>11303</v>
      </c>
      <c r="C6891" s="526" t="s">
        <v>134</v>
      </c>
      <c r="D6891" s="527" t="n">
        <v>1.64</v>
      </c>
    </row>
    <row r="6892" customFormat="false" ht="15" hidden="false" customHeight="false" outlineLevel="0" collapsed="false">
      <c r="A6892" s="526" t="n">
        <v>97665</v>
      </c>
      <c r="B6892" s="526" t="s">
        <v>11304</v>
      </c>
      <c r="C6892" s="526" t="s">
        <v>134</v>
      </c>
      <c r="D6892" s="527" t="n">
        <v>1.88</v>
      </c>
    </row>
    <row r="6893" customFormat="false" ht="15" hidden="false" customHeight="false" outlineLevel="0" collapsed="false">
      <c r="A6893" s="526" t="n">
        <v>97666</v>
      </c>
      <c r="B6893" s="526" t="s">
        <v>11305</v>
      </c>
      <c r="C6893" s="526" t="s">
        <v>134</v>
      </c>
      <c r="D6893" s="527" t="n">
        <v>9.57</v>
      </c>
    </row>
    <row r="6894" customFormat="false" ht="15" hidden="false" customHeight="false" outlineLevel="0" collapsed="false">
      <c r="A6894" s="526" t="n">
        <v>104789</v>
      </c>
      <c r="B6894" s="526" t="s">
        <v>11306</v>
      </c>
      <c r="C6894" s="526" t="s">
        <v>128</v>
      </c>
      <c r="D6894" s="527" t="n">
        <v>206.08</v>
      </c>
    </row>
    <row r="6895" customFormat="false" ht="15" hidden="false" customHeight="false" outlineLevel="0" collapsed="false">
      <c r="A6895" s="526" t="n">
        <v>104790</v>
      </c>
      <c r="B6895" s="526" t="s">
        <v>11307</v>
      </c>
      <c r="C6895" s="526" t="s">
        <v>128</v>
      </c>
      <c r="D6895" s="527" t="n">
        <v>109.85</v>
      </c>
    </row>
    <row r="6896" customFormat="false" ht="15" hidden="false" customHeight="false" outlineLevel="0" collapsed="false">
      <c r="A6896" s="526" t="n">
        <v>104791</v>
      </c>
      <c r="B6896" s="526" t="s">
        <v>11308</v>
      </c>
      <c r="C6896" s="526" t="s">
        <v>114</v>
      </c>
      <c r="D6896" s="527" t="n">
        <v>6.19</v>
      </c>
    </row>
    <row r="6897" customFormat="false" ht="15" hidden="false" customHeight="false" outlineLevel="0" collapsed="false">
      <c r="A6897" s="526" t="n">
        <v>104792</v>
      </c>
      <c r="B6897" s="526" t="s">
        <v>11309</v>
      </c>
      <c r="C6897" s="526" t="s">
        <v>120</v>
      </c>
      <c r="D6897" s="527" t="n">
        <v>0.41</v>
      </c>
    </row>
    <row r="6898" customFormat="false" ht="15" hidden="false" customHeight="false" outlineLevel="0" collapsed="false">
      <c r="A6898" s="526" t="n">
        <v>104793</v>
      </c>
      <c r="B6898" s="526" t="s">
        <v>11310</v>
      </c>
      <c r="C6898" s="526" t="s">
        <v>120</v>
      </c>
      <c r="D6898" s="527" t="n">
        <v>0.56</v>
      </c>
    </row>
    <row r="6899" customFormat="false" ht="15" hidden="false" customHeight="false" outlineLevel="0" collapsed="false">
      <c r="A6899" s="526" t="n">
        <v>104794</v>
      </c>
      <c r="B6899" s="526" t="s">
        <v>11311</v>
      </c>
      <c r="C6899" s="526" t="s">
        <v>120</v>
      </c>
      <c r="D6899" s="527" t="n">
        <v>1</v>
      </c>
    </row>
    <row r="6900" customFormat="false" ht="15" hidden="false" customHeight="false" outlineLevel="0" collapsed="false">
      <c r="A6900" s="526" t="n">
        <v>104795</v>
      </c>
      <c r="B6900" s="526" t="s">
        <v>11312</v>
      </c>
      <c r="C6900" s="526" t="s">
        <v>120</v>
      </c>
      <c r="D6900" s="527" t="n">
        <v>1.41</v>
      </c>
    </row>
    <row r="6901" customFormat="false" ht="15" hidden="false" customHeight="false" outlineLevel="0" collapsed="false">
      <c r="A6901" s="526" t="n">
        <v>104796</v>
      </c>
      <c r="B6901" s="526" t="s">
        <v>11313</v>
      </c>
      <c r="C6901" s="526" t="s">
        <v>120</v>
      </c>
      <c r="D6901" s="527" t="n">
        <v>14.42</v>
      </c>
    </row>
    <row r="6902" customFormat="false" ht="15" hidden="false" customHeight="false" outlineLevel="0" collapsed="false">
      <c r="A6902" s="526" t="n">
        <v>104797</v>
      </c>
      <c r="B6902" s="526" t="s">
        <v>11314</v>
      </c>
      <c r="C6902" s="526" t="s">
        <v>120</v>
      </c>
      <c r="D6902" s="527" t="n">
        <v>18.03</v>
      </c>
    </row>
    <row r="6903" customFormat="false" ht="15" hidden="false" customHeight="false" outlineLevel="0" collapsed="false">
      <c r="A6903" s="526" t="n">
        <v>104798</v>
      </c>
      <c r="B6903" s="526" t="s">
        <v>11315</v>
      </c>
      <c r="C6903" s="526" t="s">
        <v>134</v>
      </c>
      <c r="D6903" s="527" t="n">
        <v>13.81</v>
      </c>
    </row>
    <row r="6904" customFormat="false" ht="15" hidden="false" customHeight="false" outlineLevel="0" collapsed="false">
      <c r="A6904" s="526" t="n">
        <v>104799</v>
      </c>
      <c r="B6904" s="526" t="s">
        <v>11316</v>
      </c>
      <c r="C6904" s="526" t="s">
        <v>114</v>
      </c>
      <c r="D6904" s="527" t="n">
        <v>10.85</v>
      </c>
    </row>
    <row r="6905" customFormat="false" ht="15" hidden="false" customHeight="false" outlineLevel="0" collapsed="false">
      <c r="A6905" s="526" t="n">
        <v>104800</v>
      </c>
      <c r="B6905" s="526" t="s">
        <v>11317</v>
      </c>
      <c r="C6905" s="526" t="s">
        <v>120</v>
      </c>
      <c r="D6905" s="527" t="n">
        <v>9.86</v>
      </c>
    </row>
    <row r="6906" customFormat="false" ht="15" hidden="false" customHeight="false" outlineLevel="0" collapsed="false">
      <c r="A6906" s="526" t="n">
        <v>104801</v>
      </c>
      <c r="B6906" s="526" t="s">
        <v>11318</v>
      </c>
      <c r="C6906" s="526" t="s">
        <v>114</v>
      </c>
      <c r="D6906" s="527" t="n">
        <v>14.97</v>
      </c>
    </row>
    <row r="6907" customFormat="false" ht="15" hidden="false" customHeight="false" outlineLevel="0" collapsed="false">
      <c r="A6907" s="526" t="n">
        <v>104802</v>
      </c>
      <c r="B6907" s="526" t="s">
        <v>11319</v>
      </c>
      <c r="C6907" s="526" t="s">
        <v>114</v>
      </c>
      <c r="D6907" s="527" t="n">
        <v>9.96</v>
      </c>
    </row>
    <row r="6908" customFormat="false" ht="15" hidden="false" customHeight="false" outlineLevel="0" collapsed="false">
      <c r="A6908" s="526" t="n">
        <v>104803</v>
      </c>
      <c r="B6908" s="526" t="s">
        <v>11320</v>
      </c>
      <c r="C6908" s="526" t="s">
        <v>120</v>
      </c>
      <c r="D6908" s="527" t="n">
        <v>4.82</v>
      </c>
    </row>
    <row r="6909" customFormat="false" ht="15" hidden="false" customHeight="false" outlineLevel="0" collapsed="false">
      <c r="A6909" s="526" t="n">
        <v>95967</v>
      </c>
      <c r="B6909" s="526" t="s">
        <v>11321</v>
      </c>
      <c r="C6909" s="526" t="s">
        <v>4362</v>
      </c>
      <c r="D6909" s="527" t="n">
        <v>155.05</v>
      </c>
    </row>
    <row r="6910" customFormat="false" ht="15" hidden="false" customHeight="false" outlineLevel="0" collapsed="false">
      <c r="A6910" s="526" t="n">
        <v>99058</v>
      </c>
      <c r="B6910" s="526" t="s">
        <v>11322</v>
      </c>
      <c r="C6910" s="526" t="s">
        <v>134</v>
      </c>
      <c r="D6910" s="527" t="n">
        <v>7.9</v>
      </c>
    </row>
    <row r="6911" customFormat="false" ht="15" hidden="false" customHeight="false" outlineLevel="0" collapsed="false">
      <c r="A6911" s="526" t="n">
        <v>99059</v>
      </c>
      <c r="B6911" s="526" t="s">
        <v>11323</v>
      </c>
      <c r="C6911" s="526" t="s">
        <v>120</v>
      </c>
      <c r="D6911" s="527" t="n">
        <v>62.57</v>
      </c>
    </row>
    <row r="6912" customFormat="false" ht="15" hidden="false" customHeight="false" outlineLevel="0" collapsed="false">
      <c r="A6912" s="526" t="n">
        <v>99060</v>
      </c>
      <c r="B6912" s="526" t="s">
        <v>11324</v>
      </c>
      <c r="C6912" s="526" t="s">
        <v>134</v>
      </c>
      <c r="D6912" s="527" t="n">
        <v>168.71</v>
      </c>
    </row>
    <row r="6913" customFormat="false" ht="15" hidden="false" customHeight="false" outlineLevel="0" collapsed="false">
      <c r="A6913" s="526" t="n">
        <v>99061</v>
      </c>
      <c r="B6913" s="526" t="s">
        <v>11325</v>
      </c>
      <c r="C6913" s="526" t="s">
        <v>134</v>
      </c>
      <c r="D6913" s="527" t="n">
        <v>111.39</v>
      </c>
    </row>
    <row r="6914" customFormat="false" ht="15" hidden="false" customHeight="false" outlineLevel="0" collapsed="false">
      <c r="A6914" s="526" t="n">
        <v>99062</v>
      </c>
      <c r="B6914" s="526" t="s">
        <v>11326</v>
      </c>
      <c r="C6914" s="526" t="s">
        <v>134</v>
      </c>
      <c r="D6914" s="527" t="n">
        <v>2.66</v>
      </c>
    </row>
    <row r="6915" customFormat="false" ht="15" hidden="false" customHeight="false" outlineLevel="0" collapsed="false">
      <c r="A6915" s="526" t="n">
        <v>99063</v>
      </c>
      <c r="B6915" s="526" t="s">
        <v>11327</v>
      </c>
      <c r="C6915" s="526" t="s">
        <v>120</v>
      </c>
      <c r="D6915" s="527" t="n">
        <v>5.56</v>
      </c>
    </row>
    <row r="6916" customFormat="false" ht="15" hidden="false" customHeight="false" outlineLevel="0" collapsed="false">
      <c r="A6916" s="526" t="n">
        <v>99064</v>
      </c>
      <c r="B6916" s="526" t="s">
        <v>11328</v>
      </c>
      <c r="C6916" s="526" t="s">
        <v>120</v>
      </c>
      <c r="D6916" s="527" t="n">
        <v>0.39</v>
      </c>
    </row>
    <row r="6917" customFormat="false" ht="15" hidden="false" customHeight="false" outlineLevel="0" collapsed="false">
      <c r="A6917" s="526" t="n">
        <v>93588</v>
      </c>
      <c r="B6917" s="526" t="s">
        <v>11329</v>
      </c>
      <c r="C6917" s="526" t="s">
        <v>11124</v>
      </c>
      <c r="D6917" s="527" t="n">
        <v>3.17</v>
      </c>
    </row>
    <row r="6918" customFormat="false" ht="15" hidden="false" customHeight="false" outlineLevel="0" collapsed="false">
      <c r="A6918" s="526" t="n">
        <v>93589</v>
      </c>
      <c r="B6918" s="526" t="s">
        <v>11330</v>
      </c>
      <c r="C6918" s="526" t="s">
        <v>11124</v>
      </c>
      <c r="D6918" s="527" t="n">
        <v>2.73</v>
      </c>
    </row>
    <row r="6919" customFormat="false" ht="15" hidden="false" customHeight="false" outlineLevel="0" collapsed="false">
      <c r="A6919" s="526" t="n">
        <v>93590</v>
      </c>
      <c r="B6919" s="526" t="s">
        <v>11331</v>
      </c>
      <c r="C6919" s="526" t="s">
        <v>11124</v>
      </c>
      <c r="D6919" s="527" t="n">
        <v>0.99</v>
      </c>
    </row>
    <row r="6920" customFormat="false" ht="15" hidden="false" customHeight="false" outlineLevel="0" collapsed="false">
      <c r="A6920" s="526" t="n">
        <v>93591</v>
      </c>
      <c r="B6920" s="526" t="s">
        <v>11332</v>
      </c>
      <c r="C6920" s="526" t="s">
        <v>11124</v>
      </c>
      <c r="D6920" s="527" t="n">
        <v>2.73</v>
      </c>
    </row>
    <row r="6921" customFormat="false" ht="15" hidden="false" customHeight="false" outlineLevel="0" collapsed="false">
      <c r="A6921" s="526" t="n">
        <v>93592</v>
      </c>
      <c r="B6921" s="526" t="s">
        <v>11333</v>
      </c>
      <c r="C6921" s="526" t="s">
        <v>11124</v>
      </c>
      <c r="D6921" s="527" t="n">
        <v>2.37</v>
      </c>
    </row>
    <row r="6922" customFormat="false" ht="15" hidden="false" customHeight="false" outlineLevel="0" collapsed="false">
      <c r="A6922" s="526" t="n">
        <v>93593</v>
      </c>
      <c r="B6922" s="526" t="s">
        <v>11334</v>
      </c>
      <c r="C6922" s="526" t="s">
        <v>11124</v>
      </c>
      <c r="D6922" s="527" t="n">
        <v>0.86</v>
      </c>
    </row>
    <row r="6923" customFormat="false" ht="15" hidden="false" customHeight="false" outlineLevel="0" collapsed="false">
      <c r="A6923" s="526" t="n">
        <v>93594</v>
      </c>
      <c r="B6923" s="526" t="s">
        <v>11335</v>
      </c>
      <c r="C6923" s="526" t="s">
        <v>395</v>
      </c>
      <c r="D6923" s="527" t="n">
        <v>2.11</v>
      </c>
    </row>
    <row r="6924" customFormat="false" ht="15" hidden="false" customHeight="false" outlineLevel="0" collapsed="false">
      <c r="A6924" s="526" t="n">
        <v>93595</v>
      </c>
      <c r="B6924" s="526" t="s">
        <v>11336</v>
      </c>
      <c r="C6924" s="526" t="s">
        <v>395</v>
      </c>
      <c r="D6924" s="527" t="n">
        <v>1.84</v>
      </c>
    </row>
    <row r="6925" customFormat="false" ht="15" hidden="false" customHeight="false" outlineLevel="0" collapsed="false">
      <c r="A6925" s="526" t="n">
        <v>93596</v>
      </c>
      <c r="B6925" s="526" t="s">
        <v>11337</v>
      </c>
      <c r="C6925" s="526" t="s">
        <v>395</v>
      </c>
      <c r="D6925" s="527" t="n">
        <v>0.66</v>
      </c>
    </row>
    <row r="6926" customFormat="false" ht="15" hidden="false" customHeight="false" outlineLevel="0" collapsed="false">
      <c r="A6926" s="526" t="n">
        <v>93597</v>
      </c>
      <c r="B6926" s="526" t="s">
        <v>11338</v>
      </c>
      <c r="C6926" s="526" t="s">
        <v>395</v>
      </c>
      <c r="D6926" s="527" t="n">
        <v>1.82</v>
      </c>
    </row>
    <row r="6927" customFormat="false" ht="15" hidden="false" customHeight="false" outlineLevel="0" collapsed="false">
      <c r="A6927" s="526" t="n">
        <v>93598</v>
      </c>
      <c r="B6927" s="526" t="s">
        <v>11339</v>
      </c>
      <c r="C6927" s="526" t="s">
        <v>395</v>
      </c>
      <c r="D6927" s="527" t="n">
        <v>1.57</v>
      </c>
    </row>
    <row r="6928" customFormat="false" ht="15" hidden="false" customHeight="false" outlineLevel="0" collapsed="false">
      <c r="A6928" s="526" t="n">
        <v>93599</v>
      </c>
      <c r="B6928" s="526" t="s">
        <v>11340</v>
      </c>
      <c r="C6928" s="526" t="s">
        <v>395</v>
      </c>
      <c r="D6928" s="527" t="n">
        <v>0.58</v>
      </c>
    </row>
    <row r="6929" customFormat="false" ht="15" hidden="false" customHeight="false" outlineLevel="0" collapsed="false">
      <c r="A6929" s="526" t="n">
        <v>95425</v>
      </c>
      <c r="B6929" s="526" t="s">
        <v>11341</v>
      </c>
      <c r="C6929" s="526" t="s">
        <v>11124</v>
      </c>
      <c r="D6929" s="527" t="n">
        <v>2.32</v>
      </c>
    </row>
    <row r="6930" customFormat="false" ht="15" hidden="false" customHeight="false" outlineLevel="0" collapsed="false">
      <c r="A6930" s="526" t="n">
        <v>95426</v>
      </c>
      <c r="B6930" s="526" t="s">
        <v>11342</v>
      </c>
      <c r="C6930" s="526" t="s">
        <v>11124</v>
      </c>
      <c r="D6930" s="527" t="n">
        <v>2</v>
      </c>
    </row>
    <row r="6931" customFormat="false" ht="15" hidden="false" customHeight="false" outlineLevel="0" collapsed="false">
      <c r="A6931" s="526" t="n">
        <v>95427</v>
      </c>
      <c r="B6931" s="526" t="s">
        <v>11343</v>
      </c>
      <c r="C6931" s="526" t="s">
        <v>11124</v>
      </c>
      <c r="D6931" s="527" t="n">
        <v>0.76</v>
      </c>
    </row>
    <row r="6932" customFormat="false" ht="15" hidden="false" customHeight="false" outlineLevel="0" collapsed="false">
      <c r="A6932" s="526" t="n">
        <v>95428</v>
      </c>
      <c r="B6932" s="526" t="s">
        <v>11344</v>
      </c>
      <c r="C6932" s="526" t="s">
        <v>395</v>
      </c>
      <c r="D6932" s="527" t="n">
        <v>1.56</v>
      </c>
    </row>
    <row r="6933" customFormat="false" ht="15" hidden="false" customHeight="false" outlineLevel="0" collapsed="false">
      <c r="A6933" s="526" t="n">
        <v>95429</v>
      </c>
      <c r="B6933" s="526" t="s">
        <v>11345</v>
      </c>
      <c r="C6933" s="526" t="s">
        <v>395</v>
      </c>
      <c r="D6933" s="527" t="n">
        <v>1.35</v>
      </c>
    </row>
    <row r="6934" customFormat="false" ht="15" hidden="false" customHeight="false" outlineLevel="0" collapsed="false">
      <c r="A6934" s="526" t="n">
        <v>95430</v>
      </c>
      <c r="B6934" s="526" t="s">
        <v>11346</v>
      </c>
      <c r="C6934" s="526" t="s">
        <v>395</v>
      </c>
      <c r="D6934" s="527" t="n">
        <v>0.47</v>
      </c>
    </row>
    <row r="6935" customFormat="false" ht="15" hidden="false" customHeight="false" outlineLevel="0" collapsed="false">
      <c r="A6935" s="526" t="n">
        <v>95875</v>
      </c>
      <c r="B6935" s="526" t="s">
        <v>11347</v>
      </c>
      <c r="C6935" s="526" t="s">
        <v>11124</v>
      </c>
      <c r="D6935" s="527" t="n">
        <v>2.52</v>
      </c>
    </row>
    <row r="6936" customFormat="false" ht="15" hidden="false" customHeight="false" outlineLevel="0" collapsed="false">
      <c r="A6936" s="526" t="n">
        <v>95876</v>
      </c>
      <c r="B6936" s="526" t="s">
        <v>11348</v>
      </c>
      <c r="C6936" s="526" t="s">
        <v>11124</v>
      </c>
      <c r="D6936" s="527" t="n">
        <v>2.15</v>
      </c>
    </row>
    <row r="6937" customFormat="false" ht="15" hidden="false" customHeight="false" outlineLevel="0" collapsed="false">
      <c r="A6937" s="526" t="n">
        <v>95877</v>
      </c>
      <c r="B6937" s="526" t="s">
        <v>11349</v>
      </c>
      <c r="C6937" s="526" t="s">
        <v>11124</v>
      </c>
      <c r="D6937" s="527" t="n">
        <v>1.84</v>
      </c>
    </row>
    <row r="6938" customFormat="false" ht="15" hidden="false" customHeight="false" outlineLevel="0" collapsed="false">
      <c r="A6938" s="526" t="n">
        <v>95878</v>
      </c>
      <c r="B6938" s="526" t="s">
        <v>11350</v>
      </c>
      <c r="C6938" s="526" t="s">
        <v>395</v>
      </c>
      <c r="D6938" s="527" t="n">
        <v>1.69</v>
      </c>
    </row>
    <row r="6939" customFormat="false" ht="15" hidden="false" customHeight="false" outlineLevel="0" collapsed="false">
      <c r="A6939" s="526" t="n">
        <v>95879</v>
      </c>
      <c r="B6939" s="526" t="s">
        <v>394</v>
      </c>
      <c r="C6939" s="526" t="s">
        <v>395</v>
      </c>
      <c r="D6939" s="527" t="n">
        <v>1.45</v>
      </c>
    </row>
    <row r="6940" customFormat="false" ht="15" hidden="false" customHeight="false" outlineLevel="0" collapsed="false">
      <c r="A6940" s="526" t="n">
        <v>95880</v>
      </c>
      <c r="B6940" s="526" t="s">
        <v>11351</v>
      </c>
      <c r="C6940" s="526" t="s">
        <v>395</v>
      </c>
      <c r="D6940" s="527" t="n">
        <v>1.23</v>
      </c>
    </row>
    <row r="6941" customFormat="false" ht="15" hidden="false" customHeight="false" outlineLevel="0" collapsed="false">
      <c r="A6941" s="526" t="n">
        <v>97912</v>
      </c>
      <c r="B6941" s="526" t="s">
        <v>11352</v>
      </c>
      <c r="C6941" s="526" t="s">
        <v>11124</v>
      </c>
      <c r="D6941" s="527" t="n">
        <v>3.79</v>
      </c>
    </row>
    <row r="6942" customFormat="false" ht="15" hidden="false" customHeight="false" outlineLevel="0" collapsed="false">
      <c r="A6942" s="526" t="n">
        <v>97913</v>
      </c>
      <c r="B6942" s="526" t="s">
        <v>11353</v>
      </c>
      <c r="C6942" s="526" t="s">
        <v>11124</v>
      </c>
      <c r="D6942" s="527" t="n">
        <v>3.3</v>
      </c>
    </row>
    <row r="6943" customFormat="false" ht="15" hidden="false" customHeight="false" outlineLevel="0" collapsed="false">
      <c r="A6943" s="526" t="n">
        <v>97914</v>
      </c>
      <c r="B6943" s="526" t="s">
        <v>11354</v>
      </c>
      <c r="C6943" s="526" t="s">
        <v>11124</v>
      </c>
      <c r="D6943" s="527" t="n">
        <v>3.02</v>
      </c>
    </row>
    <row r="6944" customFormat="false" ht="15" hidden="false" customHeight="false" outlineLevel="0" collapsed="false">
      <c r="A6944" s="526" t="n">
        <v>97915</v>
      </c>
      <c r="B6944" s="526" t="s">
        <v>11355</v>
      </c>
      <c r="C6944" s="526" t="s">
        <v>11124</v>
      </c>
      <c r="D6944" s="527" t="n">
        <v>1.21</v>
      </c>
    </row>
    <row r="6945" customFormat="false" ht="15" hidden="false" customHeight="false" outlineLevel="0" collapsed="false">
      <c r="A6945" s="526" t="n">
        <v>100937</v>
      </c>
      <c r="B6945" s="526" t="s">
        <v>11356</v>
      </c>
      <c r="C6945" s="526" t="s">
        <v>11124</v>
      </c>
      <c r="D6945" s="527" t="n">
        <v>9.06</v>
      </c>
    </row>
    <row r="6946" customFormat="false" ht="15" hidden="false" customHeight="false" outlineLevel="0" collapsed="false">
      <c r="A6946" s="526" t="n">
        <v>100938</v>
      </c>
      <c r="B6946" s="526" t="s">
        <v>11357</v>
      </c>
      <c r="C6946" s="526" t="s">
        <v>11124</v>
      </c>
      <c r="D6946" s="527" t="n">
        <v>7.57</v>
      </c>
    </row>
    <row r="6947" customFormat="false" ht="15" hidden="false" customHeight="false" outlineLevel="0" collapsed="false">
      <c r="A6947" s="526" t="n">
        <v>100939</v>
      </c>
      <c r="B6947" s="526" t="s">
        <v>11358</v>
      </c>
      <c r="C6947" s="526" t="s">
        <v>11124</v>
      </c>
      <c r="D6947" s="527" t="n">
        <v>6.55</v>
      </c>
    </row>
    <row r="6948" customFormat="false" ht="15" hidden="false" customHeight="false" outlineLevel="0" collapsed="false">
      <c r="A6948" s="526" t="n">
        <v>100940</v>
      </c>
      <c r="B6948" s="526" t="s">
        <v>11359</v>
      </c>
      <c r="C6948" s="526" t="s">
        <v>11124</v>
      </c>
      <c r="D6948" s="527" t="n">
        <v>5.58</v>
      </c>
    </row>
    <row r="6949" customFormat="false" ht="15" hidden="false" customHeight="false" outlineLevel="0" collapsed="false">
      <c r="A6949" s="526" t="n">
        <v>100941</v>
      </c>
      <c r="B6949" s="526" t="s">
        <v>11360</v>
      </c>
      <c r="C6949" s="526" t="s">
        <v>395</v>
      </c>
      <c r="D6949" s="527" t="n">
        <v>6.03</v>
      </c>
    </row>
    <row r="6950" customFormat="false" ht="15" hidden="false" customHeight="false" outlineLevel="0" collapsed="false">
      <c r="A6950" s="526" t="n">
        <v>100942</v>
      </c>
      <c r="B6950" s="526" t="s">
        <v>11361</v>
      </c>
      <c r="C6950" s="526" t="s">
        <v>395</v>
      </c>
      <c r="D6950" s="527" t="n">
        <v>5.05</v>
      </c>
    </row>
    <row r="6951" customFormat="false" ht="15" hidden="false" customHeight="false" outlineLevel="0" collapsed="false">
      <c r="A6951" s="526" t="n">
        <v>100943</v>
      </c>
      <c r="B6951" s="526" t="s">
        <v>11362</v>
      </c>
      <c r="C6951" s="526" t="s">
        <v>395</v>
      </c>
      <c r="D6951" s="527" t="n">
        <v>4.35</v>
      </c>
    </row>
    <row r="6952" customFormat="false" ht="15" hidden="false" customHeight="false" outlineLevel="0" collapsed="false">
      <c r="A6952" s="526" t="n">
        <v>100944</v>
      </c>
      <c r="B6952" s="526" t="s">
        <v>11363</v>
      </c>
      <c r="C6952" s="526" t="s">
        <v>395</v>
      </c>
      <c r="D6952" s="527" t="n">
        <v>3.73</v>
      </c>
    </row>
    <row r="6953" customFormat="false" ht="15" hidden="false" customHeight="false" outlineLevel="0" collapsed="false">
      <c r="A6953" s="526" t="n">
        <v>100945</v>
      </c>
      <c r="B6953" s="526" t="s">
        <v>11364</v>
      </c>
      <c r="C6953" s="526" t="s">
        <v>395</v>
      </c>
      <c r="D6953" s="527" t="n">
        <v>2.87</v>
      </c>
    </row>
    <row r="6954" customFormat="false" ht="15" hidden="false" customHeight="false" outlineLevel="0" collapsed="false">
      <c r="A6954" s="526" t="n">
        <v>100946</v>
      </c>
      <c r="B6954" s="526" t="s">
        <v>11365</v>
      </c>
      <c r="C6954" s="526" t="s">
        <v>395</v>
      </c>
      <c r="D6954" s="527" t="n">
        <v>2.47</v>
      </c>
    </row>
    <row r="6955" customFormat="false" ht="15" hidden="false" customHeight="false" outlineLevel="0" collapsed="false">
      <c r="A6955" s="526" t="n">
        <v>100947</v>
      </c>
      <c r="B6955" s="526" t="s">
        <v>11366</v>
      </c>
      <c r="C6955" s="526" t="s">
        <v>395</v>
      </c>
      <c r="D6955" s="527" t="n">
        <v>2.27</v>
      </c>
    </row>
    <row r="6956" customFormat="false" ht="15" hidden="false" customHeight="false" outlineLevel="0" collapsed="false">
      <c r="A6956" s="526" t="n">
        <v>100948</v>
      </c>
      <c r="B6956" s="526" t="s">
        <v>11367</v>
      </c>
      <c r="C6956" s="526" t="s">
        <v>395</v>
      </c>
      <c r="D6956" s="527" t="n">
        <v>0.89</v>
      </c>
    </row>
    <row r="6957" customFormat="false" ht="15" hidden="false" customHeight="false" outlineLevel="0" collapsed="false">
      <c r="A6957" s="526" t="n">
        <v>100949</v>
      </c>
      <c r="B6957" s="526" t="s">
        <v>11368</v>
      </c>
      <c r="C6957" s="526" t="s">
        <v>395</v>
      </c>
      <c r="D6957" s="527" t="n">
        <v>6.82</v>
      </c>
    </row>
    <row r="6958" customFormat="false" ht="15" hidden="false" customHeight="false" outlineLevel="0" collapsed="false">
      <c r="A6958" s="526" t="n">
        <v>100950</v>
      </c>
      <c r="B6958" s="526" t="s">
        <v>11369</v>
      </c>
      <c r="C6958" s="526" t="s">
        <v>395</v>
      </c>
      <c r="D6958" s="527" t="n">
        <v>3.61</v>
      </c>
    </row>
    <row r="6959" customFormat="false" ht="15" hidden="false" customHeight="false" outlineLevel="0" collapsed="false">
      <c r="A6959" s="526" t="n">
        <v>100951</v>
      </c>
      <c r="B6959" s="526" t="s">
        <v>11370</v>
      </c>
      <c r="C6959" s="526" t="s">
        <v>395</v>
      </c>
      <c r="D6959" s="527" t="n">
        <v>3.1</v>
      </c>
    </row>
    <row r="6960" customFormat="false" ht="15" hidden="false" customHeight="false" outlineLevel="0" collapsed="false">
      <c r="A6960" s="526" t="n">
        <v>100952</v>
      </c>
      <c r="B6960" s="526" t="s">
        <v>11371</v>
      </c>
      <c r="C6960" s="526" t="s">
        <v>395</v>
      </c>
      <c r="D6960" s="527" t="n">
        <v>2.86</v>
      </c>
    </row>
    <row r="6961" customFormat="false" ht="15" hidden="false" customHeight="false" outlineLevel="0" collapsed="false">
      <c r="A6961" s="526" t="n">
        <v>100953</v>
      </c>
      <c r="B6961" s="526" t="s">
        <v>11372</v>
      </c>
      <c r="C6961" s="526" t="s">
        <v>395</v>
      </c>
      <c r="D6961" s="527" t="n">
        <v>1.13</v>
      </c>
    </row>
    <row r="6962" customFormat="false" ht="15" hidden="false" customHeight="false" outlineLevel="0" collapsed="false">
      <c r="A6962" s="526" t="n">
        <v>100954</v>
      </c>
      <c r="B6962" s="526" t="s">
        <v>11373</v>
      </c>
      <c r="C6962" s="526" t="s">
        <v>395</v>
      </c>
      <c r="D6962" s="527" t="n">
        <v>8.57</v>
      </c>
    </row>
    <row r="6963" customFormat="false" ht="15" hidden="false" customHeight="false" outlineLevel="0" collapsed="false">
      <c r="A6963" s="526" t="n">
        <v>100955</v>
      </c>
      <c r="B6963" s="526" t="s">
        <v>11374</v>
      </c>
      <c r="C6963" s="526" t="s">
        <v>11124</v>
      </c>
      <c r="D6963" s="527" t="n">
        <v>4.97</v>
      </c>
    </row>
    <row r="6964" customFormat="false" ht="15" hidden="false" customHeight="false" outlineLevel="0" collapsed="false">
      <c r="A6964" s="526" t="n">
        <v>100956</v>
      </c>
      <c r="B6964" s="526" t="s">
        <v>11375</v>
      </c>
      <c r="C6964" s="526" t="s">
        <v>11124</v>
      </c>
      <c r="D6964" s="527" t="n">
        <v>4.31</v>
      </c>
    </row>
    <row r="6965" customFormat="false" ht="15" hidden="false" customHeight="false" outlineLevel="0" collapsed="false">
      <c r="A6965" s="526" t="n">
        <v>100957</v>
      </c>
      <c r="B6965" s="526" t="s">
        <v>11376</v>
      </c>
      <c r="C6965" s="526" t="s">
        <v>11124</v>
      </c>
      <c r="D6965" s="527" t="n">
        <v>3.94</v>
      </c>
    </row>
    <row r="6966" customFormat="false" ht="15" hidden="false" customHeight="false" outlineLevel="0" collapsed="false">
      <c r="A6966" s="526" t="n">
        <v>100958</v>
      </c>
      <c r="B6966" s="526" t="s">
        <v>11377</v>
      </c>
      <c r="C6966" s="526" t="s">
        <v>11124</v>
      </c>
      <c r="D6966" s="527" t="n">
        <v>1.58</v>
      </c>
    </row>
    <row r="6967" customFormat="false" ht="15" hidden="false" customHeight="false" outlineLevel="0" collapsed="false">
      <c r="A6967" s="526" t="n">
        <v>100959</v>
      </c>
      <c r="B6967" s="526" t="s">
        <v>11378</v>
      </c>
      <c r="C6967" s="526" t="s">
        <v>11124</v>
      </c>
      <c r="D6967" s="527" t="n">
        <v>11.84</v>
      </c>
    </row>
    <row r="6968" customFormat="false" ht="15" hidden="false" customHeight="false" outlineLevel="0" collapsed="false">
      <c r="A6968" s="526" t="n">
        <v>100960</v>
      </c>
      <c r="B6968" s="526" t="s">
        <v>11379</v>
      </c>
      <c r="C6968" s="526" t="s">
        <v>11124</v>
      </c>
      <c r="D6968" s="527" t="n">
        <v>3.69</v>
      </c>
    </row>
    <row r="6969" customFormat="false" ht="15" hidden="false" customHeight="false" outlineLevel="0" collapsed="false">
      <c r="A6969" s="526" t="n">
        <v>100961</v>
      </c>
      <c r="B6969" s="526" t="s">
        <v>11380</v>
      </c>
      <c r="C6969" s="526" t="s">
        <v>11124</v>
      </c>
      <c r="D6969" s="527" t="n">
        <v>3.21</v>
      </c>
    </row>
    <row r="6970" customFormat="false" ht="15" hidden="false" customHeight="false" outlineLevel="0" collapsed="false">
      <c r="A6970" s="526" t="n">
        <v>100962</v>
      </c>
      <c r="B6970" s="526" t="s">
        <v>11381</v>
      </c>
      <c r="C6970" s="526" t="s">
        <v>11124</v>
      </c>
      <c r="D6970" s="527" t="n">
        <v>2.92</v>
      </c>
    </row>
    <row r="6971" customFormat="false" ht="15" hidden="false" customHeight="false" outlineLevel="0" collapsed="false">
      <c r="A6971" s="526" t="n">
        <v>100963</v>
      </c>
      <c r="B6971" s="526" t="s">
        <v>11382</v>
      </c>
      <c r="C6971" s="526" t="s">
        <v>11124</v>
      </c>
      <c r="D6971" s="527" t="n">
        <v>1.15</v>
      </c>
    </row>
    <row r="6972" customFormat="false" ht="15" hidden="false" customHeight="false" outlineLevel="0" collapsed="false">
      <c r="A6972" s="526" t="n">
        <v>100964</v>
      </c>
      <c r="B6972" s="526" t="s">
        <v>11383</v>
      </c>
      <c r="C6972" s="526" t="s">
        <v>11124</v>
      </c>
      <c r="D6972" s="527" t="n">
        <v>8.87</v>
      </c>
    </row>
    <row r="6973" customFormat="false" ht="15" hidden="false" customHeight="false" outlineLevel="0" collapsed="false">
      <c r="A6973" s="526" t="n">
        <v>100973</v>
      </c>
      <c r="B6973" s="526" t="s">
        <v>11384</v>
      </c>
      <c r="C6973" s="526" t="s">
        <v>128</v>
      </c>
      <c r="D6973" s="527" t="n">
        <v>8.9</v>
      </c>
    </row>
    <row r="6974" customFormat="false" ht="15" hidden="false" customHeight="false" outlineLevel="0" collapsed="false">
      <c r="A6974" s="526" t="n">
        <v>100974</v>
      </c>
      <c r="B6974" s="526" t="s">
        <v>260</v>
      </c>
      <c r="C6974" s="526" t="s">
        <v>128</v>
      </c>
      <c r="D6974" s="527" t="n">
        <v>8.6</v>
      </c>
    </row>
    <row r="6975" customFormat="false" ht="15" hidden="false" customHeight="false" outlineLevel="0" collapsed="false">
      <c r="A6975" s="526" t="n">
        <v>100975</v>
      </c>
      <c r="B6975" s="526" t="s">
        <v>2114</v>
      </c>
      <c r="C6975" s="526" t="s">
        <v>128</v>
      </c>
      <c r="D6975" s="527" t="n">
        <v>8.58</v>
      </c>
    </row>
    <row r="6976" customFormat="false" ht="15" hidden="false" customHeight="false" outlineLevel="0" collapsed="false">
      <c r="A6976" s="526" t="n">
        <v>100965</v>
      </c>
      <c r="B6976" s="526" t="s">
        <v>11385</v>
      </c>
      <c r="C6976" s="526" t="s">
        <v>395</v>
      </c>
      <c r="D6976" s="527" t="n">
        <v>1.79</v>
      </c>
    </row>
    <row r="6977" customFormat="false" ht="15" hidden="false" customHeight="false" outlineLevel="0" collapsed="false">
      <c r="A6977" s="526" t="n">
        <v>100966</v>
      </c>
      <c r="B6977" s="526" t="s">
        <v>11386</v>
      </c>
      <c r="C6977" s="526" t="s">
        <v>395</v>
      </c>
      <c r="D6977" s="527" t="n">
        <v>1.53</v>
      </c>
    </row>
    <row r="6978" customFormat="false" ht="15" hidden="false" customHeight="false" outlineLevel="0" collapsed="false">
      <c r="A6978" s="526" t="n">
        <v>100969</v>
      </c>
      <c r="B6978" s="526" t="s">
        <v>11387</v>
      </c>
      <c r="C6978" s="526" t="s">
        <v>395</v>
      </c>
      <c r="D6978" s="527" t="n">
        <v>2.34</v>
      </c>
    </row>
    <row r="6979" customFormat="false" ht="15" hidden="false" customHeight="false" outlineLevel="0" collapsed="false">
      <c r="A6979" s="526" t="n">
        <v>100970</v>
      </c>
      <c r="B6979" s="526" t="s">
        <v>11388</v>
      </c>
      <c r="C6979" s="526" t="s">
        <v>395</v>
      </c>
      <c r="D6979" s="527" t="n">
        <v>1.99</v>
      </c>
    </row>
    <row r="6980" customFormat="false" ht="15" hidden="false" customHeight="false" outlineLevel="0" collapsed="false">
      <c r="A6980" s="526" t="n">
        <v>102330</v>
      </c>
      <c r="B6980" s="526" t="s">
        <v>11389</v>
      </c>
      <c r="C6980" s="526" t="s">
        <v>395</v>
      </c>
      <c r="D6980" s="527" t="n">
        <v>1.43</v>
      </c>
    </row>
    <row r="6981" customFormat="false" ht="15" hidden="false" customHeight="false" outlineLevel="0" collapsed="false">
      <c r="A6981" s="526" t="n">
        <v>102331</v>
      </c>
      <c r="B6981" s="526" t="s">
        <v>11390</v>
      </c>
      <c r="C6981" s="526" t="s">
        <v>395</v>
      </c>
      <c r="D6981" s="527" t="n">
        <v>0.55</v>
      </c>
    </row>
    <row r="6982" customFormat="false" ht="15" hidden="false" customHeight="false" outlineLevel="0" collapsed="false">
      <c r="A6982" s="526" t="n">
        <v>102332</v>
      </c>
      <c r="B6982" s="526" t="s">
        <v>11391</v>
      </c>
      <c r="C6982" s="526" t="s">
        <v>395</v>
      </c>
      <c r="D6982" s="527" t="n">
        <v>1.85</v>
      </c>
    </row>
    <row r="6983" customFormat="false" ht="15" hidden="false" customHeight="false" outlineLevel="0" collapsed="false">
      <c r="A6983" s="526" t="n">
        <v>102333</v>
      </c>
      <c r="B6983" s="526" t="s">
        <v>11392</v>
      </c>
      <c r="C6983" s="526" t="s">
        <v>395</v>
      </c>
      <c r="D6983" s="527" t="n">
        <v>0.74</v>
      </c>
    </row>
    <row r="6984" customFormat="false" ht="15" hidden="false" customHeight="false" outlineLevel="0" collapsed="false">
      <c r="A6984" s="526" t="n">
        <v>101019</v>
      </c>
      <c r="B6984" s="526" t="s">
        <v>11393</v>
      </c>
      <c r="C6984" s="526" t="s">
        <v>11394</v>
      </c>
      <c r="D6984" s="527" t="n">
        <v>582.49</v>
      </c>
    </row>
    <row r="6985" customFormat="false" ht="15" hidden="false" customHeight="false" outlineLevel="0" collapsed="false">
      <c r="A6985" s="526" t="n">
        <v>101479</v>
      </c>
      <c r="B6985" s="526" t="s">
        <v>11395</v>
      </c>
      <c r="C6985" s="526" t="s">
        <v>11394</v>
      </c>
      <c r="D6985" s="527" t="n">
        <v>169.71</v>
      </c>
    </row>
    <row r="6986" customFormat="false" ht="15" hidden="false" customHeight="false" outlineLevel="0" collapsed="false">
      <c r="A6986" s="526" t="n">
        <v>102568</v>
      </c>
      <c r="B6986" s="526" t="s">
        <v>11396</v>
      </c>
      <c r="C6986" s="526" t="s">
        <v>11394</v>
      </c>
      <c r="D6986" s="527" t="n">
        <v>289.11</v>
      </c>
    </row>
    <row r="6987" customFormat="false" ht="15" hidden="false" customHeight="false" outlineLevel="0" collapsed="false">
      <c r="A6987" s="526" t="n">
        <v>100976</v>
      </c>
      <c r="B6987" s="526" t="s">
        <v>11397</v>
      </c>
      <c r="C6987" s="526" t="s">
        <v>128</v>
      </c>
      <c r="D6987" s="527" t="n">
        <v>8.4</v>
      </c>
    </row>
    <row r="6988" customFormat="false" ht="15" hidden="false" customHeight="false" outlineLevel="0" collapsed="false">
      <c r="A6988" s="526" t="n">
        <v>100977</v>
      </c>
      <c r="B6988" s="526" t="s">
        <v>11398</v>
      </c>
      <c r="C6988" s="526" t="s">
        <v>128</v>
      </c>
      <c r="D6988" s="527" t="n">
        <v>7.72</v>
      </c>
    </row>
    <row r="6989" customFormat="false" ht="15" hidden="false" customHeight="false" outlineLevel="0" collapsed="false">
      <c r="A6989" s="526" t="n">
        <v>100978</v>
      </c>
      <c r="B6989" s="526" t="s">
        <v>11399</v>
      </c>
      <c r="C6989" s="526" t="s">
        <v>128</v>
      </c>
      <c r="D6989" s="527" t="n">
        <v>6.98</v>
      </c>
    </row>
    <row r="6990" customFormat="false" ht="15" hidden="false" customHeight="false" outlineLevel="0" collapsed="false">
      <c r="A6990" s="526" t="n">
        <v>100979</v>
      </c>
      <c r="B6990" s="526" t="s">
        <v>11400</v>
      </c>
      <c r="C6990" s="526" t="s">
        <v>128</v>
      </c>
      <c r="D6990" s="527" t="n">
        <v>6.62</v>
      </c>
    </row>
    <row r="6991" customFormat="false" ht="15" hidden="false" customHeight="false" outlineLevel="0" collapsed="false">
      <c r="A6991" s="526" t="n">
        <v>100980</v>
      </c>
      <c r="B6991" s="526" t="s">
        <v>11401</v>
      </c>
      <c r="C6991" s="526" t="s">
        <v>128</v>
      </c>
      <c r="D6991" s="527" t="n">
        <v>6.26</v>
      </c>
    </row>
    <row r="6992" customFormat="false" ht="15" hidden="false" customHeight="false" outlineLevel="0" collapsed="false">
      <c r="A6992" s="526" t="n">
        <v>100981</v>
      </c>
      <c r="B6992" s="526" t="s">
        <v>11402</v>
      </c>
      <c r="C6992" s="526" t="s">
        <v>128</v>
      </c>
      <c r="D6992" s="527" t="n">
        <v>9.39</v>
      </c>
    </row>
    <row r="6993" customFormat="false" ht="15" hidden="false" customHeight="false" outlineLevel="0" collapsed="false">
      <c r="A6993" s="526" t="n">
        <v>100982</v>
      </c>
      <c r="B6993" s="526" t="s">
        <v>11403</v>
      </c>
      <c r="C6993" s="526" t="s">
        <v>128</v>
      </c>
      <c r="D6993" s="527" t="n">
        <v>9.01</v>
      </c>
    </row>
    <row r="6994" customFormat="false" ht="15" hidden="false" customHeight="false" outlineLevel="0" collapsed="false">
      <c r="A6994" s="526" t="n">
        <v>100983</v>
      </c>
      <c r="B6994" s="526" t="s">
        <v>11404</v>
      </c>
      <c r="C6994" s="526" t="s">
        <v>128</v>
      </c>
      <c r="D6994" s="527" t="n">
        <v>8.96</v>
      </c>
    </row>
    <row r="6995" customFormat="false" ht="15" hidden="false" customHeight="false" outlineLevel="0" collapsed="false">
      <c r="A6995" s="526" t="n">
        <v>100984</v>
      </c>
      <c r="B6995" s="526" t="s">
        <v>11405</v>
      </c>
      <c r="C6995" s="526" t="s">
        <v>128</v>
      </c>
      <c r="D6995" s="527" t="n">
        <v>8.76</v>
      </c>
    </row>
    <row r="6996" customFormat="false" ht="15" hidden="false" customHeight="false" outlineLevel="0" collapsed="false">
      <c r="A6996" s="526" t="n">
        <v>100985</v>
      </c>
      <c r="B6996" s="526" t="s">
        <v>11406</v>
      </c>
      <c r="C6996" s="526" t="s">
        <v>128</v>
      </c>
      <c r="D6996" s="527" t="n">
        <v>7.63</v>
      </c>
    </row>
    <row r="6997" customFormat="false" ht="15" hidden="false" customHeight="false" outlineLevel="0" collapsed="false">
      <c r="A6997" s="526" t="n">
        <v>100986</v>
      </c>
      <c r="B6997" s="526" t="s">
        <v>11407</v>
      </c>
      <c r="C6997" s="526" t="s">
        <v>128</v>
      </c>
      <c r="D6997" s="527" t="n">
        <v>9.18</v>
      </c>
    </row>
    <row r="6998" customFormat="false" ht="15" hidden="false" customHeight="false" outlineLevel="0" collapsed="false">
      <c r="A6998" s="526" t="n">
        <v>100987</v>
      </c>
      <c r="B6998" s="526" t="s">
        <v>11408</v>
      </c>
      <c r="C6998" s="526" t="s">
        <v>128</v>
      </c>
      <c r="D6998" s="527" t="n">
        <v>10.39</v>
      </c>
    </row>
    <row r="6999" customFormat="false" ht="15" hidden="false" customHeight="false" outlineLevel="0" collapsed="false">
      <c r="A6999" s="526" t="n">
        <v>100988</v>
      </c>
      <c r="B6999" s="526" t="s">
        <v>11409</v>
      </c>
      <c r="C6999" s="526" t="s">
        <v>128</v>
      </c>
      <c r="D6999" s="527" t="n">
        <v>10.99</v>
      </c>
    </row>
    <row r="7000" customFormat="false" ht="15" hidden="false" customHeight="false" outlineLevel="0" collapsed="false">
      <c r="A7000" s="526" t="n">
        <v>100989</v>
      </c>
      <c r="B7000" s="526" t="s">
        <v>11410</v>
      </c>
      <c r="C7000" s="526" t="s">
        <v>11394</v>
      </c>
      <c r="D7000" s="527" t="n">
        <v>5.94</v>
      </c>
    </row>
    <row r="7001" customFormat="false" ht="15" hidden="false" customHeight="false" outlineLevel="0" collapsed="false">
      <c r="A7001" s="526" t="n">
        <v>100990</v>
      </c>
      <c r="B7001" s="526" t="s">
        <v>11411</v>
      </c>
      <c r="C7001" s="526" t="s">
        <v>11394</v>
      </c>
      <c r="D7001" s="527" t="n">
        <v>5.74</v>
      </c>
    </row>
    <row r="7002" customFormat="false" ht="15" hidden="false" customHeight="false" outlineLevel="0" collapsed="false">
      <c r="A7002" s="526" t="n">
        <v>100991</v>
      </c>
      <c r="B7002" s="526" t="s">
        <v>11412</v>
      </c>
      <c r="C7002" s="526" t="s">
        <v>11394</v>
      </c>
      <c r="D7002" s="527" t="n">
        <v>5.73</v>
      </c>
    </row>
    <row r="7003" customFormat="false" ht="15" hidden="false" customHeight="false" outlineLevel="0" collapsed="false">
      <c r="A7003" s="526" t="n">
        <v>100992</v>
      </c>
      <c r="B7003" s="526" t="s">
        <v>11413</v>
      </c>
      <c r="C7003" s="526" t="s">
        <v>11394</v>
      </c>
      <c r="D7003" s="527" t="n">
        <v>5.6</v>
      </c>
    </row>
    <row r="7004" customFormat="false" ht="15" hidden="false" customHeight="false" outlineLevel="0" collapsed="false">
      <c r="A7004" s="526" t="n">
        <v>100993</v>
      </c>
      <c r="B7004" s="526" t="s">
        <v>11414</v>
      </c>
      <c r="C7004" s="526" t="s">
        <v>11394</v>
      </c>
      <c r="D7004" s="527" t="n">
        <v>5.15</v>
      </c>
    </row>
    <row r="7005" customFormat="false" ht="15" hidden="false" customHeight="false" outlineLevel="0" collapsed="false">
      <c r="A7005" s="526" t="n">
        <v>100994</v>
      </c>
      <c r="B7005" s="526" t="s">
        <v>11415</v>
      </c>
      <c r="C7005" s="526" t="s">
        <v>11394</v>
      </c>
      <c r="D7005" s="527" t="n">
        <v>4.63</v>
      </c>
    </row>
    <row r="7006" customFormat="false" ht="15" hidden="false" customHeight="false" outlineLevel="0" collapsed="false">
      <c r="A7006" s="526" t="n">
        <v>100995</v>
      </c>
      <c r="B7006" s="526" t="s">
        <v>11416</v>
      </c>
      <c r="C7006" s="526" t="s">
        <v>11394</v>
      </c>
      <c r="D7006" s="527" t="n">
        <v>4.42</v>
      </c>
    </row>
    <row r="7007" customFormat="false" ht="15" hidden="false" customHeight="false" outlineLevel="0" collapsed="false">
      <c r="A7007" s="526" t="n">
        <v>100996</v>
      </c>
      <c r="B7007" s="526" t="s">
        <v>11417</v>
      </c>
      <c r="C7007" s="526" t="s">
        <v>11394</v>
      </c>
      <c r="D7007" s="527" t="n">
        <v>4.17</v>
      </c>
    </row>
    <row r="7008" customFormat="false" ht="15" hidden="false" customHeight="false" outlineLevel="0" collapsed="false">
      <c r="A7008" s="526" t="n">
        <v>100997</v>
      </c>
      <c r="B7008" s="526" t="s">
        <v>11418</v>
      </c>
      <c r="C7008" s="526" t="s">
        <v>11394</v>
      </c>
      <c r="D7008" s="527" t="n">
        <v>6.27</v>
      </c>
    </row>
    <row r="7009" customFormat="false" ht="15" hidden="false" customHeight="false" outlineLevel="0" collapsed="false">
      <c r="A7009" s="526" t="n">
        <v>100998</v>
      </c>
      <c r="B7009" s="526" t="s">
        <v>11419</v>
      </c>
      <c r="C7009" s="526" t="s">
        <v>11394</v>
      </c>
      <c r="D7009" s="527" t="n">
        <v>6.02</v>
      </c>
    </row>
    <row r="7010" customFormat="false" ht="15" hidden="false" customHeight="false" outlineLevel="0" collapsed="false">
      <c r="A7010" s="526" t="n">
        <v>100999</v>
      </c>
      <c r="B7010" s="526" t="s">
        <v>11420</v>
      </c>
      <c r="C7010" s="526" t="s">
        <v>11394</v>
      </c>
      <c r="D7010" s="527" t="n">
        <v>5.99</v>
      </c>
    </row>
    <row r="7011" customFormat="false" ht="15" hidden="false" customHeight="false" outlineLevel="0" collapsed="false">
      <c r="A7011" s="526" t="n">
        <v>101000</v>
      </c>
      <c r="B7011" s="526" t="s">
        <v>11421</v>
      </c>
      <c r="C7011" s="526" t="s">
        <v>11394</v>
      </c>
      <c r="D7011" s="527" t="n">
        <v>5.84</v>
      </c>
    </row>
    <row r="7012" customFormat="false" ht="15" hidden="false" customHeight="false" outlineLevel="0" collapsed="false">
      <c r="A7012" s="526" t="n">
        <v>101001</v>
      </c>
      <c r="B7012" s="526" t="s">
        <v>11422</v>
      </c>
      <c r="C7012" s="526" t="s">
        <v>11394</v>
      </c>
      <c r="D7012" s="527" t="n">
        <v>5.1</v>
      </c>
    </row>
    <row r="7013" customFormat="false" ht="15" hidden="false" customHeight="false" outlineLevel="0" collapsed="false">
      <c r="A7013" s="526" t="n">
        <v>101002</v>
      </c>
      <c r="B7013" s="526" t="s">
        <v>11423</v>
      </c>
      <c r="C7013" s="526" t="s">
        <v>11394</v>
      </c>
      <c r="D7013" s="527" t="n">
        <v>6.11</v>
      </c>
    </row>
    <row r="7014" customFormat="false" ht="15" hidden="false" customHeight="false" outlineLevel="0" collapsed="false">
      <c r="A7014" s="526" t="n">
        <v>101003</v>
      </c>
      <c r="B7014" s="526" t="s">
        <v>11424</v>
      </c>
      <c r="C7014" s="526" t="s">
        <v>11394</v>
      </c>
      <c r="D7014" s="527" t="n">
        <v>6.91</v>
      </c>
    </row>
    <row r="7015" customFormat="false" ht="15" hidden="false" customHeight="false" outlineLevel="0" collapsed="false">
      <c r="A7015" s="526" t="n">
        <v>101004</v>
      </c>
      <c r="B7015" s="526" t="s">
        <v>11425</v>
      </c>
      <c r="C7015" s="526" t="s">
        <v>11394</v>
      </c>
      <c r="D7015" s="527" t="n">
        <v>7.33</v>
      </c>
    </row>
    <row r="7016" customFormat="false" ht="15" hidden="false" customHeight="false" outlineLevel="0" collapsed="false">
      <c r="A7016" s="526" t="n">
        <v>101005</v>
      </c>
      <c r="B7016" s="526" t="s">
        <v>11426</v>
      </c>
      <c r="C7016" s="526" t="s">
        <v>128</v>
      </c>
      <c r="D7016" s="527" t="n">
        <v>18.9</v>
      </c>
    </row>
    <row r="7017" customFormat="false" ht="15" hidden="false" customHeight="false" outlineLevel="0" collapsed="false">
      <c r="A7017" s="526" t="n">
        <v>101006</v>
      </c>
      <c r="B7017" s="526" t="s">
        <v>11427</v>
      </c>
      <c r="C7017" s="526" t="s">
        <v>128</v>
      </c>
      <c r="D7017" s="527" t="n">
        <v>21.07</v>
      </c>
    </row>
    <row r="7018" customFormat="false" ht="15" hidden="false" customHeight="false" outlineLevel="0" collapsed="false">
      <c r="A7018" s="526" t="n">
        <v>101007</v>
      </c>
      <c r="B7018" s="526" t="s">
        <v>11428</v>
      </c>
      <c r="C7018" s="526" t="s">
        <v>128</v>
      </c>
      <c r="D7018" s="527" t="n">
        <v>5.47</v>
      </c>
    </row>
    <row r="7019" customFormat="false" ht="15" hidden="false" customHeight="false" outlineLevel="0" collapsed="false">
      <c r="A7019" s="526" t="n">
        <v>101008</v>
      </c>
      <c r="B7019" s="526" t="s">
        <v>11429</v>
      </c>
      <c r="C7019" s="526" t="s">
        <v>128</v>
      </c>
      <c r="D7019" s="527" t="n">
        <v>5.57</v>
      </c>
    </row>
    <row r="7020" customFormat="false" ht="15" hidden="false" customHeight="false" outlineLevel="0" collapsed="false">
      <c r="A7020" s="526" t="n">
        <v>101009</v>
      </c>
      <c r="B7020" s="526" t="s">
        <v>11430</v>
      </c>
      <c r="C7020" s="526" t="s">
        <v>11394</v>
      </c>
      <c r="D7020" s="527" t="n">
        <v>43.45</v>
      </c>
    </row>
    <row r="7021" customFormat="false" ht="15" hidden="false" customHeight="false" outlineLevel="0" collapsed="false">
      <c r="A7021" s="526" t="n">
        <v>101010</v>
      </c>
      <c r="B7021" s="526" t="s">
        <v>11431</v>
      </c>
      <c r="C7021" s="526" t="s">
        <v>11394</v>
      </c>
      <c r="D7021" s="527" t="n">
        <v>27.36</v>
      </c>
    </row>
    <row r="7022" customFormat="false" ht="15" hidden="false" customHeight="false" outlineLevel="0" collapsed="false">
      <c r="A7022" s="526" t="n">
        <v>101013</v>
      </c>
      <c r="B7022" s="526" t="s">
        <v>11432</v>
      </c>
      <c r="C7022" s="526" t="s">
        <v>11394</v>
      </c>
      <c r="D7022" s="527" t="n">
        <v>45.64</v>
      </c>
    </row>
    <row r="7023" customFormat="false" ht="15" hidden="false" customHeight="false" outlineLevel="0" collapsed="false">
      <c r="A7023" s="526" t="n">
        <v>101014</v>
      </c>
      <c r="B7023" s="526" t="s">
        <v>11433</v>
      </c>
      <c r="C7023" s="526" t="s">
        <v>11394</v>
      </c>
      <c r="D7023" s="527" t="n">
        <v>41.82</v>
      </c>
    </row>
    <row r="7024" customFormat="false" ht="15" hidden="false" customHeight="false" outlineLevel="0" collapsed="false">
      <c r="A7024" s="526" t="n">
        <v>101015</v>
      </c>
      <c r="B7024" s="526" t="s">
        <v>11434</v>
      </c>
      <c r="C7024" s="526" t="s">
        <v>11394</v>
      </c>
      <c r="D7024" s="527" t="n">
        <v>34.35</v>
      </c>
    </row>
    <row r="7025" customFormat="false" ht="15" hidden="false" customHeight="false" outlineLevel="0" collapsed="false">
      <c r="A7025" s="526" t="n">
        <v>101016</v>
      </c>
      <c r="B7025" s="526" t="s">
        <v>11435</v>
      </c>
      <c r="C7025" s="526" t="s">
        <v>11394</v>
      </c>
      <c r="D7025" s="527" t="n">
        <v>39.77</v>
      </c>
    </row>
    <row r="7026" customFormat="false" ht="15" hidden="false" customHeight="false" outlineLevel="0" collapsed="false">
      <c r="A7026" s="526" t="n">
        <v>101017</v>
      </c>
      <c r="B7026" s="526" t="s">
        <v>11436</v>
      </c>
      <c r="C7026" s="526" t="s">
        <v>11394</v>
      </c>
      <c r="D7026" s="527" t="n">
        <v>30.15</v>
      </c>
    </row>
    <row r="7027" customFormat="false" ht="15" hidden="false" customHeight="false" outlineLevel="0" collapsed="false">
      <c r="A7027" s="526" t="n">
        <v>101018</v>
      </c>
      <c r="B7027" s="526" t="s">
        <v>11437</v>
      </c>
      <c r="C7027" s="526" t="s">
        <v>11394</v>
      </c>
      <c r="D7027" s="527" t="n">
        <v>24.76</v>
      </c>
    </row>
    <row r="7028" customFormat="false" ht="15" hidden="false" customHeight="false" outlineLevel="0" collapsed="false">
      <c r="A7028" s="526" t="n">
        <v>101463</v>
      </c>
      <c r="B7028" s="526" t="s">
        <v>11438</v>
      </c>
      <c r="C7028" s="526" t="s">
        <v>11394</v>
      </c>
      <c r="D7028" s="527" t="n">
        <v>45.78</v>
      </c>
    </row>
    <row r="7029" customFormat="false" ht="15" hidden="false" customHeight="false" outlineLevel="0" collapsed="false">
      <c r="A7029" s="526" t="n">
        <v>101464</v>
      </c>
      <c r="B7029" s="526" t="s">
        <v>11439</v>
      </c>
      <c r="C7029" s="526" t="s">
        <v>11394</v>
      </c>
      <c r="D7029" s="527" t="n">
        <v>35.16</v>
      </c>
    </row>
    <row r="7030" customFormat="false" ht="15" hidden="false" customHeight="false" outlineLevel="0" collapsed="false">
      <c r="A7030" s="526" t="n">
        <v>101465</v>
      </c>
      <c r="B7030" s="526" t="s">
        <v>11440</v>
      </c>
      <c r="C7030" s="526" t="s">
        <v>11394</v>
      </c>
      <c r="D7030" s="527" t="n">
        <v>26.88</v>
      </c>
    </row>
    <row r="7031" customFormat="false" ht="15" hidden="false" customHeight="false" outlineLevel="0" collapsed="false">
      <c r="A7031" s="526" t="n">
        <v>101466</v>
      </c>
      <c r="B7031" s="526" t="s">
        <v>11441</v>
      </c>
      <c r="C7031" s="526" t="s">
        <v>11394</v>
      </c>
      <c r="D7031" s="527" t="n">
        <v>21.87</v>
      </c>
    </row>
    <row r="7032" customFormat="false" ht="15" hidden="false" customHeight="false" outlineLevel="0" collapsed="false">
      <c r="A7032" s="526" t="n">
        <v>101467</v>
      </c>
      <c r="B7032" s="526" t="s">
        <v>11442</v>
      </c>
      <c r="C7032" s="526" t="s">
        <v>11394</v>
      </c>
      <c r="D7032" s="527" t="n">
        <v>18.29</v>
      </c>
    </row>
    <row r="7033" customFormat="false" ht="15" hidden="false" customHeight="false" outlineLevel="0" collapsed="false">
      <c r="A7033" s="526" t="n">
        <v>101468</v>
      </c>
      <c r="B7033" s="526" t="s">
        <v>11443</v>
      </c>
      <c r="C7033" s="526" t="s">
        <v>11394</v>
      </c>
      <c r="D7033" s="527" t="n">
        <v>16.73</v>
      </c>
    </row>
    <row r="7034" customFormat="false" ht="15" hidden="false" customHeight="false" outlineLevel="0" collapsed="false">
      <c r="A7034" s="526" t="n">
        <v>101469</v>
      </c>
      <c r="B7034" s="526" t="s">
        <v>11444</v>
      </c>
      <c r="C7034" s="526" t="s">
        <v>11394</v>
      </c>
      <c r="D7034" s="527" t="n">
        <v>37.47</v>
      </c>
    </row>
    <row r="7035" customFormat="false" ht="15" hidden="false" customHeight="false" outlineLevel="0" collapsed="false">
      <c r="A7035" s="526" t="n">
        <v>101470</v>
      </c>
      <c r="B7035" s="526" t="s">
        <v>11445</v>
      </c>
      <c r="C7035" s="526" t="s">
        <v>11394</v>
      </c>
      <c r="D7035" s="527" t="n">
        <v>29.73</v>
      </c>
    </row>
    <row r="7036" customFormat="false" ht="15" hidden="false" customHeight="false" outlineLevel="0" collapsed="false">
      <c r="A7036" s="526" t="n">
        <v>101471</v>
      </c>
      <c r="B7036" s="526" t="s">
        <v>11446</v>
      </c>
      <c r="C7036" s="526" t="s">
        <v>11394</v>
      </c>
      <c r="D7036" s="527" t="n">
        <v>25.51</v>
      </c>
    </row>
    <row r="7037" customFormat="false" ht="15" hidden="false" customHeight="false" outlineLevel="0" collapsed="false">
      <c r="A7037" s="526" t="n">
        <v>101472</v>
      </c>
      <c r="B7037" s="526" t="s">
        <v>11447</v>
      </c>
      <c r="C7037" s="526" t="s">
        <v>11394</v>
      </c>
      <c r="D7037" s="527" t="n">
        <v>19.86</v>
      </c>
    </row>
    <row r="7038" customFormat="false" ht="15" hidden="false" customHeight="false" outlineLevel="0" collapsed="false">
      <c r="A7038" s="526" t="n">
        <v>101473</v>
      </c>
      <c r="B7038" s="526" t="s">
        <v>11448</v>
      </c>
      <c r="C7038" s="526" t="s">
        <v>11394</v>
      </c>
      <c r="D7038" s="527" t="n">
        <v>28.59</v>
      </c>
    </row>
    <row r="7039" customFormat="false" ht="15" hidden="false" customHeight="false" outlineLevel="0" collapsed="false">
      <c r="A7039" s="526" t="n">
        <v>101474</v>
      </c>
      <c r="B7039" s="526" t="s">
        <v>11449</v>
      </c>
      <c r="C7039" s="526" t="s">
        <v>11394</v>
      </c>
      <c r="D7039" s="527" t="n">
        <v>20.45</v>
      </c>
    </row>
    <row r="7040" customFormat="false" ht="15" hidden="false" customHeight="false" outlineLevel="0" collapsed="false">
      <c r="A7040" s="526" t="n">
        <v>101475</v>
      </c>
      <c r="B7040" s="526" t="s">
        <v>11450</v>
      </c>
      <c r="C7040" s="526" t="s">
        <v>11394</v>
      </c>
      <c r="D7040" s="527" t="n">
        <v>18.14</v>
      </c>
    </row>
    <row r="7041" customFormat="false" ht="15" hidden="false" customHeight="false" outlineLevel="0" collapsed="false">
      <c r="A7041" s="526" t="n">
        <v>101476</v>
      </c>
      <c r="B7041" s="526" t="s">
        <v>11451</v>
      </c>
      <c r="C7041" s="526" t="s">
        <v>11394</v>
      </c>
      <c r="D7041" s="527" t="n">
        <v>16.18</v>
      </c>
    </row>
    <row r="7042" customFormat="false" ht="15" hidden="false" customHeight="false" outlineLevel="0" collapsed="false">
      <c r="A7042" s="526" t="n">
        <v>101477</v>
      </c>
      <c r="B7042" s="526" t="s">
        <v>11452</v>
      </c>
      <c r="C7042" s="526" t="s">
        <v>11394</v>
      </c>
      <c r="D7042" s="527" t="n">
        <v>13.25</v>
      </c>
    </row>
    <row r="7043" customFormat="false" ht="15" hidden="false" customHeight="false" outlineLevel="0" collapsed="false">
      <c r="A7043" s="526" t="n">
        <v>101478</v>
      </c>
      <c r="B7043" s="526" t="s">
        <v>11453</v>
      </c>
      <c r="C7043" s="526" t="s">
        <v>11394</v>
      </c>
      <c r="D7043" s="527" t="n">
        <v>11.28</v>
      </c>
    </row>
    <row r="7044" customFormat="false" ht="15" hidden="false" customHeight="false" outlineLevel="0" collapsed="false">
      <c r="A7044" s="526" t="n">
        <v>101480</v>
      </c>
      <c r="B7044" s="526" t="s">
        <v>11454</v>
      </c>
      <c r="C7044" s="526" t="s">
        <v>11394</v>
      </c>
      <c r="D7044" s="527" t="n">
        <v>67</v>
      </c>
    </row>
    <row r="7045" customFormat="false" ht="15" hidden="false" customHeight="false" outlineLevel="0" collapsed="false">
      <c r="A7045" s="526" t="n">
        <v>101481</v>
      </c>
      <c r="B7045" s="526" t="s">
        <v>11455</v>
      </c>
      <c r="C7045" s="526" t="s">
        <v>11394</v>
      </c>
      <c r="D7045" s="527" t="n">
        <v>48.39</v>
      </c>
    </row>
    <row r="7046" customFormat="false" ht="15" hidden="false" customHeight="false" outlineLevel="0" collapsed="false">
      <c r="A7046" s="526" t="n">
        <v>101482</v>
      </c>
      <c r="B7046" s="526" t="s">
        <v>11456</v>
      </c>
      <c r="C7046" s="526" t="s">
        <v>11394</v>
      </c>
      <c r="D7046" s="527" t="n">
        <v>36.16</v>
      </c>
    </row>
    <row r="7047" customFormat="false" ht="15" hidden="false" customHeight="false" outlineLevel="0" collapsed="false">
      <c r="A7047" s="526" t="n">
        <v>101483</v>
      </c>
      <c r="B7047" s="526" t="s">
        <v>11457</v>
      </c>
      <c r="C7047" s="526" t="s">
        <v>11394</v>
      </c>
      <c r="D7047" s="527" t="n">
        <v>37.53</v>
      </c>
    </row>
    <row r="7048" customFormat="false" ht="15" hidden="false" customHeight="false" outlineLevel="0" collapsed="false">
      <c r="A7048" s="526" t="n">
        <v>101484</v>
      </c>
      <c r="B7048" s="526" t="s">
        <v>11458</v>
      </c>
      <c r="C7048" s="526" t="s">
        <v>11394</v>
      </c>
      <c r="D7048" s="527" t="n">
        <v>194.56</v>
      </c>
    </row>
    <row r="7049" customFormat="false" ht="15" hidden="false" customHeight="false" outlineLevel="0" collapsed="false">
      <c r="A7049" s="526" t="n">
        <v>101485</v>
      </c>
      <c r="B7049" s="526" t="s">
        <v>11459</v>
      </c>
      <c r="C7049" s="526" t="s">
        <v>11394</v>
      </c>
      <c r="D7049" s="527" t="n">
        <v>149.34</v>
      </c>
    </row>
    <row r="7050" customFormat="false" ht="15" hidden="false" customHeight="false" outlineLevel="0" collapsed="false">
      <c r="A7050" s="526" t="n">
        <v>101486</v>
      </c>
      <c r="B7050" s="526" t="s">
        <v>11460</v>
      </c>
      <c r="C7050" s="526" t="s">
        <v>11394</v>
      </c>
      <c r="D7050" s="527" t="n">
        <v>134.53</v>
      </c>
    </row>
    <row r="7051" customFormat="false" ht="15" hidden="false" customHeight="false" outlineLevel="0" collapsed="false">
      <c r="A7051" s="526" t="n">
        <v>101487</v>
      </c>
      <c r="B7051" s="526" t="s">
        <v>11461</v>
      </c>
      <c r="C7051" s="526" t="s">
        <v>11394</v>
      </c>
      <c r="D7051" s="527" t="n">
        <v>98.5</v>
      </c>
    </row>
    <row r="7052" customFormat="false" ht="15" hidden="false" customHeight="false" outlineLevel="0" collapsed="false">
      <c r="A7052" s="526" t="n">
        <v>101488</v>
      </c>
      <c r="B7052" s="526" t="s">
        <v>11462</v>
      </c>
      <c r="C7052" s="526" t="s">
        <v>11394</v>
      </c>
      <c r="D7052" s="527" t="n">
        <v>85.23</v>
      </c>
    </row>
    <row r="7053" customFormat="false" ht="15" hidden="false" customHeight="false" outlineLevel="0" collapsed="false">
      <c r="A7053" s="526" t="n">
        <v>101188</v>
      </c>
      <c r="B7053" s="526" t="s">
        <v>11463</v>
      </c>
      <c r="C7053" s="526" t="s">
        <v>120</v>
      </c>
      <c r="D7053" s="527" t="n">
        <v>5.89</v>
      </c>
    </row>
    <row r="7054" customFormat="false" ht="15" hidden="false" customHeight="false" outlineLevel="0" collapsed="false">
      <c r="A7054" s="526" t="n">
        <v>101189</v>
      </c>
      <c r="B7054" s="526" t="s">
        <v>11464</v>
      </c>
      <c r="C7054" s="526" t="s">
        <v>120</v>
      </c>
      <c r="D7054" s="527" t="n">
        <v>66.68</v>
      </c>
    </row>
    <row r="7055" customFormat="false" ht="15" hidden="false" customHeight="false" outlineLevel="0" collapsed="false">
      <c r="A7055" s="526" t="n">
        <v>101190</v>
      </c>
      <c r="B7055" s="526" t="s">
        <v>11465</v>
      </c>
      <c r="C7055" s="526" t="s">
        <v>120</v>
      </c>
      <c r="D7055" s="527" t="n">
        <v>66.16</v>
      </c>
    </row>
    <row r="7056" customFormat="false" ht="15" hidden="false" customHeight="false" outlineLevel="0" collapsed="false">
      <c r="A7056" s="526" t="n">
        <v>101191</v>
      </c>
      <c r="B7056" s="526" t="s">
        <v>11466</v>
      </c>
      <c r="C7056" s="526" t="s">
        <v>120</v>
      </c>
      <c r="D7056" s="527" t="n">
        <v>66.42</v>
      </c>
    </row>
    <row r="7057" customFormat="false" ht="15" hidden="false" customHeight="false" outlineLevel="0" collapsed="false">
      <c r="A7057" s="526" t="n">
        <v>101192</v>
      </c>
      <c r="B7057" s="526" t="s">
        <v>11467</v>
      </c>
      <c r="C7057" s="526" t="s">
        <v>120</v>
      </c>
      <c r="D7057" s="527" t="n">
        <v>65.49</v>
      </c>
    </row>
    <row r="7058" customFormat="false" ht="15" hidden="false" customHeight="false" outlineLevel="0" collapsed="false">
      <c r="A7058" s="526" t="n">
        <v>101193</v>
      </c>
      <c r="B7058" s="526" t="s">
        <v>11468</v>
      </c>
      <c r="C7058" s="526" t="s">
        <v>120</v>
      </c>
      <c r="D7058" s="527" t="n">
        <v>60.65</v>
      </c>
    </row>
    <row r="7059" customFormat="false" ht="15" hidden="false" customHeight="false" outlineLevel="0" collapsed="false">
      <c r="A7059" s="526" t="n">
        <v>101194</v>
      </c>
      <c r="B7059" s="526" t="s">
        <v>11469</v>
      </c>
      <c r="C7059" s="526" t="s">
        <v>120</v>
      </c>
      <c r="D7059" s="527" t="n">
        <v>60.91</v>
      </c>
    </row>
    <row r="7060" customFormat="false" ht="15" hidden="false" customHeight="false" outlineLevel="0" collapsed="false">
      <c r="A7060" s="526" t="n">
        <v>101197</v>
      </c>
      <c r="B7060" s="526" t="s">
        <v>11470</v>
      </c>
      <c r="C7060" s="526" t="s">
        <v>120</v>
      </c>
      <c r="D7060" s="527" t="n">
        <v>131.08</v>
      </c>
    </row>
    <row r="7061" customFormat="false" ht="15" hidden="false" customHeight="false" outlineLevel="0" collapsed="false">
      <c r="A7061" s="526" t="n">
        <v>101198</v>
      </c>
      <c r="B7061" s="526" t="s">
        <v>11471</v>
      </c>
      <c r="C7061" s="526" t="s">
        <v>120</v>
      </c>
      <c r="D7061" s="527" t="n">
        <v>89.16</v>
      </c>
    </row>
    <row r="7062" customFormat="false" ht="15" hidden="false" customHeight="false" outlineLevel="0" collapsed="false">
      <c r="A7062" s="526" t="n">
        <v>101199</v>
      </c>
      <c r="B7062" s="526" t="s">
        <v>11472</v>
      </c>
      <c r="C7062" s="526" t="s">
        <v>120</v>
      </c>
      <c r="D7062" s="527" t="n">
        <v>89.81</v>
      </c>
    </row>
    <row r="7063" customFormat="false" ht="15" hidden="false" customHeight="false" outlineLevel="0" collapsed="false">
      <c r="A7063" s="526" t="n">
        <v>101200</v>
      </c>
      <c r="B7063" s="526" t="s">
        <v>11473</v>
      </c>
      <c r="C7063" s="526" t="s">
        <v>120</v>
      </c>
      <c r="D7063" s="527" t="n">
        <v>60.02</v>
      </c>
    </row>
    <row r="7064" customFormat="false" ht="15" hidden="false" customHeight="false" outlineLevel="0" collapsed="false">
      <c r="A7064" s="526" t="n">
        <v>101201</v>
      </c>
      <c r="B7064" s="526" t="s">
        <v>11474</v>
      </c>
      <c r="C7064" s="526" t="s">
        <v>120</v>
      </c>
      <c r="D7064" s="527" t="n">
        <v>71.9</v>
      </c>
    </row>
    <row r="7065" customFormat="false" ht="15" hidden="false" customHeight="false" outlineLevel="0" collapsed="false">
      <c r="A7065" s="526" t="n">
        <v>101202</v>
      </c>
      <c r="B7065" s="526" t="s">
        <v>11475</v>
      </c>
      <c r="C7065" s="526" t="s">
        <v>120</v>
      </c>
      <c r="D7065" s="527" t="n">
        <v>41.82</v>
      </c>
    </row>
    <row r="7066" customFormat="false" ht="15" hidden="false" customHeight="false" outlineLevel="0" collapsed="false">
      <c r="A7066" s="526" t="n">
        <v>101203</v>
      </c>
      <c r="B7066" s="526" t="s">
        <v>11476</v>
      </c>
      <c r="C7066" s="526" t="s">
        <v>120</v>
      </c>
      <c r="D7066" s="527" t="n">
        <v>41.17</v>
      </c>
    </row>
    <row r="7067" customFormat="false" ht="15" hidden="false" customHeight="false" outlineLevel="0" collapsed="false">
      <c r="A7067" s="526" t="n">
        <v>101204</v>
      </c>
      <c r="B7067" s="526" t="s">
        <v>11477</v>
      </c>
      <c r="C7067" s="526" t="s">
        <v>120</v>
      </c>
      <c r="D7067" s="527" t="n">
        <v>41.43</v>
      </c>
    </row>
    <row r="7068" customFormat="false" ht="15" hidden="false" customHeight="false" outlineLevel="0" collapsed="false">
      <c r="A7068" s="526" t="n">
        <v>101205</v>
      </c>
      <c r="B7068" s="526" t="s">
        <v>11478</v>
      </c>
      <c r="C7068" s="526" t="s">
        <v>120</v>
      </c>
      <c r="D7068" s="527" t="n">
        <v>41.82</v>
      </c>
    </row>
    <row r="7069" customFormat="false" ht="15" hidden="false" customHeight="false" outlineLevel="0" collapsed="false">
      <c r="A7069" s="526" t="n">
        <v>102362</v>
      </c>
      <c r="B7069" s="526" t="s">
        <v>11479</v>
      </c>
      <c r="C7069" s="526" t="s">
        <v>114</v>
      </c>
      <c r="D7069" s="527" t="n">
        <v>162.16</v>
      </c>
    </row>
    <row r="7070" customFormat="false" ht="15" hidden="false" customHeight="false" outlineLevel="0" collapsed="false">
      <c r="A7070" s="526" t="n">
        <v>102363</v>
      </c>
      <c r="B7070" s="526" t="s">
        <v>11480</v>
      </c>
      <c r="C7070" s="526" t="s">
        <v>114</v>
      </c>
      <c r="D7070" s="527" t="n">
        <v>173.79</v>
      </c>
    </row>
    <row r="7071" customFormat="false" ht="15" hidden="false" customHeight="false" outlineLevel="0" collapsed="false">
      <c r="A7071" s="526" t="n">
        <v>102364</v>
      </c>
      <c r="B7071" s="526" t="s">
        <v>11481</v>
      </c>
      <c r="C7071" s="526" t="s">
        <v>114</v>
      </c>
      <c r="D7071" s="527" t="n">
        <v>195.11</v>
      </c>
    </row>
    <row r="7072" customFormat="false" ht="15" hidden="false" customHeight="false" outlineLevel="0" collapsed="false">
      <c r="A7072" s="526" t="n">
        <v>98509</v>
      </c>
      <c r="B7072" s="526" t="s">
        <v>2150</v>
      </c>
      <c r="C7072" s="526" t="s">
        <v>134</v>
      </c>
      <c r="D7072" s="527" t="n">
        <v>47.25</v>
      </c>
    </row>
    <row r="7073" customFormat="false" ht="15" hidden="false" customHeight="false" outlineLevel="0" collapsed="false">
      <c r="A7073" s="526" t="n">
        <v>98510</v>
      </c>
      <c r="B7073" s="526" t="s">
        <v>2139</v>
      </c>
      <c r="C7073" s="526" t="s">
        <v>134</v>
      </c>
      <c r="D7073" s="527" t="n">
        <v>73.6</v>
      </c>
    </row>
    <row r="7074" customFormat="false" ht="15" hidden="false" customHeight="false" outlineLevel="0" collapsed="false">
      <c r="A7074" s="526" t="n">
        <v>98511</v>
      </c>
      <c r="B7074" s="526" t="s">
        <v>11482</v>
      </c>
      <c r="C7074" s="526" t="s">
        <v>134</v>
      </c>
      <c r="D7074" s="527" t="n">
        <v>138.29</v>
      </c>
    </row>
    <row r="7075" customFormat="false" ht="15" hidden="false" customHeight="false" outlineLevel="0" collapsed="false">
      <c r="A7075" s="526" t="n">
        <v>98516</v>
      </c>
      <c r="B7075" s="526" t="s">
        <v>11483</v>
      </c>
      <c r="C7075" s="526" t="s">
        <v>134</v>
      </c>
      <c r="D7075" s="527" t="n">
        <v>379.52</v>
      </c>
    </row>
    <row r="7076" customFormat="false" ht="15" hidden="false" customHeight="false" outlineLevel="0" collapsed="false">
      <c r="A7076" s="526" t="n">
        <v>98519</v>
      </c>
      <c r="B7076" s="526" t="s">
        <v>11484</v>
      </c>
      <c r="C7076" s="526" t="s">
        <v>114</v>
      </c>
      <c r="D7076" s="527" t="n">
        <v>2.15</v>
      </c>
    </row>
    <row r="7077" customFormat="false" ht="15" hidden="false" customHeight="false" outlineLevel="0" collapsed="false">
      <c r="A7077" s="526" t="n">
        <v>98520</v>
      </c>
      <c r="B7077" s="526" t="s">
        <v>11485</v>
      </c>
      <c r="C7077" s="526" t="s">
        <v>114</v>
      </c>
      <c r="D7077" s="527" t="n">
        <v>4.7</v>
      </c>
    </row>
    <row r="7078" customFormat="false" ht="15" hidden="false" customHeight="false" outlineLevel="0" collapsed="false">
      <c r="A7078" s="526" t="n">
        <v>98521</v>
      </c>
      <c r="B7078" s="526" t="s">
        <v>11486</v>
      </c>
      <c r="C7078" s="526" t="s">
        <v>114</v>
      </c>
      <c r="D7078" s="527" t="n">
        <v>0.41</v>
      </c>
    </row>
    <row r="7079" customFormat="false" ht="15" hidden="false" customHeight="false" outlineLevel="0" collapsed="false">
      <c r="A7079" s="526" t="n">
        <v>98522</v>
      </c>
      <c r="B7079" s="526" t="s">
        <v>11487</v>
      </c>
      <c r="C7079" s="526" t="s">
        <v>120</v>
      </c>
      <c r="D7079" s="527" t="n">
        <v>165.32</v>
      </c>
    </row>
    <row r="7080" customFormat="false" ht="15" hidden="false" customHeight="false" outlineLevel="0" collapsed="false">
      <c r="A7080" s="526" t="n">
        <v>98524</v>
      </c>
      <c r="B7080" s="526" t="s">
        <v>11488</v>
      </c>
      <c r="C7080" s="526" t="s">
        <v>114</v>
      </c>
      <c r="D7080" s="527" t="n">
        <v>3.43</v>
      </c>
    </row>
    <row r="7081" customFormat="false" ht="15" hidden="false" customHeight="false" outlineLevel="0" collapsed="false">
      <c r="A7081" s="526" t="n">
        <v>98503</v>
      </c>
      <c r="B7081" s="526" t="s">
        <v>11489</v>
      </c>
      <c r="C7081" s="526" t="s">
        <v>114</v>
      </c>
      <c r="D7081" s="527" t="n">
        <v>22.24</v>
      </c>
    </row>
    <row r="7082" customFormat="false" ht="15" hidden="false" customHeight="false" outlineLevel="0" collapsed="false">
      <c r="A7082" s="526" t="n">
        <v>98504</v>
      </c>
      <c r="B7082" s="526" t="s">
        <v>2085</v>
      </c>
      <c r="C7082" s="526" t="s">
        <v>114</v>
      </c>
      <c r="D7082" s="527" t="n">
        <v>16.5</v>
      </c>
    </row>
    <row r="7083" customFormat="false" ht="15" hidden="false" customHeight="false" outlineLevel="0" collapsed="false">
      <c r="A7083" s="526" t="n">
        <v>98505</v>
      </c>
      <c r="B7083" s="526" t="s">
        <v>11490</v>
      </c>
      <c r="C7083" s="526" t="s">
        <v>114</v>
      </c>
      <c r="D7083" s="527" t="n">
        <v>68.24</v>
      </c>
    </row>
    <row r="7084" customFormat="false" ht="15" hidden="false" customHeight="false" outlineLevel="0" collapsed="false">
      <c r="A7084" s="526" t="n">
        <v>103946</v>
      </c>
      <c r="B7084" s="526" t="s">
        <v>11491</v>
      </c>
      <c r="C7084" s="526" t="s">
        <v>114</v>
      </c>
      <c r="D7084" s="527" t="n">
        <v>21.33</v>
      </c>
    </row>
    <row r="7085" customFormat="false" ht="15" hidden="false" customHeight="false" outlineLevel="0" collapsed="false">
      <c r="A7085" s="526" t="n">
        <v>103185</v>
      </c>
      <c r="B7085" s="526" t="s">
        <v>11492</v>
      </c>
      <c r="C7085" s="526" t="s">
        <v>134</v>
      </c>
      <c r="D7085" s="528" t="n">
        <v>6160.82</v>
      </c>
    </row>
    <row r="7086" customFormat="false" ht="15" hidden="false" customHeight="false" outlineLevel="0" collapsed="false">
      <c r="A7086" s="526" t="n">
        <v>103186</v>
      </c>
      <c r="B7086" s="526" t="s">
        <v>11493</v>
      </c>
      <c r="C7086" s="526" t="s">
        <v>134</v>
      </c>
      <c r="D7086" s="528" t="n">
        <v>6489.82</v>
      </c>
    </row>
    <row r="7087" customFormat="false" ht="15" hidden="false" customHeight="false" outlineLevel="0" collapsed="false">
      <c r="A7087" s="526" t="n">
        <v>103187</v>
      </c>
      <c r="B7087" s="526" t="s">
        <v>11494</v>
      </c>
      <c r="C7087" s="526" t="s">
        <v>134</v>
      </c>
      <c r="D7087" s="528" t="n">
        <v>4882.02</v>
      </c>
    </row>
    <row r="7088" customFormat="false" ht="15" hidden="false" customHeight="false" outlineLevel="0" collapsed="false">
      <c r="A7088" s="526" t="n">
        <v>103188</v>
      </c>
      <c r="B7088" s="526" t="s">
        <v>11495</v>
      </c>
      <c r="C7088" s="526" t="s">
        <v>134</v>
      </c>
      <c r="D7088" s="528" t="n">
        <v>5246.8</v>
      </c>
    </row>
    <row r="7089" customFormat="false" ht="15" hidden="false" customHeight="false" outlineLevel="0" collapsed="false">
      <c r="A7089" s="526" t="n">
        <v>103189</v>
      </c>
      <c r="B7089" s="526" t="s">
        <v>11496</v>
      </c>
      <c r="C7089" s="526" t="s">
        <v>134</v>
      </c>
      <c r="D7089" s="528" t="n">
        <v>2630.73</v>
      </c>
    </row>
    <row r="7090" customFormat="false" ht="15" hidden="false" customHeight="false" outlineLevel="0" collapsed="false">
      <c r="A7090" s="526" t="n">
        <v>103190</v>
      </c>
      <c r="B7090" s="526" t="s">
        <v>11497</v>
      </c>
      <c r="C7090" s="526" t="s">
        <v>134</v>
      </c>
      <c r="D7090" s="528" t="n">
        <v>4102.52</v>
      </c>
    </row>
    <row r="7091" customFormat="false" ht="15" hidden="false" customHeight="false" outlineLevel="0" collapsed="false">
      <c r="A7091" s="526" t="n">
        <v>103191</v>
      </c>
      <c r="B7091" s="526" t="s">
        <v>11498</v>
      </c>
      <c r="C7091" s="526" t="s">
        <v>134</v>
      </c>
      <c r="D7091" s="528" t="n">
        <v>2398.73</v>
      </c>
    </row>
    <row r="7092" customFormat="false" ht="15" hidden="false" customHeight="false" outlineLevel="0" collapsed="false">
      <c r="A7092" s="526" t="n">
        <v>103192</v>
      </c>
      <c r="B7092" s="526" t="s">
        <v>11499</v>
      </c>
      <c r="C7092" s="526" t="s">
        <v>134</v>
      </c>
      <c r="D7092" s="528" t="n">
        <v>2552.37</v>
      </c>
    </row>
    <row r="7093" customFormat="false" ht="15" hidden="false" customHeight="false" outlineLevel="0" collapsed="false">
      <c r="A7093" s="526" t="n">
        <v>103193</v>
      </c>
      <c r="B7093" s="526" t="s">
        <v>11500</v>
      </c>
      <c r="C7093" s="526" t="s">
        <v>134</v>
      </c>
      <c r="D7093" s="528" t="n">
        <v>1971.1</v>
      </c>
    </row>
    <row r="7094" customFormat="false" ht="15" hidden="false" customHeight="false" outlineLevel="0" collapsed="false">
      <c r="A7094" s="526" t="n">
        <v>103194</v>
      </c>
      <c r="B7094" s="526" t="s">
        <v>11501</v>
      </c>
      <c r="C7094" s="526" t="s">
        <v>134</v>
      </c>
      <c r="D7094" s="528" t="n">
        <v>2829.07</v>
      </c>
    </row>
    <row r="7095" customFormat="false" ht="15" hidden="false" customHeight="false" outlineLevel="0" collapsed="false">
      <c r="A7095" s="526" t="n">
        <v>103195</v>
      </c>
      <c r="B7095" s="526" t="s">
        <v>11502</v>
      </c>
      <c r="C7095" s="526" t="s">
        <v>134</v>
      </c>
      <c r="D7095" s="528" t="n">
        <v>2211.32</v>
      </c>
    </row>
    <row r="7096" customFormat="false" ht="15" hidden="false" customHeight="false" outlineLevel="0" collapsed="false">
      <c r="A7096" s="526" t="n">
        <v>103205</v>
      </c>
      <c r="B7096" s="526" t="s">
        <v>11503</v>
      </c>
      <c r="C7096" s="526" t="s">
        <v>134</v>
      </c>
      <c r="D7096" s="528" t="n">
        <v>4113.67</v>
      </c>
    </row>
    <row r="7097" customFormat="false" ht="15" hidden="false" customHeight="false" outlineLevel="0" collapsed="false">
      <c r="A7097" s="526" t="n">
        <v>103206</v>
      </c>
      <c r="B7097" s="526" t="s">
        <v>11504</v>
      </c>
      <c r="C7097" s="526" t="s">
        <v>134</v>
      </c>
      <c r="D7097" s="528" t="n">
        <v>2409.88</v>
      </c>
    </row>
    <row r="7098" customFormat="false" ht="15" hidden="false" customHeight="false" outlineLevel="0" collapsed="false">
      <c r="A7098" s="526" t="n">
        <v>103207</v>
      </c>
      <c r="B7098" s="526" t="s">
        <v>11505</v>
      </c>
      <c r="C7098" s="526" t="s">
        <v>134</v>
      </c>
      <c r="D7098" s="528" t="n">
        <v>2563.52</v>
      </c>
    </row>
    <row r="7099" customFormat="false" ht="15" hidden="false" customHeight="false" outlineLevel="0" collapsed="false">
      <c r="A7099" s="526" t="n">
        <v>103208</v>
      </c>
      <c r="B7099" s="526" t="s">
        <v>11506</v>
      </c>
      <c r="C7099" s="526" t="s">
        <v>134</v>
      </c>
      <c r="D7099" s="528" t="n">
        <v>1982.25</v>
      </c>
    </row>
    <row r="7100" customFormat="false" ht="15" hidden="false" customHeight="false" outlineLevel="0" collapsed="false">
      <c r="A7100" s="526" t="n">
        <v>103209</v>
      </c>
      <c r="B7100" s="526" t="s">
        <v>11507</v>
      </c>
      <c r="C7100" s="526" t="s">
        <v>134</v>
      </c>
      <c r="D7100" s="528" t="n">
        <v>2840.22</v>
      </c>
    </row>
    <row r="7101" customFormat="false" ht="15" hidden="false" customHeight="false" outlineLevel="0" collapsed="false">
      <c r="A7101" s="526" t="n">
        <v>103210</v>
      </c>
      <c r="B7101" s="526" t="s">
        <v>11508</v>
      </c>
      <c r="C7101" s="526" t="s">
        <v>134</v>
      </c>
      <c r="D7101" s="528" t="n">
        <v>2320.13</v>
      </c>
    </row>
    <row r="7102" customFormat="false" ht="15" hidden="false" customHeight="false" outlineLevel="0" collapsed="false">
      <c r="A7102" s="526" t="n">
        <v>103304</v>
      </c>
      <c r="B7102" s="526" t="s">
        <v>11509</v>
      </c>
      <c r="C7102" s="526" t="s">
        <v>134</v>
      </c>
      <c r="D7102" s="528" t="n">
        <v>1250.63</v>
      </c>
    </row>
    <row r="7103" customFormat="false" ht="15" hidden="false" customHeight="false" outlineLevel="0" collapsed="false">
      <c r="A7103" s="526" t="n">
        <v>103307</v>
      </c>
      <c r="B7103" s="526" t="s">
        <v>11510</v>
      </c>
      <c r="C7103" s="526" t="s">
        <v>134</v>
      </c>
      <c r="D7103" s="528" t="n">
        <v>1346.56</v>
      </c>
    </row>
    <row r="7104" customFormat="false" ht="15" hidden="false" customHeight="false" outlineLevel="0" collapsed="false">
      <c r="A7104" s="526" t="n">
        <v>103310</v>
      </c>
      <c r="B7104" s="526" t="s">
        <v>11511</v>
      </c>
      <c r="C7104" s="526" t="s">
        <v>134</v>
      </c>
      <c r="D7104" s="528" t="n">
        <v>1293.31</v>
      </c>
    </row>
    <row r="7105" customFormat="false" ht="15" hidden="false" customHeight="false" outlineLevel="0" collapsed="false">
      <c r="A7105" s="526" t="n">
        <v>103314</v>
      </c>
      <c r="B7105" s="526" t="s">
        <v>11512</v>
      </c>
      <c r="C7105" s="526" t="s">
        <v>114</v>
      </c>
      <c r="D7105" s="527" t="n">
        <v>304.43</v>
      </c>
    </row>
    <row r="7106" customFormat="false" ht="15" hidden="false" customHeight="false" outlineLevel="0" collapsed="false">
      <c r="A7106" s="526" t="n">
        <v>103315</v>
      </c>
      <c r="B7106" s="526" t="s">
        <v>11513</v>
      </c>
      <c r="C7106" s="526" t="s">
        <v>114</v>
      </c>
      <c r="D7106" s="527" t="n">
        <v>295.64</v>
      </c>
    </row>
    <row r="7107" customFormat="false" ht="15" hidden="false" customHeight="false" outlineLevel="0" collapsed="false">
      <c r="A7107" s="526" t="n">
        <v>103769</v>
      </c>
      <c r="B7107" s="526" t="s">
        <v>11514</v>
      </c>
      <c r="C7107" s="526" t="s">
        <v>134</v>
      </c>
      <c r="D7107" s="528" t="n">
        <v>3123.79</v>
      </c>
    </row>
    <row r="7108" customFormat="false" ht="15" hidden="false" customHeight="false" outlineLevel="0" collapsed="false">
      <c r="A7108" s="526" t="n">
        <v>98525</v>
      </c>
      <c r="B7108" s="526" t="s">
        <v>2131</v>
      </c>
      <c r="C7108" s="526" t="s">
        <v>114</v>
      </c>
      <c r="D7108" s="527" t="n">
        <v>0.39</v>
      </c>
    </row>
    <row r="7109" customFormat="false" ht="15" hidden="false" customHeight="false" outlineLevel="0" collapsed="false">
      <c r="A7109" s="526" t="n">
        <v>98526</v>
      </c>
      <c r="B7109" s="526" t="s">
        <v>11515</v>
      </c>
      <c r="C7109" s="526" t="s">
        <v>134</v>
      </c>
      <c r="D7109" s="527" t="n">
        <v>83.32</v>
      </c>
    </row>
    <row r="7110" customFormat="false" ht="15" hidden="false" customHeight="false" outlineLevel="0" collapsed="false">
      <c r="A7110" s="526" t="n">
        <v>98527</v>
      </c>
      <c r="B7110" s="526" t="s">
        <v>11516</v>
      </c>
      <c r="C7110" s="526" t="s">
        <v>134</v>
      </c>
      <c r="D7110" s="527" t="n">
        <v>179.37</v>
      </c>
    </row>
    <row r="7111" customFormat="false" ht="15" hidden="false" customHeight="false" outlineLevel="0" collapsed="false">
      <c r="A7111" s="526" t="n">
        <v>98528</v>
      </c>
      <c r="B7111" s="526" t="s">
        <v>11517</v>
      </c>
      <c r="C7111" s="526" t="s">
        <v>134</v>
      </c>
      <c r="D7111" s="527" t="n">
        <v>262.3</v>
      </c>
    </row>
    <row r="7112" customFormat="false" ht="15" hidden="false" customHeight="false" outlineLevel="0" collapsed="false">
      <c r="A7112" s="526" t="n">
        <v>98529</v>
      </c>
      <c r="B7112" s="526" t="s">
        <v>11518</v>
      </c>
      <c r="C7112" s="526" t="s">
        <v>134</v>
      </c>
      <c r="D7112" s="527" t="n">
        <v>74.01</v>
      </c>
    </row>
    <row r="7113" customFormat="false" ht="15" hidden="false" customHeight="false" outlineLevel="0" collapsed="false">
      <c r="A7113" s="526" t="n">
        <v>98530</v>
      </c>
      <c r="B7113" s="526" t="s">
        <v>11519</v>
      </c>
      <c r="C7113" s="526" t="s">
        <v>134</v>
      </c>
      <c r="D7113" s="527" t="n">
        <v>131.85</v>
      </c>
    </row>
    <row r="7114" customFormat="false" ht="15" hidden="false" customHeight="false" outlineLevel="0" collapsed="false">
      <c r="A7114" s="526" t="n">
        <v>98531</v>
      </c>
      <c r="B7114" s="526" t="s">
        <v>11520</v>
      </c>
      <c r="C7114" s="526" t="s">
        <v>134</v>
      </c>
      <c r="D7114" s="527" t="n">
        <v>295.27</v>
      </c>
    </row>
    <row r="7115" customFormat="false" ht="15" hidden="false" customHeight="false" outlineLevel="0" collapsed="false">
      <c r="A7115" s="526" t="n">
        <v>98532</v>
      </c>
      <c r="B7115" s="526" t="s">
        <v>11521</v>
      </c>
      <c r="C7115" s="526" t="s">
        <v>134</v>
      </c>
      <c r="D7115" s="527" t="n">
        <v>125.17</v>
      </c>
    </row>
    <row r="7116" customFormat="false" ht="15" hidden="false" customHeight="false" outlineLevel="0" collapsed="false">
      <c r="A7116" s="526" t="n">
        <v>98533</v>
      </c>
      <c r="B7116" s="526" t="s">
        <v>11522</v>
      </c>
      <c r="C7116" s="526" t="s">
        <v>134</v>
      </c>
      <c r="D7116" s="527" t="n">
        <v>343.39</v>
      </c>
    </row>
    <row r="7117" customFormat="false" ht="15" hidden="false" customHeight="false" outlineLevel="0" collapsed="false">
      <c r="A7117" s="526" t="n">
        <v>98534</v>
      </c>
      <c r="B7117" s="526" t="s">
        <v>11523</v>
      </c>
      <c r="C7117" s="526" t="s">
        <v>134</v>
      </c>
      <c r="D7117" s="527" t="n">
        <v>879.03</v>
      </c>
    </row>
    <row r="7118" customFormat="false" ht="15" hidden="false" customHeight="false" outlineLevel="0" collapsed="false">
      <c r="A7118" s="526" t="n">
        <v>98535</v>
      </c>
      <c r="B7118" s="526" t="s">
        <v>11524</v>
      </c>
      <c r="C7118" s="526" t="s">
        <v>134</v>
      </c>
      <c r="D7118" s="528" t="n">
        <v>1392.48</v>
      </c>
    </row>
    <row r="7119" customFormat="false" ht="15" hidden="false" customHeight="false" outlineLevel="0" collapsed="false">
      <c r="A7119" s="526" t="n">
        <v>88238</v>
      </c>
      <c r="B7119" s="526" t="s">
        <v>11525</v>
      </c>
      <c r="C7119" s="526" t="s">
        <v>4362</v>
      </c>
      <c r="D7119" s="527" t="n">
        <v>22.75</v>
      </c>
    </row>
    <row r="7120" customFormat="false" ht="15" hidden="false" customHeight="false" outlineLevel="0" collapsed="false">
      <c r="A7120" s="526" t="n">
        <v>88239</v>
      </c>
      <c r="B7120" s="526" t="s">
        <v>11526</v>
      </c>
      <c r="C7120" s="526" t="s">
        <v>4362</v>
      </c>
      <c r="D7120" s="527" t="n">
        <v>22.62</v>
      </c>
    </row>
    <row r="7121" customFormat="false" ht="15" hidden="false" customHeight="false" outlineLevel="0" collapsed="false">
      <c r="A7121" s="526" t="n">
        <v>88240</v>
      </c>
      <c r="B7121" s="526" t="s">
        <v>11527</v>
      </c>
      <c r="C7121" s="526" t="s">
        <v>4362</v>
      </c>
      <c r="D7121" s="527" t="n">
        <v>21.57</v>
      </c>
    </row>
    <row r="7122" customFormat="false" ht="15" hidden="false" customHeight="false" outlineLevel="0" collapsed="false">
      <c r="A7122" s="526" t="n">
        <v>88241</v>
      </c>
      <c r="B7122" s="526" t="s">
        <v>11528</v>
      </c>
      <c r="C7122" s="526" t="s">
        <v>4362</v>
      </c>
      <c r="D7122" s="527" t="n">
        <v>22.69</v>
      </c>
    </row>
    <row r="7123" customFormat="false" ht="15" hidden="false" customHeight="false" outlineLevel="0" collapsed="false">
      <c r="A7123" s="526" t="n">
        <v>88242</v>
      </c>
      <c r="B7123" s="526" t="s">
        <v>11529</v>
      </c>
      <c r="C7123" s="526" t="s">
        <v>4362</v>
      </c>
      <c r="D7123" s="527" t="n">
        <v>22.8</v>
      </c>
    </row>
    <row r="7124" customFormat="false" ht="15" hidden="false" customHeight="false" outlineLevel="0" collapsed="false">
      <c r="A7124" s="526" t="n">
        <v>88243</v>
      </c>
      <c r="B7124" s="526" t="s">
        <v>11530</v>
      </c>
      <c r="C7124" s="526" t="s">
        <v>4362</v>
      </c>
      <c r="D7124" s="527" t="n">
        <v>22.52</v>
      </c>
    </row>
    <row r="7125" customFormat="false" ht="15" hidden="false" customHeight="false" outlineLevel="0" collapsed="false">
      <c r="A7125" s="526" t="n">
        <v>88245</v>
      </c>
      <c r="B7125" s="526" t="s">
        <v>11531</v>
      </c>
      <c r="C7125" s="526" t="s">
        <v>4362</v>
      </c>
      <c r="D7125" s="527" t="n">
        <v>29.32</v>
      </c>
    </row>
    <row r="7126" customFormat="false" ht="15" hidden="false" customHeight="false" outlineLevel="0" collapsed="false">
      <c r="A7126" s="526" t="n">
        <v>88246</v>
      </c>
      <c r="B7126" s="526" t="s">
        <v>11532</v>
      </c>
      <c r="C7126" s="526" t="s">
        <v>4362</v>
      </c>
      <c r="D7126" s="527" t="n">
        <v>23.82</v>
      </c>
    </row>
    <row r="7127" customFormat="false" ht="15" hidden="false" customHeight="false" outlineLevel="0" collapsed="false">
      <c r="A7127" s="526" t="n">
        <v>88247</v>
      </c>
      <c r="B7127" s="526" t="s">
        <v>11533</v>
      </c>
      <c r="C7127" s="526" t="s">
        <v>4362</v>
      </c>
      <c r="D7127" s="527" t="n">
        <v>23.14</v>
      </c>
    </row>
    <row r="7128" customFormat="false" ht="15" hidden="false" customHeight="false" outlineLevel="0" collapsed="false">
      <c r="A7128" s="526" t="n">
        <v>88248</v>
      </c>
      <c r="B7128" s="526" t="s">
        <v>11534</v>
      </c>
      <c r="C7128" s="526" t="s">
        <v>4362</v>
      </c>
      <c r="D7128" s="527" t="n">
        <v>22.17</v>
      </c>
    </row>
    <row r="7129" customFormat="false" ht="15" hidden="false" customHeight="false" outlineLevel="0" collapsed="false">
      <c r="A7129" s="526" t="n">
        <v>88249</v>
      </c>
      <c r="B7129" s="526" t="s">
        <v>11535</v>
      </c>
      <c r="C7129" s="526" t="s">
        <v>4362</v>
      </c>
      <c r="D7129" s="527" t="n">
        <v>33.26</v>
      </c>
    </row>
    <row r="7130" customFormat="false" ht="15" hidden="false" customHeight="false" outlineLevel="0" collapsed="false">
      <c r="A7130" s="526" t="n">
        <v>88250</v>
      </c>
      <c r="B7130" s="526" t="s">
        <v>11536</v>
      </c>
      <c r="C7130" s="526" t="s">
        <v>4362</v>
      </c>
      <c r="D7130" s="527" t="n">
        <v>21.57</v>
      </c>
    </row>
    <row r="7131" customFormat="false" ht="15" hidden="false" customHeight="false" outlineLevel="0" collapsed="false">
      <c r="A7131" s="526" t="n">
        <v>88251</v>
      </c>
      <c r="B7131" s="526" t="s">
        <v>11537</v>
      </c>
      <c r="C7131" s="526" t="s">
        <v>4362</v>
      </c>
      <c r="D7131" s="527" t="n">
        <v>22.75</v>
      </c>
    </row>
    <row r="7132" customFormat="false" ht="15" hidden="false" customHeight="false" outlineLevel="0" collapsed="false">
      <c r="A7132" s="526" t="n">
        <v>88252</v>
      </c>
      <c r="B7132" s="526" t="s">
        <v>11538</v>
      </c>
      <c r="C7132" s="526" t="s">
        <v>4362</v>
      </c>
      <c r="D7132" s="527" t="n">
        <v>21.77</v>
      </c>
    </row>
    <row r="7133" customFormat="false" ht="15" hidden="false" customHeight="false" outlineLevel="0" collapsed="false">
      <c r="A7133" s="526" t="n">
        <v>88253</v>
      </c>
      <c r="B7133" s="526" t="s">
        <v>11539</v>
      </c>
      <c r="C7133" s="526" t="s">
        <v>4362</v>
      </c>
      <c r="D7133" s="527" t="n">
        <v>11.52</v>
      </c>
    </row>
    <row r="7134" customFormat="false" ht="15" hidden="false" customHeight="false" outlineLevel="0" collapsed="false">
      <c r="A7134" s="526" t="n">
        <v>88255</v>
      </c>
      <c r="B7134" s="526" t="s">
        <v>11540</v>
      </c>
      <c r="C7134" s="526" t="s">
        <v>4362</v>
      </c>
      <c r="D7134" s="527" t="n">
        <v>31.82</v>
      </c>
    </row>
    <row r="7135" customFormat="false" ht="15" hidden="false" customHeight="false" outlineLevel="0" collapsed="false">
      <c r="A7135" s="526" t="n">
        <v>88256</v>
      </c>
      <c r="B7135" s="526" t="s">
        <v>11541</v>
      </c>
      <c r="C7135" s="526" t="s">
        <v>4362</v>
      </c>
      <c r="D7135" s="527" t="n">
        <v>29.39</v>
      </c>
    </row>
    <row r="7136" customFormat="false" ht="15" hidden="false" customHeight="false" outlineLevel="0" collapsed="false">
      <c r="A7136" s="526" t="n">
        <v>88257</v>
      </c>
      <c r="B7136" s="526" t="s">
        <v>11542</v>
      </c>
      <c r="C7136" s="526" t="s">
        <v>4362</v>
      </c>
      <c r="D7136" s="527" t="n">
        <v>22.06</v>
      </c>
    </row>
    <row r="7137" customFormat="false" ht="15" hidden="false" customHeight="false" outlineLevel="0" collapsed="false">
      <c r="A7137" s="526" t="n">
        <v>88258</v>
      </c>
      <c r="B7137" s="526" t="s">
        <v>11543</v>
      </c>
      <c r="C7137" s="526" t="s">
        <v>4362</v>
      </c>
      <c r="D7137" s="527" t="n">
        <v>28.33</v>
      </c>
    </row>
    <row r="7138" customFormat="false" ht="15" hidden="false" customHeight="false" outlineLevel="0" collapsed="false">
      <c r="A7138" s="526" t="n">
        <v>88260</v>
      </c>
      <c r="B7138" s="526" t="s">
        <v>11544</v>
      </c>
      <c r="C7138" s="526" t="s">
        <v>4362</v>
      </c>
      <c r="D7138" s="527" t="n">
        <v>27.3</v>
      </c>
    </row>
    <row r="7139" customFormat="false" ht="15" hidden="false" customHeight="false" outlineLevel="0" collapsed="false">
      <c r="A7139" s="526" t="n">
        <v>88261</v>
      </c>
      <c r="B7139" s="526" t="s">
        <v>11545</v>
      </c>
      <c r="C7139" s="526" t="s">
        <v>4362</v>
      </c>
      <c r="D7139" s="527" t="n">
        <v>27.95</v>
      </c>
    </row>
    <row r="7140" customFormat="false" ht="15" hidden="false" customHeight="false" outlineLevel="0" collapsed="false">
      <c r="A7140" s="526" t="n">
        <v>88262</v>
      </c>
      <c r="B7140" s="526" t="s">
        <v>11546</v>
      </c>
      <c r="C7140" s="526" t="s">
        <v>4362</v>
      </c>
      <c r="D7140" s="527" t="n">
        <v>29.14</v>
      </c>
    </row>
    <row r="7141" customFormat="false" ht="15" hidden="false" customHeight="false" outlineLevel="0" collapsed="false">
      <c r="A7141" s="526" t="n">
        <v>88263</v>
      </c>
      <c r="B7141" s="526" t="s">
        <v>11547</v>
      </c>
      <c r="C7141" s="526" t="s">
        <v>4362</v>
      </c>
      <c r="D7141" s="527" t="n">
        <v>23.94</v>
      </c>
    </row>
    <row r="7142" customFormat="false" ht="15" hidden="false" customHeight="false" outlineLevel="0" collapsed="false">
      <c r="A7142" s="526" t="n">
        <v>88264</v>
      </c>
      <c r="B7142" s="526" t="s">
        <v>11548</v>
      </c>
      <c r="C7142" s="526" t="s">
        <v>4362</v>
      </c>
      <c r="D7142" s="527" t="n">
        <v>29.88</v>
      </c>
    </row>
    <row r="7143" customFormat="false" ht="15" hidden="false" customHeight="false" outlineLevel="0" collapsed="false">
      <c r="A7143" s="526" t="n">
        <v>88265</v>
      </c>
      <c r="B7143" s="526" t="s">
        <v>11549</v>
      </c>
      <c r="C7143" s="526" t="s">
        <v>4362</v>
      </c>
      <c r="D7143" s="527" t="n">
        <v>29.88</v>
      </c>
    </row>
    <row r="7144" customFormat="false" ht="15" hidden="false" customHeight="false" outlineLevel="0" collapsed="false">
      <c r="A7144" s="526" t="n">
        <v>88266</v>
      </c>
      <c r="B7144" s="526" t="s">
        <v>11550</v>
      </c>
      <c r="C7144" s="526" t="s">
        <v>4362</v>
      </c>
      <c r="D7144" s="527" t="n">
        <v>36.22</v>
      </c>
    </row>
    <row r="7145" customFormat="false" ht="15" hidden="false" customHeight="false" outlineLevel="0" collapsed="false">
      <c r="A7145" s="526" t="n">
        <v>88267</v>
      </c>
      <c r="B7145" s="526" t="s">
        <v>11551</v>
      </c>
      <c r="C7145" s="526" t="s">
        <v>4362</v>
      </c>
      <c r="D7145" s="527" t="n">
        <v>28.78</v>
      </c>
    </row>
    <row r="7146" customFormat="false" ht="15" hidden="false" customHeight="false" outlineLevel="0" collapsed="false">
      <c r="A7146" s="526" t="n">
        <v>88269</v>
      </c>
      <c r="B7146" s="526" t="s">
        <v>11552</v>
      </c>
      <c r="C7146" s="526" t="s">
        <v>4362</v>
      </c>
      <c r="D7146" s="527" t="n">
        <v>29.32</v>
      </c>
    </row>
    <row r="7147" customFormat="false" ht="15" hidden="false" customHeight="false" outlineLevel="0" collapsed="false">
      <c r="A7147" s="526" t="n">
        <v>88270</v>
      </c>
      <c r="B7147" s="526" t="s">
        <v>11553</v>
      </c>
      <c r="C7147" s="526" t="s">
        <v>4362</v>
      </c>
      <c r="D7147" s="527" t="n">
        <v>29.53</v>
      </c>
    </row>
    <row r="7148" customFormat="false" ht="15" hidden="false" customHeight="false" outlineLevel="0" collapsed="false">
      <c r="A7148" s="526" t="n">
        <v>88272</v>
      </c>
      <c r="B7148" s="526" t="s">
        <v>11554</v>
      </c>
      <c r="C7148" s="526" t="s">
        <v>4362</v>
      </c>
      <c r="D7148" s="527" t="n">
        <v>29.75</v>
      </c>
    </row>
    <row r="7149" customFormat="false" ht="15" hidden="false" customHeight="false" outlineLevel="0" collapsed="false">
      <c r="A7149" s="526" t="n">
        <v>88273</v>
      </c>
      <c r="B7149" s="526" t="s">
        <v>11555</v>
      </c>
      <c r="C7149" s="526" t="s">
        <v>4362</v>
      </c>
      <c r="D7149" s="527" t="n">
        <v>27.63</v>
      </c>
    </row>
    <row r="7150" customFormat="false" ht="15" hidden="false" customHeight="false" outlineLevel="0" collapsed="false">
      <c r="A7150" s="526" t="n">
        <v>88274</v>
      </c>
      <c r="B7150" s="526" t="s">
        <v>11556</v>
      </c>
      <c r="C7150" s="526" t="s">
        <v>4362</v>
      </c>
      <c r="D7150" s="527" t="n">
        <v>29.39</v>
      </c>
    </row>
    <row r="7151" customFormat="false" ht="15" hidden="false" customHeight="false" outlineLevel="0" collapsed="false">
      <c r="A7151" s="526" t="n">
        <v>88275</v>
      </c>
      <c r="B7151" s="526" t="s">
        <v>11557</v>
      </c>
      <c r="C7151" s="526" t="s">
        <v>4362</v>
      </c>
      <c r="D7151" s="527" t="n">
        <v>33.75</v>
      </c>
    </row>
    <row r="7152" customFormat="false" ht="15" hidden="false" customHeight="false" outlineLevel="0" collapsed="false">
      <c r="A7152" s="526" t="n">
        <v>88277</v>
      </c>
      <c r="B7152" s="526" t="s">
        <v>11558</v>
      </c>
      <c r="C7152" s="526" t="s">
        <v>4362</v>
      </c>
      <c r="D7152" s="527" t="n">
        <v>23.51</v>
      </c>
    </row>
    <row r="7153" customFormat="false" ht="15" hidden="false" customHeight="false" outlineLevel="0" collapsed="false">
      <c r="A7153" s="526" t="n">
        <v>88278</v>
      </c>
      <c r="B7153" s="526" t="s">
        <v>11559</v>
      </c>
      <c r="C7153" s="526" t="s">
        <v>4362</v>
      </c>
      <c r="D7153" s="527" t="n">
        <v>24.01</v>
      </c>
    </row>
    <row r="7154" customFormat="false" ht="15" hidden="false" customHeight="false" outlineLevel="0" collapsed="false">
      <c r="A7154" s="526" t="n">
        <v>88279</v>
      </c>
      <c r="B7154" s="526" t="s">
        <v>11560</v>
      </c>
      <c r="C7154" s="526" t="s">
        <v>4362</v>
      </c>
      <c r="D7154" s="527" t="n">
        <v>25.92</v>
      </c>
    </row>
    <row r="7155" customFormat="false" ht="15" hidden="false" customHeight="false" outlineLevel="0" collapsed="false">
      <c r="A7155" s="526" t="n">
        <v>88281</v>
      </c>
      <c r="B7155" s="526" t="s">
        <v>11561</v>
      </c>
      <c r="C7155" s="526" t="s">
        <v>4362</v>
      </c>
      <c r="D7155" s="527" t="n">
        <v>28.83</v>
      </c>
    </row>
    <row r="7156" customFormat="false" ht="15" hidden="false" customHeight="false" outlineLevel="0" collapsed="false">
      <c r="A7156" s="526" t="n">
        <v>88282</v>
      </c>
      <c r="B7156" s="526" t="s">
        <v>11562</v>
      </c>
      <c r="C7156" s="526" t="s">
        <v>4362</v>
      </c>
      <c r="D7156" s="527" t="n">
        <v>28</v>
      </c>
    </row>
    <row r="7157" customFormat="false" ht="15" hidden="false" customHeight="false" outlineLevel="0" collapsed="false">
      <c r="A7157" s="526" t="n">
        <v>88283</v>
      </c>
      <c r="B7157" s="526" t="s">
        <v>11563</v>
      </c>
      <c r="C7157" s="526" t="s">
        <v>4362</v>
      </c>
      <c r="D7157" s="527" t="n">
        <v>33.14</v>
      </c>
    </row>
    <row r="7158" customFormat="false" ht="15" hidden="false" customHeight="false" outlineLevel="0" collapsed="false">
      <c r="A7158" s="526" t="n">
        <v>88284</v>
      </c>
      <c r="B7158" s="526" t="s">
        <v>11564</v>
      </c>
      <c r="C7158" s="526" t="s">
        <v>4362</v>
      </c>
      <c r="D7158" s="527" t="n">
        <v>25.78</v>
      </c>
    </row>
    <row r="7159" customFormat="false" ht="15" hidden="false" customHeight="false" outlineLevel="0" collapsed="false">
      <c r="A7159" s="526" t="n">
        <v>88286</v>
      </c>
      <c r="B7159" s="526" t="s">
        <v>11565</v>
      </c>
      <c r="C7159" s="526" t="s">
        <v>4362</v>
      </c>
      <c r="D7159" s="527" t="n">
        <v>29.47</v>
      </c>
    </row>
    <row r="7160" customFormat="false" ht="15" hidden="false" customHeight="false" outlineLevel="0" collapsed="false">
      <c r="A7160" s="526" t="n">
        <v>88288</v>
      </c>
      <c r="B7160" s="526" t="s">
        <v>11566</v>
      </c>
      <c r="C7160" s="526" t="s">
        <v>4362</v>
      </c>
      <c r="D7160" s="527" t="n">
        <v>16.65</v>
      </c>
    </row>
    <row r="7161" customFormat="false" ht="15" hidden="false" customHeight="false" outlineLevel="0" collapsed="false">
      <c r="A7161" s="526" t="n">
        <v>88291</v>
      </c>
      <c r="B7161" s="526" t="s">
        <v>11567</v>
      </c>
      <c r="C7161" s="526" t="s">
        <v>4362</v>
      </c>
      <c r="D7161" s="527" t="n">
        <v>24.36</v>
      </c>
    </row>
    <row r="7162" customFormat="false" ht="15" hidden="false" customHeight="false" outlineLevel="0" collapsed="false">
      <c r="A7162" s="526" t="n">
        <v>88292</v>
      </c>
      <c r="B7162" s="526" t="s">
        <v>11568</v>
      </c>
      <c r="C7162" s="526" t="s">
        <v>4362</v>
      </c>
      <c r="D7162" s="527" t="n">
        <v>21.4</v>
      </c>
    </row>
    <row r="7163" customFormat="false" ht="15" hidden="false" customHeight="false" outlineLevel="0" collapsed="false">
      <c r="A7163" s="526" t="n">
        <v>88293</v>
      </c>
      <c r="B7163" s="526" t="s">
        <v>11569</v>
      </c>
      <c r="C7163" s="526" t="s">
        <v>4362</v>
      </c>
      <c r="D7163" s="527" t="n">
        <v>24.36</v>
      </c>
    </row>
    <row r="7164" customFormat="false" ht="15" hidden="false" customHeight="false" outlineLevel="0" collapsed="false">
      <c r="A7164" s="526" t="n">
        <v>88294</v>
      </c>
      <c r="B7164" s="526" t="s">
        <v>11570</v>
      </c>
      <c r="C7164" s="526" t="s">
        <v>4362</v>
      </c>
      <c r="D7164" s="527" t="n">
        <v>28.14</v>
      </c>
    </row>
    <row r="7165" customFormat="false" ht="15" hidden="false" customHeight="false" outlineLevel="0" collapsed="false">
      <c r="A7165" s="526" t="n">
        <v>88295</v>
      </c>
      <c r="B7165" s="526" t="s">
        <v>11571</v>
      </c>
      <c r="C7165" s="526" t="s">
        <v>4362</v>
      </c>
      <c r="D7165" s="527" t="n">
        <v>24.48</v>
      </c>
    </row>
    <row r="7166" customFormat="false" ht="15" hidden="false" customHeight="false" outlineLevel="0" collapsed="false">
      <c r="A7166" s="526" t="n">
        <v>88296</v>
      </c>
      <c r="B7166" s="526" t="s">
        <v>11572</v>
      </c>
      <c r="C7166" s="526" t="s">
        <v>4362</v>
      </c>
      <c r="D7166" s="527" t="n">
        <v>24.48</v>
      </c>
    </row>
    <row r="7167" customFormat="false" ht="15" hidden="false" customHeight="false" outlineLevel="0" collapsed="false">
      <c r="A7167" s="526" t="n">
        <v>88297</v>
      </c>
      <c r="B7167" s="526" t="s">
        <v>11573</v>
      </c>
      <c r="C7167" s="526" t="s">
        <v>4362</v>
      </c>
      <c r="D7167" s="527" t="n">
        <v>24.4</v>
      </c>
    </row>
    <row r="7168" customFormat="false" ht="15" hidden="false" customHeight="false" outlineLevel="0" collapsed="false">
      <c r="A7168" s="526" t="n">
        <v>88298</v>
      </c>
      <c r="B7168" s="526" t="s">
        <v>11574</v>
      </c>
      <c r="C7168" s="526" t="s">
        <v>4362</v>
      </c>
      <c r="D7168" s="527" t="n">
        <v>24.34</v>
      </c>
    </row>
    <row r="7169" customFormat="false" ht="15" hidden="false" customHeight="false" outlineLevel="0" collapsed="false">
      <c r="A7169" s="526" t="n">
        <v>88299</v>
      </c>
      <c r="B7169" s="526" t="s">
        <v>11575</v>
      </c>
      <c r="C7169" s="526" t="s">
        <v>4362</v>
      </c>
      <c r="D7169" s="527" t="n">
        <v>38.04</v>
      </c>
    </row>
    <row r="7170" customFormat="false" ht="15" hidden="false" customHeight="false" outlineLevel="0" collapsed="false">
      <c r="A7170" s="526" t="n">
        <v>88300</v>
      </c>
      <c r="B7170" s="526" t="s">
        <v>11576</v>
      </c>
      <c r="C7170" s="526" t="s">
        <v>4362</v>
      </c>
      <c r="D7170" s="527" t="n">
        <v>38.04</v>
      </c>
    </row>
    <row r="7171" customFormat="false" ht="15" hidden="false" customHeight="false" outlineLevel="0" collapsed="false">
      <c r="A7171" s="526" t="n">
        <v>88301</v>
      </c>
      <c r="B7171" s="526" t="s">
        <v>11577</v>
      </c>
      <c r="C7171" s="526" t="s">
        <v>4362</v>
      </c>
      <c r="D7171" s="527" t="n">
        <v>24.36</v>
      </c>
    </row>
    <row r="7172" customFormat="false" ht="15" hidden="false" customHeight="false" outlineLevel="0" collapsed="false">
      <c r="A7172" s="526" t="n">
        <v>88302</v>
      </c>
      <c r="B7172" s="526" t="s">
        <v>11578</v>
      </c>
      <c r="C7172" s="526" t="s">
        <v>4362</v>
      </c>
      <c r="D7172" s="527" t="n">
        <v>24.36</v>
      </c>
    </row>
    <row r="7173" customFormat="false" ht="15" hidden="false" customHeight="false" outlineLevel="0" collapsed="false">
      <c r="A7173" s="526" t="n">
        <v>88303</v>
      </c>
      <c r="B7173" s="526" t="s">
        <v>11579</v>
      </c>
      <c r="C7173" s="526" t="s">
        <v>4362</v>
      </c>
      <c r="D7173" s="527" t="n">
        <v>24.34</v>
      </c>
    </row>
    <row r="7174" customFormat="false" ht="15" hidden="false" customHeight="false" outlineLevel="0" collapsed="false">
      <c r="A7174" s="526" t="n">
        <v>88304</v>
      </c>
      <c r="B7174" s="526" t="s">
        <v>11580</v>
      </c>
      <c r="C7174" s="526" t="s">
        <v>4362</v>
      </c>
      <c r="D7174" s="527" t="n">
        <v>38.04</v>
      </c>
    </row>
    <row r="7175" customFormat="false" ht="15" hidden="false" customHeight="false" outlineLevel="0" collapsed="false">
      <c r="A7175" s="526" t="n">
        <v>88306</v>
      </c>
      <c r="B7175" s="526" t="s">
        <v>11581</v>
      </c>
      <c r="C7175" s="526" t="s">
        <v>4362</v>
      </c>
      <c r="D7175" s="527" t="n">
        <v>22.36</v>
      </c>
    </row>
    <row r="7176" customFormat="false" ht="15" hidden="false" customHeight="false" outlineLevel="0" collapsed="false">
      <c r="A7176" s="526" t="n">
        <v>88307</v>
      </c>
      <c r="B7176" s="526" t="s">
        <v>11582</v>
      </c>
      <c r="C7176" s="526" t="s">
        <v>4362</v>
      </c>
      <c r="D7176" s="527" t="n">
        <v>25.8</v>
      </c>
    </row>
    <row r="7177" customFormat="false" ht="15" hidden="false" customHeight="false" outlineLevel="0" collapsed="false">
      <c r="A7177" s="526" t="n">
        <v>88308</v>
      </c>
      <c r="B7177" s="526" t="s">
        <v>11583</v>
      </c>
      <c r="C7177" s="526" t="s">
        <v>4362</v>
      </c>
      <c r="D7177" s="527" t="n">
        <v>29.39</v>
      </c>
    </row>
    <row r="7178" customFormat="false" ht="15" hidden="false" customHeight="false" outlineLevel="0" collapsed="false">
      <c r="A7178" s="526" t="n">
        <v>88309</v>
      </c>
      <c r="B7178" s="526" t="s">
        <v>11584</v>
      </c>
      <c r="C7178" s="526" t="s">
        <v>4362</v>
      </c>
      <c r="D7178" s="527" t="n">
        <v>29.53</v>
      </c>
    </row>
    <row r="7179" customFormat="false" ht="15" hidden="false" customHeight="false" outlineLevel="0" collapsed="false">
      <c r="A7179" s="526" t="n">
        <v>88310</v>
      </c>
      <c r="B7179" s="526" t="s">
        <v>11585</v>
      </c>
      <c r="C7179" s="526" t="s">
        <v>4362</v>
      </c>
      <c r="D7179" s="527" t="n">
        <v>30.74</v>
      </c>
    </row>
    <row r="7180" customFormat="false" ht="15" hidden="false" customHeight="false" outlineLevel="0" collapsed="false">
      <c r="A7180" s="526" t="n">
        <v>88311</v>
      </c>
      <c r="B7180" s="526" t="s">
        <v>11586</v>
      </c>
      <c r="C7180" s="526" t="s">
        <v>4362</v>
      </c>
      <c r="D7180" s="527" t="n">
        <v>30.12</v>
      </c>
    </row>
    <row r="7181" customFormat="false" ht="15" hidden="false" customHeight="false" outlineLevel="0" collapsed="false">
      <c r="A7181" s="526" t="n">
        <v>88312</v>
      </c>
      <c r="B7181" s="526" t="s">
        <v>11587</v>
      </c>
      <c r="C7181" s="526" t="s">
        <v>4362</v>
      </c>
      <c r="D7181" s="527" t="n">
        <v>30.74</v>
      </c>
    </row>
    <row r="7182" customFormat="false" ht="15" hidden="false" customHeight="false" outlineLevel="0" collapsed="false">
      <c r="A7182" s="526" t="n">
        <v>88313</v>
      </c>
      <c r="B7182" s="526" t="s">
        <v>11588</v>
      </c>
      <c r="C7182" s="526" t="s">
        <v>4362</v>
      </c>
      <c r="D7182" s="527" t="n">
        <v>24.57</v>
      </c>
    </row>
    <row r="7183" customFormat="false" ht="15" hidden="false" customHeight="false" outlineLevel="0" collapsed="false">
      <c r="A7183" s="526" t="n">
        <v>88314</v>
      </c>
      <c r="B7183" s="526" t="s">
        <v>11589</v>
      </c>
      <c r="C7183" s="526" t="s">
        <v>4362</v>
      </c>
      <c r="D7183" s="527" t="n">
        <v>25.99</v>
      </c>
    </row>
    <row r="7184" customFormat="false" ht="15" hidden="false" customHeight="false" outlineLevel="0" collapsed="false">
      <c r="A7184" s="526" t="n">
        <v>88315</v>
      </c>
      <c r="B7184" s="526" t="s">
        <v>11590</v>
      </c>
      <c r="C7184" s="526" t="s">
        <v>4362</v>
      </c>
      <c r="D7184" s="527" t="n">
        <v>29.32</v>
      </c>
    </row>
    <row r="7185" customFormat="false" ht="15" hidden="false" customHeight="false" outlineLevel="0" collapsed="false">
      <c r="A7185" s="526" t="n">
        <v>88316</v>
      </c>
      <c r="B7185" s="526" t="s">
        <v>11591</v>
      </c>
      <c r="C7185" s="526" t="s">
        <v>4362</v>
      </c>
      <c r="D7185" s="527" t="n">
        <v>21.91</v>
      </c>
    </row>
    <row r="7186" customFormat="false" ht="15" hidden="false" customHeight="false" outlineLevel="0" collapsed="false">
      <c r="A7186" s="526" t="n">
        <v>88317</v>
      </c>
      <c r="B7186" s="526" t="s">
        <v>11592</v>
      </c>
      <c r="C7186" s="526" t="s">
        <v>4362</v>
      </c>
      <c r="D7186" s="527" t="n">
        <v>30.16</v>
      </c>
    </row>
    <row r="7187" customFormat="false" ht="15" hidden="false" customHeight="false" outlineLevel="0" collapsed="false">
      <c r="A7187" s="526" t="n">
        <v>88318</v>
      </c>
      <c r="B7187" s="526" t="s">
        <v>11593</v>
      </c>
      <c r="C7187" s="526" t="s">
        <v>4362</v>
      </c>
      <c r="D7187" s="527" t="n">
        <v>33.89</v>
      </c>
    </row>
    <row r="7188" customFormat="false" ht="15" hidden="false" customHeight="false" outlineLevel="0" collapsed="false">
      <c r="A7188" s="526" t="n">
        <v>88320</v>
      </c>
      <c r="B7188" s="526" t="s">
        <v>11594</v>
      </c>
      <c r="C7188" s="526" t="s">
        <v>4362</v>
      </c>
      <c r="D7188" s="527" t="n">
        <v>29.14</v>
      </c>
    </row>
    <row r="7189" customFormat="false" ht="15" hidden="false" customHeight="false" outlineLevel="0" collapsed="false">
      <c r="A7189" s="526" t="n">
        <v>88321</v>
      </c>
      <c r="B7189" s="526" t="s">
        <v>11595</v>
      </c>
      <c r="C7189" s="526" t="s">
        <v>4362</v>
      </c>
      <c r="D7189" s="527" t="n">
        <v>50.64</v>
      </c>
    </row>
    <row r="7190" customFormat="false" ht="15" hidden="false" customHeight="false" outlineLevel="0" collapsed="false">
      <c r="A7190" s="526" t="n">
        <v>88322</v>
      </c>
      <c r="B7190" s="526" t="s">
        <v>11596</v>
      </c>
      <c r="C7190" s="526" t="s">
        <v>4362</v>
      </c>
      <c r="D7190" s="527" t="n">
        <v>32.76</v>
      </c>
    </row>
    <row r="7191" customFormat="false" ht="15" hidden="false" customHeight="false" outlineLevel="0" collapsed="false">
      <c r="A7191" s="526" t="n">
        <v>88323</v>
      </c>
      <c r="B7191" s="526" t="s">
        <v>11597</v>
      </c>
      <c r="C7191" s="526" t="s">
        <v>4362</v>
      </c>
      <c r="D7191" s="527" t="n">
        <v>28.89</v>
      </c>
    </row>
    <row r="7192" customFormat="false" ht="15" hidden="false" customHeight="false" outlineLevel="0" collapsed="false">
      <c r="A7192" s="526" t="n">
        <v>88324</v>
      </c>
      <c r="B7192" s="526" t="s">
        <v>11598</v>
      </c>
      <c r="C7192" s="526" t="s">
        <v>4362</v>
      </c>
      <c r="D7192" s="527" t="n">
        <v>24.4</v>
      </c>
    </row>
    <row r="7193" customFormat="false" ht="15" hidden="false" customHeight="false" outlineLevel="0" collapsed="false">
      <c r="A7193" s="526" t="n">
        <v>88325</v>
      </c>
      <c r="B7193" s="526" t="s">
        <v>11599</v>
      </c>
      <c r="C7193" s="526" t="s">
        <v>4362</v>
      </c>
      <c r="D7193" s="527" t="n">
        <v>27.24</v>
      </c>
    </row>
    <row r="7194" customFormat="false" ht="15" hidden="false" customHeight="false" outlineLevel="0" collapsed="false">
      <c r="A7194" s="526" t="n">
        <v>88326</v>
      </c>
      <c r="B7194" s="526" t="s">
        <v>11600</v>
      </c>
      <c r="C7194" s="526" t="s">
        <v>4362</v>
      </c>
      <c r="D7194" s="527" t="n">
        <v>28.08</v>
      </c>
    </row>
    <row r="7195" customFormat="false" ht="15" hidden="false" customHeight="false" outlineLevel="0" collapsed="false">
      <c r="A7195" s="526" t="n">
        <v>88377</v>
      </c>
      <c r="B7195" s="526" t="s">
        <v>11601</v>
      </c>
      <c r="C7195" s="526" t="s">
        <v>4362</v>
      </c>
      <c r="D7195" s="527" t="n">
        <v>24.34</v>
      </c>
    </row>
    <row r="7196" customFormat="false" ht="15" hidden="false" customHeight="false" outlineLevel="0" collapsed="false">
      <c r="A7196" s="526" t="n">
        <v>88441</v>
      </c>
      <c r="B7196" s="526" t="s">
        <v>11602</v>
      </c>
      <c r="C7196" s="526" t="s">
        <v>4362</v>
      </c>
      <c r="D7196" s="527" t="n">
        <v>26.02</v>
      </c>
    </row>
    <row r="7197" customFormat="false" ht="15" hidden="false" customHeight="false" outlineLevel="0" collapsed="false">
      <c r="A7197" s="526" t="n">
        <v>88597</v>
      </c>
      <c r="B7197" s="526" t="s">
        <v>11603</v>
      </c>
      <c r="C7197" s="526" t="s">
        <v>4362</v>
      </c>
      <c r="D7197" s="527" t="n">
        <v>22.03</v>
      </c>
    </row>
    <row r="7198" customFormat="false" ht="15" hidden="false" customHeight="false" outlineLevel="0" collapsed="false">
      <c r="A7198" s="526" t="n">
        <v>90766</v>
      </c>
      <c r="B7198" s="526" t="s">
        <v>11604</v>
      </c>
      <c r="C7198" s="526" t="s">
        <v>4362</v>
      </c>
      <c r="D7198" s="527" t="n">
        <v>35.03</v>
      </c>
    </row>
    <row r="7199" customFormat="false" ht="15" hidden="false" customHeight="false" outlineLevel="0" collapsed="false">
      <c r="A7199" s="526" t="n">
        <v>90767</v>
      </c>
      <c r="B7199" s="526" t="s">
        <v>11605</v>
      </c>
      <c r="C7199" s="526" t="s">
        <v>4362</v>
      </c>
      <c r="D7199" s="527" t="n">
        <v>33.97</v>
      </c>
    </row>
    <row r="7200" customFormat="false" ht="15" hidden="false" customHeight="false" outlineLevel="0" collapsed="false">
      <c r="A7200" s="526" t="n">
        <v>90768</v>
      </c>
      <c r="B7200" s="526" t="s">
        <v>11606</v>
      </c>
      <c r="C7200" s="526" t="s">
        <v>4362</v>
      </c>
      <c r="D7200" s="527" t="n">
        <v>109.82</v>
      </c>
    </row>
    <row r="7201" customFormat="false" ht="15" hidden="false" customHeight="false" outlineLevel="0" collapsed="false">
      <c r="A7201" s="526" t="n">
        <v>90769</v>
      </c>
      <c r="B7201" s="526" t="s">
        <v>11607</v>
      </c>
      <c r="C7201" s="526" t="s">
        <v>4362</v>
      </c>
      <c r="D7201" s="527" t="n">
        <v>114.62</v>
      </c>
    </row>
    <row r="7202" customFormat="false" ht="15" hidden="false" customHeight="false" outlineLevel="0" collapsed="false">
      <c r="A7202" s="526" t="n">
        <v>90770</v>
      </c>
      <c r="B7202" s="526" t="s">
        <v>11608</v>
      </c>
      <c r="C7202" s="526" t="s">
        <v>4362</v>
      </c>
      <c r="D7202" s="527" t="n">
        <v>120.03</v>
      </c>
    </row>
    <row r="7203" customFormat="false" ht="15" hidden="false" customHeight="false" outlineLevel="0" collapsed="false">
      <c r="A7203" s="526" t="n">
        <v>90771</v>
      </c>
      <c r="B7203" s="526" t="s">
        <v>11609</v>
      </c>
      <c r="C7203" s="526" t="s">
        <v>4362</v>
      </c>
      <c r="D7203" s="527" t="n">
        <v>14.07</v>
      </c>
    </row>
    <row r="7204" customFormat="false" ht="15" hidden="false" customHeight="false" outlineLevel="0" collapsed="false">
      <c r="A7204" s="526" t="n">
        <v>90772</v>
      </c>
      <c r="B7204" s="526" t="s">
        <v>11610</v>
      </c>
      <c r="C7204" s="526" t="s">
        <v>4362</v>
      </c>
      <c r="D7204" s="527" t="n">
        <v>26.54</v>
      </c>
    </row>
    <row r="7205" customFormat="false" ht="15" hidden="false" customHeight="false" outlineLevel="0" collapsed="false">
      <c r="A7205" s="526" t="n">
        <v>90773</v>
      </c>
      <c r="B7205" s="526" t="s">
        <v>11611</v>
      </c>
      <c r="C7205" s="526" t="s">
        <v>4362</v>
      </c>
      <c r="D7205" s="527" t="n">
        <v>10.19</v>
      </c>
    </row>
    <row r="7206" customFormat="false" ht="15" hidden="false" customHeight="false" outlineLevel="0" collapsed="false">
      <c r="A7206" s="526" t="n">
        <v>90775</v>
      </c>
      <c r="B7206" s="526" t="s">
        <v>11612</v>
      </c>
      <c r="C7206" s="526" t="s">
        <v>4362</v>
      </c>
      <c r="D7206" s="527" t="n">
        <v>17.46</v>
      </c>
    </row>
    <row r="7207" customFormat="false" ht="15" hidden="false" customHeight="false" outlineLevel="0" collapsed="false">
      <c r="A7207" s="526" t="n">
        <v>90776</v>
      </c>
      <c r="B7207" s="526" t="s">
        <v>11613</v>
      </c>
      <c r="C7207" s="526" t="s">
        <v>4362</v>
      </c>
      <c r="D7207" s="527" t="n">
        <v>24.01</v>
      </c>
    </row>
    <row r="7208" customFormat="false" ht="15" hidden="false" customHeight="false" outlineLevel="0" collapsed="false">
      <c r="A7208" s="526" t="n">
        <v>90777</v>
      </c>
      <c r="B7208" s="526" t="s">
        <v>2068</v>
      </c>
      <c r="C7208" s="526" t="s">
        <v>4362</v>
      </c>
      <c r="D7208" s="527" t="n">
        <v>111.04</v>
      </c>
    </row>
    <row r="7209" customFormat="false" ht="15" hidden="false" customHeight="false" outlineLevel="0" collapsed="false">
      <c r="A7209" s="526" t="n">
        <v>90778</v>
      </c>
      <c r="B7209" s="526" t="s">
        <v>11614</v>
      </c>
      <c r="C7209" s="526" t="s">
        <v>4362</v>
      </c>
      <c r="D7209" s="527" t="n">
        <v>131.04</v>
      </c>
    </row>
    <row r="7210" customFormat="false" ht="15" hidden="false" customHeight="false" outlineLevel="0" collapsed="false">
      <c r="A7210" s="526" t="n">
        <v>90779</v>
      </c>
      <c r="B7210" s="526" t="s">
        <v>11615</v>
      </c>
      <c r="C7210" s="526" t="s">
        <v>4362</v>
      </c>
      <c r="D7210" s="527" t="n">
        <v>183.61</v>
      </c>
    </row>
    <row r="7211" customFormat="false" ht="15" hidden="false" customHeight="false" outlineLevel="0" collapsed="false">
      <c r="A7211" s="526" t="n">
        <v>90780</v>
      </c>
      <c r="B7211" s="526" t="s">
        <v>2075</v>
      </c>
      <c r="C7211" s="526" t="s">
        <v>4362</v>
      </c>
      <c r="D7211" s="527" t="n">
        <v>48.96</v>
      </c>
    </row>
    <row r="7212" customFormat="false" ht="15" hidden="false" customHeight="false" outlineLevel="0" collapsed="false">
      <c r="A7212" s="526" t="n">
        <v>90781</v>
      </c>
      <c r="B7212" s="526" t="s">
        <v>11616</v>
      </c>
      <c r="C7212" s="526" t="s">
        <v>4362</v>
      </c>
      <c r="D7212" s="527" t="n">
        <v>23.2</v>
      </c>
    </row>
    <row r="7213" customFormat="false" ht="15" hidden="false" customHeight="false" outlineLevel="0" collapsed="false">
      <c r="A7213" s="526" t="n">
        <v>93558</v>
      </c>
      <c r="B7213" s="526" t="s">
        <v>11617</v>
      </c>
      <c r="C7213" s="526" t="s">
        <v>2069</v>
      </c>
      <c r="D7213" s="528" t="n">
        <v>5050.09</v>
      </c>
    </row>
    <row r="7214" customFormat="false" ht="15" hidden="false" customHeight="false" outlineLevel="0" collapsed="false">
      <c r="A7214" s="526" t="n">
        <v>93559</v>
      </c>
      <c r="B7214" s="526" t="s">
        <v>11603</v>
      </c>
      <c r="C7214" s="526" t="s">
        <v>2069</v>
      </c>
      <c r="D7214" s="528" t="n">
        <v>3939.74</v>
      </c>
    </row>
    <row r="7215" customFormat="false" ht="15" hidden="false" customHeight="false" outlineLevel="0" collapsed="false">
      <c r="A7215" s="526" t="n">
        <v>93560</v>
      </c>
      <c r="B7215" s="526" t="s">
        <v>11611</v>
      </c>
      <c r="C7215" s="526" t="s">
        <v>2069</v>
      </c>
      <c r="D7215" s="528" t="n">
        <v>1835.97</v>
      </c>
    </row>
    <row r="7216" customFormat="false" ht="15" hidden="false" customHeight="false" outlineLevel="0" collapsed="false">
      <c r="A7216" s="526" t="n">
        <v>93561</v>
      </c>
      <c r="B7216" s="526" t="s">
        <v>11612</v>
      </c>
      <c r="C7216" s="526" t="s">
        <v>2069</v>
      </c>
      <c r="D7216" s="528" t="n">
        <v>3125.82</v>
      </c>
    </row>
    <row r="7217" customFormat="false" ht="15" hidden="false" customHeight="false" outlineLevel="0" collapsed="false">
      <c r="A7217" s="526" t="n">
        <v>93562</v>
      </c>
      <c r="B7217" s="526" t="s">
        <v>11609</v>
      </c>
      <c r="C7217" s="526" t="s">
        <v>2069</v>
      </c>
      <c r="D7217" s="528" t="n">
        <v>2524.13</v>
      </c>
    </row>
    <row r="7218" customFormat="false" ht="15" hidden="false" customHeight="false" outlineLevel="0" collapsed="false">
      <c r="A7218" s="526" t="n">
        <v>93563</v>
      </c>
      <c r="B7218" s="526" t="s">
        <v>11604</v>
      </c>
      <c r="C7218" s="526" t="s">
        <v>2069</v>
      </c>
      <c r="D7218" s="528" t="n">
        <v>6247.6</v>
      </c>
    </row>
    <row r="7219" customFormat="false" ht="15" hidden="false" customHeight="false" outlineLevel="0" collapsed="false">
      <c r="A7219" s="526" t="n">
        <v>93564</v>
      </c>
      <c r="B7219" s="526" t="s">
        <v>11605</v>
      </c>
      <c r="C7219" s="526" t="s">
        <v>2069</v>
      </c>
      <c r="D7219" s="528" t="n">
        <v>6036.83</v>
      </c>
    </row>
    <row r="7220" customFormat="false" ht="15" hidden="false" customHeight="false" outlineLevel="0" collapsed="false">
      <c r="A7220" s="526" t="n">
        <v>93565</v>
      </c>
      <c r="B7220" s="526" t="s">
        <v>2068</v>
      </c>
      <c r="C7220" s="526" t="s">
        <v>2069</v>
      </c>
      <c r="D7220" s="528" t="n">
        <v>19706.24</v>
      </c>
    </row>
    <row r="7221" customFormat="false" ht="15" hidden="false" customHeight="false" outlineLevel="0" collapsed="false">
      <c r="A7221" s="526" t="n">
        <v>93566</v>
      </c>
      <c r="B7221" s="526" t="s">
        <v>11610</v>
      </c>
      <c r="C7221" s="526" t="s">
        <v>2069</v>
      </c>
      <c r="D7221" s="528" t="n">
        <v>4741.51</v>
      </c>
    </row>
    <row r="7222" customFormat="false" ht="15" hidden="false" customHeight="false" outlineLevel="0" collapsed="false">
      <c r="A7222" s="526" t="n">
        <v>93567</v>
      </c>
      <c r="B7222" s="526" t="s">
        <v>11614</v>
      </c>
      <c r="C7222" s="526" t="s">
        <v>2069</v>
      </c>
      <c r="D7222" s="528" t="n">
        <v>23255.01</v>
      </c>
    </row>
    <row r="7223" customFormat="false" ht="15" hidden="false" customHeight="false" outlineLevel="0" collapsed="false">
      <c r="A7223" s="526" t="n">
        <v>93568</v>
      </c>
      <c r="B7223" s="526" t="s">
        <v>11615</v>
      </c>
      <c r="C7223" s="526" t="s">
        <v>2069</v>
      </c>
      <c r="D7223" s="528" t="n">
        <v>32570.59</v>
      </c>
    </row>
    <row r="7224" customFormat="false" ht="15" hidden="false" customHeight="false" outlineLevel="0" collapsed="false">
      <c r="A7224" s="526" t="n">
        <v>93569</v>
      </c>
      <c r="B7224" s="526" t="s">
        <v>11618</v>
      </c>
      <c r="C7224" s="526" t="s">
        <v>2069</v>
      </c>
      <c r="D7224" s="528" t="n">
        <v>19523.34</v>
      </c>
    </row>
    <row r="7225" customFormat="false" ht="15" hidden="false" customHeight="false" outlineLevel="0" collapsed="false">
      <c r="A7225" s="526" t="n">
        <v>93570</v>
      </c>
      <c r="B7225" s="526" t="s">
        <v>11619</v>
      </c>
      <c r="C7225" s="526" t="s">
        <v>2069</v>
      </c>
      <c r="D7225" s="528" t="n">
        <v>20375.31</v>
      </c>
    </row>
    <row r="7226" customFormat="false" ht="15" hidden="false" customHeight="false" outlineLevel="0" collapsed="false">
      <c r="A7226" s="526" t="n">
        <v>93571</v>
      </c>
      <c r="B7226" s="526" t="s">
        <v>11620</v>
      </c>
      <c r="C7226" s="526" t="s">
        <v>2069</v>
      </c>
      <c r="D7226" s="528" t="n">
        <v>21336.46</v>
      </c>
    </row>
    <row r="7227" customFormat="false" ht="15" hidden="false" customHeight="false" outlineLevel="0" collapsed="false">
      <c r="A7227" s="526" t="n">
        <v>93572</v>
      </c>
      <c r="B7227" s="526" t="s">
        <v>11621</v>
      </c>
      <c r="C7227" s="526" t="s">
        <v>2069</v>
      </c>
      <c r="D7227" s="528" t="n">
        <v>4283.04</v>
      </c>
    </row>
    <row r="7228" customFormat="false" ht="15" hidden="false" customHeight="false" outlineLevel="0" collapsed="false">
      <c r="A7228" s="526" t="n">
        <v>94295</v>
      </c>
      <c r="B7228" s="526" t="s">
        <v>2075</v>
      </c>
      <c r="C7228" s="526" t="s">
        <v>2069</v>
      </c>
      <c r="D7228" s="528" t="n">
        <v>8697.95</v>
      </c>
    </row>
    <row r="7229" customFormat="false" ht="15" hidden="false" customHeight="false" outlineLevel="0" collapsed="false">
      <c r="A7229" s="526" t="n">
        <v>94296</v>
      </c>
      <c r="B7229" s="526" t="s">
        <v>11616</v>
      </c>
      <c r="C7229" s="526" t="s">
        <v>2069</v>
      </c>
      <c r="D7229" s="528" t="n">
        <v>4143.75</v>
      </c>
    </row>
    <row r="7230" customFormat="false" ht="15" hidden="false" customHeight="false" outlineLevel="0" collapsed="false">
      <c r="A7230" s="526" t="n">
        <v>95308</v>
      </c>
      <c r="B7230" s="526" t="s">
        <v>11622</v>
      </c>
      <c r="C7230" s="526" t="s">
        <v>4362</v>
      </c>
      <c r="D7230" s="527" t="n">
        <v>0.17</v>
      </c>
    </row>
    <row r="7231" customFormat="false" ht="15" hidden="false" customHeight="false" outlineLevel="0" collapsed="false">
      <c r="A7231" s="526" t="n">
        <v>95309</v>
      </c>
      <c r="B7231" s="526" t="s">
        <v>11623</v>
      </c>
      <c r="C7231" s="526" t="s">
        <v>4362</v>
      </c>
      <c r="D7231" s="527" t="n">
        <v>0.22</v>
      </c>
    </row>
    <row r="7232" customFormat="false" ht="15" hidden="false" customHeight="false" outlineLevel="0" collapsed="false">
      <c r="A7232" s="526" t="n">
        <v>95310</v>
      </c>
      <c r="B7232" s="526" t="s">
        <v>11624</v>
      </c>
      <c r="C7232" s="526" t="s">
        <v>4362</v>
      </c>
      <c r="D7232" s="527" t="n">
        <v>0.17</v>
      </c>
    </row>
    <row r="7233" customFormat="false" ht="15" hidden="false" customHeight="false" outlineLevel="0" collapsed="false">
      <c r="A7233" s="526" t="n">
        <v>95311</v>
      </c>
      <c r="B7233" s="526" t="s">
        <v>11625</v>
      </c>
      <c r="C7233" s="526" t="s">
        <v>4362</v>
      </c>
      <c r="D7233" s="527" t="n">
        <v>0.17</v>
      </c>
    </row>
    <row r="7234" customFormat="false" ht="15" hidden="false" customHeight="false" outlineLevel="0" collapsed="false">
      <c r="A7234" s="526" t="n">
        <v>95312</v>
      </c>
      <c r="B7234" s="526" t="s">
        <v>11626</v>
      </c>
      <c r="C7234" s="526" t="s">
        <v>4362</v>
      </c>
      <c r="D7234" s="527" t="n">
        <v>0.22</v>
      </c>
    </row>
    <row r="7235" customFormat="false" ht="15" hidden="false" customHeight="false" outlineLevel="0" collapsed="false">
      <c r="A7235" s="526" t="n">
        <v>95313</v>
      </c>
      <c r="B7235" s="526" t="s">
        <v>11627</v>
      </c>
      <c r="C7235" s="526" t="s">
        <v>4362</v>
      </c>
      <c r="D7235" s="527" t="n">
        <v>0.17</v>
      </c>
    </row>
    <row r="7236" customFormat="false" ht="15" hidden="false" customHeight="false" outlineLevel="0" collapsed="false">
      <c r="A7236" s="526" t="n">
        <v>95314</v>
      </c>
      <c r="B7236" s="526" t="s">
        <v>11628</v>
      </c>
      <c r="C7236" s="526" t="s">
        <v>4362</v>
      </c>
      <c r="D7236" s="527" t="n">
        <v>0.25</v>
      </c>
    </row>
    <row r="7237" customFormat="false" ht="15" hidden="false" customHeight="false" outlineLevel="0" collapsed="false">
      <c r="A7237" s="526" t="n">
        <v>95315</v>
      </c>
      <c r="B7237" s="526" t="s">
        <v>11629</v>
      </c>
      <c r="C7237" s="526" t="s">
        <v>4362</v>
      </c>
      <c r="D7237" s="527" t="n">
        <v>0.25</v>
      </c>
    </row>
    <row r="7238" customFormat="false" ht="15" hidden="false" customHeight="false" outlineLevel="0" collapsed="false">
      <c r="A7238" s="526" t="n">
        <v>95316</v>
      </c>
      <c r="B7238" s="526" t="s">
        <v>11630</v>
      </c>
      <c r="C7238" s="526" t="s">
        <v>4362</v>
      </c>
      <c r="D7238" s="527" t="n">
        <v>0.57</v>
      </c>
    </row>
    <row r="7239" customFormat="false" ht="15" hidden="false" customHeight="false" outlineLevel="0" collapsed="false">
      <c r="A7239" s="526" t="n">
        <v>95317</v>
      </c>
      <c r="B7239" s="526" t="s">
        <v>11631</v>
      </c>
      <c r="C7239" s="526" t="s">
        <v>4362</v>
      </c>
      <c r="D7239" s="527" t="n">
        <v>0.27</v>
      </c>
    </row>
    <row r="7240" customFormat="false" ht="15" hidden="false" customHeight="false" outlineLevel="0" collapsed="false">
      <c r="A7240" s="526" t="n">
        <v>95318</v>
      </c>
      <c r="B7240" s="526" t="s">
        <v>11632</v>
      </c>
      <c r="C7240" s="526" t="s">
        <v>4362</v>
      </c>
      <c r="D7240" s="527" t="n">
        <v>0.27</v>
      </c>
    </row>
    <row r="7241" customFormat="false" ht="15" hidden="false" customHeight="false" outlineLevel="0" collapsed="false">
      <c r="A7241" s="526" t="n">
        <v>95319</v>
      </c>
      <c r="B7241" s="526" t="s">
        <v>11633</v>
      </c>
      <c r="C7241" s="526" t="s">
        <v>4362</v>
      </c>
      <c r="D7241" s="527" t="n">
        <v>0.17</v>
      </c>
    </row>
    <row r="7242" customFormat="false" ht="15" hidden="false" customHeight="false" outlineLevel="0" collapsed="false">
      <c r="A7242" s="526" t="n">
        <v>95320</v>
      </c>
      <c r="B7242" s="526" t="s">
        <v>11634</v>
      </c>
      <c r="C7242" s="526" t="s">
        <v>4362</v>
      </c>
      <c r="D7242" s="527" t="n">
        <v>0.17</v>
      </c>
    </row>
    <row r="7243" customFormat="false" ht="15" hidden="false" customHeight="false" outlineLevel="0" collapsed="false">
      <c r="A7243" s="526" t="n">
        <v>95321</v>
      </c>
      <c r="B7243" s="526" t="s">
        <v>11635</v>
      </c>
      <c r="C7243" s="526" t="s">
        <v>4362</v>
      </c>
      <c r="D7243" s="527" t="n">
        <v>0.16</v>
      </c>
    </row>
    <row r="7244" customFormat="false" ht="15" hidden="false" customHeight="false" outlineLevel="0" collapsed="false">
      <c r="A7244" s="526" t="n">
        <v>95322</v>
      </c>
      <c r="B7244" s="526" t="s">
        <v>11636</v>
      </c>
      <c r="C7244" s="526" t="s">
        <v>4362</v>
      </c>
      <c r="D7244" s="527" t="n">
        <v>0.08</v>
      </c>
    </row>
    <row r="7245" customFormat="false" ht="15" hidden="false" customHeight="false" outlineLevel="0" collapsed="false">
      <c r="A7245" s="526" t="n">
        <v>95323</v>
      </c>
      <c r="B7245" s="526" t="s">
        <v>11637</v>
      </c>
      <c r="C7245" s="526" t="s">
        <v>4362</v>
      </c>
      <c r="D7245" s="527" t="n">
        <v>0.25</v>
      </c>
    </row>
    <row r="7246" customFormat="false" ht="15" hidden="false" customHeight="false" outlineLevel="0" collapsed="false">
      <c r="A7246" s="526" t="n">
        <v>95324</v>
      </c>
      <c r="B7246" s="526" t="s">
        <v>11638</v>
      </c>
      <c r="C7246" s="526" t="s">
        <v>4362</v>
      </c>
      <c r="D7246" s="527" t="n">
        <v>0.32</v>
      </c>
    </row>
    <row r="7247" customFormat="false" ht="15" hidden="false" customHeight="false" outlineLevel="0" collapsed="false">
      <c r="A7247" s="526" t="n">
        <v>95325</v>
      </c>
      <c r="B7247" s="526" t="s">
        <v>11639</v>
      </c>
      <c r="C7247" s="526" t="s">
        <v>4362</v>
      </c>
      <c r="D7247" s="527" t="n">
        <v>0.28</v>
      </c>
    </row>
    <row r="7248" customFormat="false" ht="15" hidden="false" customHeight="false" outlineLevel="0" collapsed="false">
      <c r="A7248" s="526" t="n">
        <v>95326</v>
      </c>
      <c r="B7248" s="526" t="s">
        <v>11640</v>
      </c>
      <c r="C7248" s="526" t="s">
        <v>4362</v>
      </c>
      <c r="D7248" s="527" t="n">
        <v>0.13</v>
      </c>
    </row>
    <row r="7249" customFormat="false" ht="15" hidden="false" customHeight="false" outlineLevel="0" collapsed="false">
      <c r="A7249" s="526" t="n">
        <v>95328</v>
      </c>
      <c r="B7249" s="526" t="s">
        <v>11641</v>
      </c>
      <c r="C7249" s="526" t="s">
        <v>4362</v>
      </c>
      <c r="D7249" s="527" t="n">
        <v>0.23</v>
      </c>
    </row>
    <row r="7250" customFormat="false" ht="15" hidden="false" customHeight="false" outlineLevel="0" collapsed="false">
      <c r="A7250" s="526" t="n">
        <v>95329</v>
      </c>
      <c r="B7250" s="526" t="s">
        <v>11642</v>
      </c>
      <c r="C7250" s="526" t="s">
        <v>4362</v>
      </c>
      <c r="D7250" s="527" t="n">
        <v>0.3</v>
      </c>
    </row>
    <row r="7251" customFormat="false" ht="15" hidden="false" customHeight="false" outlineLevel="0" collapsed="false">
      <c r="A7251" s="526" t="n">
        <v>95330</v>
      </c>
      <c r="B7251" s="526" t="s">
        <v>11643</v>
      </c>
      <c r="C7251" s="526" t="s">
        <v>4362</v>
      </c>
      <c r="D7251" s="527" t="n">
        <v>0.25</v>
      </c>
    </row>
    <row r="7252" customFormat="false" ht="15" hidden="false" customHeight="false" outlineLevel="0" collapsed="false">
      <c r="A7252" s="526" t="n">
        <v>95331</v>
      </c>
      <c r="B7252" s="526" t="s">
        <v>11644</v>
      </c>
      <c r="C7252" s="526" t="s">
        <v>4362</v>
      </c>
      <c r="D7252" s="527" t="n">
        <v>0.2</v>
      </c>
    </row>
    <row r="7253" customFormat="false" ht="15" hidden="false" customHeight="false" outlineLevel="0" collapsed="false">
      <c r="A7253" s="526" t="n">
        <v>95332</v>
      </c>
      <c r="B7253" s="526" t="s">
        <v>11645</v>
      </c>
      <c r="C7253" s="526" t="s">
        <v>4362</v>
      </c>
      <c r="D7253" s="527" t="n">
        <v>0.82</v>
      </c>
    </row>
    <row r="7254" customFormat="false" ht="15" hidden="false" customHeight="false" outlineLevel="0" collapsed="false">
      <c r="A7254" s="526" t="n">
        <v>95333</v>
      </c>
      <c r="B7254" s="526" t="s">
        <v>11646</v>
      </c>
      <c r="C7254" s="526" t="s">
        <v>4362</v>
      </c>
      <c r="D7254" s="527" t="n">
        <v>0.82</v>
      </c>
    </row>
    <row r="7255" customFormat="false" ht="15" hidden="false" customHeight="false" outlineLevel="0" collapsed="false">
      <c r="A7255" s="526" t="n">
        <v>95334</v>
      </c>
      <c r="B7255" s="526" t="s">
        <v>11647</v>
      </c>
      <c r="C7255" s="526" t="s">
        <v>4362</v>
      </c>
      <c r="D7255" s="527" t="n">
        <v>0.88</v>
      </c>
    </row>
    <row r="7256" customFormat="false" ht="15" hidden="false" customHeight="false" outlineLevel="0" collapsed="false">
      <c r="A7256" s="526" t="n">
        <v>95335</v>
      </c>
      <c r="B7256" s="526" t="s">
        <v>11648</v>
      </c>
      <c r="C7256" s="526" t="s">
        <v>4362</v>
      </c>
      <c r="D7256" s="527" t="n">
        <v>0.39</v>
      </c>
    </row>
    <row r="7257" customFormat="false" ht="15" hidden="false" customHeight="false" outlineLevel="0" collapsed="false">
      <c r="A7257" s="526" t="n">
        <v>95337</v>
      </c>
      <c r="B7257" s="526" t="s">
        <v>11649</v>
      </c>
      <c r="C7257" s="526" t="s">
        <v>4362</v>
      </c>
      <c r="D7257" s="527" t="n">
        <v>0.25</v>
      </c>
    </row>
    <row r="7258" customFormat="false" ht="15" hidden="false" customHeight="false" outlineLevel="0" collapsed="false">
      <c r="A7258" s="526" t="n">
        <v>95338</v>
      </c>
      <c r="B7258" s="526" t="s">
        <v>11650</v>
      </c>
      <c r="C7258" s="526" t="s">
        <v>4362</v>
      </c>
      <c r="D7258" s="527" t="n">
        <v>0.46</v>
      </c>
    </row>
    <row r="7259" customFormat="false" ht="15" hidden="false" customHeight="false" outlineLevel="0" collapsed="false">
      <c r="A7259" s="526" t="n">
        <v>95339</v>
      </c>
      <c r="B7259" s="526" t="s">
        <v>11651</v>
      </c>
      <c r="C7259" s="526" t="s">
        <v>4362</v>
      </c>
      <c r="D7259" s="527" t="n">
        <v>0.38</v>
      </c>
    </row>
    <row r="7260" customFormat="false" ht="15" hidden="false" customHeight="false" outlineLevel="0" collapsed="false">
      <c r="A7260" s="526" t="n">
        <v>95340</v>
      </c>
      <c r="B7260" s="526" t="s">
        <v>11652</v>
      </c>
      <c r="C7260" s="526" t="s">
        <v>4362</v>
      </c>
      <c r="D7260" s="527" t="n">
        <v>0.3</v>
      </c>
    </row>
    <row r="7261" customFormat="false" ht="15" hidden="false" customHeight="false" outlineLevel="0" collapsed="false">
      <c r="A7261" s="526" t="n">
        <v>95341</v>
      </c>
      <c r="B7261" s="526" t="s">
        <v>11653</v>
      </c>
      <c r="C7261" s="526" t="s">
        <v>4362</v>
      </c>
      <c r="D7261" s="527" t="n">
        <v>0.32</v>
      </c>
    </row>
    <row r="7262" customFormat="false" ht="15" hidden="false" customHeight="false" outlineLevel="0" collapsed="false">
      <c r="A7262" s="526" t="n">
        <v>95342</v>
      </c>
      <c r="B7262" s="526" t="s">
        <v>11654</v>
      </c>
      <c r="C7262" s="526" t="s">
        <v>4362</v>
      </c>
      <c r="D7262" s="527" t="n">
        <v>0.23</v>
      </c>
    </row>
    <row r="7263" customFormat="false" ht="15" hidden="false" customHeight="false" outlineLevel="0" collapsed="false">
      <c r="A7263" s="526" t="n">
        <v>95343</v>
      </c>
      <c r="B7263" s="526" t="s">
        <v>11655</v>
      </c>
      <c r="C7263" s="526" t="s">
        <v>4362</v>
      </c>
      <c r="D7263" s="527" t="n">
        <v>0.25</v>
      </c>
    </row>
    <row r="7264" customFormat="false" ht="15" hidden="false" customHeight="false" outlineLevel="0" collapsed="false">
      <c r="A7264" s="526" t="n">
        <v>95344</v>
      </c>
      <c r="B7264" s="526" t="s">
        <v>11656</v>
      </c>
      <c r="C7264" s="526" t="s">
        <v>4362</v>
      </c>
      <c r="D7264" s="527" t="n">
        <v>0.2</v>
      </c>
    </row>
    <row r="7265" customFormat="false" ht="15" hidden="false" customHeight="false" outlineLevel="0" collapsed="false">
      <c r="A7265" s="526" t="n">
        <v>95345</v>
      </c>
      <c r="B7265" s="526" t="s">
        <v>11657</v>
      </c>
      <c r="C7265" s="526" t="s">
        <v>4362</v>
      </c>
      <c r="D7265" s="527" t="n">
        <v>0.56</v>
      </c>
    </row>
    <row r="7266" customFormat="false" ht="15" hidden="false" customHeight="false" outlineLevel="0" collapsed="false">
      <c r="A7266" s="526" t="n">
        <v>95346</v>
      </c>
      <c r="B7266" s="526" t="s">
        <v>11658</v>
      </c>
      <c r="C7266" s="526" t="s">
        <v>4362</v>
      </c>
      <c r="D7266" s="527" t="n">
        <v>0.11</v>
      </c>
    </row>
    <row r="7267" customFormat="false" ht="15" hidden="false" customHeight="false" outlineLevel="0" collapsed="false">
      <c r="A7267" s="526" t="n">
        <v>95347</v>
      </c>
      <c r="B7267" s="526" t="s">
        <v>11659</v>
      </c>
      <c r="C7267" s="526" t="s">
        <v>4362</v>
      </c>
      <c r="D7267" s="527" t="n">
        <v>0.11</v>
      </c>
    </row>
    <row r="7268" customFormat="false" ht="15" hidden="false" customHeight="false" outlineLevel="0" collapsed="false">
      <c r="A7268" s="526" t="n">
        <v>95348</v>
      </c>
      <c r="B7268" s="526" t="s">
        <v>11660</v>
      </c>
      <c r="C7268" s="526" t="s">
        <v>4362</v>
      </c>
      <c r="D7268" s="527" t="n">
        <v>0.13</v>
      </c>
    </row>
    <row r="7269" customFormat="false" ht="15" hidden="false" customHeight="false" outlineLevel="0" collapsed="false">
      <c r="A7269" s="526" t="n">
        <v>95349</v>
      </c>
      <c r="B7269" s="526" t="s">
        <v>11661</v>
      </c>
      <c r="C7269" s="526" t="s">
        <v>4362</v>
      </c>
      <c r="D7269" s="527" t="n">
        <v>0.1</v>
      </c>
    </row>
    <row r="7270" customFormat="false" ht="15" hidden="false" customHeight="false" outlineLevel="0" collapsed="false">
      <c r="A7270" s="526" t="n">
        <v>95351</v>
      </c>
      <c r="B7270" s="526" t="s">
        <v>11662</v>
      </c>
      <c r="C7270" s="526" t="s">
        <v>4362</v>
      </c>
      <c r="D7270" s="527" t="n">
        <v>0.38</v>
      </c>
    </row>
    <row r="7271" customFormat="false" ht="15" hidden="false" customHeight="false" outlineLevel="0" collapsed="false">
      <c r="A7271" s="526" t="n">
        <v>95352</v>
      </c>
      <c r="B7271" s="526" t="s">
        <v>11663</v>
      </c>
      <c r="C7271" s="526" t="s">
        <v>4362</v>
      </c>
      <c r="D7271" s="527" t="n">
        <v>0.12</v>
      </c>
    </row>
    <row r="7272" customFormat="false" ht="15" hidden="false" customHeight="false" outlineLevel="0" collapsed="false">
      <c r="A7272" s="526" t="n">
        <v>95354</v>
      </c>
      <c r="B7272" s="526" t="s">
        <v>11664</v>
      </c>
      <c r="C7272" s="526" t="s">
        <v>4362</v>
      </c>
      <c r="D7272" s="527" t="n">
        <v>0.15</v>
      </c>
    </row>
    <row r="7273" customFormat="false" ht="15" hidden="false" customHeight="false" outlineLevel="0" collapsed="false">
      <c r="A7273" s="526" t="n">
        <v>95355</v>
      </c>
      <c r="B7273" s="526" t="s">
        <v>11665</v>
      </c>
      <c r="C7273" s="526" t="s">
        <v>4362</v>
      </c>
      <c r="D7273" s="527" t="n">
        <v>0.12</v>
      </c>
    </row>
    <row r="7274" customFormat="false" ht="15" hidden="false" customHeight="false" outlineLevel="0" collapsed="false">
      <c r="A7274" s="526" t="n">
        <v>95356</v>
      </c>
      <c r="B7274" s="526" t="s">
        <v>11666</v>
      </c>
      <c r="C7274" s="526" t="s">
        <v>4362</v>
      </c>
      <c r="D7274" s="527" t="n">
        <v>0.15</v>
      </c>
    </row>
    <row r="7275" customFormat="false" ht="15" hidden="false" customHeight="false" outlineLevel="0" collapsed="false">
      <c r="A7275" s="526" t="n">
        <v>95357</v>
      </c>
      <c r="B7275" s="526" t="s">
        <v>11667</v>
      </c>
      <c r="C7275" s="526" t="s">
        <v>4362</v>
      </c>
      <c r="D7275" s="527" t="n">
        <v>0.25</v>
      </c>
    </row>
    <row r="7276" customFormat="false" ht="15" hidden="false" customHeight="false" outlineLevel="0" collapsed="false">
      <c r="A7276" s="526" t="n">
        <v>95358</v>
      </c>
      <c r="B7276" s="526" t="s">
        <v>11668</v>
      </c>
      <c r="C7276" s="526" t="s">
        <v>4362</v>
      </c>
      <c r="D7276" s="527" t="n">
        <v>0.29</v>
      </c>
    </row>
    <row r="7277" customFormat="false" ht="15" hidden="false" customHeight="false" outlineLevel="0" collapsed="false">
      <c r="A7277" s="526" t="n">
        <v>95359</v>
      </c>
      <c r="B7277" s="526" t="s">
        <v>11669</v>
      </c>
      <c r="C7277" s="526" t="s">
        <v>4362</v>
      </c>
      <c r="D7277" s="527" t="n">
        <v>0.29</v>
      </c>
    </row>
    <row r="7278" customFormat="false" ht="15" hidden="false" customHeight="false" outlineLevel="0" collapsed="false">
      <c r="A7278" s="526" t="n">
        <v>95360</v>
      </c>
      <c r="B7278" s="526" t="s">
        <v>11670</v>
      </c>
      <c r="C7278" s="526" t="s">
        <v>4362</v>
      </c>
      <c r="D7278" s="527" t="n">
        <v>0.21</v>
      </c>
    </row>
    <row r="7279" customFormat="false" ht="15" hidden="false" customHeight="false" outlineLevel="0" collapsed="false">
      <c r="A7279" s="526" t="n">
        <v>95361</v>
      </c>
      <c r="B7279" s="526" t="s">
        <v>11671</v>
      </c>
      <c r="C7279" s="526" t="s">
        <v>4362</v>
      </c>
      <c r="D7279" s="527" t="n">
        <v>0.15</v>
      </c>
    </row>
    <row r="7280" customFormat="false" ht="15" hidden="false" customHeight="false" outlineLevel="0" collapsed="false">
      <c r="A7280" s="526" t="n">
        <v>95362</v>
      </c>
      <c r="B7280" s="526" t="s">
        <v>11672</v>
      </c>
      <c r="C7280" s="526" t="s">
        <v>4362</v>
      </c>
      <c r="D7280" s="527" t="n">
        <v>0.26</v>
      </c>
    </row>
    <row r="7281" customFormat="false" ht="15" hidden="false" customHeight="false" outlineLevel="0" collapsed="false">
      <c r="A7281" s="526" t="n">
        <v>95363</v>
      </c>
      <c r="B7281" s="526" t="s">
        <v>11673</v>
      </c>
      <c r="C7281" s="526" t="s">
        <v>4362</v>
      </c>
      <c r="D7281" s="527" t="n">
        <v>0.26</v>
      </c>
    </row>
    <row r="7282" customFormat="false" ht="15" hidden="false" customHeight="false" outlineLevel="0" collapsed="false">
      <c r="A7282" s="526" t="n">
        <v>95364</v>
      </c>
      <c r="B7282" s="526" t="s">
        <v>11674</v>
      </c>
      <c r="C7282" s="526" t="s">
        <v>4362</v>
      </c>
      <c r="D7282" s="527" t="n">
        <v>0.15</v>
      </c>
    </row>
    <row r="7283" customFormat="false" ht="15" hidden="false" customHeight="false" outlineLevel="0" collapsed="false">
      <c r="A7283" s="526" t="n">
        <v>95365</v>
      </c>
      <c r="B7283" s="526" t="s">
        <v>11675</v>
      </c>
      <c r="C7283" s="526" t="s">
        <v>4362</v>
      </c>
      <c r="D7283" s="527" t="n">
        <v>0.15</v>
      </c>
    </row>
    <row r="7284" customFormat="false" ht="15" hidden="false" customHeight="false" outlineLevel="0" collapsed="false">
      <c r="A7284" s="526" t="n">
        <v>95366</v>
      </c>
      <c r="B7284" s="526" t="s">
        <v>11676</v>
      </c>
      <c r="C7284" s="526" t="s">
        <v>4362</v>
      </c>
      <c r="D7284" s="527" t="n">
        <v>0.15</v>
      </c>
    </row>
    <row r="7285" customFormat="false" ht="15" hidden="false" customHeight="false" outlineLevel="0" collapsed="false">
      <c r="A7285" s="526" t="n">
        <v>95367</v>
      </c>
      <c r="B7285" s="526" t="s">
        <v>11677</v>
      </c>
      <c r="C7285" s="526" t="s">
        <v>4362</v>
      </c>
      <c r="D7285" s="527" t="n">
        <v>0.26</v>
      </c>
    </row>
    <row r="7286" customFormat="false" ht="15" hidden="false" customHeight="false" outlineLevel="0" collapsed="false">
      <c r="A7286" s="526" t="n">
        <v>95368</v>
      </c>
      <c r="B7286" s="526" t="s">
        <v>11678</v>
      </c>
      <c r="C7286" s="526" t="s">
        <v>4362</v>
      </c>
      <c r="D7286" s="527" t="n">
        <v>0.18</v>
      </c>
    </row>
    <row r="7287" customFormat="false" ht="15" hidden="false" customHeight="false" outlineLevel="0" collapsed="false">
      <c r="A7287" s="526" t="n">
        <v>95369</v>
      </c>
      <c r="B7287" s="526" t="s">
        <v>11679</v>
      </c>
      <c r="C7287" s="526" t="s">
        <v>4362</v>
      </c>
      <c r="D7287" s="527" t="n">
        <v>0.16</v>
      </c>
    </row>
    <row r="7288" customFormat="false" ht="15" hidden="false" customHeight="false" outlineLevel="0" collapsed="false">
      <c r="A7288" s="526" t="n">
        <v>95370</v>
      </c>
      <c r="B7288" s="526" t="s">
        <v>11680</v>
      </c>
      <c r="C7288" s="526" t="s">
        <v>4362</v>
      </c>
      <c r="D7288" s="527" t="n">
        <v>0.32</v>
      </c>
    </row>
    <row r="7289" customFormat="false" ht="15" hidden="false" customHeight="false" outlineLevel="0" collapsed="false">
      <c r="A7289" s="526" t="n">
        <v>95371</v>
      </c>
      <c r="B7289" s="526" t="s">
        <v>11681</v>
      </c>
      <c r="C7289" s="526" t="s">
        <v>4362</v>
      </c>
      <c r="D7289" s="527" t="n">
        <v>0.46</v>
      </c>
    </row>
    <row r="7290" customFormat="false" ht="15" hidden="false" customHeight="false" outlineLevel="0" collapsed="false">
      <c r="A7290" s="526" t="n">
        <v>95372</v>
      </c>
      <c r="B7290" s="526" t="s">
        <v>11682</v>
      </c>
      <c r="C7290" s="526" t="s">
        <v>4362</v>
      </c>
      <c r="D7290" s="527" t="n">
        <v>0.32</v>
      </c>
    </row>
    <row r="7291" customFormat="false" ht="15" hidden="false" customHeight="false" outlineLevel="0" collapsed="false">
      <c r="A7291" s="526" t="n">
        <v>95373</v>
      </c>
      <c r="B7291" s="526" t="s">
        <v>11683</v>
      </c>
      <c r="C7291" s="526" t="s">
        <v>4362</v>
      </c>
      <c r="D7291" s="527" t="n">
        <v>0.31</v>
      </c>
    </row>
    <row r="7292" customFormat="false" ht="15" hidden="false" customHeight="false" outlineLevel="0" collapsed="false">
      <c r="A7292" s="526" t="n">
        <v>95374</v>
      </c>
      <c r="B7292" s="526" t="s">
        <v>11684</v>
      </c>
      <c r="C7292" s="526" t="s">
        <v>4362</v>
      </c>
      <c r="D7292" s="527" t="n">
        <v>0.32</v>
      </c>
    </row>
    <row r="7293" customFormat="false" ht="15" hidden="false" customHeight="false" outlineLevel="0" collapsed="false">
      <c r="A7293" s="526" t="n">
        <v>95375</v>
      </c>
      <c r="B7293" s="526" t="s">
        <v>11685</v>
      </c>
      <c r="C7293" s="526" t="s">
        <v>4362</v>
      </c>
      <c r="D7293" s="527" t="n">
        <v>0.38</v>
      </c>
    </row>
    <row r="7294" customFormat="false" ht="15" hidden="false" customHeight="false" outlineLevel="0" collapsed="false">
      <c r="A7294" s="526" t="n">
        <v>95376</v>
      </c>
      <c r="B7294" s="526" t="s">
        <v>11686</v>
      </c>
      <c r="C7294" s="526" t="s">
        <v>4362</v>
      </c>
      <c r="D7294" s="527" t="n">
        <v>0.1</v>
      </c>
    </row>
    <row r="7295" customFormat="false" ht="15" hidden="false" customHeight="false" outlineLevel="0" collapsed="false">
      <c r="A7295" s="526" t="n">
        <v>95377</v>
      </c>
      <c r="B7295" s="526" t="s">
        <v>11687</v>
      </c>
      <c r="C7295" s="526" t="s">
        <v>4362</v>
      </c>
      <c r="D7295" s="527" t="n">
        <v>0.25</v>
      </c>
    </row>
    <row r="7296" customFormat="false" ht="15" hidden="false" customHeight="false" outlineLevel="0" collapsed="false">
      <c r="A7296" s="526" t="n">
        <v>95378</v>
      </c>
      <c r="B7296" s="526" t="s">
        <v>11688</v>
      </c>
      <c r="C7296" s="526" t="s">
        <v>4362</v>
      </c>
      <c r="D7296" s="527" t="n">
        <v>0.3</v>
      </c>
    </row>
    <row r="7297" customFormat="false" ht="15" hidden="false" customHeight="false" outlineLevel="0" collapsed="false">
      <c r="A7297" s="526" t="n">
        <v>95379</v>
      </c>
      <c r="B7297" s="526" t="s">
        <v>11689</v>
      </c>
      <c r="C7297" s="526" t="s">
        <v>4362</v>
      </c>
      <c r="D7297" s="527" t="n">
        <v>0.25</v>
      </c>
    </row>
    <row r="7298" customFormat="false" ht="15" hidden="false" customHeight="false" outlineLevel="0" collapsed="false">
      <c r="A7298" s="526" t="n">
        <v>95380</v>
      </c>
      <c r="B7298" s="526" t="s">
        <v>11690</v>
      </c>
      <c r="C7298" s="526" t="s">
        <v>4362</v>
      </c>
      <c r="D7298" s="527" t="n">
        <v>0.29</v>
      </c>
    </row>
    <row r="7299" customFormat="false" ht="15" hidden="false" customHeight="false" outlineLevel="0" collapsed="false">
      <c r="A7299" s="526" t="n">
        <v>95382</v>
      </c>
      <c r="B7299" s="526" t="s">
        <v>11691</v>
      </c>
      <c r="C7299" s="526" t="s">
        <v>4362</v>
      </c>
      <c r="D7299" s="527" t="n">
        <v>0.25</v>
      </c>
    </row>
    <row r="7300" customFormat="false" ht="15" hidden="false" customHeight="false" outlineLevel="0" collapsed="false">
      <c r="A7300" s="526" t="n">
        <v>95383</v>
      </c>
      <c r="B7300" s="526" t="s">
        <v>11692</v>
      </c>
      <c r="C7300" s="526" t="s">
        <v>4362</v>
      </c>
      <c r="D7300" s="527" t="n">
        <v>0.42</v>
      </c>
    </row>
    <row r="7301" customFormat="false" ht="15" hidden="false" customHeight="false" outlineLevel="0" collapsed="false">
      <c r="A7301" s="526" t="n">
        <v>95384</v>
      </c>
      <c r="B7301" s="526" t="s">
        <v>11693</v>
      </c>
      <c r="C7301" s="526" t="s">
        <v>4362</v>
      </c>
      <c r="D7301" s="527" t="n">
        <v>0.36</v>
      </c>
    </row>
    <row r="7302" customFormat="false" ht="15" hidden="false" customHeight="false" outlineLevel="0" collapsed="false">
      <c r="A7302" s="526" t="n">
        <v>95385</v>
      </c>
      <c r="B7302" s="526" t="s">
        <v>11694</v>
      </c>
      <c r="C7302" s="526" t="s">
        <v>4362</v>
      </c>
      <c r="D7302" s="527" t="n">
        <v>0.25</v>
      </c>
    </row>
    <row r="7303" customFormat="false" ht="15" hidden="false" customHeight="false" outlineLevel="0" collapsed="false">
      <c r="A7303" s="526" t="n">
        <v>95386</v>
      </c>
      <c r="B7303" s="526" t="s">
        <v>11695</v>
      </c>
      <c r="C7303" s="526" t="s">
        <v>4362</v>
      </c>
      <c r="D7303" s="527" t="n">
        <v>0.21</v>
      </c>
    </row>
    <row r="7304" customFormat="false" ht="15" hidden="false" customHeight="false" outlineLevel="0" collapsed="false">
      <c r="A7304" s="526" t="n">
        <v>95387</v>
      </c>
      <c r="B7304" s="526" t="s">
        <v>11696</v>
      </c>
      <c r="C7304" s="526" t="s">
        <v>4362</v>
      </c>
      <c r="D7304" s="527" t="n">
        <v>0.29</v>
      </c>
    </row>
    <row r="7305" customFormat="false" ht="15" hidden="false" customHeight="false" outlineLevel="0" collapsed="false">
      <c r="A7305" s="526" t="n">
        <v>95388</v>
      </c>
      <c r="B7305" s="526" t="s">
        <v>11697</v>
      </c>
      <c r="C7305" s="526" t="s">
        <v>4362</v>
      </c>
      <c r="D7305" s="527" t="n">
        <v>0.1</v>
      </c>
    </row>
    <row r="7306" customFormat="false" ht="15" hidden="false" customHeight="false" outlineLevel="0" collapsed="false">
      <c r="A7306" s="526" t="n">
        <v>95389</v>
      </c>
      <c r="B7306" s="526" t="s">
        <v>11698</v>
      </c>
      <c r="C7306" s="526" t="s">
        <v>4362</v>
      </c>
      <c r="D7306" s="527" t="n">
        <v>0.15</v>
      </c>
    </row>
    <row r="7307" customFormat="false" ht="15" hidden="false" customHeight="false" outlineLevel="0" collapsed="false">
      <c r="A7307" s="526" t="n">
        <v>95390</v>
      </c>
      <c r="B7307" s="526" t="s">
        <v>11699</v>
      </c>
      <c r="C7307" s="526" t="s">
        <v>4362</v>
      </c>
      <c r="D7307" s="527" t="n">
        <v>0.09</v>
      </c>
    </row>
    <row r="7308" customFormat="false" ht="15" hidden="false" customHeight="false" outlineLevel="0" collapsed="false">
      <c r="A7308" s="526" t="n">
        <v>95391</v>
      </c>
      <c r="B7308" s="526" t="s">
        <v>11700</v>
      </c>
      <c r="C7308" s="526" t="s">
        <v>4362</v>
      </c>
      <c r="D7308" s="527" t="n">
        <v>0.1</v>
      </c>
    </row>
    <row r="7309" customFormat="false" ht="15" hidden="false" customHeight="false" outlineLevel="0" collapsed="false">
      <c r="A7309" s="526" t="n">
        <v>95392</v>
      </c>
      <c r="B7309" s="526" t="s">
        <v>11701</v>
      </c>
      <c r="C7309" s="526" t="s">
        <v>4362</v>
      </c>
      <c r="D7309" s="527" t="n">
        <v>0.17</v>
      </c>
    </row>
    <row r="7310" customFormat="false" ht="15" hidden="false" customHeight="false" outlineLevel="0" collapsed="false">
      <c r="A7310" s="526" t="n">
        <v>95393</v>
      </c>
      <c r="B7310" s="526" t="s">
        <v>11702</v>
      </c>
      <c r="C7310" s="526" t="s">
        <v>4362</v>
      </c>
      <c r="D7310" s="527" t="n">
        <v>0.69</v>
      </c>
    </row>
    <row r="7311" customFormat="false" ht="15" hidden="false" customHeight="false" outlineLevel="0" collapsed="false">
      <c r="A7311" s="526" t="n">
        <v>95394</v>
      </c>
      <c r="B7311" s="526" t="s">
        <v>11703</v>
      </c>
      <c r="C7311" s="526" t="s">
        <v>4362</v>
      </c>
      <c r="D7311" s="527" t="n">
        <v>0.93</v>
      </c>
    </row>
    <row r="7312" customFormat="false" ht="15" hidden="false" customHeight="false" outlineLevel="0" collapsed="false">
      <c r="A7312" s="526" t="n">
        <v>95395</v>
      </c>
      <c r="B7312" s="526" t="s">
        <v>11704</v>
      </c>
      <c r="C7312" s="526" t="s">
        <v>4362</v>
      </c>
      <c r="D7312" s="527" t="n">
        <v>0.97</v>
      </c>
    </row>
    <row r="7313" customFormat="false" ht="15" hidden="false" customHeight="false" outlineLevel="0" collapsed="false">
      <c r="A7313" s="526" t="n">
        <v>95396</v>
      </c>
      <c r="B7313" s="526" t="s">
        <v>11705</v>
      </c>
      <c r="C7313" s="526" t="s">
        <v>4362</v>
      </c>
      <c r="D7313" s="527" t="n">
        <v>1.02</v>
      </c>
    </row>
    <row r="7314" customFormat="false" ht="15" hidden="false" customHeight="false" outlineLevel="0" collapsed="false">
      <c r="A7314" s="526" t="n">
        <v>95397</v>
      </c>
      <c r="B7314" s="526" t="s">
        <v>11706</v>
      </c>
      <c r="C7314" s="526" t="s">
        <v>4362</v>
      </c>
      <c r="D7314" s="527" t="n">
        <v>0.06</v>
      </c>
    </row>
    <row r="7315" customFormat="false" ht="15" hidden="false" customHeight="false" outlineLevel="0" collapsed="false">
      <c r="A7315" s="526" t="n">
        <v>95398</v>
      </c>
      <c r="B7315" s="526" t="s">
        <v>11707</v>
      </c>
      <c r="C7315" s="526" t="s">
        <v>4362</v>
      </c>
      <c r="D7315" s="527" t="n">
        <v>0.13</v>
      </c>
    </row>
    <row r="7316" customFormat="false" ht="15" hidden="false" customHeight="false" outlineLevel="0" collapsed="false">
      <c r="A7316" s="526" t="n">
        <v>95399</v>
      </c>
      <c r="B7316" s="526" t="s">
        <v>11708</v>
      </c>
      <c r="C7316" s="526" t="s">
        <v>4362</v>
      </c>
      <c r="D7316" s="527" t="n">
        <v>0.04</v>
      </c>
    </row>
    <row r="7317" customFormat="false" ht="15" hidden="false" customHeight="false" outlineLevel="0" collapsed="false">
      <c r="A7317" s="526" t="n">
        <v>95400</v>
      </c>
      <c r="B7317" s="526" t="s">
        <v>11709</v>
      </c>
      <c r="C7317" s="526" t="s">
        <v>4362</v>
      </c>
      <c r="D7317" s="527" t="n">
        <v>0.08</v>
      </c>
    </row>
    <row r="7318" customFormat="false" ht="15" hidden="false" customHeight="false" outlineLevel="0" collapsed="false">
      <c r="A7318" s="526" t="n">
        <v>95401</v>
      </c>
      <c r="B7318" s="526" t="s">
        <v>11710</v>
      </c>
      <c r="C7318" s="526" t="s">
        <v>4362</v>
      </c>
      <c r="D7318" s="527" t="n">
        <v>0.46</v>
      </c>
    </row>
    <row r="7319" customFormat="false" ht="15" hidden="false" customHeight="false" outlineLevel="0" collapsed="false">
      <c r="A7319" s="526" t="n">
        <v>95402</v>
      </c>
      <c r="B7319" s="526" t="s">
        <v>11711</v>
      </c>
      <c r="C7319" s="526" t="s">
        <v>4362</v>
      </c>
      <c r="D7319" s="527" t="n">
        <v>1.66</v>
      </c>
    </row>
    <row r="7320" customFormat="false" ht="15" hidden="false" customHeight="false" outlineLevel="0" collapsed="false">
      <c r="A7320" s="526" t="n">
        <v>95403</v>
      </c>
      <c r="B7320" s="526" t="s">
        <v>11712</v>
      </c>
      <c r="C7320" s="526" t="s">
        <v>4362</v>
      </c>
      <c r="D7320" s="527" t="n">
        <v>1.96</v>
      </c>
    </row>
    <row r="7321" customFormat="false" ht="15" hidden="false" customHeight="false" outlineLevel="0" collapsed="false">
      <c r="A7321" s="526" t="n">
        <v>95404</v>
      </c>
      <c r="B7321" s="526" t="s">
        <v>11713</v>
      </c>
      <c r="C7321" s="526" t="s">
        <v>4362</v>
      </c>
      <c r="D7321" s="527" t="n">
        <v>2.77</v>
      </c>
    </row>
    <row r="7322" customFormat="false" ht="15" hidden="false" customHeight="false" outlineLevel="0" collapsed="false">
      <c r="A7322" s="526" t="n">
        <v>95405</v>
      </c>
      <c r="B7322" s="526" t="s">
        <v>11714</v>
      </c>
      <c r="C7322" s="526" t="s">
        <v>4362</v>
      </c>
      <c r="D7322" s="527" t="n">
        <v>1.01</v>
      </c>
    </row>
    <row r="7323" customFormat="false" ht="15" hidden="false" customHeight="false" outlineLevel="0" collapsed="false">
      <c r="A7323" s="526" t="n">
        <v>95406</v>
      </c>
      <c r="B7323" s="526" t="s">
        <v>11715</v>
      </c>
      <c r="C7323" s="526" t="s">
        <v>4362</v>
      </c>
      <c r="D7323" s="527" t="n">
        <v>0.18</v>
      </c>
    </row>
    <row r="7324" customFormat="false" ht="15" hidden="false" customHeight="false" outlineLevel="0" collapsed="false">
      <c r="A7324" s="526" t="n">
        <v>95408</v>
      </c>
      <c r="B7324" s="526" t="s">
        <v>11716</v>
      </c>
      <c r="C7324" s="526" t="s">
        <v>2069</v>
      </c>
      <c r="D7324" s="527" t="n">
        <v>15.07</v>
      </c>
    </row>
    <row r="7325" customFormat="false" ht="15" hidden="false" customHeight="false" outlineLevel="0" collapsed="false">
      <c r="A7325" s="526" t="n">
        <v>95409</v>
      </c>
      <c r="B7325" s="526" t="s">
        <v>11717</v>
      </c>
      <c r="C7325" s="526" t="s">
        <v>2069</v>
      </c>
      <c r="D7325" s="527" t="n">
        <v>14.29</v>
      </c>
    </row>
    <row r="7326" customFormat="false" ht="15" hidden="false" customHeight="false" outlineLevel="0" collapsed="false">
      <c r="A7326" s="526" t="n">
        <v>95410</v>
      </c>
      <c r="B7326" s="526" t="s">
        <v>11718</v>
      </c>
      <c r="C7326" s="526" t="s">
        <v>2069</v>
      </c>
      <c r="D7326" s="527" t="n">
        <v>5.86</v>
      </c>
    </row>
    <row r="7327" customFormat="false" ht="15" hidden="false" customHeight="false" outlineLevel="0" collapsed="false">
      <c r="A7327" s="526" t="n">
        <v>95411</v>
      </c>
      <c r="B7327" s="526" t="s">
        <v>11719</v>
      </c>
      <c r="C7327" s="526" t="s">
        <v>2069</v>
      </c>
      <c r="D7327" s="527" t="n">
        <v>11.03</v>
      </c>
    </row>
    <row r="7328" customFormat="false" ht="15" hidden="false" customHeight="false" outlineLevel="0" collapsed="false">
      <c r="A7328" s="526" t="n">
        <v>95412</v>
      </c>
      <c r="B7328" s="526" t="s">
        <v>11720</v>
      </c>
      <c r="C7328" s="526" t="s">
        <v>2069</v>
      </c>
      <c r="D7328" s="527" t="n">
        <v>8.62</v>
      </c>
    </row>
    <row r="7329" customFormat="false" ht="15" hidden="false" customHeight="false" outlineLevel="0" collapsed="false">
      <c r="A7329" s="526" t="n">
        <v>95413</v>
      </c>
      <c r="B7329" s="526" t="s">
        <v>11721</v>
      </c>
      <c r="C7329" s="526" t="s">
        <v>2069</v>
      </c>
      <c r="D7329" s="527" t="n">
        <v>23.49</v>
      </c>
    </row>
    <row r="7330" customFormat="false" ht="15" hidden="false" customHeight="false" outlineLevel="0" collapsed="false">
      <c r="A7330" s="526" t="n">
        <v>95414</v>
      </c>
      <c r="B7330" s="526" t="s">
        <v>11722</v>
      </c>
      <c r="C7330" s="526" t="s">
        <v>2069</v>
      </c>
      <c r="D7330" s="527" t="n">
        <v>93.19</v>
      </c>
    </row>
    <row r="7331" customFormat="false" ht="15" hidden="false" customHeight="false" outlineLevel="0" collapsed="false">
      <c r="A7331" s="526" t="n">
        <v>95415</v>
      </c>
      <c r="B7331" s="526" t="s">
        <v>11723</v>
      </c>
      <c r="C7331" s="526" t="s">
        <v>2069</v>
      </c>
      <c r="D7331" s="527" t="n">
        <v>222.92</v>
      </c>
    </row>
    <row r="7332" customFormat="false" ht="15" hidden="false" customHeight="false" outlineLevel="0" collapsed="false">
      <c r="A7332" s="526" t="n">
        <v>95416</v>
      </c>
      <c r="B7332" s="526" t="s">
        <v>11724</v>
      </c>
      <c r="C7332" s="526" t="s">
        <v>2069</v>
      </c>
      <c r="D7332" s="527" t="n">
        <v>17.46</v>
      </c>
    </row>
    <row r="7333" customFormat="false" ht="15" hidden="false" customHeight="false" outlineLevel="0" collapsed="false">
      <c r="A7333" s="526" t="n">
        <v>95417</v>
      </c>
      <c r="B7333" s="526" t="s">
        <v>11725</v>
      </c>
      <c r="C7333" s="526" t="s">
        <v>2069</v>
      </c>
      <c r="D7333" s="527" t="n">
        <v>263.82</v>
      </c>
    </row>
    <row r="7334" customFormat="false" ht="15" hidden="false" customHeight="false" outlineLevel="0" collapsed="false">
      <c r="A7334" s="526" t="n">
        <v>95418</v>
      </c>
      <c r="B7334" s="526" t="s">
        <v>11726</v>
      </c>
      <c r="C7334" s="526" t="s">
        <v>2069</v>
      </c>
      <c r="D7334" s="527" t="n">
        <v>371.19</v>
      </c>
    </row>
    <row r="7335" customFormat="false" ht="15" hidden="false" customHeight="false" outlineLevel="0" collapsed="false">
      <c r="A7335" s="526" t="n">
        <v>95419</v>
      </c>
      <c r="B7335" s="526" t="s">
        <v>11727</v>
      </c>
      <c r="C7335" s="526" t="s">
        <v>2069</v>
      </c>
      <c r="D7335" s="527" t="n">
        <v>125.05</v>
      </c>
    </row>
    <row r="7336" customFormat="false" ht="15" hidden="false" customHeight="false" outlineLevel="0" collapsed="false">
      <c r="A7336" s="526" t="n">
        <v>95420</v>
      </c>
      <c r="B7336" s="526" t="s">
        <v>11728</v>
      </c>
      <c r="C7336" s="526" t="s">
        <v>2069</v>
      </c>
      <c r="D7336" s="527" t="n">
        <v>130.61</v>
      </c>
    </row>
    <row r="7337" customFormat="false" ht="15" hidden="false" customHeight="false" outlineLevel="0" collapsed="false">
      <c r="A7337" s="526" t="n">
        <v>95421</v>
      </c>
      <c r="B7337" s="526" t="s">
        <v>11729</v>
      </c>
      <c r="C7337" s="526" t="s">
        <v>2069</v>
      </c>
      <c r="D7337" s="527" t="n">
        <v>136.88</v>
      </c>
    </row>
    <row r="7338" customFormat="false" ht="15" hidden="false" customHeight="false" outlineLevel="0" collapsed="false">
      <c r="A7338" s="526" t="n">
        <v>95422</v>
      </c>
      <c r="B7338" s="526" t="s">
        <v>11730</v>
      </c>
      <c r="C7338" s="526" t="s">
        <v>2069</v>
      </c>
      <c r="D7338" s="527" t="n">
        <v>62.79</v>
      </c>
    </row>
    <row r="7339" customFormat="false" ht="15" hidden="false" customHeight="false" outlineLevel="0" collapsed="false">
      <c r="A7339" s="526" t="n">
        <v>95423</v>
      </c>
      <c r="B7339" s="526" t="s">
        <v>11731</v>
      </c>
      <c r="C7339" s="526" t="s">
        <v>2069</v>
      </c>
      <c r="D7339" s="527" t="n">
        <v>135.52</v>
      </c>
    </row>
    <row r="7340" customFormat="false" ht="15" hidden="false" customHeight="false" outlineLevel="0" collapsed="false">
      <c r="A7340" s="526" t="n">
        <v>95424</v>
      </c>
      <c r="B7340" s="526" t="s">
        <v>11732</v>
      </c>
      <c r="C7340" s="526" t="s">
        <v>2069</v>
      </c>
      <c r="D7340" s="527" t="n">
        <v>24.62</v>
      </c>
    </row>
    <row r="7341" customFormat="false" ht="15" hidden="false" customHeight="false" outlineLevel="0" collapsed="false">
      <c r="A7341" s="526" t="n">
        <v>100288</v>
      </c>
      <c r="B7341" s="526" t="s">
        <v>11733</v>
      </c>
      <c r="C7341" s="526" t="s">
        <v>4362</v>
      </c>
      <c r="D7341" s="527" t="n">
        <v>0.07</v>
      </c>
    </row>
    <row r="7342" customFormat="false" ht="15" hidden="false" customHeight="false" outlineLevel="0" collapsed="false">
      <c r="A7342" s="526" t="n">
        <v>100289</v>
      </c>
      <c r="B7342" s="526" t="s">
        <v>11734</v>
      </c>
      <c r="C7342" s="526" t="s">
        <v>4362</v>
      </c>
      <c r="D7342" s="527" t="n">
        <v>22.59</v>
      </c>
    </row>
    <row r="7343" customFormat="false" ht="15" hidden="false" customHeight="false" outlineLevel="0" collapsed="false">
      <c r="A7343" s="526" t="n">
        <v>100290</v>
      </c>
      <c r="B7343" s="526" t="s">
        <v>11735</v>
      </c>
      <c r="C7343" s="526" t="s">
        <v>4362</v>
      </c>
      <c r="D7343" s="527" t="n">
        <v>0.11</v>
      </c>
    </row>
    <row r="7344" customFormat="false" ht="15" hidden="false" customHeight="false" outlineLevel="0" collapsed="false">
      <c r="A7344" s="526" t="n">
        <v>100291</v>
      </c>
      <c r="B7344" s="526" t="s">
        <v>11736</v>
      </c>
      <c r="C7344" s="526" t="s">
        <v>4362</v>
      </c>
      <c r="D7344" s="527" t="n">
        <v>0.22</v>
      </c>
    </row>
    <row r="7345" customFormat="false" ht="15" hidden="false" customHeight="false" outlineLevel="0" collapsed="false">
      <c r="A7345" s="526" t="n">
        <v>100292</v>
      </c>
      <c r="B7345" s="526" t="s">
        <v>11737</v>
      </c>
      <c r="C7345" s="526" t="s">
        <v>4362</v>
      </c>
      <c r="D7345" s="527" t="n">
        <v>0.23</v>
      </c>
    </row>
    <row r="7346" customFormat="false" ht="15" hidden="false" customHeight="false" outlineLevel="0" collapsed="false">
      <c r="A7346" s="526" t="n">
        <v>100293</v>
      </c>
      <c r="B7346" s="526" t="s">
        <v>11738</v>
      </c>
      <c r="C7346" s="526" t="s">
        <v>4362</v>
      </c>
      <c r="D7346" s="527" t="n">
        <v>0.21</v>
      </c>
    </row>
    <row r="7347" customFormat="false" ht="15" hidden="false" customHeight="false" outlineLevel="0" collapsed="false">
      <c r="A7347" s="526" t="n">
        <v>100295</v>
      </c>
      <c r="B7347" s="526" t="s">
        <v>11739</v>
      </c>
      <c r="C7347" s="526" t="s">
        <v>4362</v>
      </c>
      <c r="D7347" s="527" t="n">
        <v>0.57</v>
      </c>
    </row>
    <row r="7348" customFormat="false" ht="15" hidden="false" customHeight="false" outlineLevel="0" collapsed="false">
      <c r="A7348" s="526" t="n">
        <v>100298</v>
      </c>
      <c r="B7348" s="526" t="s">
        <v>11740</v>
      </c>
      <c r="C7348" s="526" t="s">
        <v>4362</v>
      </c>
      <c r="D7348" s="527" t="n">
        <v>0.65</v>
      </c>
    </row>
    <row r="7349" customFormat="false" ht="15" hidden="false" customHeight="false" outlineLevel="0" collapsed="false">
      <c r="A7349" s="526" t="n">
        <v>100299</v>
      </c>
      <c r="B7349" s="526" t="s">
        <v>11741</v>
      </c>
      <c r="C7349" s="526" t="s">
        <v>4362</v>
      </c>
      <c r="D7349" s="527" t="n">
        <v>0.87</v>
      </c>
    </row>
    <row r="7350" customFormat="false" ht="15" hidden="false" customHeight="false" outlineLevel="0" collapsed="false">
      <c r="A7350" s="526" t="n">
        <v>100300</v>
      </c>
      <c r="B7350" s="526" t="s">
        <v>11742</v>
      </c>
      <c r="C7350" s="526" t="s">
        <v>4362</v>
      </c>
      <c r="D7350" s="527" t="n">
        <v>23.55</v>
      </c>
    </row>
    <row r="7351" customFormat="false" ht="15" hidden="false" customHeight="false" outlineLevel="0" collapsed="false">
      <c r="A7351" s="526" t="n">
        <v>100301</v>
      </c>
      <c r="B7351" s="526" t="s">
        <v>11743</v>
      </c>
      <c r="C7351" s="526" t="s">
        <v>4362</v>
      </c>
      <c r="D7351" s="527" t="n">
        <v>24.15</v>
      </c>
    </row>
    <row r="7352" customFormat="false" ht="15" hidden="false" customHeight="false" outlineLevel="0" collapsed="false">
      <c r="A7352" s="526" t="n">
        <v>100302</v>
      </c>
      <c r="B7352" s="526" t="s">
        <v>11744</v>
      </c>
      <c r="C7352" s="526" t="s">
        <v>4362</v>
      </c>
      <c r="D7352" s="527" t="n">
        <v>46.25</v>
      </c>
    </row>
    <row r="7353" customFormat="false" ht="15" hidden="false" customHeight="false" outlineLevel="0" collapsed="false">
      <c r="A7353" s="526" t="n">
        <v>100303</v>
      </c>
      <c r="B7353" s="526" t="s">
        <v>11745</v>
      </c>
      <c r="C7353" s="526" t="s">
        <v>4362</v>
      </c>
      <c r="D7353" s="527" t="n">
        <v>21.93</v>
      </c>
    </row>
    <row r="7354" customFormat="false" ht="15" hidden="false" customHeight="false" outlineLevel="0" collapsed="false">
      <c r="A7354" s="526" t="n">
        <v>100307</v>
      </c>
      <c r="B7354" s="526" t="s">
        <v>11746</v>
      </c>
      <c r="C7354" s="526" t="s">
        <v>4362</v>
      </c>
      <c r="D7354" s="527" t="n">
        <v>26.39</v>
      </c>
    </row>
    <row r="7355" customFormat="false" ht="15" hidden="false" customHeight="false" outlineLevel="0" collapsed="false">
      <c r="A7355" s="526" t="n">
        <v>100308</v>
      </c>
      <c r="B7355" s="526" t="s">
        <v>11747</v>
      </c>
      <c r="C7355" s="526" t="s">
        <v>4362</v>
      </c>
      <c r="D7355" s="527" t="n">
        <v>31.17</v>
      </c>
    </row>
    <row r="7356" customFormat="false" ht="15" hidden="false" customHeight="false" outlineLevel="0" collapsed="false">
      <c r="A7356" s="526" t="n">
        <v>100309</v>
      </c>
      <c r="B7356" s="526" t="s">
        <v>2074</v>
      </c>
      <c r="C7356" s="526" t="s">
        <v>4362</v>
      </c>
      <c r="D7356" s="527" t="n">
        <v>49.36</v>
      </c>
    </row>
    <row r="7357" customFormat="false" ht="15" hidden="false" customHeight="false" outlineLevel="0" collapsed="false">
      <c r="A7357" s="526" t="n">
        <v>100310</v>
      </c>
      <c r="B7357" s="526" t="s">
        <v>11748</v>
      </c>
      <c r="C7357" s="526" t="s">
        <v>2069</v>
      </c>
      <c r="D7357" s="527" t="n">
        <v>15.34</v>
      </c>
    </row>
    <row r="7358" customFormat="false" ht="15" hidden="false" customHeight="false" outlineLevel="0" collapsed="false">
      <c r="A7358" s="526" t="n">
        <v>100311</v>
      </c>
      <c r="B7358" s="526" t="s">
        <v>11749</v>
      </c>
      <c r="C7358" s="526" t="s">
        <v>2069</v>
      </c>
      <c r="D7358" s="527" t="n">
        <v>31.54</v>
      </c>
    </row>
    <row r="7359" customFormat="false" ht="15" hidden="false" customHeight="false" outlineLevel="0" collapsed="false">
      <c r="A7359" s="526" t="n">
        <v>100315</v>
      </c>
      <c r="B7359" s="526" t="s">
        <v>11750</v>
      </c>
      <c r="C7359" s="526" t="s">
        <v>2069</v>
      </c>
      <c r="D7359" s="527" t="n">
        <v>117.45</v>
      </c>
    </row>
    <row r="7360" customFormat="false" ht="15" hidden="false" customHeight="false" outlineLevel="0" collapsed="false">
      <c r="A7360" s="526" t="n">
        <v>100316</v>
      </c>
      <c r="B7360" s="526" t="s">
        <v>11742</v>
      </c>
      <c r="C7360" s="526" t="s">
        <v>2069</v>
      </c>
      <c r="D7360" s="528" t="n">
        <v>4211.1</v>
      </c>
    </row>
    <row r="7361" customFormat="false" ht="15" hidden="false" customHeight="false" outlineLevel="0" collapsed="false">
      <c r="A7361" s="526" t="n">
        <v>100317</v>
      </c>
      <c r="B7361" s="526" t="s">
        <v>11751</v>
      </c>
      <c r="C7361" s="526" t="s">
        <v>2069</v>
      </c>
      <c r="D7361" s="528" t="n">
        <v>8243.97</v>
      </c>
    </row>
    <row r="7362" customFormat="false" ht="15" hidden="false" customHeight="false" outlineLevel="0" collapsed="false">
      <c r="A7362" s="526" t="n">
        <v>100321</v>
      </c>
      <c r="B7362" s="526" t="s">
        <v>2074</v>
      </c>
      <c r="C7362" s="526" t="s">
        <v>2069</v>
      </c>
      <c r="D7362" s="528" t="n">
        <v>8768.96</v>
      </c>
    </row>
    <row r="7363" customFormat="false" ht="15" hidden="false" customHeight="false" outlineLevel="0" collapsed="false">
      <c r="A7363" s="526" t="n">
        <v>100533</v>
      </c>
      <c r="B7363" s="526" t="s">
        <v>11752</v>
      </c>
      <c r="C7363" s="526" t="s">
        <v>4362</v>
      </c>
      <c r="D7363" s="527" t="n">
        <v>18.91</v>
      </c>
    </row>
    <row r="7364" customFormat="false" ht="15" hidden="false" customHeight="false" outlineLevel="0" collapsed="false">
      <c r="A7364" s="526" t="n">
        <v>100534</v>
      </c>
      <c r="B7364" s="526" t="s">
        <v>11752</v>
      </c>
      <c r="C7364" s="526" t="s">
        <v>2069</v>
      </c>
      <c r="D7364" s="528" t="n">
        <v>3383.81</v>
      </c>
    </row>
    <row r="7365" customFormat="false" ht="15" hidden="false" customHeight="false" outlineLevel="0" collapsed="false">
      <c r="A7365" s="526" t="n">
        <v>100535</v>
      </c>
      <c r="B7365" s="526" t="s">
        <v>11753</v>
      </c>
      <c r="C7365" s="526" t="s">
        <v>4362</v>
      </c>
      <c r="D7365" s="527" t="n">
        <v>0.31</v>
      </c>
    </row>
    <row r="7366" customFormat="false" ht="15" hidden="false" customHeight="false" outlineLevel="0" collapsed="false">
      <c r="A7366" s="526" t="n">
        <v>100536</v>
      </c>
      <c r="B7366" s="526" t="s">
        <v>11754</v>
      </c>
      <c r="C7366" s="526" t="s">
        <v>2069</v>
      </c>
      <c r="D7366" s="527" t="n">
        <v>42.06</v>
      </c>
    </row>
    <row r="7367" customFormat="false" ht="15" hidden="false" customHeight="false" outlineLevel="0" collapsed="false">
      <c r="A7367" s="526" t="n">
        <v>101286</v>
      </c>
      <c r="B7367" s="526" t="s">
        <v>11755</v>
      </c>
      <c r="C7367" s="526" t="s">
        <v>2069</v>
      </c>
      <c r="D7367" s="527" t="n">
        <v>23.66</v>
      </c>
    </row>
    <row r="7368" customFormat="false" ht="15" hidden="false" customHeight="false" outlineLevel="0" collapsed="false">
      <c r="A7368" s="526" t="n">
        <v>101287</v>
      </c>
      <c r="B7368" s="526" t="s">
        <v>11756</v>
      </c>
      <c r="C7368" s="526" t="s">
        <v>2069</v>
      </c>
      <c r="D7368" s="527" t="n">
        <v>76.55</v>
      </c>
    </row>
    <row r="7369" customFormat="false" ht="15" hidden="false" customHeight="false" outlineLevel="0" collapsed="false">
      <c r="A7369" s="526" t="n">
        <v>101288</v>
      </c>
      <c r="B7369" s="526" t="s">
        <v>11757</v>
      </c>
      <c r="C7369" s="526" t="s">
        <v>2069</v>
      </c>
      <c r="D7369" s="527" t="n">
        <v>23.66</v>
      </c>
    </row>
    <row r="7370" customFormat="false" ht="15" hidden="false" customHeight="false" outlineLevel="0" collapsed="false">
      <c r="A7370" s="526" t="n">
        <v>101289</v>
      </c>
      <c r="B7370" s="526" t="s">
        <v>11758</v>
      </c>
      <c r="C7370" s="526" t="s">
        <v>2069</v>
      </c>
      <c r="D7370" s="527" t="n">
        <v>23.55</v>
      </c>
    </row>
    <row r="7371" customFormat="false" ht="15" hidden="false" customHeight="false" outlineLevel="0" collapsed="false">
      <c r="A7371" s="526" t="n">
        <v>101290</v>
      </c>
      <c r="B7371" s="526" t="s">
        <v>11759</v>
      </c>
      <c r="C7371" s="526" t="s">
        <v>2069</v>
      </c>
      <c r="D7371" s="527" t="n">
        <v>30.28</v>
      </c>
    </row>
    <row r="7372" customFormat="false" ht="15" hidden="false" customHeight="false" outlineLevel="0" collapsed="false">
      <c r="A7372" s="526" t="n">
        <v>101291</v>
      </c>
      <c r="B7372" s="526" t="s">
        <v>11760</v>
      </c>
      <c r="C7372" s="526" t="s">
        <v>2069</v>
      </c>
      <c r="D7372" s="527" t="n">
        <v>23.66</v>
      </c>
    </row>
    <row r="7373" customFormat="false" ht="15" hidden="false" customHeight="false" outlineLevel="0" collapsed="false">
      <c r="A7373" s="526" t="n">
        <v>101292</v>
      </c>
      <c r="B7373" s="526" t="s">
        <v>11761</v>
      </c>
      <c r="C7373" s="526" t="s">
        <v>2069</v>
      </c>
      <c r="D7373" s="527" t="n">
        <v>23.55</v>
      </c>
    </row>
    <row r="7374" customFormat="false" ht="15" hidden="false" customHeight="false" outlineLevel="0" collapsed="false">
      <c r="A7374" s="526" t="n">
        <v>101293</v>
      </c>
      <c r="B7374" s="526" t="s">
        <v>11762</v>
      </c>
      <c r="C7374" s="526" t="s">
        <v>2069</v>
      </c>
      <c r="D7374" s="527" t="n">
        <v>34.15</v>
      </c>
    </row>
    <row r="7375" customFormat="false" ht="15" hidden="false" customHeight="false" outlineLevel="0" collapsed="false">
      <c r="A7375" s="526" t="n">
        <v>101294</v>
      </c>
      <c r="B7375" s="526" t="s">
        <v>11763</v>
      </c>
      <c r="C7375" s="526" t="s">
        <v>2069</v>
      </c>
      <c r="D7375" s="527" t="n">
        <v>34.78</v>
      </c>
    </row>
    <row r="7376" customFormat="false" ht="15" hidden="false" customHeight="false" outlineLevel="0" collapsed="false">
      <c r="A7376" s="526" t="n">
        <v>101295</v>
      </c>
      <c r="B7376" s="526" t="s">
        <v>11764</v>
      </c>
      <c r="C7376" s="526" t="s">
        <v>2069</v>
      </c>
      <c r="D7376" s="527" t="n">
        <v>28.46</v>
      </c>
    </row>
    <row r="7377" customFormat="false" ht="15" hidden="false" customHeight="false" outlineLevel="0" collapsed="false">
      <c r="A7377" s="526" t="n">
        <v>101296</v>
      </c>
      <c r="B7377" s="526" t="s">
        <v>11765</v>
      </c>
      <c r="C7377" s="526" t="s">
        <v>2069</v>
      </c>
      <c r="D7377" s="527" t="n">
        <v>36.88</v>
      </c>
    </row>
    <row r="7378" customFormat="false" ht="15" hidden="false" customHeight="false" outlineLevel="0" collapsed="false">
      <c r="A7378" s="526" t="n">
        <v>101297</v>
      </c>
      <c r="B7378" s="526" t="s">
        <v>11766</v>
      </c>
      <c r="C7378" s="526" t="s">
        <v>2069</v>
      </c>
      <c r="D7378" s="527" t="n">
        <v>36.2</v>
      </c>
    </row>
    <row r="7379" customFormat="false" ht="15" hidden="false" customHeight="false" outlineLevel="0" collapsed="false">
      <c r="A7379" s="526" t="n">
        <v>101298</v>
      </c>
      <c r="B7379" s="526" t="s">
        <v>11767</v>
      </c>
      <c r="C7379" s="526" t="s">
        <v>2069</v>
      </c>
      <c r="D7379" s="527" t="n">
        <v>23.66</v>
      </c>
    </row>
    <row r="7380" customFormat="false" ht="15" hidden="false" customHeight="false" outlineLevel="0" collapsed="false">
      <c r="A7380" s="526" t="n">
        <v>101299</v>
      </c>
      <c r="B7380" s="526" t="s">
        <v>11768</v>
      </c>
      <c r="C7380" s="526" t="s">
        <v>2069</v>
      </c>
      <c r="D7380" s="527" t="n">
        <v>30.28</v>
      </c>
    </row>
    <row r="7381" customFormat="false" ht="15" hidden="false" customHeight="false" outlineLevel="0" collapsed="false">
      <c r="A7381" s="526" t="n">
        <v>101300</v>
      </c>
      <c r="B7381" s="526" t="s">
        <v>11769</v>
      </c>
      <c r="C7381" s="526" t="s">
        <v>2069</v>
      </c>
      <c r="D7381" s="527" t="n">
        <v>22.33</v>
      </c>
    </row>
    <row r="7382" customFormat="false" ht="15" hidden="false" customHeight="false" outlineLevel="0" collapsed="false">
      <c r="A7382" s="526" t="n">
        <v>101301</v>
      </c>
      <c r="B7382" s="526" t="s">
        <v>11770</v>
      </c>
      <c r="C7382" s="526" t="s">
        <v>2069</v>
      </c>
      <c r="D7382" s="527" t="n">
        <v>11.08</v>
      </c>
    </row>
    <row r="7383" customFormat="false" ht="15" hidden="false" customHeight="false" outlineLevel="0" collapsed="false">
      <c r="A7383" s="526" t="n">
        <v>101302</v>
      </c>
      <c r="B7383" s="526" t="s">
        <v>11771</v>
      </c>
      <c r="C7383" s="526" t="s">
        <v>2069</v>
      </c>
      <c r="D7383" s="527" t="n">
        <v>34.65</v>
      </c>
    </row>
    <row r="7384" customFormat="false" ht="15" hidden="false" customHeight="false" outlineLevel="0" collapsed="false">
      <c r="A7384" s="526" t="n">
        <v>101303</v>
      </c>
      <c r="B7384" s="526" t="s">
        <v>11772</v>
      </c>
      <c r="C7384" s="526" t="s">
        <v>2069</v>
      </c>
      <c r="D7384" s="527" t="n">
        <v>77.4</v>
      </c>
    </row>
    <row r="7385" customFormat="false" ht="15" hidden="false" customHeight="false" outlineLevel="0" collapsed="false">
      <c r="A7385" s="526" t="n">
        <v>101304</v>
      </c>
      <c r="B7385" s="526" t="s">
        <v>11773</v>
      </c>
      <c r="C7385" s="526" t="s">
        <v>2069</v>
      </c>
      <c r="D7385" s="527" t="n">
        <v>43.71</v>
      </c>
    </row>
    <row r="7386" customFormat="false" ht="15" hidden="false" customHeight="false" outlineLevel="0" collapsed="false">
      <c r="A7386" s="526" t="n">
        <v>101305</v>
      </c>
      <c r="B7386" s="526" t="s">
        <v>11774</v>
      </c>
      <c r="C7386" s="526" t="s">
        <v>2069</v>
      </c>
      <c r="D7386" s="527" t="n">
        <v>37.84</v>
      </c>
    </row>
    <row r="7387" customFormat="false" ht="15" hidden="false" customHeight="false" outlineLevel="0" collapsed="false">
      <c r="A7387" s="526" t="n">
        <v>101307</v>
      </c>
      <c r="B7387" s="526" t="s">
        <v>11775</v>
      </c>
      <c r="C7387" s="526" t="s">
        <v>2069</v>
      </c>
      <c r="D7387" s="527" t="n">
        <v>30.93</v>
      </c>
    </row>
    <row r="7388" customFormat="false" ht="15" hidden="false" customHeight="false" outlineLevel="0" collapsed="false">
      <c r="A7388" s="526" t="n">
        <v>101308</v>
      </c>
      <c r="B7388" s="526" t="s">
        <v>11776</v>
      </c>
      <c r="C7388" s="526" t="s">
        <v>2069</v>
      </c>
      <c r="D7388" s="527" t="n">
        <v>27.52</v>
      </c>
    </row>
    <row r="7389" customFormat="false" ht="15" hidden="false" customHeight="false" outlineLevel="0" collapsed="false">
      <c r="A7389" s="526" t="n">
        <v>101309</v>
      </c>
      <c r="B7389" s="526" t="s">
        <v>11777</v>
      </c>
      <c r="C7389" s="526" t="s">
        <v>2069</v>
      </c>
      <c r="D7389" s="527" t="n">
        <v>30.28</v>
      </c>
    </row>
    <row r="7390" customFormat="false" ht="15" hidden="false" customHeight="false" outlineLevel="0" collapsed="false">
      <c r="A7390" s="526" t="n">
        <v>101310</v>
      </c>
      <c r="B7390" s="526" t="s">
        <v>11778</v>
      </c>
      <c r="C7390" s="526" t="s">
        <v>2069</v>
      </c>
      <c r="D7390" s="527" t="n">
        <v>41.16</v>
      </c>
    </row>
    <row r="7391" customFormat="false" ht="15" hidden="false" customHeight="false" outlineLevel="0" collapsed="false">
      <c r="A7391" s="526" t="n">
        <v>101311</v>
      </c>
      <c r="B7391" s="526" t="s">
        <v>11779</v>
      </c>
      <c r="C7391" s="526" t="s">
        <v>2069</v>
      </c>
      <c r="D7391" s="527" t="n">
        <v>34.15</v>
      </c>
    </row>
    <row r="7392" customFormat="false" ht="15" hidden="false" customHeight="false" outlineLevel="0" collapsed="false">
      <c r="A7392" s="526" t="n">
        <v>101312</v>
      </c>
      <c r="B7392" s="526" t="s">
        <v>11780</v>
      </c>
      <c r="C7392" s="526" t="s">
        <v>2069</v>
      </c>
      <c r="D7392" s="527" t="n">
        <v>27.43</v>
      </c>
    </row>
    <row r="7393" customFormat="false" ht="15" hidden="false" customHeight="false" outlineLevel="0" collapsed="false">
      <c r="A7393" s="526" t="n">
        <v>101313</v>
      </c>
      <c r="B7393" s="526" t="s">
        <v>11781</v>
      </c>
      <c r="C7393" s="526" t="s">
        <v>2069</v>
      </c>
      <c r="D7393" s="527" t="n">
        <v>110.47</v>
      </c>
    </row>
    <row r="7394" customFormat="false" ht="15" hidden="false" customHeight="false" outlineLevel="0" collapsed="false">
      <c r="A7394" s="526" t="n">
        <v>101314</v>
      </c>
      <c r="B7394" s="526" t="s">
        <v>11782</v>
      </c>
      <c r="C7394" s="526" t="s">
        <v>2069</v>
      </c>
      <c r="D7394" s="527" t="n">
        <v>110.47</v>
      </c>
    </row>
    <row r="7395" customFormat="false" ht="15" hidden="false" customHeight="false" outlineLevel="0" collapsed="false">
      <c r="A7395" s="526" t="n">
        <v>101315</v>
      </c>
      <c r="B7395" s="526" t="s">
        <v>11783</v>
      </c>
      <c r="C7395" s="526" t="s">
        <v>2069</v>
      </c>
      <c r="D7395" s="527" t="n">
        <v>118.64</v>
      </c>
    </row>
    <row r="7396" customFormat="false" ht="15" hidden="false" customHeight="false" outlineLevel="0" collapsed="false">
      <c r="A7396" s="526" t="n">
        <v>101316</v>
      </c>
      <c r="B7396" s="526" t="s">
        <v>11784</v>
      </c>
      <c r="C7396" s="526" t="s">
        <v>2069</v>
      </c>
      <c r="D7396" s="527" t="n">
        <v>53.23</v>
      </c>
    </row>
    <row r="7397" customFormat="false" ht="15" hidden="false" customHeight="false" outlineLevel="0" collapsed="false">
      <c r="A7397" s="526" t="n">
        <v>101320</v>
      </c>
      <c r="B7397" s="526" t="s">
        <v>11785</v>
      </c>
      <c r="C7397" s="526" t="s">
        <v>2069</v>
      </c>
      <c r="D7397" s="527" t="n">
        <v>20.31</v>
      </c>
    </row>
    <row r="7398" customFormat="false" ht="15" hidden="false" customHeight="false" outlineLevel="0" collapsed="false">
      <c r="A7398" s="526" t="n">
        <v>101322</v>
      </c>
      <c r="B7398" s="526" t="s">
        <v>11786</v>
      </c>
      <c r="C7398" s="526" t="s">
        <v>2069</v>
      </c>
      <c r="D7398" s="527" t="n">
        <v>34.15</v>
      </c>
    </row>
    <row r="7399" customFormat="false" ht="15" hidden="false" customHeight="false" outlineLevel="0" collapsed="false">
      <c r="A7399" s="526" t="n">
        <v>101323</v>
      </c>
      <c r="B7399" s="526" t="s">
        <v>11787</v>
      </c>
      <c r="C7399" s="526" t="s">
        <v>2069</v>
      </c>
      <c r="D7399" s="527" t="n">
        <v>62.79</v>
      </c>
    </row>
    <row r="7400" customFormat="false" ht="15" hidden="false" customHeight="false" outlineLevel="0" collapsed="false">
      <c r="A7400" s="526" t="n">
        <v>101324</v>
      </c>
      <c r="B7400" s="526" t="s">
        <v>11788</v>
      </c>
      <c r="C7400" s="526" t="s">
        <v>2069</v>
      </c>
      <c r="D7400" s="527" t="n">
        <v>15.66</v>
      </c>
    </row>
    <row r="7401" customFormat="false" ht="15" hidden="false" customHeight="false" outlineLevel="0" collapsed="false">
      <c r="A7401" s="526" t="n">
        <v>101325</v>
      </c>
      <c r="B7401" s="526" t="s">
        <v>11789</v>
      </c>
      <c r="C7401" s="526" t="s">
        <v>2069</v>
      </c>
      <c r="D7401" s="527" t="n">
        <v>34.12</v>
      </c>
    </row>
    <row r="7402" customFormat="false" ht="15" hidden="false" customHeight="false" outlineLevel="0" collapsed="false">
      <c r="A7402" s="526" t="n">
        <v>101326</v>
      </c>
      <c r="B7402" s="526" t="s">
        <v>11790</v>
      </c>
      <c r="C7402" s="526" t="s">
        <v>2069</v>
      </c>
      <c r="D7402" s="527" t="n">
        <v>12.82</v>
      </c>
    </row>
    <row r="7403" customFormat="false" ht="15" hidden="false" customHeight="false" outlineLevel="0" collapsed="false">
      <c r="A7403" s="526" t="n">
        <v>101327</v>
      </c>
      <c r="B7403" s="526" t="s">
        <v>11791</v>
      </c>
      <c r="C7403" s="526" t="s">
        <v>2069</v>
      </c>
      <c r="D7403" s="527" t="n">
        <v>18.73</v>
      </c>
    </row>
    <row r="7404" customFormat="false" ht="15" hidden="false" customHeight="false" outlineLevel="0" collapsed="false">
      <c r="A7404" s="526" t="n">
        <v>101328</v>
      </c>
      <c r="B7404" s="526" t="s">
        <v>11792</v>
      </c>
      <c r="C7404" s="526" t="s">
        <v>2069</v>
      </c>
      <c r="D7404" s="527" t="n">
        <v>18.74</v>
      </c>
    </row>
    <row r="7405" customFormat="false" ht="15" hidden="false" customHeight="false" outlineLevel="0" collapsed="false">
      <c r="A7405" s="526" t="n">
        <v>101329</v>
      </c>
      <c r="B7405" s="526" t="s">
        <v>11793</v>
      </c>
      <c r="C7405" s="526" t="s">
        <v>2069</v>
      </c>
      <c r="D7405" s="527" t="n">
        <v>51.89</v>
      </c>
    </row>
    <row r="7406" customFormat="false" ht="15" hidden="false" customHeight="false" outlineLevel="0" collapsed="false">
      <c r="A7406" s="526" t="n">
        <v>101330</v>
      </c>
      <c r="B7406" s="526" t="s">
        <v>11794</v>
      </c>
      <c r="C7406" s="526" t="s">
        <v>2069</v>
      </c>
      <c r="D7406" s="527" t="n">
        <v>40.51</v>
      </c>
    </row>
    <row r="7407" customFormat="false" ht="15" hidden="false" customHeight="false" outlineLevel="0" collapsed="false">
      <c r="A7407" s="526" t="n">
        <v>101331</v>
      </c>
      <c r="B7407" s="526" t="s">
        <v>11795</v>
      </c>
      <c r="C7407" s="526" t="s">
        <v>2069</v>
      </c>
      <c r="D7407" s="527" t="n">
        <v>43.71</v>
      </c>
    </row>
    <row r="7408" customFormat="false" ht="15" hidden="false" customHeight="false" outlineLevel="0" collapsed="false">
      <c r="A7408" s="526" t="n">
        <v>101332</v>
      </c>
      <c r="B7408" s="526" t="s">
        <v>11796</v>
      </c>
      <c r="C7408" s="526" t="s">
        <v>2069</v>
      </c>
      <c r="D7408" s="527" t="n">
        <v>13.49</v>
      </c>
    </row>
    <row r="7409" customFormat="false" ht="15" hidden="false" customHeight="false" outlineLevel="0" collapsed="false">
      <c r="A7409" s="526" t="n">
        <v>101333</v>
      </c>
      <c r="B7409" s="526" t="s">
        <v>11797</v>
      </c>
      <c r="C7409" s="526" t="s">
        <v>2069</v>
      </c>
      <c r="D7409" s="527" t="n">
        <v>31.22</v>
      </c>
    </row>
    <row r="7410" customFormat="false" ht="15" hidden="false" customHeight="false" outlineLevel="0" collapsed="false">
      <c r="A7410" s="526" t="n">
        <v>101334</v>
      </c>
      <c r="B7410" s="526" t="s">
        <v>11798</v>
      </c>
      <c r="C7410" s="526" t="s">
        <v>2069</v>
      </c>
      <c r="D7410" s="527" t="n">
        <v>87.53</v>
      </c>
    </row>
    <row r="7411" customFormat="false" ht="15" hidden="false" customHeight="false" outlineLevel="0" collapsed="false">
      <c r="A7411" s="526" t="n">
        <v>101336</v>
      </c>
      <c r="B7411" s="526" t="s">
        <v>11799</v>
      </c>
      <c r="C7411" s="526" t="s">
        <v>2069</v>
      </c>
      <c r="D7411" s="527" t="n">
        <v>51.25</v>
      </c>
    </row>
    <row r="7412" customFormat="false" ht="15" hidden="false" customHeight="false" outlineLevel="0" collapsed="false">
      <c r="A7412" s="526" t="n">
        <v>101337</v>
      </c>
      <c r="B7412" s="526" t="s">
        <v>11800</v>
      </c>
      <c r="C7412" s="526" t="s">
        <v>2069</v>
      </c>
      <c r="D7412" s="527" t="n">
        <v>17.06</v>
      </c>
    </row>
    <row r="7413" customFormat="false" ht="15" hidden="false" customHeight="false" outlineLevel="0" collapsed="false">
      <c r="A7413" s="526" t="n">
        <v>101338</v>
      </c>
      <c r="B7413" s="526" t="s">
        <v>11801</v>
      </c>
      <c r="C7413" s="526" t="s">
        <v>2069</v>
      </c>
      <c r="D7413" s="527" t="n">
        <v>22</v>
      </c>
    </row>
    <row r="7414" customFormat="false" ht="15" hidden="false" customHeight="false" outlineLevel="0" collapsed="false">
      <c r="A7414" s="526" t="n">
        <v>101339</v>
      </c>
      <c r="B7414" s="526" t="s">
        <v>11802</v>
      </c>
      <c r="C7414" s="526" t="s">
        <v>2069</v>
      </c>
      <c r="D7414" s="527" t="n">
        <v>20.33</v>
      </c>
    </row>
    <row r="7415" customFormat="false" ht="15" hidden="false" customHeight="false" outlineLevel="0" collapsed="false">
      <c r="A7415" s="526" t="n">
        <v>101340</v>
      </c>
      <c r="B7415" s="526" t="s">
        <v>11803</v>
      </c>
      <c r="C7415" s="526" t="s">
        <v>2069</v>
      </c>
      <c r="D7415" s="527" t="n">
        <v>20.31</v>
      </c>
    </row>
    <row r="7416" customFormat="false" ht="15" hidden="false" customHeight="false" outlineLevel="0" collapsed="false">
      <c r="A7416" s="526" t="n">
        <v>101341</v>
      </c>
      <c r="B7416" s="526" t="s">
        <v>11804</v>
      </c>
      <c r="C7416" s="526" t="s">
        <v>2069</v>
      </c>
      <c r="D7416" s="527" t="n">
        <v>16.9</v>
      </c>
    </row>
    <row r="7417" customFormat="false" ht="15" hidden="false" customHeight="false" outlineLevel="0" collapsed="false">
      <c r="A7417" s="526" t="n">
        <v>101342</v>
      </c>
      <c r="B7417" s="526" t="s">
        <v>11805</v>
      </c>
      <c r="C7417" s="526" t="s">
        <v>2069</v>
      </c>
      <c r="D7417" s="527" t="n">
        <v>20.33</v>
      </c>
    </row>
    <row r="7418" customFormat="false" ht="15" hidden="false" customHeight="false" outlineLevel="0" collapsed="false">
      <c r="A7418" s="526" t="n">
        <v>101343</v>
      </c>
      <c r="B7418" s="526" t="s">
        <v>11806</v>
      </c>
      <c r="C7418" s="526" t="s">
        <v>2069</v>
      </c>
      <c r="D7418" s="527" t="n">
        <v>34.15</v>
      </c>
    </row>
    <row r="7419" customFormat="false" ht="15" hidden="false" customHeight="false" outlineLevel="0" collapsed="false">
      <c r="A7419" s="526" t="n">
        <v>101344</v>
      </c>
      <c r="B7419" s="526" t="s">
        <v>11807</v>
      </c>
      <c r="C7419" s="526" t="s">
        <v>2069</v>
      </c>
      <c r="D7419" s="527" t="n">
        <v>39.98</v>
      </c>
    </row>
    <row r="7420" customFormat="false" ht="15" hidden="false" customHeight="false" outlineLevel="0" collapsed="false">
      <c r="A7420" s="526" t="n">
        <v>101345</v>
      </c>
      <c r="B7420" s="526" t="s">
        <v>11808</v>
      </c>
      <c r="C7420" s="526" t="s">
        <v>2069</v>
      </c>
      <c r="D7420" s="527" t="n">
        <v>39.98</v>
      </c>
    </row>
    <row r="7421" customFormat="false" ht="15" hidden="false" customHeight="false" outlineLevel="0" collapsed="false">
      <c r="A7421" s="526" t="n">
        <v>101346</v>
      </c>
      <c r="B7421" s="526" t="s">
        <v>11809</v>
      </c>
      <c r="C7421" s="526" t="s">
        <v>2069</v>
      </c>
      <c r="D7421" s="527" t="n">
        <v>24.91</v>
      </c>
    </row>
    <row r="7422" customFormat="false" ht="15" hidden="false" customHeight="false" outlineLevel="0" collapsed="false">
      <c r="A7422" s="526" t="n">
        <v>101347</v>
      </c>
      <c r="B7422" s="526" t="s">
        <v>11810</v>
      </c>
      <c r="C7422" s="526" t="s">
        <v>2069</v>
      </c>
      <c r="D7422" s="527" t="n">
        <v>28.17</v>
      </c>
    </row>
    <row r="7423" customFormat="false" ht="15" hidden="false" customHeight="false" outlineLevel="0" collapsed="false">
      <c r="A7423" s="526" t="n">
        <v>101348</v>
      </c>
      <c r="B7423" s="526" t="s">
        <v>11811</v>
      </c>
      <c r="C7423" s="526" t="s">
        <v>2069</v>
      </c>
      <c r="D7423" s="527" t="n">
        <v>20.31</v>
      </c>
    </row>
    <row r="7424" customFormat="false" ht="15" hidden="false" customHeight="false" outlineLevel="0" collapsed="false">
      <c r="A7424" s="526" t="n">
        <v>101349</v>
      </c>
      <c r="B7424" s="526" t="s">
        <v>11812</v>
      </c>
      <c r="C7424" s="526" t="s">
        <v>2069</v>
      </c>
      <c r="D7424" s="527" t="n">
        <v>36.19</v>
      </c>
    </row>
    <row r="7425" customFormat="false" ht="15" hidden="false" customHeight="false" outlineLevel="0" collapsed="false">
      <c r="A7425" s="526" t="n">
        <v>101350</v>
      </c>
      <c r="B7425" s="526" t="s">
        <v>11813</v>
      </c>
      <c r="C7425" s="526" t="s">
        <v>2069</v>
      </c>
      <c r="D7425" s="527" t="n">
        <v>36.19</v>
      </c>
    </row>
    <row r="7426" customFormat="false" ht="15" hidden="false" customHeight="false" outlineLevel="0" collapsed="false">
      <c r="A7426" s="526" t="n">
        <v>101351</v>
      </c>
      <c r="B7426" s="526" t="s">
        <v>11814</v>
      </c>
      <c r="C7426" s="526" t="s">
        <v>2069</v>
      </c>
      <c r="D7426" s="527" t="n">
        <v>20.33</v>
      </c>
    </row>
    <row r="7427" customFormat="false" ht="15" hidden="false" customHeight="false" outlineLevel="0" collapsed="false">
      <c r="A7427" s="526" t="n">
        <v>101352</v>
      </c>
      <c r="B7427" s="526" t="s">
        <v>11815</v>
      </c>
      <c r="C7427" s="526" t="s">
        <v>2069</v>
      </c>
      <c r="D7427" s="527" t="n">
        <v>20.33</v>
      </c>
    </row>
    <row r="7428" customFormat="false" ht="15" hidden="false" customHeight="false" outlineLevel="0" collapsed="false">
      <c r="A7428" s="526" t="n">
        <v>101353</v>
      </c>
      <c r="B7428" s="526" t="s">
        <v>11816</v>
      </c>
      <c r="C7428" s="526" t="s">
        <v>2069</v>
      </c>
      <c r="D7428" s="527" t="n">
        <v>20.31</v>
      </c>
    </row>
    <row r="7429" customFormat="false" ht="15" hidden="false" customHeight="false" outlineLevel="0" collapsed="false">
      <c r="A7429" s="526" t="n">
        <v>101355</v>
      </c>
      <c r="B7429" s="526" t="s">
        <v>11817</v>
      </c>
      <c r="C7429" s="526" t="s">
        <v>2069</v>
      </c>
      <c r="D7429" s="527" t="n">
        <v>36.19</v>
      </c>
    </row>
    <row r="7430" customFormat="false" ht="15" hidden="false" customHeight="false" outlineLevel="0" collapsed="false">
      <c r="A7430" s="526" t="n">
        <v>101356</v>
      </c>
      <c r="B7430" s="526" t="s">
        <v>11818</v>
      </c>
      <c r="C7430" s="526" t="s">
        <v>2069</v>
      </c>
      <c r="D7430" s="527" t="n">
        <v>43.71</v>
      </c>
    </row>
    <row r="7431" customFormat="false" ht="15" hidden="false" customHeight="false" outlineLevel="0" collapsed="false">
      <c r="A7431" s="526" t="n">
        <v>101357</v>
      </c>
      <c r="B7431" s="526" t="s">
        <v>11819</v>
      </c>
      <c r="C7431" s="526" t="s">
        <v>2069</v>
      </c>
      <c r="D7431" s="527" t="n">
        <v>62.79</v>
      </c>
    </row>
    <row r="7432" customFormat="false" ht="15" hidden="false" customHeight="false" outlineLevel="0" collapsed="false">
      <c r="A7432" s="526" t="n">
        <v>101358</v>
      </c>
      <c r="B7432" s="526" t="s">
        <v>11820</v>
      </c>
      <c r="C7432" s="526" t="s">
        <v>2069</v>
      </c>
      <c r="D7432" s="527" t="n">
        <v>43.71</v>
      </c>
    </row>
    <row r="7433" customFormat="false" ht="15" hidden="false" customHeight="false" outlineLevel="0" collapsed="false">
      <c r="A7433" s="526" t="n">
        <v>101359</v>
      </c>
      <c r="B7433" s="526" t="s">
        <v>11821</v>
      </c>
      <c r="C7433" s="526" t="s">
        <v>2069</v>
      </c>
      <c r="D7433" s="527" t="n">
        <v>42.44</v>
      </c>
    </row>
    <row r="7434" customFormat="false" ht="15" hidden="false" customHeight="false" outlineLevel="0" collapsed="false">
      <c r="A7434" s="526" t="n">
        <v>101360</v>
      </c>
      <c r="B7434" s="526" t="s">
        <v>11822</v>
      </c>
      <c r="C7434" s="526" t="s">
        <v>2069</v>
      </c>
      <c r="D7434" s="527" t="n">
        <v>43.71</v>
      </c>
    </row>
    <row r="7435" customFormat="false" ht="15" hidden="false" customHeight="false" outlineLevel="0" collapsed="false">
      <c r="A7435" s="526" t="n">
        <v>101361</v>
      </c>
      <c r="B7435" s="526" t="s">
        <v>11823</v>
      </c>
      <c r="C7435" s="526" t="s">
        <v>2069</v>
      </c>
      <c r="D7435" s="527" t="n">
        <v>51.79</v>
      </c>
    </row>
    <row r="7436" customFormat="false" ht="15" hidden="false" customHeight="false" outlineLevel="0" collapsed="false">
      <c r="A7436" s="526" t="n">
        <v>101363</v>
      </c>
      <c r="B7436" s="526" t="s">
        <v>11824</v>
      </c>
      <c r="C7436" s="526" t="s">
        <v>2069</v>
      </c>
      <c r="D7436" s="527" t="n">
        <v>34.15</v>
      </c>
    </row>
    <row r="7437" customFormat="false" ht="15" hidden="false" customHeight="false" outlineLevel="0" collapsed="false">
      <c r="A7437" s="526" t="n">
        <v>101364</v>
      </c>
      <c r="B7437" s="526" t="s">
        <v>11825</v>
      </c>
      <c r="C7437" s="526" t="s">
        <v>2069</v>
      </c>
      <c r="D7437" s="527" t="n">
        <v>41.06</v>
      </c>
    </row>
    <row r="7438" customFormat="false" ht="15" hidden="false" customHeight="false" outlineLevel="0" collapsed="false">
      <c r="A7438" s="526" t="n">
        <v>101365</v>
      </c>
      <c r="B7438" s="526" t="s">
        <v>11826</v>
      </c>
      <c r="C7438" s="526" t="s">
        <v>2069</v>
      </c>
      <c r="D7438" s="527" t="n">
        <v>34.15</v>
      </c>
    </row>
    <row r="7439" customFormat="false" ht="15" hidden="false" customHeight="false" outlineLevel="0" collapsed="false">
      <c r="A7439" s="526" t="n">
        <v>101366</v>
      </c>
      <c r="B7439" s="526" t="s">
        <v>11827</v>
      </c>
      <c r="C7439" s="526" t="s">
        <v>2069</v>
      </c>
      <c r="D7439" s="527" t="n">
        <v>40.13</v>
      </c>
    </row>
    <row r="7440" customFormat="false" ht="15" hidden="false" customHeight="false" outlineLevel="0" collapsed="false">
      <c r="A7440" s="526" t="n">
        <v>101367</v>
      </c>
      <c r="B7440" s="526" t="s">
        <v>11828</v>
      </c>
      <c r="C7440" s="526" t="s">
        <v>2069</v>
      </c>
      <c r="D7440" s="527" t="n">
        <v>34.15</v>
      </c>
    </row>
    <row r="7441" customFormat="false" ht="15" hidden="false" customHeight="false" outlineLevel="0" collapsed="false">
      <c r="A7441" s="526" t="n">
        <v>101368</v>
      </c>
      <c r="B7441" s="526" t="s">
        <v>11829</v>
      </c>
      <c r="C7441" s="526" t="s">
        <v>2069</v>
      </c>
      <c r="D7441" s="527" t="n">
        <v>56.35</v>
      </c>
    </row>
    <row r="7442" customFormat="false" ht="15" hidden="false" customHeight="false" outlineLevel="0" collapsed="false">
      <c r="A7442" s="526" t="n">
        <v>101369</v>
      </c>
      <c r="B7442" s="526" t="s">
        <v>11830</v>
      </c>
      <c r="C7442" s="526" t="s">
        <v>2069</v>
      </c>
      <c r="D7442" s="527" t="n">
        <v>49.23</v>
      </c>
    </row>
    <row r="7443" customFormat="false" ht="15" hidden="false" customHeight="false" outlineLevel="0" collapsed="false">
      <c r="A7443" s="526" t="n">
        <v>101370</v>
      </c>
      <c r="B7443" s="526" t="s">
        <v>11831</v>
      </c>
      <c r="C7443" s="526" t="s">
        <v>2069</v>
      </c>
      <c r="D7443" s="527" t="n">
        <v>33.74</v>
      </c>
    </row>
    <row r="7444" customFormat="false" ht="15" hidden="false" customHeight="false" outlineLevel="0" collapsed="false">
      <c r="A7444" s="526" t="n">
        <v>101371</v>
      </c>
      <c r="B7444" s="526" t="s">
        <v>11832</v>
      </c>
      <c r="C7444" s="526" t="s">
        <v>2069</v>
      </c>
      <c r="D7444" s="527" t="n">
        <v>39.31</v>
      </c>
    </row>
    <row r="7445" customFormat="false" ht="15" hidden="false" customHeight="false" outlineLevel="0" collapsed="false">
      <c r="A7445" s="526" t="n">
        <v>101372</v>
      </c>
      <c r="B7445" s="526" t="s">
        <v>11833</v>
      </c>
      <c r="C7445" s="526" t="s">
        <v>2069</v>
      </c>
      <c r="D7445" s="527" t="n">
        <v>10.51</v>
      </c>
    </row>
    <row r="7446" customFormat="false" ht="15" hidden="false" customHeight="false" outlineLevel="0" collapsed="false">
      <c r="A7446" s="526" t="n">
        <v>101374</v>
      </c>
      <c r="B7446" s="526" t="s">
        <v>11525</v>
      </c>
      <c r="C7446" s="526" t="s">
        <v>2069</v>
      </c>
      <c r="D7446" s="528" t="n">
        <v>4132.54</v>
      </c>
    </row>
    <row r="7447" customFormat="false" ht="15" hidden="false" customHeight="false" outlineLevel="0" collapsed="false">
      <c r="A7447" s="526" t="n">
        <v>101375</v>
      </c>
      <c r="B7447" s="526" t="s">
        <v>11834</v>
      </c>
      <c r="C7447" s="526" t="s">
        <v>2069</v>
      </c>
      <c r="D7447" s="528" t="n">
        <v>4181.99</v>
      </c>
    </row>
    <row r="7448" customFormat="false" ht="15" hidden="false" customHeight="false" outlineLevel="0" collapsed="false">
      <c r="A7448" s="526" t="n">
        <v>101376</v>
      </c>
      <c r="B7448" s="526" t="s">
        <v>11835</v>
      </c>
      <c r="C7448" s="526" t="s">
        <v>2069</v>
      </c>
      <c r="D7448" s="528" t="n">
        <v>3907.45</v>
      </c>
    </row>
    <row r="7449" customFormat="false" ht="15" hidden="false" customHeight="false" outlineLevel="0" collapsed="false">
      <c r="A7449" s="526" t="n">
        <v>101377</v>
      </c>
      <c r="B7449" s="526" t="s">
        <v>11528</v>
      </c>
      <c r="C7449" s="526" t="s">
        <v>2069</v>
      </c>
      <c r="D7449" s="528" t="n">
        <v>4121.02</v>
      </c>
    </row>
    <row r="7450" customFormat="false" ht="15" hidden="false" customHeight="false" outlineLevel="0" collapsed="false">
      <c r="A7450" s="526" t="n">
        <v>101378</v>
      </c>
      <c r="B7450" s="526" t="s">
        <v>11743</v>
      </c>
      <c r="C7450" s="526" t="s">
        <v>2069</v>
      </c>
      <c r="D7450" s="528" t="n">
        <v>4391.66</v>
      </c>
    </row>
    <row r="7451" customFormat="false" ht="15" hidden="false" customHeight="false" outlineLevel="0" collapsed="false">
      <c r="A7451" s="526" t="n">
        <v>101379</v>
      </c>
      <c r="B7451" s="526" t="s">
        <v>11836</v>
      </c>
      <c r="C7451" s="526" t="s">
        <v>2069</v>
      </c>
      <c r="D7451" s="528" t="n">
        <v>4132.54</v>
      </c>
    </row>
    <row r="7452" customFormat="false" ht="15" hidden="false" customHeight="false" outlineLevel="0" collapsed="false">
      <c r="A7452" s="526" t="n">
        <v>101380</v>
      </c>
      <c r="B7452" s="526" t="s">
        <v>11530</v>
      </c>
      <c r="C7452" s="526" t="s">
        <v>2069</v>
      </c>
      <c r="D7452" s="528" t="n">
        <v>4087.53</v>
      </c>
    </row>
    <row r="7453" customFormat="false" ht="15" hidden="false" customHeight="false" outlineLevel="0" collapsed="false">
      <c r="A7453" s="526" t="n">
        <v>101381</v>
      </c>
      <c r="B7453" s="526" t="s">
        <v>11531</v>
      </c>
      <c r="C7453" s="526" t="s">
        <v>2069</v>
      </c>
      <c r="D7453" s="528" t="n">
        <v>5294.26</v>
      </c>
    </row>
    <row r="7454" customFormat="false" ht="15" hidden="false" customHeight="false" outlineLevel="0" collapsed="false">
      <c r="A7454" s="526" t="n">
        <v>101382</v>
      </c>
      <c r="B7454" s="526" t="s">
        <v>11837</v>
      </c>
      <c r="C7454" s="526" t="s">
        <v>2069</v>
      </c>
      <c r="D7454" s="528" t="n">
        <v>4304.17</v>
      </c>
    </row>
    <row r="7455" customFormat="false" ht="15" hidden="false" customHeight="false" outlineLevel="0" collapsed="false">
      <c r="A7455" s="526" t="n">
        <v>101383</v>
      </c>
      <c r="B7455" s="526" t="s">
        <v>11745</v>
      </c>
      <c r="C7455" s="526" t="s">
        <v>2069</v>
      </c>
      <c r="D7455" s="528" t="n">
        <v>3980.61</v>
      </c>
    </row>
    <row r="7456" customFormat="false" ht="15" hidden="false" customHeight="false" outlineLevel="0" collapsed="false">
      <c r="A7456" s="526" t="n">
        <v>101384</v>
      </c>
      <c r="B7456" s="526" t="s">
        <v>11534</v>
      </c>
      <c r="C7456" s="526" t="s">
        <v>2069</v>
      </c>
      <c r="D7456" s="528" t="n">
        <v>4016.41</v>
      </c>
    </row>
    <row r="7457" customFormat="false" ht="15" hidden="false" customHeight="false" outlineLevel="0" collapsed="false">
      <c r="A7457" s="526" t="n">
        <v>101385</v>
      </c>
      <c r="B7457" s="526" t="s">
        <v>11838</v>
      </c>
      <c r="C7457" s="526" t="s">
        <v>2069</v>
      </c>
      <c r="D7457" s="528" t="n">
        <v>5926.77</v>
      </c>
    </row>
    <row r="7458" customFormat="false" ht="15" hidden="false" customHeight="false" outlineLevel="0" collapsed="false">
      <c r="A7458" s="526" t="n">
        <v>101386</v>
      </c>
      <c r="B7458" s="526" t="s">
        <v>11536</v>
      </c>
      <c r="C7458" s="526" t="s">
        <v>2069</v>
      </c>
      <c r="D7458" s="528" t="n">
        <v>3907.45</v>
      </c>
    </row>
    <row r="7459" customFormat="false" ht="15" hidden="false" customHeight="false" outlineLevel="0" collapsed="false">
      <c r="A7459" s="526" t="n">
        <v>101387</v>
      </c>
      <c r="B7459" s="526" t="s">
        <v>11839</v>
      </c>
      <c r="C7459" s="526" t="s">
        <v>2069</v>
      </c>
      <c r="D7459" s="528" t="n">
        <v>4139.16</v>
      </c>
    </row>
    <row r="7460" customFormat="false" ht="15" hidden="false" customHeight="false" outlineLevel="0" collapsed="false">
      <c r="A7460" s="526" t="n">
        <v>101388</v>
      </c>
      <c r="B7460" s="526" t="s">
        <v>11538</v>
      </c>
      <c r="C7460" s="526" t="s">
        <v>2069</v>
      </c>
      <c r="D7460" s="528" t="n">
        <v>3951.86</v>
      </c>
    </row>
    <row r="7461" customFormat="false" ht="15" hidden="false" customHeight="false" outlineLevel="0" collapsed="false">
      <c r="A7461" s="526" t="n">
        <v>101389</v>
      </c>
      <c r="B7461" s="526" t="s">
        <v>11539</v>
      </c>
      <c r="C7461" s="526" t="s">
        <v>2069</v>
      </c>
      <c r="D7461" s="528" t="n">
        <v>2068.47</v>
      </c>
    </row>
    <row r="7462" customFormat="false" ht="15" hidden="false" customHeight="false" outlineLevel="0" collapsed="false">
      <c r="A7462" s="526" t="n">
        <v>101390</v>
      </c>
      <c r="B7462" s="526" t="s">
        <v>11840</v>
      </c>
      <c r="C7462" s="526" t="s">
        <v>2069</v>
      </c>
      <c r="D7462" s="528" t="n">
        <v>5674.33</v>
      </c>
    </row>
    <row r="7463" customFormat="false" ht="15" hidden="false" customHeight="false" outlineLevel="0" collapsed="false">
      <c r="A7463" s="526" t="n">
        <v>101391</v>
      </c>
      <c r="B7463" s="526" t="s">
        <v>11841</v>
      </c>
      <c r="C7463" s="526" t="s">
        <v>2069</v>
      </c>
      <c r="D7463" s="528" t="n">
        <v>5303.82</v>
      </c>
    </row>
    <row r="7464" customFormat="false" ht="15" hidden="false" customHeight="false" outlineLevel="0" collapsed="false">
      <c r="A7464" s="526" t="n">
        <v>101392</v>
      </c>
      <c r="B7464" s="526" t="s">
        <v>11842</v>
      </c>
      <c r="C7464" s="526" t="s">
        <v>2069</v>
      </c>
      <c r="D7464" s="528" t="n">
        <v>3989.15</v>
      </c>
    </row>
    <row r="7465" customFormat="false" ht="15" hidden="false" customHeight="false" outlineLevel="0" collapsed="false">
      <c r="A7465" s="526" t="n">
        <v>101394</v>
      </c>
      <c r="B7465" s="526" t="s">
        <v>11544</v>
      </c>
      <c r="C7465" s="526" t="s">
        <v>2069</v>
      </c>
      <c r="D7465" s="528" t="n">
        <v>4937.66</v>
      </c>
    </row>
    <row r="7466" customFormat="false" ht="15" hidden="false" customHeight="false" outlineLevel="0" collapsed="false">
      <c r="A7466" s="526" t="n">
        <v>101395</v>
      </c>
      <c r="B7466" s="526" t="s">
        <v>11843</v>
      </c>
      <c r="C7466" s="526" t="s">
        <v>2069</v>
      </c>
      <c r="D7466" s="528" t="n">
        <v>4105.89</v>
      </c>
    </row>
    <row r="7467" customFormat="false" ht="15" hidden="false" customHeight="false" outlineLevel="0" collapsed="false">
      <c r="A7467" s="526" t="n">
        <v>101396</v>
      </c>
      <c r="B7467" s="526" t="s">
        <v>11844</v>
      </c>
      <c r="C7467" s="526" t="s">
        <v>2069</v>
      </c>
      <c r="D7467" s="528" t="n">
        <v>5049.25</v>
      </c>
    </row>
    <row r="7468" customFormat="false" ht="15" hidden="false" customHeight="false" outlineLevel="0" collapsed="false">
      <c r="A7468" s="526" t="n">
        <v>101397</v>
      </c>
      <c r="B7468" s="526" t="s">
        <v>11546</v>
      </c>
      <c r="C7468" s="526" t="s">
        <v>2069</v>
      </c>
      <c r="D7468" s="528" t="n">
        <v>5260.99</v>
      </c>
    </row>
    <row r="7469" customFormat="false" ht="15" hidden="false" customHeight="false" outlineLevel="0" collapsed="false">
      <c r="A7469" s="526" t="n">
        <v>101398</v>
      </c>
      <c r="B7469" s="526" t="s">
        <v>11845</v>
      </c>
      <c r="C7469" s="526" t="s">
        <v>2069</v>
      </c>
      <c r="D7469" s="528" t="n">
        <v>4325.57</v>
      </c>
    </row>
    <row r="7470" customFormat="false" ht="15" hidden="false" customHeight="false" outlineLevel="0" collapsed="false">
      <c r="A7470" s="526" t="n">
        <v>101399</v>
      </c>
      <c r="B7470" s="526" t="s">
        <v>11548</v>
      </c>
      <c r="C7470" s="526" t="s">
        <v>2069</v>
      </c>
      <c r="D7470" s="528" t="n">
        <v>5367.14</v>
      </c>
    </row>
    <row r="7471" customFormat="false" ht="15" hidden="false" customHeight="false" outlineLevel="0" collapsed="false">
      <c r="A7471" s="526" t="n">
        <v>101400</v>
      </c>
      <c r="B7471" s="526" t="s">
        <v>11846</v>
      </c>
      <c r="C7471" s="526" t="s">
        <v>2069</v>
      </c>
      <c r="D7471" s="528" t="n">
        <v>5367.14</v>
      </c>
    </row>
    <row r="7472" customFormat="false" ht="15" hidden="false" customHeight="false" outlineLevel="0" collapsed="false">
      <c r="A7472" s="526" t="n">
        <v>101401</v>
      </c>
      <c r="B7472" s="526" t="s">
        <v>11550</v>
      </c>
      <c r="C7472" s="526" t="s">
        <v>2069</v>
      </c>
      <c r="D7472" s="528" t="n">
        <v>6493.13</v>
      </c>
    </row>
    <row r="7473" customFormat="false" ht="15" hidden="false" customHeight="false" outlineLevel="0" collapsed="false">
      <c r="A7473" s="526" t="n">
        <v>101402</v>
      </c>
      <c r="B7473" s="526" t="s">
        <v>11551</v>
      </c>
      <c r="C7473" s="526" t="s">
        <v>2069</v>
      </c>
      <c r="D7473" s="528" t="n">
        <v>5183.99</v>
      </c>
    </row>
    <row r="7474" customFormat="false" ht="15" hidden="false" customHeight="false" outlineLevel="0" collapsed="false">
      <c r="A7474" s="526" t="n">
        <v>101407</v>
      </c>
      <c r="B7474" s="526" t="s">
        <v>11552</v>
      </c>
      <c r="C7474" s="526" t="s">
        <v>2069</v>
      </c>
      <c r="D7474" s="528" t="n">
        <v>5294.26</v>
      </c>
    </row>
    <row r="7475" customFormat="false" ht="15" hidden="false" customHeight="false" outlineLevel="0" collapsed="false">
      <c r="A7475" s="526" t="n">
        <v>101408</v>
      </c>
      <c r="B7475" s="526" t="s">
        <v>11553</v>
      </c>
      <c r="C7475" s="526" t="s">
        <v>2069</v>
      </c>
      <c r="D7475" s="528" t="n">
        <v>5322.9</v>
      </c>
    </row>
    <row r="7476" customFormat="false" ht="15" hidden="false" customHeight="false" outlineLevel="0" collapsed="false">
      <c r="A7476" s="526" t="n">
        <v>101409</v>
      </c>
      <c r="B7476" s="526" t="s">
        <v>11847</v>
      </c>
      <c r="C7476" s="526" t="s">
        <v>2069</v>
      </c>
      <c r="D7476" s="528" t="n">
        <v>4247.28</v>
      </c>
    </row>
    <row r="7477" customFormat="false" ht="15" hidden="false" customHeight="false" outlineLevel="0" collapsed="false">
      <c r="A7477" s="526" t="n">
        <v>101410</v>
      </c>
      <c r="B7477" s="526" t="s">
        <v>11602</v>
      </c>
      <c r="C7477" s="526" t="s">
        <v>2069</v>
      </c>
      <c r="D7477" s="528" t="n">
        <v>4715.44</v>
      </c>
    </row>
    <row r="7478" customFormat="false" ht="15" hidden="false" customHeight="false" outlineLevel="0" collapsed="false">
      <c r="A7478" s="526" t="n">
        <v>101411</v>
      </c>
      <c r="B7478" s="526" t="s">
        <v>11848</v>
      </c>
      <c r="C7478" s="526" t="s">
        <v>2069</v>
      </c>
      <c r="D7478" s="528" t="n">
        <v>5059.13</v>
      </c>
    </row>
    <row r="7479" customFormat="false" ht="15" hidden="false" customHeight="false" outlineLevel="0" collapsed="false">
      <c r="A7479" s="526" t="n">
        <v>101412</v>
      </c>
      <c r="B7479" s="526" t="s">
        <v>11849</v>
      </c>
      <c r="C7479" s="526" t="s">
        <v>2069</v>
      </c>
      <c r="D7479" s="528" t="n">
        <v>5376.45</v>
      </c>
    </row>
    <row r="7480" customFormat="false" ht="15" hidden="false" customHeight="false" outlineLevel="0" collapsed="false">
      <c r="A7480" s="526" t="n">
        <v>101413</v>
      </c>
      <c r="B7480" s="526" t="s">
        <v>11555</v>
      </c>
      <c r="C7480" s="526" t="s">
        <v>2069</v>
      </c>
      <c r="D7480" s="528" t="n">
        <v>4992.88</v>
      </c>
    </row>
    <row r="7481" customFormat="false" ht="15" hidden="false" customHeight="false" outlineLevel="0" collapsed="false">
      <c r="A7481" s="526" t="n">
        <v>101414</v>
      </c>
      <c r="B7481" s="526" t="s">
        <v>11850</v>
      </c>
      <c r="C7481" s="526" t="s">
        <v>2069</v>
      </c>
      <c r="D7481" s="528" t="n">
        <v>5303.82</v>
      </c>
    </row>
    <row r="7482" customFormat="false" ht="15" hidden="false" customHeight="false" outlineLevel="0" collapsed="false">
      <c r="A7482" s="526" t="n">
        <v>101415</v>
      </c>
      <c r="B7482" s="526" t="s">
        <v>11851</v>
      </c>
      <c r="C7482" s="526" t="s">
        <v>2069</v>
      </c>
      <c r="D7482" s="528" t="n">
        <v>6069.43</v>
      </c>
    </row>
    <row r="7483" customFormat="false" ht="15" hidden="false" customHeight="false" outlineLevel="0" collapsed="false">
      <c r="A7483" s="526" t="n">
        <v>101416</v>
      </c>
      <c r="B7483" s="526" t="s">
        <v>11747</v>
      </c>
      <c r="C7483" s="526" t="s">
        <v>2069</v>
      </c>
      <c r="D7483" s="528" t="n">
        <v>5603.46</v>
      </c>
    </row>
    <row r="7484" customFormat="false" ht="15" hidden="false" customHeight="false" outlineLevel="0" collapsed="false">
      <c r="A7484" s="526" t="n">
        <v>101417</v>
      </c>
      <c r="B7484" s="526" t="s">
        <v>11852</v>
      </c>
      <c r="C7484" s="526" t="s">
        <v>2069</v>
      </c>
      <c r="D7484" s="528" t="n">
        <v>4760.14</v>
      </c>
    </row>
    <row r="7485" customFormat="false" ht="15" hidden="false" customHeight="false" outlineLevel="0" collapsed="false">
      <c r="A7485" s="526" t="n">
        <v>101418</v>
      </c>
      <c r="B7485" s="526" t="s">
        <v>11853</v>
      </c>
      <c r="C7485" s="526" t="s">
        <v>2069</v>
      </c>
      <c r="D7485" s="528" t="n">
        <v>4335.59</v>
      </c>
    </row>
    <row r="7486" customFormat="false" ht="15" hidden="false" customHeight="false" outlineLevel="0" collapsed="false">
      <c r="A7486" s="526" t="n">
        <v>101419</v>
      </c>
      <c r="B7486" s="526" t="s">
        <v>11854</v>
      </c>
      <c r="C7486" s="526" t="s">
        <v>2069</v>
      </c>
      <c r="D7486" s="528" t="n">
        <v>4620.49</v>
      </c>
    </row>
    <row r="7487" customFormat="false" ht="15" hidden="false" customHeight="false" outlineLevel="0" collapsed="false">
      <c r="A7487" s="526" t="n">
        <v>101420</v>
      </c>
      <c r="B7487" s="526" t="s">
        <v>11855</v>
      </c>
      <c r="C7487" s="526" t="s">
        <v>2069</v>
      </c>
      <c r="D7487" s="528" t="n">
        <v>5197.65</v>
      </c>
    </row>
    <row r="7488" customFormat="false" ht="15" hidden="false" customHeight="false" outlineLevel="0" collapsed="false">
      <c r="A7488" s="526" t="n">
        <v>101421</v>
      </c>
      <c r="B7488" s="526" t="s">
        <v>11856</v>
      </c>
      <c r="C7488" s="526" t="s">
        <v>2069</v>
      </c>
      <c r="D7488" s="528" t="n">
        <v>5967.8</v>
      </c>
    </row>
    <row r="7489" customFormat="false" ht="15" hidden="false" customHeight="false" outlineLevel="0" collapsed="false">
      <c r="A7489" s="526" t="n">
        <v>101422</v>
      </c>
      <c r="B7489" s="526" t="s">
        <v>11857</v>
      </c>
      <c r="C7489" s="526" t="s">
        <v>2069</v>
      </c>
      <c r="D7489" s="528" t="n">
        <v>4657.05</v>
      </c>
    </row>
    <row r="7490" customFormat="false" ht="15" hidden="false" customHeight="false" outlineLevel="0" collapsed="false">
      <c r="A7490" s="526" t="n">
        <v>101424</v>
      </c>
      <c r="B7490" s="526" t="s">
        <v>11858</v>
      </c>
      <c r="C7490" s="526" t="s">
        <v>2069</v>
      </c>
      <c r="D7490" s="528" t="n">
        <v>5301.79</v>
      </c>
    </row>
    <row r="7491" customFormat="false" ht="15" hidden="false" customHeight="false" outlineLevel="0" collapsed="false">
      <c r="A7491" s="526" t="n">
        <v>101425</v>
      </c>
      <c r="B7491" s="526" t="s">
        <v>11859</v>
      </c>
      <c r="C7491" s="526" t="s">
        <v>2069</v>
      </c>
      <c r="D7491" s="528" t="n">
        <v>2984.96</v>
      </c>
    </row>
    <row r="7492" customFormat="false" ht="15" hidden="false" customHeight="false" outlineLevel="0" collapsed="false">
      <c r="A7492" s="526" t="n">
        <v>101426</v>
      </c>
      <c r="B7492" s="526" t="s">
        <v>11860</v>
      </c>
      <c r="C7492" s="526" t="s">
        <v>2069</v>
      </c>
      <c r="D7492" s="528" t="n">
        <v>4657.94</v>
      </c>
    </row>
    <row r="7493" customFormat="false" ht="15" hidden="false" customHeight="false" outlineLevel="0" collapsed="false">
      <c r="A7493" s="526" t="n">
        <v>101427</v>
      </c>
      <c r="B7493" s="526" t="s">
        <v>11567</v>
      </c>
      <c r="C7493" s="526" t="s">
        <v>2069</v>
      </c>
      <c r="D7493" s="528" t="n">
        <v>4401.13</v>
      </c>
    </row>
    <row r="7494" customFormat="false" ht="15" hidden="false" customHeight="false" outlineLevel="0" collapsed="false">
      <c r="A7494" s="526" t="n">
        <v>101428</v>
      </c>
      <c r="B7494" s="526" t="s">
        <v>11861</v>
      </c>
      <c r="C7494" s="526" t="s">
        <v>2069</v>
      </c>
      <c r="D7494" s="528" t="n">
        <v>4398.84</v>
      </c>
    </row>
    <row r="7495" customFormat="false" ht="15" hidden="false" customHeight="false" outlineLevel="0" collapsed="false">
      <c r="A7495" s="526" t="n">
        <v>101429</v>
      </c>
      <c r="B7495" s="526" t="s">
        <v>11862</v>
      </c>
      <c r="C7495" s="526" t="s">
        <v>2069</v>
      </c>
      <c r="D7495" s="528" t="n">
        <v>3876.16</v>
      </c>
    </row>
    <row r="7496" customFormat="false" ht="15" hidden="false" customHeight="false" outlineLevel="0" collapsed="false">
      <c r="A7496" s="526" t="n">
        <v>101430</v>
      </c>
      <c r="B7496" s="526" t="s">
        <v>11863</v>
      </c>
      <c r="C7496" s="526" t="s">
        <v>2069</v>
      </c>
      <c r="D7496" s="528" t="n">
        <v>4401.13</v>
      </c>
    </row>
    <row r="7497" customFormat="false" ht="15" hidden="false" customHeight="false" outlineLevel="0" collapsed="false">
      <c r="A7497" s="526" t="n">
        <v>101431</v>
      </c>
      <c r="B7497" s="526" t="s">
        <v>11570</v>
      </c>
      <c r="C7497" s="526" t="s">
        <v>2069</v>
      </c>
      <c r="D7497" s="528" t="n">
        <v>5069.17</v>
      </c>
    </row>
    <row r="7498" customFormat="false" ht="15" hidden="false" customHeight="false" outlineLevel="0" collapsed="false">
      <c r="A7498" s="526" t="n">
        <v>101432</v>
      </c>
      <c r="B7498" s="526" t="s">
        <v>11864</v>
      </c>
      <c r="C7498" s="526" t="s">
        <v>2069</v>
      </c>
      <c r="D7498" s="528" t="n">
        <v>4418.51</v>
      </c>
    </row>
    <row r="7499" customFormat="false" ht="15" hidden="false" customHeight="false" outlineLevel="0" collapsed="false">
      <c r="A7499" s="526" t="n">
        <v>101433</v>
      </c>
      <c r="B7499" s="526" t="s">
        <v>11572</v>
      </c>
      <c r="C7499" s="526" t="s">
        <v>2069</v>
      </c>
      <c r="D7499" s="528" t="n">
        <v>4418.51</v>
      </c>
    </row>
    <row r="7500" customFormat="false" ht="15" hidden="false" customHeight="false" outlineLevel="0" collapsed="false">
      <c r="A7500" s="526" t="n">
        <v>101434</v>
      </c>
      <c r="B7500" s="526" t="s">
        <v>11865</v>
      </c>
      <c r="C7500" s="526" t="s">
        <v>2069</v>
      </c>
      <c r="D7500" s="528" t="n">
        <v>4045.69</v>
      </c>
    </row>
    <row r="7501" customFormat="false" ht="15" hidden="false" customHeight="false" outlineLevel="0" collapsed="false">
      <c r="A7501" s="526" t="n">
        <v>101435</v>
      </c>
      <c r="B7501" s="526" t="s">
        <v>11866</v>
      </c>
      <c r="C7501" s="526" t="s">
        <v>2069</v>
      </c>
      <c r="D7501" s="528" t="n">
        <v>4406.7</v>
      </c>
    </row>
    <row r="7502" customFormat="false" ht="15" hidden="false" customHeight="false" outlineLevel="0" collapsed="false">
      <c r="A7502" s="526" t="n">
        <v>101436</v>
      </c>
      <c r="B7502" s="526" t="s">
        <v>11574</v>
      </c>
      <c r="C7502" s="526" t="s">
        <v>2069</v>
      </c>
      <c r="D7502" s="528" t="n">
        <v>4398.84</v>
      </c>
    </row>
    <row r="7503" customFormat="false" ht="15" hidden="false" customHeight="false" outlineLevel="0" collapsed="false">
      <c r="A7503" s="526" t="n">
        <v>101437</v>
      </c>
      <c r="B7503" s="526" t="s">
        <v>11867</v>
      </c>
      <c r="C7503" s="526" t="s">
        <v>2069</v>
      </c>
      <c r="D7503" s="528" t="n">
        <v>6831.85</v>
      </c>
    </row>
    <row r="7504" customFormat="false" ht="15" hidden="false" customHeight="false" outlineLevel="0" collapsed="false">
      <c r="A7504" s="526" t="n">
        <v>101438</v>
      </c>
      <c r="B7504" s="526" t="s">
        <v>11576</v>
      </c>
      <c r="C7504" s="526" t="s">
        <v>2069</v>
      </c>
      <c r="D7504" s="528" t="n">
        <v>6831.85</v>
      </c>
    </row>
    <row r="7505" customFormat="false" ht="15" hidden="false" customHeight="false" outlineLevel="0" collapsed="false">
      <c r="A7505" s="526" t="n">
        <v>101439</v>
      </c>
      <c r="B7505" s="526" t="s">
        <v>11577</v>
      </c>
      <c r="C7505" s="526" t="s">
        <v>2069</v>
      </c>
      <c r="D7505" s="528" t="n">
        <v>4401.13</v>
      </c>
    </row>
    <row r="7506" customFormat="false" ht="15" hidden="false" customHeight="false" outlineLevel="0" collapsed="false">
      <c r="A7506" s="526" t="n">
        <v>101440</v>
      </c>
      <c r="B7506" s="526" t="s">
        <v>11868</v>
      </c>
      <c r="C7506" s="526" t="s">
        <v>2069</v>
      </c>
      <c r="D7506" s="528" t="n">
        <v>4401.13</v>
      </c>
    </row>
    <row r="7507" customFormat="false" ht="15" hidden="false" customHeight="false" outlineLevel="0" collapsed="false">
      <c r="A7507" s="526" t="n">
        <v>101441</v>
      </c>
      <c r="B7507" s="526" t="s">
        <v>11579</v>
      </c>
      <c r="C7507" s="526" t="s">
        <v>2069</v>
      </c>
      <c r="D7507" s="528" t="n">
        <v>4398.84</v>
      </c>
    </row>
    <row r="7508" customFormat="false" ht="15" hidden="false" customHeight="false" outlineLevel="0" collapsed="false">
      <c r="A7508" s="526" t="n">
        <v>101443</v>
      </c>
      <c r="B7508" s="526" t="s">
        <v>11580</v>
      </c>
      <c r="C7508" s="526" t="s">
        <v>2069</v>
      </c>
      <c r="D7508" s="528" t="n">
        <v>6831.85</v>
      </c>
    </row>
    <row r="7509" customFormat="false" ht="15" hidden="false" customHeight="false" outlineLevel="0" collapsed="false">
      <c r="A7509" s="526" t="n">
        <v>101444</v>
      </c>
      <c r="B7509" s="526" t="s">
        <v>11583</v>
      </c>
      <c r="C7509" s="526" t="s">
        <v>2069</v>
      </c>
      <c r="D7509" s="528" t="n">
        <v>5303.82</v>
      </c>
    </row>
    <row r="7510" customFormat="false" ht="15" hidden="false" customHeight="false" outlineLevel="0" collapsed="false">
      <c r="A7510" s="526" t="n">
        <v>101445</v>
      </c>
      <c r="B7510" s="526" t="s">
        <v>11584</v>
      </c>
      <c r="C7510" s="526" t="s">
        <v>2069</v>
      </c>
      <c r="D7510" s="528" t="n">
        <v>5322.9</v>
      </c>
    </row>
    <row r="7511" customFormat="false" ht="15" hidden="false" customHeight="false" outlineLevel="0" collapsed="false">
      <c r="A7511" s="526" t="n">
        <v>101446</v>
      </c>
      <c r="B7511" s="526" t="s">
        <v>11585</v>
      </c>
      <c r="C7511" s="526" t="s">
        <v>2069</v>
      </c>
      <c r="D7511" s="528" t="n">
        <v>5556.32</v>
      </c>
    </row>
    <row r="7512" customFormat="false" ht="15" hidden="false" customHeight="false" outlineLevel="0" collapsed="false">
      <c r="A7512" s="526" t="n">
        <v>101447</v>
      </c>
      <c r="B7512" s="526" t="s">
        <v>11586</v>
      </c>
      <c r="C7512" s="526" t="s">
        <v>2069</v>
      </c>
      <c r="D7512" s="528" t="n">
        <v>5446.59</v>
      </c>
    </row>
    <row r="7513" customFormat="false" ht="15" hidden="false" customHeight="false" outlineLevel="0" collapsed="false">
      <c r="A7513" s="526" t="n">
        <v>101448</v>
      </c>
      <c r="B7513" s="526" t="s">
        <v>11587</v>
      </c>
      <c r="C7513" s="526" t="s">
        <v>2069</v>
      </c>
      <c r="D7513" s="528" t="n">
        <v>5556.32</v>
      </c>
    </row>
    <row r="7514" customFormat="false" ht="15" hidden="false" customHeight="false" outlineLevel="0" collapsed="false">
      <c r="A7514" s="526" t="n">
        <v>101449</v>
      </c>
      <c r="B7514" s="526" t="s">
        <v>11869</v>
      </c>
      <c r="C7514" s="526" t="s">
        <v>2069</v>
      </c>
      <c r="D7514" s="528" t="n">
        <v>4430.32</v>
      </c>
    </row>
    <row r="7515" customFormat="false" ht="15" hidden="false" customHeight="false" outlineLevel="0" collapsed="false">
      <c r="A7515" s="526" t="n">
        <v>101451</v>
      </c>
      <c r="B7515" s="526" t="s">
        <v>11590</v>
      </c>
      <c r="C7515" s="526" t="s">
        <v>2069</v>
      </c>
      <c r="D7515" s="528" t="n">
        <v>5294.26</v>
      </c>
    </row>
    <row r="7516" customFormat="false" ht="15" hidden="false" customHeight="false" outlineLevel="0" collapsed="false">
      <c r="A7516" s="526" t="n">
        <v>101452</v>
      </c>
      <c r="B7516" s="526" t="s">
        <v>11870</v>
      </c>
      <c r="C7516" s="526" t="s">
        <v>2069</v>
      </c>
      <c r="D7516" s="528" t="n">
        <v>3970.59</v>
      </c>
    </row>
    <row r="7517" customFormat="false" ht="15" hidden="false" customHeight="false" outlineLevel="0" collapsed="false">
      <c r="A7517" s="526" t="n">
        <v>101453</v>
      </c>
      <c r="B7517" s="526" t="s">
        <v>11592</v>
      </c>
      <c r="C7517" s="526" t="s">
        <v>2069</v>
      </c>
      <c r="D7517" s="528" t="n">
        <v>5453.05</v>
      </c>
    </row>
    <row r="7518" customFormat="false" ht="15" hidden="false" customHeight="false" outlineLevel="0" collapsed="false">
      <c r="A7518" s="526" t="n">
        <v>101454</v>
      </c>
      <c r="B7518" s="526" t="s">
        <v>11871</v>
      </c>
      <c r="C7518" s="526" t="s">
        <v>2069</v>
      </c>
      <c r="D7518" s="528" t="n">
        <v>6115.54</v>
      </c>
    </row>
    <row r="7519" customFormat="false" ht="15" hidden="false" customHeight="false" outlineLevel="0" collapsed="false">
      <c r="A7519" s="526" t="n">
        <v>101455</v>
      </c>
      <c r="B7519" s="526" t="s">
        <v>11594</v>
      </c>
      <c r="C7519" s="526" t="s">
        <v>2069</v>
      </c>
      <c r="D7519" s="528" t="n">
        <v>5260.99</v>
      </c>
    </row>
    <row r="7520" customFormat="false" ht="15" hidden="false" customHeight="false" outlineLevel="0" collapsed="false">
      <c r="A7520" s="526" t="n">
        <v>101456</v>
      </c>
      <c r="B7520" s="526" t="s">
        <v>11872</v>
      </c>
      <c r="C7520" s="526" t="s">
        <v>2069</v>
      </c>
      <c r="D7520" s="528" t="n">
        <v>9013.54</v>
      </c>
    </row>
    <row r="7521" customFormat="false" ht="15" hidden="false" customHeight="false" outlineLevel="0" collapsed="false">
      <c r="A7521" s="526" t="n">
        <v>101457</v>
      </c>
      <c r="B7521" s="526" t="s">
        <v>11873</v>
      </c>
      <c r="C7521" s="526" t="s">
        <v>2069</v>
      </c>
      <c r="D7521" s="528" t="n">
        <v>6739.95</v>
      </c>
    </row>
    <row r="7522" customFormat="false" ht="15" hidden="false" customHeight="false" outlineLevel="0" collapsed="false">
      <c r="A7522" s="526" t="n">
        <v>101458</v>
      </c>
      <c r="B7522" s="526" t="s">
        <v>11874</v>
      </c>
      <c r="C7522" s="526" t="s">
        <v>2069</v>
      </c>
      <c r="D7522" s="528" t="n">
        <v>5216.02</v>
      </c>
    </row>
    <row r="7523" customFormat="false" ht="15" hidden="false" customHeight="false" outlineLevel="0" collapsed="false">
      <c r="A7523" s="526" t="n">
        <v>101459</v>
      </c>
      <c r="B7523" s="526" t="s">
        <v>11599</v>
      </c>
      <c r="C7523" s="526" t="s">
        <v>2069</v>
      </c>
      <c r="D7523" s="528" t="n">
        <v>4922.83</v>
      </c>
    </row>
    <row r="7524" customFormat="false" ht="15" hidden="false" customHeight="false" outlineLevel="0" collapsed="false">
      <c r="A7524" s="526" t="n">
        <v>101460</v>
      </c>
      <c r="B7524" s="526" t="s">
        <v>11734</v>
      </c>
      <c r="C7524" s="526" t="s">
        <v>2069</v>
      </c>
      <c r="D7524" s="528" t="n">
        <v>4103.69</v>
      </c>
    </row>
  </sheetData>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18.xml><?xml version="1.0" encoding="utf-8"?>
<worksheet xmlns="http://schemas.openxmlformats.org/spreadsheetml/2006/main" xmlns:r="http://schemas.openxmlformats.org/officeDocument/2006/relationships">
  <sheetPr filterMode="false">
    <pageSetUpPr fitToPage="false"/>
  </sheetPr>
  <dimension ref="A1:D4922"/>
  <sheetViews>
    <sheetView showFormulas="false" showGridLines="true" showRowColHeaders="true" showZeros="true" rightToLeft="false" tabSelected="false" showOutlineSymbols="true" defaultGridColor="true" view="pageBreakPreview" topLeftCell="A1" colorId="64" zoomScale="100" zoomScaleNormal="85" zoomScalePageLayoutView="100" workbookViewId="0">
      <selection pane="topLeft" activeCell="A1" activeCellId="0" sqref="A1"/>
    </sheetView>
  </sheetViews>
  <sheetFormatPr defaultRowHeight="15" zeroHeight="false" outlineLevelRow="0" outlineLevelCol="0"/>
  <cols>
    <col collapsed="false" customWidth="true" hidden="false" outlineLevel="0" max="1" min="1" style="0" width="10.58"/>
    <col collapsed="false" customWidth="true" hidden="false" outlineLevel="0" max="2" min="2" style="0" width="78.14"/>
    <col collapsed="false" customWidth="true" hidden="false" outlineLevel="0" max="3" min="3" style="0" width="21.14"/>
    <col collapsed="false" customWidth="true" hidden="false" outlineLevel="0" max="4" min="4" style="0" width="22.28"/>
    <col collapsed="false" customWidth="true" hidden="false" outlineLevel="0" max="1025" min="5" style="533" width="9.14"/>
  </cols>
  <sheetData>
    <row r="1" customFormat="false" ht="15" hidden="false" customHeight="false" outlineLevel="0" collapsed="false">
      <c r="A1" s="0" t="s">
        <v>11875</v>
      </c>
    </row>
    <row r="3" customFormat="false" ht="15" hidden="false" customHeight="false" outlineLevel="0" collapsed="false">
      <c r="A3" s="0" t="s">
        <v>11876</v>
      </c>
    </row>
    <row r="4" customFormat="false" ht="15" hidden="false" customHeight="false" outlineLevel="0" collapsed="false">
      <c r="A4" s="0" t="s">
        <v>11877</v>
      </c>
    </row>
    <row r="5" customFormat="false" ht="15" hidden="false" customHeight="false" outlineLevel="0" collapsed="false">
      <c r="A5" s="0" t="s">
        <v>16806</v>
      </c>
    </row>
    <row r="7" customFormat="false" ht="15" hidden="false" customHeight="false" outlineLevel="0" collapsed="false">
      <c r="A7" s="0" t="s">
        <v>11879</v>
      </c>
      <c r="B7" s="0" t="s">
        <v>11880</v>
      </c>
      <c r="C7" s="0" t="s">
        <v>11881</v>
      </c>
      <c r="D7" s="0" t="s">
        <v>11882</v>
      </c>
    </row>
    <row r="8" customFormat="false" ht="15" hidden="false" customHeight="false" outlineLevel="0" collapsed="false">
      <c r="A8" s="0" t="n">
        <v>38605</v>
      </c>
      <c r="B8" s="0" t="s">
        <v>11883</v>
      </c>
      <c r="C8" s="0" t="s">
        <v>2430</v>
      </c>
      <c r="D8" s="333" t="n">
        <v>106.61</v>
      </c>
    </row>
    <row r="9" customFormat="false" ht="15" hidden="false" customHeight="false" outlineLevel="0" collapsed="false">
      <c r="A9" s="0" t="n">
        <v>11270</v>
      </c>
      <c r="B9" s="0" t="s">
        <v>11884</v>
      </c>
      <c r="C9" s="0" t="s">
        <v>2430</v>
      </c>
      <c r="D9" s="333" t="n">
        <v>2.91</v>
      </c>
    </row>
    <row r="10" customFormat="false" ht="15" hidden="false" customHeight="false" outlineLevel="0" collapsed="false">
      <c r="A10" s="0" t="n">
        <v>412</v>
      </c>
      <c r="B10" s="0" t="s">
        <v>11885</v>
      </c>
      <c r="C10" s="0" t="s">
        <v>2430</v>
      </c>
      <c r="D10" s="333" t="n">
        <v>1.08</v>
      </c>
    </row>
    <row r="11" customFormat="false" ht="15" hidden="false" customHeight="false" outlineLevel="0" collapsed="false">
      <c r="A11" s="0" t="n">
        <v>414</v>
      </c>
      <c r="B11" s="0" t="s">
        <v>11886</v>
      </c>
      <c r="C11" s="0" t="s">
        <v>2430</v>
      </c>
      <c r="D11" s="333" t="n">
        <v>0.06</v>
      </c>
    </row>
    <row r="12" customFormat="false" ht="15" hidden="false" customHeight="false" outlineLevel="0" collapsed="false">
      <c r="A12" s="0" t="n">
        <v>410</v>
      </c>
      <c r="B12" s="0" t="s">
        <v>11887</v>
      </c>
      <c r="C12" s="0" t="s">
        <v>2430</v>
      </c>
      <c r="D12" s="333" t="n">
        <v>0.16</v>
      </c>
    </row>
    <row r="13" customFormat="false" ht="15" hidden="false" customHeight="false" outlineLevel="0" collapsed="false">
      <c r="A13" s="0" t="n">
        <v>411</v>
      </c>
      <c r="B13" s="0" t="s">
        <v>11888</v>
      </c>
      <c r="C13" s="0" t="s">
        <v>2430</v>
      </c>
      <c r="D13" s="333" t="n">
        <v>0.21</v>
      </c>
    </row>
    <row r="14" customFormat="false" ht="15" hidden="false" customHeight="false" outlineLevel="0" collapsed="false">
      <c r="A14" s="0" t="n">
        <v>408</v>
      </c>
      <c r="B14" s="0" t="s">
        <v>11889</v>
      </c>
      <c r="C14" s="0" t="s">
        <v>2430</v>
      </c>
      <c r="D14" s="333" t="n">
        <v>1.04</v>
      </c>
    </row>
    <row r="15" customFormat="false" ht="15" hidden="false" customHeight="false" outlineLevel="0" collapsed="false">
      <c r="A15" s="0" t="n">
        <v>39131</v>
      </c>
      <c r="B15" s="0" t="s">
        <v>11890</v>
      </c>
      <c r="C15" s="0" t="s">
        <v>2430</v>
      </c>
      <c r="D15" s="333" t="n">
        <v>3.55</v>
      </c>
    </row>
    <row r="16" customFormat="false" ht="15" hidden="false" customHeight="false" outlineLevel="0" collapsed="false">
      <c r="A16" s="0" t="n">
        <v>394</v>
      </c>
      <c r="B16" s="0" t="s">
        <v>11891</v>
      </c>
      <c r="C16" s="0" t="s">
        <v>2430</v>
      </c>
      <c r="D16" s="333" t="n">
        <v>3.6</v>
      </c>
    </row>
    <row r="17" customFormat="false" ht="15" hidden="false" customHeight="false" outlineLevel="0" collapsed="false">
      <c r="A17" s="0" t="n">
        <v>39130</v>
      </c>
      <c r="B17" s="0" t="s">
        <v>11892</v>
      </c>
      <c r="C17" s="0" t="s">
        <v>2430</v>
      </c>
      <c r="D17" s="333" t="n">
        <v>3.24</v>
      </c>
    </row>
    <row r="18" customFormat="false" ht="15" hidden="false" customHeight="false" outlineLevel="0" collapsed="false">
      <c r="A18" s="0" t="n">
        <v>395</v>
      </c>
      <c r="B18" s="0" t="s">
        <v>11893</v>
      </c>
      <c r="C18" s="0" t="s">
        <v>2430</v>
      </c>
      <c r="D18" s="333" t="n">
        <v>3.46</v>
      </c>
    </row>
    <row r="19" customFormat="false" ht="15" hidden="false" customHeight="false" outlineLevel="0" collapsed="false">
      <c r="A19" s="0" t="n">
        <v>39127</v>
      </c>
      <c r="B19" s="0" t="s">
        <v>11894</v>
      </c>
      <c r="C19" s="0" t="s">
        <v>2430</v>
      </c>
      <c r="D19" s="333" t="n">
        <v>1.71</v>
      </c>
    </row>
    <row r="20" customFormat="false" ht="15" hidden="false" customHeight="false" outlineLevel="0" collapsed="false">
      <c r="A20" s="0" t="n">
        <v>392</v>
      </c>
      <c r="B20" s="0" t="s">
        <v>11895</v>
      </c>
      <c r="C20" s="0" t="s">
        <v>2430</v>
      </c>
      <c r="D20" s="333" t="n">
        <v>1.75</v>
      </c>
    </row>
    <row r="21" customFormat="false" ht="15" hidden="false" customHeight="false" outlineLevel="0" collapsed="false">
      <c r="A21" s="0" t="n">
        <v>39129</v>
      </c>
      <c r="B21" s="0" t="s">
        <v>11896</v>
      </c>
      <c r="C21" s="0" t="s">
        <v>2430</v>
      </c>
      <c r="D21" s="333" t="n">
        <v>2</v>
      </c>
    </row>
    <row r="22" customFormat="false" ht="15" hidden="false" customHeight="false" outlineLevel="0" collapsed="false">
      <c r="A22" s="0" t="n">
        <v>393</v>
      </c>
      <c r="B22" s="0" t="s">
        <v>11897</v>
      </c>
      <c r="C22" s="0" t="s">
        <v>2430</v>
      </c>
      <c r="D22" s="333" t="n">
        <v>2.09</v>
      </c>
    </row>
    <row r="23" customFormat="false" ht="15" hidden="false" customHeight="false" outlineLevel="0" collapsed="false">
      <c r="A23" s="0" t="n">
        <v>39133</v>
      </c>
      <c r="B23" s="0" t="s">
        <v>11898</v>
      </c>
      <c r="C23" s="0" t="s">
        <v>2430</v>
      </c>
      <c r="D23" s="333" t="n">
        <v>4.66</v>
      </c>
    </row>
    <row r="24" customFormat="false" ht="15" hidden="false" customHeight="false" outlineLevel="0" collapsed="false">
      <c r="A24" s="0" t="n">
        <v>397</v>
      </c>
      <c r="B24" s="0" t="s">
        <v>11899</v>
      </c>
      <c r="C24" s="0" t="s">
        <v>2430</v>
      </c>
      <c r="D24" s="333" t="n">
        <v>5.15</v>
      </c>
    </row>
    <row r="25" customFormat="false" ht="15" hidden="false" customHeight="false" outlineLevel="0" collapsed="false">
      <c r="A25" s="0" t="n">
        <v>39132</v>
      </c>
      <c r="B25" s="0" t="s">
        <v>11900</v>
      </c>
      <c r="C25" s="0" t="s">
        <v>2430</v>
      </c>
      <c r="D25" s="333" t="n">
        <v>3.73</v>
      </c>
    </row>
    <row r="26" customFormat="false" ht="15" hidden="false" customHeight="false" outlineLevel="0" collapsed="false">
      <c r="A26" s="0" t="n">
        <v>396</v>
      </c>
      <c r="B26" s="0" t="s">
        <v>11901</v>
      </c>
      <c r="C26" s="0" t="s">
        <v>2430</v>
      </c>
      <c r="D26" s="333" t="n">
        <v>4</v>
      </c>
    </row>
    <row r="27" customFormat="false" ht="15" hidden="false" customHeight="false" outlineLevel="0" collapsed="false">
      <c r="A27" s="0" t="n">
        <v>39135</v>
      </c>
      <c r="B27" s="0" t="s">
        <v>11902</v>
      </c>
      <c r="C27" s="0" t="s">
        <v>2430</v>
      </c>
      <c r="D27" s="333" t="n">
        <v>7.47</v>
      </c>
    </row>
    <row r="28" customFormat="false" ht="15" hidden="false" customHeight="false" outlineLevel="0" collapsed="false">
      <c r="A28" s="0" t="n">
        <v>39128</v>
      </c>
      <c r="B28" s="0" t="s">
        <v>11903</v>
      </c>
      <c r="C28" s="0" t="s">
        <v>2430</v>
      </c>
      <c r="D28" s="333" t="n">
        <v>1.86</v>
      </c>
    </row>
    <row r="29" customFormat="false" ht="15" hidden="false" customHeight="false" outlineLevel="0" collapsed="false">
      <c r="A29" s="0" t="n">
        <v>400</v>
      </c>
      <c r="B29" s="0" t="s">
        <v>11904</v>
      </c>
      <c r="C29" s="0" t="s">
        <v>2430</v>
      </c>
      <c r="D29" s="333" t="n">
        <v>1.82</v>
      </c>
    </row>
    <row r="30" customFormat="false" ht="15" hidden="false" customHeight="false" outlineLevel="0" collapsed="false">
      <c r="A30" s="0" t="n">
        <v>39125</v>
      </c>
      <c r="B30" s="0" t="s">
        <v>11905</v>
      </c>
      <c r="C30" s="0" t="s">
        <v>2430</v>
      </c>
      <c r="D30" s="333" t="n">
        <v>1.86</v>
      </c>
    </row>
    <row r="31" customFormat="false" ht="15" hidden="false" customHeight="false" outlineLevel="0" collapsed="false">
      <c r="A31" s="0" t="n">
        <v>39134</v>
      </c>
      <c r="B31" s="0" t="s">
        <v>11906</v>
      </c>
      <c r="C31" s="0" t="s">
        <v>2430</v>
      </c>
      <c r="D31" s="333" t="n">
        <v>6.22</v>
      </c>
    </row>
    <row r="32" customFormat="false" ht="15" hidden="false" customHeight="false" outlineLevel="0" collapsed="false">
      <c r="A32" s="0" t="n">
        <v>398</v>
      </c>
      <c r="B32" s="0" t="s">
        <v>11907</v>
      </c>
      <c r="C32" s="0" t="s">
        <v>2430</v>
      </c>
      <c r="D32" s="333" t="n">
        <v>5.73</v>
      </c>
    </row>
    <row r="33" customFormat="false" ht="15" hidden="false" customHeight="false" outlineLevel="0" collapsed="false">
      <c r="A33" s="0" t="n">
        <v>39126</v>
      </c>
      <c r="B33" s="0" t="s">
        <v>11908</v>
      </c>
      <c r="C33" s="0" t="s">
        <v>2430</v>
      </c>
      <c r="D33" s="333" t="n">
        <v>8.4</v>
      </c>
    </row>
    <row r="34" customFormat="false" ht="15" hidden="false" customHeight="false" outlineLevel="0" collapsed="false">
      <c r="A34" s="0" t="n">
        <v>399</v>
      </c>
      <c r="B34" s="0" t="s">
        <v>11909</v>
      </c>
      <c r="C34" s="0" t="s">
        <v>2430</v>
      </c>
      <c r="D34" s="333" t="n">
        <v>7.4</v>
      </c>
    </row>
    <row r="35" customFormat="false" ht="15" hidden="false" customHeight="false" outlineLevel="0" collapsed="false">
      <c r="A35" s="0" t="n">
        <v>39158</v>
      </c>
      <c r="B35" s="0" t="s">
        <v>11910</v>
      </c>
      <c r="C35" s="0" t="s">
        <v>2430</v>
      </c>
      <c r="D35" s="333" t="n">
        <v>19.87</v>
      </c>
    </row>
    <row r="36" customFormat="false" ht="15" hidden="false" customHeight="false" outlineLevel="0" collapsed="false">
      <c r="A36" s="0" t="n">
        <v>39141</v>
      </c>
      <c r="B36" s="0" t="s">
        <v>11911</v>
      </c>
      <c r="C36" s="0" t="s">
        <v>2430</v>
      </c>
      <c r="D36" s="333" t="n">
        <v>1.44</v>
      </c>
    </row>
    <row r="37" customFormat="false" ht="15" hidden="false" customHeight="false" outlineLevel="0" collapsed="false">
      <c r="A37" s="0" t="n">
        <v>39140</v>
      </c>
      <c r="B37" s="0" t="s">
        <v>11912</v>
      </c>
      <c r="C37" s="0" t="s">
        <v>2430</v>
      </c>
      <c r="D37" s="333" t="n">
        <v>1.31</v>
      </c>
    </row>
    <row r="38" customFormat="false" ht="15" hidden="false" customHeight="false" outlineLevel="0" collapsed="false">
      <c r="A38" s="0" t="n">
        <v>39137</v>
      </c>
      <c r="B38" s="0" t="s">
        <v>11913</v>
      </c>
      <c r="C38" s="0" t="s">
        <v>2430</v>
      </c>
      <c r="D38" s="333" t="n">
        <v>0.75</v>
      </c>
    </row>
    <row r="39" customFormat="false" ht="15" hidden="false" customHeight="false" outlineLevel="0" collapsed="false">
      <c r="A39" s="0" t="n">
        <v>39139</v>
      </c>
      <c r="B39" s="0" t="s">
        <v>11914</v>
      </c>
      <c r="C39" s="0" t="s">
        <v>2430</v>
      </c>
      <c r="D39" s="333" t="n">
        <v>1.08</v>
      </c>
    </row>
    <row r="40" customFormat="false" ht="15" hidden="false" customHeight="false" outlineLevel="0" collapsed="false">
      <c r="A40" s="0" t="n">
        <v>39143</v>
      </c>
      <c r="B40" s="0" t="s">
        <v>11915</v>
      </c>
      <c r="C40" s="0" t="s">
        <v>2430</v>
      </c>
      <c r="D40" s="333" t="n">
        <v>2.97</v>
      </c>
    </row>
    <row r="41" customFormat="false" ht="15" hidden="false" customHeight="false" outlineLevel="0" collapsed="false">
      <c r="A41" s="0" t="n">
        <v>39142</v>
      </c>
      <c r="B41" s="0" t="s">
        <v>11916</v>
      </c>
      <c r="C41" s="0" t="s">
        <v>2430</v>
      </c>
      <c r="D41" s="333" t="n">
        <v>2.13</v>
      </c>
    </row>
    <row r="42" customFormat="false" ht="15" hidden="false" customHeight="false" outlineLevel="0" collapsed="false">
      <c r="A42" s="0" t="n">
        <v>39138</v>
      </c>
      <c r="B42" s="0" t="s">
        <v>11917</v>
      </c>
      <c r="C42" s="0" t="s">
        <v>2430</v>
      </c>
      <c r="D42" s="333" t="n">
        <v>0.8</v>
      </c>
    </row>
    <row r="43" customFormat="false" ht="15" hidden="false" customHeight="false" outlineLevel="0" collapsed="false">
      <c r="A43" s="0" t="n">
        <v>39136</v>
      </c>
      <c r="B43" s="0" t="s">
        <v>11918</v>
      </c>
      <c r="C43" s="0" t="s">
        <v>2430</v>
      </c>
      <c r="D43" s="333" t="n">
        <v>0.53</v>
      </c>
    </row>
    <row r="44" customFormat="false" ht="15" hidden="false" customHeight="false" outlineLevel="0" collapsed="false">
      <c r="A44" s="0" t="n">
        <v>39144</v>
      </c>
      <c r="B44" s="0" t="s">
        <v>11919</v>
      </c>
      <c r="C44" s="0" t="s">
        <v>2430</v>
      </c>
      <c r="D44" s="333" t="n">
        <v>3.46</v>
      </c>
    </row>
    <row r="45" customFormat="false" ht="15" hidden="false" customHeight="false" outlineLevel="0" collapsed="false">
      <c r="A45" s="0" t="n">
        <v>39145</v>
      </c>
      <c r="B45" s="0" t="s">
        <v>11920</v>
      </c>
      <c r="C45" s="0" t="s">
        <v>2430</v>
      </c>
      <c r="D45" s="333" t="n">
        <v>5.71</v>
      </c>
    </row>
    <row r="46" customFormat="false" ht="15" hidden="false" customHeight="false" outlineLevel="0" collapsed="false">
      <c r="A46" s="0" t="n">
        <v>12615</v>
      </c>
      <c r="B46" s="0" t="s">
        <v>11921</v>
      </c>
      <c r="C46" s="0" t="s">
        <v>2430</v>
      </c>
      <c r="D46" s="333" t="n">
        <v>11.12</v>
      </c>
    </row>
    <row r="47" customFormat="false" ht="15" hidden="false" customHeight="false" outlineLevel="0" collapsed="false">
      <c r="A47" s="0" t="n">
        <v>11927</v>
      </c>
      <c r="B47" s="0" t="s">
        <v>11922</v>
      </c>
      <c r="C47" s="0" t="s">
        <v>2430</v>
      </c>
      <c r="D47" s="333" t="n">
        <v>8.7</v>
      </c>
    </row>
    <row r="48" customFormat="false" ht="15" hidden="false" customHeight="false" outlineLevel="0" collapsed="false">
      <c r="A48" s="0" t="n">
        <v>11928</v>
      </c>
      <c r="B48" s="0" t="s">
        <v>11923</v>
      </c>
      <c r="C48" s="0" t="s">
        <v>2430</v>
      </c>
      <c r="D48" s="333" t="n">
        <v>9.97</v>
      </c>
    </row>
    <row r="49" customFormat="false" ht="15" hidden="false" customHeight="false" outlineLevel="0" collapsed="false">
      <c r="A49" s="0" t="n">
        <v>11929</v>
      </c>
      <c r="B49" s="0" t="s">
        <v>11924</v>
      </c>
      <c r="C49" s="0" t="s">
        <v>2430</v>
      </c>
      <c r="D49" s="333" t="n">
        <v>15.42</v>
      </c>
    </row>
    <row r="50" customFormat="false" ht="15" hidden="false" customHeight="false" outlineLevel="0" collapsed="false">
      <c r="A50" s="0" t="n">
        <v>36801</v>
      </c>
      <c r="B50" s="0" t="s">
        <v>11925</v>
      </c>
      <c r="C50" s="0" t="s">
        <v>2430</v>
      </c>
      <c r="D50" s="333" t="n">
        <v>32.06</v>
      </c>
    </row>
    <row r="51" customFormat="false" ht="15" hidden="false" customHeight="false" outlineLevel="0" collapsed="false">
      <c r="A51" s="0" t="n">
        <v>36246</v>
      </c>
      <c r="B51" s="0" t="s">
        <v>11926</v>
      </c>
      <c r="C51" s="0" t="s">
        <v>2440</v>
      </c>
      <c r="D51" s="333" t="n">
        <v>3.93</v>
      </c>
    </row>
    <row r="52" customFormat="false" ht="15" hidden="false" customHeight="false" outlineLevel="0" collapsed="false">
      <c r="A52" s="0" t="n">
        <v>37600</v>
      </c>
      <c r="B52" s="0" t="s">
        <v>11927</v>
      </c>
      <c r="C52" s="0" t="s">
        <v>2430</v>
      </c>
      <c r="D52" s="333" t="n">
        <v>104.86</v>
      </c>
    </row>
    <row r="53" customFormat="false" ht="15" hidden="false" customHeight="false" outlineLevel="0" collapsed="false">
      <c r="A53" s="0" t="n">
        <v>37599</v>
      </c>
      <c r="B53" s="0" t="s">
        <v>11928</v>
      </c>
      <c r="C53" s="0" t="s">
        <v>2430</v>
      </c>
      <c r="D53" s="333" t="n">
        <v>97.6</v>
      </c>
    </row>
    <row r="54" customFormat="false" ht="15" hidden="false" customHeight="false" outlineLevel="0" collapsed="false">
      <c r="A54" s="0" t="n">
        <v>1</v>
      </c>
      <c r="B54" s="0" t="s">
        <v>11929</v>
      </c>
      <c r="C54" s="0" t="s">
        <v>2515</v>
      </c>
      <c r="D54" s="333" t="n">
        <v>78.4</v>
      </c>
    </row>
    <row r="55" customFormat="false" ht="15" hidden="false" customHeight="false" outlineLevel="0" collapsed="false">
      <c r="A55" s="0" t="n">
        <v>3</v>
      </c>
      <c r="B55" s="0" t="s">
        <v>11930</v>
      </c>
      <c r="C55" s="0" t="s">
        <v>2712</v>
      </c>
      <c r="D55" s="333" t="n">
        <v>13.92</v>
      </c>
    </row>
    <row r="56" customFormat="false" ht="15" hidden="false" customHeight="false" outlineLevel="0" collapsed="false">
      <c r="A56" s="0" t="n">
        <v>43054</v>
      </c>
      <c r="B56" s="0" t="s">
        <v>11931</v>
      </c>
      <c r="C56" s="0" t="s">
        <v>2515</v>
      </c>
      <c r="D56" s="333" t="n">
        <v>10.01</v>
      </c>
    </row>
    <row r="57" customFormat="false" ht="15" hidden="false" customHeight="false" outlineLevel="0" collapsed="false">
      <c r="A57" s="0" t="n">
        <v>42402</v>
      </c>
      <c r="B57" s="0" t="s">
        <v>11932</v>
      </c>
      <c r="C57" s="0" t="s">
        <v>2515</v>
      </c>
      <c r="D57" s="333" t="n">
        <v>9.57</v>
      </c>
    </row>
    <row r="58" customFormat="false" ht="15" hidden="false" customHeight="false" outlineLevel="0" collapsed="false">
      <c r="A58" s="0" t="n">
        <v>42403</v>
      </c>
      <c r="B58" s="0" t="s">
        <v>11933</v>
      </c>
      <c r="C58" s="0" t="s">
        <v>2515</v>
      </c>
      <c r="D58" s="333" t="n">
        <v>12.27</v>
      </c>
    </row>
    <row r="59" customFormat="false" ht="15" hidden="false" customHeight="false" outlineLevel="0" collapsed="false">
      <c r="A59" s="0" t="n">
        <v>42404</v>
      </c>
      <c r="B59" s="0" t="s">
        <v>11934</v>
      </c>
      <c r="C59" s="0" t="s">
        <v>2515</v>
      </c>
      <c r="D59" s="333" t="n">
        <v>12.2</v>
      </c>
    </row>
    <row r="60" customFormat="false" ht="15" hidden="false" customHeight="false" outlineLevel="0" collapsed="false">
      <c r="A60" s="0" t="n">
        <v>42405</v>
      </c>
      <c r="B60" s="0" t="s">
        <v>11935</v>
      </c>
      <c r="C60" s="0" t="s">
        <v>2515</v>
      </c>
      <c r="D60" s="333" t="n">
        <v>13</v>
      </c>
    </row>
    <row r="61" customFormat="false" ht="15" hidden="false" customHeight="false" outlineLevel="0" collapsed="false">
      <c r="A61" s="0" t="n">
        <v>34341</v>
      </c>
      <c r="B61" s="0" t="s">
        <v>11936</v>
      </c>
      <c r="C61" s="0" t="s">
        <v>2515</v>
      </c>
      <c r="D61" s="333" t="n">
        <v>11.28</v>
      </c>
    </row>
    <row r="62" customFormat="false" ht="15" hidden="false" customHeight="false" outlineLevel="0" collapsed="false">
      <c r="A62" s="0" t="n">
        <v>43053</v>
      </c>
      <c r="B62" s="0" t="s">
        <v>11937</v>
      </c>
      <c r="C62" s="0" t="s">
        <v>2515</v>
      </c>
      <c r="D62" s="333" t="n">
        <v>8.94</v>
      </c>
    </row>
    <row r="63" customFormat="false" ht="15" hidden="false" customHeight="false" outlineLevel="0" collapsed="false">
      <c r="A63" s="0" t="n">
        <v>43058</v>
      </c>
      <c r="B63" s="0" t="s">
        <v>11938</v>
      </c>
      <c r="C63" s="0" t="s">
        <v>2515</v>
      </c>
      <c r="D63" s="333" t="n">
        <v>9.27</v>
      </c>
    </row>
    <row r="64" customFormat="false" ht="15" hidden="false" customHeight="false" outlineLevel="0" collapsed="false">
      <c r="A64" s="0" t="n">
        <v>34</v>
      </c>
      <c r="B64" s="0" t="s">
        <v>11939</v>
      </c>
      <c r="C64" s="0" t="s">
        <v>2515</v>
      </c>
      <c r="D64" s="333" t="n">
        <v>9.32</v>
      </c>
    </row>
    <row r="65" customFormat="false" ht="15" hidden="false" customHeight="false" outlineLevel="0" collapsed="false">
      <c r="A65" s="0" t="n">
        <v>43055</v>
      </c>
      <c r="B65" s="0" t="s">
        <v>11940</v>
      </c>
      <c r="C65" s="0" t="s">
        <v>2515</v>
      </c>
      <c r="D65" s="333" t="n">
        <v>8.07</v>
      </c>
    </row>
    <row r="66" customFormat="false" ht="15" hidden="false" customHeight="false" outlineLevel="0" collapsed="false">
      <c r="A66" s="0" t="n">
        <v>43056</v>
      </c>
      <c r="B66" s="0" t="s">
        <v>11941</v>
      </c>
      <c r="C66" s="0" t="s">
        <v>2515</v>
      </c>
      <c r="D66" s="333" t="n">
        <v>9.3</v>
      </c>
    </row>
    <row r="67" customFormat="false" ht="15" hidden="false" customHeight="false" outlineLevel="0" collapsed="false">
      <c r="A67" s="0" t="n">
        <v>43057</v>
      </c>
      <c r="B67" s="0" t="s">
        <v>11942</v>
      </c>
      <c r="C67" s="0" t="s">
        <v>2515</v>
      </c>
      <c r="D67" s="333" t="n">
        <v>10.22</v>
      </c>
    </row>
    <row r="68" customFormat="false" ht="15" hidden="false" customHeight="false" outlineLevel="0" collapsed="false">
      <c r="A68" s="0" t="n">
        <v>34449</v>
      </c>
      <c r="B68" s="0" t="s">
        <v>11943</v>
      </c>
      <c r="C68" s="0" t="s">
        <v>2515</v>
      </c>
      <c r="D68" s="333" t="n">
        <v>10.93</v>
      </c>
    </row>
    <row r="69" customFormat="false" ht="15" hidden="false" customHeight="false" outlineLevel="0" collapsed="false">
      <c r="A69" s="0" t="n">
        <v>32</v>
      </c>
      <c r="B69" s="0" t="s">
        <v>11944</v>
      </c>
      <c r="C69" s="0" t="s">
        <v>2515</v>
      </c>
      <c r="D69" s="333" t="n">
        <v>9.83</v>
      </c>
    </row>
    <row r="70" customFormat="false" ht="15" hidden="false" customHeight="false" outlineLevel="0" collapsed="false">
      <c r="A70" s="0" t="n">
        <v>33</v>
      </c>
      <c r="B70" s="0" t="s">
        <v>11945</v>
      </c>
      <c r="C70" s="0" t="s">
        <v>2515</v>
      </c>
      <c r="D70" s="333" t="n">
        <v>9.88</v>
      </c>
    </row>
    <row r="71" customFormat="false" ht="15" hidden="false" customHeight="false" outlineLevel="0" collapsed="false">
      <c r="A71" s="0" t="n">
        <v>43061</v>
      </c>
      <c r="B71" s="0" t="s">
        <v>11946</v>
      </c>
      <c r="C71" s="0" t="s">
        <v>2515</v>
      </c>
      <c r="D71" s="333" t="n">
        <v>9.24</v>
      </c>
    </row>
    <row r="72" customFormat="false" ht="15" hidden="false" customHeight="false" outlineLevel="0" collapsed="false">
      <c r="A72" s="0" t="n">
        <v>43059</v>
      </c>
      <c r="B72" s="0" t="s">
        <v>11947</v>
      </c>
      <c r="C72" s="0" t="s">
        <v>2515</v>
      </c>
      <c r="D72" s="333" t="n">
        <v>8.82</v>
      </c>
    </row>
    <row r="73" customFormat="false" ht="15" hidden="false" customHeight="false" outlineLevel="0" collapsed="false">
      <c r="A73" s="0" t="n">
        <v>43062</v>
      </c>
      <c r="B73" s="0" t="s">
        <v>11948</v>
      </c>
      <c r="C73" s="0" t="s">
        <v>2515</v>
      </c>
      <c r="D73" s="333" t="n">
        <v>9.77</v>
      </c>
    </row>
    <row r="74" customFormat="false" ht="15" hidden="false" customHeight="false" outlineLevel="0" collapsed="false">
      <c r="A74" s="0" t="n">
        <v>43060</v>
      </c>
      <c r="B74" s="0" t="s">
        <v>11949</v>
      </c>
      <c r="C74" s="0" t="s">
        <v>2515</v>
      </c>
      <c r="D74" s="333" t="n">
        <v>7.68</v>
      </c>
    </row>
    <row r="75" customFormat="false" ht="15" hidden="false" customHeight="false" outlineLevel="0" collapsed="false">
      <c r="A75" s="0" t="n">
        <v>40410</v>
      </c>
      <c r="B75" s="0" t="s">
        <v>11950</v>
      </c>
      <c r="C75" s="0" t="s">
        <v>2430</v>
      </c>
      <c r="D75" s="333" t="n">
        <v>23.72</v>
      </c>
    </row>
    <row r="76" customFormat="false" ht="15" hidden="false" customHeight="false" outlineLevel="0" collapsed="false">
      <c r="A76" s="0" t="n">
        <v>40411</v>
      </c>
      <c r="B76" s="0" t="s">
        <v>11951</v>
      </c>
      <c r="C76" s="0" t="s">
        <v>2430</v>
      </c>
      <c r="D76" s="333" t="n">
        <v>25.74</v>
      </c>
    </row>
    <row r="77" customFormat="false" ht="15" hidden="false" customHeight="false" outlineLevel="0" collapsed="false">
      <c r="A77" s="0" t="n">
        <v>40412</v>
      </c>
      <c r="B77" s="0" t="s">
        <v>11952</v>
      </c>
      <c r="C77" s="0" t="s">
        <v>2430</v>
      </c>
      <c r="D77" s="333" t="n">
        <v>28.89</v>
      </c>
    </row>
    <row r="78" customFormat="false" ht="15" hidden="false" customHeight="false" outlineLevel="0" collapsed="false">
      <c r="A78" s="0" t="n">
        <v>44254</v>
      </c>
      <c r="B78" s="0" t="s">
        <v>11953</v>
      </c>
      <c r="C78" s="0" t="s">
        <v>2430</v>
      </c>
      <c r="D78" s="333" t="n">
        <v>22.59</v>
      </c>
    </row>
    <row r="79" customFormat="false" ht="15" hidden="false" customHeight="false" outlineLevel="0" collapsed="false">
      <c r="A79" s="0" t="n">
        <v>44255</v>
      </c>
      <c r="B79" s="0" t="s">
        <v>11954</v>
      </c>
      <c r="C79" s="0" t="s">
        <v>2430</v>
      </c>
      <c r="D79" s="333" t="n">
        <v>25.04</v>
      </c>
    </row>
    <row r="80" customFormat="false" ht="15" hidden="false" customHeight="false" outlineLevel="0" collapsed="false">
      <c r="A80" s="0" t="n">
        <v>44256</v>
      </c>
      <c r="B80" s="0" t="s">
        <v>11955</v>
      </c>
      <c r="C80" s="0" t="s">
        <v>2430</v>
      </c>
      <c r="D80" s="333" t="n">
        <v>28.29</v>
      </c>
    </row>
    <row r="81" customFormat="false" ht="15" hidden="false" customHeight="false" outlineLevel="0" collapsed="false">
      <c r="A81" s="0" t="n">
        <v>44257</v>
      </c>
      <c r="B81" s="0" t="s">
        <v>11956</v>
      </c>
      <c r="C81" s="0" t="s">
        <v>2430</v>
      </c>
      <c r="D81" s="333" t="n">
        <v>44.75</v>
      </c>
    </row>
    <row r="82" customFormat="false" ht="15" hidden="false" customHeight="false" outlineLevel="0" collapsed="false">
      <c r="A82" s="0" t="n">
        <v>44258</v>
      </c>
      <c r="B82" s="0" t="s">
        <v>11957</v>
      </c>
      <c r="C82" s="0" t="s">
        <v>2430</v>
      </c>
      <c r="D82" s="333" t="n">
        <v>51.14</v>
      </c>
    </row>
    <row r="83" customFormat="false" ht="15" hidden="false" customHeight="false" outlineLevel="0" collapsed="false">
      <c r="A83" s="0" t="n">
        <v>44259</v>
      </c>
      <c r="B83" s="0" t="s">
        <v>11958</v>
      </c>
      <c r="C83" s="0" t="s">
        <v>2430</v>
      </c>
      <c r="D83" s="333" t="n">
        <v>70.2</v>
      </c>
    </row>
    <row r="84" customFormat="false" ht="15" hidden="false" customHeight="false" outlineLevel="0" collapsed="false">
      <c r="A84" s="0" t="n">
        <v>37997</v>
      </c>
      <c r="B84" s="0" t="s">
        <v>11959</v>
      </c>
      <c r="C84" s="0" t="s">
        <v>2430</v>
      </c>
      <c r="D84" s="333" t="n">
        <v>13.46</v>
      </c>
    </row>
    <row r="85" customFormat="false" ht="15" hidden="false" customHeight="false" outlineLevel="0" collapsed="false">
      <c r="A85" s="0" t="n">
        <v>37998</v>
      </c>
      <c r="B85" s="0" t="s">
        <v>11960</v>
      </c>
      <c r="C85" s="0" t="s">
        <v>2430</v>
      </c>
      <c r="D85" s="333" t="n">
        <v>18.02</v>
      </c>
    </row>
    <row r="86" customFormat="false" ht="15" hidden="false" customHeight="false" outlineLevel="0" collapsed="false">
      <c r="A86" s="0" t="n">
        <v>55</v>
      </c>
      <c r="B86" s="0" t="s">
        <v>11961</v>
      </c>
      <c r="C86" s="0" t="s">
        <v>2430</v>
      </c>
      <c r="D86" s="333" t="n">
        <v>4.2</v>
      </c>
    </row>
    <row r="87" customFormat="false" ht="15" hidden="false" customHeight="false" outlineLevel="0" collapsed="false">
      <c r="A87" s="0" t="n">
        <v>61</v>
      </c>
      <c r="B87" s="0" t="s">
        <v>11962</v>
      </c>
      <c r="C87" s="0" t="s">
        <v>2430</v>
      </c>
      <c r="D87" s="333" t="n">
        <v>3.97</v>
      </c>
    </row>
    <row r="88" customFormat="false" ht="15" hidden="false" customHeight="false" outlineLevel="0" collapsed="false">
      <c r="A88" s="0" t="n">
        <v>62</v>
      </c>
      <c r="B88" s="0" t="s">
        <v>11963</v>
      </c>
      <c r="C88" s="0" t="s">
        <v>2430</v>
      </c>
      <c r="D88" s="333" t="n">
        <v>8.23</v>
      </c>
    </row>
    <row r="89" customFormat="false" ht="15" hidden="false" customHeight="false" outlineLevel="0" collapsed="false">
      <c r="A89" s="0" t="n">
        <v>10899</v>
      </c>
      <c r="B89" s="0" t="s">
        <v>11964</v>
      </c>
      <c r="C89" s="0" t="s">
        <v>2430</v>
      </c>
      <c r="D89" s="333" t="n">
        <v>87.61</v>
      </c>
    </row>
    <row r="90" customFormat="false" ht="15" hidden="false" customHeight="false" outlineLevel="0" collapsed="false">
      <c r="A90" s="0" t="n">
        <v>10900</v>
      </c>
      <c r="B90" s="0" t="s">
        <v>11965</v>
      </c>
      <c r="C90" s="0" t="s">
        <v>2430</v>
      </c>
      <c r="D90" s="333" t="n">
        <v>68.57</v>
      </c>
    </row>
    <row r="91" customFormat="false" ht="15" hidden="false" customHeight="false" outlineLevel="0" collapsed="false">
      <c r="A91" s="0" t="n">
        <v>103</v>
      </c>
      <c r="B91" s="0" t="s">
        <v>11966</v>
      </c>
      <c r="C91" s="0" t="s">
        <v>2430</v>
      </c>
      <c r="D91" s="333" t="n">
        <v>43.74</v>
      </c>
    </row>
    <row r="92" customFormat="false" ht="15" hidden="false" customHeight="false" outlineLevel="0" collapsed="false">
      <c r="A92" s="0" t="n">
        <v>107</v>
      </c>
      <c r="B92" s="0" t="s">
        <v>11967</v>
      </c>
      <c r="C92" s="0" t="s">
        <v>2430</v>
      </c>
      <c r="D92" s="333" t="n">
        <v>0.82</v>
      </c>
    </row>
    <row r="93" customFormat="false" ht="15" hidden="false" customHeight="false" outlineLevel="0" collapsed="false">
      <c r="A93" s="0" t="n">
        <v>65</v>
      </c>
      <c r="B93" s="0" t="s">
        <v>11968</v>
      </c>
      <c r="C93" s="0" t="s">
        <v>2430</v>
      </c>
      <c r="D93" s="333" t="n">
        <v>0.9</v>
      </c>
    </row>
    <row r="94" customFormat="false" ht="15" hidden="false" customHeight="false" outlineLevel="0" collapsed="false">
      <c r="A94" s="0" t="n">
        <v>108</v>
      </c>
      <c r="B94" s="0" t="s">
        <v>11969</v>
      </c>
      <c r="C94" s="0" t="s">
        <v>2430</v>
      </c>
      <c r="D94" s="333" t="n">
        <v>1.81</v>
      </c>
    </row>
    <row r="95" customFormat="false" ht="15" hidden="false" customHeight="false" outlineLevel="0" collapsed="false">
      <c r="A95" s="0" t="n">
        <v>110</v>
      </c>
      <c r="B95" s="0" t="s">
        <v>11970</v>
      </c>
      <c r="C95" s="0" t="s">
        <v>2430</v>
      </c>
      <c r="D95" s="333" t="n">
        <v>6.29</v>
      </c>
    </row>
    <row r="96" customFormat="false" ht="15" hidden="false" customHeight="false" outlineLevel="0" collapsed="false">
      <c r="A96" s="0" t="n">
        <v>109</v>
      </c>
      <c r="B96" s="0" t="s">
        <v>11971</v>
      </c>
      <c r="C96" s="0" t="s">
        <v>2430</v>
      </c>
      <c r="D96" s="333" t="n">
        <v>3.75</v>
      </c>
    </row>
    <row r="97" customFormat="false" ht="15" hidden="false" customHeight="false" outlineLevel="0" collapsed="false">
      <c r="A97" s="0" t="n">
        <v>111</v>
      </c>
      <c r="B97" s="0" t="s">
        <v>11972</v>
      </c>
      <c r="C97" s="0" t="s">
        <v>2430</v>
      </c>
      <c r="D97" s="333" t="n">
        <v>8.51</v>
      </c>
    </row>
    <row r="98" customFormat="false" ht="15" hidden="false" customHeight="false" outlineLevel="0" collapsed="false">
      <c r="A98" s="0" t="n">
        <v>112</v>
      </c>
      <c r="B98" s="0" t="s">
        <v>11973</v>
      </c>
      <c r="C98" s="0" t="s">
        <v>2430</v>
      </c>
      <c r="D98" s="333" t="n">
        <v>4.51</v>
      </c>
    </row>
    <row r="99" customFormat="false" ht="15" hidden="false" customHeight="false" outlineLevel="0" collapsed="false">
      <c r="A99" s="0" t="n">
        <v>113</v>
      </c>
      <c r="B99" s="0" t="s">
        <v>11974</v>
      </c>
      <c r="C99" s="0" t="s">
        <v>2430</v>
      </c>
      <c r="D99" s="333" t="n">
        <v>11.3</v>
      </c>
    </row>
    <row r="100" customFormat="false" ht="15" hidden="false" customHeight="false" outlineLevel="0" collapsed="false">
      <c r="A100" s="0" t="n">
        <v>104</v>
      </c>
      <c r="B100" s="0" t="s">
        <v>11975</v>
      </c>
      <c r="C100" s="0" t="s">
        <v>2430</v>
      </c>
      <c r="D100" s="333" t="n">
        <v>19.66</v>
      </c>
    </row>
    <row r="101" customFormat="false" ht="15" hidden="false" customHeight="false" outlineLevel="0" collapsed="false">
      <c r="A101" s="0" t="n">
        <v>102</v>
      </c>
      <c r="B101" s="0" t="s">
        <v>11976</v>
      </c>
      <c r="C101" s="0" t="s">
        <v>2430</v>
      </c>
      <c r="D101" s="333" t="n">
        <v>27.1</v>
      </c>
    </row>
    <row r="102" customFormat="false" ht="15" hidden="false" customHeight="false" outlineLevel="0" collapsed="false">
      <c r="A102" s="0" t="n">
        <v>95</v>
      </c>
      <c r="B102" s="0" t="s">
        <v>11977</v>
      </c>
      <c r="C102" s="0" t="s">
        <v>2430</v>
      </c>
      <c r="D102" s="333" t="n">
        <v>11.45</v>
      </c>
    </row>
    <row r="103" customFormat="false" ht="15" hidden="false" customHeight="false" outlineLevel="0" collapsed="false">
      <c r="A103" s="0" t="n">
        <v>96</v>
      </c>
      <c r="B103" s="0" t="s">
        <v>11978</v>
      </c>
      <c r="C103" s="0" t="s">
        <v>2430</v>
      </c>
      <c r="D103" s="333" t="n">
        <v>12.46</v>
      </c>
    </row>
    <row r="104" customFormat="false" ht="15" hidden="false" customHeight="false" outlineLevel="0" collapsed="false">
      <c r="A104" s="0" t="n">
        <v>97</v>
      </c>
      <c r="B104" s="0" t="s">
        <v>11979</v>
      </c>
      <c r="C104" s="0" t="s">
        <v>2430</v>
      </c>
      <c r="D104" s="333" t="n">
        <v>18.74</v>
      </c>
    </row>
    <row r="105" customFormat="false" ht="15" hidden="false" customHeight="false" outlineLevel="0" collapsed="false">
      <c r="A105" s="0" t="n">
        <v>98</v>
      </c>
      <c r="B105" s="0" t="s">
        <v>11980</v>
      </c>
      <c r="C105" s="0" t="s">
        <v>2430</v>
      </c>
      <c r="D105" s="333" t="n">
        <v>28.06</v>
      </c>
    </row>
    <row r="106" customFormat="false" ht="15" hidden="false" customHeight="false" outlineLevel="0" collapsed="false">
      <c r="A106" s="0" t="n">
        <v>99</v>
      </c>
      <c r="B106" s="0" t="s">
        <v>11981</v>
      </c>
      <c r="C106" s="0" t="s">
        <v>2430</v>
      </c>
      <c r="D106" s="333" t="n">
        <v>26.52</v>
      </c>
    </row>
    <row r="107" customFormat="false" ht="15" hidden="false" customHeight="false" outlineLevel="0" collapsed="false">
      <c r="A107" s="0" t="n">
        <v>100</v>
      </c>
      <c r="B107" s="0" t="s">
        <v>11982</v>
      </c>
      <c r="C107" s="0" t="s">
        <v>2430</v>
      </c>
      <c r="D107" s="333" t="n">
        <v>46.33</v>
      </c>
    </row>
    <row r="108" customFormat="false" ht="15" hidden="false" customHeight="false" outlineLevel="0" collapsed="false">
      <c r="A108" s="0" t="n">
        <v>75</v>
      </c>
      <c r="B108" s="0" t="s">
        <v>11983</v>
      </c>
      <c r="C108" s="0" t="s">
        <v>2430</v>
      </c>
      <c r="D108" s="333" t="n">
        <v>270.14</v>
      </c>
    </row>
    <row r="109" customFormat="false" ht="15" hidden="false" customHeight="false" outlineLevel="0" collapsed="false">
      <c r="A109" s="0" t="n">
        <v>83</v>
      </c>
      <c r="B109" s="0" t="s">
        <v>11984</v>
      </c>
      <c r="C109" s="0" t="s">
        <v>2430</v>
      </c>
      <c r="D109" s="333" t="n">
        <v>215.97</v>
      </c>
    </row>
    <row r="110" customFormat="false" ht="15" hidden="false" customHeight="false" outlineLevel="0" collapsed="false">
      <c r="A110" s="0" t="n">
        <v>74</v>
      </c>
      <c r="B110" s="0" t="s">
        <v>11985</v>
      </c>
      <c r="C110" s="0" t="s">
        <v>2430</v>
      </c>
      <c r="D110" s="333" t="n">
        <v>308.78</v>
      </c>
    </row>
    <row r="111" customFormat="false" ht="15" hidden="false" customHeight="false" outlineLevel="0" collapsed="false">
      <c r="A111" s="0" t="n">
        <v>106</v>
      </c>
      <c r="B111" s="0" t="s">
        <v>11986</v>
      </c>
      <c r="C111" s="0" t="s">
        <v>2430</v>
      </c>
      <c r="D111" s="333" t="n">
        <v>390.47</v>
      </c>
    </row>
    <row r="112" customFormat="false" ht="15" hidden="false" customHeight="false" outlineLevel="0" collapsed="false">
      <c r="A112" s="0" t="n">
        <v>88</v>
      </c>
      <c r="B112" s="0" t="s">
        <v>11987</v>
      </c>
      <c r="C112" s="0" t="s">
        <v>2430</v>
      </c>
      <c r="D112" s="333" t="n">
        <v>10.97</v>
      </c>
    </row>
    <row r="113" customFormat="false" ht="15" hidden="false" customHeight="false" outlineLevel="0" collapsed="false">
      <c r="A113" s="0" t="n">
        <v>82</v>
      </c>
      <c r="B113" s="0" t="s">
        <v>11988</v>
      </c>
      <c r="C113" s="0" t="s">
        <v>2430</v>
      </c>
      <c r="D113" s="333" t="n">
        <v>205.48</v>
      </c>
    </row>
    <row r="114" customFormat="false" ht="15" hidden="false" customHeight="false" outlineLevel="0" collapsed="false">
      <c r="A114" s="0" t="n">
        <v>105</v>
      </c>
      <c r="B114" s="0" t="s">
        <v>11989</v>
      </c>
      <c r="C114" s="0" t="s">
        <v>2430</v>
      </c>
      <c r="D114" s="333" t="n">
        <v>291.16</v>
      </c>
    </row>
    <row r="115" customFormat="false" ht="15" hidden="false" customHeight="false" outlineLevel="0" collapsed="false">
      <c r="A115" s="0" t="n">
        <v>60</v>
      </c>
      <c r="B115" s="0" t="s">
        <v>11990</v>
      </c>
      <c r="C115" s="0" t="s">
        <v>2430</v>
      </c>
      <c r="D115" s="333" t="n">
        <v>5.45</v>
      </c>
    </row>
    <row r="116" customFormat="false" ht="15" hidden="false" customHeight="false" outlineLevel="0" collapsed="false">
      <c r="A116" s="0" t="n">
        <v>72</v>
      </c>
      <c r="B116" s="0" t="s">
        <v>11991</v>
      </c>
      <c r="C116" s="0" t="s">
        <v>2430</v>
      </c>
      <c r="D116" s="333" t="n">
        <v>50.86</v>
      </c>
    </row>
    <row r="117" customFormat="false" ht="15" hidden="false" customHeight="false" outlineLevel="0" collapsed="false">
      <c r="A117" s="0" t="n">
        <v>67</v>
      </c>
      <c r="B117" s="0" t="s">
        <v>11992</v>
      </c>
      <c r="C117" s="0" t="s">
        <v>2430</v>
      </c>
      <c r="D117" s="333" t="n">
        <v>16.44</v>
      </c>
    </row>
    <row r="118" customFormat="false" ht="15" hidden="false" customHeight="false" outlineLevel="0" collapsed="false">
      <c r="A118" s="0" t="n">
        <v>71</v>
      </c>
      <c r="B118" s="0" t="s">
        <v>11993</v>
      </c>
      <c r="C118" s="0" t="s">
        <v>2430</v>
      </c>
      <c r="D118" s="333" t="n">
        <v>31.41</v>
      </c>
    </row>
    <row r="119" customFormat="false" ht="15" hidden="false" customHeight="false" outlineLevel="0" collapsed="false">
      <c r="A119" s="0" t="n">
        <v>73</v>
      </c>
      <c r="B119" s="0" t="s">
        <v>11994</v>
      </c>
      <c r="C119" s="0" t="s">
        <v>2430</v>
      </c>
      <c r="D119" s="333" t="n">
        <v>15.74</v>
      </c>
    </row>
    <row r="120" customFormat="false" ht="15" hidden="false" customHeight="false" outlineLevel="0" collapsed="false">
      <c r="A120" s="0" t="n">
        <v>46</v>
      </c>
      <c r="B120" s="0" t="s">
        <v>11995</v>
      </c>
      <c r="C120" s="0" t="s">
        <v>2430</v>
      </c>
      <c r="D120" s="333" t="n">
        <v>38.06</v>
      </c>
    </row>
    <row r="121" customFormat="false" ht="15" hidden="false" customHeight="false" outlineLevel="0" collapsed="false">
      <c r="A121" s="0" t="n">
        <v>47</v>
      </c>
      <c r="B121" s="0" t="s">
        <v>11996</v>
      </c>
      <c r="C121" s="0" t="s">
        <v>2430</v>
      </c>
      <c r="D121" s="333" t="n">
        <v>65.07</v>
      </c>
    </row>
    <row r="122" customFormat="false" ht="15" hidden="false" customHeight="false" outlineLevel="0" collapsed="false">
      <c r="A122" s="0" t="n">
        <v>48</v>
      </c>
      <c r="B122" s="0" t="s">
        <v>11997</v>
      </c>
      <c r="C122" s="0" t="s">
        <v>2430</v>
      </c>
      <c r="D122" s="333" t="n">
        <v>16.97</v>
      </c>
    </row>
    <row r="123" customFormat="false" ht="15" hidden="false" customHeight="false" outlineLevel="0" collapsed="false">
      <c r="A123" s="0" t="n">
        <v>52</v>
      </c>
      <c r="B123" s="0" t="s">
        <v>11998</v>
      </c>
      <c r="C123" s="0" t="s">
        <v>2430</v>
      </c>
      <c r="D123" s="333" t="n">
        <v>12.89</v>
      </c>
    </row>
    <row r="124" customFormat="false" ht="15" hidden="false" customHeight="false" outlineLevel="0" collapsed="false">
      <c r="A124" s="0" t="n">
        <v>43</v>
      </c>
      <c r="B124" s="0" t="s">
        <v>11999</v>
      </c>
      <c r="C124" s="0" t="s">
        <v>2430</v>
      </c>
      <c r="D124" s="333" t="n">
        <v>43.52</v>
      </c>
    </row>
    <row r="125" customFormat="false" ht="15" hidden="false" customHeight="false" outlineLevel="0" collapsed="false">
      <c r="A125" s="0" t="n">
        <v>39719</v>
      </c>
      <c r="B125" s="0" t="s">
        <v>12000</v>
      </c>
      <c r="C125" s="0" t="s">
        <v>2712</v>
      </c>
      <c r="D125" s="333" t="n">
        <v>173.93</v>
      </c>
    </row>
    <row r="126" customFormat="false" ht="15" hidden="false" customHeight="false" outlineLevel="0" collapsed="false">
      <c r="A126" s="0" t="n">
        <v>3410</v>
      </c>
      <c r="B126" s="0" t="s">
        <v>12001</v>
      </c>
      <c r="C126" s="0" t="s">
        <v>2515</v>
      </c>
      <c r="D126" s="333" t="n">
        <v>39.12</v>
      </c>
    </row>
    <row r="127" customFormat="false" ht="15" hidden="false" customHeight="false" outlineLevel="0" collapsed="false">
      <c r="A127" s="0" t="n">
        <v>4791</v>
      </c>
      <c r="B127" s="0" t="s">
        <v>12002</v>
      </c>
      <c r="C127" s="0" t="s">
        <v>2515</v>
      </c>
      <c r="D127" s="333" t="n">
        <v>50.28</v>
      </c>
    </row>
    <row r="128" customFormat="false" ht="15" hidden="false" customHeight="false" outlineLevel="0" collapsed="false">
      <c r="A128" s="0" t="n">
        <v>157</v>
      </c>
      <c r="B128" s="0" t="s">
        <v>12003</v>
      </c>
      <c r="C128" s="0" t="s">
        <v>2515</v>
      </c>
      <c r="D128" s="333" t="n">
        <v>166.94</v>
      </c>
    </row>
    <row r="129" customFormat="false" ht="15" hidden="false" customHeight="false" outlineLevel="0" collapsed="false">
      <c r="A129" s="0" t="n">
        <v>156</v>
      </c>
      <c r="B129" s="0" t="s">
        <v>12004</v>
      </c>
      <c r="C129" s="0" t="s">
        <v>2515</v>
      </c>
      <c r="D129" s="333" t="n">
        <v>59.44</v>
      </c>
    </row>
    <row r="130" customFormat="false" ht="15" hidden="false" customHeight="false" outlineLevel="0" collapsed="false">
      <c r="A130" s="0" t="n">
        <v>131</v>
      </c>
      <c r="B130" s="0" t="s">
        <v>12005</v>
      </c>
      <c r="C130" s="0" t="s">
        <v>2515</v>
      </c>
      <c r="D130" s="333" t="n">
        <v>50.83</v>
      </c>
    </row>
    <row r="131" customFormat="false" ht="15" hidden="false" customHeight="false" outlineLevel="0" collapsed="false">
      <c r="A131" s="0" t="n">
        <v>21114</v>
      </c>
      <c r="B131" s="0" t="s">
        <v>12006</v>
      </c>
      <c r="C131" s="0" t="s">
        <v>2430</v>
      </c>
      <c r="D131" s="333" t="n">
        <v>34.28</v>
      </c>
    </row>
    <row r="132" customFormat="false" ht="15" hidden="false" customHeight="false" outlineLevel="0" collapsed="false">
      <c r="A132" s="0" t="n">
        <v>119</v>
      </c>
      <c r="B132" s="0" t="s">
        <v>12007</v>
      </c>
      <c r="C132" s="0" t="s">
        <v>2430</v>
      </c>
      <c r="D132" s="333" t="n">
        <v>8.69</v>
      </c>
    </row>
    <row r="133" customFormat="false" ht="15" hidden="false" customHeight="false" outlineLevel="0" collapsed="false">
      <c r="A133" s="0" t="n">
        <v>122</v>
      </c>
      <c r="B133" s="0" t="s">
        <v>12008</v>
      </c>
      <c r="C133" s="0" t="s">
        <v>2430</v>
      </c>
      <c r="D133" s="333" t="n">
        <v>66.86</v>
      </c>
    </row>
    <row r="134" customFormat="false" ht="15" hidden="false" customHeight="false" outlineLevel="0" collapsed="false">
      <c r="A134" s="0" t="n">
        <v>20080</v>
      </c>
      <c r="B134" s="0" t="s">
        <v>12009</v>
      </c>
      <c r="C134" s="0" t="s">
        <v>2430</v>
      </c>
      <c r="D134" s="333" t="n">
        <v>21.82</v>
      </c>
    </row>
    <row r="135" customFormat="false" ht="15" hidden="false" customHeight="false" outlineLevel="0" collapsed="false">
      <c r="A135" s="0" t="n">
        <v>124</v>
      </c>
      <c r="B135" s="0" t="s">
        <v>12010</v>
      </c>
      <c r="C135" s="0" t="s">
        <v>2712</v>
      </c>
      <c r="D135" s="333" t="n">
        <v>19.6</v>
      </c>
    </row>
    <row r="136" customFormat="false" ht="15" hidden="false" customHeight="false" outlineLevel="0" collapsed="false">
      <c r="A136" s="0" t="n">
        <v>7334</v>
      </c>
      <c r="B136" s="0" t="s">
        <v>12011</v>
      </c>
      <c r="C136" s="0" t="s">
        <v>2712</v>
      </c>
      <c r="D136" s="333" t="n">
        <v>16.72</v>
      </c>
    </row>
    <row r="137" customFormat="false" ht="15" hidden="false" customHeight="false" outlineLevel="0" collapsed="false">
      <c r="A137" s="0" t="n">
        <v>123</v>
      </c>
      <c r="B137" s="0" t="s">
        <v>12012</v>
      </c>
      <c r="C137" s="0" t="s">
        <v>2712</v>
      </c>
      <c r="D137" s="333" t="n">
        <v>8.02</v>
      </c>
    </row>
    <row r="138" customFormat="false" ht="15" hidden="false" customHeight="false" outlineLevel="0" collapsed="false">
      <c r="A138" s="0" t="n">
        <v>127</v>
      </c>
      <c r="B138" s="0" t="s">
        <v>12013</v>
      </c>
      <c r="C138" s="0" t="s">
        <v>2712</v>
      </c>
      <c r="D138" s="333" t="n">
        <v>19.15</v>
      </c>
    </row>
    <row r="139" customFormat="false" ht="15" hidden="false" customHeight="false" outlineLevel="0" collapsed="false">
      <c r="A139" s="0" t="n">
        <v>41373</v>
      </c>
      <c r="B139" s="0" t="s">
        <v>12014</v>
      </c>
      <c r="C139" s="0" t="s">
        <v>2712</v>
      </c>
      <c r="D139" s="333" t="n">
        <v>26.68</v>
      </c>
    </row>
    <row r="140" customFormat="false" ht="15" hidden="false" customHeight="false" outlineLevel="0" collapsed="false">
      <c r="A140" s="0" t="n">
        <v>133</v>
      </c>
      <c r="B140" s="0" t="s">
        <v>12015</v>
      </c>
      <c r="C140" s="0" t="s">
        <v>2712</v>
      </c>
      <c r="D140" s="333" t="n">
        <v>7.95</v>
      </c>
    </row>
    <row r="141" customFormat="false" ht="15" hidden="false" customHeight="false" outlineLevel="0" collapsed="false">
      <c r="A141" s="0" t="n">
        <v>43617</v>
      </c>
      <c r="B141" s="0" t="s">
        <v>12016</v>
      </c>
      <c r="C141" s="0" t="s">
        <v>2712</v>
      </c>
      <c r="D141" s="333" t="n">
        <v>8.88</v>
      </c>
    </row>
    <row r="142" customFormat="false" ht="15" hidden="false" customHeight="false" outlineLevel="0" collapsed="false">
      <c r="A142" s="0" t="n">
        <v>132</v>
      </c>
      <c r="B142" s="0" t="s">
        <v>12017</v>
      </c>
      <c r="C142" s="0" t="s">
        <v>2712</v>
      </c>
      <c r="D142" s="333" t="n">
        <v>8.24</v>
      </c>
    </row>
    <row r="143" customFormat="false" ht="15" hidden="false" customHeight="false" outlineLevel="0" collapsed="false">
      <c r="A143" s="0" t="n">
        <v>43618</v>
      </c>
      <c r="B143" s="0" t="s">
        <v>12018</v>
      </c>
      <c r="C143" s="0" t="s">
        <v>2515</v>
      </c>
      <c r="D143" s="333" t="n">
        <v>20.75</v>
      </c>
    </row>
    <row r="144" customFormat="false" ht="15" hidden="false" customHeight="false" outlineLevel="0" collapsed="false">
      <c r="A144" s="0" t="n">
        <v>37476</v>
      </c>
      <c r="B144" s="0" t="s">
        <v>12019</v>
      </c>
      <c r="C144" s="0" t="s">
        <v>2430</v>
      </c>
      <c r="D144" s="532" t="n">
        <v>3732.71</v>
      </c>
    </row>
    <row r="145" customFormat="false" ht="15" hidden="false" customHeight="false" outlineLevel="0" collapsed="false">
      <c r="A145" s="0" t="n">
        <v>37478</v>
      </c>
      <c r="B145" s="0" t="s">
        <v>12020</v>
      </c>
      <c r="C145" s="0" t="s">
        <v>2430</v>
      </c>
      <c r="D145" s="532" t="n">
        <v>4675.32</v>
      </c>
    </row>
    <row r="146" customFormat="false" ht="15" hidden="false" customHeight="false" outlineLevel="0" collapsed="false">
      <c r="A146" s="0" t="n">
        <v>37477</v>
      </c>
      <c r="B146" s="0" t="s">
        <v>12021</v>
      </c>
      <c r="C146" s="0" t="s">
        <v>2430</v>
      </c>
      <c r="D146" s="532" t="n">
        <v>6334.3</v>
      </c>
    </row>
    <row r="147" customFormat="false" ht="15" hidden="false" customHeight="false" outlineLevel="0" collapsed="false">
      <c r="A147" s="0" t="n">
        <v>37479</v>
      </c>
      <c r="B147" s="0" t="s">
        <v>12022</v>
      </c>
      <c r="C147" s="0" t="s">
        <v>2430</v>
      </c>
      <c r="D147" s="532" t="n">
        <v>7512.56</v>
      </c>
    </row>
    <row r="148" customFormat="false" ht="15" hidden="false" customHeight="false" outlineLevel="0" collapsed="false">
      <c r="A148" s="0" t="n">
        <v>4319</v>
      </c>
      <c r="B148" s="0" t="s">
        <v>12023</v>
      </c>
      <c r="C148" s="0" t="s">
        <v>2430</v>
      </c>
      <c r="D148" s="333" t="n">
        <v>2.44</v>
      </c>
    </row>
    <row r="149" customFormat="false" ht="15" hidden="false" customHeight="false" outlineLevel="0" collapsed="false">
      <c r="A149" s="0" t="n">
        <v>42409</v>
      </c>
      <c r="B149" s="0" t="s">
        <v>12024</v>
      </c>
      <c r="C149" s="0" t="s">
        <v>2515</v>
      </c>
      <c r="D149" s="333" t="n">
        <v>13.07</v>
      </c>
    </row>
    <row r="150" customFormat="false" ht="15" hidden="false" customHeight="false" outlineLevel="0" collapsed="false">
      <c r="A150" s="0" t="n">
        <v>40553</v>
      </c>
      <c r="B150" s="0" t="s">
        <v>12025</v>
      </c>
      <c r="C150" s="0" t="s">
        <v>2438</v>
      </c>
      <c r="D150" s="333" t="n">
        <v>52.5</v>
      </c>
    </row>
    <row r="151" customFormat="false" ht="15" hidden="false" customHeight="false" outlineLevel="0" collapsed="false">
      <c r="A151" s="0" t="n">
        <v>6114</v>
      </c>
      <c r="B151" s="0" t="s">
        <v>12026</v>
      </c>
      <c r="C151" s="0" t="s">
        <v>2502</v>
      </c>
      <c r="D151" s="333" t="n">
        <v>14.57</v>
      </c>
    </row>
    <row r="152" customFormat="false" ht="15" hidden="false" customHeight="false" outlineLevel="0" collapsed="false">
      <c r="A152" s="0" t="n">
        <v>40912</v>
      </c>
      <c r="B152" s="0" t="s">
        <v>12027</v>
      </c>
      <c r="C152" s="0" t="s">
        <v>4335</v>
      </c>
      <c r="D152" s="532" t="n">
        <v>2597.57</v>
      </c>
    </row>
    <row r="153" customFormat="false" ht="15" hidden="false" customHeight="false" outlineLevel="0" collapsed="false">
      <c r="A153" s="0" t="n">
        <v>247</v>
      </c>
      <c r="B153" s="0" t="s">
        <v>12028</v>
      </c>
      <c r="C153" s="0" t="s">
        <v>2502</v>
      </c>
      <c r="D153" s="333" t="n">
        <v>14.57</v>
      </c>
    </row>
    <row r="154" customFormat="false" ht="15" hidden="false" customHeight="false" outlineLevel="0" collapsed="false">
      <c r="A154" s="0" t="n">
        <v>40919</v>
      </c>
      <c r="B154" s="0" t="s">
        <v>12029</v>
      </c>
      <c r="C154" s="0" t="s">
        <v>4335</v>
      </c>
      <c r="D154" s="532" t="n">
        <v>2597.57</v>
      </c>
    </row>
    <row r="155" customFormat="false" ht="15" hidden="false" customHeight="false" outlineLevel="0" collapsed="false">
      <c r="A155" s="0" t="n">
        <v>44499</v>
      </c>
      <c r="B155" s="0" t="s">
        <v>12030</v>
      </c>
      <c r="C155" s="0" t="s">
        <v>2502</v>
      </c>
      <c r="D155" s="333" t="n">
        <v>14.57</v>
      </c>
    </row>
    <row r="156" customFormat="false" ht="15" hidden="false" customHeight="false" outlineLevel="0" collapsed="false">
      <c r="A156" s="0" t="n">
        <v>40984</v>
      </c>
      <c r="B156" s="0" t="s">
        <v>12031</v>
      </c>
      <c r="C156" s="0" t="s">
        <v>4335</v>
      </c>
      <c r="D156" s="532" t="n">
        <v>2597.57</v>
      </c>
    </row>
    <row r="157" customFormat="false" ht="15" hidden="false" customHeight="false" outlineLevel="0" collapsed="false">
      <c r="A157" s="0" t="n">
        <v>248</v>
      </c>
      <c r="B157" s="0" t="s">
        <v>12032</v>
      </c>
      <c r="C157" s="0" t="s">
        <v>2502</v>
      </c>
      <c r="D157" s="333" t="n">
        <v>14.51</v>
      </c>
    </row>
    <row r="158" customFormat="false" ht="15" hidden="false" customHeight="false" outlineLevel="0" collapsed="false">
      <c r="A158" s="0" t="n">
        <v>41086</v>
      </c>
      <c r="B158" s="0" t="s">
        <v>12033</v>
      </c>
      <c r="C158" s="0" t="s">
        <v>4335</v>
      </c>
      <c r="D158" s="532" t="n">
        <v>2586.16</v>
      </c>
    </row>
    <row r="159" customFormat="false" ht="15" hidden="false" customHeight="false" outlineLevel="0" collapsed="false">
      <c r="A159" s="0" t="n">
        <v>34466</v>
      </c>
      <c r="B159" s="0" t="s">
        <v>12034</v>
      </c>
      <c r="C159" s="0" t="s">
        <v>2502</v>
      </c>
      <c r="D159" s="333" t="n">
        <v>14.57</v>
      </c>
    </row>
    <row r="160" customFormat="false" ht="15" hidden="false" customHeight="false" outlineLevel="0" collapsed="false">
      <c r="A160" s="0" t="n">
        <v>41083</v>
      </c>
      <c r="B160" s="0" t="s">
        <v>12035</v>
      </c>
      <c r="C160" s="0" t="s">
        <v>4335</v>
      </c>
      <c r="D160" s="532" t="n">
        <v>2597.57</v>
      </c>
    </row>
    <row r="161" customFormat="false" ht="15" hidden="false" customHeight="false" outlineLevel="0" collapsed="false">
      <c r="A161" s="0" t="n">
        <v>252</v>
      </c>
      <c r="B161" s="0" t="s">
        <v>12036</v>
      </c>
      <c r="C161" s="0" t="s">
        <v>2502</v>
      </c>
      <c r="D161" s="333" t="n">
        <v>14.57</v>
      </c>
    </row>
    <row r="162" customFormat="false" ht="15" hidden="false" customHeight="false" outlineLevel="0" collapsed="false">
      <c r="A162" s="0" t="n">
        <v>40909</v>
      </c>
      <c r="B162" s="0" t="s">
        <v>12037</v>
      </c>
      <c r="C162" s="0" t="s">
        <v>4335</v>
      </c>
      <c r="D162" s="532" t="n">
        <v>2597.57</v>
      </c>
    </row>
    <row r="163" customFormat="false" ht="15" hidden="false" customHeight="false" outlineLevel="0" collapsed="false">
      <c r="A163" s="0" t="n">
        <v>242</v>
      </c>
      <c r="B163" s="0" t="s">
        <v>12038</v>
      </c>
      <c r="C163" s="0" t="s">
        <v>2502</v>
      </c>
      <c r="D163" s="333" t="n">
        <v>14.51</v>
      </c>
    </row>
    <row r="164" customFormat="false" ht="15" hidden="false" customHeight="false" outlineLevel="0" collapsed="false">
      <c r="A164" s="0" t="n">
        <v>41085</v>
      </c>
      <c r="B164" s="0" t="s">
        <v>12039</v>
      </c>
      <c r="C164" s="0" t="s">
        <v>4335</v>
      </c>
      <c r="D164" s="532" t="n">
        <v>2586.16</v>
      </c>
    </row>
    <row r="165" customFormat="false" ht="15" hidden="false" customHeight="false" outlineLevel="0" collapsed="false">
      <c r="A165" s="0" t="n">
        <v>427</v>
      </c>
      <c r="B165" s="0" t="s">
        <v>12040</v>
      </c>
      <c r="C165" s="0" t="s">
        <v>2430</v>
      </c>
      <c r="D165" s="333" t="n">
        <v>9.26</v>
      </c>
    </row>
    <row r="166" customFormat="false" ht="15" hidden="false" customHeight="false" outlineLevel="0" collapsed="false">
      <c r="A166" s="0" t="n">
        <v>417</v>
      </c>
      <c r="B166" s="0" t="s">
        <v>12041</v>
      </c>
      <c r="C166" s="0" t="s">
        <v>2430</v>
      </c>
      <c r="D166" s="333" t="n">
        <v>4.37</v>
      </c>
    </row>
    <row r="167" customFormat="false" ht="15" hidden="false" customHeight="false" outlineLevel="0" collapsed="false">
      <c r="A167" s="0" t="n">
        <v>11273</v>
      </c>
      <c r="B167" s="0" t="s">
        <v>12042</v>
      </c>
      <c r="C167" s="0" t="s">
        <v>2430</v>
      </c>
      <c r="D167" s="333" t="n">
        <v>13.55</v>
      </c>
    </row>
    <row r="168" customFormat="false" ht="15" hidden="false" customHeight="false" outlineLevel="0" collapsed="false">
      <c r="A168" s="0" t="n">
        <v>11272</v>
      </c>
      <c r="B168" s="0" t="s">
        <v>12043</v>
      </c>
      <c r="C168" s="0" t="s">
        <v>2430</v>
      </c>
      <c r="D168" s="333" t="n">
        <v>8.18</v>
      </c>
    </row>
    <row r="169" customFormat="false" ht="15" hidden="false" customHeight="false" outlineLevel="0" collapsed="false">
      <c r="A169" s="0" t="n">
        <v>11275</v>
      </c>
      <c r="B169" s="0" t="s">
        <v>12044</v>
      </c>
      <c r="C169" s="0" t="s">
        <v>2430</v>
      </c>
      <c r="D169" s="333" t="n">
        <v>3.28</v>
      </c>
    </row>
    <row r="170" customFormat="false" ht="15" hidden="false" customHeight="false" outlineLevel="0" collapsed="false">
      <c r="A170" s="0" t="n">
        <v>11274</v>
      </c>
      <c r="B170" s="0" t="s">
        <v>12045</v>
      </c>
      <c r="C170" s="0" t="s">
        <v>2430</v>
      </c>
      <c r="D170" s="333" t="n">
        <v>2.5</v>
      </c>
    </row>
    <row r="171" customFormat="false" ht="15" hidden="false" customHeight="false" outlineLevel="0" collapsed="false">
      <c r="A171" s="0" t="n">
        <v>38470</v>
      </c>
      <c r="B171" s="0" t="s">
        <v>12046</v>
      </c>
      <c r="C171" s="0" t="s">
        <v>2430</v>
      </c>
      <c r="D171" s="333" t="n">
        <v>41.38</v>
      </c>
    </row>
    <row r="172" customFormat="false" ht="15" hidden="false" customHeight="false" outlineLevel="0" collapsed="false">
      <c r="A172" s="0" t="n">
        <v>38547</v>
      </c>
      <c r="B172" s="0" t="s">
        <v>12047</v>
      </c>
      <c r="C172" s="0" t="s">
        <v>2430</v>
      </c>
      <c r="D172" s="333" t="n">
        <v>112.92</v>
      </c>
    </row>
    <row r="173" customFormat="false" ht="15" hidden="false" customHeight="false" outlineLevel="0" collapsed="false">
      <c r="A173" s="0" t="n">
        <v>38469</v>
      </c>
      <c r="B173" s="0" t="s">
        <v>12048</v>
      </c>
      <c r="C173" s="0" t="s">
        <v>2430</v>
      </c>
      <c r="D173" s="333" t="n">
        <v>121.42</v>
      </c>
    </row>
    <row r="174" customFormat="false" ht="15" hidden="false" customHeight="false" outlineLevel="0" collapsed="false">
      <c r="A174" s="0" t="n">
        <v>38467</v>
      </c>
      <c r="B174" s="0" t="s">
        <v>12049</v>
      </c>
      <c r="C174" s="0" t="s">
        <v>2430</v>
      </c>
      <c r="D174" s="333" t="n">
        <v>68.32</v>
      </c>
    </row>
    <row r="175" customFormat="false" ht="15" hidden="false" customHeight="false" outlineLevel="0" collapsed="false">
      <c r="A175" s="0" t="n">
        <v>38468</v>
      </c>
      <c r="B175" s="0" t="s">
        <v>12050</v>
      </c>
      <c r="C175" s="0" t="s">
        <v>2430</v>
      </c>
      <c r="D175" s="333" t="n">
        <v>75.18</v>
      </c>
    </row>
    <row r="176" customFormat="false" ht="15" hidden="false" customHeight="false" outlineLevel="0" collapsed="false">
      <c r="A176" s="0" t="n">
        <v>38471</v>
      </c>
      <c r="B176" s="0" t="s">
        <v>12051</v>
      </c>
      <c r="C176" s="0" t="s">
        <v>2430</v>
      </c>
      <c r="D176" s="333" t="n">
        <v>97.63</v>
      </c>
    </row>
    <row r="177" customFormat="false" ht="15" hidden="false" customHeight="false" outlineLevel="0" collapsed="false">
      <c r="A177" s="0" t="n">
        <v>37370</v>
      </c>
      <c r="B177" s="0" t="s">
        <v>12052</v>
      </c>
      <c r="C177" s="0" t="s">
        <v>2502</v>
      </c>
      <c r="D177" s="333" t="n">
        <v>3.29</v>
      </c>
    </row>
    <row r="178" customFormat="false" ht="15" hidden="false" customHeight="false" outlineLevel="0" collapsed="false">
      <c r="A178" s="0" t="n">
        <v>40862</v>
      </c>
      <c r="B178" s="0" t="s">
        <v>12053</v>
      </c>
      <c r="C178" s="0" t="s">
        <v>4335</v>
      </c>
      <c r="D178" s="333" t="n">
        <v>620.25</v>
      </c>
    </row>
    <row r="179" customFormat="false" ht="15" hidden="false" customHeight="false" outlineLevel="0" collapsed="false">
      <c r="A179" s="0" t="n">
        <v>10658</v>
      </c>
      <c r="B179" s="0" t="s">
        <v>12054</v>
      </c>
      <c r="C179" s="0" t="s">
        <v>2430</v>
      </c>
      <c r="D179" s="532" t="n">
        <v>8127.9</v>
      </c>
    </row>
    <row r="180" customFormat="false" ht="15" hidden="false" customHeight="false" outlineLevel="0" collapsed="false">
      <c r="A180" s="0" t="n">
        <v>253</v>
      </c>
      <c r="B180" s="0" t="s">
        <v>12055</v>
      </c>
      <c r="C180" s="0" t="s">
        <v>2502</v>
      </c>
      <c r="D180" s="333" t="n">
        <v>32.84</v>
      </c>
    </row>
    <row r="181" customFormat="false" ht="15" hidden="false" customHeight="false" outlineLevel="0" collapsed="false">
      <c r="A181" s="0" t="n">
        <v>40809</v>
      </c>
      <c r="B181" s="0" t="s">
        <v>12056</v>
      </c>
      <c r="C181" s="0" t="s">
        <v>4335</v>
      </c>
      <c r="D181" s="532" t="n">
        <v>5844.37</v>
      </c>
    </row>
    <row r="182" customFormat="false" ht="15" hidden="false" customHeight="false" outlineLevel="0" collapsed="false">
      <c r="A182" s="0" t="n">
        <v>42428</v>
      </c>
      <c r="B182" s="0" t="s">
        <v>12057</v>
      </c>
      <c r="C182" s="0" t="s">
        <v>2430</v>
      </c>
      <c r="D182" s="532" t="n">
        <v>2271</v>
      </c>
    </row>
    <row r="183" customFormat="false" ht="15" hidden="false" customHeight="false" outlineLevel="0" collapsed="false">
      <c r="A183" s="0" t="n">
        <v>301</v>
      </c>
      <c r="B183" s="0" t="s">
        <v>12058</v>
      </c>
      <c r="C183" s="0" t="s">
        <v>2430</v>
      </c>
      <c r="D183" s="333" t="n">
        <v>2.98</v>
      </c>
    </row>
    <row r="184" customFormat="false" ht="15" hidden="false" customHeight="false" outlineLevel="0" collapsed="false">
      <c r="A184" s="0" t="n">
        <v>296</v>
      </c>
      <c r="B184" s="0" t="s">
        <v>12059</v>
      </c>
      <c r="C184" s="0" t="s">
        <v>2430</v>
      </c>
      <c r="D184" s="333" t="n">
        <v>1.68</v>
      </c>
    </row>
    <row r="185" customFormat="false" ht="15" hidden="false" customHeight="false" outlineLevel="0" collapsed="false">
      <c r="A185" s="0" t="n">
        <v>297</v>
      </c>
      <c r="B185" s="0" t="s">
        <v>12060</v>
      </c>
      <c r="C185" s="0" t="s">
        <v>2430</v>
      </c>
      <c r="D185" s="333" t="n">
        <v>2.47</v>
      </c>
    </row>
    <row r="186" customFormat="false" ht="15" hidden="false" customHeight="false" outlineLevel="0" collapsed="false">
      <c r="A186" s="0" t="n">
        <v>299</v>
      </c>
      <c r="B186" s="0" t="s">
        <v>12061</v>
      </c>
      <c r="C186" s="0" t="s">
        <v>2430</v>
      </c>
      <c r="D186" s="333" t="n">
        <v>3.49</v>
      </c>
    </row>
    <row r="187" customFormat="false" ht="15" hidden="false" customHeight="false" outlineLevel="0" collapsed="false">
      <c r="A187" s="0" t="n">
        <v>300</v>
      </c>
      <c r="B187" s="0" t="s">
        <v>12062</v>
      </c>
      <c r="C187" s="0" t="s">
        <v>2430</v>
      </c>
      <c r="D187" s="333" t="n">
        <v>12.09</v>
      </c>
    </row>
    <row r="188" customFormat="false" ht="15" hidden="false" customHeight="false" outlineLevel="0" collapsed="false">
      <c r="A188" s="0" t="n">
        <v>20085</v>
      </c>
      <c r="B188" s="0" t="s">
        <v>12063</v>
      </c>
      <c r="C188" s="0" t="s">
        <v>2430</v>
      </c>
      <c r="D188" s="333" t="n">
        <v>2.21</v>
      </c>
    </row>
    <row r="189" customFormat="false" ht="15" hidden="false" customHeight="false" outlineLevel="0" collapsed="false">
      <c r="A189" s="0" t="n">
        <v>298</v>
      </c>
      <c r="B189" s="0" t="s">
        <v>12064</v>
      </c>
      <c r="C189" s="0" t="s">
        <v>2430</v>
      </c>
      <c r="D189" s="333" t="n">
        <v>2.69</v>
      </c>
    </row>
    <row r="190" customFormat="false" ht="15" hidden="false" customHeight="false" outlineLevel="0" collapsed="false">
      <c r="A190" s="0" t="n">
        <v>311</v>
      </c>
      <c r="B190" s="0" t="s">
        <v>12065</v>
      </c>
      <c r="C190" s="0" t="s">
        <v>2430</v>
      </c>
      <c r="D190" s="333" t="n">
        <v>9.97</v>
      </c>
    </row>
    <row r="191" customFormat="false" ht="15" hidden="false" customHeight="false" outlineLevel="0" collapsed="false">
      <c r="A191" s="0" t="n">
        <v>318</v>
      </c>
      <c r="B191" s="0" t="s">
        <v>12066</v>
      </c>
      <c r="C191" s="0" t="s">
        <v>2430</v>
      </c>
      <c r="D191" s="333" t="n">
        <v>20.09</v>
      </c>
    </row>
    <row r="192" customFormat="false" ht="15" hidden="false" customHeight="false" outlineLevel="0" collapsed="false">
      <c r="A192" s="0" t="n">
        <v>319</v>
      </c>
      <c r="B192" s="0" t="s">
        <v>12067</v>
      </c>
      <c r="C192" s="0" t="s">
        <v>2430</v>
      </c>
      <c r="D192" s="333" t="n">
        <v>31.5</v>
      </c>
    </row>
    <row r="193" customFormat="false" ht="15" hidden="false" customHeight="false" outlineLevel="0" collapsed="false">
      <c r="A193" s="0" t="n">
        <v>303</v>
      </c>
      <c r="B193" s="0" t="s">
        <v>12068</v>
      </c>
      <c r="C193" s="0" t="s">
        <v>2430</v>
      </c>
      <c r="D193" s="333" t="n">
        <v>3.3</v>
      </c>
    </row>
    <row r="194" customFormat="false" ht="15" hidden="false" customHeight="false" outlineLevel="0" collapsed="false">
      <c r="A194" s="0" t="n">
        <v>305</v>
      </c>
      <c r="B194" s="0" t="s">
        <v>12069</v>
      </c>
      <c r="C194" s="0" t="s">
        <v>2430</v>
      </c>
      <c r="D194" s="333" t="n">
        <v>10.38</v>
      </c>
    </row>
    <row r="195" customFormat="false" ht="15" hidden="false" customHeight="false" outlineLevel="0" collapsed="false">
      <c r="A195" s="0" t="n">
        <v>306</v>
      </c>
      <c r="B195" s="0" t="s">
        <v>12070</v>
      </c>
      <c r="C195" s="0" t="s">
        <v>2430</v>
      </c>
      <c r="D195" s="333" t="n">
        <v>15.75</v>
      </c>
    </row>
    <row r="196" customFormat="false" ht="15" hidden="false" customHeight="false" outlineLevel="0" collapsed="false">
      <c r="A196" s="0" t="n">
        <v>307</v>
      </c>
      <c r="B196" s="0" t="s">
        <v>12071</v>
      </c>
      <c r="C196" s="0" t="s">
        <v>2430</v>
      </c>
      <c r="D196" s="333" t="n">
        <v>39.79</v>
      </c>
    </row>
    <row r="197" customFormat="false" ht="15" hidden="false" customHeight="false" outlineLevel="0" collapsed="false">
      <c r="A197" s="0" t="n">
        <v>309</v>
      </c>
      <c r="B197" s="0" t="s">
        <v>12072</v>
      </c>
      <c r="C197" s="0" t="s">
        <v>2430</v>
      </c>
      <c r="D197" s="333" t="n">
        <v>65.18</v>
      </c>
    </row>
    <row r="198" customFormat="false" ht="15" hidden="false" customHeight="false" outlineLevel="0" collapsed="false">
      <c r="A198" s="0" t="n">
        <v>310</v>
      </c>
      <c r="B198" s="0" t="s">
        <v>12073</v>
      </c>
      <c r="C198" s="0" t="s">
        <v>2430</v>
      </c>
      <c r="D198" s="333" t="n">
        <v>90.34</v>
      </c>
    </row>
    <row r="199" customFormat="false" ht="15" hidden="false" customHeight="false" outlineLevel="0" collapsed="false">
      <c r="A199" s="0" t="n">
        <v>328</v>
      </c>
      <c r="B199" s="0" t="s">
        <v>12074</v>
      </c>
      <c r="C199" s="0" t="s">
        <v>2430</v>
      </c>
      <c r="D199" s="333" t="n">
        <v>7.9</v>
      </c>
    </row>
    <row r="200" customFormat="false" ht="15" hidden="false" customHeight="false" outlineLevel="0" collapsed="false">
      <c r="A200" s="0" t="n">
        <v>325</v>
      </c>
      <c r="B200" s="0" t="s">
        <v>12075</v>
      </c>
      <c r="C200" s="0" t="s">
        <v>2430</v>
      </c>
      <c r="D200" s="333" t="n">
        <v>2.33</v>
      </c>
    </row>
    <row r="201" customFormat="false" ht="15" hidden="false" customHeight="false" outlineLevel="0" collapsed="false">
      <c r="A201" s="0" t="n">
        <v>20326</v>
      </c>
      <c r="B201" s="0" t="s">
        <v>12076</v>
      </c>
      <c r="C201" s="0" t="s">
        <v>2430</v>
      </c>
      <c r="D201" s="333" t="n">
        <v>4.26</v>
      </c>
    </row>
    <row r="202" customFormat="false" ht="15" hidden="false" customHeight="false" outlineLevel="0" collapsed="false">
      <c r="A202" s="0" t="n">
        <v>329</v>
      </c>
      <c r="B202" s="0" t="s">
        <v>12077</v>
      </c>
      <c r="C202" s="0" t="s">
        <v>2430</v>
      </c>
      <c r="D202" s="333" t="n">
        <v>6.6</v>
      </c>
    </row>
    <row r="203" customFormat="false" ht="15" hidden="false" customHeight="false" outlineLevel="0" collapsed="false">
      <c r="A203" s="0" t="n">
        <v>308</v>
      </c>
      <c r="B203" s="0" t="s">
        <v>12078</v>
      </c>
      <c r="C203" s="0" t="s">
        <v>2430</v>
      </c>
      <c r="D203" s="333" t="n">
        <v>88.81</v>
      </c>
    </row>
    <row r="204" customFormat="false" ht="15" hidden="false" customHeight="false" outlineLevel="0" collapsed="false">
      <c r="A204" s="0" t="n">
        <v>39642</v>
      </c>
      <c r="B204" s="0" t="s">
        <v>12079</v>
      </c>
      <c r="C204" s="0" t="s">
        <v>2430</v>
      </c>
      <c r="D204" s="333" t="n">
        <v>2.92</v>
      </c>
    </row>
    <row r="205" customFormat="false" ht="15" hidden="false" customHeight="false" outlineLevel="0" collapsed="false">
      <c r="A205" s="0" t="n">
        <v>39641</v>
      </c>
      <c r="B205" s="0" t="s">
        <v>12080</v>
      </c>
      <c r="C205" s="0" t="s">
        <v>2430</v>
      </c>
      <c r="D205" s="333" t="n">
        <v>2.57</v>
      </c>
    </row>
    <row r="206" customFormat="false" ht="15" hidden="false" customHeight="false" outlineLevel="0" collapsed="false">
      <c r="A206" s="0" t="n">
        <v>39643</v>
      </c>
      <c r="B206" s="0" t="s">
        <v>12081</v>
      </c>
      <c r="C206" s="0" t="s">
        <v>2430</v>
      </c>
      <c r="D206" s="333" t="n">
        <v>3.43</v>
      </c>
    </row>
    <row r="207" customFormat="false" ht="15" hidden="false" customHeight="false" outlineLevel="0" collapsed="false">
      <c r="A207" s="0" t="n">
        <v>39644</v>
      </c>
      <c r="B207" s="0" t="s">
        <v>12082</v>
      </c>
      <c r="C207" s="0" t="s">
        <v>2430</v>
      </c>
      <c r="D207" s="333" t="n">
        <v>5.32</v>
      </c>
    </row>
    <row r="208" customFormat="false" ht="15" hidden="false" customHeight="false" outlineLevel="0" collapsed="false">
      <c r="A208" s="0" t="n">
        <v>39645</v>
      </c>
      <c r="B208" s="0" t="s">
        <v>12083</v>
      </c>
      <c r="C208" s="0" t="s">
        <v>2430</v>
      </c>
      <c r="D208" s="333" t="n">
        <v>5.84</v>
      </c>
    </row>
    <row r="209" customFormat="false" ht="15" hidden="false" customHeight="false" outlineLevel="0" collapsed="false">
      <c r="A209" s="0" t="n">
        <v>41610</v>
      </c>
      <c r="B209" s="0" t="s">
        <v>12084</v>
      </c>
      <c r="C209" s="0" t="s">
        <v>2430</v>
      </c>
      <c r="D209" s="333" t="n">
        <v>692.51</v>
      </c>
    </row>
    <row r="210" customFormat="false" ht="15" hidden="false" customHeight="false" outlineLevel="0" collapsed="false">
      <c r="A210" s="0" t="n">
        <v>41611</v>
      </c>
      <c r="B210" s="0" t="s">
        <v>12085</v>
      </c>
      <c r="C210" s="0" t="s">
        <v>2430</v>
      </c>
      <c r="D210" s="532" t="n">
        <v>1091.53</v>
      </c>
    </row>
    <row r="211" customFormat="false" ht="15" hidden="false" customHeight="false" outlineLevel="0" collapsed="false">
      <c r="A211" s="0" t="n">
        <v>41612</v>
      </c>
      <c r="B211" s="0" t="s">
        <v>12086</v>
      </c>
      <c r="C211" s="0" t="s">
        <v>2430</v>
      </c>
      <c r="D211" s="532" t="n">
        <v>1532.67</v>
      </c>
    </row>
    <row r="212" customFormat="false" ht="15" hidden="false" customHeight="false" outlineLevel="0" collapsed="false">
      <c r="A212" s="0" t="n">
        <v>41637</v>
      </c>
      <c r="B212" s="0" t="s">
        <v>12087</v>
      </c>
      <c r="C212" s="0" t="s">
        <v>2430</v>
      </c>
      <c r="D212" s="333" t="n">
        <v>143.27</v>
      </c>
    </row>
    <row r="213" customFormat="false" ht="15" hidden="false" customHeight="false" outlineLevel="0" collapsed="false">
      <c r="A213" s="0" t="n">
        <v>41638</v>
      </c>
      <c r="B213" s="0" t="s">
        <v>12088</v>
      </c>
      <c r="C213" s="0" t="s">
        <v>2430</v>
      </c>
      <c r="D213" s="333" t="n">
        <v>186.63</v>
      </c>
    </row>
    <row r="214" customFormat="false" ht="15" hidden="false" customHeight="false" outlineLevel="0" collapsed="false">
      <c r="A214" s="0" t="n">
        <v>41639</v>
      </c>
      <c r="B214" s="0" t="s">
        <v>12089</v>
      </c>
      <c r="C214" s="0" t="s">
        <v>2430</v>
      </c>
      <c r="D214" s="333" t="n">
        <v>451.5</v>
      </c>
    </row>
    <row r="215" customFormat="false" ht="15" hidden="false" customHeight="false" outlineLevel="0" collapsed="false">
      <c r="A215" s="0" t="n">
        <v>11789</v>
      </c>
      <c r="B215" s="0" t="s">
        <v>12090</v>
      </c>
      <c r="C215" s="0" t="s">
        <v>2430</v>
      </c>
      <c r="D215" s="333" t="n">
        <v>1.23</v>
      </c>
    </row>
    <row r="216" customFormat="false" ht="15" hidden="false" customHeight="false" outlineLevel="0" collapsed="false">
      <c r="A216" s="0" t="n">
        <v>20975</v>
      </c>
      <c r="B216" s="0" t="s">
        <v>12091</v>
      </c>
      <c r="C216" s="0" t="s">
        <v>2430</v>
      </c>
      <c r="D216" s="333" t="n">
        <v>13.74</v>
      </c>
    </row>
    <row r="217" customFormat="false" ht="15" hidden="false" customHeight="false" outlineLevel="0" collapsed="false">
      <c r="A217" s="0" t="n">
        <v>20976</v>
      </c>
      <c r="B217" s="0" t="s">
        <v>12092</v>
      </c>
      <c r="C217" s="0" t="s">
        <v>2430</v>
      </c>
      <c r="D217" s="333" t="n">
        <v>20.76</v>
      </c>
    </row>
    <row r="218" customFormat="false" ht="15" hidden="false" customHeight="false" outlineLevel="0" collapsed="false">
      <c r="A218" s="0" t="n">
        <v>40340</v>
      </c>
      <c r="B218" s="0" t="s">
        <v>12093</v>
      </c>
      <c r="C218" s="0" t="s">
        <v>2430</v>
      </c>
      <c r="D218" s="333" t="n">
        <v>21.92</v>
      </c>
    </row>
    <row r="219" customFormat="false" ht="15" hidden="false" customHeight="false" outlineLevel="0" collapsed="false">
      <c r="A219" s="0" t="n">
        <v>40341</v>
      </c>
      <c r="B219" s="0" t="s">
        <v>12094</v>
      </c>
      <c r="C219" s="0" t="s">
        <v>2430</v>
      </c>
      <c r="D219" s="333" t="n">
        <v>26.16</v>
      </c>
    </row>
    <row r="220" customFormat="false" ht="15" hidden="false" customHeight="false" outlineLevel="0" collapsed="false">
      <c r="A220" s="0" t="n">
        <v>40342</v>
      </c>
      <c r="B220" s="0" t="s">
        <v>12095</v>
      </c>
      <c r="C220" s="0" t="s">
        <v>2430</v>
      </c>
      <c r="D220" s="333" t="n">
        <v>31.2</v>
      </c>
    </row>
    <row r="221" customFormat="false" ht="15" hidden="false" customHeight="false" outlineLevel="0" collapsed="false">
      <c r="A221" s="0" t="n">
        <v>40343</v>
      </c>
      <c r="B221" s="0" t="s">
        <v>12096</v>
      </c>
      <c r="C221" s="0" t="s">
        <v>2430</v>
      </c>
      <c r="D221" s="333" t="n">
        <v>37.01</v>
      </c>
    </row>
    <row r="222" customFormat="false" ht="15" hidden="false" customHeight="false" outlineLevel="0" collapsed="false">
      <c r="A222" s="0" t="n">
        <v>40344</v>
      </c>
      <c r="B222" s="0" t="s">
        <v>12097</v>
      </c>
      <c r="C222" s="0" t="s">
        <v>2430</v>
      </c>
      <c r="D222" s="333" t="n">
        <v>50.45</v>
      </c>
    </row>
    <row r="223" customFormat="false" ht="15" hidden="false" customHeight="false" outlineLevel="0" collapsed="false">
      <c r="A223" s="0" t="n">
        <v>40345</v>
      </c>
      <c r="B223" s="0" t="s">
        <v>12098</v>
      </c>
      <c r="C223" s="0" t="s">
        <v>2430</v>
      </c>
      <c r="D223" s="333" t="n">
        <v>62.17</v>
      </c>
    </row>
    <row r="224" customFormat="false" ht="15" hidden="false" customHeight="false" outlineLevel="0" collapsed="false">
      <c r="A224" s="0" t="n">
        <v>40346</v>
      </c>
      <c r="B224" s="0" t="s">
        <v>12099</v>
      </c>
      <c r="C224" s="0" t="s">
        <v>2430</v>
      </c>
      <c r="D224" s="333" t="n">
        <v>72.11</v>
      </c>
    </row>
    <row r="225" customFormat="false" ht="15" hidden="false" customHeight="false" outlineLevel="0" collapsed="false">
      <c r="A225" s="0" t="n">
        <v>40347</v>
      </c>
      <c r="B225" s="0" t="s">
        <v>12100</v>
      </c>
      <c r="C225" s="0" t="s">
        <v>2430</v>
      </c>
      <c r="D225" s="333" t="n">
        <v>90.6</v>
      </c>
    </row>
    <row r="226" customFormat="false" ht="15" hidden="false" customHeight="false" outlineLevel="0" collapsed="false">
      <c r="A226" s="0" t="n">
        <v>6138</v>
      </c>
      <c r="B226" s="0" t="s">
        <v>12101</v>
      </c>
      <c r="C226" s="0" t="s">
        <v>2430</v>
      </c>
      <c r="D226" s="333" t="n">
        <v>15.14</v>
      </c>
    </row>
    <row r="227" customFormat="false" ht="15" hidden="false" customHeight="false" outlineLevel="0" collapsed="false">
      <c r="A227" s="0" t="n">
        <v>43424</v>
      </c>
      <c r="B227" s="0" t="s">
        <v>12102</v>
      </c>
      <c r="C227" s="0" t="s">
        <v>2430</v>
      </c>
      <c r="D227" s="333" t="n">
        <v>580.21</v>
      </c>
    </row>
    <row r="228" customFormat="false" ht="15" hidden="false" customHeight="false" outlineLevel="0" collapsed="false">
      <c r="A228" s="0" t="n">
        <v>43426</v>
      </c>
      <c r="B228" s="0" t="s">
        <v>12103</v>
      </c>
      <c r="C228" s="0" t="s">
        <v>2430</v>
      </c>
      <c r="D228" s="532" t="n">
        <v>2001.15</v>
      </c>
    </row>
    <row r="229" customFormat="false" ht="15" hidden="false" customHeight="false" outlineLevel="0" collapsed="false">
      <c r="A229" s="0" t="n">
        <v>12565</v>
      </c>
      <c r="B229" s="0" t="s">
        <v>12104</v>
      </c>
      <c r="C229" s="0" t="s">
        <v>2430</v>
      </c>
      <c r="D229" s="333" t="n">
        <v>701.77</v>
      </c>
    </row>
    <row r="230" customFormat="false" ht="15" hidden="false" customHeight="false" outlineLevel="0" collapsed="false">
      <c r="A230" s="0" t="n">
        <v>12567</v>
      </c>
      <c r="B230" s="0" t="s">
        <v>12105</v>
      </c>
      <c r="C230" s="0" t="s">
        <v>2430</v>
      </c>
      <c r="D230" s="333" t="n">
        <v>942.6</v>
      </c>
    </row>
    <row r="231" customFormat="false" ht="15" hidden="false" customHeight="false" outlineLevel="0" collapsed="false">
      <c r="A231" s="0" t="n">
        <v>12568</v>
      </c>
      <c r="B231" s="0" t="s">
        <v>12106</v>
      </c>
      <c r="C231" s="0" t="s">
        <v>2430</v>
      </c>
      <c r="D231" s="532" t="n">
        <v>1319.64</v>
      </c>
    </row>
    <row r="232" customFormat="false" ht="15" hidden="false" customHeight="false" outlineLevel="0" collapsed="false">
      <c r="A232" s="0" t="n">
        <v>43441</v>
      </c>
      <c r="B232" s="0" t="s">
        <v>12107</v>
      </c>
      <c r="C232" s="0" t="s">
        <v>2430</v>
      </c>
      <c r="D232" s="333" t="n">
        <v>169.66</v>
      </c>
    </row>
    <row r="233" customFormat="false" ht="15" hidden="false" customHeight="false" outlineLevel="0" collapsed="false">
      <c r="A233" s="0" t="n">
        <v>43423</v>
      </c>
      <c r="B233" s="0" t="s">
        <v>12108</v>
      </c>
      <c r="C233" s="0" t="s">
        <v>2430</v>
      </c>
      <c r="D233" s="333" t="n">
        <v>79.17</v>
      </c>
    </row>
    <row r="234" customFormat="false" ht="15" hidden="false" customHeight="false" outlineLevel="0" collapsed="false">
      <c r="A234" s="0" t="n">
        <v>12532</v>
      </c>
      <c r="B234" s="0" t="s">
        <v>12109</v>
      </c>
      <c r="C234" s="0" t="s">
        <v>2430</v>
      </c>
      <c r="D234" s="333" t="n">
        <v>122.11</v>
      </c>
    </row>
    <row r="235" customFormat="false" ht="15" hidden="false" customHeight="false" outlineLevel="0" collapsed="false">
      <c r="A235" s="0" t="n">
        <v>43444</v>
      </c>
      <c r="B235" s="0" t="s">
        <v>12110</v>
      </c>
      <c r="C235" s="0" t="s">
        <v>2430</v>
      </c>
      <c r="D235" s="333" t="n">
        <v>410.03</v>
      </c>
    </row>
    <row r="236" customFormat="false" ht="15" hidden="false" customHeight="false" outlineLevel="0" collapsed="false">
      <c r="A236" s="0" t="n">
        <v>12551</v>
      </c>
      <c r="B236" s="0" t="s">
        <v>12111</v>
      </c>
      <c r="C236" s="0" t="s">
        <v>2430</v>
      </c>
      <c r="D236" s="333" t="n">
        <v>292.54</v>
      </c>
    </row>
    <row r="237" customFormat="false" ht="15" hidden="false" customHeight="false" outlineLevel="0" collapsed="false">
      <c r="A237" s="0" t="n">
        <v>43442</v>
      </c>
      <c r="B237" s="0" t="s">
        <v>12112</v>
      </c>
      <c r="C237" s="0" t="s">
        <v>2430</v>
      </c>
      <c r="D237" s="333" t="n">
        <v>226.22</v>
      </c>
    </row>
    <row r="238" customFormat="false" ht="15" hidden="false" customHeight="false" outlineLevel="0" collapsed="false">
      <c r="A238" s="0" t="n">
        <v>43443</v>
      </c>
      <c r="B238" s="0" t="s">
        <v>12113</v>
      </c>
      <c r="C238" s="0" t="s">
        <v>2430</v>
      </c>
      <c r="D238" s="333" t="n">
        <v>296.92</v>
      </c>
    </row>
    <row r="239" customFormat="false" ht="15" hidden="false" customHeight="false" outlineLevel="0" collapsed="false">
      <c r="A239" s="0" t="n">
        <v>12544</v>
      </c>
      <c r="B239" s="0" t="s">
        <v>12114</v>
      </c>
      <c r="C239" s="0" t="s">
        <v>2430</v>
      </c>
      <c r="D239" s="333" t="n">
        <v>160.24</v>
      </c>
    </row>
    <row r="240" customFormat="false" ht="15" hidden="false" customHeight="false" outlineLevel="0" collapsed="false">
      <c r="A240" s="0" t="n">
        <v>12547</v>
      </c>
      <c r="B240" s="0" t="s">
        <v>12115</v>
      </c>
      <c r="C240" s="0" t="s">
        <v>2430</v>
      </c>
      <c r="D240" s="333" t="n">
        <v>215.51</v>
      </c>
    </row>
    <row r="241" customFormat="false" ht="15" hidden="false" customHeight="false" outlineLevel="0" collapsed="false">
      <c r="A241" s="0" t="n">
        <v>43445</v>
      </c>
      <c r="B241" s="0" t="s">
        <v>12116</v>
      </c>
      <c r="C241" s="0" t="s">
        <v>2430</v>
      </c>
      <c r="D241" s="333" t="n">
        <v>565.56</v>
      </c>
    </row>
    <row r="242" customFormat="false" ht="15" hidden="false" customHeight="false" outlineLevel="0" collapsed="false">
      <c r="A242" s="0" t="n">
        <v>12563</v>
      </c>
      <c r="B242" s="0" t="s">
        <v>12117</v>
      </c>
      <c r="C242" s="0" t="s">
        <v>2430</v>
      </c>
      <c r="D242" s="333" t="n">
        <v>404.64</v>
      </c>
    </row>
    <row r="243" customFormat="false" ht="15" hidden="false" customHeight="false" outlineLevel="0" collapsed="false">
      <c r="A243" s="0" t="n">
        <v>43425</v>
      </c>
      <c r="B243" s="0" t="s">
        <v>12118</v>
      </c>
      <c r="C243" s="0" t="s">
        <v>2430</v>
      </c>
      <c r="D243" s="333" t="n">
        <v>254.5</v>
      </c>
    </row>
    <row r="244" customFormat="false" ht="15" hidden="false" customHeight="false" outlineLevel="0" collapsed="false">
      <c r="A244" s="0" t="n">
        <v>43446</v>
      </c>
      <c r="B244" s="0" t="s">
        <v>12119</v>
      </c>
      <c r="C244" s="0" t="s">
        <v>2430</v>
      </c>
      <c r="D244" s="333" t="n">
        <v>537.28</v>
      </c>
    </row>
    <row r="245" customFormat="false" ht="15" hidden="false" customHeight="false" outlineLevel="0" collapsed="false">
      <c r="A245" s="0" t="n">
        <v>43447</v>
      </c>
      <c r="B245" s="0" t="s">
        <v>12120</v>
      </c>
      <c r="C245" s="0" t="s">
        <v>2430</v>
      </c>
      <c r="D245" s="333" t="n">
        <v>659.82</v>
      </c>
    </row>
    <row r="246" customFormat="false" ht="15" hidden="false" customHeight="false" outlineLevel="0" collapsed="false">
      <c r="A246" s="0" t="n">
        <v>43448</v>
      </c>
      <c r="B246" s="0" t="s">
        <v>12121</v>
      </c>
      <c r="C246" s="0" t="s">
        <v>2430</v>
      </c>
      <c r="D246" s="333" t="n">
        <v>923.75</v>
      </c>
    </row>
    <row r="247" customFormat="false" ht="15" hidden="false" customHeight="false" outlineLevel="0" collapsed="false">
      <c r="A247" s="0" t="n">
        <v>13761</v>
      </c>
      <c r="B247" s="0" t="s">
        <v>12122</v>
      </c>
      <c r="C247" s="0" t="s">
        <v>2430</v>
      </c>
      <c r="D247" s="532" t="n">
        <v>2260.16</v>
      </c>
    </row>
    <row r="248" customFormat="false" ht="15" hidden="false" customHeight="false" outlineLevel="0" collapsed="false">
      <c r="A248" s="0" t="n">
        <v>4814</v>
      </c>
      <c r="B248" s="0" t="s">
        <v>12123</v>
      </c>
      <c r="C248" s="0" t="s">
        <v>2430</v>
      </c>
      <c r="D248" s="333" t="n">
        <v>77.27</v>
      </c>
    </row>
    <row r="249" customFormat="false" ht="15" hidden="false" customHeight="false" outlineLevel="0" collapsed="false">
      <c r="A249" s="0" t="n">
        <v>44473</v>
      </c>
      <c r="B249" s="0" t="s">
        <v>12124</v>
      </c>
      <c r="C249" s="0" t="s">
        <v>2430</v>
      </c>
      <c r="D249" s="532" t="n">
        <v>2643.01</v>
      </c>
    </row>
    <row r="250" customFormat="false" ht="15" hidden="false" customHeight="false" outlineLevel="0" collapsed="false">
      <c r="A250" s="0" t="n">
        <v>6122</v>
      </c>
      <c r="B250" s="0" t="s">
        <v>12125</v>
      </c>
      <c r="C250" s="0" t="s">
        <v>2502</v>
      </c>
      <c r="D250" s="333" t="n">
        <v>31.26</v>
      </c>
    </row>
    <row r="251" customFormat="false" ht="15" hidden="false" customHeight="false" outlineLevel="0" collapsed="false">
      <c r="A251" s="0" t="n">
        <v>40810</v>
      </c>
      <c r="B251" s="0" t="s">
        <v>12126</v>
      </c>
      <c r="C251" s="0" t="s">
        <v>4335</v>
      </c>
      <c r="D251" s="532" t="n">
        <v>5563.9</v>
      </c>
    </row>
    <row r="252" customFormat="false" ht="15" hidden="false" customHeight="false" outlineLevel="0" collapsed="false">
      <c r="A252" s="0" t="n">
        <v>21100</v>
      </c>
      <c r="B252" s="0" t="s">
        <v>12127</v>
      </c>
      <c r="C252" s="0" t="s">
        <v>2430</v>
      </c>
      <c r="D252" s="532" t="n">
        <v>3845.1</v>
      </c>
    </row>
    <row r="253" customFormat="false" ht="15" hidden="false" customHeight="false" outlineLevel="0" collapsed="false">
      <c r="A253" s="0" t="n">
        <v>11816</v>
      </c>
      <c r="B253" s="0" t="s">
        <v>12128</v>
      </c>
      <c r="C253" s="0" t="s">
        <v>2430</v>
      </c>
      <c r="D253" s="532" t="n">
        <v>4100</v>
      </c>
    </row>
    <row r="254" customFormat="false" ht="15" hidden="false" customHeight="false" outlineLevel="0" collapsed="false">
      <c r="A254" s="0" t="n">
        <v>11814</v>
      </c>
      <c r="B254" s="0" t="s">
        <v>12129</v>
      </c>
      <c r="C254" s="0" t="s">
        <v>2430</v>
      </c>
      <c r="D254" s="532" t="n">
        <v>8924.67</v>
      </c>
    </row>
    <row r="255" customFormat="false" ht="15" hidden="false" customHeight="false" outlineLevel="0" collapsed="false">
      <c r="A255" s="0" t="n">
        <v>14186</v>
      </c>
      <c r="B255" s="0" t="s">
        <v>12130</v>
      </c>
      <c r="C255" s="0" t="s">
        <v>2430</v>
      </c>
      <c r="D255" s="532" t="n">
        <v>11206.13</v>
      </c>
    </row>
    <row r="256" customFormat="false" ht="15" hidden="false" customHeight="false" outlineLevel="0" collapsed="false">
      <c r="A256" s="0" t="n">
        <v>14185</v>
      </c>
      <c r="B256" s="0" t="s">
        <v>12131</v>
      </c>
      <c r="C256" s="0" t="s">
        <v>2430</v>
      </c>
      <c r="D256" s="532" t="n">
        <v>14516.3</v>
      </c>
    </row>
    <row r="257" customFormat="false" ht="15" hidden="false" customHeight="false" outlineLevel="0" collapsed="false">
      <c r="A257" s="0" t="n">
        <v>11811</v>
      </c>
      <c r="B257" s="0" t="s">
        <v>12132</v>
      </c>
      <c r="C257" s="0" t="s">
        <v>2430</v>
      </c>
      <c r="D257" s="532" t="n">
        <v>5550.48</v>
      </c>
    </row>
    <row r="258" customFormat="false" ht="15" hidden="false" customHeight="false" outlineLevel="0" collapsed="false">
      <c r="A258" s="0" t="n">
        <v>44498</v>
      </c>
      <c r="B258" s="0" t="s">
        <v>12133</v>
      </c>
      <c r="C258" s="0" t="s">
        <v>2430</v>
      </c>
      <c r="D258" s="532" t="n">
        <v>318204.48</v>
      </c>
    </row>
    <row r="259" customFormat="false" ht="15" hidden="false" customHeight="false" outlineLevel="0" collapsed="false">
      <c r="A259" s="0" t="n">
        <v>34469</v>
      </c>
      <c r="B259" s="0" t="s">
        <v>12134</v>
      </c>
      <c r="C259" s="0" t="s">
        <v>2430</v>
      </c>
      <c r="D259" s="532" t="n">
        <v>10372.16</v>
      </c>
    </row>
    <row r="260" customFormat="false" ht="15" hidden="false" customHeight="false" outlineLevel="0" collapsed="false">
      <c r="A260" s="0" t="n">
        <v>34476</v>
      </c>
      <c r="B260" s="0" t="s">
        <v>12135</v>
      </c>
      <c r="C260" s="0" t="s">
        <v>2430</v>
      </c>
      <c r="D260" s="532" t="n">
        <v>5409.52</v>
      </c>
    </row>
    <row r="261" customFormat="false" ht="15" hidden="false" customHeight="false" outlineLevel="0" collapsed="false">
      <c r="A261" s="0" t="n">
        <v>34477</v>
      </c>
      <c r="B261" s="0" t="s">
        <v>12136</v>
      </c>
      <c r="C261" s="0" t="s">
        <v>2430</v>
      </c>
      <c r="D261" s="532" t="n">
        <v>7179.48</v>
      </c>
    </row>
    <row r="262" customFormat="false" ht="15" hidden="false" customHeight="false" outlineLevel="0" collapsed="false">
      <c r="A262" s="0" t="n">
        <v>34482</v>
      </c>
      <c r="B262" s="0" t="s">
        <v>12137</v>
      </c>
      <c r="C262" s="0" t="s">
        <v>2430</v>
      </c>
      <c r="D262" s="532" t="n">
        <v>6705.24</v>
      </c>
    </row>
    <row r="263" customFormat="false" ht="15" hidden="false" customHeight="false" outlineLevel="0" collapsed="false">
      <c r="A263" s="0" t="n">
        <v>34472</v>
      </c>
      <c r="B263" s="0" t="s">
        <v>12138</v>
      </c>
      <c r="C263" s="0" t="s">
        <v>2430</v>
      </c>
      <c r="D263" s="532" t="n">
        <v>3191.19</v>
      </c>
    </row>
    <row r="264" customFormat="false" ht="15" hidden="false" customHeight="false" outlineLevel="0" collapsed="false">
      <c r="A264" s="0" t="n">
        <v>42425</v>
      </c>
      <c r="B264" s="0" t="s">
        <v>12139</v>
      </c>
      <c r="C264" s="0" t="s">
        <v>2430</v>
      </c>
      <c r="D264" s="532" t="n">
        <v>2289.61</v>
      </c>
    </row>
    <row r="265" customFormat="false" ht="15" hidden="false" customHeight="false" outlineLevel="0" collapsed="false">
      <c r="A265" s="0" t="n">
        <v>42422</v>
      </c>
      <c r="B265" s="0" t="s">
        <v>12140</v>
      </c>
      <c r="C265" s="0" t="s">
        <v>2430</v>
      </c>
      <c r="D265" s="532" t="n">
        <v>3399</v>
      </c>
    </row>
    <row r="266" customFormat="false" ht="15" hidden="false" customHeight="false" outlineLevel="0" collapsed="false">
      <c r="A266" s="0" t="n">
        <v>43184</v>
      </c>
      <c r="B266" s="0" t="s">
        <v>12141</v>
      </c>
      <c r="C266" s="0" t="s">
        <v>2430</v>
      </c>
      <c r="D266" s="532" t="n">
        <v>4697.74</v>
      </c>
    </row>
    <row r="267" customFormat="false" ht="15" hidden="false" customHeight="false" outlineLevel="0" collapsed="false">
      <c r="A267" s="0" t="n">
        <v>42424</v>
      </c>
      <c r="B267" s="0" t="s">
        <v>12142</v>
      </c>
      <c r="C267" s="0" t="s">
        <v>2430</v>
      </c>
      <c r="D267" s="532" t="n">
        <v>2044.82</v>
      </c>
    </row>
    <row r="268" customFormat="false" ht="15" hidden="false" customHeight="false" outlineLevel="0" collapsed="false">
      <c r="A268" s="0" t="n">
        <v>42421</v>
      </c>
      <c r="B268" s="0" t="s">
        <v>12143</v>
      </c>
      <c r="C268" s="0" t="s">
        <v>2430</v>
      </c>
      <c r="D268" s="532" t="n">
        <v>18617.86</v>
      </c>
    </row>
    <row r="269" customFormat="false" ht="15" hidden="false" customHeight="false" outlineLevel="0" collapsed="false">
      <c r="A269" s="0" t="n">
        <v>42416</v>
      </c>
      <c r="B269" s="0" t="s">
        <v>12144</v>
      </c>
      <c r="C269" s="0" t="s">
        <v>2430</v>
      </c>
      <c r="D269" s="532" t="n">
        <v>8814.98</v>
      </c>
    </row>
    <row r="270" customFormat="false" ht="15" hidden="false" customHeight="false" outlineLevel="0" collapsed="false">
      <c r="A270" s="0" t="n">
        <v>42417</v>
      </c>
      <c r="B270" s="0" t="s">
        <v>12145</v>
      </c>
      <c r="C270" s="0" t="s">
        <v>2430</v>
      </c>
      <c r="D270" s="532" t="n">
        <v>9882.31</v>
      </c>
    </row>
    <row r="271" customFormat="false" ht="15" hidden="false" customHeight="false" outlineLevel="0" collapsed="false">
      <c r="A271" s="0" t="n">
        <v>42419</v>
      </c>
      <c r="B271" s="0" t="s">
        <v>12146</v>
      </c>
      <c r="C271" s="0" t="s">
        <v>2430</v>
      </c>
      <c r="D271" s="532" t="n">
        <v>11164.92</v>
      </c>
    </row>
    <row r="272" customFormat="false" ht="15" hidden="false" customHeight="false" outlineLevel="0" collapsed="false">
      <c r="A272" s="0" t="n">
        <v>42420</v>
      </c>
      <c r="B272" s="0" t="s">
        <v>12147</v>
      </c>
      <c r="C272" s="0" t="s">
        <v>2430</v>
      </c>
      <c r="D272" s="532" t="n">
        <v>15345.35</v>
      </c>
    </row>
    <row r="273" customFormat="false" ht="15" hidden="false" customHeight="false" outlineLevel="0" collapsed="false">
      <c r="A273" s="0" t="n">
        <v>43195</v>
      </c>
      <c r="B273" s="0" t="s">
        <v>12148</v>
      </c>
      <c r="C273" s="0" t="s">
        <v>2430</v>
      </c>
      <c r="D273" s="532" t="n">
        <v>5403.32</v>
      </c>
    </row>
    <row r="274" customFormat="false" ht="15" hidden="false" customHeight="false" outlineLevel="0" collapsed="false">
      <c r="A274" s="0" t="n">
        <v>43196</v>
      </c>
      <c r="B274" s="0" t="s">
        <v>12149</v>
      </c>
      <c r="C274" s="0" t="s">
        <v>2430</v>
      </c>
      <c r="D274" s="532" t="n">
        <v>6696.63</v>
      </c>
    </row>
    <row r="275" customFormat="false" ht="15" hidden="false" customHeight="false" outlineLevel="0" collapsed="false">
      <c r="A275" s="0" t="n">
        <v>43198</v>
      </c>
      <c r="B275" s="0" t="s">
        <v>12150</v>
      </c>
      <c r="C275" s="0" t="s">
        <v>2430</v>
      </c>
      <c r="D275" s="532" t="n">
        <v>9951.04</v>
      </c>
    </row>
    <row r="276" customFormat="false" ht="15" hidden="false" customHeight="false" outlineLevel="0" collapsed="false">
      <c r="A276" s="0" t="n">
        <v>43199</v>
      </c>
      <c r="B276" s="0" t="s">
        <v>12151</v>
      </c>
      <c r="C276" s="0" t="s">
        <v>2430</v>
      </c>
      <c r="D276" s="532" t="n">
        <v>10315.68</v>
      </c>
    </row>
    <row r="277" customFormat="false" ht="15" hidden="false" customHeight="false" outlineLevel="0" collapsed="false">
      <c r="A277" s="0" t="n">
        <v>43200</v>
      </c>
      <c r="B277" s="0" t="s">
        <v>12152</v>
      </c>
      <c r="C277" s="0" t="s">
        <v>2430</v>
      </c>
      <c r="D277" s="532" t="n">
        <v>11837.99</v>
      </c>
    </row>
    <row r="278" customFormat="false" ht="15" hidden="false" customHeight="false" outlineLevel="0" collapsed="false">
      <c r="A278" s="0" t="n">
        <v>39556</v>
      </c>
      <c r="B278" s="0" t="s">
        <v>12153</v>
      </c>
      <c r="C278" s="0" t="s">
        <v>2430</v>
      </c>
      <c r="D278" s="532" t="n">
        <v>6465.56</v>
      </c>
    </row>
    <row r="279" customFormat="false" ht="15" hidden="false" customHeight="false" outlineLevel="0" collapsed="false">
      <c r="A279" s="0" t="n">
        <v>39557</v>
      </c>
      <c r="B279" s="0" t="s">
        <v>12154</v>
      </c>
      <c r="C279" s="0" t="s">
        <v>2430</v>
      </c>
      <c r="D279" s="532" t="n">
        <v>6962</v>
      </c>
    </row>
    <row r="280" customFormat="false" ht="15" hidden="false" customHeight="false" outlineLevel="0" collapsed="false">
      <c r="A280" s="0" t="n">
        <v>39559</v>
      </c>
      <c r="B280" s="0" t="s">
        <v>12155</v>
      </c>
      <c r="C280" s="0" t="s">
        <v>2430</v>
      </c>
      <c r="D280" s="532" t="n">
        <v>10288.5</v>
      </c>
    </row>
    <row r="281" customFormat="false" ht="15" hidden="false" customHeight="false" outlineLevel="0" collapsed="false">
      <c r="A281" s="0" t="n">
        <v>39560</v>
      </c>
      <c r="B281" s="0" t="s">
        <v>12156</v>
      </c>
      <c r="C281" s="0" t="s">
        <v>2430</v>
      </c>
      <c r="D281" s="532" t="n">
        <v>11902.79</v>
      </c>
    </row>
    <row r="282" customFormat="false" ht="15" hidden="false" customHeight="false" outlineLevel="0" collapsed="false">
      <c r="A282" s="0" t="n">
        <v>39561</v>
      </c>
      <c r="B282" s="0" t="s">
        <v>12157</v>
      </c>
      <c r="C282" s="0" t="s">
        <v>2430</v>
      </c>
      <c r="D282" s="532" t="n">
        <v>12451.84</v>
      </c>
    </row>
    <row r="283" customFormat="false" ht="15" hidden="false" customHeight="false" outlineLevel="0" collapsed="false">
      <c r="A283" s="0" t="n">
        <v>43190</v>
      </c>
      <c r="B283" s="0" t="s">
        <v>12158</v>
      </c>
      <c r="C283" s="0" t="s">
        <v>2430</v>
      </c>
      <c r="D283" s="532" t="n">
        <v>1837.56</v>
      </c>
    </row>
    <row r="284" customFormat="false" ht="15" hidden="false" customHeight="false" outlineLevel="0" collapsed="false">
      <c r="A284" s="0" t="n">
        <v>39555</v>
      </c>
      <c r="B284" s="0" t="s">
        <v>12159</v>
      </c>
      <c r="C284" s="0" t="s">
        <v>2430</v>
      </c>
      <c r="D284" s="532" t="n">
        <v>1987.77</v>
      </c>
    </row>
    <row r="285" customFormat="false" ht="15" hidden="false" customHeight="false" outlineLevel="0" collapsed="false">
      <c r="A285" s="0" t="n">
        <v>43191</v>
      </c>
      <c r="B285" s="0" t="s">
        <v>12160</v>
      </c>
      <c r="C285" s="0" t="s">
        <v>2430</v>
      </c>
      <c r="D285" s="532" t="n">
        <v>2644</v>
      </c>
    </row>
    <row r="286" customFormat="false" ht="15" hidden="false" customHeight="false" outlineLevel="0" collapsed="false">
      <c r="A286" s="0" t="n">
        <v>39548</v>
      </c>
      <c r="B286" s="0" t="s">
        <v>12161</v>
      </c>
      <c r="C286" s="0" t="s">
        <v>2430</v>
      </c>
      <c r="D286" s="532" t="n">
        <v>2948.47</v>
      </c>
    </row>
    <row r="287" customFormat="false" ht="15" hidden="false" customHeight="false" outlineLevel="0" collapsed="false">
      <c r="A287" s="0" t="n">
        <v>43192</v>
      </c>
      <c r="B287" s="0" t="s">
        <v>12162</v>
      </c>
      <c r="C287" s="0" t="s">
        <v>2430</v>
      </c>
      <c r="D287" s="532" t="n">
        <v>3463.41</v>
      </c>
    </row>
    <row r="288" customFormat="false" ht="15" hidden="false" customHeight="false" outlineLevel="0" collapsed="false">
      <c r="A288" s="0" t="n">
        <v>39554</v>
      </c>
      <c r="B288" s="0" t="s">
        <v>12163</v>
      </c>
      <c r="C288" s="0" t="s">
        <v>2430</v>
      </c>
      <c r="D288" s="532" t="n">
        <v>3898.91</v>
      </c>
    </row>
    <row r="289" customFormat="false" ht="15" hidden="false" customHeight="false" outlineLevel="0" collapsed="false">
      <c r="A289" s="0" t="n">
        <v>43194</v>
      </c>
      <c r="B289" s="0" t="s">
        <v>12164</v>
      </c>
      <c r="C289" s="0" t="s">
        <v>2430</v>
      </c>
      <c r="D289" s="532" t="n">
        <v>1574.18</v>
      </c>
    </row>
    <row r="290" customFormat="false" ht="15" hidden="false" customHeight="false" outlineLevel="0" collapsed="false">
      <c r="A290" s="0" t="n">
        <v>39551</v>
      </c>
      <c r="B290" s="0" t="s">
        <v>12165</v>
      </c>
      <c r="C290" s="0" t="s">
        <v>2430</v>
      </c>
      <c r="D290" s="532" t="n">
        <v>1733.34</v>
      </c>
    </row>
    <row r="291" customFormat="false" ht="15" hidden="false" customHeight="false" outlineLevel="0" collapsed="false">
      <c r="A291" s="0" t="n">
        <v>43185</v>
      </c>
      <c r="B291" s="0" t="s">
        <v>12166</v>
      </c>
      <c r="C291" s="0" t="s">
        <v>2430</v>
      </c>
      <c r="D291" s="532" t="n">
        <v>4925.85</v>
      </c>
    </row>
    <row r="292" customFormat="false" ht="15" hidden="false" customHeight="false" outlineLevel="0" collapsed="false">
      <c r="A292" s="0" t="n">
        <v>43186</v>
      </c>
      <c r="B292" s="0" t="s">
        <v>12167</v>
      </c>
      <c r="C292" s="0" t="s">
        <v>2430</v>
      </c>
      <c r="D292" s="532" t="n">
        <v>5195.78</v>
      </c>
    </row>
    <row r="293" customFormat="false" ht="15" hidden="false" customHeight="false" outlineLevel="0" collapsed="false">
      <c r="A293" s="0" t="n">
        <v>43187</v>
      </c>
      <c r="B293" s="0" t="s">
        <v>12168</v>
      </c>
      <c r="C293" s="0" t="s">
        <v>2430</v>
      </c>
      <c r="D293" s="532" t="n">
        <v>6894.85</v>
      </c>
    </row>
    <row r="294" customFormat="false" ht="15" hidden="false" customHeight="false" outlineLevel="0" collapsed="false">
      <c r="A294" s="0" t="n">
        <v>43188</v>
      </c>
      <c r="B294" s="0" t="s">
        <v>12169</v>
      </c>
      <c r="C294" s="0" t="s">
        <v>2430</v>
      </c>
      <c r="D294" s="532" t="n">
        <v>8354.03</v>
      </c>
    </row>
    <row r="295" customFormat="false" ht="15" hidden="false" customHeight="false" outlineLevel="0" collapsed="false">
      <c r="A295" s="0" t="n">
        <v>43189</v>
      </c>
      <c r="B295" s="0" t="s">
        <v>12170</v>
      </c>
      <c r="C295" s="0" t="s">
        <v>2430</v>
      </c>
      <c r="D295" s="532" t="n">
        <v>9396.89</v>
      </c>
    </row>
    <row r="296" customFormat="false" ht="15" hidden="false" customHeight="false" outlineLevel="0" collapsed="false">
      <c r="A296" s="0" t="n">
        <v>39580</v>
      </c>
      <c r="B296" s="0" t="s">
        <v>12171</v>
      </c>
      <c r="C296" s="0" t="s">
        <v>2430</v>
      </c>
      <c r="D296" s="532" t="n">
        <v>74051.36</v>
      </c>
    </row>
    <row r="297" customFormat="false" ht="15" hidden="false" customHeight="false" outlineLevel="0" collapsed="false">
      <c r="A297" s="0" t="n">
        <v>39577</v>
      </c>
      <c r="B297" s="0" t="s">
        <v>12172</v>
      </c>
      <c r="C297" s="0" t="s">
        <v>2430</v>
      </c>
      <c r="D297" s="532" t="n">
        <v>23177.92</v>
      </c>
    </row>
    <row r="298" customFormat="false" ht="15" hidden="false" customHeight="false" outlineLevel="0" collapsed="false">
      <c r="A298" s="0" t="n">
        <v>39578</v>
      </c>
      <c r="B298" s="0" t="s">
        <v>12173</v>
      </c>
      <c r="C298" s="0" t="s">
        <v>2430</v>
      </c>
      <c r="D298" s="532" t="n">
        <v>29911.56</v>
      </c>
    </row>
    <row r="299" customFormat="false" ht="15" hidden="false" customHeight="false" outlineLevel="0" collapsed="false">
      <c r="A299" s="0" t="n">
        <v>39579</v>
      </c>
      <c r="B299" s="0" t="s">
        <v>12174</v>
      </c>
      <c r="C299" s="0" t="s">
        <v>2430</v>
      </c>
      <c r="D299" s="532" t="n">
        <v>43518.98</v>
      </c>
    </row>
    <row r="300" customFormat="false" ht="15" hidden="false" customHeight="false" outlineLevel="0" collapsed="false">
      <c r="A300" s="0" t="n">
        <v>39826</v>
      </c>
      <c r="B300" s="0" t="s">
        <v>12175</v>
      </c>
      <c r="C300" s="0" t="s">
        <v>2430</v>
      </c>
      <c r="D300" s="532" t="n">
        <v>5344.92</v>
      </c>
    </row>
    <row r="301" customFormat="false" ht="15" hidden="false" customHeight="false" outlineLevel="0" collapsed="false">
      <c r="A301" s="0" t="n">
        <v>10700</v>
      </c>
      <c r="B301" s="0" t="s">
        <v>12176</v>
      </c>
      <c r="C301" s="0" t="s">
        <v>2430</v>
      </c>
      <c r="D301" s="532" t="n">
        <v>24370.16</v>
      </c>
    </row>
    <row r="302" customFormat="false" ht="15" hidden="false" customHeight="false" outlineLevel="0" collapsed="false">
      <c r="A302" s="0" t="n">
        <v>346</v>
      </c>
      <c r="B302" s="0" t="s">
        <v>12177</v>
      </c>
      <c r="C302" s="0" t="s">
        <v>2515</v>
      </c>
      <c r="D302" s="333" t="n">
        <v>19.78</v>
      </c>
    </row>
    <row r="303" customFormat="false" ht="15" hidden="false" customHeight="false" outlineLevel="0" collapsed="false">
      <c r="A303" s="0" t="n">
        <v>3312</v>
      </c>
      <c r="B303" s="0" t="s">
        <v>12178</v>
      </c>
      <c r="C303" s="0" t="s">
        <v>2515</v>
      </c>
      <c r="D303" s="333" t="n">
        <v>17.52</v>
      </c>
    </row>
    <row r="304" customFormat="false" ht="15" hidden="false" customHeight="false" outlineLevel="0" collapsed="false">
      <c r="A304" s="0" t="n">
        <v>339</v>
      </c>
      <c r="B304" s="0" t="s">
        <v>12179</v>
      </c>
      <c r="C304" s="0" t="s">
        <v>2440</v>
      </c>
      <c r="D304" s="333" t="n">
        <v>1.02</v>
      </c>
    </row>
    <row r="305" customFormat="false" ht="15" hidden="false" customHeight="false" outlineLevel="0" collapsed="false">
      <c r="A305" s="0" t="n">
        <v>340</v>
      </c>
      <c r="B305" s="0" t="s">
        <v>12180</v>
      </c>
      <c r="C305" s="0" t="s">
        <v>2440</v>
      </c>
      <c r="D305" s="333" t="n">
        <v>0.92</v>
      </c>
    </row>
    <row r="306" customFormat="false" ht="15" hidden="false" customHeight="false" outlineLevel="0" collapsed="false">
      <c r="A306" s="0" t="n">
        <v>43130</v>
      </c>
      <c r="B306" s="0" t="s">
        <v>12181</v>
      </c>
      <c r="C306" s="0" t="s">
        <v>2515</v>
      </c>
      <c r="D306" s="333" t="n">
        <v>16.7</v>
      </c>
    </row>
    <row r="307" customFormat="false" ht="15" hidden="false" customHeight="false" outlineLevel="0" collapsed="false">
      <c r="A307" s="0" t="n">
        <v>344</v>
      </c>
      <c r="B307" s="0" t="s">
        <v>12182</v>
      </c>
      <c r="C307" s="0" t="s">
        <v>2515</v>
      </c>
      <c r="D307" s="333" t="n">
        <v>21.95</v>
      </c>
    </row>
    <row r="308" customFormat="false" ht="15" hidden="false" customHeight="false" outlineLevel="0" collapsed="false">
      <c r="A308" s="0" t="n">
        <v>345</v>
      </c>
      <c r="B308" s="0" t="s">
        <v>12183</v>
      </c>
      <c r="C308" s="0" t="s">
        <v>2515</v>
      </c>
      <c r="D308" s="333" t="n">
        <v>23.82</v>
      </c>
    </row>
    <row r="309" customFormat="false" ht="15" hidden="false" customHeight="false" outlineLevel="0" collapsed="false">
      <c r="A309" s="0" t="n">
        <v>43131</v>
      </c>
      <c r="B309" s="0" t="s">
        <v>12184</v>
      </c>
      <c r="C309" s="0" t="s">
        <v>2515</v>
      </c>
      <c r="D309" s="333" t="n">
        <v>19.4</v>
      </c>
    </row>
    <row r="310" customFormat="false" ht="15" hidden="false" customHeight="false" outlineLevel="0" collapsed="false">
      <c r="A310" s="0" t="n">
        <v>3313</v>
      </c>
      <c r="B310" s="0" t="s">
        <v>12185</v>
      </c>
      <c r="C310" s="0" t="s">
        <v>2515</v>
      </c>
      <c r="D310" s="333" t="n">
        <v>22.54</v>
      </c>
    </row>
    <row r="311" customFormat="false" ht="15" hidden="false" customHeight="false" outlineLevel="0" collapsed="false">
      <c r="A311" s="0" t="n">
        <v>43132</v>
      </c>
      <c r="B311" s="0" t="s">
        <v>12186</v>
      </c>
      <c r="C311" s="0" t="s">
        <v>2515</v>
      </c>
      <c r="D311" s="333" t="n">
        <v>16.7</v>
      </c>
    </row>
    <row r="312" customFormat="false" ht="15" hidden="false" customHeight="false" outlineLevel="0" collapsed="false">
      <c r="A312" s="0" t="n">
        <v>366</v>
      </c>
      <c r="B312" s="0" t="s">
        <v>12187</v>
      </c>
      <c r="C312" s="0" t="s">
        <v>2438</v>
      </c>
      <c r="D312" s="333" t="n">
        <v>202.98</v>
      </c>
    </row>
    <row r="313" customFormat="false" ht="15" hidden="false" customHeight="false" outlineLevel="0" collapsed="false">
      <c r="A313" s="0" t="n">
        <v>367</v>
      </c>
      <c r="B313" s="0" t="s">
        <v>12188</v>
      </c>
      <c r="C313" s="0" t="s">
        <v>2438</v>
      </c>
      <c r="D313" s="333" t="n">
        <v>205.63</v>
      </c>
    </row>
    <row r="314" customFormat="false" ht="15" hidden="false" customHeight="false" outlineLevel="0" collapsed="false">
      <c r="A314" s="0" t="n">
        <v>370</v>
      </c>
      <c r="B314" s="0" t="s">
        <v>12189</v>
      </c>
      <c r="C314" s="0" t="s">
        <v>2438</v>
      </c>
      <c r="D314" s="333" t="n">
        <v>202.98</v>
      </c>
    </row>
    <row r="315" customFormat="false" ht="15" hidden="false" customHeight="false" outlineLevel="0" collapsed="false">
      <c r="A315" s="0" t="n">
        <v>368</v>
      </c>
      <c r="B315" s="0" t="s">
        <v>12190</v>
      </c>
      <c r="C315" s="0" t="s">
        <v>2438</v>
      </c>
      <c r="D315" s="333" t="n">
        <v>101.49</v>
      </c>
    </row>
    <row r="316" customFormat="false" ht="15" hidden="false" customHeight="false" outlineLevel="0" collapsed="false">
      <c r="A316" s="0" t="n">
        <v>11075</v>
      </c>
      <c r="B316" s="0" t="s">
        <v>12191</v>
      </c>
      <c r="C316" s="0" t="s">
        <v>2438</v>
      </c>
      <c r="D316" s="532" t="n">
        <v>2329.58</v>
      </c>
    </row>
    <row r="317" customFormat="false" ht="15" hidden="false" customHeight="false" outlineLevel="0" collapsed="false">
      <c r="A317" s="0" t="n">
        <v>1381</v>
      </c>
      <c r="B317" s="0" t="s">
        <v>12192</v>
      </c>
      <c r="C317" s="0" t="s">
        <v>2515</v>
      </c>
      <c r="D317" s="333" t="n">
        <v>0.65</v>
      </c>
    </row>
    <row r="318" customFormat="false" ht="15" hidden="false" customHeight="false" outlineLevel="0" collapsed="false">
      <c r="A318" s="0" t="n">
        <v>34353</v>
      </c>
      <c r="B318" s="0" t="s">
        <v>12193</v>
      </c>
      <c r="C318" s="0" t="s">
        <v>2515</v>
      </c>
      <c r="D318" s="333" t="n">
        <v>1.21</v>
      </c>
    </row>
    <row r="319" customFormat="false" ht="15" hidden="false" customHeight="false" outlineLevel="0" collapsed="false">
      <c r="A319" s="0" t="n">
        <v>37595</v>
      </c>
      <c r="B319" s="0" t="s">
        <v>12194</v>
      </c>
      <c r="C319" s="0" t="s">
        <v>2515</v>
      </c>
      <c r="D319" s="333" t="n">
        <v>1.99</v>
      </c>
    </row>
    <row r="320" customFormat="false" ht="15" hidden="false" customHeight="false" outlineLevel="0" collapsed="false">
      <c r="A320" s="0" t="n">
        <v>37596</v>
      </c>
      <c r="B320" s="0" t="s">
        <v>12195</v>
      </c>
      <c r="C320" s="0" t="s">
        <v>2515</v>
      </c>
      <c r="D320" s="333" t="n">
        <v>2.29</v>
      </c>
    </row>
    <row r="321" customFormat="false" ht="15" hidden="false" customHeight="false" outlineLevel="0" collapsed="false">
      <c r="A321" s="0" t="n">
        <v>371</v>
      </c>
      <c r="B321" s="0" t="s">
        <v>12196</v>
      </c>
      <c r="C321" s="0" t="s">
        <v>2515</v>
      </c>
      <c r="D321" s="333" t="n">
        <v>0.71</v>
      </c>
    </row>
    <row r="322" customFormat="false" ht="15" hidden="false" customHeight="false" outlineLevel="0" collapsed="false">
      <c r="A322" s="0" t="n">
        <v>37553</v>
      </c>
      <c r="B322" s="0" t="s">
        <v>12197</v>
      </c>
      <c r="C322" s="0" t="s">
        <v>2515</v>
      </c>
      <c r="D322" s="333" t="n">
        <v>1.32</v>
      </c>
    </row>
    <row r="323" customFormat="false" ht="15" hidden="false" customHeight="false" outlineLevel="0" collapsed="false">
      <c r="A323" s="0" t="n">
        <v>37552</v>
      </c>
      <c r="B323" s="0" t="s">
        <v>12198</v>
      </c>
      <c r="C323" s="0" t="s">
        <v>2515</v>
      </c>
      <c r="D323" s="333" t="n">
        <v>2.13</v>
      </c>
    </row>
    <row r="324" customFormat="false" ht="15" hidden="false" customHeight="false" outlineLevel="0" collapsed="false">
      <c r="A324" s="0" t="n">
        <v>36880</v>
      </c>
      <c r="B324" s="0" t="s">
        <v>12199</v>
      </c>
      <c r="C324" s="0" t="s">
        <v>2515</v>
      </c>
      <c r="D324" s="333" t="n">
        <v>2.17</v>
      </c>
    </row>
    <row r="325" customFormat="false" ht="15" hidden="false" customHeight="false" outlineLevel="0" collapsed="false">
      <c r="A325" s="0" t="n">
        <v>34355</v>
      </c>
      <c r="B325" s="0" t="s">
        <v>12200</v>
      </c>
      <c r="C325" s="0" t="s">
        <v>2515</v>
      </c>
      <c r="D325" s="333" t="n">
        <v>1.86</v>
      </c>
    </row>
    <row r="326" customFormat="false" ht="15" hidden="false" customHeight="false" outlineLevel="0" collapsed="false">
      <c r="A326" s="0" t="n">
        <v>130</v>
      </c>
      <c r="B326" s="0" t="s">
        <v>12201</v>
      </c>
      <c r="C326" s="0" t="s">
        <v>2515</v>
      </c>
      <c r="D326" s="333" t="n">
        <v>4.57</v>
      </c>
    </row>
    <row r="327" customFormat="false" ht="15" hidden="false" customHeight="false" outlineLevel="0" collapsed="false">
      <c r="A327" s="0" t="n">
        <v>135</v>
      </c>
      <c r="B327" s="0" t="s">
        <v>12202</v>
      </c>
      <c r="C327" s="0" t="s">
        <v>2515</v>
      </c>
      <c r="D327" s="333" t="n">
        <v>3.68</v>
      </c>
    </row>
    <row r="328" customFormat="false" ht="15" hidden="false" customHeight="false" outlineLevel="0" collapsed="false">
      <c r="A328" s="0" t="n">
        <v>36886</v>
      </c>
      <c r="B328" s="0" t="s">
        <v>12203</v>
      </c>
      <c r="C328" s="0" t="s">
        <v>2515</v>
      </c>
      <c r="D328" s="333" t="n">
        <v>0.67</v>
      </c>
    </row>
    <row r="329" customFormat="false" ht="15" hidden="false" customHeight="false" outlineLevel="0" collapsed="false">
      <c r="A329" s="0" t="n">
        <v>38546</v>
      </c>
      <c r="B329" s="0" t="s">
        <v>12204</v>
      </c>
      <c r="C329" s="0" t="s">
        <v>2438</v>
      </c>
      <c r="D329" s="333" t="n">
        <v>496.47</v>
      </c>
    </row>
    <row r="330" customFormat="false" ht="15" hidden="false" customHeight="false" outlineLevel="0" collapsed="false">
      <c r="A330" s="0" t="n">
        <v>34549</v>
      </c>
      <c r="B330" s="0" t="s">
        <v>12205</v>
      </c>
      <c r="C330" s="0" t="s">
        <v>2438</v>
      </c>
      <c r="D330" s="333" t="n">
        <v>730.33</v>
      </c>
    </row>
    <row r="331" customFormat="false" ht="15" hidden="false" customHeight="false" outlineLevel="0" collapsed="false">
      <c r="A331" s="0" t="n">
        <v>6081</v>
      </c>
      <c r="B331" s="0" t="s">
        <v>12206</v>
      </c>
      <c r="C331" s="0" t="s">
        <v>2438</v>
      </c>
      <c r="D331" s="333" t="n">
        <v>51.12</v>
      </c>
    </row>
    <row r="332" customFormat="false" ht="15" hidden="false" customHeight="false" outlineLevel="0" collapsed="false">
      <c r="A332" s="0" t="n">
        <v>6077</v>
      </c>
      <c r="B332" s="0" t="s">
        <v>12207</v>
      </c>
      <c r="C332" s="0" t="s">
        <v>2438</v>
      </c>
      <c r="D332" s="333" t="n">
        <v>36.51</v>
      </c>
    </row>
    <row r="333" customFormat="false" ht="15" hidden="false" customHeight="false" outlineLevel="0" collapsed="false">
      <c r="A333" s="0" t="n">
        <v>6079</v>
      </c>
      <c r="B333" s="0" t="s">
        <v>12208</v>
      </c>
      <c r="C333" s="0" t="s">
        <v>2438</v>
      </c>
      <c r="D333" s="333" t="n">
        <v>36.51</v>
      </c>
    </row>
    <row r="334" customFormat="false" ht="15" hidden="false" customHeight="false" outlineLevel="0" collapsed="false">
      <c r="A334" s="0" t="n">
        <v>1091</v>
      </c>
      <c r="B334" s="0" t="s">
        <v>12209</v>
      </c>
      <c r="C334" s="0" t="s">
        <v>2430</v>
      </c>
      <c r="D334" s="333" t="n">
        <v>36.91</v>
      </c>
    </row>
    <row r="335" customFormat="false" ht="15" hidden="false" customHeight="false" outlineLevel="0" collapsed="false">
      <c r="A335" s="0" t="n">
        <v>1094</v>
      </c>
      <c r="B335" s="0" t="s">
        <v>12210</v>
      </c>
      <c r="C335" s="0" t="s">
        <v>2430</v>
      </c>
      <c r="D335" s="333" t="n">
        <v>25.81</v>
      </c>
    </row>
    <row r="336" customFormat="false" ht="15" hidden="false" customHeight="false" outlineLevel="0" collapsed="false">
      <c r="A336" s="0" t="n">
        <v>1095</v>
      </c>
      <c r="B336" s="0" t="s">
        <v>12211</v>
      </c>
      <c r="C336" s="0" t="s">
        <v>2430</v>
      </c>
      <c r="D336" s="333" t="n">
        <v>54.86</v>
      </c>
    </row>
    <row r="337" customFormat="false" ht="15" hidden="false" customHeight="false" outlineLevel="0" collapsed="false">
      <c r="A337" s="0" t="n">
        <v>1092</v>
      </c>
      <c r="B337" s="0" t="s">
        <v>12212</v>
      </c>
      <c r="C337" s="0" t="s">
        <v>2430</v>
      </c>
      <c r="D337" s="333" t="n">
        <v>42.45</v>
      </c>
    </row>
    <row r="338" customFormat="false" ht="15" hidden="false" customHeight="false" outlineLevel="0" collapsed="false">
      <c r="A338" s="0" t="n">
        <v>1093</v>
      </c>
      <c r="B338" s="0" t="s">
        <v>12213</v>
      </c>
      <c r="C338" s="0" t="s">
        <v>2430</v>
      </c>
      <c r="D338" s="333" t="n">
        <v>99.13</v>
      </c>
    </row>
    <row r="339" customFormat="false" ht="15" hidden="false" customHeight="false" outlineLevel="0" collapsed="false">
      <c r="A339" s="0" t="n">
        <v>1090</v>
      </c>
      <c r="B339" s="0" t="s">
        <v>12214</v>
      </c>
      <c r="C339" s="0" t="s">
        <v>2430</v>
      </c>
      <c r="D339" s="333" t="n">
        <v>70.98</v>
      </c>
    </row>
    <row r="340" customFormat="false" ht="15" hidden="false" customHeight="false" outlineLevel="0" collapsed="false">
      <c r="A340" s="0" t="n">
        <v>1096</v>
      </c>
      <c r="B340" s="0" t="s">
        <v>12215</v>
      </c>
      <c r="C340" s="0" t="s">
        <v>2430</v>
      </c>
      <c r="D340" s="333" t="n">
        <v>127.73</v>
      </c>
    </row>
    <row r="341" customFormat="false" ht="15" hidden="false" customHeight="false" outlineLevel="0" collapsed="false">
      <c r="A341" s="0" t="n">
        <v>1097</v>
      </c>
      <c r="B341" s="0" t="s">
        <v>12216</v>
      </c>
      <c r="C341" s="0" t="s">
        <v>2430</v>
      </c>
      <c r="D341" s="333" t="n">
        <v>108.43</v>
      </c>
    </row>
    <row r="342" customFormat="false" ht="15" hidden="false" customHeight="false" outlineLevel="0" collapsed="false">
      <c r="A342" s="0" t="n">
        <v>378</v>
      </c>
      <c r="B342" s="0" t="s">
        <v>12217</v>
      </c>
      <c r="C342" s="0" t="s">
        <v>2502</v>
      </c>
      <c r="D342" s="333" t="n">
        <v>21.06</v>
      </c>
    </row>
    <row r="343" customFormat="false" ht="15" hidden="false" customHeight="false" outlineLevel="0" collapsed="false">
      <c r="A343" s="0" t="n">
        <v>40911</v>
      </c>
      <c r="B343" s="0" t="s">
        <v>12218</v>
      </c>
      <c r="C343" s="0" t="s">
        <v>4335</v>
      </c>
      <c r="D343" s="532" t="n">
        <v>3748.8</v>
      </c>
    </row>
    <row r="344" customFormat="false" ht="15" hidden="false" customHeight="false" outlineLevel="0" collapsed="false">
      <c r="A344" s="0" t="n">
        <v>33939</v>
      </c>
      <c r="B344" s="0" t="s">
        <v>12219</v>
      </c>
      <c r="C344" s="0" t="s">
        <v>2502</v>
      </c>
      <c r="D344" s="333" t="n">
        <v>106.96</v>
      </c>
    </row>
    <row r="345" customFormat="false" ht="15" hidden="false" customHeight="false" outlineLevel="0" collapsed="false">
      <c r="A345" s="0" t="n">
        <v>40815</v>
      </c>
      <c r="B345" s="0" t="s">
        <v>12220</v>
      </c>
      <c r="C345" s="0" t="s">
        <v>4335</v>
      </c>
      <c r="D345" s="532" t="n">
        <v>19033.85</v>
      </c>
    </row>
    <row r="346" customFormat="false" ht="15" hidden="false" customHeight="false" outlineLevel="0" collapsed="false">
      <c r="A346" s="0" t="n">
        <v>33952</v>
      </c>
      <c r="B346" s="0" t="s">
        <v>12221</v>
      </c>
      <c r="C346" s="0" t="s">
        <v>2502</v>
      </c>
      <c r="D346" s="333" t="n">
        <v>111.72</v>
      </c>
    </row>
    <row r="347" customFormat="false" ht="15" hidden="false" customHeight="false" outlineLevel="0" collapsed="false">
      <c r="A347" s="0" t="n">
        <v>40816</v>
      </c>
      <c r="B347" s="0" t="s">
        <v>12222</v>
      </c>
      <c r="C347" s="0" t="s">
        <v>4335</v>
      </c>
      <c r="D347" s="532" t="n">
        <v>19880.26</v>
      </c>
    </row>
    <row r="348" customFormat="false" ht="15" hidden="false" customHeight="false" outlineLevel="0" collapsed="false">
      <c r="A348" s="0" t="n">
        <v>33953</v>
      </c>
      <c r="B348" s="0" t="s">
        <v>12223</v>
      </c>
      <c r="C348" s="0" t="s">
        <v>2502</v>
      </c>
      <c r="D348" s="333" t="n">
        <v>117.08</v>
      </c>
    </row>
    <row r="349" customFormat="false" ht="15" hidden="false" customHeight="false" outlineLevel="0" collapsed="false">
      <c r="A349" s="0" t="n">
        <v>40817</v>
      </c>
      <c r="B349" s="0" t="s">
        <v>12224</v>
      </c>
      <c r="C349" s="0" t="s">
        <v>4335</v>
      </c>
      <c r="D349" s="532" t="n">
        <v>20835.14</v>
      </c>
    </row>
    <row r="350" customFormat="false" ht="15" hidden="false" customHeight="false" outlineLevel="0" collapsed="false">
      <c r="A350" s="0" t="n">
        <v>13348</v>
      </c>
      <c r="B350" s="0" t="s">
        <v>12225</v>
      </c>
      <c r="C350" s="0" t="s">
        <v>2430</v>
      </c>
      <c r="D350" s="333" t="n">
        <v>1.79</v>
      </c>
    </row>
    <row r="351" customFormat="false" ht="15" hidden="false" customHeight="false" outlineLevel="0" collapsed="false">
      <c r="A351" s="0" t="n">
        <v>39211</v>
      </c>
      <c r="B351" s="0" t="s">
        <v>12226</v>
      </c>
      <c r="C351" s="0" t="s">
        <v>2430</v>
      </c>
      <c r="D351" s="333" t="n">
        <v>1.38</v>
      </c>
    </row>
    <row r="352" customFormat="false" ht="15" hidden="false" customHeight="false" outlineLevel="0" collapsed="false">
      <c r="A352" s="0" t="n">
        <v>39212</v>
      </c>
      <c r="B352" s="0" t="s">
        <v>12227</v>
      </c>
      <c r="C352" s="0" t="s">
        <v>2430</v>
      </c>
      <c r="D352" s="333" t="n">
        <v>1.54</v>
      </c>
    </row>
    <row r="353" customFormat="false" ht="15" hidden="false" customHeight="false" outlineLevel="0" collapsed="false">
      <c r="A353" s="0" t="n">
        <v>39208</v>
      </c>
      <c r="B353" s="0" t="s">
        <v>12228</v>
      </c>
      <c r="C353" s="0" t="s">
        <v>2430</v>
      </c>
      <c r="D353" s="333" t="n">
        <v>0.42</v>
      </c>
    </row>
    <row r="354" customFormat="false" ht="15" hidden="false" customHeight="false" outlineLevel="0" collapsed="false">
      <c r="A354" s="0" t="n">
        <v>39210</v>
      </c>
      <c r="B354" s="0" t="s">
        <v>12229</v>
      </c>
      <c r="C354" s="0" t="s">
        <v>2430</v>
      </c>
      <c r="D354" s="333" t="n">
        <v>0.77</v>
      </c>
    </row>
    <row r="355" customFormat="false" ht="15" hidden="false" customHeight="false" outlineLevel="0" collapsed="false">
      <c r="A355" s="0" t="n">
        <v>39214</v>
      </c>
      <c r="B355" s="0" t="s">
        <v>12230</v>
      </c>
      <c r="C355" s="0" t="s">
        <v>2430</v>
      </c>
      <c r="D355" s="333" t="n">
        <v>2.86</v>
      </c>
    </row>
    <row r="356" customFormat="false" ht="15" hidden="false" customHeight="false" outlineLevel="0" collapsed="false">
      <c r="A356" s="0" t="n">
        <v>39213</v>
      </c>
      <c r="B356" s="0" t="s">
        <v>12231</v>
      </c>
      <c r="C356" s="0" t="s">
        <v>2430</v>
      </c>
      <c r="D356" s="333" t="n">
        <v>2.02</v>
      </c>
    </row>
    <row r="357" customFormat="false" ht="15" hidden="false" customHeight="false" outlineLevel="0" collapsed="false">
      <c r="A357" s="0" t="n">
        <v>39209</v>
      </c>
      <c r="B357" s="0" t="s">
        <v>12232</v>
      </c>
      <c r="C357" s="0" t="s">
        <v>2430</v>
      </c>
      <c r="D357" s="333" t="n">
        <v>0.5</v>
      </c>
    </row>
    <row r="358" customFormat="false" ht="15" hidden="false" customHeight="false" outlineLevel="0" collapsed="false">
      <c r="A358" s="0" t="n">
        <v>39207</v>
      </c>
      <c r="B358" s="0" t="s">
        <v>12233</v>
      </c>
      <c r="C358" s="0" t="s">
        <v>2430</v>
      </c>
      <c r="D358" s="333" t="n">
        <v>0.77</v>
      </c>
    </row>
    <row r="359" customFormat="false" ht="15" hidden="false" customHeight="false" outlineLevel="0" collapsed="false">
      <c r="A359" s="0" t="n">
        <v>39215</v>
      </c>
      <c r="B359" s="0" t="s">
        <v>12234</v>
      </c>
      <c r="C359" s="0" t="s">
        <v>2430</v>
      </c>
      <c r="D359" s="333" t="n">
        <v>5.21</v>
      </c>
    </row>
    <row r="360" customFormat="false" ht="15" hidden="false" customHeight="false" outlineLevel="0" collapsed="false">
      <c r="A360" s="0" t="n">
        <v>39216</v>
      </c>
      <c r="B360" s="0" t="s">
        <v>12235</v>
      </c>
      <c r="C360" s="0" t="s">
        <v>2430</v>
      </c>
      <c r="D360" s="333" t="n">
        <v>7.27</v>
      </c>
    </row>
    <row r="361" customFormat="false" ht="15" hidden="false" customHeight="false" outlineLevel="0" collapsed="false">
      <c r="A361" s="0" t="n">
        <v>11267</v>
      </c>
      <c r="B361" s="0" t="s">
        <v>12236</v>
      </c>
      <c r="C361" s="0" t="s">
        <v>2430</v>
      </c>
      <c r="D361" s="333" t="n">
        <v>1.56</v>
      </c>
    </row>
    <row r="362" customFormat="false" ht="15" hidden="false" customHeight="false" outlineLevel="0" collapsed="false">
      <c r="A362" s="0" t="n">
        <v>379</v>
      </c>
      <c r="B362" s="0" t="s">
        <v>12237</v>
      </c>
      <c r="C362" s="0" t="s">
        <v>2430</v>
      </c>
      <c r="D362" s="333" t="n">
        <v>1.57</v>
      </c>
    </row>
    <row r="363" customFormat="false" ht="15" hidden="false" customHeight="false" outlineLevel="0" collapsed="false">
      <c r="A363" s="0" t="n">
        <v>510</v>
      </c>
      <c r="B363" s="0" t="s">
        <v>12238</v>
      </c>
      <c r="C363" s="0" t="s">
        <v>2515</v>
      </c>
      <c r="D363" s="333" t="n">
        <v>12.38</v>
      </c>
    </row>
    <row r="364" customFormat="false" ht="15" hidden="false" customHeight="false" outlineLevel="0" collapsed="false">
      <c r="A364" s="0" t="n">
        <v>516</v>
      </c>
      <c r="B364" s="0" t="s">
        <v>12239</v>
      </c>
      <c r="C364" s="0" t="s">
        <v>2515</v>
      </c>
      <c r="D364" s="333" t="n">
        <v>14.67</v>
      </c>
    </row>
    <row r="365" customFormat="false" ht="15" hidden="false" customHeight="false" outlineLevel="0" collapsed="false">
      <c r="A365" s="0" t="n">
        <v>509</v>
      </c>
      <c r="B365" s="0" t="s">
        <v>12240</v>
      </c>
      <c r="C365" s="0" t="s">
        <v>2515</v>
      </c>
      <c r="D365" s="333" t="n">
        <v>16.47</v>
      </c>
    </row>
    <row r="366" customFormat="false" ht="15" hidden="false" customHeight="false" outlineLevel="0" collapsed="false">
      <c r="A366" s="0" t="n">
        <v>40331</v>
      </c>
      <c r="B366" s="0" t="s">
        <v>12241</v>
      </c>
      <c r="C366" s="0" t="s">
        <v>2502</v>
      </c>
      <c r="D366" s="333" t="n">
        <v>16.74</v>
      </c>
    </row>
    <row r="367" customFormat="false" ht="15" hidden="false" customHeight="false" outlineLevel="0" collapsed="false">
      <c r="A367" s="0" t="n">
        <v>40930</v>
      </c>
      <c r="B367" s="0" t="s">
        <v>12242</v>
      </c>
      <c r="C367" s="0" t="s">
        <v>4335</v>
      </c>
      <c r="D367" s="532" t="n">
        <v>2983.17</v>
      </c>
    </row>
    <row r="368" customFormat="false" ht="15" hidden="false" customHeight="false" outlineLevel="0" collapsed="false">
      <c r="A368" s="0" t="n">
        <v>11761</v>
      </c>
      <c r="B368" s="0" t="s">
        <v>12243</v>
      </c>
      <c r="C368" s="0" t="s">
        <v>2430</v>
      </c>
      <c r="D368" s="333" t="n">
        <v>106.3</v>
      </c>
    </row>
    <row r="369" customFormat="false" ht="15" hidden="false" customHeight="false" outlineLevel="0" collapsed="false">
      <c r="A369" s="0" t="n">
        <v>377</v>
      </c>
      <c r="B369" s="0" t="s">
        <v>12244</v>
      </c>
      <c r="C369" s="0" t="s">
        <v>2430</v>
      </c>
      <c r="D369" s="333" t="n">
        <v>49.95</v>
      </c>
    </row>
    <row r="370" customFormat="false" ht="15" hidden="false" customHeight="false" outlineLevel="0" collapsed="false">
      <c r="A370" s="0" t="n">
        <v>7588</v>
      </c>
      <c r="B370" s="0" t="s">
        <v>12245</v>
      </c>
      <c r="C370" s="0" t="s">
        <v>2430</v>
      </c>
      <c r="D370" s="333" t="n">
        <v>55</v>
      </c>
    </row>
    <row r="371" customFormat="false" ht="15" hidden="false" customHeight="false" outlineLevel="0" collapsed="false">
      <c r="A371" s="0" t="n">
        <v>34392</v>
      </c>
      <c r="B371" s="0" t="s">
        <v>12246</v>
      </c>
      <c r="C371" s="0" t="s">
        <v>2502</v>
      </c>
      <c r="D371" s="333" t="n">
        <v>21.42</v>
      </c>
    </row>
    <row r="372" customFormat="false" ht="15" hidden="false" customHeight="false" outlineLevel="0" collapsed="false">
      <c r="A372" s="0" t="n">
        <v>40908</v>
      </c>
      <c r="B372" s="0" t="s">
        <v>12247</v>
      </c>
      <c r="C372" s="0" t="s">
        <v>4335</v>
      </c>
      <c r="D372" s="532" t="n">
        <v>3816.02</v>
      </c>
    </row>
    <row r="373" customFormat="false" ht="15" hidden="false" customHeight="false" outlineLevel="0" collapsed="false">
      <c r="A373" s="0" t="n">
        <v>34551</v>
      </c>
      <c r="B373" s="0" t="s">
        <v>12248</v>
      </c>
      <c r="C373" s="0" t="s">
        <v>2502</v>
      </c>
      <c r="D373" s="333" t="n">
        <v>13.71</v>
      </c>
    </row>
    <row r="374" customFormat="false" ht="15" hidden="false" customHeight="false" outlineLevel="0" collapsed="false">
      <c r="A374" s="0" t="n">
        <v>41078</v>
      </c>
      <c r="B374" s="0" t="s">
        <v>12249</v>
      </c>
      <c r="C374" s="0" t="s">
        <v>4335</v>
      </c>
      <c r="D374" s="532" t="n">
        <v>2440.84</v>
      </c>
    </row>
    <row r="375" customFormat="false" ht="15" hidden="false" customHeight="false" outlineLevel="0" collapsed="false">
      <c r="A375" s="0" t="n">
        <v>246</v>
      </c>
      <c r="B375" s="0" t="s">
        <v>12250</v>
      </c>
      <c r="C375" s="0" t="s">
        <v>2502</v>
      </c>
      <c r="D375" s="333" t="n">
        <v>14.57</v>
      </c>
    </row>
    <row r="376" customFormat="false" ht="15" hidden="false" customHeight="false" outlineLevel="0" collapsed="false">
      <c r="A376" s="0" t="n">
        <v>40927</v>
      </c>
      <c r="B376" s="0" t="s">
        <v>12251</v>
      </c>
      <c r="C376" s="0" t="s">
        <v>4335</v>
      </c>
      <c r="D376" s="532" t="n">
        <v>2597.57</v>
      </c>
    </row>
    <row r="377" customFormat="false" ht="15" hidden="false" customHeight="false" outlineLevel="0" collapsed="false">
      <c r="A377" s="0" t="n">
        <v>2350</v>
      </c>
      <c r="B377" s="0" t="s">
        <v>12252</v>
      </c>
      <c r="C377" s="0" t="s">
        <v>2502</v>
      </c>
      <c r="D377" s="333" t="n">
        <v>24.39</v>
      </c>
    </row>
    <row r="378" customFormat="false" ht="15" hidden="false" customHeight="false" outlineLevel="0" collapsed="false">
      <c r="A378" s="0" t="n">
        <v>40812</v>
      </c>
      <c r="B378" s="0" t="s">
        <v>12253</v>
      </c>
      <c r="C378" s="0" t="s">
        <v>4335</v>
      </c>
      <c r="D378" s="532" t="n">
        <v>4344.31</v>
      </c>
    </row>
    <row r="379" customFormat="false" ht="15" hidden="false" customHeight="false" outlineLevel="0" collapsed="false">
      <c r="A379" s="0" t="n">
        <v>245</v>
      </c>
      <c r="B379" s="0" t="s">
        <v>12254</v>
      </c>
      <c r="C379" s="0" t="s">
        <v>2502</v>
      </c>
      <c r="D379" s="333" t="n">
        <v>30.97</v>
      </c>
    </row>
    <row r="380" customFormat="false" ht="15" hidden="false" customHeight="false" outlineLevel="0" collapsed="false">
      <c r="A380" s="0" t="n">
        <v>41090</v>
      </c>
      <c r="B380" s="0" t="s">
        <v>12255</v>
      </c>
      <c r="C380" s="0" t="s">
        <v>4335</v>
      </c>
      <c r="D380" s="532" t="n">
        <v>5510.83</v>
      </c>
    </row>
    <row r="381" customFormat="false" ht="15" hidden="false" customHeight="false" outlineLevel="0" collapsed="false">
      <c r="A381" s="0" t="n">
        <v>251</v>
      </c>
      <c r="B381" s="0" t="s">
        <v>12256</v>
      </c>
      <c r="C381" s="0" t="s">
        <v>2502</v>
      </c>
      <c r="D381" s="333" t="n">
        <v>14.57</v>
      </c>
    </row>
    <row r="382" customFormat="false" ht="15" hidden="false" customHeight="false" outlineLevel="0" collapsed="false">
      <c r="A382" s="0" t="n">
        <v>40975</v>
      </c>
      <c r="B382" s="0" t="s">
        <v>12257</v>
      </c>
      <c r="C382" s="0" t="s">
        <v>4335</v>
      </c>
      <c r="D382" s="532" t="n">
        <v>2597.57</v>
      </c>
    </row>
    <row r="383" customFormat="false" ht="15" hidden="false" customHeight="false" outlineLevel="0" collapsed="false">
      <c r="A383" s="0" t="n">
        <v>6127</v>
      </c>
      <c r="B383" s="0" t="s">
        <v>12258</v>
      </c>
      <c r="C383" s="0" t="s">
        <v>2502</v>
      </c>
      <c r="D383" s="333" t="n">
        <v>14.57</v>
      </c>
    </row>
    <row r="384" customFormat="false" ht="15" hidden="false" customHeight="false" outlineLevel="0" collapsed="false">
      <c r="A384" s="0" t="n">
        <v>41072</v>
      </c>
      <c r="B384" s="0" t="s">
        <v>12259</v>
      </c>
      <c r="C384" s="0" t="s">
        <v>4335</v>
      </c>
      <c r="D384" s="532" t="n">
        <v>2597.57</v>
      </c>
    </row>
    <row r="385" customFormat="false" ht="15" hidden="false" customHeight="false" outlineLevel="0" collapsed="false">
      <c r="A385" s="0" t="n">
        <v>6121</v>
      </c>
      <c r="B385" s="0" t="s">
        <v>12260</v>
      </c>
      <c r="C385" s="0" t="s">
        <v>2502</v>
      </c>
      <c r="D385" s="333" t="n">
        <v>13.77</v>
      </c>
    </row>
    <row r="386" customFormat="false" ht="15" hidden="false" customHeight="false" outlineLevel="0" collapsed="false">
      <c r="A386" s="0" t="n">
        <v>41071</v>
      </c>
      <c r="B386" s="0" t="s">
        <v>12261</v>
      </c>
      <c r="C386" s="0" t="s">
        <v>4335</v>
      </c>
      <c r="D386" s="532" t="n">
        <v>2451.71</v>
      </c>
    </row>
    <row r="387" customFormat="false" ht="15" hidden="false" customHeight="false" outlineLevel="0" collapsed="false">
      <c r="A387" s="0" t="n">
        <v>244</v>
      </c>
      <c r="B387" s="0" t="s">
        <v>12262</v>
      </c>
      <c r="C387" s="0" t="s">
        <v>2502</v>
      </c>
      <c r="D387" s="333" t="n">
        <v>9.48</v>
      </c>
    </row>
    <row r="388" customFormat="false" ht="15" hidden="false" customHeight="false" outlineLevel="0" collapsed="false">
      <c r="A388" s="0" t="n">
        <v>41093</v>
      </c>
      <c r="B388" s="0" t="s">
        <v>12263</v>
      </c>
      <c r="C388" s="0" t="s">
        <v>4335</v>
      </c>
      <c r="D388" s="532" t="n">
        <v>1687.06</v>
      </c>
    </row>
    <row r="389" customFormat="false" ht="15" hidden="false" customHeight="false" outlineLevel="0" collapsed="false">
      <c r="A389" s="0" t="n">
        <v>532</v>
      </c>
      <c r="B389" s="0" t="s">
        <v>12264</v>
      </c>
      <c r="C389" s="0" t="s">
        <v>2502</v>
      </c>
      <c r="D389" s="333" t="n">
        <v>29.64</v>
      </c>
    </row>
    <row r="390" customFormat="false" ht="15" hidden="false" customHeight="false" outlineLevel="0" collapsed="false">
      <c r="A390" s="0" t="n">
        <v>40931</v>
      </c>
      <c r="B390" s="0" t="s">
        <v>12265</v>
      </c>
      <c r="C390" s="0" t="s">
        <v>4335</v>
      </c>
      <c r="D390" s="532" t="n">
        <v>5275.24</v>
      </c>
    </row>
    <row r="391" customFormat="false" ht="15" hidden="false" customHeight="false" outlineLevel="0" collapsed="false">
      <c r="A391" s="0" t="n">
        <v>36150</v>
      </c>
      <c r="B391" s="0" t="s">
        <v>12266</v>
      </c>
      <c r="C391" s="0" t="s">
        <v>2430</v>
      </c>
      <c r="D391" s="333" t="n">
        <v>45.58</v>
      </c>
    </row>
    <row r="392" customFormat="false" ht="15" hidden="false" customHeight="false" outlineLevel="0" collapsed="false">
      <c r="A392" s="0" t="n">
        <v>4760</v>
      </c>
      <c r="B392" s="0" t="s">
        <v>12267</v>
      </c>
      <c r="C392" s="0" t="s">
        <v>2502</v>
      </c>
      <c r="D392" s="333" t="n">
        <v>21.06</v>
      </c>
    </row>
    <row r="393" customFormat="false" ht="15" hidden="false" customHeight="false" outlineLevel="0" collapsed="false">
      <c r="A393" s="0" t="n">
        <v>41069</v>
      </c>
      <c r="B393" s="0" t="s">
        <v>12268</v>
      </c>
      <c r="C393" s="0" t="s">
        <v>4335</v>
      </c>
      <c r="D393" s="532" t="n">
        <v>3748.8</v>
      </c>
    </row>
    <row r="394" customFormat="false" ht="15" hidden="false" customHeight="false" outlineLevel="0" collapsed="false">
      <c r="A394" s="0" t="n">
        <v>10422</v>
      </c>
      <c r="B394" s="0" t="s">
        <v>12269</v>
      </c>
      <c r="C394" s="0" t="s">
        <v>2430</v>
      </c>
      <c r="D394" s="333" t="n">
        <v>393.84</v>
      </c>
    </row>
    <row r="395" customFormat="false" ht="15" hidden="false" customHeight="false" outlineLevel="0" collapsed="false">
      <c r="A395" s="0" t="n">
        <v>44019</v>
      </c>
      <c r="B395" s="0" t="s">
        <v>12270</v>
      </c>
      <c r="C395" s="0" t="s">
        <v>2430</v>
      </c>
      <c r="D395" s="333" t="n">
        <v>545.17</v>
      </c>
    </row>
    <row r="396" customFormat="false" ht="15" hidden="false" customHeight="false" outlineLevel="0" collapsed="false">
      <c r="A396" s="0" t="n">
        <v>36520</v>
      </c>
      <c r="B396" s="0" t="s">
        <v>12271</v>
      </c>
      <c r="C396" s="0" t="s">
        <v>2430</v>
      </c>
      <c r="D396" s="333" t="n">
        <v>662.87</v>
      </c>
    </row>
    <row r="397" customFormat="false" ht="15" hidden="false" customHeight="false" outlineLevel="0" collapsed="false">
      <c r="A397" s="0" t="n">
        <v>42319</v>
      </c>
      <c r="B397" s="0" t="s">
        <v>12272</v>
      </c>
      <c r="C397" s="0" t="s">
        <v>2430</v>
      </c>
      <c r="D397" s="333" t="n">
        <v>593.96</v>
      </c>
    </row>
    <row r="398" customFormat="false" ht="15" hidden="false" customHeight="false" outlineLevel="0" collapsed="false">
      <c r="A398" s="0" t="n">
        <v>10420</v>
      </c>
      <c r="B398" s="0" t="s">
        <v>12273</v>
      </c>
      <c r="C398" s="0" t="s">
        <v>2430</v>
      </c>
      <c r="D398" s="333" t="n">
        <v>210.7</v>
      </c>
    </row>
    <row r="399" customFormat="false" ht="15" hidden="false" customHeight="false" outlineLevel="0" collapsed="false">
      <c r="A399" s="0" t="n">
        <v>10421</v>
      </c>
      <c r="B399" s="0" t="s">
        <v>12274</v>
      </c>
      <c r="C399" s="0" t="s">
        <v>2430</v>
      </c>
      <c r="D399" s="333" t="n">
        <v>231.53</v>
      </c>
    </row>
    <row r="400" customFormat="false" ht="15" hidden="false" customHeight="false" outlineLevel="0" collapsed="false">
      <c r="A400" s="0" t="n">
        <v>11786</v>
      </c>
      <c r="B400" s="0" t="s">
        <v>12275</v>
      </c>
      <c r="C400" s="0" t="s">
        <v>2430</v>
      </c>
      <c r="D400" s="333" t="n">
        <v>466.86</v>
      </c>
    </row>
    <row r="401" customFormat="false" ht="15" hidden="false" customHeight="false" outlineLevel="0" collapsed="false">
      <c r="A401" s="0" t="n">
        <v>10</v>
      </c>
      <c r="B401" s="0" t="s">
        <v>12276</v>
      </c>
      <c r="C401" s="0" t="s">
        <v>2430</v>
      </c>
      <c r="D401" s="333" t="n">
        <v>9.59</v>
      </c>
    </row>
    <row r="402" customFormat="false" ht="15" hidden="false" customHeight="false" outlineLevel="0" collapsed="false">
      <c r="A402" s="0" t="n">
        <v>4815</v>
      </c>
      <c r="B402" s="0" t="s">
        <v>12277</v>
      </c>
      <c r="C402" s="0" t="s">
        <v>2430</v>
      </c>
      <c r="D402" s="333" t="n">
        <v>6.44</v>
      </c>
    </row>
    <row r="403" customFormat="false" ht="15" hidden="false" customHeight="false" outlineLevel="0" collapsed="false">
      <c r="A403" s="0" t="n">
        <v>541</v>
      </c>
      <c r="B403" s="0" t="s">
        <v>12278</v>
      </c>
      <c r="C403" s="0" t="s">
        <v>2430</v>
      </c>
      <c r="D403" s="333" t="n">
        <v>227.16</v>
      </c>
    </row>
    <row r="404" customFormat="false" ht="15" hidden="false" customHeight="false" outlineLevel="0" collapsed="false">
      <c r="A404" s="0" t="n">
        <v>542</v>
      </c>
      <c r="B404" s="0" t="s">
        <v>12279</v>
      </c>
      <c r="C404" s="0" t="s">
        <v>2430</v>
      </c>
      <c r="D404" s="333" t="n">
        <v>284.74</v>
      </c>
    </row>
    <row r="405" customFormat="false" ht="15" hidden="false" customHeight="false" outlineLevel="0" collapsed="false">
      <c r="A405" s="0" t="n">
        <v>540</v>
      </c>
      <c r="B405" s="0" t="s">
        <v>12280</v>
      </c>
      <c r="C405" s="0" t="s">
        <v>2430</v>
      </c>
      <c r="D405" s="333" t="n">
        <v>641.67</v>
      </c>
    </row>
    <row r="406" customFormat="false" ht="15" hidden="false" customHeight="false" outlineLevel="0" collapsed="false">
      <c r="A406" s="0" t="n">
        <v>38364</v>
      </c>
      <c r="B406" s="0" t="s">
        <v>12281</v>
      </c>
      <c r="C406" s="0" t="s">
        <v>2430</v>
      </c>
      <c r="D406" s="333" t="n">
        <v>719.37</v>
      </c>
    </row>
    <row r="407" customFormat="false" ht="15" hidden="false" customHeight="false" outlineLevel="0" collapsed="false">
      <c r="A407" s="0" t="n">
        <v>11692</v>
      </c>
      <c r="B407" s="0" t="s">
        <v>12282</v>
      </c>
      <c r="C407" s="0" t="s">
        <v>2414</v>
      </c>
      <c r="D407" s="333" t="n">
        <v>360.85</v>
      </c>
    </row>
    <row r="408" customFormat="false" ht="15" hidden="false" customHeight="false" outlineLevel="0" collapsed="false">
      <c r="A408" s="0" t="n">
        <v>1746</v>
      </c>
      <c r="B408" s="0" t="s">
        <v>12283</v>
      </c>
      <c r="C408" s="0" t="s">
        <v>2430</v>
      </c>
      <c r="D408" s="333" t="n">
        <v>261.99</v>
      </c>
    </row>
    <row r="409" customFormat="false" ht="15" hidden="false" customHeight="false" outlineLevel="0" collapsed="false">
      <c r="A409" s="0" t="n">
        <v>1748</v>
      </c>
      <c r="B409" s="0" t="s">
        <v>12284</v>
      </c>
      <c r="C409" s="0" t="s">
        <v>2430</v>
      </c>
      <c r="D409" s="333" t="n">
        <v>348.38</v>
      </c>
    </row>
    <row r="410" customFormat="false" ht="15" hidden="false" customHeight="false" outlineLevel="0" collapsed="false">
      <c r="A410" s="0" t="n">
        <v>1749</v>
      </c>
      <c r="B410" s="0" t="s">
        <v>12285</v>
      </c>
      <c r="C410" s="0" t="s">
        <v>2430</v>
      </c>
      <c r="D410" s="333" t="n">
        <v>504.74</v>
      </c>
    </row>
    <row r="411" customFormat="false" ht="15" hidden="false" customHeight="false" outlineLevel="0" collapsed="false">
      <c r="A411" s="0" t="n">
        <v>37412</v>
      </c>
      <c r="B411" s="0" t="s">
        <v>12286</v>
      </c>
      <c r="C411" s="0" t="s">
        <v>2430</v>
      </c>
      <c r="D411" s="333" t="n">
        <v>256.09</v>
      </c>
    </row>
    <row r="412" customFormat="false" ht="15" hidden="false" customHeight="false" outlineLevel="0" collapsed="false">
      <c r="A412" s="0" t="n">
        <v>1745</v>
      </c>
      <c r="B412" s="0" t="s">
        <v>12287</v>
      </c>
      <c r="C412" s="0" t="s">
        <v>2430</v>
      </c>
      <c r="D412" s="333" t="n">
        <v>304.53</v>
      </c>
    </row>
    <row r="413" customFormat="false" ht="15" hidden="false" customHeight="false" outlineLevel="0" collapsed="false">
      <c r="A413" s="0" t="n">
        <v>1750</v>
      </c>
      <c r="B413" s="0" t="s">
        <v>12288</v>
      </c>
      <c r="C413" s="0" t="s">
        <v>2430</v>
      </c>
      <c r="D413" s="333" t="n">
        <v>711.64</v>
      </c>
    </row>
    <row r="414" customFormat="false" ht="15" hidden="false" customHeight="false" outlineLevel="0" collapsed="false">
      <c r="A414" s="0" t="n">
        <v>11687</v>
      </c>
      <c r="B414" s="0" t="s">
        <v>12289</v>
      </c>
      <c r="C414" s="0" t="s">
        <v>2440</v>
      </c>
      <c r="D414" s="532" t="n">
        <v>1133.86</v>
      </c>
    </row>
    <row r="415" customFormat="false" ht="15" hidden="false" customHeight="false" outlineLevel="0" collapsed="false">
      <c r="A415" s="0" t="n">
        <v>11689</v>
      </c>
      <c r="B415" s="0" t="s">
        <v>12290</v>
      </c>
      <c r="C415" s="0" t="s">
        <v>2440</v>
      </c>
      <c r="D415" s="532" t="n">
        <v>1420.66</v>
      </c>
    </row>
    <row r="416" customFormat="false" ht="15" hidden="false" customHeight="false" outlineLevel="0" collapsed="false">
      <c r="A416" s="0" t="n">
        <v>11693</v>
      </c>
      <c r="B416" s="0" t="s">
        <v>12291</v>
      </c>
      <c r="C416" s="0" t="s">
        <v>2414</v>
      </c>
      <c r="D416" s="333" t="n">
        <v>251.87</v>
      </c>
    </row>
    <row r="417" customFormat="false" ht="15" hidden="false" customHeight="false" outlineLevel="0" collapsed="false">
      <c r="A417" s="0" t="n">
        <v>36215</v>
      </c>
      <c r="B417" s="0" t="s">
        <v>12292</v>
      </c>
      <c r="C417" s="0" t="s">
        <v>2430</v>
      </c>
      <c r="D417" s="333" t="n">
        <v>848.33</v>
      </c>
    </row>
    <row r="418" customFormat="false" ht="15" hidden="false" customHeight="false" outlineLevel="0" collapsed="false">
      <c r="A418" s="0" t="n">
        <v>42439</v>
      </c>
      <c r="B418" s="0" t="s">
        <v>12293</v>
      </c>
      <c r="C418" s="0" t="s">
        <v>2430</v>
      </c>
      <c r="D418" s="532" t="n">
        <v>1207.84</v>
      </c>
    </row>
    <row r="419" customFormat="false" ht="15" hidden="false" customHeight="false" outlineLevel="0" collapsed="false">
      <c r="A419" s="0" t="n">
        <v>38381</v>
      </c>
      <c r="B419" s="0" t="s">
        <v>12294</v>
      </c>
      <c r="C419" s="0" t="s">
        <v>2430</v>
      </c>
      <c r="D419" s="333" t="n">
        <v>10.35</v>
      </c>
    </row>
    <row r="420" customFormat="false" ht="15" hidden="false" customHeight="false" outlineLevel="0" collapsed="false">
      <c r="A420" s="0" t="n">
        <v>39621</v>
      </c>
      <c r="B420" s="0" t="s">
        <v>12295</v>
      </c>
      <c r="C420" s="0" t="s">
        <v>12296</v>
      </c>
      <c r="D420" s="532" t="n">
        <v>1345.43</v>
      </c>
    </row>
    <row r="421" customFormat="false" ht="15" hidden="false" customHeight="false" outlineLevel="0" collapsed="false">
      <c r="A421" s="0" t="n">
        <v>39624</v>
      </c>
      <c r="B421" s="0" t="s">
        <v>12297</v>
      </c>
      <c r="C421" s="0" t="s">
        <v>12296</v>
      </c>
      <c r="D421" s="532" t="n">
        <v>1484.15</v>
      </c>
    </row>
    <row r="422" customFormat="false" ht="15" hidden="false" customHeight="false" outlineLevel="0" collapsed="false">
      <c r="A422" s="0" t="n">
        <v>39615</v>
      </c>
      <c r="B422" s="0" t="s">
        <v>12298</v>
      </c>
      <c r="C422" s="0" t="s">
        <v>2430</v>
      </c>
      <c r="D422" s="333" t="n">
        <v>599.73</v>
      </c>
    </row>
    <row r="423" customFormat="false" ht="15" hidden="false" customHeight="false" outlineLevel="0" collapsed="false">
      <c r="A423" s="0" t="n">
        <v>39620</v>
      </c>
      <c r="B423" s="0" t="s">
        <v>12299</v>
      </c>
      <c r="C423" s="0" t="s">
        <v>2430</v>
      </c>
      <c r="D423" s="333" t="n">
        <v>915.96</v>
      </c>
    </row>
    <row r="424" customFormat="false" ht="15" hidden="false" customHeight="false" outlineLevel="0" collapsed="false">
      <c r="A424" s="0" t="n">
        <v>39623</v>
      </c>
      <c r="B424" s="0" t="s">
        <v>12300</v>
      </c>
      <c r="C424" s="0" t="s">
        <v>2430</v>
      </c>
      <c r="D424" s="333" t="n">
        <v>981.07</v>
      </c>
    </row>
    <row r="425" customFormat="false" ht="15" hidden="false" customHeight="false" outlineLevel="0" collapsed="false">
      <c r="A425" s="0" t="n">
        <v>546</v>
      </c>
      <c r="B425" s="0" t="s">
        <v>12301</v>
      </c>
      <c r="C425" s="0" t="s">
        <v>2515</v>
      </c>
      <c r="D425" s="333" t="n">
        <v>9.97</v>
      </c>
    </row>
    <row r="426" customFormat="false" ht="15" hidden="false" customHeight="false" outlineLevel="0" collapsed="false">
      <c r="A426" s="0" t="n">
        <v>566</v>
      </c>
      <c r="B426" s="0" t="s">
        <v>12302</v>
      </c>
      <c r="C426" s="0" t="s">
        <v>2440</v>
      </c>
      <c r="D426" s="333" t="n">
        <v>4.73</v>
      </c>
    </row>
    <row r="427" customFormat="false" ht="15" hidden="false" customHeight="false" outlineLevel="0" collapsed="false">
      <c r="A427" s="0" t="n">
        <v>565</v>
      </c>
      <c r="B427" s="0" t="s">
        <v>12303</v>
      </c>
      <c r="C427" s="0" t="s">
        <v>2440</v>
      </c>
      <c r="D427" s="333" t="n">
        <v>17.24</v>
      </c>
    </row>
    <row r="428" customFormat="false" ht="15" hidden="false" customHeight="false" outlineLevel="0" collapsed="false">
      <c r="A428" s="0" t="n">
        <v>555</v>
      </c>
      <c r="B428" s="0" t="s">
        <v>12304</v>
      </c>
      <c r="C428" s="0" t="s">
        <v>2440</v>
      </c>
      <c r="D428" s="333" t="n">
        <v>12.22</v>
      </c>
    </row>
    <row r="429" customFormat="false" ht="15" hidden="false" customHeight="false" outlineLevel="0" collapsed="false">
      <c r="A429" s="0" t="n">
        <v>557</v>
      </c>
      <c r="B429" s="0" t="s">
        <v>12305</v>
      </c>
      <c r="C429" s="0" t="s">
        <v>2440</v>
      </c>
      <c r="D429" s="333" t="n">
        <v>38.36</v>
      </c>
    </row>
    <row r="430" customFormat="false" ht="15" hidden="false" customHeight="false" outlineLevel="0" collapsed="false">
      <c r="A430" s="0" t="n">
        <v>552</v>
      </c>
      <c r="B430" s="0" t="s">
        <v>12306</v>
      </c>
      <c r="C430" s="0" t="s">
        <v>2440</v>
      </c>
      <c r="D430" s="333" t="n">
        <v>19.03</v>
      </c>
    </row>
    <row r="431" customFormat="false" ht="15" hidden="false" customHeight="false" outlineLevel="0" collapsed="false">
      <c r="A431" s="0" t="n">
        <v>563</v>
      </c>
      <c r="B431" s="0" t="s">
        <v>12307</v>
      </c>
      <c r="C431" s="0" t="s">
        <v>2440</v>
      </c>
      <c r="D431" s="333" t="n">
        <v>28.6</v>
      </c>
    </row>
    <row r="432" customFormat="false" ht="15" hidden="false" customHeight="false" outlineLevel="0" collapsed="false">
      <c r="A432" s="0" t="n">
        <v>549</v>
      </c>
      <c r="B432" s="0" t="s">
        <v>12308</v>
      </c>
      <c r="C432" s="0" t="s">
        <v>2440</v>
      </c>
      <c r="D432" s="333" t="n">
        <v>51.47</v>
      </c>
    </row>
    <row r="433" customFormat="false" ht="15" hidden="false" customHeight="false" outlineLevel="0" collapsed="false">
      <c r="A433" s="0" t="n">
        <v>551</v>
      </c>
      <c r="B433" s="0" t="s">
        <v>12309</v>
      </c>
      <c r="C433" s="0" t="s">
        <v>2440</v>
      </c>
      <c r="D433" s="333" t="n">
        <v>101.92</v>
      </c>
    </row>
    <row r="434" customFormat="false" ht="15" hidden="false" customHeight="false" outlineLevel="0" collapsed="false">
      <c r="A434" s="0" t="n">
        <v>559</v>
      </c>
      <c r="B434" s="0" t="s">
        <v>12310</v>
      </c>
      <c r="C434" s="0" t="s">
        <v>2440</v>
      </c>
      <c r="D434" s="333" t="n">
        <v>25.48</v>
      </c>
    </row>
    <row r="435" customFormat="false" ht="15" hidden="false" customHeight="false" outlineLevel="0" collapsed="false">
      <c r="A435" s="0" t="n">
        <v>560</v>
      </c>
      <c r="B435" s="0" t="s">
        <v>12311</v>
      </c>
      <c r="C435" s="0" t="s">
        <v>2440</v>
      </c>
      <c r="D435" s="333" t="n">
        <v>31.87</v>
      </c>
    </row>
    <row r="436" customFormat="false" ht="15" hidden="false" customHeight="false" outlineLevel="0" collapsed="false">
      <c r="A436" s="0" t="n">
        <v>547</v>
      </c>
      <c r="B436" s="0" t="s">
        <v>12312</v>
      </c>
      <c r="C436" s="0" t="s">
        <v>2440</v>
      </c>
      <c r="D436" s="333" t="n">
        <v>38.17</v>
      </c>
    </row>
    <row r="437" customFormat="false" ht="15" hidden="false" customHeight="false" outlineLevel="0" collapsed="false">
      <c r="A437" s="0" t="n">
        <v>36207</v>
      </c>
      <c r="B437" s="0" t="s">
        <v>12313</v>
      </c>
      <c r="C437" s="0" t="s">
        <v>2430</v>
      </c>
      <c r="D437" s="333" t="n">
        <v>375.75</v>
      </c>
    </row>
    <row r="438" customFormat="false" ht="15" hidden="false" customHeight="false" outlineLevel="0" collapsed="false">
      <c r="A438" s="0" t="n">
        <v>36209</v>
      </c>
      <c r="B438" s="0" t="s">
        <v>12314</v>
      </c>
      <c r="C438" s="0" t="s">
        <v>2430</v>
      </c>
      <c r="D438" s="333" t="n">
        <v>431.23</v>
      </c>
    </row>
    <row r="439" customFormat="false" ht="15" hidden="false" customHeight="false" outlineLevel="0" collapsed="false">
      <c r="A439" s="0" t="n">
        <v>36210</v>
      </c>
      <c r="B439" s="0" t="s">
        <v>12315</v>
      </c>
      <c r="C439" s="0" t="s">
        <v>2430</v>
      </c>
      <c r="D439" s="333" t="n">
        <v>466.58</v>
      </c>
    </row>
    <row r="440" customFormat="false" ht="15" hidden="false" customHeight="false" outlineLevel="0" collapsed="false">
      <c r="A440" s="0" t="n">
        <v>36204</v>
      </c>
      <c r="B440" s="0" t="s">
        <v>12316</v>
      </c>
      <c r="C440" s="0" t="s">
        <v>2430</v>
      </c>
      <c r="D440" s="333" t="n">
        <v>165.43</v>
      </c>
    </row>
    <row r="441" customFormat="false" ht="15" hidden="false" customHeight="false" outlineLevel="0" collapsed="false">
      <c r="A441" s="0" t="n">
        <v>36205</v>
      </c>
      <c r="B441" s="0" t="s">
        <v>12317</v>
      </c>
      <c r="C441" s="0" t="s">
        <v>2430</v>
      </c>
      <c r="D441" s="333" t="n">
        <v>183.73</v>
      </c>
    </row>
    <row r="442" customFormat="false" ht="15" hidden="false" customHeight="false" outlineLevel="0" collapsed="false">
      <c r="A442" s="0" t="n">
        <v>36081</v>
      </c>
      <c r="B442" s="0" t="s">
        <v>12318</v>
      </c>
      <c r="C442" s="0" t="s">
        <v>2430</v>
      </c>
      <c r="D442" s="333" t="n">
        <v>195.9</v>
      </c>
    </row>
    <row r="443" customFormat="false" ht="15" hidden="false" customHeight="false" outlineLevel="0" collapsed="false">
      <c r="A443" s="0" t="n">
        <v>36206</v>
      </c>
      <c r="B443" s="0" t="s">
        <v>12319</v>
      </c>
      <c r="C443" s="0" t="s">
        <v>2430</v>
      </c>
      <c r="D443" s="333" t="n">
        <v>205.24</v>
      </c>
    </row>
    <row r="444" customFormat="false" ht="15" hidden="false" customHeight="false" outlineLevel="0" collapsed="false">
      <c r="A444" s="0" t="n">
        <v>36218</v>
      </c>
      <c r="B444" s="0" t="s">
        <v>12320</v>
      </c>
      <c r="C444" s="0" t="s">
        <v>2430</v>
      </c>
      <c r="D444" s="333" t="n">
        <v>173.34</v>
      </c>
    </row>
    <row r="445" customFormat="false" ht="15" hidden="false" customHeight="false" outlineLevel="0" collapsed="false">
      <c r="A445" s="0" t="n">
        <v>36220</v>
      </c>
      <c r="B445" s="0" t="s">
        <v>12321</v>
      </c>
      <c r="C445" s="0" t="s">
        <v>2430</v>
      </c>
      <c r="D445" s="333" t="n">
        <v>198.76</v>
      </c>
    </row>
    <row r="446" customFormat="false" ht="15" hidden="false" customHeight="false" outlineLevel="0" collapsed="false">
      <c r="A446" s="0" t="n">
        <v>36080</v>
      </c>
      <c r="B446" s="0" t="s">
        <v>12322</v>
      </c>
      <c r="C446" s="0" t="s">
        <v>2430</v>
      </c>
      <c r="D446" s="333" t="n">
        <v>214.99</v>
      </c>
    </row>
    <row r="447" customFormat="false" ht="15" hidden="false" customHeight="false" outlineLevel="0" collapsed="false">
      <c r="A447" s="0" t="n">
        <v>36223</v>
      </c>
      <c r="B447" s="0" t="s">
        <v>12323</v>
      </c>
      <c r="C447" s="0" t="s">
        <v>2430</v>
      </c>
      <c r="D447" s="333" t="n">
        <v>225.13</v>
      </c>
    </row>
    <row r="448" customFormat="false" ht="15" hidden="false" customHeight="false" outlineLevel="0" collapsed="false">
      <c r="A448" s="0" t="n">
        <v>38127</v>
      </c>
      <c r="B448" s="0" t="s">
        <v>12324</v>
      </c>
      <c r="C448" s="0" t="s">
        <v>2430</v>
      </c>
      <c r="D448" s="333" t="n">
        <v>408.23</v>
      </c>
    </row>
    <row r="449" customFormat="false" ht="15" hidden="false" customHeight="false" outlineLevel="0" collapsed="false">
      <c r="A449" s="0" t="n">
        <v>38060</v>
      </c>
      <c r="B449" s="0" t="s">
        <v>12325</v>
      </c>
      <c r="C449" s="0" t="s">
        <v>2430</v>
      </c>
      <c r="D449" s="333" t="n">
        <v>46.05</v>
      </c>
    </row>
    <row r="450" customFormat="false" ht="15" hidden="false" customHeight="false" outlineLevel="0" collapsed="false">
      <c r="A450" s="0" t="n">
        <v>10956</v>
      </c>
      <c r="B450" s="0" t="s">
        <v>12326</v>
      </c>
      <c r="C450" s="0" t="s">
        <v>2430</v>
      </c>
      <c r="D450" s="333" t="n">
        <v>50.5</v>
      </c>
    </row>
    <row r="451" customFormat="false" ht="15" hidden="false" customHeight="false" outlineLevel="0" collapsed="false">
      <c r="A451" s="0" t="n">
        <v>39380</v>
      </c>
      <c r="B451" s="0" t="s">
        <v>12327</v>
      </c>
      <c r="C451" s="0" t="s">
        <v>2430</v>
      </c>
      <c r="D451" s="333" t="n">
        <v>17.6</v>
      </c>
    </row>
    <row r="452" customFormat="false" ht="15" hidden="false" customHeight="false" outlineLevel="0" collapsed="false">
      <c r="A452" s="0" t="n">
        <v>44172</v>
      </c>
      <c r="B452" s="0" t="s">
        <v>12328</v>
      </c>
      <c r="C452" s="0" t="s">
        <v>2430</v>
      </c>
      <c r="D452" s="333" t="n">
        <v>6.17</v>
      </c>
    </row>
    <row r="453" customFormat="false" ht="15" hidden="false" customHeight="false" outlineLevel="0" collapsed="false">
      <c r="A453" s="0" t="n">
        <v>37597</v>
      </c>
      <c r="B453" s="0" t="s">
        <v>12329</v>
      </c>
      <c r="C453" s="0" t="s">
        <v>2430</v>
      </c>
      <c r="D453" s="532" t="n">
        <v>632675.78</v>
      </c>
    </row>
    <row r="454" customFormat="false" ht="15" hidden="false" customHeight="false" outlineLevel="0" collapsed="false">
      <c r="A454" s="0" t="n">
        <v>183</v>
      </c>
      <c r="B454" s="0" t="s">
        <v>12330</v>
      </c>
      <c r="C454" s="0" t="s">
        <v>12331</v>
      </c>
      <c r="D454" s="333" t="n">
        <v>260</v>
      </c>
    </row>
    <row r="455" customFormat="false" ht="15" hidden="false" customHeight="false" outlineLevel="0" collapsed="false">
      <c r="A455" s="0" t="n">
        <v>184</v>
      </c>
      <c r="B455" s="0" t="s">
        <v>12332</v>
      </c>
      <c r="C455" s="0" t="s">
        <v>12331</v>
      </c>
      <c r="D455" s="333" t="n">
        <v>161.03</v>
      </c>
    </row>
    <row r="456" customFormat="false" ht="15" hidden="false" customHeight="false" outlineLevel="0" collapsed="false">
      <c r="A456" s="0" t="n">
        <v>181</v>
      </c>
      <c r="B456" s="0" t="s">
        <v>12333</v>
      </c>
      <c r="C456" s="0" t="s">
        <v>12331</v>
      </c>
      <c r="D456" s="333" t="n">
        <v>347.22</v>
      </c>
    </row>
    <row r="457" customFormat="false" ht="15" hidden="false" customHeight="false" outlineLevel="0" collapsed="false">
      <c r="A457" s="0" t="n">
        <v>20001</v>
      </c>
      <c r="B457" s="0" t="s">
        <v>12334</v>
      </c>
      <c r="C457" s="0" t="s">
        <v>12331</v>
      </c>
      <c r="D457" s="333" t="n">
        <v>201.29</v>
      </c>
    </row>
    <row r="458" customFormat="false" ht="15" hidden="false" customHeight="false" outlineLevel="0" collapsed="false">
      <c r="A458" s="0" t="n">
        <v>39837</v>
      </c>
      <c r="B458" s="0" t="s">
        <v>12335</v>
      </c>
      <c r="C458" s="0" t="s">
        <v>12331</v>
      </c>
      <c r="D458" s="333" t="n">
        <v>384.54</v>
      </c>
    </row>
    <row r="459" customFormat="false" ht="15" hidden="false" customHeight="false" outlineLevel="0" collapsed="false">
      <c r="A459" s="0" t="n">
        <v>43366</v>
      </c>
      <c r="B459" s="0" t="s">
        <v>12336</v>
      </c>
      <c r="C459" s="0" t="s">
        <v>2515</v>
      </c>
      <c r="D459" s="333" t="n">
        <v>1.54</v>
      </c>
    </row>
    <row r="460" customFormat="false" ht="15" hidden="false" customHeight="false" outlineLevel="0" collapsed="false">
      <c r="A460" s="0" t="n">
        <v>10535</v>
      </c>
      <c r="B460" s="0" t="s">
        <v>12337</v>
      </c>
      <c r="C460" s="0" t="s">
        <v>2430</v>
      </c>
      <c r="D460" s="532" t="n">
        <v>5900</v>
      </c>
    </row>
    <row r="461" customFormat="false" ht="15" hidden="false" customHeight="false" outlineLevel="0" collapsed="false">
      <c r="A461" s="0" t="n">
        <v>10537</v>
      </c>
      <c r="B461" s="0" t="s">
        <v>12338</v>
      </c>
      <c r="C461" s="0" t="s">
        <v>2430</v>
      </c>
      <c r="D461" s="532" t="n">
        <v>8045.99</v>
      </c>
    </row>
    <row r="462" customFormat="false" ht="15" hidden="false" customHeight="false" outlineLevel="0" collapsed="false">
      <c r="A462" s="0" t="n">
        <v>13891</v>
      </c>
      <c r="B462" s="0" t="s">
        <v>12339</v>
      </c>
      <c r="C462" s="0" t="s">
        <v>2430</v>
      </c>
      <c r="D462" s="532" t="n">
        <v>7379.99</v>
      </c>
    </row>
    <row r="463" customFormat="false" ht="15" hidden="false" customHeight="false" outlineLevel="0" collapsed="false">
      <c r="A463" s="0" t="n">
        <v>44492</v>
      </c>
      <c r="B463" s="0" t="s">
        <v>12340</v>
      </c>
      <c r="C463" s="0" t="s">
        <v>2430</v>
      </c>
      <c r="D463" s="532" t="n">
        <v>32099.99</v>
      </c>
    </row>
    <row r="464" customFormat="false" ht="15" hidden="false" customHeight="false" outlineLevel="0" collapsed="false">
      <c r="A464" s="0" t="n">
        <v>36396</v>
      </c>
      <c r="B464" s="0" t="s">
        <v>12341</v>
      </c>
      <c r="C464" s="0" t="s">
        <v>2430</v>
      </c>
      <c r="D464" s="532" t="n">
        <v>6749.99</v>
      </c>
    </row>
    <row r="465" customFormat="false" ht="15" hidden="false" customHeight="false" outlineLevel="0" collapsed="false">
      <c r="A465" s="0" t="n">
        <v>36397</v>
      </c>
      <c r="B465" s="0" t="s">
        <v>12342</v>
      </c>
      <c r="C465" s="0" t="s">
        <v>2430</v>
      </c>
      <c r="D465" s="532" t="n">
        <v>23999.99</v>
      </c>
    </row>
    <row r="466" customFormat="false" ht="15" hidden="false" customHeight="false" outlineLevel="0" collapsed="false">
      <c r="A466" s="0" t="n">
        <v>36398</v>
      </c>
      <c r="B466" s="0" t="s">
        <v>12343</v>
      </c>
      <c r="C466" s="0" t="s">
        <v>2430</v>
      </c>
      <c r="D466" s="532" t="n">
        <v>29169.99</v>
      </c>
    </row>
    <row r="467" customFormat="false" ht="15" hidden="false" customHeight="false" outlineLevel="0" collapsed="false">
      <c r="A467" s="0" t="n">
        <v>647</v>
      </c>
      <c r="B467" s="0" t="s">
        <v>12344</v>
      </c>
      <c r="C467" s="0" t="s">
        <v>2502</v>
      </c>
      <c r="D467" s="333" t="n">
        <v>14.95</v>
      </c>
    </row>
    <row r="468" customFormat="false" ht="15" hidden="false" customHeight="false" outlineLevel="0" collapsed="false">
      <c r="A468" s="0" t="n">
        <v>40920</v>
      </c>
      <c r="B468" s="0" t="s">
        <v>12345</v>
      </c>
      <c r="C468" s="0" t="s">
        <v>4335</v>
      </c>
      <c r="D468" s="532" t="n">
        <v>2665.09</v>
      </c>
    </row>
    <row r="469" customFormat="false" ht="15" hidden="false" customHeight="false" outlineLevel="0" collapsed="false">
      <c r="A469" s="0" t="n">
        <v>715</v>
      </c>
      <c r="B469" s="0" t="s">
        <v>12346</v>
      </c>
      <c r="C469" s="0" t="s">
        <v>2430</v>
      </c>
      <c r="D469" s="333" t="n">
        <v>21.08</v>
      </c>
    </row>
    <row r="470" customFormat="false" ht="15" hidden="false" customHeight="false" outlineLevel="0" collapsed="false">
      <c r="A470" s="0" t="n">
        <v>716</v>
      </c>
      <c r="B470" s="0" t="s">
        <v>12347</v>
      </c>
      <c r="C470" s="0" t="s">
        <v>2430</v>
      </c>
      <c r="D470" s="333" t="n">
        <v>23.84</v>
      </c>
    </row>
    <row r="471" customFormat="false" ht="15" hidden="false" customHeight="false" outlineLevel="0" collapsed="false">
      <c r="A471" s="0" t="n">
        <v>38783</v>
      </c>
      <c r="B471" s="0" t="s">
        <v>12348</v>
      </c>
      <c r="C471" s="0" t="s">
        <v>2430</v>
      </c>
      <c r="D471" s="333" t="n">
        <v>1</v>
      </c>
    </row>
    <row r="472" customFormat="false" ht="15" hidden="false" customHeight="false" outlineLevel="0" collapsed="false">
      <c r="A472" s="0" t="n">
        <v>37593</v>
      </c>
      <c r="B472" s="0" t="s">
        <v>12349</v>
      </c>
      <c r="C472" s="0" t="s">
        <v>2430</v>
      </c>
      <c r="D472" s="333" t="n">
        <v>2.46</v>
      </c>
    </row>
    <row r="473" customFormat="false" ht="15" hidden="false" customHeight="false" outlineLevel="0" collapsed="false">
      <c r="A473" s="0" t="n">
        <v>37594</v>
      </c>
      <c r="B473" s="0" t="s">
        <v>12350</v>
      </c>
      <c r="C473" s="0" t="s">
        <v>2430</v>
      </c>
      <c r="D473" s="333" t="n">
        <v>3.06</v>
      </c>
    </row>
    <row r="474" customFormat="false" ht="15" hidden="false" customHeight="false" outlineLevel="0" collapsed="false">
      <c r="A474" s="0" t="n">
        <v>37592</v>
      </c>
      <c r="B474" s="0" t="s">
        <v>12351</v>
      </c>
      <c r="C474" s="0" t="s">
        <v>2430</v>
      </c>
      <c r="D474" s="333" t="n">
        <v>1.94</v>
      </c>
    </row>
    <row r="475" customFormat="false" ht="15" hidden="false" customHeight="false" outlineLevel="0" collapsed="false">
      <c r="A475" s="0" t="n">
        <v>7270</v>
      </c>
      <c r="B475" s="0" t="s">
        <v>12352</v>
      </c>
      <c r="C475" s="0" t="s">
        <v>2430</v>
      </c>
      <c r="D475" s="333" t="n">
        <v>0.87</v>
      </c>
    </row>
    <row r="476" customFormat="false" ht="15" hidden="false" customHeight="false" outlineLevel="0" collapsed="false">
      <c r="A476" s="0" t="n">
        <v>7267</v>
      </c>
      <c r="B476" s="0" t="s">
        <v>12353</v>
      </c>
      <c r="C476" s="0" t="s">
        <v>2430</v>
      </c>
      <c r="D476" s="333" t="n">
        <v>0.68</v>
      </c>
    </row>
    <row r="477" customFormat="false" ht="15" hidden="false" customHeight="false" outlineLevel="0" collapsed="false">
      <c r="A477" s="0" t="n">
        <v>7271</v>
      </c>
      <c r="B477" s="0" t="s">
        <v>12354</v>
      </c>
      <c r="C477" s="0" t="s">
        <v>2430</v>
      </c>
      <c r="D477" s="333" t="n">
        <v>0.75</v>
      </c>
    </row>
    <row r="478" customFormat="false" ht="15" hidden="false" customHeight="false" outlineLevel="0" collapsed="false">
      <c r="A478" s="0" t="n">
        <v>7268</v>
      </c>
      <c r="B478" s="0" t="s">
        <v>12355</v>
      </c>
      <c r="C478" s="0" t="s">
        <v>2430</v>
      </c>
      <c r="D478" s="333" t="n">
        <v>1.04</v>
      </c>
    </row>
    <row r="479" customFormat="false" ht="15" hidden="false" customHeight="false" outlineLevel="0" collapsed="false">
      <c r="A479" s="0" t="n">
        <v>41372</v>
      </c>
      <c r="B479" s="0" t="s">
        <v>12356</v>
      </c>
      <c r="C479" s="0" t="s">
        <v>2414</v>
      </c>
      <c r="D479" s="333" t="n">
        <v>119.29</v>
      </c>
    </row>
    <row r="480" customFormat="false" ht="15" hidden="false" customHeight="false" outlineLevel="0" collapsed="false">
      <c r="A480" s="0" t="n">
        <v>41371</v>
      </c>
      <c r="B480" s="0" t="s">
        <v>12357</v>
      </c>
      <c r="C480" s="0" t="s">
        <v>2414</v>
      </c>
      <c r="D480" s="333" t="n">
        <v>70.51</v>
      </c>
    </row>
    <row r="481" customFormat="false" ht="15" hidden="false" customHeight="false" outlineLevel="0" collapsed="false">
      <c r="A481" s="0" t="n">
        <v>34556</v>
      </c>
      <c r="B481" s="0" t="s">
        <v>12358</v>
      </c>
      <c r="C481" s="0" t="s">
        <v>2430</v>
      </c>
      <c r="D481" s="333" t="n">
        <v>5</v>
      </c>
    </row>
    <row r="482" customFormat="false" ht="15" hidden="false" customHeight="false" outlineLevel="0" collapsed="false">
      <c r="A482" s="0" t="n">
        <v>37873</v>
      </c>
      <c r="B482" s="0" t="s">
        <v>12359</v>
      </c>
      <c r="C482" s="0" t="s">
        <v>2430</v>
      </c>
      <c r="D482" s="333" t="n">
        <v>5.09</v>
      </c>
    </row>
    <row r="483" customFormat="false" ht="15" hidden="false" customHeight="false" outlineLevel="0" collapsed="false">
      <c r="A483" s="0" t="n">
        <v>34564</v>
      </c>
      <c r="B483" s="0" t="s">
        <v>12360</v>
      </c>
      <c r="C483" s="0" t="s">
        <v>2430</v>
      </c>
      <c r="D483" s="333" t="n">
        <v>5.33</v>
      </c>
    </row>
    <row r="484" customFormat="false" ht="15" hidden="false" customHeight="false" outlineLevel="0" collapsed="false">
      <c r="A484" s="0" t="n">
        <v>34565</v>
      </c>
      <c r="B484" s="0" t="s">
        <v>12361</v>
      </c>
      <c r="C484" s="0" t="s">
        <v>2430</v>
      </c>
      <c r="D484" s="333" t="n">
        <v>5.64</v>
      </c>
    </row>
    <row r="485" customFormat="false" ht="15" hidden="false" customHeight="false" outlineLevel="0" collapsed="false">
      <c r="A485" s="0" t="n">
        <v>38590</v>
      </c>
      <c r="B485" s="0" t="s">
        <v>12362</v>
      </c>
      <c r="C485" s="0" t="s">
        <v>2430</v>
      </c>
      <c r="D485" s="333" t="n">
        <v>4.17</v>
      </c>
    </row>
    <row r="486" customFormat="false" ht="15" hidden="false" customHeight="false" outlineLevel="0" collapsed="false">
      <c r="A486" s="0" t="n">
        <v>34566</v>
      </c>
      <c r="B486" s="0" t="s">
        <v>12363</v>
      </c>
      <c r="C486" s="0" t="s">
        <v>2430</v>
      </c>
      <c r="D486" s="333" t="n">
        <v>4.38</v>
      </c>
    </row>
    <row r="487" customFormat="false" ht="15" hidden="false" customHeight="false" outlineLevel="0" collapsed="false">
      <c r="A487" s="0" t="n">
        <v>34567</v>
      </c>
      <c r="B487" s="0" t="s">
        <v>12364</v>
      </c>
      <c r="C487" s="0" t="s">
        <v>2430</v>
      </c>
      <c r="D487" s="333" t="n">
        <v>4.64</v>
      </c>
    </row>
    <row r="488" customFormat="false" ht="15" hidden="false" customHeight="false" outlineLevel="0" collapsed="false">
      <c r="A488" s="0" t="n">
        <v>38591</v>
      </c>
      <c r="B488" s="0" t="s">
        <v>12365</v>
      </c>
      <c r="C488" s="0" t="s">
        <v>2430</v>
      </c>
      <c r="D488" s="333" t="n">
        <v>4.21</v>
      </c>
    </row>
    <row r="489" customFormat="false" ht="15" hidden="false" customHeight="false" outlineLevel="0" collapsed="false">
      <c r="A489" s="0" t="n">
        <v>34568</v>
      </c>
      <c r="B489" s="0" t="s">
        <v>12366</v>
      </c>
      <c r="C489" s="0" t="s">
        <v>2430</v>
      </c>
      <c r="D489" s="333" t="n">
        <v>5.49</v>
      </c>
    </row>
    <row r="490" customFormat="false" ht="15" hidden="false" customHeight="false" outlineLevel="0" collapsed="false">
      <c r="A490" s="0" t="n">
        <v>34569</v>
      </c>
      <c r="B490" s="0" t="s">
        <v>12367</v>
      </c>
      <c r="C490" s="0" t="s">
        <v>2430</v>
      </c>
      <c r="D490" s="333" t="n">
        <v>5.64</v>
      </c>
    </row>
    <row r="491" customFormat="false" ht="15" hidden="false" customHeight="false" outlineLevel="0" collapsed="false">
      <c r="A491" s="0" t="n">
        <v>34570</v>
      </c>
      <c r="B491" s="0" t="s">
        <v>12368</v>
      </c>
      <c r="C491" s="0" t="s">
        <v>2430</v>
      </c>
      <c r="D491" s="333" t="n">
        <v>6.13</v>
      </c>
    </row>
    <row r="492" customFormat="false" ht="15" hidden="false" customHeight="false" outlineLevel="0" collapsed="false">
      <c r="A492" s="0" t="n">
        <v>25070</v>
      </c>
      <c r="B492" s="0" t="s">
        <v>12369</v>
      </c>
      <c r="C492" s="0" t="s">
        <v>2430</v>
      </c>
      <c r="D492" s="333" t="n">
        <v>4.61</v>
      </c>
    </row>
    <row r="493" customFormat="false" ht="15" hidden="false" customHeight="false" outlineLevel="0" collapsed="false">
      <c r="A493" s="0" t="n">
        <v>34571</v>
      </c>
      <c r="B493" s="0" t="s">
        <v>12370</v>
      </c>
      <c r="C493" s="0" t="s">
        <v>2430</v>
      </c>
      <c r="D493" s="333" t="n">
        <v>4.65</v>
      </c>
    </row>
    <row r="494" customFormat="false" ht="15" hidden="false" customHeight="false" outlineLevel="0" collapsed="false">
      <c r="A494" s="0" t="n">
        <v>34573</v>
      </c>
      <c r="B494" s="0" t="s">
        <v>12371</v>
      </c>
      <c r="C494" s="0" t="s">
        <v>2430</v>
      </c>
      <c r="D494" s="333" t="n">
        <v>4.89</v>
      </c>
    </row>
    <row r="495" customFormat="false" ht="15" hidden="false" customHeight="false" outlineLevel="0" collapsed="false">
      <c r="A495" s="0" t="n">
        <v>37107</v>
      </c>
      <c r="B495" s="0" t="s">
        <v>12372</v>
      </c>
      <c r="C495" s="0" t="s">
        <v>2430</v>
      </c>
      <c r="D495" s="333" t="n">
        <v>6.47</v>
      </c>
    </row>
    <row r="496" customFormat="false" ht="15" hidden="false" customHeight="false" outlineLevel="0" collapsed="false">
      <c r="A496" s="0" t="n">
        <v>34576</v>
      </c>
      <c r="B496" s="0" t="s">
        <v>12373</v>
      </c>
      <c r="C496" s="0" t="s">
        <v>2430</v>
      </c>
      <c r="D496" s="333" t="n">
        <v>7.14</v>
      </c>
    </row>
    <row r="497" customFormat="false" ht="15" hidden="false" customHeight="false" outlineLevel="0" collapsed="false">
      <c r="A497" s="0" t="n">
        <v>34577</v>
      </c>
      <c r="B497" s="0" t="s">
        <v>12374</v>
      </c>
      <c r="C497" s="0" t="s">
        <v>2430</v>
      </c>
      <c r="D497" s="333" t="n">
        <v>7.44</v>
      </c>
    </row>
    <row r="498" customFormat="false" ht="15" hidden="false" customHeight="false" outlineLevel="0" collapsed="false">
      <c r="A498" s="0" t="n">
        <v>34578</v>
      </c>
      <c r="B498" s="0" t="s">
        <v>12375</v>
      </c>
      <c r="C498" s="0" t="s">
        <v>2430</v>
      </c>
      <c r="D498" s="333" t="n">
        <v>8.07</v>
      </c>
    </row>
    <row r="499" customFormat="false" ht="15" hidden="false" customHeight="false" outlineLevel="0" collapsed="false">
      <c r="A499" s="0" t="n">
        <v>34579</v>
      </c>
      <c r="B499" s="0" t="s">
        <v>12376</v>
      </c>
      <c r="C499" s="0" t="s">
        <v>2430</v>
      </c>
      <c r="D499" s="333" t="n">
        <v>8.61</v>
      </c>
    </row>
    <row r="500" customFormat="false" ht="15" hidden="false" customHeight="false" outlineLevel="0" collapsed="false">
      <c r="A500" s="0" t="n">
        <v>25067</v>
      </c>
      <c r="B500" s="0" t="s">
        <v>12377</v>
      </c>
      <c r="C500" s="0" t="s">
        <v>2430</v>
      </c>
      <c r="D500" s="333" t="n">
        <v>5.76</v>
      </c>
    </row>
    <row r="501" customFormat="false" ht="15" hidden="false" customHeight="false" outlineLevel="0" collapsed="false">
      <c r="A501" s="0" t="n">
        <v>34580</v>
      </c>
      <c r="B501" s="0" t="s">
        <v>12378</v>
      </c>
      <c r="C501" s="0" t="s">
        <v>2430</v>
      </c>
      <c r="D501" s="333" t="n">
        <v>6.43</v>
      </c>
    </row>
    <row r="502" customFormat="false" ht="15" hidden="false" customHeight="false" outlineLevel="0" collapsed="false">
      <c r="A502" s="0" t="n">
        <v>25071</v>
      </c>
      <c r="B502" s="0" t="s">
        <v>12379</v>
      </c>
      <c r="C502" s="0" t="s">
        <v>2430</v>
      </c>
      <c r="D502" s="333" t="n">
        <v>3.2</v>
      </c>
    </row>
    <row r="503" customFormat="false" ht="15" hidden="false" customHeight="false" outlineLevel="0" collapsed="false">
      <c r="A503" s="0" t="n">
        <v>44171</v>
      </c>
      <c r="B503" s="0" t="s">
        <v>12380</v>
      </c>
      <c r="C503" s="0" t="s">
        <v>2430</v>
      </c>
      <c r="D503" s="333" t="n">
        <v>17.61</v>
      </c>
    </row>
    <row r="504" customFormat="false" ht="15" hidden="false" customHeight="false" outlineLevel="0" collapsed="false">
      <c r="A504" s="0" t="n">
        <v>38395</v>
      </c>
      <c r="B504" s="0" t="s">
        <v>12381</v>
      </c>
      <c r="C504" s="0" t="s">
        <v>2430</v>
      </c>
      <c r="D504" s="333" t="n">
        <v>8.64</v>
      </c>
    </row>
    <row r="505" customFormat="false" ht="15" hidden="false" customHeight="false" outlineLevel="0" collapsed="false">
      <c r="A505" s="0" t="n">
        <v>34583</v>
      </c>
      <c r="B505" s="0" t="s">
        <v>12382</v>
      </c>
      <c r="C505" s="0" t="s">
        <v>2414</v>
      </c>
      <c r="D505" s="333" t="n">
        <v>52.49</v>
      </c>
    </row>
    <row r="506" customFormat="false" ht="15" hidden="false" customHeight="false" outlineLevel="0" collapsed="false">
      <c r="A506" s="0" t="n">
        <v>34584</v>
      </c>
      <c r="B506" s="0" t="s">
        <v>12383</v>
      </c>
      <c r="C506" s="0" t="s">
        <v>2414</v>
      </c>
      <c r="D506" s="333" t="n">
        <v>38.49</v>
      </c>
    </row>
    <row r="507" customFormat="false" ht="15" hidden="false" customHeight="false" outlineLevel="0" collapsed="false">
      <c r="A507" s="0" t="n">
        <v>709</v>
      </c>
      <c r="B507" s="0" t="s">
        <v>12384</v>
      </c>
      <c r="C507" s="0" t="s">
        <v>2414</v>
      </c>
      <c r="D507" s="333" t="n">
        <v>740.74</v>
      </c>
    </row>
    <row r="508" customFormat="false" ht="15" hidden="false" customHeight="false" outlineLevel="0" collapsed="false">
      <c r="A508" s="0" t="n">
        <v>34599</v>
      </c>
      <c r="B508" s="0" t="s">
        <v>12385</v>
      </c>
      <c r="C508" s="0" t="s">
        <v>2430</v>
      </c>
      <c r="D508" s="333" t="n">
        <v>3.29</v>
      </c>
    </row>
    <row r="509" customFormat="false" ht="15" hidden="false" customHeight="false" outlineLevel="0" collapsed="false">
      <c r="A509" s="0" t="n">
        <v>34592</v>
      </c>
      <c r="B509" s="0" t="s">
        <v>12386</v>
      </c>
      <c r="C509" s="0" t="s">
        <v>2430</v>
      </c>
      <c r="D509" s="333" t="n">
        <v>3.66</v>
      </c>
    </row>
    <row r="510" customFormat="false" ht="15" hidden="false" customHeight="false" outlineLevel="0" collapsed="false">
      <c r="A510" s="0" t="n">
        <v>37103</v>
      </c>
      <c r="B510" s="0" t="s">
        <v>12387</v>
      </c>
      <c r="C510" s="0" t="s">
        <v>2430</v>
      </c>
      <c r="D510" s="333" t="n">
        <v>4.19</v>
      </c>
    </row>
    <row r="511" customFormat="false" ht="15" hidden="false" customHeight="false" outlineLevel="0" collapsed="false">
      <c r="A511" s="0" t="n">
        <v>34555</v>
      </c>
      <c r="B511" s="0" t="s">
        <v>12388</v>
      </c>
      <c r="C511" s="0" t="s">
        <v>2430</v>
      </c>
      <c r="D511" s="333" t="n">
        <v>5.32</v>
      </c>
    </row>
    <row r="512" customFormat="false" ht="15" hidden="false" customHeight="false" outlineLevel="0" collapsed="false">
      <c r="A512" s="0" t="n">
        <v>674</v>
      </c>
      <c r="B512" s="0" t="s">
        <v>12389</v>
      </c>
      <c r="C512" s="0" t="s">
        <v>2414</v>
      </c>
      <c r="D512" s="333" t="n">
        <v>85</v>
      </c>
    </row>
    <row r="513" customFormat="false" ht="15" hidden="false" customHeight="false" outlineLevel="0" collapsed="false">
      <c r="A513" s="0" t="n">
        <v>34600</v>
      </c>
      <c r="B513" s="0" t="s">
        <v>12390</v>
      </c>
      <c r="C513" s="0" t="s">
        <v>2414</v>
      </c>
      <c r="D513" s="333" t="n">
        <v>124.85</v>
      </c>
    </row>
    <row r="514" customFormat="false" ht="15" hidden="false" customHeight="false" outlineLevel="0" collapsed="false">
      <c r="A514" s="0" t="n">
        <v>652</v>
      </c>
      <c r="B514" s="0" t="s">
        <v>12391</v>
      </c>
      <c r="C514" s="0" t="s">
        <v>2414</v>
      </c>
      <c r="D514" s="333" t="n">
        <v>191.25</v>
      </c>
    </row>
    <row r="515" customFormat="false" ht="15" hidden="false" customHeight="false" outlineLevel="0" collapsed="false">
      <c r="A515" s="0" t="n">
        <v>651</v>
      </c>
      <c r="B515" s="0" t="s">
        <v>12392</v>
      </c>
      <c r="C515" s="0" t="s">
        <v>2430</v>
      </c>
      <c r="D515" s="333" t="n">
        <v>4.04</v>
      </c>
    </row>
    <row r="516" customFormat="false" ht="15" hidden="false" customHeight="false" outlineLevel="0" collapsed="false">
      <c r="A516" s="0" t="n">
        <v>654</v>
      </c>
      <c r="B516" s="0" t="s">
        <v>12393</v>
      </c>
      <c r="C516" s="0" t="s">
        <v>2430</v>
      </c>
      <c r="D516" s="333" t="n">
        <v>5</v>
      </c>
    </row>
    <row r="517" customFormat="false" ht="15" hidden="false" customHeight="false" outlineLevel="0" collapsed="false">
      <c r="A517" s="0" t="n">
        <v>650</v>
      </c>
      <c r="B517" s="0" t="s">
        <v>12394</v>
      </c>
      <c r="C517" s="0" t="s">
        <v>2430</v>
      </c>
      <c r="D517" s="333" t="n">
        <v>3.23</v>
      </c>
    </row>
    <row r="518" customFormat="false" ht="15" hidden="false" customHeight="false" outlineLevel="0" collapsed="false">
      <c r="A518" s="0" t="n">
        <v>718</v>
      </c>
      <c r="B518" s="0" t="s">
        <v>12395</v>
      </c>
      <c r="C518" s="0" t="s">
        <v>2430</v>
      </c>
      <c r="D518" s="333" t="n">
        <v>20.83</v>
      </c>
    </row>
    <row r="519" customFormat="false" ht="15" hidden="false" customHeight="false" outlineLevel="0" collapsed="false">
      <c r="A519" s="0" t="n">
        <v>11981</v>
      </c>
      <c r="B519" s="0" t="s">
        <v>12396</v>
      </c>
      <c r="C519" s="0" t="s">
        <v>2430</v>
      </c>
      <c r="D519" s="333" t="n">
        <v>20.23</v>
      </c>
    </row>
    <row r="520" customFormat="false" ht="15" hidden="false" customHeight="false" outlineLevel="0" collapsed="false">
      <c r="A520" s="0" t="n">
        <v>34586</v>
      </c>
      <c r="B520" s="0" t="s">
        <v>12397</v>
      </c>
      <c r="C520" s="0" t="s">
        <v>2430</v>
      </c>
      <c r="D520" s="333" t="n">
        <v>2.1</v>
      </c>
    </row>
    <row r="521" customFormat="false" ht="15" hidden="false" customHeight="false" outlineLevel="0" collapsed="false">
      <c r="A521" s="0" t="n">
        <v>38603</v>
      </c>
      <c r="B521" s="0" t="s">
        <v>12398</v>
      </c>
      <c r="C521" s="0" t="s">
        <v>2430</v>
      </c>
      <c r="D521" s="333" t="n">
        <v>2.55</v>
      </c>
    </row>
    <row r="522" customFormat="false" ht="15" hidden="false" customHeight="false" outlineLevel="0" collapsed="false">
      <c r="A522" s="0" t="n">
        <v>34588</v>
      </c>
      <c r="B522" s="0" t="s">
        <v>12399</v>
      </c>
      <c r="C522" s="0" t="s">
        <v>2430</v>
      </c>
      <c r="D522" s="333" t="n">
        <v>2.75</v>
      </c>
    </row>
    <row r="523" customFormat="false" ht="15" hidden="false" customHeight="false" outlineLevel="0" collapsed="false">
      <c r="A523" s="0" t="n">
        <v>34590</v>
      </c>
      <c r="B523" s="0" t="s">
        <v>12400</v>
      </c>
      <c r="C523" s="0" t="s">
        <v>2430</v>
      </c>
      <c r="D523" s="333" t="n">
        <v>2.51</v>
      </c>
    </row>
    <row r="524" customFormat="false" ht="15" hidden="false" customHeight="false" outlineLevel="0" collapsed="false">
      <c r="A524" s="0" t="n">
        <v>34591</v>
      </c>
      <c r="B524" s="0" t="s">
        <v>12401</v>
      </c>
      <c r="C524" s="0" t="s">
        <v>2430</v>
      </c>
      <c r="D524" s="333" t="n">
        <v>3.4</v>
      </c>
    </row>
    <row r="525" customFormat="false" ht="15" hidden="false" customHeight="false" outlineLevel="0" collapsed="false">
      <c r="A525" s="0" t="n">
        <v>40517</v>
      </c>
      <c r="B525" s="0" t="s">
        <v>12402</v>
      </c>
      <c r="C525" s="0" t="s">
        <v>2414</v>
      </c>
      <c r="D525" s="333" t="n">
        <v>67.11</v>
      </c>
    </row>
    <row r="526" customFormat="false" ht="15" hidden="false" customHeight="false" outlineLevel="0" collapsed="false">
      <c r="A526" s="0" t="n">
        <v>40515</v>
      </c>
      <c r="B526" s="0" t="s">
        <v>12403</v>
      </c>
      <c r="C526" s="0" t="s">
        <v>2414</v>
      </c>
      <c r="D526" s="333" t="n">
        <v>151.01</v>
      </c>
    </row>
    <row r="527" customFormat="false" ht="15" hidden="false" customHeight="false" outlineLevel="0" collapsed="false">
      <c r="A527" s="0" t="n">
        <v>40529</v>
      </c>
      <c r="B527" s="0" t="s">
        <v>12404</v>
      </c>
      <c r="C527" s="0" t="s">
        <v>2414</v>
      </c>
      <c r="D527" s="333" t="n">
        <v>96.48</v>
      </c>
    </row>
    <row r="528" customFormat="false" ht="15" hidden="false" customHeight="false" outlineLevel="0" collapsed="false">
      <c r="A528" s="0" t="n">
        <v>36170</v>
      </c>
      <c r="B528" s="0" t="s">
        <v>12405</v>
      </c>
      <c r="C528" s="0" t="s">
        <v>2414</v>
      </c>
      <c r="D528" s="333" t="n">
        <v>80.05</v>
      </c>
    </row>
    <row r="529" customFormat="false" ht="15" hidden="false" customHeight="false" outlineLevel="0" collapsed="false">
      <c r="A529" s="0" t="n">
        <v>40524</v>
      </c>
      <c r="B529" s="0" t="s">
        <v>12406</v>
      </c>
      <c r="C529" s="0" t="s">
        <v>2414</v>
      </c>
      <c r="D529" s="333" t="n">
        <v>94.38</v>
      </c>
    </row>
    <row r="530" customFormat="false" ht="15" hidden="false" customHeight="false" outlineLevel="0" collapsed="false">
      <c r="A530" s="0" t="n">
        <v>36156</v>
      </c>
      <c r="B530" s="0" t="s">
        <v>12407</v>
      </c>
      <c r="C530" s="0" t="s">
        <v>2414</v>
      </c>
      <c r="D530" s="333" t="n">
        <v>73.41</v>
      </c>
    </row>
    <row r="531" customFormat="false" ht="15" hidden="false" customHeight="false" outlineLevel="0" collapsed="false">
      <c r="A531" s="0" t="n">
        <v>36155</v>
      </c>
      <c r="B531" s="0" t="s">
        <v>12408</v>
      </c>
      <c r="C531" s="0" t="s">
        <v>2414</v>
      </c>
      <c r="D531" s="333" t="n">
        <v>63.37</v>
      </c>
    </row>
    <row r="532" customFormat="false" ht="15" hidden="false" customHeight="false" outlineLevel="0" collapsed="false">
      <c r="A532" s="0" t="n">
        <v>36154</v>
      </c>
      <c r="B532" s="0" t="s">
        <v>12409</v>
      </c>
      <c r="C532" s="0" t="s">
        <v>2414</v>
      </c>
      <c r="D532" s="333" t="n">
        <v>88.09</v>
      </c>
    </row>
    <row r="533" customFormat="false" ht="15" hidden="false" customHeight="false" outlineLevel="0" collapsed="false">
      <c r="A533" s="0" t="n">
        <v>695</v>
      </c>
      <c r="B533" s="0" t="s">
        <v>12410</v>
      </c>
      <c r="C533" s="0" t="s">
        <v>2414</v>
      </c>
      <c r="D533" s="333" t="n">
        <v>64.7</v>
      </c>
    </row>
    <row r="534" customFormat="false" ht="15" hidden="false" customHeight="false" outlineLevel="0" collapsed="false">
      <c r="A534" s="0" t="n">
        <v>679</v>
      </c>
      <c r="B534" s="0" t="s">
        <v>12411</v>
      </c>
      <c r="C534" s="0" t="s">
        <v>2414</v>
      </c>
      <c r="D534" s="333" t="n">
        <v>96.48</v>
      </c>
    </row>
    <row r="535" customFormat="false" ht="15" hidden="false" customHeight="false" outlineLevel="0" collapsed="false">
      <c r="A535" s="0" t="n">
        <v>711</v>
      </c>
      <c r="B535" s="0" t="s">
        <v>12412</v>
      </c>
      <c r="C535" s="0" t="s">
        <v>2414</v>
      </c>
      <c r="D535" s="333" t="n">
        <v>63.82</v>
      </c>
    </row>
    <row r="536" customFormat="false" ht="15" hidden="false" customHeight="false" outlineLevel="0" collapsed="false">
      <c r="A536" s="0" t="n">
        <v>712</v>
      </c>
      <c r="B536" s="0" t="s">
        <v>12413</v>
      </c>
      <c r="C536" s="0" t="s">
        <v>2414</v>
      </c>
      <c r="D536" s="333" t="n">
        <v>80.39</v>
      </c>
    </row>
    <row r="537" customFormat="false" ht="15" hidden="false" customHeight="false" outlineLevel="0" collapsed="false">
      <c r="A537" s="0" t="n">
        <v>12614</v>
      </c>
      <c r="B537" s="0" t="s">
        <v>12414</v>
      </c>
      <c r="C537" s="0" t="s">
        <v>2430</v>
      </c>
      <c r="D537" s="333" t="n">
        <v>47.97</v>
      </c>
    </row>
    <row r="538" customFormat="false" ht="15" hidden="false" customHeight="false" outlineLevel="0" collapsed="false">
      <c r="A538" s="0" t="n">
        <v>6140</v>
      </c>
      <c r="B538" s="0" t="s">
        <v>12415</v>
      </c>
      <c r="C538" s="0" t="s">
        <v>2430</v>
      </c>
      <c r="D538" s="333" t="n">
        <v>4.38</v>
      </c>
    </row>
    <row r="539" customFormat="false" ht="15" hidden="false" customHeight="false" outlineLevel="0" collapsed="false">
      <c r="A539" s="0" t="n">
        <v>38399</v>
      </c>
      <c r="B539" s="0" t="s">
        <v>12416</v>
      </c>
      <c r="C539" s="0" t="s">
        <v>2430</v>
      </c>
      <c r="D539" s="333" t="n">
        <v>283.49</v>
      </c>
    </row>
    <row r="540" customFormat="false" ht="15" hidden="false" customHeight="false" outlineLevel="0" collapsed="false">
      <c r="A540" s="0" t="n">
        <v>735</v>
      </c>
      <c r="B540" s="0" t="s">
        <v>12417</v>
      </c>
      <c r="C540" s="0" t="s">
        <v>2430</v>
      </c>
      <c r="D540" s="532" t="n">
        <v>3146.13</v>
      </c>
    </row>
    <row r="541" customFormat="false" ht="15" hidden="false" customHeight="false" outlineLevel="0" collapsed="false">
      <c r="A541" s="0" t="n">
        <v>736</v>
      </c>
      <c r="B541" s="0" t="s">
        <v>12418</v>
      </c>
      <c r="C541" s="0" t="s">
        <v>2430</v>
      </c>
      <c r="D541" s="532" t="n">
        <v>2645.33</v>
      </c>
    </row>
    <row r="542" customFormat="false" ht="15" hidden="false" customHeight="false" outlineLevel="0" collapsed="false">
      <c r="A542" s="0" t="n">
        <v>729</v>
      </c>
      <c r="B542" s="0" t="s">
        <v>12419</v>
      </c>
      <c r="C542" s="0" t="s">
        <v>2430</v>
      </c>
      <c r="D542" s="532" t="n">
        <v>1078</v>
      </c>
    </row>
    <row r="543" customFormat="false" ht="15" hidden="false" customHeight="false" outlineLevel="0" collapsed="false">
      <c r="A543" s="0" t="n">
        <v>39925</v>
      </c>
      <c r="B543" s="0" t="s">
        <v>12420</v>
      </c>
      <c r="C543" s="0" t="s">
        <v>2430</v>
      </c>
      <c r="D543" s="532" t="n">
        <v>15577</v>
      </c>
    </row>
    <row r="544" customFormat="false" ht="15" hidden="false" customHeight="false" outlineLevel="0" collapsed="false">
      <c r="A544" s="0" t="n">
        <v>731</v>
      </c>
      <c r="B544" s="0" t="s">
        <v>12421</v>
      </c>
      <c r="C544" s="0" t="s">
        <v>2430</v>
      </c>
      <c r="D544" s="532" t="n">
        <v>1049.16</v>
      </c>
    </row>
    <row r="545" customFormat="false" ht="15" hidden="false" customHeight="false" outlineLevel="0" collapsed="false">
      <c r="A545" s="0" t="n">
        <v>10575</v>
      </c>
      <c r="B545" s="0" t="s">
        <v>12422</v>
      </c>
      <c r="C545" s="0" t="s">
        <v>2430</v>
      </c>
      <c r="D545" s="532" t="n">
        <v>1637.29</v>
      </c>
    </row>
    <row r="546" customFormat="false" ht="15" hidden="false" customHeight="false" outlineLevel="0" collapsed="false">
      <c r="A546" s="0" t="n">
        <v>733</v>
      </c>
      <c r="B546" s="0" t="s">
        <v>12423</v>
      </c>
      <c r="C546" s="0" t="s">
        <v>2430</v>
      </c>
      <c r="D546" s="532" t="n">
        <v>1792.64</v>
      </c>
    </row>
    <row r="547" customFormat="false" ht="15" hidden="false" customHeight="false" outlineLevel="0" collapsed="false">
      <c r="A547" s="0" t="n">
        <v>732</v>
      </c>
      <c r="B547" s="0" t="s">
        <v>12424</v>
      </c>
      <c r="C547" s="0" t="s">
        <v>2430</v>
      </c>
      <c r="D547" s="532" t="n">
        <v>1768.53</v>
      </c>
    </row>
    <row r="548" customFormat="false" ht="15" hidden="false" customHeight="false" outlineLevel="0" collapsed="false">
      <c r="A548" s="0" t="n">
        <v>737</v>
      </c>
      <c r="B548" s="0" t="s">
        <v>12425</v>
      </c>
      <c r="C548" s="0" t="s">
        <v>2430</v>
      </c>
      <c r="D548" s="532" t="n">
        <v>9917.42</v>
      </c>
    </row>
    <row r="549" customFormat="false" ht="15" hidden="false" customHeight="false" outlineLevel="0" collapsed="false">
      <c r="A549" s="0" t="n">
        <v>738</v>
      </c>
      <c r="B549" s="0" t="s">
        <v>12426</v>
      </c>
      <c r="C549" s="0" t="s">
        <v>2430</v>
      </c>
      <c r="D549" s="532" t="n">
        <v>4598.64</v>
      </c>
    </row>
    <row r="550" customFormat="false" ht="15" hidden="false" customHeight="false" outlineLevel="0" collapsed="false">
      <c r="A550" s="0" t="n">
        <v>740</v>
      </c>
      <c r="B550" s="0" t="s">
        <v>12427</v>
      </c>
      <c r="C550" s="0" t="s">
        <v>2430</v>
      </c>
      <c r="D550" s="532" t="n">
        <v>9329.68</v>
      </c>
    </row>
    <row r="551" customFormat="false" ht="15" hidden="false" customHeight="false" outlineLevel="0" collapsed="false">
      <c r="A551" s="0" t="n">
        <v>734</v>
      </c>
      <c r="B551" s="0" t="s">
        <v>12428</v>
      </c>
      <c r="C551" s="0" t="s">
        <v>2430</v>
      </c>
      <c r="D551" s="532" t="n">
        <v>1895.87</v>
      </c>
    </row>
    <row r="552" customFormat="false" ht="15" hidden="false" customHeight="false" outlineLevel="0" collapsed="false">
      <c r="A552" s="0" t="n">
        <v>39008</v>
      </c>
      <c r="B552" s="0" t="s">
        <v>12429</v>
      </c>
      <c r="C552" s="0" t="s">
        <v>2430</v>
      </c>
      <c r="D552" s="532" t="n">
        <v>71922.8</v>
      </c>
    </row>
    <row r="553" customFormat="false" ht="15" hidden="false" customHeight="false" outlineLevel="0" collapsed="false">
      <c r="A553" s="0" t="n">
        <v>39009</v>
      </c>
      <c r="B553" s="0" t="s">
        <v>12430</v>
      </c>
      <c r="C553" s="0" t="s">
        <v>2430</v>
      </c>
      <c r="D553" s="532" t="n">
        <v>77056.37</v>
      </c>
    </row>
    <row r="554" customFormat="false" ht="15" hidden="false" customHeight="false" outlineLevel="0" collapsed="false">
      <c r="A554" s="0" t="n">
        <v>10587</v>
      </c>
      <c r="B554" s="0" t="s">
        <v>12431</v>
      </c>
      <c r="C554" s="0" t="s">
        <v>2430</v>
      </c>
      <c r="D554" s="532" t="n">
        <v>3839.16</v>
      </c>
    </row>
    <row r="555" customFormat="false" ht="15" hidden="false" customHeight="false" outlineLevel="0" collapsed="false">
      <c r="A555" s="0" t="n">
        <v>759</v>
      </c>
      <c r="B555" s="0" t="s">
        <v>12432</v>
      </c>
      <c r="C555" s="0" t="s">
        <v>2430</v>
      </c>
      <c r="D555" s="532" t="n">
        <v>5519.95</v>
      </c>
    </row>
    <row r="556" customFormat="false" ht="15" hidden="false" customHeight="false" outlineLevel="0" collapsed="false">
      <c r="A556" s="0" t="n">
        <v>761</v>
      </c>
      <c r="B556" s="0" t="s">
        <v>12433</v>
      </c>
      <c r="C556" s="0" t="s">
        <v>2430</v>
      </c>
      <c r="D556" s="532" t="n">
        <v>9356.79</v>
      </c>
    </row>
    <row r="557" customFormat="false" ht="15" hidden="false" customHeight="false" outlineLevel="0" collapsed="false">
      <c r="A557" s="0" t="n">
        <v>750</v>
      </c>
      <c r="B557" s="0" t="s">
        <v>12434</v>
      </c>
      <c r="C557" s="0" t="s">
        <v>2430</v>
      </c>
      <c r="D557" s="532" t="n">
        <v>8883.52</v>
      </c>
    </row>
    <row r="558" customFormat="false" ht="15" hidden="false" customHeight="false" outlineLevel="0" collapsed="false">
      <c r="A558" s="0" t="n">
        <v>755</v>
      </c>
      <c r="B558" s="0" t="s">
        <v>12435</v>
      </c>
      <c r="C558" s="0" t="s">
        <v>2430</v>
      </c>
      <c r="D558" s="532" t="n">
        <v>36453.68</v>
      </c>
    </row>
    <row r="559" customFormat="false" ht="15" hidden="false" customHeight="false" outlineLevel="0" collapsed="false">
      <c r="A559" s="0" t="n">
        <v>749</v>
      </c>
      <c r="B559" s="0" t="s">
        <v>12436</v>
      </c>
      <c r="C559" s="0" t="s">
        <v>2430</v>
      </c>
      <c r="D559" s="532" t="n">
        <v>13406.99</v>
      </c>
    </row>
    <row r="560" customFormat="false" ht="15" hidden="false" customHeight="false" outlineLevel="0" collapsed="false">
      <c r="A560" s="0" t="n">
        <v>756</v>
      </c>
      <c r="B560" s="0" t="s">
        <v>12437</v>
      </c>
      <c r="C560" s="0" t="s">
        <v>2430</v>
      </c>
      <c r="D560" s="532" t="n">
        <v>39757.62</v>
      </c>
    </row>
    <row r="561" customFormat="false" ht="15" hidden="false" customHeight="false" outlineLevel="0" collapsed="false">
      <c r="A561" s="0" t="n">
        <v>757</v>
      </c>
      <c r="B561" s="0" t="s">
        <v>12438</v>
      </c>
      <c r="C561" s="0" t="s">
        <v>2430</v>
      </c>
      <c r="D561" s="532" t="n">
        <v>18052.5</v>
      </c>
    </row>
    <row r="562" customFormat="false" ht="15" hidden="false" customHeight="false" outlineLevel="0" collapsed="false">
      <c r="A562" s="0" t="n">
        <v>10588</v>
      </c>
      <c r="B562" s="0" t="s">
        <v>12439</v>
      </c>
      <c r="C562" s="0" t="s">
        <v>2430</v>
      </c>
      <c r="D562" s="532" t="n">
        <v>3985.54</v>
      </c>
    </row>
    <row r="563" customFormat="false" ht="15" hidden="false" customHeight="false" outlineLevel="0" collapsed="false">
      <c r="A563" s="0" t="n">
        <v>10592</v>
      </c>
      <c r="B563" s="0" t="s">
        <v>12440</v>
      </c>
      <c r="C563" s="0" t="s">
        <v>2430</v>
      </c>
      <c r="D563" s="532" t="n">
        <v>4814</v>
      </c>
    </row>
    <row r="564" customFormat="false" ht="15" hidden="false" customHeight="false" outlineLevel="0" collapsed="false">
      <c r="A564" s="0" t="n">
        <v>10589</v>
      </c>
      <c r="B564" s="0" t="s">
        <v>12441</v>
      </c>
      <c r="C564" s="0" t="s">
        <v>2430</v>
      </c>
      <c r="D564" s="532" t="n">
        <v>6467.3</v>
      </c>
    </row>
    <row r="565" customFormat="false" ht="15" hidden="false" customHeight="false" outlineLevel="0" collapsed="false">
      <c r="A565" s="0" t="n">
        <v>760</v>
      </c>
      <c r="B565" s="0" t="s">
        <v>12442</v>
      </c>
      <c r="C565" s="0" t="s">
        <v>2430</v>
      </c>
      <c r="D565" s="532" t="n">
        <v>36105</v>
      </c>
    </row>
    <row r="566" customFormat="false" ht="15" hidden="false" customHeight="false" outlineLevel="0" collapsed="false">
      <c r="A566" s="0" t="n">
        <v>751</v>
      </c>
      <c r="B566" s="0" t="s">
        <v>12443</v>
      </c>
      <c r="C566" s="0" t="s">
        <v>2430</v>
      </c>
      <c r="D566" s="532" t="n">
        <v>5686.53</v>
      </c>
    </row>
    <row r="567" customFormat="false" ht="15" hidden="false" customHeight="false" outlineLevel="0" collapsed="false">
      <c r="A567" s="0" t="n">
        <v>754</v>
      </c>
      <c r="B567" s="0" t="s">
        <v>12444</v>
      </c>
      <c r="C567" s="0" t="s">
        <v>2430</v>
      </c>
      <c r="D567" s="532" t="n">
        <v>9026.25</v>
      </c>
    </row>
    <row r="568" customFormat="false" ht="15" hidden="false" customHeight="false" outlineLevel="0" collapsed="false">
      <c r="A568" s="0" t="n">
        <v>44489</v>
      </c>
      <c r="B568" s="0" t="s">
        <v>12445</v>
      </c>
      <c r="C568" s="0" t="s">
        <v>2430</v>
      </c>
      <c r="D568" s="532" t="n">
        <v>267990.32</v>
      </c>
    </row>
    <row r="569" customFormat="false" ht="15" hidden="false" customHeight="false" outlineLevel="0" collapsed="false">
      <c r="A569" s="0" t="n">
        <v>39917</v>
      </c>
      <c r="B569" s="0" t="s">
        <v>12446</v>
      </c>
      <c r="C569" s="0" t="s">
        <v>2430</v>
      </c>
      <c r="D569" s="532" t="n">
        <v>110478.61</v>
      </c>
    </row>
    <row r="570" customFormat="false" ht="15" hidden="false" customHeight="false" outlineLevel="0" collapsed="false">
      <c r="A570" s="0" t="n">
        <v>38167</v>
      </c>
      <c r="B570" s="0" t="s">
        <v>12447</v>
      </c>
      <c r="C570" s="0" t="s">
        <v>12296</v>
      </c>
      <c r="D570" s="333" t="n">
        <v>27.25</v>
      </c>
    </row>
    <row r="571" customFormat="false" ht="15" hidden="false" customHeight="false" outlineLevel="0" collapsed="false">
      <c r="A571" s="0" t="n">
        <v>36145</v>
      </c>
      <c r="B571" s="0" t="s">
        <v>12448</v>
      </c>
      <c r="C571" s="0" t="s">
        <v>12296</v>
      </c>
      <c r="D571" s="333" t="n">
        <v>44.2</v>
      </c>
    </row>
    <row r="572" customFormat="false" ht="15" hidden="false" customHeight="false" outlineLevel="0" collapsed="false">
      <c r="A572" s="0" t="n">
        <v>12893</v>
      </c>
      <c r="B572" s="0" t="s">
        <v>12449</v>
      </c>
      <c r="C572" s="0" t="s">
        <v>12296</v>
      </c>
      <c r="D572" s="333" t="n">
        <v>73.68</v>
      </c>
    </row>
    <row r="573" customFormat="false" ht="15" hidden="false" customHeight="false" outlineLevel="0" collapsed="false">
      <c r="A573" s="0" t="n">
        <v>11685</v>
      </c>
      <c r="B573" s="0" t="s">
        <v>12450</v>
      </c>
      <c r="C573" s="0" t="s">
        <v>2430</v>
      </c>
      <c r="D573" s="333" t="n">
        <v>26.27</v>
      </c>
    </row>
    <row r="574" customFormat="false" ht="15" hidden="false" customHeight="false" outlineLevel="0" collapsed="false">
      <c r="A574" s="0" t="n">
        <v>11680</v>
      </c>
      <c r="B574" s="0" t="s">
        <v>12451</v>
      </c>
      <c r="C574" s="0" t="s">
        <v>2430</v>
      </c>
      <c r="D574" s="333" t="n">
        <v>23.17</v>
      </c>
    </row>
    <row r="575" customFormat="false" ht="15" hidden="false" customHeight="false" outlineLevel="0" collapsed="false">
      <c r="A575" s="0" t="n">
        <v>11679</v>
      </c>
      <c r="B575" s="0" t="s">
        <v>12452</v>
      </c>
      <c r="C575" s="0" t="s">
        <v>2430</v>
      </c>
      <c r="D575" s="333" t="n">
        <v>31.42</v>
      </c>
    </row>
    <row r="576" customFormat="false" ht="15" hidden="false" customHeight="false" outlineLevel="0" collapsed="false">
      <c r="A576" s="0" t="n">
        <v>2512</v>
      </c>
      <c r="B576" s="0" t="s">
        <v>12453</v>
      </c>
      <c r="C576" s="0" t="s">
        <v>2430</v>
      </c>
      <c r="D576" s="333" t="n">
        <v>33.84</v>
      </c>
    </row>
    <row r="577" customFormat="false" ht="15" hidden="false" customHeight="false" outlineLevel="0" collapsed="false">
      <c r="A577" s="0" t="n">
        <v>4374</v>
      </c>
      <c r="B577" s="0" t="s">
        <v>12454</v>
      </c>
      <c r="C577" s="0" t="s">
        <v>2430</v>
      </c>
      <c r="D577" s="333" t="n">
        <v>0.7</v>
      </c>
    </row>
    <row r="578" customFormat="false" ht="15" hidden="false" customHeight="false" outlineLevel="0" collapsed="false">
      <c r="A578" s="0" t="n">
        <v>7568</v>
      </c>
      <c r="B578" s="0" t="s">
        <v>12455</v>
      </c>
      <c r="C578" s="0" t="s">
        <v>2430</v>
      </c>
      <c r="D578" s="333" t="n">
        <v>1.16</v>
      </c>
    </row>
    <row r="579" customFormat="false" ht="15" hidden="false" customHeight="false" outlineLevel="0" collapsed="false">
      <c r="A579" s="0" t="n">
        <v>7584</v>
      </c>
      <c r="B579" s="0" t="s">
        <v>12456</v>
      </c>
      <c r="C579" s="0" t="s">
        <v>2430</v>
      </c>
      <c r="D579" s="333" t="n">
        <v>1.77</v>
      </c>
    </row>
    <row r="580" customFormat="false" ht="15" hidden="false" customHeight="false" outlineLevel="0" collapsed="false">
      <c r="A580" s="0" t="n">
        <v>11945</v>
      </c>
      <c r="B580" s="0" t="s">
        <v>12457</v>
      </c>
      <c r="C580" s="0" t="s">
        <v>2430</v>
      </c>
      <c r="D580" s="333" t="n">
        <v>0.11</v>
      </c>
    </row>
    <row r="581" customFormat="false" ht="15" hidden="false" customHeight="false" outlineLevel="0" collapsed="false">
      <c r="A581" s="0" t="n">
        <v>11946</v>
      </c>
      <c r="B581" s="0" t="s">
        <v>12458</v>
      </c>
      <c r="C581" s="0" t="s">
        <v>2430</v>
      </c>
      <c r="D581" s="333" t="n">
        <v>0.13</v>
      </c>
    </row>
    <row r="582" customFormat="false" ht="15" hidden="false" customHeight="false" outlineLevel="0" collapsed="false">
      <c r="A582" s="0" t="n">
        <v>4375</v>
      </c>
      <c r="B582" s="0" t="s">
        <v>12459</v>
      </c>
      <c r="C582" s="0" t="s">
        <v>2430</v>
      </c>
      <c r="D582" s="333" t="n">
        <v>0.19</v>
      </c>
    </row>
    <row r="583" customFormat="false" ht="15" hidden="false" customHeight="false" outlineLevel="0" collapsed="false">
      <c r="A583" s="0" t="n">
        <v>11950</v>
      </c>
      <c r="B583" s="0" t="s">
        <v>12460</v>
      </c>
      <c r="C583" s="0" t="s">
        <v>2430</v>
      </c>
      <c r="D583" s="333" t="n">
        <v>0.39</v>
      </c>
    </row>
    <row r="584" customFormat="false" ht="15" hidden="false" customHeight="false" outlineLevel="0" collapsed="false">
      <c r="A584" s="0" t="n">
        <v>4376</v>
      </c>
      <c r="B584" s="0" t="s">
        <v>12461</v>
      </c>
      <c r="C584" s="0" t="s">
        <v>2430</v>
      </c>
      <c r="D584" s="333" t="n">
        <v>0.37</v>
      </c>
    </row>
    <row r="585" customFormat="false" ht="15" hidden="false" customHeight="false" outlineLevel="0" collapsed="false">
      <c r="A585" s="0" t="n">
        <v>7583</v>
      </c>
      <c r="B585" s="0" t="s">
        <v>12462</v>
      </c>
      <c r="C585" s="0" t="s">
        <v>2430</v>
      </c>
      <c r="D585" s="333" t="n">
        <v>0.79</v>
      </c>
    </row>
    <row r="586" customFormat="false" ht="15" hidden="false" customHeight="false" outlineLevel="0" collapsed="false">
      <c r="A586" s="0" t="n">
        <v>4350</v>
      </c>
      <c r="B586" s="0" t="s">
        <v>12463</v>
      </c>
      <c r="C586" s="0" t="s">
        <v>2430</v>
      </c>
      <c r="D586" s="333" t="n">
        <v>0.71</v>
      </c>
    </row>
    <row r="587" customFormat="false" ht="15" hidden="false" customHeight="false" outlineLevel="0" collapsed="false">
      <c r="A587" s="0" t="n">
        <v>44400</v>
      </c>
      <c r="B587" s="0" t="s">
        <v>12464</v>
      </c>
      <c r="C587" s="0" t="s">
        <v>2430</v>
      </c>
      <c r="D587" s="333" t="n">
        <v>24.95</v>
      </c>
    </row>
    <row r="588" customFormat="false" ht="15" hidden="false" customHeight="false" outlineLevel="0" collapsed="false">
      <c r="A588" s="0" t="n">
        <v>39886</v>
      </c>
      <c r="B588" s="0" t="s">
        <v>12465</v>
      </c>
      <c r="C588" s="0" t="s">
        <v>2430</v>
      </c>
      <c r="D588" s="333" t="n">
        <v>6.48</v>
      </c>
    </row>
    <row r="589" customFormat="false" ht="15" hidden="false" customHeight="false" outlineLevel="0" collapsed="false">
      <c r="A589" s="0" t="n">
        <v>39887</v>
      </c>
      <c r="B589" s="0" t="s">
        <v>12466</v>
      </c>
      <c r="C589" s="0" t="s">
        <v>2430</v>
      </c>
      <c r="D589" s="333" t="n">
        <v>9.73</v>
      </c>
    </row>
    <row r="590" customFormat="false" ht="15" hidden="false" customHeight="false" outlineLevel="0" collapsed="false">
      <c r="A590" s="0" t="n">
        <v>39888</v>
      </c>
      <c r="B590" s="0" t="s">
        <v>12467</v>
      </c>
      <c r="C590" s="0" t="s">
        <v>2430</v>
      </c>
      <c r="D590" s="333" t="n">
        <v>22.24</v>
      </c>
    </row>
    <row r="591" customFormat="false" ht="15" hidden="false" customHeight="false" outlineLevel="0" collapsed="false">
      <c r="A591" s="0" t="n">
        <v>39890</v>
      </c>
      <c r="B591" s="0" t="s">
        <v>12468</v>
      </c>
      <c r="C591" s="0" t="s">
        <v>2430</v>
      </c>
      <c r="D591" s="333" t="n">
        <v>37.97</v>
      </c>
    </row>
    <row r="592" customFormat="false" ht="15" hidden="false" customHeight="false" outlineLevel="0" collapsed="false">
      <c r="A592" s="0" t="n">
        <v>39891</v>
      </c>
      <c r="B592" s="0" t="s">
        <v>12469</v>
      </c>
      <c r="C592" s="0" t="s">
        <v>2430</v>
      </c>
      <c r="D592" s="333" t="n">
        <v>53.53</v>
      </c>
    </row>
    <row r="593" customFormat="false" ht="15" hidden="false" customHeight="false" outlineLevel="0" collapsed="false">
      <c r="A593" s="0" t="n">
        <v>39892</v>
      </c>
      <c r="B593" s="0" t="s">
        <v>12470</v>
      </c>
      <c r="C593" s="0" t="s">
        <v>2430</v>
      </c>
      <c r="D593" s="333" t="n">
        <v>166.86</v>
      </c>
    </row>
    <row r="594" customFormat="false" ht="15" hidden="false" customHeight="false" outlineLevel="0" collapsed="false">
      <c r="A594" s="0" t="n">
        <v>790</v>
      </c>
      <c r="B594" s="0" t="s">
        <v>12471</v>
      </c>
      <c r="C594" s="0" t="s">
        <v>2430</v>
      </c>
      <c r="D594" s="333" t="n">
        <v>23.11</v>
      </c>
    </row>
    <row r="595" customFormat="false" ht="15" hidden="false" customHeight="false" outlineLevel="0" collapsed="false">
      <c r="A595" s="0" t="n">
        <v>766</v>
      </c>
      <c r="B595" s="0" t="s">
        <v>12472</v>
      </c>
      <c r="C595" s="0" t="s">
        <v>2430</v>
      </c>
      <c r="D595" s="333" t="n">
        <v>23.11</v>
      </c>
    </row>
    <row r="596" customFormat="false" ht="15" hidden="false" customHeight="false" outlineLevel="0" collapsed="false">
      <c r="A596" s="0" t="n">
        <v>791</v>
      </c>
      <c r="B596" s="0" t="s">
        <v>12473</v>
      </c>
      <c r="C596" s="0" t="s">
        <v>2430</v>
      </c>
      <c r="D596" s="333" t="n">
        <v>23.11</v>
      </c>
    </row>
    <row r="597" customFormat="false" ht="15" hidden="false" customHeight="false" outlineLevel="0" collapsed="false">
      <c r="A597" s="0" t="n">
        <v>767</v>
      </c>
      <c r="B597" s="0" t="s">
        <v>12474</v>
      </c>
      <c r="C597" s="0" t="s">
        <v>2430</v>
      </c>
      <c r="D597" s="333" t="n">
        <v>23.11</v>
      </c>
    </row>
    <row r="598" customFormat="false" ht="15" hidden="false" customHeight="false" outlineLevel="0" collapsed="false">
      <c r="A598" s="0" t="n">
        <v>768</v>
      </c>
      <c r="B598" s="0" t="s">
        <v>12475</v>
      </c>
      <c r="C598" s="0" t="s">
        <v>2430</v>
      </c>
      <c r="D598" s="333" t="n">
        <v>18.15</v>
      </c>
    </row>
    <row r="599" customFormat="false" ht="15" hidden="false" customHeight="false" outlineLevel="0" collapsed="false">
      <c r="A599" s="0" t="n">
        <v>789</v>
      </c>
      <c r="B599" s="0" t="s">
        <v>12476</v>
      </c>
      <c r="C599" s="0" t="s">
        <v>2430</v>
      </c>
      <c r="D599" s="333" t="n">
        <v>17.76</v>
      </c>
    </row>
    <row r="600" customFormat="false" ht="15" hidden="false" customHeight="false" outlineLevel="0" collapsed="false">
      <c r="A600" s="0" t="n">
        <v>769</v>
      </c>
      <c r="B600" s="0" t="s">
        <v>12477</v>
      </c>
      <c r="C600" s="0" t="s">
        <v>2430</v>
      </c>
      <c r="D600" s="333" t="n">
        <v>18.15</v>
      </c>
    </row>
    <row r="601" customFormat="false" ht="15" hidden="false" customHeight="false" outlineLevel="0" collapsed="false">
      <c r="A601" s="0" t="n">
        <v>770</v>
      </c>
      <c r="B601" s="0" t="s">
        <v>12478</v>
      </c>
      <c r="C601" s="0" t="s">
        <v>2430</v>
      </c>
      <c r="D601" s="333" t="n">
        <v>6.4</v>
      </c>
    </row>
    <row r="602" customFormat="false" ht="15" hidden="false" customHeight="false" outlineLevel="0" collapsed="false">
      <c r="A602" s="0" t="n">
        <v>12394</v>
      </c>
      <c r="B602" s="0" t="s">
        <v>12479</v>
      </c>
      <c r="C602" s="0" t="s">
        <v>2430</v>
      </c>
      <c r="D602" s="333" t="n">
        <v>6.4</v>
      </c>
    </row>
    <row r="603" customFormat="false" ht="15" hidden="false" customHeight="false" outlineLevel="0" collapsed="false">
      <c r="A603" s="0" t="n">
        <v>764</v>
      </c>
      <c r="B603" s="0" t="s">
        <v>12480</v>
      </c>
      <c r="C603" s="0" t="s">
        <v>2430</v>
      </c>
      <c r="D603" s="333" t="n">
        <v>11.17</v>
      </c>
    </row>
    <row r="604" customFormat="false" ht="15" hidden="false" customHeight="false" outlineLevel="0" collapsed="false">
      <c r="A604" s="0" t="n">
        <v>765</v>
      </c>
      <c r="B604" s="0" t="s">
        <v>12481</v>
      </c>
      <c r="C604" s="0" t="s">
        <v>2430</v>
      </c>
      <c r="D604" s="333" t="n">
        <v>11.17</v>
      </c>
    </row>
    <row r="605" customFormat="false" ht="15" hidden="false" customHeight="false" outlineLevel="0" collapsed="false">
      <c r="A605" s="0" t="n">
        <v>787</v>
      </c>
      <c r="B605" s="0" t="s">
        <v>12482</v>
      </c>
      <c r="C605" s="0" t="s">
        <v>2430</v>
      </c>
      <c r="D605" s="333" t="n">
        <v>49.89</v>
      </c>
    </row>
    <row r="606" customFormat="false" ht="15" hidden="false" customHeight="false" outlineLevel="0" collapsed="false">
      <c r="A606" s="0" t="n">
        <v>774</v>
      </c>
      <c r="B606" s="0" t="s">
        <v>12483</v>
      </c>
      <c r="C606" s="0" t="s">
        <v>2430</v>
      </c>
      <c r="D606" s="333" t="n">
        <v>49.89</v>
      </c>
    </row>
    <row r="607" customFormat="false" ht="15" hidden="false" customHeight="false" outlineLevel="0" collapsed="false">
      <c r="A607" s="0" t="n">
        <v>773</v>
      </c>
      <c r="B607" s="0" t="s">
        <v>12484</v>
      </c>
      <c r="C607" s="0" t="s">
        <v>2430</v>
      </c>
      <c r="D607" s="333" t="n">
        <v>49.89</v>
      </c>
    </row>
    <row r="608" customFormat="false" ht="15" hidden="false" customHeight="false" outlineLevel="0" collapsed="false">
      <c r="A608" s="0" t="n">
        <v>775</v>
      </c>
      <c r="B608" s="0" t="s">
        <v>12485</v>
      </c>
      <c r="C608" s="0" t="s">
        <v>2430</v>
      </c>
      <c r="D608" s="333" t="n">
        <v>49.89</v>
      </c>
    </row>
    <row r="609" customFormat="false" ht="15" hidden="false" customHeight="false" outlineLevel="0" collapsed="false">
      <c r="A609" s="0" t="n">
        <v>788</v>
      </c>
      <c r="B609" s="0" t="s">
        <v>12486</v>
      </c>
      <c r="C609" s="0" t="s">
        <v>2430</v>
      </c>
      <c r="D609" s="333" t="n">
        <v>31.01</v>
      </c>
    </row>
    <row r="610" customFormat="false" ht="15" hidden="false" customHeight="false" outlineLevel="0" collapsed="false">
      <c r="A610" s="0" t="n">
        <v>772</v>
      </c>
      <c r="B610" s="0" t="s">
        <v>12487</v>
      </c>
      <c r="C610" s="0" t="s">
        <v>2430</v>
      </c>
      <c r="D610" s="333" t="n">
        <v>31.01</v>
      </c>
    </row>
    <row r="611" customFormat="false" ht="15" hidden="false" customHeight="false" outlineLevel="0" collapsed="false">
      <c r="A611" s="0" t="n">
        <v>771</v>
      </c>
      <c r="B611" s="0" t="s">
        <v>12488</v>
      </c>
      <c r="C611" s="0" t="s">
        <v>2430</v>
      </c>
      <c r="D611" s="333" t="n">
        <v>31.01</v>
      </c>
    </row>
    <row r="612" customFormat="false" ht="15" hidden="false" customHeight="false" outlineLevel="0" collapsed="false">
      <c r="A612" s="0" t="n">
        <v>779</v>
      </c>
      <c r="B612" s="0" t="s">
        <v>12489</v>
      </c>
      <c r="C612" s="0" t="s">
        <v>2430</v>
      </c>
      <c r="D612" s="333" t="n">
        <v>7.71</v>
      </c>
    </row>
    <row r="613" customFormat="false" ht="15" hidden="false" customHeight="false" outlineLevel="0" collapsed="false">
      <c r="A613" s="0" t="n">
        <v>776</v>
      </c>
      <c r="B613" s="0" t="s">
        <v>12490</v>
      </c>
      <c r="C613" s="0" t="s">
        <v>2430</v>
      </c>
      <c r="D613" s="333" t="n">
        <v>73.55</v>
      </c>
    </row>
    <row r="614" customFormat="false" ht="15" hidden="false" customHeight="false" outlineLevel="0" collapsed="false">
      <c r="A614" s="0" t="n">
        <v>777</v>
      </c>
      <c r="B614" s="0" t="s">
        <v>12491</v>
      </c>
      <c r="C614" s="0" t="s">
        <v>2430</v>
      </c>
      <c r="D614" s="333" t="n">
        <v>71.5</v>
      </c>
    </row>
    <row r="615" customFormat="false" ht="15" hidden="false" customHeight="false" outlineLevel="0" collapsed="false">
      <c r="A615" s="0" t="n">
        <v>780</v>
      </c>
      <c r="B615" s="0" t="s">
        <v>12492</v>
      </c>
      <c r="C615" s="0" t="s">
        <v>2430</v>
      </c>
      <c r="D615" s="333" t="n">
        <v>71.86</v>
      </c>
    </row>
    <row r="616" customFormat="false" ht="15" hidden="false" customHeight="false" outlineLevel="0" collapsed="false">
      <c r="A616" s="0" t="n">
        <v>778</v>
      </c>
      <c r="B616" s="0" t="s">
        <v>12493</v>
      </c>
      <c r="C616" s="0" t="s">
        <v>2430</v>
      </c>
      <c r="D616" s="333" t="n">
        <v>73.55</v>
      </c>
    </row>
    <row r="617" customFormat="false" ht="15" hidden="false" customHeight="false" outlineLevel="0" collapsed="false">
      <c r="A617" s="0" t="n">
        <v>781</v>
      </c>
      <c r="B617" s="0" t="s">
        <v>12494</v>
      </c>
      <c r="C617" s="0" t="s">
        <v>2430</v>
      </c>
      <c r="D617" s="333" t="n">
        <v>135.9</v>
      </c>
    </row>
    <row r="618" customFormat="false" ht="15" hidden="false" customHeight="false" outlineLevel="0" collapsed="false">
      <c r="A618" s="0" t="n">
        <v>786</v>
      </c>
      <c r="B618" s="0" t="s">
        <v>12495</v>
      </c>
      <c r="C618" s="0" t="s">
        <v>2430</v>
      </c>
      <c r="D618" s="333" t="n">
        <v>135.9</v>
      </c>
    </row>
    <row r="619" customFormat="false" ht="15" hidden="false" customHeight="false" outlineLevel="0" collapsed="false">
      <c r="A619" s="0" t="n">
        <v>782</v>
      </c>
      <c r="B619" s="0" t="s">
        <v>12496</v>
      </c>
      <c r="C619" s="0" t="s">
        <v>2430</v>
      </c>
      <c r="D619" s="333" t="n">
        <v>135.9</v>
      </c>
    </row>
    <row r="620" customFormat="false" ht="15" hidden="false" customHeight="false" outlineLevel="0" collapsed="false">
      <c r="A620" s="0" t="n">
        <v>783</v>
      </c>
      <c r="B620" s="0" t="s">
        <v>12497</v>
      </c>
      <c r="C620" s="0" t="s">
        <v>2430</v>
      </c>
      <c r="D620" s="333" t="n">
        <v>371.95</v>
      </c>
    </row>
    <row r="621" customFormat="false" ht="15" hidden="false" customHeight="false" outlineLevel="0" collapsed="false">
      <c r="A621" s="0" t="n">
        <v>785</v>
      </c>
      <c r="B621" s="0" t="s">
        <v>12498</v>
      </c>
      <c r="C621" s="0" t="s">
        <v>2430</v>
      </c>
      <c r="D621" s="333" t="n">
        <v>393</v>
      </c>
    </row>
    <row r="622" customFormat="false" ht="15" hidden="false" customHeight="false" outlineLevel="0" collapsed="false">
      <c r="A622" s="0" t="n">
        <v>784</v>
      </c>
      <c r="B622" s="0" t="s">
        <v>12499</v>
      </c>
      <c r="C622" s="0" t="s">
        <v>2430</v>
      </c>
      <c r="D622" s="333" t="n">
        <v>421.59</v>
      </c>
    </row>
    <row r="623" customFormat="false" ht="15" hidden="false" customHeight="false" outlineLevel="0" collapsed="false">
      <c r="A623" s="0" t="n">
        <v>828</v>
      </c>
      <c r="B623" s="0" t="s">
        <v>12500</v>
      </c>
      <c r="C623" s="0" t="s">
        <v>2430</v>
      </c>
      <c r="D623" s="333" t="n">
        <v>0.6</v>
      </c>
    </row>
    <row r="624" customFormat="false" ht="15" hidden="false" customHeight="false" outlineLevel="0" collapsed="false">
      <c r="A624" s="0" t="n">
        <v>829</v>
      </c>
      <c r="B624" s="0" t="s">
        <v>12501</v>
      </c>
      <c r="C624" s="0" t="s">
        <v>2430</v>
      </c>
      <c r="D624" s="333" t="n">
        <v>0.96</v>
      </c>
    </row>
    <row r="625" customFormat="false" ht="15" hidden="false" customHeight="false" outlineLevel="0" collapsed="false">
      <c r="A625" s="0" t="n">
        <v>812</v>
      </c>
      <c r="B625" s="0" t="s">
        <v>12502</v>
      </c>
      <c r="C625" s="0" t="s">
        <v>2430</v>
      </c>
      <c r="D625" s="333" t="n">
        <v>2.13</v>
      </c>
    </row>
    <row r="626" customFormat="false" ht="15" hidden="false" customHeight="false" outlineLevel="0" collapsed="false">
      <c r="A626" s="0" t="n">
        <v>819</v>
      </c>
      <c r="B626" s="0" t="s">
        <v>12503</v>
      </c>
      <c r="C626" s="0" t="s">
        <v>2430</v>
      </c>
      <c r="D626" s="333" t="n">
        <v>3.69</v>
      </c>
    </row>
    <row r="627" customFormat="false" ht="15" hidden="false" customHeight="false" outlineLevel="0" collapsed="false">
      <c r="A627" s="0" t="n">
        <v>818</v>
      </c>
      <c r="B627" s="0" t="s">
        <v>12504</v>
      </c>
      <c r="C627" s="0" t="s">
        <v>2430</v>
      </c>
      <c r="D627" s="333" t="n">
        <v>6.89</v>
      </c>
    </row>
    <row r="628" customFormat="false" ht="15" hidden="false" customHeight="false" outlineLevel="0" collapsed="false">
      <c r="A628" s="0" t="n">
        <v>832</v>
      </c>
      <c r="B628" s="0" t="s">
        <v>12505</v>
      </c>
      <c r="C628" s="0" t="s">
        <v>2430</v>
      </c>
      <c r="D628" s="333" t="n">
        <v>2.85</v>
      </c>
    </row>
    <row r="629" customFormat="false" ht="15" hidden="false" customHeight="false" outlineLevel="0" collapsed="false">
      <c r="A629" s="0" t="n">
        <v>834</v>
      </c>
      <c r="B629" s="0" t="s">
        <v>12506</v>
      </c>
      <c r="C629" s="0" t="s">
        <v>2430</v>
      </c>
      <c r="D629" s="333" t="n">
        <v>3.69</v>
      </c>
    </row>
    <row r="630" customFormat="false" ht="15" hidden="false" customHeight="false" outlineLevel="0" collapsed="false">
      <c r="A630" s="0" t="n">
        <v>813</v>
      </c>
      <c r="B630" s="0" t="s">
        <v>12507</v>
      </c>
      <c r="C630" s="0" t="s">
        <v>2430</v>
      </c>
      <c r="D630" s="333" t="n">
        <v>4.29</v>
      </c>
    </row>
    <row r="631" customFormat="false" ht="15" hidden="false" customHeight="false" outlineLevel="0" collapsed="false">
      <c r="A631" s="0" t="n">
        <v>820</v>
      </c>
      <c r="B631" s="0" t="s">
        <v>12508</v>
      </c>
      <c r="C631" s="0" t="s">
        <v>2430</v>
      </c>
      <c r="D631" s="333" t="n">
        <v>5.77</v>
      </c>
    </row>
    <row r="632" customFormat="false" ht="15" hidden="false" customHeight="false" outlineLevel="0" collapsed="false">
      <c r="A632" s="0" t="n">
        <v>816</v>
      </c>
      <c r="B632" s="0" t="s">
        <v>12509</v>
      </c>
      <c r="C632" s="0" t="s">
        <v>2430</v>
      </c>
      <c r="D632" s="333" t="n">
        <v>10.29</v>
      </c>
    </row>
    <row r="633" customFormat="false" ht="15" hidden="false" customHeight="false" outlineLevel="0" collapsed="false">
      <c r="A633" s="0" t="n">
        <v>814</v>
      </c>
      <c r="B633" s="0" t="s">
        <v>12510</v>
      </c>
      <c r="C633" s="0" t="s">
        <v>2430</v>
      </c>
      <c r="D633" s="333" t="n">
        <v>12.78</v>
      </c>
    </row>
    <row r="634" customFormat="false" ht="15" hidden="false" customHeight="false" outlineLevel="0" collapsed="false">
      <c r="A634" s="0" t="n">
        <v>822</v>
      </c>
      <c r="B634" s="0" t="s">
        <v>12511</v>
      </c>
      <c r="C634" s="0" t="s">
        <v>2430</v>
      </c>
      <c r="D634" s="333" t="n">
        <v>16.69</v>
      </c>
    </row>
    <row r="635" customFormat="false" ht="15" hidden="false" customHeight="false" outlineLevel="0" collapsed="false">
      <c r="A635" s="0" t="n">
        <v>821</v>
      </c>
      <c r="B635" s="0" t="s">
        <v>12512</v>
      </c>
      <c r="C635" s="0" t="s">
        <v>2430</v>
      </c>
      <c r="D635" s="333" t="n">
        <v>19.09</v>
      </c>
    </row>
    <row r="636" customFormat="false" ht="15" hidden="false" customHeight="false" outlineLevel="0" collapsed="false">
      <c r="A636" s="0" t="n">
        <v>20086</v>
      </c>
      <c r="B636" s="0" t="s">
        <v>12513</v>
      </c>
      <c r="C636" s="0" t="s">
        <v>2430</v>
      </c>
      <c r="D636" s="333" t="n">
        <v>2.74</v>
      </c>
    </row>
    <row r="637" customFormat="false" ht="15" hidden="false" customHeight="false" outlineLevel="0" collapsed="false">
      <c r="A637" s="0" t="n">
        <v>39191</v>
      </c>
      <c r="B637" s="0" t="s">
        <v>12514</v>
      </c>
      <c r="C637" s="0" t="s">
        <v>2430</v>
      </c>
      <c r="D637" s="333" t="n">
        <v>16.24</v>
      </c>
    </row>
    <row r="638" customFormat="false" ht="15" hidden="false" customHeight="false" outlineLevel="0" collapsed="false">
      <c r="A638" s="0" t="n">
        <v>39190</v>
      </c>
      <c r="B638" s="0" t="s">
        <v>12515</v>
      </c>
      <c r="C638" s="0" t="s">
        <v>2430</v>
      </c>
      <c r="D638" s="333" t="n">
        <v>16.97</v>
      </c>
    </row>
    <row r="639" customFormat="false" ht="15" hidden="false" customHeight="false" outlineLevel="0" collapsed="false">
      <c r="A639" s="0" t="n">
        <v>39189</v>
      </c>
      <c r="B639" s="0" t="s">
        <v>12516</v>
      </c>
      <c r="C639" s="0" t="s">
        <v>2430</v>
      </c>
      <c r="D639" s="333" t="n">
        <v>17.96</v>
      </c>
    </row>
    <row r="640" customFormat="false" ht="15" hidden="false" customHeight="false" outlineLevel="0" collapsed="false">
      <c r="A640" s="0" t="n">
        <v>39186</v>
      </c>
      <c r="B640" s="0" t="s">
        <v>12517</v>
      </c>
      <c r="C640" s="0" t="s">
        <v>2430</v>
      </c>
      <c r="D640" s="333" t="n">
        <v>16.06</v>
      </c>
    </row>
    <row r="641" customFormat="false" ht="15" hidden="false" customHeight="false" outlineLevel="0" collapsed="false">
      <c r="A641" s="0" t="n">
        <v>39188</v>
      </c>
      <c r="B641" s="0" t="s">
        <v>12518</v>
      </c>
      <c r="C641" s="0" t="s">
        <v>2430</v>
      </c>
      <c r="D641" s="333" t="n">
        <v>13.22</v>
      </c>
    </row>
    <row r="642" customFormat="false" ht="15" hidden="false" customHeight="false" outlineLevel="0" collapsed="false">
      <c r="A642" s="0" t="n">
        <v>39187</v>
      </c>
      <c r="B642" s="0" t="s">
        <v>12519</v>
      </c>
      <c r="C642" s="0" t="s">
        <v>2430</v>
      </c>
      <c r="D642" s="333" t="n">
        <v>13.85</v>
      </c>
    </row>
    <row r="643" customFormat="false" ht="15" hidden="false" customHeight="false" outlineLevel="0" collapsed="false">
      <c r="A643" s="0" t="n">
        <v>39184</v>
      </c>
      <c r="B643" s="0" t="s">
        <v>12520</v>
      </c>
      <c r="C643" s="0" t="s">
        <v>2430</v>
      </c>
      <c r="D643" s="333" t="n">
        <v>5.21</v>
      </c>
    </row>
    <row r="644" customFormat="false" ht="15" hidden="false" customHeight="false" outlineLevel="0" collapsed="false">
      <c r="A644" s="0" t="n">
        <v>39185</v>
      </c>
      <c r="B644" s="0" t="s">
        <v>12521</v>
      </c>
      <c r="C644" s="0" t="s">
        <v>2430</v>
      </c>
      <c r="D644" s="333" t="n">
        <v>4.75</v>
      </c>
    </row>
    <row r="645" customFormat="false" ht="15" hidden="false" customHeight="false" outlineLevel="0" collapsed="false">
      <c r="A645" s="0" t="n">
        <v>39198</v>
      </c>
      <c r="B645" s="0" t="s">
        <v>12522</v>
      </c>
      <c r="C645" s="0" t="s">
        <v>2430</v>
      </c>
      <c r="D645" s="333" t="n">
        <v>53.28</v>
      </c>
    </row>
    <row r="646" customFormat="false" ht="15" hidden="false" customHeight="false" outlineLevel="0" collapsed="false">
      <c r="A646" s="0" t="n">
        <v>39197</v>
      </c>
      <c r="B646" s="0" t="s">
        <v>12523</v>
      </c>
      <c r="C646" s="0" t="s">
        <v>2430</v>
      </c>
      <c r="D646" s="333" t="n">
        <v>55.66</v>
      </c>
    </row>
    <row r="647" customFormat="false" ht="15" hidden="false" customHeight="false" outlineLevel="0" collapsed="false">
      <c r="A647" s="0" t="n">
        <v>39196</v>
      </c>
      <c r="B647" s="0" t="s">
        <v>12524</v>
      </c>
      <c r="C647" s="0" t="s">
        <v>2430</v>
      </c>
      <c r="D647" s="333" t="n">
        <v>57.4</v>
      </c>
    </row>
    <row r="648" customFormat="false" ht="15" hidden="false" customHeight="false" outlineLevel="0" collapsed="false">
      <c r="A648" s="0" t="n">
        <v>39199</v>
      </c>
      <c r="B648" s="0" t="s">
        <v>12525</v>
      </c>
      <c r="C648" s="0" t="s">
        <v>2430</v>
      </c>
      <c r="D648" s="333" t="n">
        <v>51.28</v>
      </c>
    </row>
    <row r="649" customFormat="false" ht="15" hidden="false" customHeight="false" outlineLevel="0" collapsed="false">
      <c r="A649" s="0" t="n">
        <v>39195</v>
      </c>
      <c r="B649" s="0" t="s">
        <v>12526</v>
      </c>
      <c r="C649" s="0" t="s">
        <v>2430</v>
      </c>
      <c r="D649" s="333" t="n">
        <v>29.6</v>
      </c>
    </row>
    <row r="650" customFormat="false" ht="15" hidden="false" customHeight="false" outlineLevel="0" collapsed="false">
      <c r="A650" s="0" t="n">
        <v>39194</v>
      </c>
      <c r="B650" s="0" t="s">
        <v>12527</v>
      </c>
      <c r="C650" s="0" t="s">
        <v>2430</v>
      </c>
      <c r="D650" s="333" t="n">
        <v>31.67</v>
      </c>
    </row>
    <row r="651" customFormat="false" ht="15" hidden="false" customHeight="false" outlineLevel="0" collapsed="false">
      <c r="A651" s="0" t="n">
        <v>39193</v>
      </c>
      <c r="B651" s="0" t="s">
        <v>12528</v>
      </c>
      <c r="C651" s="0" t="s">
        <v>2430</v>
      </c>
      <c r="D651" s="333" t="n">
        <v>34.71</v>
      </c>
    </row>
    <row r="652" customFormat="false" ht="15" hidden="false" customHeight="false" outlineLevel="0" collapsed="false">
      <c r="A652" s="0" t="n">
        <v>39192</v>
      </c>
      <c r="B652" s="0" t="s">
        <v>12529</v>
      </c>
      <c r="C652" s="0" t="s">
        <v>2430</v>
      </c>
      <c r="D652" s="333" t="n">
        <v>36.11</v>
      </c>
    </row>
    <row r="653" customFormat="false" ht="15" hidden="false" customHeight="false" outlineLevel="0" collapsed="false">
      <c r="A653" s="0" t="n">
        <v>39920</v>
      </c>
      <c r="B653" s="0" t="s">
        <v>12530</v>
      </c>
      <c r="C653" s="0" t="s">
        <v>2430</v>
      </c>
      <c r="D653" s="333" t="n">
        <v>4.37</v>
      </c>
    </row>
    <row r="654" customFormat="false" ht="15" hidden="false" customHeight="false" outlineLevel="0" collapsed="false">
      <c r="A654" s="0" t="n">
        <v>39201</v>
      </c>
      <c r="B654" s="0" t="s">
        <v>12531</v>
      </c>
      <c r="C654" s="0" t="s">
        <v>2430</v>
      </c>
      <c r="D654" s="333" t="n">
        <v>63.71</v>
      </c>
    </row>
    <row r="655" customFormat="false" ht="15" hidden="false" customHeight="false" outlineLevel="0" collapsed="false">
      <c r="A655" s="0" t="n">
        <v>39200</v>
      </c>
      <c r="B655" s="0" t="s">
        <v>12532</v>
      </c>
      <c r="C655" s="0" t="s">
        <v>2430</v>
      </c>
      <c r="D655" s="333" t="n">
        <v>64.22</v>
      </c>
    </row>
    <row r="656" customFormat="false" ht="15" hidden="false" customHeight="false" outlineLevel="0" collapsed="false">
      <c r="A656" s="0" t="n">
        <v>39203</v>
      </c>
      <c r="B656" s="0" t="s">
        <v>12533</v>
      </c>
      <c r="C656" s="0" t="s">
        <v>2430</v>
      </c>
      <c r="D656" s="333" t="n">
        <v>51.85</v>
      </c>
    </row>
    <row r="657" customFormat="false" ht="15" hidden="false" customHeight="false" outlineLevel="0" collapsed="false">
      <c r="A657" s="0" t="n">
        <v>39202</v>
      </c>
      <c r="B657" s="0" t="s">
        <v>12534</v>
      </c>
      <c r="C657" s="0" t="s">
        <v>2430</v>
      </c>
      <c r="D657" s="333" t="n">
        <v>60.91</v>
      </c>
    </row>
    <row r="658" customFormat="false" ht="15" hidden="false" customHeight="false" outlineLevel="0" collapsed="false">
      <c r="A658" s="0" t="n">
        <v>39205</v>
      </c>
      <c r="B658" s="0" t="s">
        <v>12535</v>
      </c>
      <c r="C658" s="0" t="s">
        <v>2430</v>
      </c>
      <c r="D658" s="333" t="n">
        <v>101.62</v>
      </c>
    </row>
    <row r="659" customFormat="false" ht="15" hidden="false" customHeight="false" outlineLevel="0" collapsed="false">
      <c r="A659" s="0" t="n">
        <v>39204</v>
      </c>
      <c r="B659" s="0" t="s">
        <v>12536</v>
      </c>
      <c r="C659" s="0" t="s">
        <v>2430</v>
      </c>
      <c r="D659" s="333" t="n">
        <v>104.08</v>
      </c>
    </row>
    <row r="660" customFormat="false" ht="15" hidden="false" customHeight="false" outlineLevel="0" collapsed="false">
      <c r="A660" s="0" t="n">
        <v>39206</v>
      </c>
      <c r="B660" s="0" t="s">
        <v>12537</v>
      </c>
      <c r="C660" s="0" t="s">
        <v>2430</v>
      </c>
      <c r="D660" s="333" t="n">
        <v>98.74</v>
      </c>
    </row>
    <row r="661" customFormat="false" ht="15" hidden="false" customHeight="false" outlineLevel="0" collapsed="false">
      <c r="A661" s="0" t="n">
        <v>798</v>
      </c>
      <c r="B661" s="0" t="s">
        <v>12538</v>
      </c>
      <c r="C661" s="0" t="s">
        <v>2430</v>
      </c>
      <c r="D661" s="333" t="n">
        <v>1.19</v>
      </c>
    </row>
    <row r="662" customFormat="false" ht="15" hidden="false" customHeight="false" outlineLevel="0" collapsed="false">
      <c r="A662" s="0" t="n">
        <v>797</v>
      </c>
      <c r="B662" s="0" t="s">
        <v>12539</v>
      </c>
      <c r="C662" s="0" t="s">
        <v>2430</v>
      </c>
      <c r="D662" s="333" t="n">
        <v>8.64</v>
      </c>
    </row>
    <row r="663" customFormat="false" ht="15" hidden="false" customHeight="false" outlineLevel="0" collapsed="false">
      <c r="A663" s="0" t="n">
        <v>796</v>
      </c>
      <c r="B663" s="0" t="s">
        <v>12540</v>
      </c>
      <c r="C663" s="0" t="s">
        <v>2430</v>
      </c>
      <c r="D663" s="333" t="n">
        <v>7.34</v>
      </c>
    </row>
    <row r="664" customFormat="false" ht="15" hidden="false" customHeight="false" outlineLevel="0" collapsed="false">
      <c r="A664" s="0" t="n">
        <v>799</v>
      </c>
      <c r="B664" s="0" t="s">
        <v>12541</v>
      </c>
      <c r="C664" s="0" t="s">
        <v>2430</v>
      </c>
      <c r="D664" s="333" t="n">
        <v>3.55</v>
      </c>
    </row>
    <row r="665" customFormat="false" ht="15" hidden="false" customHeight="false" outlineLevel="0" collapsed="false">
      <c r="A665" s="0" t="n">
        <v>792</v>
      </c>
      <c r="B665" s="0" t="s">
        <v>12542</v>
      </c>
      <c r="C665" s="0" t="s">
        <v>2430</v>
      </c>
      <c r="D665" s="333" t="n">
        <v>3.44</v>
      </c>
    </row>
    <row r="666" customFormat="false" ht="15" hidden="false" customHeight="false" outlineLevel="0" collapsed="false">
      <c r="A666" s="0" t="n">
        <v>38001</v>
      </c>
      <c r="B666" s="0" t="s">
        <v>12543</v>
      </c>
      <c r="C666" s="0" t="s">
        <v>2430</v>
      </c>
      <c r="D666" s="333" t="n">
        <v>0.92</v>
      </c>
    </row>
    <row r="667" customFormat="false" ht="15" hidden="false" customHeight="false" outlineLevel="0" collapsed="false">
      <c r="A667" s="0" t="n">
        <v>38002</v>
      </c>
      <c r="B667" s="0" t="s">
        <v>12544</v>
      </c>
      <c r="C667" s="0" t="s">
        <v>2430</v>
      </c>
      <c r="D667" s="333" t="n">
        <v>3.22</v>
      </c>
    </row>
    <row r="668" customFormat="false" ht="15" hidden="false" customHeight="false" outlineLevel="0" collapsed="false">
      <c r="A668" s="0" t="n">
        <v>38003</v>
      </c>
      <c r="B668" s="0" t="s">
        <v>12545</v>
      </c>
      <c r="C668" s="0" t="s">
        <v>2430</v>
      </c>
      <c r="D668" s="333" t="n">
        <v>22</v>
      </c>
    </row>
    <row r="669" customFormat="false" ht="15" hidden="false" customHeight="false" outlineLevel="0" collapsed="false">
      <c r="A669" s="0" t="n">
        <v>38004</v>
      </c>
      <c r="B669" s="0" t="s">
        <v>12546</v>
      </c>
      <c r="C669" s="0" t="s">
        <v>2430</v>
      </c>
      <c r="D669" s="333" t="n">
        <v>25.3</v>
      </c>
    </row>
    <row r="670" customFormat="false" ht="15" hidden="false" customHeight="false" outlineLevel="0" collapsed="false">
      <c r="A670" s="0" t="n">
        <v>44263</v>
      </c>
      <c r="B670" s="0" t="s">
        <v>12547</v>
      </c>
      <c r="C670" s="0" t="s">
        <v>2430</v>
      </c>
      <c r="D670" s="333" t="n">
        <v>45.42</v>
      </c>
    </row>
    <row r="671" customFormat="false" ht="15" hidden="false" customHeight="false" outlineLevel="0" collapsed="false">
      <c r="A671" s="0" t="n">
        <v>36327</v>
      </c>
      <c r="B671" s="0" t="s">
        <v>12548</v>
      </c>
      <c r="C671" s="0" t="s">
        <v>2430</v>
      </c>
      <c r="D671" s="333" t="n">
        <v>4.25</v>
      </c>
    </row>
    <row r="672" customFormat="false" ht="15" hidden="false" customHeight="false" outlineLevel="0" collapsed="false">
      <c r="A672" s="0" t="n">
        <v>38992</v>
      </c>
      <c r="B672" s="0" t="s">
        <v>12549</v>
      </c>
      <c r="C672" s="0" t="s">
        <v>2430</v>
      </c>
      <c r="D672" s="333" t="n">
        <v>5.16</v>
      </c>
    </row>
    <row r="673" customFormat="false" ht="15" hidden="false" customHeight="false" outlineLevel="0" collapsed="false">
      <c r="A673" s="0" t="n">
        <v>38993</v>
      </c>
      <c r="B673" s="0" t="s">
        <v>12550</v>
      </c>
      <c r="C673" s="0" t="s">
        <v>2430</v>
      </c>
      <c r="D673" s="333" t="n">
        <v>13.42</v>
      </c>
    </row>
    <row r="674" customFormat="false" ht="15" hidden="false" customHeight="false" outlineLevel="0" collapsed="false">
      <c r="A674" s="0" t="n">
        <v>44175</v>
      </c>
      <c r="B674" s="0" t="s">
        <v>12551</v>
      </c>
      <c r="C674" s="0" t="s">
        <v>2430</v>
      </c>
      <c r="D674" s="333" t="n">
        <v>23.41</v>
      </c>
    </row>
    <row r="675" customFormat="false" ht="15" hidden="false" customHeight="false" outlineLevel="0" collapsed="false">
      <c r="A675" s="0" t="n">
        <v>44177</v>
      </c>
      <c r="B675" s="0" t="s">
        <v>12552</v>
      </c>
      <c r="C675" s="0" t="s">
        <v>2430</v>
      </c>
      <c r="D675" s="333" t="n">
        <v>17.49</v>
      </c>
    </row>
    <row r="676" customFormat="false" ht="15" hidden="false" customHeight="false" outlineLevel="0" collapsed="false">
      <c r="A676" s="0" t="n">
        <v>38418</v>
      </c>
      <c r="B676" s="0" t="s">
        <v>12553</v>
      </c>
      <c r="C676" s="0" t="s">
        <v>2430</v>
      </c>
      <c r="D676" s="333" t="n">
        <v>4.71</v>
      </c>
    </row>
    <row r="677" customFormat="false" ht="15" hidden="false" customHeight="false" outlineLevel="0" collapsed="false">
      <c r="A677" s="0" t="n">
        <v>39178</v>
      </c>
      <c r="B677" s="0" t="s">
        <v>12554</v>
      </c>
      <c r="C677" s="0" t="s">
        <v>2430</v>
      </c>
      <c r="D677" s="333" t="n">
        <v>1.75</v>
      </c>
    </row>
    <row r="678" customFormat="false" ht="15" hidden="false" customHeight="false" outlineLevel="0" collapsed="false">
      <c r="A678" s="0" t="n">
        <v>39177</v>
      </c>
      <c r="B678" s="0" t="s">
        <v>12555</v>
      </c>
      <c r="C678" s="0" t="s">
        <v>2430</v>
      </c>
      <c r="D678" s="333" t="n">
        <v>1.59</v>
      </c>
    </row>
    <row r="679" customFormat="false" ht="15" hidden="false" customHeight="false" outlineLevel="0" collapsed="false">
      <c r="A679" s="0" t="n">
        <v>39174</v>
      </c>
      <c r="B679" s="0" t="s">
        <v>12556</v>
      </c>
      <c r="C679" s="0" t="s">
        <v>2430</v>
      </c>
      <c r="D679" s="333" t="n">
        <v>0.79</v>
      </c>
    </row>
    <row r="680" customFormat="false" ht="15" hidden="false" customHeight="false" outlineLevel="0" collapsed="false">
      <c r="A680" s="0" t="n">
        <v>39176</v>
      </c>
      <c r="B680" s="0" t="s">
        <v>12557</v>
      </c>
      <c r="C680" s="0" t="s">
        <v>2430</v>
      </c>
      <c r="D680" s="333" t="n">
        <v>1.04</v>
      </c>
    </row>
    <row r="681" customFormat="false" ht="15" hidden="false" customHeight="false" outlineLevel="0" collapsed="false">
      <c r="A681" s="0" t="n">
        <v>39180</v>
      </c>
      <c r="B681" s="0" t="s">
        <v>12558</v>
      </c>
      <c r="C681" s="0" t="s">
        <v>2430</v>
      </c>
      <c r="D681" s="333" t="n">
        <v>4.77</v>
      </c>
    </row>
    <row r="682" customFormat="false" ht="15" hidden="false" customHeight="false" outlineLevel="0" collapsed="false">
      <c r="A682" s="0" t="n">
        <v>39179</v>
      </c>
      <c r="B682" s="0" t="s">
        <v>12559</v>
      </c>
      <c r="C682" s="0" t="s">
        <v>2430</v>
      </c>
      <c r="D682" s="333" t="n">
        <v>4.22</v>
      </c>
    </row>
    <row r="683" customFormat="false" ht="15" hidden="false" customHeight="false" outlineLevel="0" collapsed="false">
      <c r="A683" s="0" t="n">
        <v>39175</v>
      </c>
      <c r="B683" s="0" t="s">
        <v>12560</v>
      </c>
      <c r="C683" s="0" t="s">
        <v>2430</v>
      </c>
      <c r="D683" s="333" t="n">
        <v>0.97</v>
      </c>
    </row>
    <row r="684" customFormat="false" ht="15" hidden="false" customHeight="false" outlineLevel="0" collapsed="false">
      <c r="A684" s="0" t="n">
        <v>39217</v>
      </c>
      <c r="B684" s="0" t="s">
        <v>12561</v>
      </c>
      <c r="C684" s="0" t="s">
        <v>2430</v>
      </c>
      <c r="D684" s="333" t="n">
        <v>0.75</v>
      </c>
    </row>
    <row r="685" customFormat="false" ht="15" hidden="false" customHeight="false" outlineLevel="0" collapsed="false">
      <c r="A685" s="0" t="n">
        <v>39181</v>
      </c>
      <c r="B685" s="0" t="s">
        <v>12562</v>
      </c>
      <c r="C685" s="0" t="s">
        <v>2430</v>
      </c>
      <c r="D685" s="333" t="n">
        <v>6.39</v>
      </c>
    </row>
    <row r="686" customFormat="false" ht="15" hidden="false" customHeight="false" outlineLevel="0" collapsed="false">
      <c r="A686" s="0" t="n">
        <v>39182</v>
      </c>
      <c r="B686" s="0" t="s">
        <v>12563</v>
      </c>
      <c r="C686" s="0" t="s">
        <v>2430</v>
      </c>
      <c r="D686" s="333" t="n">
        <v>8.99</v>
      </c>
    </row>
    <row r="687" customFormat="false" ht="15" hidden="false" customHeight="false" outlineLevel="0" collapsed="false">
      <c r="A687" s="0" t="n">
        <v>12616</v>
      </c>
      <c r="B687" s="0" t="s">
        <v>12564</v>
      </c>
      <c r="C687" s="0" t="s">
        <v>2430</v>
      </c>
      <c r="D687" s="333" t="n">
        <v>14.55</v>
      </c>
    </row>
    <row r="688" customFormat="false" ht="15" hidden="false" customHeight="false" outlineLevel="0" collapsed="false">
      <c r="A688" s="0" t="n">
        <v>1049</v>
      </c>
      <c r="B688" s="0" t="s">
        <v>12565</v>
      </c>
      <c r="C688" s="0" t="s">
        <v>2430</v>
      </c>
      <c r="D688" s="333" t="n">
        <v>7.53</v>
      </c>
    </row>
    <row r="689" customFormat="false" ht="15" hidden="false" customHeight="false" outlineLevel="0" collapsed="false">
      <c r="A689" s="0" t="n">
        <v>1099</v>
      </c>
      <c r="B689" s="0" t="s">
        <v>12566</v>
      </c>
      <c r="C689" s="0" t="s">
        <v>2430</v>
      </c>
      <c r="D689" s="333" t="n">
        <v>5.76</v>
      </c>
    </row>
    <row r="690" customFormat="false" ht="15" hidden="false" customHeight="false" outlineLevel="0" collapsed="false">
      <c r="A690" s="0" t="n">
        <v>39678</v>
      </c>
      <c r="B690" s="0" t="s">
        <v>12567</v>
      </c>
      <c r="C690" s="0" t="s">
        <v>2430</v>
      </c>
      <c r="D690" s="333" t="n">
        <v>2.32</v>
      </c>
    </row>
    <row r="691" customFormat="false" ht="15" hidden="false" customHeight="false" outlineLevel="0" collapsed="false">
      <c r="A691" s="0" t="n">
        <v>1050</v>
      </c>
      <c r="B691" s="0" t="s">
        <v>12568</v>
      </c>
      <c r="C691" s="0" t="s">
        <v>2430</v>
      </c>
      <c r="D691" s="333" t="n">
        <v>3.94</v>
      </c>
    </row>
    <row r="692" customFormat="false" ht="15" hidden="false" customHeight="false" outlineLevel="0" collapsed="false">
      <c r="A692" s="0" t="n">
        <v>1101</v>
      </c>
      <c r="B692" s="0" t="s">
        <v>12569</v>
      </c>
      <c r="C692" s="0" t="s">
        <v>2430</v>
      </c>
      <c r="D692" s="333" t="n">
        <v>24.83</v>
      </c>
    </row>
    <row r="693" customFormat="false" ht="15" hidden="false" customHeight="false" outlineLevel="0" collapsed="false">
      <c r="A693" s="0" t="n">
        <v>1100</v>
      </c>
      <c r="B693" s="0" t="s">
        <v>12570</v>
      </c>
      <c r="C693" s="0" t="s">
        <v>2430</v>
      </c>
      <c r="D693" s="333" t="n">
        <v>12.81</v>
      </c>
    </row>
    <row r="694" customFormat="false" ht="15" hidden="false" customHeight="false" outlineLevel="0" collapsed="false">
      <c r="A694" s="0" t="n">
        <v>39679</v>
      </c>
      <c r="B694" s="0" t="s">
        <v>12571</v>
      </c>
      <c r="C694" s="0" t="s">
        <v>2430</v>
      </c>
      <c r="D694" s="333" t="n">
        <v>49.49</v>
      </c>
    </row>
    <row r="695" customFormat="false" ht="15" hidden="false" customHeight="false" outlineLevel="0" collapsed="false">
      <c r="A695" s="0" t="n">
        <v>1098</v>
      </c>
      <c r="B695" s="0" t="s">
        <v>12572</v>
      </c>
      <c r="C695" s="0" t="s">
        <v>2430</v>
      </c>
      <c r="D695" s="333" t="n">
        <v>3.07</v>
      </c>
    </row>
    <row r="696" customFormat="false" ht="15" hidden="false" customHeight="false" outlineLevel="0" collapsed="false">
      <c r="A696" s="0" t="n">
        <v>1102</v>
      </c>
      <c r="B696" s="0" t="s">
        <v>12573</v>
      </c>
      <c r="C696" s="0" t="s">
        <v>2430</v>
      </c>
      <c r="D696" s="333" t="n">
        <v>37.03</v>
      </c>
    </row>
    <row r="697" customFormat="false" ht="15" hidden="false" customHeight="false" outlineLevel="0" collapsed="false">
      <c r="A697" s="0" t="n">
        <v>1051</v>
      </c>
      <c r="B697" s="0" t="s">
        <v>12574</v>
      </c>
      <c r="C697" s="0" t="s">
        <v>2430</v>
      </c>
      <c r="D697" s="333" t="n">
        <v>53.82</v>
      </c>
    </row>
    <row r="698" customFormat="false" ht="15" hidden="false" customHeight="false" outlineLevel="0" collapsed="false">
      <c r="A698" s="0" t="n">
        <v>37399</v>
      </c>
      <c r="B698" s="0" t="s">
        <v>12575</v>
      </c>
      <c r="C698" s="0" t="s">
        <v>2430</v>
      </c>
      <c r="D698" s="333" t="n">
        <v>37.73</v>
      </c>
    </row>
    <row r="699" customFormat="false" ht="15" hidden="false" customHeight="false" outlineLevel="0" collapsed="false">
      <c r="A699" s="0" t="n">
        <v>43834</v>
      </c>
      <c r="B699" s="0" t="s">
        <v>12576</v>
      </c>
      <c r="C699" s="0" t="s">
        <v>2440</v>
      </c>
      <c r="D699" s="333" t="n">
        <v>17.97</v>
      </c>
    </row>
    <row r="700" customFormat="false" ht="15" hidden="false" customHeight="false" outlineLevel="0" collapsed="false">
      <c r="A700" s="0" t="n">
        <v>43835</v>
      </c>
      <c r="B700" s="0" t="s">
        <v>12577</v>
      </c>
      <c r="C700" s="0" t="s">
        <v>2440</v>
      </c>
      <c r="D700" s="333" t="n">
        <v>1.61</v>
      </c>
    </row>
    <row r="701" customFormat="false" ht="15" hidden="false" customHeight="false" outlineLevel="0" collapsed="false">
      <c r="A701" s="0" t="n">
        <v>43833</v>
      </c>
      <c r="B701" s="0" t="s">
        <v>12578</v>
      </c>
      <c r="C701" s="0" t="s">
        <v>2440</v>
      </c>
      <c r="D701" s="333" t="n">
        <v>1.67</v>
      </c>
    </row>
    <row r="702" customFormat="false" ht="15" hidden="false" customHeight="false" outlineLevel="0" collapsed="false">
      <c r="A702" s="0" t="n">
        <v>41955</v>
      </c>
      <c r="B702" s="0" t="s">
        <v>12579</v>
      </c>
      <c r="C702" s="0" t="s">
        <v>2515</v>
      </c>
      <c r="D702" s="333" t="n">
        <v>55.89</v>
      </c>
    </row>
    <row r="703" customFormat="false" ht="15" hidden="false" customHeight="false" outlineLevel="0" collapsed="false">
      <c r="A703" s="0" t="n">
        <v>41953</v>
      </c>
      <c r="B703" s="0" t="s">
        <v>12580</v>
      </c>
      <c r="C703" s="0" t="s">
        <v>2515</v>
      </c>
      <c r="D703" s="333" t="n">
        <v>53.34</v>
      </c>
    </row>
    <row r="704" customFormat="false" ht="15" hidden="false" customHeight="false" outlineLevel="0" collapsed="false">
      <c r="A704" s="0" t="n">
        <v>41954</v>
      </c>
      <c r="B704" s="0" t="s">
        <v>12581</v>
      </c>
      <c r="C704" s="0" t="s">
        <v>2515</v>
      </c>
      <c r="D704" s="333" t="n">
        <v>52.83</v>
      </c>
    </row>
    <row r="705" customFormat="false" ht="15" hidden="false" customHeight="false" outlineLevel="0" collapsed="false">
      <c r="A705" s="0" t="n">
        <v>25004</v>
      </c>
      <c r="B705" s="0" t="s">
        <v>12582</v>
      </c>
      <c r="C705" s="0" t="s">
        <v>2515</v>
      </c>
      <c r="D705" s="333" t="n">
        <v>52.65</v>
      </c>
    </row>
    <row r="706" customFormat="false" ht="15" hidden="false" customHeight="false" outlineLevel="0" collapsed="false">
      <c r="A706" s="0" t="n">
        <v>25002</v>
      </c>
      <c r="B706" s="0" t="s">
        <v>12583</v>
      </c>
      <c r="C706" s="0" t="s">
        <v>2515</v>
      </c>
      <c r="D706" s="333" t="n">
        <v>52.65</v>
      </c>
    </row>
    <row r="707" customFormat="false" ht="15" hidden="false" customHeight="false" outlineLevel="0" collapsed="false">
      <c r="A707" s="0" t="n">
        <v>37409</v>
      </c>
      <c r="B707" s="0" t="s">
        <v>12584</v>
      </c>
      <c r="C707" s="0" t="s">
        <v>2515</v>
      </c>
      <c r="D707" s="333" t="n">
        <v>52.65</v>
      </c>
    </row>
    <row r="708" customFormat="false" ht="15" hidden="false" customHeight="false" outlineLevel="0" collapsed="false">
      <c r="A708" s="0" t="n">
        <v>841</v>
      </c>
      <c r="B708" s="0" t="s">
        <v>12585</v>
      </c>
      <c r="C708" s="0" t="s">
        <v>2515</v>
      </c>
      <c r="D708" s="333" t="n">
        <v>53.3</v>
      </c>
    </row>
    <row r="709" customFormat="false" ht="15" hidden="false" customHeight="false" outlineLevel="0" collapsed="false">
      <c r="A709" s="0" t="n">
        <v>25005</v>
      </c>
      <c r="B709" s="0" t="s">
        <v>12586</v>
      </c>
      <c r="C709" s="0" t="s">
        <v>2515</v>
      </c>
      <c r="D709" s="333" t="n">
        <v>57.77</v>
      </c>
    </row>
    <row r="710" customFormat="false" ht="15" hidden="false" customHeight="false" outlineLevel="0" collapsed="false">
      <c r="A710" s="0" t="n">
        <v>25003</v>
      </c>
      <c r="B710" s="0" t="s">
        <v>12587</v>
      </c>
      <c r="C710" s="0" t="s">
        <v>2515</v>
      </c>
      <c r="D710" s="333" t="n">
        <v>58.64</v>
      </c>
    </row>
    <row r="711" customFormat="false" ht="15" hidden="false" customHeight="false" outlineLevel="0" collapsed="false">
      <c r="A711" s="0" t="n">
        <v>37410</v>
      </c>
      <c r="B711" s="0" t="s">
        <v>12588</v>
      </c>
      <c r="C711" s="0" t="s">
        <v>2515</v>
      </c>
      <c r="D711" s="333" t="n">
        <v>57.77</v>
      </c>
    </row>
    <row r="712" customFormat="false" ht="15" hidden="false" customHeight="false" outlineLevel="0" collapsed="false">
      <c r="A712" s="0" t="n">
        <v>842</v>
      </c>
      <c r="B712" s="0" t="s">
        <v>12589</v>
      </c>
      <c r="C712" s="0" t="s">
        <v>2515</v>
      </c>
      <c r="D712" s="333" t="n">
        <v>58.6</v>
      </c>
    </row>
    <row r="713" customFormat="false" ht="15" hidden="false" customHeight="false" outlineLevel="0" collapsed="false">
      <c r="A713" s="0" t="n">
        <v>44391</v>
      </c>
      <c r="B713" s="0" t="s">
        <v>12590</v>
      </c>
      <c r="C713" s="0" t="s">
        <v>2440</v>
      </c>
      <c r="D713" s="333" t="n">
        <v>124.86</v>
      </c>
    </row>
    <row r="714" customFormat="false" ht="15" hidden="false" customHeight="false" outlineLevel="0" collapsed="false">
      <c r="A714" s="0" t="n">
        <v>44388</v>
      </c>
      <c r="B714" s="0" t="s">
        <v>12591</v>
      </c>
      <c r="C714" s="0" t="s">
        <v>2440</v>
      </c>
      <c r="D714" s="333" t="n">
        <v>2.7</v>
      </c>
    </row>
    <row r="715" customFormat="false" ht="15" hidden="false" customHeight="false" outlineLevel="0" collapsed="false">
      <c r="A715" s="0" t="n">
        <v>44392</v>
      </c>
      <c r="B715" s="0" t="s">
        <v>12592</v>
      </c>
      <c r="C715" s="0" t="s">
        <v>2440</v>
      </c>
      <c r="D715" s="333" t="n">
        <v>248.61</v>
      </c>
    </row>
    <row r="716" customFormat="false" ht="15" hidden="false" customHeight="false" outlineLevel="0" collapsed="false">
      <c r="A716" s="0" t="n">
        <v>44390</v>
      </c>
      <c r="B716" s="0" t="s">
        <v>12593</v>
      </c>
      <c r="C716" s="0" t="s">
        <v>2440</v>
      </c>
      <c r="D716" s="333" t="n">
        <v>52.67</v>
      </c>
    </row>
    <row r="717" customFormat="false" ht="15" hidden="false" customHeight="false" outlineLevel="0" collapsed="false">
      <c r="A717" s="0" t="n">
        <v>44389</v>
      </c>
      <c r="B717" s="0" t="s">
        <v>12594</v>
      </c>
      <c r="C717" s="0" t="s">
        <v>2440</v>
      </c>
      <c r="D717" s="333" t="n">
        <v>6.22</v>
      </c>
    </row>
    <row r="718" customFormat="false" ht="15" hidden="false" customHeight="false" outlineLevel="0" collapsed="false">
      <c r="A718" s="0" t="n">
        <v>862</v>
      </c>
      <c r="B718" s="0" t="s">
        <v>12595</v>
      </c>
      <c r="C718" s="0" t="s">
        <v>2440</v>
      </c>
      <c r="D718" s="333" t="n">
        <v>11.39</v>
      </c>
    </row>
    <row r="719" customFormat="false" ht="15" hidden="false" customHeight="false" outlineLevel="0" collapsed="false">
      <c r="A719" s="0" t="n">
        <v>866</v>
      </c>
      <c r="B719" s="0" t="s">
        <v>12596</v>
      </c>
      <c r="C719" s="0" t="s">
        <v>2440</v>
      </c>
      <c r="D719" s="333" t="n">
        <v>144.77</v>
      </c>
    </row>
    <row r="720" customFormat="false" ht="15" hidden="false" customHeight="false" outlineLevel="0" collapsed="false">
      <c r="A720" s="0" t="n">
        <v>892</v>
      </c>
      <c r="B720" s="0" t="s">
        <v>12597</v>
      </c>
      <c r="C720" s="0" t="s">
        <v>2440</v>
      </c>
      <c r="D720" s="333" t="n">
        <v>175.24</v>
      </c>
    </row>
    <row r="721" customFormat="false" ht="15" hidden="false" customHeight="false" outlineLevel="0" collapsed="false">
      <c r="A721" s="0" t="n">
        <v>857</v>
      </c>
      <c r="B721" s="0" t="s">
        <v>12598</v>
      </c>
      <c r="C721" s="0" t="s">
        <v>2440</v>
      </c>
      <c r="D721" s="333" t="n">
        <v>19.06</v>
      </c>
    </row>
    <row r="722" customFormat="false" ht="15" hidden="false" customHeight="false" outlineLevel="0" collapsed="false">
      <c r="A722" s="0" t="n">
        <v>37404</v>
      </c>
      <c r="B722" s="0" t="s">
        <v>12599</v>
      </c>
      <c r="C722" s="0" t="s">
        <v>2440</v>
      </c>
      <c r="D722" s="333" t="n">
        <v>202.75</v>
      </c>
    </row>
    <row r="723" customFormat="false" ht="15" hidden="false" customHeight="false" outlineLevel="0" collapsed="false">
      <c r="A723" s="0" t="n">
        <v>868</v>
      </c>
      <c r="B723" s="0" t="s">
        <v>12600</v>
      </c>
      <c r="C723" s="0" t="s">
        <v>2440</v>
      </c>
      <c r="D723" s="333" t="n">
        <v>27.16</v>
      </c>
    </row>
    <row r="724" customFormat="false" ht="15" hidden="false" customHeight="false" outlineLevel="0" collapsed="false">
      <c r="A724" s="0" t="n">
        <v>863</v>
      </c>
      <c r="B724" s="0" t="s">
        <v>12601</v>
      </c>
      <c r="C724" s="0" t="s">
        <v>2440</v>
      </c>
      <c r="D724" s="333" t="n">
        <v>40</v>
      </c>
    </row>
    <row r="725" customFormat="false" ht="15" hidden="false" customHeight="false" outlineLevel="0" collapsed="false">
      <c r="A725" s="0" t="n">
        <v>867</v>
      </c>
      <c r="B725" s="0" t="s">
        <v>12602</v>
      </c>
      <c r="C725" s="0" t="s">
        <v>2440</v>
      </c>
      <c r="D725" s="333" t="n">
        <v>56.98</v>
      </c>
    </row>
    <row r="726" customFormat="false" ht="15" hidden="false" customHeight="false" outlineLevel="0" collapsed="false">
      <c r="A726" s="0" t="n">
        <v>864</v>
      </c>
      <c r="B726" s="0" t="s">
        <v>12603</v>
      </c>
      <c r="C726" s="0" t="s">
        <v>2440</v>
      </c>
      <c r="D726" s="333" t="n">
        <v>75.27</v>
      </c>
    </row>
    <row r="727" customFormat="false" ht="15" hidden="false" customHeight="false" outlineLevel="0" collapsed="false">
      <c r="A727" s="0" t="n">
        <v>865</v>
      </c>
      <c r="B727" s="0" t="s">
        <v>12604</v>
      </c>
      <c r="C727" s="0" t="s">
        <v>2440</v>
      </c>
      <c r="D727" s="333" t="n">
        <v>108.27</v>
      </c>
    </row>
    <row r="728" customFormat="false" ht="15" hidden="false" customHeight="false" outlineLevel="0" collapsed="false">
      <c r="A728" s="0" t="n">
        <v>993</v>
      </c>
      <c r="B728" s="0" t="s">
        <v>12605</v>
      </c>
      <c r="C728" s="0" t="s">
        <v>2440</v>
      </c>
      <c r="D728" s="333" t="n">
        <v>2.06</v>
      </c>
    </row>
    <row r="729" customFormat="false" ht="15" hidden="false" customHeight="false" outlineLevel="0" collapsed="false">
      <c r="A729" s="0" t="n">
        <v>1020</v>
      </c>
      <c r="B729" s="0" t="s">
        <v>12606</v>
      </c>
      <c r="C729" s="0" t="s">
        <v>2440</v>
      </c>
      <c r="D729" s="333" t="n">
        <v>10.5</v>
      </c>
    </row>
    <row r="730" customFormat="false" ht="15" hidden="false" customHeight="false" outlineLevel="0" collapsed="false">
      <c r="A730" s="0" t="n">
        <v>1017</v>
      </c>
      <c r="B730" s="0" t="s">
        <v>12607</v>
      </c>
      <c r="C730" s="0" t="s">
        <v>2440</v>
      </c>
      <c r="D730" s="333" t="n">
        <v>128.73</v>
      </c>
    </row>
    <row r="731" customFormat="false" ht="15" hidden="false" customHeight="false" outlineLevel="0" collapsed="false">
      <c r="A731" s="0" t="n">
        <v>999</v>
      </c>
      <c r="B731" s="0" t="s">
        <v>12608</v>
      </c>
      <c r="C731" s="0" t="s">
        <v>2440</v>
      </c>
      <c r="D731" s="333" t="n">
        <v>155.96</v>
      </c>
    </row>
    <row r="732" customFormat="false" ht="15" hidden="false" customHeight="false" outlineLevel="0" collapsed="false">
      <c r="A732" s="0" t="n">
        <v>995</v>
      </c>
      <c r="B732" s="0" t="s">
        <v>12609</v>
      </c>
      <c r="C732" s="0" t="s">
        <v>2440</v>
      </c>
      <c r="D732" s="333" t="n">
        <v>16.73</v>
      </c>
    </row>
    <row r="733" customFormat="false" ht="15" hidden="false" customHeight="false" outlineLevel="0" collapsed="false">
      <c r="A733" s="0" t="n">
        <v>1000</v>
      </c>
      <c r="B733" s="0" t="s">
        <v>12610</v>
      </c>
      <c r="C733" s="0" t="s">
        <v>2440</v>
      </c>
      <c r="D733" s="333" t="n">
        <v>191.57</v>
      </c>
    </row>
    <row r="734" customFormat="false" ht="15" hidden="false" customHeight="false" outlineLevel="0" collapsed="false">
      <c r="A734" s="0" t="n">
        <v>1022</v>
      </c>
      <c r="B734" s="0" t="s">
        <v>12611</v>
      </c>
      <c r="C734" s="0" t="s">
        <v>2440</v>
      </c>
      <c r="D734" s="333" t="n">
        <v>2.87</v>
      </c>
    </row>
    <row r="735" customFormat="false" ht="15" hidden="false" customHeight="false" outlineLevel="0" collapsed="false">
      <c r="A735" s="0" t="n">
        <v>1015</v>
      </c>
      <c r="B735" s="0" t="s">
        <v>12612</v>
      </c>
      <c r="C735" s="0" t="s">
        <v>2440</v>
      </c>
      <c r="D735" s="333" t="n">
        <v>254.57</v>
      </c>
    </row>
    <row r="736" customFormat="false" ht="15" hidden="false" customHeight="false" outlineLevel="0" collapsed="false">
      <c r="A736" s="0" t="n">
        <v>996</v>
      </c>
      <c r="B736" s="0" t="s">
        <v>12613</v>
      </c>
      <c r="C736" s="0" t="s">
        <v>2440</v>
      </c>
      <c r="D736" s="333" t="n">
        <v>25.94</v>
      </c>
    </row>
    <row r="737" customFormat="false" ht="15" hidden="false" customHeight="false" outlineLevel="0" collapsed="false">
      <c r="A737" s="0" t="n">
        <v>1001</v>
      </c>
      <c r="B737" s="0" t="s">
        <v>12614</v>
      </c>
      <c r="C737" s="0" t="s">
        <v>2440</v>
      </c>
      <c r="D737" s="333" t="n">
        <v>330.3</v>
      </c>
    </row>
    <row r="738" customFormat="false" ht="15" hidden="false" customHeight="false" outlineLevel="0" collapsed="false">
      <c r="A738" s="0" t="n">
        <v>1019</v>
      </c>
      <c r="B738" s="0" t="s">
        <v>12615</v>
      </c>
      <c r="C738" s="0" t="s">
        <v>2440</v>
      </c>
      <c r="D738" s="333" t="n">
        <v>36.65</v>
      </c>
    </row>
    <row r="739" customFormat="false" ht="15" hidden="false" customHeight="false" outlineLevel="0" collapsed="false">
      <c r="A739" s="0" t="n">
        <v>1021</v>
      </c>
      <c r="B739" s="0" t="s">
        <v>12616</v>
      </c>
      <c r="C739" s="0" t="s">
        <v>2440</v>
      </c>
      <c r="D739" s="333" t="n">
        <v>4.41</v>
      </c>
    </row>
    <row r="740" customFormat="false" ht="15" hidden="false" customHeight="false" outlineLevel="0" collapsed="false">
      <c r="A740" s="0" t="n">
        <v>39249</v>
      </c>
      <c r="B740" s="0" t="s">
        <v>12617</v>
      </c>
      <c r="C740" s="0" t="s">
        <v>2440</v>
      </c>
      <c r="D740" s="333" t="n">
        <v>444.11</v>
      </c>
    </row>
    <row r="741" customFormat="false" ht="15" hidden="false" customHeight="false" outlineLevel="0" collapsed="false">
      <c r="A741" s="0" t="n">
        <v>1018</v>
      </c>
      <c r="B741" s="0" t="s">
        <v>12618</v>
      </c>
      <c r="C741" s="0" t="s">
        <v>2440</v>
      </c>
      <c r="D741" s="333" t="n">
        <v>54.2</v>
      </c>
    </row>
    <row r="742" customFormat="false" ht="15" hidden="false" customHeight="false" outlineLevel="0" collapsed="false">
      <c r="A742" s="0" t="n">
        <v>39250</v>
      </c>
      <c r="B742" s="0" t="s">
        <v>12619</v>
      </c>
      <c r="C742" s="0" t="s">
        <v>2440</v>
      </c>
      <c r="D742" s="333" t="n">
        <v>531.26</v>
      </c>
    </row>
    <row r="743" customFormat="false" ht="15" hidden="false" customHeight="false" outlineLevel="0" collapsed="false">
      <c r="A743" s="0" t="n">
        <v>994</v>
      </c>
      <c r="B743" s="0" t="s">
        <v>12620</v>
      </c>
      <c r="C743" s="0" t="s">
        <v>2440</v>
      </c>
      <c r="D743" s="333" t="n">
        <v>6.41</v>
      </c>
    </row>
    <row r="744" customFormat="false" ht="15" hidden="false" customHeight="false" outlineLevel="0" collapsed="false">
      <c r="A744" s="0" t="n">
        <v>977</v>
      </c>
      <c r="B744" s="0" t="s">
        <v>12621</v>
      </c>
      <c r="C744" s="0" t="s">
        <v>2440</v>
      </c>
      <c r="D744" s="333" t="n">
        <v>75.82</v>
      </c>
    </row>
    <row r="745" customFormat="false" ht="15" hidden="false" customHeight="false" outlineLevel="0" collapsed="false">
      <c r="A745" s="0" t="n">
        <v>998</v>
      </c>
      <c r="B745" s="0" t="s">
        <v>12622</v>
      </c>
      <c r="C745" s="0" t="s">
        <v>2440</v>
      </c>
      <c r="D745" s="333" t="n">
        <v>98.44</v>
      </c>
    </row>
    <row r="746" customFormat="false" ht="15" hidden="false" customHeight="false" outlineLevel="0" collapsed="false">
      <c r="A746" s="0" t="n">
        <v>39251</v>
      </c>
      <c r="B746" s="0" t="s">
        <v>12623</v>
      </c>
      <c r="C746" s="0" t="s">
        <v>2440</v>
      </c>
      <c r="D746" s="333" t="n">
        <v>0.71</v>
      </c>
    </row>
    <row r="747" customFormat="false" ht="15" hidden="false" customHeight="false" outlineLevel="0" collapsed="false">
      <c r="A747" s="0" t="n">
        <v>1011</v>
      </c>
      <c r="B747" s="0" t="s">
        <v>12624</v>
      </c>
      <c r="C747" s="0" t="s">
        <v>2440</v>
      </c>
      <c r="D747" s="333" t="n">
        <v>0.97</v>
      </c>
    </row>
    <row r="748" customFormat="false" ht="15" hidden="false" customHeight="false" outlineLevel="0" collapsed="false">
      <c r="A748" s="0" t="n">
        <v>39252</v>
      </c>
      <c r="B748" s="0" t="s">
        <v>12625</v>
      </c>
      <c r="C748" s="0" t="s">
        <v>2440</v>
      </c>
      <c r="D748" s="333" t="n">
        <v>1.27</v>
      </c>
    </row>
    <row r="749" customFormat="false" ht="15" hidden="false" customHeight="false" outlineLevel="0" collapsed="false">
      <c r="A749" s="0" t="n">
        <v>1013</v>
      </c>
      <c r="B749" s="0" t="s">
        <v>12626</v>
      </c>
      <c r="C749" s="0" t="s">
        <v>2440</v>
      </c>
      <c r="D749" s="333" t="n">
        <v>1.53</v>
      </c>
    </row>
    <row r="750" customFormat="false" ht="15" hidden="false" customHeight="false" outlineLevel="0" collapsed="false">
      <c r="A750" s="0" t="n">
        <v>980</v>
      </c>
      <c r="B750" s="0" t="s">
        <v>12627</v>
      </c>
      <c r="C750" s="0" t="s">
        <v>2440</v>
      </c>
      <c r="D750" s="333" t="n">
        <v>11.02</v>
      </c>
    </row>
    <row r="751" customFormat="false" ht="15" hidden="false" customHeight="false" outlineLevel="0" collapsed="false">
      <c r="A751" s="0" t="n">
        <v>39237</v>
      </c>
      <c r="B751" s="0" t="s">
        <v>12628</v>
      </c>
      <c r="C751" s="0" t="s">
        <v>2440</v>
      </c>
      <c r="D751" s="333" t="n">
        <v>117.2</v>
      </c>
    </row>
    <row r="752" customFormat="false" ht="15" hidden="false" customHeight="false" outlineLevel="0" collapsed="false">
      <c r="A752" s="0" t="n">
        <v>39238</v>
      </c>
      <c r="B752" s="0" t="s">
        <v>12629</v>
      </c>
      <c r="C752" s="0" t="s">
        <v>2440</v>
      </c>
      <c r="D752" s="333" t="n">
        <v>147.81</v>
      </c>
    </row>
    <row r="753" customFormat="false" ht="15" hidden="false" customHeight="false" outlineLevel="0" collapsed="false">
      <c r="A753" s="0" t="n">
        <v>979</v>
      </c>
      <c r="B753" s="0" t="s">
        <v>12630</v>
      </c>
      <c r="C753" s="0" t="s">
        <v>2440</v>
      </c>
      <c r="D753" s="333" t="n">
        <v>15.74</v>
      </c>
    </row>
    <row r="754" customFormat="false" ht="15" hidden="false" customHeight="false" outlineLevel="0" collapsed="false">
      <c r="A754" s="0" t="n">
        <v>39239</v>
      </c>
      <c r="B754" s="0" t="s">
        <v>12631</v>
      </c>
      <c r="C754" s="0" t="s">
        <v>2440</v>
      </c>
      <c r="D754" s="333" t="n">
        <v>178.57</v>
      </c>
    </row>
    <row r="755" customFormat="false" ht="15" hidden="false" customHeight="false" outlineLevel="0" collapsed="false">
      <c r="A755" s="0" t="n">
        <v>1014</v>
      </c>
      <c r="B755" s="0" t="s">
        <v>12632</v>
      </c>
      <c r="C755" s="0" t="s">
        <v>2440</v>
      </c>
      <c r="D755" s="333" t="n">
        <v>2.42</v>
      </c>
    </row>
    <row r="756" customFormat="false" ht="15" hidden="false" customHeight="false" outlineLevel="0" collapsed="false">
      <c r="A756" s="0" t="n">
        <v>39240</v>
      </c>
      <c r="B756" s="0" t="s">
        <v>12633</v>
      </c>
      <c r="C756" s="0" t="s">
        <v>2440</v>
      </c>
      <c r="D756" s="333" t="n">
        <v>234.87</v>
      </c>
    </row>
    <row r="757" customFormat="false" ht="15" hidden="false" customHeight="false" outlineLevel="0" collapsed="false">
      <c r="A757" s="0" t="n">
        <v>39232</v>
      </c>
      <c r="B757" s="0" t="s">
        <v>12634</v>
      </c>
      <c r="C757" s="0" t="s">
        <v>2440</v>
      </c>
      <c r="D757" s="333" t="n">
        <v>24.65</v>
      </c>
    </row>
    <row r="758" customFormat="false" ht="15" hidden="false" customHeight="false" outlineLevel="0" collapsed="false">
      <c r="A758" s="0" t="n">
        <v>39233</v>
      </c>
      <c r="B758" s="0" t="s">
        <v>12635</v>
      </c>
      <c r="C758" s="0" t="s">
        <v>2440</v>
      </c>
      <c r="D758" s="333" t="n">
        <v>35.93</v>
      </c>
    </row>
    <row r="759" customFormat="false" ht="15" hidden="false" customHeight="false" outlineLevel="0" collapsed="false">
      <c r="A759" s="0" t="n">
        <v>981</v>
      </c>
      <c r="B759" s="0" t="s">
        <v>12636</v>
      </c>
      <c r="C759" s="0" t="s">
        <v>2440</v>
      </c>
      <c r="D759" s="333" t="n">
        <v>4.01</v>
      </c>
    </row>
    <row r="760" customFormat="false" ht="15" hidden="false" customHeight="false" outlineLevel="0" collapsed="false">
      <c r="A760" s="0" t="n">
        <v>39234</v>
      </c>
      <c r="B760" s="0" t="s">
        <v>12637</v>
      </c>
      <c r="C760" s="0" t="s">
        <v>2440</v>
      </c>
      <c r="D760" s="333" t="n">
        <v>50.01</v>
      </c>
    </row>
    <row r="761" customFormat="false" ht="15" hidden="false" customHeight="false" outlineLevel="0" collapsed="false">
      <c r="A761" s="0" t="n">
        <v>982</v>
      </c>
      <c r="B761" s="0" t="s">
        <v>12638</v>
      </c>
      <c r="C761" s="0" t="s">
        <v>2440</v>
      </c>
      <c r="D761" s="333" t="n">
        <v>5.76</v>
      </c>
    </row>
    <row r="762" customFormat="false" ht="15" hidden="false" customHeight="false" outlineLevel="0" collapsed="false">
      <c r="A762" s="0" t="n">
        <v>39235</v>
      </c>
      <c r="B762" s="0" t="s">
        <v>12639</v>
      </c>
      <c r="C762" s="0" t="s">
        <v>2440</v>
      </c>
      <c r="D762" s="333" t="n">
        <v>73.76</v>
      </c>
    </row>
    <row r="763" customFormat="false" ht="15" hidden="false" customHeight="false" outlineLevel="0" collapsed="false">
      <c r="A763" s="0" t="n">
        <v>39236</v>
      </c>
      <c r="B763" s="0" t="s">
        <v>12640</v>
      </c>
      <c r="C763" s="0" t="s">
        <v>2440</v>
      </c>
      <c r="D763" s="333" t="n">
        <v>97.75</v>
      </c>
    </row>
    <row r="764" customFormat="false" ht="15" hidden="false" customHeight="false" outlineLevel="0" collapsed="false">
      <c r="A764" s="0" t="n">
        <v>990</v>
      </c>
      <c r="B764" s="0" t="s">
        <v>12641</v>
      </c>
      <c r="C764" s="0" t="s">
        <v>2440</v>
      </c>
      <c r="D764" s="333" t="n">
        <v>173.45</v>
      </c>
    </row>
    <row r="765" customFormat="false" ht="15" hidden="false" customHeight="false" outlineLevel="0" collapsed="false">
      <c r="A765" s="0" t="n">
        <v>39241</v>
      </c>
      <c r="B765" s="0" t="s">
        <v>12642</v>
      </c>
      <c r="C765" s="0" t="s">
        <v>2440</v>
      </c>
      <c r="D765" s="333" t="n">
        <v>17.07</v>
      </c>
    </row>
    <row r="766" customFormat="false" ht="15" hidden="false" customHeight="false" outlineLevel="0" collapsed="false">
      <c r="A766" s="0" t="n">
        <v>1005</v>
      </c>
      <c r="B766" s="0" t="s">
        <v>12643</v>
      </c>
      <c r="C766" s="0" t="s">
        <v>2440</v>
      </c>
      <c r="D766" s="333" t="n">
        <v>215.95</v>
      </c>
    </row>
    <row r="767" customFormat="false" ht="15" hidden="false" customHeight="false" outlineLevel="0" collapsed="false">
      <c r="A767" s="0" t="n">
        <v>991</v>
      </c>
      <c r="B767" s="0" t="s">
        <v>12644</v>
      </c>
      <c r="C767" s="0" t="s">
        <v>2440</v>
      </c>
      <c r="D767" s="333" t="n">
        <v>282.85</v>
      </c>
    </row>
    <row r="768" customFormat="false" ht="15" hidden="false" customHeight="false" outlineLevel="0" collapsed="false">
      <c r="A768" s="0" t="n">
        <v>986</v>
      </c>
      <c r="B768" s="0" t="s">
        <v>12645</v>
      </c>
      <c r="C768" s="0" t="s">
        <v>2440</v>
      </c>
      <c r="D768" s="333" t="n">
        <v>26.98</v>
      </c>
    </row>
    <row r="769" customFormat="false" ht="15" hidden="false" customHeight="false" outlineLevel="0" collapsed="false">
      <c r="A769" s="0" t="n">
        <v>987</v>
      </c>
      <c r="B769" s="0" t="s">
        <v>12646</v>
      </c>
      <c r="C769" s="0" t="s">
        <v>2440</v>
      </c>
      <c r="D769" s="333" t="n">
        <v>36.93</v>
      </c>
    </row>
    <row r="770" customFormat="false" ht="15" hidden="false" customHeight="false" outlineLevel="0" collapsed="false">
      <c r="A770" s="0" t="n">
        <v>1007</v>
      </c>
      <c r="B770" s="0" t="s">
        <v>12647</v>
      </c>
      <c r="C770" s="0" t="s">
        <v>2440</v>
      </c>
      <c r="D770" s="333" t="n">
        <v>51.12</v>
      </c>
    </row>
    <row r="771" customFormat="false" ht="15" hidden="false" customHeight="false" outlineLevel="0" collapsed="false">
      <c r="A771" s="0" t="n">
        <v>1008</v>
      </c>
      <c r="B771" s="0" t="s">
        <v>12648</v>
      </c>
      <c r="C771" s="0" t="s">
        <v>2440</v>
      </c>
      <c r="D771" s="333" t="n">
        <v>6.49</v>
      </c>
    </row>
    <row r="772" customFormat="false" ht="15" hidden="false" customHeight="false" outlineLevel="0" collapsed="false">
      <c r="A772" s="0" t="n">
        <v>988</v>
      </c>
      <c r="B772" s="0" t="s">
        <v>12649</v>
      </c>
      <c r="C772" s="0" t="s">
        <v>2440</v>
      </c>
      <c r="D772" s="333" t="n">
        <v>70.49</v>
      </c>
    </row>
    <row r="773" customFormat="false" ht="15" hidden="false" customHeight="false" outlineLevel="0" collapsed="false">
      <c r="A773" s="0" t="n">
        <v>989</v>
      </c>
      <c r="B773" s="0" t="s">
        <v>12650</v>
      </c>
      <c r="C773" s="0" t="s">
        <v>2440</v>
      </c>
      <c r="D773" s="333" t="n">
        <v>97.3</v>
      </c>
    </row>
    <row r="774" customFormat="false" ht="15" hidden="false" customHeight="false" outlineLevel="0" collapsed="false">
      <c r="A774" s="0" t="n">
        <v>1006</v>
      </c>
      <c r="B774" s="0" t="s">
        <v>12651</v>
      </c>
      <c r="C774" s="0" t="s">
        <v>2440</v>
      </c>
      <c r="D774" s="333" t="n">
        <v>130.44</v>
      </c>
    </row>
    <row r="775" customFormat="false" ht="15" hidden="false" customHeight="false" outlineLevel="0" collapsed="false">
      <c r="A775" s="0" t="n">
        <v>43972</v>
      </c>
      <c r="B775" s="0" t="s">
        <v>12652</v>
      </c>
      <c r="C775" s="0" t="s">
        <v>2440</v>
      </c>
      <c r="D775" s="333" t="n">
        <v>3.43</v>
      </c>
    </row>
    <row r="776" customFormat="false" ht="15" hidden="false" customHeight="false" outlineLevel="0" collapsed="false">
      <c r="A776" s="0" t="n">
        <v>43971</v>
      </c>
      <c r="B776" s="0" t="s">
        <v>12653</v>
      </c>
      <c r="C776" s="0" t="s">
        <v>2440</v>
      </c>
      <c r="D776" s="333" t="n">
        <v>2.62</v>
      </c>
    </row>
    <row r="777" customFormat="false" ht="15" hidden="false" customHeight="false" outlineLevel="0" collapsed="false">
      <c r="A777" s="0" t="n">
        <v>39598</v>
      </c>
      <c r="B777" s="0" t="s">
        <v>12654</v>
      </c>
      <c r="C777" s="0" t="s">
        <v>2440</v>
      </c>
      <c r="D777" s="333" t="n">
        <v>4.86</v>
      </c>
    </row>
    <row r="778" customFormat="false" ht="15" hidden="false" customHeight="false" outlineLevel="0" collapsed="false">
      <c r="A778" s="0" t="n">
        <v>43973</v>
      </c>
      <c r="B778" s="0" t="s">
        <v>12655</v>
      </c>
      <c r="C778" s="0" t="s">
        <v>2440</v>
      </c>
      <c r="D778" s="333" t="n">
        <v>3.58</v>
      </c>
    </row>
    <row r="779" customFormat="false" ht="15" hidden="false" customHeight="false" outlineLevel="0" collapsed="false">
      <c r="A779" s="0" t="n">
        <v>39599</v>
      </c>
      <c r="B779" s="0" t="s">
        <v>12656</v>
      </c>
      <c r="C779" s="0" t="s">
        <v>2440</v>
      </c>
      <c r="D779" s="333" t="n">
        <v>6.99</v>
      </c>
    </row>
    <row r="780" customFormat="false" ht="15" hidden="false" customHeight="false" outlineLevel="0" collapsed="false">
      <c r="A780" s="0" t="n">
        <v>43832</v>
      </c>
      <c r="B780" s="0" t="s">
        <v>12657</v>
      </c>
      <c r="C780" s="0" t="s">
        <v>2440</v>
      </c>
      <c r="D780" s="333" t="n">
        <v>18.41</v>
      </c>
    </row>
    <row r="781" customFormat="false" ht="15" hidden="false" customHeight="false" outlineLevel="0" collapsed="false">
      <c r="A781" s="0" t="n">
        <v>34602</v>
      </c>
      <c r="B781" s="0" t="s">
        <v>12658</v>
      </c>
      <c r="C781" s="0" t="s">
        <v>2440</v>
      </c>
      <c r="D781" s="333" t="n">
        <v>4.46</v>
      </c>
    </row>
    <row r="782" customFormat="false" ht="15" hidden="false" customHeight="false" outlineLevel="0" collapsed="false">
      <c r="A782" s="0" t="n">
        <v>34607</v>
      </c>
      <c r="B782" s="0" t="s">
        <v>12659</v>
      </c>
      <c r="C782" s="0" t="s">
        <v>2440</v>
      </c>
      <c r="D782" s="333" t="n">
        <v>10.94</v>
      </c>
    </row>
    <row r="783" customFormat="false" ht="15" hidden="false" customHeight="false" outlineLevel="0" collapsed="false">
      <c r="A783" s="0" t="n">
        <v>34609</v>
      </c>
      <c r="B783" s="0" t="s">
        <v>12660</v>
      </c>
      <c r="C783" s="0" t="s">
        <v>2440</v>
      </c>
      <c r="D783" s="333" t="n">
        <v>15.91</v>
      </c>
    </row>
    <row r="784" customFormat="false" ht="15" hidden="false" customHeight="false" outlineLevel="0" collapsed="false">
      <c r="A784" s="0" t="n">
        <v>34618</v>
      </c>
      <c r="B784" s="0" t="s">
        <v>12661</v>
      </c>
      <c r="C784" s="0" t="s">
        <v>2440</v>
      </c>
      <c r="D784" s="333" t="n">
        <v>6.08</v>
      </c>
    </row>
    <row r="785" customFormat="false" ht="15" hidden="false" customHeight="false" outlineLevel="0" collapsed="false">
      <c r="A785" s="0" t="n">
        <v>34621</v>
      </c>
      <c r="B785" s="0" t="s">
        <v>12662</v>
      </c>
      <c r="C785" s="0" t="s">
        <v>2440</v>
      </c>
      <c r="D785" s="333" t="n">
        <v>15.08</v>
      </c>
    </row>
    <row r="786" customFormat="false" ht="15" hidden="false" customHeight="false" outlineLevel="0" collapsed="false">
      <c r="A786" s="0" t="n">
        <v>34622</v>
      </c>
      <c r="B786" s="0" t="s">
        <v>12663</v>
      </c>
      <c r="C786" s="0" t="s">
        <v>2440</v>
      </c>
      <c r="D786" s="333" t="n">
        <v>22.4</v>
      </c>
    </row>
    <row r="787" customFormat="false" ht="15" hidden="false" customHeight="false" outlineLevel="0" collapsed="false">
      <c r="A787" s="0" t="n">
        <v>34624</v>
      </c>
      <c r="B787" s="0" t="s">
        <v>12664</v>
      </c>
      <c r="C787" s="0" t="s">
        <v>2440</v>
      </c>
      <c r="D787" s="333" t="n">
        <v>8.12</v>
      </c>
    </row>
    <row r="788" customFormat="false" ht="15" hidden="false" customHeight="false" outlineLevel="0" collapsed="false">
      <c r="A788" s="0" t="n">
        <v>34627</v>
      </c>
      <c r="B788" s="0" t="s">
        <v>12665</v>
      </c>
      <c r="C788" s="0" t="s">
        <v>2440</v>
      </c>
      <c r="D788" s="333" t="n">
        <v>19.59</v>
      </c>
    </row>
    <row r="789" customFormat="false" ht="15" hidden="false" customHeight="false" outlineLevel="0" collapsed="false">
      <c r="A789" s="0" t="n">
        <v>34629</v>
      </c>
      <c r="B789" s="0" t="s">
        <v>12666</v>
      </c>
      <c r="C789" s="0" t="s">
        <v>2440</v>
      </c>
      <c r="D789" s="333" t="n">
        <v>29.93</v>
      </c>
    </row>
    <row r="790" customFormat="false" ht="15" hidden="false" customHeight="false" outlineLevel="0" collapsed="false">
      <c r="A790" s="0" t="n">
        <v>39257</v>
      </c>
      <c r="B790" s="0" t="s">
        <v>12667</v>
      </c>
      <c r="C790" s="0" t="s">
        <v>2440</v>
      </c>
      <c r="D790" s="333" t="n">
        <v>6.09</v>
      </c>
    </row>
    <row r="791" customFormat="false" ht="15" hidden="false" customHeight="false" outlineLevel="0" collapsed="false">
      <c r="A791" s="0" t="n">
        <v>39261</v>
      </c>
      <c r="B791" s="0" t="s">
        <v>12668</v>
      </c>
      <c r="C791" s="0" t="s">
        <v>2440</v>
      </c>
      <c r="D791" s="333" t="n">
        <v>34.87</v>
      </c>
    </row>
    <row r="792" customFormat="false" ht="15" hidden="false" customHeight="false" outlineLevel="0" collapsed="false">
      <c r="A792" s="0" t="n">
        <v>39268</v>
      </c>
      <c r="B792" s="0" t="s">
        <v>12669</v>
      </c>
      <c r="C792" s="0" t="s">
        <v>2440</v>
      </c>
      <c r="D792" s="333" t="n">
        <v>545.04</v>
      </c>
    </row>
    <row r="793" customFormat="false" ht="15" hidden="false" customHeight="false" outlineLevel="0" collapsed="false">
      <c r="A793" s="0" t="n">
        <v>39262</v>
      </c>
      <c r="B793" s="0" t="s">
        <v>12670</v>
      </c>
      <c r="C793" s="0" t="s">
        <v>2440</v>
      </c>
      <c r="D793" s="333" t="n">
        <v>55.53</v>
      </c>
    </row>
    <row r="794" customFormat="false" ht="15" hidden="false" customHeight="false" outlineLevel="0" collapsed="false">
      <c r="A794" s="0" t="n">
        <v>39258</v>
      </c>
      <c r="B794" s="0" t="s">
        <v>12671</v>
      </c>
      <c r="C794" s="0" t="s">
        <v>2440</v>
      </c>
      <c r="D794" s="333" t="n">
        <v>9.18</v>
      </c>
    </row>
    <row r="795" customFormat="false" ht="15" hidden="false" customHeight="false" outlineLevel="0" collapsed="false">
      <c r="A795" s="0" t="n">
        <v>39263</v>
      </c>
      <c r="B795" s="0" t="s">
        <v>12672</v>
      </c>
      <c r="C795" s="0" t="s">
        <v>2440</v>
      </c>
      <c r="D795" s="333" t="n">
        <v>96.02</v>
      </c>
    </row>
    <row r="796" customFormat="false" ht="15" hidden="false" customHeight="false" outlineLevel="0" collapsed="false">
      <c r="A796" s="0" t="n">
        <v>39264</v>
      </c>
      <c r="B796" s="0" t="s">
        <v>12673</v>
      </c>
      <c r="C796" s="0" t="s">
        <v>2440</v>
      </c>
      <c r="D796" s="333" t="n">
        <v>133.01</v>
      </c>
    </row>
    <row r="797" customFormat="false" ht="15" hidden="false" customHeight="false" outlineLevel="0" collapsed="false">
      <c r="A797" s="0" t="n">
        <v>39259</v>
      </c>
      <c r="B797" s="0" t="s">
        <v>12674</v>
      </c>
      <c r="C797" s="0" t="s">
        <v>2440</v>
      </c>
      <c r="D797" s="333" t="n">
        <v>14.14</v>
      </c>
    </row>
    <row r="798" customFormat="false" ht="15" hidden="false" customHeight="false" outlineLevel="0" collapsed="false">
      <c r="A798" s="0" t="n">
        <v>39265</v>
      </c>
      <c r="B798" s="0" t="s">
        <v>12675</v>
      </c>
      <c r="C798" s="0" t="s">
        <v>2440</v>
      </c>
      <c r="D798" s="333" t="n">
        <v>180.58</v>
      </c>
    </row>
    <row r="799" customFormat="false" ht="15" hidden="false" customHeight="false" outlineLevel="0" collapsed="false">
      <c r="A799" s="0" t="n">
        <v>39260</v>
      </c>
      <c r="B799" s="0" t="s">
        <v>12676</v>
      </c>
      <c r="C799" s="0" t="s">
        <v>2440</v>
      </c>
      <c r="D799" s="333" t="n">
        <v>21.64</v>
      </c>
    </row>
    <row r="800" customFormat="false" ht="15" hidden="false" customHeight="false" outlineLevel="0" collapsed="false">
      <c r="A800" s="0" t="n">
        <v>39266</v>
      </c>
      <c r="B800" s="0" t="s">
        <v>12677</v>
      </c>
      <c r="C800" s="0" t="s">
        <v>2440</v>
      </c>
      <c r="D800" s="333" t="n">
        <v>272.5</v>
      </c>
    </row>
    <row r="801" customFormat="false" ht="15" hidden="false" customHeight="false" outlineLevel="0" collapsed="false">
      <c r="A801" s="0" t="n">
        <v>39267</v>
      </c>
      <c r="B801" s="0" t="s">
        <v>12678</v>
      </c>
      <c r="C801" s="0" t="s">
        <v>2440</v>
      </c>
      <c r="D801" s="333" t="n">
        <v>340.69</v>
      </c>
    </row>
    <row r="802" customFormat="false" ht="15" hidden="false" customHeight="false" outlineLevel="0" collapsed="false">
      <c r="A802" s="0" t="n">
        <v>11901</v>
      </c>
      <c r="B802" s="0" t="s">
        <v>12679</v>
      </c>
      <c r="C802" s="0" t="s">
        <v>2440</v>
      </c>
      <c r="D802" s="333" t="n">
        <v>0.63</v>
      </c>
    </row>
    <row r="803" customFormat="false" ht="15" hidden="false" customHeight="false" outlineLevel="0" collapsed="false">
      <c r="A803" s="0" t="n">
        <v>11902</v>
      </c>
      <c r="B803" s="0" t="s">
        <v>12680</v>
      </c>
      <c r="C803" s="0" t="s">
        <v>2440</v>
      </c>
      <c r="D803" s="333" t="n">
        <v>1.2</v>
      </c>
    </row>
    <row r="804" customFormat="false" ht="15" hidden="false" customHeight="false" outlineLevel="0" collapsed="false">
      <c r="A804" s="0" t="n">
        <v>11903</v>
      </c>
      <c r="B804" s="0" t="s">
        <v>12681</v>
      </c>
      <c r="C804" s="0" t="s">
        <v>2440</v>
      </c>
      <c r="D804" s="333" t="n">
        <v>1.27</v>
      </c>
    </row>
    <row r="805" customFormat="false" ht="15" hidden="false" customHeight="false" outlineLevel="0" collapsed="false">
      <c r="A805" s="0" t="n">
        <v>11904</v>
      </c>
      <c r="B805" s="0" t="s">
        <v>12682</v>
      </c>
      <c r="C805" s="0" t="s">
        <v>2440</v>
      </c>
      <c r="D805" s="333" t="n">
        <v>1.93</v>
      </c>
    </row>
    <row r="806" customFormat="false" ht="15" hidden="false" customHeight="false" outlineLevel="0" collapsed="false">
      <c r="A806" s="0" t="n">
        <v>11905</v>
      </c>
      <c r="B806" s="0" t="s">
        <v>12683</v>
      </c>
      <c r="C806" s="0" t="s">
        <v>2440</v>
      </c>
      <c r="D806" s="333" t="n">
        <v>2.36</v>
      </c>
    </row>
    <row r="807" customFormat="false" ht="15" hidden="false" customHeight="false" outlineLevel="0" collapsed="false">
      <c r="A807" s="0" t="n">
        <v>11906</v>
      </c>
      <c r="B807" s="0" t="s">
        <v>12684</v>
      </c>
      <c r="C807" s="0" t="s">
        <v>2440</v>
      </c>
      <c r="D807" s="333" t="n">
        <v>3</v>
      </c>
    </row>
    <row r="808" customFormat="false" ht="15" hidden="false" customHeight="false" outlineLevel="0" collapsed="false">
      <c r="A808" s="0" t="n">
        <v>11919</v>
      </c>
      <c r="B808" s="0" t="s">
        <v>12685</v>
      </c>
      <c r="C808" s="0" t="s">
        <v>2440</v>
      </c>
      <c r="D808" s="333" t="n">
        <v>5.49</v>
      </c>
    </row>
    <row r="809" customFormat="false" ht="15" hidden="false" customHeight="false" outlineLevel="0" collapsed="false">
      <c r="A809" s="0" t="n">
        <v>11920</v>
      </c>
      <c r="B809" s="0" t="s">
        <v>12686</v>
      </c>
      <c r="C809" s="0" t="s">
        <v>2440</v>
      </c>
      <c r="D809" s="333" t="n">
        <v>10.44</v>
      </c>
    </row>
    <row r="810" customFormat="false" ht="15" hidden="false" customHeight="false" outlineLevel="0" collapsed="false">
      <c r="A810" s="0" t="n">
        <v>11924</v>
      </c>
      <c r="B810" s="0" t="s">
        <v>12687</v>
      </c>
      <c r="C810" s="0" t="s">
        <v>2440</v>
      </c>
      <c r="D810" s="333" t="n">
        <v>87.65</v>
      </c>
    </row>
    <row r="811" customFormat="false" ht="15" hidden="false" customHeight="false" outlineLevel="0" collapsed="false">
      <c r="A811" s="0" t="n">
        <v>11921</v>
      </c>
      <c r="B811" s="0" t="s">
        <v>12688</v>
      </c>
      <c r="C811" s="0" t="s">
        <v>2440</v>
      </c>
      <c r="D811" s="333" t="n">
        <v>15.28</v>
      </c>
    </row>
    <row r="812" customFormat="false" ht="15" hidden="false" customHeight="false" outlineLevel="0" collapsed="false">
      <c r="A812" s="0" t="n">
        <v>11922</v>
      </c>
      <c r="B812" s="0" t="s">
        <v>12689</v>
      </c>
      <c r="C812" s="0" t="s">
        <v>2440</v>
      </c>
      <c r="D812" s="333" t="n">
        <v>24.7</v>
      </c>
    </row>
    <row r="813" customFormat="false" ht="15" hidden="false" customHeight="false" outlineLevel="0" collapsed="false">
      <c r="A813" s="0" t="n">
        <v>11923</v>
      </c>
      <c r="B813" s="0" t="s">
        <v>12690</v>
      </c>
      <c r="C813" s="0" t="s">
        <v>2440</v>
      </c>
      <c r="D813" s="333" t="n">
        <v>36.16</v>
      </c>
    </row>
    <row r="814" customFormat="false" ht="15" hidden="false" customHeight="false" outlineLevel="0" collapsed="false">
      <c r="A814" s="0" t="n">
        <v>11916</v>
      </c>
      <c r="B814" s="0" t="s">
        <v>12691</v>
      </c>
      <c r="C814" s="0" t="s">
        <v>2440</v>
      </c>
      <c r="D814" s="333" t="n">
        <v>7.52</v>
      </c>
    </row>
    <row r="815" customFormat="false" ht="15" hidden="false" customHeight="false" outlineLevel="0" collapsed="false">
      <c r="A815" s="0" t="n">
        <v>11914</v>
      </c>
      <c r="B815" s="0" t="s">
        <v>12692</v>
      </c>
      <c r="C815" s="0" t="s">
        <v>2440</v>
      </c>
      <c r="D815" s="333" t="n">
        <v>54.18</v>
      </c>
    </row>
    <row r="816" customFormat="false" ht="15" hidden="false" customHeight="false" outlineLevel="0" collapsed="false">
      <c r="A816" s="0" t="n">
        <v>11917</v>
      </c>
      <c r="B816" s="0" t="s">
        <v>12693</v>
      </c>
      <c r="C816" s="0" t="s">
        <v>2440</v>
      </c>
      <c r="D816" s="333" t="n">
        <v>13.24</v>
      </c>
    </row>
    <row r="817" customFormat="false" ht="15" hidden="false" customHeight="false" outlineLevel="0" collapsed="false">
      <c r="A817" s="0" t="n">
        <v>11918</v>
      </c>
      <c r="B817" s="0" t="s">
        <v>12694</v>
      </c>
      <c r="C817" s="0" t="s">
        <v>2440</v>
      </c>
      <c r="D817" s="333" t="n">
        <v>15.71</v>
      </c>
    </row>
    <row r="818" customFormat="false" ht="15" hidden="false" customHeight="false" outlineLevel="0" collapsed="false">
      <c r="A818" s="0" t="n">
        <v>37734</v>
      </c>
      <c r="B818" s="0" t="s">
        <v>12695</v>
      </c>
      <c r="C818" s="0" t="s">
        <v>2430</v>
      </c>
      <c r="D818" s="532" t="n">
        <v>73298.23</v>
      </c>
    </row>
    <row r="819" customFormat="false" ht="15" hidden="false" customHeight="false" outlineLevel="0" collapsed="false">
      <c r="A819" s="0" t="n">
        <v>42251</v>
      </c>
      <c r="B819" s="0" t="s">
        <v>12696</v>
      </c>
      <c r="C819" s="0" t="s">
        <v>2430</v>
      </c>
      <c r="D819" s="532" t="n">
        <v>83234.61</v>
      </c>
    </row>
    <row r="820" customFormat="false" ht="15" hidden="false" customHeight="false" outlineLevel="0" collapsed="false">
      <c r="A820" s="0" t="n">
        <v>37733</v>
      </c>
      <c r="B820" s="0" t="s">
        <v>12697</v>
      </c>
      <c r="C820" s="0" t="s">
        <v>2430</v>
      </c>
      <c r="D820" s="532" t="n">
        <v>54958.74</v>
      </c>
    </row>
    <row r="821" customFormat="false" ht="15" hidden="false" customHeight="false" outlineLevel="0" collapsed="false">
      <c r="A821" s="0" t="n">
        <v>37735</v>
      </c>
      <c r="B821" s="0" t="s">
        <v>12698</v>
      </c>
      <c r="C821" s="0" t="s">
        <v>2430</v>
      </c>
      <c r="D821" s="532" t="n">
        <v>66225.28</v>
      </c>
    </row>
    <row r="822" customFormat="false" ht="15" hidden="false" customHeight="false" outlineLevel="0" collapsed="false">
      <c r="A822" s="0" t="n">
        <v>5090</v>
      </c>
      <c r="B822" s="0" t="s">
        <v>12699</v>
      </c>
      <c r="C822" s="0" t="s">
        <v>2430</v>
      </c>
      <c r="D822" s="333" t="n">
        <v>20</v>
      </c>
    </row>
    <row r="823" customFormat="false" ht="15" hidden="false" customHeight="false" outlineLevel="0" collapsed="false">
      <c r="A823" s="0" t="n">
        <v>5085</v>
      </c>
      <c r="B823" s="0" t="s">
        <v>12700</v>
      </c>
      <c r="C823" s="0" t="s">
        <v>2430</v>
      </c>
      <c r="D823" s="333" t="n">
        <v>29.77</v>
      </c>
    </row>
    <row r="824" customFormat="false" ht="15" hidden="false" customHeight="false" outlineLevel="0" collapsed="false">
      <c r="A824" s="0" t="n">
        <v>43603</v>
      </c>
      <c r="B824" s="0" t="s">
        <v>12701</v>
      </c>
      <c r="C824" s="0" t="s">
        <v>2430</v>
      </c>
      <c r="D824" s="333" t="n">
        <v>42.53</v>
      </c>
    </row>
    <row r="825" customFormat="false" ht="15" hidden="false" customHeight="false" outlineLevel="0" collapsed="false">
      <c r="A825" s="0" t="n">
        <v>38374</v>
      </c>
      <c r="B825" s="0" t="s">
        <v>12702</v>
      </c>
      <c r="C825" s="0" t="s">
        <v>2430</v>
      </c>
      <c r="D825" s="532" t="n">
        <v>1108.19</v>
      </c>
    </row>
    <row r="826" customFormat="false" ht="15" hidden="false" customHeight="false" outlineLevel="0" collapsed="false">
      <c r="A826" s="0" t="n">
        <v>20212</v>
      </c>
      <c r="B826" s="0" t="s">
        <v>12703</v>
      </c>
      <c r="C826" s="0" t="s">
        <v>2440</v>
      </c>
      <c r="D826" s="333" t="n">
        <v>26.38</v>
      </c>
    </row>
    <row r="827" customFormat="false" ht="15" hidden="false" customHeight="false" outlineLevel="0" collapsed="false">
      <c r="A827" s="0" t="n">
        <v>20209</v>
      </c>
      <c r="B827" s="0" t="s">
        <v>12704</v>
      </c>
      <c r="C827" s="0" t="s">
        <v>2440</v>
      </c>
      <c r="D827" s="333" t="n">
        <v>31.51</v>
      </c>
    </row>
    <row r="828" customFormat="false" ht="15" hidden="false" customHeight="false" outlineLevel="0" collapsed="false">
      <c r="A828" s="0" t="n">
        <v>4430</v>
      </c>
      <c r="B828" s="0" t="s">
        <v>12705</v>
      </c>
      <c r="C828" s="0" t="s">
        <v>2440</v>
      </c>
      <c r="D828" s="333" t="n">
        <v>15.44</v>
      </c>
    </row>
    <row r="829" customFormat="false" ht="15" hidden="false" customHeight="false" outlineLevel="0" collapsed="false">
      <c r="A829" s="0" t="n">
        <v>4433</v>
      </c>
      <c r="B829" s="0" t="s">
        <v>12706</v>
      </c>
      <c r="C829" s="0" t="s">
        <v>2440</v>
      </c>
      <c r="D829" s="333" t="n">
        <v>30.19</v>
      </c>
    </row>
    <row r="830" customFormat="false" ht="15" hidden="false" customHeight="false" outlineLevel="0" collapsed="false">
      <c r="A830" s="0" t="n">
        <v>4400</v>
      </c>
      <c r="B830" s="0" t="s">
        <v>12707</v>
      </c>
      <c r="C830" s="0" t="s">
        <v>2440</v>
      </c>
      <c r="D830" s="333" t="n">
        <v>24.57</v>
      </c>
    </row>
    <row r="831" customFormat="false" ht="15" hidden="false" customHeight="false" outlineLevel="0" collapsed="false">
      <c r="A831" s="0" t="n">
        <v>2729</v>
      </c>
      <c r="B831" s="0" t="s">
        <v>12708</v>
      </c>
      <c r="C831" s="0" t="s">
        <v>2430</v>
      </c>
      <c r="D831" s="333" t="n">
        <v>29.15</v>
      </c>
    </row>
    <row r="832" customFormat="false" ht="15" hidden="false" customHeight="false" outlineLevel="0" collapsed="false">
      <c r="A832" s="0" t="n">
        <v>4513</v>
      </c>
      <c r="B832" s="0" t="s">
        <v>12709</v>
      </c>
      <c r="C832" s="0" t="s">
        <v>2440</v>
      </c>
      <c r="D832" s="333" t="n">
        <v>5.57</v>
      </c>
    </row>
    <row r="833" customFormat="false" ht="15" hidden="false" customHeight="false" outlineLevel="0" collapsed="false">
      <c r="A833" s="0" t="n">
        <v>37106</v>
      </c>
      <c r="B833" s="0" t="s">
        <v>12710</v>
      </c>
      <c r="C833" s="0" t="s">
        <v>2430</v>
      </c>
      <c r="D833" s="532" t="n">
        <v>5413.04</v>
      </c>
    </row>
    <row r="834" customFormat="false" ht="15" hidden="false" customHeight="false" outlineLevel="0" collapsed="false">
      <c r="A834" s="0" t="n">
        <v>11869</v>
      </c>
      <c r="B834" s="0" t="s">
        <v>12711</v>
      </c>
      <c r="C834" s="0" t="s">
        <v>2430</v>
      </c>
      <c r="D834" s="532" t="n">
        <v>1082.6</v>
      </c>
    </row>
    <row r="835" customFormat="false" ht="15" hidden="false" customHeight="false" outlineLevel="0" collapsed="false">
      <c r="A835" s="0" t="n">
        <v>43981</v>
      </c>
      <c r="B835" s="0" t="s">
        <v>12712</v>
      </c>
      <c r="C835" s="0" t="s">
        <v>2430</v>
      </c>
      <c r="D835" s="532" t="n">
        <v>8157.39</v>
      </c>
    </row>
    <row r="836" customFormat="false" ht="15" hidden="false" customHeight="false" outlineLevel="0" collapsed="false">
      <c r="A836" s="0" t="n">
        <v>37104</v>
      </c>
      <c r="B836" s="0" t="s">
        <v>12713</v>
      </c>
      <c r="C836" s="0" t="s">
        <v>2430</v>
      </c>
      <c r="D836" s="532" t="n">
        <v>1358.69</v>
      </c>
    </row>
    <row r="837" customFormat="false" ht="15" hidden="false" customHeight="false" outlineLevel="0" collapsed="false">
      <c r="A837" s="0" t="n">
        <v>43982</v>
      </c>
      <c r="B837" s="0" t="s">
        <v>12714</v>
      </c>
      <c r="C837" s="0" t="s">
        <v>2430</v>
      </c>
      <c r="D837" s="532" t="n">
        <v>12886.63</v>
      </c>
    </row>
    <row r="838" customFormat="false" ht="15" hidden="false" customHeight="false" outlineLevel="0" collapsed="false">
      <c r="A838" s="0" t="n">
        <v>43978</v>
      </c>
      <c r="B838" s="0" t="s">
        <v>12715</v>
      </c>
      <c r="C838" s="0" t="s">
        <v>2430</v>
      </c>
      <c r="D838" s="532" t="n">
        <v>2013.55</v>
      </c>
    </row>
    <row r="839" customFormat="false" ht="15" hidden="false" customHeight="false" outlineLevel="0" collapsed="false">
      <c r="A839" s="0" t="n">
        <v>11871</v>
      </c>
      <c r="B839" s="0" t="s">
        <v>12716</v>
      </c>
      <c r="C839" s="0" t="s">
        <v>2430</v>
      </c>
      <c r="D839" s="333" t="n">
        <v>504.66</v>
      </c>
    </row>
    <row r="840" customFormat="false" ht="15" hidden="false" customHeight="false" outlineLevel="0" collapsed="false">
      <c r="A840" s="0" t="n">
        <v>37105</v>
      </c>
      <c r="B840" s="0" t="s">
        <v>12717</v>
      </c>
      <c r="C840" s="0" t="s">
        <v>2430</v>
      </c>
      <c r="D840" s="532" t="n">
        <v>3105.13</v>
      </c>
    </row>
    <row r="841" customFormat="false" ht="15" hidden="false" customHeight="false" outlineLevel="0" collapsed="false">
      <c r="A841" s="0" t="n">
        <v>43980</v>
      </c>
      <c r="B841" s="0" t="s">
        <v>12718</v>
      </c>
      <c r="C841" s="0" t="s">
        <v>2430</v>
      </c>
      <c r="D841" s="532" t="n">
        <v>3867.11</v>
      </c>
    </row>
    <row r="842" customFormat="false" ht="15" hidden="false" customHeight="false" outlineLevel="0" collapsed="false">
      <c r="A842" s="0" t="n">
        <v>43979</v>
      </c>
      <c r="B842" s="0" t="s">
        <v>12719</v>
      </c>
      <c r="C842" s="0" t="s">
        <v>2430</v>
      </c>
      <c r="D842" s="333" t="n">
        <v>726.59</v>
      </c>
    </row>
    <row r="843" customFormat="false" ht="15" hidden="false" customHeight="false" outlineLevel="0" collapsed="false">
      <c r="A843" s="0" t="n">
        <v>11868</v>
      </c>
      <c r="B843" s="0" t="s">
        <v>12720</v>
      </c>
      <c r="C843" s="0" t="s">
        <v>2430</v>
      </c>
      <c r="D843" s="333" t="n">
        <v>702.69</v>
      </c>
    </row>
    <row r="844" customFormat="false" ht="15" hidden="false" customHeight="false" outlineLevel="0" collapsed="false">
      <c r="A844" s="0" t="n">
        <v>34636</v>
      </c>
      <c r="B844" s="0" t="s">
        <v>12721</v>
      </c>
      <c r="C844" s="0" t="s">
        <v>2430</v>
      </c>
      <c r="D844" s="333" t="n">
        <v>499</v>
      </c>
    </row>
    <row r="845" customFormat="false" ht="15" hidden="false" customHeight="false" outlineLevel="0" collapsed="false">
      <c r="A845" s="0" t="n">
        <v>34639</v>
      </c>
      <c r="B845" s="0" t="s">
        <v>12722</v>
      </c>
      <c r="C845" s="0" t="s">
        <v>2430</v>
      </c>
      <c r="D845" s="532" t="n">
        <v>1151.78</v>
      </c>
    </row>
    <row r="846" customFormat="false" ht="15" hidden="false" customHeight="false" outlineLevel="0" collapsed="false">
      <c r="A846" s="0" t="n">
        <v>34640</v>
      </c>
      <c r="B846" s="0" t="s">
        <v>12723</v>
      </c>
      <c r="C846" s="0" t="s">
        <v>2430</v>
      </c>
      <c r="D846" s="532" t="n">
        <v>1306.51</v>
      </c>
    </row>
    <row r="847" customFormat="false" ht="15" hidden="false" customHeight="false" outlineLevel="0" collapsed="false">
      <c r="A847" s="0" t="n">
        <v>43977</v>
      </c>
      <c r="B847" s="0" t="s">
        <v>12724</v>
      </c>
      <c r="C847" s="0" t="s">
        <v>2430</v>
      </c>
      <c r="D847" s="532" t="n">
        <v>2252.35</v>
      </c>
    </row>
    <row r="848" customFormat="false" ht="15" hidden="false" customHeight="false" outlineLevel="0" collapsed="false">
      <c r="A848" s="0" t="n">
        <v>34637</v>
      </c>
      <c r="B848" s="0" t="s">
        <v>12725</v>
      </c>
      <c r="C848" s="0" t="s">
        <v>2430</v>
      </c>
      <c r="D848" s="333" t="n">
        <v>301.77</v>
      </c>
    </row>
    <row r="849" customFormat="false" ht="15" hidden="false" customHeight="false" outlineLevel="0" collapsed="false">
      <c r="A849" s="0" t="n">
        <v>34638</v>
      </c>
      <c r="B849" s="0" t="s">
        <v>12726</v>
      </c>
      <c r="C849" s="0" t="s">
        <v>2430</v>
      </c>
      <c r="D849" s="333" t="n">
        <v>466.78</v>
      </c>
    </row>
    <row r="850" customFormat="false" ht="15" hidden="false" customHeight="false" outlineLevel="0" collapsed="false">
      <c r="A850" s="0" t="n">
        <v>34641</v>
      </c>
      <c r="B850" s="0" t="s">
        <v>12727</v>
      </c>
      <c r="C850" s="0" t="s">
        <v>2430</v>
      </c>
      <c r="D850" s="333" t="n">
        <v>104.61</v>
      </c>
    </row>
    <row r="851" customFormat="false" ht="15" hidden="false" customHeight="false" outlineLevel="0" collapsed="false">
      <c r="A851" s="0" t="n">
        <v>43434</v>
      </c>
      <c r="B851" s="0" t="s">
        <v>12728</v>
      </c>
      <c r="C851" s="0" t="s">
        <v>2430</v>
      </c>
      <c r="D851" s="333" t="n">
        <v>113.11</v>
      </c>
    </row>
    <row r="852" customFormat="false" ht="15" hidden="false" customHeight="false" outlineLevel="0" collapsed="false">
      <c r="A852" s="0" t="n">
        <v>43435</v>
      </c>
      <c r="B852" s="0" t="s">
        <v>12729</v>
      </c>
      <c r="C852" s="0" t="s">
        <v>2430</v>
      </c>
      <c r="D852" s="333" t="n">
        <v>207.37</v>
      </c>
    </row>
    <row r="853" customFormat="false" ht="15" hidden="false" customHeight="false" outlineLevel="0" collapsed="false">
      <c r="A853" s="0" t="n">
        <v>43436</v>
      </c>
      <c r="B853" s="0" t="s">
        <v>12730</v>
      </c>
      <c r="C853" s="0" t="s">
        <v>2430</v>
      </c>
      <c r="D853" s="333" t="n">
        <v>362.9</v>
      </c>
    </row>
    <row r="854" customFormat="false" ht="15" hidden="false" customHeight="false" outlineLevel="0" collapsed="false">
      <c r="A854" s="0" t="n">
        <v>43437</v>
      </c>
      <c r="B854" s="0" t="s">
        <v>12731</v>
      </c>
      <c r="C854" s="0" t="s">
        <v>2430</v>
      </c>
      <c r="D854" s="333" t="n">
        <v>657.93</v>
      </c>
    </row>
    <row r="855" customFormat="false" ht="15" hidden="false" customHeight="false" outlineLevel="0" collapsed="false">
      <c r="A855" s="0" t="n">
        <v>43438</v>
      </c>
      <c r="B855" s="0" t="s">
        <v>12732</v>
      </c>
      <c r="C855" s="0" t="s">
        <v>2430</v>
      </c>
      <c r="D855" s="532" t="n">
        <v>1178.25</v>
      </c>
    </row>
    <row r="856" customFormat="false" ht="15" hidden="false" customHeight="false" outlineLevel="0" collapsed="false">
      <c r="A856" s="0" t="n">
        <v>41627</v>
      </c>
      <c r="B856" s="0" t="s">
        <v>12733</v>
      </c>
      <c r="C856" s="0" t="s">
        <v>2430</v>
      </c>
      <c r="D856" s="333" t="n">
        <v>174.38</v>
      </c>
    </row>
    <row r="857" customFormat="false" ht="15" hidden="false" customHeight="false" outlineLevel="0" collapsed="false">
      <c r="A857" s="0" t="n">
        <v>41628</v>
      </c>
      <c r="B857" s="0" t="s">
        <v>12734</v>
      </c>
      <c r="C857" s="0" t="s">
        <v>2430</v>
      </c>
      <c r="D857" s="333" t="n">
        <v>320.48</v>
      </c>
    </row>
    <row r="858" customFormat="false" ht="15" hidden="false" customHeight="false" outlineLevel="0" collapsed="false">
      <c r="A858" s="0" t="n">
        <v>41629</v>
      </c>
      <c r="B858" s="0" t="s">
        <v>12735</v>
      </c>
      <c r="C858" s="0" t="s">
        <v>2430</v>
      </c>
      <c r="D858" s="333" t="n">
        <v>407.2</v>
      </c>
    </row>
    <row r="859" customFormat="false" ht="15" hidden="false" customHeight="false" outlineLevel="0" collapsed="false">
      <c r="A859" s="0" t="n">
        <v>43429</v>
      </c>
      <c r="B859" s="0" t="s">
        <v>12736</v>
      </c>
      <c r="C859" s="0" t="s">
        <v>2430</v>
      </c>
      <c r="D859" s="333" t="n">
        <v>90.22</v>
      </c>
    </row>
    <row r="860" customFormat="false" ht="15" hidden="false" customHeight="false" outlineLevel="0" collapsed="false">
      <c r="A860" s="0" t="n">
        <v>43430</v>
      </c>
      <c r="B860" s="0" t="s">
        <v>12737</v>
      </c>
      <c r="C860" s="0" t="s">
        <v>2430</v>
      </c>
      <c r="D860" s="333" t="n">
        <v>149.87</v>
      </c>
    </row>
    <row r="861" customFormat="false" ht="15" hidden="false" customHeight="false" outlineLevel="0" collapsed="false">
      <c r="A861" s="0" t="n">
        <v>43431</v>
      </c>
      <c r="B861" s="0" t="s">
        <v>12738</v>
      </c>
      <c r="C861" s="0" t="s">
        <v>2430</v>
      </c>
      <c r="D861" s="333" t="n">
        <v>290.32</v>
      </c>
    </row>
    <row r="862" customFormat="false" ht="15" hidden="false" customHeight="false" outlineLevel="0" collapsed="false">
      <c r="A862" s="0" t="n">
        <v>43432</v>
      </c>
      <c r="B862" s="0" t="s">
        <v>12739</v>
      </c>
      <c r="C862" s="0" t="s">
        <v>2430</v>
      </c>
      <c r="D862" s="333" t="n">
        <v>603.26</v>
      </c>
    </row>
    <row r="863" customFormat="false" ht="15" hidden="false" customHeight="false" outlineLevel="0" collapsed="false">
      <c r="A863" s="0" t="n">
        <v>43433</v>
      </c>
      <c r="B863" s="0" t="s">
        <v>12740</v>
      </c>
      <c r="C863" s="0" t="s">
        <v>2430</v>
      </c>
      <c r="D863" s="333" t="n">
        <v>951.08</v>
      </c>
    </row>
    <row r="864" customFormat="false" ht="15" hidden="false" customHeight="false" outlineLevel="0" collapsed="false">
      <c r="A864" s="0" t="n">
        <v>43094</v>
      </c>
      <c r="B864" s="0" t="s">
        <v>12741</v>
      </c>
      <c r="C864" s="0" t="s">
        <v>2430</v>
      </c>
      <c r="D864" s="333" t="n">
        <v>427.46</v>
      </c>
    </row>
    <row r="865" customFormat="false" ht="15" hidden="false" customHeight="false" outlineLevel="0" collapsed="false">
      <c r="A865" s="0" t="n">
        <v>43093</v>
      </c>
      <c r="B865" s="0" t="s">
        <v>12742</v>
      </c>
      <c r="C865" s="0" t="s">
        <v>2430</v>
      </c>
      <c r="D865" s="333" t="n">
        <v>454.27</v>
      </c>
    </row>
    <row r="866" customFormat="false" ht="15" hidden="false" customHeight="false" outlineLevel="0" collapsed="false">
      <c r="A866" s="0" t="n">
        <v>11694</v>
      </c>
      <c r="B866" s="0" t="s">
        <v>12743</v>
      </c>
      <c r="C866" s="0" t="s">
        <v>2430</v>
      </c>
      <c r="D866" s="532" t="n">
        <v>1113.88</v>
      </c>
    </row>
    <row r="867" customFormat="false" ht="15" hidden="false" customHeight="false" outlineLevel="0" collapsed="false">
      <c r="A867" s="0" t="n">
        <v>1030</v>
      </c>
      <c r="B867" s="0" t="s">
        <v>12744</v>
      </c>
      <c r="C867" s="0" t="s">
        <v>2430</v>
      </c>
      <c r="D867" s="333" t="n">
        <v>50.39</v>
      </c>
    </row>
    <row r="868" customFormat="false" ht="15" hidden="false" customHeight="false" outlineLevel="0" collapsed="false">
      <c r="A868" s="0" t="n">
        <v>11881</v>
      </c>
      <c r="B868" s="0" t="s">
        <v>12745</v>
      </c>
      <c r="C868" s="0" t="s">
        <v>2430</v>
      </c>
      <c r="D868" s="333" t="n">
        <v>160.24</v>
      </c>
    </row>
    <row r="869" customFormat="false" ht="15" hidden="false" customHeight="false" outlineLevel="0" collapsed="false">
      <c r="A869" s="0" t="n">
        <v>35277</v>
      </c>
      <c r="B869" s="0" t="s">
        <v>12746</v>
      </c>
      <c r="C869" s="0" t="s">
        <v>2430</v>
      </c>
      <c r="D869" s="333" t="n">
        <v>496.91</v>
      </c>
    </row>
    <row r="870" customFormat="false" ht="15" hidden="false" customHeight="false" outlineLevel="0" collapsed="false">
      <c r="A870" s="0" t="n">
        <v>10521</v>
      </c>
      <c r="B870" s="0" t="s">
        <v>12747</v>
      </c>
      <c r="C870" s="0" t="s">
        <v>2430</v>
      </c>
      <c r="D870" s="333" t="n">
        <v>276.81</v>
      </c>
    </row>
    <row r="871" customFormat="false" ht="15" hidden="false" customHeight="false" outlineLevel="0" collapsed="false">
      <c r="A871" s="0" t="n">
        <v>10885</v>
      </c>
      <c r="B871" s="0" t="s">
        <v>12748</v>
      </c>
      <c r="C871" s="0" t="s">
        <v>2430</v>
      </c>
      <c r="D871" s="333" t="n">
        <v>350.14</v>
      </c>
    </row>
    <row r="872" customFormat="false" ht="15" hidden="false" customHeight="false" outlineLevel="0" collapsed="false">
      <c r="A872" s="0" t="n">
        <v>20962</v>
      </c>
      <c r="B872" s="0" t="s">
        <v>12749</v>
      </c>
      <c r="C872" s="0" t="s">
        <v>2430</v>
      </c>
      <c r="D872" s="333" t="n">
        <v>290</v>
      </c>
    </row>
    <row r="873" customFormat="false" ht="15" hidden="false" customHeight="false" outlineLevel="0" collapsed="false">
      <c r="A873" s="0" t="n">
        <v>20963</v>
      </c>
      <c r="B873" s="0" t="s">
        <v>12750</v>
      </c>
      <c r="C873" s="0" t="s">
        <v>2430</v>
      </c>
      <c r="D873" s="333" t="n">
        <v>354.26</v>
      </c>
    </row>
    <row r="874" customFormat="false" ht="15" hidden="false" customHeight="false" outlineLevel="0" collapsed="false">
      <c r="A874" s="0" t="n">
        <v>34643</v>
      </c>
      <c r="B874" s="0" t="s">
        <v>12751</v>
      </c>
      <c r="C874" s="0" t="s">
        <v>2430</v>
      </c>
      <c r="D874" s="333" t="n">
        <v>57.23</v>
      </c>
    </row>
    <row r="875" customFormat="false" ht="15" hidden="false" customHeight="false" outlineLevel="0" collapsed="false">
      <c r="A875" s="0" t="n">
        <v>41480</v>
      </c>
      <c r="B875" s="0" t="s">
        <v>12752</v>
      </c>
      <c r="C875" s="0" t="s">
        <v>2430</v>
      </c>
      <c r="D875" s="333" t="n">
        <v>66.35</v>
      </c>
    </row>
    <row r="876" customFormat="false" ht="15" hidden="false" customHeight="false" outlineLevel="0" collapsed="false">
      <c r="A876" s="0" t="n">
        <v>41474</v>
      </c>
      <c r="B876" s="0" t="s">
        <v>12753</v>
      </c>
      <c r="C876" s="0" t="s">
        <v>2430</v>
      </c>
      <c r="D876" s="333" t="n">
        <v>105.99</v>
      </c>
    </row>
    <row r="877" customFormat="false" ht="15" hidden="false" customHeight="false" outlineLevel="0" collapsed="false">
      <c r="A877" s="0" t="n">
        <v>41475</v>
      </c>
      <c r="B877" s="0" t="s">
        <v>12754</v>
      </c>
      <c r="C877" s="0" t="s">
        <v>2430</v>
      </c>
      <c r="D877" s="333" t="n">
        <v>90.44</v>
      </c>
    </row>
    <row r="878" customFormat="false" ht="15" hidden="false" customHeight="false" outlineLevel="0" collapsed="false">
      <c r="A878" s="0" t="n">
        <v>41476</v>
      </c>
      <c r="B878" s="0" t="s">
        <v>12755</v>
      </c>
      <c r="C878" s="0" t="s">
        <v>2430</v>
      </c>
      <c r="D878" s="333" t="n">
        <v>198.02</v>
      </c>
    </row>
    <row r="879" customFormat="false" ht="15" hidden="false" customHeight="false" outlineLevel="0" collapsed="false">
      <c r="A879" s="0" t="n">
        <v>2555</v>
      </c>
      <c r="B879" s="0" t="s">
        <v>12756</v>
      </c>
      <c r="C879" s="0" t="s">
        <v>2430</v>
      </c>
      <c r="D879" s="333" t="n">
        <v>1.23</v>
      </c>
    </row>
    <row r="880" customFormat="false" ht="15" hidden="false" customHeight="false" outlineLevel="0" collapsed="false">
      <c r="A880" s="0" t="n">
        <v>2556</v>
      </c>
      <c r="B880" s="0" t="s">
        <v>12757</v>
      </c>
      <c r="C880" s="0" t="s">
        <v>2430</v>
      </c>
      <c r="D880" s="333" t="n">
        <v>1.27</v>
      </c>
    </row>
    <row r="881" customFormat="false" ht="15" hidden="false" customHeight="false" outlineLevel="0" collapsed="false">
      <c r="A881" s="0" t="n">
        <v>2557</v>
      </c>
      <c r="B881" s="0" t="s">
        <v>12758</v>
      </c>
      <c r="C881" s="0" t="s">
        <v>2430</v>
      </c>
      <c r="D881" s="333" t="n">
        <v>2.7</v>
      </c>
    </row>
    <row r="882" customFormat="false" ht="15" hidden="false" customHeight="false" outlineLevel="0" collapsed="false">
      <c r="A882" s="0" t="n">
        <v>10569</v>
      </c>
      <c r="B882" s="0" t="s">
        <v>12759</v>
      </c>
      <c r="C882" s="0" t="s">
        <v>2430</v>
      </c>
      <c r="D882" s="333" t="n">
        <v>2.7</v>
      </c>
    </row>
    <row r="883" customFormat="false" ht="15" hidden="false" customHeight="false" outlineLevel="0" collapsed="false">
      <c r="A883" s="0" t="n">
        <v>39810</v>
      </c>
      <c r="B883" s="0" t="s">
        <v>12760</v>
      </c>
      <c r="C883" s="0" t="s">
        <v>2430</v>
      </c>
      <c r="D883" s="333" t="n">
        <v>57.69</v>
      </c>
    </row>
    <row r="884" customFormat="false" ht="15" hidden="false" customHeight="false" outlineLevel="0" collapsed="false">
      <c r="A884" s="0" t="n">
        <v>39811</v>
      </c>
      <c r="B884" s="0" t="s">
        <v>12761</v>
      </c>
      <c r="C884" s="0" t="s">
        <v>2430</v>
      </c>
      <c r="D884" s="333" t="n">
        <v>70.56</v>
      </c>
    </row>
    <row r="885" customFormat="false" ht="15" hidden="false" customHeight="false" outlineLevel="0" collapsed="false">
      <c r="A885" s="0" t="n">
        <v>39812</v>
      </c>
      <c r="B885" s="0" t="s">
        <v>12762</v>
      </c>
      <c r="C885" s="0" t="s">
        <v>2430</v>
      </c>
      <c r="D885" s="333" t="n">
        <v>116.02</v>
      </c>
    </row>
    <row r="886" customFormat="false" ht="15" hidden="false" customHeight="false" outlineLevel="0" collapsed="false">
      <c r="A886" s="0" t="n">
        <v>43096</v>
      </c>
      <c r="B886" s="0" t="s">
        <v>12763</v>
      </c>
      <c r="C886" s="0" t="s">
        <v>2430</v>
      </c>
      <c r="D886" s="333" t="n">
        <v>384.58</v>
      </c>
    </row>
    <row r="887" customFormat="false" ht="15" hidden="false" customHeight="false" outlineLevel="0" collapsed="false">
      <c r="A887" s="0" t="n">
        <v>43102</v>
      </c>
      <c r="B887" s="0" t="s">
        <v>12764</v>
      </c>
      <c r="C887" s="0" t="s">
        <v>2430</v>
      </c>
      <c r="D887" s="333" t="n">
        <v>233.85</v>
      </c>
    </row>
    <row r="888" customFormat="false" ht="15" hidden="false" customHeight="false" outlineLevel="0" collapsed="false">
      <c r="A888" s="0" t="n">
        <v>43103</v>
      </c>
      <c r="B888" s="0" t="s">
        <v>12765</v>
      </c>
      <c r="C888" s="0" t="s">
        <v>2430</v>
      </c>
      <c r="D888" s="333" t="n">
        <v>344.34</v>
      </c>
    </row>
    <row r="889" customFormat="false" ht="15" hidden="false" customHeight="false" outlineLevel="0" collapsed="false">
      <c r="A889" s="0" t="n">
        <v>43098</v>
      </c>
      <c r="B889" s="0" t="s">
        <v>12766</v>
      </c>
      <c r="C889" s="0" t="s">
        <v>2430</v>
      </c>
      <c r="D889" s="333" t="n">
        <v>130.27</v>
      </c>
    </row>
    <row r="890" customFormat="false" ht="15" hidden="false" customHeight="false" outlineLevel="0" collapsed="false">
      <c r="A890" s="0" t="n">
        <v>43097</v>
      </c>
      <c r="B890" s="0" t="s">
        <v>12767</v>
      </c>
      <c r="C890" s="0" t="s">
        <v>2430</v>
      </c>
      <c r="D890" s="333" t="n">
        <v>77.18</v>
      </c>
    </row>
    <row r="891" customFormat="false" ht="15" hidden="false" customHeight="false" outlineLevel="0" collapsed="false">
      <c r="A891" s="0" t="n">
        <v>43104</v>
      </c>
      <c r="B891" s="0" t="s">
        <v>12768</v>
      </c>
      <c r="C891" s="0" t="s">
        <v>2430</v>
      </c>
      <c r="D891" s="333" t="n">
        <v>912.95</v>
      </c>
    </row>
    <row r="892" customFormat="false" ht="15" hidden="false" customHeight="false" outlineLevel="0" collapsed="false">
      <c r="A892" s="0" t="n">
        <v>39771</v>
      </c>
      <c r="B892" s="0" t="s">
        <v>12769</v>
      </c>
      <c r="C892" s="0" t="s">
        <v>2430</v>
      </c>
      <c r="D892" s="333" t="n">
        <v>25.92</v>
      </c>
    </row>
    <row r="893" customFormat="false" ht="15" hidden="false" customHeight="false" outlineLevel="0" collapsed="false">
      <c r="A893" s="0" t="n">
        <v>39772</v>
      </c>
      <c r="B893" s="0" t="s">
        <v>12770</v>
      </c>
      <c r="C893" s="0" t="s">
        <v>2430</v>
      </c>
      <c r="D893" s="333" t="n">
        <v>50.95</v>
      </c>
    </row>
    <row r="894" customFormat="false" ht="15" hidden="false" customHeight="false" outlineLevel="0" collapsed="false">
      <c r="A894" s="0" t="n">
        <v>39773</v>
      </c>
      <c r="B894" s="0" t="s">
        <v>12771</v>
      </c>
      <c r="C894" s="0" t="s">
        <v>2430</v>
      </c>
      <c r="D894" s="333" t="n">
        <v>81.9</v>
      </c>
    </row>
    <row r="895" customFormat="false" ht="15" hidden="false" customHeight="false" outlineLevel="0" collapsed="false">
      <c r="A895" s="0" t="n">
        <v>39774</v>
      </c>
      <c r="B895" s="0" t="s">
        <v>12772</v>
      </c>
      <c r="C895" s="0" t="s">
        <v>2430</v>
      </c>
      <c r="D895" s="333" t="n">
        <v>122.5</v>
      </c>
    </row>
    <row r="896" customFormat="false" ht="15" hidden="false" customHeight="false" outlineLevel="0" collapsed="false">
      <c r="A896" s="0" t="n">
        <v>39775</v>
      </c>
      <c r="B896" s="0" t="s">
        <v>12773</v>
      </c>
      <c r="C896" s="0" t="s">
        <v>2430</v>
      </c>
      <c r="D896" s="333" t="n">
        <v>163.49</v>
      </c>
    </row>
    <row r="897" customFormat="false" ht="15" hidden="false" customHeight="false" outlineLevel="0" collapsed="false">
      <c r="A897" s="0" t="n">
        <v>39776</v>
      </c>
      <c r="B897" s="0" t="s">
        <v>12774</v>
      </c>
      <c r="C897" s="0" t="s">
        <v>2430</v>
      </c>
      <c r="D897" s="333" t="n">
        <v>197.59</v>
      </c>
    </row>
    <row r="898" customFormat="false" ht="15" hidden="false" customHeight="false" outlineLevel="0" collapsed="false">
      <c r="A898" s="0" t="n">
        <v>39777</v>
      </c>
      <c r="B898" s="0" t="s">
        <v>12775</v>
      </c>
      <c r="C898" s="0" t="s">
        <v>2430</v>
      </c>
      <c r="D898" s="333" t="n">
        <v>250.44</v>
      </c>
    </row>
    <row r="899" customFormat="false" ht="15" hidden="false" customHeight="false" outlineLevel="0" collapsed="false">
      <c r="A899" s="0" t="n">
        <v>20254</v>
      </c>
      <c r="B899" s="0" t="s">
        <v>12776</v>
      </c>
      <c r="C899" s="0" t="s">
        <v>2430</v>
      </c>
      <c r="D899" s="333" t="n">
        <v>18.18</v>
      </c>
    </row>
    <row r="900" customFormat="false" ht="15" hidden="false" customHeight="false" outlineLevel="0" collapsed="false">
      <c r="A900" s="0" t="n">
        <v>20253</v>
      </c>
      <c r="B900" s="0" t="s">
        <v>12777</v>
      </c>
      <c r="C900" s="0" t="s">
        <v>2430</v>
      </c>
      <c r="D900" s="333" t="n">
        <v>59.69</v>
      </c>
    </row>
    <row r="901" customFormat="false" ht="15" hidden="false" customHeight="false" outlineLevel="0" collapsed="false">
      <c r="A901" s="0" t="n">
        <v>11247</v>
      </c>
      <c r="B901" s="0" t="s">
        <v>12778</v>
      </c>
      <c r="C901" s="0" t="s">
        <v>2430</v>
      </c>
      <c r="D901" s="532" t="n">
        <v>1147.76</v>
      </c>
    </row>
    <row r="902" customFormat="false" ht="15" hidden="false" customHeight="false" outlineLevel="0" collapsed="false">
      <c r="A902" s="0" t="n">
        <v>11250</v>
      </c>
      <c r="B902" s="0" t="s">
        <v>12779</v>
      </c>
      <c r="C902" s="0" t="s">
        <v>2430</v>
      </c>
      <c r="D902" s="333" t="n">
        <v>49.41</v>
      </c>
    </row>
    <row r="903" customFormat="false" ht="15" hidden="false" customHeight="false" outlineLevel="0" collapsed="false">
      <c r="A903" s="0" t="n">
        <v>11249</v>
      </c>
      <c r="B903" s="0" t="s">
        <v>12780</v>
      </c>
      <c r="C903" s="0" t="s">
        <v>2430</v>
      </c>
      <c r="D903" s="532" t="n">
        <v>2241.97</v>
      </c>
    </row>
    <row r="904" customFormat="false" ht="15" hidden="false" customHeight="false" outlineLevel="0" collapsed="false">
      <c r="A904" s="0" t="n">
        <v>11251</v>
      </c>
      <c r="B904" s="0" t="s">
        <v>12781</v>
      </c>
      <c r="C904" s="0" t="s">
        <v>2430</v>
      </c>
      <c r="D904" s="333" t="n">
        <v>109.45</v>
      </c>
    </row>
    <row r="905" customFormat="false" ht="15" hidden="false" customHeight="false" outlineLevel="0" collapsed="false">
      <c r="A905" s="0" t="n">
        <v>11253</v>
      </c>
      <c r="B905" s="0" t="s">
        <v>12782</v>
      </c>
      <c r="C905" s="0" t="s">
        <v>2430</v>
      </c>
      <c r="D905" s="333" t="n">
        <v>181.37</v>
      </c>
    </row>
    <row r="906" customFormat="false" ht="15" hidden="false" customHeight="false" outlineLevel="0" collapsed="false">
      <c r="A906" s="0" t="n">
        <v>11255</v>
      </c>
      <c r="B906" s="0" t="s">
        <v>12783</v>
      </c>
      <c r="C906" s="0" t="s">
        <v>2430</v>
      </c>
      <c r="D906" s="333" t="n">
        <v>271.15</v>
      </c>
    </row>
    <row r="907" customFormat="false" ht="15" hidden="false" customHeight="false" outlineLevel="0" collapsed="false">
      <c r="A907" s="0" t="n">
        <v>14055</v>
      </c>
      <c r="B907" s="0" t="s">
        <v>12784</v>
      </c>
      <c r="C907" s="0" t="s">
        <v>2430</v>
      </c>
      <c r="D907" s="333" t="n">
        <v>545.45</v>
      </c>
    </row>
    <row r="908" customFormat="false" ht="15" hidden="false" customHeight="false" outlineLevel="0" collapsed="false">
      <c r="A908" s="0" t="n">
        <v>11256</v>
      </c>
      <c r="B908" s="0" t="s">
        <v>12785</v>
      </c>
      <c r="C908" s="0" t="s">
        <v>2430</v>
      </c>
      <c r="D908" s="333" t="n">
        <v>339.64</v>
      </c>
    </row>
    <row r="909" customFormat="false" ht="15" hidden="false" customHeight="false" outlineLevel="0" collapsed="false">
      <c r="A909" s="0" t="n">
        <v>1872</v>
      </c>
      <c r="B909" s="0" t="s">
        <v>12786</v>
      </c>
      <c r="C909" s="0" t="s">
        <v>2430</v>
      </c>
      <c r="D909" s="333" t="n">
        <v>2.58</v>
      </c>
    </row>
    <row r="910" customFormat="false" ht="15" hidden="false" customHeight="false" outlineLevel="0" collapsed="false">
      <c r="A910" s="0" t="n">
        <v>1873</v>
      </c>
      <c r="B910" s="0" t="s">
        <v>12787</v>
      </c>
      <c r="C910" s="0" t="s">
        <v>2430</v>
      </c>
      <c r="D910" s="333" t="n">
        <v>5.13</v>
      </c>
    </row>
    <row r="911" customFormat="false" ht="15" hidden="false" customHeight="false" outlineLevel="0" collapsed="false">
      <c r="A911" s="0" t="n">
        <v>39693</v>
      </c>
      <c r="B911" s="0" t="s">
        <v>12788</v>
      </c>
      <c r="C911" s="0" t="s">
        <v>2430</v>
      </c>
      <c r="D911" s="532" t="n">
        <v>2133.1</v>
      </c>
    </row>
    <row r="912" customFormat="false" ht="15" hidden="false" customHeight="false" outlineLevel="0" collapsed="false">
      <c r="A912" s="0" t="n">
        <v>39692</v>
      </c>
      <c r="B912" s="0" t="s">
        <v>12789</v>
      </c>
      <c r="C912" s="0" t="s">
        <v>2430</v>
      </c>
      <c r="D912" s="333" t="n">
        <v>682.54</v>
      </c>
    </row>
    <row r="913" customFormat="false" ht="15" hidden="false" customHeight="false" outlineLevel="0" collapsed="false">
      <c r="A913" s="0" t="n">
        <v>1062</v>
      </c>
      <c r="B913" s="0" t="s">
        <v>12790</v>
      </c>
      <c r="C913" s="0" t="s">
        <v>2430</v>
      </c>
      <c r="D913" s="333" t="n">
        <v>216.31</v>
      </c>
    </row>
    <row r="914" customFormat="false" ht="15" hidden="false" customHeight="false" outlineLevel="0" collapsed="false">
      <c r="A914" s="0" t="n">
        <v>39686</v>
      </c>
      <c r="B914" s="0" t="s">
        <v>12791</v>
      </c>
      <c r="C914" s="0" t="s">
        <v>2430</v>
      </c>
      <c r="D914" s="333" t="n">
        <v>350.25</v>
      </c>
    </row>
    <row r="915" customFormat="false" ht="15" hidden="false" customHeight="false" outlineLevel="0" collapsed="false">
      <c r="A915" s="0" t="n">
        <v>43095</v>
      </c>
      <c r="B915" s="0" t="s">
        <v>12792</v>
      </c>
      <c r="C915" s="0" t="s">
        <v>2430</v>
      </c>
      <c r="D915" s="333" t="n">
        <v>253.42</v>
      </c>
    </row>
    <row r="916" customFormat="false" ht="15" hidden="false" customHeight="false" outlineLevel="0" collapsed="false">
      <c r="A916" s="0" t="n">
        <v>1871</v>
      </c>
      <c r="B916" s="0" t="s">
        <v>12793</v>
      </c>
      <c r="C916" s="0" t="s">
        <v>2430</v>
      </c>
      <c r="D916" s="333" t="n">
        <v>4.61</v>
      </c>
    </row>
    <row r="917" customFormat="false" ht="15" hidden="false" customHeight="false" outlineLevel="0" collapsed="false">
      <c r="A917" s="0" t="n">
        <v>12001</v>
      </c>
      <c r="B917" s="0" t="s">
        <v>12794</v>
      </c>
      <c r="C917" s="0" t="s">
        <v>2430</v>
      </c>
      <c r="D917" s="333" t="n">
        <v>6.66</v>
      </c>
    </row>
    <row r="918" customFormat="false" ht="15" hidden="false" customHeight="false" outlineLevel="0" collapsed="false">
      <c r="A918" s="0" t="n">
        <v>11882</v>
      </c>
      <c r="B918" s="0" t="s">
        <v>12795</v>
      </c>
      <c r="C918" s="0" t="s">
        <v>2430</v>
      </c>
      <c r="D918" s="333" t="n">
        <v>114.99</v>
      </c>
    </row>
    <row r="919" customFormat="false" ht="15" hidden="false" customHeight="false" outlineLevel="0" collapsed="false">
      <c r="A919" s="0" t="n">
        <v>1068</v>
      </c>
      <c r="B919" s="0" t="s">
        <v>12796</v>
      </c>
      <c r="C919" s="0" t="s">
        <v>2430</v>
      </c>
      <c r="D919" s="532" t="n">
        <v>1426.79</v>
      </c>
    </row>
    <row r="920" customFormat="false" ht="15" hidden="false" customHeight="false" outlineLevel="0" collapsed="false">
      <c r="A920" s="0" t="n">
        <v>39690</v>
      </c>
      <c r="B920" s="0" t="s">
        <v>12797</v>
      </c>
      <c r="C920" s="0" t="s">
        <v>2430</v>
      </c>
      <c r="D920" s="532" t="n">
        <v>2393.68</v>
      </c>
    </row>
    <row r="921" customFormat="false" ht="15" hidden="false" customHeight="false" outlineLevel="0" collapsed="false">
      <c r="A921" s="0" t="n">
        <v>39691</v>
      </c>
      <c r="B921" s="0" t="s">
        <v>12798</v>
      </c>
      <c r="C921" s="0" t="s">
        <v>2430</v>
      </c>
      <c r="D921" s="532" t="n">
        <v>3010.58</v>
      </c>
    </row>
    <row r="922" customFormat="false" ht="15" hidden="false" customHeight="false" outlineLevel="0" collapsed="false">
      <c r="A922" s="0" t="n">
        <v>39808</v>
      </c>
      <c r="B922" s="0" t="s">
        <v>12799</v>
      </c>
      <c r="C922" s="0" t="s">
        <v>2430</v>
      </c>
      <c r="D922" s="333" t="n">
        <v>132.31</v>
      </c>
    </row>
    <row r="923" customFormat="false" ht="15" hidden="false" customHeight="false" outlineLevel="0" collapsed="false">
      <c r="A923" s="0" t="n">
        <v>39809</v>
      </c>
      <c r="B923" s="0" t="s">
        <v>12800</v>
      </c>
      <c r="C923" s="0" t="s">
        <v>2430</v>
      </c>
      <c r="D923" s="333" t="n">
        <v>313.81</v>
      </c>
    </row>
    <row r="924" customFormat="false" ht="15" hidden="false" customHeight="false" outlineLevel="0" collapsed="false">
      <c r="A924" s="0" t="n">
        <v>43439</v>
      </c>
      <c r="B924" s="0" t="s">
        <v>12801</v>
      </c>
      <c r="C924" s="0" t="s">
        <v>2430</v>
      </c>
      <c r="D924" s="333" t="n">
        <v>527.85</v>
      </c>
    </row>
    <row r="925" customFormat="false" ht="15" hidden="false" customHeight="false" outlineLevel="0" collapsed="false">
      <c r="A925" s="0" t="n">
        <v>5103</v>
      </c>
      <c r="B925" s="0" t="s">
        <v>12802</v>
      </c>
      <c r="C925" s="0" t="s">
        <v>2430</v>
      </c>
      <c r="D925" s="333" t="n">
        <v>31.46</v>
      </c>
    </row>
    <row r="926" customFormat="false" ht="15" hidden="false" customHeight="false" outlineLevel="0" collapsed="false">
      <c r="A926" s="0" t="n">
        <v>11880</v>
      </c>
      <c r="B926" s="0" t="s">
        <v>12803</v>
      </c>
      <c r="C926" s="0" t="s">
        <v>2430</v>
      </c>
      <c r="D926" s="333" t="n">
        <v>132.31</v>
      </c>
    </row>
    <row r="927" customFormat="false" ht="15" hidden="false" customHeight="false" outlineLevel="0" collapsed="false">
      <c r="A927" s="0" t="n">
        <v>11714</v>
      </c>
      <c r="B927" s="0" t="s">
        <v>12804</v>
      </c>
      <c r="C927" s="0" t="s">
        <v>2430</v>
      </c>
      <c r="D927" s="333" t="n">
        <v>90.14</v>
      </c>
    </row>
    <row r="928" customFormat="false" ht="15" hidden="false" customHeight="false" outlineLevel="0" collapsed="false">
      <c r="A928" s="0" t="n">
        <v>11712</v>
      </c>
      <c r="B928" s="0" t="s">
        <v>12805</v>
      </c>
      <c r="C928" s="0" t="s">
        <v>2430</v>
      </c>
      <c r="D928" s="333" t="n">
        <v>58.86</v>
      </c>
    </row>
    <row r="929" customFormat="false" ht="15" hidden="false" customHeight="false" outlineLevel="0" collapsed="false">
      <c r="A929" s="0" t="n">
        <v>11717</v>
      </c>
      <c r="B929" s="0" t="s">
        <v>12806</v>
      </c>
      <c r="C929" s="0" t="s">
        <v>2430</v>
      </c>
      <c r="D929" s="333" t="n">
        <v>70.95</v>
      </c>
    </row>
    <row r="930" customFormat="false" ht="15" hidden="false" customHeight="false" outlineLevel="0" collapsed="false">
      <c r="A930" s="0" t="n">
        <v>1106</v>
      </c>
      <c r="B930" s="0" t="s">
        <v>12807</v>
      </c>
      <c r="C930" s="0" t="s">
        <v>2515</v>
      </c>
      <c r="D930" s="333" t="n">
        <v>1.4</v>
      </c>
    </row>
    <row r="931" customFormat="false" ht="15" hidden="false" customHeight="false" outlineLevel="0" collapsed="false">
      <c r="A931" s="0" t="n">
        <v>11161</v>
      </c>
      <c r="B931" s="0" t="s">
        <v>12808</v>
      </c>
      <c r="C931" s="0" t="s">
        <v>2515</v>
      </c>
      <c r="D931" s="333" t="n">
        <v>2.34</v>
      </c>
    </row>
    <row r="932" customFormat="false" ht="15" hidden="false" customHeight="false" outlineLevel="0" collapsed="false">
      <c r="A932" s="0" t="n">
        <v>1107</v>
      </c>
      <c r="B932" s="0" t="s">
        <v>12809</v>
      </c>
      <c r="C932" s="0" t="s">
        <v>2515</v>
      </c>
      <c r="D932" s="333" t="n">
        <v>1.19</v>
      </c>
    </row>
    <row r="933" customFormat="false" ht="15" hidden="false" customHeight="false" outlineLevel="0" collapsed="false">
      <c r="A933" s="0" t="n">
        <v>44479</v>
      </c>
      <c r="B933" s="0" t="s">
        <v>12810</v>
      </c>
      <c r="C933" s="0" t="s">
        <v>2515</v>
      </c>
      <c r="D933" s="333" t="n">
        <v>0.28</v>
      </c>
    </row>
    <row r="934" customFormat="false" ht="15" hidden="false" customHeight="false" outlineLevel="0" collapsed="false">
      <c r="A934" s="0" t="n">
        <v>4759</v>
      </c>
      <c r="B934" s="0" t="s">
        <v>12811</v>
      </c>
      <c r="C934" s="0" t="s">
        <v>2502</v>
      </c>
      <c r="D934" s="333" t="n">
        <v>19.06</v>
      </c>
    </row>
    <row r="935" customFormat="false" ht="15" hidden="false" customHeight="false" outlineLevel="0" collapsed="false">
      <c r="A935" s="0" t="n">
        <v>41068</v>
      </c>
      <c r="B935" s="0" t="s">
        <v>12812</v>
      </c>
      <c r="C935" s="0" t="s">
        <v>4335</v>
      </c>
      <c r="D935" s="532" t="n">
        <v>3395.42</v>
      </c>
    </row>
    <row r="936" customFormat="false" ht="15" hidden="false" customHeight="false" outlineLevel="0" collapsed="false">
      <c r="A936" s="0" t="n">
        <v>12618</v>
      </c>
      <c r="B936" s="0" t="s">
        <v>12813</v>
      </c>
      <c r="C936" s="0" t="s">
        <v>2430</v>
      </c>
      <c r="D936" s="333" t="n">
        <v>148.45</v>
      </c>
    </row>
    <row r="937" customFormat="false" ht="15" hidden="false" customHeight="false" outlineLevel="0" collapsed="false">
      <c r="A937" s="0" t="n">
        <v>1108</v>
      </c>
      <c r="B937" s="0" t="s">
        <v>12814</v>
      </c>
      <c r="C937" s="0" t="s">
        <v>2440</v>
      </c>
      <c r="D937" s="333" t="n">
        <v>23.26</v>
      </c>
    </row>
    <row r="938" customFormat="false" ht="15" hidden="false" customHeight="false" outlineLevel="0" collapsed="false">
      <c r="A938" s="0" t="n">
        <v>1117</v>
      </c>
      <c r="B938" s="0" t="s">
        <v>12815</v>
      </c>
      <c r="C938" s="0" t="s">
        <v>2440</v>
      </c>
      <c r="D938" s="333" t="n">
        <v>23.45</v>
      </c>
    </row>
    <row r="939" customFormat="false" ht="15" hidden="false" customHeight="false" outlineLevel="0" collapsed="false">
      <c r="A939" s="0" t="n">
        <v>1118</v>
      </c>
      <c r="B939" s="0" t="s">
        <v>12816</v>
      </c>
      <c r="C939" s="0" t="s">
        <v>2440</v>
      </c>
      <c r="D939" s="333" t="n">
        <v>27.71</v>
      </c>
    </row>
    <row r="940" customFormat="false" ht="15" hidden="false" customHeight="false" outlineLevel="0" collapsed="false">
      <c r="A940" s="0" t="n">
        <v>1110</v>
      </c>
      <c r="B940" s="0" t="s">
        <v>12817</v>
      </c>
      <c r="C940" s="0" t="s">
        <v>2440</v>
      </c>
      <c r="D940" s="333" t="n">
        <v>27.71</v>
      </c>
    </row>
    <row r="941" customFormat="false" ht="15" hidden="false" customHeight="false" outlineLevel="0" collapsed="false">
      <c r="A941" s="0" t="n">
        <v>40784</v>
      </c>
      <c r="B941" s="0" t="s">
        <v>12818</v>
      </c>
      <c r="C941" s="0" t="s">
        <v>2440</v>
      </c>
      <c r="D941" s="333" t="n">
        <v>76.45</v>
      </c>
    </row>
    <row r="942" customFormat="false" ht="15" hidden="false" customHeight="false" outlineLevel="0" collapsed="false">
      <c r="A942" s="0" t="n">
        <v>40782</v>
      </c>
      <c r="B942" s="0" t="s">
        <v>12819</v>
      </c>
      <c r="C942" s="0" t="s">
        <v>2440</v>
      </c>
      <c r="D942" s="333" t="n">
        <v>30</v>
      </c>
    </row>
    <row r="943" customFormat="false" ht="15" hidden="false" customHeight="false" outlineLevel="0" collapsed="false">
      <c r="A943" s="0" t="n">
        <v>40783</v>
      </c>
      <c r="B943" s="0" t="s">
        <v>12820</v>
      </c>
      <c r="C943" s="0" t="s">
        <v>2440</v>
      </c>
      <c r="D943" s="333" t="n">
        <v>39.08</v>
      </c>
    </row>
    <row r="944" customFormat="false" ht="15" hidden="false" customHeight="false" outlineLevel="0" collapsed="false">
      <c r="A944" s="0" t="n">
        <v>1109</v>
      </c>
      <c r="B944" s="0" t="s">
        <v>12821</v>
      </c>
      <c r="C944" s="0" t="s">
        <v>2440</v>
      </c>
      <c r="D944" s="333" t="n">
        <v>23.26</v>
      </c>
    </row>
    <row r="945" customFormat="false" ht="15" hidden="false" customHeight="false" outlineLevel="0" collapsed="false">
      <c r="A945" s="0" t="n">
        <v>1119</v>
      </c>
      <c r="B945" s="0" t="s">
        <v>12822</v>
      </c>
      <c r="C945" s="0" t="s">
        <v>2440</v>
      </c>
      <c r="D945" s="333" t="n">
        <v>15</v>
      </c>
    </row>
    <row r="946" customFormat="false" ht="15" hidden="false" customHeight="false" outlineLevel="0" collapsed="false">
      <c r="A946" s="0" t="n">
        <v>13115</v>
      </c>
      <c r="B946" s="0" t="s">
        <v>12823</v>
      </c>
      <c r="C946" s="0" t="s">
        <v>2440</v>
      </c>
      <c r="D946" s="333" t="n">
        <v>20.95</v>
      </c>
    </row>
    <row r="947" customFormat="false" ht="15" hidden="false" customHeight="false" outlineLevel="0" collapsed="false">
      <c r="A947" s="0" t="n">
        <v>10541</v>
      </c>
      <c r="B947" s="0" t="s">
        <v>12824</v>
      </c>
      <c r="C947" s="0" t="s">
        <v>2440</v>
      </c>
      <c r="D947" s="333" t="n">
        <v>25.6</v>
      </c>
    </row>
    <row r="948" customFormat="false" ht="15" hidden="false" customHeight="false" outlineLevel="0" collapsed="false">
      <c r="A948" s="0" t="n">
        <v>10542</v>
      </c>
      <c r="B948" s="0" t="s">
        <v>12825</v>
      </c>
      <c r="C948" s="0" t="s">
        <v>2440</v>
      </c>
      <c r="D948" s="333" t="n">
        <v>33.48</v>
      </c>
    </row>
    <row r="949" customFormat="false" ht="15" hidden="false" customHeight="false" outlineLevel="0" collapsed="false">
      <c r="A949" s="0" t="n">
        <v>10543</v>
      </c>
      <c r="B949" s="0" t="s">
        <v>12826</v>
      </c>
      <c r="C949" s="0" t="s">
        <v>2440</v>
      </c>
      <c r="D949" s="333" t="n">
        <v>54.33</v>
      </c>
    </row>
    <row r="950" customFormat="false" ht="15" hidden="false" customHeight="false" outlineLevel="0" collapsed="false">
      <c r="A950" s="0" t="n">
        <v>10544</v>
      </c>
      <c r="B950" s="0" t="s">
        <v>12827</v>
      </c>
      <c r="C950" s="0" t="s">
        <v>2440</v>
      </c>
      <c r="D950" s="333" t="n">
        <v>70.27</v>
      </c>
    </row>
    <row r="951" customFormat="false" ht="15" hidden="false" customHeight="false" outlineLevel="0" collapsed="false">
      <c r="A951" s="0" t="n">
        <v>10545</v>
      </c>
      <c r="B951" s="0" t="s">
        <v>12828</v>
      </c>
      <c r="C951" s="0" t="s">
        <v>2440</v>
      </c>
      <c r="D951" s="333" t="n">
        <v>131.32</v>
      </c>
    </row>
    <row r="952" customFormat="false" ht="15" hidden="false" customHeight="false" outlineLevel="0" collapsed="false">
      <c r="A952" s="0" t="n">
        <v>38365</v>
      </c>
      <c r="B952" s="0" t="s">
        <v>12829</v>
      </c>
      <c r="C952" s="0" t="s">
        <v>2414</v>
      </c>
      <c r="D952" s="333" t="n">
        <v>2.3</v>
      </c>
    </row>
    <row r="953" customFormat="false" ht="15" hidden="false" customHeight="false" outlineLevel="0" collapsed="false">
      <c r="A953" s="0" t="n">
        <v>44056</v>
      </c>
      <c r="B953" s="0" t="s">
        <v>12830</v>
      </c>
      <c r="C953" s="0" t="s">
        <v>2430</v>
      </c>
      <c r="D953" s="532" t="n">
        <v>488846.82</v>
      </c>
    </row>
    <row r="954" customFormat="false" ht="15" hidden="false" customHeight="false" outlineLevel="0" collapsed="false">
      <c r="A954" s="0" t="n">
        <v>44057</v>
      </c>
      <c r="B954" s="0" t="s">
        <v>12831</v>
      </c>
      <c r="C954" s="0" t="s">
        <v>2430</v>
      </c>
      <c r="D954" s="532" t="n">
        <v>521750</v>
      </c>
    </row>
    <row r="955" customFormat="false" ht="15" hidden="false" customHeight="false" outlineLevel="0" collapsed="false">
      <c r="A955" s="0" t="n">
        <v>37754</v>
      </c>
      <c r="B955" s="0" t="s">
        <v>12832</v>
      </c>
      <c r="C955" s="0" t="s">
        <v>2430</v>
      </c>
      <c r="D955" s="532" t="n">
        <v>539423.7</v>
      </c>
    </row>
    <row r="956" customFormat="false" ht="15" hidden="false" customHeight="false" outlineLevel="0" collapsed="false">
      <c r="A956" s="0" t="n">
        <v>37757</v>
      </c>
      <c r="B956" s="0" t="s">
        <v>12833</v>
      </c>
      <c r="C956" s="0" t="s">
        <v>2430</v>
      </c>
      <c r="D956" s="532" t="n">
        <v>601657.68</v>
      </c>
    </row>
    <row r="957" customFormat="false" ht="15" hidden="false" customHeight="false" outlineLevel="0" collapsed="false">
      <c r="A957" s="0" t="n">
        <v>44058</v>
      </c>
      <c r="B957" s="0" t="s">
        <v>12834</v>
      </c>
      <c r="C957" s="0" t="s">
        <v>2430</v>
      </c>
      <c r="D957" s="532" t="n">
        <v>568754.5</v>
      </c>
    </row>
    <row r="958" customFormat="false" ht="15" hidden="false" customHeight="false" outlineLevel="0" collapsed="false">
      <c r="A958" s="0" t="n">
        <v>37752</v>
      </c>
      <c r="B958" s="0" t="s">
        <v>12835</v>
      </c>
      <c r="C958" s="0" t="s">
        <v>2430</v>
      </c>
      <c r="D958" s="532" t="n">
        <v>592256.73</v>
      </c>
    </row>
    <row r="959" customFormat="false" ht="15" hidden="false" customHeight="false" outlineLevel="0" collapsed="false">
      <c r="A959" s="0" t="n">
        <v>44059</v>
      </c>
      <c r="B959" s="0" t="s">
        <v>12836</v>
      </c>
      <c r="C959" s="0" t="s">
        <v>2430</v>
      </c>
      <c r="D959" s="532" t="n">
        <v>468164.86</v>
      </c>
    </row>
    <row r="960" customFormat="false" ht="15" hidden="false" customHeight="false" outlineLevel="0" collapsed="false">
      <c r="A960" s="0" t="n">
        <v>37750</v>
      </c>
      <c r="B960" s="0" t="s">
        <v>12837</v>
      </c>
      <c r="C960" s="0" t="s">
        <v>2430</v>
      </c>
      <c r="D960" s="532" t="n">
        <v>469104.95</v>
      </c>
    </row>
    <row r="961" customFormat="false" ht="15" hidden="false" customHeight="false" outlineLevel="0" collapsed="false">
      <c r="A961" s="0" t="n">
        <v>37758</v>
      </c>
      <c r="B961" s="0" t="s">
        <v>12838</v>
      </c>
      <c r="C961" s="0" t="s">
        <v>2430</v>
      </c>
      <c r="D961" s="532" t="n">
        <v>746431.51</v>
      </c>
    </row>
    <row r="962" customFormat="false" ht="15" hidden="false" customHeight="false" outlineLevel="0" collapsed="false">
      <c r="A962" s="0" t="n">
        <v>44060</v>
      </c>
      <c r="B962" s="0" t="s">
        <v>12839</v>
      </c>
      <c r="C962" s="0" t="s">
        <v>2430</v>
      </c>
      <c r="D962" s="532" t="n">
        <v>721989.19</v>
      </c>
    </row>
    <row r="963" customFormat="false" ht="15" hidden="false" customHeight="false" outlineLevel="0" collapsed="false">
      <c r="A963" s="0" t="n">
        <v>37749</v>
      </c>
      <c r="B963" s="0" t="s">
        <v>12840</v>
      </c>
      <c r="C963" s="0" t="s">
        <v>2430</v>
      </c>
      <c r="D963" s="532" t="n">
        <v>770873.88</v>
      </c>
    </row>
    <row r="964" customFormat="false" ht="15" hidden="false" customHeight="false" outlineLevel="0" collapsed="false">
      <c r="A964" s="0" t="n">
        <v>44061</v>
      </c>
      <c r="B964" s="0" t="s">
        <v>12841</v>
      </c>
      <c r="C964" s="0" t="s">
        <v>2430</v>
      </c>
      <c r="D964" s="532" t="n">
        <v>707887.86</v>
      </c>
    </row>
    <row r="965" customFormat="false" ht="15" hidden="false" customHeight="false" outlineLevel="0" collapsed="false">
      <c r="A965" s="0" t="n">
        <v>1159</v>
      </c>
      <c r="B965" s="0" t="s">
        <v>12842</v>
      </c>
      <c r="C965" s="0" t="s">
        <v>2430</v>
      </c>
      <c r="D965" s="532" t="n">
        <v>276334.67</v>
      </c>
    </row>
    <row r="966" customFormat="false" ht="15" hidden="false" customHeight="false" outlineLevel="0" collapsed="false">
      <c r="A966" s="0" t="n">
        <v>12114</v>
      </c>
      <c r="B966" s="0" t="s">
        <v>12843</v>
      </c>
      <c r="C966" s="0" t="s">
        <v>2430</v>
      </c>
      <c r="D966" s="333" t="n">
        <v>160.73</v>
      </c>
    </row>
    <row r="967" customFormat="false" ht="15" hidden="false" customHeight="false" outlineLevel="0" collapsed="false">
      <c r="A967" s="0" t="n">
        <v>38106</v>
      </c>
      <c r="B967" s="0" t="s">
        <v>12844</v>
      </c>
      <c r="C967" s="0" t="s">
        <v>2430</v>
      </c>
      <c r="D967" s="333" t="n">
        <v>21.84</v>
      </c>
    </row>
    <row r="968" customFormat="false" ht="15" hidden="false" customHeight="false" outlineLevel="0" collapsed="false">
      <c r="A968" s="0" t="n">
        <v>38085</v>
      </c>
      <c r="B968" s="0" t="s">
        <v>12845</v>
      </c>
      <c r="C968" s="0" t="s">
        <v>2430</v>
      </c>
      <c r="D968" s="333" t="n">
        <v>25.8</v>
      </c>
    </row>
    <row r="969" customFormat="false" ht="15" hidden="false" customHeight="false" outlineLevel="0" collapsed="false">
      <c r="A969" s="0" t="n">
        <v>38599</v>
      </c>
      <c r="B969" s="0" t="s">
        <v>12846</v>
      </c>
      <c r="C969" s="0" t="s">
        <v>2430</v>
      </c>
      <c r="D969" s="333" t="n">
        <v>6.21</v>
      </c>
    </row>
    <row r="970" customFormat="false" ht="15" hidden="false" customHeight="false" outlineLevel="0" collapsed="false">
      <c r="A970" s="0" t="n">
        <v>38596</v>
      </c>
      <c r="B970" s="0" t="s">
        <v>12847</v>
      </c>
      <c r="C970" s="0" t="s">
        <v>2430</v>
      </c>
      <c r="D970" s="333" t="n">
        <v>5.16</v>
      </c>
    </row>
    <row r="971" customFormat="false" ht="15" hidden="false" customHeight="false" outlineLevel="0" collapsed="false">
      <c r="A971" s="0" t="n">
        <v>38600</v>
      </c>
      <c r="B971" s="0" t="s">
        <v>12848</v>
      </c>
      <c r="C971" s="0" t="s">
        <v>2430</v>
      </c>
      <c r="D971" s="333" t="n">
        <v>6.59</v>
      </c>
    </row>
    <row r="972" customFormat="false" ht="15" hidden="false" customHeight="false" outlineLevel="0" collapsed="false">
      <c r="A972" s="0" t="n">
        <v>38597</v>
      </c>
      <c r="B972" s="0" t="s">
        <v>12849</v>
      </c>
      <c r="C972" s="0" t="s">
        <v>2430</v>
      </c>
      <c r="D972" s="333" t="n">
        <v>5.19</v>
      </c>
    </row>
    <row r="973" customFormat="false" ht="15" hidden="false" customHeight="false" outlineLevel="0" collapsed="false">
      <c r="A973" s="0" t="n">
        <v>659</v>
      </c>
      <c r="B973" s="0" t="s">
        <v>12850</v>
      </c>
      <c r="C973" s="0" t="s">
        <v>2430</v>
      </c>
      <c r="D973" s="333" t="n">
        <v>2.98</v>
      </c>
    </row>
    <row r="974" customFormat="false" ht="15" hidden="false" customHeight="false" outlineLevel="0" collapsed="false">
      <c r="A974" s="0" t="n">
        <v>660</v>
      </c>
      <c r="B974" s="0" t="s">
        <v>12851</v>
      </c>
      <c r="C974" s="0" t="s">
        <v>2430</v>
      </c>
      <c r="D974" s="333" t="n">
        <v>3.58</v>
      </c>
    </row>
    <row r="975" customFormat="false" ht="15" hidden="false" customHeight="false" outlineLevel="0" collapsed="false">
      <c r="A975" s="0" t="n">
        <v>658</v>
      </c>
      <c r="B975" s="0" t="s">
        <v>12852</v>
      </c>
      <c r="C975" s="0" t="s">
        <v>2430</v>
      </c>
      <c r="D975" s="333" t="n">
        <v>2.02</v>
      </c>
    </row>
    <row r="976" customFormat="false" ht="15" hidden="false" customHeight="false" outlineLevel="0" collapsed="false">
      <c r="A976" s="0" t="n">
        <v>38548</v>
      </c>
      <c r="B976" s="0" t="s">
        <v>12853</v>
      </c>
      <c r="C976" s="0" t="s">
        <v>2430</v>
      </c>
      <c r="D976" s="333" t="n">
        <v>1.83</v>
      </c>
    </row>
    <row r="977" customFormat="false" ht="15" hidden="false" customHeight="false" outlineLevel="0" collapsed="false">
      <c r="A977" s="0" t="n">
        <v>34649</v>
      </c>
      <c r="B977" s="0" t="s">
        <v>12854</v>
      </c>
      <c r="C977" s="0" t="s">
        <v>2430</v>
      </c>
      <c r="D977" s="333" t="n">
        <v>2.47</v>
      </c>
    </row>
    <row r="978" customFormat="false" ht="15" hidden="false" customHeight="false" outlineLevel="0" collapsed="false">
      <c r="A978" s="0" t="n">
        <v>34655</v>
      </c>
      <c r="B978" s="0" t="s">
        <v>12855</v>
      </c>
      <c r="C978" s="0" t="s">
        <v>2430</v>
      </c>
      <c r="D978" s="333" t="n">
        <v>3.28</v>
      </c>
    </row>
    <row r="979" customFormat="false" ht="15" hidden="false" customHeight="false" outlineLevel="0" collapsed="false">
      <c r="A979" s="0" t="n">
        <v>40607</v>
      </c>
      <c r="B979" s="0" t="s">
        <v>12856</v>
      </c>
      <c r="C979" s="0" t="s">
        <v>2430</v>
      </c>
      <c r="D979" s="333" t="n">
        <v>5.72</v>
      </c>
    </row>
    <row r="980" customFormat="false" ht="15" hidden="false" customHeight="false" outlineLevel="0" collapsed="false">
      <c r="A980" s="0" t="n">
        <v>567</v>
      </c>
      <c r="B980" s="0" t="s">
        <v>12857</v>
      </c>
      <c r="C980" s="0" t="s">
        <v>2440</v>
      </c>
      <c r="D980" s="333" t="n">
        <v>12.64</v>
      </c>
    </row>
    <row r="981" customFormat="false" ht="15" hidden="false" customHeight="false" outlineLevel="0" collapsed="false">
      <c r="A981" s="0" t="n">
        <v>574</v>
      </c>
      <c r="B981" s="0" t="s">
        <v>12858</v>
      </c>
      <c r="C981" s="0" t="s">
        <v>2440</v>
      </c>
      <c r="D981" s="333" t="n">
        <v>33.24</v>
      </c>
    </row>
    <row r="982" customFormat="false" ht="15" hidden="false" customHeight="false" outlineLevel="0" collapsed="false">
      <c r="A982" s="0" t="n">
        <v>568</v>
      </c>
      <c r="B982" s="0" t="s">
        <v>12859</v>
      </c>
      <c r="C982" s="0" t="s">
        <v>2440</v>
      </c>
      <c r="D982" s="333" t="n">
        <v>70.04</v>
      </c>
    </row>
    <row r="983" customFormat="false" ht="15" hidden="false" customHeight="false" outlineLevel="0" collapsed="false">
      <c r="A983" s="0" t="n">
        <v>4777</v>
      </c>
      <c r="B983" s="0" t="s">
        <v>12860</v>
      </c>
      <c r="C983" s="0" t="s">
        <v>2515</v>
      </c>
      <c r="D983" s="333" t="n">
        <v>8.5</v>
      </c>
    </row>
    <row r="984" customFormat="false" ht="15" hidden="false" customHeight="false" outlineLevel="0" collapsed="false">
      <c r="A984" s="0" t="n">
        <v>592</v>
      </c>
      <c r="B984" s="0" t="s">
        <v>12861</v>
      </c>
      <c r="C984" s="0" t="s">
        <v>2515</v>
      </c>
      <c r="D984" s="333" t="n">
        <v>34.33</v>
      </c>
    </row>
    <row r="985" customFormat="false" ht="15" hidden="false" customHeight="false" outlineLevel="0" collapsed="false">
      <c r="A985" s="0" t="n">
        <v>586</v>
      </c>
      <c r="B985" s="0" t="s">
        <v>12862</v>
      </c>
      <c r="C985" s="0" t="s">
        <v>2440</v>
      </c>
      <c r="D985" s="333" t="n">
        <v>20.18</v>
      </c>
    </row>
    <row r="986" customFormat="false" ht="15" hidden="false" customHeight="false" outlineLevel="0" collapsed="false">
      <c r="A986" s="0" t="n">
        <v>588</v>
      </c>
      <c r="B986" s="0" t="s">
        <v>12863</v>
      </c>
      <c r="C986" s="0" t="s">
        <v>2440</v>
      </c>
      <c r="D986" s="333" t="n">
        <v>31.92</v>
      </c>
    </row>
    <row r="987" customFormat="false" ht="15" hidden="false" customHeight="false" outlineLevel="0" collapsed="false">
      <c r="A987" s="0" t="n">
        <v>591</v>
      </c>
      <c r="B987" s="0" t="s">
        <v>12864</v>
      </c>
      <c r="C987" s="0" t="s">
        <v>2515</v>
      </c>
      <c r="D987" s="333" t="n">
        <v>32.04</v>
      </c>
    </row>
    <row r="988" customFormat="false" ht="15" hidden="false" customHeight="false" outlineLevel="0" collapsed="false">
      <c r="A988" s="0" t="n">
        <v>584</v>
      </c>
      <c r="B988" s="0" t="s">
        <v>12865</v>
      </c>
      <c r="C988" s="0" t="s">
        <v>2440</v>
      </c>
      <c r="D988" s="333" t="n">
        <v>34.1</v>
      </c>
    </row>
    <row r="989" customFormat="false" ht="15" hidden="false" customHeight="false" outlineLevel="0" collapsed="false">
      <c r="A989" s="0" t="n">
        <v>589</v>
      </c>
      <c r="B989" s="0" t="s">
        <v>12866</v>
      </c>
      <c r="C989" s="0" t="s">
        <v>2440</v>
      </c>
      <c r="D989" s="333" t="n">
        <v>53.96</v>
      </c>
    </row>
    <row r="990" customFormat="false" ht="15" hidden="false" customHeight="false" outlineLevel="0" collapsed="false">
      <c r="A990" s="0" t="n">
        <v>1165</v>
      </c>
      <c r="B990" s="0" t="s">
        <v>12867</v>
      </c>
      <c r="C990" s="0" t="s">
        <v>2430</v>
      </c>
      <c r="D990" s="333" t="n">
        <v>21.42</v>
      </c>
    </row>
    <row r="991" customFormat="false" ht="15" hidden="false" customHeight="false" outlineLevel="0" collapsed="false">
      <c r="A991" s="0" t="n">
        <v>1164</v>
      </c>
      <c r="B991" s="0" t="s">
        <v>12868</v>
      </c>
      <c r="C991" s="0" t="s">
        <v>2430</v>
      </c>
      <c r="D991" s="333" t="n">
        <v>17.35</v>
      </c>
    </row>
    <row r="992" customFormat="false" ht="15" hidden="false" customHeight="false" outlineLevel="0" collapsed="false">
      <c r="A992" s="0" t="n">
        <v>1162</v>
      </c>
      <c r="B992" s="0" t="s">
        <v>12869</v>
      </c>
      <c r="C992" s="0" t="s">
        <v>2430</v>
      </c>
      <c r="D992" s="333" t="n">
        <v>6.03</v>
      </c>
    </row>
    <row r="993" customFormat="false" ht="15" hidden="false" customHeight="false" outlineLevel="0" collapsed="false">
      <c r="A993" s="0" t="n">
        <v>12395</v>
      </c>
      <c r="B993" s="0" t="s">
        <v>12870</v>
      </c>
      <c r="C993" s="0" t="s">
        <v>2430</v>
      </c>
      <c r="D993" s="333" t="n">
        <v>5.86</v>
      </c>
    </row>
    <row r="994" customFormat="false" ht="15" hidden="false" customHeight="false" outlineLevel="0" collapsed="false">
      <c r="A994" s="0" t="n">
        <v>1170</v>
      </c>
      <c r="B994" s="0" t="s">
        <v>12871</v>
      </c>
      <c r="C994" s="0" t="s">
        <v>2430</v>
      </c>
      <c r="D994" s="333" t="n">
        <v>11.37</v>
      </c>
    </row>
    <row r="995" customFormat="false" ht="15" hidden="false" customHeight="false" outlineLevel="0" collapsed="false">
      <c r="A995" s="0" t="n">
        <v>1169</v>
      </c>
      <c r="B995" s="0" t="s">
        <v>12872</v>
      </c>
      <c r="C995" s="0" t="s">
        <v>2430</v>
      </c>
      <c r="D995" s="333" t="n">
        <v>55.8</v>
      </c>
    </row>
    <row r="996" customFormat="false" ht="15" hidden="false" customHeight="false" outlineLevel="0" collapsed="false">
      <c r="A996" s="0" t="n">
        <v>1166</v>
      </c>
      <c r="B996" s="0" t="s">
        <v>12873</v>
      </c>
      <c r="C996" s="0" t="s">
        <v>2430</v>
      </c>
      <c r="D996" s="333" t="n">
        <v>30.94</v>
      </c>
    </row>
    <row r="997" customFormat="false" ht="15" hidden="false" customHeight="false" outlineLevel="0" collapsed="false">
      <c r="A997" s="0" t="n">
        <v>1163</v>
      </c>
      <c r="B997" s="0" t="s">
        <v>12874</v>
      </c>
      <c r="C997" s="0" t="s">
        <v>2430</v>
      </c>
      <c r="D997" s="333" t="n">
        <v>7.8</v>
      </c>
    </row>
    <row r="998" customFormat="false" ht="15" hidden="false" customHeight="false" outlineLevel="0" collapsed="false">
      <c r="A998" s="0" t="n">
        <v>12396</v>
      </c>
      <c r="B998" s="0" t="s">
        <v>12875</v>
      </c>
      <c r="C998" s="0" t="s">
        <v>2430</v>
      </c>
      <c r="D998" s="333" t="n">
        <v>5.86</v>
      </c>
    </row>
    <row r="999" customFormat="false" ht="15" hidden="false" customHeight="false" outlineLevel="0" collapsed="false">
      <c r="A999" s="0" t="n">
        <v>1168</v>
      </c>
      <c r="B999" s="0" t="s">
        <v>12876</v>
      </c>
      <c r="C999" s="0" t="s">
        <v>2430</v>
      </c>
      <c r="D999" s="333" t="n">
        <v>79.55</v>
      </c>
    </row>
    <row r="1000" customFormat="false" ht="15" hidden="false" customHeight="false" outlineLevel="0" collapsed="false">
      <c r="A1000" s="0" t="n">
        <v>1167</v>
      </c>
      <c r="B1000" s="0" t="s">
        <v>12877</v>
      </c>
      <c r="C1000" s="0" t="s">
        <v>2430</v>
      </c>
      <c r="D1000" s="333" t="n">
        <v>133.06</v>
      </c>
    </row>
    <row r="1001" customFormat="false" ht="15" hidden="false" customHeight="false" outlineLevel="0" collapsed="false">
      <c r="A1001" s="0" t="n">
        <v>36331</v>
      </c>
      <c r="B1001" s="0" t="s">
        <v>12878</v>
      </c>
      <c r="C1001" s="0" t="s">
        <v>2430</v>
      </c>
      <c r="D1001" s="333" t="n">
        <v>2.51</v>
      </c>
    </row>
    <row r="1002" customFormat="false" ht="15" hidden="false" customHeight="false" outlineLevel="0" collapsed="false">
      <c r="A1002" s="0" t="n">
        <v>36346</v>
      </c>
      <c r="B1002" s="0" t="s">
        <v>12879</v>
      </c>
      <c r="C1002" s="0" t="s">
        <v>2430</v>
      </c>
      <c r="D1002" s="333" t="n">
        <v>3.76</v>
      </c>
    </row>
    <row r="1003" customFormat="false" ht="15" hidden="false" customHeight="false" outlineLevel="0" collapsed="false">
      <c r="A1003" s="0" t="n">
        <v>1197</v>
      </c>
      <c r="B1003" s="0" t="s">
        <v>12880</v>
      </c>
      <c r="C1003" s="0" t="s">
        <v>2430</v>
      </c>
      <c r="D1003" s="333" t="n">
        <v>1.77</v>
      </c>
    </row>
    <row r="1004" customFormat="false" ht="15" hidden="false" customHeight="false" outlineLevel="0" collapsed="false">
      <c r="A1004" s="0" t="n">
        <v>1202</v>
      </c>
      <c r="B1004" s="0" t="s">
        <v>12881</v>
      </c>
      <c r="C1004" s="0" t="s">
        <v>2430</v>
      </c>
      <c r="D1004" s="333" t="n">
        <v>5.03</v>
      </c>
    </row>
    <row r="1005" customFormat="false" ht="15" hidden="false" customHeight="false" outlineLevel="0" collapsed="false">
      <c r="A1005" s="0" t="n">
        <v>1198</v>
      </c>
      <c r="B1005" s="0" t="s">
        <v>12882</v>
      </c>
      <c r="C1005" s="0" t="s">
        <v>2430</v>
      </c>
      <c r="D1005" s="333" t="n">
        <v>2.32</v>
      </c>
    </row>
    <row r="1006" customFormat="false" ht="15" hidden="false" customHeight="false" outlineLevel="0" collapsed="false">
      <c r="A1006" s="0" t="n">
        <v>20088</v>
      </c>
      <c r="B1006" s="0" t="s">
        <v>12883</v>
      </c>
      <c r="C1006" s="0" t="s">
        <v>2430</v>
      </c>
      <c r="D1006" s="333" t="n">
        <v>11.42</v>
      </c>
    </row>
    <row r="1007" customFormat="false" ht="15" hidden="false" customHeight="false" outlineLevel="0" collapsed="false">
      <c r="A1007" s="0" t="n">
        <v>20089</v>
      </c>
      <c r="B1007" s="0" t="s">
        <v>12884</v>
      </c>
      <c r="C1007" s="0" t="s">
        <v>2430</v>
      </c>
      <c r="D1007" s="333" t="n">
        <v>55.99</v>
      </c>
    </row>
    <row r="1008" customFormat="false" ht="15" hidden="false" customHeight="false" outlineLevel="0" collapsed="false">
      <c r="A1008" s="0" t="n">
        <v>20087</v>
      </c>
      <c r="B1008" s="0" t="s">
        <v>12885</v>
      </c>
      <c r="C1008" s="0" t="s">
        <v>2430</v>
      </c>
      <c r="D1008" s="333" t="n">
        <v>9.45</v>
      </c>
    </row>
    <row r="1009" customFormat="false" ht="15" hidden="false" customHeight="false" outlineLevel="0" collapsed="false">
      <c r="A1009" s="0" t="n">
        <v>1200</v>
      </c>
      <c r="B1009" s="0" t="s">
        <v>12886</v>
      </c>
      <c r="C1009" s="0" t="s">
        <v>2430</v>
      </c>
      <c r="D1009" s="333" t="n">
        <v>8.58</v>
      </c>
    </row>
    <row r="1010" customFormat="false" ht="15" hidden="false" customHeight="false" outlineLevel="0" collapsed="false">
      <c r="A1010" s="0" t="n">
        <v>12909</v>
      </c>
      <c r="B1010" s="0" t="s">
        <v>12887</v>
      </c>
      <c r="C1010" s="0" t="s">
        <v>2430</v>
      </c>
      <c r="D1010" s="333" t="n">
        <v>3.98</v>
      </c>
    </row>
    <row r="1011" customFormat="false" ht="15" hidden="false" customHeight="false" outlineLevel="0" collapsed="false">
      <c r="A1011" s="0" t="n">
        <v>12910</v>
      </c>
      <c r="B1011" s="0" t="s">
        <v>12888</v>
      </c>
      <c r="C1011" s="0" t="s">
        <v>2430</v>
      </c>
      <c r="D1011" s="333" t="n">
        <v>7.15</v>
      </c>
    </row>
    <row r="1012" customFormat="false" ht="15" hidden="false" customHeight="false" outlineLevel="0" collapsed="false">
      <c r="A1012" s="0" t="n">
        <v>1191</v>
      </c>
      <c r="B1012" s="0" t="s">
        <v>12889</v>
      </c>
      <c r="C1012" s="0" t="s">
        <v>2430</v>
      </c>
      <c r="D1012" s="333" t="n">
        <v>1.26</v>
      </c>
    </row>
    <row r="1013" customFormat="false" ht="15" hidden="false" customHeight="false" outlineLevel="0" collapsed="false">
      <c r="A1013" s="0" t="n">
        <v>1185</v>
      </c>
      <c r="B1013" s="0" t="s">
        <v>12890</v>
      </c>
      <c r="C1013" s="0" t="s">
        <v>2430</v>
      </c>
      <c r="D1013" s="333" t="n">
        <v>1.26</v>
      </c>
    </row>
    <row r="1014" customFormat="false" ht="15" hidden="false" customHeight="false" outlineLevel="0" collapsed="false">
      <c r="A1014" s="0" t="n">
        <v>1189</v>
      </c>
      <c r="B1014" s="0" t="s">
        <v>12891</v>
      </c>
      <c r="C1014" s="0" t="s">
        <v>2430</v>
      </c>
      <c r="D1014" s="333" t="n">
        <v>2.07</v>
      </c>
    </row>
    <row r="1015" customFormat="false" ht="15" hidden="false" customHeight="false" outlineLevel="0" collapsed="false">
      <c r="A1015" s="0" t="n">
        <v>1193</v>
      </c>
      <c r="B1015" s="0" t="s">
        <v>12892</v>
      </c>
      <c r="C1015" s="0" t="s">
        <v>2430</v>
      </c>
      <c r="D1015" s="333" t="n">
        <v>3.97</v>
      </c>
    </row>
    <row r="1016" customFormat="false" ht="15" hidden="false" customHeight="false" outlineLevel="0" collapsed="false">
      <c r="A1016" s="0" t="n">
        <v>1194</v>
      </c>
      <c r="B1016" s="0" t="s">
        <v>12893</v>
      </c>
      <c r="C1016" s="0" t="s">
        <v>2430</v>
      </c>
      <c r="D1016" s="333" t="n">
        <v>7.17</v>
      </c>
    </row>
    <row r="1017" customFormat="false" ht="15" hidden="false" customHeight="false" outlineLevel="0" collapsed="false">
      <c r="A1017" s="0" t="n">
        <v>1195</v>
      </c>
      <c r="B1017" s="0" t="s">
        <v>12894</v>
      </c>
      <c r="C1017" s="0" t="s">
        <v>2430</v>
      </c>
      <c r="D1017" s="333" t="n">
        <v>12.07</v>
      </c>
    </row>
    <row r="1018" customFormat="false" ht="15" hidden="false" customHeight="false" outlineLevel="0" collapsed="false">
      <c r="A1018" s="0" t="n">
        <v>1204</v>
      </c>
      <c r="B1018" s="0" t="s">
        <v>12895</v>
      </c>
      <c r="C1018" s="0" t="s">
        <v>2430</v>
      </c>
      <c r="D1018" s="333" t="n">
        <v>21.12</v>
      </c>
    </row>
    <row r="1019" customFormat="false" ht="15" hidden="false" customHeight="false" outlineLevel="0" collapsed="false">
      <c r="A1019" s="0" t="n">
        <v>1207</v>
      </c>
      <c r="B1019" s="0" t="s">
        <v>12896</v>
      </c>
      <c r="C1019" s="0" t="s">
        <v>2430</v>
      </c>
      <c r="D1019" s="333" t="n">
        <v>26.66</v>
      </c>
    </row>
    <row r="1020" customFormat="false" ht="15" hidden="false" customHeight="false" outlineLevel="0" collapsed="false">
      <c r="A1020" s="0" t="n">
        <v>1206</v>
      </c>
      <c r="B1020" s="0" t="s">
        <v>12897</v>
      </c>
      <c r="C1020" s="0" t="s">
        <v>2430</v>
      </c>
      <c r="D1020" s="333" t="n">
        <v>6.68</v>
      </c>
    </row>
    <row r="1021" customFormat="false" ht="15" hidden="false" customHeight="false" outlineLevel="0" collapsed="false">
      <c r="A1021" s="0" t="n">
        <v>1183</v>
      </c>
      <c r="B1021" s="0" t="s">
        <v>12898</v>
      </c>
      <c r="C1021" s="0" t="s">
        <v>2430</v>
      </c>
      <c r="D1021" s="333" t="n">
        <v>17.41</v>
      </c>
    </row>
    <row r="1022" customFormat="false" ht="15" hidden="false" customHeight="false" outlineLevel="0" collapsed="false">
      <c r="A1022" s="0" t="n">
        <v>42685</v>
      </c>
      <c r="B1022" s="0" t="s">
        <v>12899</v>
      </c>
      <c r="C1022" s="0" t="s">
        <v>2430</v>
      </c>
      <c r="D1022" s="333" t="n">
        <v>58.02</v>
      </c>
    </row>
    <row r="1023" customFormat="false" ht="15" hidden="false" customHeight="false" outlineLevel="0" collapsed="false">
      <c r="A1023" s="0" t="n">
        <v>42686</v>
      </c>
      <c r="B1023" s="0" t="s">
        <v>12900</v>
      </c>
      <c r="C1023" s="0" t="s">
        <v>2430</v>
      </c>
      <c r="D1023" s="333" t="n">
        <v>63.91</v>
      </c>
    </row>
    <row r="1024" customFormat="false" ht="15" hidden="false" customHeight="false" outlineLevel="0" collapsed="false">
      <c r="A1024" s="0" t="n">
        <v>12894</v>
      </c>
      <c r="B1024" s="0" t="s">
        <v>12901</v>
      </c>
      <c r="C1024" s="0" t="s">
        <v>2430</v>
      </c>
      <c r="D1024" s="333" t="n">
        <v>19.95</v>
      </c>
    </row>
    <row r="1025" customFormat="false" ht="15" hidden="false" customHeight="false" outlineLevel="0" collapsed="false">
      <c r="A1025" s="0" t="n">
        <v>12895</v>
      </c>
      <c r="B1025" s="0" t="s">
        <v>12902</v>
      </c>
      <c r="C1025" s="0" t="s">
        <v>2430</v>
      </c>
      <c r="D1025" s="333" t="n">
        <v>15.35</v>
      </c>
    </row>
    <row r="1026" customFormat="false" ht="15" hidden="false" customHeight="false" outlineLevel="0" collapsed="false">
      <c r="A1026" s="0" t="n">
        <v>1631</v>
      </c>
      <c r="B1026" s="0" t="s">
        <v>12903</v>
      </c>
      <c r="C1026" s="0" t="s">
        <v>2430</v>
      </c>
      <c r="D1026" s="333" t="n">
        <v>192.49</v>
      </c>
    </row>
    <row r="1027" customFormat="false" ht="15" hidden="false" customHeight="false" outlineLevel="0" collapsed="false">
      <c r="A1027" s="0" t="n">
        <v>1633</v>
      </c>
      <c r="B1027" s="0" t="s">
        <v>12904</v>
      </c>
      <c r="C1027" s="0" t="s">
        <v>2430</v>
      </c>
      <c r="D1027" s="333" t="n">
        <v>327.05</v>
      </c>
    </row>
    <row r="1028" customFormat="false" ht="15" hidden="false" customHeight="false" outlineLevel="0" collapsed="false">
      <c r="A1028" s="0" t="n">
        <v>10818</v>
      </c>
      <c r="B1028" s="0" t="s">
        <v>12905</v>
      </c>
      <c r="C1028" s="0" t="s">
        <v>2515</v>
      </c>
      <c r="D1028" s="333" t="n">
        <v>55.52</v>
      </c>
    </row>
    <row r="1029" customFormat="false" ht="15" hidden="false" customHeight="false" outlineLevel="0" collapsed="false">
      <c r="A1029" s="0" t="n">
        <v>41410</v>
      </c>
      <c r="B1029" s="0" t="s">
        <v>12906</v>
      </c>
      <c r="C1029" s="0" t="s">
        <v>2430</v>
      </c>
      <c r="D1029" s="333" t="n">
        <v>65.09</v>
      </c>
    </row>
    <row r="1030" customFormat="false" ht="15" hidden="false" customHeight="false" outlineLevel="0" collapsed="false">
      <c r="A1030" s="0" t="n">
        <v>41411</v>
      </c>
      <c r="B1030" s="0" t="s">
        <v>12907</v>
      </c>
      <c r="C1030" s="0" t="s">
        <v>2430</v>
      </c>
      <c r="D1030" s="333" t="n">
        <v>59.01</v>
      </c>
    </row>
    <row r="1031" customFormat="false" ht="15" hidden="false" customHeight="false" outlineLevel="0" collapsed="false">
      <c r="A1031" s="0" t="n">
        <v>41412</v>
      </c>
      <c r="B1031" s="0" t="s">
        <v>12908</v>
      </c>
      <c r="C1031" s="0" t="s">
        <v>2430</v>
      </c>
      <c r="D1031" s="333" t="n">
        <v>114.13</v>
      </c>
    </row>
    <row r="1032" customFormat="false" ht="15" hidden="false" customHeight="false" outlineLevel="0" collapsed="false">
      <c r="A1032" s="0" t="n">
        <v>41413</v>
      </c>
      <c r="B1032" s="0" t="s">
        <v>12909</v>
      </c>
      <c r="C1032" s="0" t="s">
        <v>2430</v>
      </c>
      <c r="D1032" s="333" t="n">
        <v>102.7</v>
      </c>
    </row>
    <row r="1033" customFormat="false" ht="15" hidden="false" customHeight="false" outlineLevel="0" collapsed="false">
      <c r="A1033" s="0" t="n">
        <v>39359</v>
      </c>
      <c r="B1033" s="0" t="s">
        <v>12910</v>
      </c>
      <c r="C1033" s="0" t="s">
        <v>2430</v>
      </c>
      <c r="D1033" s="333" t="n">
        <v>33.65</v>
      </c>
    </row>
    <row r="1034" customFormat="false" ht="15" hidden="false" customHeight="false" outlineLevel="0" collapsed="false">
      <c r="A1034" s="0" t="n">
        <v>39360</v>
      </c>
      <c r="B1034" s="0" t="s">
        <v>12911</v>
      </c>
      <c r="C1034" s="0" t="s">
        <v>2430</v>
      </c>
      <c r="D1034" s="333" t="n">
        <v>33.65</v>
      </c>
    </row>
    <row r="1035" customFormat="false" ht="15" hidden="false" customHeight="false" outlineLevel="0" collapsed="false">
      <c r="A1035" s="0" t="n">
        <v>10710</v>
      </c>
      <c r="B1035" s="0" t="s">
        <v>12912</v>
      </c>
      <c r="C1035" s="0" t="s">
        <v>2414</v>
      </c>
      <c r="D1035" s="333" t="n">
        <v>148.57</v>
      </c>
    </row>
    <row r="1036" customFormat="false" ht="15" hidden="false" customHeight="false" outlineLevel="0" collapsed="false">
      <c r="A1036" s="0" t="n">
        <v>10709</v>
      </c>
      <c r="B1036" s="0" t="s">
        <v>12913</v>
      </c>
      <c r="C1036" s="0" t="s">
        <v>2414</v>
      </c>
      <c r="D1036" s="333" t="n">
        <v>182.52</v>
      </c>
    </row>
    <row r="1037" customFormat="false" ht="15" hidden="false" customHeight="false" outlineLevel="0" collapsed="false">
      <c r="A1037" s="0" t="n">
        <v>39636</v>
      </c>
      <c r="B1037" s="0" t="s">
        <v>12914</v>
      </c>
      <c r="C1037" s="0" t="s">
        <v>2414</v>
      </c>
      <c r="D1037" s="333" t="n">
        <v>186.38</v>
      </c>
    </row>
    <row r="1038" customFormat="false" ht="15" hidden="false" customHeight="false" outlineLevel="0" collapsed="false">
      <c r="A1038" s="0" t="n">
        <v>10708</v>
      </c>
      <c r="B1038" s="0" t="s">
        <v>12915</v>
      </c>
      <c r="C1038" s="0" t="s">
        <v>2414</v>
      </c>
      <c r="D1038" s="333" t="n">
        <v>57.51</v>
      </c>
    </row>
    <row r="1039" customFormat="false" ht="15" hidden="false" customHeight="false" outlineLevel="0" collapsed="false">
      <c r="A1039" s="0" t="n">
        <v>39635</v>
      </c>
      <c r="B1039" s="0" t="s">
        <v>12916</v>
      </c>
      <c r="C1039" s="0" t="s">
        <v>2414</v>
      </c>
      <c r="D1039" s="333" t="n">
        <v>97.92</v>
      </c>
    </row>
    <row r="1040" customFormat="false" ht="15" hidden="false" customHeight="false" outlineLevel="0" collapsed="false">
      <c r="A1040" s="0" t="n">
        <v>6117</v>
      </c>
      <c r="B1040" s="0" t="s">
        <v>12917</v>
      </c>
      <c r="C1040" s="0" t="s">
        <v>2502</v>
      </c>
      <c r="D1040" s="333" t="n">
        <v>14.57</v>
      </c>
    </row>
    <row r="1041" customFormat="false" ht="15" hidden="false" customHeight="false" outlineLevel="0" collapsed="false">
      <c r="A1041" s="0" t="n">
        <v>40913</v>
      </c>
      <c r="B1041" s="0" t="s">
        <v>12918</v>
      </c>
      <c r="C1041" s="0" t="s">
        <v>4335</v>
      </c>
      <c r="D1041" s="532" t="n">
        <v>2597.57</v>
      </c>
    </row>
    <row r="1042" customFormat="false" ht="15" hidden="false" customHeight="false" outlineLevel="0" collapsed="false">
      <c r="A1042" s="0" t="n">
        <v>1214</v>
      </c>
      <c r="B1042" s="0" t="s">
        <v>12919</v>
      </c>
      <c r="C1042" s="0" t="s">
        <v>2502</v>
      </c>
      <c r="D1042" s="333" t="n">
        <v>19.82</v>
      </c>
    </row>
    <row r="1043" customFormat="false" ht="15" hidden="false" customHeight="false" outlineLevel="0" collapsed="false">
      <c r="A1043" s="0" t="n">
        <v>40915</v>
      </c>
      <c r="B1043" s="0" t="s">
        <v>12920</v>
      </c>
      <c r="C1043" s="0" t="s">
        <v>4335</v>
      </c>
      <c r="D1043" s="532" t="n">
        <v>3530.05</v>
      </c>
    </row>
    <row r="1044" customFormat="false" ht="15" hidden="false" customHeight="false" outlineLevel="0" collapsed="false">
      <c r="A1044" s="0" t="n">
        <v>1213</v>
      </c>
      <c r="B1044" s="0" t="s">
        <v>12921</v>
      </c>
      <c r="C1044" s="0" t="s">
        <v>2502</v>
      </c>
      <c r="D1044" s="333" t="n">
        <v>21.06</v>
      </c>
    </row>
    <row r="1045" customFormat="false" ht="15" hidden="false" customHeight="false" outlineLevel="0" collapsed="false">
      <c r="A1045" s="0" t="n">
        <v>40914</v>
      </c>
      <c r="B1045" s="0" t="s">
        <v>12922</v>
      </c>
      <c r="C1045" s="0" t="s">
        <v>4335</v>
      </c>
      <c r="D1045" s="532" t="n">
        <v>3748.8</v>
      </c>
    </row>
    <row r="1046" customFormat="false" ht="15" hidden="false" customHeight="false" outlineLevel="0" collapsed="false">
      <c r="A1046" s="0" t="n">
        <v>5091</v>
      </c>
      <c r="B1046" s="0" t="s">
        <v>12923</v>
      </c>
      <c r="C1046" s="0" t="s">
        <v>2430</v>
      </c>
      <c r="D1046" s="333" t="n">
        <v>19.53</v>
      </c>
    </row>
    <row r="1047" customFormat="false" ht="15" hidden="false" customHeight="false" outlineLevel="0" collapsed="false">
      <c r="A1047" s="0" t="n">
        <v>14615</v>
      </c>
      <c r="B1047" s="0" t="s">
        <v>12924</v>
      </c>
      <c r="C1047" s="0" t="s">
        <v>2430</v>
      </c>
      <c r="D1047" s="532" t="n">
        <v>3616.14</v>
      </c>
    </row>
    <row r="1048" customFormat="false" ht="15" hidden="false" customHeight="false" outlineLevel="0" collapsed="false">
      <c r="A1048" s="0" t="n">
        <v>2711</v>
      </c>
      <c r="B1048" s="0" t="s">
        <v>12925</v>
      </c>
      <c r="C1048" s="0" t="s">
        <v>2430</v>
      </c>
      <c r="D1048" s="333" t="n">
        <v>229.41</v>
      </c>
    </row>
    <row r="1049" customFormat="false" ht="15" hidden="false" customHeight="false" outlineLevel="0" collapsed="false">
      <c r="A1049" s="0" t="n">
        <v>37727</v>
      </c>
      <c r="B1049" s="0" t="s">
        <v>12926</v>
      </c>
      <c r="C1049" s="0" t="s">
        <v>2430</v>
      </c>
      <c r="D1049" s="532" t="n">
        <v>17085</v>
      </c>
    </row>
    <row r="1050" customFormat="false" ht="15" hidden="false" customHeight="false" outlineLevel="0" collapsed="false">
      <c r="A1050" s="0" t="n">
        <v>37728</v>
      </c>
      <c r="B1050" s="0" t="s">
        <v>12927</v>
      </c>
      <c r="C1050" s="0" t="s">
        <v>2430</v>
      </c>
      <c r="D1050" s="532" t="n">
        <v>23178.25</v>
      </c>
    </row>
    <row r="1051" customFormat="false" ht="15" hidden="false" customHeight="false" outlineLevel="0" collapsed="false">
      <c r="A1051" s="0" t="n">
        <v>37729</v>
      </c>
      <c r="B1051" s="0" t="s">
        <v>12928</v>
      </c>
      <c r="C1051" s="0" t="s">
        <v>2430</v>
      </c>
      <c r="D1051" s="532" t="n">
        <v>25089.86</v>
      </c>
    </row>
    <row r="1052" customFormat="false" ht="15" hidden="false" customHeight="false" outlineLevel="0" collapsed="false">
      <c r="A1052" s="0" t="n">
        <v>37730</v>
      </c>
      <c r="B1052" s="0" t="s">
        <v>12929</v>
      </c>
      <c r="C1052" s="0" t="s">
        <v>2430</v>
      </c>
      <c r="D1052" s="532" t="n">
        <v>27001.46</v>
      </c>
    </row>
    <row r="1053" customFormat="false" ht="15" hidden="false" customHeight="false" outlineLevel="0" collapsed="false">
      <c r="A1053" s="0" t="n">
        <v>37731</v>
      </c>
      <c r="B1053" s="0" t="s">
        <v>12930</v>
      </c>
      <c r="C1053" s="0" t="s">
        <v>2430</v>
      </c>
      <c r="D1053" s="532" t="n">
        <v>28913.07</v>
      </c>
    </row>
    <row r="1054" customFormat="false" ht="15" hidden="false" customHeight="false" outlineLevel="0" collapsed="false">
      <c r="A1054" s="0" t="n">
        <v>37732</v>
      </c>
      <c r="B1054" s="0" t="s">
        <v>12931</v>
      </c>
      <c r="C1054" s="0" t="s">
        <v>2430</v>
      </c>
      <c r="D1054" s="532" t="n">
        <v>32975.24</v>
      </c>
    </row>
    <row r="1055" customFormat="false" ht="15" hidden="false" customHeight="false" outlineLevel="0" collapsed="false">
      <c r="A1055" s="0" t="n">
        <v>42256</v>
      </c>
      <c r="B1055" s="0" t="s">
        <v>12932</v>
      </c>
      <c r="C1055" s="0" t="s">
        <v>2515</v>
      </c>
      <c r="D1055" s="333" t="n">
        <v>14.05</v>
      </c>
    </row>
    <row r="1056" customFormat="false" ht="15" hidden="false" customHeight="false" outlineLevel="0" collapsed="false">
      <c r="A1056" s="0" t="n">
        <v>42250</v>
      </c>
      <c r="B1056" s="0" t="s">
        <v>12933</v>
      </c>
      <c r="C1056" s="0" t="s">
        <v>12934</v>
      </c>
      <c r="D1056" s="532" t="n">
        <v>6323.87</v>
      </c>
    </row>
    <row r="1057" customFormat="false" ht="15" hidden="false" customHeight="false" outlineLevel="0" collapsed="false">
      <c r="A1057" s="0" t="n">
        <v>4743</v>
      </c>
      <c r="B1057" s="0" t="s">
        <v>12935</v>
      </c>
      <c r="C1057" s="0" t="s">
        <v>2438</v>
      </c>
      <c r="D1057" s="333" t="n">
        <v>108.3</v>
      </c>
    </row>
    <row r="1058" customFormat="false" ht="15" hidden="false" customHeight="false" outlineLevel="0" collapsed="false">
      <c r="A1058" s="0" t="n">
        <v>4744</v>
      </c>
      <c r="B1058" s="0" t="s">
        <v>12936</v>
      </c>
      <c r="C1058" s="0" t="s">
        <v>2438</v>
      </c>
      <c r="D1058" s="333" t="n">
        <v>173.29</v>
      </c>
    </row>
    <row r="1059" customFormat="false" ht="15" hidden="false" customHeight="false" outlineLevel="0" collapsed="false">
      <c r="A1059" s="0" t="n">
        <v>4745</v>
      </c>
      <c r="B1059" s="0" t="s">
        <v>12937</v>
      </c>
      <c r="C1059" s="0" t="s">
        <v>2438</v>
      </c>
      <c r="D1059" s="333" t="n">
        <v>207.83</v>
      </c>
    </row>
    <row r="1060" customFormat="false" ht="15" hidden="false" customHeight="false" outlineLevel="0" collapsed="false">
      <c r="A1060" s="0" t="n">
        <v>36496</v>
      </c>
      <c r="B1060" s="0" t="s">
        <v>12938</v>
      </c>
      <c r="C1060" s="0" t="s">
        <v>2430</v>
      </c>
      <c r="D1060" s="532" t="n">
        <v>9181.31</v>
      </c>
    </row>
    <row r="1061" customFormat="false" ht="15" hidden="false" customHeight="false" outlineLevel="0" collapsed="false">
      <c r="A1061" s="0" t="n">
        <v>10630</v>
      </c>
      <c r="B1061" s="0" t="s">
        <v>12939</v>
      </c>
      <c r="C1061" s="0" t="s">
        <v>2430</v>
      </c>
      <c r="D1061" s="532" t="n">
        <v>872588.17</v>
      </c>
    </row>
    <row r="1062" customFormat="false" ht="15" hidden="false" customHeight="false" outlineLevel="0" collapsed="false">
      <c r="A1062" s="0" t="n">
        <v>37762</v>
      </c>
      <c r="B1062" s="0" t="s">
        <v>12940</v>
      </c>
      <c r="C1062" s="0" t="s">
        <v>2430</v>
      </c>
      <c r="D1062" s="532" t="n">
        <v>748365.7</v>
      </c>
    </row>
    <row r="1063" customFormat="false" ht="15" hidden="false" customHeight="false" outlineLevel="0" collapsed="false">
      <c r="A1063" s="0" t="n">
        <v>37763</v>
      </c>
      <c r="B1063" s="0" t="s">
        <v>12941</v>
      </c>
      <c r="C1063" s="0" t="s">
        <v>2430</v>
      </c>
      <c r="D1063" s="532" t="n">
        <v>757455.04</v>
      </c>
    </row>
    <row r="1064" customFormat="false" ht="15" hidden="false" customHeight="false" outlineLevel="0" collapsed="false">
      <c r="A1064" s="0" t="n">
        <v>41992</v>
      </c>
      <c r="B1064" s="0" t="s">
        <v>12942</v>
      </c>
      <c r="C1064" s="0" t="s">
        <v>2430</v>
      </c>
      <c r="D1064" s="532" t="n">
        <v>861075</v>
      </c>
    </row>
    <row r="1065" customFormat="false" ht="15" hidden="false" customHeight="false" outlineLevel="0" collapsed="false">
      <c r="A1065" s="0" t="n">
        <v>13215</v>
      </c>
      <c r="B1065" s="0" t="s">
        <v>12943</v>
      </c>
      <c r="C1065" s="0" t="s">
        <v>2430</v>
      </c>
      <c r="D1065" s="532" t="n">
        <v>1055892.35</v>
      </c>
    </row>
    <row r="1066" customFormat="false" ht="15" hidden="false" customHeight="false" outlineLevel="0" collapsed="false">
      <c r="A1066" s="0" t="n">
        <v>4235</v>
      </c>
      <c r="B1066" s="0" t="s">
        <v>12944</v>
      </c>
      <c r="C1066" s="0" t="s">
        <v>2502</v>
      </c>
      <c r="D1066" s="333" t="n">
        <v>16.91</v>
      </c>
    </row>
    <row r="1067" customFormat="false" ht="15" hidden="false" customHeight="false" outlineLevel="0" collapsed="false">
      <c r="A1067" s="0" t="n">
        <v>40976</v>
      </c>
      <c r="B1067" s="0" t="s">
        <v>12945</v>
      </c>
      <c r="C1067" s="0" t="s">
        <v>4335</v>
      </c>
      <c r="D1067" s="532" t="n">
        <v>3011.92</v>
      </c>
    </row>
    <row r="1068" customFormat="false" ht="15" hidden="false" customHeight="false" outlineLevel="0" collapsed="false">
      <c r="A1068" s="0" t="n">
        <v>43091</v>
      </c>
      <c r="B1068" s="0" t="s">
        <v>12946</v>
      </c>
      <c r="C1068" s="0" t="s">
        <v>2430</v>
      </c>
      <c r="D1068" s="532" t="n">
        <v>10584.93</v>
      </c>
    </row>
    <row r="1069" customFormat="false" ht="15" hidden="false" customHeight="false" outlineLevel="0" collapsed="false">
      <c r="A1069" s="0" t="n">
        <v>43092</v>
      </c>
      <c r="B1069" s="0" t="s">
        <v>12947</v>
      </c>
      <c r="C1069" s="0" t="s">
        <v>2430</v>
      </c>
      <c r="D1069" s="532" t="n">
        <v>14113.24</v>
      </c>
    </row>
    <row r="1070" customFormat="false" ht="15" hidden="false" customHeight="false" outlineLevel="0" collapsed="false">
      <c r="A1070" s="0" t="n">
        <v>43089</v>
      </c>
      <c r="B1070" s="0" t="s">
        <v>12948</v>
      </c>
      <c r="C1070" s="0" t="s">
        <v>2430</v>
      </c>
      <c r="D1070" s="532" t="n">
        <v>2459.63</v>
      </c>
    </row>
    <row r="1071" customFormat="false" ht="15" hidden="false" customHeight="false" outlineLevel="0" collapsed="false">
      <c r="A1071" s="0" t="n">
        <v>43090</v>
      </c>
      <c r="B1071" s="0" t="s">
        <v>12949</v>
      </c>
      <c r="C1071" s="0" t="s">
        <v>2430</v>
      </c>
      <c r="D1071" s="532" t="n">
        <v>5428.17</v>
      </c>
    </row>
    <row r="1072" customFormat="false" ht="15" hidden="false" customHeight="false" outlineLevel="0" collapsed="false">
      <c r="A1072" s="0" t="n">
        <v>41967</v>
      </c>
      <c r="B1072" s="0" t="s">
        <v>12950</v>
      </c>
      <c r="C1072" s="0" t="s">
        <v>2712</v>
      </c>
      <c r="D1072" s="333" t="n">
        <v>19.13</v>
      </c>
    </row>
    <row r="1073" customFormat="false" ht="15" hidden="false" customHeight="false" outlineLevel="0" collapsed="false">
      <c r="A1073" s="0" t="n">
        <v>12760</v>
      </c>
      <c r="B1073" s="0" t="s">
        <v>12951</v>
      </c>
      <c r="C1073" s="0" t="s">
        <v>2414</v>
      </c>
      <c r="D1073" s="532" t="n">
        <v>1523.47</v>
      </c>
    </row>
    <row r="1074" customFormat="false" ht="15" hidden="false" customHeight="false" outlineLevel="0" collapsed="false">
      <c r="A1074" s="0" t="n">
        <v>12759</v>
      </c>
      <c r="B1074" s="0" t="s">
        <v>12952</v>
      </c>
      <c r="C1074" s="0" t="s">
        <v>2414</v>
      </c>
      <c r="D1074" s="532" t="n">
        <v>1015.63</v>
      </c>
    </row>
    <row r="1075" customFormat="false" ht="15" hidden="false" customHeight="false" outlineLevel="0" collapsed="false">
      <c r="A1075" s="0" t="n">
        <v>43105</v>
      </c>
      <c r="B1075" s="0" t="s">
        <v>12953</v>
      </c>
      <c r="C1075" s="0" t="s">
        <v>2515</v>
      </c>
      <c r="D1075" s="333" t="n">
        <v>30.26</v>
      </c>
    </row>
    <row r="1076" customFormat="false" ht="15" hidden="false" customHeight="false" outlineLevel="0" collapsed="false">
      <c r="A1076" s="0" t="n">
        <v>40424</v>
      </c>
      <c r="B1076" s="0" t="s">
        <v>12954</v>
      </c>
      <c r="C1076" s="0" t="s">
        <v>2515</v>
      </c>
      <c r="D1076" s="333" t="n">
        <v>7.68</v>
      </c>
    </row>
    <row r="1077" customFormat="false" ht="15" hidden="false" customHeight="false" outlineLevel="0" collapsed="false">
      <c r="A1077" s="0" t="n">
        <v>1325</v>
      </c>
      <c r="B1077" s="0" t="s">
        <v>12955</v>
      </c>
      <c r="C1077" s="0" t="s">
        <v>2515</v>
      </c>
      <c r="D1077" s="333" t="n">
        <v>8.42</v>
      </c>
    </row>
    <row r="1078" customFormat="false" ht="15" hidden="false" customHeight="false" outlineLevel="0" collapsed="false">
      <c r="A1078" s="0" t="n">
        <v>1327</v>
      </c>
      <c r="B1078" s="0" t="s">
        <v>12956</v>
      </c>
      <c r="C1078" s="0" t="s">
        <v>2515</v>
      </c>
      <c r="D1078" s="333" t="n">
        <v>8.96</v>
      </c>
    </row>
    <row r="1079" customFormat="false" ht="15" hidden="false" customHeight="false" outlineLevel="0" collapsed="false">
      <c r="A1079" s="0" t="n">
        <v>1328</v>
      </c>
      <c r="B1079" s="0" t="s">
        <v>12957</v>
      </c>
      <c r="C1079" s="0" t="s">
        <v>2515</v>
      </c>
      <c r="D1079" s="333" t="n">
        <v>8.44</v>
      </c>
    </row>
    <row r="1080" customFormat="false" ht="15" hidden="false" customHeight="false" outlineLevel="0" collapsed="false">
      <c r="A1080" s="0" t="n">
        <v>1321</v>
      </c>
      <c r="B1080" s="0" t="s">
        <v>12958</v>
      </c>
      <c r="C1080" s="0" t="s">
        <v>2515</v>
      </c>
      <c r="D1080" s="333" t="n">
        <v>7.81</v>
      </c>
    </row>
    <row r="1081" customFormat="false" ht="15" hidden="false" customHeight="false" outlineLevel="0" collapsed="false">
      <c r="A1081" s="0" t="n">
        <v>1318</v>
      </c>
      <c r="B1081" s="0" t="s">
        <v>12959</v>
      </c>
      <c r="C1081" s="0" t="s">
        <v>2515</v>
      </c>
      <c r="D1081" s="333" t="n">
        <v>7.82</v>
      </c>
    </row>
    <row r="1082" customFormat="false" ht="15" hidden="false" customHeight="false" outlineLevel="0" collapsed="false">
      <c r="A1082" s="0" t="n">
        <v>1322</v>
      </c>
      <c r="B1082" s="0" t="s">
        <v>12960</v>
      </c>
      <c r="C1082" s="0" t="s">
        <v>2515</v>
      </c>
      <c r="D1082" s="333" t="n">
        <v>8.26</v>
      </c>
    </row>
    <row r="1083" customFormat="false" ht="15" hidden="false" customHeight="false" outlineLevel="0" collapsed="false">
      <c r="A1083" s="0" t="n">
        <v>1323</v>
      </c>
      <c r="B1083" s="0" t="s">
        <v>12961</v>
      </c>
      <c r="C1083" s="0" t="s">
        <v>2515</v>
      </c>
      <c r="D1083" s="333" t="n">
        <v>8.26</v>
      </c>
    </row>
    <row r="1084" customFormat="false" ht="15" hidden="false" customHeight="false" outlineLevel="0" collapsed="false">
      <c r="A1084" s="0" t="n">
        <v>1319</v>
      </c>
      <c r="B1084" s="0" t="s">
        <v>12962</v>
      </c>
      <c r="C1084" s="0" t="s">
        <v>2515</v>
      </c>
      <c r="D1084" s="333" t="n">
        <v>6.96</v>
      </c>
    </row>
    <row r="1085" customFormat="false" ht="15" hidden="false" customHeight="false" outlineLevel="0" collapsed="false">
      <c r="A1085" s="0" t="n">
        <v>11026</v>
      </c>
      <c r="B1085" s="0" t="s">
        <v>12963</v>
      </c>
      <c r="C1085" s="0" t="s">
        <v>2515</v>
      </c>
      <c r="D1085" s="333" t="n">
        <v>9.58</v>
      </c>
    </row>
    <row r="1086" customFormat="false" ht="15" hidden="false" customHeight="false" outlineLevel="0" collapsed="false">
      <c r="A1086" s="0" t="n">
        <v>11027</v>
      </c>
      <c r="B1086" s="0" t="s">
        <v>12964</v>
      </c>
      <c r="C1086" s="0" t="s">
        <v>2515</v>
      </c>
      <c r="D1086" s="333" t="n">
        <v>9.97</v>
      </c>
    </row>
    <row r="1087" customFormat="false" ht="15" hidden="false" customHeight="false" outlineLevel="0" collapsed="false">
      <c r="A1087" s="0" t="n">
        <v>11046</v>
      </c>
      <c r="B1087" s="0" t="s">
        <v>12965</v>
      </c>
      <c r="C1087" s="0" t="s">
        <v>2515</v>
      </c>
      <c r="D1087" s="333" t="n">
        <v>9.55</v>
      </c>
    </row>
    <row r="1088" customFormat="false" ht="15" hidden="false" customHeight="false" outlineLevel="0" collapsed="false">
      <c r="A1088" s="0" t="n">
        <v>11047</v>
      </c>
      <c r="B1088" s="0" t="s">
        <v>12966</v>
      </c>
      <c r="C1088" s="0" t="s">
        <v>2515</v>
      </c>
      <c r="D1088" s="333" t="n">
        <v>10.41</v>
      </c>
    </row>
    <row r="1089" customFormat="false" ht="15" hidden="false" customHeight="false" outlineLevel="0" collapsed="false">
      <c r="A1089" s="0" t="n">
        <v>43668</v>
      </c>
      <c r="B1089" s="0" t="s">
        <v>12967</v>
      </c>
      <c r="C1089" s="0" t="s">
        <v>2515</v>
      </c>
      <c r="D1089" s="333" t="n">
        <v>9.18</v>
      </c>
    </row>
    <row r="1090" customFormat="false" ht="15" hidden="false" customHeight="false" outlineLevel="0" collapsed="false">
      <c r="A1090" s="0" t="n">
        <v>11049</v>
      </c>
      <c r="B1090" s="0" t="s">
        <v>12968</v>
      </c>
      <c r="C1090" s="0" t="s">
        <v>2515</v>
      </c>
      <c r="D1090" s="333" t="n">
        <v>9.95</v>
      </c>
    </row>
    <row r="1091" customFormat="false" ht="15" hidden="false" customHeight="false" outlineLevel="0" collapsed="false">
      <c r="A1091" s="0" t="n">
        <v>43106</v>
      </c>
      <c r="B1091" s="0" t="s">
        <v>12969</v>
      </c>
      <c r="C1091" s="0" t="s">
        <v>2515</v>
      </c>
      <c r="D1091" s="333" t="n">
        <v>10.01</v>
      </c>
    </row>
    <row r="1092" customFormat="false" ht="15" hidden="false" customHeight="false" outlineLevel="0" collapsed="false">
      <c r="A1092" s="0" t="n">
        <v>11051</v>
      </c>
      <c r="B1092" s="0" t="s">
        <v>12970</v>
      </c>
      <c r="C1092" s="0" t="s">
        <v>2515</v>
      </c>
      <c r="D1092" s="333" t="n">
        <v>10.44</v>
      </c>
    </row>
    <row r="1093" customFormat="false" ht="15" hidden="false" customHeight="false" outlineLevel="0" collapsed="false">
      <c r="A1093" s="0" t="n">
        <v>11061</v>
      </c>
      <c r="B1093" s="0" t="s">
        <v>12971</v>
      </c>
      <c r="C1093" s="0" t="s">
        <v>2515</v>
      </c>
      <c r="D1093" s="333" t="n">
        <v>12.53</v>
      </c>
    </row>
    <row r="1094" customFormat="false" ht="15" hidden="false" customHeight="false" outlineLevel="0" collapsed="false">
      <c r="A1094" s="0" t="n">
        <v>43667</v>
      </c>
      <c r="B1094" s="0" t="s">
        <v>12972</v>
      </c>
      <c r="C1094" s="0" t="s">
        <v>2515</v>
      </c>
      <c r="D1094" s="333" t="n">
        <v>9.11</v>
      </c>
    </row>
    <row r="1095" customFormat="false" ht="15" hidden="false" customHeight="false" outlineLevel="0" collapsed="false">
      <c r="A1095" s="0" t="n">
        <v>1333</v>
      </c>
      <c r="B1095" s="0" t="s">
        <v>12973</v>
      </c>
      <c r="C1095" s="0" t="s">
        <v>2515</v>
      </c>
      <c r="D1095" s="333" t="n">
        <v>7.59</v>
      </c>
    </row>
    <row r="1096" customFormat="false" ht="15" hidden="false" customHeight="false" outlineLevel="0" collapsed="false">
      <c r="A1096" s="0" t="n">
        <v>1330</v>
      </c>
      <c r="B1096" s="0" t="s">
        <v>12974</v>
      </c>
      <c r="C1096" s="0" t="s">
        <v>2515</v>
      </c>
      <c r="D1096" s="333" t="n">
        <v>7.51</v>
      </c>
    </row>
    <row r="1097" customFormat="false" ht="15" hidden="false" customHeight="false" outlineLevel="0" collapsed="false">
      <c r="A1097" s="0" t="n">
        <v>10957</v>
      </c>
      <c r="B1097" s="0" t="s">
        <v>12975</v>
      </c>
      <c r="C1097" s="0" t="s">
        <v>2515</v>
      </c>
      <c r="D1097" s="333" t="n">
        <v>8.67</v>
      </c>
    </row>
    <row r="1098" customFormat="false" ht="15" hidden="false" customHeight="false" outlineLevel="0" collapsed="false">
      <c r="A1098" s="0" t="n">
        <v>1332</v>
      </c>
      <c r="B1098" s="0" t="s">
        <v>12976</v>
      </c>
      <c r="C1098" s="0" t="s">
        <v>2515</v>
      </c>
      <c r="D1098" s="333" t="n">
        <v>7.71</v>
      </c>
    </row>
    <row r="1099" customFormat="false" ht="15" hidden="false" customHeight="false" outlineLevel="0" collapsed="false">
      <c r="A1099" s="0" t="n">
        <v>1334</v>
      </c>
      <c r="B1099" s="0" t="s">
        <v>12977</v>
      </c>
      <c r="C1099" s="0" t="s">
        <v>2515</v>
      </c>
      <c r="D1099" s="333" t="n">
        <v>8.54</v>
      </c>
    </row>
    <row r="1100" customFormat="false" ht="15" hidden="false" customHeight="false" outlineLevel="0" collapsed="false">
      <c r="A1100" s="0" t="n">
        <v>1335</v>
      </c>
      <c r="B1100" s="0" t="s">
        <v>12978</v>
      </c>
      <c r="C1100" s="0" t="s">
        <v>2515</v>
      </c>
      <c r="D1100" s="333" t="n">
        <v>8.83</v>
      </c>
    </row>
    <row r="1101" customFormat="false" ht="15" hidden="false" customHeight="false" outlineLevel="0" collapsed="false">
      <c r="A1101" s="0" t="n">
        <v>40425</v>
      </c>
      <c r="B1101" s="0" t="s">
        <v>12979</v>
      </c>
      <c r="C1101" s="0" t="s">
        <v>2515</v>
      </c>
      <c r="D1101" s="333" t="n">
        <v>7.56</v>
      </c>
    </row>
    <row r="1102" customFormat="false" ht="15" hidden="false" customHeight="false" outlineLevel="0" collapsed="false">
      <c r="A1102" s="0" t="n">
        <v>1337</v>
      </c>
      <c r="B1102" s="0" t="s">
        <v>12980</v>
      </c>
      <c r="C1102" s="0" t="s">
        <v>2515</v>
      </c>
      <c r="D1102" s="333" t="n">
        <v>8.67</v>
      </c>
    </row>
    <row r="1103" customFormat="false" ht="15" hidden="false" customHeight="false" outlineLevel="0" collapsed="false">
      <c r="A1103" s="0" t="n">
        <v>1338</v>
      </c>
      <c r="B1103" s="0" t="s">
        <v>12981</v>
      </c>
      <c r="C1103" s="0" t="s">
        <v>2414</v>
      </c>
      <c r="D1103" s="333" t="n">
        <v>62.14</v>
      </c>
    </row>
    <row r="1104" customFormat="false" ht="15" hidden="false" customHeight="false" outlineLevel="0" collapsed="false">
      <c r="A1104" s="0" t="n">
        <v>1340</v>
      </c>
      <c r="B1104" s="0" t="s">
        <v>12982</v>
      </c>
      <c r="C1104" s="0" t="s">
        <v>2414</v>
      </c>
      <c r="D1104" s="333" t="n">
        <v>71.84</v>
      </c>
    </row>
    <row r="1105" customFormat="false" ht="15" hidden="false" customHeight="false" outlineLevel="0" collapsed="false">
      <c r="A1105" s="0" t="n">
        <v>1341</v>
      </c>
      <c r="B1105" s="0" t="s">
        <v>12983</v>
      </c>
      <c r="C1105" s="0" t="s">
        <v>2414</v>
      </c>
      <c r="D1105" s="333" t="n">
        <v>69.19</v>
      </c>
    </row>
    <row r="1106" customFormat="false" ht="15" hidden="false" customHeight="false" outlineLevel="0" collapsed="false">
      <c r="A1106" s="0" t="n">
        <v>34659</v>
      </c>
      <c r="B1106" s="0" t="s">
        <v>12984</v>
      </c>
      <c r="C1106" s="0" t="s">
        <v>2414</v>
      </c>
      <c r="D1106" s="333" t="n">
        <v>41.33</v>
      </c>
    </row>
    <row r="1107" customFormat="false" ht="15" hidden="false" customHeight="false" outlineLevel="0" collapsed="false">
      <c r="A1107" s="0" t="n">
        <v>34514</v>
      </c>
      <c r="B1107" s="0" t="s">
        <v>12985</v>
      </c>
      <c r="C1107" s="0" t="s">
        <v>2414</v>
      </c>
      <c r="D1107" s="333" t="n">
        <v>45.78</v>
      </c>
    </row>
    <row r="1108" customFormat="false" ht="15" hidden="false" customHeight="false" outlineLevel="0" collapsed="false">
      <c r="A1108" s="0" t="n">
        <v>34660</v>
      </c>
      <c r="B1108" s="0" t="s">
        <v>12986</v>
      </c>
      <c r="C1108" s="0" t="s">
        <v>2414</v>
      </c>
      <c r="D1108" s="333" t="n">
        <v>58.1</v>
      </c>
    </row>
    <row r="1109" customFormat="false" ht="15" hidden="false" customHeight="false" outlineLevel="0" collapsed="false">
      <c r="A1109" s="0" t="n">
        <v>34661</v>
      </c>
      <c r="B1109" s="0" t="s">
        <v>12987</v>
      </c>
      <c r="C1109" s="0" t="s">
        <v>2414</v>
      </c>
      <c r="D1109" s="333" t="n">
        <v>83.44</v>
      </c>
    </row>
    <row r="1110" customFormat="false" ht="15" hidden="false" customHeight="false" outlineLevel="0" collapsed="false">
      <c r="A1110" s="0" t="n">
        <v>34667</v>
      </c>
      <c r="B1110" s="0" t="s">
        <v>12988</v>
      </c>
      <c r="C1110" s="0" t="s">
        <v>2414</v>
      </c>
      <c r="D1110" s="333" t="n">
        <v>30.22</v>
      </c>
    </row>
    <row r="1111" customFormat="false" ht="15" hidden="false" customHeight="false" outlineLevel="0" collapsed="false">
      <c r="A1111" s="0" t="n">
        <v>34668</v>
      </c>
      <c r="B1111" s="0" t="s">
        <v>12989</v>
      </c>
      <c r="C1111" s="0" t="s">
        <v>2414</v>
      </c>
      <c r="D1111" s="333" t="n">
        <v>39.49</v>
      </c>
    </row>
    <row r="1112" customFormat="false" ht="15" hidden="false" customHeight="false" outlineLevel="0" collapsed="false">
      <c r="A1112" s="0" t="n">
        <v>34741</v>
      </c>
      <c r="B1112" s="0" t="s">
        <v>12990</v>
      </c>
      <c r="C1112" s="0" t="s">
        <v>2414</v>
      </c>
      <c r="D1112" s="333" t="n">
        <v>43.45</v>
      </c>
    </row>
    <row r="1113" customFormat="false" ht="15" hidden="false" customHeight="false" outlineLevel="0" collapsed="false">
      <c r="A1113" s="0" t="n">
        <v>34664</v>
      </c>
      <c r="B1113" s="0" t="s">
        <v>12991</v>
      </c>
      <c r="C1113" s="0" t="s">
        <v>2414</v>
      </c>
      <c r="D1113" s="333" t="n">
        <v>47.41</v>
      </c>
    </row>
    <row r="1114" customFormat="false" ht="15" hidden="false" customHeight="false" outlineLevel="0" collapsed="false">
      <c r="A1114" s="0" t="n">
        <v>34665</v>
      </c>
      <c r="B1114" s="0" t="s">
        <v>12992</v>
      </c>
      <c r="C1114" s="0" t="s">
        <v>2414</v>
      </c>
      <c r="D1114" s="333" t="n">
        <v>58.86</v>
      </c>
    </row>
    <row r="1115" customFormat="false" ht="15" hidden="false" customHeight="false" outlineLevel="0" collapsed="false">
      <c r="A1115" s="0" t="n">
        <v>34666</v>
      </c>
      <c r="B1115" s="0" t="s">
        <v>12993</v>
      </c>
      <c r="C1115" s="0" t="s">
        <v>2414</v>
      </c>
      <c r="D1115" s="333" t="n">
        <v>88.9</v>
      </c>
    </row>
    <row r="1116" customFormat="false" ht="15" hidden="false" customHeight="false" outlineLevel="0" collapsed="false">
      <c r="A1116" s="0" t="n">
        <v>34669</v>
      </c>
      <c r="B1116" s="0" t="s">
        <v>12994</v>
      </c>
      <c r="C1116" s="0" t="s">
        <v>2414</v>
      </c>
      <c r="D1116" s="333" t="n">
        <v>32.59</v>
      </c>
    </row>
    <row r="1117" customFormat="false" ht="15" hidden="false" customHeight="false" outlineLevel="0" collapsed="false">
      <c r="A1117" s="0" t="n">
        <v>34670</v>
      </c>
      <c r="B1117" s="0" t="s">
        <v>12995</v>
      </c>
      <c r="C1117" s="0" t="s">
        <v>2414</v>
      </c>
      <c r="D1117" s="333" t="n">
        <v>39.87</v>
      </c>
    </row>
    <row r="1118" customFormat="false" ht="15" hidden="false" customHeight="false" outlineLevel="0" collapsed="false">
      <c r="A1118" s="0" t="n">
        <v>34671</v>
      </c>
      <c r="B1118" s="0" t="s">
        <v>12996</v>
      </c>
      <c r="C1118" s="0" t="s">
        <v>2414</v>
      </c>
      <c r="D1118" s="333" t="n">
        <v>33.28</v>
      </c>
    </row>
    <row r="1119" customFormat="false" ht="15" hidden="false" customHeight="false" outlineLevel="0" collapsed="false">
      <c r="A1119" s="0" t="n">
        <v>34672</v>
      </c>
      <c r="B1119" s="0" t="s">
        <v>12997</v>
      </c>
      <c r="C1119" s="0" t="s">
        <v>2414</v>
      </c>
      <c r="D1119" s="333" t="n">
        <v>35.09</v>
      </c>
    </row>
    <row r="1120" customFormat="false" ht="15" hidden="false" customHeight="false" outlineLevel="0" collapsed="false">
      <c r="A1120" s="0" t="n">
        <v>34673</v>
      </c>
      <c r="B1120" s="0" t="s">
        <v>12998</v>
      </c>
      <c r="C1120" s="0" t="s">
        <v>2414</v>
      </c>
      <c r="D1120" s="333" t="n">
        <v>42.82</v>
      </c>
    </row>
    <row r="1121" customFormat="false" ht="15" hidden="false" customHeight="false" outlineLevel="0" collapsed="false">
      <c r="A1121" s="0" t="n">
        <v>34674</v>
      </c>
      <c r="B1121" s="0" t="s">
        <v>12999</v>
      </c>
      <c r="C1121" s="0" t="s">
        <v>2414</v>
      </c>
      <c r="D1121" s="333" t="n">
        <v>56.93</v>
      </c>
    </row>
    <row r="1122" customFormat="false" ht="15" hidden="false" customHeight="false" outlineLevel="0" collapsed="false">
      <c r="A1122" s="0" t="n">
        <v>34675</v>
      </c>
      <c r="B1122" s="0" t="s">
        <v>13000</v>
      </c>
      <c r="C1122" s="0" t="s">
        <v>2414</v>
      </c>
      <c r="D1122" s="333" t="n">
        <v>69.41</v>
      </c>
    </row>
    <row r="1123" customFormat="false" ht="15" hidden="false" customHeight="false" outlineLevel="0" collapsed="false">
      <c r="A1123" s="0" t="n">
        <v>34676</v>
      </c>
      <c r="B1123" s="0" t="s">
        <v>13001</v>
      </c>
      <c r="C1123" s="0" t="s">
        <v>2414</v>
      </c>
      <c r="D1123" s="333" t="n">
        <v>19.98</v>
      </c>
    </row>
    <row r="1124" customFormat="false" ht="15" hidden="false" customHeight="false" outlineLevel="0" collapsed="false">
      <c r="A1124" s="0" t="n">
        <v>34677</v>
      </c>
      <c r="B1124" s="0" t="s">
        <v>13002</v>
      </c>
      <c r="C1124" s="0" t="s">
        <v>2414</v>
      </c>
      <c r="D1124" s="333" t="n">
        <v>26.86</v>
      </c>
    </row>
    <row r="1125" customFormat="false" ht="15" hidden="false" customHeight="false" outlineLevel="0" collapsed="false">
      <c r="A1125" s="0" t="n">
        <v>43126</v>
      </c>
      <c r="B1125" s="0" t="s">
        <v>13003</v>
      </c>
      <c r="C1125" s="0" t="s">
        <v>2414</v>
      </c>
      <c r="D1125" s="333" t="n">
        <v>103.42</v>
      </c>
    </row>
    <row r="1126" customFormat="false" ht="15" hidden="false" customHeight="false" outlineLevel="0" collapsed="false">
      <c r="A1126" s="0" t="n">
        <v>43124</v>
      </c>
      <c r="B1126" s="0" t="s">
        <v>13004</v>
      </c>
      <c r="C1126" s="0" t="s">
        <v>2414</v>
      </c>
      <c r="D1126" s="333" t="n">
        <v>120.76</v>
      </c>
    </row>
    <row r="1127" customFormat="false" ht="15" hidden="false" customHeight="false" outlineLevel="0" collapsed="false">
      <c r="A1127" s="0" t="n">
        <v>43125</v>
      </c>
      <c r="B1127" s="0" t="s">
        <v>13005</v>
      </c>
      <c r="C1127" s="0" t="s">
        <v>2414</v>
      </c>
      <c r="D1127" s="333" t="n">
        <v>156.61</v>
      </c>
    </row>
    <row r="1128" customFormat="false" ht="15" hidden="false" customHeight="false" outlineLevel="0" collapsed="false">
      <c r="A1128" s="0" t="n">
        <v>40623</v>
      </c>
      <c r="B1128" s="0" t="s">
        <v>13006</v>
      </c>
      <c r="C1128" s="0" t="s">
        <v>12296</v>
      </c>
      <c r="D1128" s="333" t="n">
        <v>84.39</v>
      </c>
    </row>
    <row r="1129" customFormat="false" ht="15" hidden="false" customHeight="false" outlineLevel="0" collapsed="false">
      <c r="A1129" s="0" t="n">
        <v>43701</v>
      </c>
      <c r="B1129" s="0" t="s">
        <v>13007</v>
      </c>
      <c r="C1129" s="0" t="s">
        <v>2515</v>
      </c>
      <c r="D1129" s="333" t="n">
        <v>35</v>
      </c>
    </row>
    <row r="1130" customFormat="false" ht="15" hidden="false" customHeight="false" outlineLevel="0" collapsed="false">
      <c r="A1130" s="0" t="n">
        <v>1345</v>
      </c>
      <c r="B1130" s="0" t="s">
        <v>13008</v>
      </c>
      <c r="C1130" s="0" t="s">
        <v>2414</v>
      </c>
      <c r="D1130" s="333" t="n">
        <v>73.86</v>
      </c>
    </row>
    <row r="1131" customFormat="false" ht="15" hidden="false" customHeight="false" outlineLevel="0" collapsed="false">
      <c r="A1131" s="0" t="n">
        <v>1346</v>
      </c>
      <c r="B1131" s="0" t="s">
        <v>13009</v>
      </c>
      <c r="C1131" s="0" t="s">
        <v>2414</v>
      </c>
      <c r="D1131" s="333" t="n">
        <v>42.96</v>
      </c>
    </row>
    <row r="1132" customFormat="false" ht="15" hidden="false" customHeight="false" outlineLevel="0" collapsed="false">
      <c r="A1132" s="0" t="n">
        <v>1347</v>
      </c>
      <c r="B1132" s="0" t="s">
        <v>13010</v>
      </c>
      <c r="C1132" s="0" t="s">
        <v>2414</v>
      </c>
      <c r="D1132" s="333" t="n">
        <v>53.23</v>
      </c>
    </row>
    <row r="1133" customFormat="false" ht="15" hidden="false" customHeight="false" outlineLevel="0" collapsed="false">
      <c r="A1133" s="0" t="n">
        <v>43678</v>
      </c>
      <c r="B1133" s="0" t="s">
        <v>13011</v>
      </c>
      <c r="C1133" s="0" t="s">
        <v>2414</v>
      </c>
      <c r="D1133" s="333" t="n">
        <v>61.75</v>
      </c>
    </row>
    <row r="1134" customFormat="false" ht="15" hidden="false" customHeight="false" outlineLevel="0" collapsed="false">
      <c r="A1134" s="0" t="n">
        <v>43680</v>
      </c>
      <c r="B1134" s="0" t="s">
        <v>13012</v>
      </c>
      <c r="C1134" s="0" t="s">
        <v>2414</v>
      </c>
      <c r="D1134" s="333" t="n">
        <v>88.96</v>
      </c>
    </row>
    <row r="1135" customFormat="false" ht="15" hidden="false" customHeight="false" outlineLevel="0" collapsed="false">
      <c r="A1135" s="0" t="n">
        <v>43679</v>
      </c>
      <c r="B1135" s="0" t="s">
        <v>13013</v>
      </c>
      <c r="C1135" s="0" t="s">
        <v>2414</v>
      </c>
      <c r="D1135" s="333" t="n">
        <v>31.22</v>
      </c>
    </row>
    <row r="1136" customFormat="false" ht="15" hidden="false" customHeight="false" outlineLevel="0" collapsed="false">
      <c r="A1136" s="0" t="n">
        <v>1355</v>
      </c>
      <c r="B1136" s="0" t="s">
        <v>13014</v>
      </c>
      <c r="C1136" s="0" t="s">
        <v>2414</v>
      </c>
      <c r="D1136" s="333" t="n">
        <v>35.53</v>
      </c>
    </row>
    <row r="1137" customFormat="false" ht="15" hidden="false" customHeight="false" outlineLevel="0" collapsed="false">
      <c r="A1137" s="0" t="n">
        <v>1358</v>
      </c>
      <c r="B1137" s="0" t="s">
        <v>13015</v>
      </c>
      <c r="C1137" s="0" t="s">
        <v>2414</v>
      </c>
      <c r="D1137" s="333" t="n">
        <v>43.61</v>
      </c>
    </row>
    <row r="1138" customFormat="false" ht="15" hidden="false" customHeight="false" outlineLevel="0" collapsed="false">
      <c r="A1138" s="0" t="n">
        <v>43681</v>
      </c>
      <c r="B1138" s="0" t="s">
        <v>13016</v>
      </c>
      <c r="C1138" s="0" t="s">
        <v>2414</v>
      </c>
      <c r="D1138" s="333" t="n">
        <v>27.48</v>
      </c>
    </row>
    <row r="1139" customFormat="false" ht="15" hidden="false" customHeight="false" outlineLevel="0" collapsed="false">
      <c r="A1139" s="0" t="n">
        <v>43677</v>
      </c>
      <c r="B1139" s="0" t="s">
        <v>13017</v>
      </c>
      <c r="C1139" s="0" t="s">
        <v>2414</v>
      </c>
      <c r="D1139" s="333" t="n">
        <v>54.11</v>
      </c>
    </row>
    <row r="1140" customFormat="false" ht="15" hidden="false" customHeight="false" outlineLevel="0" collapsed="false">
      <c r="A1140" s="0" t="n">
        <v>43682</v>
      </c>
      <c r="B1140" s="0" t="s">
        <v>13018</v>
      </c>
      <c r="C1140" s="0" t="s">
        <v>2414</v>
      </c>
      <c r="D1140" s="333" t="n">
        <v>16.59</v>
      </c>
    </row>
    <row r="1141" customFormat="false" ht="15" hidden="false" customHeight="false" outlineLevel="0" collapsed="false">
      <c r="A1141" s="0" t="n">
        <v>20971</v>
      </c>
      <c r="B1141" s="0" t="s">
        <v>13019</v>
      </c>
      <c r="C1141" s="0" t="s">
        <v>2430</v>
      </c>
      <c r="D1141" s="333" t="n">
        <v>19.04</v>
      </c>
    </row>
    <row r="1142" customFormat="false" ht="15" hidden="false" customHeight="false" outlineLevel="0" collapsed="false">
      <c r="A1142" s="0" t="n">
        <v>39746</v>
      </c>
      <c r="B1142" s="0" t="s">
        <v>13020</v>
      </c>
      <c r="C1142" s="0" t="s">
        <v>2430</v>
      </c>
      <c r="D1142" s="333" t="n">
        <v>91.79</v>
      </c>
    </row>
    <row r="1143" customFormat="false" ht="15" hidden="false" customHeight="false" outlineLevel="0" collapsed="false">
      <c r="A1143" s="0" t="n">
        <v>13279</v>
      </c>
      <c r="B1143" s="0" t="s">
        <v>13021</v>
      </c>
      <c r="C1143" s="0" t="s">
        <v>2515</v>
      </c>
      <c r="D1143" s="333" t="n">
        <v>23.24</v>
      </c>
    </row>
    <row r="1144" customFormat="false" ht="15" hidden="false" customHeight="false" outlineLevel="0" collapsed="false">
      <c r="A1144" s="0" t="n">
        <v>11977</v>
      </c>
      <c r="B1144" s="0" t="s">
        <v>13022</v>
      </c>
      <c r="C1144" s="0" t="s">
        <v>2430</v>
      </c>
      <c r="D1144" s="333" t="n">
        <v>12.04</v>
      </c>
    </row>
    <row r="1145" customFormat="false" ht="15" hidden="false" customHeight="false" outlineLevel="0" collapsed="false">
      <c r="A1145" s="0" t="n">
        <v>11975</v>
      </c>
      <c r="B1145" s="0" t="s">
        <v>13023</v>
      </c>
      <c r="C1145" s="0" t="s">
        <v>2430</v>
      </c>
      <c r="D1145" s="333" t="n">
        <v>26.39</v>
      </c>
    </row>
    <row r="1146" customFormat="false" ht="15" hidden="false" customHeight="false" outlineLevel="0" collapsed="false">
      <c r="A1146" s="0" t="n">
        <v>11976</v>
      </c>
      <c r="B1146" s="0" t="s">
        <v>13024</v>
      </c>
      <c r="C1146" s="0" t="s">
        <v>2430</v>
      </c>
      <c r="D1146" s="333" t="n">
        <v>1.35</v>
      </c>
    </row>
    <row r="1147" customFormat="false" ht="15" hidden="false" customHeight="false" outlineLevel="0" collapsed="false">
      <c r="A1147" s="0" t="n">
        <v>1368</v>
      </c>
      <c r="B1147" s="0" t="s">
        <v>13025</v>
      </c>
      <c r="C1147" s="0" t="s">
        <v>2430</v>
      </c>
      <c r="D1147" s="333" t="n">
        <v>94.43</v>
      </c>
    </row>
    <row r="1148" customFormat="false" ht="15" hidden="false" customHeight="false" outlineLevel="0" collapsed="false">
      <c r="A1148" s="0" t="n">
        <v>1367</v>
      </c>
      <c r="B1148" s="0" t="s">
        <v>13026</v>
      </c>
      <c r="C1148" s="0" t="s">
        <v>2430</v>
      </c>
      <c r="D1148" s="333" t="n">
        <v>305.45</v>
      </c>
    </row>
    <row r="1149" customFormat="false" ht="15" hidden="false" customHeight="false" outlineLevel="0" collapsed="false">
      <c r="A1149" s="0" t="n">
        <v>1380</v>
      </c>
      <c r="B1149" s="0" t="s">
        <v>13027</v>
      </c>
      <c r="C1149" s="0" t="s">
        <v>2515</v>
      </c>
      <c r="D1149" s="333" t="n">
        <v>4.28</v>
      </c>
    </row>
    <row r="1150" customFormat="false" ht="15" hidden="false" customHeight="false" outlineLevel="0" collapsed="false">
      <c r="A1150" s="0" t="n">
        <v>1375</v>
      </c>
      <c r="B1150" s="0" t="s">
        <v>13028</v>
      </c>
      <c r="C1150" s="0" t="s">
        <v>2515</v>
      </c>
      <c r="D1150" s="333" t="n">
        <v>18.89</v>
      </c>
    </row>
    <row r="1151" customFormat="false" ht="15" hidden="false" customHeight="false" outlineLevel="0" collapsed="false">
      <c r="A1151" s="0" t="n">
        <v>1379</v>
      </c>
      <c r="B1151" s="0" t="s">
        <v>13029</v>
      </c>
      <c r="C1151" s="0" t="s">
        <v>2515</v>
      </c>
      <c r="D1151" s="333" t="n">
        <v>0.64</v>
      </c>
    </row>
    <row r="1152" customFormat="false" ht="15" hidden="false" customHeight="false" outlineLevel="0" collapsed="false">
      <c r="A1152" s="0" t="n">
        <v>13284</v>
      </c>
      <c r="B1152" s="0" t="s">
        <v>13030</v>
      </c>
      <c r="C1152" s="0" t="s">
        <v>2515</v>
      </c>
      <c r="D1152" s="333" t="n">
        <v>0.57</v>
      </c>
    </row>
    <row r="1153" customFormat="false" ht="15" hidden="false" customHeight="false" outlineLevel="0" collapsed="false">
      <c r="A1153" s="0" t="n">
        <v>44528</v>
      </c>
      <c r="B1153" s="0" t="s">
        <v>13031</v>
      </c>
      <c r="C1153" s="0" t="s">
        <v>2515</v>
      </c>
      <c r="D1153" s="333" t="n">
        <v>3.41</v>
      </c>
    </row>
    <row r="1154" customFormat="false" ht="15" hidden="false" customHeight="false" outlineLevel="0" collapsed="false">
      <c r="A1154" s="0" t="n">
        <v>34753</v>
      </c>
      <c r="B1154" s="0" t="s">
        <v>13032</v>
      </c>
      <c r="C1154" s="0" t="s">
        <v>2515</v>
      </c>
      <c r="D1154" s="333" t="n">
        <v>0.62</v>
      </c>
    </row>
    <row r="1155" customFormat="false" ht="15" hidden="false" customHeight="false" outlineLevel="0" collapsed="false">
      <c r="A1155" s="0" t="n">
        <v>420</v>
      </c>
      <c r="B1155" s="0" t="s">
        <v>13033</v>
      </c>
      <c r="C1155" s="0" t="s">
        <v>2430</v>
      </c>
      <c r="D1155" s="333" t="n">
        <v>38.49</v>
      </c>
    </row>
    <row r="1156" customFormat="false" ht="15" hidden="false" customHeight="false" outlineLevel="0" collapsed="false">
      <c r="A1156" s="0" t="n">
        <v>12327</v>
      </c>
      <c r="B1156" s="0" t="s">
        <v>13034</v>
      </c>
      <c r="C1156" s="0" t="s">
        <v>2430</v>
      </c>
      <c r="D1156" s="333" t="n">
        <v>45.85</v>
      </c>
    </row>
    <row r="1157" customFormat="false" ht="15" hidden="false" customHeight="false" outlineLevel="0" collapsed="false">
      <c r="A1157" s="0" t="n">
        <v>36148</v>
      </c>
      <c r="B1157" s="0" t="s">
        <v>13035</v>
      </c>
      <c r="C1157" s="0" t="s">
        <v>2430</v>
      </c>
      <c r="D1157" s="333" t="n">
        <v>73.68</v>
      </c>
    </row>
    <row r="1158" customFormat="false" ht="15" hidden="false" customHeight="false" outlineLevel="0" collapsed="false">
      <c r="A1158" s="0" t="n">
        <v>12329</v>
      </c>
      <c r="B1158" s="0" t="s">
        <v>13036</v>
      </c>
      <c r="C1158" s="0" t="s">
        <v>2515</v>
      </c>
      <c r="D1158" s="333" t="n">
        <v>137.76</v>
      </c>
    </row>
    <row r="1159" customFormat="false" ht="15" hidden="false" customHeight="false" outlineLevel="0" collapsed="false">
      <c r="A1159" s="0" t="n">
        <v>1339</v>
      </c>
      <c r="B1159" s="0" t="s">
        <v>13037</v>
      </c>
      <c r="C1159" s="0" t="s">
        <v>2515</v>
      </c>
      <c r="D1159" s="333" t="n">
        <v>62.3</v>
      </c>
    </row>
    <row r="1160" customFormat="false" ht="15" hidden="false" customHeight="false" outlineLevel="0" collapsed="false">
      <c r="A1160" s="0" t="n">
        <v>44396</v>
      </c>
      <c r="B1160" s="0" t="s">
        <v>13038</v>
      </c>
      <c r="C1160" s="0" t="s">
        <v>2515</v>
      </c>
      <c r="D1160" s="333" t="n">
        <v>45.44</v>
      </c>
    </row>
    <row r="1161" customFormat="false" ht="15" hidden="false" customHeight="false" outlineLevel="0" collapsed="false">
      <c r="A1161" s="0" t="n">
        <v>44327</v>
      </c>
      <c r="B1161" s="0" t="s">
        <v>13039</v>
      </c>
      <c r="C1161" s="0" t="s">
        <v>2712</v>
      </c>
      <c r="D1161" s="333" t="n">
        <v>154.55</v>
      </c>
    </row>
    <row r="1162" customFormat="false" ht="15" hidden="false" customHeight="false" outlineLevel="0" collapsed="false">
      <c r="A1162" s="0" t="n">
        <v>37418</v>
      </c>
      <c r="B1162" s="0" t="s">
        <v>13040</v>
      </c>
      <c r="C1162" s="0" t="s">
        <v>2430</v>
      </c>
      <c r="D1162" s="333" t="n">
        <v>16.71</v>
      </c>
    </row>
    <row r="1163" customFormat="false" ht="15" hidden="false" customHeight="false" outlineLevel="0" collapsed="false">
      <c r="A1163" s="0" t="n">
        <v>37419</v>
      </c>
      <c r="B1163" s="0" t="s">
        <v>13041</v>
      </c>
      <c r="C1163" s="0" t="s">
        <v>2430</v>
      </c>
      <c r="D1163" s="333" t="n">
        <v>17.16</v>
      </c>
    </row>
    <row r="1164" customFormat="false" ht="15" hidden="false" customHeight="false" outlineLevel="0" collapsed="false">
      <c r="A1164" s="0" t="n">
        <v>1427</v>
      </c>
      <c r="B1164" s="0" t="s">
        <v>13042</v>
      </c>
      <c r="C1164" s="0" t="s">
        <v>2430</v>
      </c>
      <c r="D1164" s="333" t="n">
        <v>15.68</v>
      </c>
    </row>
    <row r="1165" customFormat="false" ht="15" hidden="false" customHeight="false" outlineLevel="0" collapsed="false">
      <c r="A1165" s="0" t="n">
        <v>1402</v>
      </c>
      <c r="B1165" s="0" t="s">
        <v>13043</v>
      </c>
      <c r="C1165" s="0" t="s">
        <v>2430</v>
      </c>
      <c r="D1165" s="333" t="n">
        <v>5.42</v>
      </c>
    </row>
    <row r="1166" customFormat="false" ht="15" hidden="false" customHeight="false" outlineLevel="0" collapsed="false">
      <c r="A1166" s="0" t="n">
        <v>1420</v>
      </c>
      <c r="B1166" s="0" t="s">
        <v>13044</v>
      </c>
      <c r="C1166" s="0" t="s">
        <v>2430</v>
      </c>
      <c r="D1166" s="333" t="n">
        <v>6.97</v>
      </c>
    </row>
    <row r="1167" customFormat="false" ht="15" hidden="false" customHeight="false" outlineLevel="0" collapsed="false">
      <c r="A1167" s="0" t="n">
        <v>1419</v>
      </c>
      <c r="B1167" s="0" t="s">
        <v>13045</v>
      </c>
      <c r="C1167" s="0" t="s">
        <v>2430</v>
      </c>
      <c r="D1167" s="333" t="n">
        <v>8.42</v>
      </c>
    </row>
    <row r="1168" customFormat="false" ht="15" hidden="false" customHeight="false" outlineLevel="0" collapsed="false">
      <c r="A1168" s="0" t="n">
        <v>1414</v>
      </c>
      <c r="B1168" s="0" t="s">
        <v>13046</v>
      </c>
      <c r="C1168" s="0" t="s">
        <v>2430</v>
      </c>
      <c r="D1168" s="333" t="n">
        <v>8.24</v>
      </c>
    </row>
    <row r="1169" customFormat="false" ht="15" hidden="false" customHeight="false" outlineLevel="0" collapsed="false">
      <c r="A1169" s="0" t="n">
        <v>1413</v>
      </c>
      <c r="B1169" s="0" t="s">
        <v>13047</v>
      </c>
      <c r="C1169" s="0" t="s">
        <v>2430</v>
      </c>
      <c r="D1169" s="333" t="n">
        <v>12.18</v>
      </c>
    </row>
    <row r="1170" customFormat="false" ht="15" hidden="false" customHeight="false" outlineLevel="0" collapsed="false">
      <c r="A1170" s="0" t="n">
        <v>1412</v>
      </c>
      <c r="B1170" s="0" t="s">
        <v>13048</v>
      </c>
      <c r="C1170" s="0" t="s">
        <v>2430</v>
      </c>
      <c r="D1170" s="333" t="n">
        <v>10.32</v>
      </c>
    </row>
    <row r="1171" customFormat="false" ht="15" hidden="false" customHeight="false" outlineLevel="0" collapsed="false">
      <c r="A1171" s="0" t="n">
        <v>1406</v>
      </c>
      <c r="B1171" s="0" t="s">
        <v>13049</v>
      </c>
      <c r="C1171" s="0" t="s">
        <v>2430</v>
      </c>
      <c r="D1171" s="333" t="n">
        <v>12.45</v>
      </c>
    </row>
    <row r="1172" customFormat="false" ht="15" hidden="false" customHeight="false" outlineLevel="0" collapsed="false">
      <c r="A1172" s="0" t="n">
        <v>11281</v>
      </c>
      <c r="B1172" s="0" t="s">
        <v>13050</v>
      </c>
      <c r="C1172" s="0" t="s">
        <v>2430</v>
      </c>
      <c r="D1172" s="532" t="n">
        <v>10919.45</v>
      </c>
    </row>
    <row r="1173" customFormat="false" ht="15" hidden="false" customHeight="false" outlineLevel="0" collapsed="false">
      <c r="A1173" s="0" t="n">
        <v>1442</v>
      </c>
      <c r="B1173" s="0" t="s">
        <v>13051</v>
      </c>
      <c r="C1173" s="0" t="s">
        <v>2430</v>
      </c>
      <c r="D1173" s="532" t="n">
        <v>9166.79</v>
      </c>
    </row>
    <row r="1174" customFormat="false" ht="15" hidden="false" customHeight="false" outlineLevel="0" collapsed="false">
      <c r="A1174" s="0" t="n">
        <v>13457</v>
      </c>
      <c r="B1174" s="0" t="s">
        <v>13052</v>
      </c>
      <c r="C1174" s="0" t="s">
        <v>2430</v>
      </c>
      <c r="D1174" s="532" t="n">
        <v>7912.64</v>
      </c>
    </row>
    <row r="1175" customFormat="false" ht="15" hidden="false" customHeight="false" outlineLevel="0" collapsed="false">
      <c r="A1175" s="0" t="n">
        <v>40699</v>
      </c>
      <c r="B1175" s="0" t="s">
        <v>13053</v>
      </c>
      <c r="C1175" s="0" t="s">
        <v>2430</v>
      </c>
      <c r="D1175" s="532" t="n">
        <v>6116.77</v>
      </c>
    </row>
    <row r="1176" customFormat="false" ht="15" hidden="false" customHeight="false" outlineLevel="0" collapsed="false">
      <c r="A1176" s="0" t="n">
        <v>40701</v>
      </c>
      <c r="B1176" s="0" t="s">
        <v>13054</v>
      </c>
      <c r="C1176" s="0" t="s">
        <v>2430</v>
      </c>
      <c r="D1176" s="532" t="n">
        <v>108152.95</v>
      </c>
    </row>
    <row r="1177" customFormat="false" ht="15" hidden="false" customHeight="false" outlineLevel="0" collapsed="false">
      <c r="A1177" s="0" t="n">
        <v>40700</v>
      </c>
      <c r="B1177" s="0" t="s">
        <v>13055</v>
      </c>
      <c r="C1177" s="0" t="s">
        <v>2430</v>
      </c>
      <c r="D1177" s="532" t="n">
        <v>14239.05</v>
      </c>
    </row>
    <row r="1178" customFormat="false" ht="15" hidden="false" customHeight="false" outlineLevel="0" collapsed="false">
      <c r="A1178" s="0" t="n">
        <v>13458</v>
      </c>
      <c r="B1178" s="0" t="s">
        <v>13056</v>
      </c>
      <c r="C1178" s="0" t="s">
        <v>2430</v>
      </c>
      <c r="D1178" s="532" t="n">
        <v>13530.62</v>
      </c>
    </row>
    <row r="1179" customFormat="false" ht="15" hidden="false" customHeight="false" outlineLevel="0" collapsed="false">
      <c r="A1179" s="0" t="n">
        <v>11134</v>
      </c>
      <c r="B1179" s="0" t="s">
        <v>13057</v>
      </c>
      <c r="C1179" s="0" t="s">
        <v>2414</v>
      </c>
      <c r="D1179" s="333" t="n">
        <v>61.2</v>
      </c>
    </row>
    <row r="1180" customFormat="false" ht="15" hidden="false" customHeight="false" outlineLevel="0" collapsed="false">
      <c r="A1180" s="0" t="n">
        <v>11135</v>
      </c>
      <c r="B1180" s="0" t="s">
        <v>13058</v>
      </c>
      <c r="C1180" s="0" t="s">
        <v>2414</v>
      </c>
      <c r="D1180" s="333" t="n">
        <v>66.08</v>
      </c>
    </row>
    <row r="1181" customFormat="false" ht="15" hidden="false" customHeight="false" outlineLevel="0" collapsed="false">
      <c r="A1181" s="0" t="n">
        <v>11136</v>
      </c>
      <c r="B1181" s="0" t="s">
        <v>13059</v>
      </c>
      <c r="C1181" s="0" t="s">
        <v>2414</v>
      </c>
      <c r="D1181" s="333" t="n">
        <v>75.67</v>
      </c>
    </row>
    <row r="1182" customFormat="false" ht="15" hidden="false" customHeight="false" outlineLevel="0" collapsed="false">
      <c r="A1182" s="0" t="n">
        <v>34743</v>
      </c>
      <c r="B1182" s="0" t="s">
        <v>13060</v>
      </c>
      <c r="C1182" s="0" t="s">
        <v>2414</v>
      </c>
      <c r="D1182" s="333" t="n">
        <v>91.3</v>
      </c>
    </row>
    <row r="1183" customFormat="false" ht="15" hidden="false" customHeight="false" outlineLevel="0" collapsed="false">
      <c r="A1183" s="0" t="n">
        <v>11137</v>
      </c>
      <c r="B1183" s="0" t="s">
        <v>13061</v>
      </c>
      <c r="C1183" s="0" t="s">
        <v>2414</v>
      </c>
      <c r="D1183" s="333" t="n">
        <v>103.69</v>
      </c>
    </row>
    <row r="1184" customFormat="false" ht="15" hidden="false" customHeight="false" outlineLevel="0" collapsed="false">
      <c r="A1184" s="0" t="n">
        <v>34745</v>
      </c>
      <c r="B1184" s="0" t="s">
        <v>13062</v>
      </c>
      <c r="C1184" s="0" t="s">
        <v>2414</v>
      </c>
      <c r="D1184" s="333" t="n">
        <v>123.31</v>
      </c>
    </row>
    <row r="1185" customFormat="false" ht="15" hidden="false" customHeight="false" outlineLevel="0" collapsed="false">
      <c r="A1185" s="0" t="n">
        <v>34746</v>
      </c>
      <c r="B1185" s="0" t="s">
        <v>13063</v>
      </c>
      <c r="C1185" s="0" t="s">
        <v>2414</v>
      </c>
      <c r="D1185" s="333" t="n">
        <v>33.63</v>
      </c>
    </row>
    <row r="1186" customFormat="false" ht="15" hidden="false" customHeight="false" outlineLevel="0" collapsed="false">
      <c r="A1186" s="0" t="n">
        <v>1360</v>
      </c>
      <c r="B1186" s="0" t="s">
        <v>13064</v>
      </c>
      <c r="C1186" s="0" t="s">
        <v>2414</v>
      </c>
      <c r="D1186" s="333" t="n">
        <v>39.23</v>
      </c>
    </row>
    <row r="1187" customFormat="false" ht="15" hidden="false" customHeight="false" outlineLevel="0" collapsed="false">
      <c r="A1187" s="0" t="n">
        <v>36524</v>
      </c>
      <c r="B1187" s="0" t="s">
        <v>13065</v>
      </c>
      <c r="C1187" s="0" t="s">
        <v>2430</v>
      </c>
      <c r="D1187" s="532" t="n">
        <v>183803.46</v>
      </c>
    </row>
    <row r="1188" customFormat="false" ht="15" hidden="false" customHeight="false" outlineLevel="0" collapsed="false">
      <c r="A1188" s="0" t="n">
        <v>36526</v>
      </c>
      <c r="B1188" s="0" t="s">
        <v>13066</v>
      </c>
      <c r="C1188" s="0" t="s">
        <v>2430</v>
      </c>
      <c r="D1188" s="532" t="n">
        <v>148116.31</v>
      </c>
    </row>
    <row r="1189" customFormat="false" ht="15" hidden="false" customHeight="false" outlineLevel="0" collapsed="false">
      <c r="A1189" s="0" t="n">
        <v>36523</v>
      </c>
      <c r="B1189" s="0" t="s">
        <v>13067</v>
      </c>
      <c r="C1189" s="0" t="s">
        <v>2430</v>
      </c>
      <c r="D1189" s="532" t="n">
        <v>317097.03</v>
      </c>
    </row>
    <row r="1190" customFormat="false" ht="15" hidden="false" customHeight="false" outlineLevel="0" collapsed="false">
      <c r="A1190" s="0" t="n">
        <v>36527</v>
      </c>
      <c r="B1190" s="0" t="s">
        <v>13068</v>
      </c>
      <c r="C1190" s="0" t="s">
        <v>2430</v>
      </c>
      <c r="D1190" s="532" t="n">
        <v>344432.69</v>
      </c>
    </row>
    <row r="1191" customFormat="false" ht="15" hidden="false" customHeight="false" outlineLevel="0" collapsed="false">
      <c r="A1191" s="0" t="n">
        <v>38642</v>
      </c>
      <c r="B1191" s="0" t="s">
        <v>13069</v>
      </c>
      <c r="C1191" s="0" t="s">
        <v>2430</v>
      </c>
      <c r="D1191" s="532" t="n">
        <v>80192.77</v>
      </c>
    </row>
    <row r="1192" customFormat="false" ht="15" hidden="false" customHeight="false" outlineLevel="0" collapsed="false">
      <c r="A1192" s="0" t="n">
        <v>36522</v>
      </c>
      <c r="B1192" s="0" t="s">
        <v>13070</v>
      </c>
      <c r="C1192" s="0" t="s">
        <v>2430</v>
      </c>
      <c r="D1192" s="532" t="n">
        <v>93263.23</v>
      </c>
    </row>
    <row r="1193" customFormat="false" ht="15" hidden="false" customHeight="false" outlineLevel="0" collapsed="false">
      <c r="A1193" s="0" t="n">
        <v>36525</v>
      </c>
      <c r="B1193" s="0" t="s">
        <v>13071</v>
      </c>
      <c r="C1193" s="0" t="s">
        <v>2430</v>
      </c>
      <c r="D1193" s="532" t="n">
        <v>124901.25</v>
      </c>
    </row>
    <row r="1194" customFormat="false" ht="15" hidden="false" customHeight="false" outlineLevel="0" collapsed="false">
      <c r="A1194" s="0" t="n">
        <v>13803</v>
      </c>
      <c r="B1194" s="0" t="s">
        <v>13072</v>
      </c>
      <c r="C1194" s="0" t="s">
        <v>2430</v>
      </c>
      <c r="D1194" s="532" t="n">
        <v>124543.86</v>
      </c>
    </row>
    <row r="1195" customFormat="false" ht="15" hidden="false" customHeight="false" outlineLevel="0" collapsed="false">
      <c r="A1195" s="0" t="n">
        <v>34348</v>
      </c>
      <c r="B1195" s="0" t="s">
        <v>13073</v>
      </c>
      <c r="C1195" s="0" t="s">
        <v>2440</v>
      </c>
      <c r="D1195" s="333" t="n">
        <v>17.49</v>
      </c>
    </row>
    <row r="1196" customFormat="false" ht="15" hidden="false" customHeight="false" outlineLevel="0" collapsed="false">
      <c r="A1196" s="0" t="n">
        <v>34347</v>
      </c>
      <c r="B1196" s="0" t="s">
        <v>13074</v>
      </c>
      <c r="C1196" s="0" t="s">
        <v>2440</v>
      </c>
      <c r="D1196" s="333" t="n">
        <v>12.5</v>
      </c>
    </row>
    <row r="1197" customFormat="false" ht="15" hidden="false" customHeight="false" outlineLevel="0" collapsed="false">
      <c r="A1197" s="0" t="n">
        <v>11146</v>
      </c>
      <c r="B1197" s="0" t="s">
        <v>13075</v>
      </c>
      <c r="C1197" s="0" t="s">
        <v>2438</v>
      </c>
      <c r="D1197" s="333" t="n">
        <v>511.99</v>
      </c>
    </row>
    <row r="1198" customFormat="false" ht="15" hidden="false" customHeight="false" outlineLevel="0" collapsed="false">
      <c r="A1198" s="0" t="n">
        <v>11147</v>
      </c>
      <c r="B1198" s="0" t="s">
        <v>13076</v>
      </c>
      <c r="C1198" s="0" t="s">
        <v>2438</v>
      </c>
      <c r="D1198" s="333" t="n">
        <v>532.02</v>
      </c>
    </row>
    <row r="1199" customFormat="false" ht="15" hidden="false" customHeight="false" outlineLevel="0" collapsed="false">
      <c r="A1199" s="0" t="n">
        <v>34872</v>
      </c>
      <c r="B1199" s="0" t="s">
        <v>13077</v>
      </c>
      <c r="C1199" s="0" t="s">
        <v>2438</v>
      </c>
      <c r="D1199" s="333" t="n">
        <v>538</v>
      </c>
    </row>
    <row r="1200" customFormat="false" ht="15" hidden="false" customHeight="false" outlineLevel="0" collapsed="false">
      <c r="A1200" s="0" t="n">
        <v>34491</v>
      </c>
      <c r="B1200" s="0" t="s">
        <v>13078</v>
      </c>
      <c r="C1200" s="0" t="s">
        <v>2438</v>
      </c>
      <c r="D1200" s="333" t="n">
        <v>553.59</v>
      </c>
    </row>
    <row r="1201" customFormat="false" ht="15" hidden="false" customHeight="false" outlineLevel="0" collapsed="false">
      <c r="A1201" s="0" t="n">
        <v>34770</v>
      </c>
      <c r="B1201" s="0" t="s">
        <v>13079</v>
      </c>
      <c r="C1201" s="0" t="s">
        <v>12934</v>
      </c>
      <c r="D1201" s="333" t="n">
        <v>598.34</v>
      </c>
    </row>
    <row r="1202" customFormat="false" ht="15" hidden="false" customHeight="false" outlineLevel="0" collapsed="false">
      <c r="A1202" s="0" t="n">
        <v>1518</v>
      </c>
      <c r="B1202" s="0" t="s">
        <v>13080</v>
      </c>
      <c r="C1202" s="0" t="s">
        <v>12934</v>
      </c>
      <c r="D1202" s="333" t="n">
        <v>610</v>
      </c>
    </row>
    <row r="1203" customFormat="false" ht="15" hidden="false" customHeight="false" outlineLevel="0" collapsed="false">
      <c r="A1203" s="0" t="n">
        <v>41965</v>
      </c>
      <c r="B1203" s="0" t="s">
        <v>13081</v>
      </c>
      <c r="C1203" s="0" t="s">
        <v>12934</v>
      </c>
      <c r="D1203" s="333" t="n">
        <v>534.87</v>
      </c>
    </row>
    <row r="1204" customFormat="false" ht="15" hidden="false" customHeight="false" outlineLevel="0" collapsed="false">
      <c r="A1204" s="0" t="n">
        <v>1524</v>
      </c>
      <c r="B1204" s="0" t="s">
        <v>13082</v>
      </c>
      <c r="C1204" s="0" t="s">
        <v>2438</v>
      </c>
      <c r="D1204" s="333" t="n">
        <v>491.21</v>
      </c>
    </row>
    <row r="1205" customFormat="false" ht="15" hidden="false" customHeight="false" outlineLevel="0" collapsed="false">
      <c r="A1205" s="0" t="n">
        <v>34492</v>
      </c>
      <c r="B1205" s="0" t="s">
        <v>13083</v>
      </c>
      <c r="C1205" s="0" t="s">
        <v>2438</v>
      </c>
      <c r="D1205" s="333" t="n">
        <v>455</v>
      </c>
    </row>
    <row r="1206" customFormat="false" ht="15" hidden="false" customHeight="false" outlineLevel="0" collapsed="false">
      <c r="A1206" s="0" t="n">
        <v>38404</v>
      </c>
      <c r="B1206" s="0" t="s">
        <v>13084</v>
      </c>
      <c r="C1206" s="0" t="s">
        <v>2438</v>
      </c>
      <c r="D1206" s="333" t="n">
        <v>471.29</v>
      </c>
    </row>
    <row r="1207" customFormat="false" ht="15" hidden="false" customHeight="false" outlineLevel="0" collapsed="false">
      <c r="A1207" s="0" t="n">
        <v>39849</v>
      </c>
      <c r="B1207" s="0" t="s">
        <v>13085</v>
      </c>
      <c r="C1207" s="0" t="s">
        <v>2438</v>
      </c>
      <c r="D1207" s="333" t="n">
        <v>540.1</v>
      </c>
    </row>
    <row r="1208" customFormat="false" ht="15" hidden="false" customHeight="false" outlineLevel="0" collapsed="false">
      <c r="A1208" s="0" t="n">
        <v>38464</v>
      </c>
      <c r="B1208" s="0" t="s">
        <v>13086</v>
      </c>
      <c r="C1208" s="0" t="s">
        <v>2438</v>
      </c>
      <c r="D1208" s="333" t="n">
        <v>547.94</v>
      </c>
    </row>
    <row r="1209" customFormat="false" ht="15" hidden="false" customHeight="false" outlineLevel="0" collapsed="false">
      <c r="A1209" s="0" t="n">
        <v>1527</v>
      </c>
      <c r="B1209" s="0" t="s">
        <v>13087</v>
      </c>
      <c r="C1209" s="0" t="s">
        <v>2438</v>
      </c>
      <c r="D1209" s="333" t="n">
        <v>506.81</v>
      </c>
    </row>
    <row r="1210" customFormat="false" ht="15" hidden="false" customHeight="false" outlineLevel="0" collapsed="false">
      <c r="A1210" s="0" t="n">
        <v>34493</v>
      </c>
      <c r="B1210" s="0" t="s">
        <v>13088</v>
      </c>
      <c r="C1210" s="0" t="s">
        <v>2438</v>
      </c>
      <c r="D1210" s="333" t="n">
        <v>467.82</v>
      </c>
    </row>
    <row r="1211" customFormat="false" ht="15" hidden="false" customHeight="false" outlineLevel="0" collapsed="false">
      <c r="A1211" s="0" t="n">
        <v>38405</v>
      </c>
      <c r="B1211" s="0" t="s">
        <v>13089</v>
      </c>
      <c r="C1211" s="0" t="s">
        <v>2438</v>
      </c>
      <c r="D1211" s="333" t="n">
        <v>485.82</v>
      </c>
    </row>
    <row r="1212" customFormat="false" ht="15" hidden="false" customHeight="false" outlineLevel="0" collapsed="false">
      <c r="A1212" s="0" t="n">
        <v>38408</v>
      </c>
      <c r="B1212" s="0" t="s">
        <v>13090</v>
      </c>
      <c r="C1212" s="0" t="s">
        <v>2438</v>
      </c>
      <c r="D1212" s="333" t="n">
        <v>537.76</v>
      </c>
    </row>
    <row r="1213" customFormat="false" ht="15" hidden="false" customHeight="false" outlineLevel="0" collapsed="false">
      <c r="A1213" s="0" t="n">
        <v>1525</v>
      </c>
      <c r="B1213" s="0" t="s">
        <v>13091</v>
      </c>
      <c r="C1213" s="0" t="s">
        <v>2438</v>
      </c>
      <c r="D1213" s="333" t="n">
        <v>522.4</v>
      </c>
    </row>
    <row r="1214" customFormat="false" ht="15" hidden="false" customHeight="false" outlineLevel="0" collapsed="false">
      <c r="A1214" s="0" t="n">
        <v>34494</v>
      </c>
      <c r="B1214" s="0" t="s">
        <v>13092</v>
      </c>
      <c r="C1214" s="0" t="s">
        <v>2438</v>
      </c>
      <c r="D1214" s="333" t="n">
        <v>483.42</v>
      </c>
    </row>
    <row r="1215" customFormat="false" ht="15" hidden="false" customHeight="false" outlineLevel="0" collapsed="false">
      <c r="A1215" s="0" t="n">
        <v>38406</v>
      </c>
      <c r="B1215" s="0" t="s">
        <v>13093</v>
      </c>
      <c r="C1215" s="0" t="s">
        <v>2438</v>
      </c>
      <c r="D1215" s="333" t="n">
        <v>513</v>
      </c>
    </row>
    <row r="1216" customFormat="false" ht="15" hidden="false" customHeight="false" outlineLevel="0" collapsed="false">
      <c r="A1216" s="0" t="n">
        <v>38409</v>
      </c>
      <c r="B1216" s="0" t="s">
        <v>13094</v>
      </c>
      <c r="C1216" s="0" t="s">
        <v>2438</v>
      </c>
      <c r="D1216" s="333" t="n">
        <v>541.42</v>
      </c>
    </row>
    <row r="1217" customFormat="false" ht="15" hidden="false" customHeight="false" outlineLevel="0" collapsed="false">
      <c r="A1217" s="0" t="n">
        <v>43360</v>
      </c>
      <c r="B1217" s="0" t="s">
        <v>13095</v>
      </c>
      <c r="C1217" s="0" t="s">
        <v>2438</v>
      </c>
      <c r="D1217" s="333" t="n">
        <v>564.55</v>
      </c>
    </row>
    <row r="1218" customFormat="false" ht="15" hidden="false" customHeight="false" outlineLevel="0" collapsed="false">
      <c r="A1218" s="0" t="n">
        <v>11145</v>
      </c>
      <c r="B1218" s="0" t="s">
        <v>13096</v>
      </c>
      <c r="C1218" s="0" t="s">
        <v>2438</v>
      </c>
      <c r="D1218" s="333" t="n">
        <v>538</v>
      </c>
    </row>
    <row r="1219" customFormat="false" ht="15" hidden="false" customHeight="false" outlineLevel="0" collapsed="false">
      <c r="A1219" s="0" t="n">
        <v>34495</v>
      </c>
      <c r="B1219" s="0" t="s">
        <v>13097</v>
      </c>
      <c r="C1219" s="0" t="s">
        <v>2438</v>
      </c>
      <c r="D1219" s="333" t="n">
        <v>499.01</v>
      </c>
    </row>
    <row r="1220" customFormat="false" ht="15" hidden="false" customHeight="false" outlineLevel="0" collapsed="false">
      <c r="A1220" s="0" t="n">
        <v>34479</v>
      </c>
      <c r="B1220" s="0" t="s">
        <v>13098</v>
      </c>
      <c r="C1220" s="0" t="s">
        <v>2438</v>
      </c>
      <c r="D1220" s="333" t="n">
        <v>553.59</v>
      </c>
    </row>
    <row r="1221" customFormat="false" ht="15" hidden="false" customHeight="false" outlineLevel="0" collapsed="false">
      <c r="A1221" s="0" t="n">
        <v>34496</v>
      </c>
      <c r="B1221" s="0" t="s">
        <v>13099</v>
      </c>
      <c r="C1221" s="0" t="s">
        <v>2438</v>
      </c>
      <c r="D1221" s="333" t="n">
        <v>520.55</v>
      </c>
    </row>
    <row r="1222" customFormat="false" ht="15" hidden="false" customHeight="false" outlineLevel="0" collapsed="false">
      <c r="A1222" s="0" t="n">
        <v>34481</v>
      </c>
      <c r="B1222" s="0" t="s">
        <v>13100</v>
      </c>
      <c r="C1222" s="0" t="s">
        <v>2438</v>
      </c>
      <c r="D1222" s="333" t="n">
        <v>578.43</v>
      </c>
    </row>
    <row r="1223" customFormat="false" ht="15" hidden="false" customHeight="false" outlineLevel="0" collapsed="false">
      <c r="A1223" s="0" t="n">
        <v>34483</v>
      </c>
      <c r="B1223" s="0" t="s">
        <v>13101</v>
      </c>
      <c r="C1223" s="0" t="s">
        <v>2438</v>
      </c>
      <c r="D1223" s="333" t="n">
        <v>618.02</v>
      </c>
    </row>
    <row r="1224" customFormat="false" ht="15" hidden="false" customHeight="false" outlineLevel="0" collapsed="false">
      <c r="A1224" s="0" t="n">
        <v>34485</v>
      </c>
      <c r="B1224" s="0" t="s">
        <v>13102</v>
      </c>
      <c r="C1224" s="0" t="s">
        <v>2438</v>
      </c>
      <c r="D1224" s="333" t="n">
        <v>660.9</v>
      </c>
    </row>
    <row r="1225" customFormat="false" ht="15" hidden="false" customHeight="false" outlineLevel="0" collapsed="false">
      <c r="A1225" s="0" t="n">
        <v>14041</v>
      </c>
      <c r="B1225" s="0" t="s">
        <v>13103</v>
      </c>
      <c r="C1225" s="0" t="s">
        <v>2438</v>
      </c>
      <c r="D1225" s="333" t="n">
        <v>429.61</v>
      </c>
    </row>
    <row r="1226" customFormat="false" ht="15" hidden="false" customHeight="false" outlineLevel="0" collapsed="false">
      <c r="A1226" s="0" t="n">
        <v>1523</v>
      </c>
      <c r="B1226" s="0" t="s">
        <v>13104</v>
      </c>
      <c r="C1226" s="0" t="s">
        <v>2438</v>
      </c>
      <c r="D1226" s="333" t="n">
        <v>436.63</v>
      </c>
    </row>
    <row r="1227" customFormat="false" ht="15" hidden="false" customHeight="false" outlineLevel="0" collapsed="false">
      <c r="A1227" s="0" t="n">
        <v>14052</v>
      </c>
      <c r="B1227" s="0" t="s">
        <v>13105</v>
      </c>
      <c r="C1227" s="0" t="s">
        <v>2430</v>
      </c>
      <c r="D1227" s="333" t="n">
        <v>10.4</v>
      </c>
    </row>
    <row r="1228" customFormat="false" ht="15" hidden="false" customHeight="false" outlineLevel="0" collapsed="false">
      <c r="A1228" s="0" t="n">
        <v>14054</v>
      </c>
      <c r="B1228" s="0" t="s">
        <v>13106</v>
      </c>
      <c r="C1228" s="0" t="s">
        <v>2430</v>
      </c>
      <c r="D1228" s="333" t="n">
        <v>13.52</v>
      </c>
    </row>
    <row r="1229" customFormat="false" ht="15" hidden="false" customHeight="false" outlineLevel="0" collapsed="false">
      <c r="A1229" s="0" t="n">
        <v>14053</v>
      </c>
      <c r="B1229" s="0" t="s">
        <v>13107</v>
      </c>
      <c r="C1229" s="0" t="s">
        <v>2430</v>
      </c>
      <c r="D1229" s="333" t="n">
        <v>10.56</v>
      </c>
    </row>
    <row r="1230" customFormat="false" ht="15" hidden="false" customHeight="false" outlineLevel="0" collapsed="false">
      <c r="A1230" s="0" t="n">
        <v>2558</v>
      </c>
      <c r="B1230" s="0" t="s">
        <v>13108</v>
      </c>
      <c r="C1230" s="0" t="s">
        <v>2430</v>
      </c>
      <c r="D1230" s="333" t="n">
        <v>7.95</v>
      </c>
    </row>
    <row r="1231" customFormat="false" ht="15" hidden="false" customHeight="false" outlineLevel="0" collapsed="false">
      <c r="A1231" s="0" t="n">
        <v>2560</v>
      </c>
      <c r="B1231" s="0" t="s">
        <v>13109</v>
      </c>
      <c r="C1231" s="0" t="s">
        <v>2430</v>
      </c>
      <c r="D1231" s="333" t="n">
        <v>13.99</v>
      </c>
    </row>
    <row r="1232" customFormat="false" ht="15" hidden="false" customHeight="false" outlineLevel="0" collapsed="false">
      <c r="A1232" s="0" t="n">
        <v>2559</v>
      </c>
      <c r="B1232" s="0" t="s">
        <v>13110</v>
      </c>
      <c r="C1232" s="0" t="s">
        <v>2430</v>
      </c>
      <c r="D1232" s="333" t="n">
        <v>11.19</v>
      </c>
    </row>
    <row r="1233" customFormat="false" ht="15" hidden="false" customHeight="false" outlineLevel="0" collapsed="false">
      <c r="A1233" s="0" t="n">
        <v>2592</v>
      </c>
      <c r="B1233" s="0" t="s">
        <v>13111</v>
      </c>
      <c r="C1233" s="0" t="s">
        <v>2430</v>
      </c>
      <c r="D1233" s="333" t="n">
        <v>185.5</v>
      </c>
    </row>
    <row r="1234" customFormat="false" ht="15" hidden="false" customHeight="false" outlineLevel="0" collapsed="false">
      <c r="A1234" s="0" t="n">
        <v>2566</v>
      </c>
      <c r="B1234" s="0" t="s">
        <v>13112</v>
      </c>
      <c r="C1234" s="0" t="s">
        <v>2430</v>
      </c>
      <c r="D1234" s="333" t="n">
        <v>18.67</v>
      </c>
    </row>
    <row r="1235" customFormat="false" ht="15" hidden="false" customHeight="false" outlineLevel="0" collapsed="false">
      <c r="A1235" s="0" t="n">
        <v>2589</v>
      </c>
      <c r="B1235" s="0" t="s">
        <v>13113</v>
      </c>
      <c r="C1235" s="0" t="s">
        <v>2430</v>
      </c>
      <c r="D1235" s="333" t="n">
        <v>24.81</v>
      </c>
    </row>
    <row r="1236" customFormat="false" ht="15" hidden="false" customHeight="false" outlineLevel="0" collapsed="false">
      <c r="A1236" s="0" t="n">
        <v>2591</v>
      </c>
      <c r="B1236" s="0" t="s">
        <v>13114</v>
      </c>
      <c r="C1236" s="0" t="s">
        <v>2430</v>
      </c>
      <c r="D1236" s="333" t="n">
        <v>9.05</v>
      </c>
    </row>
    <row r="1237" customFormat="false" ht="15" hidden="false" customHeight="false" outlineLevel="0" collapsed="false">
      <c r="A1237" s="0" t="n">
        <v>2590</v>
      </c>
      <c r="B1237" s="0" t="s">
        <v>13115</v>
      </c>
      <c r="C1237" s="0" t="s">
        <v>2430</v>
      </c>
      <c r="D1237" s="333" t="n">
        <v>15.22</v>
      </c>
    </row>
    <row r="1238" customFormat="false" ht="15" hidden="false" customHeight="false" outlineLevel="0" collapsed="false">
      <c r="A1238" s="0" t="n">
        <v>2567</v>
      </c>
      <c r="B1238" s="0" t="s">
        <v>13116</v>
      </c>
      <c r="C1238" s="0" t="s">
        <v>2430</v>
      </c>
      <c r="D1238" s="333" t="n">
        <v>36.39</v>
      </c>
    </row>
    <row r="1239" customFormat="false" ht="15" hidden="false" customHeight="false" outlineLevel="0" collapsed="false">
      <c r="A1239" s="0" t="n">
        <v>2565</v>
      </c>
      <c r="B1239" s="0" t="s">
        <v>13117</v>
      </c>
      <c r="C1239" s="0" t="s">
        <v>2430</v>
      </c>
      <c r="D1239" s="333" t="n">
        <v>9.06</v>
      </c>
    </row>
    <row r="1240" customFormat="false" ht="15" hidden="false" customHeight="false" outlineLevel="0" collapsed="false">
      <c r="A1240" s="0" t="n">
        <v>2568</v>
      </c>
      <c r="B1240" s="0" t="s">
        <v>13118</v>
      </c>
      <c r="C1240" s="0" t="s">
        <v>2430</v>
      </c>
      <c r="D1240" s="333" t="n">
        <v>101.07</v>
      </c>
    </row>
    <row r="1241" customFormat="false" ht="15" hidden="false" customHeight="false" outlineLevel="0" collapsed="false">
      <c r="A1241" s="0" t="n">
        <v>2594</v>
      </c>
      <c r="B1241" s="0" t="s">
        <v>13119</v>
      </c>
      <c r="C1241" s="0" t="s">
        <v>2430</v>
      </c>
      <c r="D1241" s="333" t="n">
        <v>168.37</v>
      </c>
    </row>
    <row r="1242" customFormat="false" ht="15" hidden="false" customHeight="false" outlineLevel="0" collapsed="false">
      <c r="A1242" s="0" t="n">
        <v>2587</v>
      </c>
      <c r="B1242" s="0" t="s">
        <v>13120</v>
      </c>
      <c r="C1242" s="0" t="s">
        <v>2430</v>
      </c>
      <c r="D1242" s="333" t="n">
        <v>28.69</v>
      </c>
    </row>
    <row r="1243" customFormat="false" ht="15" hidden="false" customHeight="false" outlineLevel="0" collapsed="false">
      <c r="A1243" s="0" t="n">
        <v>2588</v>
      </c>
      <c r="B1243" s="0" t="s">
        <v>13121</v>
      </c>
      <c r="C1243" s="0" t="s">
        <v>2430</v>
      </c>
      <c r="D1243" s="333" t="n">
        <v>22.79</v>
      </c>
    </row>
    <row r="1244" customFormat="false" ht="15" hidden="false" customHeight="false" outlineLevel="0" collapsed="false">
      <c r="A1244" s="0" t="n">
        <v>2569</v>
      </c>
      <c r="B1244" s="0" t="s">
        <v>13122</v>
      </c>
      <c r="C1244" s="0" t="s">
        <v>2430</v>
      </c>
      <c r="D1244" s="333" t="n">
        <v>8.78</v>
      </c>
    </row>
    <row r="1245" customFormat="false" ht="15" hidden="false" customHeight="false" outlineLevel="0" collapsed="false">
      <c r="A1245" s="0" t="n">
        <v>2570</v>
      </c>
      <c r="B1245" s="0" t="s">
        <v>13123</v>
      </c>
      <c r="C1245" s="0" t="s">
        <v>2430</v>
      </c>
      <c r="D1245" s="333" t="n">
        <v>14.72</v>
      </c>
    </row>
    <row r="1246" customFormat="false" ht="15" hidden="false" customHeight="false" outlineLevel="0" collapsed="false">
      <c r="A1246" s="0" t="n">
        <v>2571</v>
      </c>
      <c r="B1246" s="0" t="s">
        <v>13124</v>
      </c>
      <c r="C1246" s="0" t="s">
        <v>2430</v>
      </c>
      <c r="D1246" s="333" t="n">
        <v>43.7</v>
      </c>
    </row>
    <row r="1247" customFormat="false" ht="15" hidden="false" customHeight="false" outlineLevel="0" collapsed="false">
      <c r="A1247" s="0" t="n">
        <v>2593</v>
      </c>
      <c r="B1247" s="0" t="s">
        <v>13125</v>
      </c>
      <c r="C1247" s="0" t="s">
        <v>2430</v>
      </c>
      <c r="D1247" s="333" t="n">
        <v>9.36</v>
      </c>
    </row>
    <row r="1248" customFormat="false" ht="15" hidden="false" customHeight="false" outlineLevel="0" collapsed="false">
      <c r="A1248" s="0" t="n">
        <v>2572</v>
      </c>
      <c r="B1248" s="0" t="s">
        <v>13126</v>
      </c>
      <c r="C1248" s="0" t="s">
        <v>2430</v>
      </c>
      <c r="D1248" s="333" t="n">
        <v>129.25</v>
      </c>
    </row>
    <row r="1249" customFormat="false" ht="15" hidden="false" customHeight="false" outlineLevel="0" collapsed="false">
      <c r="A1249" s="0" t="n">
        <v>2595</v>
      </c>
      <c r="B1249" s="0" t="s">
        <v>13127</v>
      </c>
      <c r="C1249" s="0" t="s">
        <v>2430</v>
      </c>
      <c r="D1249" s="333" t="n">
        <v>201.65</v>
      </c>
    </row>
    <row r="1250" customFormat="false" ht="15" hidden="false" customHeight="false" outlineLevel="0" collapsed="false">
      <c r="A1250" s="0" t="n">
        <v>2576</v>
      </c>
      <c r="B1250" s="0" t="s">
        <v>13128</v>
      </c>
      <c r="C1250" s="0" t="s">
        <v>2430</v>
      </c>
      <c r="D1250" s="333" t="n">
        <v>34.37</v>
      </c>
    </row>
    <row r="1251" customFormat="false" ht="15" hidden="false" customHeight="false" outlineLevel="0" collapsed="false">
      <c r="A1251" s="0" t="n">
        <v>2575</v>
      </c>
      <c r="B1251" s="0" t="s">
        <v>13129</v>
      </c>
      <c r="C1251" s="0" t="s">
        <v>2430</v>
      </c>
      <c r="D1251" s="333" t="n">
        <v>25.84</v>
      </c>
    </row>
    <row r="1252" customFormat="false" ht="15" hidden="false" customHeight="false" outlineLevel="0" collapsed="false">
      <c r="A1252" s="0" t="n">
        <v>2573</v>
      </c>
      <c r="B1252" s="0" t="s">
        <v>13130</v>
      </c>
      <c r="C1252" s="0" t="s">
        <v>2430</v>
      </c>
      <c r="D1252" s="333" t="n">
        <v>10.73</v>
      </c>
    </row>
    <row r="1253" customFormat="false" ht="15" hidden="false" customHeight="false" outlineLevel="0" collapsed="false">
      <c r="A1253" s="0" t="n">
        <v>2586</v>
      </c>
      <c r="B1253" s="0" t="s">
        <v>13131</v>
      </c>
      <c r="C1253" s="0" t="s">
        <v>2430</v>
      </c>
      <c r="D1253" s="333" t="n">
        <v>17.39</v>
      </c>
    </row>
    <row r="1254" customFormat="false" ht="15" hidden="false" customHeight="false" outlineLevel="0" collapsed="false">
      <c r="A1254" s="0" t="n">
        <v>2577</v>
      </c>
      <c r="B1254" s="0" t="s">
        <v>13132</v>
      </c>
      <c r="C1254" s="0" t="s">
        <v>2430</v>
      </c>
      <c r="D1254" s="333" t="n">
        <v>46.58</v>
      </c>
    </row>
    <row r="1255" customFormat="false" ht="15" hidden="false" customHeight="false" outlineLevel="0" collapsed="false">
      <c r="A1255" s="0" t="n">
        <v>2574</v>
      </c>
      <c r="B1255" s="0" t="s">
        <v>13133</v>
      </c>
      <c r="C1255" s="0" t="s">
        <v>2430</v>
      </c>
      <c r="D1255" s="333" t="n">
        <v>10.8</v>
      </c>
    </row>
    <row r="1256" customFormat="false" ht="15" hidden="false" customHeight="false" outlineLevel="0" collapsed="false">
      <c r="A1256" s="0" t="n">
        <v>2578</v>
      </c>
      <c r="B1256" s="0" t="s">
        <v>13134</v>
      </c>
      <c r="C1256" s="0" t="s">
        <v>2430</v>
      </c>
      <c r="D1256" s="333" t="n">
        <v>145.43</v>
      </c>
    </row>
    <row r="1257" customFormat="false" ht="15" hidden="false" customHeight="false" outlineLevel="0" collapsed="false">
      <c r="A1257" s="0" t="n">
        <v>2585</v>
      </c>
      <c r="B1257" s="0" t="s">
        <v>13135</v>
      </c>
      <c r="C1257" s="0" t="s">
        <v>2430</v>
      </c>
      <c r="D1257" s="333" t="n">
        <v>199.56</v>
      </c>
    </row>
    <row r="1258" customFormat="false" ht="15" hidden="false" customHeight="false" outlineLevel="0" collapsed="false">
      <c r="A1258" s="0" t="n">
        <v>12008</v>
      </c>
      <c r="B1258" s="0" t="s">
        <v>13136</v>
      </c>
      <c r="C1258" s="0" t="s">
        <v>2430</v>
      </c>
      <c r="D1258" s="333" t="n">
        <v>107.07</v>
      </c>
    </row>
    <row r="1259" customFormat="false" ht="15" hidden="false" customHeight="false" outlineLevel="0" collapsed="false">
      <c r="A1259" s="0" t="n">
        <v>2582</v>
      </c>
      <c r="B1259" s="0" t="s">
        <v>13137</v>
      </c>
      <c r="C1259" s="0" t="s">
        <v>2430</v>
      </c>
      <c r="D1259" s="333" t="n">
        <v>31.88</v>
      </c>
    </row>
    <row r="1260" customFormat="false" ht="15" hidden="false" customHeight="false" outlineLevel="0" collapsed="false">
      <c r="A1260" s="0" t="n">
        <v>2597</v>
      </c>
      <c r="B1260" s="0" t="s">
        <v>13138</v>
      </c>
      <c r="C1260" s="0" t="s">
        <v>2430</v>
      </c>
      <c r="D1260" s="333" t="n">
        <v>27.33</v>
      </c>
    </row>
    <row r="1261" customFormat="false" ht="15" hidden="false" customHeight="false" outlineLevel="0" collapsed="false">
      <c r="A1261" s="0" t="n">
        <v>2579</v>
      </c>
      <c r="B1261" s="0" t="s">
        <v>13139</v>
      </c>
      <c r="C1261" s="0" t="s">
        <v>2430</v>
      </c>
      <c r="D1261" s="333" t="n">
        <v>13.01</v>
      </c>
    </row>
    <row r="1262" customFormat="false" ht="15" hidden="false" customHeight="false" outlineLevel="0" collapsed="false">
      <c r="A1262" s="0" t="n">
        <v>2581</v>
      </c>
      <c r="B1262" s="0" t="s">
        <v>13140</v>
      </c>
      <c r="C1262" s="0" t="s">
        <v>2430</v>
      </c>
      <c r="D1262" s="333" t="n">
        <v>16.65</v>
      </c>
    </row>
    <row r="1263" customFormat="false" ht="15" hidden="false" customHeight="false" outlineLevel="0" collapsed="false">
      <c r="A1263" s="0" t="n">
        <v>2596</v>
      </c>
      <c r="B1263" s="0" t="s">
        <v>13141</v>
      </c>
      <c r="C1263" s="0" t="s">
        <v>2430</v>
      </c>
      <c r="D1263" s="333" t="n">
        <v>49.23</v>
      </c>
    </row>
    <row r="1264" customFormat="false" ht="15" hidden="false" customHeight="false" outlineLevel="0" collapsed="false">
      <c r="A1264" s="0" t="n">
        <v>2580</v>
      </c>
      <c r="B1264" s="0" t="s">
        <v>13142</v>
      </c>
      <c r="C1264" s="0" t="s">
        <v>2430</v>
      </c>
      <c r="D1264" s="333" t="n">
        <v>14.26</v>
      </c>
    </row>
    <row r="1265" customFormat="false" ht="15" hidden="false" customHeight="false" outlineLevel="0" collapsed="false">
      <c r="A1265" s="0" t="n">
        <v>2583</v>
      </c>
      <c r="B1265" s="0" t="s">
        <v>13143</v>
      </c>
      <c r="C1265" s="0" t="s">
        <v>2430</v>
      </c>
      <c r="D1265" s="333" t="n">
        <v>119.75</v>
      </c>
    </row>
    <row r="1266" customFormat="false" ht="15" hidden="false" customHeight="false" outlineLevel="0" collapsed="false">
      <c r="A1266" s="0" t="n">
        <v>2584</v>
      </c>
      <c r="B1266" s="0" t="s">
        <v>13144</v>
      </c>
      <c r="C1266" s="0" t="s">
        <v>2430</v>
      </c>
      <c r="D1266" s="333" t="n">
        <v>199.36</v>
      </c>
    </row>
    <row r="1267" customFormat="false" ht="15" hidden="false" customHeight="false" outlineLevel="0" collapsed="false">
      <c r="A1267" s="0" t="n">
        <v>12010</v>
      </c>
      <c r="B1267" s="0" t="s">
        <v>13145</v>
      </c>
      <c r="C1267" s="0" t="s">
        <v>2430</v>
      </c>
      <c r="D1267" s="333" t="n">
        <v>10.84</v>
      </c>
    </row>
    <row r="1268" customFormat="false" ht="15" hidden="false" customHeight="false" outlineLevel="0" collapsed="false">
      <c r="A1268" s="0" t="n">
        <v>39329</v>
      </c>
      <c r="B1268" s="0" t="s">
        <v>13146</v>
      </c>
      <c r="C1268" s="0" t="s">
        <v>2430</v>
      </c>
      <c r="D1268" s="333" t="n">
        <v>11.33</v>
      </c>
    </row>
    <row r="1269" customFormat="false" ht="15" hidden="false" customHeight="false" outlineLevel="0" collapsed="false">
      <c r="A1269" s="0" t="n">
        <v>39330</v>
      </c>
      <c r="B1269" s="0" t="s">
        <v>13147</v>
      </c>
      <c r="C1269" s="0" t="s">
        <v>2430</v>
      </c>
      <c r="D1269" s="333" t="n">
        <v>11.92</v>
      </c>
    </row>
    <row r="1270" customFormat="false" ht="15" hidden="false" customHeight="false" outlineLevel="0" collapsed="false">
      <c r="A1270" s="0" t="n">
        <v>39332</v>
      </c>
      <c r="B1270" s="0" t="s">
        <v>13148</v>
      </c>
      <c r="C1270" s="0" t="s">
        <v>2430</v>
      </c>
      <c r="D1270" s="333" t="n">
        <v>13.33</v>
      </c>
    </row>
    <row r="1271" customFormat="false" ht="15" hidden="false" customHeight="false" outlineLevel="0" collapsed="false">
      <c r="A1271" s="0" t="n">
        <v>39331</v>
      </c>
      <c r="B1271" s="0" t="s">
        <v>13149</v>
      </c>
      <c r="C1271" s="0" t="s">
        <v>2430</v>
      </c>
      <c r="D1271" s="333" t="n">
        <v>10.61</v>
      </c>
    </row>
    <row r="1272" customFormat="false" ht="15" hidden="false" customHeight="false" outlineLevel="0" collapsed="false">
      <c r="A1272" s="0" t="n">
        <v>39333</v>
      </c>
      <c r="B1272" s="0" t="s">
        <v>13150</v>
      </c>
      <c r="C1272" s="0" t="s">
        <v>2430</v>
      </c>
      <c r="D1272" s="333" t="n">
        <v>10.34</v>
      </c>
    </row>
    <row r="1273" customFormat="false" ht="15" hidden="false" customHeight="false" outlineLevel="0" collapsed="false">
      <c r="A1273" s="0" t="n">
        <v>39335</v>
      </c>
      <c r="B1273" s="0" t="s">
        <v>13151</v>
      </c>
      <c r="C1273" s="0" t="s">
        <v>2430</v>
      </c>
      <c r="D1273" s="333" t="n">
        <v>11.97</v>
      </c>
    </row>
    <row r="1274" customFormat="false" ht="15" hidden="false" customHeight="false" outlineLevel="0" collapsed="false">
      <c r="A1274" s="0" t="n">
        <v>39334</v>
      </c>
      <c r="B1274" s="0" t="s">
        <v>13152</v>
      </c>
      <c r="C1274" s="0" t="s">
        <v>2430</v>
      </c>
      <c r="D1274" s="333" t="n">
        <v>9.51</v>
      </c>
    </row>
    <row r="1275" customFormat="false" ht="15" hidden="false" customHeight="false" outlineLevel="0" collapsed="false">
      <c r="A1275" s="0" t="n">
        <v>12016</v>
      </c>
      <c r="B1275" s="0" t="s">
        <v>13153</v>
      </c>
      <c r="C1275" s="0" t="s">
        <v>2430</v>
      </c>
      <c r="D1275" s="333" t="n">
        <v>11.94</v>
      </c>
    </row>
    <row r="1276" customFormat="false" ht="15" hidden="false" customHeight="false" outlineLevel="0" collapsed="false">
      <c r="A1276" s="0" t="n">
        <v>12015</v>
      </c>
      <c r="B1276" s="0" t="s">
        <v>13154</v>
      </c>
      <c r="C1276" s="0" t="s">
        <v>2430</v>
      </c>
      <c r="D1276" s="333" t="n">
        <v>13.9</v>
      </c>
    </row>
    <row r="1277" customFormat="false" ht="15" hidden="false" customHeight="false" outlineLevel="0" collapsed="false">
      <c r="A1277" s="0" t="n">
        <v>12020</v>
      </c>
      <c r="B1277" s="0" t="s">
        <v>13155</v>
      </c>
      <c r="C1277" s="0" t="s">
        <v>2430</v>
      </c>
      <c r="D1277" s="333" t="n">
        <v>11.94</v>
      </c>
    </row>
    <row r="1278" customFormat="false" ht="15" hidden="false" customHeight="false" outlineLevel="0" collapsed="false">
      <c r="A1278" s="0" t="n">
        <v>12019</v>
      </c>
      <c r="B1278" s="0" t="s">
        <v>13156</v>
      </c>
      <c r="C1278" s="0" t="s">
        <v>2430</v>
      </c>
      <c r="D1278" s="333" t="n">
        <v>13.9</v>
      </c>
    </row>
    <row r="1279" customFormat="false" ht="15" hidden="false" customHeight="false" outlineLevel="0" collapsed="false">
      <c r="A1279" s="0" t="n">
        <v>39336</v>
      </c>
      <c r="B1279" s="0" t="s">
        <v>13157</v>
      </c>
      <c r="C1279" s="0" t="s">
        <v>2430</v>
      </c>
      <c r="D1279" s="333" t="n">
        <v>11.92</v>
      </c>
    </row>
    <row r="1280" customFormat="false" ht="15" hidden="false" customHeight="false" outlineLevel="0" collapsed="false">
      <c r="A1280" s="0" t="n">
        <v>39338</v>
      </c>
      <c r="B1280" s="0" t="s">
        <v>13158</v>
      </c>
      <c r="C1280" s="0" t="s">
        <v>2430</v>
      </c>
      <c r="D1280" s="333" t="n">
        <v>13.33</v>
      </c>
    </row>
    <row r="1281" customFormat="false" ht="15" hidden="false" customHeight="false" outlineLevel="0" collapsed="false">
      <c r="A1281" s="0" t="n">
        <v>39337</v>
      </c>
      <c r="B1281" s="0" t="s">
        <v>13159</v>
      </c>
      <c r="C1281" s="0" t="s">
        <v>2430</v>
      </c>
      <c r="D1281" s="333" t="n">
        <v>10.61</v>
      </c>
    </row>
    <row r="1282" customFormat="false" ht="15" hidden="false" customHeight="false" outlineLevel="0" collapsed="false">
      <c r="A1282" s="0" t="n">
        <v>39341</v>
      </c>
      <c r="B1282" s="0" t="s">
        <v>13160</v>
      </c>
      <c r="C1282" s="0" t="s">
        <v>2430</v>
      </c>
      <c r="D1282" s="333" t="n">
        <v>17.37</v>
      </c>
    </row>
    <row r="1283" customFormat="false" ht="15" hidden="false" customHeight="false" outlineLevel="0" collapsed="false">
      <c r="A1283" s="0" t="n">
        <v>39340</v>
      </c>
      <c r="B1283" s="0" t="s">
        <v>13161</v>
      </c>
      <c r="C1283" s="0" t="s">
        <v>2430</v>
      </c>
      <c r="D1283" s="333" t="n">
        <v>12.75</v>
      </c>
    </row>
    <row r="1284" customFormat="false" ht="15" hidden="false" customHeight="false" outlineLevel="0" collapsed="false">
      <c r="A1284" s="0" t="n">
        <v>12025</v>
      </c>
      <c r="B1284" s="0" t="s">
        <v>13162</v>
      </c>
      <c r="C1284" s="0" t="s">
        <v>2430</v>
      </c>
      <c r="D1284" s="333" t="n">
        <v>13.17</v>
      </c>
    </row>
    <row r="1285" customFormat="false" ht="15" hidden="false" customHeight="false" outlineLevel="0" collapsed="false">
      <c r="A1285" s="0" t="n">
        <v>39342</v>
      </c>
      <c r="B1285" s="0" t="s">
        <v>13163</v>
      </c>
      <c r="C1285" s="0" t="s">
        <v>2430</v>
      </c>
      <c r="D1285" s="333" t="n">
        <v>17.37</v>
      </c>
    </row>
    <row r="1286" customFormat="false" ht="15" hidden="false" customHeight="false" outlineLevel="0" collapsed="false">
      <c r="A1286" s="0" t="n">
        <v>39343</v>
      </c>
      <c r="B1286" s="0" t="s">
        <v>13164</v>
      </c>
      <c r="C1286" s="0" t="s">
        <v>2430</v>
      </c>
      <c r="D1286" s="333" t="n">
        <v>14.67</v>
      </c>
    </row>
    <row r="1287" customFormat="false" ht="15" hidden="false" customHeight="false" outlineLevel="0" collapsed="false">
      <c r="A1287" s="0" t="n">
        <v>39345</v>
      </c>
      <c r="B1287" s="0" t="s">
        <v>13165</v>
      </c>
      <c r="C1287" s="0" t="s">
        <v>2430</v>
      </c>
      <c r="D1287" s="333" t="n">
        <v>19.85</v>
      </c>
    </row>
    <row r="1288" customFormat="false" ht="15" hidden="false" customHeight="false" outlineLevel="0" collapsed="false">
      <c r="A1288" s="0" t="n">
        <v>39344</v>
      </c>
      <c r="B1288" s="0" t="s">
        <v>13166</v>
      </c>
      <c r="C1288" s="0" t="s">
        <v>2430</v>
      </c>
      <c r="D1288" s="333" t="n">
        <v>14.18</v>
      </c>
    </row>
    <row r="1289" customFormat="false" ht="15" hidden="false" customHeight="false" outlineLevel="0" collapsed="false">
      <c r="A1289" s="0" t="n">
        <v>12623</v>
      </c>
      <c r="B1289" s="0" t="s">
        <v>13167</v>
      </c>
      <c r="C1289" s="0" t="s">
        <v>2440</v>
      </c>
      <c r="D1289" s="333" t="n">
        <v>39.14</v>
      </c>
    </row>
    <row r="1290" customFormat="false" ht="15" hidden="false" customHeight="false" outlineLevel="0" collapsed="false">
      <c r="A1290" s="0" t="n">
        <v>34498</v>
      </c>
      <c r="B1290" s="0" t="s">
        <v>13168</v>
      </c>
      <c r="C1290" s="0" t="s">
        <v>2430</v>
      </c>
      <c r="D1290" s="333" t="n">
        <v>99.75</v>
      </c>
    </row>
    <row r="1291" customFormat="false" ht="15" hidden="false" customHeight="false" outlineLevel="0" collapsed="false">
      <c r="A1291" s="0" t="n">
        <v>13244</v>
      </c>
      <c r="B1291" s="0" t="s">
        <v>13169</v>
      </c>
      <c r="C1291" s="0" t="s">
        <v>2430</v>
      </c>
      <c r="D1291" s="333" t="n">
        <v>41.99</v>
      </c>
    </row>
    <row r="1292" customFormat="false" ht="15" hidden="false" customHeight="false" outlineLevel="0" collapsed="false">
      <c r="A1292" s="0" t="n">
        <v>38998</v>
      </c>
      <c r="B1292" s="0" t="s">
        <v>13170</v>
      </c>
      <c r="C1292" s="0" t="s">
        <v>2430</v>
      </c>
      <c r="D1292" s="333" t="n">
        <v>11.28</v>
      </c>
    </row>
    <row r="1293" customFormat="false" ht="15" hidden="false" customHeight="false" outlineLevel="0" collapsed="false">
      <c r="A1293" s="0" t="n">
        <v>38999</v>
      </c>
      <c r="B1293" s="0" t="s">
        <v>13171</v>
      </c>
      <c r="C1293" s="0" t="s">
        <v>2430</v>
      </c>
      <c r="D1293" s="333" t="n">
        <v>28.53</v>
      </c>
    </row>
    <row r="1294" customFormat="false" ht="15" hidden="false" customHeight="false" outlineLevel="0" collapsed="false">
      <c r="A1294" s="0" t="n">
        <v>38996</v>
      </c>
      <c r="B1294" s="0" t="s">
        <v>13172</v>
      </c>
      <c r="C1294" s="0" t="s">
        <v>2430</v>
      </c>
      <c r="D1294" s="333" t="n">
        <v>20.17</v>
      </c>
    </row>
    <row r="1295" customFormat="false" ht="15" hidden="false" customHeight="false" outlineLevel="0" collapsed="false">
      <c r="A1295" s="0" t="n">
        <v>44173</v>
      </c>
      <c r="B1295" s="0" t="s">
        <v>13173</v>
      </c>
      <c r="C1295" s="0" t="s">
        <v>2430</v>
      </c>
      <c r="D1295" s="333" t="n">
        <v>19.61</v>
      </c>
    </row>
    <row r="1296" customFormat="false" ht="15" hidden="false" customHeight="false" outlineLevel="0" collapsed="false">
      <c r="A1296" s="0" t="n">
        <v>44174</v>
      </c>
      <c r="B1296" s="0" t="s">
        <v>13174</v>
      </c>
      <c r="C1296" s="0" t="s">
        <v>2430</v>
      </c>
      <c r="D1296" s="333" t="n">
        <v>32.1</v>
      </c>
    </row>
    <row r="1297" customFormat="false" ht="15" hidden="false" customHeight="false" outlineLevel="0" collapsed="false">
      <c r="A1297" s="0" t="n">
        <v>38997</v>
      </c>
      <c r="B1297" s="0" t="s">
        <v>13175</v>
      </c>
      <c r="C1297" s="0" t="s">
        <v>2430</v>
      </c>
      <c r="D1297" s="333" t="n">
        <v>28.85</v>
      </c>
    </row>
    <row r="1298" customFormat="false" ht="15" hidden="false" customHeight="false" outlineLevel="0" collapsed="false">
      <c r="A1298" s="0" t="n">
        <v>39600</v>
      </c>
      <c r="B1298" s="0" t="s">
        <v>13176</v>
      </c>
      <c r="C1298" s="0" t="s">
        <v>2430</v>
      </c>
      <c r="D1298" s="333" t="n">
        <v>13.74</v>
      </c>
    </row>
    <row r="1299" customFormat="false" ht="15" hidden="false" customHeight="false" outlineLevel="0" collapsed="false">
      <c r="A1299" s="0" t="n">
        <v>39601</v>
      </c>
      <c r="B1299" s="0" t="s">
        <v>13177</v>
      </c>
      <c r="C1299" s="0" t="s">
        <v>2430</v>
      </c>
      <c r="D1299" s="333" t="n">
        <v>29.14</v>
      </c>
    </row>
    <row r="1300" customFormat="false" ht="15" hidden="false" customHeight="false" outlineLevel="0" collapsed="false">
      <c r="A1300" s="0" t="n">
        <v>39862</v>
      </c>
      <c r="B1300" s="0" t="s">
        <v>13178</v>
      </c>
      <c r="C1300" s="0" t="s">
        <v>2430</v>
      </c>
      <c r="D1300" s="333" t="n">
        <v>15.15</v>
      </c>
    </row>
    <row r="1301" customFormat="false" ht="15" hidden="false" customHeight="false" outlineLevel="0" collapsed="false">
      <c r="A1301" s="0" t="n">
        <v>39863</v>
      </c>
      <c r="B1301" s="0" t="s">
        <v>13179</v>
      </c>
      <c r="C1301" s="0" t="s">
        <v>2430</v>
      </c>
      <c r="D1301" s="333" t="n">
        <v>15.37</v>
      </c>
    </row>
    <row r="1302" customFormat="false" ht="15" hidden="false" customHeight="false" outlineLevel="0" collapsed="false">
      <c r="A1302" s="0" t="n">
        <v>39864</v>
      </c>
      <c r="B1302" s="0" t="s">
        <v>13180</v>
      </c>
      <c r="C1302" s="0" t="s">
        <v>2430</v>
      </c>
      <c r="D1302" s="333" t="n">
        <v>19.07</v>
      </c>
    </row>
    <row r="1303" customFormat="false" ht="15" hidden="false" customHeight="false" outlineLevel="0" collapsed="false">
      <c r="A1303" s="0" t="n">
        <v>39865</v>
      </c>
      <c r="B1303" s="0" t="s">
        <v>13181</v>
      </c>
      <c r="C1303" s="0" t="s">
        <v>2430</v>
      </c>
      <c r="D1303" s="333" t="n">
        <v>26.88</v>
      </c>
    </row>
    <row r="1304" customFormat="false" ht="15" hidden="false" customHeight="false" outlineLevel="0" collapsed="false">
      <c r="A1304" s="0" t="n">
        <v>2517</v>
      </c>
      <c r="B1304" s="0" t="s">
        <v>13182</v>
      </c>
      <c r="C1304" s="0" t="s">
        <v>2430</v>
      </c>
      <c r="D1304" s="333" t="n">
        <v>19.86</v>
      </c>
    </row>
    <row r="1305" customFormat="false" ht="15" hidden="false" customHeight="false" outlineLevel="0" collapsed="false">
      <c r="A1305" s="0" t="n">
        <v>2522</v>
      </c>
      <c r="B1305" s="0" t="s">
        <v>13183</v>
      </c>
      <c r="C1305" s="0" t="s">
        <v>2430</v>
      </c>
      <c r="D1305" s="333" t="n">
        <v>12.84</v>
      </c>
    </row>
    <row r="1306" customFormat="false" ht="15" hidden="false" customHeight="false" outlineLevel="0" collapsed="false">
      <c r="A1306" s="0" t="n">
        <v>2548</v>
      </c>
      <c r="B1306" s="0" t="s">
        <v>13184</v>
      </c>
      <c r="C1306" s="0" t="s">
        <v>2430</v>
      </c>
      <c r="D1306" s="333" t="n">
        <v>7.89</v>
      </c>
    </row>
    <row r="1307" customFormat="false" ht="15" hidden="false" customHeight="false" outlineLevel="0" collapsed="false">
      <c r="A1307" s="0" t="n">
        <v>2516</v>
      </c>
      <c r="B1307" s="0" t="s">
        <v>13185</v>
      </c>
      <c r="C1307" s="0" t="s">
        <v>2430</v>
      </c>
      <c r="D1307" s="333" t="n">
        <v>10.3</v>
      </c>
    </row>
    <row r="1308" customFormat="false" ht="15" hidden="false" customHeight="false" outlineLevel="0" collapsed="false">
      <c r="A1308" s="0" t="n">
        <v>2518</v>
      </c>
      <c r="B1308" s="0" t="s">
        <v>13186</v>
      </c>
      <c r="C1308" s="0" t="s">
        <v>2430</v>
      </c>
      <c r="D1308" s="333" t="n">
        <v>94.54</v>
      </c>
    </row>
    <row r="1309" customFormat="false" ht="15" hidden="false" customHeight="false" outlineLevel="0" collapsed="false">
      <c r="A1309" s="0" t="n">
        <v>2521</v>
      </c>
      <c r="B1309" s="0" t="s">
        <v>13187</v>
      </c>
      <c r="C1309" s="0" t="s">
        <v>2430</v>
      </c>
      <c r="D1309" s="333" t="n">
        <v>40.24</v>
      </c>
    </row>
    <row r="1310" customFormat="false" ht="15" hidden="false" customHeight="false" outlineLevel="0" collapsed="false">
      <c r="A1310" s="0" t="n">
        <v>2515</v>
      </c>
      <c r="B1310" s="0" t="s">
        <v>13188</v>
      </c>
      <c r="C1310" s="0" t="s">
        <v>2430</v>
      </c>
      <c r="D1310" s="333" t="n">
        <v>8.58</v>
      </c>
    </row>
    <row r="1311" customFormat="false" ht="15" hidden="false" customHeight="false" outlineLevel="0" collapsed="false">
      <c r="A1311" s="0" t="n">
        <v>2519</v>
      </c>
      <c r="B1311" s="0" t="s">
        <v>13189</v>
      </c>
      <c r="C1311" s="0" t="s">
        <v>2430</v>
      </c>
      <c r="D1311" s="333" t="n">
        <v>114</v>
      </c>
    </row>
    <row r="1312" customFormat="false" ht="15" hidden="false" customHeight="false" outlineLevel="0" collapsed="false">
      <c r="A1312" s="0" t="n">
        <v>2520</v>
      </c>
      <c r="B1312" s="0" t="s">
        <v>13190</v>
      </c>
      <c r="C1312" s="0" t="s">
        <v>2430</v>
      </c>
      <c r="D1312" s="333" t="n">
        <v>209.82</v>
      </c>
    </row>
    <row r="1313" customFormat="false" ht="15" hidden="false" customHeight="false" outlineLevel="0" collapsed="false">
      <c r="A1313" s="0" t="n">
        <v>1602</v>
      </c>
      <c r="B1313" s="0" t="s">
        <v>13191</v>
      </c>
      <c r="C1313" s="0" t="s">
        <v>2430</v>
      </c>
      <c r="D1313" s="333" t="n">
        <v>51.56</v>
      </c>
    </row>
    <row r="1314" customFormat="false" ht="15" hidden="false" customHeight="false" outlineLevel="0" collapsed="false">
      <c r="A1314" s="0" t="n">
        <v>1601</v>
      </c>
      <c r="B1314" s="0" t="s">
        <v>13192</v>
      </c>
      <c r="C1314" s="0" t="s">
        <v>2430</v>
      </c>
      <c r="D1314" s="333" t="n">
        <v>45.95</v>
      </c>
    </row>
    <row r="1315" customFormat="false" ht="15" hidden="false" customHeight="false" outlineLevel="0" collapsed="false">
      <c r="A1315" s="0" t="n">
        <v>1598</v>
      </c>
      <c r="B1315" s="0" t="s">
        <v>13193</v>
      </c>
      <c r="C1315" s="0" t="s">
        <v>2430</v>
      </c>
      <c r="D1315" s="333" t="n">
        <v>13.6</v>
      </c>
    </row>
    <row r="1316" customFormat="false" ht="15" hidden="false" customHeight="false" outlineLevel="0" collapsed="false">
      <c r="A1316" s="0" t="n">
        <v>1600</v>
      </c>
      <c r="B1316" s="0" t="s">
        <v>13194</v>
      </c>
      <c r="C1316" s="0" t="s">
        <v>2430</v>
      </c>
      <c r="D1316" s="333" t="n">
        <v>20.07</v>
      </c>
    </row>
    <row r="1317" customFormat="false" ht="15" hidden="false" customHeight="false" outlineLevel="0" collapsed="false">
      <c r="A1317" s="0" t="n">
        <v>1603</v>
      </c>
      <c r="B1317" s="0" t="s">
        <v>13195</v>
      </c>
      <c r="C1317" s="0" t="s">
        <v>2430</v>
      </c>
      <c r="D1317" s="333" t="n">
        <v>77.84</v>
      </c>
    </row>
    <row r="1318" customFormat="false" ht="15" hidden="false" customHeight="false" outlineLevel="0" collapsed="false">
      <c r="A1318" s="0" t="n">
        <v>1599</v>
      </c>
      <c r="B1318" s="0" t="s">
        <v>13196</v>
      </c>
      <c r="C1318" s="0" t="s">
        <v>2430</v>
      </c>
      <c r="D1318" s="333" t="n">
        <v>15.78</v>
      </c>
    </row>
    <row r="1319" customFormat="false" ht="15" hidden="false" customHeight="false" outlineLevel="0" collapsed="false">
      <c r="A1319" s="0" t="n">
        <v>1597</v>
      </c>
      <c r="B1319" s="0" t="s">
        <v>13197</v>
      </c>
      <c r="C1319" s="0" t="s">
        <v>2430</v>
      </c>
      <c r="D1319" s="333" t="n">
        <v>12.78</v>
      </c>
    </row>
    <row r="1320" customFormat="false" ht="15" hidden="false" customHeight="false" outlineLevel="0" collapsed="false">
      <c r="A1320" s="0" t="n">
        <v>39602</v>
      </c>
      <c r="B1320" s="0" t="s">
        <v>13198</v>
      </c>
      <c r="C1320" s="0" t="s">
        <v>2430</v>
      </c>
      <c r="D1320" s="333" t="n">
        <v>1.45</v>
      </c>
    </row>
    <row r="1321" customFormat="false" ht="15" hidden="false" customHeight="false" outlineLevel="0" collapsed="false">
      <c r="A1321" s="0" t="n">
        <v>39603</v>
      </c>
      <c r="B1321" s="0" t="s">
        <v>13199</v>
      </c>
      <c r="C1321" s="0" t="s">
        <v>2430</v>
      </c>
      <c r="D1321" s="333" t="n">
        <v>3.1</v>
      </c>
    </row>
    <row r="1322" customFormat="false" ht="15" hidden="false" customHeight="false" outlineLevel="0" collapsed="false">
      <c r="A1322" s="0" t="n">
        <v>11821</v>
      </c>
      <c r="B1322" s="0" t="s">
        <v>13200</v>
      </c>
      <c r="C1322" s="0" t="s">
        <v>2430</v>
      </c>
      <c r="D1322" s="333" t="n">
        <v>10.5</v>
      </c>
    </row>
    <row r="1323" customFormat="false" ht="15" hidden="false" customHeight="false" outlineLevel="0" collapsed="false">
      <c r="A1323" s="0" t="n">
        <v>1562</v>
      </c>
      <c r="B1323" s="0" t="s">
        <v>13201</v>
      </c>
      <c r="C1323" s="0" t="s">
        <v>2430</v>
      </c>
      <c r="D1323" s="333" t="n">
        <v>17.2</v>
      </c>
    </row>
    <row r="1324" customFormat="false" ht="15" hidden="false" customHeight="false" outlineLevel="0" collapsed="false">
      <c r="A1324" s="0" t="n">
        <v>1563</v>
      </c>
      <c r="B1324" s="0" t="s">
        <v>13202</v>
      </c>
      <c r="C1324" s="0" t="s">
        <v>2430</v>
      </c>
      <c r="D1324" s="333" t="n">
        <v>23.08</v>
      </c>
    </row>
    <row r="1325" customFormat="false" ht="15" hidden="false" customHeight="false" outlineLevel="0" collapsed="false">
      <c r="A1325" s="0" t="n">
        <v>11856</v>
      </c>
      <c r="B1325" s="0" t="s">
        <v>13203</v>
      </c>
      <c r="C1325" s="0" t="s">
        <v>2430</v>
      </c>
      <c r="D1325" s="333" t="n">
        <v>6.88</v>
      </c>
    </row>
    <row r="1326" customFormat="false" ht="15" hidden="false" customHeight="false" outlineLevel="0" collapsed="false">
      <c r="A1326" s="0" t="n">
        <v>11857</v>
      </c>
      <c r="B1326" s="0" t="s">
        <v>13204</v>
      </c>
      <c r="C1326" s="0" t="s">
        <v>2430</v>
      </c>
      <c r="D1326" s="333" t="n">
        <v>36.21</v>
      </c>
    </row>
    <row r="1327" customFormat="false" ht="15" hidden="false" customHeight="false" outlineLevel="0" collapsed="false">
      <c r="A1327" s="0" t="n">
        <v>11858</v>
      </c>
      <c r="B1327" s="0" t="s">
        <v>13205</v>
      </c>
      <c r="C1327" s="0" t="s">
        <v>2430</v>
      </c>
      <c r="D1327" s="333" t="n">
        <v>44.94</v>
      </c>
    </row>
    <row r="1328" customFormat="false" ht="15" hidden="false" customHeight="false" outlineLevel="0" collapsed="false">
      <c r="A1328" s="0" t="n">
        <v>1539</v>
      </c>
      <c r="B1328" s="0" t="s">
        <v>13206</v>
      </c>
      <c r="C1328" s="0" t="s">
        <v>2430</v>
      </c>
      <c r="D1328" s="333" t="n">
        <v>8.08</v>
      </c>
    </row>
    <row r="1329" customFormat="false" ht="15" hidden="false" customHeight="false" outlineLevel="0" collapsed="false">
      <c r="A1329" s="0" t="n">
        <v>11859</v>
      </c>
      <c r="B1329" s="0" t="s">
        <v>13207</v>
      </c>
      <c r="C1329" s="0" t="s">
        <v>2430</v>
      </c>
      <c r="D1329" s="333" t="n">
        <v>61.14</v>
      </c>
    </row>
    <row r="1330" customFormat="false" ht="15" hidden="false" customHeight="false" outlineLevel="0" collapsed="false">
      <c r="A1330" s="0" t="n">
        <v>1550</v>
      </c>
      <c r="B1330" s="0" t="s">
        <v>13208</v>
      </c>
      <c r="C1330" s="0" t="s">
        <v>2430</v>
      </c>
      <c r="D1330" s="333" t="n">
        <v>8.53</v>
      </c>
    </row>
    <row r="1331" customFormat="false" ht="15" hidden="false" customHeight="false" outlineLevel="0" collapsed="false">
      <c r="A1331" s="0" t="n">
        <v>11854</v>
      </c>
      <c r="B1331" s="0" t="s">
        <v>13209</v>
      </c>
      <c r="C1331" s="0" t="s">
        <v>2430</v>
      </c>
      <c r="D1331" s="333" t="n">
        <v>10.66</v>
      </c>
    </row>
    <row r="1332" customFormat="false" ht="15" hidden="false" customHeight="false" outlineLevel="0" collapsed="false">
      <c r="A1332" s="0" t="n">
        <v>11862</v>
      </c>
      <c r="B1332" s="0" t="s">
        <v>13210</v>
      </c>
      <c r="C1332" s="0" t="s">
        <v>2430</v>
      </c>
      <c r="D1332" s="333" t="n">
        <v>14.95</v>
      </c>
    </row>
    <row r="1333" customFormat="false" ht="15" hidden="false" customHeight="false" outlineLevel="0" collapsed="false">
      <c r="A1333" s="0" t="n">
        <v>11863</v>
      </c>
      <c r="B1333" s="0" t="s">
        <v>13211</v>
      </c>
      <c r="C1333" s="0" t="s">
        <v>2430</v>
      </c>
      <c r="D1333" s="333" t="n">
        <v>6.03</v>
      </c>
    </row>
    <row r="1334" customFormat="false" ht="15" hidden="false" customHeight="false" outlineLevel="0" collapsed="false">
      <c r="A1334" s="0" t="n">
        <v>11855</v>
      </c>
      <c r="B1334" s="0" t="s">
        <v>13212</v>
      </c>
      <c r="C1334" s="0" t="s">
        <v>2430</v>
      </c>
      <c r="D1334" s="333" t="n">
        <v>22.32</v>
      </c>
    </row>
    <row r="1335" customFormat="false" ht="15" hidden="false" customHeight="false" outlineLevel="0" collapsed="false">
      <c r="A1335" s="0" t="n">
        <v>11864</v>
      </c>
      <c r="B1335" s="0" t="s">
        <v>13213</v>
      </c>
      <c r="C1335" s="0" t="s">
        <v>2430</v>
      </c>
      <c r="D1335" s="333" t="n">
        <v>33.74</v>
      </c>
    </row>
    <row r="1336" customFormat="false" ht="15" hidden="false" customHeight="false" outlineLevel="0" collapsed="false">
      <c r="A1336" s="0" t="n">
        <v>2527</v>
      </c>
      <c r="B1336" s="0" t="s">
        <v>13214</v>
      </c>
      <c r="C1336" s="0" t="s">
        <v>2430</v>
      </c>
      <c r="D1336" s="333" t="n">
        <v>7.11</v>
      </c>
    </row>
    <row r="1337" customFormat="false" ht="15" hidden="false" customHeight="false" outlineLevel="0" collapsed="false">
      <c r="A1337" s="0" t="n">
        <v>2526</v>
      </c>
      <c r="B1337" s="0" t="s">
        <v>13215</v>
      </c>
      <c r="C1337" s="0" t="s">
        <v>2430</v>
      </c>
      <c r="D1337" s="333" t="n">
        <v>4.55</v>
      </c>
    </row>
    <row r="1338" customFormat="false" ht="15" hidden="false" customHeight="false" outlineLevel="0" collapsed="false">
      <c r="A1338" s="0" t="n">
        <v>2487</v>
      </c>
      <c r="B1338" s="0" t="s">
        <v>13216</v>
      </c>
      <c r="C1338" s="0" t="s">
        <v>2430</v>
      </c>
      <c r="D1338" s="333" t="n">
        <v>1.55</v>
      </c>
    </row>
    <row r="1339" customFormat="false" ht="15" hidden="false" customHeight="false" outlineLevel="0" collapsed="false">
      <c r="A1339" s="0" t="n">
        <v>2483</v>
      </c>
      <c r="B1339" s="0" t="s">
        <v>13217</v>
      </c>
      <c r="C1339" s="0" t="s">
        <v>2430</v>
      </c>
      <c r="D1339" s="333" t="n">
        <v>3.24</v>
      </c>
    </row>
    <row r="1340" customFormat="false" ht="15" hidden="false" customHeight="false" outlineLevel="0" collapsed="false">
      <c r="A1340" s="0" t="n">
        <v>2528</v>
      </c>
      <c r="B1340" s="0" t="s">
        <v>13218</v>
      </c>
      <c r="C1340" s="0" t="s">
        <v>2430</v>
      </c>
      <c r="D1340" s="333" t="n">
        <v>17.89</v>
      </c>
    </row>
    <row r="1341" customFormat="false" ht="15" hidden="false" customHeight="false" outlineLevel="0" collapsed="false">
      <c r="A1341" s="0" t="n">
        <v>2489</v>
      </c>
      <c r="B1341" s="0" t="s">
        <v>13219</v>
      </c>
      <c r="C1341" s="0" t="s">
        <v>2430</v>
      </c>
      <c r="D1341" s="333" t="n">
        <v>7.88</v>
      </c>
    </row>
    <row r="1342" customFormat="false" ht="15" hidden="false" customHeight="false" outlineLevel="0" collapsed="false">
      <c r="A1342" s="0" t="n">
        <v>2488</v>
      </c>
      <c r="B1342" s="0" t="s">
        <v>13220</v>
      </c>
      <c r="C1342" s="0" t="s">
        <v>2430</v>
      </c>
      <c r="D1342" s="333" t="n">
        <v>1.82</v>
      </c>
    </row>
    <row r="1343" customFormat="false" ht="15" hidden="false" customHeight="false" outlineLevel="0" collapsed="false">
      <c r="A1343" s="0" t="n">
        <v>2484</v>
      </c>
      <c r="B1343" s="0" t="s">
        <v>13221</v>
      </c>
      <c r="C1343" s="0" t="s">
        <v>2430</v>
      </c>
      <c r="D1343" s="333" t="n">
        <v>25.98</v>
      </c>
    </row>
    <row r="1344" customFormat="false" ht="15" hidden="false" customHeight="false" outlineLevel="0" collapsed="false">
      <c r="A1344" s="0" t="n">
        <v>2485</v>
      </c>
      <c r="B1344" s="0" t="s">
        <v>13222</v>
      </c>
      <c r="C1344" s="0" t="s">
        <v>2430</v>
      </c>
      <c r="D1344" s="333" t="n">
        <v>40.72</v>
      </c>
    </row>
    <row r="1345" customFormat="false" ht="15" hidden="false" customHeight="false" outlineLevel="0" collapsed="false">
      <c r="A1345" s="0" t="n">
        <v>39279</v>
      </c>
      <c r="B1345" s="0" t="s">
        <v>13223</v>
      </c>
      <c r="C1345" s="0" t="s">
        <v>2430</v>
      </c>
      <c r="D1345" s="333" t="n">
        <v>8.35</v>
      </c>
    </row>
    <row r="1346" customFormat="false" ht="15" hidden="false" customHeight="false" outlineLevel="0" collapsed="false">
      <c r="A1346" s="0" t="n">
        <v>39280</v>
      </c>
      <c r="B1346" s="0" t="s">
        <v>13224</v>
      </c>
      <c r="C1346" s="0" t="s">
        <v>2430</v>
      </c>
      <c r="D1346" s="333" t="n">
        <v>9.36</v>
      </c>
    </row>
    <row r="1347" customFormat="false" ht="15" hidden="false" customHeight="false" outlineLevel="0" collapsed="false">
      <c r="A1347" s="0" t="n">
        <v>39281</v>
      </c>
      <c r="B1347" s="0" t="s">
        <v>13225</v>
      </c>
      <c r="C1347" s="0" t="s">
        <v>2430</v>
      </c>
      <c r="D1347" s="333" t="n">
        <v>12.37</v>
      </c>
    </row>
    <row r="1348" customFormat="false" ht="15" hidden="false" customHeight="false" outlineLevel="0" collapsed="false">
      <c r="A1348" s="0" t="n">
        <v>39282</v>
      </c>
      <c r="B1348" s="0" t="s">
        <v>13226</v>
      </c>
      <c r="C1348" s="0" t="s">
        <v>2430</v>
      </c>
      <c r="D1348" s="333" t="n">
        <v>17.26</v>
      </c>
    </row>
    <row r="1349" customFormat="false" ht="15" hidden="false" customHeight="false" outlineLevel="0" collapsed="false">
      <c r="A1349" s="0" t="n">
        <v>38844</v>
      </c>
      <c r="B1349" s="0" t="s">
        <v>13227</v>
      </c>
      <c r="C1349" s="0" t="s">
        <v>2430</v>
      </c>
      <c r="D1349" s="333" t="n">
        <v>8.47</v>
      </c>
    </row>
    <row r="1350" customFormat="false" ht="15" hidden="false" customHeight="false" outlineLevel="0" collapsed="false">
      <c r="A1350" s="0" t="n">
        <v>38846</v>
      </c>
      <c r="B1350" s="0" t="s">
        <v>13228</v>
      </c>
      <c r="C1350" s="0" t="s">
        <v>2430</v>
      </c>
      <c r="D1350" s="333" t="n">
        <v>8.62</v>
      </c>
    </row>
    <row r="1351" customFormat="false" ht="15" hidden="false" customHeight="false" outlineLevel="0" collapsed="false">
      <c r="A1351" s="0" t="n">
        <v>38847</v>
      </c>
      <c r="B1351" s="0" t="s">
        <v>13229</v>
      </c>
      <c r="C1351" s="0" t="s">
        <v>2430</v>
      </c>
      <c r="D1351" s="333" t="n">
        <v>10.09</v>
      </c>
    </row>
    <row r="1352" customFormat="false" ht="15" hidden="false" customHeight="false" outlineLevel="0" collapsed="false">
      <c r="A1352" s="0" t="n">
        <v>38850</v>
      </c>
      <c r="B1352" s="0" t="s">
        <v>13230</v>
      </c>
      <c r="C1352" s="0" t="s">
        <v>2430</v>
      </c>
      <c r="D1352" s="333" t="n">
        <v>18.23</v>
      </c>
    </row>
    <row r="1353" customFormat="false" ht="15" hidden="false" customHeight="false" outlineLevel="0" collapsed="false">
      <c r="A1353" s="0" t="n">
        <v>38848</v>
      </c>
      <c r="B1353" s="0" t="s">
        <v>13231</v>
      </c>
      <c r="C1353" s="0" t="s">
        <v>2430</v>
      </c>
      <c r="D1353" s="333" t="n">
        <v>11.95</v>
      </c>
    </row>
    <row r="1354" customFormat="false" ht="15" hidden="false" customHeight="false" outlineLevel="0" collapsed="false">
      <c r="A1354" s="0" t="n">
        <v>38851</v>
      </c>
      <c r="B1354" s="0" t="s">
        <v>13232</v>
      </c>
      <c r="C1354" s="0" t="s">
        <v>2430</v>
      </c>
      <c r="D1354" s="333" t="n">
        <v>20.61</v>
      </c>
    </row>
    <row r="1355" customFormat="false" ht="15" hidden="false" customHeight="false" outlineLevel="0" collapsed="false">
      <c r="A1355" s="0" t="n">
        <v>38854</v>
      </c>
      <c r="B1355" s="0" t="s">
        <v>13233</v>
      </c>
      <c r="C1355" s="0" t="s">
        <v>2430</v>
      </c>
      <c r="D1355" s="333" t="n">
        <v>8.95</v>
      </c>
    </row>
    <row r="1356" customFormat="false" ht="15" hidden="false" customHeight="false" outlineLevel="0" collapsed="false">
      <c r="A1356" s="0" t="n">
        <v>44247</v>
      </c>
      <c r="B1356" s="0" t="s">
        <v>13234</v>
      </c>
      <c r="C1356" s="0" t="s">
        <v>2430</v>
      </c>
      <c r="D1356" s="532" t="n">
        <v>1240.99</v>
      </c>
    </row>
    <row r="1357" customFormat="false" ht="15" hidden="false" customHeight="false" outlineLevel="0" collapsed="false">
      <c r="A1357" s="0" t="n">
        <v>38005</v>
      </c>
      <c r="B1357" s="0" t="s">
        <v>13235</v>
      </c>
      <c r="C1357" s="0" t="s">
        <v>2430</v>
      </c>
      <c r="D1357" s="333" t="n">
        <v>14.75</v>
      </c>
    </row>
    <row r="1358" customFormat="false" ht="15" hidden="false" customHeight="false" outlineLevel="0" collapsed="false">
      <c r="A1358" s="0" t="n">
        <v>38006</v>
      </c>
      <c r="B1358" s="0" t="s">
        <v>13236</v>
      </c>
      <c r="C1358" s="0" t="s">
        <v>2430</v>
      </c>
      <c r="D1358" s="333" t="n">
        <v>19.61</v>
      </c>
    </row>
    <row r="1359" customFormat="false" ht="15" hidden="false" customHeight="false" outlineLevel="0" collapsed="false">
      <c r="A1359" s="0" t="n">
        <v>38428</v>
      </c>
      <c r="B1359" s="0" t="s">
        <v>13237</v>
      </c>
      <c r="C1359" s="0" t="s">
        <v>2430</v>
      </c>
      <c r="D1359" s="333" t="n">
        <v>17.56</v>
      </c>
    </row>
    <row r="1360" customFormat="false" ht="15" hidden="false" customHeight="false" outlineLevel="0" collapsed="false">
      <c r="A1360" s="0" t="n">
        <v>38007</v>
      </c>
      <c r="B1360" s="0" t="s">
        <v>13238</v>
      </c>
      <c r="C1360" s="0" t="s">
        <v>2430</v>
      </c>
      <c r="D1360" s="333" t="n">
        <v>22.62</v>
      </c>
    </row>
    <row r="1361" customFormat="false" ht="15" hidden="false" customHeight="false" outlineLevel="0" collapsed="false">
      <c r="A1361" s="0" t="n">
        <v>38008</v>
      </c>
      <c r="B1361" s="0" t="s">
        <v>13239</v>
      </c>
      <c r="C1361" s="0" t="s">
        <v>2430</v>
      </c>
      <c r="D1361" s="333" t="n">
        <v>36.2</v>
      </c>
    </row>
    <row r="1362" customFormat="false" ht="15" hidden="false" customHeight="false" outlineLevel="0" collapsed="false">
      <c r="A1362" s="0" t="n">
        <v>38009</v>
      </c>
      <c r="B1362" s="0" t="s">
        <v>13240</v>
      </c>
      <c r="C1362" s="0" t="s">
        <v>2430</v>
      </c>
      <c r="D1362" s="333" t="n">
        <v>44.32</v>
      </c>
    </row>
    <row r="1363" customFormat="false" ht="15" hidden="false" customHeight="false" outlineLevel="0" collapsed="false">
      <c r="A1363" s="0" t="n">
        <v>44248</v>
      </c>
      <c r="B1363" s="0" t="s">
        <v>13241</v>
      </c>
      <c r="C1363" s="0" t="s">
        <v>2430</v>
      </c>
      <c r="D1363" s="333" t="n">
        <v>72.24</v>
      </c>
    </row>
    <row r="1364" customFormat="false" ht="15" hidden="false" customHeight="false" outlineLevel="0" collapsed="false">
      <c r="A1364" s="0" t="n">
        <v>44249</v>
      </c>
      <c r="B1364" s="0" t="s">
        <v>13242</v>
      </c>
      <c r="C1364" s="0" t="s">
        <v>2430</v>
      </c>
      <c r="D1364" s="333" t="n">
        <v>278.71</v>
      </c>
    </row>
    <row r="1365" customFormat="false" ht="15" hidden="false" customHeight="false" outlineLevel="0" collapsed="false">
      <c r="A1365" s="0" t="n">
        <v>44250</v>
      </c>
      <c r="B1365" s="0" t="s">
        <v>13243</v>
      </c>
      <c r="C1365" s="0" t="s">
        <v>2430</v>
      </c>
      <c r="D1365" s="333" t="n">
        <v>404.75</v>
      </c>
    </row>
    <row r="1366" customFormat="false" ht="15" hidden="false" customHeight="false" outlineLevel="0" collapsed="false">
      <c r="A1366" s="0" t="n">
        <v>3104</v>
      </c>
      <c r="B1366" s="0" t="s">
        <v>13244</v>
      </c>
      <c r="C1366" s="0" t="s">
        <v>2495</v>
      </c>
      <c r="D1366" s="333" t="n">
        <v>178.51</v>
      </c>
    </row>
    <row r="1367" customFormat="false" ht="15" hidden="false" customHeight="false" outlineLevel="0" collapsed="false">
      <c r="A1367" s="0" t="n">
        <v>1607</v>
      </c>
      <c r="B1367" s="0" t="s">
        <v>13245</v>
      </c>
      <c r="C1367" s="0" t="s">
        <v>2495</v>
      </c>
      <c r="D1367" s="333" t="n">
        <v>0.36</v>
      </c>
    </row>
    <row r="1368" customFormat="false" ht="15" hidden="false" customHeight="false" outlineLevel="0" collapsed="false">
      <c r="A1368" s="0" t="n">
        <v>38169</v>
      </c>
      <c r="B1368" s="0" t="s">
        <v>13246</v>
      </c>
      <c r="C1368" s="0" t="s">
        <v>2495</v>
      </c>
      <c r="D1368" s="333" t="n">
        <v>79.04</v>
      </c>
    </row>
    <row r="1369" customFormat="false" ht="15" hidden="false" customHeight="false" outlineLevel="0" collapsed="false">
      <c r="A1369" s="0" t="n">
        <v>6142</v>
      </c>
      <c r="B1369" s="0" t="s">
        <v>13247</v>
      </c>
      <c r="C1369" s="0" t="s">
        <v>2430</v>
      </c>
      <c r="D1369" s="333" t="n">
        <v>9.53</v>
      </c>
    </row>
    <row r="1370" customFormat="false" ht="15" hidden="false" customHeight="false" outlineLevel="0" collapsed="false">
      <c r="A1370" s="0" t="n">
        <v>11686</v>
      </c>
      <c r="B1370" s="0" t="s">
        <v>13248</v>
      </c>
      <c r="C1370" s="0" t="s">
        <v>2430</v>
      </c>
      <c r="D1370" s="333" t="n">
        <v>13.23</v>
      </c>
    </row>
    <row r="1371" customFormat="false" ht="15" hidden="false" customHeight="false" outlineLevel="0" collapsed="false">
      <c r="A1371" s="0" t="n">
        <v>37598</v>
      </c>
      <c r="B1371" s="0" t="s">
        <v>13249</v>
      </c>
      <c r="C1371" s="0" t="s">
        <v>2430</v>
      </c>
      <c r="D1371" s="333" t="n">
        <v>38.11</v>
      </c>
    </row>
    <row r="1372" customFormat="false" ht="15" hidden="false" customHeight="false" outlineLevel="0" collapsed="false">
      <c r="A1372" s="0" t="n">
        <v>25398</v>
      </c>
      <c r="B1372" s="0" t="s">
        <v>13250</v>
      </c>
      <c r="C1372" s="0" t="s">
        <v>2430</v>
      </c>
      <c r="D1372" s="532" t="n">
        <v>4291.18</v>
      </c>
    </row>
    <row r="1373" customFormat="false" ht="15" hidden="false" customHeight="false" outlineLevel="0" collapsed="false">
      <c r="A1373" s="0" t="n">
        <v>25399</v>
      </c>
      <c r="B1373" s="0" t="s">
        <v>13251</v>
      </c>
      <c r="C1373" s="0" t="s">
        <v>2430</v>
      </c>
      <c r="D1373" s="532" t="n">
        <v>2605.12</v>
      </c>
    </row>
    <row r="1374" customFormat="false" ht="15" hidden="false" customHeight="false" outlineLevel="0" collapsed="false">
      <c r="A1374" s="0" t="n">
        <v>43440</v>
      </c>
      <c r="B1374" s="0" t="s">
        <v>13252</v>
      </c>
      <c r="C1374" s="0" t="s">
        <v>2430</v>
      </c>
      <c r="D1374" s="333" t="n">
        <v>455.27</v>
      </c>
    </row>
    <row r="1375" customFormat="false" ht="15" hidden="false" customHeight="false" outlineLevel="0" collapsed="false">
      <c r="A1375" s="0" t="n">
        <v>10667</v>
      </c>
      <c r="B1375" s="0" t="s">
        <v>13253</v>
      </c>
      <c r="C1375" s="0" t="s">
        <v>2430</v>
      </c>
      <c r="D1375" s="532" t="n">
        <v>22500</v>
      </c>
    </row>
    <row r="1376" customFormat="false" ht="15" hidden="false" customHeight="false" outlineLevel="0" collapsed="false">
      <c r="A1376" s="0" t="n">
        <v>1613</v>
      </c>
      <c r="B1376" s="0" t="s">
        <v>13254</v>
      </c>
      <c r="C1376" s="0" t="s">
        <v>2430</v>
      </c>
      <c r="D1376" s="532" t="n">
        <v>1931.96</v>
      </c>
    </row>
    <row r="1377" customFormat="false" ht="15" hidden="false" customHeight="false" outlineLevel="0" collapsed="false">
      <c r="A1377" s="0" t="n">
        <v>1626</v>
      </c>
      <c r="B1377" s="0" t="s">
        <v>13255</v>
      </c>
      <c r="C1377" s="0" t="s">
        <v>2430</v>
      </c>
      <c r="D1377" s="532" t="n">
        <v>2889.48</v>
      </c>
    </row>
    <row r="1378" customFormat="false" ht="15" hidden="false" customHeight="false" outlineLevel="0" collapsed="false">
      <c r="A1378" s="0" t="n">
        <v>1625</v>
      </c>
      <c r="B1378" s="0" t="s">
        <v>13256</v>
      </c>
      <c r="C1378" s="0" t="s">
        <v>2430</v>
      </c>
      <c r="D1378" s="333" t="n">
        <v>201.82</v>
      </c>
    </row>
    <row r="1379" customFormat="false" ht="15" hidden="false" customHeight="false" outlineLevel="0" collapsed="false">
      <c r="A1379" s="0" t="n">
        <v>1622</v>
      </c>
      <c r="B1379" s="0" t="s">
        <v>13257</v>
      </c>
      <c r="C1379" s="0" t="s">
        <v>2430</v>
      </c>
      <c r="D1379" s="532" t="n">
        <v>6520.37</v>
      </c>
    </row>
    <row r="1380" customFormat="false" ht="15" hidden="false" customHeight="false" outlineLevel="0" collapsed="false">
      <c r="A1380" s="0" t="n">
        <v>1620</v>
      </c>
      <c r="B1380" s="0" t="s">
        <v>13258</v>
      </c>
      <c r="C1380" s="0" t="s">
        <v>2430</v>
      </c>
      <c r="D1380" s="333" t="n">
        <v>425.14</v>
      </c>
    </row>
    <row r="1381" customFormat="false" ht="15" hidden="false" customHeight="false" outlineLevel="0" collapsed="false">
      <c r="A1381" s="0" t="n">
        <v>1629</v>
      </c>
      <c r="B1381" s="0" t="s">
        <v>13259</v>
      </c>
      <c r="C1381" s="0" t="s">
        <v>2430</v>
      </c>
      <c r="D1381" s="532" t="n">
        <v>15869.04</v>
      </c>
    </row>
    <row r="1382" customFormat="false" ht="15" hidden="false" customHeight="false" outlineLevel="0" collapsed="false">
      <c r="A1382" s="0" t="n">
        <v>1627</v>
      </c>
      <c r="B1382" s="0" t="s">
        <v>13260</v>
      </c>
      <c r="C1382" s="0" t="s">
        <v>2430</v>
      </c>
      <c r="D1382" s="333" t="n">
        <v>812.64</v>
      </c>
    </row>
    <row r="1383" customFormat="false" ht="15" hidden="false" customHeight="false" outlineLevel="0" collapsed="false">
      <c r="A1383" s="0" t="n">
        <v>1623</v>
      </c>
      <c r="B1383" s="0" t="s">
        <v>13261</v>
      </c>
      <c r="C1383" s="0" t="s">
        <v>2430</v>
      </c>
      <c r="D1383" s="333" t="n">
        <v>164.59</v>
      </c>
    </row>
    <row r="1384" customFormat="false" ht="15" hidden="false" customHeight="false" outlineLevel="0" collapsed="false">
      <c r="A1384" s="0" t="n">
        <v>1619</v>
      </c>
      <c r="B1384" s="0" t="s">
        <v>13262</v>
      </c>
      <c r="C1384" s="0" t="s">
        <v>2430</v>
      </c>
      <c r="D1384" s="333" t="n">
        <v>226.41</v>
      </c>
    </row>
    <row r="1385" customFormat="false" ht="15" hidden="false" customHeight="false" outlineLevel="0" collapsed="false">
      <c r="A1385" s="0" t="n">
        <v>1630</v>
      </c>
      <c r="B1385" s="0" t="s">
        <v>13263</v>
      </c>
      <c r="C1385" s="0" t="s">
        <v>2430</v>
      </c>
      <c r="D1385" s="532" t="n">
        <v>4984.96</v>
      </c>
    </row>
    <row r="1386" customFormat="false" ht="15" hidden="false" customHeight="false" outlineLevel="0" collapsed="false">
      <c r="A1386" s="0" t="n">
        <v>1616</v>
      </c>
      <c r="B1386" s="0" t="s">
        <v>13264</v>
      </c>
      <c r="C1386" s="0" t="s">
        <v>2430</v>
      </c>
      <c r="D1386" s="532" t="n">
        <v>7666.96</v>
      </c>
    </row>
    <row r="1387" customFormat="false" ht="15" hidden="false" customHeight="false" outlineLevel="0" collapsed="false">
      <c r="A1387" s="0" t="n">
        <v>1614</v>
      </c>
      <c r="B1387" s="0" t="s">
        <v>13265</v>
      </c>
      <c r="C1387" s="0" t="s">
        <v>2430</v>
      </c>
      <c r="D1387" s="333" t="n">
        <v>350.41</v>
      </c>
    </row>
    <row r="1388" customFormat="false" ht="15" hidden="false" customHeight="false" outlineLevel="0" collapsed="false">
      <c r="A1388" s="0" t="n">
        <v>1617</v>
      </c>
      <c r="B1388" s="0" t="s">
        <v>13266</v>
      </c>
      <c r="C1388" s="0" t="s">
        <v>2430</v>
      </c>
      <c r="D1388" s="532" t="n">
        <v>9152.69</v>
      </c>
    </row>
    <row r="1389" customFormat="false" ht="15" hidden="false" customHeight="false" outlineLevel="0" collapsed="false">
      <c r="A1389" s="0" t="n">
        <v>1621</v>
      </c>
      <c r="B1389" s="0" t="s">
        <v>13267</v>
      </c>
      <c r="C1389" s="0" t="s">
        <v>2430</v>
      </c>
      <c r="D1389" s="333" t="n">
        <v>626.69</v>
      </c>
    </row>
    <row r="1390" customFormat="false" ht="15" hidden="false" customHeight="false" outlineLevel="0" collapsed="false">
      <c r="A1390" s="0" t="n">
        <v>1624</v>
      </c>
      <c r="B1390" s="0" t="s">
        <v>13268</v>
      </c>
      <c r="C1390" s="0" t="s">
        <v>2430</v>
      </c>
      <c r="D1390" s="532" t="n">
        <v>22497.76</v>
      </c>
    </row>
    <row r="1391" customFormat="false" ht="15" hidden="false" customHeight="false" outlineLevel="0" collapsed="false">
      <c r="A1391" s="0" t="n">
        <v>1615</v>
      </c>
      <c r="B1391" s="0" t="s">
        <v>13269</v>
      </c>
      <c r="C1391" s="0" t="s">
        <v>2430</v>
      </c>
      <c r="D1391" s="532" t="n">
        <v>1176.83</v>
      </c>
    </row>
    <row r="1392" customFormat="false" ht="15" hidden="false" customHeight="false" outlineLevel="0" collapsed="false">
      <c r="A1392" s="0" t="n">
        <v>1612</v>
      </c>
      <c r="B1392" s="0" t="s">
        <v>13270</v>
      </c>
      <c r="C1392" s="0" t="s">
        <v>2430</v>
      </c>
      <c r="D1392" s="333" t="n">
        <v>155</v>
      </c>
    </row>
    <row r="1393" customFormat="false" ht="15" hidden="false" customHeight="false" outlineLevel="0" collapsed="false">
      <c r="A1393" s="0" t="n">
        <v>1618</v>
      </c>
      <c r="B1393" s="0" t="s">
        <v>13271</v>
      </c>
      <c r="C1393" s="0" t="s">
        <v>2430</v>
      </c>
      <c r="D1393" s="532" t="n">
        <v>1617.14</v>
      </c>
    </row>
    <row r="1394" customFormat="false" ht="15" hidden="false" customHeight="false" outlineLevel="0" collapsed="false">
      <c r="A1394" s="0" t="n">
        <v>14211</v>
      </c>
      <c r="B1394" s="0" t="s">
        <v>13272</v>
      </c>
      <c r="C1394" s="0" t="s">
        <v>2430</v>
      </c>
      <c r="D1394" s="333" t="n">
        <v>50.29</v>
      </c>
    </row>
    <row r="1395" customFormat="false" ht="15" hidden="false" customHeight="false" outlineLevel="0" collapsed="false">
      <c r="A1395" s="0" t="n">
        <v>43657</v>
      </c>
      <c r="B1395" s="0" t="s">
        <v>13273</v>
      </c>
      <c r="C1395" s="0" t="s">
        <v>2440</v>
      </c>
      <c r="D1395" s="333" t="n">
        <v>7.67</v>
      </c>
    </row>
    <row r="1396" customFormat="false" ht="15" hidden="false" customHeight="false" outlineLevel="0" collapsed="false">
      <c r="A1396" s="0" t="n">
        <v>34500</v>
      </c>
      <c r="B1396" s="0" t="s">
        <v>13274</v>
      </c>
      <c r="C1396" s="0" t="s">
        <v>2502</v>
      </c>
      <c r="D1396" s="333" t="n">
        <v>44.09</v>
      </c>
    </row>
    <row r="1397" customFormat="false" ht="15" hidden="false" customHeight="false" outlineLevel="0" collapsed="false">
      <c r="A1397" s="0" t="n">
        <v>40934</v>
      </c>
      <c r="B1397" s="0" t="s">
        <v>13275</v>
      </c>
      <c r="C1397" s="0" t="s">
        <v>4335</v>
      </c>
      <c r="D1397" s="532" t="n">
        <v>7847.99</v>
      </c>
    </row>
    <row r="1398" customFormat="false" ht="15" hidden="false" customHeight="false" outlineLevel="0" collapsed="false">
      <c r="A1398" s="0" t="n">
        <v>38200</v>
      </c>
      <c r="B1398" s="0" t="s">
        <v>13276</v>
      </c>
      <c r="C1398" s="0" t="s">
        <v>13277</v>
      </c>
      <c r="D1398" s="333" t="n">
        <v>655.18</v>
      </c>
    </row>
    <row r="1399" customFormat="false" ht="15" hidden="false" customHeight="false" outlineLevel="0" collapsed="false">
      <c r="A1399" s="0" t="n">
        <v>39269</v>
      </c>
      <c r="B1399" s="0" t="s">
        <v>13278</v>
      </c>
      <c r="C1399" s="0" t="s">
        <v>2440</v>
      </c>
      <c r="D1399" s="333" t="n">
        <v>1.45</v>
      </c>
    </row>
    <row r="1400" customFormat="false" ht="15" hidden="false" customHeight="false" outlineLevel="0" collapsed="false">
      <c r="A1400" s="0" t="n">
        <v>11889</v>
      </c>
      <c r="B1400" s="0" t="s">
        <v>13279</v>
      </c>
      <c r="C1400" s="0" t="s">
        <v>2440</v>
      </c>
      <c r="D1400" s="333" t="n">
        <v>1.99</v>
      </c>
    </row>
    <row r="1401" customFormat="false" ht="15" hidden="false" customHeight="false" outlineLevel="0" collapsed="false">
      <c r="A1401" s="0" t="n">
        <v>39270</v>
      </c>
      <c r="B1401" s="0" t="s">
        <v>13280</v>
      </c>
      <c r="C1401" s="0" t="s">
        <v>2440</v>
      </c>
      <c r="D1401" s="333" t="n">
        <v>2.59</v>
      </c>
    </row>
    <row r="1402" customFormat="false" ht="15" hidden="false" customHeight="false" outlineLevel="0" collapsed="false">
      <c r="A1402" s="0" t="n">
        <v>11890</v>
      </c>
      <c r="B1402" s="0" t="s">
        <v>13281</v>
      </c>
      <c r="C1402" s="0" t="s">
        <v>2440</v>
      </c>
      <c r="D1402" s="333" t="n">
        <v>3.52</v>
      </c>
    </row>
    <row r="1403" customFormat="false" ht="15" hidden="false" customHeight="false" outlineLevel="0" collapsed="false">
      <c r="A1403" s="0" t="n">
        <v>11891</v>
      </c>
      <c r="B1403" s="0" t="s">
        <v>13282</v>
      </c>
      <c r="C1403" s="0" t="s">
        <v>2440</v>
      </c>
      <c r="D1403" s="333" t="n">
        <v>5.72</v>
      </c>
    </row>
    <row r="1404" customFormat="false" ht="15" hidden="false" customHeight="false" outlineLevel="0" collapsed="false">
      <c r="A1404" s="0" t="n">
        <v>11892</v>
      </c>
      <c r="B1404" s="0" t="s">
        <v>13283</v>
      </c>
      <c r="C1404" s="0" t="s">
        <v>2440</v>
      </c>
      <c r="D1404" s="333" t="n">
        <v>9.34</v>
      </c>
    </row>
    <row r="1405" customFormat="false" ht="15" hidden="false" customHeight="false" outlineLevel="0" collapsed="false">
      <c r="A1405" s="0" t="n">
        <v>37601</v>
      </c>
      <c r="B1405" s="0" t="s">
        <v>13284</v>
      </c>
      <c r="C1405" s="0" t="s">
        <v>2440</v>
      </c>
      <c r="D1405" s="333" t="n">
        <v>8.47</v>
      </c>
    </row>
    <row r="1406" customFormat="false" ht="15" hidden="false" customHeight="false" outlineLevel="0" collapsed="false">
      <c r="A1406" s="0" t="n">
        <v>1634</v>
      </c>
      <c r="B1406" s="0" t="s">
        <v>13285</v>
      </c>
      <c r="C1406" s="0" t="s">
        <v>2440</v>
      </c>
      <c r="D1406" s="333" t="n">
        <v>8.75</v>
      </c>
    </row>
    <row r="1407" customFormat="false" ht="15" hidden="false" customHeight="false" outlineLevel="0" collapsed="false">
      <c r="A1407" s="0" t="n">
        <v>5086</v>
      </c>
      <c r="B1407" s="0" t="s">
        <v>13286</v>
      </c>
      <c r="C1407" s="0" t="s">
        <v>2515</v>
      </c>
      <c r="D1407" s="333" t="n">
        <v>32.72</v>
      </c>
    </row>
    <row r="1408" customFormat="false" ht="15" hidden="false" customHeight="false" outlineLevel="0" collapsed="false">
      <c r="A1408" s="0" t="n">
        <v>11280</v>
      </c>
      <c r="B1408" s="0" t="s">
        <v>13287</v>
      </c>
      <c r="C1408" s="0" t="s">
        <v>2430</v>
      </c>
      <c r="D1408" s="532" t="n">
        <v>12500.87</v>
      </c>
    </row>
    <row r="1409" customFormat="false" ht="15" hidden="false" customHeight="false" outlineLevel="0" collapsed="false">
      <c r="A1409" s="0" t="n">
        <v>40519</v>
      </c>
      <c r="B1409" s="0" t="s">
        <v>13288</v>
      </c>
      <c r="C1409" s="0" t="s">
        <v>2430</v>
      </c>
      <c r="D1409" s="532" t="n">
        <v>103052.91</v>
      </c>
    </row>
    <row r="1410" customFormat="false" ht="15" hidden="false" customHeight="false" outlineLevel="0" collapsed="false">
      <c r="A1410" s="0" t="n">
        <v>39869</v>
      </c>
      <c r="B1410" s="0" t="s">
        <v>13289</v>
      </c>
      <c r="C1410" s="0" t="s">
        <v>2430</v>
      </c>
      <c r="D1410" s="333" t="n">
        <v>15.05</v>
      </c>
    </row>
    <row r="1411" customFormat="false" ht="15" hidden="false" customHeight="false" outlineLevel="0" collapsed="false">
      <c r="A1411" s="0" t="n">
        <v>39870</v>
      </c>
      <c r="B1411" s="0" t="s">
        <v>13290</v>
      </c>
      <c r="C1411" s="0" t="s">
        <v>2430</v>
      </c>
      <c r="D1411" s="333" t="n">
        <v>23.02</v>
      </c>
    </row>
    <row r="1412" customFormat="false" ht="15" hidden="false" customHeight="false" outlineLevel="0" collapsed="false">
      <c r="A1412" s="0" t="n">
        <v>39871</v>
      </c>
      <c r="B1412" s="0" t="s">
        <v>13291</v>
      </c>
      <c r="C1412" s="0" t="s">
        <v>2430</v>
      </c>
      <c r="D1412" s="333" t="n">
        <v>25.8</v>
      </c>
    </row>
    <row r="1413" customFormat="false" ht="15" hidden="false" customHeight="false" outlineLevel="0" collapsed="false">
      <c r="A1413" s="0" t="n">
        <v>12722</v>
      </c>
      <c r="B1413" s="0" t="s">
        <v>13292</v>
      </c>
      <c r="C1413" s="0" t="s">
        <v>2430</v>
      </c>
      <c r="D1413" s="333" t="n">
        <v>863.44</v>
      </c>
    </row>
    <row r="1414" customFormat="false" ht="15" hidden="false" customHeight="false" outlineLevel="0" collapsed="false">
      <c r="A1414" s="0" t="n">
        <v>12714</v>
      </c>
      <c r="B1414" s="0" t="s">
        <v>13293</v>
      </c>
      <c r="C1414" s="0" t="s">
        <v>2430</v>
      </c>
      <c r="D1414" s="333" t="n">
        <v>5.64</v>
      </c>
    </row>
    <row r="1415" customFormat="false" ht="15" hidden="false" customHeight="false" outlineLevel="0" collapsed="false">
      <c r="A1415" s="0" t="n">
        <v>12715</v>
      </c>
      <c r="B1415" s="0" t="s">
        <v>13294</v>
      </c>
      <c r="C1415" s="0" t="s">
        <v>2430</v>
      </c>
      <c r="D1415" s="333" t="n">
        <v>12.72</v>
      </c>
    </row>
    <row r="1416" customFormat="false" ht="15" hidden="false" customHeight="false" outlineLevel="0" collapsed="false">
      <c r="A1416" s="0" t="n">
        <v>12716</v>
      </c>
      <c r="B1416" s="0" t="s">
        <v>13295</v>
      </c>
      <c r="C1416" s="0" t="s">
        <v>2430</v>
      </c>
      <c r="D1416" s="333" t="n">
        <v>21.85</v>
      </c>
    </row>
    <row r="1417" customFormat="false" ht="15" hidden="false" customHeight="false" outlineLevel="0" collapsed="false">
      <c r="A1417" s="0" t="n">
        <v>12717</v>
      </c>
      <c r="B1417" s="0" t="s">
        <v>13296</v>
      </c>
      <c r="C1417" s="0" t="s">
        <v>2430</v>
      </c>
      <c r="D1417" s="333" t="n">
        <v>42.95</v>
      </c>
    </row>
    <row r="1418" customFormat="false" ht="15" hidden="false" customHeight="false" outlineLevel="0" collapsed="false">
      <c r="A1418" s="0" t="n">
        <v>12718</v>
      </c>
      <c r="B1418" s="0" t="s">
        <v>13297</v>
      </c>
      <c r="C1418" s="0" t="s">
        <v>2430</v>
      </c>
      <c r="D1418" s="333" t="n">
        <v>65.92</v>
      </c>
    </row>
    <row r="1419" customFormat="false" ht="15" hidden="false" customHeight="false" outlineLevel="0" collapsed="false">
      <c r="A1419" s="0" t="n">
        <v>12719</v>
      </c>
      <c r="B1419" s="0" t="s">
        <v>13298</v>
      </c>
      <c r="C1419" s="0" t="s">
        <v>2430</v>
      </c>
      <c r="D1419" s="333" t="n">
        <v>104.65</v>
      </c>
    </row>
    <row r="1420" customFormat="false" ht="15" hidden="false" customHeight="false" outlineLevel="0" collapsed="false">
      <c r="A1420" s="0" t="n">
        <v>12720</v>
      </c>
      <c r="B1420" s="0" t="s">
        <v>13299</v>
      </c>
      <c r="C1420" s="0" t="s">
        <v>2430</v>
      </c>
      <c r="D1420" s="333" t="n">
        <v>364.4</v>
      </c>
    </row>
    <row r="1421" customFormat="false" ht="15" hidden="false" customHeight="false" outlineLevel="0" collapsed="false">
      <c r="A1421" s="0" t="n">
        <v>12721</v>
      </c>
      <c r="B1421" s="0" t="s">
        <v>13300</v>
      </c>
      <c r="C1421" s="0" t="s">
        <v>2430</v>
      </c>
      <c r="D1421" s="333" t="n">
        <v>349.43</v>
      </c>
    </row>
    <row r="1422" customFormat="false" ht="15" hidden="false" customHeight="false" outlineLevel="0" collapsed="false">
      <c r="A1422" s="0" t="n">
        <v>3468</v>
      </c>
      <c r="B1422" s="0" t="s">
        <v>13301</v>
      </c>
      <c r="C1422" s="0" t="s">
        <v>2430</v>
      </c>
      <c r="D1422" s="333" t="n">
        <v>47.39</v>
      </c>
    </row>
    <row r="1423" customFormat="false" ht="15" hidden="false" customHeight="false" outlineLevel="0" collapsed="false">
      <c r="A1423" s="0" t="n">
        <v>3465</v>
      </c>
      <c r="B1423" s="0" t="s">
        <v>13302</v>
      </c>
      <c r="C1423" s="0" t="s">
        <v>2430</v>
      </c>
      <c r="D1423" s="333" t="n">
        <v>47.37</v>
      </c>
    </row>
    <row r="1424" customFormat="false" ht="15" hidden="false" customHeight="false" outlineLevel="0" collapsed="false">
      <c r="A1424" s="0" t="n">
        <v>12403</v>
      </c>
      <c r="B1424" s="0" t="s">
        <v>13303</v>
      </c>
      <c r="C1424" s="0" t="s">
        <v>2430</v>
      </c>
      <c r="D1424" s="333" t="n">
        <v>33.76</v>
      </c>
    </row>
    <row r="1425" customFormat="false" ht="15" hidden="false" customHeight="false" outlineLevel="0" collapsed="false">
      <c r="A1425" s="0" t="n">
        <v>3463</v>
      </c>
      <c r="B1425" s="0" t="s">
        <v>13304</v>
      </c>
      <c r="C1425" s="0" t="s">
        <v>2430</v>
      </c>
      <c r="D1425" s="333" t="n">
        <v>19.73</v>
      </c>
    </row>
    <row r="1426" customFormat="false" ht="15" hidden="false" customHeight="false" outlineLevel="0" collapsed="false">
      <c r="A1426" s="0" t="n">
        <v>3464</v>
      </c>
      <c r="B1426" s="0" t="s">
        <v>13305</v>
      </c>
      <c r="C1426" s="0" t="s">
        <v>2430</v>
      </c>
      <c r="D1426" s="333" t="n">
        <v>19.73</v>
      </c>
    </row>
    <row r="1427" customFormat="false" ht="15" hidden="false" customHeight="false" outlineLevel="0" collapsed="false">
      <c r="A1427" s="0" t="n">
        <v>3466</v>
      </c>
      <c r="B1427" s="0" t="s">
        <v>13306</v>
      </c>
      <c r="C1427" s="0" t="s">
        <v>2430</v>
      </c>
      <c r="D1427" s="333" t="n">
        <v>120.31</v>
      </c>
    </row>
    <row r="1428" customFormat="false" ht="15" hidden="false" customHeight="false" outlineLevel="0" collapsed="false">
      <c r="A1428" s="0" t="n">
        <v>3467</v>
      </c>
      <c r="B1428" s="0" t="s">
        <v>13307</v>
      </c>
      <c r="C1428" s="0" t="s">
        <v>2430</v>
      </c>
      <c r="D1428" s="333" t="n">
        <v>67.95</v>
      </c>
    </row>
    <row r="1429" customFormat="false" ht="15" hidden="false" customHeight="false" outlineLevel="0" collapsed="false">
      <c r="A1429" s="0" t="n">
        <v>3462</v>
      </c>
      <c r="B1429" s="0" t="s">
        <v>13308</v>
      </c>
      <c r="C1429" s="0" t="s">
        <v>2430</v>
      </c>
      <c r="D1429" s="333" t="n">
        <v>13.01</v>
      </c>
    </row>
    <row r="1430" customFormat="false" ht="15" hidden="false" customHeight="false" outlineLevel="0" collapsed="false">
      <c r="A1430" s="0" t="n">
        <v>3446</v>
      </c>
      <c r="B1430" s="0" t="s">
        <v>13309</v>
      </c>
      <c r="C1430" s="0" t="s">
        <v>2430</v>
      </c>
      <c r="D1430" s="333" t="n">
        <v>40.06</v>
      </c>
    </row>
    <row r="1431" customFormat="false" ht="15" hidden="false" customHeight="false" outlineLevel="0" collapsed="false">
      <c r="A1431" s="0" t="n">
        <v>3445</v>
      </c>
      <c r="B1431" s="0" t="s">
        <v>13310</v>
      </c>
      <c r="C1431" s="0" t="s">
        <v>2430</v>
      </c>
      <c r="D1431" s="333" t="n">
        <v>32.7</v>
      </c>
    </row>
    <row r="1432" customFormat="false" ht="15" hidden="false" customHeight="false" outlineLevel="0" collapsed="false">
      <c r="A1432" s="0" t="n">
        <v>3441</v>
      </c>
      <c r="B1432" s="0" t="s">
        <v>13311</v>
      </c>
      <c r="C1432" s="0" t="s">
        <v>2430</v>
      </c>
      <c r="D1432" s="333" t="n">
        <v>9.23</v>
      </c>
    </row>
    <row r="1433" customFormat="false" ht="15" hidden="false" customHeight="false" outlineLevel="0" collapsed="false">
      <c r="A1433" s="0" t="n">
        <v>3444</v>
      </c>
      <c r="B1433" s="0" t="s">
        <v>13312</v>
      </c>
      <c r="C1433" s="0" t="s">
        <v>2430</v>
      </c>
      <c r="D1433" s="333" t="n">
        <v>20.13</v>
      </c>
    </row>
    <row r="1434" customFormat="false" ht="15" hidden="false" customHeight="false" outlineLevel="0" collapsed="false">
      <c r="A1434" s="0" t="n">
        <v>12402</v>
      </c>
      <c r="B1434" s="0" t="s">
        <v>13313</v>
      </c>
      <c r="C1434" s="0" t="s">
        <v>2430</v>
      </c>
      <c r="D1434" s="333" t="n">
        <v>112.6</v>
      </c>
    </row>
    <row r="1435" customFormat="false" ht="15" hidden="false" customHeight="false" outlineLevel="0" collapsed="false">
      <c r="A1435" s="0" t="n">
        <v>3447</v>
      </c>
      <c r="B1435" s="0" t="s">
        <v>13314</v>
      </c>
      <c r="C1435" s="0" t="s">
        <v>2430</v>
      </c>
      <c r="D1435" s="333" t="n">
        <v>58.25</v>
      </c>
    </row>
    <row r="1436" customFormat="false" ht="15" hidden="false" customHeight="false" outlineLevel="0" collapsed="false">
      <c r="A1436" s="0" t="n">
        <v>3442</v>
      </c>
      <c r="B1436" s="0" t="s">
        <v>13315</v>
      </c>
      <c r="C1436" s="0" t="s">
        <v>2430</v>
      </c>
      <c r="D1436" s="333" t="n">
        <v>13.8</v>
      </c>
    </row>
    <row r="1437" customFormat="false" ht="15" hidden="false" customHeight="false" outlineLevel="0" collapsed="false">
      <c r="A1437" s="0" t="n">
        <v>3448</v>
      </c>
      <c r="B1437" s="0" t="s">
        <v>13316</v>
      </c>
      <c r="C1437" s="0" t="s">
        <v>2430</v>
      </c>
      <c r="D1437" s="333" t="n">
        <v>164.62</v>
      </c>
    </row>
    <row r="1438" customFormat="false" ht="15" hidden="false" customHeight="false" outlineLevel="0" collapsed="false">
      <c r="A1438" s="0" t="n">
        <v>3449</v>
      </c>
      <c r="B1438" s="0" t="s">
        <v>13317</v>
      </c>
      <c r="C1438" s="0" t="s">
        <v>2430</v>
      </c>
      <c r="D1438" s="333" t="n">
        <v>288.45</v>
      </c>
    </row>
    <row r="1439" customFormat="false" ht="15" hidden="false" customHeight="false" outlineLevel="0" collapsed="false">
      <c r="A1439" s="0" t="n">
        <v>37438</v>
      </c>
      <c r="B1439" s="0" t="s">
        <v>13318</v>
      </c>
      <c r="C1439" s="0" t="s">
        <v>2430</v>
      </c>
      <c r="D1439" s="333" t="n">
        <v>232.23</v>
      </c>
    </row>
    <row r="1440" customFormat="false" ht="15" hidden="false" customHeight="false" outlineLevel="0" collapsed="false">
      <c r="A1440" s="0" t="n">
        <v>37439</v>
      </c>
      <c r="B1440" s="0" t="s">
        <v>13319</v>
      </c>
      <c r="C1440" s="0" t="s">
        <v>2430</v>
      </c>
      <c r="D1440" s="532" t="n">
        <v>1518.32</v>
      </c>
    </row>
    <row r="1441" customFormat="false" ht="15" hidden="false" customHeight="false" outlineLevel="0" collapsed="false">
      <c r="A1441" s="0" t="n">
        <v>37435</v>
      </c>
      <c r="B1441" s="0" t="s">
        <v>13320</v>
      </c>
      <c r="C1441" s="0" t="s">
        <v>2430</v>
      </c>
      <c r="D1441" s="333" t="n">
        <v>27.29</v>
      </c>
    </row>
    <row r="1442" customFormat="false" ht="15" hidden="false" customHeight="false" outlineLevel="0" collapsed="false">
      <c r="A1442" s="0" t="n">
        <v>37436</v>
      </c>
      <c r="B1442" s="0" t="s">
        <v>13321</v>
      </c>
      <c r="C1442" s="0" t="s">
        <v>2430</v>
      </c>
      <c r="D1442" s="333" t="n">
        <v>32.21</v>
      </c>
    </row>
    <row r="1443" customFormat="false" ht="15" hidden="false" customHeight="false" outlineLevel="0" collapsed="false">
      <c r="A1443" s="0" t="n">
        <v>37437</v>
      </c>
      <c r="B1443" s="0" t="s">
        <v>13322</v>
      </c>
      <c r="C1443" s="0" t="s">
        <v>2430</v>
      </c>
      <c r="D1443" s="333" t="n">
        <v>46.58</v>
      </c>
    </row>
    <row r="1444" customFormat="false" ht="15" hidden="false" customHeight="false" outlineLevel="0" collapsed="false">
      <c r="A1444" s="0" t="n">
        <v>3473</v>
      </c>
      <c r="B1444" s="0" t="s">
        <v>13323</v>
      </c>
      <c r="C1444" s="0" t="s">
        <v>2430</v>
      </c>
      <c r="D1444" s="333" t="n">
        <v>45.29</v>
      </c>
    </row>
    <row r="1445" customFormat="false" ht="15" hidden="false" customHeight="false" outlineLevel="0" collapsed="false">
      <c r="A1445" s="0" t="n">
        <v>3474</v>
      </c>
      <c r="B1445" s="0" t="s">
        <v>13324</v>
      </c>
      <c r="C1445" s="0" t="s">
        <v>2430</v>
      </c>
      <c r="D1445" s="333" t="n">
        <v>37.33</v>
      </c>
    </row>
    <row r="1446" customFormat="false" ht="15" hidden="false" customHeight="false" outlineLevel="0" collapsed="false">
      <c r="A1446" s="0" t="n">
        <v>3450</v>
      </c>
      <c r="B1446" s="0" t="s">
        <v>13325</v>
      </c>
      <c r="C1446" s="0" t="s">
        <v>2430</v>
      </c>
      <c r="D1446" s="333" t="n">
        <v>10.82</v>
      </c>
    </row>
    <row r="1447" customFormat="false" ht="15" hidden="false" customHeight="false" outlineLevel="0" collapsed="false">
      <c r="A1447" s="0" t="n">
        <v>3443</v>
      </c>
      <c r="B1447" s="0" t="s">
        <v>13326</v>
      </c>
      <c r="C1447" s="0" t="s">
        <v>2430</v>
      </c>
      <c r="D1447" s="333" t="n">
        <v>23.22</v>
      </c>
    </row>
    <row r="1448" customFormat="false" ht="15" hidden="false" customHeight="false" outlineLevel="0" collapsed="false">
      <c r="A1448" s="0" t="n">
        <v>3453</v>
      </c>
      <c r="B1448" s="0" t="s">
        <v>13327</v>
      </c>
      <c r="C1448" s="0" t="s">
        <v>2430</v>
      </c>
      <c r="D1448" s="333" t="n">
        <v>132.2</v>
      </c>
    </row>
    <row r="1449" customFormat="false" ht="15" hidden="false" customHeight="false" outlineLevel="0" collapsed="false">
      <c r="A1449" s="0" t="n">
        <v>3452</v>
      </c>
      <c r="B1449" s="0" t="s">
        <v>13328</v>
      </c>
      <c r="C1449" s="0" t="s">
        <v>2430</v>
      </c>
      <c r="D1449" s="333" t="n">
        <v>65.25</v>
      </c>
    </row>
    <row r="1450" customFormat="false" ht="15" hidden="false" customHeight="false" outlineLevel="0" collapsed="false">
      <c r="A1450" s="0" t="n">
        <v>3451</v>
      </c>
      <c r="B1450" s="0" t="s">
        <v>13329</v>
      </c>
      <c r="C1450" s="0" t="s">
        <v>2430</v>
      </c>
      <c r="D1450" s="333" t="n">
        <v>12.94</v>
      </c>
    </row>
    <row r="1451" customFormat="false" ht="15" hidden="false" customHeight="false" outlineLevel="0" collapsed="false">
      <c r="A1451" s="0" t="n">
        <v>3454</v>
      </c>
      <c r="B1451" s="0" t="s">
        <v>13330</v>
      </c>
      <c r="C1451" s="0" t="s">
        <v>2430</v>
      </c>
      <c r="D1451" s="333" t="n">
        <v>201.07</v>
      </c>
    </row>
    <row r="1452" customFormat="false" ht="15" hidden="false" customHeight="false" outlineLevel="0" collapsed="false">
      <c r="A1452" s="0" t="n">
        <v>3458</v>
      </c>
      <c r="B1452" s="0" t="s">
        <v>13331</v>
      </c>
      <c r="C1452" s="0" t="s">
        <v>2430</v>
      </c>
      <c r="D1452" s="333" t="n">
        <v>36.3</v>
      </c>
    </row>
    <row r="1453" customFormat="false" ht="15" hidden="false" customHeight="false" outlineLevel="0" collapsed="false">
      <c r="A1453" s="0" t="n">
        <v>3457</v>
      </c>
      <c r="B1453" s="0" t="s">
        <v>13332</v>
      </c>
      <c r="C1453" s="0" t="s">
        <v>2430</v>
      </c>
      <c r="D1453" s="333" t="n">
        <v>27.25</v>
      </c>
    </row>
    <row r="1454" customFormat="false" ht="15" hidden="false" customHeight="false" outlineLevel="0" collapsed="false">
      <c r="A1454" s="0" t="n">
        <v>3455</v>
      </c>
      <c r="B1454" s="0" t="s">
        <v>13333</v>
      </c>
      <c r="C1454" s="0" t="s">
        <v>2430</v>
      </c>
      <c r="D1454" s="333" t="n">
        <v>7.74</v>
      </c>
    </row>
    <row r="1455" customFormat="false" ht="15" hidden="false" customHeight="false" outlineLevel="0" collapsed="false">
      <c r="A1455" s="0" t="n">
        <v>3472</v>
      </c>
      <c r="B1455" s="0" t="s">
        <v>13334</v>
      </c>
      <c r="C1455" s="0" t="s">
        <v>2430</v>
      </c>
      <c r="D1455" s="333" t="n">
        <v>17.39</v>
      </c>
    </row>
    <row r="1456" customFormat="false" ht="15" hidden="false" customHeight="false" outlineLevel="0" collapsed="false">
      <c r="A1456" s="0" t="n">
        <v>3470</v>
      </c>
      <c r="B1456" s="0" t="s">
        <v>13335</v>
      </c>
      <c r="C1456" s="0" t="s">
        <v>2430</v>
      </c>
      <c r="D1456" s="333" t="n">
        <v>101.37</v>
      </c>
    </row>
    <row r="1457" customFormat="false" ht="15" hidden="false" customHeight="false" outlineLevel="0" collapsed="false">
      <c r="A1457" s="0" t="n">
        <v>3471</v>
      </c>
      <c r="B1457" s="0" t="s">
        <v>13336</v>
      </c>
      <c r="C1457" s="0" t="s">
        <v>2430</v>
      </c>
      <c r="D1457" s="333" t="n">
        <v>55.7</v>
      </c>
    </row>
    <row r="1458" customFormat="false" ht="15" hidden="false" customHeight="false" outlineLevel="0" collapsed="false">
      <c r="A1458" s="0" t="n">
        <v>3456</v>
      </c>
      <c r="B1458" s="0" t="s">
        <v>13337</v>
      </c>
      <c r="C1458" s="0" t="s">
        <v>2430</v>
      </c>
      <c r="D1458" s="333" t="n">
        <v>11.58</v>
      </c>
    </row>
    <row r="1459" customFormat="false" ht="15" hidden="false" customHeight="false" outlineLevel="0" collapsed="false">
      <c r="A1459" s="0" t="n">
        <v>3459</v>
      </c>
      <c r="B1459" s="0" t="s">
        <v>13338</v>
      </c>
      <c r="C1459" s="0" t="s">
        <v>2430</v>
      </c>
      <c r="D1459" s="333" t="n">
        <v>142.98</v>
      </c>
    </row>
    <row r="1460" customFormat="false" ht="15" hidden="false" customHeight="false" outlineLevel="0" collapsed="false">
      <c r="A1460" s="0" t="n">
        <v>3469</v>
      </c>
      <c r="B1460" s="0" t="s">
        <v>13339</v>
      </c>
      <c r="C1460" s="0" t="s">
        <v>2430</v>
      </c>
      <c r="D1460" s="333" t="n">
        <v>271.92</v>
      </c>
    </row>
    <row r="1461" customFormat="false" ht="15" hidden="false" customHeight="false" outlineLevel="0" collapsed="false">
      <c r="A1461" s="0" t="n">
        <v>3460</v>
      </c>
      <c r="B1461" s="0" t="s">
        <v>13340</v>
      </c>
      <c r="C1461" s="0" t="s">
        <v>2430</v>
      </c>
      <c r="D1461" s="333" t="n">
        <v>396.77</v>
      </c>
    </row>
    <row r="1462" customFormat="false" ht="15" hidden="false" customHeight="false" outlineLevel="0" collapsed="false">
      <c r="A1462" s="0" t="n">
        <v>3461</v>
      </c>
      <c r="B1462" s="0" t="s">
        <v>13341</v>
      </c>
      <c r="C1462" s="0" t="s">
        <v>2430</v>
      </c>
      <c r="D1462" s="532" t="n">
        <v>1014.11</v>
      </c>
    </row>
    <row r="1463" customFormat="false" ht="15" hidden="false" customHeight="false" outlineLevel="0" collapsed="false">
      <c r="A1463" s="0" t="n">
        <v>37433</v>
      </c>
      <c r="B1463" s="0" t="s">
        <v>13342</v>
      </c>
      <c r="C1463" s="0" t="s">
        <v>2430</v>
      </c>
      <c r="D1463" s="333" t="n">
        <v>232.23</v>
      </c>
    </row>
    <row r="1464" customFormat="false" ht="15" hidden="false" customHeight="false" outlineLevel="0" collapsed="false">
      <c r="A1464" s="0" t="n">
        <v>37430</v>
      </c>
      <c r="B1464" s="0" t="s">
        <v>13343</v>
      </c>
      <c r="C1464" s="0" t="s">
        <v>2430</v>
      </c>
      <c r="D1464" s="333" t="n">
        <v>29.1</v>
      </c>
    </row>
    <row r="1465" customFormat="false" ht="15" hidden="false" customHeight="false" outlineLevel="0" collapsed="false">
      <c r="A1465" s="0" t="n">
        <v>37434</v>
      </c>
      <c r="B1465" s="0" t="s">
        <v>13344</v>
      </c>
      <c r="C1465" s="0" t="s">
        <v>2430</v>
      </c>
      <c r="D1465" s="532" t="n">
        <v>2165.34</v>
      </c>
    </row>
    <row r="1466" customFormat="false" ht="15" hidden="false" customHeight="false" outlineLevel="0" collapsed="false">
      <c r="A1466" s="0" t="n">
        <v>37431</v>
      </c>
      <c r="B1466" s="0" t="s">
        <v>13345</v>
      </c>
      <c r="C1466" s="0" t="s">
        <v>2430</v>
      </c>
      <c r="D1466" s="333" t="n">
        <v>39.48</v>
      </c>
    </row>
    <row r="1467" customFormat="false" ht="15" hidden="false" customHeight="false" outlineLevel="0" collapsed="false">
      <c r="A1467" s="0" t="n">
        <v>37432</v>
      </c>
      <c r="B1467" s="0" t="s">
        <v>13346</v>
      </c>
      <c r="C1467" s="0" t="s">
        <v>2430</v>
      </c>
      <c r="D1467" s="333" t="n">
        <v>72.82</v>
      </c>
    </row>
    <row r="1468" customFormat="false" ht="15" hidden="false" customHeight="false" outlineLevel="0" collapsed="false">
      <c r="A1468" s="0" t="n">
        <v>37413</v>
      </c>
      <c r="B1468" s="0" t="s">
        <v>13347</v>
      </c>
      <c r="C1468" s="0" t="s">
        <v>2430</v>
      </c>
      <c r="D1468" s="333" t="n">
        <v>3.83</v>
      </c>
    </row>
    <row r="1469" customFormat="false" ht="15" hidden="false" customHeight="false" outlineLevel="0" collapsed="false">
      <c r="A1469" s="0" t="n">
        <v>37414</v>
      </c>
      <c r="B1469" s="0" t="s">
        <v>13348</v>
      </c>
      <c r="C1469" s="0" t="s">
        <v>2430</v>
      </c>
      <c r="D1469" s="333" t="n">
        <v>4.34</v>
      </c>
    </row>
    <row r="1470" customFormat="false" ht="15" hidden="false" customHeight="false" outlineLevel="0" collapsed="false">
      <c r="A1470" s="0" t="n">
        <v>37415</v>
      </c>
      <c r="B1470" s="0" t="s">
        <v>13349</v>
      </c>
      <c r="C1470" s="0" t="s">
        <v>2430</v>
      </c>
      <c r="D1470" s="333" t="n">
        <v>7.9</v>
      </c>
    </row>
    <row r="1471" customFormat="false" ht="15" hidden="false" customHeight="false" outlineLevel="0" collapsed="false">
      <c r="A1471" s="0" t="n">
        <v>37416</v>
      </c>
      <c r="B1471" s="0" t="s">
        <v>13350</v>
      </c>
      <c r="C1471" s="0" t="s">
        <v>2430</v>
      </c>
      <c r="D1471" s="333" t="n">
        <v>3.58</v>
      </c>
    </row>
    <row r="1472" customFormat="false" ht="15" hidden="false" customHeight="false" outlineLevel="0" collapsed="false">
      <c r="A1472" s="0" t="n">
        <v>37417</v>
      </c>
      <c r="B1472" s="0" t="s">
        <v>13351</v>
      </c>
      <c r="C1472" s="0" t="s">
        <v>2430</v>
      </c>
      <c r="D1472" s="333" t="n">
        <v>5.15</v>
      </c>
    </row>
    <row r="1473" customFormat="false" ht="15" hidden="false" customHeight="false" outlineLevel="0" collapsed="false">
      <c r="A1473" s="0" t="n">
        <v>43590</v>
      </c>
      <c r="B1473" s="0" t="s">
        <v>13352</v>
      </c>
      <c r="C1473" s="0" t="s">
        <v>2430</v>
      </c>
      <c r="D1473" s="333" t="n">
        <v>152.13</v>
      </c>
    </row>
    <row r="1474" customFormat="false" ht="15" hidden="false" customHeight="false" outlineLevel="0" collapsed="false">
      <c r="A1474" s="0" t="n">
        <v>43589</v>
      </c>
      <c r="B1474" s="0" t="s">
        <v>13353</v>
      </c>
      <c r="C1474" s="0" t="s">
        <v>2430</v>
      </c>
      <c r="D1474" s="333" t="n">
        <v>27.52</v>
      </c>
    </row>
    <row r="1475" customFormat="false" ht="15" hidden="false" customHeight="false" outlineLevel="0" collapsed="false">
      <c r="A1475" s="0" t="n">
        <v>34519</v>
      </c>
      <c r="B1475" s="0" t="s">
        <v>13354</v>
      </c>
      <c r="C1475" s="0" t="s">
        <v>2430</v>
      </c>
      <c r="D1475" s="333" t="n">
        <v>80.41</v>
      </c>
    </row>
    <row r="1476" customFormat="false" ht="15" hidden="false" customHeight="false" outlineLevel="0" collapsed="false">
      <c r="A1476" s="0" t="n">
        <v>1649</v>
      </c>
      <c r="B1476" s="0" t="s">
        <v>13355</v>
      </c>
      <c r="C1476" s="0" t="s">
        <v>2430</v>
      </c>
      <c r="D1476" s="333" t="n">
        <v>85.61</v>
      </c>
    </row>
    <row r="1477" customFormat="false" ht="15" hidden="false" customHeight="false" outlineLevel="0" collapsed="false">
      <c r="A1477" s="0" t="n">
        <v>1653</v>
      </c>
      <c r="B1477" s="0" t="s">
        <v>13356</v>
      </c>
      <c r="C1477" s="0" t="s">
        <v>2430</v>
      </c>
      <c r="D1477" s="333" t="n">
        <v>67.06</v>
      </c>
    </row>
    <row r="1478" customFormat="false" ht="15" hidden="false" customHeight="false" outlineLevel="0" collapsed="false">
      <c r="A1478" s="0" t="n">
        <v>1647</v>
      </c>
      <c r="B1478" s="0" t="s">
        <v>13357</v>
      </c>
      <c r="C1478" s="0" t="s">
        <v>2430</v>
      </c>
      <c r="D1478" s="333" t="n">
        <v>24.01</v>
      </c>
    </row>
    <row r="1479" customFormat="false" ht="15" hidden="false" customHeight="false" outlineLevel="0" collapsed="false">
      <c r="A1479" s="0" t="n">
        <v>1648</v>
      </c>
      <c r="B1479" s="0" t="s">
        <v>13358</v>
      </c>
      <c r="C1479" s="0" t="s">
        <v>2430</v>
      </c>
      <c r="D1479" s="333" t="n">
        <v>46.11</v>
      </c>
    </row>
    <row r="1480" customFormat="false" ht="15" hidden="false" customHeight="false" outlineLevel="0" collapsed="false">
      <c r="A1480" s="0" t="n">
        <v>1651</v>
      </c>
      <c r="B1480" s="0" t="s">
        <v>13359</v>
      </c>
      <c r="C1480" s="0" t="s">
        <v>2430</v>
      </c>
      <c r="D1480" s="333" t="n">
        <v>213.9</v>
      </c>
    </row>
    <row r="1481" customFormat="false" ht="15" hidden="false" customHeight="false" outlineLevel="0" collapsed="false">
      <c r="A1481" s="0" t="n">
        <v>1650</v>
      </c>
      <c r="B1481" s="0" t="s">
        <v>13360</v>
      </c>
      <c r="C1481" s="0" t="s">
        <v>2430</v>
      </c>
      <c r="D1481" s="333" t="n">
        <v>118.23</v>
      </c>
    </row>
    <row r="1482" customFormat="false" ht="15" hidden="false" customHeight="false" outlineLevel="0" collapsed="false">
      <c r="A1482" s="0" t="n">
        <v>1654</v>
      </c>
      <c r="B1482" s="0" t="s">
        <v>13361</v>
      </c>
      <c r="C1482" s="0" t="s">
        <v>2430</v>
      </c>
      <c r="D1482" s="333" t="n">
        <v>32.96</v>
      </c>
    </row>
    <row r="1483" customFormat="false" ht="15" hidden="false" customHeight="false" outlineLevel="0" collapsed="false">
      <c r="A1483" s="0" t="n">
        <v>1652</v>
      </c>
      <c r="B1483" s="0" t="s">
        <v>13362</v>
      </c>
      <c r="C1483" s="0" t="s">
        <v>2430</v>
      </c>
      <c r="D1483" s="333" t="n">
        <v>307.01</v>
      </c>
    </row>
    <row r="1484" customFormat="false" ht="15" hidden="false" customHeight="false" outlineLevel="0" collapsed="false">
      <c r="A1484" s="0" t="n">
        <v>10510</v>
      </c>
      <c r="B1484" s="0" t="s">
        <v>13363</v>
      </c>
      <c r="C1484" s="0" t="s">
        <v>2430</v>
      </c>
      <c r="D1484" s="333" t="n">
        <v>150.96</v>
      </c>
    </row>
    <row r="1485" customFormat="false" ht="15" hidden="false" customHeight="false" outlineLevel="0" collapsed="false">
      <c r="A1485" s="0" t="n">
        <v>1747</v>
      </c>
      <c r="B1485" s="0" t="s">
        <v>13364</v>
      </c>
      <c r="C1485" s="0" t="s">
        <v>2430</v>
      </c>
      <c r="D1485" s="333" t="n">
        <v>208.98</v>
      </c>
    </row>
    <row r="1486" customFormat="false" ht="15" hidden="false" customHeight="false" outlineLevel="0" collapsed="false">
      <c r="A1486" s="0" t="n">
        <v>1744</v>
      </c>
      <c r="B1486" s="0" t="s">
        <v>13365</v>
      </c>
      <c r="C1486" s="0" t="s">
        <v>2430</v>
      </c>
      <c r="D1486" s="333" t="n">
        <v>144.75</v>
      </c>
    </row>
    <row r="1487" customFormat="false" ht="15" hidden="false" customHeight="false" outlineLevel="0" collapsed="false">
      <c r="A1487" s="0" t="n">
        <v>1743</v>
      </c>
      <c r="B1487" s="0" t="s">
        <v>13366</v>
      </c>
      <c r="C1487" s="0" t="s">
        <v>2430</v>
      </c>
      <c r="D1487" s="333" t="n">
        <v>190.08</v>
      </c>
    </row>
    <row r="1488" customFormat="false" ht="15" hidden="false" customHeight="false" outlineLevel="0" collapsed="false">
      <c r="A1488" s="0" t="n">
        <v>39640</v>
      </c>
      <c r="B1488" s="0" t="s">
        <v>13367</v>
      </c>
      <c r="C1488" s="0" t="s">
        <v>2430</v>
      </c>
      <c r="D1488" s="333" t="n">
        <v>11.18</v>
      </c>
    </row>
    <row r="1489" customFormat="false" ht="15" hidden="false" customHeight="false" outlineLevel="0" collapsed="false">
      <c r="A1489" s="0" t="n">
        <v>7216</v>
      </c>
      <c r="B1489" s="0" t="s">
        <v>13368</v>
      </c>
      <c r="C1489" s="0" t="s">
        <v>2430</v>
      </c>
      <c r="D1489" s="333" t="n">
        <v>60.04</v>
      </c>
    </row>
    <row r="1490" customFormat="false" ht="15" hidden="false" customHeight="false" outlineLevel="0" collapsed="false">
      <c r="A1490" s="0" t="n">
        <v>20235</v>
      </c>
      <c r="B1490" s="0" t="s">
        <v>13369</v>
      </c>
      <c r="C1490" s="0" t="s">
        <v>2430</v>
      </c>
      <c r="D1490" s="333" t="n">
        <v>48.27</v>
      </c>
    </row>
    <row r="1491" customFormat="false" ht="15" hidden="false" customHeight="false" outlineLevel="0" collapsed="false">
      <c r="A1491" s="0" t="n">
        <v>7181</v>
      </c>
      <c r="B1491" s="0" t="s">
        <v>13370</v>
      </c>
      <c r="C1491" s="0" t="s">
        <v>2430</v>
      </c>
      <c r="D1491" s="333" t="n">
        <v>3.59</v>
      </c>
    </row>
    <row r="1492" customFormat="false" ht="15" hidden="false" customHeight="false" outlineLevel="0" collapsed="false">
      <c r="A1492" s="0" t="n">
        <v>40742</v>
      </c>
      <c r="B1492" s="0" t="s">
        <v>13371</v>
      </c>
      <c r="C1492" s="0" t="s">
        <v>2430</v>
      </c>
      <c r="D1492" s="333" t="n">
        <v>12.08</v>
      </c>
    </row>
    <row r="1493" customFormat="false" ht="15" hidden="false" customHeight="false" outlineLevel="0" collapsed="false">
      <c r="A1493" s="0" t="n">
        <v>7214</v>
      </c>
      <c r="B1493" s="0" t="s">
        <v>13372</v>
      </c>
      <c r="C1493" s="0" t="s">
        <v>2430</v>
      </c>
      <c r="D1493" s="333" t="n">
        <v>58.63</v>
      </c>
    </row>
    <row r="1494" customFormat="false" ht="15" hidden="false" customHeight="false" outlineLevel="0" collapsed="false">
      <c r="A1494" s="0" t="n">
        <v>7219</v>
      </c>
      <c r="B1494" s="0" t="s">
        <v>13373</v>
      </c>
      <c r="C1494" s="0" t="s">
        <v>2430</v>
      </c>
      <c r="D1494" s="333" t="n">
        <v>52.01</v>
      </c>
    </row>
    <row r="1495" customFormat="false" ht="15" hidden="false" customHeight="false" outlineLevel="0" collapsed="false">
      <c r="A1495" s="0" t="n">
        <v>37971</v>
      </c>
      <c r="B1495" s="0" t="s">
        <v>13374</v>
      </c>
      <c r="C1495" s="0" t="s">
        <v>2430</v>
      </c>
      <c r="D1495" s="333" t="n">
        <v>4.01</v>
      </c>
    </row>
    <row r="1496" customFormat="false" ht="15" hidden="false" customHeight="false" outlineLevel="0" collapsed="false">
      <c r="A1496" s="0" t="n">
        <v>37972</v>
      </c>
      <c r="B1496" s="0" t="s">
        <v>13375</v>
      </c>
      <c r="C1496" s="0" t="s">
        <v>2430</v>
      </c>
      <c r="D1496" s="333" t="n">
        <v>5.69</v>
      </c>
    </row>
    <row r="1497" customFormat="false" ht="15" hidden="false" customHeight="false" outlineLevel="0" collapsed="false">
      <c r="A1497" s="0" t="n">
        <v>37973</v>
      </c>
      <c r="B1497" s="0" t="s">
        <v>13376</v>
      </c>
      <c r="C1497" s="0" t="s">
        <v>2430</v>
      </c>
      <c r="D1497" s="333" t="n">
        <v>10.69</v>
      </c>
    </row>
    <row r="1498" customFormat="false" ht="15" hidden="false" customHeight="false" outlineLevel="0" collapsed="false">
      <c r="A1498" s="0" t="n">
        <v>1926</v>
      </c>
      <c r="B1498" s="0" t="s">
        <v>13377</v>
      </c>
      <c r="C1498" s="0" t="s">
        <v>2430</v>
      </c>
      <c r="D1498" s="333" t="n">
        <v>2.21</v>
      </c>
    </row>
    <row r="1499" customFormat="false" ht="15" hidden="false" customHeight="false" outlineLevel="0" collapsed="false">
      <c r="A1499" s="0" t="n">
        <v>1927</v>
      </c>
      <c r="B1499" s="0" t="s">
        <v>13378</v>
      </c>
      <c r="C1499" s="0" t="s">
        <v>2430</v>
      </c>
      <c r="D1499" s="333" t="n">
        <v>2.48</v>
      </c>
    </row>
    <row r="1500" customFormat="false" ht="15" hidden="false" customHeight="false" outlineLevel="0" collapsed="false">
      <c r="A1500" s="0" t="n">
        <v>1923</v>
      </c>
      <c r="B1500" s="0" t="s">
        <v>13379</v>
      </c>
      <c r="C1500" s="0" t="s">
        <v>2430</v>
      </c>
      <c r="D1500" s="333" t="n">
        <v>4.52</v>
      </c>
    </row>
    <row r="1501" customFormat="false" ht="15" hidden="false" customHeight="false" outlineLevel="0" collapsed="false">
      <c r="A1501" s="0" t="n">
        <v>1929</v>
      </c>
      <c r="B1501" s="0" t="s">
        <v>13380</v>
      </c>
      <c r="C1501" s="0" t="s">
        <v>2430</v>
      </c>
      <c r="D1501" s="333" t="n">
        <v>5.48</v>
      </c>
    </row>
    <row r="1502" customFormat="false" ht="15" hidden="false" customHeight="false" outlineLevel="0" collapsed="false">
      <c r="A1502" s="0" t="n">
        <v>1930</v>
      </c>
      <c r="B1502" s="0" t="s">
        <v>13381</v>
      </c>
      <c r="C1502" s="0" t="s">
        <v>2430</v>
      </c>
      <c r="D1502" s="333" t="n">
        <v>9.38</v>
      </c>
    </row>
    <row r="1503" customFormat="false" ht="15" hidden="false" customHeight="false" outlineLevel="0" collapsed="false">
      <c r="A1503" s="0" t="n">
        <v>1924</v>
      </c>
      <c r="B1503" s="0" t="s">
        <v>13382</v>
      </c>
      <c r="C1503" s="0" t="s">
        <v>2430</v>
      </c>
      <c r="D1503" s="333" t="n">
        <v>15.14</v>
      </c>
    </row>
    <row r="1504" customFormat="false" ht="15" hidden="false" customHeight="false" outlineLevel="0" collapsed="false">
      <c r="A1504" s="0" t="n">
        <v>1922</v>
      </c>
      <c r="B1504" s="0" t="s">
        <v>13383</v>
      </c>
      <c r="C1504" s="0" t="s">
        <v>2430</v>
      </c>
      <c r="D1504" s="333" t="n">
        <v>31.3</v>
      </c>
    </row>
    <row r="1505" customFormat="false" ht="15" hidden="false" customHeight="false" outlineLevel="0" collapsed="false">
      <c r="A1505" s="0" t="n">
        <v>1953</v>
      </c>
      <c r="B1505" s="0" t="s">
        <v>13384</v>
      </c>
      <c r="C1505" s="0" t="s">
        <v>2430</v>
      </c>
      <c r="D1505" s="333" t="n">
        <v>38.22</v>
      </c>
    </row>
    <row r="1506" customFormat="false" ht="15" hidden="false" customHeight="false" outlineLevel="0" collapsed="false">
      <c r="A1506" s="0" t="n">
        <v>1962</v>
      </c>
      <c r="B1506" s="0" t="s">
        <v>13385</v>
      </c>
      <c r="C1506" s="0" t="s">
        <v>2430</v>
      </c>
      <c r="D1506" s="333" t="n">
        <v>185.66</v>
      </c>
    </row>
    <row r="1507" customFormat="false" ht="15" hidden="false" customHeight="false" outlineLevel="0" collapsed="false">
      <c r="A1507" s="0" t="n">
        <v>1955</v>
      </c>
      <c r="B1507" s="0" t="s">
        <v>13386</v>
      </c>
      <c r="C1507" s="0" t="s">
        <v>2430</v>
      </c>
      <c r="D1507" s="333" t="n">
        <v>2.13</v>
      </c>
    </row>
    <row r="1508" customFormat="false" ht="15" hidden="false" customHeight="false" outlineLevel="0" collapsed="false">
      <c r="A1508" s="0" t="n">
        <v>1956</v>
      </c>
      <c r="B1508" s="0" t="s">
        <v>13387</v>
      </c>
      <c r="C1508" s="0" t="s">
        <v>2430</v>
      </c>
      <c r="D1508" s="333" t="n">
        <v>3.02</v>
      </c>
    </row>
    <row r="1509" customFormat="false" ht="15" hidden="false" customHeight="false" outlineLevel="0" collapsed="false">
      <c r="A1509" s="0" t="n">
        <v>1957</v>
      </c>
      <c r="B1509" s="0" t="s">
        <v>13388</v>
      </c>
      <c r="C1509" s="0" t="s">
        <v>2430</v>
      </c>
      <c r="D1509" s="333" t="n">
        <v>6.53</v>
      </c>
    </row>
    <row r="1510" customFormat="false" ht="15" hidden="false" customHeight="false" outlineLevel="0" collapsed="false">
      <c r="A1510" s="0" t="n">
        <v>1958</v>
      </c>
      <c r="B1510" s="0" t="s">
        <v>13389</v>
      </c>
      <c r="C1510" s="0" t="s">
        <v>2430</v>
      </c>
      <c r="D1510" s="333" t="n">
        <v>12.16</v>
      </c>
    </row>
    <row r="1511" customFormat="false" ht="15" hidden="false" customHeight="false" outlineLevel="0" collapsed="false">
      <c r="A1511" s="0" t="n">
        <v>1959</v>
      </c>
      <c r="B1511" s="0" t="s">
        <v>13390</v>
      </c>
      <c r="C1511" s="0" t="s">
        <v>2430</v>
      </c>
      <c r="D1511" s="333" t="n">
        <v>13.19</v>
      </c>
    </row>
    <row r="1512" customFormat="false" ht="15" hidden="false" customHeight="false" outlineLevel="0" collapsed="false">
      <c r="A1512" s="0" t="n">
        <v>1925</v>
      </c>
      <c r="B1512" s="0" t="s">
        <v>13391</v>
      </c>
      <c r="C1512" s="0" t="s">
        <v>2430</v>
      </c>
      <c r="D1512" s="333" t="n">
        <v>34.48</v>
      </c>
    </row>
    <row r="1513" customFormat="false" ht="15" hidden="false" customHeight="false" outlineLevel="0" collapsed="false">
      <c r="A1513" s="0" t="n">
        <v>1960</v>
      </c>
      <c r="B1513" s="0" t="s">
        <v>13392</v>
      </c>
      <c r="C1513" s="0" t="s">
        <v>2430</v>
      </c>
      <c r="D1513" s="333" t="n">
        <v>52.94</v>
      </c>
    </row>
    <row r="1514" customFormat="false" ht="15" hidden="false" customHeight="false" outlineLevel="0" collapsed="false">
      <c r="A1514" s="0" t="n">
        <v>1961</v>
      </c>
      <c r="B1514" s="0" t="s">
        <v>13393</v>
      </c>
      <c r="C1514" s="0" t="s">
        <v>2430</v>
      </c>
      <c r="D1514" s="333" t="n">
        <v>67.83</v>
      </c>
    </row>
    <row r="1515" customFormat="false" ht="15" hidden="false" customHeight="false" outlineLevel="0" collapsed="false">
      <c r="A1515" s="0" t="n">
        <v>38423</v>
      </c>
      <c r="B1515" s="0" t="s">
        <v>13394</v>
      </c>
      <c r="C1515" s="0" t="s">
        <v>2430</v>
      </c>
      <c r="D1515" s="333" t="n">
        <v>31.53</v>
      </c>
    </row>
    <row r="1516" customFormat="false" ht="15" hidden="false" customHeight="false" outlineLevel="0" collapsed="false">
      <c r="A1516" s="0" t="n">
        <v>39866</v>
      </c>
      <c r="B1516" s="0" t="s">
        <v>13395</v>
      </c>
      <c r="C1516" s="0" t="s">
        <v>2430</v>
      </c>
      <c r="D1516" s="333" t="n">
        <v>19.93</v>
      </c>
    </row>
    <row r="1517" customFormat="false" ht="15" hidden="false" customHeight="false" outlineLevel="0" collapsed="false">
      <c r="A1517" s="0" t="n">
        <v>39867</v>
      </c>
      <c r="B1517" s="0" t="s">
        <v>13396</v>
      </c>
      <c r="C1517" s="0" t="s">
        <v>2430</v>
      </c>
      <c r="D1517" s="333" t="n">
        <v>44.31</v>
      </c>
    </row>
    <row r="1518" customFormat="false" ht="15" hidden="false" customHeight="false" outlineLevel="0" collapsed="false">
      <c r="A1518" s="0" t="n">
        <v>39868</v>
      </c>
      <c r="B1518" s="0" t="s">
        <v>13397</v>
      </c>
      <c r="C1518" s="0" t="s">
        <v>2430</v>
      </c>
      <c r="D1518" s="333" t="n">
        <v>79.83</v>
      </c>
    </row>
    <row r="1519" customFormat="false" ht="15" hidden="false" customHeight="false" outlineLevel="0" collapsed="false">
      <c r="A1519" s="0" t="n">
        <v>37999</v>
      </c>
      <c r="B1519" s="0" t="s">
        <v>13398</v>
      </c>
      <c r="C1519" s="0" t="s">
        <v>2430</v>
      </c>
      <c r="D1519" s="333" t="n">
        <v>6.76</v>
      </c>
    </row>
    <row r="1520" customFormat="false" ht="15" hidden="false" customHeight="false" outlineLevel="0" collapsed="false">
      <c r="A1520" s="0" t="n">
        <v>38000</v>
      </c>
      <c r="B1520" s="0" t="s">
        <v>13399</v>
      </c>
      <c r="C1520" s="0" t="s">
        <v>2430</v>
      </c>
      <c r="D1520" s="333" t="n">
        <v>7.89</v>
      </c>
    </row>
    <row r="1521" customFormat="false" ht="15" hidden="false" customHeight="false" outlineLevel="0" collapsed="false">
      <c r="A1521" s="0" t="n">
        <v>38129</v>
      </c>
      <c r="B1521" s="0" t="s">
        <v>13400</v>
      </c>
      <c r="C1521" s="0" t="s">
        <v>2430</v>
      </c>
      <c r="D1521" s="333" t="n">
        <v>4.98</v>
      </c>
    </row>
    <row r="1522" customFormat="false" ht="15" hidden="false" customHeight="false" outlineLevel="0" collapsed="false">
      <c r="A1522" s="0" t="n">
        <v>38025</v>
      </c>
      <c r="B1522" s="0" t="s">
        <v>13401</v>
      </c>
      <c r="C1522" s="0" t="s">
        <v>2430</v>
      </c>
      <c r="D1522" s="333" t="n">
        <v>6.76</v>
      </c>
    </row>
    <row r="1523" customFormat="false" ht="15" hidden="false" customHeight="false" outlineLevel="0" collapsed="false">
      <c r="A1523" s="0" t="n">
        <v>38026</v>
      </c>
      <c r="B1523" s="0" t="s">
        <v>13402</v>
      </c>
      <c r="C1523" s="0" t="s">
        <v>2430</v>
      </c>
      <c r="D1523" s="333" t="n">
        <v>16.68</v>
      </c>
    </row>
    <row r="1524" customFormat="false" ht="15" hidden="false" customHeight="false" outlineLevel="0" collapsed="false">
      <c r="A1524" s="0" t="n">
        <v>1858</v>
      </c>
      <c r="B1524" s="0" t="s">
        <v>13403</v>
      </c>
      <c r="C1524" s="0" t="s">
        <v>2430</v>
      </c>
      <c r="D1524" s="333" t="n">
        <v>48.85</v>
      </c>
    </row>
    <row r="1525" customFormat="false" ht="15" hidden="false" customHeight="false" outlineLevel="0" collapsed="false">
      <c r="A1525" s="0" t="n">
        <v>1844</v>
      </c>
      <c r="B1525" s="0" t="s">
        <v>13404</v>
      </c>
      <c r="C1525" s="0" t="s">
        <v>2430</v>
      </c>
      <c r="D1525" s="333" t="n">
        <v>111.88</v>
      </c>
    </row>
    <row r="1526" customFormat="false" ht="15" hidden="false" customHeight="false" outlineLevel="0" collapsed="false">
      <c r="A1526" s="0" t="n">
        <v>1863</v>
      </c>
      <c r="B1526" s="0" t="s">
        <v>13405</v>
      </c>
      <c r="C1526" s="0" t="s">
        <v>2430</v>
      </c>
      <c r="D1526" s="333" t="n">
        <v>51.99</v>
      </c>
    </row>
    <row r="1527" customFormat="false" ht="15" hidden="false" customHeight="false" outlineLevel="0" collapsed="false">
      <c r="A1527" s="0" t="n">
        <v>1865</v>
      </c>
      <c r="B1527" s="0" t="s">
        <v>13406</v>
      </c>
      <c r="C1527" s="0" t="s">
        <v>2430</v>
      </c>
      <c r="D1527" s="333" t="n">
        <v>135.45</v>
      </c>
    </row>
    <row r="1528" customFormat="false" ht="15" hidden="false" customHeight="false" outlineLevel="0" collapsed="false">
      <c r="A1528" s="0" t="n">
        <v>36355</v>
      </c>
      <c r="B1528" s="0" t="s">
        <v>13407</v>
      </c>
      <c r="C1528" s="0" t="s">
        <v>2430</v>
      </c>
      <c r="D1528" s="333" t="n">
        <v>10.71</v>
      </c>
    </row>
    <row r="1529" customFormat="false" ht="15" hidden="false" customHeight="false" outlineLevel="0" collapsed="false">
      <c r="A1529" s="0" t="n">
        <v>36356</v>
      </c>
      <c r="B1529" s="0" t="s">
        <v>13408</v>
      </c>
      <c r="C1529" s="0" t="s">
        <v>2430</v>
      </c>
      <c r="D1529" s="333" t="n">
        <v>17.23</v>
      </c>
    </row>
    <row r="1530" customFormat="false" ht="15" hidden="false" customHeight="false" outlineLevel="0" collapsed="false">
      <c r="A1530" s="0" t="n">
        <v>1966</v>
      </c>
      <c r="B1530" s="0" t="s">
        <v>13409</v>
      </c>
      <c r="C1530" s="0" t="s">
        <v>2430</v>
      </c>
      <c r="D1530" s="333" t="n">
        <v>20.73</v>
      </c>
    </row>
    <row r="1531" customFormat="false" ht="15" hidden="false" customHeight="false" outlineLevel="0" collapsed="false">
      <c r="A1531" s="0" t="n">
        <v>1933</v>
      </c>
      <c r="B1531" s="0" t="s">
        <v>13410</v>
      </c>
      <c r="C1531" s="0" t="s">
        <v>2430</v>
      </c>
      <c r="D1531" s="333" t="n">
        <v>4.47</v>
      </c>
    </row>
    <row r="1532" customFormat="false" ht="15" hidden="false" customHeight="false" outlineLevel="0" collapsed="false">
      <c r="A1532" s="0" t="n">
        <v>1932</v>
      </c>
      <c r="B1532" s="0" t="s">
        <v>13411</v>
      </c>
      <c r="C1532" s="0" t="s">
        <v>2430</v>
      </c>
      <c r="D1532" s="333" t="n">
        <v>10.22</v>
      </c>
    </row>
    <row r="1533" customFormat="false" ht="15" hidden="false" customHeight="false" outlineLevel="0" collapsed="false">
      <c r="A1533" s="0" t="n">
        <v>1951</v>
      </c>
      <c r="B1533" s="0" t="s">
        <v>13412</v>
      </c>
      <c r="C1533" s="0" t="s">
        <v>2430</v>
      </c>
      <c r="D1533" s="333" t="n">
        <v>21.33</v>
      </c>
    </row>
    <row r="1534" customFormat="false" ht="15" hidden="false" customHeight="false" outlineLevel="0" collapsed="false">
      <c r="A1534" s="0" t="n">
        <v>1970</v>
      </c>
      <c r="B1534" s="0" t="s">
        <v>13413</v>
      </c>
      <c r="C1534" s="0" t="s">
        <v>2430</v>
      </c>
      <c r="D1534" s="333" t="n">
        <v>51.82</v>
      </c>
    </row>
    <row r="1535" customFormat="false" ht="15" hidden="false" customHeight="false" outlineLevel="0" collapsed="false">
      <c r="A1535" s="0" t="n">
        <v>1967</v>
      </c>
      <c r="B1535" s="0" t="s">
        <v>13414</v>
      </c>
      <c r="C1535" s="0" t="s">
        <v>2430</v>
      </c>
      <c r="D1535" s="333" t="n">
        <v>6.15</v>
      </c>
    </row>
    <row r="1536" customFormat="false" ht="15" hidden="false" customHeight="false" outlineLevel="0" collapsed="false">
      <c r="A1536" s="0" t="n">
        <v>1968</v>
      </c>
      <c r="B1536" s="0" t="s">
        <v>13415</v>
      </c>
      <c r="C1536" s="0" t="s">
        <v>2430</v>
      </c>
      <c r="D1536" s="333" t="n">
        <v>12.16</v>
      </c>
    </row>
    <row r="1537" customFormat="false" ht="15" hidden="false" customHeight="false" outlineLevel="0" collapsed="false">
      <c r="A1537" s="0" t="n">
        <v>1969</v>
      </c>
      <c r="B1537" s="0" t="s">
        <v>13416</v>
      </c>
      <c r="C1537" s="0" t="s">
        <v>2430</v>
      </c>
      <c r="D1537" s="333" t="n">
        <v>39.59</v>
      </c>
    </row>
    <row r="1538" customFormat="false" ht="15" hidden="false" customHeight="false" outlineLevel="0" collapsed="false">
      <c r="A1538" s="0" t="n">
        <v>1827</v>
      </c>
      <c r="B1538" s="0" t="s">
        <v>13417</v>
      </c>
      <c r="C1538" s="0" t="s">
        <v>2430</v>
      </c>
      <c r="D1538" s="333" t="n">
        <v>111.25</v>
      </c>
    </row>
    <row r="1539" customFormat="false" ht="15" hidden="false" customHeight="false" outlineLevel="0" collapsed="false">
      <c r="A1539" s="0" t="n">
        <v>1831</v>
      </c>
      <c r="B1539" s="0" t="s">
        <v>13418</v>
      </c>
      <c r="C1539" s="0" t="s">
        <v>2430</v>
      </c>
      <c r="D1539" s="333" t="n">
        <v>24.28</v>
      </c>
    </row>
    <row r="1540" customFormat="false" ht="15" hidden="false" customHeight="false" outlineLevel="0" collapsed="false">
      <c r="A1540" s="0" t="n">
        <v>1825</v>
      </c>
      <c r="B1540" s="0" t="s">
        <v>13419</v>
      </c>
      <c r="C1540" s="0" t="s">
        <v>2430</v>
      </c>
      <c r="D1540" s="333" t="n">
        <v>59.94</v>
      </c>
    </row>
    <row r="1541" customFormat="false" ht="15" hidden="false" customHeight="false" outlineLevel="0" collapsed="false">
      <c r="A1541" s="0" t="n">
        <v>1828</v>
      </c>
      <c r="B1541" s="0" t="s">
        <v>13420</v>
      </c>
      <c r="C1541" s="0" t="s">
        <v>2430</v>
      </c>
      <c r="D1541" s="333" t="n">
        <v>135.76</v>
      </c>
    </row>
    <row r="1542" customFormat="false" ht="15" hidden="false" customHeight="false" outlineLevel="0" collapsed="false">
      <c r="A1542" s="0" t="n">
        <v>1845</v>
      </c>
      <c r="B1542" s="0" t="s">
        <v>13421</v>
      </c>
      <c r="C1542" s="0" t="s">
        <v>2430</v>
      </c>
      <c r="D1542" s="333" t="n">
        <v>30.43</v>
      </c>
    </row>
    <row r="1543" customFormat="false" ht="15" hidden="false" customHeight="false" outlineLevel="0" collapsed="false">
      <c r="A1543" s="0" t="n">
        <v>1824</v>
      </c>
      <c r="B1543" s="0" t="s">
        <v>13422</v>
      </c>
      <c r="C1543" s="0" t="s">
        <v>2430</v>
      </c>
      <c r="D1543" s="333" t="n">
        <v>71.85</v>
      </c>
    </row>
    <row r="1544" customFormat="false" ht="15" hidden="false" customHeight="false" outlineLevel="0" collapsed="false">
      <c r="A1544" s="0" t="n">
        <v>1940</v>
      </c>
      <c r="B1544" s="0" t="s">
        <v>13423</v>
      </c>
      <c r="C1544" s="0" t="s">
        <v>2430</v>
      </c>
      <c r="D1544" s="333" t="n">
        <v>33.69</v>
      </c>
    </row>
    <row r="1545" customFormat="false" ht="15" hidden="false" customHeight="false" outlineLevel="0" collapsed="false">
      <c r="A1545" s="0" t="n">
        <v>1937</v>
      </c>
      <c r="B1545" s="0" t="s">
        <v>13424</v>
      </c>
      <c r="C1545" s="0" t="s">
        <v>2430</v>
      </c>
      <c r="D1545" s="333" t="n">
        <v>5.68</v>
      </c>
    </row>
    <row r="1546" customFormat="false" ht="15" hidden="false" customHeight="false" outlineLevel="0" collapsed="false">
      <c r="A1546" s="0" t="n">
        <v>1939</v>
      </c>
      <c r="B1546" s="0" t="s">
        <v>13425</v>
      </c>
      <c r="C1546" s="0" t="s">
        <v>2430</v>
      </c>
      <c r="D1546" s="333" t="n">
        <v>9.24</v>
      </c>
    </row>
    <row r="1547" customFormat="false" ht="15" hidden="false" customHeight="false" outlineLevel="0" collapsed="false">
      <c r="A1547" s="0" t="n">
        <v>1938</v>
      </c>
      <c r="B1547" s="0" t="s">
        <v>13426</v>
      </c>
      <c r="C1547" s="0" t="s">
        <v>2430</v>
      </c>
      <c r="D1547" s="333" t="n">
        <v>6.46</v>
      </c>
    </row>
    <row r="1548" customFormat="false" ht="15" hidden="false" customHeight="false" outlineLevel="0" collapsed="false">
      <c r="A1548" s="0" t="n">
        <v>42693</v>
      </c>
      <c r="B1548" s="0" t="s">
        <v>13427</v>
      </c>
      <c r="C1548" s="0" t="s">
        <v>2430</v>
      </c>
      <c r="D1548" s="333" t="n">
        <v>380.51</v>
      </c>
    </row>
    <row r="1549" customFormat="false" ht="15" hidden="false" customHeight="false" outlineLevel="0" collapsed="false">
      <c r="A1549" s="0" t="n">
        <v>42695</v>
      </c>
      <c r="B1549" s="0" t="s">
        <v>13428</v>
      </c>
      <c r="C1549" s="0" t="s">
        <v>2430</v>
      </c>
      <c r="D1549" s="333" t="n">
        <v>265.85</v>
      </c>
    </row>
    <row r="1550" customFormat="false" ht="15" hidden="false" customHeight="false" outlineLevel="0" collapsed="false">
      <c r="A1550" s="0" t="n">
        <v>42694</v>
      </c>
      <c r="B1550" s="0" t="s">
        <v>13429</v>
      </c>
      <c r="C1550" s="0" t="s">
        <v>2430</v>
      </c>
      <c r="D1550" s="333" t="n">
        <v>509.21</v>
      </c>
    </row>
    <row r="1551" customFormat="false" ht="15" hidden="false" customHeight="false" outlineLevel="0" collapsed="false">
      <c r="A1551" s="0" t="n">
        <v>20097</v>
      </c>
      <c r="B1551" s="0" t="s">
        <v>13430</v>
      </c>
      <c r="C1551" s="0" t="s">
        <v>2430</v>
      </c>
      <c r="D1551" s="333" t="n">
        <v>22.08</v>
      </c>
    </row>
    <row r="1552" customFormat="false" ht="15" hidden="false" customHeight="false" outlineLevel="0" collapsed="false">
      <c r="A1552" s="0" t="n">
        <v>20098</v>
      </c>
      <c r="B1552" s="0" t="s">
        <v>13431</v>
      </c>
      <c r="C1552" s="0" t="s">
        <v>2430</v>
      </c>
      <c r="D1552" s="333" t="n">
        <v>90.23</v>
      </c>
    </row>
    <row r="1553" customFormat="false" ht="15" hidden="false" customHeight="false" outlineLevel="0" collapsed="false">
      <c r="A1553" s="0" t="n">
        <v>20096</v>
      </c>
      <c r="B1553" s="0" t="s">
        <v>13432</v>
      </c>
      <c r="C1553" s="0" t="s">
        <v>2430</v>
      </c>
      <c r="D1553" s="333" t="n">
        <v>22.85</v>
      </c>
    </row>
    <row r="1554" customFormat="false" ht="15" hidden="false" customHeight="false" outlineLevel="0" collapsed="false">
      <c r="A1554" s="0" t="n">
        <v>1880</v>
      </c>
      <c r="B1554" s="0" t="s">
        <v>13433</v>
      </c>
      <c r="C1554" s="0" t="s">
        <v>2430</v>
      </c>
      <c r="D1554" s="333" t="n">
        <v>3.54</v>
      </c>
    </row>
    <row r="1555" customFormat="false" ht="15" hidden="false" customHeight="false" outlineLevel="0" collapsed="false">
      <c r="A1555" s="0" t="n">
        <v>39274</v>
      </c>
      <c r="B1555" s="0" t="s">
        <v>13434</v>
      </c>
      <c r="C1555" s="0" t="s">
        <v>2430</v>
      </c>
      <c r="D1555" s="333" t="n">
        <v>2.75</v>
      </c>
    </row>
    <row r="1556" customFormat="false" ht="15" hidden="false" customHeight="false" outlineLevel="0" collapsed="false">
      <c r="A1556" s="0" t="n">
        <v>2628</v>
      </c>
      <c r="B1556" s="0" t="s">
        <v>13435</v>
      </c>
      <c r="C1556" s="0" t="s">
        <v>2430</v>
      </c>
      <c r="D1556" s="333" t="n">
        <v>229.44</v>
      </c>
    </row>
    <row r="1557" customFormat="false" ht="15" hidden="false" customHeight="false" outlineLevel="0" collapsed="false">
      <c r="A1557" s="0" t="n">
        <v>2622</v>
      </c>
      <c r="B1557" s="0" t="s">
        <v>13436</v>
      </c>
      <c r="C1557" s="0" t="s">
        <v>2430</v>
      </c>
      <c r="D1557" s="333" t="n">
        <v>5.45</v>
      </c>
    </row>
    <row r="1558" customFormat="false" ht="15" hidden="false" customHeight="false" outlineLevel="0" collapsed="false">
      <c r="A1558" s="0" t="n">
        <v>2623</v>
      </c>
      <c r="B1558" s="0" t="s">
        <v>13437</v>
      </c>
      <c r="C1558" s="0" t="s">
        <v>2430</v>
      </c>
      <c r="D1558" s="333" t="n">
        <v>6.56</v>
      </c>
    </row>
    <row r="1559" customFormat="false" ht="15" hidden="false" customHeight="false" outlineLevel="0" collapsed="false">
      <c r="A1559" s="0" t="n">
        <v>2624</v>
      </c>
      <c r="B1559" s="0" t="s">
        <v>13438</v>
      </c>
      <c r="C1559" s="0" t="s">
        <v>2430</v>
      </c>
      <c r="D1559" s="333" t="n">
        <v>10.43</v>
      </c>
    </row>
    <row r="1560" customFormat="false" ht="15" hidden="false" customHeight="false" outlineLevel="0" collapsed="false">
      <c r="A1560" s="0" t="n">
        <v>2625</v>
      </c>
      <c r="B1560" s="0" t="s">
        <v>13439</v>
      </c>
      <c r="C1560" s="0" t="s">
        <v>2430</v>
      </c>
      <c r="D1560" s="333" t="n">
        <v>22.01</v>
      </c>
    </row>
    <row r="1561" customFormat="false" ht="15" hidden="false" customHeight="false" outlineLevel="0" collapsed="false">
      <c r="A1561" s="0" t="n">
        <v>2626</v>
      </c>
      <c r="B1561" s="0" t="s">
        <v>13440</v>
      </c>
      <c r="C1561" s="0" t="s">
        <v>2430</v>
      </c>
      <c r="D1561" s="333" t="n">
        <v>32.26</v>
      </c>
    </row>
    <row r="1562" customFormat="false" ht="15" hidden="false" customHeight="false" outlineLevel="0" collapsed="false">
      <c r="A1562" s="0" t="n">
        <v>2630</v>
      </c>
      <c r="B1562" s="0" t="s">
        <v>13441</v>
      </c>
      <c r="C1562" s="0" t="s">
        <v>2430</v>
      </c>
      <c r="D1562" s="333" t="n">
        <v>49.06</v>
      </c>
    </row>
    <row r="1563" customFormat="false" ht="15" hidden="false" customHeight="false" outlineLevel="0" collapsed="false">
      <c r="A1563" s="0" t="n">
        <v>2627</v>
      </c>
      <c r="B1563" s="0" t="s">
        <v>13442</v>
      </c>
      <c r="C1563" s="0" t="s">
        <v>2430</v>
      </c>
      <c r="D1563" s="333" t="n">
        <v>86.42</v>
      </c>
    </row>
    <row r="1564" customFormat="false" ht="15" hidden="false" customHeight="false" outlineLevel="0" collapsed="false">
      <c r="A1564" s="0" t="n">
        <v>2629</v>
      </c>
      <c r="B1564" s="0" t="s">
        <v>13443</v>
      </c>
      <c r="C1564" s="0" t="s">
        <v>2430</v>
      </c>
      <c r="D1564" s="333" t="n">
        <v>116.89</v>
      </c>
    </row>
    <row r="1565" customFormat="false" ht="15" hidden="false" customHeight="false" outlineLevel="0" collapsed="false">
      <c r="A1565" s="0" t="n">
        <v>12033</v>
      </c>
      <c r="B1565" s="0" t="s">
        <v>13444</v>
      </c>
      <c r="C1565" s="0" t="s">
        <v>2430</v>
      </c>
      <c r="D1565" s="333" t="n">
        <v>11.32</v>
      </c>
    </row>
    <row r="1566" customFormat="false" ht="15" hidden="false" customHeight="false" outlineLevel="0" collapsed="false">
      <c r="A1566" s="0" t="n">
        <v>40408</v>
      </c>
      <c r="B1566" s="0" t="s">
        <v>13445</v>
      </c>
      <c r="C1566" s="0" t="s">
        <v>2430</v>
      </c>
      <c r="D1566" s="333" t="n">
        <v>7.43</v>
      </c>
    </row>
    <row r="1567" customFormat="false" ht="15" hidden="false" customHeight="false" outlineLevel="0" collapsed="false">
      <c r="A1567" s="0" t="n">
        <v>40409</v>
      </c>
      <c r="B1567" s="0" t="s">
        <v>13446</v>
      </c>
      <c r="C1567" s="0" t="s">
        <v>2430</v>
      </c>
      <c r="D1567" s="333" t="n">
        <v>2.63</v>
      </c>
    </row>
    <row r="1568" customFormat="false" ht="15" hidden="false" customHeight="false" outlineLevel="0" collapsed="false">
      <c r="A1568" s="0" t="n">
        <v>39276</v>
      </c>
      <c r="B1568" s="0" t="s">
        <v>13447</v>
      </c>
      <c r="C1568" s="0" t="s">
        <v>2430</v>
      </c>
      <c r="D1568" s="333" t="n">
        <v>6.7</v>
      </c>
    </row>
    <row r="1569" customFormat="false" ht="15" hidden="false" customHeight="false" outlineLevel="0" collapsed="false">
      <c r="A1569" s="0" t="n">
        <v>39277</v>
      </c>
      <c r="B1569" s="0" t="s">
        <v>13448</v>
      </c>
      <c r="C1569" s="0" t="s">
        <v>2430</v>
      </c>
      <c r="D1569" s="333" t="n">
        <v>18.09</v>
      </c>
    </row>
    <row r="1570" customFormat="false" ht="15" hidden="false" customHeight="false" outlineLevel="0" collapsed="false">
      <c r="A1570" s="0" t="n">
        <v>12034</v>
      </c>
      <c r="B1570" s="0" t="s">
        <v>13449</v>
      </c>
      <c r="C1570" s="0" t="s">
        <v>2430</v>
      </c>
      <c r="D1570" s="333" t="n">
        <v>5.13</v>
      </c>
    </row>
    <row r="1571" customFormat="false" ht="15" hidden="false" customHeight="false" outlineLevel="0" collapsed="false">
      <c r="A1571" s="0" t="n">
        <v>39879</v>
      </c>
      <c r="B1571" s="0" t="s">
        <v>13450</v>
      </c>
      <c r="C1571" s="0" t="s">
        <v>2430</v>
      </c>
      <c r="D1571" s="333" t="n">
        <v>5.6</v>
      </c>
    </row>
    <row r="1572" customFormat="false" ht="15" hidden="false" customHeight="false" outlineLevel="0" collapsed="false">
      <c r="A1572" s="0" t="n">
        <v>39880</v>
      </c>
      <c r="B1572" s="0" t="s">
        <v>13451</v>
      </c>
      <c r="C1572" s="0" t="s">
        <v>2430</v>
      </c>
      <c r="D1572" s="333" t="n">
        <v>12.41</v>
      </c>
    </row>
    <row r="1573" customFormat="false" ht="15" hidden="false" customHeight="false" outlineLevel="0" collapsed="false">
      <c r="A1573" s="0" t="n">
        <v>39881</v>
      </c>
      <c r="B1573" s="0" t="s">
        <v>13452</v>
      </c>
      <c r="C1573" s="0" t="s">
        <v>2430</v>
      </c>
      <c r="D1573" s="333" t="n">
        <v>19.91</v>
      </c>
    </row>
    <row r="1574" customFormat="false" ht="15" hidden="false" customHeight="false" outlineLevel="0" collapsed="false">
      <c r="A1574" s="0" t="n">
        <v>39882</v>
      </c>
      <c r="B1574" s="0" t="s">
        <v>13453</v>
      </c>
      <c r="C1574" s="0" t="s">
        <v>2430</v>
      </c>
      <c r="D1574" s="333" t="n">
        <v>52.46</v>
      </c>
    </row>
    <row r="1575" customFormat="false" ht="15" hidden="false" customHeight="false" outlineLevel="0" collapsed="false">
      <c r="A1575" s="0" t="n">
        <v>39883</v>
      </c>
      <c r="B1575" s="0" t="s">
        <v>13454</v>
      </c>
      <c r="C1575" s="0" t="s">
        <v>2430</v>
      </c>
      <c r="D1575" s="333" t="n">
        <v>83.76</v>
      </c>
    </row>
    <row r="1576" customFormat="false" ht="15" hidden="false" customHeight="false" outlineLevel="0" collapsed="false">
      <c r="A1576" s="0" t="n">
        <v>39884</v>
      </c>
      <c r="B1576" s="0" t="s">
        <v>13455</v>
      </c>
      <c r="C1576" s="0" t="s">
        <v>2430</v>
      </c>
      <c r="D1576" s="333" t="n">
        <v>124.41</v>
      </c>
    </row>
    <row r="1577" customFormat="false" ht="15" hidden="false" customHeight="false" outlineLevel="0" collapsed="false">
      <c r="A1577" s="0" t="n">
        <v>39885</v>
      </c>
      <c r="B1577" s="0" t="s">
        <v>13456</v>
      </c>
      <c r="C1577" s="0" t="s">
        <v>2430</v>
      </c>
      <c r="D1577" s="333" t="n">
        <v>295.69</v>
      </c>
    </row>
    <row r="1578" customFormat="false" ht="15" hidden="false" customHeight="false" outlineLevel="0" collapsed="false">
      <c r="A1578" s="0" t="n">
        <v>1777</v>
      </c>
      <c r="B1578" s="0" t="s">
        <v>13457</v>
      </c>
      <c r="C1578" s="0" t="s">
        <v>2430</v>
      </c>
      <c r="D1578" s="333" t="n">
        <v>92.31</v>
      </c>
    </row>
    <row r="1579" customFormat="false" ht="15" hidden="false" customHeight="false" outlineLevel="0" collapsed="false">
      <c r="A1579" s="0" t="n">
        <v>1819</v>
      </c>
      <c r="B1579" s="0" t="s">
        <v>13458</v>
      </c>
      <c r="C1579" s="0" t="s">
        <v>2430</v>
      </c>
      <c r="D1579" s="333" t="n">
        <v>67.16</v>
      </c>
    </row>
    <row r="1580" customFormat="false" ht="15" hidden="false" customHeight="false" outlineLevel="0" collapsed="false">
      <c r="A1580" s="0" t="n">
        <v>1775</v>
      </c>
      <c r="B1580" s="0" t="s">
        <v>13459</v>
      </c>
      <c r="C1580" s="0" t="s">
        <v>2430</v>
      </c>
      <c r="D1580" s="333" t="n">
        <v>20.08</v>
      </c>
    </row>
    <row r="1581" customFormat="false" ht="15" hidden="false" customHeight="false" outlineLevel="0" collapsed="false">
      <c r="A1581" s="0" t="n">
        <v>1776</v>
      </c>
      <c r="B1581" s="0" t="s">
        <v>13460</v>
      </c>
      <c r="C1581" s="0" t="s">
        <v>2430</v>
      </c>
      <c r="D1581" s="333" t="n">
        <v>54.64</v>
      </c>
    </row>
    <row r="1582" customFormat="false" ht="15" hidden="false" customHeight="false" outlineLevel="0" collapsed="false">
      <c r="A1582" s="0" t="n">
        <v>1778</v>
      </c>
      <c r="B1582" s="0" t="s">
        <v>13461</v>
      </c>
      <c r="C1582" s="0" t="s">
        <v>2430</v>
      </c>
      <c r="D1582" s="333" t="n">
        <v>223.44</v>
      </c>
    </row>
    <row r="1583" customFormat="false" ht="15" hidden="false" customHeight="false" outlineLevel="0" collapsed="false">
      <c r="A1583" s="0" t="n">
        <v>1818</v>
      </c>
      <c r="B1583" s="0" t="s">
        <v>13462</v>
      </c>
      <c r="C1583" s="0" t="s">
        <v>2430</v>
      </c>
      <c r="D1583" s="333" t="n">
        <v>148.32</v>
      </c>
    </row>
    <row r="1584" customFormat="false" ht="15" hidden="false" customHeight="false" outlineLevel="0" collapsed="false">
      <c r="A1584" s="0" t="n">
        <v>1820</v>
      </c>
      <c r="B1584" s="0" t="s">
        <v>13463</v>
      </c>
      <c r="C1584" s="0" t="s">
        <v>2430</v>
      </c>
      <c r="D1584" s="333" t="n">
        <v>29</v>
      </c>
    </row>
    <row r="1585" customFormat="false" ht="15" hidden="false" customHeight="false" outlineLevel="0" collapsed="false">
      <c r="A1585" s="0" t="n">
        <v>1779</v>
      </c>
      <c r="B1585" s="0" t="s">
        <v>13464</v>
      </c>
      <c r="C1585" s="0" t="s">
        <v>2430</v>
      </c>
      <c r="D1585" s="333" t="n">
        <v>324.96</v>
      </c>
    </row>
    <row r="1586" customFormat="false" ht="15" hidden="false" customHeight="false" outlineLevel="0" collapsed="false">
      <c r="A1586" s="0" t="n">
        <v>1780</v>
      </c>
      <c r="B1586" s="0" t="s">
        <v>13465</v>
      </c>
      <c r="C1586" s="0" t="s">
        <v>2430</v>
      </c>
      <c r="D1586" s="333" t="n">
        <v>669.91</v>
      </c>
    </row>
    <row r="1587" customFormat="false" ht="15" hidden="false" customHeight="false" outlineLevel="0" collapsed="false">
      <c r="A1587" s="0" t="n">
        <v>1783</v>
      </c>
      <c r="B1587" s="0" t="s">
        <v>13466</v>
      </c>
      <c r="C1587" s="0" t="s">
        <v>2430</v>
      </c>
      <c r="D1587" s="333" t="n">
        <v>70.83</v>
      </c>
    </row>
    <row r="1588" customFormat="false" ht="15" hidden="false" customHeight="false" outlineLevel="0" collapsed="false">
      <c r="A1588" s="0" t="n">
        <v>1782</v>
      </c>
      <c r="B1588" s="0" t="s">
        <v>13467</v>
      </c>
      <c r="C1588" s="0" t="s">
        <v>2430</v>
      </c>
      <c r="D1588" s="333" t="n">
        <v>56</v>
      </c>
    </row>
    <row r="1589" customFormat="false" ht="15" hidden="false" customHeight="false" outlineLevel="0" collapsed="false">
      <c r="A1589" s="0" t="n">
        <v>1817</v>
      </c>
      <c r="B1589" s="0" t="s">
        <v>13468</v>
      </c>
      <c r="C1589" s="0" t="s">
        <v>2430</v>
      </c>
      <c r="D1589" s="333" t="n">
        <v>16.69</v>
      </c>
    </row>
    <row r="1590" customFormat="false" ht="15" hidden="false" customHeight="false" outlineLevel="0" collapsed="false">
      <c r="A1590" s="0" t="n">
        <v>1781</v>
      </c>
      <c r="B1590" s="0" t="s">
        <v>13469</v>
      </c>
      <c r="C1590" s="0" t="s">
        <v>2430</v>
      </c>
      <c r="D1590" s="333" t="n">
        <v>36.49</v>
      </c>
    </row>
    <row r="1591" customFormat="false" ht="15" hidden="false" customHeight="false" outlineLevel="0" collapsed="false">
      <c r="A1591" s="0" t="n">
        <v>1784</v>
      </c>
      <c r="B1591" s="0" t="s">
        <v>13470</v>
      </c>
      <c r="C1591" s="0" t="s">
        <v>2430</v>
      </c>
      <c r="D1591" s="333" t="n">
        <v>200.01</v>
      </c>
    </row>
    <row r="1592" customFormat="false" ht="15" hidden="false" customHeight="false" outlineLevel="0" collapsed="false">
      <c r="A1592" s="0" t="n">
        <v>1810</v>
      </c>
      <c r="B1592" s="0" t="s">
        <v>13471</v>
      </c>
      <c r="C1592" s="0" t="s">
        <v>2430</v>
      </c>
      <c r="D1592" s="333" t="n">
        <v>110.94</v>
      </c>
    </row>
    <row r="1593" customFormat="false" ht="15" hidden="false" customHeight="false" outlineLevel="0" collapsed="false">
      <c r="A1593" s="0" t="n">
        <v>1811</v>
      </c>
      <c r="B1593" s="0" t="s">
        <v>13472</v>
      </c>
      <c r="C1593" s="0" t="s">
        <v>2430</v>
      </c>
      <c r="D1593" s="333" t="n">
        <v>24</v>
      </c>
    </row>
    <row r="1594" customFormat="false" ht="15" hidden="false" customHeight="false" outlineLevel="0" collapsed="false">
      <c r="A1594" s="0" t="n">
        <v>1812</v>
      </c>
      <c r="B1594" s="0" t="s">
        <v>13473</v>
      </c>
      <c r="C1594" s="0" t="s">
        <v>2430</v>
      </c>
      <c r="D1594" s="333" t="n">
        <v>280.05</v>
      </c>
    </row>
    <row r="1595" customFormat="false" ht="15" hidden="false" customHeight="false" outlineLevel="0" collapsed="false">
      <c r="A1595" s="0" t="n">
        <v>40386</v>
      </c>
      <c r="B1595" s="0" t="s">
        <v>13474</v>
      </c>
      <c r="C1595" s="0" t="s">
        <v>2430</v>
      </c>
      <c r="D1595" s="333" t="n">
        <v>100.33</v>
      </c>
    </row>
    <row r="1596" customFormat="false" ht="15" hidden="false" customHeight="false" outlineLevel="0" collapsed="false">
      <c r="A1596" s="0" t="n">
        <v>40384</v>
      </c>
      <c r="B1596" s="0" t="s">
        <v>13475</v>
      </c>
      <c r="C1596" s="0" t="s">
        <v>2430</v>
      </c>
      <c r="D1596" s="333" t="n">
        <v>68.69</v>
      </c>
    </row>
    <row r="1597" customFormat="false" ht="15" hidden="false" customHeight="false" outlineLevel="0" collapsed="false">
      <c r="A1597" s="0" t="n">
        <v>40379</v>
      </c>
      <c r="B1597" s="0" t="s">
        <v>13476</v>
      </c>
      <c r="C1597" s="0" t="s">
        <v>2430</v>
      </c>
      <c r="D1597" s="333" t="n">
        <v>23.75</v>
      </c>
    </row>
    <row r="1598" customFormat="false" ht="15" hidden="false" customHeight="false" outlineLevel="0" collapsed="false">
      <c r="A1598" s="0" t="n">
        <v>40423</v>
      </c>
      <c r="B1598" s="0" t="s">
        <v>13477</v>
      </c>
      <c r="C1598" s="0" t="s">
        <v>2430</v>
      </c>
      <c r="D1598" s="333" t="n">
        <v>44.94</v>
      </c>
    </row>
    <row r="1599" customFormat="false" ht="15" hidden="false" customHeight="false" outlineLevel="0" collapsed="false">
      <c r="A1599" s="0" t="n">
        <v>40389</v>
      </c>
      <c r="B1599" s="0" t="s">
        <v>13478</v>
      </c>
      <c r="C1599" s="0" t="s">
        <v>2430</v>
      </c>
      <c r="D1599" s="333" t="n">
        <v>284.99</v>
      </c>
    </row>
    <row r="1600" customFormat="false" ht="15" hidden="false" customHeight="false" outlineLevel="0" collapsed="false">
      <c r="A1600" s="0" t="n">
        <v>40388</v>
      </c>
      <c r="B1600" s="0" t="s">
        <v>13479</v>
      </c>
      <c r="C1600" s="0" t="s">
        <v>2430</v>
      </c>
      <c r="D1600" s="333" t="n">
        <v>142.65</v>
      </c>
    </row>
    <row r="1601" customFormat="false" ht="15" hidden="false" customHeight="false" outlineLevel="0" collapsed="false">
      <c r="A1601" s="0" t="n">
        <v>40381</v>
      </c>
      <c r="B1601" s="0" t="s">
        <v>13480</v>
      </c>
      <c r="C1601" s="0" t="s">
        <v>2430</v>
      </c>
      <c r="D1601" s="333" t="n">
        <v>31.66</v>
      </c>
    </row>
    <row r="1602" customFormat="false" ht="15" hidden="false" customHeight="false" outlineLevel="0" collapsed="false">
      <c r="A1602" s="0" t="n">
        <v>40391</v>
      </c>
      <c r="B1602" s="0" t="s">
        <v>13481</v>
      </c>
      <c r="C1602" s="0" t="s">
        <v>2430</v>
      </c>
      <c r="D1602" s="333" t="n">
        <v>739.69</v>
      </c>
    </row>
    <row r="1603" customFormat="false" ht="15" hidden="false" customHeight="false" outlineLevel="0" collapsed="false">
      <c r="A1603" s="0" t="n">
        <v>40414</v>
      </c>
      <c r="B1603" s="0" t="s">
        <v>13482</v>
      </c>
      <c r="C1603" s="0" t="s">
        <v>2430</v>
      </c>
      <c r="D1603" s="333" t="n">
        <v>20.76</v>
      </c>
    </row>
    <row r="1604" customFormat="false" ht="15" hidden="false" customHeight="false" outlineLevel="0" collapsed="false">
      <c r="A1604" s="0" t="n">
        <v>40416</v>
      </c>
      <c r="B1604" s="0" t="s">
        <v>13483</v>
      </c>
      <c r="C1604" s="0" t="s">
        <v>2430</v>
      </c>
      <c r="D1604" s="333" t="n">
        <v>28.7</v>
      </c>
    </row>
    <row r="1605" customFormat="false" ht="15" hidden="false" customHeight="false" outlineLevel="0" collapsed="false">
      <c r="A1605" s="0" t="n">
        <v>40418</v>
      </c>
      <c r="B1605" s="0" t="s">
        <v>13484</v>
      </c>
      <c r="C1605" s="0" t="s">
        <v>2430</v>
      </c>
      <c r="D1605" s="333" t="n">
        <v>34.24</v>
      </c>
    </row>
    <row r="1606" customFormat="false" ht="15" hidden="false" customHeight="false" outlineLevel="0" collapsed="false">
      <c r="A1606" s="0" t="n">
        <v>2609</v>
      </c>
      <c r="B1606" s="0" t="s">
        <v>13485</v>
      </c>
      <c r="C1606" s="0" t="s">
        <v>2430</v>
      </c>
      <c r="D1606" s="333" t="n">
        <v>5.12</v>
      </c>
    </row>
    <row r="1607" customFormat="false" ht="15" hidden="false" customHeight="false" outlineLevel="0" collapsed="false">
      <c r="A1607" s="0" t="n">
        <v>2634</v>
      </c>
      <c r="B1607" s="0" t="s">
        <v>13486</v>
      </c>
      <c r="C1607" s="0" t="s">
        <v>2430</v>
      </c>
      <c r="D1607" s="333" t="n">
        <v>6.72</v>
      </c>
    </row>
    <row r="1608" customFormat="false" ht="15" hidden="false" customHeight="false" outlineLevel="0" collapsed="false">
      <c r="A1608" s="0" t="n">
        <v>2611</v>
      </c>
      <c r="B1608" s="0" t="s">
        <v>13487</v>
      </c>
      <c r="C1608" s="0" t="s">
        <v>2430</v>
      </c>
      <c r="D1608" s="333" t="n">
        <v>18.95</v>
      </c>
    </row>
    <row r="1609" customFormat="false" ht="15" hidden="false" customHeight="false" outlineLevel="0" collapsed="false">
      <c r="A1609" s="0" t="n">
        <v>34359</v>
      </c>
      <c r="B1609" s="0" t="s">
        <v>13488</v>
      </c>
      <c r="C1609" s="0" t="s">
        <v>2430</v>
      </c>
      <c r="D1609" s="333" t="n">
        <v>10.18</v>
      </c>
    </row>
    <row r="1610" customFormat="false" ht="15" hidden="false" customHeight="false" outlineLevel="0" collapsed="false">
      <c r="A1610" s="0" t="n">
        <v>1789</v>
      </c>
      <c r="B1610" s="0" t="s">
        <v>13489</v>
      </c>
      <c r="C1610" s="0" t="s">
        <v>2430</v>
      </c>
      <c r="D1610" s="333" t="n">
        <v>88.6</v>
      </c>
    </row>
    <row r="1611" customFormat="false" ht="15" hidden="false" customHeight="false" outlineLevel="0" collapsed="false">
      <c r="A1611" s="0" t="n">
        <v>1788</v>
      </c>
      <c r="B1611" s="0" t="s">
        <v>13490</v>
      </c>
      <c r="C1611" s="0" t="s">
        <v>2430</v>
      </c>
      <c r="D1611" s="333" t="n">
        <v>71.02</v>
      </c>
    </row>
    <row r="1612" customFormat="false" ht="15" hidden="false" customHeight="false" outlineLevel="0" collapsed="false">
      <c r="A1612" s="0" t="n">
        <v>1786</v>
      </c>
      <c r="B1612" s="0" t="s">
        <v>13491</v>
      </c>
      <c r="C1612" s="0" t="s">
        <v>2430</v>
      </c>
      <c r="D1612" s="333" t="n">
        <v>17.63</v>
      </c>
    </row>
    <row r="1613" customFormat="false" ht="15" hidden="false" customHeight="false" outlineLevel="0" collapsed="false">
      <c r="A1613" s="0" t="n">
        <v>1787</v>
      </c>
      <c r="B1613" s="0" t="s">
        <v>13492</v>
      </c>
      <c r="C1613" s="0" t="s">
        <v>2430</v>
      </c>
      <c r="D1613" s="333" t="n">
        <v>42.22</v>
      </c>
    </row>
    <row r="1614" customFormat="false" ht="15" hidden="false" customHeight="false" outlineLevel="0" collapsed="false">
      <c r="A1614" s="0" t="n">
        <v>1791</v>
      </c>
      <c r="B1614" s="0" t="s">
        <v>13493</v>
      </c>
      <c r="C1614" s="0" t="s">
        <v>2430</v>
      </c>
      <c r="D1614" s="333" t="n">
        <v>256.04</v>
      </c>
    </row>
    <row r="1615" customFormat="false" ht="15" hidden="false" customHeight="false" outlineLevel="0" collapsed="false">
      <c r="A1615" s="0" t="n">
        <v>1790</v>
      </c>
      <c r="B1615" s="0" t="s">
        <v>13494</v>
      </c>
      <c r="C1615" s="0" t="s">
        <v>2430</v>
      </c>
      <c r="D1615" s="333" t="n">
        <v>147.54</v>
      </c>
    </row>
    <row r="1616" customFormat="false" ht="15" hidden="false" customHeight="false" outlineLevel="0" collapsed="false">
      <c r="A1616" s="0" t="n">
        <v>1813</v>
      </c>
      <c r="B1616" s="0" t="s">
        <v>13495</v>
      </c>
      <c r="C1616" s="0" t="s">
        <v>2430</v>
      </c>
      <c r="D1616" s="333" t="n">
        <v>27.98</v>
      </c>
    </row>
    <row r="1617" customFormat="false" ht="15" hidden="false" customHeight="false" outlineLevel="0" collapsed="false">
      <c r="A1617" s="0" t="n">
        <v>1792</v>
      </c>
      <c r="B1617" s="0" t="s">
        <v>13496</v>
      </c>
      <c r="C1617" s="0" t="s">
        <v>2430</v>
      </c>
      <c r="D1617" s="333" t="n">
        <v>345.62</v>
      </c>
    </row>
    <row r="1618" customFormat="false" ht="15" hidden="false" customHeight="false" outlineLevel="0" collapsed="false">
      <c r="A1618" s="0" t="n">
        <v>1793</v>
      </c>
      <c r="B1618" s="0" t="s">
        <v>13497</v>
      </c>
      <c r="C1618" s="0" t="s">
        <v>2430</v>
      </c>
      <c r="D1618" s="333" t="n">
        <v>698.39</v>
      </c>
    </row>
    <row r="1619" customFormat="false" ht="15" hidden="false" customHeight="false" outlineLevel="0" collapsed="false">
      <c r="A1619" s="0" t="n">
        <v>1809</v>
      </c>
      <c r="B1619" s="0" t="s">
        <v>13498</v>
      </c>
      <c r="C1619" s="0" t="s">
        <v>2430</v>
      </c>
      <c r="D1619" s="333" t="n">
        <v>83.06</v>
      </c>
    </row>
    <row r="1620" customFormat="false" ht="15" hidden="false" customHeight="false" outlineLevel="0" collapsed="false">
      <c r="A1620" s="0" t="n">
        <v>1814</v>
      </c>
      <c r="B1620" s="0" t="s">
        <v>13499</v>
      </c>
      <c r="C1620" s="0" t="s">
        <v>2430</v>
      </c>
      <c r="D1620" s="333" t="n">
        <v>68.23</v>
      </c>
    </row>
    <row r="1621" customFormat="false" ht="15" hidden="false" customHeight="false" outlineLevel="0" collapsed="false">
      <c r="A1621" s="0" t="n">
        <v>1803</v>
      </c>
      <c r="B1621" s="0" t="s">
        <v>13500</v>
      </c>
      <c r="C1621" s="0" t="s">
        <v>2430</v>
      </c>
      <c r="D1621" s="333" t="n">
        <v>17.24</v>
      </c>
    </row>
    <row r="1622" customFormat="false" ht="15" hidden="false" customHeight="false" outlineLevel="0" collapsed="false">
      <c r="A1622" s="0" t="n">
        <v>1805</v>
      </c>
      <c r="B1622" s="0" t="s">
        <v>13501</v>
      </c>
      <c r="C1622" s="0" t="s">
        <v>2430</v>
      </c>
      <c r="D1622" s="333" t="n">
        <v>39.6</v>
      </c>
    </row>
    <row r="1623" customFormat="false" ht="15" hidden="false" customHeight="false" outlineLevel="0" collapsed="false">
      <c r="A1623" s="0" t="n">
        <v>1821</v>
      </c>
      <c r="B1623" s="0" t="s">
        <v>13502</v>
      </c>
      <c r="C1623" s="0" t="s">
        <v>2430</v>
      </c>
      <c r="D1623" s="333" t="n">
        <v>233.93</v>
      </c>
    </row>
    <row r="1624" customFormat="false" ht="15" hidden="false" customHeight="false" outlineLevel="0" collapsed="false">
      <c r="A1624" s="0" t="n">
        <v>1806</v>
      </c>
      <c r="B1624" s="0" t="s">
        <v>13503</v>
      </c>
      <c r="C1624" s="0" t="s">
        <v>2430</v>
      </c>
      <c r="D1624" s="333" t="n">
        <v>139.24</v>
      </c>
    </row>
    <row r="1625" customFormat="false" ht="15" hidden="false" customHeight="false" outlineLevel="0" collapsed="false">
      <c r="A1625" s="0" t="n">
        <v>1804</v>
      </c>
      <c r="B1625" s="0" t="s">
        <v>13504</v>
      </c>
      <c r="C1625" s="0" t="s">
        <v>2430</v>
      </c>
      <c r="D1625" s="333" t="n">
        <v>24.54</v>
      </c>
    </row>
    <row r="1626" customFormat="false" ht="15" hidden="false" customHeight="false" outlineLevel="0" collapsed="false">
      <c r="A1626" s="0" t="n">
        <v>1807</v>
      </c>
      <c r="B1626" s="0" t="s">
        <v>13505</v>
      </c>
      <c r="C1626" s="0" t="s">
        <v>2430</v>
      </c>
      <c r="D1626" s="333" t="n">
        <v>334.56</v>
      </c>
    </row>
    <row r="1627" customFormat="false" ht="15" hidden="false" customHeight="false" outlineLevel="0" collapsed="false">
      <c r="A1627" s="0" t="n">
        <v>1808</v>
      </c>
      <c r="B1627" s="0" t="s">
        <v>13506</v>
      </c>
      <c r="C1627" s="0" t="s">
        <v>2430</v>
      </c>
      <c r="D1627" s="333" t="n">
        <v>670.74</v>
      </c>
    </row>
    <row r="1628" customFormat="false" ht="15" hidden="false" customHeight="false" outlineLevel="0" collapsed="false">
      <c r="A1628" s="0" t="n">
        <v>1797</v>
      </c>
      <c r="B1628" s="0" t="s">
        <v>13507</v>
      </c>
      <c r="C1628" s="0" t="s">
        <v>2430</v>
      </c>
      <c r="D1628" s="333" t="n">
        <v>100.6</v>
      </c>
    </row>
    <row r="1629" customFormat="false" ht="15" hidden="false" customHeight="false" outlineLevel="0" collapsed="false">
      <c r="A1629" s="0" t="n">
        <v>1796</v>
      </c>
      <c r="B1629" s="0" t="s">
        <v>13508</v>
      </c>
      <c r="C1629" s="0" t="s">
        <v>2430</v>
      </c>
      <c r="D1629" s="333" t="n">
        <v>77.17</v>
      </c>
    </row>
    <row r="1630" customFormat="false" ht="15" hidden="false" customHeight="false" outlineLevel="0" collapsed="false">
      <c r="A1630" s="0" t="n">
        <v>1794</v>
      </c>
      <c r="B1630" s="0" t="s">
        <v>13509</v>
      </c>
      <c r="C1630" s="0" t="s">
        <v>2430</v>
      </c>
      <c r="D1630" s="333" t="n">
        <v>18.42</v>
      </c>
    </row>
    <row r="1631" customFormat="false" ht="15" hidden="false" customHeight="false" outlineLevel="0" collapsed="false">
      <c r="A1631" s="0" t="n">
        <v>1816</v>
      </c>
      <c r="B1631" s="0" t="s">
        <v>13510</v>
      </c>
      <c r="C1631" s="0" t="s">
        <v>2430</v>
      </c>
      <c r="D1631" s="333" t="n">
        <v>41.53</v>
      </c>
    </row>
    <row r="1632" customFormat="false" ht="15" hidden="false" customHeight="false" outlineLevel="0" collapsed="false">
      <c r="A1632" s="0" t="n">
        <v>1815</v>
      </c>
      <c r="B1632" s="0" t="s">
        <v>13511</v>
      </c>
      <c r="C1632" s="0" t="s">
        <v>2430</v>
      </c>
      <c r="D1632" s="333" t="n">
        <v>318.96</v>
      </c>
    </row>
    <row r="1633" customFormat="false" ht="15" hidden="false" customHeight="false" outlineLevel="0" collapsed="false">
      <c r="A1633" s="0" t="n">
        <v>1798</v>
      </c>
      <c r="B1633" s="0" t="s">
        <v>13512</v>
      </c>
      <c r="C1633" s="0" t="s">
        <v>2430</v>
      </c>
      <c r="D1633" s="333" t="n">
        <v>142.72</v>
      </c>
    </row>
    <row r="1634" customFormat="false" ht="15" hidden="false" customHeight="false" outlineLevel="0" collapsed="false">
      <c r="A1634" s="0" t="n">
        <v>1795</v>
      </c>
      <c r="B1634" s="0" t="s">
        <v>13513</v>
      </c>
      <c r="C1634" s="0" t="s">
        <v>2430</v>
      </c>
      <c r="D1634" s="333" t="n">
        <v>25.52</v>
      </c>
    </row>
    <row r="1635" customFormat="false" ht="15" hidden="false" customHeight="false" outlineLevel="0" collapsed="false">
      <c r="A1635" s="0" t="n">
        <v>1799</v>
      </c>
      <c r="B1635" s="0" t="s">
        <v>13514</v>
      </c>
      <c r="C1635" s="0" t="s">
        <v>2430</v>
      </c>
      <c r="D1635" s="333" t="n">
        <v>415.42</v>
      </c>
    </row>
    <row r="1636" customFormat="false" ht="15" hidden="false" customHeight="false" outlineLevel="0" collapsed="false">
      <c r="A1636" s="0" t="n">
        <v>1800</v>
      </c>
      <c r="B1636" s="0" t="s">
        <v>13515</v>
      </c>
      <c r="C1636" s="0" t="s">
        <v>2430</v>
      </c>
      <c r="D1636" s="333" t="n">
        <v>793.11</v>
      </c>
    </row>
    <row r="1637" customFormat="false" ht="15" hidden="false" customHeight="false" outlineLevel="0" collapsed="false">
      <c r="A1637" s="0" t="n">
        <v>1802</v>
      </c>
      <c r="B1637" s="0" t="s">
        <v>13516</v>
      </c>
      <c r="C1637" s="0" t="s">
        <v>2430</v>
      </c>
      <c r="D1637" s="532" t="n">
        <v>1983.88</v>
      </c>
    </row>
    <row r="1638" customFormat="false" ht="15" hidden="false" customHeight="false" outlineLevel="0" collapsed="false">
      <c r="A1638" s="0" t="n">
        <v>40385</v>
      </c>
      <c r="B1638" s="0" t="s">
        <v>13517</v>
      </c>
      <c r="C1638" s="0" t="s">
        <v>2430</v>
      </c>
      <c r="D1638" s="333" t="n">
        <v>100.33</v>
      </c>
    </row>
    <row r="1639" customFormat="false" ht="15" hidden="false" customHeight="false" outlineLevel="0" collapsed="false">
      <c r="A1639" s="0" t="n">
        <v>40383</v>
      </c>
      <c r="B1639" s="0" t="s">
        <v>13518</v>
      </c>
      <c r="C1639" s="0" t="s">
        <v>2430</v>
      </c>
      <c r="D1639" s="333" t="n">
        <v>68.69</v>
      </c>
    </row>
    <row r="1640" customFormat="false" ht="15" hidden="false" customHeight="false" outlineLevel="0" collapsed="false">
      <c r="A1640" s="0" t="n">
        <v>40378</v>
      </c>
      <c r="B1640" s="0" t="s">
        <v>13519</v>
      </c>
      <c r="C1640" s="0" t="s">
        <v>2430</v>
      </c>
      <c r="D1640" s="333" t="n">
        <v>23.75</v>
      </c>
    </row>
    <row r="1641" customFormat="false" ht="15" hidden="false" customHeight="false" outlineLevel="0" collapsed="false">
      <c r="A1641" s="0" t="n">
        <v>40382</v>
      </c>
      <c r="B1641" s="0" t="s">
        <v>13520</v>
      </c>
      <c r="C1641" s="0" t="s">
        <v>2430</v>
      </c>
      <c r="D1641" s="333" t="n">
        <v>44.94</v>
      </c>
    </row>
    <row r="1642" customFormat="false" ht="15" hidden="false" customHeight="false" outlineLevel="0" collapsed="false">
      <c r="A1642" s="0" t="n">
        <v>40422</v>
      </c>
      <c r="B1642" s="0" t="s">
        <v>13521</v>
      </c>
      <c r="C1642" s="0" t="s">
        <v>2430</v>
      </c>
      <c r="D1642" s="333" t="n">
        <v>306.14</v>
      </c>
    </row>
    <row r="1643" customFormat="false" ht="15" hidden="false" customHeight="false" outlineLevel="0" collapsed="false">
      <c r="A1643" s="0" t="n">
        <v>40387</v>
      </c>
      <c r="B1643" s="0" t="s">
        <v>13522</v>
      </c>
      <c r="C1643" s="0" t="s">
        <v>2430</v>
      </c>
      <c r="D1643" s="333" t="n">
        <v>155.88</v>
      </c>
    </row>
    <row r="1644" customFormat="false" ht="15" hidden="false" customHeight="false" outlineLevel="0" collapsed="false">
      <c r="A1644" s="0" t="n">
        <v>40380</v>
      </c>
      <c r="B1644" s="0" t="s">
        <v>13523</v>
      </c>
      <c r="C1644" s="0" t="s">
        <v>2430</v>
      </c>
      <c r="D1644" s="333" t="n">
        <v>31.66</v>
      </c>
    </row>
    <row r="1645" customFormat="false" ht="15" hidden="false" customHeight="false" outlineLevel="0" collapsed="false">
      <c r="A1645" s="0" t="n">
        <v>40390</v>
      </c>
      <c r="B1645" s="0" t="s">
        <v>13524</v>
      </c>
      <c r="C1645" s="0" t="s">
        <v>2430</v>
      </c>
      <c r="D1645" s="333" t="n">
        <v>644.77</v>
      </c>
    </row>
    <row r="1646" customFormat="false" ht="15" hidden="false" customHeight="false" outlineLevel="0" collapsed="false">
      <c r="A1646" s="0" t="n">
        <v>40413</v>
      </c>
      <c r="B1646" s="0" t="s">
        <v>13525</v>
      </c>
      <c r="C1646" s="0" t="s">
        <v>2430</v>
      </c>
      <c r="D1646" s="333" t="n">
        <v>22.56</v>
      </c>
    </row>
    <row r="1647" customFormat="false" ht="15" hidden="false" customHeight="false" outlineLevel="0" collapsed="false">
      <c r="A1647" s="0" t="n">
        <v>40415</v>
      </c>
      <c r="B1647" s="0" t="s">
        <v>13526</v>
      </c>
      <c r="C1647" s="0" t="s">
        <v>2430</v>
      </c>
      <c r="D1647" s="333" t="n">
        <v>32.14</v>
      </c>
    </row>
    <row r="1648" customFormat="false" ht="15" hidden="false" customHeight="false" outlineLevel="0" collapsed="false">
      <c r="A1648" s="0" t="n">
        <v>40417</v>
      </c>
      <c r="B1648" s="0" t="s">
        <v>13527</v>
      </c>
      <c r="C1648" s="0" t="s">
        <v>2430</v>
      </c>
      <c r="D1648" s="333" t="n">
        <v>37.92</v>
      </c>
    </row>
    <row r="1649" customFormat="false" ht="15" hidden="false" customHeight="false" outlineLevel="0" collapsed="false">
      <c r="A1649" s="0" t="n">
        <v>39271</v>
      </c>
      <c r="B1649" s="0" t="s">
        <v>13528</v>
      </c>
      <c r="C1649" s="0" t="s">
        <v>2430</v>
      </c>
      <c r="D1649" s="333" t="n">
        <v>2.28</v>
      </c>
    </row>
    <row r="1650" customFormat="false" ht="15" hidden="false" customHeight="false" outlineLevel="0" collapsed="false">
      <c r="A1650" s="0" t="n">
        <v>39273</v>
      </c>
      <c r="B1650" s="0" t="s">
        <v>13529</v>
      </c>
      <c r="C1650" s="0" t="s">
        <v>2430</v>
      </c>
      <c r="D1650" s="333" t="n">
        <v>3.87</v>
      </c>
    </row>
    <row r="1651" customFormat="false" ht="15" hidden="false" customHeight="false" outlineLevel="0" collapsed="false">
      <c r="A1651" s="0" t="n">
        <v>39272</v>
      </c>
      <c r="B1651" s="0" t="s">
        <v>13530</v>
      </c>
      <c r="C1651" s="0" t="s">
        <v>2430</v>
      </c>
      <c r="D1651" s="333" t="n">
        <v>2.8</v>
      </c>
    </row>
    <row r="1652" customFormat="false" ht="15" hidden="false" customHeight="false" outlineLevel="0" collapsed="false">
      <c r="A1652" s="0" t="n">
        <v>1875</v>
      </c>
      <c r="B1652" s="0" t="s">
        <v>13531</v>
      </c>
      <c r="C1652" s="0" t="s">
        <v>2430</v>
      </c>
      <c r="D1652" s="333" t="n">
        <v>6.19</v>
      </c>
    </row>
    <row r="1653" customFormat="false" ht="15" hidden="false" customHeight="false" outlineLevel="0" collapsed="false">
      <c r="A1653" s="0" t="n">
        <v>1874</v>
      </c>
      <c r="B1653" s="0" t="s">
        <v>13532</v>
      </c>
      <c r="C1653" s="0" t="s">
        <v>2430</v>
      </c>
      <c r="D1653" s="333" t="n">
        <v>5.11</v>
      </c>
    </row>
    <row r="1654" customFormat="false" ht="15" hidden="false" customHeight="false" outlineLevel="0" collapsed="false">
      <c r="A1654" s="0" t="n">
        <v>1870</v>
      </c>
      <c r="B1654" s="0" t="s">
        <v>13533</v>
      </c>
      <c r="C1654" s="0" t="s">
        <v>2430</v>
      </c>
      <c r="D1654" s="333" t="n">
        <v>2.95</v>
      </c>
    </row>
    <row r="1655" customFormat="false" ht="15" hidden="false" customHeight="false" outlineLevel="0" collapsed="false">
      <c r="A1655" s="0" t="n">
        <v>1884</v>
      </c>
      <c r="B1655" s="0" t="s">
        <v>13534</v>
      </c>
      <c r="C1655" s="0" t="s">
        <v>2430</v>
      </c>
      <c r="D1655" s="333" t="n">
        <v>4.53</v>
      </c>
    </row>
    <row r="1656" customFormat="false" ht="15" hidden="false" customHeight="false" outlineLevel="0" collapsed="false">
      <c r="A1656" s="0" t="n">
        <v>1887</v>
      </c>
      <c r="B1656" s="0" t="s">
        <v>13535</v>
      </c>
      <c r="C1656" s="0" t="s">
        <v>2430</v>
      </c>
      <c r="D1656" s="333" t="n">
        <v>25.65</v>
      </c>
    </row>
    <row r="1657" customFormat="false" ht="15" hidden="false" customHeight="false" outlineLevel="0" collapsed="false">
      <c r="A1657" s="0" t="n">
        <v>1876</v>
      </c>
      <c r="B1657" s="0" t="s">
        <v>13536</v>
      </c>
      <c r="C1657" s="0" t="s">
        <v>2430</v>
      </c>
      <c r="D1657" s="333" t="n">
        <v>10.05</v>
      </c>
    </row>
    <row r="1658" customFormat="false" ht="15" hidden="false" customHeight="false" outlineLevel="0" collapsed="false">
      <c r="A1658" s="0" t="n">
        <v>1879</v>
      </c>
      <c r="B1658" s="0" t="s">
        <v>13537</v>
      </c>
      <c r="C1658" s="0" t="s">
        <v>2430</v>
      </c>
      <c r="D1658" s="333" t="n">
        <v>2.99</v>
      </c>
    </row>
    <row r="1659" customFormat="false" ht="15" hidden="false" customHeight="false" outlineLevel="0" collapsed="false">
      <c r="A1659" s="0" t="n">
        <v>1877</v>
      </c>
      <c r="B1659" s="0" t="s">
        <v>13538</v>
      </c>
      <c r="C1659" s="0" t="s">
        <v>2430</v>
      </c>
      <c r="D1659" s="333" t="n">
        <v>25.68</v>
      </c>
    </row>
    <row r="1660" customFormat="false" ht="15" hidden="false" customHeight="false" outlineLevel="0" collapsed="false">
      <c r="A1660" s="0" t="n">
        <v>1878</v>
      </c>
      <c r="B1660" s="0" t="s">
        <v>13539</v>
      </c>
      <c r="C1660" s="0" t="s">
        <v>2430</v>
      </c>
      <c r="D1660" s="333" t="n">
        <v>51.6</v>
      </c>
    </row>
    <row r="1661" customFormat="false" ht="15" hidden="false" customHeight="false" outlineLevel="0" collapsed="false">
      <c r="A1661" s="0" t="n">
        <v>2621</v>
      </c>
      <c r="B1661" s="0" t="s">
        <v>13540</v>
      </c>
      <c r="C1661" s="0" t="s">
        <v>2430</v>
      </c>
      <c r="D1661" s="333" t="n">
        <v>162.11</v>
      </c>
    </row>
    <row r="1662" customFormat="false" ht="15" hidden="false" customHeight="false" outlineLevel="0" collapsed="false">
      <c r="A1662" s="0" t="n">
        <v>2616</v>
      </c>
      <c r="B1662" s="0" t="s">
        <v>13541</v>
      </c>
      <c r="C1662" s="0" t="s">
        <v>2430</v>
      </c>
      <c r="D1662" s="333" t="n">
        <v>4.59</v>
      </c>
    </row>
    <row r="1663" customFormat="false" ht="15" hidden="false" customHeight="false" outlineLevel="0" collapsed="false">
      <c r="A1663" s="0" t="n">
        <v>2633</v>
      </c>
      <c r="B1663" s="0" t="s">
        <v>13542</v>
      </c>
      <c r="C1663" s="0" t="s">
        <v>2430</v>
      </c>
      <c r="D1663" s="333" t="n">
        <v>5.19</v>
      </c>
    </row>
    <row r="1664" customFormat="false" ht="15" hidden="false" customHeight="false" outlineLevel="0" collapsed="false">
      <c r="A1664" s="0" t="n">
        <v>2617</v>
      </c>
      <c r="B1664" s="0" t="s">
        <v>13543</v>
      </c>
      <c r="C1664" s="0" t="s">
        <v>2430</v>
      </c>
      <c r="D1664" s="333" t="n">
        <v>7.05</v>
      </c>
    </row>
    <row r="1665" customFormat="false" ht="15" hidden="false" customHeight="false" outlineLevel="0" collapsed="false">
      <c r="A1665" s="0" t="n">
        <v>2618</v>
      </c>
      <c r="B1665" s="0" t="s">
        <v>13544</v>
      </c>
      <c r="C1665" s="0" t="s">
        <v>2430</v>
      </c>
      <c r="D1665" s="333" t="n">
        <v>16.05</v>
      </c>
    </row>
    <row r="1666" customFormat="false" ht="15" hidden="false" customHeight="false" outlineLevel="0" collapsed="false">
      <c r="A1666" s="0" t="n">
        <v>2632</v>
      </c>
      <c r="B1666" s="0" t="s">
        <v>13545</v>
      </c>
      <c r="C1666" s="0" t="s">
        <v>2430</v>
      </c>
      <c r="D1666" s="333" t="n">
        <v>19.58</v>
      </c>
    </row>
    <row r="1667" customFormat="false" ht="15" hidden="false" customHeight="false" outlineLevel="0" collapsed="false">
      <c r="A1667" s="0" t="n">
        <v>2631</v>
      </c>
      <c r="B1667" s="0" t="s">
        <v>13546</v>
      </c>
      <c r="C1667" s="0" t="s">
        <v>2430</v>
      </c>
      <c r="D1667" s="333" t="n">
        <v>28.75</v>
      </c>
    </row>
    <row r="1668" customFormat="false" ht="15" hidden="false" customHeight="false" outlineLevel="0" collapsed="false">
      <c r="A1668" s="0" t="n">
        <v>2619</v>
      </c>
      <c r="B1668" s="0" t="s">
        <v>13547</v>
      </c>
      <c r="C1668" s="0" t="s">
        <v>2430</v>
      </c>
      <c r="D1668" s="333" t="n">
        <v>72.8</v>
      </c>
    </row>
    <row r="1669" customFormat="false" ht="15" hidden="false" customHeight="false" outlineLevel="0" collapsed="false">
      <c r="A1669" s="0" t="n">
        <v>2620</v>
      </c>
      <c r="B1669" s="0" t="s">
        <v>13548</v>
      </c>
      <c r="C1669" s="0" t="s">
        <v>2430</v>
      </c>
      <c r="D1669" s="333" t="n">
        <v>95.58</v>
      </c>
    </row>
    <row r="1670" customFormat="false" ht="15" hidden="false" customHeight="false" outlineLevel="0" collapsed="false">
      <c r="A1670" s="0" t="n">
        <v>44472</v>
      </c>
      <c r="B1670" s="0" t="s">
        <v>13549</v>
      </c>
      <c r="C1670" s="0" t="s">
        <v>2430</v>
      </c>
      <c r="D1670" s="333" t="n">
        <v>59.75</v>
      </c>
    </row>
    <row r="1671" customFormat="false" ht="15" hidden="false" customHeight="false" outlineLevel="0" collapsed="false">
      <c r="A1671" s="0" t="n">
        <v>38369</v>
      </c>
      <c r="B1671" s="0" t="s">
        <v>13550</v>
      </c>
      <c r="C1671" s="0" t="s">
        <v>2430</v>
      </c>
      <c r="D1671" s="333" t="n">
        <v>22.96</v>
      </c>
    </row>
    <row r="1672" customFormat="false" ht="15" hidden="false" customHeight="false" outlineLevel="0" collapsed="false">
      <c r="A1672" s="0" t="n">
        <v>38370</v>
      </c>
      <c r="B1672" s="0" t="s">
        <v>13551</v>
      </c>
      <c r="C1672" s="0" t="s">
        <v>2430</v>
      </c>
      <c r="D1672" s="333" t="n">
        <v>22.96</v>
      </c>
    </row>
    <row r="1673" customFormat="false" ht="15" hidden="false" customHeight="false" outlineLevel="0" collapsed="false">
      <c r="A1673" s="0" t="n">
        <v>38372</v>
      </c>
      <c r="B1673" s="0" t="s">
        <v>13552</v>
      </c>
      <c r="C1673" s="0" t="s">
        <v>2430</v>
      </c>
      <c r="D1673" s="333" t="n">
        <v>20.96</v>
      </c>
    </row>
    <row r="1674" customFormat="false" ht="15" hidden="false" customHeight="false" outlineLevel="0" collapsed="false">
      <c r="A1674" s="0" t="n">
        <v>2357</v>
      </c>
      <c r="B1674" s="0" t="s">
        <v>13553</v>
      </c>
      <c r="C1674" s="0" t="s">
        <v>2502</v>
      </c>
      <c r="D1674" s="333" t="n">
        <v>8.19</v>
      </c>
    </row>
    <row r="1675" customFormat="false" ht="15" hidden="false" customHeight="false" outlineLevel="0" collapsed="false">
      <c r="A1675" s="0" t="n">
        <v>40806</v>
      </c>
      <c r="B1675" s="0" t="s">
        <v>13554</v>
      </c>
      <c r="C1675" s="0" t="s">
        <v>4335</v>
      </c>
      <c r="D1675" s="532" t="n">
        <v>1459.78</v>
      </c>
    </row>
    <row r="1676" customFormat="false" ht="15" hidden="false" customHeight="false" outlineLevel="0" collapsed="false">
      <c r="A1676" s="0" t="n">
        <v>2355</v>
      </c>
      <c r="B1676" s="0" t="s">
        <v>13555</v>
      </c>
      <c r="C1676" s="0" t="s">
        <v>2502</v>
      </c>
      <c r="D1676" s="333" t="n">
        <v>19.97</v>
      </c>
    </row>
    <row r="1677" customFormat="false" ht="15" hidden="false" customHeight="false" outlineLevel="0" collapsed="false">
      <c r="A1677" s="0" t="n">
        <v>40805</v>
      </c>
      <c r="B1677" s="0" t="s">
        <v>13556</v>
      </c>
      <c r="C1677" s="0" t="s">
        <v>4335</v>
      </c>
      <c r="D1677" s="532" t="n">
        <v>3555.12</v>
      </c>
    </row>
    <row r="1678" customFormat="false" ht="15" hidden="false" customHeight="false" outlineLevel="0" collapsed="false">
      <c r="A1678" s="0" t="n">
        <v>2358</v>
      </c>
      <c r="B1678" s="0" t="s">
        <v>13557</v>
      </c>
      <c r="C1678" s="0" t="s">
        <v>2502</v>
      </c>
      <c r="D1678" s="333" t="n">
        <v>15.42</v>
      </c>
    </row>
    <row r="1679" customFormat="false" ht="15" hidden="false" customHeight="false" outlineLevel="0" collapsed="false">
      <c r="A1679" s="0" t="n">
        <v>40807</v>
      </c>
      <c r="B1679" s="0" t="s">
        <v>13558</v>
      </c>
      <c r="C1679" s="0" t="s">
        <v>4335</v>
      </c>
      <c r="D1679" s="532" t="n">
        <v>2744.46</v>
      </c>
    </row>
    <row r="1680" customFormat="false" ht="15" hidden="false" customHeight="false" outlineLevel="0" collapsed="false">
      <c r="A1680" s="0" t="n">
        <v>2359</v>
      </c>
      <c r="B1680" s="0" t="s">
        <v>13559</v>
      </c>
      <c r="C1680" s="0" t="s">
        <v>2502</v>
      </c>
      <c r="D1680" s="333" t="n">
        <v>12.05</v>
      </c>
    </row>
    <row r="1681" customFormat="false" ht="15" hidden="false" customHeight="false" outlineLevel="0" collapsed="false">
      <c r="A1681" s="0" t="n">
        <v>40808</v>
      </c>
      <c r="B1681" s="0" t="s">
        <v>13560</v>
      </c>
      <c r="C1681" s="0" t="s">
        <v>4335</v>
      </c>
      <c r="D1681" s="532" t="n">
        <v>2145.18</v>
      </c>
    </row>
    <row r="1682" customFormat="false" ht="15" hidden="false" customHeight="false" outlineLevel="0" collapsed="false">
      <c r="A1682" s="0" t="n">
        <v>44330</v>
      </c>
      <c r="B1682" s="0" t="s">
        <v>13561</v>
      </c>
      <c r="C1682" s="0" t="s">
        <v>2712</v>
      </c>
      <c r="D1682" s="333" t="n">
        <v>8.65</v>
      </c>
    </row>
    <row r="1683" customFormat="false" ht="15" hidden="false" customHeight="false" outlineLevel="0" collapsed="false">
      <c r="A1683" s="0" t="n">
        <v>43144</v>
      </c>
      <c r="B1683" s="0" t="s">
        <v>13562</v>
      </c>
      <c r="C1683" s="0" t="s">
        <v>2515</v>
      </c>
      <c r="D1683" s="333" t="n">
        <v>41.91</v>
      </c>
    </row>
    <row r="1684" customFormat="false" ht="15" hidden="false" customHeight="false" outlineLevel="0" collapsed="false">
      <c r="A1684" s="0" t="n">
        <v>39397</v>
      </c>
      <c r="B1684" s="0" t="s">
        <v>13563</v>
      </c>
      <c r="C1684" s="0" t="s">
        <v>2712</v>
      </c>
      <c r="D1684" s="333" t="n">
        <v>19.1</v>
      </c>
    </row>
    <row r="1685" customFormat="false" ht="15" hidden="false" customHeight="false" outlineLevel="0" collapsed="false">
      <c r="A1685" s="0" t="n">
        <v>2692</v>
      </c>
      <c r="B1685" s="0" t="s">
        <v>13564</v>
      </c>
      <c r="C1685" s="0" t="s">
        <v>2712</v>
      </c>
      <c r="D1685" s="333" t="n">
        <v>7.71</v>
      </c>
    </row>
    <row r="1686" customFormat="false" ht="15" hidden="false" customHeight="false" outlineLevel="0" collapsed="false">
      <c r="A1686" s="0" t="n">
        <v>44329</v>
      </c>
      <c r="B1686" s="0" t="s">
        <v>13565</v>
      </c>
      <c r="C1686" s="0" t="s">
        <v>2712</v>
      </c>
      <c r="D1686" s="333" t="n">
        <v>11.34</v>
      </c>
    </row>
    <row r="1687" customFormat="false" ht="15" hidden="false" customHeight="false" outlineLevel="0" collapsed="false">
      <c r="A1687" s="0" t="n">
        <v>5318</v>
      </c>
      <c r="B1687" s="0" t="s">
        <v>13566</v>
      </c>
      <c r="C1687" s="0" t="s">
        <v>2712</v>
      </c>
      <c r="D1687" s="333" t="n">
        <v>18.33</v>
      </c>
    </row>
    <row r="1688" customFormat="false" ht="15" hidden="false" customHeight="false" outlineLevel="0" collapsed="false">
      <c r="A1688" s="0" t="n">
        <v>5330</v>
      </c>
      <c r="B1688" s="0" t="s">
        <v>13567</v>
      </c>
      <c r="C1688" s="0" t="s">
        <v>2712</v>
      </c>
      <c r="D1688" s="333" t="n">
        <v>41.78</v>
      </c>
    </row>
    <row r="1689" customFormat="false" ht="15" hidden="false" customHeight="false" outlineLevel="0" collapsed="false">
      <c r="A1689" s="0" t="n">
        <v>44532</v>
      </c>
      <c r="B1689" s="0" t="s">
        <v>13568</v>
      </c>
      <c r="C1689" s="0" t="s">
        <v>2430</v>
      </c>
      <c r="D1689" s="333" t="n">
        <v>25.75</v>
      </c>
    </row>
    <row r="1690" customFormat="false" ht="15" hidden="false" customHeight="false" outlineLevel="0" collapsed="false">
      <c r="A1690" s="0" t="n">
        <v>44531</v>
      </c>
      <c r="B1690" s="0" t="s">
        <v>13569</v>
      </c>
      <c r="C1690" s="0" t="s">
        <v>2430</v>
      </c>
      <c r="D1690" s="333" t="n">
        <v>81.85</v>
      </c>
    </row>
    <row r="1691" customFormat="false" ht="15" hidden="false" customHeight="false" outlineLevel="0" collapsed="false">
      <c r="A1691" s="0" t="n">
        <v>38140</v>
      </c>
      <c r="B1691" s="0" t="s">
        <v>13570</v>
      </c>
      <c r="C1691" s="0" t="s">
        <v>2430</v>
      </c>
      <c r="D1691" s="333" t="n">
        <v>19.85</v>
      </c>
    </row>
    <row r="1692" customFormat="false" ht="15" hidden="false" customHeight="false" outlineLevel="0" collapsed="false">
      <c r="A1692" s="0" t="n">
        <v>13887</v>
      </c>
      <c r="B1692" s="0" t="s">
        <v>13571</v>
      </c>
      <c r="C1692" s="0" t="s">
        <v>2430</v>
      </c>
      <c r="D1692" s="333" t="n">
        <v>469.96</v>
      </c>
    </row>
    <row r="1693" customFormat="false" ht="15" hidden="false" customHeight="false" outlineLevel="0" collapsed="false">
      <c r="A1693" s="0" t="n">
        <v>44495</v>
      </c>
      <c r="B1693" s="0" t="s">
        <v>13572</v>
      </c>
      <c r="C1693" s="0" t="s">
        <v>2430</v>
      </c>
      <c r="D1693" s="333" t="n">
        <v>20.92</v>
      </c>
    </row>
    <row r="1694" customFormat="false" ht="15" hidden="false" customHeight="false" outlineLevel="0" collapsed="false">
      <c r="A1694" s="0" t="n">
        <v>44533</v>
      </c>
      <c r="B1694" s="0" t="s">
        <v>13573</v>
      </c>
      <c r="C1694" s="0" t="s">
        <v>2430</v>
      </c>
      <c r="D1694" s="333" t="n">
        <v>19.75</v>
      </c>
    </row>
    <row r="1695" customFormat="false" ht="15" hidden="false" customHeight="false" outlineLevel="0" collapsed="false">
      <c r="A1695" s="0" t="n">
        <v>44534</v>
      </c>
      <c r="B1695" s="0" t="s">
        <v>13574</v>
      </c>
      <c r="C1695" s="0" t="s">
        <v>2430</v>
      </c>
      <c r="D1695" s="333" t="n">
        <v>5.15</v>
      </c>
    </row>
    <row r="1696" customFormat="false" ht="15" hidden="false" customHeight="false" outlineLevel="0" collapsed="false">
      <c r="A1696" s="0" t="n">
        <v>34544</v>
      </c>
      <c r="B1696" s="0" t="s">
        <v>13575</v>
      </c>
      <c r="C1696" s="0" t="s">
        <v>2430</v>
      </c>
      <c r="D1696" s="532" t="n">
        <v>2172.55</v>
      </c>
    </row>
    <row r="1697" customFormat="false" ht="15" hidden="false" customHeight="false" outlineLevel="0" collapsed="false">
      <c r="A1697" s="0" t="n">
        <v>34729</v>
      </c>
      <c r="B1697" s="0" t="s">
        <v>13576</v>
      </c>
      <c r="C1697" s="0" t="s">
        <v>2430</v>
      </c>
      <c r="D1697" s="532" t="n">
        <v>1709.05</v>
      </c>
    </row>
    <row r="1698" customFormat="false" ht="15" hidden="false" customHeight="false" outlineLevel="0" collapsed="false">
      <c r="A1698" s="0" t="n">
        <v>34734</v>
      </c>
      <c r="B1698" s="0" t="s">
        <v>13577</v>
      </c>
      <c r="C1698" s="0" t="s">
        <v>2430</v>
      </c>
      <c r="D1698" s="532" t="n">
        <v>2646.15</v>
      </c>
    </row>
    <row r="1699" customFormat="false" ht="15" hidden="false" customHeight="false" outlineLevel="0" collapsed="false">
      <c r="A1699" s="0" t="n">
        <v>34738</v>
      </c>
      <c r="B1699" s="0" t="s">
        <v>13578</v>
      </c>
      <c r="C1699" s="0" t="s">
        <v>2430</v>
      </c>
      <c r="D1699" s="532" t="n">
        <v>6182.25</v>
      </c>
    </row>
    <row r="1700" customFormat="false" ht="15" hidden="false" customHeight="false" outlineLevel="0" collapsed="false">
      <c r="A1700" s="0" t="n">
        <v>34623</v>
      </c>
      <c r="B1700" s="0" t="s">
        <v>13579</v>
      </c>
      <c r="C1700" s="0" t="s">
        <v>2430</v>
      </c>
      <c r="D1700" s="333" t="n">
        <v>74.08</v>
      </c>
    </row>
    <row r="1701" customFormat="false" ht="15" hidden="false" customHeight="false" outlineLevel="0" collapsed="false">
      <c r="A1701" s="0" t="n">
        <v>34616</v>
      </c>
      <c r="B1701" s="0" t="s">
        <v>13580</v>
      </c>
      <c r="C1701" s="0" t="s">
        <v>2430</v>
      </c>
      <c r="D1701" s="333" t="n">
        <v>75.24</v>
      </c>
    </row>
    <row r="1702" customFormat="false" ht="15" hidden="false" customHeight="false" outlineLevel="0" collapsed="false">
      <c r="A1702" s="0" t="n">
        <v>34628</v>
      </c>
      <c r="B1702" s="0" t="s">
        <v>13581</v>
      </c>
      <c r="C1702" s="0" t="s">
        <v>2430</v>
      </c>
      <c r="D1702" s="333" t="n">
        <v>106.11</v>
      </c>
    </row>
    <row r="1703" customFormat="false" ht="15" hidden="false" customHeight="false" outlineLevel="0" collapsed="false">
      <c r="A1703" s="0" t="n">
        <v>34686</v>
      </c>
      <c r="B1703" s="0" t="s">
        <v>13582</v>
      </c>
      <c r="C1703" s="0" t="s">
        <v>2430</v>
      </c>
      <c r="D1703" s="333" t="n">
        <v>19.46</v>
      </c>
    </row>
    <row r="1704" customFormat="false" ht="15" hidden="false" customHeight="false" outlineLevel="0" collapsed="false">
      <c r="A1704" s="0" t="n">
        <v>34653</v>
      </c>
      <c r="B1704" s="0" t="s">
        <v>13583</v>
      </c>
      <c r="C1704" s="0" t="s">
        <v>2430</v>
      </c>
      <c r="D1704" s="333" t="n">
        <v>13.12</v>
      </c>
    </row>
    <row r="1705" customFormat="false" ht="15" hidden="false" customHeight="false" outlineLevel="0" collapsed="false">
      <c r="A1705" s="0" t="n">
        <v>34688</v>
      </c>
      <c r="B1705" s="0" t="s">
        <v>13584</v>
      </c>
      <c r="C1705" s="0" t="s">
        <v>2430</v>
      </c>
      <c r="D1705" s="333" t="n">
        <v>23.79</v>
      </c>
    </row>
    <row r="1706" customFormat="false" ht="15" hidden="false" customHeight="false" outlineLevel="0" collapsed="false">
      <c r="A1706" s="0" t="n">
        <v>34709</v>
      </c>
      <c r="B1706" s="0" t="s">
        <v>13585</v>
      </c>
      <c r="C1706" s="0" t="s">
        <v>2430</v>
      </c>
      <c r="D1706" s="333" t="n">
        <v>92.18</v>
      </c>
    </row>
    <row r="1707" customFormat="false" ht="15" hidden="false" customHeight="false" outlineLevel="0" collapsed="false">
      <c r="A1707" s="0" t="n">
        <v>34714</v>
      </c>
      <c r="B1707" s="0" t="s">
        <v>13586</v>
      </c>
      <c r="C1707" s="0" t="s">
        <v>2430</v>
      </c>
      <c r="D1707" s="333" t="n">
        <v>110.1</v>
      </c>
    </row>
    <row r="1708" customFormat="false" ht="15" hidden="false" customHeight="false" outlineLevel="0" collapsed="false">
      <c r="A1708" s="0" t="n">
        <v>2391</v>
      </c>
      <c r="B1708" s="0" t="s">
        <v>13587</v>
      </c>
      <c r="C1708" s="0" t="s">
        <v>2430</v>
      </c>
      <c r="D1708" s="333" t="n">
        <v>502.82</v>
      </c>
    </row>
    <row r="1709" customFormat="false" ht="15" hidden="false" customHeight="false" outlineLevel="0" collapsed="false">
      <c r="A1709" s="0" t="n">
        <v>2374</v>
      </c>
      <c r="B1709" s="0" t="s">
        <v>13588</v>
      </c>
      <c r="C1709" s="0" t="s">
        <v>2430</v>
      </c>
      <c r="D1709" s="333" t="n">
        <v>570.43</v>
      </c>
    </row>
    <row r="1710" customFormat="false" ht="15" hidden="false" customHeight="false" outlineLevel="0" collapsed="false">
      <c r="A1710" s="0" t="n">
        <v>2377</v>
      </c>
      <c r="B1710" s="0" t="s">
        <v>13589</v>
      </c>
      <c r="C1710" s="0" t="s">
        <v>2430</v>
      </c>
      <c r="D1710" s="333" t="n">
        <v>800.55</v>
      </c>
    </row>
    <row r="1711" customFormat="false" ht="15" hidden="false" customHeight="false" outlineLevel="0" collapsed="false">
      <c r="A1711" s="0" t="n">
        <v>2393</v>
      </c>
      <c r="B1711" s="0" t="s">
        <v>13590</v>
      </c>
      <c r="C1711" s="0" t="s">
        <v>2430</v>
      </c>
      <c r="D1711" s="532" t="n">
        <v>1340.62</v>
      </c>
    </row>
    <row r="1712" customFormat="false" ht="15" hidden="false" customHeight="false" outlineLevel="0" collapsed="false">
      <c r="A1712" s="0" t="n">
        <v>34705</v>
      </c>
      <c r="B1712" s="0" t="s">
        <v>13591</v>
      </c>
      <c r="C1712" s="0" t="s">
        <v>2430</v>
      </c>
      <c r="D1712" s="532" t="n">
        <v>1172.56</v>
      </c>
    </row>
    <row r="1713" customFormat="false" ht="15" hidden="false" customHeight="false" outlineLevel="0" collapsed="false">
      <c r="A1713" s="0" t="n">
        <v>34707</v>
      </c>
      <c r="B1713" s="0" t="s">
        <v>13592</v>
      </c>
      <c r="C1713" s="0" t="s">
        <v>2430</v>
      </c>
      <c r="D1713" s="532" t="n">
        <v>2172.78</v>
      </c>
    </row>
    <row r="1714" customFormat="false" ht="15" hidden="false" customHeight="false" outlineLevel="0" collapsed="false">
      <c r="A1714" s="0" t="n">
        <v>2378</v>
      </c>
      <c r="B1714" s="0" t="s">
        <v>13593</v>
      </c>
      <c r="C1714" s="0" t="s">
        <v>2430</v>
      </c>
      <c r="D1714" s="532" t="n">
        <v>1841.52</v>
      </c>
    </row>
    <row r="1715" customFormat="false" ht="15" hidden="false" customHeight="false" outlineLevel="0" collapsed="false">
      <c r="A1715" s="0" t="n">
        <v>2379</v>
      </c>
      <c r="B1715" s="0" t="s">
        <v>13594</v>
      </c>
      <c r="C1715" s="0" t="s">
        <v>2430</v>
      </c>
      <c r="D1715" s="532" t="n">
        <v>1841.52</v>
      </c>
    </row>
    <row r="1716" customFormat="false" ht="15" hidden="false" customHeight="false" outlineLevel="0" collapsed="false">
      <c r="A1716" s="0" t="n">
        <v>2376</v>
      </c>
      <c r="B1716" s="0" t="s">
        <v>13595</v>
      </c>
      <c r="C1716" s="0" t="s">
        <v>2430</v>
      </c>
      <c r="D1716" s="532" t="n">
        <v>3032.97</v>
      </c>
    </row>
    <row r="1717" customFormat="false" ht="15" hidden="false" customHeight="false" outlineLevel="0" collapsed="false">
      <c r="A1717" s="0" t="n">
        <v>2394</v>
      </c>
      <c r="B1717" s="0" t="s">
        <v>13596</v>
      </c>
      <c r="C1717" s="0" t="s">
        <v>2430</v>
      </c>
      <c r="D1717" s="532" t="n">
        <v>6483.93</v>
      </c>
    </row>
    <row r="1718" customFormat="false" ht="15" hidden="false" customHeight="false" outlineLevel="0" collapsed="false">
      <c r="A1718" s="0" t="n">
        <v>2388</v>
      </c>
      <c r="B1718" s="0" t="s">
        <v>13597</v>
      </c>
      <c r="C1718" s="0" t="s">
        <v>2430</v>
      </c>
      <c r="D1718" s="333" t="n">
        <v>91.49</v>
      </c>
    </row>
    <row r="1719" customFormat="false" ht="15" hidden="false" customHeight="false" outlineLevel="0" collapsed="false">
      <c r="A1719" s="0" t="n">
        <v>34606</v>
      </c>
      <c r="B1719" s="0" t="s">
        <v>13598</v>
      </c>
      <c r="C1719" s="0" t="s">
        <v>2430</v>
      </c>
      <c r="D1719" s="333" t="n">
        <v>140.34</v>
      </c>
    </row>
    <row r="1720" customFormat="false" ht="15" hidden="false" customHeight="false" outlineLevel="0" collapsed="false">
      <c r="A1720" s="0" t="n">
        <v>34689</v>
      </c>
      <c r="B1720" s="0" t="s">
        <v>13599</v>
      </c>
      <c r="C1720" s="0" t="s">
        <v>2430</v>
      </c>
      <c r="D1720" s="333" t="n">
        <v>44.68</v>
      </c>
    </row>
    <row r="1721" customFormat="false" ht="15" hidden="false" customHeight="false" outlineLevel="0" collapsed="false">
      <c r="A1721" s="0" t="n">
        <v>2370</v>
      </c>
      <c r="B1721" s="0" t="s">
        <v>13600</v>
      </c>
      <c r="C1721" s="0" t="s">
        <v>2430</v>
      </c>
      <c r="D1721" s="333" t="n">
        <v>17</v>
      </c>
    </row>
    <row r="1722" customFormat="false" ht="15" hidden="false" customHeight="false" outlineLevel="0" collapsed="false">
      <c r="A1722" s="0" t="n">
        <v>2386</v>
      </c>
      <c r="B1722" s="0" t="s">
        <v>13601</v>
      </c>
      <c r="C1722" s="0" t="s">
        <v>2430</v>
      </c>
      <c r="D1722" s="333" t="n">
        <v>28.52</v>
      </c>
    </row>
    <row r="1723" customFormat="false" ht="15" hidden="false" customHeight="false" outlineLevel="0" collapsed="false">
      <c r="A1723" s="0" t="n">
        <v>2392</v>
      </c>
      <c r="B1723" s="0" t="s">
        <v>13602</v>
      </c>
      <c r="C1723" s="0" t="s">
        <v>2430</v>
      </c>
      <c r="D1723" s="333" t="n">
        <v>114.12</v>
      </c>
    </row>
    <row r="1724" customFormat="false" ht="15" hidden="false" customHeight="false" outlineLevel="0" collapsed="false">
      <c r="A1724" s="0" t="n">
        <v>2373</v>
      </c>
      <c r="B1724" s="0" t="s">
        <v>13603</v>
      </c>
      <c r="C1724" s="0" t="s">
        <v>2430</v>
      </c>
      <c r="D1724" s="333" t="n">
        <v>160.78</v>
      </c>
    </row>
    <row r="1725" customFormat="false" ht="15" hidden="false" customHeight="false" outlineLevel="0" collapsed="false">
      <c r="A1725" s="0" t="n">
        <v>39465</v>
      </c>
      <c r="B1725" s="0" t="s">
        <v>13604</v>
      </c>
      <c r="C1725" s="0" t="s">
        <v>2430</v>
      </c>
      <c r="D1725" s="333" t="n">
        <v>98.22</v>
      </c>
    </row>
    <row r="1726" customFormat="false" ht="15" hidden="false" customHeight="false" outlineLevel="0" collapsed="false">
      <c r="A1726" s="0" t="n">
        <v>39466</v>
      </c>
      <c r="B1726" s="0" t="s">
        <v>13605</v>
      </c>
      <c r="C1726" s="0" t="s">
        <v>2430</v>
      </c>
      <c r="D1726" s="333" t="n">
        <v>110.5</v>
      </c>
    </row>
    <row r="1727" customFormat="false" ht="15" hidden="false" customHeight="false" outlineLevel="0" collapsed="false">
      <c r="A1727" s="0" t="n">
        <v>39467</v>
      </c>
      <c r="B1727" s="0" t="s">
        <v>13606</v>
      </c>
      <c r="C1727" s="0" t="s">
        <v>2430</v>
      </c>
      <c r="D1727" s="333" t="n">
        <v>141.34</v>
      </c>
    </row>
    <row r="1728" customFormat="false" ht="15" hidden="false" customHeight="false" outlineLevel="0" collapsed="false">
      <c r="A1728" s="0" t="n">
        <v>39468</v>
      </c>
      <c r="B1728" s="0" t="s">
        <v>13607</v>
      </c>
      <c r="C1728" s="0" t="s">
        <v>2430</v>
      </c>
      <c r="D1728" s="333" t="n">
        <v>251.23</v>
      </c>
    </row>
    <row r="1729" customFormat="false" ht="15" hidden="false" customHeight="false" outlineLevel="0" collapsed="false">
      <c r="A1729" s="0" t="n">
        <v>39469</v>
      </c>
      <c r="B1729" s="0" t="s">
        <v>13608</v>
      </c>
      <c r="C1729" s="0" t="s">
        <v>2430</v>
      </c>
      <c r="D1729" s="333" t="n">
        <v>102.34</v>
      </c>
    </row>
    <row r="1730" customFormat="false" ht="15" hidden="false" customHeight="false" outlineLevel="0" collapsed="false">
      <c r="A1730" s="0" t="n">
        <v>39470</v>
      </c>
      <c r="B1730" s="0" t="s">
        <v>13609</v>
      </c>
      <c r="C1730" s="0" t="s">
        <v>2430</v>
      </c>
      <c r="D1730" s="333" t="n">
        <v>125.74</v>
      </c>
    </row>
    <row r="1731" customFormat="false" ht="15" hidden="false" customHeight="false" outlineLevel="0" collapsed="false">
      <c r="A1731" s="0" t="n">
        <v>39471</v>
      </c>
      <c r="B1731" s="0" t="s">
        <v>13610</v>
      </c>
      <c r="C1731" s="0" t="s">
        <v>2430</v>
      </c>
      <c r="D1731" s="333" t="n">
        <v>151.11</v>
      </c>
    </row>
    <row r="1732" customFormat="false" ht="15" hidden="false" customHeight="false" outlineLevel="0" collapsed="false">
      <c r="A1732" s="0" t="n">
        <v>39472</v>
      </c>
      <c r="B1732" s="0" t="s">
        <v>13611</v>
      </c>
      <c r="C1732" s="0" t="s">
        <v>2430</v>
      </c>
      <c r="D1732" s="333" t="n">
        <v>262.55</v>
      </c>
    </row>
    <row r="1733" customFormat="false" ht="15" hidden="false" customHeight="false" outlineLevel="0" collapsed="false">
      <c r="A1733" s="0" t="n">
        <v>39473</v>
      </c>
      <c r="B1733" s="0" t="s">
        <v>13612</v>
      </c>
      <c r="C1733" s="0" t="s">
        <v>2430</v>
      </c>
      <c r="D1733" s="333" t="n">
        <v>169.61</v>
      </c>
    </row>
    <row r="1734" customFormat="false" ht="15" hidden="false" customHeight="false" outlineLevel="0" collapsed="false">
      <c r="A1734" s="0" t="n">
        <v>39474</v>
      </c>
      <c r="B1734" s="0" t="s">
        <v>13613</v>
      </c>
      <c r="C1734" s="0" t="s">
        <v>2430</v>
      </c>
      <c r="D1734" s="333" t="n">
        <v>180.81</v>
      </c>
    </row>
    <row r="1735" customFormat="false" ht="15" hidden="false" customHeight="false" outlineLevel="0" collapsed="false">
      <c r="A1735" s="0" t="n">
        <v>39475</v>
      </c>
      <c r="B1735" s="0" t="s">
        <v>13614</v>
      </c>
      <c r="C1735" s="0" t="s">
        <v>2430</v>
      </c>
      <c r="D1735" s="333" t="n">
        <v>205.15</v>
      </c>
    </row>
    <row r="1736" customFormat="false" ht="15" hidden="false" customHeight="false" outlineLevel="0" collapsed="false">
      <c r="A1736" s="0" t="n">
        <v>39476</v>
      </c>
      <c r="B1736" s="0" t="s">
        <v>13615</v>
      </c>
      <c r="C1736" s="0" t="s">
        <v>2430</v>
      </c>
      <c r="D1736" s="333" t="n">
        <v>386.18</v>
      </c>
    </row>
    <row r="1737" customFormat="false" ht="15" hidden="false" customHeight="false" outlineLevel="0" collapsed="false">
      <c r="A1737" s="0" t="n">
        <v>39477</v>
      </c>
      <c r="B1737" s="0" t="s">
        <v>13616</v>
      </c>
      <c r="C1737" s="0" t="s">
        <v>2430</v>
      </c>
      <c r="D1737" s="333" t="n">
        <v>189.21</v>
      </c>
    </row>
    <row r="1738" customFormat="false" ht="15" hidden="false" customHeight="false" outlineLevel="0" collapsed="false">
      <c r="A1738" s="0" t="n">
        <v>39478</v>
      </c>
      <c r="B1738" s="0" t="s">
        <v>13617</v>
      </c>
      <c r="C1738" s="0" t="s">
        <v>2430</v>
      </c>
      <c r="D1738" s="333" t="n">
        <v>195.07</v>
      </c>
    </row>
    <row r="1739" customFormat="false" ht="15" hidden="false" customHeight="false" outlineLevel="0" collapsed="false">
      <c r="A1739" s="0" t="n">
        <v>39479</v>
      </c>
      <c r="B1739" s="0" t="s">
        <v>13618</v>
      </c>
      <c r="C1739" s="0" t="s">
        <v>2430</v>
      </c>
      <c r="D1739" s="333" t="n">
        <v>229.84</v>
      </c>
    </row>
    <row r="1740" customFormat="false" ht="15" hidden="false" customHeight="false" outlineLevel="0" collapsed="false">
      <c r="A1740" s="0" t="n">
        <v>39480</v>
      </c>
      <c r="B1740" s="0" t="s">
        <v>13619</v>
      </c>
      <c r="C1740" s="0" t="s">
        <v>2430</v>
      </c>
      <c r="D1740" s="333" t="n">
        <v>474.26</v>
      </c>
    </row>
    <row r="1741" customFormat="false" ht="15" hidden="false" customHeight="false" outlineLevel="0" collapsed="false">
      <c r="A1741" s="0" t="n">
        <v>39459</v>
      </c>
      <c r="B1741" s="0" t="s">
        <v>13620</v>
      </c>
      <c r="C1741" s="0" t="s">
        <v>2430</v>
      </c>
      <c r="D1741" s="333" t="n">
        <v>402.53</v>
      </c>
    </row>
    <row r="1742" customFormat="false" ht="15" hidden="false" customHeight="false" outlineLevel="0" collapsed="false">
      <c r="A1742" s="0" t="n">
        <v>39445</v>
      </c>
      <c r="B1742" s="0" t="s">
        <v>13621</v>
      </c>
      <c r="C1742" s="0" t="s">
        <v>2430</v>
      </c>
      <c r="D1742" s="333" t="n">
        <v>202.11</v>
      </c>
    </row>
    <row r="1743" customFormat="false" ht="15" hidden="false" customHeight="false" outlineLevel="0" collapsed="false">
      <c r="A1743" s="0" t="n">
        <v>39446</v>
      </c>
      <c r="B1743" s="0" t="s">
        <v>13622</v>
      </c>
      <c r="C1743" s="0" t="s">
        <v>2430</v>
      </c>
      <c r="D1743" s="333" t="n">
        <v>205.7</v>
      </c>
    </row>
    <row r="1744" customFormat="false" ht="15" hidden="false" customHeight="false" outlineLevel="0" collapsed="false">
      <c r="A1744" s="0" t="n">
        <v>39447</v>
      </c>
      <c r="B1744" s="0" t="s">
        <v>13623</v>
      </c>
      <c r="C1744" s="0" t="s">
        <v>2430</v>
      </c>
      <c r="D1744" s="333" t="n">
        <v>219.98</v>
      </c>
    </row>
    <row r="1745" customFormat="false" ht="15" hidden="false" customHeight="false" outlineLevel="0" collapsed="false">
      <c r="A1745" s="0" t="n">
        <v>39448</v>
      </c>
      <c r="B1745" s="0" t="s">
        <v>13624</v>
      </c>
      <c r="C1745" s="0" t="s">
        <v>2430</v>
      </c>
      <c r="D1745" s="333" t="n">
        <v>375.1</v>
      </c>
    </row>
    <row r="1746" customFormat="false" ht="15" hidden="false" customHeight="false" outlineLevel="0" collapsed="false">
      <c r="A1746" s="0" t="n">
        <v>39450</v>
      </c>
      <c r="B1746" s="0" t="s">
        <v>13625</v>
      </c>
      <c r="C1746" s="0" t="s">
        <v>2430</v>
      </c>
      <c r="D1746" s="333" t="n">
        <v>228.85</v>
      </c>
    </row>
    <row r="1747" customFormat="false" ht="15" hidden="false" customHeight="false" outlineLevel="0" collapsed="false">
      <c r="A1747" s="0" t="n">
        <v>39451</v>
      </c>
      <c r="B1747" s="0" t="s">
        <v>13626</v>
      </c>
      <c r="C1747" s="0" t="s">
        <v>2430</v>
      </c>
      <c r="D1747" s="333" t="n">
        <v>249.61</v>
      </c>
    </row>
    <row r="1748" customFormat="false" ht="15" hidden="false" customHeight="false" outlineLevel="0" collapsed="false">
      <c r="A1748" s="0" t="n">
        <v>39452</v>
      </c>
      <c r="B1748" s="0" t="s">
        <v>13627</v>
      </c>
      <c r="C1748" s="0" t="s">
        <v>2430</v>
      </c>
      <c r="D1748" s="333" t="n">
        <v>251.1</v>
      </c>
    </row>
    <row r="1749" customFormat="false" ht="15" hidden="false" customHeight="false" outlineLevel="0" collapsed="false">
      <c r="A1749" s="0" t="n">
        <v>39523</v>
      </c>
      <c r="B1749" s="0" t="s">
        <v>13628</v>
      </c>
      <c r="C1749" s="0" t="s">
        <v>2430</v>
      </c>
      <c r="D1749" s="333" t="n">
        <v>420.22</v>
      </c>
    </row>
    <row r="1750" customFormat="false" ht="15" hidden="false" customHeight="false" outlineLevel="0" collapsed="false">
      <c r="A1750" s="0" t="n">
        <v>39449</v>
      </c>
      <c r="B1750" s="0" t="s">
        <v>13629</v>
      </c>
      <c r="C1750" s="0" t="s">
        <v>2430</v>
      </c>
      <c r="D1750" s="333" t="n">
        <v>465.36</v>
      </c>
    </row>
    <row r="1751" customFormat="false" ht="15" hidden="false" customHeight="false" outlineLevel="0" collapsed="false">
      <c r="A1751" s="0" t="n">
        <v>39455</v>
      </c>
      <c r="B1751" s="0" t="s">
        <v>13630</v>
      </c>
      <c r="C1751" s="0" t="s">
        <v>2430</v>
      </c>
      <c r="D1751" s="333" t="n">
        <v>230.27</v>
      </c>
    </row>
    <row r="1752" customFormat="false" ht="15" hidden="false" customHeight="false" outlineLevel="0" collapsed="false">
      <c r="A1752" s="0" t="n">
        <v>39456</v>
      </c>
      <c r="B1752" s="0" t="s">
        <v>13631</v>
      </c>
      <c r="C1752" s="0" t="s">
        <v>2430</v>
      </c>
      <c r="D1752" s="333" t="n">
        <v>230.44</v>
      </c>
    </row>
    <row r="1753" customFormat="false" ht="15" hidden="false" customHeight="false" outlineLevel="0" collapsed="false">
      <c r="A1753" s="0" t="n">
        <v>39457</v>
      </c>
      <c r="B1753" s="0" t="s">
        <v>13632</v>
      </c>
      <c r="C1753" s="0" t="s">
        <v>2430</v>
      </c>
      <c r="D1753" s="333" t="n">
        <v>251.22</v>
      </c>
    </row>
    <row r="1754" customFormat="false" ht="15" hidden="false" customHeight="false" outlineLevel="0" collapsed="false">
      <c r="A1754" s="0" t="n">
        <v>39458</v>
      </c>
      <c r="B1754" s="0" t="s">
        <v>13633</v>
      </c>
      <c r="C1754" s="0" t="s">
        <v>2430</v>
      </c>
      <c r="D1754" s="333" t="n">
        <v>468.79</v>
      </c>
    </row>
    <row r="1755" customFormat="false" ht="15" hidden="false" customHeight="false" outlineLevel="0" collapsed="false">
      <c r="A1755" s="0" t="n">
        <v>39464</v>
      </c>
      <c r="B1755" s="0" t="s">
        <v>13634</v>
      </c>
      <c r="C1755" s="0" t="s">
        <v>2430</v>
      </c>
      <c r="D1755" s="333" t="n">
        <v>753.85</v>
      </c>
    </row>
    <row r="1756" customFormat="false" ht="15" hidden="false" customHeight="false" outlineLevel="0" collapsed="false">
      <c r="A1756" s="0" t="n">
        <v>39460</v>
      </c>
      <c r="B1756" s="0" t="s">
        <v>13635</v>
      </c>
      <c r="C1756" s="0" t="s">
        <v>2430</v>
      </c>
      <c r="D1756" s="333" t="n">
        <v>285.92</v>
      </c>
    </row>
    <row r="1757" customFormat="false" ht="15" hidden="false" customHeight="false" outlineLevel="0" collapsed="false">
      <c r="A1757" s="0" t="n">
        <v>39461</v>
      </c>
      <c r="B1757" s="0" t="s">
        <v>13636</v>
      </c>
      <c r="C1757" s="0" t="s">
        <v>2430</v>
      </c>
      <c r="D1757" s="333" t="n">
        <v>335.03</v>
      </c>
    </row>
    <row r="1758" customFormat="false" ht="15" hidden="false" customHeight="false" outlineLevel="0" collapsed="false">
      <c r="A1758" s="0" t="n">
        <v>39462</v>
      </c>
      <c r="B1758" s="0" t="s">
        <v>13637</v>
      </c>
      <c r="C1758" s="0" t="s">
        <v>2430</v>
      </c>
      <c r="D1758" s="333" t="n">
        <v>322.88</v>
      </c>
    </row>
    <row r="1759" customFormat="false" ht="15" hidden="false" customHeight="false" outlineLevel="0" collapsed="false">
      <c r="A1759" s="0" t="n">
        <v>39463</v>
      </c>
      <c r="B1759" s="0" t="s">
        <v>13638</v>
      </c>
      <c r="C1759" s="0" t="s">
        <v>2430</v>
      </c>
      <c r="D1759" s="333" t="n">
        <v>748</v>
      </c>
    </row>
    <row r="1760" customFormat="false" ht="15" hidden="false" customHeight="false" outlineLevel="0" collapsed="false">
      <c r="A1760" s="0" t="n">
        <v>26039</v>
      </c>
      <c r="B1760" s="0" t="s">
        <v>13639</v>
      </c>
      <c r="C1760" s="0" t="s">
        <v>2430</v>
      </c>
      <c r="D1760" s="532" t="n">
        <v>391246.87</v>
      </c>
    </row>
    <row r="1761" customFormat="false" ht="15" hidden="false" customHeight="false" outlineLevel="0" collapsed="false">
      <c r="A1761" s="0" t="n">
        <v>2401</v>
      </c>
      <c r="B1761" s="0" t="s">
        <v>13640</v>
      </c>
      <c r="C1761" s="0" t="s">
        <v>2430</v>
      </c>
      <c r="D1761" s="532" t="n">
        <v>89991.11</v>
      </c>
    </row>
    <row r="1762" customFormat="false" ht="15" hidden="false" customHeight="false" outlineLevel="0" collapsed="false">
      <c r="A1762" s="0" t="n">
        <v>38870</v>
      </c>
      <c r="B1762" s="0" t="s">
        <v>13641</v>
      </c>
      <c r="C1762" s="0" t="s">
        <v>2430</v>
      </c>
      <c r="D1762" s="333" t="n">
        <v>29.51</v>
      </c>
    </row>
    <row r="1763" customFormat="false" ht="15" hidden="false" customHeight="false" outlineLevel="0" collapsed="false">
      <c r="A1763" s="0" t="n">
        <v>38869</v>
      </c>
      <c r="B1763" s="0" t="s">
        <v>13642</v>
      </c>
      <c r="C1763" s="0" t="s">
        <v>2430</v>
      </c>
      <c r="D1763" s="333" t="n">
        <v>19.91</v>
      </c>
    </row>
    <row r="1764" customFormat="false" ht="15" hidden="false" customHeight="false" outlineLevel="0" collapsed="false">
      <c r="A1764" s="0" t="n">
        <v>38872</v>
      </c>
      <c r="B1764" s="0" t="s">
        <v>13643</v>
      </c>
      <c r="C1764" s="0" t="s">
        <v>2430</v>
      </c>
      <c r="D1764" s="333" t="n">
        <v>37.59</v>
      </c>
    </row>
    <row r="1765" customFormat="false" ht="15" hidden="false" customHeight="false" outlineLevel="0" collapsed="false">
      <c r="A1765" s="0" t="n">
        <v>38871</v>
      </c>
      <c r="B1765" s="0" t="s">
        <v>13644</v>
      </c>
      <c r="C1765" s="0" t="s">
        <v>2430</v>
      </c>
      <c r="D1765" s="333" t="n">
        <v>25.99</v>
      </c>
    </row>
    <row r="1766" customFormat="false" ht="15" hidden="false" customHeight="false" outlineLevel="0" collapsed="false">
      <c r="A1766" s="0" t="n">
        <v>39283</v>
      </c>
      <c r="B1766" s="0" t="s">
        <v>13645</v>
      </c>
      <c r="C1766" s="0" t="s">
        <v>2430</v>
      </c>
      <c r="D1766" s="333" t="n">
        <v>121.76</v>
      </c>
    </row>
    <row r="1767" customFormat="false" ht="15" hidden="false" customHeight="false" outlineLevel="0" collapsed="false">
      <c r="A1767" s="0" t="n">
        <v>39285</v>
      </c>
      <c r="B1767" s="0" t="s">
        <v>13646</v>
      </c>
      <c r="C1767" s="0" t="s">
        <v>2430</v>
      </c>
      <c r="D1767" s="333" t="n">
        <v>139.16</v>
      </c>
    </row>
    <row r="1768" customFormat="false" ht="15" hidden="false" customHeight="false" outlineLevel="0" collapsed="false">
      <c r="A1768" s="0" t="n">
        <v>39286</v>
      </c>
      <c r="B1768" s="0" t="s">
        <v>13647</v>
      </c>
      <c r="C1768" s="0" t="s">
        <v>2430</v>
      </c>
      <c r="D1768" s="333" t="n">
        <v>133.37</v>
      </c>
    </row>
    <row r="1769" customFormat="false" ht="15" hidden="false" customHeight="false" outlineLevel="0" collapsed="false">
      <c r="A1769" s="0" t="n">
        <v>39288</v>
      </c>
      <c r="B1769" s="0" t="s">
        <v>13648</v>
      </c>
      <c r="C1769" s="0" t="s">
        <v>2430</v>
      </c>
      <c r="D1769" s="333" t="n">
        <v>162.34</v>
      </c>
    </row>
    <row r="1770" customFormat="false" ht="15" hidden="false" customHeight="false" outlineLevel="0" collapsed="false">
      <c r="A1770" s="0" t="n">
        <v>44476</v>
      </c>
      <c r="B1770" s="0" t="s">
        <v>13649</v>
      </c>
      <c r="C1770" s="0" t="s">
        <v>2414</v>
      </c>
      <c r="D1770" s="333" t="n">
        <v>574.05</v>
      </c>
    </row>
    <row r="1771" customFormat="false" ht="15" hidden="false" customHeight="false" outlineLevel="0" collapsed="false">
      <c r="A1771" s="0" t="n">
        <v>10629</v>
      </c>
      <c r="B1771" s="0" t="s">
        <v>13650</v>
      </c>
      <c r="C1771" s="0" t="s">
        <v>2414</v>
      </c>
      <c r="D1771" s="333" t="n">
        <v>457.29</v>
      </c>
    </row>
    <row r="1772" customFormat="false" ht="15" hidden="false" customHeight="false" outlineLevel="0" collapsed="false">
      <c r="A1772" s="0" t="n">
        <v>10698</v>
      </c>
      <c r="B1772" s="0" t="s">
        <v>13651</v>
      </c>
      <c r="C1772" s="0" t="s">
        <v>2414</v>
      </c>
      <c r="D1772" s="333" t="n">
        <v>229.56</v>
      </c>
    </row>
    <row r="1773" customFormat="false" ht="15" hidden="false" customHeight="false" outlineLevel="0" collapsed="false">
      <c r="A1773" s="0" t="n">
        <v>40521</v>
      </c>
      <c r="B1773" s="0" t="s">
        <v>13652</v>
      </c>
      <c r="C1773" s="0" t="s">
        <v>2430</v>
      </c>
      <c r="D1773" s="532" t="n">
        <v>109219.51</v>
      </c>
    </row>
    <row r="1774" customFormat="false" ht="15" hidden="false" customHeight="false" outlineLevel="0" collapsed="false">
      <c r="A1774" s="0" t="n">
        <v>2432</v>
      </c>
      <c r="B1774" s="0" t="s">
        <v>13653</v>
      </c>
      <c r="C1774" s="0" t="s">
        <v>2430</v>
      </c>
      <c r="D1774" s="333" t="n">
        <v>21.32</v>
      </c>
    </row>
    <row r="1775" customFormat="false" ht="15" hidden="false" customHeight="false" outlineLevel="0" collapsed="false">
      <c r="A1775" s="0" t="n">
        <v>2433</v>
      </c>
      <c r="B1775" s="0" t="s">
        <v>13654</v>
      </c>
      <c r="C1775" s="0" t="s">
        <v>2430</v>
      </c>
      <c r="D1775" s="333" t="n">
        <v>7.22</v>
      </c>
    </row>
    <row r="1776" customFormat="false" ht="15" hidden="false" customHeight="false" outlineLevel="0" collapsed="false">
      <c r="A1776" s="0" t="n">
        <v>2418</v>
      </c>
      <c r="B1776" s="0" t="s">
        <v>13655</v>
      </c>
      <c r="C1776" s="0" t="s">
        <v>2430</v>
      </c>
      <c r="D1776" s="333" t="n">
        <v>9.89</v>
      </c>
    </row>
    <row r="1777" customFormat="false" ht="15" hidden="false" customHeight="false" outlineLevel="0" collapsed="false">
      <c r="A1777" s="0" t="n">
        <v>2420</v>
      </c>
      <c r="B1777" s="0" t="s">
        <v>13656</v>
      </c>
      <c r="C1777" s="0" t="s">
        <v>2430</v>
      </c>
      <c r="D1777" s="333" t="n">
        <v>12.4</v>
      </c>
    </row>
    <row r="1778" customFormat="false" ht="15" hidden="false" customHeight="false" outlineLevel="0" collapsed="false">
      <c r="A1778" s="0" t="n">
        <v>11447</v>
      </c>
      <c r="B1778" s="0" t="s">
        <v>13657</v>
      </c>
      <c r="C1778" s="0" t="s">
        <v>2430</v>
      </c>
      <c r="D1778" s="333" t="n">
        <v>24.51</v>
      </c>
    </row>
    <row r="1779" customFormat="false" ht="15" hidden="false" customHeight="false" outlineLevel="0" collapsed="false">
      <c r="A1779" s="0" t="n">
        <v>11451</v>
      </c>
      <c r="B1779" s="0" t="s">
        <v>13658</v>
      </c>
      <c r="C1779" s="0" t="s">
        <v>2430</v>
      </c>
      <c r="D1779" s="333" t="n">
        <v>65.72</v>
      </c>
    </row>
    <row r="1780" customFormat="false" ht="15" hidden="false" customHeight="false" outlineLevel="0" collapsed="false">
      <c r="A1780" s="0" t="n">
        <v>11116</v>
      </c>
      <c r="B1780" s="0" t="s">
        <v>13659</v>
      </c>
      <c r="C1780" s="0" t="s">
        <v>2430</v>
      </c>
      <c r="D1780" s="333" t="n">
        <v>838.13</v>
      </c>
    </row>
    <row r="1781" customFormat="false" ht="15" hidden="false" customHeight="false" outlineLevel="0" collapsed="false">
      <c r="A1781" s="0" t="n">
        <v>38411</v>
      </c>
      <c r="B1781" s="0" t="s">
        <v>13660</v>
      </c>
      <c r="C1781" s="0" t="s">
        <v>2430</v>
      </c>
      <c r="D1781" s="532" t="n">
        <v>1954.72</v>
      </c>
    </row>
    <row r="1782" customFormat="false" ht="15" hidden="false" customHeight="false" outlineLevel="0" collapsed="false">
      <c r="A1782" s="0" t="n">
        <v>38189</v>
      </c>
      <c r="B1782" s="0" t="s">
        <v>13661</v>
      </c>
      <c r="C1782" s="0" t="s">
        <v>2430</v>
      </c>
      <c r="D1782" s="333" t="n">
        <v>159.14</v>
      </c>
    </row>
    <row r="1783" customFormat="false" ht="15" hidden="false" customHeight="false" outlineLevel="0" collapsed="false">
      <c r="A1783" s="0" t="n">
        <v>38190</v>
      </c>
      <c r="B1783" s="0" t="s">
        <v>13662</v>
      </c>
      <c r="C1783" s="0" t="s">
        <v>2430</v>
      </c>
      <c r="D1783" s="333" t="n">
        <v>335.26</v>
      </c>
    </row>
    <row r="1784" customFormat="false" ht="15" hidden="false" customHeight="false" outlineLevel="0" collapsed="false">
      <c r="A1784" s="0" t="n">
        <v>7608</v>
      </c>
      <c r="B1784" s="0" t="s">
        <v>13663</v>
      </c>
      <c r="C1784" s="0" t="s">
        <v>2430</v>
      </c>
      <c r="D1784" s="333" t="n">
        <v>16.1</v>
      </c>
    </row>
    <row r="1785" customFormat="false" ht="15" hidden="false" customHeight="false" outlineLevel="0" collapsed="false">
      <c r="A1785" s="0" t="n">
        <v>1370</v>
      </c>
      <c r="B1785" s="0" t="s">
        <v>13664</v>
      </c>
      <c r="C1785" s="0" t="s">
        <v>2430</v>
      </c>
      <c r="D1785" s="333" t="n">
        <v>128.59</v>
      </c>
    </row>
    <row r="1786" customFormat="false" ht="15" hidden="false" customHeight="false" outlineLevel="0" collapsed="false">
      <c r="A1786" s="0" t="n">
        <v>36516</v>
      </c>
      <c r="B1786" s="0" t="s">
        <v>13665</v>
      </c>
      <c r="C1786" s="0" t="s">
        <v>2430</v>
      </c>
      <c r="D1786" s="532" t="n">
        <v>137999.9</v>
      </c>
    </row>
    <row r="1787" customFormat="false" ht="15" hidden="false" customHeight="false" outlineLevel="0" collapsed="false">
      <c r="A1787" s="0" t="n">
        <v>34777</v>
      </c>
      <c r="B1787" s="0" t="s">
        <v>13666</v>
      </c>
      <c r="C1787" s="0" t="s">
        <v>2430</v>
      </c>
      <c r="D1787" s="333" t="n">
        <v>2.79</v>
      </c>
    </row>
    <row r="1788" customFormat="false" ht="15" hidden="false" customHeight="false" outlineLevel="0" collapsed="false">
      <c r="A1788" s="0" t="n">
        <v>7272</v>
      </c>
      <c r="B1788" s="0" t="s">
        <v>13667</v>
      </c>
      <c r="C1788" s="0" t="s">
        <v>2430</v>
      </c>
      <c r="D1788" s="333" t="n">
        <v>2.36</v>
      </c>
    </row>
    <row r="1789" customFormat="false" ht="15" hidden="false" customHeight="false" outlineLevel="0" collapsed="false">
      <c r="A1789" s="0" t="n">
        <v>10605</v>
      </c>
      <c r="B1789" s="0" t="s">
        <v>13668</v>
      </c>
      <c r="C1789" s="0" t="s">
        <v>2430</v>
      </c>
      <c r="D1789" s="333" t="n">
        <v>5.65</v>
      </c>
    </row>
    <row r="1790" customFormat="false" ht="15" hidden="false" customHeight="false" outlineLevel="0" collapsed="false">
      <c r="A1790" s="0" t="n">
        <v>10604</v>
      </c>
      <c r="B1790" s="0" t="s">
        <v>13669</v>
      </c>
      <c r="C1790" s="0" t="s">
        <v>2430</v>
      </c>
      <c r="D1790" s="333" t="n">
        <v>13.18</v>
      </c>
    </row>
    <row r="1791" customFormat="false" ht="15" hidden="false" customHeight="false" outlineLevel="0" collapsed="false">
      <c r="A1791" s="0" t="n">
        <v>672</v>
      </c>
      <c r="B1791" s="0" t="s">
        <v>13670</v>
      </c>
      <c r="C1791" s="0" t="s">
        <v>2430</v>
      </c>
      <c r="D1791" s="333" t="n">
        <v>18.12</v>
      </c>
    </row>
    <row r="1792" customFormat="false" ht="15" hidden="false" customHeight="false" outlineLevel="0" collapsed="false">
      <c r="A1792" s="0" t="n">
        <v>668</v>
      </c>
      <c r="B1792" s="0" t="s">
        <v>13671</v>
      </c>
      <c r="C1792" s="0" t="s">
        <v>2430</v>
      </c>
      <c r="D1792" s="333" t="n">
        <v>21.88</v>
      </c>
    </row>
    <row r="1793" customFormat="false" ht="15" hidden="false" customHeight="false" outlineLevel="0" collapsed="false">
      <c r="A1793" s="0" t="n">
        <v>10578</v>
      </c>
      <c r="B1793" s="0" t="s">
        <v>13672</v>
      </c>
      <c r="C1793" s="0" t="s">
        <v>2430</v>
      </c>
      <c r="D1793" s="333" t="n">
        <v>25.48</v>
      </c>
    </row>
    <row r="1794" customFormat="false" ht="15" hidden="false" customHeight="false" outlineLevel="0" collapsed="false">
      <c r="A1794" s="0" t="n">
        <v>666</v>
      </c>
      <c r="B1794" s="0" t="s">
        <v>13673</v>
      </c>
      <c r="C1794" s="0" t="s">
        <v>2430</v>
      </c>
      <c r="D1794" s="333" t="n">
        <v>28.34</v>
      </c>
    </row>
    <row r="1795" customFormat="false" ht="15" hidden="false" customHeight="false" outlineLevel="0" collapsed="false">
      <c r="A1795" s="0" t="n">
        <v>665</v>
      </c>
      <c r="B1795" s="0" t="s">
        <v>13674</v>
      </c>
      <c r="C1795" s="0" t="s">
        <v>2430</v>
      </c>
      <c r="D1795" s="333" t="n">
        <v>37.9</v>
      </c>
    </row>
    <row r="1796" customFormat="false" ht="15" hidden="false" customHeight="false" outlineLevel="0" collapsed="false">
      <c r="A1796" s="0" t="n">
        <v>10577</v>
      </c>
      <c r="B1796" s="0" t="s">
        <v>13675</v>
      </c>
      <c r="C1796" s="0" t="s">
        <v>2430</v>
      </c>
      <c r="D1796" s="333" t="n">
        <v>33.61</v>
      </c>
    </row>
    <row r="1797" customFormat="false" ht="15" hidden="false" customHeight="false" outlineLevel="0" collapsed="false">
      <c r="A1797" s="0" t="n">
        <v>10583</v>
      </c>
      <c r="B1797" s="0" t="s">
        <v>13676</v>
      </c>
      <c r="C1797" s="0" t="s">
        <v>2430</v>
      </c>
      <c r="D1797" s="333" t="n">
        <v>17.46</v>
      </c>
    </row>
    <row r="1798" customFormat="false" ht="15" hidden="false" customHeight="false" outlineLevel="0" collapsed="false">
      <c r="A1798" s="0" t="n">
        <v>10579</v>
      </c>
      <c r="B1798" s="0" t="s">
        <v>13677</v>
      </c>
      <c r="C1798" s="0" t="s">
        <v>2430</v>
      </c>
      <c r="D1798" s="333" t="n">
        <v>30.44</v>
      </c>
    </row>
    <row r="1799" customFormat="false" ht="15" hidden="false" customHeight="false" outlineLevel="0" collapsed="false">
      <c r="A1799" s="0" t="n">
        <v>10582</v>
      </c>
      <c r="B1799" s="0" t="s">
        <v>13678</v>
      </c>
      <c r="C1799" s="0" t="s">
        <v>2430</v>
      </c>
      <c r="D1799" s="333" t="n">
        <v>15.38</v>
      </c>
    </row>
    <row r="1800" customFormat="false" ht="15" hidden="false" customHeight="false" outlineLevel="0" collapsed="false">
      <c r="A1800" s="0" t="n">
        <v>2436</v>
      </c>
      <c r="B1800" s="0" t="s">
        <v>13679</v>
      </c>
      <c r="C1800" s="0" t="s">
        <v>2502</v>
      </c>
      <c r="D1800" s="333" t="n">
        <v>21.06</v>
      </c>
    </row>
    <row r="1801" customFormat="false" ht="15" hidden="false" customHeight="false" outlineLevel="0" collapsed="false">
      <c r="A1801" s="0" t="n">
        <v>40918</v>
      </c>
      <c r="B1801" s="0" t="s">
        <v>13680</v>
      </c>
      <c r="C1801" s="0" t="s">
        <v>4335</v>
      </c>
      <c r="D1801" s="532" t="n">
        <v>3748.8</v>
      </c>
    </row>
    <row r="1802" customFormat="false" ht="15" hidden="false" customHeight="false" outlineLevel="0" collapsed="false">
      <c r="A1802" s="0" t="n">
        <v>2439</v>
      </c>
      <c r="B1802" s="0" t="s">
        <v>13681</v>
      </c>
      <c r="C1802" s="0" t="s">
        <v>2502</v>
      </c>
      <c r="D1802" s="333" t="n">
        <v>21.06</v>
      </c>
    </row>
    <row r="1803" customFormat="false" ht="15" hidden="false" customHeight="false" outlineLevel="0" collapsed="false">
      <c r="A1803" s="0" t="n">
        <v>40923</v>
      </c>
      <c r="B1803" s="0" t="s">
        <v>13682</v>
      </c>
      <c r="C1803" s="0" t="s">
        <v>4335</v>
      </c>
      <c r="D1803" s="532" t="n">
        <v>3748.8</v>
      </c>
    </row>
    <row r="1804" customFormat="false" ht="15" hidden="false" customHeight="false" outlineLevel="0" collapsed="false">
      <c r="A1804" s="0" t="n">
        <v>10998</v>
      </c>
      <c r="B1804" s="0" t="s">
        <v>13683</v>
      </c>
      <c r="C1804" s="0" t="s">
        <v>2515</v>
      </c>
      <c r="D1804" s="333" t="n">
        <v>41.93</v>
      </c>
    </row>
    <row r="1805" customFormat="false" ht="15" hidden="false" customHeight="false" outlineLevel="0" collapsed="false">
      <c r="A1805" s="0" t="n">
        <v>11002</v>
      </c>
      <c r="B1805" s="0" t="s">
        <v>13684</v>
      </c>
      <c r="C1805" s="0" t="s">
        <v>2515</v>
      </c>
      <c r="D1805" s="333" t="n">
        <v>38.41</v>
      </c>
    </row>
    <row r="1806" customFormat="false" ht="15" hidden="false" customHeight="false" outlineLevel="0" collapsed="false">
      <c r="A1806" s="0" t="n">
        <v>10999</v>
      </c>
      <c r="B1806" s="0" t="s">
        <v>13685</v>
      </c>
      <c r="C1806" s="0" t="s">
        <v>2515</v>
      </c>
      <c r="D1806" s="333" t="n">
        <v>36.9</v>
      </c>
    </row>
    <row r="1807" customFormat="false" ht="15" hidden="false" customHeight="false" outlineLevel="0" collapsed="false">
      <c r="A1807" s="0" t="n">
        <v>10997</v>
      </c>
      <c r="B1807" s="0" t="s">
        <v>13686</v>
      </c>
      <c r="C1807" s="0" t="s">
        <v>2515</v>
      </c>
      <c r="D1807" s="333" t="n">
        <v>40</v>
      </c>
    </row>
    <row r="1808" customFormat="false" ht="15" hidden="false" customHeight="false" outlineLevel="0" collapsed="false">
      <c r="A1808" s="0" t="n">
        <v>2685</v>
      </c>
      <c r="B1808" s="0" t="s">
        <v>13687</v>
      </c>
      <c r="C1808" s="0" t="s">
        <v>2440</v>
      </c>
      <c r="D1808" s="333" t="n">
        <v>8.99</v>
      </c>
    </row>
    <row r="1809" customFormat="false" ht="15" hidden="false" customHeight="false" outlineLevel="0" collapsed="false">
      <c r="A1809" s="0" t="n">
        <v>2680</v>
      </c>
      <c r="B1809" s="0" t="s">
        <v>13688</v>
      </c>
      <c r="C1809" s="0" t="s">
        <v>2440</v>
      </c>
      <c r="D1809" s="333" t="n">
        <v>13.15</v>
      </c>
    </row>
    <row r="1810" customFormat="false" ht="15" hidden="false" customHeight="false" outlineLevel="0" collapsed="false">
      <c r="A1810" s="0" t="n">
        <v>2684</v>
      </c>
      <c r="B1810" s="0" t="s">
        <v>13689</v>
      </c>
      <c r="C1810" s="0" t="s">
        <v>2440</v>
      </c>
      <c r="D1810" s="333" t="n">
        <v>11.97</v>
      </c>
    </row>
    <row r="1811" customFormat="false" ht="15" hidden="false" customHeight="false" outlineLevel="0" collapsed="false">
      <c r="A1811" s="0" t="n">
        <v>2673</v>
      </c>
      <c r="B1811" s="0" t="s">
        <v>13690</v>
      </c>
      <c r="C1811" s="0" t="s">
        <v>2440</v>
      </c>
      <c r="D1811" s="333" t="n">
        <v>4.62</v>
      </c>
    </row>
    <row r="1812" customFormat="false" ht="15" hidden="false" customHeight="false" outlineLevel="0" collapsed="false">
      <c r="A1812" s="0" t="n">
        <v>2681</v>
      </c>
      <c r="B1812" s="0" t="s">
        <v>13691</v>
      </c>
      <c r="C1812" s="0" t="s">
        <v>2440</v>
      </c>
      <c r="D1812" s="333" t="n">
        <v>21.5</v>
      </c>
    </row>
    <row r="1813" customFormat="false" ht="15" hidden="false" customHeight="false" outlineLevel="0" collapsed="false">
      <c r="A1813" s="0" t="n">
        <v>2682</v>
      </c>
      <c r="B1813" s="0" t="s">
        <v>13692</v>
      </c>
      <c r="C1813" s="0" t="s">
        <v>2440</v>
      </c>
      <c r="D1813" s="333" t="n">
        <v>31.36</v>
      </c>
    </row>
    <row r="1814" customFormat="false" ht="15" hidden="false" customHeight="false" outlineLevel="0" collapsed="false">
      <c r="A1814" s="0" t="n">
        <v>2686</v>
      </c>
      <c r="B1814" s="0" t="s">
        <v>13693</v>
      </c>
      <c r="C1814" s="0" t="s">
        <v>2440</v>
      </c>
      <c r="D1814" s="333" t="n">
        <v>39.33</v>
      </c>
    </row>
    <row r="1815" customFormat="false" ht="15" hidden="false" customHeight="false" outlineLevel="0" collapsed="false">
      <c r="A1815" s="0" t="n">
        <v>2674</v>
      </c>
      <c r="B1815" s="0" t="s">
        <v>13694</v>
      </c>
      <c r="C1815" s="0" t="s">
        <v>2440</v>
      </c>
      <c r="D1815" s="333" t="n">
        <v>5.75</v>
      </c>
    </row>
    <row r="1816" customFormat="false" ht="15" hidden="false" customHeight="false" outlineLevel="0" collapsed="false">
      <c r="A1816" s="0" t="n">
        <v>2683</v>
      </c>
      <c r="B1816" s="0" t="s">
        <v>13695</v>
      </c>
      <c r="C1816" s="0" t="s">
        <v>2440</v>
      </c>
      <c r="D1816" s="333" t="n">
        <v>61.98</v>
      </c>
    </row>
    <row r="1817" customFormat="false" ht="15" hidden="false" customHeight="false" outlineLevel="0" collapsed="false">
      <c r="A1817" s="0" t="n">
        <v>2676</v>
      </c>
      <c r="B1817" s="0" t="s">
        <v>13696</v>
      </c>
      <c r="C1817" s="0" t="s">
        <v>2440</v>
      </c>
      <c r="D1817" s="333" t="n">
        <v>2.68</v>
      </c>
    </row>
    <row r="1818" customFormat="false" ht="15" hidden="false" customHeight="false" outlineLevel="0" collapsed="false">
      <c r="A1818" s="0" t="n">
        <v>2678</v>
      </c>
      <c r="B1818" s="0" t="s">
        <v>13697</v>
      </c>
      <c r="C1818" s="0" t="s">
        <v>2440</v>
      </c>
      <c r="D1818" s="333" t="n">
        <v>3.36</v>
      </c>
    </row>
    <row r="1819" customFormat="false" ht="15" hidden="false" customHeight="false" outlineLevel="0" collapsed="false">
      <c r="A1819" s="0" t="n">
        <v>2679</v>
      </c>
      <c r="B1819" s="0" t="s">
        <v>13698</v>
      </c>
      <c r="C1819" s="0" t="s">
        <v>2440</v>
      </c>
      <c r="D1819" s="333" t="n">
        <v>5.19</v>
      </c>
    </row>
    <row r="1820" customFormat="false" ht="15" hidden="false" customHeight="false" outlineLevel="0" collapsed="false">
      <c r="A1820" s="0" t="n">
        <v>12070</v>
      </c>
      <c r="B1820" s="0" t="s">
        <v>13699</v>
      </c>
      <c r="C1820" s="0" t="s">
        <v>2440</v>
      </c>
      <c r="D1820" s="333" t="n">
        <v>7.22</v>
      </c>
    </row>
    <row r="1821" customFormat="false" ht="15" hidden="false" customHeight="false" outlineLevel="0" collapsed="false">
      <c r="A1821" s="0" t="n">
        <v>2675</v>
      </c>
      <c r="B1821" s="0" t="s">
        <v>13700</v>
      </c>
      <c r="C1821" s="0" t="s">
        <v>2440</v>
      </c>
      <c r="D1821" s="333" t="n">
        <v>9.38</v>
      </c>
    </row>
    <row r="1822" customFormat="false" ht="15" hidden="false" customHeight="false" outlineLevel="0" collapsed="false">
      <c r="A1822" s="0" t="n">
        <v>12067</v>
      </c>
      <c r="B1822" s="0" t="s">
        <v>13701</v>
      </c>
      <c r="C1822" s="0" t="s">
        <v>2440</v>
      </c>
      <c r="D1822" s="333" t="n">
        <v>12.73</v>
      </c>
    </row>
    <row r="1823" customFormat="false" ht="15" hidden="false" customHeight="false" outlineLevel="0" collapsed="false">
      <c r="A1823" s="0" t="n">
        <v>21136</v>
      </c>
      <c r="B1823" s="0" t="s">
        <v>13702</v>
      </c>
      <c r="C1823" s="0" t="s">
        <v>2440</v>
      </c>
      <c r="D1823" s="333" t="n">
        <v>13.72</v>
      </c>
    </row>
    <row r="1824" customFormat="false" ht="15" hidden="false" customHeight="false" outlineLevel="0" collapsed="false">
      <c r="A1824" s="0" t="n">
        <v>21128</v>
      </c>
      <c r="B1824" s="0" t="s">
        <v>13703</v>
      </c>
      <c r="C1824" s="0" t="s">
        <v>2440</v>
      </c>
      <c r="D1824" s="333" t="n">
        <v>10.62</v>
      </c>
    </row>
    <row r="1825" customFormat="false" ht="15" hidden="false" customHeight="false" outlineLevel="0" collapsed="false">
      <c r="A1825" s="0" t="n">
        <v>21130</v>
      </c>
      <c r="B1825" s="0" t="s">
        <v>13704</v>
      </c>
      <c r="C1825" s="0" t="s">
        <v>2440</v>
      </c>
      <c r="D1825" s="333" t="n">
        <v>26.82</v>
      </c>
    </row>
    <row r="1826" customFormat="false" ht="15" hidden="false" customHeight="false" outlineLevel="0" collapsed="false">
      <c r="A1826" s="0" t="n">
        <v>21135</v>
      </c>
      <c r="B1826" s="0" t="s">
        <v>13705</v>
      </c>
      <c r="C1826" s="0" t="s">
        <v>2440</v>
      </c>
      <c r="D1826" s="333" t="n">
        <v>26.4</v>
      </c>
    </row>
    <row r="1827" customFormat="false" ht="15" hidden="false" customHeight="false" outlineLevel="0" collapsed="false">
      <c r="A1827" s="0" t="n">
        <v>40401</v>
      </c>
      <c r="B1827" s="0" t="s">
        <v>13706</v>
      </c>
      <c r="C1827" s="0" t="s">
        <v>2440</v>
      </c>
      <c r="D1827" s="333" t="n">
        <v>2.73</v>
      </c>
    </row>
    <row r="1828" customFormat="false" ht="15" hidden="false" customHeight="false" outlineLevel="0" collapsed="false">
      <c r="A1828" s="0" t="n">
        <v>40402</v>
      </c>
      <c r="B1828" s="0" t="s">
        <v>13707</v>
      </c>
      <c r="C1828" s="0" t="s">
        <v>2440</v>
      </c>
      <c r="D1828" s="333" t="n">
        <v>3.5</v>
      </c>
    </row>
    <row r="1829" customFormat="false" ht="15" hidden="false" customHeight="false" outlineLevel="0" collapsed="false">
      <c r="A1829" s="0" t="n">
        <v>40400</v>
      </c>
      <c r="B1829" s="0" t="s">
        <v>13708</v>
      </c>
      <c r="C1829" s="0" t="s">
        <v>2440</v>
      </c>
      <c r="D1829" s="333" t="n">
        <v>1.85</v>
      </c>
    </row>
    <row r="1830" customFormat="false" ht="15" hidden="false" customHeight="false" outlineLevel="0" collapsed="false">
      <c r="A1830" s="0" t="n">
        <v>2504</v>
      </c>
      <c r="B1830" s="0" t="s">
        <v>13709</v>
      </c>
      <c r="C1830" s="0" t="s">
        <v>2440</v>
      </c>
      <c r="D1830" s="333" t="n">
        <v>11.78</v>
      </c>
    </row>
    <row r="1831" customFormat="false" ht="15" hidden="false" customHeight="false" outlineLevel="0" collapsed="false">
      <c r="A1831" s="0" t="n">
        <v>2501</v>
      </c>
      <c r="B1831" s="0" t="s">
        <v>13710</v>
      </c>
      <c r="C1831" s="0" t="s">
        <v>2440</v>
      </c>
      <c r="D1831" s="333" t="n">
        <v>15.45</v>
      </c>
    </row>
    <row r="1832" customFormat="false" ht="15" hidden="false" customHeight="false" outlineLevel="0" collapsed="false">
      <c r="A1832" s="0" t="n">
        <v>2502</v>
      </c>
      <c r="B1832" s="0" t="s">
        <v>13711</v>
      </c>
      <c r="C1832" s="0" t="s">
        <v>2440</v>
      </c>
      <c r="D1832" s="333" t="n">
        <v>23.32</v>
      </c>
    </row>
    <row r="1833" customFormat="false" ht="15" hidden="false" customHeight="false" outlineLevel="0" collapsed="false">
      <c r="A1833" s="0" t="n">
        <v>2503</v>
      </c>
      <c r="B1833" s="0" t="s">
        <v>13712</v>
      </c>
      <c r="C1833" s="0" t="s">
        <v>2440</v>
      </c>
      <c r="D1833" s="333" t="n">
        <v>30.01</v>
      </c>
    </row>
    <row r="1834" customFormat="false" ht="15" hidden="false" customHeight="false" outlineLevel="0" collapsed="false">
      <c r="A1834" s="0" t="n">
        <v>2500</v>
      </c>
      <c r="B1834" s="0" t="s">
        <v>13713</v>
      </c>
      <c r="C1834" s="0" t="s">
        <v>2440</v>
      </c>
      <c r="D1834" s="333" t="n">
        <v>39.97</v>
      </c>
    </row>
    <row r="1835" customFormat="false" ht="15" hidden="false" customHeight="false" outlineLevel="0" collapsed="false">
      <c r="A1835" s="0" t="n">
        <v>2505</v>
      </c>
      <c r="B1835" s="0" t="s">
        <v>13714</v>
      </c>
      <c r="C1835" s="0" t="s">
        <v>2440</v>
      </c>
      <c r="D1835" s="333" t="n">
        <v>62.29</v>
      </c>
    </row>
    <row r="1836" customFormat="false" ht="15" hidden="false" customHeight="false" outlineLevel="0" collapsed="false">
      <c r="A1836" s="0" t="n">
        <v>12056</v>
      </c>
      <c r="B1836" s="0" t="s">
        <v>13715</v>
      </c>
      <c r="C1836" s="0" t="s">
        <v>2440</v>
      </c>
      <c r="D1836" s="333" t="n">
        <v>25.17</v>
      </c>
    </row>
    <row r="1837" customFormat="false" ht="15" hidden="false" customHeight="false" outlineLevel="0" collapsed="false">
      <c r="A1837" s="0" t="n">
        <v>12057</v>
      </c>
      <c r="B1837" s="0" t="s">
        <v>13716</v>
      </c>
      <c r="C1837" s="0" t="s">
        <v>2440</v>
      </c>
      <c r="D1837" s="333" t="n">
        <v>21.38</v>
      </c>
    </row>
    <row r="1838" customFormat="false" ht="15" hidden="false" customHeight="false" outlineLevel="0" collapsed="false">
      <c r="A1838" s="0" t="n">
        <v>12059</v>
      </c>
      <c r="B1838" s="0" t="s">
        <v>13717</v>
      </c>
      <c r="C1838" s="0" t="s">
        <v>2440</v>
      </c>
      <c r="D1838" s="333" t="n">
        <v>7.5</v>
      </c>
    </row>
    <row r="1839" customFormat="false" ht="15" hidden="false" customHeight="false" outlineLevel="0" collapsed="false">
      <c r="A1839" s="0" t="n">
        <v>12058</v>
      </c>
      <c r="B1839" s="0" t="s">
        <v>13718</v>
      </c>
      <c r="C1839" s="0" t="s">
        <v>2440</v>
      </c>
      <c r="D1839" s="333" t="n">
        <v>13.33</v>
      </c>
    </row>
    <row r="1840" customFormat="false" ht="15" hidden="false" customHeight="false" outlineLevel="0" collapsed="false">
      <c r="A1840" s="0" t="n">
        <v>12060</v>
      </c>
      <c r="B1840" s="0" t="s">
        <v>13719</v>
      </c>
      <c r="C1840" s="0" t="s">
        <v>2440</v>
      </c>
      <c r="D1840" s="333" t="n">
        <v>55.55</v>
      </c>
    </row>
    <row r="1841" customFormat="false" ht="15" hidden="false" customHeight="false" outlineLevel="0" collapsed="false">
      <c r="A1841" s="0" t="n">
        <v>12061</v>
      </c>
      <c r="B1841" s="0" t="s">
        <v>13720</v>
      </c>
      <c r="C1841" s="0" t="s">
        <v>2440</v>
      </c>
      <c r="D1841" s="333" t="n">
        <v>33.92</v>
      </c>
    </row>
    <row r="1842" customFormat="false" ht="15" hidden="false" customHeight="false" outlineLevel="0" collapsed="false">
      <c r="A1842" s="0" t="n">
        <v>12062</v>
      </c>
      <c r="B1842" s="0" t="s">
        <v>13721</v>
      </c>
      <c r="C1842" s="0" t="s">
        <v>2440</v>
      </c>
      <c r="D1842" s="333" t="n">
        <v>62.55</v>
      </c>
    </row>
    <row r="1843" customFormat="false" ht="15" hidden="false" customHeight="false" outlineLevel="0" collapsed="false">
      <c r="A1843" s="0" t="n">
        <v>21137</v>
      </c>
      <c r="B1843" s="0" t="s">
        <v>13722</v>
      </c>
      <c r="C1843" s="0" t="s">
        <v>2440</v>
      </c>
      <c r="D1843" s="333" t="n">
        <v>10.87</v>
      </c>
    </row>
    <row r="1844" customFormat="false" ht="15" hidden="false" customHeight="false" outlineLevel="0" collapsed="false">
      <c r="A1844" s="0" t="n">
        <v>2687</v>
      </c>
      <c r="B1844" s="0" t="s">
        <v>13723</v>
      </c>
      <c r="C1844" s="0" t="s">
        <v>2440</v>
      </c>
      <c r="D1844" s="333" t="n">
        <v>2.34</v>
      </c>
    </row>
    <row r="1845" customFormat="false" ht="15" hidden="false" customHeight="false" outlineLevel="0" collapsed="false">
      <c r="A1845" s="0" t="n">
        <v>2689</v>
      </c>
      <c r="B1845" s="0" t="s">
        <v>13724</v>
      </c>
      <c r="C1845" s="0" t="s">
        <v>2440</v>
      </c>
      <c r="D1845" s="333" t="n">
        <v>2.79</v>
      </c>
    </row>
    <row r="1846" customFormat="false" ht="15" hidden="false" customHeight="false" outlineLevel="0" collapsed="false">
      <c r="A1846" s="0" t="n">
        <v>2688</v>
      </c>
      <c r="B1846" s="0" t="s">
        <v>13725</v>
      </c>
      <c r="C1846" s="0" t="s">
        <v>2440</v>
      </c>
      <c r="D1846" s="333" t="n">
        <v>3.02</v>
      </c>
    </row>
    <row r="1847" customFormat="false" ht="15" hidden="false" customHeight="false" outlineLevel="0" collapsed="false">
      <c r="A1847" s="0" t="n">
        <v>2690</v>
      </c>
      <c r="B1847" s="0" t="s">
        <v>13726</v>
      </c>
      <c r="C1847" s="0" t="s">
        <v>2440</v>
      </c>
      <c r="D1847" s="333" t="n">
        <v>5.17</v>
      </c>
    </row>
    <row r="1848" customFormat="false" ht="15" hidden="false" customHeight="false" outlineLevel="0" collapsed="false">
      <c r="A1848" s="0" t="n">
        <v>39243</v>
      </c>
      <c r="B1848" s="0" t="s">
        <v>13727</v>
      </c>
      <c r="C1848" s="0" t="s">
        <v>2440</v>
      </c>
      <c r="D1848" s="333" t="n">
        <v>3.41</v>
      </c>
    </row>
    <row r="1849" customFormat="false" ht="15" hidden="false" customHeight="false" outlineLevel="0" collapsed="false">
      <c r="A1849" s="0" t="n">
        <v>39244</v>
      </c>
      <c r="B1849" s="0" t="s">
        <v>13728</v>
      </c>
      <c r="C1849" s="0" t="s">
        <v>2440</v>
      </c>
      <c r="D1849" s="333" t="n">
        <v>4.61</v>
      </c>
    </row>
    <row r="1850" customFormat="false" ht="15" hidden="false" customHeight="false" outlineLevel="0" collapsed="false">
      <c r="A1850" s="0" t="n">
        <v>39245</v>
      </c>
      <c r="B1850" s="0" t="s">
        <v>13729</v>
      </c>
      <c r="C1850" s="0" t="s">
        <v>2440</v>
      </c>
      <c r="D1850" s="333" t="n">
        <v>8.87</v>
      </c>
    </row>
    <row r="1851" customFormat="false" ht="15" hidden="false" customHeight="false" outlineLevel="0" collapsed="false">
      <c r="A1851" s="0" t="n">
        <v>39254</v>
      </c>
      <c r="B1851" s="0" t="s">
        <v>13730</v>
      </c>
      <c r="C1851" s="0" t="s">
        <v>2440</v>
      </c>
      <c r="D1851" s="333" t="n">
        <v>13.27</v>
      </c>
    </row>
    <row r="1852" customFormat="false" ht="15" hidden="false" customHeight="false" outlineLevel="0" collapsed="false">
      <c r="A1852" s="0" t="n">
        <v>39255</v>
      </c>
      <c r="B1852" s="0" t="s">
        <v>13731</v>
      </c>
      <c r="C1852" s="0" t="s">
        <v>2440</v>
      </c>
      <c r="D1852" s="333" t="n">
        <v>24.55</v>
      </c>
    </row>
    <row r="1853" customFormat="false" ht="15" hidden="false" customHeight="false" outlineLevel="0" collapsed="false">
      <c r="A1853" s="0" t="n">
        <v>39253</v>
      </c>
      <c r="B1853" s="0" t="s">
        <v>13732</v>
      </c>
      <c r="C1853" s="0" t="s">
        <v>2440</v>
      </c>
      <c r="D1853" s="333" t="n">
        <v>16.91</v>
      </c>
    </row>
    <row r="1854" customFormat="false" ht="15" hidden="false" customHeight="false" outlineLevel="0" collapsed="false">
      <c r="A1854" s="0" t="n">
        <v>39246</v>
      </c>
      <c r="B1854" s="0" t="s">
        <v>13733</v>
      </c>
      <c r="C1854" s="0" t="s">
        <v>2440</v>
      </c>
      <c r="D1854" s="333" t="n">
        <v>4.74</v>
      </c>
    </row>
    <row r="1855" customFormat="false" ht="15" hidden="false" customHeight="false" outlineLevel="0" collapsed="false">
      <c r="A1855" s="0" t="n">
        <v>39247</v>
      </c>
      <c r="B1855" s="0" t="s">
        <v>13734</v>
      </c>
      <c r="C1855" s="0" t="s">
        <v>2440</v>
      </c>
      <c r="D1855" s="333" t="n">
        <v>4.13</v>
      </c>
    </row>
    <row r="1856" customFormat="false" ht="15" hidden="false" customHeight="false" outlineLevel="0" collapsed="false">
      <c r="A1856" s="0" t="n">
        <v>2446</v>
      </c>
      <c r="B1856" s="0" t="s">
        <v>13735</v>
      </c>
      <c r="C1856" s="0" t="s">
        <v>2440</v>
      </c>
      <c r="D1856" s="333" t="n">
        <v>6.81</v>
      </c>
    </row>
    <row r="1857" customFormat="false" ht="15" hidden="false" customHeight="false" outlineLevel="0" collapsed="false">
      <c r="A1857" s="0" t="n">
        <v>2442</v>
      </c>
      <c r="B1857" s="0" t="s">
        <v>13736</v>
      </c>
      <c r="C1857" s="0" t="s">
        <v>2440</v>
      </c>
      <c r="D1857" s="333" t="n">
        <v>9.54</v>
      </c>
    </row>
    <row r="1858" customFormat="false" ht="15" hidden="false" customHeight="false" outlineLevel="0" collapsed="false">
      <c r="A1858" s="0" t="n">
        <v>39248</v>
      </c>
      <c r="B1858" s="0" t="s">
        <v>13737</v>
      </c>
      <c r="C1858" s="0" t="s">
        <v>2440</v>
      </c>
      <c r="D1858" s="333" t="n">
        <v>13.29</v>
      </c>
    </row>
    <row r="1859" customFormat="false" ht="15" hidden="false" customHeight="false" outlineLevel="0" collapsed="false">
      <c r="A1859" s="0" t="n">
        <v>2438</v>
      </c>
      <c r="B1859" s="0" t="s">
        <v>13738</v>
      </c>
      <c r="C1859" s="0" t="s">
        <v>2502</v>
      </c>
      <c r="D1859" s="333" t="n">
        <v>27.34</v>
      </c>
    </row>
    <row r="1860" customFormat="false" ht="15" hidden="false" customHeight="false" outlineLevel="0" collapsed="false">
      <c r="A1860" s="0" t="n">
        <v>40922</v>
      </c>
      <c r="B1860" s="0" t="s">
        <v>13739</v>
      </c>
      <c r="C1860" s="0" t="s">
        <v>4335</v>
      </c>
      <c r="D1860" s="532" t="n">
        <v>4866.62</v>
      </c>
    </row>
    <row r="1861" customFormat="false" ht="15" hidden="false" customHeight="false" outlineLevel="0" collapsed="false">
      <c r="A1861" s="0" t="n">
        <v>36486</v>
      </c>
      <c r="B1861" s="0" t="s">
        <v>13740</v>
      </c>
      <c r="C1861" s="0" t="s">
        <v>2430</v>
      </c>
      <c r="D1861" s="532" t="n">
        <v>70127.2</v>
      </c>
    </row>
    <row r="1862" customFormat="false" ht="15" hidden="false" customHeight="false" outlineLevel="0" collapsed="false">
      <c r="A1862" s="0" t="n">
        <v>37777</v>
      </c>
      <c r="B1862" s="0" t="s">
        <v>13741</v>
      </c>
      <c r="C1862" s="0" t="s">
        <v>2430</v>
      </c>
      <c r="D1862" s="532" t="n">
        <v>330157.49</v>
      </c>
    </row>
    <row r="1863" customFormat="false" ht="15" hidden="false" customHeight="false" outlineLevel="0" collapsed="false">
      <c r="A1863" s="0" t="n">
        <v>12624</v>
      </c>
      <c r="B1863" s="0" t="s">
        <v>13742</v>
      </c>
      <c r="C1863" s="0" t="s">
        <v>2430</v>
      </c>
      <c r="D1863" s="333" t="n">
        <v>28.5</v>
      </c>
    </row>
    <row r="1864" customFormat="false" ht="15" hidden="false" customHeight="false" outlineLevel="0" collapsed="false">
      <c r="A1864" s="0" t="n">
        <v>517</v>
      </c>
      <c r="B1864" s="0" t="s">
        <v>13743</v>
      </c>
      <c r="C1864" s="0" t="s">
        <v>2712</v>
      </c>
      <c r="D1864" s="333" t="n">
        <v>8.55</v>
      </c>
    </row>
    <row r="1865" customFormat="false" ht="15" hidden="false" customHeight="false" outlineLevel="0" collapsed="false">
      <c r="A1865" s="0" t="n">
        <v>37534</v>
      </c>
      <c r="B1865" s="0" t="s">
        <v>13744</v>
      </c>
      <c r="C1865" s="0" t="s">
        <v>2515</v>
      </c>
      <c r="D1865" s="333" t="n">
        <v>22.57</v>
      </c>
    </row>
    <row r="1866" customFormat="false" ht="15" hidden="false" customHeight="false" outlineLevel="0" collapsed="false">
      <c r="A1866" s="0" t="n">
        <v>37535</v>
      </c>
      <c r="B1866" s="0" t="s">
        <v>13745</v>
      </c>
      <c r="C1866" s="0" t="s">
        <v>2515</v>
      </c>
      <c r="D1866" s="333" t="n">
        <v>22.57</v>
      </c>
    </row>
    <row r="1867" customFormat="false" ht="15" hidden="false" customHeight="false" outlineLevel="0" collapsed="false">
      <c r="A1867" s="0" t="n">
        <v>37533</v>
      </c>
      <c r="B1867" s="0" t="s">
        <v>13746</v>
      </c>
      <c r="C1867" s="0" t="s">
        <v>2515</v>
      </c>
      <c r="D1867" s="333" t="n">
        <v>22.57</v>
      </c>
    </row>
    <row r="1868" customFormat="false" ht="15" hidden="false" customHeight="false" outlineLevel="0" collapsed="false">
      <c r="A1868" s="0" t="n">
        <v>37537</v>
      </c>
      <c r="B1868" s="0" t="s">
        <v>13747</v>
      </c>
      <c r="C1868" s="0" t="s">
        <v>2515</v>
      </c>
      <c r="D1868" s="333" t="n">
        <v>17.08</v>
      </c>
    </row>
    <row r="1869" customFormat="false" ht="15" hidden="false" customHeight="false" outlineLevel="0" collapsed="false">
      <c r="A1869" s="0" t="n">
        <v>37536</v>
      </c>
      <c r="B1869" s="0" t="s">
        <v>13748</v>
      </c>
      <c r="C1869" s="0" t="s">
        <v>2515</v>
      </c>
      <c r="D1869" s="333" t="n">
        <v>17.08</v>
      </c>
    </row>
    <row r="1870" customFormat="false" ht="15" hidden="false" customHeight="false" outlineLevel="0" collapsed="false">
      <c r="A1870" s="0" t="n">
        <v>37532</v>
      </c>
      <c r="B1870" s="0" t="s">
        <v>13749</v>
      </c>
      <c r="C1870" s="0" t="s">
        <v>2515</v>
      </c>
      <c r="D1870" s="333" t="n">
        <v>17.08</v>
      </c>
    </row>
    <row r="1871" customFormat="false" ht="15" hidden="false" customHeight="false" outlineLevel="0" collapsed="false">
      <c r="A1871" s="0" t="n">
        <v>2696</v>
      </c>
      <c r="B1871" s="0" t="s">
        <v>13750</v>
      </c>
      <c r="C1871" s="0" t="s">
        <v>2502</v>
      </c>
      <c r="D1871" s="333" t="n">
        <v>21.06</v>
      </c>
    </row>
    <row r="1872" customFormat="false" ht="15" hidden="false" customHeight="false" outlineLevel="0" collapsed="false">
      <c r="A1872" s="0" t="n">
        <v>40928</v>
      </c>
      <c r="B1872" s="0" t="s">
        <v>13751</v>
      </c>
      <c r="C1872" s="0" t="s">
        <v>4335</v>
      </c>
      <c r="D1872" s="532" t="n">
        <v>3748.8</v>
      </c>
    </row>
    <row r="1873" customFormat="false" ht="15" hidden="false" customHeight="false" outlineLevel="0" collapsed="false">
      <c r="A1873" s="0" t="n">
        <v>4083</v>
      </c>
      <c r="B1873" s="0" t="s">
        <v>13752</v>
      </c>
      <c r="C1873" s="0" t="s">
        <v>2502</v>
      </c>
      <c r="D1873" s="333" t="n">
        <v>21.06</v>
      </c>
    </row>
    <row r="1874" customFormat="false" ht="15" hidden="false" customHeight="false" outlineLevel="0" collapsed="false">
      <c r="A1874" s="0" t="n">
        <v>40818</v>
      </c>
      <c r="B1874" s="0" t="s">
        <v>13753</v>
      </c>
      <c r="C1874" s="0" t="s">
        <v>4335</v>
      </c>
      <c r="D1874" s="532" t="n">
        <v>3748.8</v>
      </c>
    </row>
    <row r="1875" customFormat="false" ht="15" hidden="false" customHeight="false" outlineLevel="0" collapsed="false">
      <c r="A1875" s="0" t="n">
        <v>43146</v>
      </c>
      <c r="B1875" s="0" t="s">
        <v>13754</v>
      </c>
      <c r="C1875" s="0" t="s">
        <v>2515</v>
      </c>
      <c r="D1875" s="333" t="n">
        <v>9.87</v>
      </c>
    </row>
    <row r="1876" customFormat="false" ht="15" hidden="false" customHeight="false" outlineLevel="0" collapsed="false">
      <c r="A1876" s="0" t="n">
        <v>2705</v>
      </c>
      <c r="B1876" s="0" t="s">
        <v>13755</v>
      </c>
      <c r="C1876" s="0" t="s">
        <v>13756</v>
      </c>
      <c r="D1876" s="333" t="n">
        <v>0.67</v>
      </c>
    </row>
    <row r="1877" customFormat="false" ht="15" hidden="false" customHeight="false" outlineLevel="0" collapsed="false">
      <c r="A1877" s="0" t="n">
        <v>14250</v>
      </c>
      <c r="B1877" s="0" t="s">
        <v>13757</v>
      </c>
      <c r="C1877" s="0" t="s">
        <v>13756</v>
      </c>
      <c r="D1877" s="333" t="n">
        <v>0.69</v>
      </c>
    </row>
    <row r="1878" customFormat="false" ht="15" hidden="false" customHeight="false" outlineLevel="0" collapsed="false">
      <c r="A1878" s="0" t="n">
        <v>11683</v>
      </c>
      <c r="B1878" s="0" t="s">
        <v>13758</v>
      </c>
      <c r="C1878" s="0" t="s">
        <v>2430</v>
      </c>
      <c r="D1878" s="333" t="n">
        <v>37.26</v>
      </c>
    </row>
    <row r="1879" customFormat="false" ht="15" hidden="false" customHeight="false" outlineLevel="0" collapsed="false">
      <c r="A1879" s="0" t="n">
        <v>11684</v>
      </c>
      <c r="B1879" s="0" t="s">
        <v>13759</v>
      </c>
      <c r="C1879" s="0" t="s">
        <v>2430</v>
      </c>
      <c r="D1879" s="333" t="n">
        <v>40.79</v>
      </c>
    </row>
    <row r="1880" customFormat="false" ht="15" hidden="false" customHeight="false" outlineLevel="0" collapsed="false">
      <c r="A1880" s="0" t="n">
        <v>6141</v>
      </c>
      <c r="B1880" s="0" t="s">
        <v>13760</v>
      </c>
      <c r="C1880" s="0" t="s">
        <v>2430</v>
      </c>
      <c r="D1880" s="333" t="n">
        <v>5.38</v>
      </c>
    </row>
    <row r="1881" customFormat="false" ht="15" hidden="false" customHeight="false" outlineLevel="0" collapsed="false">
      <c r="A1881" s="0" t="n">
        <v>11681</v>
      </c>
      <c r="B1881" s="0" t="s">
        <v>13761</v>
      </c>
      <c r="C1881" s="0" t="s">
        <v>2430</v>
      </c>
      <c r="D1881" s="333" t="n">
        <v>6.79</v>
      </c>
    </row>
    <row r="1882" customFormat="false" ht="15" hidden="false" customHeight="false" outlineLevel="0" collapsed="false">
      <c r="A1882" s="0" t="n">
        <v>2706</v>
      </c>
      <c r="B1882" s="0" t="s">
        <v>13762</v>
      </c>
      <c r="C1882" s="0" t="s">
        <v>2502</v>
      </c>
      <c r="D1882" s="333" t="n">
        <v>107.45</v>
      </c>
    </row>
    <row r="1883" customFormat="false" ht="15" hidden="false" customHeight="false" outlineLevel="0" collapsed="false">
      <c r="A1883" s="0" t="n">
        <v>40811</v>
      </c>
      <c r="B1883" s="0" t="s">
        <v>13763</v>
      </c>
      <c r="C1883" s="0" t="s">
        <v>4335</v>
      </c>
      <c r="D1883" s="532" t="n">
        <v>19118.88</v>
      </c>
    </row>
    <row r="1884" customFormat="false" ht="15" hidden="false" customHeight="false" outlineLevel="0" collapsed="false">
      <c r="A1884" s="0" t="n">
        <v>2707</v>
      </c>
      <c r="B1884" s="0" t="s">
        <v>13764</v>
      </c>
      <c r="C1884" s="0" t="s">
        <v>2502</v>
      </c>
      <c r="D1884" s="333" t="n">
        <v>127.15</v>
      </c>
    </row>
    <row r="1885" customFormat="false" ht="15" hidden="false" customHeight="false" outlineLevel="0" collapsed="false">
      <c r="A1885" s="0" t="n">
        <v>40813</v>
      </c>
      <c r="B1885" s="0" t="s">
        <v>13765</v>
      </c>
      <c r="C1885" s="0" t="s">
        <v>4335</v>
      </c>
      <c r="D1885" s="532" t="n">
        <v>22626.75</v>
      </c>
    </row>
    <row r="1886" customFormat="false" ht="15" hidden="false" customHeight="false" outlineLevel="0" collapsed="false">
      <c r="A1886" s="0" t="n">
        <v>2708</v>
      </c>
      <c r="B1886" s="0" t="s">
        <v>13766</v>
      </c>
      <c r="C1886" s="0" t="s">
        <v>2502</v>
      </c>
      <c r="D1886" s="333" t="n">
        <v>178.91</v>
      </c>
    </row>
    <row r="1887" customFormat="false" ht="15" hidden="false" customHeight="false" outlineLevel="0" collapsed="false">
      <c r="A1887" s="0" t="n">
        <v>40814</v>
      </c>
      <c r="B1887" s="0" t="s">
        <v>13767</v>
      </c>
      <c r="C1887" s="0" t="s">
        <v>4335</v>
      </c>
      <c r="D1887" s="532" t="n">
        <v>31834.96</v>
      </c>
    </row>
    <row r="1888" customFormat="false" ht="15" hidden="false" customHeight="false" outlineLevel="0" collapsed="false">
      <c r="A1888" s="0" t="n">
        <v>38403</v>
      </c>
      <c r="B1888" s="0" t="s">
        <v>13768</v>
      </c>
      <c r="C1888" s="0" t="s">
        <v>2430</v>
      </c>
      <c r="D1888" s="333" t="n">
        <v>56.83</v>
      </c>
    </row>
    <row r="1889" customFormat="false" ht="15" hidden="false" customHeight="false" outlineLevel="0" collapsed="false">
      <c r="A1889" s="0" t="n">
        <v>43482</v>
      </c>
      <c r="B1889" s="0" t="s">
        <v>13769</v>
      </c>
      <c r="C1889" s="0" t="s">
        <v>2502</v>
      </c>
      <c r="D1889" s="333" t="n">
        <v>0.75</v>
      </c>
    </row>
    <row r="1890" customFormat="false" ht="15" hidden="false" customHeight="false" outlineLevel="0" collapsed="false">
      <c r="A1890" s="0" t="n">
        <v>43494</v>
      </c>
      <c r="B1890" s="0" t="s">
        <v>13770</v>
      </c>
      <c r="C1890" s="0" t="s">
        <v>4335</v>
      </c>
      <c r="D1890" s="333" t="n">
        <v>140.69</v>
      </c>
    </row>
    <row r="1891" customFormat="false" ht="15" hidden="false" customHeight="false" outlineLevel="0" collapsed="false">
      <c r="A1891" s="0" t="n">
        <v>43483</v>
      </c>
      <c r="B1891" s="0" t="s">
        <v>13771</v>
      </c>
      <c r="C1891" s="0" t="s">
        <v>2502</v>
      </c>
      <c r="D1891" s="333" t="n">
        <v>1.34</v>
      </c>
    </row>
    <row r="1892" customFormat="false" ht="15" hidden="false" customHeight="false" outlineLevel="0" collapsed="false">
      <c r="A1892" s="0" t="n">
        <v>43495</v>
      </c>
      <c r="B1892" s="0" t="s">
        <v>13772</v>
      </c>
      <c r="C1892" s="0" t="s">
        <v>4335</v>
      </c>
      <c r="D1892" s="333" t="n">
        <v>253.46</v>
      </c>
    </row>
    <row r="1893" customFormat="false" ht="15" hidden="false" customHeight="false" outlineLevel="0" collapsed="false">
      <c r="A1893" s="0" t="n">
        <v>43484</v>
      </c>
      <c r="B1893" s="0" t="s">
        <v>13773</v>
      </c>
      <c r="C1893" s="0" t="s">
        <v>2502</v>
      </c>
      <c r="D1893" s="333" t="n">
        <v>1.14</v>
      </c>
    </row>
    <row r="1894" customFormat="false" ht="15" hidden="false" customHeight="false" outlineLevel="0" collapsed="false">
      <c r="A1894" s="0" t="n">
        <v>43496</v>
      </c>
      <c r="B1894" s="0" t="s">
        <v>13774</v>
      </c>
      <c r="C1894" s="0" t="s">
        <v>4335</v>
      </c>
      <c r="D1894" s="333" t="n">
        <v>214.4</v>
      </c>
    </row>
    <row r="1895" customFormat="false" ht="15" hidden="false" customHeight="false" outlineLevel="0" collapsed="false">
      <c r="A1895" s="0" t="n">
        <v>43485</v>
      </c>
      <c r="B1895" s="0" t="s">
        <v>13775</v>
      </c>
      <c r="C1895" s="0" t="s">
        <v>2502</v>
      </c>
      <c r="D1895" s="333" t="n">
        <v>1.01</v>
      </c>
    </row>
    <row r="1896" customFormat="false" ht="15" hidden="false" customHeight="false" outlineLevel="0" collapsed="false">
      <c r="A1896" s="0" t="n">
        <v>43497</v>
      </c>
      <c r="B1896" s="0" t="s">
        <v>13776</v>
      </c>
      <c r="C1896" s="0" t="s">
        <v>4335</v>
      </c>
      <c r="D1896" s="333" t="n">
        <v>189.52</v>
      </c>
    </row>
    <row r="1897" customFormat="false" ht="15" hidden="false" customHeight="false" outlineLevel="0" collapsed="false">
      <c r="A1897" s="0" t="n">
        <v>43487</v>
      </c>
      <c r="B1897" s="0" t="s">
        <v>13777</v>
      </c>
      <c r="C1897" s="0" t="s">
        <v>2502</v>
      </c>
      <c r="D1897" s="333" t="n">
        <v>1.17</v>
      </c>
    </row>
    <row r="1898" customFormat="false" ht="15" hidden="false" customHeight="false" outlineLevel="0" collapsed="false">
      <c r="A1898" s="0" t="n">
        <v>43499</v>
      </c>
      <c r="B1898" s="0" t="s">
        <v>13778</v>
      </c>
      <c r="C1898" s="0" t="s">
        <v>4335</v>
      </c>
      <c r="D1898" s="333" t="n">
        <v>221.51</v>
      </c>
    </row>
    <row r="1899" customFormat="false" ht="15" hidden="false" customHeight="false" outlineLevel="0" collapsed="false">
      <c r="A1899" s="0" t="n">
        <v>43486</v>
      </c>
      <c r="B1899" s="0" t="s">
        <v>13779</v>
      </c>
      <c r="C1899" s="0" t="s">
        <v>2502</v>
      </c>
      <c r="D1899" s="333" t="n">
        <v>0.71</v>
      </c>
    </row>
    <row r="1900" customFormat="false" ht="15" hidden="false" customHeight="false" outlineLevel="0" collapsed="false">
      <c r="A1900" s="0" t="n">
        <v>43498</v>
      </c>
      <c r="B1900" s="0" t="s">
        <v>13780</v>
      </c>
      <c r="C1900" s="0" t="s">
        <v>4335</v>
      </c>
      <c r="D1900" s="333" t="n">
        <v>133.45</v>
      </c>
    </row>
    <row r="1901" customFormat="false" ht="15" hidden="false" customHeight="false" outlineLevel="0" collapsed="false">
      <c r="A1901" s="0" t="n">
        <v>43488</v>
      </c>
      <c r="B1901" s="0" t="s">
        <v>13781</v>
      </c>
      <c r="C1901" s="0" t="s">
        <v>2502</v>
      </c>
      <c r="D1901" s="333" t="n">
        <v>0.82</v>
      </c>
    </row>
    <row r="1902" customFormat="false" ht="15" hidden="false" customHeight="false" outlineLevel="0" collapsed="false">
      <c r="A1902" s="0" t="n">
        <v>43500</v>
      </c>
      <c r="B1902" s="0" t="s">
        <v>13782</v>
      </c>
      <c r="C1902" s="0" t="s">
        <v>4335</v>
      </c>
      <c r="D1902" s="333" t="n">
        <v>154.53</v>
      </c>
    </row>
    <row r="1903" customFormat="false" ht="15" hidden="false" customHeight="false" outlineLevel="0" collapsed="false">
      <c r="A1903" s="0" t="n">
        <v>43489</v>
      </c>
      <c r="B1903" s="0" t="s">
        <v>13783</v>
      </c>
      <c r="C1903" s="0" t="s">
        <v>2502</v>
      </c>
      <c r="D1903" s="333" t="n">
        <v>1.17</v>
      </c>
    </row>
    <row r="1904" customFormat="false" ht="15" hidden="false" customHeight="false" outlineLevel="0" collapsed="false">
      <c r="A1904" s="0" t="n">
        <v>43501</v>
      </c>
      <c r="B1904" s="0" t="s">
        <v>13784</v>
      </c>
      <c r="C1904" s="0" t="s">
        <v>4335</v>
      </c>
      <c r="D1904" s="333" t="n">
        <v>220.75</v>
      </c>
    </row>
    <row r="1905" customFormat="false" ht="15" hidden="false" customHeight="false" outlineLevel="0" collapsed="false">
      <c r="A1905" s="0" t="n">
        <v>43490</v>
      </c>
      <c r="B1905" s="0" t="s">
        <v>13785</v>
      </c>
      <c r="C1905" s="0" t="s">
        <v>2502</v>
      </c>
      <c r="D1905" s="333" t="n">
        <v>1.68</v>
      </c>
    </row>
    <row r="1906" customFormat="false" ht="15" hidden="false" customHeight="false" outlineLevel="0" collapsed="false">
      <c r="A1906" s="0" t="n">
        <v>43502</v>
      </c>
      <c r="B1906" s="0" t="s">
        <v>13786</v>
      </c>
      <c r="C1906" s="0" t="s">
        <v>4335</v>
      </c>
      <c r="D1906" s="333" t="n">
        <v>316.25</v>
      </c>
    </row>
    <row r="1907" customFormat="false" ht="15" hidden="false" customHeight="false" outlineLevel="0" collapsed="false">
      <c r="A1907" s="0" t="n">
        <v>43491</v>
      </c>
      <c r="B1907" s="0" t="s">
        <v>13787</v>
      </c>
      <c r="C1907" s="0" t="s">
        <v>2502</v>
      </c>
      <c r="D1907" s="333" t="n">
        <v>1.25</v>
      </c>
    </row>
    <row r="1908" customFormat="false" ht="15" hidden="false" customHeight="false" outlineLevel="0" collapsed="false">
      <c r="A1908" s="0" t="n">
        <v>43503</v>
      </c>
      <c r="B1908" s="0" t="s">
        <v>13788</v>
      </c>
      <c r="C1908" s="0" t="s">
        <v>4335</v>
      </c>
      <c r="D1908" s="333" t="n">
        <v>235.5</v>
      </c>
    </row>
    <row r="1909" customFormat="false" ht="15" hidden="false" customHeight="false" outlineLevel="0" collapsed="false">
      <c r="A1909" s="0" t="n">
        <v>43492</v>
      </c>
      <c r="B1909" s="0" t="s">
        <v>13789</v>
      </c>
      <c r="C1909" s="0" t="s">
        <v>2502</v>
      </c>
      <c r="D1909" s="333" t="n">
        <v>1.68</v>
      </c>
    </row>
    <row r="1910" customFormat="false" ht="15" hidden="false" customHeight="false" outlineLevel="0" collapsed="false">
      <c r="A1910" s="0" t="n">
        <v>43504</v>
      </c>
      <c r="B1910" s="0" t="s">
        <v>13790</v>
      </c>
      <c r="C1910" s="0" t="s">
        <v>4335</v>
      </c>
      <c r="D1910" s="333" t="n">
        <v>317.67</v>
      </c>
    </row>
    <row r="1911" customFormat="false" ht="15" hidden="false" customHeight="false" outlineLevel="0" collapsed="false">
      <c r="A1911" s="0" t="n">
        <v>43493</v>
      </c>
      <c r="B1911" s="0" t="s">
        <v>13791</v>
      </c>
      <c r="C1911" s="0" t="s">
        <v>2502</v>
      </c>
      <c r="D1911" s="333" t="n">
        <v>0.67</v>
      </c>
    </row>
    <row r="1912" customFormat="false" ht="15" hidden="false" customHeight="false" outlineLevel="0" collapsed="false">
      <c r="A1912" s="0" t="n">
        <v>43505</v>
      </c>
      <c r="B1912" s="0" t="s">
        <v>13792</v>
      </c>
      <c r="C1912" s="0" t="s">
        <v>4335</v>
      </c>
      <c r="D1912" s="333" t="n">
        <v>126.7</v>
      </c>
    </row>
    <row r="1913" customFormat="false" ht="15" hidden="false" customHeight="false" outlineLevel="0" collapsed="false">
      <c r="A1913" s="0" t="n">
        <v>37774</v>
      </c>
      <c r="B1913" s="0" t="s">
        <v>13793</v>
      </c>
      <c r="C1913" s="0" t="s">
        <v>2430</v>
      </c>
      <c r="D1913" s="532" t="n">
        <v>565124.71</v>
      </c>
    </row>
    <row r="1914" customFormat="false" ht="15" hidden="false" customHeight="false" outlineLevel="0" collapsed="false">
      <c r="A1914" s="0" t="n">
        <v>38629</v>
      </c>
      <c r="B1914" s="0" t="s">
        <v>13794</v>
      </c>
      <c r="C1914" s="0" t="s">
        <v>2430</v>
      </c>
      <c r="D1914" s="532" t="n">
        <v>2602792.96</v>
      </c>
    </row>
    <row r="1915" customFormat="false" ht="15" hidden="false" customHeight="false" outlineLevel="0" collapsed="false">
      <c r="A1915" s="0" t="n">
        <v>38630</v>
      </c>
      <c r="B1915" s="0" t="s">
        <v>13795</v>
      </c>
      <c r="C1915" s="0" t="s">
        <v>2430</v>
      </c>
      <c r="D1915" s="532" t="n">
        <v>1748542.96</v>
      </c>
    </row>
    <row r="1916" customFormat="false" ht="15" hidden="false" customHeight="false" outlineLevel="0" collapsed="false">
      <c r="A1916" s="0" t="n">
        <v>38476</v>
      </c>
      <c r="B1916" s="0" t="s">
        <v>13796</v>
      </c>
      <c r="C1916" s="0" t="s">
        <v>2430</v>
      </c>
      <c r="D1916" s="333" t="n">
        <v>427.12</v>
      </c>
    </row>
    <row r="1917" customFormat="false" ht="15" hidden="false" customHeight="false" outlineLevel="0" collapsed="false">
      <c r="A1917" s="0" t="n">
        <v>38477</v>
      </c>
      <c r="B1917" s="0" t="s">
        <v>13797</v>
      </c>
      <c r="C1917" s="0" t="s">
        <v>2430</v>
      </c>
      <c r="D1917" s="532" t="n">
        <v>1209.62</v>
      </c>
    </row>
    <row r="1918" customFormat="false" ht="15" hidden="false" customHeight="false" outlineLevel="0" collapsed="false">
      <c r="A1918" s="0" t="n">
        <v>40635</v>
      </c>
      <c r="B1918" s="0" t="s">
        <v>13798</v>
      </c>
      <c r="C1918" s="0" t="s">
        <v>2430</v>
      </c>
      <c r="D1918" s="532" t="n">
        <v>960573.9</v>
      </c>
    </row>
    <row r="1919" customFormat="false" ht="15" hidden="false" customHeight="false" outlineLevel="0" collapsed="false">
      <c r="A1919" s="0" t="n">
        <v>36483</v>
      </c>
      <c r="B1919" s="0" t="s">
        <v>13799</v>
      </c>
      <c r="C1919" s="0" t="s">
        <v>2430</v>
      </c>
      <c r="D1919" s="532" t="n">
        <v>870433.83</v>
      </c>
    </row>
    <row r="1920" customFormat="false" ht="15" hidden="false" customHeight="false" outlineLevel="0" collapsed="false">
      <c r="A1920" s="0" t="n">
        <v>14525</v>
      </c>
      <c r="B1920" s="0" t="s">
        <v>13800</v>
      </c>
      <c r="C1920" s="0" t="s">
        <v>2430</v>
      </c>
      <c r="D1920" s="532" t="n">
        <v>911395.42</v>
      </c>
    </row>
    <row r="1921" customFormat="false" ht="15" hidden="false" customHeight="false" outlineLevel="0" collapsed="false">
      <c r="A1921" s="0" t="n">
        <v>36482</v>
      </c>
      <c r="B1921" s="0" t="s">
        <v>13801</v>
      </c>
      <c r="C1921" s="0" t="s">
        <v>2430</v>
      </c>
      <c r="D1921" s="532" t="n">
        <v>781648.51</v>
      </c>
    </row>
    <row r="1922" customFormat="false" ht="15" hidden="false" customHeight="false" outlineLevel="0" collapsed="false">
      <c r="A1922" s="0" t="n">
        <v>36408</v>
      </c>
      <c r="B1922" s="0" t="s">
        <v>13802</v>
      </c>
      <c r="C1922" s="0" t="s">
        <v>2430</v>
      </c>
      <c r="D1922" s="532" t="n">
        <v>933924.29</v>
      </c>
    </row>
    <row r="1923" customFormat="false" ht="15" hidden="false" customHeight="false" outlineLevel="0" collapsed="false">
      <c r="A1923" s="0" t="n">
        <v>2723</v>
      </c>
      <c r="B1923" s="0" t="s">
        <v>13803</v>
      </c>
      <c r="C1923" s="0" t="s">
        <v>2430</v>
      </c>
      <c r="D1923" s="532" t="n">
        <v>716827.86</v>
      </c>
    </row>
    <row r="1924" customFormat="false" ht="15" hidden="false" customHeight="false" outlineLevel="0" collapsed="false">
      <c r="A1924" s="0" t="n">
        <v>36481</v>
      </c>
      <c r="B1924" s="0" t="s">
        <v>13804</v>
      </c>
      <c r="C1924" s="0" t="s">
        <v>2430</v>
      </c>
      <c r="D1924" s="532" t="n">
        <v>855073.23</v>
      </c>
    </row>
    <row r="1925" customFormat="false" ht="15" hidden="false" customHeight="false" outlineLevel="0" collapsed="false">
      <c r="A1925" s="0" t="n">
        <v>10685</v>
      </c>
      <c r="B1925" s="0" t="s">
        <v>13805</v>
      </c>
      <c r="C1925" s="0" t="s">
        <v>2430</v>
      </c>
      <c r="D1925" s="532" t="n">
        <v>819231.84</v>
      </c>
    </row>
    <row r="1926" customFormat="false" ht="15" hidden="false" customHeight="false" outlineLevel="0" collapsed="false">
      <c r="A1926" s="0" t="n">
        <v>40636</v>
      </c>
      <c r="B1926" s="0" t="s">
        <v>13806</v>
      </c>
      <c r="C1926" s="0" t="s">
        <v>2430</v>
      </c>
      <c r="D1926" s="532" t="n">
        <v>924732.51</v>
      </c>
    </row>
    <row r="1927" customFormat="false" ht="15" hidden="false" customHeight="false" outlineLevel="0" collapsed="false">
      <c r="A1927" s="0" t="n">
        <v>4111</v>
      </c>
      <c r="B1927" s="0" t="s">
        <v>13807</v>
      </c>
      <c r="C1927" s="0" t="s">
        <v>2430</v>
      </c>
      <c r="D1927" s="333" t="n">
        <v>52.41</v>
      </c>
    </row>
    <row r="1928" customFormat="false" ht="15" hidden="false" customHeight="false" outlineLevel="0" collapsed="false">
      <c r="A1928" s="0" t="n">
        <v>44538</v>
      </c>
      <c r="B1928" s="0" t="s">
        <v>13808</v>
      </c>
      <c r="C1928" s="0" t="s">
        <v>2430</v>
      </c>
      <c r="D1928" s="333" t="n">
        <v>47.56</v>
      </c>
    </row>
    <row r="1929" customFormat="false" ht="15" hidden="false" customHeight="false" outlineLevel="0" collapsed="false">
      <c r="A1929" s="0" t="n">
        <v>12</v>
      </c>
      <c r="B1929" s="0" t="s">
        <v>13809</v>
      </c>
      <c r="C1929" s="0" t="s">
        <v>2430</v>
      </c>
      <c r="D1929" s="333" t="n">
        <v>9.39</v>
      </c>
    </row>
    <row r="1930" customFormat="false" ht="15" hidden="false" customHeight="false" outlineLevel="0" collapsed="false">
      <c r="A1930" s="0" t="n">
        <v>37554</v>
      </c>
      <c r="B1930" s="0" t="s">
        <v>13810</v>
      </c>
      <c r="C1930" s="0" t="s">
        <v>2430</v>
      </c>
      <c r="D1930" s="333" t="n">
        <v>234.87</v>
      </c>
    </row>
    <row r="1931" customFormat="false" ht="15" hidden="false" customHeight="false" outlineLevel="0" collapsed="false">
      <c r="A1931" s="0" t="n">
        <v>37555</v>
      </c>
      <c r="B1931" s="0" t="s">
        <v>13811</v>
      </c>
      <c r="C1931" s="0" t="s">
        <v>2430</v>
      </c>
      <c r="D1931" s="333" t="n">
        <v>285.71</v>
      </c>
    </row>
    <row r="1932" customFormat="false" ht="15" hidden="false" customHeight="false" outlineLevel="0" collapsed="false">
      <c r="A1932" s="0" t="n">
        <v>10902</v>
      </c>
      <c r="B1932" s="0" t="s">
        <v>13812</v>
      </c>
      <c r="C1932" s="0" t="s">
        <v>2430</v>
      </c>
      <c r="D1932" s="333" t="n">
        <v>71.69</v>
      </c>
    </row>
    <row r="1933" customFormat="false" ht="15" hidden="false" customHeight="false" outlineLevel="0" collapsed="false">
      <c r="A1933" s="0" t="n">
        <v>20965</v>
      </c>
      <c r="B1933" s="0" t="s">
        <v>13813</v>
      </c>
      <c r="C1933" s="0" t="s">
        <v>2430</v>
      </c>
      <c r="D1933" s="333" t="n">
        <v>72.36</v>
      </c>
    </row>
    <row r="1934" customFormat="false" ht="15" hidden="false" customHeight="false" outlineLevel="0" collapsed="false">
      <c r="A1934" s="0" t="n">
        <v>20966</v>
      </c>
      <c r="B1934" s="0" t="s">
        <v>13814</v>
      </c>
      <c r="C1934" s="0" t="s">
        <v>2430</v>
      </c>
      <c r="D1934" s="333" t="n">
        <v>77.91</v>
      </c>
    </row>
    <row r="1935" customFormat="false" ht="15" hidden="false" customHeight="false" outlineLevel="0" collapsed="false">
      <c r="A1935" s="0" t="n">
        <v>10903</v>
      </c>
      <c r="B1935" s="0" t="s">
        <v>13815</v>
      </c>
      <c r="C1935" s="0" t="s">
        <v>2430</v>
      </c>
      <c r="D1935" s="333" t="n">
        <v>118.09</v>
      </c>
    </row>
    <row r="1936" customFormat="false" ht="15" hidden="false" customHeight="false" outlineLevel="0" collapsed="false">
      <c r="A1936" s="0" t="n">
        <v>20967</v>
      </c>
      <c r="B1936" s="0" t="s">
        <v>13816</v>
      </c>
      <c r="C1936" s="0" t="s">
        <v>2430</v>
      </c>
      <c r="D1936" s="333" t="n">
        <v>118.09</v>
      </c>
    </row>
    <row r="1937" customFormat="false" ht="15" hidden="false" customHeight="false" outlineLevel="0" collapsed="false">
      <c r="A1937" s="0" t="n">
        <v>20968</v>
      </c>
      <c r="B1937" s="0" t="s">
        <v>13817</v>
      </c>
      <c r="C1937" s="0" t="s">
        <v>2430</v>
      </c>
      <c r="D1937" s="333" t="n">
        <v>129.52</v>
      </c>
    </row>
    <row r="1938" customFormat="false" ht="15" hidden="false" customHeight="false" outlineLevel="0" collapsed="false">
      <c r="A1938" s="0" t="n">
        <v>11359</v>
      </c>
      <c r="B1938" s="0" t="s">
        <v>13818</v>
      </c>
      <c r="C1938" s="0" t="s">
        <v>2430</v>
      </c>
      <c r="D1938" s="333" t="n">
        <v>904.84</v>
      </c>
    </row>
    <row r="1939" customFormat="false" ht="15" hidden="false" customHeight="false" outlineLevel="0" collapsed="false">
      <c r="A1939" s="0" t="n">
        <v>39017</v>
      </c>
      <c r="B1939" s="0" t="s">
        <v>13819</v>
      </c>
      <c r="C1939" s="0" t="s">
        <v>2430</v>
      </c>
      <c r="D1939" s="333" t="n">
        <v>0.22</v>
      </c>
    </row>
    <row r="1940" customFormat="false" ht="15" hidden="false" customHeight="false" outlineLevel="0" collapsed="false">
      <c r="A1940" s="0" t="n">
        <v>39315</v>
      </c>
      <c r="B1940" s="0" t="s">
        <v>13820</v>
      </c>
      <c r="C1940" s="0" t="s">
        <v>2430</v>
      </c>
      <c r="D1940" s="333" t="n">
        <v>0.35</v>
      </c>
    </row>
    <row r="1941" customFormat="false" ht="15" hidden="false" customHeight="false" outlineLevel="0" collapsed="false">
      <c r="A1941" s="0" t="n">
        <v>39016</v>
      </c>
      <c r="B1941" s="0" t="s">
        <v>13821</v>
      </c>
      <c r="C1941" s="0" t="s">
        <v>2430</v>
      </c>
      <c r="D1941" s="333" t="n">
        <v>0.36</v>
      </c>
    </row>
    <row r="1942" customFormat="false" ht="15" hidden="false" customHeight="false" outlineLevel="0" collapsed="false">
      <c r="A1942" s="0" t="n">
        <v>39481</v>
      </c>
      <c r="B1942" s="0" t="s">
        <v>13822</v>
      </c>
      <c r="C1942" s="0" t="s">
        <v>2430</v>
      </c>
      <c r="D1942" s="333" t="n">
        <v>1.74</v>
      </c>
    </row>
    <row r="1943" customFormat="false" ht="15" hidden="false" customHeight="false" outlineLevel="0" collapsed="false">
      <c r="A1943" s="0" t="n">
        <v>39013</v>
      </c>
      <c r="B1943" s="0" t="s">
        <v>13823</v>
      </c>
      <c r="C1943" s="0" t="s">
        <v>2430</v>
      </c>
      <c r="D1943" s="333" t="n">
        <v>1.48</v>
      </c>
    </row>
    <row r="1944" customFormat="false" ht="15" hidden="false" customHeight="false" outlineLevel="0" collapsed="false">
      <c r="A1944" s="0" t="n">
        <v>44919</v>
      </c>
      <c r="B1944" s="0" t="s">
        <v>13824</v>
      </c>
      <c r="C1944" s="0" t="s">
        <v>2430</v>
      </c>
      <c r="D1944" s="333" t="n">
        <v>2.77</v>
      </c>
    </row>
    <row r="1945" customFormat="false" ht="15" hidden="false" customHeight="false" outlineLevel="0" collapsed="false">
      <c r="A1945" s="0" t="n">
        <v>40433</v>
      </c>
      <c r="B1945" s="0" t="s">
        <v>13825</v>
      </c>
      <c r="C1945" s="0" t="s">
        <v>2430</v>
      </c>
      <c r="D1945" s="333" t="n">
        <v>1.53</v>
      </c>
    </row>
    <row r="1946" customFormat="false" ht="15" hidden="false" customHeight="false" outlineLevel="0" collapsed="false">
      <c r="A1946" s="0" t="n">
        <v>20219</v>
      </c>
      <c r="B1946" s="0" t="s">
        <v>13826</v>
      </c>
      <c r="C1946" s="0" t="s">
        <v>2430</v>
      </c>
      <c r="D1946" s="532" t="n">
        <v>116000</v>
      </c>
    </row>
    <row r="1947" customFormat="false" ht="15" hidden="false" customHeight="false" outlineLevel="0" collapsed="false">
      <c r="A1947" s="0" t="n">
        <v>36484</v>
      </c>
      <c r="B1947" s="0" t="s">
        <v>13827</v>
      </c>
      <c r="C1947" s="0" t="s">
        <v>2430</v>
      </c>
      <c r="D1947" s="532" t="n">
        <v>246246.87</v>
      </c>
    </row>
    <row r="1948" customFormat="false" ht="15" hidden="false" customHeight="false" outlineLevel="0" collapsed="false">
      <c r="A1948" s="0" t="n">
        <v>38367</v>
      </c>
      <c r="B1948" s="0" t="s">
        <v>13828</v>
      </c>
      <c r="C1948" s="0" t="s">
        <v>2430</v>
      </c>
      <c r="D1948" s="333" t="n">
        <v>22.95</v>
      </c>
    </row>
    <row r="1949" customFormat="false" ht="15" hidden="false" customHeight="false" outlineLevel="0" collapsed="false">
      <c r="A1949" s="0" t="n">
        <v>38368</v>
      </c>
      <c r="B1949" s="0" t="s">
        <v>13829</v>
      </c>
      <c r="C1949" s="0" t="s">
        <v>2430</v>
      </c>
      <c r="D1949" s="333" t="n">
        <v>8.15</v>
      </c>
    </row>
    <row r="1950" customFormat="false" ht="15" hidden="false" customHeight="false" outlineLevel="0" collapsed="false">
      <c r="A1950" s="0" t="n">
        <v>38091</v>
      </c>
      <c r="B1950" s="0" t="s">
        <v>13830</v>
      </c>
      <c r="C1950" s="0" t="s">
        <v>2430</v>
      </c>
      <c r="D1950" s="333" t="n">
        <v>2.87</v>
      </c>
    </row>
    <row r="1951" customFormat="false" ht="15" hidden="false" customHeight="false" outlineLevel="0" collapsed="false">
      <c r="A1951" s="0" t="n">
        <v>38095</v>
      </c>
      <c r="B1951" s="0" t="s">
        <v>13831</v>
      </c>
      <c r="C1951" s="0" t="s">
        <v>2430</v>
      </c>
      <c r="D1951" s="333" t="n">
        <v>6.08</v>
      </c>
    </row>
    <row r="1952" customFormat="false" ht="15" hidden="false" customHeight="false" outlineLevel="0" collapsed="false">
      <c r="A1952" s="0" t="n">
        <v>38092</v>
      </c>
      <c r="B1952" s="0" t="s">
        <v>13832</v>
      </c>
      <c r="C1952" s="0" t="s">
        <v>2430</v>
      </c>
      <c r="D1952" s="333" t="n">
        <v>2.73</v>
      </c>
    </row>
    <row r="1953" customFormat="false" ht="15" hidden="false" customHeight="false" outlineLevel="0" collapsed="false">
      <c r="A1953" s="0" t="n">
        <v>38093</v>
      </c>
      <c r="B1953" s="0" t="s">
        <v>13833</v>
      </c>
      <c r="C1953" s="0" t="s">
        <v>2430</v>
      </c>
      <c r="D1953" s="333" t="n">
        <v>2.82</v>
      </c>
    </row>
    <row r="1954" customFormat="false" ht="15" hidden="false" customHeight="false" outlineLevel="0" collapsed="false">
      <c r="A1954" s="0" t="n">
        <v>38096</v>
      </c>
      <c r="B1954" s="0" t="s">
        <v>13834</v>
      </c>
      <c r="C1954" s="0" t="s">
        <v>2430</v>
      </c>
      <c r="D1954" s="333" t="n">
        <v>6.54</v>
      </c>
    </row>
    <row r="1955" customFormat="false" ht="15" hidden="false" customHeight="false" outlineLevel="0" collapsed="false">
      <c r="A1955" s="0" t="n">
        <v>38094</v>
      </c>
      <c r="B1955" s="0" t="s">
        <v>13835</v>
      </c>
      <c r="C1955" s="0" t="s">
        <v>2430</v>
      </c>
      <c r="D1955" s="333" t="n">
        <v>3.45</v>
      </c>
    </row>
    <row r="1956" customFormat="false" ht="15" hidden="false" customHeight="false" outlineLevel="0" collapsed="false">
      <c r="A1956" s="0" t="n">
        <v>38097</v>
      </c>
      <c r="B1956" s="0" t="s">
        <v>13836</v>
      </c>
      <c r="C1956" s="0" t="s">
        <v>2430</v>
      </c>
      <c r="D1956" s="333" t="n">
        <v>7.01</v>
      </c>
    </row>
    <row r="1957" customFormat="false" ht="15" hidden="false" customHeight="false" outlineLevel="0" collapsed="false">
      <c r="A1957" s="0" t="n">
        <v>38098</v>
      </c>
      <c r="B1957" s="0" t="s">
        <v>13837</v>
      </c>
      <c r="C1957" s="0" t="s">
        <v>2430</v>
      </c>
      <c r="D1957" s="333" t="n">
        <v>7.01</v>
      </c>
    </row>
    <row r="1958" customFormat="false" ht="15" hidden="false" customHeight="false" outlineLevel="0" collapsed="false">
      <c r="A1958" s="0" t="n">
        <v>11186</v>
      </c>
      <c r="B1958" s="0" t="s">
        <v>13838</v>
      </c>
      <c r="C1958" s="0" t="s">
        <v>2414</v>
      </c>
      <c r="D1958" s="333" t="n">
        <v>451.5</v>
      </c>
    </row>
    <row r="1959" customFormat="false" ht="15" hidden="false" customHeight="false" outlineLevel="0" collapsed="false">
      <c r="A1959" s="0" t="n">
        <v>11558</v>
      </c>
      <c r="B1959" s="0" t="s">
        <v>13839</v>
      </c>
      <c r="C1959" s="0" t="s">
        <v>12296</v>
      </c>
      <c r="D1959" s="333" t="n">
        <v>14.34</v>
      </c>
    </row>
    <row r="1960" customFormat="false" ht="15" hidden="false" customHeight="false" outlineLevel="0" collapsed="false">
      <c r="A1960" s="0" t="n">
        <v>11557</v>
      </c>
      <c r="B1960" s="0" t="s">
        <v>13840</v>
      </c>
      <c r="C1960" s="0" t="s">
        <v>12296</v>
      </c>
      <c r="D1960" s="333" t="n">
        <v>36.29</v>
      </c>
    </row>
    <row r="1961" customFormat="false" ht="15" hidden="false" customHeight="false" outlineLevel="0" collapsed="false">
      <c r="A1961" s="0" t="n">
        <v>2759</v>
      </c>
      <c r="B1961" s="0" t="s">
        <v>13841</v>
      </c>
      <c r="C1961" s="0" t="s">
        <v>2430</v>
      </c>
      <c r="D1961" s="333" t="n">
        <v>9.68</v>
      </c>
    </row>
    <row r="1962" customFormat="false" ht="15" hidden="false" customHeight="false" outlineLevel="0" collapsed="false">
      <c r="A1962" s="0" t="n">
        <v>38124</v>
      </c>
      <c r="B1962" s="0" t="s">
        <v>13842</v>
      </c>
      <c r="C1962" s="0" t="s">
        <v>2430</v>
      </c>
      <c r="D1962" s="333" t="n">
        <v>29.9</v>
      </c>
    </row>
    <row r="1963" customFormat="false" ht="15" hidden="false" customHeight="false" outlineLevel="0" collapsed="false">
      <c r="A1963" s="0" t="n">
        <v>38380</v>
      </c>
      <c r="B1963" s="0" t="s">
        <v>13843</v>
      </c>
      <c r="C1963" s="0" t="s">
        <v>2430</v>
      </c>
      <c r="D1963" s="333" t="n">
        <v>36.46</v>
      </c>
    </row>
    <row r="1964" customFormat="false" ht="15" hidden="false" customHeight="false" outlineLevel="0" collapsed="false">
      <c r="A1964" s="0" t="n">
        <v>42429</v>
      </c>
      <c r="B1964" s="0" t="s">
        <v>13844</v>
      </c>
      <c r="C1964" s="0" t="s">
        <v>2430</v>
      </c>
      <c r="D1964" s="532" t="n">
        <v>6025.1</v>
      </c>
    </row>
    <row r="1965" customFormat="false" ht="15" hidden="false" customHeight="false" outlineLevel="0" collapsed="false">
      <c r="A1965" s="0" t="n">
        <v>39616</v>
      </c>
      <c r="B1965" s="0" t="s">
        <v>13845</v>
      </c>
      <c r="C1965" s="0" t="s">
        <v>2430</v>
      </c>
      <c r="D1965" s="333" t="n">
        <v>737.69</v>
      </c>
    </row>
    <row r="1966" customFormat="false" ht="15" hidden="false" customHeight="false" outlineLevel="0" collapsed="false">
      <c r="A1966" s="0" t="n">
        <v>39618</v>
      </c>
      <c r="B1966" s="0" t="s">
        <v>13846</v>
      </c>
      <c r="C1966" s="0" t="s">
        <v>2430</v>
      </c>
      <c r="D1966" s="532" t="n">
        <v>1338.05</v>
      </c>
    </row>
    <row r="1967" customFormat="false" ht="15" hidden="false" customHeight="false" outlineLevel="0" collapsed="false">
      <c r="A1967" s="0" t="n">
        <v>39619</v>
      </c>
      <c r="B1967" s="0" t="s">
        <v>13847</v>
      </c>
      <c r="C1967" s="0" t="s">
        <v>2430</v>
      </c>
      <c r="D1967" s="532" t="n">
        <v>1832.58</v>
      </c>
    </row>
    <row r="1968" customFormat="false" ht="15" hidden="false" customHeight="false" outlineLevel="0" collapsed="false">
      <c r="A1968" s="0" t="n">
        <v>39613</v>
      </c>
      <c r="B1968" s="0" t="s">
        <v>13848</v>
      </c>
      <c r="C1968" s="0" t="s">
        <v>2430</v>
      </c>
      <c r="D1968" s="333" t="n">
        <v>293.03</v>
      </c>
    </row>
    <row r="1969" customFormat="false" ht="15" hidden="false" customHeight="false" outlineLevel="0" collapsed="false">
      <c r="A1969" s="0" t="n">
        <v>39614</v>
      </c>
      <c r="B1969" s="0" t="s">
        <v>13849</v>
      </c>
      <c r="C1969" s="0" t="s">
        <v>2430</v>
      </c>
      <c r="D1969" s="333" t="n">
        <v>427.5</v>
      </c>
    </row>
    <row r="1970" customFormat="false" ht="15" hidden="false" customHeight="false" outlineLevel="0" collapsed="false">
      <c r="A1970" s="0" t="n">
        <v>38538</v>
      </c>
      <c r="B1970" s="0" t="s">
        <v>13850</v>
      </c>
      <c r="C1970" s="0" t="s">
        <v>2440</v>
      </c>
      <c r="D1970" s="333" t="n">
        <v>81.8</v>
      </c>
    </row>
    <row r="1971" customFormat="false" ht="15" hidden="false" customHeight="false" outlineLevel="0" collapsed="false">
      <c r="A1971" s="0" t="n">
        <v>38539</v>
      </c>
      <c r="B1971" s="0" t="s">
        <v>13851</v>
      </c>
      <c r="C1971" s="0" t="s">
        <v>2440</v>
      </c>
      <c r="D1971" s="333" t="n">
        <v>111.23</v>
      </c>
    </row>
    <row r="1972" customFormat="false" ht="15" hidden="false" customHeight="false" outlineLevel="0" collapsed="false">
      <c r="A1972" s="0" t="n">
        <v>38540</v>
      </c>
      <c r="B1972" s="0" t="s">
        <v>13852</v>
      </c>
      <c r="C1972" s="0" t="s">
        <v>2440</v>
      </c>
      <c r="D1972" s="333" t="n">
        <v>285.07</v>
      </c>
    </row>
    <row r="1973" customFormat="false" ht="15" hidden="false" customHeight="false" outlineLevel="0" collapsed="false">
      <c r="A1973" s="0" t="n">
        <v>38384</v>
      </c>
      <c r="B1973" s="0" t="s">
        <v>13853</v>
      </c>
      <c r="C1973" s="0" t="s">
        <v>2430</v>
      </c>
      <c r="D1973" s="333" t="n">
        <v>21.12</v>
      </c>
    </row>
    <row r="1974" customFormat="false" ht="15" hidden="false" customHeight="false" outlineLevel="0" collapsed="false">
      <c r="A1974" s="0" t="n">
        <v>13</v>
      </c>
      <c r="B1974" s="0" t="s">
        <v>13854</v>
      </c>
      <c r="C1974" s="0" t="s">
        <v>2515</v>
      </c>
      <c r="D1974" s="333" t="n">
        <v>14.46</v>
      </c>
    </row>
    <row r="1975" customFormat="false" ht="15" hidden="false" customHeight="false" outlineLevel="0" collapsed="false">
      <c r="A1975" s="0" t="n">
        <v>2762</v>
      </c>
      <c r="B1975" s="0" t="s">
        <v>13855</v>
      </c>
      <c r="C1975" s="0" t="s">
        <v>2440</v>
      </c>
      <c r="D1975" s="333" t="n">
        <v>12.1</v>
      </c>
    </row>
    <row r="1976" customFormat="false" ht="15" hidden="false" customHeight="false" outlineLevel="0" collapsed="false">
      <c r="A1976" s="0" t="n">
        <v>21142</v>
      </c>
      <c r="B1976" s="0" t="s">
        <v>13856</v>
      </c>
      <c r="C1976" s="0" t="s">
        <v>2430</v>
      </c>
      <c r="D1976" s="333" t="n">
        <v>44.78</v>
      </c>
    </row>
    <row r="1977" customFormat="false" ht="15" hidden="false" customHeight="false" outlineLevel="0" collapsed="false">
      <c r="A1977" s="0" t="n">
        <v>4223</v>
      </c>
      <c r="B1977" s="0" t="s">
        <v>13857</v>
      </c>
      <c r="C1977" s="0" t="s">
        <v>2712</v>
      </c>
      <c r="D1977" s="333" t="n">
        <v>3.69</v>
      </c>
    </row>
    <row r="1978" customFormat="false" ht="15" hidden="false" customHeight="false" outlineLevel="0" collapsed="false">
      <c r="A1978" s="0" t="n">
        <v>37372</v>
      </c>
      <c r="B1978" s="0" t="s">
        <v>13858</v>
      </c>
      <c r="C1978" s="0" t="s">
        <v>2502</v>
      </c>
      <c r="D1978" s="333" t="n">
        <v>1.14</v>
      </c>
    </row>
    <row r="1979" customFormat="false" ht="15" hidden="false" customHeight="false" outlineLevel="0" collapsed="false">
      <c r="A1979" s="0" t="n">
        <v>40863</v>
      </c>
      <c r="B1979" s="0" t="s">
        <v>13859</v>
      </c>
      <c r="C1979" s="0" t="s">
        <v>4335</v>
      </c>
      <c r="D1979" s="333" t="n">
        <v>215.56</v>
      </c>
    </row>
    <row r="1980" customFormat="false" ht="15" hidden="false" customHeight="false" outlineLevel="0" collapsed="false">
      <c r="A1980" s="0" t="n">
        <v>38475</v>
      </c>
      <c r="B1980" s="0" t="s">
        <v>13860</v>
      </c>
      <c r="C1980" s="0" t="s">
        <v>2430</v>
      </c>
      <c r="D1980" s="333" t="n">
        <v>31.2</v>
      </c>
    </row>
    <row r="1981" customFormat="false" ht="15" hidden="false" customHeight="false" outlineLevel="0" collapsed="false">
      <c r="A1981" s="0" t="n">
        <v>38474</v>
      </c>
      <c r="B1981" s="0" t="s">
        <v>13861</v>
      </c>
      <c r="C1981" s="0" t="s">
        <v>2430</v>
      </c>
      <c r="D1981" s="333" t="n">
        <v>38.56</v>
      </c>
    </row>
    <row r="1982" customFormat="false" ht="15" hidden="false" customHeight="false" outlineLevel="0" collapsed="false">
      <c r="A1982" s="0" t="n">
        <v>10886</v>
      </c>
      <c r="B1982" s="0" t="s">
        <v>13862</v>
      </c>
      <c r="C1982" s="0" t="s">
        <v>2430</v>
      </c>
      <c r="D1982" s="333" t="n">
        <v>192.5</v>
      </c>
    </row>
    <row r="1983" customFormat="false" ht="15" hidden="false" customHeight="false" outlineLevel="0" collapsed="false">
      <c r="A1983" s="0" t="n">
        <v>10888</v>
      </c>
      <c r="B1983" s="0" t="s">
        <v>13863</v>
      </c>
      <c r="C1983" s="0" t="s">
        <v>2430</v>
      </c>
      <c r="D1983" s="333" t="n">
        <v>609.23</v>
      </c>
    </row>
    <row r="1984" customFormat="false" ht="15" hidden="false" customHeight="false" outlineLevel="0" collapsed="false">
      <c r="A1984" s="0" t="n">
        <v>10889</v>
      </c>
      <c r="B1984" s="0" t="s">
        <v>13864</v>
      </c>
      <c r="C1984" s="0" t="s">
        <v>2430</v>
      </c>
      <c r="D1984" s="333" t="n">
        <v>660</v>
      </c>
    </row>
    <row r="1985" customFormat="false" ht="15" hidden="false" customHeight="false" outlineLevel="0" collapsed="false">
      <c r="A1985" s="0" t="n">
        <v>10890</v>
      </c>
      <c r="B1985" s="0" t="s">
        <v>13865</v>
      </c>
      <c r="C1985" s="0" t="s">
        <v>2430</v>
      </c>
      <c r="D1985" s="333" t="n">
        <v>304.61</v>
      </c>
    </row>
    <row r="1986" customFormat="false" ht="15" hidden="false" customHeight="false" outlineLevel="0" collapsed="false">
      <c r="A1986" s="0" t="n">
        <v>10891</v>
      </c>
      <c r="B1986" s="0" t="s">
        <v>13866</v>
      </c>
      <c r="C1986" s="0" t="s">
        <v>2430</v>
      </c>
      <c r="D1986" s="333" t="n">
        <v>186.15</v>
      </c>
    </row>
    <row r="1987" customFormat="false" ht="15" hidden="false" customHeight="false" outlineLevel="0" collapsed="false">
      <c r="A1987" s="0" t="n">
        <v>10892</v>
      </c>
      <c r="B1987" s="0" t="s">
        <v>13867</v>
      </c>
      <c r="C1987" s="0" t="s">
        <v>2430</v>
      </c>
      <c r="D1987" s="333" t="n">
        <v>220</v>
      </c>
    </row>
    <row r="1988" customFormat="false" ht="15" hidden="false" customHeight="false" outlineLevel="0" collapsed="false">
      <c r="A1988" s="0" t="n">
        <v>20977</v>
      </c>
      <c r="B1988" s="0" t="s">
        <v>13868</v>
      </c>
      <c r="C1988" s="0" t="s">
        <v>2430</v>
      </c>
      <c r="D1988" s="333" t="n">
        <v>262.3</v>
      </c>
    </row>
    <row r="1989" customFormat="false" ht="15" hidden="false" customHeight="false" outlineLevel="0" collapsed="false">
      <c r="A1989" s="0" t="n">
        <v>3073</v>
      </c>
      <c r="B1989" s="0" t="s">
        <v>13869</v>
      </c>
      <c r="C1989" s="0" t="s">
        <v>2430</v>
      </c>
      <c r="D1989" s="333" t="n">
        <v>163.63</v>
      </c>
    </row>
    <row r="1990" customFormat="false" ht="15" hidden="false" customHeight="false" outlineLevel="0" collapsed="false">
      <c r="A1990" s="0" t="n">
        <v>3074</v>
      </c>
      <c r="B1990" s="0" t="s">
        <v>13870</v>
      </c>
      <c r="C1990" s="0" t="s">
        <v>2430</v>
      </c>
      <c r="D1990" s="333" t="n">
        <v>103.3</v>
      </c>
    </row>
    <row r="1991" customFormat="false" ht="15" hidden="false" customHeight="false" outlineLevel="0" collapsed="false">
      <c r="A1991" s="0" t="n">
        <v>3076</v>
      </c>
      <c r="B1991" s="0" t="s">
        <v>13871</v>
      </c>
      <c r="C1991" s="0" t="s">
        <v>2430</v>
      </c>
      <c r="D1991" s="333" t="n">
        <v>134.52</v>
      </c>
    </row>
    <row r="1992" customFormat="false" ht="15" hidden="false" customHeight="false" outlineLevel="0" collapsed="false">
      <c r="A1992" s="0" t="n">
        <v>3075</v>
      </c>
      <c r="B1992" s="0" t="s">
        <v>13872</v>
      </c>
      <c r="C1992" s="0" t="s">
        <v>2430</v>
      </c>
      <c r="D1992" s="333" t="n">
        <v>85.01</v>
      </c>
    </row>
    <row r="1993" customFormat="false" ht="15" hidden="false" customHeight="false" outlineLevel="0" collapsed="false">
      <c r="A1993" s="0" t="n">
        <v>10781</v>
      </c>
      <c r="B1993" s="0" t="s">
        <v>13873</v>
      </c>
      <c r="C1993" s="0" t="s">
        <v>2430</v>
      </c>
      <c r="D1993" s="333" t="n">
        <v>11.53</v>
      </c>
    </row>
    <row r="1994" customFormat="false" ht="15" hidden="false" customHeight="false" outlineLevel="0" collapsed="false">
      <c r="A1994" s="0" t="n">
        <v>43612</v>
      </c>
      <c r="B1994" s="0" t="s">
        <v>13874</v>
      </c>
      <c r="C1994" s="0" t="s">
        <v>2495</v>
      </c>
      <c r="D1994" s="333" t="n">
        <v>112.75</v>
      </c>
    </row>
    <row r="1995" customFormat="false" ht="15" hidden="false" customHeight="false" outlineLevel="0" collapsed="false">
      <c r="A1995" s="0" t="n">
        <v>43613</v>
      </c>
      <c r="B1995" s="0" t="s">
        <v>13875</v>
      </c>
      <c r="C1995" s="0" t="s">
        <v>2495</v>
      </c>
      <c r="D1995" s="333" t="n">
        <v>93.34</v>
      </c>
    </row>
    <row r="1996" customFormat="false" ht="15" hidden="false" customHeight="false" outlineLevel="0" collapsed="false">
      <c r="A1996" s="0" t="n">
        <v>11480</v>
      </c>
      <c r="B1996" s="0" t="s">
        <v>13876</v>
      </c>
      <c r="C1996" s="0" t="s">
        <v>2495</v>
      </c>
      <c r="D1996" s="333" t="n">
        <v>143.25</v>
      </c>
    </row>
    <row r="1997" customFormat="false" ht="15" hidden="false" customHeight="false" outlineLevel="0" collapsed="false">
      <c r="A1997" s="0" t="n">
        <v>11469</v>
      </c>
      <c r="B1997" s="0" t="s">
        <v>13877</v>
      </c>
      <c r="C1997" s="0" t="s">
        <v>2430</v>
      </c>
      <c r="D1997" s="333" t="n">
        <v>15.29</v>
      </c>
    </row>
    <row r="1998" customFormat="false" ht="15" hidden="false" customHeight="false" outlineLevel="0" collapsed="false">
      <c r="A1998" s="0" t="n">
        <v>11468</v>
      </c>
      <c r="B1998" s="0" t="s">
        <v>13878</v>
      </c>
      <c r="C1998" s="0" t="s">
        <v>2430</v>
      </c>
      <c r="D1998" s="333" t="n">
        <v>15.3</v>
      </c>
    </row>
    <row r="1999" customFormat="false" ht="15" hidden="false" customHeight="false" outlineLevel="0" collapsed="false">
      <c r="A1999" s="0" t="n">
        <v>11484</v>
      </c>
      <c r="B1999" s="0" t="s">
        <v>13879</v>
      </c>
      <c r="C1999" s="0" t="s">
        <v>2430</v>
      </c>
      <c r="D1999" s="333" t="n">
        <v>67.2</v>
      </c>
    </row>
    <row r="2000" customFormat="false" ht="15" hidden="false" customHeight="false" outlineLevel="0" collapsed="false">
      <c r="A2000" s="0" t="n">
        <v>38155</v>
      </c>
      <c r="B2000" s="0" t="s">
        <v>13880</v>
      </c>
      <c r="C2000" s="0" t="s">
        <v>2430</v>
      </c>
      <c r="D2000" s="333" t="n">
        <v>104.34</v>
      </c>
    </row>
    <row r="2001" customFormat="false" ht="15" hidden="false" customHeight="false" outlineLevel="0" collapsed="false">
      <c r="A2001" s="0" t="n">
        <v>11467</v>
      </c>
      <c r="B2001" s="0" t="s">
        <v>13881</v>
      </c>
      <c r="C2001" s="0" t="s">
        <v>2430</v>
      </c>
      <c r="D2001" s="333" t="n">
        <v>23.84</v>
      </c>
    </row>
    <row r="2002" customFormat="false" ht="15" hidden="false" customHeight="false" outlineLevel="0" collapsed="false">
      <c r="A2002" s="0" t="n">
        <v>38153</v>
      </c>
      <c r="B2002" s="0" t="s">
        <v>13882</v>
      </c>
      <c r="C2002" s="0" t="s">
        <v>2495</v>
      </c>
      <c r="D2002" s="333" t="n">
        <v>60.9</v>
      </c>
    </row>
    <row r="2003" customFormat="false" ht="15" hidden="false" customHeight="false" outlineLevel="0" collapsed="false">
      <c r="A2003" s="0" t="n">
        <v>43607</v>
      </c>
      <c r="B2003" s="0" t="s">
        <v>13883</v>
      </c>
      <c r="C2003" s="0" t="s">
        <v>2495</v>
      </c>
      <c r="D2003" s="333" t="n">
        <v>115.19</v>
      </c>
    </row>
    <row r="2004" customFormat="false" ht="15" hidden="false" customHeight="false" outlineLevel="0" collapsed="false">
      <c r="A2004" s="0" t="n">
        <v>3080</v>
      </c>
      <c r="B2004" s="0" t="s">
        <v>13884</v>
      </c>
      <c r="C2004" s="0" t="s">
        <v>2495</v>
      </c>
      <c r="D2004" s="333" t="n">
        <v>77.45</v>
      </c>
    </row>
    <row r="2005" customFormat="false" ht="15" hidden="false" customHeight="false" outlineLevel="0" collapsed="false">
      <c r="A2005" s="0" t="n">
        <v>3081</v>
      </c>
      <c r="B2005" s="0" t="s">
        <v>13885</v>
      </c>
      <c r="C2005" s="0" t="s">
        <v>2495</v>
      </c>
      <c r="D2005" s="333" t="n">
        <v>153.23</v>
      </c>
    </row>
    <row r="2006" customFormat="false" ht="15" hidden="false" customHeight="false" outlineLevel="0" collapsed="false">
      <c r="A2006" s="0" t="n">
        <v>3090</v>
      </c>
      <c r="B2006" s="0" t="s">
        <v>13886</v>
      </c>
      <c r="C2006" s="0" t="s">
        <v>2495</v>
      </c>
      <c r="D2006" s="333" t="n">
        <v>69.13</v>
      </c>
    </row>
    <row r="2007" customFormat="false" ht="15" hidden="false" customHeight="false" outlineLevel="0" collapsed="false">
      <c r="A2007" s="0" t="n">
        <v>43611</v>
      </c>
      <c r="B2007" s="0" t="s">
        <v>13887</v>
      </c>
      <c r="C2007" s="0" t="s">
        <v>2495</v>
      </c>
      <c r="D2007" s="333" t="n">
        <v>114.71</v>
      </c>
    </row>
    <row r="2008" customFormat="false" ht="15" hidden="false" customHeight="false" outlineLevel="0" collapsed="false">
      <c r="A2008" s="0" t="n">
        <v>3103</v>
      </c>
      <c r="B2008" s="0" t="s">
        <v>13888</v>
      </c>
      <c r="C2008" s="0" t="s">
        <v>2430</v>
      </c>
      <c r="D2008" s="333" t="n">
        <v>57.32</v>
      </c>
    </row>
    <row r="2009" customFormat="false" ht="15" hidden="false" customHeight="false" outlineLevel="0" collapsed="false">
      <c r="A2009" s="0" t="n">
        <v>3097</v>
      </c>
      <c r="B2009" s="0" t="s">
        <v>13889</v>
      </c>
      <c r="C2009" s="0" t="s">
        <v>2495</v>
      </c>
      <c r="D2009" s="333" t="n">
        <v>86.71</v>
      </c>
    </row>
    <row r="2010" customFormat="false" ht="15" hidden="false" customHeight="false" outlineLevel="0" collapsed="false">
      <c r="A2010" s="0" t="n">
        <v>3099</v>
      </c>
      <c r="B2010" s="0" t="s">
        <v>13890</v>
      </c>
      <c r="C2010" s="0" t="s">
        <v>2495</v>
      </c>
      <c r="D2010" s="333" t="n">
        <v>138.85</v>
      </c>
    </row>
    <row r="2011" customFormat="false" ht="15" hidden="false" customHeight="false" outlineLevel="0" collapsed="false">
      <c r="A2011" s="0" t="n">
        <v>38151</v>
      </c>
      <c r="B2011" s="0" t="s">
        <v>13891</v>
      </c>
      <c r="C2011" s="0" t="s">
        <v>2495</v>
      </c>
      <c r="D2011" s="333" t="n">
        <v>100.66</v>
      </c>
    </row>
    <row r="2012" customFormat="false" ht="15" hidden="false" customHeight="false" outlineLevel="0" collapsed="false">
      <c r="A2012" s="0" t="n">
        <v>38152</v>
      </c>
      <c r="B2012" s="0" t="s">
        <v>13892</v>
      </c>
      <c r="C2012" s="0" t="s">
        <v>2495</v>
      </c>
      <c r="D2012" s="333" t="n">
        <v>162.38</v>
      </c>
    </row>
    <row r="2013" customFormat="false" ht="15" hidden="false" customHeight="false" outlineLevel="0" collapsed="false">
      <c r="A2013" s="0" t="n">
        <v>43610</v>
      </c>
      <c r="B2013" s="0" t="s">
        <v>13893</v>
      </c>
      <c r="C2013" s="0" t="s">
        <v>2495</v>
      </c>
      <c r="D2013" s="333" t="n">
        <v>86.04</v>
      </c>
    </row>
    <row r="2014" customFormat="false" ht="15" hidden="false" customHeight="false" outlineLevel="0" collapsed="false">
      <c r="A2014" s="0" t="n">
        <v>3093</v>
      </c>
      <c r="B2014" s="0" t="s">
        <v>13894</v>
      </c>
      <c r="C2014" s="0" t="s">
        <v>2495</v>
      </c>
      <c r="D2014" s="333" t="n">
        <v>138.85</v>
      </c>
    </row>
    <row r="2015" customFormat="false" ht="15" hidden="false" customHeight="false" outlineLevel="0" collapsed="false">
      <c r="A2015" s="0" t="n">
        <v>38165</v>
      </c>
      <c r="B2015" s="0" t="s">
        <v>13895</v>
      </c>
      <c r="C2015" s="0" t="s">
        <v>2495</v>
      </c>
      <c r="D2015" s="333" t="n">
        <v>68.97</v>
      </c>
    </row>
    <row r="2016" customFormat="false" ht="15" hidden="false" customHeight="false" outlineLevel="0" collapsed="false">
      <c r="A2016" s="0" t="n">
        <v>38177</v>
      </c>
      <c r="B2016" s="0" t="s">
        <v>13896</v>
      </c>
      <c r="C2016" s="0" t="s">
        <v>2430</v>
      </c>
      <c r="D2016" s="333" t="n">
        <v>20.49</v>
      </c>
    </row>
    <row r="2017" customFormat="false" ht="15" hidden="false" customHeight="false" outlineLevel="0" collapsed="false">
      <c r="A2017" s="0" t="n">
        <v>11458</v>
      </c>
      <c r="B2017" s="0" t="s">
        <v>13897</v>
      </c>
      <c r="C2017" s="0" t="s">
        <v>2430</v>
      </c>
      <c r="D2017" s="333" t="n">
        <v>24.47</v>
      </c>
    </row>
    <row r="2018" customFormat="false" ht="15" hidden="false" customHeight="false" outlineLevel="0" collapsed="false">
      <c r="A2018" s="0" t="n">
        <v>3108</v>
      </c>
      <c r="B2018" s="0" t="s">
        <v>13898</v>
      </c>
      <c r="C2018" s="0" t="s">
        <v>2430</v>
      </c>
      <c r="D2018" s="333" t="n">
        <v>104.01</v>
      </c>
    </row>
    <row r="2019" customFormat="false" ht="15" hidden="false" customHeight="false" outlineLevel="0" collapsed="false">
      <c r="A2019" s="0" t="n">
        <v>3105</v>
      </c>
      <c r="B2019" s="0" t="s">
        <v>13899</v>
      </c>
      <c r="C2019" s="0" t="s">
        <v>2430</v>
      </c>
      <c r="D2019" s="333" t="n">
        <v>136.04</v>
      </c>
    </row>
    <row r="2020" customFormat="false" ht="15" hidden="false" customHeight="false" outlineLevel="0" collapsed="false">
      <c r="A2020" s="0" t="n">
        <v>38178</v>
      </c>
      <c r="B2020" s="0" t="s">
        <v>13900</v>
      </c>
      <c r="C2020" s="0" t="s">
        <v>2430</v>
      </c>
      <c r="D2020" s="333" t="n">
        <v>22.55</v>
      </c>
    </row>
    <row r="2021" customFormat="false" ht="15" hidden="false" customHeight="false" outlineLevel="0" collapsed="false">
      <c r="A2021" s="0" t="n">
        <v>43575</v>
      </c>
      <c r="B2021" s="0" t="s">
        <v>13901</v>
      </c>
      <c r="C2021" s="0" t="s">
        <v>2430</v>
      </c>
      <c r="D2021" s="333" t="n">
        <v>48.86</v>
      </c>
    </row>
    <row r="2022" customFormat="false" ht="15" hidden="false" customHeight="false" outlineLevel="0" collapsed="false">
      <c r="A2022" s="0" t="n">
        <v>43577</v>
      </c>
      <c r="B2022" s="0" t="s">
        <v>13902</v>
      </c>
      <c r="C2022" s="0" t="s">
        <v>2430</v>
      </c>
      <c r="D2022" s="333" t="n">
        <v>84.94</v>
      </c>
    </row>
    <row r="2023" customFormat="false" ht="15" hidden="false" customHeight="false" outlineLevel="0" collapsed="false">
      <c r="A2023" s="0" t="n">
        <v>43458</v>
      </c>
      <c r="B2023" s="0" t="s">
        <v>13903</v>
      </c>
      <c r="C2023" s="0" t="s">
        <v>2502</v>
      </c>
      <c r="D2023" s="333" t="n">
        <v>0.06</v>
      </c>
    </row>
    <row r="2024" customFormat="false" ht="15" hidden="false" customHeight="false" outlineLevel="0" collapsed="false">
      <c r="A2024" s="0" t="n">
        <v>43470</v>
      </c>
      <c r="B2024" s="0" t="s">
        <v>13904</v>
      </c>
      <c r="C2024" s="0" t="s">
        <v>4335</v>
      </c>
      <c r="D2024" s="333" t="n">
        <v>10.6</v>
      </c>
    </row>
    <row r="2025" customFormat="false" ht="15" hidden="false" customHeight="false" outlineLevel="0" collapsed="false">
      <c r="A2025" s="0" t="n">
        <v>43459</v>
      </c>
      <c r="B2025" s="0" t="s">
        <v>13905</v>
      </c>
      <c r="C2025" s="0" t="s">
        <v>2502</v>
      </c>
      <c r="D2025" s="333" t="n">
        <v>0.49</v>
      </c>
    </row>
    <row r="2026" customFormat="false" ht="15" hidden="false" customHeight="false" outlineLevel="0" collapsed="false">
      <c r="A2026" s="0" t="n">
        <v>43471</v>
      </c>
      <c r="B2026" s="0" t="s">
        <v>13906</v>
      </c>
      <c r="C2026" s="0" t="s">
        <v>4335</v>
      </c>
      <c r="D2026" s="333" t="n">
        <v>92.9</v>
      </c>
    </row>
    <row r="2027" customFormat="false" ht="15" hidden="false" customHeight="false" outlineLevel="0" collapsed="false">
      <c r="A2027" s="0" t="n">
        <v>43460</v>
      </c>
      <c r="B2027" s="0" t="s">
        <v>13907</v>
      </c>
      <c r="C2027" s="0" t="s">
        <v>2502</v>
      </c>
      <c r="D2027" s="333" t="n">
        <v>0.86</v>
      </c>
    </row>
    <row r="2028" customFormat="false" ht="15" hidden="false" customHeight="false" outlineLevel="0" collapsed="false">
      <c r="A2028" s="0" t="n">
        <v>43472</v>
      </c>
      <c r="B2028" s="0" t="s">
        <v>13908</v>
      </c>
      <c r="C2028" s="0" t="s">
        <v>4335</v>
      </c>
      <c r="D2028" s="333" t="n">
        <v>161.79</v>
      </c>
    </row>
    <row r="2029" customFormat="false" ht="15" hidden="false" customHeight="false" outlineLevel="0" collapsed="false">
      <c r="A2029" s="0" t="n">
        <v>43461</v>
      </c>
      <c r="B2029" s="0" t="s">
        <v>13909</v>
      </c>
      <c r="C2029" s="0" t="s">
        <v>2502</v>
      </c>
      <c r="D2029" s="333" t="n">
        <v>0.32</v>
      </c>
    </row>
    <row r="2030" customFormat="false" ht="15" hidden="false" customHeight="false" outlineLevel="0" collapsed="false">
      <c r="A2030" s="0" t="n">
        <v>43473</v>
      </c>
      <c r="B2030" s="0" t="s">
        <v>13910</v>
      </c>
      <c r="C2030" s="0" t="s">
        <v>4335</v>
      </c>
      <c r="D2030" s="333" t="n">
        <v>60.76</v>
      </c>
    </row>
    <row r="2031" customFormat="false" ht="15" hidden="false" customHeight="false" outlineLevel="0" collapsed="false">
      <c r="A2031" s="0" t="n">
        <v>43463</v>
      </c>
      <c r="B2031" s="0" t="s">
        <v>13911</v>
      </c>
      <c r="C2031" s="0" t="s">
        <v>2502</v>
      </c>
      <c r="D2031" s="333" t="n">
        <v>0.11</v>
      </c>
    </row>
    <row r="2032" customFormat="false" ht="15" hidden="false" customHeight="false" outlineLevel="0" collapsed="false">
      <c r="A2032" s="0" t="n">
        <v>43475</v>
      </c>
      <c r="B2032" s="0" t="s">
        <v>13912</v>
      </c>
      <c r="C2032" s="0" t="s">
        <v>4335</v>
      </c>
      <c r="D2032" s="333" t="n">
        <v>21.49</v>
      </c>
    </row>
    <row r="2033" customFormat="false" ht="15" hidden="false" customHeight="false" outlineLevel="0" collapsed="false">
      <c r="A2033" s="0" t="n">
        <v>43462</v>
      </c>
      <c r="B2033" s="0" t="s">
        <v>13913</v>
      </c>
      <c r="C2033" s="0" t="s">
        <v>2502</v>
      </c>
      <c r="D2033" s="333" t="n">
        <v>0.01</v>
      </c>
    </row>
    <row r="2034" customFormat="false" ht="15" hidden="false" customHeight="false" outlineLevel="0" collapsed="false">
      <c r="A2034" s="0" t="n">
        <v>43474</v>
      </c>
      <c r="B2034" s="0" t="s">
        <v>13914</v>
      </c>
      <c r="C2034" s="0" t="s">
        <v>4335</v>
      </c>
      <c r="D2034" s="333" t="n">
        <v>2.54</v>
      </c>
    </row>
    <row r="2035" customFormat="false" ht="15" hidden="false" customHeight="false" outlineLevel="0" collapsed="false">
      <c r="A2035" s="0" t="n">
        <v>43464</v>
      </c>
      <c r="B2035" s="0" t="s">
        <v>13915</v>
      </c>
      <c r="C2035" s="0" t="s">
        <v>2502</v>
      </c>
      <c r="D2035" s="333" t="n">
        <v>0.01</v>
      </c>
    </row>
    <row r="2036" customFormat="false" ht="15" hidden="false" customHeight="false" outlineLevel="0" collapsed="false">
      <c r="A2036" s="0" t="n">
        <v>43476</v>
      </c>
      <c r="B2036" s="0" t="s">
        <v>13916</v>
      </c>
      <c r="C2036" s="0" t="s">
        <v>4335</v>
      </c>
      <c r="D2036" s="333" t="n">
        <v>0.01</v>
      </c>
    </row>
    <row r="2037" customFormat="false" ht="15" hidden="false" customHeight="false" outlineLevel="0" collapsed="false">
      <c r="A2037" s="0" t="n">
        <v>43465</v>
      </c>
      <c r="B2037" s="0" t="s">
        <v>13917</v>
      </c>
      <c r="C2037" s="0" t="s">
        <v>2502</v>
      </c>
      <c r="D2037" s="333" t="n">
        <v>0.84</v>
      </c>
    </row>
    <row r="2038" customFormat="false" ht="15" hidden="false" customHeight="false" outlineLevel="0" collapsed="false">
      <c r="A2038" s="0" t="n">
        <v>43477</v>
      </c>
      <c r="B2038" s="0" t="s">
        <v>13918</v>
      </c>
      <c r="C2038" s="0" t="s">
        <v>4335</v>
      </c>
      <c r="D2038" s="333" t="n">
        <v>158.88</v>
      </c>
    </row>
    <row r="2039" customFormat="false" ht="15" hidden="false" customHeight="false" outlineLevel="0" collapsed="false">
      <c r="A2039" s="0" t="n">
        <v>43466</v>
      </c>
      <c r="B2039" s="0" t="s">
        <v>13919</v>
      </c>
      <c r="C2039" s="0" t="s">
        <v>2502</v>
      </c>
      <c r="D2039" s="333" t="n">
        <v>1.68</v>
      </c>
    </row>
    <row r="2040" customFormat="false" ht="15" hidden="false" customHeight="false" outlineLevel="0" collapsed="false">
      <c r="A2040" s="0" t="n">
        <v>43478</v>
      </c>
      <c r="B2040" s="0" t="s">
        <v>13920</v>
      </c>
      <c r="C2040" s="0" t="s">
        <v>4335</v>
      </c>
      <c r="D2040" s="333" t="n">
        <v>315.88</v>
      </c>
    </row>
    <row r="2041" customFormat="false" ht="15" hidden="false" customHeight="false" outlineLevel="0" collapsed="false">
      <c r="A2041" s="0" t="n">
        <v>43467</v>
      </c>
      <c r="B2041" s="0" t="s">
        <v>13921</v>
      </c>
      <c r="C2041" s="0" t="s">
        <v>2502</v>
      </c>
      <c r="D2041" s="333" t="n">
        <v>0.59</v>
      </c>
    </row>
    <row r="2042" customFormat="false" ht="15" hidden="false" customHeight="false" outlineLevel="0" collapsed="false">
      <c r="A2042" s="0" t="n">
        <v>43479</v>
      </c>
      <c r="B2042" s="0" t="s">
        <v>13922</v>
      </c>
      <c r="C2042" s="0" t="s">
        <v>4335</v>
      </c>
      <c r="D2042" s="333" t="n">
        <v>110.64</v>
      </c>
    </row>
    <row r="2043" customFormat="false" ht="15" hidden="false" customHeight="false" outlineLevel="0" collapsed="false">
      <c r="A2043" s="0" t="n">
        <v>43468</v>
      </c>
      <c r="B2043" s="0" t="s">
        <v>13923</v>
      </c>
      <c r="C2043" s="0" t="s">
        <v>2502</v>
      </c>
      <c r="D2043" s="333" t="n">
        <v>1.17</v>
      </c>
    </row>
    <row r="2044" customFormat="false" ht="15" hidden="false" customHeight="false" outlineLevel="0" collapsed="false">
      <c r="A2044" s="0" t="n">
        <v>43480</v>
      </c>
      <c r="B2044" s="0" t="s">
        <v>13924</v>
      </c>
      <c r="C2044" s="0" t="s">
        <v>4335</v>
      </c>
      <c r="D2044" s="333" t="n">
        <v>220.75</v>
      </c>
    </row>
    <row r="2045" customFormat="false" ht="15" hidden="false" customHeight="false" outlineLevel="0" collapsed="false">
      <c r="A2045" s="0" t="n">
        <v>43469</v>
      </c>
      <c r="B2045" s="0" t="s">
        <v>13925</v>
      </c>
      <c r="C2045" s="0" t="s">
        <v>2502</v>
      </c>
      <c r="D2045" s="333" t="n">
        <v>0.08</v>
      </c>
    </row>
    <row r="2046" customFormat="false" ht="15" hidden="false" customHeight="false" outlineLevel="0" collapsed="false">
      <c r="A2046" s="0" t="n">
        <v>43481</v>
      </c>
      <c r="B2046" s="0" t="s">
        <v>13926</v>
      </c>
      <c r="C2046" s="0" t="s">
        <v>4335</v>
      </c>
      <c r="D2046" s="333" t="n">
        <v>15.18</v>
      </c>
    </row>
    <row r="2047" customFormat="false" ht="15" hidden="false" customHeight="false" outlineLevel="0" collapsed="false">
      <c r="A2047" s="0" t="n">
        <v>3119</v>
      </c>
      <c r="B2047" s="0" t="s">
        <v>13927</v>
      </c>
      <c r="C2047" s="0" t="s">
        <v>2430</v>
      </c>
      <c r="D2047" s="333" t="n">
        <v>2.65</v>
      </c>
    </row>
    <row r="2048" customFormat="false" ht="15" hidden="false" customHeight="false" outlineLevel="0" collapsed="false">
      <c r="A2048" s="0" t="n">
        <v>3122</v>
      </c>
      <c r="B2048" s="0" t="s">
        <v>13928</v>
      </c>
      <c r="C2048" s="0" t="s">
        <v>2430</v>
      </c>
      <c r="D2048" s="333" t="n">
        <v>5.39</v>
      </c>
    </row>
    <row r="2049" customFormat="false" ht="15" hidden="false" customHeight="false" outlineLevel="0" collapsed="false">
      <c r="A2049" s="0" t="n">
        <v>3121</v>
      </c>
      <c r="B2049" s="0" t="s">
        <v>13929</v>
      </c>
      <c r="C2049" s="0" t="s">
        <v>2430</v>
      </c>
      <c r="D2049" s="333" t="n">
        <v>6.11</v>
      </c>
    </row>
    <row r="2050" customFormat="false" ht="15" hidden="false" customHeight="false" outlineLevel="0" collapsed="false">
      <c r="A2050" s="0" t="n">
        <v>3120</v>
      </c>
      <c r="B2050" s="0" t="s">
        <v>13930</v>
      </c>
      <c r="C2050" s="0" t="s">
        <v>2430</v>
      </c>
      <c r="D2050" s="333" t="n">
        <v>11.58</v>
      </c>
    </row>
    <row r="2051" customFormat="false" ht="15" hidden="false" customHeight="false" outlineLevel="0" collapsed="false">
      <c r="A2051" s="0" t="n">
        <v>11455</v>
      </c>
      <c r="B2051" s="0" t="s">
        <v>13931</v>
      </c>
      <c r="C2051" s="0" t="s">
        <v>2430</v>
      </c>
      <c r="D2051" s="333" t="n">
        <v>16.75</v>
      </c>
    </row>
    <row r="2052" customFormat="false" ht="15" hidden="false" customHeight="false" outlineLevel="0" collapsed="false">
      <c r="A2052" s="0" t="n">
        <v>11456</v>
      </c>
      <c r="B2052" s="0" t="s">
        <v>13932</v>
      </c>
      <c r="C2052" s="0" t="s">
        <v>2430</v>
      </c>
      <c r="D2052" s="333" t="n">
        <v>20.02</v>
      </c>
    </row>
    <row r="2053" customFormat="false" ht="15" hidden="false" customHeight="false" outlineLevel="0" collapsed="false">
      <c r="A2053" s="0" t="n">
        <v>3107</v>
      </c>
      <c r="B2053" s="0" t="s">
        <v>13933</v>
      </c>
      <c r="C2053" s="0" t="s">
        <v>2430</v>
      </c>
      <c r="D2053" s="333" t="n">
        <v>8.44</v>
      </c>
    </row>
    <row r="2054" customFormat="false" ht="15" hidden="false" customHeight="false" outlineLevel="0" collapsed="false">
      <c r="A2054" s="0" t="n">
        <v>43583</v>
      </c>
      <c r="B2054" s="0" t="s">
        <v>13934</v>
      </c>
      <c r="C2054" s="0" t="s">
        <v>2430</v>
      </c>
      <c r="D2054" s="333" t="n">
        <v>9.52</v>
      </c>
    </row>
    <row r="2055" customFormat="false" ht="15" hidden="false" customHeight="false" outlineLevel="0" collapsed="false">
      <c r="A2055" s="0" t="n">
        <v>43586</v>
      </c>
      <c r="B2055" s="0" t="s">
        <v>13935</v>
      </c>
      <c r="C2055" s="0" t="s">
        <v>2430</v>
      </c>
      <c r="D2055" s="333" t="n">
        <v>9.76</v>
      </c>
    </row>
    <row r="2056" customFormat="false" ht="15" hidden="false" customHeight="false" outlineLevel="0" collapsed="false">
      <c r="A2056" s="0" t="n">
        <v>11461</v>
      </c>
      <c r="B2056" s="0" t="s">
        <v>13936</v>
      </c>
      <c r="C2056" s="0" t="s">
        <v>2430</v>
      </c>
      <c r="D2056" s="333" t="n">
        <v>10.64</v>
      </c>
    </row>
    <row r="2057" customFormat="false" ht="15" hidden="false" customHeight="false" outlineLevel="0" collapsed="false">
      <c r="A2057" s="0" t="n">
        <v>43587</v>
      </c>
      <c r="B2057" s="0" t="s">
        <v>13937</v>
      </c>
      <c r="C2057" s="0" t="s">
        <v>2430</v>
      </c>
      <c r="D2057" s="333" t="n">
        <v>12.27</v>
      </c>
    </row>
    <row r="2058" customFormat="false" ht="15" hidden="false" customHeight="false" outlineLevel="0" collapsed="false">
      <c r="A2058" s="0" t="n">
        <v>3106</v>
      </c>
      <c r="B2058" s="0" t="s">
        <v>13938</v>
      </c>
      <c r="C2058" s="0" t="s">
        <v>2430</v>
      </c>
      <c r="D2058" s="333" t="n">
        <v>15.57</v>
      </c>
    </row>
    <row r="2059" customFormat="false" ht="15" hidden="false" customHeight="false" outlineLevel="0" collapsed="false">
      <c r="A2059" s="0" t="n">
        <v>44539</v>
      </c>
      <c r="B2059" s="0" t="s">
        <v>13939</v>
      </c>
      <c r="C2059" s="0" t="s">
        <v>2515</v>
      </c>
      <c r="D2059" s="333" t="n">
        <v>2.57</v>
      </c>
    </row>
    <row r="2060" customFormat="false" ht="15" hidden="false" customHeight="false" outlineLevel="0" collapsed="false">
      <c r="A2060" s="0" t="n">
        <v>3123</v>
      </c>
      <c r="B2060" s="0" t="s">
        <v>13940</v>
      </c>
      <c r="C2060" s="0" t="s">
        <v>2515</v>
      </c>
      <c r="D2060" s="333" t="n">
        <v>2.4</v>
      </c>
    </row>
    <row r="2061" customFormat="false" ht="15" hidden="false" customHeight="false" outlineLevel="0" collapsed="false">
      <c r="A2061" s="0" t="n">
        <v>38125</v>
      </c>
      <c r="B2061" s="0" t="s">
        <v>13941</v>
      </c>
      <c r="C2061" s="0" t="s">
        <v>2515</v>
      </c>
      <c r="D2061" s="333" t="n">
        <v>1.07</v>
      </c>
    </row>
    <row r="2062" customFormat="false" ht="15" hidden="false" customHeight="false" outlineLevel="0" collapsed="false">
      <c r="A2062" s="0" t="n">
        <v>39014</v>
      </c>
      <c r="B2062" s="0" t="s">
        <v>13942</v>
      </c>
      <c r="C2062" s="0" t="s">
        <v>2515</v>
      </c>
      <c r="D2062" s="333" t="n">
        <v>9.16</v>
      </c>
    </row>
    <row r="2063" customFormat="false" ht="15" hidden="false" customHeight="false" outlineLevel="0" collapsed="false">
      <c r="A2063" s="0" t="n">
        <v>39365</v>
      </c>
      <c r="B2063" s="0" t="s">
        <v>13943</v>
      </c>
      <c r="C2063" s="0" t="s">
        <v>2430</v>
      </c>
      <c r="D2063" s="532" t="n">
        <v>2139.84</v>
      </c>
    </row>
    <row r="2064" customFormat="false" ht="15" hidden="false" customHeight="false" outlineLevel="0" collapsed="false">
      <c r="A2064" s="0" t="n">
        <v>39366</v>
      </c>
      <c r="B2064" s="0" t="s">
        <v>13944</v>
      </c>
      <c r="C2064" s="0" t="s">
        <v>2430</v>
      </c>
      <c r="D2064" s="532" t="n">
        <v>3246.48</v>
      </c>
    </row>
    <row r="2065" customFormat="false" ht="15" hidden="false" customHeight="false" outlineLevel="0" collapsed="false">
      <c r="A2065" s="0" t="n">
        <v>39367</v>
      </c>
      <c r="B2065" s="0" t="s">
        <v>13945</v>
      </c>
      <c r="C2065" s="0" t="s">
        <v>2430</v>
      </c>
      <c r="D2065" s="532" t="n">
        <v>5562.63</v>
      </c>
    </row>
    <row r="2066" customFormat="false" ht="15" hidden="false" customHeight="false" outlineLevel="0" collapsed="false">
      <c r="A2066" s="0" t="n">
        <v>37394</v>
      </c>
      <c r="B2066" s="0" t="s">
        <v>13946</v>
      </c>
      <c r="C2066" s="0" t="s">
        <v>2842</v>
      </c>
      <c r="D2066" s="333" t="n">
        <v>40.79</v>
      </c>
    </row>
    <row r="2067" customFormat="false" ht="15" hidden="false" customHeight="false" outlineLevel="0" collapsed="false">
      <c r="A2067" s="0" t="n">
        <v>14146</v>
      </c>
      <c r="B2067" s="0" t="s">
        <v>13947</v>
      </c>
      <c r="C2067" s="0" t="s">
        <v>2842</v>
      </c>
      <c r="D2067" s="333" t="n">
        <v>65.6</v>
      </c>
    </row>
    <row r="2068" customFormat="false" ht="15" hidden="false" customHeight="false" outlineLevel="0" collapsed="false">
      <c r="A2068" s="0" t="n">
        <v>938</v>
      </c>
      <c r="B2068" s="0" t="s">
        <v>13948</v>
      </c>
      <c r="C2068" s="0" t="s">
        <v>2440</v>
      </c>
      <c r="D2068" s="333" t="n">
        <v>1.67</v>
      </c>
    </row>
    <row r="2069" customFormat="false" ht="15" hidden="false" customHeight="false" outlineLevel="0" collapsed="false">
      <c r="A2069" s="0" t="n">
        <v>937</v>
      </c>
      <c r="B2069" s="0" t="s">
        <v>13949</v>
      </c>
      <c r="C2069" s="0" t="s">
        <v>2440</v>
      </c>
      <c r="D2069" s="333" t="n">
        <v>9.73</v>
      </c>
    </row>
    <row r="2070" customFormat="false" ht="15" hidden="false" customHeight="false" outlineLevel="0" collapsed="false">
      <c r="A2070" s="0" t="n">
        <v>939</v>
      </c>
      <c r="B2070" s="0" t="s">
        <v>13950</v>
      </c>
      <c r="C2070" s="0" t="s">
        <v>2440</v>
      </c>
      <c r="D2070" s="333" t="n">
        <v>2.7</v>
      </c>
    </row>
    <row r="2071" customFormat="false" ht="15" hidden="false" customHeight="false" outlineLevel="0" collapsed="false">
      <c r="A2071" s="0" t="n">
        <v>944</v>
      </c>
      <c r="B2071" s="0" t="s">
        <v>13951</v>
      </c>
      <c r="C2071" s="0" t="s">
        <v>2440</v>
      </c>
      <c r="D2071" s="333" t="n">
        <v>4.27</v>
      </c>
    </row>
    <row r="2072" customFormat="false" ht="15" hidden="false" customHeight="false" outlineLevel="0" collapsed="false">
      <c r="A2072" s="0" t="n">
        <v>940</v>
      </c>
      <c r="B2072" s="0" t="s">
        <v>13952</v>
      </c>
      <c r="C2072" s="0" t="s">
        <v>2440</v>
      </c>
      <c r="D2072" s="333" t="n">
        <v>6.16</v>
      </c>
    </row>
    <row r="2073" customFormat="false" ht="15" hidden="false" customHeight="false" outlineLevel="0" collapsed="false">
      <c r="A2073" s="0" t="n">
        <v>44397</v>
      </c>
      <c r="B2073" s="0" t="s">
        <v>13953</v>
      </c>
      <c r="C2073" s="0" t="s">
        <v>2440</v>
      </c>
      <c r="D2073" s="333" t="n">
        <v>4</v>
      </c>
    </row>
    <row r="2074" customFormat="false" ht="15" hidden="false" customHeight="false" outlineLevel="0" collapsed="false">
      <c r="A2074" s="0" t="n">
        <v>406</v>
      </c>
      <c r="B2074" s="0" t="s">
        <v>13954</v>
      </c>
      <c r="C2074" s="0" t="s">
        <v>2430</v>
      </c>
      <c r="D2074" s="333" t="n">
        <v>90.3</v>
      </c>
    </row>
    <row r="2075" customFormat="false" ht="15" hidden="false" customHeight="false" outlineLevel="0" collapsed="false">
      <c r="A2075" s="0" t="n">
        <v>42529</v>
      </c>
      <c r="B2075" s="0" t="s">
        <v>13955</v>
      </c>
      <c r="C2075" s="0" t="s">
        <v>2440</v>
      </c>
      <c r="D2075" s="333" t="n">
        <v>1.42</v>
      </c>
    </row>
    <row r="2076" customFormat="false" ht="15" hidden="false" customHeight="false" outlineLevel="0" collapsed="false">
      <c r="A2076" s="0" t="n">
        <v>39634</v>
      </c>
      <c r="B2076" s="0" t="s">
        <v>13956</v>
      </c>
      <c r="C2076" s="0" t="s">
        <v>2440</v>
      </c>
      <c r="D2076" s="333" t="n">
        <v>7.71</v>
      </c>
    </row>
    <row r="2077" customFormat="false" ht="15" hidden="false" customHeight="false" outlineLevel="0" collapsed="false">
      <c r="A2077" s="0" t="n">
        <v>39701</v>
      </c>
      <c r="B2077" s="0" t="s">
        <v>13957</v>
      </c>
      <c r="C2077" s="0" t="s">
        <v>2430</v>
      </c>
      <c r="D2077" s="333" t="n">
        <v>106.54</v>
      </c>
    </row>
    <row r="2078" customFormat="false" ht="15" hidden="false" customHeight="false" outlineLevel="0" collapsed="false">
      <c r="A2078" s="0" t="n">
        <v>12815</v>
      </c>
      <c r="B2078" s="0" t="s">
        <v>13958</v>
      </c>
      <c r="C2078" s="0" t="s">
        <v>2430</v>
      </c>
      <c r="D2078" s="333" t="n">
        <v>9.3</v>
      </c>
    </row>
    <row r="2079" customFormat="false" ht="15" hidden="false" customHeight="false" outlineLevel="0" collapsed="false">
      <c r="A2079" s="0" t="n">
        <v>39431</v>
      </c>
      <c r="B2079" s="0" t="s">
        <v>13959</v>
      </c>
      <c r="C2079" s="0" t="s">
        <v>2440</v>
      </c>
      <c r="D2079" s="333" t="n">
        <v>0.28</v>
      </c>
    </row>
    <row r="2080" customFormat="false" ht="15" hidden="false" customHeight="false" outlineLevel="0" collapsed="false">
      <c r="A2080" s="0" t="n">
        <v>39432</v>
      </c>
      <c r="B2080" s="0" t="s">
        <v>13960</v>
      </c>
      <c r="C2080" s="0" t="s">
        <v>2440</v>
      </c>
      <c r="D2080" s="333" t="n">
        <v>2.54</v>
      </c>
    </row>
    <row r="2081" customFormat="false" ht="15" hidden="false" customHeight="false" outlineLevel="0" collapsed="false">
      <c r="A2081" s="0" t="n">
        <v>20111</v>
      </c>
      <c r="B2081" s="0" t="s">
        <v>13961</v>
      </c>
      <c r="C2081" s="0" t="s">
        <v>2430</v>
      </c>
      <c r="D2081" s="333" t="n">
        <v>12.5</v>
      </c>
    </row>
    <row r="2082" customFormat="false" ht="15" hidden="false" customHeight="false" outlineLevel="0" collapsed="false">
      <c r="A2082" s="0" t="n">
        <v>21127</v>
      </c>
      <c r="B2082" s="0" t="s">
        <v>13962</v>
      </c>
      <c r="C2082" s="0" t="s">
        <v>2430</v>
      </c>
      <c r="D2082" s="333" t="n">
        <v>4.72</v>
      </c>
    </row>
    <row r="2083" customFormat="false" ht="15" hidden="false" customHeight="false" outlineLevel="0" collapsed="false">
      <c r="A2083" s="0" t="n">
        <v>404</v>
      </c>
      <c r="B2083" s="0" t="s">
        <v>13963</v>
      </c>
      <c r="C2083" s="0" t="s">
        <v>2440</v>
      </c>
      <c r="D2083" s="333" t="n">
        <v>1.7</v>
      </c>
    </row>
    <row r="2084" customFormat="false" ht="15" hidden="false" customHeight="false" outlineLevel="0" collapsed="false">
      <c r="A2084" s="0" t="n">
        <v>14151</v>
      </c>
      <c r="B2084" s="0" t="s">
        <v>13964</v>
      </c>
      <c r="C2084" s="0" t="s">
        <v>2430</v>
      </c>
      <c r="D2084" s="333" t="n">
        <v>47.15</v>
      </c>
    </row>
    <row r="2085" customFormat="false" ht="15" hidden="false" customHeight="false" outlineLevel="0" collapsed="false">
      <c r="A2085" s="0" t="n">
        <v>14153</v>
      </c>
      <c r="B2085" s="0" t="s">
        <v>13965</v>
      </c>
      <c r="C2085" s="0" t="s">
        <v>2430</v>
      </c>
      <c r="D2085" s="333" t="n">
        <v>53.3</v>
      </c>
    </row>
    <row r="2086" customFormat="false" ht="15" hidden="false" customHeight="false" outlineLevel="0" collapsed="false">
      <c r="A2086" s="0" t="n">
        <v>14152</v>
      </c>
      <c r="B2086" s="0" t="s">
        <v>13966</v>
      </c>
      <c r="C2086" s="0" t="s">
        <v>2430</v>
      </c>
      <c r="D2086" s="333" t="n">
        <v>40.91</v>
      </c>
    </row>
    <row r="2087" customFormat="false" ht="15" hidden="false" customHeight="false" outlineLevel="0" collapsed="false">
      <c r="A2087" s="0" t="n">
        <v>14154</v>
      </c>
      <c r="B2087" s="0" t="s">
        <v>13967</v>
      </c>
      <c r="C2087" s="0" t="s">
        <v>2430</v>
      </c>
      <c r="D2087" s="333" t="n">
        <v>143.21</v>
      </c>
    </row>
    <row r="2088" customFormat="false" ht="15" hidden="false" customHeight="false" outlineLevel="0" collapsed="false">
      <c r="A2088" s="0" t="n">
        <v>3146</v>
      </c>
      <c r="B2088" s="0" t="s">
        <v>13968</v>
      </c>
      <c r="C2088" s="0" t="s">
        <v>2430</v>
      </c>
      <c r="D2088" s="333" t="n">
        <v>3.96</v>
      </c>
    </row>
    <row r="2089" customFormat="false" ht="15" hidden="false" customHeight="false" outlineLevel="0" collapsed="false">
      <c r="A2089" s="0" t="n">
        <v>3143</v>
      </c>
      <c r="B2089" s="0" t="s">
        <v>13969</v>
      </c>
      <c r="C2089" s="0" t="s">
        <v>2430</v>
      </c>
      <c r="D2089" s="333" t="n">
        <v>9.01</v>
      </c>
    </row>
    <row r="2090" customFormat="false" ht="15" hidden="false" customHeight="false" outlineLevel="0" collapsed="false">
      <c r="A2090" s="0" t="n">
        <v>3148</v>
      </c>
      <c r="B2090" s="0" t="s">
        <v>13970</v>
      </c>
      <c r="C2090" s="0" t="s">
        <v>2430</v>
      </c>
      <c r="D2090" s="333" t="n">
        <v>14.6</v>
      </c>
    </row>
    <row r="2091" customFormat="false" ht="15" hidden="false" customHeight="false" outlineLevel="0" collapsed="false">
      <c r="A2091" s="0" t="n">
        <v>4310</v>
      </c>
      <c r="B2091" s="0" t="s">
        <v>13971</v>
      </c>
      <c r="C2091" s="0" t="s">
        <v>2430</v>
      </c>
      <c r="D2091" s="333" t="n">
        <v>4.28</v>
      </c>
    </row>
    <row r="2092" customFormat="false" ht="15" hidden="false" customHeight="false" outlineLevel="0" collapsed="false">
      <c r="A2092" s="0" t="n">
        <v>4311</v>
      </c>
      <c r="B2092" s="0" t="s">
        <v>13972</v>
      </c>
      <c r="C2092" s="0" t="s">
        <v>2430</v>
      </c>
      <c r="D2092" s="333" t="n">
        <v>3.01</v>
      </c>
    </row>
    <row r="2093" customFormat="false" ht="15" hidden="false" customHeight="false" outlineLevel="0" collapsed="false">
      <c r="A2093" s="0" t="n">
        <v>4312</v>
      </c>
      <c r="B2093" s="0" t="s">
        <v>13973</v>
      </c>
      <c r="C2093" s="0" t="s">
        <v>2430</v>
      </c>
      <c r="D2093" s="333" t="n">
        <v>4.22</v>
      </c>
    </row>
    <row r="2094" customFormat="false" ht="15" hidden="false" customHeight="false" outlineLevel="0" collapsed="false">
      <c r="A2094" s="0" t="n">
        <v>13261</v>
      </c>
      <c r="B2094" s="0" t="s">
        <v>13974</v>
      </c>
      <c r="C2094" s="0" t="s">
        <v>2430</v>
      </c>
      <c r="D2094" s="333" t="n">
        <v>2.22</v>
      </c>
    </row>
    <row r="2095" customFormat="false" ht="15" hidden="false" customHeight="false" outlineLevel="0" collapsed="false">
      <c r="A2095" s="0" t="n">
        <v>3272</v>
      </c>
      <c r="B2095" s="0" t="s">
        <v>13975</v>
      </c>
      <c r="C2095" s="0" t="s">
        <v>2430</v>
      </c>
      <c r="D2095" s="333" t="n">
        <v>59.03</v>
      </c>
    </row>
    <row r="2096" customFormat="false" ht="15" hidden="false" customHeight="false" outlineLevel="0" collapsed="false">
      <c r="A2096" s="0" t="n">
        <v>3265</v>
      </c>
      <c r="B2096" s="0" t="s">
        <v>13976</v>
      </c>
      <c r="C2096" s="0" t="s">
        <v>2430</v>
      </c>
      <c r="D2096" s="333" t="n">
        <v>46.9</v>
      </c>
    </row>
    <row r="2097" customFormat="false" ht="15" hidden="false" customHeight="false" outlineLevel="0" collapsed="false">
      <c r="A2097" s="0" t="n">
        <v>3262</v>
      </c>
      <c r="B2097" s="0" t="s">
        <v>13977</v>
      </c>
      <c r="C2097" s="0" t="s">
        <v>2430</v>
      </c>
      <c r="D2097" s="333" t="n">
        <v>20.53</v>
      </c>
    </row>
    <row r="2098" customFormat="false" ht="15" hidden="false" customHeight="false" outlineLevel="0" collapsed="false">
      <c r="A2098" s="0" t="n">
        <v>3264</v>
      </c>
      <c r="B2098" s="0" t="s">
        <v>13978</v>
      </c>
      <c r="C2098" s="0" t="s">
        <v>2430</v>
      </c>
      <c r="D2098" s="333" t="n">
        <v>33.72</v>
      </c>
    </row>
    <row r="2099" customFormat="false" ht="15" hidden="false" customHeight="false" outlineLevel="0" collapsed="false">
      <c r="A2099" s="0" t="n">
        <v>3267</v>
      </c>
      <c r="B2099" s="0" t="s">
        <v>13979</v>
      </c>
      <c r="C2099" s="0" t="s">
        <v>2430</v>
      </c>
      <c r="D2099" s="333" t="n">
        <v>110.13</v>
      </c>
    </row>
    <row r="2100" customFormat="false" ht="15" hidden="false" customHeight="false" outlineLevel="0" collapsed="false">
      <c r="A2100" s="0" t="n">
        <v>3266</v>
      </c>
      <c r="B2100" s="0" t="s">
        <v>13980</v>
      </c>
      <c r="C2100" s="0" t="s">
        <v>2430</v>
      </c>
      <c r="D2100" s="333" t="n">
        <v>70.07</v>
      </c>
    </row>
    <row r="2101" customFormat="false" ht="15" hidden="false" customHeight="false" outlineLevel="0" collapsed="false">
      <c r="A2101" s="0" t="n">
        <v>3263</v>
      </c>
      <c r="B2101" s="0" t="s">
        <v>13981</v>
      </c>
      <c r="C2101" s="0" t="s">
        <v>2430</v>
      </c>
      <c r="D2101" s="333" t="n">
        <v>28.04</v>
      </c>
    </row>
    <row r="2102" customFormat="false" ht="15" hidden="false" customHeight="false" outlineLevel="0" collapsed="false">
      <c r="A2102" s="0" t="n">
        <v>3268</v>
      </c>
      <c r="B2102" s="0" t="s">
        <v>13982</v>
      </c>
      <c r="C2102" s="0" t="s">
        <v>2430</v>
      </c>
      <c r="D2102" s="333" t="n">
        <v>148.9</v>
      </c>
    </row>
    <row r="2103" customFormat="false" ht="15" hidden="false" customHeight="false" outlineLevel="0" collapsed="false">
      <c r="A2103" s="0" t="n">
        <v>3271</v>
      </c>
      <c r="B2103" s="0" t="s">
        <v>13983</v>
      </c>
      <c r="C2103" s="0" t="s">
        <v>2430</v>
      </c>
      <c r="D2103" s="333" t="n">
        <v>220.14</v>
      </c>
    </row>
    <row r="2104" customFormat="false" ht="15" hidden="false" customHeight="false" outlineLevel="0" collapsed="false">
      <c r="A2104" s="0" t="n">
        <v>3270</v>
      </c>
      <c r="B2104" s="0" t="s">
        <v>13984</v>
      </c>
      <c r="C2104" s="0" t="s">
        <v>2430</v>
      </c>
      <c r="D2104" s="333" t="n">
        <v>369.85</v>
      </c>
    </row>
    <row r="2105" customFormat="false" ht="15" hidden="false" customHeight="false" outlineLevel="0" collapsed="false">
      <c r="A2105" s="0" t="n">
        <v>3275</v>
      </c>
      <c r="B2105" s="0" t="s">
        <v>13985</v>
      </c>
      <c r="C2105" s="0" t="s">
        <v>2414</v>
      </c>
      <c r="D2105" s="333" t="n">
        <v>117.27</v>
      </c>
    </row>
    <row r="2106" customFormat="false" ht="15" hidden="false" customHeight="false" outlineLevel="0" collapsed="false">
      <c r="A2106" s="0" t="n">
        <v>39512</v>
      </c>
      <c r="B2106" s="0" t="s">
        <v>13986</v>
      </c>
      <c r="C2106" s="0" t="s">
        <v>2414</v>
      </c>
      <c r="D2106" s="333" t="n">
        <v>132.57</v>
      </c>
    </row>
    <row r="2107" customFormat="false" ht="15" hidden="false" customHeight="false" outlineLevel="0" collapsed="false">
      <c r="A2107" s="0" t="n">
        <v>39511</v>
      </c>
      <c r="B2107" s="0" t="s">
        <v>13987</v>
      </c>
      <c r="C2107" s="0" t="s">
        <v>2414</v>
      </c>
      <c r="D2107" s="333" t="n">
        <v>144.6</v>
      </c>
    </row>
    <row r="2108" customFormat="false" ht="15" hidden="false" customHeight="false" outlineLevel="0" collapsed="false">
      <c r="A2108" s="0" t="n">
        <v>39513</v>
      </c>
      <c r="B2108" s="0" t="s">
        <v>13988</v>
      </c>
      <c r="C2108" s="0" t="s">
        <v>2414</v>
      </c>
      <c r="D2108" s="333" t="n">
        <v>155.09</v>
      </c>
    </row>
    <row r="2109" customFormat="false" ht="15" hidden="false" customHeight="false" outlineLevel="0" collapsed="false">
      <c r="A2109" s="0" t="n">
        <v>3286</v>
      </c>
      <c r="B2109" s="0" t="s">
        <v>13989</v>
      </c>
      <c r="C2109" s="0" t="s">
        <v>2414</v>
      </c>
      <c r="D2109" s="333" t="n">
        <v>67.23</v>
      </c>
    </row>
    <row r="2110" customFormat="false" ht="15" hidden="false" customHeight="false" outlineLevel="0" collapsed="false">
      <c r="A2110" s="0" t="n">
        <v>3287</v>
      </c>
      <c r="B2110" s="0" t="s">
        <v>13990</v>
      </c>
      <c r="C2110" s="0" t="s">
        <v>2414</v>
      </c>
      <c r="D2110" s="333" t="n">
        <v>101.6</v>
      </c>
    </row>
    <row r="2111" customFormat="false" ht="15" hidden="false" customHeight="false" outlineLevel="0" collapsed="false">
      <c r="A2111" s="0" t="n">
        <v>3283</v>
      </c>
      <c r="B2111" s="0" t="s">
        <v>13991</v>
      </c>
      <c r="C2111" s="0" t="s">
        <v>2414</v>
      </c>
      <c r="D2111" s="333" t="n">
        <v>21.34</v>
      </c>
    </row>
    <row r="2112" customFormat="false" ht="15" hidden="false" customHeight="false" outlineLevel="0" collapsed="false">
      <c r="A2112" s="0" t="n">
        <v>11587</v>
      </c>
      <c r="B2112" s="0" t="s">
        <v>13992</v>
      </c>
      <c r="C2112" s="0" t="s">
        <v>2414</v>
      </c>
      <c r="D2112" s="333" t="n">
        <v>80.41</v>
      </c>
    </row>
    <row r="2113" customFormat="false" ht="15" hidden="false" customHeight="false" outlineLevel="0" collapsed="false">
      <c r="A2113" s="0" t="n">
        <v>36225</v>
      </c>
      <c r="B2113" s="0" t="s">
        <v>13993</v>
      </c>
      <c r="C2113" s="0" t="s">
        <v>2414</v>
      </c>
      <c r="D2113" s="333" t="n">
        <v>32.67</v>
      </c>
    </row>
    <row r="2114" customFormat="false" ht="15" hidden="false" customHeight="false" outlineLevel="0" collapsed="false">
      <c r="A2114" s="0" t="n">
        <v>36230</v>
      </c>
      <c r="B2114" s="0" t="s">
        <v>13994</v>
      </c>
      <c r="C2114" s="0" t="s">
        <v>2414</v>
      </c>
      <c r="D2114" s="333" t="n">
        <v>24</v>
      </c>
    </row>
    <row r="2115" customFormat="false" ht="15" hidden="false" customHeight="false" outlineLevel="0" collapsed="false">
      <c r="A2115" s="0" t="n">
        <v>36238</v>
      </c>
      <c r="B2115" s="0" t="s">
        <v>13995</v>
      </c>
      <c r="C2115" s="0" t="s">
        <v>2414</v>
      </c>
      <c r="D2115" s="333" t="n">
        <v>23.45</v>
      </c>
    </row>
    <row r="2116" customFormat="false" ht="15" hidden="false" customHeight="false" outlineLevel="0" collapsed="false">
      <c r="A2116" s="0" t="n">
        <v>39363</v>
      </c>
      <c r="B2116" s="0" t="s">
        <v>13996</v>
      </c>
      <c r="C2116" s="0" t="s">
        <v>2430</v>
      </c>
      <c r="D2116" s="532" t="n">
        <v>6307.51</v>
      </c>
    </row>
    <row r="2117" customFormat="false" ht="15" hidden="false" customHeight="false" outlineLevel="0" collapsed="false">
      <c r="A2117" s="0" t="n">
        <v>39361</v>
      </c>
      <c r="B2117" s="0" t="s">
        <v>13997</v>
      </c>
      <c r="C2117" s="0" t="s">
        <v>2430</v>
      </c>
      <c r="D2117" s="532" t="n">
        <v>1926.99</v>
      </c>
    </row>
    <row r="2118" customFormat="false" ht="15" hidden="false" customHeight="false" outlineLevel="0" collapsed="false">
      <c r="A2118" s="0" t="n">
        <v>39362</v>
      </c>
      <c r="B2118" s="0" t="s">
        <v>13998</v>
      </c>
      <c r="C2118" s="0" t="s">
        <v>2430</v>
      </c>
      <c r="D2118" s="532" t="n">
        <v>3404.12</v>
      </c>
    </row>
    <row r="2119" customFormat="false" ht="15" hidden="false" customHeight="false" outlineLevel="0" collapsed="false">
      <c r="A2119" s="0" t="n">
        <v>39364</v>
      </c>
      <c r="B2119" s="0" t="s">
        <v>13999</v>
      </c>
      <c r="C2119" s="0" t="s">
        <v>2430</v>
      </c>
      <c r="D2119" s="532" t="n">
        <v>13304.21</v>
      </c>
    </row>
    <row r="2120" customFormat="false" ht="15" hidden="false" customHeight="false" outlineLevel="0" collapsed="false">
      <c r="A2120" s="0" t="n">
        <v>14576</v>
      </c>
      <c r="B2120" s="0" t="s">
        <v>14000</v>
      </c>
      <c r="C2120" s="0" t="s">
        <v>2430</v>
      </c>
      <c r="D2120" s="532" t="n">
        <v>6540097.51</v>
      </c>
    </row>
    <row r="2121" customFormat="false" ht="15" hidden="false" customHeight="false" outlineLevel="0" collapsed="false">
      <c r="A2121" s="0" t="n">
        <v>13877</v>
      </c>
      <c r="B2121" s="0" t="s">
        <v>14001</v>
      </c>
      <c r="C2121" s="0" t="s">
        <v>2430</v>
      </c>
      <c r="D2121" s="532" t="n">
        <v>2799718.2</v>
      </c>
    </row>
    <row r="2122" customFormat="false" ht="15" hidden="false" customHeight="false" outlineLevel="0" collapsed="false">
      <c r="A2122" s="0" t="n">
        <v>7307</v>
      </c>
      <c r="B2122" s="0" t="s">
        <v>14002</v>
      </c>
      <c r="C2122" s="0" t="s">
        <v>2712</v>
      </c>
      <c r="D2122" s="333" t="n">
        <v>41.98</v>
      </c>
    </row>
    <row r="2123" customFormat="false" ht="15" hidden="false" customHeight="false" outlineLevel="0" collapsed="false">
      <c r="A2123" s="0" t="n">
        <v>38122</v>
      </c>
      <c r="B2123" s="0" t="s">
        <v>14003</v>
      </c>
      <c r="C2123" s="0" t="s">
        <v>2712</v>
      </c>
      <c r="D2123" s="333" t="n">
        <v>20.89</v>
      </c>
    </row>
    <row r="2124" customFormat="false" ht="15" hidden="false" customHeight="false" outlineLevel="0" collapsed="false">
      <c r="A2124" s="0" t="n">
        <v>43653</v>
      </c>
      <c r="B2124" s="0" t="s">
        <v>14004</v>
      </c>
      <c r="C2124" s="0" t="s">
        <v>2712</v>
      </c>
      <c r="D2124" s="333" t="n">
        <v>42.89</v>
      </c>
    </row>
    <row r="2125" customFormat="false" ht="15" hidden="false" customHeight="false" outlineLevel="0" collapsed="false">
      <c r="A2125" s="0" t="n">
        <v>38633</v>
      </c>
      <c r="B2125" s="0" t="s">
        <v>14005</v>
      </c>
      <c r="C2125" s="0" t="s">
        <v>2430</v>
      </c>
      <c r="D2125" s="333" t="n">
        <v>15.99</v>
      </c>
    </row>
    <row r="2126" customFormat="false" ht="15" hidden="false" customHeight="false" outlineLevel="0" collapsed="false">
      <c r="A2126" s="0" t="n">
        <v>12344</v>
      </c>
      <c r="B2126" s="0" t="s">
        <v>14006</v>
      </c>
      <c r="C2126" s="0" t="s">
        <v>2430</v>
      </c>
      <c r="D2126" s="333" t="n">
        <v>5.19</v>
      </c>
    </row>
    <row r="2127" customFormat="false" ht="15" hidden="false" customHeight="false" outlineLevel="0" collapsed="false">
      <c r="A2127" s="0" t="n">
        <v>12343</v>
      </c>
      <c r="B2127" s="0" t="s">
        <v>14007</v>
      </c>
      <c r="C2127" s="0" t="s">
        <v>2430</v>
      </c>
      <c r="D2127" s="333" t="n">
        <v>8.05</v>
      </c>
    </row>
    <row r="2128" customFormat="false" ht="15" hidden="false" customHeight="false" outlineLevel="0" collapsed="false">
      <c r="A2128" s="0" t="n">
        <v>3295</v>
      </c>
      <c r="B2128" s="0" t="s">
        <v>14008</v>
      </c>
      <c r="C2128" s="0" t="s">
        <v>2430</v>
      </c>
      <c r="D2128" s="333" t="n">
        <v>28.11</v>
      </c>
    </row>
    <row r="2129" customFormat="false" ht="15" hidden="false" customHeight="false" outlineLevel="0" collapsed="false">
      <c r="A2129" s="0" t="n">
        <v>3302</v>
      </c>
      <c r="B2129" s="0" t="s">
        <v>14009</v>
      </c>
      <c r="C2129" s="0" t="s">
        <v>2430</v>
      </c>
      <c r="D2129" s="333" t="n">
        <v>29.39</v>
      </c>
    </row>
    <row r="2130" customFormat="false" ht="15" hidden="false" customHeight="false" outlineLevel="0" collapsed="false">
      <c r="A2130" s="0" t="n">
        <v>3297</v>
      </c>
      <c r="B2130" s="0" t="s">
        <v>14010</v>
      </c>
      <c r="C2130" s="0" t="s">
        <v>2430</v>
      </c>
      <c r="D2130" s="333" t="n">
        <v>31.37</v>
      </c>
    </row>
    <row r="2131" customFormat="false" ht="15" hidden="false" customHeight="false" outlineLevel="0" collapsed="false">
      <c r="A2131" s="0" t="n">
        <v>3294</v>
      </c>
      <c r="B2131" s="0" t="s">
        <v>14011</v>
      </c>
      <c r="C2131" s="0" t="s">
        <v>2430</v>
      </c>
      <c r="D2131" s="333" t="n">
        <v>31.85</v>
      </c>
    </row>
    <row r="2132" customFormat="false" ht="15" hidden="false" customHeight="false" outlineLevel="0" collapsed="false">
      <c r="A2132" s="0" t="n">
        <v>3292</v>
      </c>
      <c r="B2132" s="0" t="s">
        <v>14012</v>
      </c>
      <c r="C2132" s="0" t="s">
        <v>2430</v>
      </c>
      <c r="D2132" s="333" t="n">
        <v>29.92</v>
      </c>
    </row>
    <row r="2133" customFormat="false" ht="15" hidden="false" customHeight="false" outlineLevel="0" collapsed="false">
      <c r="A2133" s="0" t="n">
        <v>3298</v>
      </c>
      <c r="B2133" s="0" t="s">
        <v>14013</v>
      </c>
      <c r="C2133" s="0" t="s">
        <v>2430</v>
      </c>
      <c r="D2133" s="333" t="n">
        <v>70.12</v>
      </c>
    </row>
    <row r="2134" customFormat="false" ht="15" hidden="false" customHeight="false" outlineLevel="0" collapsed="false">
      <c r="A2134" s="0" t="n">
        <v>11596</v>
      </c>
      <c r="B2134" s="0" t="s">
        <v>14014</v>
      </c>
      <c r="C2134" s="0" t="s">
        <v>2430</v>
      </c>
      <c r="D2134" s="333" t="n">
        <v>354.54</v>
      </c>
    </row>
    <row r="2135" customFormat="false" ht="15" hidden="false" customHeight="false" outlineLevel="0" collapsed="false">
      <c r="A2135" s="0" t="n">
        <v>34802</v>
      </c>
      <c r="B2135" s="0" t="s">
        <v>14015</v>
      </c>
      <c r="C2135" s="0" t="s">
        <v>2430</v>
      </c>
      <c r="D2135" s="333" t="n">
        <v>973.68</v>
      </c>
    </row>
    <row r="2136" customFormat="false" ht="15" hidden="false" customHeight="false" outlineLevel="0" collapsed="false">
      <c r="A2136" s="0" t="n">
        <v>11588</v>
      </c>
      <c r="B2136" s="0" t="s">
        <v>14016</v>
      </c>
      <c r="C2136" s="0" t="s">
        <v>2430</v>
      </c>
      <c r="D2136" s="532" t="n">
        <v>1050.44</v>
      </c>
    </row>
    <row r="2137" customFormat="false" ht="15" hidden="false" customHeight="false" outlineLevel="0" collapsed="false">
      <c r="A2137" s="0" t="n">
        <v>34383</v>
      </c>
      <c r="B2137" s="0" t="s">
        <v>14017</v>
      </c>
      <c r="C2137" s="0" t="s">
        <v>2430</v>
      </c>
      <c r="D2137" s="532" t="n">
        <v>1155.56</v>
      </c>
    </row>
    <row r="2138" customFormat="false" ht="15" hidden="false" customHeight="false" outlineLevel="0" collapsed="false">
      <c r="A2138" s="0" t="n">
        <v>40451</v>
      </c>
      <c r="B2138" s="0" t="s">
        <v>14018</v>
      </c>
      <c r="C2138" s="0" t="s">
        <v>2414</v>
      </c>
      <c r="D2138" s="333" t="n">
        <v>93.41</v>
      </c>
    </row>
    <row r="2139" customFormat="false" ht="15" hidden="false" customHeight="false" outlineLevel="0" collapsed="false">
      <c r="A2139" s="0" t="n">
        <v>40453</v>
      </c>
      <c r="B2139" s="0" t="s">
        <v>14019</v>
      </c>
      <c r="C2139" s="0" t="s">
        <v>2414</v>
      </c>
      <c r="D2139" s="333" t="n">
        <v>101.06</v>
      </c>
    </row>
    <row r="2140" customFormat="false" ht="15" hidden="false" customHeight="false" outlineLevel="0" collapsed="false">
      <c r="A2140" s="0" t="n">
        <v>40452</v>
      </c>
      <c r="B2140" s="0" t="s">
        <v>14020</v>
      </c>
      <c r="C2140" s="0" t="s">
        <v>2414</v>
      </c>
      <c r="D2140" s="333" t="n">
        <v>110.86</v>
      </c>
    </row>
    <row r="2141" customFormat="false" ht="15" hidden="false" customHeight="false" outlineLevel="0" collapsed="false">
      <c r="A2141" s="0" t="n">
        <v>11594</v>
      </c>
      <c r="B2141" s="0" t="s">
        <v>14021</v>
      </c>
      <c r="C2141" s="0" t="s">
        <v>2430</v>
      </c>
      <c r="D2141" s="333" t="n">
        <v>334.81</v>
      </c>
    </row>
    <row r="2142" customFormat="false" ht="15" hidden="false" customHeight="false" outlineLevel="0" collapsed="false">
      <c r="A2142" s="0" t="n">
        <v>3311</v>
      </c>
      <c r="B2142" s="0" t="s">
        <v>14022</v>
      </c>
      <c r="C2142" s="0" t="s">
        <v>2438</v>
      </c>
      <c r="D2142" s="333" t="n">
        <v>334.81</v>
      </c>
    </row>
    <row r="2143" customFormat="false" ht="15" hidden="false" customHeight="false" outlineLevel="0" collapsed="false">
      <c r="A2143" s="0" t="n">
        <v>11599</v>
      </c>
      <c r="B2143" s="0" t="s">
        <v>14023</v>
      </c>
      <c r="C2143" s="0" t="s">
        <v>2430</v>
      </c>
      <c r="D2143" s="333" t="n">
        <v>445.25</v>
      </c>
    </row>
    <row r="2144" customFormat="false" ht="15" hidden="false" customHeight="false" outlineLevel="0" collapsed="false">
      <c r="A2144" s="0" t="n">
        <v>11593</v>
      </c>
      <c r="B2144" s="0" t="s">
        <v>14024</v>
      </c>
      <c r="C2144" s="0" t="s">
        <v>2430</v>
      </c>
      <c r="D2144" s="333" t="n">
        <v>624.22</v>
      </c>
    </row>
    <row r="2145" customFormat="false" ht="15" hidden="false" customHeight="false" outlineLevel="0" collapsed="false">
      <c r="A2145" s="0" t="n">
        <v>3314</v>
      </c>
      <c r="B2145" s="0" t="s">
        <v>14025</v>
      </c>
      <c r="C2145" s="0" t="s">
        <v>2438</v>
      </c>
      <c r="D2145" s="333" t="n">
        <v>446.44</v>
      </c>
    </row>
    <row r="2146" customFormat="false" ht="15" hidden="false" customHeight="false" outlineLevel="0" collapsed="false">
      <c r="A2146" s="0" t="n">
        <v>11597</v>
      </c>
      <c r="B2146" s="0" t="s">
        <v>14026</v>
      </c>
      <c r="C2146" s="0" t="s">
        <v>2430</v>
      </c>
      <c r="D2146" s="333" t="n">
        <v>519.16</v>
      </c>
    </row>
    <row r="2147" customFormat="false" ht="15" hidden="false" customHeight="false" outlineLevel="0" collapsed="false">
      <c r="A2147" s="0" t="n">
        <v>3309</v>
      </c>
      <c r="B2147" s="0" t="s">
        <v>14027</v>
      </c>
      <c r="C2147" s="0" t="s">
        <v>2438</v>
      </c>
      <c r="D2147" s="333" t="n">
        <v>354.54</v>
      </c>
    </row>
    <row r="2148" customFormat="false" ht="15" hidden="false" customHeight="false" outlineLevel="0" collapsed="false">
      <c r="A2148" s="0" t="n">
        <v>34612</v>
      </c>
      <c r="B2148" s="0" t="s">
        <v>14028</v>
      </c>
      <c r="C2148" s="0" t="s">
        <v>2430</v>
      </c>
      <c r="D2148" s="333" t="n">
        <v>642.11</v>
      </c>
    </row>
    <row r="2149" customFormat="false" ht="15" hidden="false" customHeight="false" outlineLevel="0" collapsed="false">
      <c r="A2149" s="0" t="n">
        <v>34635</v>
      </c>
      <c r="B2149" s="0" t="s">
        <v>14029</v>
      </c>
      <c r="C2149" s="0" t="s">
        <v>2430</v>
      </c>
      <c r="D2149" s="333" t="n">
        <v>825.72</v>
      </c>
    </row>
    <row r="2150" customFormat="false" ht="15" hidden="false" customHeight="false" outlineLevel="0" collapsed="false">
      <c r="A2150" s="0" t="n">
        <v>34633</v>
      </c>
      <c r="B2150" s="0" t="s">
        <v>14030</v>
      </c>
      <c r="C2150" s="0" t="s">
        <v>2430</v>
      </c>
      <c r="D2150" s="333" t="n">
        <v>910.16</v>
      </c>
    </row>
    <row r="2151" customFormat="false" ht="15" hidden="false" customHeight="false" outlineLevel="0" collapsed="false">
      <c r="A2151" s="0" t="n">
        <v>40440</v>
      </c>
      <c r="B2151" s="0" t="s">
        <v>14031</v>
      </c>
      <c r="C2151" s="0" t="s">
        <v>2438</v>
      </c>
      <c r="D2151" s="333" t="n">
        <v>465.01</v>
      </c>
    </row>
    <row r="2152" customFormat="false" ht="15" hidden="false" customHeight="false" outlineLevel="0" collapsed="false">
      <c r="A2152" s="0" t="n">
        <v>40441</v>
      </c>
      <c r="B2152" s="0" t="s">
        <v>14032</v>
      </c>
      <c r="C2152" s="0" t="s">
        <v>2438</v>
      </c>
      <c r="D2152" s="333" t="n">
        <v>296.88</v>
      </c>
    </row>
    <row r="2153" customFormat="false" ht="15" hidden="false" customHeight="false" outlineLevel="0" collapsed="false">
      <c r="A2153" s="0" t="n">
        <v>40449</v>
      </c>
      <c r="B2153" s="0" t="s">
        <v>14033</v>
      </c>
      <c r="C2153" s="0" t="s">
        <v>2438</v>
      </c>
      <c r="D2153" s="333" t="n">
        <v>249.58</v>
      </c>
    </row>
    <row r="2154" customFormat="false" ht="15" hidden="false" customHeight="false" outlineLevel="0" collapsed="false">
      <c r="A2154" s="0" t="n">
        <v>34800</v>
      </c>
      <c r="B2154" s="0" t="s">
        <v>14034</v>
      </c>
      <c r="C2154" s="0" t="s">
        <v>2438</v>
      </c>
      <c r="D2154" s="333" t="n">
        <v>312.1</v>
      </c>
    </row>
    <row r="2155" customFormat="false" ht="15" hidden="false" customHeight="false" outlineLevel="0" collapsed="false">
      <c r="A2155" s="0" t="n">
        <v>11592</v>
      </c>
      <c r="B2155" s="0" t="s">
        <v>14035</v>
      </c>
      <c r="C2155" s="0" t="s">
        <v>2430</v>
      </c>
      <c r="D2155" s="333" t="n">
        <v>446.44</v>
      </c>
    </row>
    <row r="2156" customFormat="false" ht="15" hidden="false" customHeight="false" outlineLevel="0" collapsed="false">
      <c r="A2156" s="0" t="n">
        <v>40438</v>
      </c>
      <c r="B2156" s="0" t="s">
        <v>14036</v>
      </c>
      <c r="C2156" s="0" t="s">
        <v>2438</v>
      </c>
      <c r="D2156" s="333" t="n">
        <v>207.93</v>
      </c>
    </row>
    <row r="2157" customFormat="false" ht="15" hidden="false" customHeight="false" outlineLevel="0" collapsed="false">
      <c r="A2157" s="0" t="n">
        <v>40436</v>
      </c>
      <c r="B2157" s="0" t="s">
        <v>14037</v>
      </c>
      <c r="C2157" s="0" t="s">
        <v>2438</v>
      </c>
      <c r="D2157" s="333" t="n">
        <v>259.27</v>
      </c>
    </row>
    <row r="2158" customFormat="false" ht="15" hidden="false" customHeight="false" outlineLevel="0" collapsed="false">
      <c r="A2158" s="0" t="n">
        <v>4315</v>
      </c>
      <c r="B2158" s="0" t="s">
        <v>14038</v>
      </c>
      <c r="C2158" s="0" t="s">
        <v>2430</v>
      </c>
      <c r="D2158" s="333" t="n">
        <v>3.1</v>
      </c>
    </row>
    <row r="2159" customFormat="false" ht="15" hidden="false" customHeight="false" outlineLevel="0" collapsed="false">
      <c r="A2159" s="0" t="n">
        <v>402</v>
      </c>
      <c r="B2159" s="0" t="s">
        <v>14039</v>
      </c>
      <c r="C2159" s="0" t="s">
        <v>2430</v>
      </c>
      <c r="D2159" s="333" t="n">
        <v>17.14</v>
      </c>
    </row>
    <row r="2160" customFormat="false" ht="15" hidden="false" customHeight="false" outlineLevel="0" collapsed="false">
      <c r="A2160" s="0" t="n">
        <v>4226</v>
      </c>
      <c r="B2160" s="0" t="s">
        <v>14040</v>
      </c>
      <c r="C2160" s="0" t="s">
        <v>2515</v>
      </c>
      <c r="D2160" s="333" t="n">
        <v>7.26</v>
      </c>
    </row>
    <row r="2161" customFormat="false" ht="15" hidden="false" customHeight="false" outlineLevel="0" collapsed="false">
      <c r="A2161" s="0" t="n">
        <v>4222</v>
      </c>
      <c r="B2161" s="0" t="s">
        <v>14041</v>
      </c>
      <c r="C2161" s="0" t="s">
        <v>2712</v>
      </c>
      <c r="D2161" s="333" t="n">
        <v>5.65</v>
      </c>
    </row>
    <row r="2162" customFormat="false" ht="15" hidden="false" customHeight="false" outlineLevel="0" collapsed="false">
      <c r="A2162" s="0" t="n">
        <v>34804</v>
      </c>
      <c r="B2162" s="0" t="s">
        <v>14042</v>
      </c>
      <c r="C2162" s="0" t="s">
        <v>2414</v>
      </c>
      <c r="D2162" s="333" t="n">
        <v>37.69</v>
      </c>
    </row>
    <row r="2163" customFormat="false" ht="15" hidden="false" customHeight="false" outlineLevel="0" collapsed="false">
      <c r="A2163" s="0" t="n">
        <v>4013</v>
      </c>
      <c r="B2163" s="0" t="s">
        <v>14043</v>
      </c>
      <c r="C2163" s="0" t="s">
        <v>2414</v>
      </c>
      <c r="D2163" s="333" t="n">
        <v>7.51</v>
      </c>
    </row>
    <row r="2164" customFormat="false" ht="15" hidden="false" customHeight="false" outlineLevel="0" collapsed="false">
      <c r="A2164" s="0" t="n">
        <v>4011</v>
      </c>
      <c r="B2164" s="0" t="s">
        <v>14044</v>
      </c>
      <c r="C2164" s="0" t="s">
        <v>2414</v>
      </c>
      <c r="D2164" s="333" t="n">
        <v>8.39</v>
      </c>
    </row>
    <row r="2165" customFormat="false" ht="15" hidden="false" customHeight="false" outlineLevel="0" collapsed="false">
      <c r="A2165" s="0" t="n">
        <v>4021</v>
      </c>
      <c r="B2165" s="0" t="s">
        <v>14045</v>
      </c>
      <c r="C2165" s="0" t="s">
        <v>2414</v>
      </c>
      <c r="D2165" s="333" t="n">
        <v>10.47</v>
      </c>
    </row>
    <row r="2166" customFormat="false" ht="15" hidden="false" customHeight="false" outlineLevel="0" collapsed="false">
      <c r="A2166" s="0" t="n">
        <v>4019</v>
      </c>
      <c r="B2166" s="0" t="s">
        <v>14046</v>
      </c>
      <c r="C2166" s="0" t="s">
        <v>2414</v>
      </c>
      <c r="D2166" s="333" t="n">
        <v>12.57</v>
      </c>
    </row>
    <row r="2167" customFormat="false" ht="15" hidden="false" customHeight="false" outlineLevel="0" collapsed="false">
      <c r="A2167" s="0" t="n">
        <v>4012</v>
      </c>
      <c r="B2167" s="0" t="s">
        <v>14047</v>
      </c>
      <c r="C2167" s="0" t="s">
        <v>2414</v>
      </c>
      <c r="D2167" s="333" t="n">
        <v>16.84</v>
      </c>
    </row>
    <row r="2168" customFormat="false" ht="15" hidden="false" customHeight="false" outlineLevel="0" collapsed="false">
      <c r="A2168" s="0" t="n">
        <v>4020</v>
      </c>
      <c r="B2168" s="0" t="s">
        <v>14048</v>
      </c>
      <c r="C2168" s="0" t="s">
        <v>2414</v>
      </c>
      <c r="D2168" s="333" t="n">
        <v>21.08</v>
      </c>
    </row>
    <row r="2169" customFormat="false" ht="15" hidden="false" customHeight="false" outlineLevel="0" collapsed="false">
      <c r="A2169" s="0" t="n">
        <v>4018</v>
      </c>
      <c r="B2169" s="0" t="s">
        <v>14049</v>
      </c>
      <c r="C2169" s="0" t="s">
        <v>2414</v>
      </c>
      <c r="D2169" s="333" t="n">
        <v>25.26</v>
      </c>
    </row>
    <row r="2170" customFormat="false" ht="15" hidden="false" customHeight="false" outlineLevel="0" collapsed="false">
      <c r="A2170" s="0" t="n">
        <v>36498</v>
      </c>
      <c r="B2170" s="0" t="s">
        <v>14050</v>
      </c>
      <c r="C2170" s="0" t="s">
        <v>2430</v>
      </c>
      <c r="D2170" s="532" t="n">
        <v>7535.98</v>
      </c>
    </row>
    <row r="2171" customFormat="false" ht="15" hidden="false" customHeight="false" outlineLevel="0" collapsed="false">
      <c r="A2171" s="0" t="n">
        <v>12872</v>
      </c>
      <c r="B2171" s="0" t="s">
        <v>14051</v>
      </c>
      <c r="C2171" s="0" t="s">
        <v>2502</v>
      </c>
      <c r="D2171" s="333" t="n">
        <v>21.06</v>
      </c>
    </row>
    <row r="2172" customFormat="false" ht="15" hidden="false" customHeight="false" outlineLevel="0" collapsed="false">
      <c r="A2172" s="0" t="n">
        <v>41075</v>
      </c>
      <c r="B2172" s="0" t="s">
        <v>14052</v>
      </c>
      <c r="C2172" s="0" t="s">
        <v>4335</v>
      </c>
      <c r="D2172" s="532" t="n">
        <v>3748.8</v>
      </c>
    </row>
    <row r="2173" customFormat="false" ht="15" hidden="false" customHeight="false" outlineLevel="0" collapsed="false">
      <c r="A2173" s="0" t="n">
        <v>44324</v>
      </c>
      <c r="B2173" s="0" t="s">
        <v>14053</v>
      </c>
      <c r="C2173" s="0" t="s">
        <v>2515</v>
      </c>
      <c r="D2173" s="333" t="n">
        <v>2.52</v>
      </c>
    </row>
    <row r="2174" customFormat="false" ht="15" hidden="false" customHeight="false" outlineLevel="0" collapsed="false">
      <c r="A2174" s="0" t="n">
        <v>3315</v>
      </c>
      <c r="B2174" s="0" t="s">
        <v>14054</v>
      </c>
      <c r="C2174" s="0" t="s">
        <v>2515</v>
      </c>
      <c r="D2174" s="333" t="n">
        <v>0.73</v>
      </c>
    </row>
    <row r="2175" customFormat="false" ht="15" hidden="false" customHeight="false" outlineLevel="0" collapsed="false">
      <c r="A2175" s="0" t="n">
        <v>36870</v>
      </c>
      <c r="B2175" s="0" t="s">
        <v>14055</v>
      </c>
      <c r="C2175" s="0" t="s">
        <v>2515</v>
      </c>
      <c r="D2175" s="333" t="n">
        <v>0.56</v>
      </c>
    </row>
    <row r="2176" customFormat="false" ht="15" hidden="false" customHeight="false" outlineLevel="0" collapsed="false">
      <c r="A2176" s="0" t="n">
        <v>5092</v>
      </c>
      <c r="B2176" s="0" t="s">
        <v>14056</v>
      </c>
      <c r="C2176" s="0" t="s">
        <v>12296</v>
      </c>
      <c r="D2176" s="333" t="n">
        <v>17.55</v>
      </c>
    </row>
    <row r="2177" customFormat="false" ht="15" hidden="false" customHeight="false" outlineLevel="0" collapsed="false">
      <c r="A2177" s="0" t="n">
        <v>11462</v>
      </c>
      <c r="B2177" s="0" t="s">
        <v>14057</v>
      </c>
      <c r="C2177" s="0" t="s">
        <v>12296</v>
      </c>
      <c r="D2177" s="333" t="n">
        <v>17.94</v>
      </c>
    </row>
    <row r="2178" customFormat="false" ht="15" hidden="false" customHeight="false" outlineLevel="0" collapsed="false">
      <c r="A2178" s="0" t="n">
        <v>36529</v>
      </c>
      <c r="B2178" s="0" t="s">
        <v>14058</v>
      </c>
      <c r="C2178" s="0" t="s">
        <v>2430</v>
      </c>
      <c r="D2178" s="532" t="n">
        <v>67142.85</v>
      </c>
    </row>
    <row r="2179" customFormat="false" ht="15" hidden="false" customHeight="false" outlineLevel="0" collapsed="false">
      <c r="A2179" s="0" t="n">
        <v>3318</v>
      </c>
      <c r="B2179" s="0" t="s">
        <v>14059</v>
      </c>
      <c r="C2179" s="0" t="s">
        <v>2430</v>
      </c>
      <c r="D2179" s="532" t="n">
        <v>52640</v>
      </c>
    </row>
    <row r="2180" customFormat="false" ht="15" hidden="false" customHeight="false" outlineLevel="0" collapsed="false">
      <c r="A2180" s="0" t="n">
        <v>3324</v>
      </c>
      <c r="B2180" s="0" t="s">
        <v>14060</v>
      </c>
      <c r="C2180" s="0" t="s">
        <v>2414</v>
      </c>
      <c r="D2180" s="333" t="n">
        <v>12.07</v>
      </c>
    </row>
    <row r="2181" customFormat="false" ht="15" hidden="false" customHeight="false" outlineLevel="0" collapsed="false">
      <c r="A2181" s="0" t="n">
        <v>3322</v>
      </c>
      <c r="B2181" s="0" t="s">
        <v>14061</v>
      </c>
      <c r="C2181" s="0" t="s">
        <v>2414</v>
      </c>
      <c r="D2181" s="333" t="n">
        <v>16.9</v>
      </c>
    </row>
    <row r="2182" customFormat="false" ht="15" hidden="false" customHeight="false" outlineLevel="0" collapsed="false">
      <c r="A2182" s="0" t="n">
        <v>5076</v>
      </c>
      <c r="B2182" s="0" t="s">
        <v>14062</v>
      </c>
      <c r="C2182" s="0" t="s">
        <v>2515</v>
      </c>
      <c r="D2182" s="333" t="n">
        <v>20.45</v>
      </c>
    </row>
    <row r="2183" customFormat="false" ht="15" hidden="false" customHeight="false" outlineLevel="0" collapsed="false">
      <c r="A2183" s="0" t="n">
        <v>5077</v>
      </c>
      <c r="B2183" s="0" t="s">
        <v>14063</v>
      </c>
      <c r="C2183" s="0" t="s">
        <v>2515</v>
      </c>
      <c r="D2183" s="333" t="n">
        <v>22.6</v>
      </c>
    </row>
    <row r="2184" customFormat="false" ht="15" hidden="false" customHeight="false" outlineLevel="0" collapsed="false">
      <c r="A2184" s="0" t="n">
        <v>11837</v>
      </c>
      <c r="B2184" s="0" t="s">
        <v>14064</v>
      </c>
      <c r="C2184" s="0" t="s">
        <v>2430</v>
      </c>
      <c r="D2184" s="333" t="n">
        <v>62.74</v>
      </c>
    </row>
    <row r="2185" customFormat="false" ht="15" hidden="false" customHeight="false" outlineLevel="0" collapsed="false">
      <c r="A2185" s="0" t="n">
        <v>38055</v>
      </c>
      <c r="B2185" s="0" t="s">
        <v>14065</v>
      </c>
      <c r="C2185" s="0" t="s">
        <v>2430</v>
      </c>
      <c r="D2185" s="333" t="n">
        <v>5.69</v>
      </c>
    </row>
    <row r="2186" customFormat="false" ht="15" hidden="false" customHeight="false" outlineLevel="0" collapsed="false">
      <c r="A2186" s="0" t="n">
        <v>415</v>
      </c>
      <c r="B2186" s="0" t="s">
        <v>14066</v>
      </c>
      <c r="C2186" s="0" t="s">
        <v>2430</v>
      </c>
      <c r="D2186" s="333" t="n">
        <v>25.73</v>
      </c>
    </row>
    <row r="2187" customFormat="false" ht="15" hidden="false" customHeight="false" outlineLevel="0" collapsed="false">
      <c r="A2187" s="0" t="n">
        <v>416</v>
      </c>
      <c r="B2187" s="0" t="s">
        <v>14067</v>
      </c>
      <c r="C2187" s="0" t="s">
        <v>2430</v>
      </c>
      <c r="D2187" s="333" t="n">
        <v>9.42</v>
      </c>
    </row>
    <row r="2188" customFormat="false" ht="15" hidden="false" customHeight="false" outlineLevel="0" collapsed="false">
      <c r="A2188" s="0" t="n">
        <v>425</v>
      </c>
      <c r="B2188" s="0" t="s">
        <v>14068</v>
      </c>
      <c r="C2188" s="0" t="s">
        <v>2430</v>
      </c>
      <c r="D2188" s="333" t="n">
        <v>5.84</v>
      </c>
    </row>
    <row r="2189" customFormat="false" ht="15" hidden="false" customHeight="false" outlineLevel="0" collapsed="false">
      <c r="A2189" s="0" t="n">
        <v>426</v>
      </c>
      <c r="B2189" s="0" t="s">
        <v>14069</v>
      </c>
      <c r="C2189" s="0" t="s">
        <v>2430</v>
      </c>
      <c r="D2189" s="333" t="n">
        <v>32.15</v>
      </c>
    </row>
    <row r="2190" customFormat="false" ht="15" hidden="false" customHeight="false" outlineLevel="0" collapsed="false">
      <c r="A2190" s="0" t="n">
        <v>38056</v>
      </c>
      <c r="B2190" s="0" t="s">
        <v>14070</v>
      </c>
      <c r="C2190" s="0" t="s">
        <v>2430</v>
      </c>
      <c r="D2190" s="333" t="n">
        <v>31.4</v>
      </c>
    </row>
    <row r="2191" customFormat="false" ht="15" hidden="false" customHeight="false" outlineLevel="0" collapsed="false">
      <c r="A2191" s="0" t="n">
        <v>1564</v>
      </c>
      <c r="B2191" s="0" t="s">
        <v>14071</v>
      </c>
      <c r="C2191" s="0" t="s">
        <v>2430</v>
      </c>
      <c r="D2191" s="333" t="n">
        <v>11.98</v>
      </c>
    </row>
    <row r="2192" customFormat="false" ht="15" hidden="false" customHeight="false" outlineLevel="0" collapsed="false">
      <c r="A2192" s="0" t="n">
        <v>11032</v>
      </c>
      <c r="B2192" s="0" t="s">
        <v>14072</v>
      </c>
      <c r="C2192" s="0" t="s">
        <v>2430</v>
      </c>
      <c r="D2192" s="333" t="n">
        <v>17.49</v>
      </c>
    </row>
    <row r="2193" customFormat="false" ht="15" hidden="false" customHeight="false" outlineLevel="0" collapsed="false">
      <c r="A2193" s="0" t="n">
        <v>36786</v>
      </c>
      <c r="B2193" s="0" t="s">
        <v>14073</v>
      </c>
      <c r="C2193" s="0" t="s">
        <v>14074</v>
      </c>
      <c r="D2193" s="333" t="n">
        <v>158.34</v>
      </c>
    </row>
    <row r="2194" customFormat="false" ht="15" hidden="false" customHeight="false" outlineLevel="0" collapsed="false">
      <c r="A2194" s="0" t="n">
        <v>36785</v>
      </c>
      <c r="B2194" s="0" t="s">
        <v>14075</v>
      </c>
      <c r="C2194" s="0" t="s">
        <v>14074</v>
      </c>
      <c r="D2194" s="333" t="n">
        <v>137.59</v>
      </c>
    </row>
    <row r="2195" customFormat="false" ht="15" hidden="false" customHeight="false" outlineLevel="0" collapsed="false">
      <c r="A2195" s="0" t="n">
        <v>36782</v>
      </c>
      <c r="B2195" s="0" t="s">
        <v>14076</v>
      </c>
      <c r="C2195" s="0" t="s">
        <v>14074</v>
      </c>
      <c r="D2195" s="333" t="n">
        <v>164.24</v>
      </c>
    </row>
    <row r="2196" customFormat="false" ht="15" hidden="false" customHeight="false" outlineLevel="0" collapsed="false">
      <c r="A2196" s="0" t="n">
        <v>44481</v>
      </c>
      <c r="B2196" s="0" t="s">
        <v>14077</v>
      </c>
      <c r="C2196" s="0" t="s">
        <v>14074</v>
      </c>
      <c r="D2196" s="333" t="n">
        <v>185</v>
      </c>
    </row>
    <row r="2197" customFormat="false" ht="15" hidden="false" customHeight="false" outlineLevel="0" collapsed="false">
      <c r="A2197" s="0" t="n">
        <v>4824</v>
      </c>
      <c r="B2197" s="0" t="s">
        <v>14078</v>
      </c>
      <c r="C2197" s="0" t="s">
        <v>2515</v>
      </c>
      <c r="D2197" s="333" t="n">
        <v>0.42</v>
      </c>
    </row>
    <row r="2198" customFormat="false" ht="15" hidden="false" customHeight="false" outlineLevel="0" collapsed="false">
      <c r="A2198" s="0" t="n">
        <v>11795</v>
      </c>
      <c r="B2198" s="0" t="s">
        <v>14079</v>
      </c>
      <c r="C2198" s="0" t="s">
        <v>2414</v>
      </c>
      <c r="D2198" s="333" t="n">
        <v>517.94</v>
      </c>
    </row>
    <row r="2199" customFormat="false" ht="15" hidden="false" customHeight="false" outlineLevel="0" collapsed="false">
      <c r="A2199" s="0" t="n">
        <v>134</v>
      </c>
      <c r="B2199" s="0" t="s">
        <v>14080</v>
      </c>
      <c r="C2199" s="0" t="s">
        <v>2515</v>
      </c>
      <c r="D2199" s="333" t="n">
        <v>1.89</v>
      </c>
    </row>
    <row r="2200" customFormat="false" ht="15" hidden="false" customHeight="false" outlineLevel="0" collapsed="false">
      <c r="A2200" s="0" t="n">
        <v>4229</v>
      </c>
      <c r="B2200" s="0" t="s">
        <v>14081</v>
      </c>
      <c r="C2200" s="0" t="s">
        <v>2515</v>
      </c>
      <c r="D2200" s="333" t="n">
        <v>44.61</v>
      </c>
    </row>
    <row r="2201" customFormat="false" ht="15" hidden="false" customHeight="false" outlineLevel="0" collapsed="false">
      <c r="A2201" s="0" t="n">
        <v>11731</v>
      </c>
      <c r="B2201" s="0" t="s">
        <v>14082</v>
      </c>
      <c r="C2201" s="0" t="s">
        <v>2430</v>
      </c>
      <c r="D2201" s="333" t="n">
        <v>13.44</v>
      </c>
    </row>
    <row r="2202" customFormat="false" ht="15" hidden="false" customHeight="false" outlineLevel="0" collapsed="false">
      <c r="A2202" s="0" t="n">
        <v>11732</v>
      </c>
      <c r="B2202" s="0" t="s">
        <v>14083</v>
      </c>
      <c r="C2202" s="0" t="s">
        <v>2430</v>
      </c>
      <c r="D2202" s="333" t="n">
        <v>35.23</v>
      </c>
    </row>
    <row r="2203" customFormat="false" ht="15" hidden="false" customHeight="false" outlineLevel="0" collapsed="false">
      <c r="A2203" s="0" t="n">
        <v>11244</v>
      </c>
      <c r="B2203" s="0" t="s">
        <v>14084</v>
      </c>
      <c r="C2203" s="0" t="s">
        <v>2430</v>
      </c>
      <c r="D2203" s="333" t="n">
        <v>278.66</v>
      </c>
    </row>
    <row r="2204" customFormat="false" ht="15" hidden="false" customHeight="false" outlineLevel="0" collapsed="false">
      <c r="A2204" s="0" t="n">
        <v>11245</v>
      </c>
      <c r="B2204" s="0" t="s">
        <v>14085</v>
      </c>
      <c r="C2204" s="0" t="s">
        <v>2430</v>
      </c>
      <c r="D2204" s="333" t="n">
        <v>385.43</v>
      </c>
    </row>
    <row r="2205" customFormat="false" ht="15" hidden="false" customHeight="false" outlineLevel="0" collapsed="false">
      <c r="A2205" s="0" t="n">
        <v>11235</v>
      </c>
      <c r="B2205" s="0" t="s">
        <v>14086</v>
      </c>
      <c r="C2205" s="0" t="s">
        <v>2430</v>
      </c>
      <c r="D2205" s="333" t="n">
        <v>212.65</v>
      </c>
    </row>
    <row r="2206" customFormat="false" ht="15" hidden="false" customHeight="false" outlineLevel="0" collapsed="false">
      <c r="A2206" s="0" t="n">
        <v>11236</v>
      </c>
      <c r="B2206" s="0" t="s">
        <v>14087</v>
      </c>
      <c r="C2206" s="0" t="s">
        <v>2430</v>
      </c>
      <c r="D2206" s="333" t="n">
        <v>270.24</v>
      </c>
    </row>
    <row r="2207" customFormat="false" ht="15" hidden="false" customHeight="false" outlineLevel="0" collapsed="false">
      <c r="A2207" s="0" t="n">
        <v>36494</v>
      </c>
      <c r="B2207" s="0" t="s">
        <v>14088</v>
      </c>
      <c r="C2207" s="0" t="s">
        <v>2430</v>
      </c>
      <c r="D2207" s="532" t="n">
        <v>719505.07</v>
      </c>
    </row>
    <row r="2208" customFormat="false" ht="15" hidden="false" customHeight="false" outlineLevel="0" collapsed="false">
      <c r="A2208" s="0" t="n">
        <v>36493</v>
      </c>
      <c r="B2208" s="0" t="s">
        <v>14089</v>
      </c>
      <c r="C2208" s="0" t="s">
        <v>2430</v>
      </c>
      <c r="D2208" s="532" t="n">
        <v>815170.02</v>
      </c>
    </row>
    <row r="2209" customFormat="false" ht="15" hidden="false" customHeight="false" outlineLevel="0" collapsed="false">
      <c r="A2209" s="0" t="n">
        <v>36492</v>
      </c>
      <c r="B2209" s="0" t="s">
        <v>14090</v>
      </c>
      <c r="C2209" s="0" t="s">
        <v>2430</v>
      </c>
      <c r="D2209" s="532" t="n">
        <v>1514276.75</v>
      </c>
    </row>
    <row r="2210" customFormat="false" ht="15" hidden="false" customHeight="false" outlineLevel="0" collapsed="false">
      <c r="A2210" s="0" t="n">
        <v>36499</v>
      </c>
      <c r="B2210" s="0" t="s">
        <v>14091</v>
      </c>
      <c r="C2210" s="0" t="s">
        <v>2430</v>
      </c>
      <c r="D2210" s="532" t="n">
        <v>4069.43</v>
      </c>
    </row>
    <row r="2211" customFormat="false" ht="15" hidden="false" customHeight="false" outlineLevel="0" collapsed="false">
      <c r="A2211" s="0" t="n">
        <v>13533</v>
      </c>
      <c r="B2211" s="0" t="s">
        <v>14092</v>
      </c>
      <c r="C2211" s="0" t="s">
        <v>2430</v>
      </c>
      <c r="D2211" s="532" t="n">
        <v>186544.45</v>
      </c>
    </row>
    <row r="2212" customFormat="false" ht="15" hidden="false" customHeight="false" outlineLevel="0" collapsed="false">
      <c r="A2212" s="0" t="n">
        <v>13333</v>
      </c>
      <c r="B2212" s="0" t="s">
        <v>14093</v>
      </c>
      <c r="C2212" s="0" t="s">
        <v>2430</v>
      </c>
      <c r="D2212" s="532" t="n">
        <v>208688.63</v>
      </c>
    </row>
    <row r="2213" customFormat="false" ht="15" hidden="false" customHeight="false" outlineLevel="0" collapsed="false">
      <c r="A2213" s="0" t="n">
        <v>39585</v>
      </c>
      <c r="B2213" s="0" t="s">
        <v>14094</v>
      </c>
      <c r="C2213" s="0" t="s">
        <v>2430</v>
      </c>
      <c r="D2213" s="532" t="n">
        <v>134750.24</v>
      </c>
    </row>
    <row r="2214" customFormat="false" ht="15" hidden="false" customHeight="false" outlineLevel="0" collapsed="false">
      <c r="A2214" s="0" t="n">
        <v>39586</v>
      </c>
      <c r="B2214" s="0" t="s">
        <v>14095</v>
      </c>
      <c r="C2214" s="0" t="s">
        <v>2430</v>
      </c>
      <c r="D2214" s="532" t="n">
        <v>158052.91</v>
      </c>
    </row>
    <row r="2215" customFormat="false" ht="15" hidden="false" customHeight="false" outlineLevel="0" collapsed="false">
      <c r="A2215" s="0" t="n">
        <v>39587</v>
      </c>
      <c r="B2215" s="0" t="s">
        <v>14096</v>
      </c>
      <c r="C2215" s="0" t="s">
        <v>2430</v>
      </c>
      <c r="D2215" s="532" t="n">
        <v>192500.35</v>
      </c>
    </row>
    <row r="2216" customFormat="false" ht="15" hidden="false" customHeight="false" outlineLevel="0" collapsed="false">
      <c r="A2216" s="0" t="n">
        <v>39588</v>
      </c>
      <c r="B2216" s="0" t="s">
        <v>14097</v>
      </c>
      <c r="C2216" s="0" t="s">
        <v>2430</v>
      </c>
      <c r="D2216" s="532" t="n">
        <v>222895.13</v>
      </c>
    </row>
    <row r="2217" customFormat="false" ht="15" hidden="false" customHeight="false" outlineLevel="0" collapsed="false">
      <c r="A2217" s="0" t="n">
        <v>39584</v>
      </c>
      <c r="B2217" s="0" t="s">
        <v>14098</v>
      </c>
      <c r="C2217" s="0" t="s">
        <v>2430</v>
      </c>
      <c r="D2217" s="532" t="n">
        <v>119998.64</v>
      </c>
    </row>
    <row r="2218" customFormat="false" ht="15" hidden="false" customHeight="false" outlineLevel="0" collapsed="false">
      <c r="A2218" s="0" t="n">
        <v>39590</v>
      </c>
      <c r="B2218" s="0" t="s">
        <v>14099</v>
      </c>
      <c r="C2218" s="0" t="s">
        <v>2430</v>
      </c>
      <c r="D2218" s="532" t="n">
        <v>117121.26</v>
      </c>
    </row>
    <row r="2219" customFormat="false" ht="15" hidden="false" customHeight="false" outlineLevel="0" collapsed="false">
      <c r="A2219" s="0" t="n">
        <v>39592</v>
      </c>
      <c r="B2219" s="0" t="s">
        <v>14100</v>
      </c>
      <c r="C2219" s="0" t="s">
        <v>2430</v>
      </c>
      <c r="D2219" s="532" t="n">
        <v>168306.08</v>
      </c>
    </row>
    <row r="2220" customFormat="false" ht="15" hidden="false" customHeight="false" outlineLevel="0" collapsed="false">
      <c r="A2220" s="0" t="n">
        <v>39593</v>
      </c>
      <c r="B2220" s="0" t="s">
        <v>14101</v>
      </c>
      <c r="C2220" s="0" t="s">
        <v>2430</v>
      </c>
      <c r="D2220" s="532" t="n">
        <v>192500.35</v>
      </c>
    </row>
    <row r="2221" customFormat="false" ht="15" hidden="false" customHeight="false" outlineLevel="0" collapsed="false">
      <c r="A2221" s="0" t="n">
        <v>14254</v>
      </c>
      <c r="B2221" s="0" t="s">
        <v>14102</v>
      </c>
      <c r="C2221" s="0" t="s">
        <v>2430</v>
      </c>
      <c r="D2221" s="532" t="n">
        <v>109421.25</v>
      </c>
    </row>
    <row r="2222" customFormat="false" ht="15" hidden="false" customHeight="false" outlineLevel="0" collapsed="false">
      <c r="A2222" s="0" t="n">
        <v>44494</v>
      </c>
      <c r="B2222" s="0" t="s">
        <v>14103</v>
      </c>
      <c r="C2222" s="0" t="s">
        <v>2430</v>
      </c>
      <c r="D2222" s="532" t="n">
        <v>91375.47</v>
      </c>
    </row>
    <row r="2223" customFormat="false" ht="15" hidden="false" customHeight="false" outlineLevel="0" collapsed="false">
      <c r="A2223" s="0" t="n">
        <v>25019</v>
      </c>
      <c r="B2223" s="0" t="s">
        <v>14104</v>
      </c>
      <c r="C2223" s="0" t="s">
        <v>2430</v>
      </c>
      <c r="D2223" s="532" t="n">
        <v>156627.77</v>
      </c>
    </row>
    <row r="2224" customFormat="false" ht="15" hidden="false" customHeight="false" outlineLevel="0" collapsed="false">
      <c r="A2224" s="0" t="n">
        <v>36501</v>
      </c>
      <c r="B2224" s="0" t="s">
        <v>14105</v>
      </c>
      <c r="C2224" s="0" t="s">
        <v>2430</v>
      </c>
      <c r="D2224" s="532" t="n">
        <v>139452.69</v>
      </c>
    </row>
    <row r="2225" customFormat="false" ht="15" hidden="false" customHeight="false" outlineLevel="0" collapsed="false">
      <c r="A2225" s="0" t="n">
        <v>44493</v>
      </c>
      <c r="B2225" s="0" t="s">
        <v>14106</v>
      </c>
      <c r="C2225" s="0" t="s">
        <v>2430</v>
      </c>
      <c r="D2225" s="532" t="n">
        <v>167648.85</v>
      </c>
    </row>
    <row r="2226" customFormat="false" ht="15" hidden="false" customHeight="false" outlineLevel="0" collapsed="false">
      <c r="A2226" s="0" t="n">
        <v>36500</v>
      </c>
      <c r="B2226" s="0" t="s">
        <v>14107</v>
      </c>
      <c r="C2226" s="0" t="s">
        <v>2430</v>
      </c>
      <c r="D2226" s="532" t="n">
        <v>98547.41</v>
      </c>
    </row>
    <row r="2227" customFormat="false" ht="15" hidden="false" customHeight="false" outlineLevel="0" collapsed="false">
      <c r="A2227" s="0" t="n">
        <v>20017</v>
      </c>
      <c r="B2227" s="0" t="s">
        <v>14108</v>
      </c>
      <c r="C2227" s="0" t="s">
        <v>2440</v>
      </c>
      <c r="D2227" s="333" t="n">
        <v>9.45</v>
      </c>
    </row>
    <row r="2228" customFormat="false" ht="15" hidden="false" customHeight="false" outlineLevel="0" collapsed="false">
      <c r="A2228" s="0" t="n">
        <v>20007</v>
      </c>
      <c r="B2228" s="0" t="s">
        <v>14109</v>
      </c>
      <c r="C2228" s="0" t="s">
        <v>2440</v>
      </c>
      <c r="D2228" s="333" t="n">
        <v>5.64</v>
      </c>
    </row>
    <row r="2229" customFormat="false" ht="15" hidden="false" customHeight="false" outlineLevel="0" collapsed="false">
      <c r="A2229" s="0" t="n">
        <v>39831</v>
      </c>
      <c r="B2229" s="0" t="s">
        <v>14110</v>
      </c>
      <c r="C2229" s="0" t="s">
        <v>12331</v>
      </c>
      <c r="D2229" s="333" t="n">
        <v>300.97</v>
      </c>
    </row>
    <row r="2230" customFormat="false" ht="15" hidden="false" customHeight="false" outlineLevel="0" collapsed="false">
      <c r="A2230" s="0" t="n">
        <v>36888</v>
      </c>
      <c r="B2230" s="0" t="s">
        <v>14111</v>
      </c>
      <c r="C2230" s="0" t="s">
        <v>2440</v>
      </c>
      <c r="D2230" s="333" t="n">
        <v>29.25</v>
      </c>
    </row>
    <row r="2231" customFormat="false" ht="15" hidden="false" customHeight="false" outlineLevel="0" collapsed="false">
      <c r="A2231" s="0" t="n">
        <v>39836</v>
      </c>
      <c r="B2231" s="0" t="s">
        <v>14112</v>
      </c>
      <c r="C2231" s="0" t="s">
        <v>12331</v>
      </c>
      <c r="D2231" s="333" t="n">
        <v>264.46</v>
      </c>
    </row>
    <row r="2232" customFormat="false" ht="15" hidden="false" customHeight="false" outlineLevel="0" collapsed="false">
      <c r="A2232" s="0" t="n">
        <v>39830</v>
      </c>
      <c r="B2232" s="0" t="s">
        <v>14113</v>
      </c>
      <c r="C2232" s="0" t="s">
        <v>12331</v>
      </c>
      <c r="D2232" s="333" t="n">
        <v>301.61</v>
      </c>
    </row>
    <row r="2233" customFormat="false" ht="15" hidden="false" customHeight="false" outlineLevel="0" collapsed="false">
      <c r="A2233" s="0" t="n">
        <v>40527</v>
      </c>
      <c r="B2233" s="0" t="s">
        <v>14114</v>
      </c>
      <c r="C2233" s="0" t="s">
        <v>2430</v>
      </c>
      <c r="D2233" s="532" t="n">
        <v>2360.29</v>
      </c>
    </row>
    <row r="2234" customFormat="false" ht="15" hidden="false" customHeight="false" outlineLevel="0" collapsed="false">
      <c r="A2234" s="0" t="n">
        <v>36497</v>
      </c>
      <c r="B2234" s="0" t="s">
        <v>14115</v>
      </c>
      <c r="C2234" s="0" t="s">
        <v>2430</v>
      </c>
      <c r="D2234" s="532" t="n">
        <v>2694.53</v>
      </c>
    </row>
    <row r="2235" customFormat="false" ht="15" hidden="false" customHeight="false" outlineLevel="0" collapsed="false">
      <c r="A2235" s="0" t="n">
        <v>36487</v>
      </c>
      <c r="B2235" s="0" t="s">
        <v>14116</v>
      </c>
      <c r="C2235" s="0" t="s">
        <v>2430</v>
      </c>
      <c r="D2235" s="532" t="n">
        <v>4691.58</v>
      </c>
    </row>
    <row r="2236" customFormat="false" ht="15" hidden="false" customHeight="false" outlineLevel="0" collapsed="false">
      <c r="A2236" s="0" t="n">
        <v>44475</v>
      </c>
      <c r="B2236" s="0" t="s">
        <v>14117</v>
      </c>
      <c r="C2236" s="0" t="s">
        <v>2430</v>
      </c>
      <c r="D2236" s="532" t="n">
        <v>1258165.24</v>
      </c>
    </row>
    <row r="2237" customFormat="false" ht="15" hidden="false" customHeight="false" outlineLevel="0" collapsed="false">
      <c r="A2237" s="0" t="n">
        <v>44474</v>
      </c>
      <c r="B2237" s="0" t="s">
        <v>14118</v>
      </c>
      <c r="C2237" s="0" t="s">
        <v>2430</v>
      </c>
      <c r="D2237" s="532" t="n">
        <v>2419548.54</v>
      </c>
    </row>
    <row r="2238" customFormat="false" ht="15" hidden="false" customHeight="false" outlineLevel="0" collapsed="false">
      <c r="A2238" s="0" t="n">
        <v>44490</v>
      </c>
      <c r="B2238" s="0" t="s">
        <v>14119</v>
      </c>
      <c r="C2238" s="0" t="s">
        <v>2430</v>
      </c>
      <c r="D2238" s="532" t="n">
        <v>4113232.5</v>
      </c>
    </row>
    <row r="2239" customFormat="false" ht="15" hidden="false" customHeight="false" outlineLevel="0" collapsed="false">
      <c r="A2239" s="0" t="n">
        <v>37776</v>
      </c>
      <c r="B2239" s="0" t="s">
        <v>14120</v>
      </c>
      <c r="C2239" s="0" t="s">
        <v>2430</v>
      </c>
      <c r="D2239" s="532" t="n">
        <v>252088.58</v>
      </c>
    </row>
    <row r="2240" customFormat="false" ht="15" hidden="false" customHeight="false" outlineLevel="0" collapsed="false">
      <c r="A2240" s="0" t="n">
        <v>37775</v>
      </c>
      <c r="B2240" s="0" t="s">
        <v>14121</v>
      </c>
      <c r="C2240" s="0" t="s">
        <v>2430</v>
      </c>
      <c r="D2240" s="532" t="n">
        <v>397058.59</v>
      </c>
    </row>
    <row r="2241" customFormat="false" ht="15" hidden="false" customHeight="false" outlineLevel="0" collapsed="false">
      <c r="A2241" s="0" t="n">
        <v>36491</v>
      </c>
      <c r="B2241" s="0" t="s">
        <v>14122</v>
      </c>
      <c r="C2241" s="0" t="s">
        <v>2430</v>
      </c>
      <c r="D2241" s="532" t="n">
        <v>1470425.78</v>
      </c>
    </row>
    <row r="2242" customFormat="false" ht="15" hidden="false" customHeight="false" outlineLevel="0" collapsed="false">
      <c r="A2242" s="0" t="n">
        <v>10712</v>
      </c>
      <c r="B2242" s="0" t="s">
        <v>14123</v>
      </c>
      <c r="C2242" s="0" t="s">
        <v>2430</v>
      </c>
      <c r="D2242" s="532" t="n">
        <v>99264.64</v>
      </c>
    </row>
    <row r="2243" customFormat="false" ht="15" hidden="false" customHeight="false" outlineLevel="0" collapsed="false">
      <c r="A2243" s="0" t="n">
        <v>3363</v>
      </c>
      <c r="B2243" s="0" t="s">
        <v>14124</v>
      </c>
      <c r="C2243" s="0" t="s">
        <v>2430</v>
      </c>
      <c r="D2243" s="532" t="n">
        <v>139625</v>
      </c>
    </row>
    <row r="2244" customFormat="false" ht="15" hidden="false" customHeight="false" outlineLevel="0" collapsed="false">
      <c r="A2244" s="0" t="n">
        <v>3365</v>
      </c>
      <c r="B2244" s="0" t="s">
        <v>14125</v>
      </c>
      <c r="C2244" s="0" t="s">
        <v>2430</v>
      </c>
      <c r="D2244" s="532" t="n">
        <v>326373.43</v>
      </c>
    </row>
    <row r="2245" customFormat="false" ht="15" hidden="false" customHeight="false" outlineLevel="0" collapsed="false">
      <c r="A2245" s="0" t="n">
        <v>7569</v>
      </c>
      <c r="B2245" s="0" t="s">
        <v>14126</v>
      </c>
      <c r="C2245" s="0" t="s">
        <v>2430</v>
      </c>
      <c r="D2245" s="333" t="n">
        <v>80.07</v>
      </c>
    </row>
    <row r="2246" customFormat="false" ht="15" hidden="false" customHeight="false" outlineLevel="0" collapsed="false">
      <c r="A2246" s="0" t="n">
        <v>34349</v>
      </c>
      <c r="B2246" s="0" t="s">
        <v>14127</v>
      </c>
      <c r="C2246" s="0" t="s">
        <v>2430</v>
      </c>
      <c r="D2246" s="333" t="n">
        <v>21.41</v>
      </c>
    </row>
    <row r="2247" customFormat="false" ht="15" hidden="false" customHeight="false" outlineLevel="0" collapsed="false">
      <c r="A2247" s="0" t="n">
        <v>3378</v>
      </c>
      <c r="B2247" s="0" t="s">
        <v>14128</v>
      </c>
      <c r="C2247" s="0" t="s">
        <v>2430</v>
      </c>
      <c r="D2247" s="333" t="n">
        <v>91.07</v>
      </c>
    </row>
    <row r="2248" customFormat="false" ht="15" hidden="false" customHeight="false" outlineLevel="0" collapsed="false">
      <c r="A2248" s="0" t="n">
        <v>3380</v>
      </c>
      <c r="B2248" s="0" t="s">
        <v>14129</v>
      </c>
      <c r="C2248" s="0" t="s">
        <v>2430</v>
      </c>
      <c r="D2248" s="333" t="n">
        <v>63.75</v>
      </c>
    </row>
    <row r="2249" customFormat="false" ht="15" hidden="false" customHeight="false" outlineLevel="0" collapsed="false">
      <c r="A2249" s="0" t="n">
        <v>3379</v>
      </c>
      <c r="B2249" s="0" t="s">
        <v>14130</v>
      </c>
      <c r="C2249" s="0" t="s">
        <v>2430</v>
      </c>
      <c r="D2249" s="333" t="n">
        <v>61.55</v>
      </c>
    </row>
    <row r="2250" customFormat="false" ht="15" hidden="false" customHeight="false" outlineLevel="0" collapsed="false">
      <c r="A2250" s="0" t="n">
        <v>11991</v>
      </c>
      <c r="B2250" s="0" t="s">
        <v>14131</v>
      </c>
      <c r="C2250" s="0" t="s">
        <v>2430</v>
      </c>
      <c r="D2250" s="333" t="n">
        <v>71.46</v>
      </c>
    </row>
    <row r="2251" customFormat="false" ht="15" hidden="false" customHeight="false" outlineLevel="0" collapsed="false">
      <c r="A2251" s="0" t="n">
        <v>11029</v>
      </c>
      <c r="B2251" s="0" t="s">
        <v>14132</v>
      </c>
      <c r="C2251" s="0" t="s">
        <v>2495</v>
      </c>
      <c r="D2251" s="333" t="n">
        <v>2.68</v>
      </c>
    </row>
    <row r="2252" customFormat="false" ht="15" hidden="false" customHeight="false" outlineLevel="0" collapsed="false">
      <c r="A2252" s="0" t="n">
        <v>4316</v>
      </c>
      <c r="B2252" s="0" t="s">
        <v>14133</v>
      </c>
      <c r="C2252" s="0" t="s">
        <v>2430</v>
      </c>
      <c r="D2252" s="333" t="n">
        <v>2.71</v>
      </c>
    </row>
    <row r="2253" customFormat="false" ht="15" hidden="false" customHeight="false" outlineLevel="0" collapsed="false">
      <c r="A2253" s="0" t="n">
        <v>4313</v>
      </c>
      <c r="B2253" s="0" t="s">
        <v>14134</v>
      </c>
      <c r="C2253" s="0" t="s">
        <v>2495</v>
      </c>
      <c r="D2253" s="333" t="n">
        <v>3.89</v>
      </c>
    </row>
    <row r="2254" customFormat="false" ht="15" hidden="false" customHeight="false" outlineLevel="0" collapsed="false">
      <c r="A2254" s="0" t="n">
        <v>4317</v>
      </c>
      <c r="B2254" s="0" t="s">
        <v>14135</v>
      </c>
      <c r="C2254" s="0" t="s">
        <v>2430</v>
      </c>
      <c r="D2254" s="333" t="n">
        <v>4.43</v>
      </c>
    </row>
    <row r="2255" customFormat="false" ht="15" hidden="false" customHeight="false" outlineLevel="0" collapsed="false">
      <c r="A2255" s="0" t="n">
        <v>4314</v>
      </c>
      <c r="B2255" s="0" t="s">
        <v>14136</v>
      </c>
      <c r="C2255" s="0" t="s">
        <v>2495</v>
      </c>
      <c r="D2255" s="333" t="n">
        <v>5.18</v>
      </c>
    </row>
    <row r="2256" customFormat="false" ht="15" hidden="false" customHeight="false" outlineLevel="0" collapsed="false">
      <c r="A2256" s="0" t="n">
        <v>10921</v>
      </c>
      <c r="B2256" s="0" t="s">
        <v>14137</v>
      </c>
      <c r="C2256" s="0" t="s">
        <v>2430</v>
      </c>
      <c r="D2256" s="532" t="n">
        <v>5920</v>
      </c>
    </row>
    <row r="2257" customFormat="false" ht="15" hidden="false" customHeight="false" outlineLevel="0" collapsed="false">
      <c r="A2257" s="0" t="n">
        <v>10922</v>
      </c>
      <c r="B2257" s="0" t="s">
        <v>14138</v>
      </c>
      <c r="C2257" s="0" t="s">
        <v>2430</v>
      </c>
      <c r="D2257" s="532" t="n">
        <v>5362.18</v>
      </c>
    </row>
    <row r="2258" customFormat="false" ht="15" hidden="false" customHeight="false" outlineLevel="0" collapsed="false">
      <c r="A2258" s="0" t="n">
        <v>10923</v>
      </c>
      <c r="B2258" s="0" t="s">
        <v>14139</v>
      </c>
      <c r="C2258" s="0" t="s">
        <v>2430</v>
      </c>
      <c r="D2258" s="532" t="n">
        <v>3169.28</v>
      </c>
    </row>
    <row r="2259" customFormat="false" ht="15" hidden="false" customHeight="false" outlineLevel="0" collapsed="false">
      <c r="A2259" s="0" t="n">
        <v>10924</v>
      </c>
      <c r="B2259" s="0" t="s">
        <v>14140</v>
      </c>
      <c r="C2259" s="0" t="s">
        <v>2430</v>
      </c>
      <c r="D2259" s="532" t="n">
        <v>3337.87</v>
      </c>
    </row>
    <row r="2260" customFormat="false" ht="15" hidden="false" customHeight="false" outlineLevel="0" collapsed="false">
      <c r="A2260" s="0" t="n">
        <v>37772</v>
      </c>
      <c r="B2260" s="0" t="s">
        <v>14141</v>
      </c>
      <c r="C2260" s="0" t="s">
        <v>2430</v>
      </c>
      <c r="D2260" s="532" t="n">
        <v>342998.8</v>
      </c>
    </row>
    <row r="2261" customFormat="false" ht="15" hidden="false" customHeight="false" outlineLevel="0" collapsed="false">
      <c r="A2261" s="0" t="n">
        <v>37771</v>
      </c>
      <c r="B2261" s="0" t="s">
        <v>14142</v>
      </c>
      <c r="C2261" s="0" t="s">
        <v>2430</v>
      </c>
      <c r="D2261" s="532" t="n">
        <v>364896.09</v>
      </c>
    </row>
    <row r="2262" customFormat="false" ht="15" hidden="false" customHeight="false" outlineLevel="0" collapsed="false">
      <c r="A2262" s="0" t="n">
        <v>12772</v>
      </c>
      <c r="B2262" s="0" t="s">
        <v>14143</v>
      </c>
      <c r="C2262" s="0" t="s">
        <v>2430</v>
      </c>
      <c r="D2262" s="333" t="n">
        <v>800.4</v>
      </c>
    </row>
    <row r="2263" customFormat="false" ht="15" hidden="false" customHeight="false" outlineLevel="0" collapsed="false">
      <c r="A2263" s="0" t="n">
        <v>12770</v>
      </c>
      <c r="B2263" s="0" t="s">
        <v>14144</v>
      </c>
      <c r="C2263" s="0" t="s">
        <v>2430</v>
      </c>
      <c r="D2263" s="333" t="n">
        <v>481.59</v>
      </c>
    </row>
    <row r="2264" customFormat="false" ht="15" hidden="false" customHeight="false" outlineLevel="0" collapsed="false">
      <c r="A2264" s="0" t="n">
        <v>12775</v>
      </c>
      <c r="B2264" s="0" t="s">
        <v>14145</v>
      </c>
      <c r="C2264" s="0" t="s">
        <v>2430</v>
      </c>
      <c r="D2264" s="333" t="n">
        <v>352.72</v>
      </c>
    </row>
    <row r="2265" customFormat="false" ht="15" hidden="false" customHeight="false" outlineLevel="0" collapsed="false">
      <c r="A2265" s="0" t="n">
        <v>12768</v>
      </c>
      <c r="B2265" s="0" t="s">
        <v>14146</v>
      </c>
      <c r="C2265" s="0" t="s">
        <v>2430</v>
      </c>
      <c r="D2265" s="532" t="n">
        <v>1125.99</v>
      </c>
    </row>
    <row r="2266" customFormat="false" ht="15" hidden="false" customHeight="false" outlineLevel="0" collapsed="false">
      <c r="A2266" s="0" t="n">
        <v>12769</v>
      </c>
      <c r="B2266" s="0" t="s">
        <v>14147</v>
      </c>
      <c r="C2266" s="0" t="s">
        <v>2430</v>
      </c>
      <c r="D2266" s="333" t="n">
        <v>92.25</v>
      </c>
    </row>
    <row r="2267" customFormat="false" ht="15" hidden="false" customHeight="false" outlineLevel="0" collapsed="false">
      <c r="A2267" s="0" t="n">
        <v>12773</v>
      </c>
      <c r="B2267" s="0" t="s">
        <v>14148</v>
      </c>
      <c r="C2267" s="0" t="s">
        <v>2430</v>
      </c>
      <c r="D2267" s="333" t="n">
        <v>99.03</v>
      </c>
    </row>
    <row r="2268" customFormat="false" ht="15" hidden="false" customHeight="false" outlineLevel="0" collapsed="false">
      <c r="A2268" s="0" t="n">
        <v>12774</v>
      </c>
      <c r="B2268" s="0" t="s">
        <v>14149</v>
      </c>
      <c r="C2268" s="0" t="s">
        <v>2430</v>
      </c>
      <c r="D2268" s="333" t="n">
        <v>122.09</v>
      </c>
    </row>
    <row r="2269" customFormat="false" ht="15" hidden="false" customHeight="false" outlineLevel="0" collapsed="false">
      <c r="A2269" s="0" t="n">
        <v>12776</v>
      </c>
      <c r="B2269" s="0" t="s">
        <v>14150</v>
      </c>
      <c r="C2269" s="0" t="s">
        <v>2430</v>
      </c>
      <c r="D2269" s="532" t="n">
        <v>1817.86</v>
      </c>
    </row>
    <row r="2270" customFormat="false" ht="15" hidden="false" customHeight="false" outlineLevel="0" collapsed="false">
      <c r="A2270" s="0" t="n">
        <v>12777</v>
      </c>
      <c r="B2270" s="0" t="s">
        <v>14151</v>
      </c>
      <c r="C2270" s="0" t="s">
        <v>2430</v>
      </c>
      <c r="D2270" s="532" t="n">
        <v>2374.08</v>
      </c>
    </row>
    <row r="2271" customFormat="false" ht="15" hidden="false" customHeight="false" outlineLevel="0" collapsed="false">
      <c r="A2271" s="0" t="n">
        <v>3391</v>
      </c>
      <c r="B2271" s="0" t="s">
        <v>14152</v>
      </c>
      <c r="C2271" s="0" t="s">
        <v>2430</v>
      </c>
      <c r="D2271" s="333" t="n">
        <v>53.01</v>
      </c>
    </row>
    <row r="2272" customFormat="false" ht="15" hidden="false" customHeight="false" outlineLevel="0" collapsed="false">
      <c r="A2272" s="0" t="n">
        <v>3389</v>
      </c>
      <c r="B2272" s="0" t="s">
        <v>14153</v>
      </c>
      <c r="C2272" s="0" t="s">
        <v>2430</v>
      </c>
      <c r="D2272" s="333" t="n">
        <v>27.5</v>
      </c>
    </row>
    <row r="2273" customFormat="false" ht="15" hidden="false" customHeight="false" outlineLevel="0" collapsed="false">
      <c r="A2273" s="0" t="n">
        <v>3390</v>
      </c>
      <c r="B2273" s="0" t="s">
        <v>14154</v>
      </c>
      <c r="C2273" s="0" t="s">
        <v>2430</v>
      </c>
      <c r="D2273" s="333" t="n">
        <v>30.95</v>
      </c>
    </row>
    <row r="2274" customFormat="false" ht="15" hidden="false" customHeight="false" outlineLevel="0" collapsed="false">
      <c r="A2274" s="0" t="n">
        <v>12873</v>
      </c>
      <c r="B2274" s="0" t="s">
        <v>14155</v>
      </c>
      <c r="C2274" s="0" t="s">
        <v>2502</v>
      </c>
      <c r="D2274" s="333" t="n">
        <v>21.06</v>
      </c>
    </row>
    <row r="2275" customFormat="false" ht="15" hidden="false" customHeight="false" outlineLevel="0" collapsed="false">
      <c r="A2275" s="0" t="n">
        <v>41076</v>
      </c>
      <c r="B2275" s="0" t="s">
        <v>14156</v>
      </c>
      <c r="C2275" s="0" t="s">
        <v>4335</v>
      </c>
      <c r="D2275" s="532" t="n">
        <v>3748.8</v>
      </c>
    </row>
    <row r="2276" customFormat="false" ht="15" hidden="false" customHeight="false" outlineLevel="0" collapsed="false">
      <c r="A2276" s="0" t="n">
        <v>140</v>
      </c>
      <c r="B2276" s="0" t="s">
        <v>14157</v>
      </c>
      <c r="C2276" s="0" t="s">
        <v>2515</v>
      </c>
      <c r="D2276" s="333" t="n">
        <v>21.08</v>
      </c>
    </row>
    <row r="2277" customFormat="false" ht="15" hidden="false" customHeight="false" outlineLevel="0" collapsed="false">
      <c r="A2277" s="0" t="n">
        <v>151</v>
      </c>
      <c r="B2277" s="0" t="s">
        <v>14158</v>
      </c>
      <c r="C2277" s="0" t="s">
        <v>2712</v>
      </c>
      <c r="D2277" s="333" t="n">
        <v>31.12</v>
      </c>
    </row>
    <row r="2278" customFormat="false" ht="15" hidden="false" customHeight="false" outlineLevel="0" collapsed="false">
      <c r="A2278" s="0" t="n">
        <v>7340</v>
      </c>
      <c r="B2278" s="0" t="s">
        <v>14159</v>
      </c>
      <c r="C2278" s="0" t="s">
        <v>2712</v>
      </c>
      <c r="D2278" s="333" t="n">
        <v>31.22</v>
      </c>
    </row>
    <row r="2279" customFormat="false" ht="15" hidden="false" customHeight="false" outlineLevel="0" collapsed="false">
      <c r="A2279" s="0" t="n">
        <v>40929</v>
      </c>
      <c r="B2279" s="0" t="s">
        <v>14160</v>
      </c>
      <c r="C2279" s="0" t="s">
        <v>4335</v>
      </c>
      <c r="D2279" s="532" t="n">
        <v>2926.94</v>
      </c>
    </row>
    <row r="2280" customFormat="false" ht="15" hidden="false" customHeight="false" outlineLevel="0" collapsed="false">
      <c r="A2280" s="0" t="n">
        <v>2701</v>
      </c>
      <c r="B2280" s="0" t="s">
        <v>14161</v>
      </c>
      <c r="C2280" s="0" t="s">
        <v>2502</v>
      </c>
      <c r="D2280" s="333" t="n">
        <v>16.43</v>
      </c>
    </row>
    <row r="2281" customFormat="false" ht="15" hidden="false" customHeight="false" outlineLevel="0" collapsed="false">
      <c r="A2281" s="0" t="n">
        <v>38114</v>
      </c>
      <c r="B2281" s="0" t="s">
        <v>14162</v>
      </c>
      <c r="C2281" s="0" t="s">
        <v>2430</v>
      </c>
      <c r="D2281" s="333" t="n">
        <v>21.12</v>
      </c>
    </row>
    <row r="2282" customFormat="false" ht="15" hidden="false" customHeight="false" outlineLevel="0" collapsed="false">
      <c r="A2282" s="0" t="n">
        <v>38064</v>
      </c>
      <c r="B2282" s="0" t="s">
        <v>14163</v>
      </c>
      <c r="C2282" s="0" t="s">
        <v>2430</v>
      </c>
      <c r="D2282" s="333" t="n">
        <v>23.61</v>
      </c>
    </row>
    <row r="2283" customFormat="false" ht="15" hidden="false" customHeight="false" outlineLevel="0" collapsed="false">
      <c r="A2283" s="0" t="n">
        <v>38115</v>
      </c>
      <c r="B2283" s="0" t="s">
        <v>14164</v>
      </c>
      <c r="C2283" s="0" t="s">
        <v>2430</v>
      </c>
      <c r="D2283" s="333" t="n">
        <v>22.55</v>
      </c>
    </row>
    <row r="2284" customFormat="false" ht="15" hidden="false" customHeight="false" outlineLevel="0" collapsed="false">
      <c r="A2284" s="0" t="n">
        <v>38065</v>
      </c>
      <c r="B2284" s="0" t="s">
        <v>14165</v>
      </c>
      <c r="C2284" s="0" t="s">
        <v>2430</v>
      </c>
      <c r="D2284" s="333" t="n">
        <v>33.5</v>
      </c>
    </row>
    <row r="2285" customFormat="false" ht="15" hidden="false" customHeight="false" outlineLevel="0" collapsed="false">
      <c r="A2285" s="0" t="n">
        <v>38078</v>
      </c>
      <c r="B2285" s="0" t="s">
        <v>14166</v>
      </c>
      <c r="C2285" s="0" t="s">
        <v>2430</v>
      </c>
      <c r="D2285" s="333" t="n">
        <v>19.54</v>
      </c>
    </row>
    <row r="2286" customFormat="false" ht="15" hidden="false" customHeight="false" outlineLevel="0" collapsed="false">
      <c r="A2286" s="0" t="n">
        <v>38113</v>
      </c>
      <c r="B2286" s="0" t="s">
        <v>14167</v>
      </c>
      <c r="C2286" s="0" t="s">
        <v>2430</v>
      </c>
      <c r="D2286" s="333" t="n">
        <v>10.62</v>
      </c>
    </row>
    <row r="2287" customFormat="false" ht="15" hidden="false" customHeight="false" outlineLevel="0" collapsed="false">
      <c r="A2287" s="0" t="n">
        <v>38063</v>
      </c>
      <c r="B2287" s="0" t="s">
        <v>14168</v>
      </c>
      <c r="C2287" s="0" t="s">
        <v>2430</v>
      </c>
      <c r="D2287" s="333" t="n">
        <v>11.39</v>
      </c>
    </row>
    <row r="2288" customFormat="false" ht="15" hidden="false" customHeight="false" outlineLevel="0" collapsed="false">
      <c r="A2288" s="0" t="n">
        <v>38080</v>
      </c>
      <c r="B2288" s="0" t="s">
        <v>14169</v>
      </c>
      <c r="C2288" s="0" t="s">
        <v>2430</v>
      </c>
      <c r="D2288" s="333" t="n">
        <v>33.94</v>
      </c>
    </row>
    <row r="2289" customFormat="false" ht="15" hidden="false" customHeight="false" outlineLevel="0" collapsed="false">
      <c r="A2289" s="0" t="n">
        <v>38069</v>
      </c>
      <c r="B2289" s="0" t="s">
        <v>14170</v>
      </c>
      <c r="C2289" s="0" t="s">
        <v>2430</v>
      </c>
      <c r="D2289" s="333" t="n">
        <v>18.56</v>
      </c>
    </row>
    <row r="2290" customFormat="false" ht="15" hidden="false" customHeight="false" outlineLevel="0" collapsed="false">
      <c r="A2290" s="0" t="n">
        <v>38077</v>
      </c>
      <c r="B2290" s="0" t="s">
        <v>14171</v>
      </c>
      <c r="C2290" s="0" t="s">
        <v>2430</v>
      </c>
      <c r="D2290" s="333" t="n">
        <v>18.14</v>
      </c>
    </row>
    <row r="2291" customFormat="false" ht="15" hidden="false" customHeight="false" outlineLevel="0" collapsed="false">
      <c r="A2291" s="0" t="n">
        <v>38073</v>
      </c>
      <c r="B2291" s="0" t="s">
        <v>14172</v>
      </c>
      <c r="C2291" s="0" t="s">
        <v>2430</v>
      </c>
      <c r="D2291" s="333" t="n">
        <v>27.64</v>
      </c>
    </row>
    <row r="2292" customFormat="false" ht="15" hidden="false" customHeight="false" outlineLevel="0" collapsed="false">
      <c r="A2292" s="0" t="n">
        <v>38112</v>
      </c>
      <c r="B2292" s="0" t="s">
        <v>14173</v>
      </c>
      <c r="C2292" s="0" t="s">
        <v>2430</v>
      </c>
      <c r="D2292" s="333" t="n">
        <v>8.15</v>
      </c>
    </row>
    <row r="2293" customFormat="false" ht="15" hidden="false" customHeight="false" outlineLevel="0" collapsed="false">
      <c r="A2293" s="0" t="n">
        <v>38062</v>
      </c>
      <c r="B2293" s="0" t="s">
        <v>14174</v>
      </c>
      <c r="C2293" s="0" t="s">
        <v>2430</v>
      </c>
      <c r="D2293" s="333" t="n">
        <v>8.37</v>
      </c>
    </row>
    <row r="2294" customFormat="false" ht="15" hidden="false" customHeight="false" outlineLevel="0" collapsed="false">
      <c r="A2294" s="0" t="n">
        <v>12128</v>
      </c>
      <c r="B2294" s="0" t="s">
        <v>14175</v>
      </c>
      <c r="C2294" s="0" t="s">
        <v>2430</v>
      </c>
      <c r="D2294" s="333" t="n">
        <v>11.18</v>
      </c>
    </row>
    <row r="2295" customFormat="false" ht="15" hidden="false" customHeight="false" outlineLevel="0" collapsed="false">
      <c r="A2295" s="0" t="n">
        <v>12129</v>
      </c>
      <c r="B2295" s="0" t="s">
        <v>14176</v>
      </c>
      <c r="C2295" s="0" t="s">
        <v>2430</v>
      </c>
      <c r="D2295" s="333" t="n">
        <v>14.78</v>
      </c>
    </row>
    <row r="2296" customFormat="false" ht="15" hidden="false" customHeight="false" outlineLevel="0" collapsed="false">
      <c r="A2296" s="0" t="n">
        <v>38081</v>
      </c>
      <c r="B2296" s="0" t="s">
        <v>14177</v>
      </c>
      <c r="C2296" s="0" t="s">
        <v>2430</v>
      </c>
      <c r="D2296" s="333" t="n">
        <v>28.79</v>
      </c>
    </row>
    <row r="2297" customFormat="false" ht="15" hidden="false" customHeight="false" outlineLevel="0" collapsed="false">
      <c r="A2297" s="0" t="n">
        <v>38070</v>
      </c>
      <c r="B2297" s="0" t="s">
        <v>14178</v>
      </c>
      <c r="C2297" s="0" t="s">
        <v>2430</v>
      </c>
      <c r="D2297" s="333" t="n">
        <v>19.84</v>
      </c>
    </row>
    <row r="2298" customFormat="false" ht="15" hidden="false" customHeight="false" outlineLevel="0" collapsed="false">
      <c r="A2298" s="0" t="n">
        <v>38074</v>
      </c>
      <c r="B2298" s="0" t="s">
        <v>14179</v>
      </c>
      <c r="C2298" s="0" t="s">
        <v>2430</v>
      </c>
      <c r="D2298" s="333" t="n">
        <v>30.17</v>
      </c>
    </row>
    <row r="2299" customFormat="false" ht="15" hidden="false" customHeight="false" outlineLevel="0" collapsed="false">
      <c r="A2299" s="0" t="n">
        <v>38079</v>
      </c>
      <c r="B2299" s="0" t="s">
        <v>14180</v>
      </c>
      <c r="C2299" s="0" t="s">
        <v>2430</v>
      </c>
      <c r="D2299" s="333" t="n">
        <v>25.89</v>
      </c>
    </row>
    <row r="2300" customFormat="false" ht="15" hidden="false" customHeight="false" outlineLevel="0" collapsed="false">
      <c r="A2300" s="0" t="n">
        <v>38072</v>
      </c>
      <c r="B2300" s="0" t="s">
        <v>14181</v>
      </c>
      <c r="C2300" s="0" t="s">
        <v>2430</v>
      </c>
      <c r="D2300" s="333" t="n">
        <v>24.88</v>
      </c>
    </row>
    <row r="2301" customFormat="false" ht="15" hidden="false" customHeight="false" outlineLevel="0" collapsed="false">
      <c r="A2301" s="0" t="n">
        <v>38068</v>
      </c>
      <c r="B2301" s="0" t="s">
        <v>14182</v>
      </c>
      <c r="C2301" s="0" t="s">
        <v>2430</v>
      </c>
      <c r="D2301" s="333" t="n">
        <v>17.18</v>
      </c>
    </row>
    <row r="2302" customFormat="false" ht="15" hidden="false" customHeight="false" outlineLevel="0" collapsed="false">
      <c r="A2302" s="0" t="n">
        <v>38071</v>
      </c>
      <c r="B2302" s="0" t="s">
        <v>14183</v>
      </c>
      <c r="C2302" s="0" t="s">
        <v>2430</v>
      </c>
      <c r="D2302" s="333" t="n">
        <v>20.54</v>
      </c>
    </row>
    <row r="2303" customFormat="false" ht="15" hidden="false" customHeight="false" outlineLevel="0" collapsed="false">
      <c r="A2303" s="0" t="n">
        <v>38412</v>
      </c>
      <c r="B2303" s="0" t="s">
        <v>14184</v>
      </c>
      <c r="C2303" s="0" t="s">
        <v>2430</v>
      </c>
      <c r="D2303" s="333" t="n">
        <v>859.9</v>
      </c>
    </row>
    <row r="2304" customFormat="false" ht="15" hidden="false" customHeight="false" outlineLevel="0" collapsed="false">
      <c r="A2304" s="0" t="n">
        <v>3405</v>
      </c>
      <c r="B2304" s="0" t="s">
        <v>14185</v>
      </c>
      <c r="C2304" s="0" t="s">
        <v>2430</v>
      </c>
      <c r="D2304" s="333" t="n">
        <v>80.59</v>
      </c>
    </row>
    <row r="2305" customFormat="false" ht="15" hidden="false" customHeight="false" outlineLevel="0" collapsed="false">
      <c r="A2305" s="0" t="n">
        <v>3394</v>
      </c>
      <c r="B2305" s="0" t="s">
        <v>14186</v>
      </c>
      <c r="C2305" s="0" t="s">
        <v>2430</v>
      </c>
      <c r="D2305" s="333" t="n">
        <v>425.44</v>
      </c>
    </row>
    <row r="2306" customFormat="false" ht="15" hidden="false" customHeight="false" outlineLevel="0" collapsed="false">
      <c r="A2306" s="0" t="n">
        <v>3393</v>
      </c>
      <c r="B2306" s="0" t="s">
        <v>14187</v>
      </c>
      <c r="C2306" s="0" t="s">
        <v>2430</v>
      </c>
      <c r="D2306" s="333" t="n">
        <v>724.36</v>
      </c>
    </row>
    <row r="2307" customFormat="false" ht="15" hidden="false" customHeight="false" outlineLevel="0" collapsed="false">
      <c r="A2307" s="0" t="n">
        <v>3406</v>
      </c>
      <c r="B2307" s="0" t="s">
        <v>14188</v>
      </c>
      <c r="C2307" s="0" t="s">
        <v>2430</v>
      </c>
      <c r="D2307" s="333" t="n">
        <v>24.67</v>
      </c>
    </row>
    <row r="2308" customFormat="false" ht="15" hidden="false" customHeight="false" outlineLevel="0" collapsed="false">
      <c r="A2308" s="0" t="n">
        <v>3395</v>
      </c>
      <c r="B2308" s="0" t="s">
        <v>14189</v>
      </c>
      <c r="C2308" s="0" t="s">
        <v>2430</v>
      </c>
      <c r="D2308" s="333" t="n">
        <v>104.07</v>
      </c>
    </row>
    <row r="2309" customFormat="false" ht="15" hidden="false" customHeight="false" outlineLevel="0" collapsed="false">
      <c r="A2309" s="0" t="n">
        <v>3398</v>
      </c>
      <c r="B2309" s="0" t="s">
        <v>14190</v>
      </c>
      <c r="C2309" s="0" t="s">
        <v>2430</v>
      </c>
      <c r="D2309" s="333" t="n">
        <v>4.94</v>
      </c>
    </row>
    <row r="2310" customFormat="false" ht="15" hidden="false" customHeight="false" outlineLevel="0" collapsed="false">
      <c r="A2310" s="0" t="n">
        <v>40662</v>
      </c>
      <c r="B2310" s="0" t="s">
        <v>14191</v>
      </c>
      <c r="C2310" s="0" t="s">
        <v>2430</v>
      </c>
      <c r="D2310" s="333" t="n">
        <v>348.79</v>
      </c>
    </row>
    <row r="2311" customFormat="false" ht="15" hidden="false" customHeight="false" outlineLevel="0" collapsed="false">
      <c r="A2311" s="0" t="n">
        <v>3437</v>
      </c>
      <c r="B2311" s="0" t="s">
        <v>14192</v>
      </c>
      <c r="C2311" s="0" t="s">
        <v>2414</v>
      </c>
      <c r="D2311" s="333" t="n">
        <v>968.87</v>
      </c>
    </row>
    <row r="2312" customFormat="false" ht="15" hidden="false" customHeight="false" outlineLevel="0" collapsed="false">
      <c r="A2312" s="0" t="n">
        <v>11190</v>
      </c>
      <c r="B2312" s="0" t="s">
        <v>14193</v>
      </c>
      <c r="C2312" s="0" t="s">
        <v>2430</v>
      </c>
      <c r="D2312" s="333" t="n">
        <v>171.25</v>
      </c>
    </row>
    <row r="2313" customFormat="false" ht="15" hidden="false" customHeight="false" outlineLevel="0" collapsed="false">
      <c r="A2313" s="0" t="n">
        <v>34377</v>
      </c>
      <c r="B2313" s="0" t="s">
        <v>14194</v>
      </c>
      <c r="C2313" s="0" t="s">
        <v>2430</v>
      </c>
      <c r="D2313" s="333" t="n">
        <v>205.98</v>
      </c>
    </row>
    <row r="2314" customFormat="false" ht="15" hidden="false" customHeight="false" outlineLevel="0" collapsed="false">
      <c r="A2314" s="0" t="n">
        <v>3428</v>
      </c>
      <c r="B2314" s="0" t="s">
        <v>14195</v>
      </c>
      <c r="C2314" s="0" t="s">
        <v>2414</v>
      </c>
      <c r="D2314" s="532" t="n">
        <v>1437.16</v>
      </c>
    </row>
    <row r="2315" customFormat="false" ht="15" hidden="false" customHeight="false" outlineLevel="0" collapsed="false">
      <c r="A2315" s="0" t="n">
        <v>3429</v>
      </c>
      <c r="B2315" s="0" t="s">
        <v>14196</v>
      </c>
      <c r="C2315" s="0" t="s">
        <v>2414</v>
      </c>
      <c r="D2315" s="333" t="n">
        <v>821.11</v>
      </c>
    </row>
    <row r="2316" customFormat="false" ht="15" hidden="false" customHeight="false" outlineLevel="0" collapsed="false">
      <c r="A2316" s="0" t="n">
        <v>11199</v>
      </c>
      <c r="B2316" s="0" t="s">
        <v>14197</v>
      </c>
      <c r="C2316" s="0" t="s">
        <v>2430</v>
      </c>
      <c r="D2316" s="333" t="n">
        <v>945.78</v>
      </c>
    </row>
    <row r="2317" customFormat="false" ht="15" hidden="false" customHeight="false" outlineLevel="0" collapsed="false">
      <c r="A2317" s="0" t="n">
        <v>34369</v>
      </c>
      <c r="B2317" s="0" t="s">
        <v>14198</v>
      </c>
      <c r="C2317" s="0" t="s">
        <v>2430</v>
      </c>
      <c r="D2317" s="333" t="n">
        <v>716.44</v>
      </c>
    </row>
    <row r="2318" customFormat="false" ht="15" hidden="false" customHeight="false" outlineLevel="0" collapsed="false">
      <c r="A2318" s="0" t="n">
        <v>36896</v>
      </c>
      <c r="B2318" s="0" t="s">
        <v>14199</v>
      </c>
      <c r="C2318" s="0" t="s">
        <v>2430</v>
      </c>
      <c r="D2318" s="333" t="n">
        <v>398.95</v>
      </c>
    </row>
    <row r="2319" customFormat="false" ht="15" hidden="false" customHeight="false" outlineLevel="0" collapsed="false">
      <c r="A2319" s="0" t="n">
        <v>34367</v>
      </c>
      <c r="B2319" s="0" t="s">
        <v>14200</v>
      </c>
      <c r="C2319" s="0" t="s">
        <v>2430</v>
      </c>
      <c r="D2319" s="333" t="n">
        <v>514.18</v>
      </c>
    </row>
    <row r="2320" customFormat="false" ht="15" hidden="false" customHeight="false" outlineLevel="0" collapsed="false">
      <c r="A2320" s="0" t="n">
        <v>36897</v>
      </c>
      <c r="B2320" s="0" t="s">
        <v>14201</v>
      </c>
      <c r="C2320" s="0" t="s">
        <v>2430</v>
      </c>
      <c r="D2320" s="333" t="n">
        <v>622.55</v>
      </c>
    </row>
    <row r="2321" customFormat="false" ht="15" hidden="false" customHeight="false" outlineLevel="0" collapsed="false">
      <c r="A2321" s="0" t="n">
        <v>34364</v>
      </c>
      <c r="B2321" s="0" t="s">
        <v>14202</v>
      </c>
      <c r="C2321" s="0" t="s">
        <v>2430</v>
      </c>
      <c r="D2321" s="333" t="n">
        <v>675.88</v>
      </c>
    </row>
    <row r="2322" customFormat="false" ht="15" hidden="false" customHeight="false" outlineLevel="0" collapsed="false">
      <c r="A2322" s="0" t="n">
        <v>40659</v>
      </c>
      <c r="B2322" s="0" t="s">
        <v>14203</v>
      </c>
      <c r="C2322" s="0" t="s">
        <v>2414</v>
      </c>
      <c r="D2322" s="532" t="n">
        <v>1370.82</v>
      </c>
    </row>
    <row r="2323" customFormat="false" ht="15" hidden="false" customHeight="false" outlineLevel="0" collapsed="false">
      <c r="A2323" s="0" t="n">
        <v>40660</v>
      </c>
      <c r="B2323" s="0" t="s">
        <v>14204</v>
      </c>
      <c r="C2323" s="0" t="s">
        <v>2414</v>
      </c>
      <c r="D2323" s="532" t="n">
        <v>1737.35</v>
      </c>
    </row>
    <row r="2324" customFormat="false" ht="15" hidden="false" customHeight="false" outlineLevel="0" collapsed="false">
      <c r="A2324" s="0" t="n">
        <v>40661</v>
      </c>
      <c r="B2324" s="0" t="s">
        <v>14205</v>
      </c>
      <c r="C2324" s="0" t="s">
        <v>2414</v>
      </c>
      <c r="D2324" s="532" t="n">
        <v>1068.17</v>
      </c>
    </row>
    <row r="2325" customFormat="false" ht="15" hidden="false" customHeight="false" outlineLevel="0" collapsed="false">
      <c r="A2325" s="0" t="n">
        <v>3421</v>
      </c>
      <c r="B2325" s="0" t="s">
        <v>14206</v>
      </c>
      <c r="C2325" s="0" t="s">
        <v>2414</v>
      </c>
      <c r="D2325" s="532" t="n">
        <v>1076.34</v>
      </c>
    </row>
    <row r="2326" customFormat="false" ht="15" hidden="false" customHeight="false" outlineLevel="0" collapsed="false">
      <c r="A2326" s="0" t="n">
        <v>599</v>
      </c>
      <c r="B2326" s="0" t="s">
        <v>14207</v>
      </c>
      <c r="C2326" s="0" t="s">
        <v>2414</v>
      </c>
      <c r="D2326" s="333" t="n">
        <v>727.6</v>
      </c>
    </row>
    <row r="2327" customFormat="false" ht="15" hidden="false" customHeight="false" outlineLevel="0" collapsed="false">
      <c r="A2327" s="0" t="n">
        <v>44053</v>
      </c>
      <c r="B2327" s="0" t="s">
        <v>14208</v>
      </c>
      <c r="C2327" s="0" t="s">
        <v>2430</v>
      </c>
      <c r="D2327" s="532" t="n">
        <v>1614.93</v>
      </c>
    </row>
    <row r="2328" customFormat="false" ht="15" hidden="false" customHeight="false" outlineLevel="0" collapsed="false">
      <c r="A2328" s="0" t="n">
        <v>3423</v>
      </c>
      <c r="B2328" s="0" t="s">
        <v>14209</v>
      </c>
      <c r="C2328" s="0" t="s">
        <v>2414</v>
      </c>
      <c r="D2328" s="532" t="n">
        <v>1517.9</v>
      </c>
    </row>
    <row r="2329" customFormat="false" ht="15" hidden="false" customHeight="false" outlineLevel="0" collapsed="false">
      <c r="A2329" s="0" t="n">
        <v>34381</v>
      </c>
      <c r="B2329" s="0" t="s">
        <v>14210</v>
      </c>
      <c r="C2329" s="0" t="s">
        <v>2430</v>
      </c>
      <c r="D2329" s="333" t="n">
        <v>293.79</v>
      </c>
    </row>
    <row r="2330" customFormat="false" ht="15" hidden="false" customHeight="false" outlineLevel="0" collapsed="false">
      <c r="A2330" s="0" t="n">
        <v>34797</v>
      </c>
      <c r="B2330" s="0" t="s">
        <v>14211</v>
      </c>
      <c r="C2330" s="0" t="s">
        <v>2430</v>
      </c>
      <c r="D2330" s="333" t="n">
        <v>373.01</v>
      </c>
    </row>
    <row r="2331" customFormat="false" ht="15" hidden="false" customHeight="false" outlineLevel="0" collapsed="false">
      <c r="A2331" s="0" t="n">
        <v>44054</v>
      </c>
      <c r="B2331" s="0" t="s">
        <v>14212</v>
      </c>
      <c r="C2331" s="0" t="s">
        <v>2430</v>
      </c>
      <c r="D2331" s="333" t="n">
        <v>579.34</v>
      </c>
    </row>
    <row r="2332" customFormat="false" ht="15" hidden="false" customHeight="false" outlineLevel="0" collapsed="false">
      <c r="A2332" s="0" t="n">
        <v>44399</v>
      </c>
      <c r="B2332" s="0" t="s">
        <v>14213</v>
      </c>
      <c r="C2332" s="0" t="s">
        <v>2430</v>
      </c>
      <c r="D2332" s="333" t="n">
        <v>791.56</v>
      </c>
    </row>
    <row r="2333" customFormat="false" ht="15" hidden="false" customHeight="false" outlineLevel="0" collapsed="false">
      <c r="A2333" s="0" t="n">
        <v>44503</v>
      </c>
      <c r="B2333" s="0" t="s">
        <v>14214</v>
      </c>
      <c r="C2333" s="0" t="s">
        <v>2502</v>
      </c>
      <c r="D2333" s="333" t="n">
        <v>17.92</v>
      </c>
    </row>
    <row r="2334" customFormat="false" ht="15" hidden="false" customHeight="false" outlineLevel="0" collapsed="false">
      <c r="A2334" s="0" t="n">
        <v>41077</v>
      </c>
      <c r="B2334" s="0" t="s">
        <v>14215</v>
      </c>
      <c r="C2334" s="0" t="s">
        <v>4335</v>
      </c>
      <c r="D2334" s="532" t="n">
        <v>3191.31</v>
      </c>
    </row>
    <row r="2335" customFormat="false" ht="15" hidden="false" customHeight="false" outlineLevel="0" collapsed="false">
      <c r="A2335" s="0" t="n">
        <v>37963</v>
      </c>
      <c r="B2335" s="0" t="s">
        <v>14216</v>
      </c>
      <c r="C2335" s="0" t="s">
        <v>2430</v>
      </c>
      <c r="D2335" s="333" t="n">
        <v>3.5</v>
      </c>
    </row>
    <row r="2336" customFormat="false" ht="15" hidden="false" customHeight="false" outlineLevel="0" collapsed="false">
      <c r="A2336" s="0" t="n">
        <v>37964</v>
      </c>
      <c r="B2336" s="0" t="s">
        <v>14217</v>
      </c>
      <c r="C2336" s="0" t="s">
        <v>2430</v>
      </c>
      <c r="D2336" s="333" t="n">
        <v>4.68</v>
      </c>
    </row>
    <row r="2337" customFormat="false" ht="15" hidden="false" customHeight="false" outlineLevel="0" collapsed="false">
      <c r="A2337" s="0" t="n">
        <v>37965</v>
      </c>
      <c r="B2337" s="0" t="s">
        <v>14218</v>
      </c>
      <c r="C2337" s="0" t="s">
        <v>2430</v>
      </c>
      <c r="D2337" s="333" t="n">
        <v>6.75</v>
      </c>
    </row>
    <row r="2338" customFormat="false" ht="15" hidden="false" customHeight="false" outlineLevel="0" collapsed="false">
      <c r="A2338" s="0" t="n">
        <v>37966</v>
      </c>
      <c r="B2338" s="0" t="s">
        <v>14219</v>
      </c>
      <c r="C2338" s="0" t="s">
        <v>2430</v>
      </c>
      <c r="D2338" s="333" t="n">
        <v>11.86</v>
      </c>
    </row>
    <row r="2339" customFormat="false" ht="15" hidden="false" customHeight="false" outlineLevel="0" collapsed="false">
      <c r="A2339" s="0" t="n">
        <v>37967</v>
      </c>
      <c r="B2339" s="0" t="s">
        <v>14220</v>
      </c>
      <c r="C2339" s="0" t="s">
        <v>2430</v>
      </c>
      <c r="D2339" s="333" t="n">
        <v>19.92</v>
      </c>
    </row>
    <row r="2340" customFormat="false" ht="15" hidden="false" customHeight="false" outlineLevel="0" collapsed="false">
      <c r="A2340" s="0" t="n">
        <v>37968</v>
      </c>
      <c r="B2340" s="0" t="s">
        <v>14221</v>
      </c>
      <c r="C2340" s="0" t="s">
        <v>2430</v>
      </c>
      <c r="D2340" s="333" t="n">
        <v>42.31</v>
      </c>
    </row>
    <row r="2341" customFormat="false" ht="15" hidden="false" customHeight="false" outlineLevel="0" collapsed="false">
      <c r="A2341" s="0" t="n">
        <v>37969</v>
      </c>
      <c r="B2341" s="0" t="s">
        <v>14222</v>
      </c>
      <c r="C2341" s="0" t="s">
        <v>2430</v>
      </c>
      <c r="D2341" s="333" t="n">
        <v>106.9</v>
      </c>
    </row>
    <row r="2342" customFormat="false" ht="15" hidden="false" customHeight="false" outlineLevel="0" collapsed="false">
      <c r="A2342" s="0" t="n">
        <v>37970</v>
      </c>
      <c r="B2342" s="0" t="s">
        <v>14223</v>
      </c>
      <c r="C2342" s="0" t="s">
        <v>2430</v>
      </c>
      <c r="D2342" s="333" t="n">
        <v>154.66</v>
      </c>
    </row>
    <row r="2343" customFormat="false" ht="15" hidden="false" customHeight="false" outlineLevel="0" collapsed="false">
      <c r="A2343" s="0" t="n">
        <v>44251</v>
      </c>
      <c r="B2343" s="0" t="s">
        <v>14224</v>
      </c>
      <c r="C2343" s="0" t="s">
        <v>2430</v>
      </c>
      <c r="D2343" s="333" t="n">
        <v>178.65</v>
      </c>
    </row>
    <row r="2344" customFormat="false" ht="15" hidden="false" customHeight="false" outlineLevel="0" collapsed="false">
      <c r="A2344" s="0" t="n">
        <v>21118</v>
      </c>
      <c r="B2344" s="0" t="s">
        <v>14225</v>
      </c>
      <c r="C2344" s="0" t="s">
        <v>2430</v>
      </c>
      <c r="D2344" s="333" t="n">
        <v>2.78</v>
      </c>
    </row>
    <row r="2345" customFormat="false" ht="15" hidden="false" customHeight="false" outlineLevel="0" collapsed="false">
      <c r="A2345" s="0" t="n">
        <v>37956</v>
      </c>
      <c r="B2345" s="0" t="s">
        <v>14226</v>
      </c>
      <c r="C2345" s="0" t="s">
        <v>2430</v>
      </c>
      <c r="D2345" s="333" t="n">
        <v>3.42</v>
      </c>
    </row>
    <row r="2346" customFormat="false" ht="15" hidden="false" customHeight="false" outlineLevel="0" collapsed="false">
      <c r="A2346" s="0" t="n">
        <v>37957</v>
      </c>
      <c r="B2346" s="0" t="s">
        <v>14227</v>
      </c>
      <c r="C2346" s="0" t="s">
        <v>2430</v>
      </c>
      <c r="D2346" s="333" t="n">
        <v>7.27</v>
      </c>
    </row>
    <row r="2347" customFormat="false" ht="15" hidden="false" customHeight="false" outlineLevel="0" collapsed="false">
      <c r="A2347" s="0" t="n">
        <v>37958</v>
      </c>
      <c r="B2347" s="0" t="s">
        <v>14228</v>
      </c>
      <c r="C2347" s="0" t="s">
        <v>2430</v>
      </c>
      <c r="D2347" s="333" t="n">
        <v>13.15</v>
      </c>
    </row>
    <row r="2348" customFormat="false" ht="15" hidden="false" customHeight="false" outlineLevel="0" collapsed="false">
      <c r="A2348" s="0" t="n">
        <v>37959</v>
      </c>
      <c r="B2348" s="0" t="s">
        <v>14229</v>
      </c>
      <c r="C2348" s="0" t="s">
        <v>2430</v>
      </c>
      <c r="D2348" s="333" t="n">
        <v>20.24</v>
      </c>
    </row>
    <row r="2349" customFormat="false" ht="15" hidden="false" customHeight="false" outlineLevel="0" collapsed="false">
      <c r="A2349" s="0" t="n">
        <v>37960</v>
      </c>
      <c r="B2349" s="0" t="s">
        <v>14230</v>
      </c>
      <c r="C2349" s="0" t="s">
        <v>2430</v>
      </c>
      <c r="D2349" s="333" t="n">
        <v>51.72</v>
      </c>
    </row>
    <row r="2350" customFormat="false" ht="15" hidden="false" customHeight="false" outlineLevel="0" collapsed="false">
      <c r="A2350" s="0" t="n">
        <v>37961</v>
      </c>
      <c r="B2350" s="0" t="s">
        <v>14231</v>
      </c>
      <c r="C2350" s="0" t="s">
        <v>2430</v>
      </c>
      <c r="D2350" s="333" t="n">
        <v>111.16</v>
      </c>
    </row>
    <row r="2351" customFormat="false" ht="15" hidden="false" customHeight="false" outlineLevel="0" collapsed="false">
      <c r="A2351" s="0" t="n">
        <v>37962</v>
      </c>
      <c r="B2351" s="0" t="s">
        <v>14232</v>
      </c>
      <c r="C2351" s="0" t="s">
        <v>2430</v>
      </c>
      <c r="D2351" s="333" t="n">
        <v>128.15</v>
      </c>
    </row>
    <row r="2352" customFormat="false" ht="15" hidden="false" customHeight="false" outlineLevel="0" collapsed="false">
      <c r="A2352" s="0" t="n">
        <v>3533</v>
      </c>
      <c r="B2352" s="0" t="s">
        <v>14233</v>
      </c>
      <c r="C2352" s="0" t="s">
        <v>2430</v>
      </c>
      <c r="D2352" s="333" t="n">
        <v>2.77</v>
      </c>
    </row>
    <row r="2353" customFormat="false" ht="15" hidden="false" customHeight="false" outlineLevel="0" collapsed="false">
      <c r="A2353" s="0" t="n">
        <v>3538</v>
      </c>
      <c r="B2353" s="0" t="s">
        <v>14234</v>
      </c>
      <c r="C2353" s="0" t="s">
        <v>2430</v>
      </c>
      <c r="D2353" s="333" t="n">
        <v>5.24</v>
      </c>
    </row>
    <row r="2354" customFormat="false" ht="15" hidden="false" customHeight="false" outlineLevel="0" collapsed="false">
      <c r="A2354" s="0" t="n">
        <v>3498</v>
      </c>
      <c r="B2354" s="0" t="s">
        <v>14235</v>
      </c>
      <c r="C2354" s="0" t="s">
        <v>2430</v>
      </c>
      <c r="D2354" s="333" t="n">
        <v>5.08</v>
      </c>
    </row>
    <row r="2355" customFormat="false" ht="15" hidden="false" customHeight="false" outlineLevel="0" collapsed="false">
      <c r="A2355" s="0" t="n">
        <v>3496</v>
      </c>
      <c r="B2355" s="0" t="s">
        <v>14236</v>
      </c>
      <c r="C2355" s="0" t="s">
        <v>2430</v>
      </c>
      <c r="D2355" s="333" t="n">
        <v>3.4</v>
      </c>
    </row>
    <row r="2356" customFormat="false" ht="15" hidden="false" customHeight="false" outlineLevel="0" collapsed="false">
      <c r="A2356" s="0" t="n">
        <v>38429</v>
      </c>
      <c r="B2356" s="0" t="s">
        <v>14237</v>
      </c>
      <c r="C2356" s="0" t="s">
        <v>2430</v>
      </c>
      <c r="D2356" s="333" t="n">
        <v>9.46</v>
      </c>
    </row>
    <row r="2357" customFormat="false" ht="15" hidden="false" customHeight="false" outlineLevel="0" collapsed="false">
      <c r="A2357" s="0" t="n">
        <v>38431</v>
      </c>
      <c r="B2357" s="0" t="s">
        <v>14238</v>
      </c>
      <c r="C2357" s="0" t="s">
        <v>2430</v>
      </c>
      <c r="D2357" s="333" t="n">
        <v>11.87</v>
      </c>
    </row>
    <row r="2358" customFormat="false" ht="15" hidden="false" customHeight="false" outlineLevel="0" collapsed="false">
      <c r="A2358" s="0" t="n">
        <v>38430</v>
      </c>
      <c r="B2358" s="0" t="s">
        <v>14239</v>
      </c>
      <c r="C2358" s="0" t="s">
        <v>2430</v>
      </c>
      <c r="D2358" s="333" t="n">
        <v>18.41</v>
      </c>
    </row>
    <row r="2359" customFormat="false" ht="15" hidden="false" customHeight="false" outlineLevel="0" collapsed="false">
      <c r="A2359" s="0" t="n">
        <v>36348</v>
      </c>
      <c r="B2359" s="0" t="s">
        <v>14240</v>
      </c>
      <c r="C2359" s="0" t="s">
        <v>2430</v>
      </c>
      <c r="D2359" s="333" t="n">
        <v>2.22</v>
      </c>
    </row>
    <row r="2360" customFormat="false" ht="15" hidden="false" customHeight="false" outlineLevel="0" collapsed="false">
      <c r="A2360" s="0" t="n">
        <v>36349</v>
      </c>
      <c r="B2360" s="0" t="s">
        <v>14241</v>
      </c>
      <c r="C2360" s="0" t="s">
        <v>2430</v>
      </c>
      <c r="D2360" s="333" t="n">
        <v>3.06</v>
      </c>
    </row>
    <row r="2361" customFormat="false" ht="15" hidden="false" customHeight="false" outlineLevel="0" collapsed="false">
      <c r="A2361" s="0" t="n">
        <v>38987</v>
      </c>
      <c r="B2361" s="0" t="s">
        <v>14242</v>
      </c>
      <c r="C2361" s="0" t="s">
        <v>2430</v>
      </c>
      <c r="D2361" s="333" t="n">
        <v>14.69</v>
      </c>
    </row>
    <row r="2362" customFormat="false" ht="15" hidden="false" customHeight="false" outlineLevel="0" collapsed="false">
      <c r="A2362" s="0" t="n">
        <v>38988</v>
      </c>
      <c r="B2362" s="0" t="s">
        <v>14243</v>
      </c>
      <c r="C2362" s="0" t="s">
        <v>2430</v>
      </c>
      <c r="D2362" s="333" t="n">
        <v>23.94</v>
      </c>
    </row>
    <row r="2363" customFormat="false" ht="15" hidden="false" customHeight="false" outlineLevel="0" collapsed="false">
      <c r="A2363" s="0" t="n">
        <v>38989</v>
      </c>
      <c r="B2363" s="0" t="s">
        <v>14244</v>
      </c>
      <c r="C2363" s="0" t="s">
        <v>2430</v>
      </c>
      <c r="D2363" s="333" t="n">
        <v>40.29</v>
      </c>
    </row>
    <row r="2364" customFormat="false" ht="15" hidden="false" customHeight="false" outlineLevel="0" collapsed="false">
      <c r="A2364" s="0" t="n">
        <v>38990</v>
      </c>
      <c r="B2364" s="0" t="s">
        <v>14245</v>
      </c>
      <c r="C2364" s="0" t="s">
        <v>2430</v>
      </c>
      <c r="D2364" s="333" t="n">
        <v>80.5</v>
      </c>
    </row>
    <row r="2365" customFormat="false" ht="15" hidden="false" customHeight="false" outlineLevel="0" collapsed="false">
      <c r="A2365" s="0" t="n">
        <v>38991</v>
      </c>
      <c r="B2365" s="0" t="s">
        <v>14246</v>
      </c>
      <c r="C2365" s="0" t="s">
        <v>2430</v>
      </c>
      <c r="D2365" s="333" t="n">
        <v>144.87</v>
      </c>
    </row>
    <row r="2366" customFormat="false" ht="15" hidden="false" customHeight="false" outlineLevel="0" collapsed="false">
      <c r="A2366" s="0" t="n">
        <v>38433</v>
      </c>
      <c r="B2366" s="0" t="s">
        <v>14247</v>
      </c>
      <c r="C2366" s="0" t="s">
        <v>2430</v>
      </c>
      <c r="D2366" s="333" t="n">
        <v>7.49</v>
      </c>
    </row>
    <row r="2367" customFormat="false" ht="15" hidden="false" customHeight="false" outlineLevel="0" collapsed="false">
      <c r="A2367" s="0" t="n">
        <v>38440</v>
      </c>
      <c r="B2367" s="0" t="s">
        <v>14248</v>
      </c>
      <c r="C2367" s="0" t="s">
        <v>2430</v>
      </c>
      <c r="D2367" s="333" t="n">
        <v>315.72</v>
      </c>
    </row>
    <row r="2368" customFormat="false" ht="15" hidden="false" customHeight="false" outlineLevel="0" collapsed="false">
      <c r="A2368" s="0" t="n">
        <v>36359</v>
      </c>
      <c r="B2368" s="0" t="s">
        <v>14249</v>
      </c>
      <c r="C2368" s="0" t="s">
        <v>2430</v>
      </c>
      <c r="D2368" s="333" t="n">
        <v>1.97</v>
      </c>
    </row>
    <row r="2369" customFormat="false" ht="15" hidden="false" customHeight="false" outlineLevel="0" collapsed="false">
      <c r="A2369" s="0" t="n">
        <v>36360</v>
      </c>
      <c r="B2369" s="0" t="s">
        <v>14250</v>
      </c>
      <c r="C2369" s="0" t="s">
        <v>2430</v>
      </c>
      <c r="D2369" s="333" t="n">
        <v>2.65</v>
      </c>
    </row>
    <row r="2370" customFormat="false" ht="15" hidden="false" customHeight="false" outlineLevel="0" collapsed="false">
      <c r="A2370" s="0" t="n">
        <v>38434</v>
      </c>
      <c r="B2370" s="0" t="s">
        <v>14251</v>
      </c>
      <c r="C2370" s="0" t="s">
        <v>2430</v>
      </c>
      <c r="D2370" s="333" t="n">
        <v>4.03</v>
      </c>
    </row>
    <row r="2371" customFormat="false" ht="15" hidden="false" customHeight="false" outlineLevel="0" collapsed="false">
      <c r="A2371" s="0" t="n">
        <v>38435</v>
      </c>
      <c r="B2371" s="0" t="s">
        <v>14252</v>
      </c>
      <c r="C2371" s="0" t="s">
        <v>2430</v>
      </c>
      <c r="D2371" s="333" t="n">
        <v>9.08</v>
      </c>
    </row>
    <row r="2372" customFormat="false" ht="15" hidden="false" customHeight="false" outlineLevel="0" collapsed="false">
      <c r="A2372" s="0" t="n">
        <v>38436</v>
      </c>
      <c r="B2372" s="0" t="s">
        <v>14253</v>
      </c>
      <c r="C2372" s="0" t="s">
        <v>2430</v>
      </c>
      <c r="D2372" s="333" t="n">
        <v>15.05</v>
      </c>
    </row>
    <row r="2373" customFormat="false" ht="15" hidden="false" customHeight="false" outlineLevel="0" collapsed="false">
      <c r="A2373" s="0" t="n">
        <v>38437</v>
      </c>
      <c r="B2373" s="0" t="s">
        <v>14254</v>
      </c>
      <c r="C2373" s="0" t="s">
        <v>2430</v>
      </c>
      <c r="D2373" s="333" t="n">
        <v>24.42</v>
      </c>
    </row>
    <row r="2374" customFormat="false" ht="15" hidden="false" customHeight="false" outlineLevel="0" collapsed="false">
      <c r="A2374" s="0" t="n">
        <v>38438</v>
      </c>
      <c r="B2374" s="0" t="s">
        <v>14255</v>
      </c>
      <c r="C2374" s="0" t="s">
        <v>2430</v>
      </c>
      <c r="D2374" s="333" t="n">
        <v>70.83</v>
      </c>
    </row>
    <row r="2375" customFormat="false" ht="15" hidden="false" customHeight="false" outlineLevel="0" collapsed="false">
      <c r="A2375" s="0" t="n">
        <v>38439</v>
      </c>
      <c r="B2375" s="0" t="s">
        <v>14256</v>
      </c>
      <c r="C2375" s="0" t="s">
        <v>2430</v>
      </c>
      <c r="D2375" s="333" t="n">
        <v>90</v>
      </c>
    </row>
    <row r="2376" customFormat="false" ht="15" hidden="false" customHeight="false" outlineLevel="0" collapsed="false">
      <c r="A2376" s="0" t="n">
        <v>10836</v>
      </c>
      <c r="B2376" s="0" t="s">
        <v>14257</v>
      </c>
      <c r="C2376" s="0" t="s">
        <v>2430</v>
      </c>
      <c r="D2376" s="333" t="n">
        <v>18.05</v>
      </c>
    </row>
    <row r="2377" customFormat="false" ht="15" hidden="false" customHeight="false" outlineLevel="0" collapsed="false">
      <c r="A2377" s="0" t="n">
        <v>10835</v>
      </c>
      <c r="B2377" s="0" t="s">
        <v>14258</v>
      </c>
      <c r="C2377" s="0" t="s">
        <v>2430</v>
      </c>
      <c r="D2377" s="333" t="n">
        <v>5.04</v>
      </c>
    </row>
    <row r="2378" customFormat="false" ht="15" hidden="false" customHeight="false" outlineLevel="0" collapsed="false">
      <c r="A2378" s="0" t="n">
        <v>3475</v>
      </c>
      <c r="B2378" s="0" t="s">
        <v>14259</v>
      </c>
      <c r="C2378" s="0" t="s">
        <v>2430</v>
      </c>
      <c r="D2378" s="333" t="n">
        <v>4.85</v>
      </c>
    </row>
    <row r="2379" customFormat="false" ht="15" hidden="false" customHeight="false" outlineLevel="0" collapsed="false">
      <c r="A2379" s="0" t="n">
        <v>3485</v>
      </c>
      <c r="B2379" s="0" t="s">
        <v>14260</v>
      </c>
      <c r="C2379" s="0" t="s">
        <v>2430</v>
      </c>
      <c r="D2379" s="333" t="n">
        <v>13.4</v>
      </c>
    </row>
    <row r="2380" customFormat="false" ht="15" hidden="false" customHeight="false" outlineLevel="0" collapsed="false">
      <c r="A2380" s="0" t="n">
        <v>3534</v>
      </c>
      <c r="B2380" s="0" t="s">
        <v>14261</v>
      </c>
      <c r="C2380" s="0" t="s">
        <v>2430</v>
      </c>
      <c r="D2380" s="333" t="n">
        <v>7.68</v>
      </c>
    </row>
    <row r="2381" customFormat="false" ht="15" hidden="false" customHeight="false" outlineLevel="0" collapsed="false">
      <c r="A2381" s="0" t="n">
        <v>3543</v>
      </c>
      <c r="B2381" s="0" t="s">
        <v>14262</v>
      </c>
      <c r="C2381" s="0" t="s">
        <v>2430</v>
      </c>
      <c r="D2381" s="333" t="n">
        <v>1.78</v>
      </c>
    </row>
    <row r="2382" customFormat="false" ht="15" hidden="false" customHeight="false" outlineLevel="0" collapsed="false">
      <c r="A2382" s="0" t="n">
        <v>3482</v>
      </c>
      <c r="B2382" s="0" t="s">
        <v>14263</v>
      </c>
      <c r="C2382" s="0" t="s">
        <v>2430</v>
      </c>
      <c r="D2382" s="333" t="n">
        <v>5.49</v>
      </c>
    </row>
    <row r="2383" customFormat="false" ht="15" hidden="false" customHeight="false" outlineLevel="0" collapsed="false">
      <c r="A2383" s="0" t="n">
        <v>3505</v>
      </c>
      <c r="B2383" s="0" t="s">
        <v>14264</v>
      </c>
      <c r="C2383" s="0" t="s">
        <v>2430</v>
      </c>
      <c r="D2383" s="333" t="n">
        <v>2.65</v>
      </c>
    </row>
    <row r="2384" customFormat="false" ht="15" hidden="false" customHeight="false" outlineLevel="0" collapsed="false">
      <c r="A2384" s="0" t="n">
        <v>3521</v>
      </c>
      <c r="B2384" s="0" t="s">
        <v>14265</v>
      </c>
      <c r="C2384" s="0" t="s">
        <v>2430</v>
      </c>
      <c r="D2384" s="333" t="n">
        <v>2</v>
      </c>
    </row>
    <row r="2385" customFormat="false" ht="15" hidden="false" customHeight="false" outlineLevel="0" collapsed="false">
      <c r="A2385" s="0" t="n">
        <v>3531</v>
      </c>
      <c r="B2385" s="0" t="s">
        <v>14266</v>
      </c>
      <c r="C2385" s="0" t="s">
        <v>2430</v>
      </c>
      <c r="D2385" s="333" t="n">
        <v>3.81</v>
      </c>
    </row>
    <row r="2386" customFormat="false" ht="15" hidden="false" customHeight="false" outlineLevel="0" collapsed="false">
      <c r="A2386" s="0" t="n">
        <v>3522</v>
      </c>
      <c r="B2386" s="0" t="s">
        <v>14267</v>
      </c>
      <c r="C2386" s="0" t="s">
        <v>2430</v>
      </c>
      <c r="D2386" s="333" t="n">
        <v>2.45</v>
      </c>
    </row>
    <row r="2387" customFormat="false" ht="15" hidden="false" customHeight="false" outlineLevel="0" collapsed="false">
      <c r="A2387" s="0" t="n">
        <v>3527</v>
      </c>
      <c r="B2387" s="0" t="s">
        <v>14268</v>
      </c>
      <c r="C2387" s="0" t="s">
        <v>2430</v>
      </c>
      <c r="D2387" s="333" t="n">
        <v>12.91</v>
      </c>
    </row>
    <row r="2388" customFormat="false" ht="15" hidden="false" customHeight="false" outlineLevel="0" collapsed="false">
      <c r="A2388" s="0" t="n">
        <v>3516</v>
      </c>
      <c r="B2388" s="0" t="s">
        <v>14269</v>
      </c>
      <c r="C2388" s="0" t="s">
        <v>2430</v>
      </c>
      <c r="D2388" s="333" t="n">
        <v>2.08</v>
      </c>
    </row>
    <row r="2389" customFormat="false" ht="15" hidden="false" customHeight="false" outlineLevel="0" collapsed="false">
      <c r="A2389" s="0" t="n">
        <v>3517</v>
      </c>
      <c r="B2389" s="0" t="s">
        <v>14270</v>
      </c>
      <c r="C2389" s="0" t="s">
        <v>2430</v>
      </c>
      <c r="D2389" s="333" t="n">
        <v>1.88</v>
      </c>
    </row>
    <row r="2390" customFormat="false" ht="15" hidden="false" customHeight="false" outlineLevel="0" collapsed="false">
      <c r="A2390" s="0" t="n">
        <v>3515</v>
      </c>
      <c r="B2390" s="0" t="s">
        <v>14271</v>
      </c>
      <c r="C2390" s="0" t="s">
        <v>2430</v>
      </c>
      <c r="D2390" s="333" t="n">
        <v>6.59</v>
      </c>
    </row>
    <row r="2391" customFormat="false" ht="15" hidden="false" customHeight="false" outlineLevel="0" collapsed="false">
      <c r="A2391" s="0" t="n">
        <v>20147</v>
      </c>
      <c r="B2391" s="0" t="s">
        <v>14272</v>
      </c>
      <c r="C2391" s="0" t="s">
        <v>2430</v>
      </c>
      <c r="D2391" s="333" t="n">
        <v>5.42</v>
      </c>
    </row>
    <row r="2392" customFormat="false" ht="15" hidden="false" customHeight="false" outlineLevel="0" collapsed="false">
      <c r="A2392" s="0" t="n">
        <v>3524</v>
      </c>
      <c r="B2392" s="0" t="s">
        <v>14273</v>
      </c>
      <c r="C2392" s="0" t="s">
        <v>2430</v>
      </c>
      <c r="D2392" s="333" t="n">
        <v>8.15</v>
      </c>
    </row>
    <row r="2393" customFormat="false" ht="15" hidden="false" customHeight="false" outlineLevel="0" collapsed="false">
      <c r="A2393" s="0" t="n">
        <v>3532</v>
      </c>
      <c r="B2393" s="0" t="s">
        <v>14274</v>
      </c>
      <c r="C2393" s="0" t="s">
        <v>2430</v>
      </c>
      <c r="D2393" s="333" t="n">
        <v>18.84</v>
      </c>
    </row>
    <row r="2394" customFormat="false" ht="15" hidden="false" customHeight="false" outlineLevel="0" collapsed="false">
      <c r="A2394" s="0" t="n">
        <v>3528</v>
      </c>
      <c r="B2394" s="0" t="s">
        <v>14275</v>
      </c>
      <c r="C2394" s="0" t="s">
        <v>2430</v>
      </c>
      <c r="D2394" s="333" t="n">
        <v>8.13</v>
      </c>
    </row>
    <row r="2395" customFormat="false" ht="15" hidden="false" customHeight="false" outlineLevel="0" collapsed="false">
      <c r="A2395" s="0" t="n">
        <v>37952</v>
      </c>
      <c r="B2395" s="0" t="s">
        <v>14276</v>
      </c>
      <c r="C2395" s="0" t="s">
        <v>2430</v>
      </c>
      <c r="D2395" s="333" t="n">
        <v>58.25</v>
      </c>
    </row>
    <row r="2396" customFormat="false" ht="15" hidden="false" customHeight="false" outlineLevel="0" collapsed="false">
      <c r="A2396" s="0" t="n">
        <v>37951</v>
      </c>
      <c r="B2396" s="0" t="s">
        <v>14277</v>
      </c>
      <c r="C2396" s="0" t="s">
        <v>2430</v>
      </c>
      <c r="D2396" s="333" t="n">
        <v>2.19</v>
      </c>
    </row>
    <row r="2397" customFormat="false" ht="15" hidden="false" customHeight="false" outlineLevel="0" collapsed="false">
      <c r="A2397" s="0" t="n">
        <v>3518</v>
      </c>
      <c r="B2397" s="0" t="s">
        <v>14278</v>
      </c>
      <c r="C2397" s="0" t="s">
        <v>2430</v>
      </c>
      <c r="D2397" s="333" t="n">
        <v>3.37</v>
      </c>
    </row>
    <row r="2398" customFormat="false" ht="15" hidden="false" customHeight="false" outlineLevel="0" collapsed="false">
      <c r="A2398" s="0" t="n">
        <v>3519</v>
      </c>
      <c r="B2398" s="0" t="s">
        <v>14279</v>
      </c>
      <c r="C2398" s="0" t="s">
        <v>2430</v>
      </c>
      <c r="D2398" s="333" t="n">
        <v>7.05</v>
      </c>
    </row>
    <row r="2399" customFormat="false" ht="15" hidden="false" customHeight="false" outlineLevel="0" collapsed="false">
      <c r="A2399" s="0" t="n">
        <v>3520</v>
      </c>
      <c r="B2399" s="0" t="s">
        <v>14280</v>
      </c>
      <c r="C2399" s="0" t="s">
        <v>2430</v>
      </c>
      <c r="D2399" s="333" t="n">
        <v>7.39</v>
      </c>
    </row>
    <row r="2400" customFormat="false" ht="15" hidden="false" customHeight="false" outlineLevel="0" collapsed="false">
      <c r="A2400" s="0" t="n">
        <v>37950</v>
      </c>
      <c r="B2400" s="0" t="s">
        <v>14281</v>
      </c>
      <c r="C2400" s="0" t="s">
        <v>2430</v>
      </c>
      <c r="D2400" s="333" t="n">
        <v>53.62</v>
      </c>
    </row>
    <row r="2401" customFormat="false" ht="15" hidden="false" customHeight="false" outlineLevel="0" collapsed="false">
      <c r="A2401" s="0" t="n">
        <v>37949</v>
      </c>
      <c r="B2401" s="0" t="s">
        <v>14282</v>
      </c>
      <c r="C2401" s="0" t="s">
        <v>2430</v>
      </c>
      <c r="D2401" s="333" t="n">
        <v>1.97</v>
      </c>
    </row>
    <row r="2402" customFormat="false" ht="15" hidden="false" customHeight="false" outlineLevel="0" collapsed="false">
      <c r="A2402" s="0" t="n">
        <v>3526</v>
      </c>
      <c r="B2402" s="0" t="s">
        <v>14283</v>
      </c>
      <c r="C2402" s="0" t="s">
        <v>2430</v>
      </c>
      <c r="D2402" s="333" t="n">
        <v>2.72</v>
      </c>
    </row>
    <row r="2403" customFormat="false" ht="15" hidden="false" customHeight="false" outlineLevel="0" collapsed="false">
      <c r="A2403" s="0" t="n">
        <v>3509</v>
      </c>
      <c r="B2403" s="0" t="s">
        <v>14284</v>
      </c>
      <c r="C2403" s="0" t="s">
        <v>2430</v>
      </c>
      <c r="D2403" s="333" t="n">
        <v>6.18</v>
      </c>
    </row>
    <row r="2404" customFormat="false" ht="15" hidden="false" customHeight="false" outlineLevel="0" collapsed="false">
      <c r="A2404" s="0" t="n">
        <v>3530</v>
      </c>
      <c r="B2404" s="0" t="s">
        <v>14285</v>
      </c>
      <c r="C2404" s="0" t="s">
        <v>2430</v>
      </c>
      <c r="D2404" s="333" t="n">
        <v>209.16</v>
      </c>
    </row>
    <row r="2405" customFormat="false" ht="15" hidden="false" customHeight="false" outlineLevel="0" collapsed="false">
      <c r="A2405" s="0" t="n">
        <v>3542</v>
      </c>
      <c r="B2405" s="0" t="s">
        <v>14286</v>
      </c>
      <c r="C2405" s="0" t="s">
        <v>2430</v>
      </c>
      <c r="D2405" s="333" t="n">
        <v>0.6</v>
      </c>
    </row>
    <row r="2406" customFormat="false" ht="15" hidden="false" customHeight="false" outlineLevel="0" collapsed="false">
      <c r="A2406" s="0" t="n">
        <v>3529</v>
      </c>
      <c r="B2406" s="0" t="s">
        <v>14287</v>
      </c>
      <c r="C2406" s="0" t="s">
        <v>2430</v>
      </c>
      <c r="D2406" s="333" t="n">
        <v>0.73</v>
      </c>
    </row>
    <row r="2407" customFormat="false" ht="15" hidden="false" customHeight="false" outlineLevel="0" collapsed="false">
      <c r="A2407" s="0" t="n">
        <v>3536</v>
      </c>
      <c r="B2407" s="0" t="s">
        <v>14288</v>
      </c>
      <c r="C2407" s="0" t="s">
        <v>2430</v>
      </c>
      <c r="D2407" s="333" t="n">
        <v>2.45</v>
      </c>
    </row>
    <row r="2408" customFormat="false" ht="15" hidden="false" customHeight="false" outlineLevel="0" collapsed="false">
      <c r="A2408" s="0" t="n">
        <v>3535</v>
      </c>
      <c r="B2408" s="0" t="s">
        <v>14289</v>
      </c>
      <c r="C2408" s="0" t="s">
        <v>2430</v>
      </c>
      <c r="D2408" s="333" t="n">
        <v>5.97</v>
      </c>
    </row>
    <row r="2409" customFormat="false" ht="15" hidden="false" customHeight="false" outlineLevel="0" collapsed="false">
      <c r="A2409" s="0" t="n">
        <v>3540</v>
      </c>
      <c r="B2409" s="0" t="s">
        <v>14290</v>
      </c>
      <c r="C2409" s="0" t="s">
        <v>2430</v>
      </c>
      <c r="D2409" s="333" t="n">
        <v>5.05</v>
      </c>
    </row>
    <row r="2410" customFormat="false" ht="15" hidden="false" customHeight="false" outlineLevel="0" collapsed="false">
      <c r="A2410" s="0" t="n">
        <v>3539</v>
      </c>
      <c r="B2410" s="0" t="s">
        <v>14291</v>
      </c>
      <c r="C2410" s="0" t="s">
        <v>2430</v>
      </c>
      <c r="D2410" s="333" t="n">
        <v>29.27</v>
      </c>
    </row>
    <row r="2411" customFormat="false" ht="15" hidden="false" customHeight="false" outlineLevel="0" collapsed="false">
      <c r="A2411" s="0" t="n">
        <v>3513</v>
      </c>
      <c r="B2411" s="0" t="s">
        <v>14292</v>
      </c>
      <c r="C2411" s="0" t="s">
        <v>2430</v>
      </c>
      <c r="D2411" s="333" t="n">
        <v>103.22</v>
      </c>
    </row>
    <row r="2412" customFormat="false" ht="15" hidden="false" customHeight="false" outlineLevel="0" collapsed="false">
      <c r="A2412" s="0" t="n">
        <v>3510</v>
      </c>
      <c r="B2412" s="0" t="s">
        <v>14293</v>
      </c>
      <c r="C2412" s="0" t="s">
        <v>2430</v>
      </c>
      <c r="D2412" s="333" t="n">
        <v>12.75</v>
      </c>
    </row>
    <row r="2413" customFormat="false" ht="15" hidden="false" customHeight="false" outlineLevel="0" collapsed="false">
      <c r="A2413" s="0" t="n">
        <v>38913</v>
      </c>
      <c r="B2413" s="0" t="s">
        <v>14294</v>
      </c>
      <c r="C2413" s="0" t="s">
        <v>2430</v>
      </c>
      <c r="D2413" s="333" t="n">
        <v>9.42</v>
      </c>
    </row>
    <row r="2414" customFormat="false" ht="15" hidden="false" customHeight="false" outlineLevel="0" collapsed="false">
      <c r="A2414" s="0" t="n">
        <v>38914</v>
      </c>
      <c r="B2414" s="0" t="s">
        <v>14295</v>
      </c>
      <c r="C2414" s="0" t="s">
        <v>2430</v>
      </c>
      <c r="D2414" s="333" t="n">
        <v>11.57</v>
      </c>
    </row>
    <row r="2415" customFormat="false" ht="15" hidden="false" customHeight="false" outlineLevel="0" collapsed="false">
      <c r="A2415" s="0" t="n">
        <v>38915</v>
      </c>
      <c r="B2415" s="0" t="s">
        <v>14296</v>
      </c>
      <c r="C2415" s="0" t="s">
        <v>2430</v>
      </c>
      <c r="D2415" s="333" t="n">
        <v>22.29</v>
      </c>
    </row>
    <row r="2416" customFormat="false" ht="15" hidden="false" customHeight="false" outlineLevel="0" collapsed="false">
      <c r="A2416" s="0" t="n">
        <v>38916</v>
      </c>
      <c r="B2416" s="0" t="s">
        <v>14297</v>
      </c>
      <c r="C2416" s="0" t="s">
        <v>2430</v>
      </c>
      <c r="D2416" s="333" t="n">
        <v>30.85</v>
      </c>
    </row>
    <row r="2417" customFormat="false" ht="15" hidden="false" customHeight="false" outlineLevel="0" collapsed="false">
      <c r="A2417" s="0" t="n">
        <v>39300</v>
      </c>
      <c r="B2417" s="0" t="s">
        <v>14298</v>
      </c>
      <c r="C2417" s="0" t="s">
        <v>2430</v>
      </c>
      <c r="D2417" s="333" t="n">
        <v>8.41</v>
      </c>
    </row>
    <row r="2418" customFormat="false" ht="15" hidden="false" customHeight="false" outlineLevel="0" collapsed="false">
      <c r="A2418" s="0" t="n">
        <v>39301</v>
      </c>
      <c r="B2418" s="0" t="s">
        <v>14299</v>
      </c>
      <c r="C2418" s="0" t="s">
        <v>2430</v>
      </c>
      <c r="D2418" s="333" t="n">
        <v>11.26</v>
      </c>
    </row>
    <row r="2419" customFormat="false" ht="15" hidden="false" customHeight="false" outlineLevel="0" collapsed="false">
      <c r="A2419" s="0" t="n">
        <v>39302</v>
      </c>
      <c r="B2419" s="0" t="s">
        <v>14300</v>
      </c>
      <c r="C2419" s="0" t="s">
        <v>2430</v>
      </c>
      <c r="D2419" s="333" t="n">
        <v>20.47</v>
      </c>
    </row>
    <row r="2420" customFormat="false" ht="15" hidden="false" customHeight="false" outlineLevel="0" collapsed="false">
      <c r="A2420" s="0" t="n">
        <v>38923</v>
      </c>
      <c r="B2420" s="0" t="s">
        <v>14301</v>
      </c>
      <c r="C2420" s="0" t="s">
        <v>2430</v>
      </c>
      <c r="D2420" s="333" t="n">
        <v>10.08</v>
      </c>
    </row>
    <row r="2421" customFormat="false" ht="15" hidden="false" customHeight="false" outlineLevel="0" collapsed="false">
      <c r="A2421" s="0" t="n">
        <v>38925</v>
      </c>
      <c r="B2421" s="0" t="s">
        <v>14302</v>
      </c>
      <c r="C2421" s="0" t="s">
        <v>2430</v>
      </c>
      <c r="D2421" s="333" t="n">
        <v>11.7</v>
      </c>
    </row>
    <row r="2422" customFormat="false" ht="15" hidden="false" customHeight="false" outlineLevel="0" collapsed="false">
      <c r="A2422" s="0" t="n">
        <v>38926</v>
      </c>
      <c r="B2422" s="0" t="s">
        <v>14303</v>
      </c>
      <c r="C2422" s="0" t="s">
        <v>2430</v>
      </c>
      <c r="D2422" s="333" t="n">
        <v>13.87</v>
      </c>
    </row>
    <row r="2423" customFormat="false" ht="15" hidden="false" customHeight="false" outlineLevel="0" collapsed="false">
      <c r="A2423" s="0" t="n">
        <v>38927</v>
      </c>
      <c r="B2423" s="0" t="s">
        <v>14304</v>
      </c>
      <c r="C2423" s="0" t="s">
        <v>2430</v>
      </c>
      <c r="D2423" s="333" t="n">
        <v>17.52</v>
      </c>
    </row>
    <row r="2424" customFormat="false" ht="15" hidden="false" customHeight="false" outlineLevel="0" collapsed="false">
      <c r="A2424" s="0" t="n">
        <v>39304</v>
      </c>
      <c r="B2424" s="0" t="s">
        <v>14305</v>
      </c>
      <c r="C2424" s="0" t="s">
        <v>2430</v>
      </c>
      <c r="D2424" s="333" t="n">
        <v>9.95</v>
      </c>
    </row>
    <row r="2425" customFormat="false" ht="15" hidden="false" customHeight="false" outlineLevel="0" collapsed="false">
      <c r="A2425" s="0" t="n">
        <v>39305</v>
      </c>
      <c r="B2425" s="0" t="s">
        <v>14306</v>
      </c>
      <c r="C2425" s="0" t="s">
        <v>2430</v>
      </c>
      <c r="D2425" s="333" t="n">
        <v>10.91</v>
      </c>
    </row>
    <row r="2426" customFormat="false" ht="15" hidden="false" customHeight="false" outlineLevel="0" collapsed="false">
      <c r="A2426" s="0" t="n">
        <v>39306</v>
      </c>
      <c r="B2426" s="0" t="s">
        <v>14307</v>
      </c>
      <c r="C2426" s="0" t="s">
        <v>2430</v>
      </c>
      <c r="D2426" s="333" t="n">
        <v>14.67</v>
      </c>
    </row>
    <row r="2427" customFormat="false" ht="15" hidden="false" customHeight="false" outlineLevel="0" collapsed="false">
      <c r="A2427" s="0" t="n">
        <v>38928</v>
      </c>
      <c r="B2427" s="0" t="s">
        <v>14308</v>
      </c>
      <c r="C2427" s="0" t="s">
        <v>2430</v>
      </c>
      <c r="D2427" s="333" t="n">
        <v>19.39</v>
      </c>
    </row>
    <row r="2428" customFormat="false" ht="15" hidden="false" customHeight="false" outlineLevel="0" collapsed="false">
      <c r="A2428" s="0" t="n">
        <v>38941</v>
      </c>
      <c r="B2428" s="0" t="s">
        <v>14309</v>
      </c>
      <c r="C2428" s="0" t="s">
        <v>2430</v>
      </c>
      <c r="D2428" s="333" t="n">
        <v>15.2</v>
      </c>
    </row>
    <row r="2429" customFormat="false" ht="15" hidden="false" customHeight="false" outlineLevel="0" collapsed="false">
      <c r="A2429" s="0" t="n">
        <v>38917</v>
      </c>
      <c r="B2429" s="0" t="s">
        <v>14310</v>
      </c>
      <c r="C2429" s="0" t="s">
        <v>2430</v>
      </c>
      <c r="D2429" s="333" t="n">
        <v>10.84</v>
      </c>
    </row>
    <row r="2430" customFormat="false" ht="15" hidden="false" customHeight="false" outlineLevel="0" collapsed="false">
      <c r="A2430" s="0" t="n">
        <v>38919</v>
      </c>
      <c r="B2430" s="0" t="s">
        <v>14311</v>
      </c>
      <c r="C2430" s="0" t="s">
        <v>2430</v>
      </c>
      <c r="D2430" s="333" t="n">
        <v>12.72</v>
      </c>
    </row>
    <row r="2431" customFormat="false" ht="15" hidden="false" customHeight="false" outlineLevel="0" collapsed="false">
      <c r="A2431" s="0" t="n">
        <v>38922</v>
      </c>
      <c r="B2431" s="0" t="s">
        <v>14312</v>
      </c>
      <c r="C2431" s="0" t="s">
        <v>2430</v>
      </c>
      <c r="D2431" s="333" t="n">
        <v>17.07</v>
      </c>
    </row>
    <row r="2432" customFormat="false" ht="15" hidden="false" customHeight="false" outlineLevel="0" collapsed="false">
      <c r="A2432" s="0" t="n">
        <v>20151</v>
      </c>
      <c r="B2432" s="0" t="s">
        <v>14313</v>
      </c>
      <c r="C2432" s="0" t="s">
        <v>2430</v>
      </c>
      <c r="D2432" s="333" t="n">
        <v>18.16</v>
      </c>
    </row>
    <row r="2433" customFormat="false" ht="15" hidden="false" customHeight="false" outlineLevel="0" collapsed="false">
      <c r="A2433" s="0" t="n">
        <v>20152</v>
      </c>
      <c r="B2433" s="0" t="s">
        <v>14314</v>
      </c>
      <c r="C2433" s="0" t="s">
        <v>2430</v>
      </c>
      <c r="D2433" s="333" t="n">
        <v>65.73</v>
      </c>
    </row>
    <row r="2434" customFormat="false" ht="15" hidden="false" customHeight="false" outlineLevel="0" collapsed="false">
      <c r="A2434" s="0" t="n">
        <v>20148</v>
      </c>
      <c r="B2434" s="0" t="s">
        <v>14315</v>
      </c>
      <c r="C2434" s="0" t="s">
        <v>2430</v>
      </c>
      <c r="D2434" s="333" t="n">
        <v>3.57</v>
      </c>
    </row>
    <row r="2435" customFormat="false" ht="15" hidden="false" customHeight="false" outlineLevel="0" collapsed="false">
      <c r="A2435" s="0" t="n">
        <v>20149</v>
      </c>
      <c r="B2435" s="0" t="s">
        <v>14316</v>
      </c>
      <c r="C2435" s="0" t="s">
        <v>2430</v>
      </c>
      <c r="D2435" s="333" t="n">
        <v>5.96</v>
      </c>
    </row>
    <row r="2436" customFormat="false" ht="15" hidden="false" customHeight="false" outlineLevel="0" collapsed="false">
      <c r="A2436" s="0" t="n">
        <v>20150</v>
      </c>
      <c r="B2436" s="0" t="s">
        <v>14317</v>
      </c>
      <c r="C2436" s="0" t="s">
        <v>2430</v>
      </c>
      <c r="D2436" s="333" t="n">
        <v>15.37</v>
      </c>
    </row>
    <row r="2437" customFormat="false" ht="15" hidden="false" customHeight="false" outlineLevel="0" collapsed="false">
      <c r="A2437" s="0" t="n">
        <v>20157</v>
      </c>
      <c r="B2437" s="0" t="s">
        <v>14318</v>
      </c>
      <c r="C2437" s="0" t="s">
        <v>2430</v>
      </c>
      <c r="D2437" s="333" t="n">
        <v>17.25</v>
      </c>
    </row>
    <row r="2438" customFormat="false" ht="15" hidden="false" customHeight="false" outlineLevel="0" collapsed="false">
      <c r="A2438" s="0" t="n">
        <v>20158</v>
      </c>
      <c r="B2438" s="0" t="s">
        <v>14319</v>
      </c>
      <c r="C2438" s="0" t="s">
        <v>2430</v>
      </c>
      <c r="D2438" s="333" t="n">
        <v>68.52</v>
      </c>
    </row>
    <row r="2439" customFormat="false" ht="15" hidden="false" customHeight="false" outlineLevel="0" collapsed="false">
      <c r="A2439" s="0" t="n">
        <v>20154</v>
      </c>
      <c r="B2439" s="0" t="s">
        <v>14320</v>
      </c>
      <c r="C2439" s="0" t="s">
        <v>2430</v>
      </c>
      <c r="D2439" s="333" t="n">
        <v>3.49</v>
      </c>
    </row>
    <row r="2440" customFormat="false" ht="15" hidden="false" customHeight="false" outlineLevel="0" collapsed="false">
      <c r="A2440" s="0" t="n">
        <v>20155</v>
      </c>
      <c r="B2440" s="0" t="s">
        <v>14321</v>
      </c>
      <c r="C2440" s="0" t="s">
        <v>2430</v>
      </c>
      <c r="D2440" s="333" t="n">
        <v>5.32</v>
      </c>
    </row>
    <row r="2441" customFormat="false" ht="15" hidden="false" customHeight="false" outlineLevel="0" collapsed="false">
      <c r="A2441" s="0" t="n">
        <v>20156</v>
      </c>
      <c r="B2441" s="0" t="s">
        <v>14322</v>
      </c>
      <c r="C2441" s="0" t="s">
        <v>2430</v>
      </c>
      <c r="D2441" s="333" t="n">
        <v>14.96</v>
      </c>
    </row>
    <row r="2442" customFormat="false" ht="15" hidden="false" customHeight="false" outlineLevel="0" collapsed="false">
      <c r="A2442" s="0" t="n">
        <v>3499</v>
      </c>
      <c r="B2442" s="0" t="s">
        <v>14323</v>
      </c>
      <c r="C2442" s="0" t="s">
        <v>2430</v>
      </c>
      <c r="D2442" s="333" t="n">
        <v>1.14</v>
      </c>
    </row>
    <row r="2443" customFormat="false" ht="15" hidden="false" customHeight="false" outlineLevel="0" collapsed="false">
      <c r="A2443" s="0" t="n">
        <v>3500</v>
      </c>
      <c r="B2443" s="0" t="s">
        <v>14324</v>
      </c>
      <c r="C2443" s="0" t="s">
        <v>2430</v>
      </c>
      <c r="D2443" s="333" t="n">
        <v>1.52</v>
      </c>
    </row>
    <row r="2444" customFormat="false" ht="15" hidden="false" customHeight="false" outlineLevel="0" collapsed="false">
      <c r="A2444" s="0" t="n">
        <v>3501</v>
      </c>
      <c r="B2444" s="0" t="s">
        <v>14325</v>
      </c>
      <c r="C2444" s="0" t="s">
        <v>2430</v>
      </c>
      <c r="D2444" s="333" t="n">
        <v>4.19</v>
      </c>
    </row>
    <row r="2445" customFormat="false" ht="15" hidden="false" customHeight="false" outlineLevel="0" collapsed="false">
      <c r="A2445" s="0" t="n">
        <v>3502</v>
      </c>
      <c r="B2445" s="0" t="s">
        <v>14326</v>
      </c>
      <c r="C2445" s="0" t="s">
        <v>2430</v>
      </c>
      <c r="D2445" s="333" t="n">
        <v>6.03</v>
      </c>
    </row>
    <row r="2446" customFormat="false" ht="15" hidden="false" customHeight="false" outlineLevel="0" collapsed="false">
      <c r="A2446" s="0" t="n">
        <v>3503</v>
      </c>
      <c r="B2446" s="0" t="s">
        <v>14327</v>
      </c>
      <c r="C2446" s="0" t="s">
        <v>2430</v>
      </c>
      <c r="D2446" s="333" t="n">
        <v>7.57</v>
      </c>
    </row>
    <row r="2447" customFormat="false" ht="15" hidden="false" customHeight="false" outlineLevel="0" collapsed="false">
      <c r="A2447" s="0" t="n">
        <v>3477</v>
      </c>
      <c r="B2447" s="0" t="s">
        <v>14328</v>
      </c>
      <c r="C2447" s="0" t="s">
        <v>2430</v>
      </c>
      <c r="D2447" s="333" t="n">
        <v>27.51</v>
      </c>
    </row>
    <row r="2448" customFormat="false" ht="15" hidden="false" customHeight="false" outlineLevel="0" collapsed="false">
      <c r="A2448" s="0" t="n">
        <v>3478</v>
      </c>
      <c r="B2448" s="0" t="s">
        <v>14329</v>
      </c>
      <c r="C2448" s="0" t="s">
        <v>2430</v>
      </c>
      <c r="D2448" s="333" t="n">
        <v>65.95</v>
      </c>
    </row>
    <row r="2449" customFormat="false" ht="15" hidden="false" customHeight="false" outlineLevel="0" collapsed="false">
      <c r="A2449" s="0" t="n">
        <v>3525</v>
      </c>
      <c r="B2449" s="0" t="s">
        <v>14330</v>
      </c>
      <c r="C2449" s="0" t="s">
        <v>2430</v>
      </c>
      <c r="D2449" s="333" t="n">
        <v>81.4</v>
      </c>
    </row>
    <row r="2450" customFormat="false" ht="15" hidden="false" customHeight="false" outlineLevel="0" collapsed="false">
      <c r="A2450" s="0" t="n">
        <v>3511</v>
      </c>
      <c r="B2450" s="0" t="s">
        <v>14331</v>
      </c>
      <c r="C2450" s="0" t="s">
        <v>2430</v>
      </c>
      <c r="D2450" s="333" t="n">
        <v>86.34</v>
      </c>
    </row>
    <row r="2451" customFormat="false" ht="15" hidden="false" customHeight="false" outlineLevel="0" collapsed="false">
      <c r="A2451" s="0" t="n">
        <v>12032</v>
      </c>
      <c r="B2451" s="0" t="s">
        <v>14332</v>
      </c>
      <c r="C2451" s="0" t="s">
        <v>12331</v>
      </c>
      <c r="D2451" s="333" t="n">
        <v>54.61</v>
      </c>
    </row>
    <row r="2452" customFormat="false" ht="15" hidden="false" customHeight="false" outlineLevel="0" collapsed="false">
      <c r="A2452" s="0" t="n">
        <v>12030</v>
      </c>
      <c r="B2452" s="0" t="s">
        <v>14333</v>
      </c>
      <c r="C2452" s="0" t="s">
        <v>12331</v>
      </c>
      <c r="D2452" s="333" t="n">
        <v>51.31</v>
      </c>
    </row>
    <row r="2453" customFormat="false" ht="15" hidden="false" customHeight="false" outlineLevel="0" collapsed="false">
      <c r="A2453" s="0" t="n">
        <v>10908</v>
      </c>
      <c r="B2453" s="0" t="s">
        <v>14334</v>
      </c>
      <c r="C2453" s="0" t="s">
        <v>2430</v>
      </c>
      <c r="D2453" s="333" t="n">
        <v>16.96</v>
      </c>
    </row>
    <row r="2454" customFormat="false" ht="15" hidden="false" customHeight="false" outlineLevel="0" collapsed="false">
      <c r="A2454" s="0" t="n">
        <v>10909</v>
      </c>
      <c r="B2454" s="0" t="s">
        <v>14335</v>
      </c>
      <c r="C2454" s="0" t="s">
        <v>2430</v>
      </c>
      <c r="D2454" s="333" t="n">
        <v>19.73</v>
      </c>
    </row>
    <row r="2455" customFormat="false" ht="15" hidden="false" customHeight="false" outlineLevel="0" collapsed="false">
      <c r="A2455" s="0" t="n">
        <v>3669</v>
      </c>
      <c r="B2455" s="0" t="s">
        <v>14336</v>
      </c>
      <c r="C2455" s="0" t="s">
        <v>2430</v>
      </c>
      <c r="D2455" s="333" t="n">
        <v>12.12</v>
      </c>
    </row>
    <row r="2456" customFormat="false" ht="15" hidden="false" customHeight="false" outlineLevel="0" collapsed="false">
      <c r="A2456" s="0" t="n">
        <v>20139</v>
      </c>
      <c r="B2456" s="0" t="s">
        <v>14337</v>
      </c>
      <c r="C2456" s="0" t="s">
        <v>2430</v>
      </c>
      <c r="D2456" s="333" t="n">
        <v>104.24</v>
      </c>
    </row>
    <row r="2457" customFormat="false" ht="15" hidden="false" customHeight="false" outlineLevel="0" collapsed="false">
      <c r="A2457" s="0" t="n">
        <v>3668</v>
      </c>
      <c r="B2457" s="0" t="s">
        <v>14338</v>
      </c>
      <c r="C2457" s="0" t="s">
        <v>2430</v>
      </c>
      <c r="D2457" s="333" t="n">
        <v>37.23</v>
      </c>
    </row>
    <row r="2458" customFormat="false" ht="15" hidden="false" customHeight="false" outlineLevel="0" collapsed="false">
      <c r="A2458" s="0" t="n">
        <v>10911</v>
      </c>
      <c r="B2458" s="0" t="s">
        <v>14339</v>
      </c>
      <c r="C2458" s="0" t="s">
        <v>2430</v>
      </c>
      <c r="D2458" s="333" t="n">
        <v>16.32</v>
      </c>
    </row>
    <row r="2459" customFormat="false" ht="15" hidden="false" customHeight="false" outlineLevel="0" collapsed="false">
      <c r="A2459" s="0" t="n">
        <v>3659</v>
      </c>
      <c r="B2459" s="0" t="s">
        <v>14340</v>
      </c>
      <c r="C2459" s="0" t="s">
        <v>2430</v>
      </c>
      <c r="D2459" s="333" t="n">
        <v>16.63</v>
      </c>
    </row>
    <row r="2460" customFormat="false" ht="15" hidden="false" customHeight="false" outlineLevel="0" collapsed="false">
      <c r="A2460" s="0" t="n">
        <v>3660</v>
      </c>
      <c r="B2460" s="0" t="s">
        <v>14341</v>
      </c>
      <c r="C2460" s="0" t="s">
        <v>2430</v>
      </c>
      <c r="D2460" s="333" t="n">
        <v>21.51</v>
      </c>
    </row>
    <row r="2461" customFormat="false" ht="15" hidden="false" customHeight="false" outlineLevel="0" collapsed="false">
      <c r="A2461" s="0" t="n">
        <v>20144</v>
      </c>
      <c r="B2461" s="0" t="s">
        <v>14342</v>
      </c>
      <c r="C2461" s="0" t="s">
        <v>2430</v>
      </c>
      <c r="D2461" s="333" t="n">
        <v>48.16</v>
      </c>
    </row>
    <row r="2462" customFormat="false" ht="15" hidden="false" customHeight="false" outlineLevel="0" collapsed="false">
      <c r="A2462" s="0" t="n">
        <v>20143</v>
      </c>
      <c r="B2462" s="0" t="s">
        <v>14343</v>
      </c>
      <c r="C2462" s="0" t="s">
        <v>2430</v>
      </c>
      <c r="D2462" s="333" t="n">
        <v>61.62</v>
      </c>
    </row>
    <row r="2463" customFormat="false" ht="15" hidden="false" customHeight="false" outlineLevel="0" collapsed="false">
      <c r="A2463" s="0" t="n">
        <v>20145</v>
      </c>
      <c r="B2463" s="0" t="s">
        <v>14344</v>
      </c>
      <c r="C2463" s="0" t="s">
        <v>2430</v>
      </c>
      <c r="D2463" s="333" t="n">
        <v>118.86</v>
      </c>
    </row>
    <row r="2464" customFormat="false" ht="15" hidden="false" customHeight="false" outlineLevel="0" collapsed="false">
      <c r="A2464" s="0" t="n">
        <v>20146</v>
      </c>
      <c r="B2464" s="0" t="s">
        <v>14345</v>
      </c>
      <c r="C2464" s="0" t="s">
        <v>2430</v>
      </c>
      <c r="D2464" s="333" t="n">
        <v>162.49</v>
      </c>
    </row>
    <row r="2465" customFormat="false" ht="15" hidden="false" customHeight="false" outlineLevel="0" collapsed="false">
      <c r="A2465" s="0" t="n">
        <v>20140</v>
      </c>
      <c r="B2465" s="0" t="s">
        <v>14346</v>
      </c>
      <c r="C2465" s="0" t="s">
        <v>2430</v>
      </c>
      <c r="D2465" s="333" t="n">
        <v>7.62</v>
      </c>
    </row>
    <row r="2466" customFormat="false" ht="15" hidden="false" customHeight="false" outlineLevel="0" collapsed="false">
      <c r="A2466" s="0" t="n">
        <v>20141</v>
      </c>
      <c r="B2466" s="0" t="s">
        <v>14347</v>
      </c>
      <c r="C2466" s="0" t="s">
        <v>2430</v>
      </c>
      <c r="D2466" s="333" t="n">
        <v>18.67</v>
      </c>
    </row>
    <row r="2467" customFormat="false" ht="15" hidden="false" customHeight="false" outlineLevel="0" collapsed="false">
      <c r="A2467" s="0" t="n">
        <v>20142</v>
      </c>
      <c r="B2467" s="0" t="s">
        <v>14348</v>
      </c>
      <c r="C2467" s="0" t="s">
        <v>2430</v>
      </c>
      <c r="D2467" s="333" t="n">
        <v>32.84</v>
      </c>
    </row>
    <row r="2468" customFormat="false" ht="15" hidden="false" customHeight="false" outlineLevel="0" collapsed="false">
      <c r="A2468" s="0" t="n">
        <v>3670</v>
      </c>
      <c r="B2468" s="0" t="s">
        <v>14349</v>
      </c>
      <c r="C2468" s="0" t="s">
        <v>2430</v>
      </c>
      <c r="D2468" s="333" t="n">
        <v>21.35</v>
      </c>
    </row>
    <row r="2469" customFormat="false" ht="15" hidden="false" customHeight="false" outlineLevel="0" collapsed="false">
      <c r="A2469" s="0" t="n">
        <v>3666</v>
      </c>
      <c r="B2469" s="0" t="s">
        <v>14350</v>
      </c>
      <c r="C2469" s="0" t="s">
        <v>2430</v>
      </c>
      <c r="D2469" s="333" t="n">
        <v>3.36</v>
      </c>
    </row>
    <row r="2470" customFormat="false" ht="15" hidden="false" customHeight="false" outlineLevel="0" collapsed="false">
      <c r="A2470" s="0" t="n">
        <v>3662</v>
      </c>
      <c r="B2470" s="0" t="s">
        <v>14351</v>
      </c>
      <c r="C2470" s="0" t="s">
        <v>2430</v>
      </c>
      <c r="D2470" s="333" t="n">
        <v>8.76</v>
      </c>
    </row>
    <row r="2471" customFormat="false" ht="15" hidden="false" customHeight="false" outlineLevel="0" collapsed="false">
      <c r="A2471" s="0" t="n">
        <v>3658</v>
      </c>
      <c r="B2471" s="0" t="s">
        <v>14352</v>
      </c>
      <c r="C2471" s="0" t="s">
        <v>2430</v>
      </c>
      <c r="D2471" s="333" t="n">
        <v>16.6</v>
      </c>
    </row>
    <row r="2472" customFormat="false" ht="15" hidden="false" customHeight="false" outlineLevel="0" collapsed="false">
      <c r="A2472" s="0" t="n">
        <v>14157</v>
      </c>
      <c r="B2472" s="0" t="s">
        <v>14353</v>
      </c>
      <c r="C2472" s="0" t="s">
        <v>2430</v>
      </c>
      <c r="D2472" s="333" t="n">
        <v>1.22</v>
      </c>
    </row>
    <row r="2473" customFormat="false" ht="15" hidden="false" customHeight="false" outlineLevel="0" collapsed="false">
      <c r="A2473" s="0" t="n">
        <v>42696</v>
      </c>
      <c r="B2473" s="0" t="s">
        <v>14354</v>
      </c>
      <c r="C2473" s="0" t="s">
        <v>2430</v>
      </c>
      <c r="D2473" s="333" t="n">
        <v>131.67</v>
      </c>
    </row>
    <row r="2474" customFormat="false" ht="15" hidden="false" customHeight="false" outlineLevel="0" collapsed="false">
      <c r="A2474" s="0" t="n">
        <v>39875</v>
      </c>
      <c r="B2474" s="0" t="s">
        <v>14355</v>
      </c>
      <c r="C2474" s="0" t="s">
        <v>2430</v>
      </c>
      <c r="D2474" s="333" t="n">
        <v>708.76</v>
      </c>
    </row>
    <row r="2475" customFormat="false" ht="15" hidden="false" customHeight="false" outlineLevel="0" collapsed="false">
      <c r="A2475" s="0" t="n">
        <v>39876</v>
      </c>
      <c r="B2475" s="0" t="s">
        <v>14356</v>
      </c>
      <c r="C2475" s="0" t="s">
        <v>2430</v>
      </c>
      <c r="D2475" s="333" t="n">
        <v>887.37</v>
      </c>
    </row>
    <row r="2476" customFormat="false" ht="15" hidden="false" customHeight="false" outlineLevel="0" collapsed="false">
      <c r="A2476" s="0" t="n">
        <v>39877</v>
      </c>
      <c r="B2476" s="0" t="s">
        <v>14357</v>
      </c>
      <c r="C2476" s="0" t="s">
        <v>2430</v>
      </c>
      <c r="D2476" s="532" t="n">
        <v>1230.74</v>
      </c>
    </row>
    <row r="2477" customFormat="false" ht="15" hidden="false" customHeight="false" outlineLevel="0" collapsed="false">
      <c r="A2477" s="0" t="n">
        <v>39878</v>
      </c>
      <c r="B2477" s="0" t="s">
        <v>14358</v>
      </c>
      <c r="C2477" s="0" t="s">
        <v>2430</v>
      </c>
      <c r="D2477" s="532" t="n">
        <v>1625.6</v>
      </c>
    </row>
    <row r="2478" customFormat="false" ht="15" hidden="false" customHeight="false" outlineLevel="0" collapsed="false">
      <c r="A2478" s="0" t="n">
        <v>39872</v>
      </c>
      <c r="B2478" s="0" t="s">
        <v>14359</v>
      </c>
      <c r="C2478" s="0" t="s">
        <v>2430</v>
      </c>
      <c r="D2478" s="333" t="n">
        <v>486.05</v>
      </c>
    </row>
    <row r="2479" customFormat="false" ht="15" hidden="false" customHeight="false" outlineLevel="0" collapsed="false">
      <c r="A2479" s="0" t="n">
        <v>39873</v>
      </c>
      <c r="B2479" s="0" t="s">
        <v>14360</v>
      </c>
      <c r="C2479" s="0" t="s">
        <v>2430</v>
      </c>
      <c r="D2479" s="333" t="n">
        <v>563.79</v>
      </c>
    </row>
    <row r="2480" customFormat="false" ht="15" hidden="false" customHeight="false" outlineLevel="0" collapsed="false">
      <c r="A2480" s="0" t="n">
        <v>39874</v>
      </c>
      <c r="B2480" s="0" t="s">
        <v>14361</v>
      </c>
      <c r="C2480" s="0" t="s">
        <v>2430</v>
      </c>
      <c r="D2480" s="333" t="n">
        <v>619.25</v>
      </c>
    </row>
    <row r="2481" customFormat="false" ht="15" hidden="false" customHeight="false" outlineLevel="0" collapsed="false">
      <c r="A2481" s="0" t="n">
        <v>3674</v>
      </c>
      <c r="B2481" s="0" t="s">
        <v>14362</v>
      </c>
      <c r="C2481" s="0" t="s">
        <v>2440</v>
      </c>
      <c r="D2481" s="333" t="n">
        <v>100.65</v>
      </c>
    </row>
    <row r="2482" customFormat="false" ht="15" hidden="false" customHeight="false" outlineLevel="0" collapsed="false">
      <c r="A2482" s="0" t="n">
        <v>3681</v>
      </c>
      <c r="B2482" s="0" t="s">
        <v>14363</v>
      </c>
      <c r="C2482" s="0" t="s">
        <v>2440</v>
      </c>
      <c r="D2482" s="333" t="n">
        <v>149.75</v>
      </c>
    </row>
    <row r="2483" customFormat="false" ht="15" hidden="false" customHeight="false" outlineLevel="0" collapsed="false">
      <c r="A2483" s="0" t="n">
        <v>3676</v>
      </c>
      <c r="B2483" s="0" t="s">
        <v>14364</v>
      </c>
      <c r="C2483" s="0" t="s">
        <v>2440</v>
      </c>
      <c r="D2483" s="333" t="n">
        <v>563.57</v>
      </c>
    </row>
    <row r="2484" customFormat="false" ht="15" hidden="false" customHeight="false" outlineLevel="0" collapsed="false">
      <c r="A2484" s="0" t="n">
        <v>3679</v>
      </c>
      <c r="B2484" s="0" t="s">
        <v>14365</v>
      </c>
      <c r="C2484" s="0" t="s">
        <v>2440</v>
      </c>
      <c r="D2484" s="333" t="n">
        <v>466.25</v>
      </c>
    </row>
    <row r="2485" customFormat="false" ht="15" hidden="false" customHeight="false" outlineLevel="0" collapsed="false">
      <c r="A2485" s="0" t="n">
        <v>3672</v>
      </c>
      <c r="B2485" s="0" t="s">
        <v>14366</v>
      </c>
      <c r="C2485" s="0" t="s">
        <v>2440</v>
      </c>
      <c r="D2485" s="333" t="n">
        <v>1.59</v>
      </c>
    </row>
    <row r="2486" customFormat="false" ht="15" hidden="false" customHeight="false" outlineLevel="0" collapsed="false">
      <c r="A2486" s="0" t="n">
        <v>3671</v>
      </c>
      <c r="B2486" s="0" t="s">
        <v>14367</v>
      </c>
      <c r="C2486" s="0" t="s">
        <v>2440</v>
      </c>
      <c r="D2486" s="333" t="n">
        <v>1.5</v>
      </c>
    </row>
    <row r="2487" customFormat="false" ht="15" hidden="false" customHeight="false" outlineLevel="0" collapsed="false">
      <c r="A2487" s="0" t="n">
        <v>3673</v>
      </c>
      <c r="B2487" s="0" t="s">
        <v>14368</v>
      </c>
      <c r="C2487" s="0" t="s">
        <v>2440</v>
      </c>
      <c r="D2487" s="333" t="n">
        <v>2.35</v>
      </c>
    </row>
    <row r="2488" customFormat="false" ht="15" hidden="false" customHeight="false" outlineLevel="0" collapsed="false">
      <c r="A2488" s="0" t="n">
        <v>38394</v>
      </c>
      <c r="B2488" s="0" t="s">
        <v>14369</v>
      </c>
      <c r="C2488" s="0" t="s">
        <v>2430</v>
      </c>
      <c r="D2488" s="333" t="n">
        <v>333.3</v>
      </c>
    </row>
    <row r="2489" customFormat="false" ht="15" hidden="false" customHeight="false" outlineLevel="0" collapsed="false">
      <c r="A2489" s="0" t="n">
        <v>3729</v>
      </c>
      <c r="B2489" s="0" t="s">
        <v>14370</v>
      </c>
      <c r="C2489" s="0" t="s">
        <v>2430</v>
      </c>
      <c r="D2489" s="333" t="n">
        <v>140.24</v>
      </c>
    </row>
    <row r="2490" customFormat="false" ht="15" hidden="false" customHeight="false" outlineLevel="0" collapsed="false">
      <c r="A2490" s="0" t="n">
        <v>39357</v>
      </c>
      <c r="B2490" s="0" t="s">
        <v>14371</v>
      </c>
      <c r="C2490" s="0" t="s">
        <v>2430</v>
      </c>
      <c r="D2490" s="333" t="n">
        <v>52.21</v>
      </c>
    </row>
    <row r="2491" customFormat="false" ht="15" hidden="false" customHeight="false" outlineLevel="0" collapsed="false">
      <c r="A2491" s="0" t="n">
        <v>39358</v>
      </c>
      <c r="B2491" s="0" t="s">
        <v>14372</v>
      </c>
      <c r="C2491" s="0" t="s">
        <v>2430</v>
      </c>
      <c r="D2491" s="333" t="n">
        <v>52.21</v>
      </c>
    </row>
    <row r="2492" customFormat="false" ht="15" hidden="false" customHeight="false" outlineLevel="0" collapsed="false">
      <c r="A2492" s="0" t="n">
        <v>39355</v>
      </c>
      <c r="B2492" s="0" t="s">
        <v>14373</v>
      </c>
      <c r="C2492" s="0" t="s">
        <v>2430</v>
      </c>
      <c r="D2492" s="333" t="n">
        <v>76.07</v>
      </c>
    </row>
    <row r="2493" customFormat="false" ht="15" hidden="false" customHeight="false" outlineLevel="0" collapsed="false">
      <c r="A2493" s="0" t="n">
        <v>39356</v>
      </c>
      <c r="B2493" s="0" t="s">
        <v>14374</v>
      </c>
      <c r="C2493" s="0" t="s">
        <v>2430</v>
      </c>
      <c r="D2493" s="333" t="n">
        <v>72.6</v>
      </c>
    </row>
    <row r="2494" customFormat="false" ht="15" hidden="false" customHeight="false" outlineLevel="0" collapsed="false">
      <c r="A2494" s="0" t="n">
        <v>39353</v>
      </c>
      <c r="B2494" s="0" t="s">
        <v>14375</v>
      </c>
      <c r="C2494" s="0" t="s">
        <v>2430</v>
      </c>
      <c r="D2494" s="333" t="n">
        <v>166.66</v>
      </c>
    </row>
    <row r="2495" customFormat="false" ht="15" hidden="false" customHeight="false" outlineLevel="0" collapsed="false">
      <c r="A2495" s="0" t="n">
        <v>39354</v>
      </c>
      <c r="B2495" s="0" t="s">
        <v>14376</v>
      </c>
      <c r="C2495" s="0" t="s">
        <v>2430</v>
      </c>
      <c r="D2495" s="333" t="n">
        <v>351.63</v>
      </c>
    </row>
    <row r="2496" customFormat="false" ht="15" hidden="false" customHeight="false" outlineLevel="0" collapsed="false">
      <c r="A2496" s="0" t="n">
        <v>39398</v>
      </c>
      <c r="B2496" s="0" t="s">
        <v>14377</v>
      </c>
      <c r="C2496" s="0" t="s">
        <v>2430</v>
      </c>
      <c r="D2496" s="333" t="n">
        <v>146.42</v>
      </c>
    </row>
    <row r="2497" customFormat="false" ht="15" hidden="false" customHeight="false" outlineLevel="0" collapsed="false">
      <c r="A2497" s="0" t="n">
        <v>13343</v>
      </c>
      <c r="B2497" s="0" t="s">
        <v>14378</v>
      </c>
      <c r="C2497" s="0" t="s">
        <v>2430</v>
      </c>
      <c r="D2497" s="333" t="n">
        <v>50.07</v>
      </c>
    </row>
    <row r="2498" customFormat="false" ht="15" hidden="false" customHeight="false" outlineLevel="0" collapsed="false">
      <c r="A2498" s="0" t="n">
        <v>12118</v>
      </c>
      <c r="B2498" s="0" t="s">
        <v>14379</v>
      </c>
      <c r="C2498" s="0" t="s">
        <v>2430</v>
      </c>
      <c r="D2498" s="333" t="n">
        <v>26.83</v>
      </c>
    </row>
    <row r="2499" customFormat="false" ht="15" hidden="false" customHeight="false" outlineLevel="0" collapsed="false">
      <c r="A2499" s="0" t="n">
        <v>39482</v>
      </c>
      <c r="B2499" s="0" t="s">
        <v>14380</v>
      </c>
      <c r="C2499" s="0" t="s">
        <v>2430</v>
      </c>
      <c r="D2499" s="333" t="n">
        <v>686.72</v>
      </c>
    </row>
    <row r="2500" customFormat="false" ht="15" hidden="false" customHeight="false" outlineLevel="0" collapsed="false">
      <c r="A2500" s="0" t="n">
        <v>39486</v>
      </c>
      <c r="B2500" s="0" t="s">
        <v>14381</v>
      </c>
      <c r="C2500" s="0" t="s">
        <v>2430</v>
      </c>
      <c r="D2500" s="333" t="n">
        <v>560.46</v>
      </c>
    </row>
    <row r="2501" customFormat="false" ht="15" hidden="false" customHeight="false" outlineLevel="0" collapsed="false">
      <c r="A2501" s="0" t="n">
        <v>39484</v>
      </c>
      <c r="B2501" s="0" t="s">
        <v>14382</v>
      </c>
      <c r="C2501" s="0" t="s">
        <v>2430</v>
      </c>
      <c r="D2501" s="333" t="n">
        <v>686.72</v>
      </c>
    </row>
    <row r="2502" customFormat="false" ht="15" hidden="false" customHeight="false" outlineLevel="0" collapsed="false">
      <c r="A2502" s="0" t="n">
        <v>39488</v>
      </c>
      <c r="B2502" s="0" t="s">
        <v>14383</v>
      </c>
      <c r="C2502" s="0" t="s">
        <v>2430</v>
      </c>
      <c r="D2502" s="333" t="n">
        <v>569.64</v>
      </c>
    </row>
    <row r="2503" customFormat="false" ht="15" hidden="false" customHeight="false" outlineLevel="0" collapsed="false">
      <c r="A2503" s="0" t="n">
        <v>39485</v>
      </c>
      <c r="B2503" s="0" t="s">
        <v>14384</v>
      </c>
      <c r="C2503" s="0" t="s">
        <v>2430</v>
      </c>
      <c r="D2503" s="333" t="n">
        <v>686.72</v>
      </c>
    </row>
    <row r="2504" customFormat="false" ht="15" hidden="false" customHeight="false" outlineLevel="0" collapsed="false">
      <c r="A2504" s="0" t="n">
        <v>39489</v>
      </c>
      <c r="B2504" s="0" t="s">
        <v>14385</v>
      </c>
      <c r="C2504" s="0" t="s">
        <v>2430</v>
      </c>
      <c r="D2504" s="333" t="n">
        <v>579.3</v>
      </c>
    </row>
    <row r="2505" customFormat="false" ht="15" hidden="false" customHeight="false" outlineLevel="0" collapsed="false">
      <c r="A2505" s="0" t="n">
        <v>39490</v>
      </c>
      <c r="B2505" s="0" t="s">
        <v>14386</v>
      </c>
      <c r="C2505" s="0" t="s">
        <v>2430</v>
      </c>
      <c r="D2505" s="333" t="n">
        <v>863.23</v>
      </c>
    </row>
    <row r="2506" customFormat="false" ht="15" hidden="false" customHeight="false" outlineLevel="0" collapsed="false">
      <c r="A2506" s="0" t="n">
        <v>39494</v>
      </c>
      <c r="B2506" s="0" t="s">
        <v>14387</v>
      </c>
      <c r="C2506" s="0" t="s">
        <v>2430</v>
      </c>
      <c r="D2506" s="333" t="n">
        <v>619.87</v>
      </c>
    </row>
    <row r="2507" customFormat="false" ht="15" hidden="false" customHeight="false" outlineLevel="0" collapsed="false">
      <c r="A2507" s="0" t="n">
        <v>39495</v>
      </c>
      <c r="B2507" s="0" t="s">
        <v>14388</v>
      </c>
      <c r="C2507" s="0" t="s">
        <v>2430</v>
      </c>
      <c r="D2507" s="333" t="n">
        <v>698.51</v>
      </c>
    </row>
    <row r="2508" customFormat="false" ht="15" hidden="false" customHeight="false" outlineLevel="0" collapsed="false">
      <c r="A2508" s="0" t="n">
        <v>39496</v>
      </c>
      <c r="B2508" s="0" t="s">
        <v>14389</v>
      </c>
      <c r="C2508" s="0" t="s">
        <v>2430</v>
      </c>
      <c r="D2508" s="333" t="n">
        <v>768.36</v>
      </c>
    </row>
    <row r="2509" customFormat="false" ht="15" hidden="false" customHeight="false" outlineLevel="0" collapsed="false">
      <c r="A2509" s="0" t="n">
        <v>39492</v>
      </c>
      <c r="B2509" s="0" t="s">
        <v>14390</v>
      </c>
      <c r="C2509" s="0" t="s">
        <v>2430</v>
      </c>
      <c r="D2509" s="333" t="n">
        <v>889.55</v>
      </c>
    </row>
    <row r="2510" customFormat="false" ht="15" hidden="false" customHeight="false" outlineLevel="0" collapsed="false">
      <c r="A2510" s="0" t="n">
        <v>39497</v>
      </c>
      <c r="B2510" s="0" t="s">
        <v>14391</v>
      </c>
      <c r="C2510" s="0" t="s">
        <v>2430</v>
      </c>
      <c r="D2510" s="333" t="n">
        <v>803.5</v>
      </c>
    </row>
    <row r="2511" customFormat="false" ht="15" hidden="false" customHeight="false" outlineLevel="0" collapsed="false">
      <c r="A2511" s="0" t="n">
        <v>39493</v>
      </c>
      <c r="B2511" s="0" t="s">
        <v>14392</v>
      </c>
      <c r="C2511" s="0" t="s">
        <v>2430</v>
      </c>
      <c r="D2511" s="333" t="n">
        <v>954.13</v>
      </c>
    </row>
    <row r="2512" customFormat="false" ht="15" hidden="false" customHeight="false" outlineLevel="0" collapsed="false">
      <c r="A2512" s="0" t="n">
        <v>39500</v>
      </c>
      <c r="B2512" s="0" t="s">
        <v>14393</v>
      </c>
      <c r="C2512" s="0" t="s">
        <v>2430</v>
      </c>
      <c r="D2512" s="532" t="n">
        <v>1041.03</v>
      </c>
    </row>
    <row r="2513" customFormat="false" ht="15" hidden="false" customHeight="false" outlineLevel="0" collapsed="false">
      <c r="A2513" s="0" t="n">
        <v>39498</v>
      </c>
      <c r="B2513" s="0" t="s">
        <v>14394</v>
      </c>
      <c r="C2513" s="0" t="s">
        <v>2430</v>
      </c>
      <c r="D2513" s="532" t="n">
        <v>1283.94</v>
      </c>
    </row>
    <row r="2514" customFormat="false" ht="15" hidden="false" customHeight="false" outlineLevel="0" collapsed="false">
      <c r="A2514" s="0" t="n">
        <v>43628</v>
      </c>
      <c r="B2514" s="0" t="s">
        <v>14395</v>
      </c>
      <c r="C2514" s="0" t="s">
        <v>2430</v>
      </c>
      <c r="D2514" s="532" t="n">
        <v>1012.02</v>
      </c>
    </row>
    <row r="2515" customFormat="false" ht="15" hidden="false" customHeight="false" outlineLevel="0" collapsed="false">
      <c r="A2515" s="0" t="n">
        <v>39501</v>
      </c>
      <c r="B2515" s="0" t="s">
        <v>14396</v>
      </c>
      <c r="C2515" s="0" t="s">
        <v>2430</v>
      </c>
      <c r="D2515" s="532" t="n">
        <v>1069.23</v>
      </c>
    </row>
    <row r="2516" customFormat="false" ht="15" hidden="false" customHeight="false" outlineLevel="0" collapsed="false">
      <c r="A2516" s="0" t="n">
        <v>39499</v>
      </c>
      <c r="B2516" s="0" t="s">
        <v>14397</v>
      </c>
      <c r="C2516" s="0" t="s">
        <v>2430</v>
      </c>
      <c r="D2516" s="532" t="n">
        <v>1302.17</v>
      </c>
    </row>
    <row r="2517" customFormat="false" ht="15" hidden="false" customHeight="false" outlineLevel="0" collapsed="false">
      <c r="A2517" s="0" t="n">
        <v>43621</v>
      </c>
      <c r="B2517" s="0" t="s">
        <v>14398</v>
      </c>
      <c r="C2517" s="0" t="s">
        <v>2430</v>
      </c>
      <c r="D2517" s="532" t="n">
        <v>1075.27</v>
      </c>
    </row>
    <row r="2518" customFormat="false" ht="15" hidden="false" customHeight="false" outlineLevel="0" collapsed="false">
      <c r="A2518" s="0" t="n">
        <v>3733</v>
      </c>
      <c r="B2518" s="0" t="s">
        <v>14399</v>
      </c>
      <c r="C2518" s="0" t="s">
        <v>2414</v>
      </c>
      <c r="D2518" s="333" t="n">
        <v>78.53</v>
      </c>
    </row>
    <row r="2519" customFormat="false" ht="15" hidden="false" customHeight="false" outlineLevel="0" collapsed="false">
      <c r="A2519" s="0" t="n">
        <v>3731</v>
      </c>
      <c r="B2519" s="0" t="s">
        <v>14400</v>
      </c>
      <c r="C2519" s="0" t="s">
        <v>2414</v>
      </c>
      <c r="D2519" s="333" t="n">
        <v>72.9</v>
      </c>
    </row>
    <row r="2520" customFormat="false" ht="15" hidden="false" customHeight="false" outlineLevel="0" collapsed="false">
      <c r="A2520" s="0" t="n">
        <v>38137</v>
      </c>
      <c r="B2520" s="0" t="s">
        <v>14401</v>
      </c>
      <c r="C2520" s="0" t="s">
        <v>2414</v>
      </c>
      <c r="D2520" s="333" t="n">
        <v>73.33</v>
      </c>
    </row>
    <row r="2521" customFormat="false" ht="15" hidden="false" customHeight="false" outlineLevel="0" collapsed="false">
      <c r="A2521" s="0" t="n">
        <v>38135</v>
      </c>
      <c r="B2521" s="0" t="s">
        <v>14402</v>
      </c>
      <c r="C2521" s="0" t="s">
        <v>2414</v>
      </c>
      <c r="D2521" s="333" t="n">
        <v>92.95</v>
      </c>
    </row>
    <row r="2522" customFormat="false" ht="15" hidden="false" customHeight="false" outlineLevel="0" collapsed="false">
      <c r="A2522" s="0" t="n">
        <v>38138</v>
      </c>
      <c r="B2522" s="0" t="s">
        <v>14403</v>
      </c>
      <c r="C2522" s="0" t="s">
        <v>2414</v>
      </c>
      <c r="D2522" s="333" t="n">
        <v>72.01</v>
      </c>
    </row>
    <row r="2523" customFormat="false" ht="15" hidden="false" customHeight="false" outlineLevel="0" collapsed="false">
      <c r="A2523" s="0" t="n">
        <v>3736</v>
      </c>
      <c r="B2523" s="0" t="s">
        <v>14404</v>
      </c>
      <c r="C2523" s="0" t="s">
        <v>2414</v>
      </c>
      <c r="D2523" s="333" t="n">
        <v>50</v>
      </c>
    </row>
    <row r="2524" customFormat="false" ht="15" hidden="false" customHeight="false" outlineLevel="0" collapsed="false">
      <c r="A2524" s="0" t="n">
        <v>3741</v>
      </c>
      <c r="B2524" s="0" t="s">
        <v>14405</v>
      </c>
      <c r="C2524" s="0" t="s">
        <v>2414</v>
      </c>
      <c r="D2524" s="333" t="n">
        <v>52.12</v>
      </c>
    </row>
    <row r="2525" customFormat="false" ht="15" hidden="false" customHeight="false" outlineLevel="0" collapsed="false">
      <c r="A2525" s="0" t="n">
        <v>3745</v>
      </c>
      <c r="B2525" s="0" t="s">
        <v>14406</v>
      </c>
      <c r="C2525" s="0" t="s">
        <v>2414</v>
      </c>
      <c r="D2525" s="333" t="n">
        <v>56.2</v>
      </c>
    </row>
    <row r="2526" customFormat="false" ht="15" hidden="false" customHeight="false" outlineLevel="0" collapsed="false">
      <c r="A2526" s="0" t="n">
        <v>3743</v>
      </c>
      <c r="B2526" s="0" t="s">
        <v>14407</v>
      </c>
      <c r="C2526" s="0" t="s">
        <v>2414</v>
      </c>
      <c r="D2526" s="333" t="n">
        <v>51.93</v>
      </c>
    </row>
    <row r="2527" customFormat="false" ht="15" hidden="false" customHeight="false" outlineLevel="0" collapsed="false">
      <c r="A2527" s="0" t="n">
        <v>3744</v>
      </c>
      <c r="B2527" s="0" t="s">
        <v>14408</v>
      </c>
      <c r="C2527" s="0" t="s">
        <v>2414</v>
      </c>
      <c r="D2527" s="333" t="n">
        <v>57.17</v>
      </c>
    </row>
    <row r="2528" customFormat="false" ht="15" hidden="false" customHeight="false" outlineLevel="0" collapsed="false">
      <c r="A2528" s="0" t="n">
        <v>3739</v>
      </c>
      <c r="B2528" s="0" t="s">
        <v>14409</v>
      </c>
      <c r="C2528" s="0" t="s">
        <v>2414</v>
      </c>
      <c r="D2528" s="333" t="n">
        <v>60.07</v>
      </c>
    </row>
    <row r="2529" customFormat="false" ht="15" hidden="false" customHeight="false" outlineLevel="0" collapsed="false">
      <c r="A2529" s="0" t="n">
        <v>3737</v>
      </c>
      <c r="B2529" s="0" t="s">
        <v>14410</v>
      </c>
      <c r="C2529" s="0" t="s">
        <v>2414</v>
      </c>
      <c r="D2529" s="333" t="n">
        <v>62.98</v>
      </c>
    </row>
    <row r="2530" customFormat="false" ht="15" hidden="false" customHeight="false" outlineLevel="0" collapsed="false">
      <c r="A2530" s="0" t="n">
        <v>3738</v>
      </c>
      <c r="B2530" s="0" t="s">
        <v>14411</v>
      </c>
      <c r="C2530" s="0" t="s">
        <v>2414</v>
      </c>
      <c r="D2530" s="333" t="n">
        <v>72.67</v>
      </c>
    </row>
    <row r="2531" customFormat="false" ht="15" hidden="false" customHeight="false" outlineLevel="0" collapsed="false">
      <c r="A2531" s="0" t="n">
        <v>3747</v>
      </c>
      <c r="B2531" s="0" t="s">
        <v>14412</v>
      </c>
      <c r="C2531" s="0" t="s">
        <v>2414</v>
      </c>
      <c r="D2531" s="333" t="n">
        <v>57.17</v>
      </c>
    </row>
    <row r="2532" customFormat="false" ht="15" hidden="false" customHeight="false" outlineLevel="0" collapsed="false">
      <c r="A2532" s="0" t="n">
        <v>11649</v>
      </c>
      <c r="B2532" s="0" t="s">
        <v>14413</v>
      </c>
      <c r="C2532" s="0" t="s">
        <v>2430</v>
      </c>
      <c r="D2532" s="333" t="n">
        <v>414.72</v>
      </c>
    </row>
    <row r="2533" customFormat="false" ht="15" hidden="false" customHeight="false" outlineLevel="0" collapsed="false">
      <c r="A2533" s="0" t="n">
        <v>11650</v>
      </c>
      <c r="B2533" s="0" t="s">
        <v>14414</v>
      </c>
      <c r="C2533" s="0" t="s">
        <v>2430</v>
      </c>
      <c r="D2533" s="333" t="n">
        <v>706.87</v>
      </c>
    </row>
    <row r="2534" customFormat="false" ht="15" hidden="false" customHeight="false" outlineLevel="0" collapsed="false">
      <c r="A2534" s="0" t="n">
        <v>3742</v>
      </c>
      <c r="B2534" s="0" t="s">
        <v>14415</v>
      </c>
      <c r="C2534" s="0" t="s">
        <v>2414</v>
      </c>
      <c r="D2534" s="333" t="n">
        <v>75.38</v>
      </c>
    </row>
    <row r="2535" customFormat="false" ht="15" hidden="false" customHeight="false" outlineLevel="0" collapsed="false">
      <c r="A2535" s="0" t="n">
        <v>3746</v>
      </c>
      <c r="B2535" s="0" t="s">
        <v>14416</v>
      </c>
      <c r="C2535" s="0" t="s">
        <v>2414</v>
      </c>
      <c r="D2535" s="333" t="n">
        <v>88.02</v>
      </c>
    </row>
    <row r="2536" customFormat="false" ht="15" hidden="false" customHeight="false" outlineLevel="0" collapsed="false">
      <c r="A2536" s="0" t="n">
        <v>21106</v>
      </c>
      <c r="B2536" s="0" t="s">
        <v>14417</v>
      </c>
      <c r="C2536" s="0" t="s">
        <v>2515</v>
      </c>
      <c r="D2536" s="333" t="n">
        <v>34.59</v>
      </c>
    </row>
    <row r="2537" customFormat="false" ht="15" hidden="false" customHeight="false" outlineLevel="0" collapsed="false">
      <c r="A2537" s="0" t="n">
        <v>39377</v>
      </c>
      <c r="B2537" s="0" t="s">
        <v>14418</v>
      </c>
      <c r="C2537" s="0" t="s">
        <v>2430</v>
      </c>
      <c r="D2537" s="333" t="n">
        <v>214.65</v>
      </c>
    </row>
    <row r="2538" customFormat="false" ht="15" hidden="false" customHeight="false" outlineLevel="0" collapsed="false">
      <c r="A2538" s="0" t="n">
        <v>38191</v>
      </c>
      <c r="B2538" s="0" t="s">
        <v>14419</v>
      </c>
      <c r="C2538" s="0" t="s">
        <v>2430</v>
      </c>
      <c r="D2538" s="333" t="n">
        <v>15.98</v>
      </c>
    </row>
    <row r="2539" customFormat="false" ht="15" hidden="false" customHeight="false" outlineLevel="0" collapsed="false">
      <c r="A2539" s="0" t="n">
        <v>39381</v>
      </c>
      <c r="B2539" s="0" t="s">
        <v>14420</v>
      </c>
      <c r="C2539" s="0" t="s">
        <v>2430</v>
      </c>
      <c r="D2539" s="333" t="n">
        <v>14.9</v>
      </c>
    </row>
    <row r="2540" customFormat="false" ht="15" hidden="false" customHeight="false" outlineLevel="0" collapsed="false">
      <c r="A2540" s="0" t="n">
        <v>38780</v>
      </c>
      <c r="B2540" s="0" t="s">
        <v>14421</v>
      </c>
      <c r="C2540" s="0" t="s">
        <v>2430</v>
      </c>
      <c r="D2540" s="333" t="n">
        <v>18.24</v>
      </c>
    </row>
    <row r="2541" customFormat="false" ht="15" hidden="false" customHeight="false" outlineLevel="0" collapsed="false">
      <c r="A2541" s="0" t="n">
        <v>38781</v>
      </c>
      <c r="B2541" s="0" t="s">
        <v>14422</v>
      </c>
      <c r="C2541" s="0" t="s">
        <v>2430</v>
      </c>
      <c r="D2541" s="333" t="n">
        <v>61.56</v>
      </c>
    </row>
    <row r="2542" customFormat="false" ht="15" hidden="false" customHeight="false" outlineLevel="0" collapsed="false">
      <c r="A2542" s="0" t="n">
        <v>38192</v>
      </c>
      <c r="B2542" s="0" t="s">
        <v>14423</v>
      </c>
      <c r="C2542" s="0" t="s">
        <v>2430</v>
      </c>
      <c r="D2542" s="333" t="n">
        <v>111.4</v>
      </c>
    </row>
    <row r="2543" customFormat="false" ht="15" hidden="false" customHeight="false" outlineLevel="0" collapsed="false">
      <c r="A2543" s="0" t="n">
        <v>3753</v>
      </c>
      <c r="B2543" s="0" t="s">
        <v>14424</v>
      </c>
      <c r="C2543" s="0" t="s">
        <v>2430</v>
      </c>
      <c r="D2543" s="333" t="n">
        <v>9.75</v>
      </c>
    </row>
    <row r="2544" customFormat="false" ht="15" hidden="false" customHeight="false" outlineLevel="0" collapsed="false">
      <c r="A2544" s="0" t="n">
        <v>38782</v>
      </c>
      <c r="B2544" s="0" t="s">
        <v>14425</v>
      </c>
      <c r="C2544" s="0" t="s">
        <v>2430</v>
      </c>
      <c r="D2544" s="333" t="n">
        <v>12.7</v>
      </c>
    </row>
    <row r="2545" customFormat="false" ht="15" hidden="false" customHeight="false" outlineLevel="0" collapsed="false">
      <c r="A2545" s="0" t="n">
        <v>38778</v>
      </c>
      <c r="B2545" s="0" t="s">
        <v>14426</v>
      </c>
      <c r="C2545" s="0" t="s">
        <v>2430</v>
      </c>
      <c r="D2545" s="333" t="n">
        <v>9.53</v>
      </c>
    </row>
    <row r="2546" customFormat="false" ht="15" hidden="false" customHeight="false" outlineLevel="0" collapsed="false">
      <c r="A2546" s="0" t="n">
        <v>38779</v>
      </c>
      <c r="B2546" s="0" t="s">
        <v>14427</v>
      </c>
      <c r="C2546" s="0" t="s">
        <v>2430</v>
      </c>
      <c r="D2546" s="333" t="n">
        <v>10.1</v>
      </c>
    </row>
    <row r="2547" customFormat="false" ht="15" hidden="false" customHeight="false" outlineLevel="0" collapsed="false">
      <c r="A2547" s="0" t="n">
        <v>39388</v>
      </c>
      <c r="B2547" s="0" t="s">
        <v>14428</v>
      </c>
      <c r="C2547" s="0" t="s">
        <v>2430</v>
      </c>
      <c r="D2547" s="333" t="n">
        <v>8.59</v>
      </c>
    </row>
    <row r="2548" customFormat="false" ht="15" hidden="false" customHeight="false" outlineLevel="0" collapsed="false">
      <c r="A2548" s="0" t="n">
        <v>39387</v>
      </c>
      <c r="B2548" s="0" t="s">
        <v>14429</v>
      </c>
      <c r="C2548" s="0" t="s">
        <v>2430</v>
      </c>
      <c r="D2548" s="333" t="n">
        <v>13.4</v>
      </c>
    </row>
    <row r="2549" customFormat="false" ht="15" hidden="false" customHeight="false" outlineLevel="0" collapsed="false">
      <c r="A2549" s="0" t="n">
        <v>39386</v>
      </c>
      <c r="B2549" s="0" t="s">
        <v>14430</v>
      </c>
      <c r="C2549" s="0" t="s">
        <v>2430</v>
      </c>
      <c r="D2549" s="333" t="n">
        <v>9.34</v>
      </c>
    </row>
    <row r="2550" customFormat="false" ht="15" hidden="false" customHeight="false" outlineLevel="0" collapsed="false">
      <c r="A2550" s="0" t="n">
        <v>38194</v>
      </c>
      <c r="B2550" s="0" t="s">
        <v>14431</v>
      </c>
      <c r="C2550" s="0" t="s">
        <v>2430</v>
      </c>
      <c r="D2550" s="333" t="n">
        <v>6.99</v>
      </c>
    </row>
    <row r="2551" customFormat="false" ht="15" hidden="false" customHeight="false" outlineLevel="0" collapsed="false">
      <c r="A2551" s="0" t="n">
        <v>38193</v>
      </c>
      <c r="B2551" s="0" t="s">
        <v>14432</v>
      </c>
      <c r="C2551" s="0" t="s">
        <v>2430</v>
      </c>
      <c r="D2551" s="333" t="n">
        <v>6.07</v>
      </c>
    </row>
    <row r="2552" customFormat="false" ht="15" hidden="false" customHeight="false" outlineLevel="0" collapsed="false">
      <c r="A2552" s="0" t="n">
        <v>12216</v>
      </c>
      <c r="B2552" s="0" t="s">
        <v>14433</v>
      </c>
      <c r="C2552" s="0" t="s">
        <v>2430</v>
      </c>
      <c r="D2552" s="333" t="n">
        <v>55.71</v>
      </c>
    </row>
    <row r="2553" customFormat="false" ht="15" hidden="false" customHeight="false" outlineLevel="0" collapsed="false">
      <c r="A2553" s="0" t="n">
        <v>3757</v>
      </c>
      <c r="B2553" s="0" t="s">
        <v>14434</v>
      </c>
      <c r="C2553" s="0" t="s">
        <v>2430</v>
      </c>
      <c r="D2553" s="333" t="n">
        <v>64.42</v>
      </c>
    </row>
    <row r="2554" customFormat="false" ht="15" hidden="false" customHeight="false" outlineLevel="0" collapsed="false">
      <c r="A2554" s="0" t="n">
        <v>3758</v>
      </c>
      <c r="B2554" s="0" t="s">
        <v>14435</v>
      </c>
      <c r="C2554" s="0" t="s">
        <v>2430</v>
      </c>
      <c r="D2554" s="333" t="n">
        <v>75.11</v>
      </c>
    </row>
    <row r="2555" customFormat="false" ht="15" hidden="false" customHeight="false" outlineLevel="0" collapsed="false">
      <c r="A2555" s="0" t="n">
        <v>12214</v>
      </c>
      <c r="B2555" s="0" t="s">
        <v>14436</v>
      </c>
      <c r="C2555" s="0" t="s">
        <v>2430</v>
      </c>
      <c r="D2555" s="333" t="n">
        <v>25.72</v>
      </c>
    </row>
    <row r="2556" customFormat="false" ht="15" hidden="false" customHeight="false" outlineLevel="0" collapsed="false">
      <c r="A2556" s="0" t="n">
        <v>3749</v>
      </c>
      <c r="B2556" s="0" t="s">
        <v>14437</v>
      </c>
      <c r="C2556" s="0" t="s">
        <v>2430</v>
      </c>
      <c r="D2556" s="333" t="n">
        <v>45.84</v>
      </c>
    </row>
    <row r="2557" customFormat="false" ht="15" hidden="false" customHeight="false" outlineLevel="0" collapsed="false">
      <c r="A2557" s="0" t="n">
        <v>3751</v>
      </c>
      <c r="B2557" s="0" t="s">
        <v>14438</v>
      </c>
      <c r="C2557" s="0" t="s">
        <v>2430</v>
      </c>
      <c r="D2557" s="333" t="n">
        <v>62.56</v>
      </c>
    </row>
    <row r="2558" customFormat="false" ht="15" hidden="false" customHeight="false" outlineLevel="0" collapsed="false">
      <c r="A2558" s="0" t="n">
        <v>39376</v>
      </c>
      <c r="B2558" s="0" t="s">
        <v>14439</v>
      </c>
      <c r="C2558" s="0" t="s">
        <v>2430</v>
      </c>
      <c r="D2558" s="333" t="n">
        <v>52.74</v>
      </c>
    </row>
    <row r="2559" customFormat="false" ht="15" hidden="false" customHeight="false" outlineLevel="0" collapsed="false">
      <c r="A2559" s="0" t="n">
        <v>3752</v>
      </c>
      <c r="B2559" s="0" t="s">
        <v>14440</v>
      </c>
      <c r="C2559" s="0" t="s">
        <v>2430</v>
      </c>
      <c r="D2559" s="333" t="n">
        <v>103.2</v>
      </c>
    </row>
    <row r="2560" customFormat="false" ht="15" hidden="false" customHeight="false" outlineLevel="0" collapsed="false">
      <c r="A2560" s="0" t="n">
        <v>746</v>
      </c>
      <c r="B2560" s="0" t="s">
        <v>14441</v>
      </c>
      <c r="C2560" s="0" t="s">
        <v>2430</v>
      </c>
      <c r="D2560" s="532" t="n">
        <v>2719.5</v>
      </c>
    </row>
    <row r="2561" customFormat="false" ht="15" hidden="false" customHeight="false" outlineLevel="0" collapsed="false">
      <c r="A2561" s="0" t="n">
        <v>20269</v>
      </c>
      <c r="B2561" s="0" t="s">
        <v>14442</v>
      </c>
      <c r="C2561" s="0" t="s">
        <v>2430</v>
      </c>
      <c r="D2561" s="333" t="n">
        <v>99.12</v>
      </c>
    </row>
    <row r="2562" customFormat="false" ht="15" hidden="false" customHeight="false" outlineLevel="0" collapsed="false">
      <c r="A2562" s="0" t="n">
        <v>20270</v>
      </c>
      <c r="B2562" s="0" t="s">
        <v>14443</v>
      </c>
      <c r="C2562" s="0" t="s">
        <v>2430</v>
      </c>
      <c r="D2562" s="333" t="n">
        <v>109.53</v>
      </c>
    </row>
    <row r="2563" customFormat="false" ht="15" hidden="false" customHeight="false" outlineLevel="0" collapsed="false">
      <c r="A2563" s="0" t="n">
        <v>11696</v>
      </c>
      <c r="B2563" s="0" t="s">
        <v>14444</v>
      </c>
      <c r="C2563" s="0" t="s">
        <v>2430</v>
      </c>
      <c r="D2563" s="333" t="n">
        <v>175.33</v>
      </c>
    </row>
    <row r="2564" customFormat="false" ht="15" hidden="false" customHeight="false" outlineLevel="0" collapsed="false">
      <c r="A2564" s="0" t="n">
        <v>10427</v>
      </c>
      <c r="B2564" s="0" t="s">
        <v>14445</v>
      </c>
      <c r="C2564" s="0" t="s">
        <v>2430</v>
      </c>
      <c r="D2564" s="333" t="n">
        <v>490.65</v>
      </c>
    </row>
    <row r="2565" customFormat="false" ht="15" hidden="false" customHeight="false" outlineLevel="0" collapsed="false">
      <c r="A2565" s="0" t="n">
        <v>10428</v>
      </c>
      <c r="B2565" s="0" t="s">
        <v>14446</v>
      </c>
      <c r="C2565" s="0" t="s">
        <v>2430</v>
      </c>
      <c r="D2565" s="333" t="n">
        <v>505.53</v>
      </c>
    </row>
    <row r="2566" customFormat="false" ht="15" hidden="false" customHeight="false" outlineLevel="0" collapsed="false">
      <c r="A2566" s="0" t="n">
        <v>36521</v>
      </c>
      <c r="B2566" s="0" t="s">
        <v>14447</v>
      </c>
      <c r="C2566" s="0" t="s">
        <v>2430</v>
      </c>
      <c r="D2566" s="333" t="n">
        <v>157.73</v>
      </c>
    </row>
    <row r="2567" customFormat="false" ht="15" hidden="false" customHeight="false" outlineLevel="0" collapsed="false">
      <c r="A2567" s="0" t="n">
        <v>36794</v>
      </c>
      <c r="B2567" s="0" t="s">
        <v>14448</v>
      </c>
      <c r="C2567" s="0" t="s">
        <v>2430</v>
      </c>
      <c r="D2567" s="333" t="n">
        <v>167.92</v>
      </c>
    </row>
    <row r="2568" customFormat="false" ht="15" hidden="false" customHeight="false" outlineLevel="0" collapsed="false">
      <c r="A2568" s="0" t="n">
        <v>10426</v>
      </c>
      <c r="B2568" s="0" t="s">
        <v>14449</v>
      </c>
      <c r="C2568" s="0" t="s">
        <v>2430</v>
      </c>
      <c r="D2568" s="333" t="n">
        <v>188.03</v>
      </c>
    </row>
    <row r="2569" customFormat="false" ht="15" hidden="false" customHeight="false" outlineLevel="0" collapsed="false">
      <c r="A2569" s="0" t="n">
        <v>10425</v>
      </c>
      <c r="B2569" s="0" t="s">
        <v>14450</v>
      </c>
      <c r="C2569" s="0" t="s">
        <v>2430</v>
      </c>
      <c r="D2569" s="333" t="n">
        <v>95.39</v>
      </c>
    </row>
    <row r="2570" customFormat="false" ht="15" hidden="false" customHeight="false" outlineLevel="0" collapsed="false">
      <c r="A2570" s="0" t="n">
        <v>10431</v>
      </c>
      <c r="B2570" s="0" t="s">
        <v>14451</v>
      </c>
      <c r="C2570" s="0" t="s">
        <v>2430</v>
      </c>
      <c r="D2570" s="333" t="n">
        <v>326.59</v>
      </c>
    </row>
    <row r="2571" customFormat="false" ht="15" hidden="false" customHeight="false" outlineLevel="0" collapsed="false">
      <c r="A2571" s="0" t="n">
        <v>10429</v>
      </c>
      <c r="B2571" s="0" t="s">
        <v>14452</v>
      </c>
      <c r="C2571" s="0" t="s">
        <v>2430</v>
      </c>
      <c r="D2571" s="333" t="n">
        <v>161.11</v>
      </c>
    </row>
    <row r="2572" customFormat="false" ht="15" hidden="false" customHeight="false" outlineLevel="0" collapsed="false">
      <c r="A2572" s="0" t="n">
        <v>2354</v>
      </c>
      <c r="B2572" s="0" t="s">
        <v>14453</v>
      </c>
      <c r="C2572" s="0" t="s">
        <v>2502</v>
      </c>
      <c r="D2572" s="333" t="n">
        <v>26.18</v>
      </c>
    </row>
    <row r="2573" customFormat="false" ht="15" hidden="false" customHeight="false" outlineLevel="0" collapsed="false">
      <c r="A2573" s="0" t="n">
        <v>40932</v>
      </c>
      <c r="B2573" s="0" t="s">
        <v>14454</v>
      </c>
      <c r="C2573" s="0" t="s">
        <v>4335</v>
      </c>
      <c r="D2573" s="532" t="n">
        <v>4660.66</v>
      </c>
    </row>
    <row r="2574" customFormat="false" ht="15" hidden="false" customHeight="false" outlineLevel="0" collapsed="false">
      <c r="A2574" s="0" t="n">
        <v>10853</v>
      </c>
      <c r="B2574" s="0" t="s">
        <v>14455</v>
      </c>
      <c r="C2574" s="0" t="s">
        <v>2430</v>
      </c>
      <c r="D2574" s="333" t="n">
        <v>106.71</v>
      </c>
    </row>
    <row r="2575" customFormat="false" ht="15" hidden="false" customHeight="false" outlineLevel="0" collapsed="false">
      <c r="A2575" s="0" t="n">
        <v>5093</v>
      </c>
      <c r="B2575" s="0" t="s">
        <v>14456</v>
      </c>
      <c r="C2575" s="0" t="s">
        <v>12296</v>
      </c>
      <c r="D2575" s="333" t="n">
        <v>17.36</v>
      </c>
    </row>
    <row r="2576" customFormat="false" ht="15" hidden="false" customHeight="false" outlineLevel="0" collapsed="false">
      <c r="A2576" s="0" t="n">
        <v>44331</v>
      </c>
      <c r="B2576" s="0" t="s">
        <v>14457</v>
      </c>
      <c r="C2576" s="0" t="s">
        <v>2712</v>
      </c>
      <c r="D2576" s="333" t="n">
        <v>45.15</v>
      </c>
    </row>
    <row r="2577" customFormat="false" ht="15" hidden="false" customHeight="false" outlineLevel="0" collapsed="false">
      <c r="A2577" s="0" t="n">
        <v>37768</v>
      </c>
      <c r="B2577" s="0" t="s">
        <v>14458</v>
      </c>
      <c r="C2577" s="0" t="s">
        <v>2430</v>
      </c>
      <c r="D2577" s="532" t="n">
        <v>295000</v>
      </c>
    </row>
    <row r="2578" customFormat="false" ht="15" hidden="false" customHeight="false" outlineLevel="0" collapsed="false">
      <c r="A2578" s="0" t="n">
        <v>37773</v>
      </c>
      <c r="B2578" s="0" t="s">
        <v>14459</v>
      </c>
      <c r="C2578" s="0" t="s">
        <v>2430</v>
      </c>
      <c r="D2578" s="532" t="n">
        <v>250504.73</v>
      </c>
    </row>
    <row r="2579" customFormat="false" ht="15" hidden="false" customHeight="false" outlineLevel="0" collapsed="false">
      <c r="A2579" s="0" t="n">
        <v>37769</v>
      </c>
      <c r="B2579" s="0" t="s">
        <v>14460</v>
      </c>
      <c r="C2579" s="0" t="s">
        <v>2430</v>
      </c>
      <c r="D2579" s="532" t="n">
        <v>419376.48</v>
      </c>
    </row>
    <row r="2580" customFormat="false" ht="15" hidden="false" customHeight="false" outlineLevel="0" collapsed="false">
      <c r="A2580" s="0" t="n">
        <v>37770</v>
      </c>
      <c r="B2580" s="0" t="s">
        <v>14461</v>
      </c>
      <c r="C2580" s="0" t="s">
        <v>2430</v>
      </c>
      <c r="D2580" s="532" t="n">
        <v>711748.8</v>
      </c>
    </row>
    <row r="2581" customFormat="false" ht="15" hidden="false" customHeight="false" outlineLevel="0" collapsed="false">
      <c r="A2581" s="0" t="n">
        <v>38382</v>
      </c>
      <c r="B2581" s="0" t="s">
        <v>14462</v>
      </c>
      <c r="C2581" s="0" t="s">
        <v>2430</v>
      </c>
      <c r="D2581" s="333" t="n">
        <v>12.13</v>
      </c>
    </row>
    <row r="2582" customFormat="false" ht="15" hidden="false" customHeight="false" outlineLevel="0" collapsed="false">
      <c r="A2582" s="0" t="n">
        <v>38383</v>
      </c>
      <c r="B2582" s="0" t="s">
        <v>14463</v>
      </c>
      <c r="C2582" s="0" t="s">
        <v>2430</v>
      </c>
      <c r="D2582" s="333" t="n">
        <v>2.27</v>
      </c>
    </row>
    <row r="2583" customFormat="false" ht="15" hidden="false" customHeight="false" outlineLevel="0" collapsed="false">
      <c r="A2583" s="0" t="n">
        <v>3768</v>
      </c>
      <c r="B2583" s="0" t="s">
        <v>14464</v>
      </c>
      <c r="C2583" s="0" t="s">
        <v>2430</v>
      </c>
      <c r="D2583" s="333" t="n">
        <v>4.4</v>
      </c>
    </row>
    <row r="2584" customFormat="false" ht="15" hidden="false" customHeight="false" outlineLevel="0" collapsed="false">
      <c r="A2584" s="0" t="n">
        <v>3767</v>
      </c>
      <c r="B2584" s="0" t="s">
        <v>14465</v>
      </c>
      <c r="C2584" s="0" t="s">
        <v>2430</v>
      </c>
      <c r="D2584" s="333" t="n">
        <v>1.47</v>
      </c>
    </row>
    <row r="2585" customFormat="false" ht="15" hidden="false" customHeight="false" outlineLevel="0" collapsed="false">
      <c r="A2585" s="0" t="n">
        <v>13192</v>
      </c>
      <c r="B2585" s="0" t="s">
        <v>14466</v>
      </c>
      <c r="C2585" s="0" t="s">
        <v>2430</v>
      </c>
      <c r="D2585" s="532" t="n">
        <v>5640.66</v>
      </c>
    </row>
    <row r="2586" customFormat="false" ht="15" hidden="false" customHeight="false" outlineLevel="0" collapsed="false">
      <c r="A2586" s="0" t="n">
        <v>38413</v>
      </c>
      <c r="B2586" s="0" t="s">
        <v>14467</v>
      </c>
      <c r="C2586" s="0" t="s">
        <v>2430</v>
      </c>
      <c r="D2586" s="333" t="n">
        <v>932.88</v>
      </c>
    </row>
    <row r="2587" customFormat="false" ht="15" hidden="false" customHeight="false" outlineLevel="0" collapsed="false">
      <c r="A2587" s="0" t="n">
        <v>42440</v>
      </c>
      <c r="B2587" s="0" t="s">
        <v>14468</v>
      </c>
      <c r="C2587" s="0" t="s">
        <v>2430</v>
      </c>
      <c r="D2587" s="532" t="n">
        <v>1235.91</v>
      </c>
    </row>
    <row r="2588" customFormat="false" ht="15" hidden="false" customHeight="false" outlineLevel="0" collapsed="false">
      <c r="A2588" s="0" t="n">
        <v>20193</v>
      </c>
      <c r="B2588" s="0" t="s">
        <v>14469</v>
      </c>
      <c r="C2588" s="0" t="s">
        <v>14470</v>
      </c>
      <c r="D2588" s="333" t="n">
        <v>14.25</v>
      </c>
    </row>
    <row r="2589" customFormat="false" ht="15" hidden="false" customHeight="false" outlineLevel="0" collapsed="false">
      <c r="A2589" s="0" t="n">
        <v>10527</v>
      </c>
      <c r="B2589" s="0" t="s">
        <v>14471</v>
      </c>
      <c r="C2589" s="0" t="s">
        <v>14472</v>
      </c>
      <c r="D2589" s="333" t="n">
        <v>19</v>
      </c>
    </row>
    <row r="2590" customFormat="false" ht="15" hidden="false" customHeight="false" outlineLevel="0" collapsed="false">
      <c r="A2590" s="0" t="n">
        <v>41805</v>
      </c>
      <c r="B2590" s="0" t="s">
        <v>14473</v>
      </c>
      <c r="C2590" s="0" t="s">
        <v>4335</v>
      </c>
      <c r="D2590" s="333" t="n">
        <v>546.25</v>
      </c>
    </row>
    <row r="2591" customFormat="false" ht="15" hidden="false" customHeight="false" outlineLevel="0" collapsed="false">
      <c r="A2591" s="0" t="n">
        <v>40271</v>
      </c>
      <c r="B2591" s="0" t="s">
        <v>14474</v>
      </c>
      <c r="C2591" s="0" t="s">
        <v>14475</v>
      </c>
      <c r="D2591" s="333" t="n">
        <v>14.54</v>
      </c>
    </row>
    <row r="2592" customFormat="false" ht="15" hidden="false" customHeight="false" outlineLevel="0" collapsed="false">
      <c r="A2592" s="0" t="n">
        <v>40287</v>
      </c>
      <c r="B2592" s="0" t="s">
        <v>14476</v>
      </c>
      <c r="C2592" s="0" t="s">
        <v>4335</v>
      </c>
      <c r="D2592" s="333" t="n">
        <v>5.6</v>
      </c>
    </row>
    <row r="2593" customFormat="false" ht="15" hidden="false" customHeight="false" outlineLevel="0" collapsed="false">
      <c r="A2593" s="0" t="n">
        <v>4084</v>
      </c>
      <c r="B2593" s="0" t="s">
        <v>14477</v>
      </c>
      <c r="C2593" s="0" t="s">
        <v>2502</v>
      </c>
      <c r="D2593" s="333" t="n">
        <v>4.05</v>
      </c>
    </row>
    <row r="2594" customFormat="false" ht="15" hidden="false" customHeight="false" outlineLevel="0" collapsed="false">
      <c r="A2594" s="0" t="n">
        <v>743</v>
      </c>
      <c r="B2594" s="0" t="s">
        <v>14478</v>
      </c>
      <c r="C2594" s="0" t="s">
        <v>2502</v>
      </c>
      <c r="D2594" s="333" t="n">
        <v>4.05</v>
      </c>
    </row>
    <row r="2595" customFormat="false" ht="15" hidden="false" customHeight="false" outlineLevel="0" collapsed="false">
      <c r="A2595" s="0" t="n">
        <v>40293</v>
      </c>
      <c r="B2595" s="0" t="s">
        <v>14479</v>
      </c>
      <c r="C2595" s="0" t="s">
        <v>2502</v>
      </c>
      <c r="D2595" s="333" t="n">
        <v>4.86</v>
      </c>
    </row>
    <row r="2596" customFormat="false" ht="15" hidden="false" customHeight="false" outlineLevel="0" collapsed="false">
      <c r="A2596" s="0" t="n">
        <v>40294</v>
      </c>
      <c r="B2596" s="0" t="s">
        <v>14480</v>
      </c>
      <c r="C2596" s="0" t="s">
        <v>2502</v>
      </c>
      <c r="D2596" s="333" t="n">
        <v>4.05</v>
      </c>
    </row>
    <row r="2597" customFormat="false" ht="15" hidden="false" customHeight="false" outlineLevel="0" collapsed="false">
      <c r="A2597" s="0" t="n">
        <v>4085</v>
      </c>
      <c r="B2597" s="0" t="s">
        <v>14481</v>
      </c>
      <c r="C2597" s="0" t="s">
        <v>2502</v>
      </c>
      <c r="D2597" s="333" t="n">
        <v>5.67</v>
      </c>
    </row>
    <row r="2598" customFormat="false" ht="15" hidden="false" customHeight="false" outlineLevel="0" collapsed="false">
      <c r="A2598" s="0" t="n">
        <v>10779</v>
      </c>
      <c r="B2598" s="0" t="s">
        <v>14482</v>
      </c>
      <c r="C2598" s="0" t="s">
        <v>4335</v>
      </c>
      <c r="D2598" s="532" t="n">
        <v>1562.5</v>
      </c>
    </row>
    <row r="2599" customFormat="false" ht="15" hidden="false" customHeight="false" outlineLevel="0" collapsed="false">
      <c r="A2599" s="0" t="n">
        <v>10777</v>
      </c>
      <c r="B2599" s="0" t="s">
        <v>14483</v>
      </c>
      <c r="C2599" s="0" t="s">
        <v>4335</v>
      </c>
      <c r="D2599" s="532" t="n">
        <v>1419.27</v>
      </c>
    </row>
    <row r="2600" customFormat="false" ht="15" hidden="false" customHeight="false" outlineLevel="0" collapsed="false">
      <c r="A2600" s="0" t="n">
        <v>10775</v>
      </c>
      <c r="B2600" s="0" t="s">
        <v>14484</v>
      </c>
      <c r="C2600" s="0" t="s">
        <v>4335</v>
      </c>
      <c r="D2600" s="532" t="n">
        <v>1250</v>
      </c>
    </row>
    <row r="2601" customFormat="false" ht="15" hidden="false" customHeight="false" outlineLevel="0" collapsed="false">
      <c r="A2601" s="0" t="n">
        <v>10776</v>
      </c>
      <c r="B2601" s="0" t="s">
        <v>14485</v>
      </c>
      <c r="C2601" s="0" t="s">
        <v>4335</v>
      </c>
      <c r="D2601" s="333" t="n">
        <v>976.56</v>
      </c>
    </row>
    <row r="2602" customFormat="false" ht="15" hidden="false" customHeight="false" outlineLevel="0" collapsed="false">
      <c r="A2602" s="0" t="n">
        <v>10778</v>
      </c>
      <c r="B2602" s="0" t="s">
        <v>14486</v>
      </c>
      <c r="C2602" s="0" t="s">
        <v>4335</v>
      </c>
      <c r="D2602" s="532" t="n">
        <v>1562.5</v>
      </c>
    </row>
    <row r="2603" customFormat="false" ht="15" hidden="false" customHeight="false" outlineLevel="0" collapsed="false">
      <c r="A2603" s="0" t="n">
        <v>40339</v>
      </c>
      <c r="B2603" s="0" t="s">
        <v>14487</v>
      </c>
      <c r="C2603" s="0" t="s">
        <v>14475</v>
      </c>
      <c r="D2603" s="333" t="n">
        <v>5.1</v>
      </c>
    </row>
    <row r="2604" customFormat="false" ht="15" hidden="false" customHeight="false" outlineLevel="0" collapsed="false">
      <c r="A2604" s="0" t="n">
        <v>10749</v>
      </c>
      <c r="B2604" s="0" t="s">
        <v>14488</v>
      </c>
      <c r="C2604" s="0" t="s">
        <v>14475</v>
      </c>
      <c r="D2604" s="333" t="n">
        <v>16.86</v>
      </c>
    </row>
    <row r="2605" customFormat="false" ht="15" hidden="false" customHeight="false" outlineLevel="0" collapsed="false">
      <c r="A2605" s="0" t="n">
        <v>40290</v>
      </c>
      <c r="B2605" s="0" t="s">
        <v>14489</v>
      </c>
      <c r="C2605" s="0" t="s">
        <v>14475</v>
      </c>
      <c r="D2605" s="333" t="n">
        <v>9.12</v>
      </c>
    </row>
    <row r="2606" customFormat="false" ht="15" hidden="false" customHeight="false" outlineLevel="0" collapsed="false">
      <c r="A2606" s="0" t="n">
        <v>3346</v>
      </c>
      <c r="B2606" s="0" t="s">
        <v>14490</v>
      </c>
      <c r="C2606" s="0" t="s">
        <v>2502</v>
      </c>
      <c r="D2606" s="333" t="n">
        <v>23.4</v>
      </c>
    </row>
    <row r="2607" customFormat="false" ht="15" hidden="false" customHeight="false" outlineLevel="0" collapsed="false">
      <c r="A2607" s="0" t="n">
        <v>3348</v>
      </c>
      <c r="B2607" s="0" t="s">
        <v>14491</v>
      </c>
      <c r="C2607" s="0" t="s">
        <v>2502</v>
      </c>
      <c r="D2607" s="333" t="n">
        <v>27.99</v>
      </c>
    </row>
    <row r="2608" customFormat="false" ht="15" hidden="false" customHeight="false" outlineLevel="0" collapsed="false">
      <c r="A2608" s="0" t="n">
        <v>39833</v>
      </c>
      <c r="B2608" s="0" t="s">
        <v>14492</v>
      </c>
      <c r="C2608" s="0" t="s">
        <v>2502</v>
      </c>
      <c r="D2608" s="333" t="n">
        <v>38.34</v>
      </c>
    </row>
    <row r="2609" customFormat="false" ht="15" hidden="false" customHeight="false" outlineLevel="0" collapsed="false">
      <c r="A2609" s="0" t="n">
        <v>7252</v>
      </c>
      <c r="B2609" s="0" t="s">
        <v>14493</v>
      </c>
      <c r="C2609" s="0" t="s">
        <v>2502</v>
      </c>
      <c r="D2609" s="333" t="n">
        <v>2.25</v>
      </c>
    </row>
    <row r="2610" customFormat="false" ht="15" hidden="false" customHeight="false" outlineLevel="0" collapsed="false">
      <c r="A2610" s="0" t="n">
        <v>7247</v>
      </c>
      <c r="B2610" s="0" t="s">
        <v>14494</v>
      </c>
      <c r="C2610" s="0" t="s">
        <v>2502</v>
      </c>
      <c r="D2610" s="333" t="n">
        <v>2.25</v>
      </c>
    </row>
    <row r="2611" customFormat="false" ht="15" hidden="false" customHeight="false" outlineLevel="0" collapsed="false">
      <c r="A2611" s="0" t="n">
        <v>40291</v>
      </c>
      <c r="B2611" s="0" t="s">
        <v>14495</v>
      </c>
      <c r="C2611" s="0" t="s">
        <v>14475</v>
      </c>
      <c r="D2611" s="333" t="n">
        <v>475</v>
      </c>
    </row>
    <row r="2612" customFormat="false" ht="15" hidden="false" customHeight="false" outlineLevel="0" collapsed="false">
      <c r="A2612" s="0" t="n">
        <v>40275</v>
      </c>
      <c r="B2612" s="0" t="s">
        <v>14496</v>
      </c>
      <c r="C2612" s="0" t="s">
        <v>14475</v>
      </c>
      <c r="D2612" s="333" t="n">
        <v>15.2</v>
      </c>
    </row>
    <row r="2613" customFormat="false" ht="15" hidden="false" customHeight="false" outlineLevel="0" collapsed="false">
      <c r="A2613" s="0" t="n">
        <v>42408</v>
      </c>
      <c r="B2613" s="0" t="s">
        <v>14497</v>
      </c>
      <c r="C2613" s="0" t="s">
        <v>2414</v>
      </c>
      <c r="D2613" s="333" t="n">
        <v>2.11</v>
      </c>
    </row>
    <row r="2614" customFormat="false" ht="15" hidden="false" customHeight="false" outlineLevel="0" collapsed="false">
      <c r="A2614" s="0" t="n">
        <v>3777</v>
      </c>
      <c r="B2614" s="0" t="s">
        <v>14498</v>
      </c>
      <c r="C2614" s="0" t="s">
        <v>2414</v>
      </c>
      <c r="D2614" s="333" t="n">
        <v>1.52</v>
      </c>
    </row>
    <row r="2615" customFormat="false" ht="15" hidden="false" customHeight="false" outlineLevel="0" collapsed="false">
      <c r="A2615" s="0" t="n">
        <v>44699</v>
      </c>
      <c r="B2615" s="0" t="s">
        <v>14499</v>
      </c>
      <c r="C2615" s="0" t="s">
        <v>2515</v>
      </c>
      <c r="D2615" s="333" t="n">
        <v>47.83</v>
      </c>
    </row>
    <row r="2616" customFormat="false" ht="15" hidden="false" customHeight="false" outlineLevel="0" collapsed="false">
      <c r="A2616" s="0" t="n">
        <v>3798</v>
      </c>
      <c r="B2616" s="0" t="s">
        <v>14500</v>
      </c>
      <c r="C2616" s="0" t="s">
        <v>2430</v>
      </c>
      <c r="D2616" s="333" t="n">
        <v>72.53</v>
      </c>
    </row>
    <row r="2617" customFormat="false" ht="15" hidden="false" customHeight="false" outlineLevel="0" collapsed="false">
      <c r="A2617" s="0" t="n">
        <v>38769</v>
      </c>
      <c r="B2617" s="0" t="s">
        <v>14501</v>
      </c>
      <c r="C2617" s="0" t="s">
        <v>2430</v>
      </c>
      <c r="D2617" s="333" t="n">
        <v>56.64</v>
      </c>
    </row>
    <row r="2618" customFormat="false" ht="15" hidden="false" customHeight="false" outlineLevel="0" collapsed="false">
      <c r="A2618" s="0" t="n">
        <v>39510</v>
      </c>
      <c r="B2618" s="0" t="s">
        <v>14502</v>
      </c>
      <c r="C2618" s="0" t="s">
        <v>2430</v>
      </c>
      <c r="D2618" s="333" t="n">
        <v>229.23</v>
      </c>
    </row>
    <row r="2619" customFormat="false" ht="15" hidden="false" customHeight="false" outlineLevel="0" collapsed="false">
      <c r="A2619" s="0" t="n">
        <v>38776</v>
      </c>
      <c r="B2619" s="0" t="s">
        <v>14503</v>
      </c>
      <c r="C2619" s="0" t="s">
        <v>2430</v>
      </c>
      <c r="D2619" s="333" t="n">
        <v>243.28</v>
      </c>
    </row>
    <row r="2620" customFormat="false" ht="15" hidden="false" customHeight="false" outlineLevel="0" collapsed="false">
      <c r="A2620" s="0" t="n">
        <v>38774</v>
      </c>
      <c r="B2620" s="0" t="s">
        <v>14504</v>
      </c>
      <c r="C2620" s="0" t="s">
        <v>2430</v>
      </c>
      <c r="D2620" s="333" t="n">
        <v>17.56</v>
      </c>
    </row>
    <row r="2621" customFormat="false" ht="15" hidden="false" customHeight="false" outlineLevel="0" collapsed="false">
      <c r="A2621" s="0" t="n">
        <v>42247</v>
      </c>
      <c r="B2621" s="0" t="s">
        <v>14505</v>
      </c>
      <c r="C2621" s="0" t="s">
        <v>2430</v>
      </c>
      <c r="D2621" s="333" t="n">
        <v>599.38</v>
      </c>
    </row>
    <row r="2622" customFormat="false" ht="15" hidden="false" customHeight="false" outlineLevel="0" collapsed="false">
      <c r="A2622" s="0" t="n">
        <v>42248</v>
      </c>
      <c r="B2622" s="0" t="s">
        <v>14506</v>
      </c>
      <c r="C2622" s="0" t="s">
        <v>2430</v>
      </c>
      <c r="D2622" s="333" t="n">
        <v>696.23</v>
      </c>
    </row>
    <row r="2623" customFormat="false" ht="15" hidden="false" customHeight="false" outlineLevel="0" collapsed="false">
      <c r="A2623" s="0" t="n">
        <v>42249</v>
      </c>
      <c r="B2623" s="0" t="s">
        <v>14507</v>
      </c>
      <c r="C2623" s="0" t="s">
        <v>2430</v>
      </c>
      <c r="D2623" s="532" t="n">
        <v>1153.4</v>
      </c>
    </row>
    <row r="2624" customFormat="false" ht="15" hidden="false" customHeight="false" outlineLevel="0" collapsed="false">
      <c r="A2624" s="0" t="n">
        <v>42244</v>
      </c>
      <c r="B2624" s="0" t="s">
        <v>14508</v>
      </c>
      <c r="C2624" s="0" t="s">
        <v>2430</v>
      </c>
      <c r="D2624" s="333" t="n">
        <v>180.13</v>
      </c>
    </row>
    <row r="2625" customFormat="false" ht="15" hidden="false" customHeight="false" outlineLevel="0" collapsed="false">
      <c r="A2625" s="0" t="n">
        <v>42245</v>
      </c>
      <c r="B2625" s="0" t="s">
        <v>14509</v>
      </c>
      <c r="C2625" s="0" t="s">
        <v>2430</v>
      </c>
      <c r="D2625" s="333" t="n">
        <v>332.39</v>
      </c>
    </row>
    <row r="2626" customFormat="false" ht="15" hidden="false" customHeight="false" outlineLevel="0" collapsed="false">
      <c r="A2626" s="0" t="n">
        <v>42246</v>
      </c>
      <c r="B2626" s="0" t="s">
        <v>14510</v>
      </c>
      <c r="C2626" s="0" t="s">
        <v>2430</v>
      </c>
      <c r="D2626" s="333" t="n">
        <v>367.94</v>
      </c>
    </row>
    <row r="2627" customFormat="false" ht="15" hidden="false" customHeight="false" outlineLevel="0" collapsed="false">
      <c r="A2627" s="0" t="n">
        <v>42243</v>
      </c>
      <c r="B2627" s="0" t="s">
        <v>14511</v>
      </c>
      <c r="C2627" s="0" t="s">
        <v>2430</v>
      </c>
      <c r="D2627" s="333" t="n">
        <v>443.67</v>
      </c>
    </row>
    <row r="2628" customFormat="false" ht="15" hidden="false" customHeight="false" outlineLevel="0" collapsed="false">
      <c r="A2628" s="0" t="n">
        <v>38889</v>
      </c>
      <c r="B2628" s="0" t="s">
        <v>14512</v>
      </c>
      <c r="C2628" s="0" t="s">
        <v>2430</v>
      </c>
      <c r="D2628" s="333" t="n">
        <v>43.41</v>
      </c>
    </row>
    <row r="2629" customFormat="false" ht="15" hidden="false" customHeight="false" outlineLevel="0" collapsed="false">
      <c r="A2629" s="0" t="n">
        <v>38784</v>
      </c>
      <c r="B2629" s="0" t="s">
        <v>14513</v>
      </c>
      <c r="C2629" s="0" t="s">
        <v>2430</v>
      </c>
      <c r="D2629" s="333" t="n">
        <v>58.08</v>
      </c>
    </row>
    <row r="2630" customFormat="false" ht="15" hidden="false" customHeight="false" outlineLevel="0" collapsed="false">
      <c r="A2630" s="0" t="n">
        <v>3788</v>
      </c>
      <c r="B2630" s="0" t="s">
        <v>14514</v>
      </c>
      <c r="C2630" s="0" t="s">
        <v>2430</v>
      </c>
      <c r="D2630" s="333" t="n">
        <v>60.52</v>
      </c>
    </row>
    <row r="2631" customFormat="false" ht="15" hidden="false" customHeight="false" outlineLevel="0" collapsed="false">
      <c r="A2631" s="0" t="n">
        <v>12230</v>
      </c>
      <c r="B2631" s="0" t="s">
        <v>14515</v>
      </c>
      <c r="C2631" s="0" t="s">
        <v>2430</v>
      </c>
      <c r="D2631" s="333" t="n">
        <v>15.57</v>
      </c>
    </row>
    <row r="2632" customFormat="false" ht="15" hidden="false" customHeight="false" outlineLevel="0" collapsed="false">
      <c r="A2632" s="0" t="n">
        <v>3780</v>
      </c>
      <c r="B2632" s="0" t="s">
        <v>14516</v>
      </c>
      <c r="C2632" s="0" t="s">
        <v>2430</v>
      </c>
      <c r="D2632" s="333" t="n">
        <v>89.3</v>
      </c>
    </row>
    <row r="2633" customFormat="false" ht="15" hidden="false" customHeight="false" outlineLevel="0" collapsed="false">
      <c r="A2633" s="0" t="n">
        <v>12231</v>
      </c>
      <c r="B2633" s="0" t="s">
        <v>14517</v>
      </c>
      <c r="C2633" s="0" t="s">
        <v>2430</v>
      </c>
      <c r="D2633" s="333" t="n">
        <v>25.89</v>
      </c>
    </row>
    <row r="2634" customFormat="false" ht="15" hidden="false" customHeight="false" outlineLevel="0" collapsed="false">
      <c r="A2634" s="0" t="n">
        <v>3811</v>
      </c>
      <c r="B2634" s="0" t="s">
        <v>14518</v>
      </c>
      <c r="C2634" s="0" t="s">
        <v>2430</v>
      </c>
      <c r="D2634" s="333" t="n">
        <v>83.88</v>
      </c>
    </row>
    <row r="2635" customFormat="false" ht="15" hidden="false" customHeight="false" outlineLevel="0" collapsed="false">
      <c r="A2635" s="0" t="n">
        <v>12232</v>
      </c>
      <c r="B2635" s="0" t="s">
        <v>14519</v>
      </c>
      <c r="C2635" s="0" t="s">
        <v>2430</v>
      </c>
      <c r="D2635" s="333" t="n">
        <v>27.12</v>
      </c>
    </row>
    <row r="2636" customFormat="false" ht="15" hidden="false" customHeight="false" outlineLevel="0" collapsed="false">
      <c r="A2636" s="0" t="n">
        <v>3799</v>
      </c>
      <c r="B2636" s="0" t="s">
        <v>14520</v>
      </c>
      <c r="C2636" s="0" t="s">
        <v>2430</v>
      </c>
      <c r="D2636" s="333" t="n">
        <v>118.63</v>
      </c>
    </row>
    <row r="2637" customFormat="false" ht="15" hidden="false" customHeight="false" outlineLevel="0" collapsed="false">
      <c r="A2637" s="0" t="n">
        <v>12239</v>
      </c>
      <c r="B2637" s="0" t="s">
        <v>14521</v>
      </c>
      <c r="C2637" s="0" t="s">
        <v>2430</v>
      </c>
      <c r="D2637" s="333" t="n">
        <v>35.51</v>
      </c>
    </row>
    <row r="2638" customFormat="false" ht="15" hidden="false" customHeight="false" outlineLevel="0" collapsed="false">
      <c r="A2638" s="0" t="n">
        <v>38773</v>
      </c>
      <c r="B2638" s="0" t="s">
        <v>14522</v>
      </c>
      <c r="C2638" s="0" t="s">
        <v>2430</v>
      </c>
      <c r="D2638" s="333" t="n">
        <v>5.69</v>
      </c>
    </row>
    <row r="2639" customFormat="false" ht="15" hidden="false" customHeight="false" outlineLevel="0" collapsed="false">
      <c r="A2639" s="0" t="n">
        <v>12271</v>
      </c>
      <c r="B2639" s="0" t="s">
        <v>14523</v>
      </c>
      <c r="C2639" s="0" t="s">
        <v>2430</v>
      </c>
      <c r="D2639" s="333" t="n">
        <v>317.62</v>
      </c>
    </row>
    <row r="2640" customFormat="false" ht="15" hidden="false" customHeight="false" outlineLevel="0" collapsed="false">
      <c r="A2640" s="0" t="n">
        <v>13382</v>
      </c>
      <c r="B2640" s="0" t="s">
        <v>14524</v>
      </c>
      <c r="C2640" s="0" t="s">
        <v>2430</v>
      </c>
      <c r="D2640" s="333" t="n">
        <v>338.45</v>
      </c>
    </row>
    <row r="2641" customFormat="false" ht="15" hidden="false" customHeight="false" outlineLevel="0" collapsed="false">
      <c r="A2641" s="0" t="n">
        <v>38785</v>
      </c>
      <c r="B2641" s="0" t="s">
        <v>14525</v>
      </c>
      <c r="C2641" s="0" t="s">
        <v>2430</v>
      </c>
      <c r="D2641" s="333" t="n">
        <v>150.38</v>
      </c>
    </row>
    <row r="2642" customFormat="false" ht="15" hidden="false" customHeight="false" outlineLevel="0" collapsed="false">
      <c r="A2642" s="0" t="n">
        <v>38786</v>
      </c>
      <c r="B2642" s="0" t="s">
        <v>14526</v>
      </c>
      <c r="C2642" s="0" t="s">
        <v>2430</v>
      </c>
      <c r="D2642" s="333" t="n">
        <v>185.23</v>
      </c>
    </row>
    <row r="2643" customFormat="false" ht="15" hidden="false" customHeight="false" outlineLevel="0" collapsed="false">
      <c r="A2643" s="0" t="n">
        <v>39385</v>
      </c>
      <c r="B2643" s="0" t="s">
        <v>14527</v>
      </c>
      <c r="C2643" s="0" t="s">
        <v>2430</v>
      </c>
      <c r="D2643" s="333" t="n">
        <v>16.06</v>
      </c>
    </row>
    <row r="2644" customFormat="false" ht="15" hidden="false" customHeight="false" outlineLevel="0" collapsed="false">
      <c r="A2644" s="0" t="n">
        <v>39389</v>
      </c>
      <c r="B2644" s="0" t="s">
        <v>14528</v>
      </c>
      <c r="C2644" s="0" t="s">
        <v>2430</v>
      </c>
      <c r="D2644" s="333" t="n">
        <v>17.42</v>
      </c>
    </row>
    <row r="2645" customFormat="false" ht="15" hidden="false" customHeight="false" outlineLevel="0" collapsed="false">
      <c r="A2645" s="0" t="n">
        <v>39390</v>
      </c>
      <c r="B2645" s="0" t="s">
        <v>14529</v>
      </c>
      <c r="C2645" s="0" t="s">
        <v>2430</v>
      </c>
      <c r="D2645" s="333" t="n">
        <v>36.53</v>
      </c>
    </row>
    <row r="2646" customFormat="false" ht="15" hidden="false" customHeight="false" outlineLevel="0" collapsed="false">
      <c r="A2646" s="0" t="n">
        <v>39391</v>
      </c>
      <c r="B2646" s="0" t="s">
        <v>14530</v>
      </c>
      <c r="C2646" s="0" t="s">
        <v>2430</v>
      </c>
      <c r="D2646" s="333" t="n">
        <v>41.01</v>
      </c>
    </row>
    <row r="2647" customFormat="false" ht="15" hidden="false" customHeight="false" outlineLevel="0" collapsed="false">
      <c r="A2647" s="0" t="n">
        <v>3803</v>
      </c>
      <c r="B2647" s="0" t="s">
        <v>14531</v>
      </c>
      <c r="C2647" s="0" t="s">
        <v>2430</v>
      </c>
      <c r="D2647" s="333" t="n">
        <v>53.71</v>
      </c>
    </row>
    <row r="2648" customFormat="false" ht="15" hidden="false" customHeight="false" outlineLevel="0" collapsed="false">
      <c r="A2648" s="0" t="n">
        <v>38770</v>
      </c>
      <c r="B2648" s="0" t="s">
        <v>14532</v>
      </c>
      <c r="C2648" s="0" t="s">
        <v>2430</v>
      </c>
      <c r="D2648" s="333" t="n">
        <v>62.19</v>
      </c>
    </row>
    <row r="2649" customFormat="false" ht="15" hidden="false" customHeight="false" outlineLevel="0" collapsed="false">
      <c r="A2649" s="0" t="n">
        <v>12267</v>
      </c>
      <c r="B2649" s="0" t="s">
        <v>14533</v>
      </c>
      <c r="C2649" s="0" t="s">
        <v>2430</v>
      </c>
      <c r="D2649" s="333" t="n">
        <v>182.24</v>
      </c>
    </row>
    <row r="2650" customFormat="false" ht="15" hidden="false" customHeight="false" outlineLevel="0" collapsed="false">
      <c r="A2650" s="0" t="n">
        <v>43265</v>
      </c>
      <c r="B2650" s="0" t="s">
        <v>14534</v>
      </c>
      <c r="C2650" s="0" t="s">
        <v>2430</v>
      </c>
      <c r="D2650" s="333" t="n">
        <v>50.22</v>
      </c>
    </row>
    <row r="2651" customFormat="false" ht="15" hidden="false" customHeight="false" outlineLevel="0" collapsed="false">
      <c r="A2651" s="0" t="n">
        <v>12266</v>
      </c>
      <c r="B2651" s="0" t="s">
        <v>14535</v>
      </c>
      <c r="C2651" s="0" t="s">
        <v>2430</v>
      </c>
      <c r="D2651" s="333" t="n">
        <v>93.27</v>
      </c>
    </row>
    <row r="2652" customFormat="false" ht="15" hidden="false" customHeight="false" outlineLevel="0" collapsed="false">
      <c r="A2652" s="0" t="n">
        <v>39378</v>
      </c>
      <c r="B2652" s="0" t="s">
        <v>14536</v>
      </c>
      <c r="C2652" s="0" t="s">
        <v>2430</v>
      </c>
      <c r="D2652" s="333" t="n">
        <v>66.13</v>
      </c>
    </row>
    <row r="2653" customFormat="false" ht="15" hidden="false" customHeight="false" outlineLevel="0" collapsed="false">
      <c r="A2653" s="0" t="n">
        <v>43543</v>
      </c>
      <c r="B2653" s="0" t="s">
        <v>14537</v>
      </c>
      <c r="C2653" s="0" t="s">
        <v>2430</v>
      </c>
      <c r="D2653" s="333" t="n">
        <v>137.77</v>
      </c>
    </row>
    <row r="2654" customFormat="false" ht="15" hidden="false" customHeight="false" outlineLevel="0" collapsed="false">
      <c r="A2654" s="0" t="n">
        <v>38775</v>
      </c>
      <c r="B2654" s="0" t="s">
        <v>14538</v>
      </c>
      <c r="C2654" s="0" t="s">
        <v>2430</v>
      </c>
      <c r="D2654" s="333" t="n">
        <v>70.11</v>
      </c>
    </row>
    <row r="2655" customFormat="false" ht="15" hidden="false" customHeight="false" outlineLevel="0" collapsed="false">
      <c r="A2655" s="0" t="n">
        <v>44252</v>
      </c>
      <c r="B2655" s="0" t="s">
        <v>14539</v>
      </c>
      <c r="C2655" s="0" t="s">
        <v>2430</v>
      </c>
      <c r="D2655" s="333" t="n">
        <v>146.21</v>
      </c>
    </row>
    <row r="2656" customFormat="false" ht="15" hidden="false" customHeight="false" outlineLevel="0" collapsed="false">
      <c r="A2656" s="0" t="n">
        <v>21119</v>
      </c>
      <c r="B2656" s="0" t="s">
        <v>14540</v>
      </c>
      <c r="C2656" s="0" t="s">
        <v>2430</v>
      </c>
      <c r="D2656" s="333" t="n">
        <v>1.47</v>
      </c>
    </row>
    <row r="2657" customFormat="false" ht="15" hidden="false" customHeight="false" outlineLevel="0" collapsed="false">
      <c r="A2657" s="0" t="n">
        <v>37974</v>
      </c>
      <c r="B2657" s="0" t="s">
        <v>14541</v>
      </c>
      <c r="C2657" s="0" t="s">
        <v>2430</v>
      </c>
      <c r="D2657" s="333" t="n">
        <v>1.9</v>
      </c>
    </row>
    <row r="2658" customFormat="false" ht="15" hidden="false" customHeight="false" outlineLevel="0" collapsed="false">
      <c r="A2658" s="0" t="n">
        <v>37975</v>
      </c>
      <c r="B2658" s="0" t="s">
        <v>14542</v>
      </c>
      <c r="C2658" s="0" t="s">
        <v>2430</v>
      </c>
      <c r="D2658" s="333" t="n">
        <v>4.22</v>
      </c>
    </row>
    <row r="2659" customFormat="false" ht="15" hidden="false" customHeight="false" outlineLevel="0" collapsed="false">
      <c r="A2659" s="0" t="n">
        <v>37976</v>
      </c>
      <c r="B2659" s="0" t="s">
        <v>14543</v>
      </c>
      <c r="C2659" s="0" t="s">
        <v>2430</v>
      </c>
      <c r="D2659" s="333" t="n">
        <v>9.4</v>
      </c>
    </row>
    <row r="2660" customFormat="false" ht="15" hidden="false" customHeight="false" outlineLevel="0" collapsed="false">
      <c r="A2660" s="0" t="n">
        <v>37977</v>
      </c>
      <c r="B2660" s="0" t="s">
        <v>14544</v>
      </c>
      <c r="C2660" s="0" t="s">
        <v>2430</v>
      </c>
      <c r="D2660" s="333" t="n">
        <v>13.01</v>
      </c>
    </row>
    <row r="2661" customFormat="false" ht="15" hidden="false" customHeight="false" outlineLevel="0" collapsed="false">
      <c r="A2661" s="0" t="n">
        <v>37978</v>
      </c>
      <c r="B2661" s="0" t="s">
        <v>14545</v>
      </c>
      <c r="C2661" s="0" t="s">
        <v>2430</v>
      </c>
      <c r="D2661" s="333" t="n">
        <v>25.79</v>
      </c>
    </row>
    <row r="2662" customFormat="false" ht="15" hidden="false" customHeight="false" outlineLevel="0" collapsed="false">
      <c r="A2662" s="0" t="n">
        <v>37979</v>
      </c>
      <c r="B2662" s="0" t="s">
        <v>14546</v>
      </c>
      <c r="C2662" s="0" t="s">
        <v>2430</v>
      </c>
      <c r="D2662" s="333" t="n">
        <v>109.46</v>
      </c>
    </row>
    <row r="2663" customFormat="false" ht="15" hidden="false" customHeight="false" outlineLevel="0" collapsed="false">
      <c r="A2663" s="0" t="n">
        <v>37980</v>
      </c>
      <c r="B2663" s="0" t="s">
        <v>14547</v>
      </c>
      <c r="C2663" s="0" t="s">
        <v>2430</v>
      </c>
      <c r="D2663" s="333" t="n">
        <v>125.73</v>
      </c>
    </row>
    <row r="2664" customFormat="false" ht="15" hidden="false" customHeight="false" outlineLevel="0" collapsed="false">
      <c r="A2664" s="0" t="n">
        <v>36147</v>
      </c>
      <c r="B2664" s="0" t="s">
        <v>14548</v>
      </c>
      <c r="C2664" s="0" t="s">
        <v>12296</v>
      </c>
      <c r="D2664" s="333" t="n">
        <v>397.2</v>
      </c>
    </row>
    <row r="2665" customFormat="false" ht="15" hidden="false" customHeight="false" outlineLevel="0" collapsed="false">
      <c r="A2665" s="0" t="n">
        <v>12731</v>
      </c>
      <c r="B2665" s="0" t="s">
        <v>14549</v>
      </c>
      <c r="C2665" s="0" t="s">
        <v>2430</v>
      </c>
      <c r="D2665" s="333" t="n">
        <v>404.48</v>
      </c>
    </row>
    <row r="2666" customFormat="false" ht="15" hidden="false" customHeight="false" outlineLevel="0" collapsed="false">
      <c r="A2666" s="0" t="n">
        <v>12723</v>
      </c>
      <c r="B2666" s="0" t="s">
        <v>14550</v>
      </c>
      <c r="C2666" s="0" t="s">
        <v>2430</v>
      </c>
      <c r="D2666" s="333" t="n">
        <v>3.13</v>
      </c>
    </row>
    <row r="2667" customFormat="false" ht="15" hidden="false" customHeight="false" outlineLevel="0" collapsed="false">
      <c r="A2667" s="0" t="n">
        <v>12724</v>
      </c>
      <c r="B2667" s="0" t="s">
        <v>14551</v>
      </c>
      <c r="C2667" s="0" t="s">
        <v>2430</v>
      </c>
      <c r="D2667" s="333" t="n">
        <v>6.02</v>
      </c>
    </row>
    <row r="2668" customFormat="false" ht="15" hidden="false" customHeight="false" outlineLevel="0" collapsed="false">
      <c r="A2668" s="0" t="n">
        <v>12725</v>
      </c>
      <c r="B2668" s="0" t="s">
        <v>14552</v>
      </c>
      <c r="C2668" s="0" t="s">
        <v>2430</v>
      </c>
      <c r="D2668" s="333" t="n">
        <v>12.09</v>
      </c>
    </row>
    <row r="2669" customFormat="false" ht="15" hidden="false" customHeight="false" outlineLevel="0" collapsed="false">
      <c r="A2669" s="0" t="n">
        <v>12726</v>
      </c>
      <c r="B2669" s="0" t="s">
        <v>14553</v>
      </c>
      <c r="C2669" s="0" t="s">
        <v>2430</v>
      </c>
      <c r="D2669" s="333" t="n">
        <v>26.68</v>
      </c>
    </row>
    <row r="2670" customFormat="false" ht="15" hidden="false" customHeight="false" outlineLevel="0" collapsed="false">
      <c r="A2670" s="0" t="n">
        <v>12727</v>
      </c>
      <c r="B2670" s="0" t="s">
        <v>14554</v>
      </c>
      <c r="C2670" s="0" t="s">
        <v>2430</v>
      </c>
      <c r="D2670" s="333" t="n">
        <v>33.84</v>
      </c>
    </row>
    <row r="2671" customFormat="false" ht="15" hidden="false" customHeight="false" outlineLevel="0" collapsed="false">
      <c r="A2671" s="0" t="n">
        <v>12728</v>
      </c>
      <c r="B2671" s="0" t="s">
        <v>14555</v>
      </c>
      <c r="C2671" s="0" t="s">
        <v>2430</v>
      </c>
      <c r="D2671" s="333" t="n">
        <v>55.28</v>
      </c>
    </row>
    <row r="2672" customFormat="false" ht="15" hidden="false" customHeight="false" outlineLevel="0" collapsed="false">
      <c r="A2672" s="0" t="n">
        <v>12729</v>
      </c>
      <c r="B2672" s="0" t="s">
        <v>14556</v>
      </c>
      <c r="C2672" s="0" t="s">
        <v>2430</v>
      </c>
      <c r="D2672" s="333" t="n">
        <v>181.17</v>
      </c>
    </row>
    <row r="2673" customFormat="false" ht="15" hidden="false" customHeight="false" outlineLevel="0" collapsed="false">
      <c r="A2673" s="0" t="n">
        <v>12730</v>
      </c>
      <c r="B2673" s="0" t="s">
        <v>14557</v>
      </c>
      <c r="C2673" s="0" t="s">
        <v>2430</v>
      </c>
      <c r="D2673" s="333" t="n">
        <v>277.39</v>
      </c>
    </row>
    <row r="2674" customFormat="false" ht="15" hidden="false" customHeight="false" outlineLevel="0" collapsed="false">
      <c r="A2674" s="0" t="n">
        <v>3840</v>
      </c>
      <c r="B2674" s="0" t="s">
        <v>14558</v>
      </c>
      <c r="C2674" s="0" t="s">
        <v>2430</v>
      </c>
      <c r="D2674" s="333" t="n">
        <v>43.01</v>
      </c>
    </row>
    <row r="2675" customFormat="false" ht="15" hidden="false" customHeight="false" outlineLevel="0" collapsed="false">
      <c r="A2675" s="0" t="n">
        <v>3838</v>
      </c>
      <c r="B2675" s="0" t="s">
        <v>14559</v>
      </c>
      <c r="C2675" s="0" t="s">
        <v>2430</v>
      </c>
      <c r="D2675" s="333" t="n">
        <v>94.93</v>
      </c>
    </row>
    <row r="2676" customFormat="false" ht="15" hidden="false" customHeight="false" outlineLevel="0" collapsed="false">
      <c r="A2676" s="0" t="n">
        <v>3844</v>
      </c>
      <c r="B2676" s="0" t="s">
        <v>14560</v>
      </c>
      <c r="C2676" s="0" t="s">
        <v>2430</v>
      </c>
      <c r="D2676" s="333" t="n">
        <v>169.34</v>
      </c>
    </row>
    <row r="2677" customFormat="false" ht="15" hidden="false" customHeight="false" outlineLevel="0" collapsed="false">
      <c r="A2677" s="0" t="n">
        <v>3839</v>
      </c>
      <c r="B2677" s="0" t="s">
        <v>14561</v>
      </c>
      <c r="C2677" s="0" t="s">
        <v>2430</v>
      </c>
      <c r="D2677" s="333" t="n">
        <v>308.44</v>
      </c>
    </row>
    <row r="2678" customFormat="false" ht="15" hidden="false" customHeight="false" outlineLevel="0" collapsed="false">
      <c r="A2678" s="0" t="n">
        <v>3843</v>
      </c>
      <c r="B2678" s="0" t="s">
        <v>14562</v>
      </c>
      <c r="C2678" s="0" t="s">
        <v>2430</v>
      </c>
      <c r="D2678" s="333" t="n">
        <v>423.34</v>
      </c>
    </row>
    <row r="2679" customFormat="false" ht="15" hidden="false" customHeight="false" outlineLevel="0" collapsed="false">
      <c r="A2679" s="0" t="n">
        <v>3900</v>
      </c>
      <c r="B2679" s="0" t="s">
        <v>14563</v>
      </c>
      <c r="C2679" s="0" t="s">
        <v>2430</v>
      </c>
      <c r="D2679" s="333" t="n">
        <v>47.15</v>
      </c>
    </row>
    <row r="2680" customFormat="false" ht="15" hidden="false" customHeight="false" outlineLevel="0" collapsed="false">
      <c r="A2680" s="0" t="n">
        <v>3846</v>
      </c>
      <c r="B2680" s="0" t="s">
        <v>14564</v>
      </c>
      <c r="C2680" s="0" t="s">
        <v>2430</v>
      </c>
      <c r="D2680" s="333" t="n">
        <v>14.17</v>
      </c>
    </row>
    <row r="2681" customFormat="false" ht="15" hidden="false" customHeight="false" outlineLevel="0" collapsed="false">
      <c r="A2681" s="0" t="n">
        <v>3886</v>
      </c>
      <c r="B2681" s="0" t="s">
        <v>14565</v>
      </c>
      <c r="C2681" s="0" t="s">
        <v>2430</v>
      </c>
      <c r="D2681" s="333" t="n">
        <v>18.81</v>
      </c>
    </row>
    <row r="2682" customFormat="false" ht="15" hidden="false" customHeight="false" outlineLevel="0" collapsed="false">
      <c r="A2682" s="0" t="n">
        <v>3854</v>
      </c>
      <c r="B2682" s="0" t="s">
        <v>14566</v>
      </c>
      <c r="C2682" s="0" t="s">
        <v>2430</v>
      </c>
      <c r="D2682" s="333" t="n">
        <v>10.72</v>
      </c>
    </row>
    <row r="2683" customFormat="false" ht="15" hidden="false" customHeight="false" outlineLevel="0" collapsed="false">
      <c r="A2683" s="0" t="n">
        <v>3873</v>
      </c>
      <c r="B2683" s="0" t="s">
        <v>14567</v>
      </c>
      <c r="C2683" s="0" t="s">
        <v>2430</v>
      </c>
      <c r="D2683" s="333" t="n">
        <v>12.48</v>
      </c>
    </row>
    <row r="2684" customFormat="false" ht="15" hidden="false" customHeight="false" outlineLevel="0" collapsed="false">
      <c r="A2684" s="0" t="n">
        <v>38021</v>
      </c>
      <c r="B2684" s="0" t="s">
        <v>14568</v>
      </c>
      <c r="C2684" s="0" t="s">
        <v>2430</v>
      </c>
      <c r="D2684" s="333" t="n">
        <v>22.16</v>
      </c>
    </row>
    <row r="2685" customFormat="false" ht="15" hidden="false" customHeight="false" outlineLevel="0" collapsed="false">
      <c r="A2685" s="0" t="n">
        <v>43838</v>
      </c>
      <c r="B2685" s="0" t="s">
        <v>14569</v>
      </c>
      <c r="C2685" s="0" t="s">
        <v>2430</v>
      </c>
      <c r="D2685" s="333" t="n">
        <v>28.64</v>
      </c>
    </row>
    <row r="2686" customFormat="false" ht="15" hidden="false" customHeight="false" outlineLevel="0" collapsed="false">
      <c r="A2686" s="0" t="n">
        <v>3847</v>
      </c>
      <c r="B2686" s="0" t="s">
        <v>14570</v>
      </c>
      <c r="C2686" s="0" t="s">
        <v>2430</v>
      </c>
      <c r="D2686" s="333" t="n">
        <v>28.88</v>
      </c>
    </row>
    <row r="2687" customFormat="false" ht="15" hidden="false" customHeight="false" outlineLevel="0" collapsed="false">
      <c r="A2687" s="0" t="n">
        <v>38022</v>
      </c>
      <c r="B2687" s="0" t="s">
        <v>14571</v>
      </c>
      <c r="C2687" s="0" t="s">
        <v>2430</v>
      </c>
      <c r="D2687" s="333" t="n">
        <v>39.7</v>
      </c>
    </row>
    <row r="2688" customFormat="false" ht="15" hidden="false" customHeight="false" outlineLevel="0" collapsed="false">
      <c r="A2688" s="0" t="n">
        <v>3830</v>
      </c>
      <c r="B2688" s="0" t="s">
        <v>14572</v>
      </c>
      <c r="C2688" s="0" t="s">
        <v>2430</v>
      </c>
      <c r="D2688" s="333" t="n">
        <v>175.74</v>
      </c>
    </row>
    <row r="2689" customFormat="false" ht="15" hidden="false" customHeight="false" outlineLevel="0" collapsed="false">
      <c r="A2689" s="0" t="n">
        <v>37981</v>
      </c>
      <c r="B2689" s="0" t="s">
        <v>14573</v>
      </c>
      <c r="C2689" s="0" t="s">
        <v>2430</v>
      </c>
      <c r="D2689" s="333" t="n">
        <v>5.47</v>
      </c>
    </row>
    <row r="2690" customFormat="false" ht="15" hidden="false" customHeight="false" outlineLevel="0" collapsed="false">
      <c r="A2690" s="0" t="n">
        <v>37982</v>
      </c>
      <c r="B2690" s="0" t="s">
        <v>14574</v>
      </c>
      <c r="C2690" s="0" t="s">
        <v>2430</v>
      </c>
      <c r="D2690" s="333" t="n">
        <v>7.95</v>
      </c>
    </row>
    <row r="2691" customFormat="false" ht="15" hidden="false" customHeight="false" outlineLevel="0" collapsed="false">
      <c r="A2691" s="0" t="n">
        <v>37983</v>
      </c>
      <c r="B2691" s="0" t="s">
        <v>14575</v>
      </c>
      <c r="C2691" s="0" t="s">
        <v>2430</v>
      </c>
      <c r="D2691" s="333" t="n">
        <v>11.75</v>
      </c>
    </row>
    <row r="2692" customFormat="false" ht="15" hidden="false" customHeight="false" outlineLevel="0" collapsed="false">
      <c r="A2692" s="0" t="n">
        <v>37984</v>
      </c>
      <c r="B2692" s="0" t="s">
        <v>14576</v>
      </c>
      <c r="C2692" s="0" t="s">
        <v>2430</v>
      </c>
      <c r="D2692" s="333" t="n">
        <v>16.5</v>
      </c>
    </row>
    <row r="2693" customFormat="false" ht="15" hidden="false" customHeight="false" outlineLevel="0" collapsed="false">
      <c r="A2693" s="0" t="n">
        <v>37985</v>
      </c>
      <c r="B2693" s="0" t="s">
        <v>14577</v>
      </c>
      <c r="C2693" s="0" t="s">
        <v>2430</v>
      </c>
      <c r="D2693" s="333" t="n">
        <v>23.45</v>
      </c>
    </row>
    <row r="2694" customFormat="false" ht="15" hidden="false" customHeight="false" outlineLevel="0" collapsed="false">
      <c r="A2694" s="0" t="n">
        <v>3826</v>
      </c>
      <c r="B2694" s="0" t="s">
        <v>14578</v>
      </c>
      <c r="C2694" s="0" t="s">
        <v>2430</v>
      </c>
      <c r="D2694" s="333" t="n">
        <v>42.68</v>
      </c>
    </row>
    <row r="2695" customFormat="false" ht="15" hidden="false" customHeight="false" outlineLevel="0" collapsed="false">
      <c r="A2695" s="0" t="n">
        <v>3825</v>
      </c>
      <c r="B2695" s="0" t="s">
        <v>14579</v>
      </c>
      <c r="C2695" s="0" t="s">
        <v>2430</v>
      </c>
      <c r="D2695" s="333" t="n">
        <v>12.27</v>
      </c>
    </row>
    <row r="2696" customFormat="false" ht="15" hidden="false" customHeight="false" outlineLevel="0" collapsed="false">
      <c r="A2696" s="0" t="n">
        <v>3827</v>
      </c>
      <c r="B2696" s="0" t="s">
        <v>14580</v>
      </c>
      <c r="C2696" s="0" t="s">
        <v>2430</v>
      </c>
      <c r="D2696" s="333" t="n">
        <v>26.82</v>
      </c>
    </row>
    <row r="2697" customFormat="false" ht="15" hidden="false" customHeight="false" outlineLevel="0" collapsed="false">
      <c r="A2697" s="0" t="n">
        <v>20165</v>
      </c>
      <c r="B2697" s="0" t="s">
        <v>14581</v>
      </c>
      <c r="C2697" s="0" t="s">
        <v>2430</v>
      </c>
      <c r="D2697" s="333" t="n">
        <v>21.78</v>
      </c>
    </row>
    <row r="2698" customFormat="false" ht="15" hidden="false" customHeight="false" outlineLevel="0" collapsed="false">
      <c r="A2698" s="0" t="n">
        <v>20166</v>
      </c>
      <c r="B2698" s="0" t="s">
        <v>14582</v>
      </c>
      <c r="C2698" s="0" t="s">
        <v>2430</v>
      </c>
      <c r="D2698" s="333" t="n">
        <v>66.53</v>
      </c>
    </row>
    <row r="2699" customFormat="false" ht="15" hidden="false" customHeight="false" outlineLevel="0" collapsed="false">
      <c r="A2699" s="0" t="n">
        <v>20164</v>
      </c>
      <c r="B2699" s="0" t="s">
        <v>14583</v>
      </c>
      <c r="C2699" s="0" t="s">
        <v>2430</v>
      </c>
      <c r="D2699" s="333" t="n">
        <v>10.46</v>
      </c>
    </row>
    <row r="2700" customFormat="false" ht="15" hidden="false" customHeight="false" outlineLevel="0" collapsed="false">
      <c r="A2700" s="0" t="n">
        <v>3893</v>
      </c>
      <c r="B2700" s="0" t="s">
        <v>14584</v>
      </c>
      <c r="C2700" s="0" t="s">
        <v>2430</v>
      </c>
      <c r="D2700" s="333" t="n">
        <v>16.4</v>
      </c>
    </row>
    <row r="2701" customFormat="false" ht="15" hidden="false" customHeight="false" outlineLevel="0" collapsed="false">
      <c r="A2701" s="0" t="n">
        <v>3848</v>
      </c>
      <c r="B2701" s="0" t="s">
        <v>14585</v>
      </c>
      <c r="C2701" s="0" t="s">
        <v>2430</v>
      </c>
      <c r="D2701" s="333" t="n">
        <v>10</v>
      </c>
    </row>
    <row r="2702" customFormat="false" ht="15" hidden="false" customHeight="false" outlineLevel="0" collapsed="false">
      <c r="A2702" s="0" t="n">
        <v>3895</v>
      </c>
      <c r="B2702" s="0" t="s">
        <v>14586</v>
      </c>
      <c r="C2702" s="0" t="s">
        <v>2430</v>
      </c>
      <c r="D2702" s="333" t="n">
        <v>11.11</v>
      </c>
    </row>
    <row r="2703" customFormat="false" ht="15" hidden="false" customHeight="false" outlineLevel="0" collapsed="false">
      <c r="A2703" s="0" t="n">
        <v>12404</v>
      </c>
      <c r="B2703" s="0" t="s">
        <v>14587</v>
      </c>
      <c r="C2703" s="0" t="s">
        <v>2430</v>
      </c>
      <c r="D2703" s="333" t="n">
        <v>12.43</v>
      </c>
    </row>
    <row r="2704" customFormat="false" ht="15" hidden="false" customHeight="false" outlineLevel="0" collapsed="false">
      <c r="A2704" s="0" t="n">
        <v>3939</v>
      </c>
      <c r="B2704" s="0" t="s">
        <v>14588</v>
      </c>
      <c r="C2704" s="0" t="s">
        <v>2430</v>
      </c>
      <c r="D2704" s="333" t="n">
        <v>25.6</v>
      </c>
    </row>
    <row r="2705" customFormat="false" ht="15" hidden="false" customHeight="false" outlineLevel="0" collapsed="false">
      <c r="A2705" s="0" t="n">
        <v>3911</v>
      </c>
      <c r="B2705" s="0" t="s">
        <v>14589</v>
      </c>
      <c r="C2705" s="0" t="s">
        <v>2430</v>
      </c>
      <c r="D2705" s="333" t="n">
        <v>20.92</v>
      </c>
    </row>
    <row r="2706" customFormat="false" ht="15" hidden="false" customHeight="false" outlineLevel="0" collapsed="false">
      <c r="A2706" s="0" t="n">
        <v>3908</v>
      </c>
      <c r="B2706" s="0" t="s">
        <v>14590</v>
      </c>
      <c r="C2706" s="0" t="s">
        <v>2430</v>
      </c>
      <c r="D2706" s="333" t="n">
        <v>6.76</v>
      </c>
    </row>
    <row r="2707" customFormat="false" ht="15" hidden="false" customHeight="false" outlineLevel="0" collapsed="false">
      <c r="A2707" s="0" t="n">
        <v>3910</v>
      </c>
      <c r="B2707" s="0" t="s">
        <v>14591</v>
      </c>
      <c r="C2707" s="0" t="s">
        <v>2430</v>
      </c>
      <c r="D2707" s="333" t="n">
        <v>14.96</v>
      </c>
    </row>
    <row r="2708" customFormat="false" ht="15" hidden="false" customHeight="false" outlineLevel="0" collapsed="false">
      <c r="A2708" s="0" t="n">
        <v>3913</v>
      </c>
      <c r="B2708" s="0" t="s">
        <v>14592</v>
      </c>
      <c r="C2708" s="0" t="s">
        <v>2430</v>
      </c>
      <c r="D2708" s="333" t="n">
        <v>71.53</v>
      </c>
    </row>
    <row r="2709" customFormat="false" ht="15" hidden="false" customHeight="false" outlineLevel="0" collapsed="false">
      <c r="A2709" s="0" t="n">
        <v>3912</v>
      </c>
      <c r="B2709" s="0" t="s">
        <v>14593</v>
      </c>
      <c r="C2709" s="0" t="s">
        <v>2430</v>
      </c>
      <c r="D2709" s="333" t="n">
        <v>39.21</v>
      </c>
    </row>
    <row r="2710" customFormat="false" ht="15" hidden="false" customHeight="false" outlineLevel="0" collapsed="false">
      <c r="A2710" s="0" t="n">
        <v>3909</v>
      </c>
      <c r="B2710" s="0" t="s">
        <v>14594</v>
      </c>
      <c r="C2710" s="0" t="s">
        <v>2430</v>
      </c>
      <c r="D2710" s="333" t="n">
        <v>9.2</v>
      </c>
    </row>
    <row r="2711" customFormat="false" ht="15" hidden="false" customHeight="false" outlineLevel="0" collapsed="false">
      <c r="A2711" s="0" t="n">
        <v>3914</v>
      </c>
      <c r="B2711" s="0" t="s">
        <v>14595</v>
      </c>
      <c r="C2711" s="0" t="s">
        <v>2430</v>
      </c>
      <c r="D2711" s="333" t="n">
        <v>107.91</v>
      </c>
    </row>
    <row r="2712" customFormat="false" ht="15" hidden="false" customHeight="false" outlineLevel="0" collapsed="false">
      <c r="A2712" s="0" t="n">
        <v>3915</v>
      </c>
      <c r="B2712" s="0" t="s">
        <v>14596</v>
      </c>
      <c r="C2712" s="0" t="s">
        <v>2430</v>
      </c>
      <c r="D2712" s="333" t="n">
        <v>170.17</v>
      </c>
    </row>
    <row r="2713" customFormat="false" ht="15" hidden="false" customHeight="false" outlineLevel="0" collapsed="false">
      <c r="A2713" s="0" t="n">
        <v>3916</v>
      </c>
      <c r="B2713" s="0" t="s">
        <v>14597</v>
      </c>
      <c r="C2713" s="0" t="s">
        <v>2430</v>
      </c>
      <c r="D2713" s="333" t="n">
        <v>310.02</v>
      </c>
    </row>
    <row r="2714" customFormat="false" ht="15" hidden="false" customHeight="false" outlineLevel="0" collapsed="false">
      <c r="A2714" s="0" t="n">
        <v>3917</v>
      </c>
      <c r="B2714" s="0" t="s">
        <v>14598</v>
      </c>
      <c r="C2714" s="0" t="s">
        <v>2430</v>
      </c>
      <c r="D2714" s="333" t="n">
        <v>511.33</v>
      </c>
    </row>
    <row r="2715" customFormat="false" ht="15" hidden="false" customHeight="false" outlineLevel="0" collapsed="false">
      <c r="A2715" s="0" t="n">
        <v>1904</v>
      </c>
      <c r="B2715" s="0" t="s">
        <v>14599</v>
      </c>
      <c r="C2715" s="0" t="s">
        <v>2430</v>
      </c>
      <c r="D2715" s="333" t="n">
        <v>1.02</v>
      </c>
    </row>
    <row r="2716" customFormat="false" ht="15" hidden="false" customHeight="false" outlineLevel="0" collapsed="false">
      <c r="A2716" s="0" t="n">
        <v>1899</v>
      </c>
      <c r="B2716" s="0" t="s">
        <v>14600</v>
      </c>
      <c r="C2716" s="0" t="s">
        <v>2430</v>
      </c>
      <c r="D2716" s="333" t="n">
        <v>1.16</v>
      </c>
    </row>
    <row r="2717" customFormat="false" ht="15" hidden="false" customHeight="false" outlineLevel="0" collapsed="false">
      <c r="A2717" s="0" t="n">
        <v>1900</v>
      </c>
      <c r="B2717" s="0" t="s">
        <v>14601</v>
      </c>
      <c r="C2717" s="0" t="s">
        <v>2430</v>
      </c>
      <c r="D2717" s="333" t="n">
        <v>1.88</v>
      </c>
    </row>
    <row r="2718" customFormat="false" ht="15" hidden="false" customHeight="false" outlineLevel="0" collapsed="false">
      <c r="A2718" s="0" t="n">
        <v>12407</v>
      </c>
      <c r="B2718" s="0" t="s">
        <v>14602</v>
      </c>
      <c r="C2718" s="0" t="s">
        <v>2430</v>
      </c>
      <c r="D2718" s="333" t="n">
        <v>38.71</v>
      </c>
    </row>
    <row r="2719" customFormat="false" ht="15" hidden="false" customHeight="false" outlineLevel="0" collapsed="false">
      <c r="A2719" s="0" t="n">
        <v>12408</v>
      </c>
      <c r="B2719" s="0" t="s">
        <v>14603</v>
      </c>
      <c r="C2719" s="0" t="s">
        <v>2430</v>
      </c>
      <c r="D2719" s="333" t="n">
        <v>21.85</v>
      </c>
    </row>
    <row r="2720" customFormat="false" ht="15" hidden="false" customHeight="false" outlineLevel="0" collapsed="false">
      <c r="A2720" s="0" t="n">
        <v>12409</v>
      </c>
      <c r="B2720" s="0" t="s">
        <v>14604</v>
      </c>
      <c r="C2720" s="0" t="s">
        <v>2430</v>
      </c>
      <c r="D2720" s="333" t="n">
        <v>21.85</v>
      </c>
    </row>
    <row r="2721" customFormat="false" ht="15" hidden="false" customHeight="false" outlineLevel="0" collapsed="false">
      <c r="A2721" s="0" t="n">
        <v>12410</v>
      </c>
      <c r="B2721" s="0" t="s">
        <v>14605</v>
      </c>
      <c r="C2721" s="0" t="s">
        <v>2430</v>
      </c>
      <c r="D2721" s="333" t="n">
        <v>15.05</v>
      </c>
    </row>
    <row r="2722" customFormat="false" ht="15" hidden="false" customHeight="false" outlineLevel="0" collapsed="false">
      <c r="A2722" s="0" t="n">
        <v>3936</v>
      </c>
      <c r="B2722" s="0" t="s">
        <v>14606</v>
      </c>
      <c r="C2722" s="0" t="s">
        <v>2430</v>
      </c>
      <c r="D2722" s="333" t="n">
        <v>27.2</v>
      </c>
    </row>
    <row r="2723" customFormat="false" ht="15" hidden="false" customHeight="false" outlineLevel="0" collapsed="false">
      <c r="A2723" s="0" t="n">
        <v>3922</v>
      </c>
      <c r="B2723" s="0" t="s">
        <v>14607</v>
      </c>
      <c r="C2723" s="0" t="s">
        <v>2430</v>
      </c>
      <c r="D2723" s="333" t="n">
        <v>25.02</v>
      </c>
    </row>
    <row r="2724" customFormat="false" ht="15" hidden="false" customHeight="false" outlineLevel="0" collapsed="false">
      <c r="A2724" s="0" t="n">
        <v>3924</v>
      </c>
      <c r="B2724" s="0" t="s">
        <v>14608</v>
      </c>
      <c r="C2724" s="0" t="s">
        <v>2430</v>
      </c>
      <c r="D2724" s="333" t="n">
        <v>27.2</v>
      </c>
    </row>
    <row r="2725" customFormat="false" ht="15" hidden="false" customHeight="false" outlineLevel="0" collapsed="false">
      <c r="A2725" s="0" t="n">
        <v>3923</v>
      </c>
      <c r="B2725" s="0" t="s">
        <v>14609</v>
      </c>
      <c r="C2725" s="0" t="s">
        <v>2430</v>
      </c>
      <c r="D2725" s="333" t="n">
        <v>27.2</v>
      </c>
    </row>
    <row r="2726" customFormat="false" ht="15" hidden="false" customHeight="false" outlineLevel="0" collapsed="false">
      <c r="A2726" s="0" t="n">
        <v>3937</v>
      </c>
      <c r="B2726" s="0" t="s">
        <v>14610</v>
      </c>
      <c r="C2726" s="0" t="s">
        <v>2430</v>
      </c>
      <c r="D2726" s="333" t="n">
        <v>22.44</v>
      </c>
    </row>
    <row r="2727" customFormat="false" ht="15" hidden="false" customHeight="false" outlineLevel="0" collapsed="false">
      <c r="A2727" s="0" t="n">
        <v>3921</v>
      </c>
      <c r="B2727" s="0" t="s">
        <v>14611</v>
      </c>
      <c r="C2727" s="0" t="s">
        <v>2430</v>
      </c>
      <c r="D2727" s="333" t="n">
        <v>22.45</v>
      </c>
    </row>
    <row r="2728" customFormat="false" ht="15" hidden="false" customHeight="false" outlineLevel="0" collapsed="false">
      <c r="A2728" s="0" t="n">
        <v>3920</v>
      </c>
      <c r="B2728" s="0" t="s">
        <v>14612</v>
      </c>
      <c r="C2728" s="0" t="s">
        <v>2430</v>
      </c>
      <c r="D2728" s="333" t="n">
        <v>22.44</v>
      </c>
    </row>
    <row r="2729" customFormat="false" ht="15" hidden="false" customHeight="false" outlineLevel="0" collapsed="false">
      <c r="A2729" s="0" t="n">
        <v>3938</v>
      </c>
      <c r="B2729" s="0" t="s">
        <v>14613</v>
      </c>
      <c r="C2729" s="0" t="s">
        <v>2430</v>
      </c>
      <c r="D2729" s="333" t="n">
        <v>14.79</v>
      </c>
    </row>
    <row r="2730" customFormat="false" ht="15" hidden="false" customHeight="false" outlineLevel="0" collapsed="false">
      <c r="A2730" s="0" t="n">
        <v>3919</v>
      </c>
      <c r="B2730" s="0" t="s">
        <v>14614</v>
      </c>
      <c r="C2730" s="0" t="s">
        <v>2430</v>
      </c>
      <c r="D2730" s="333" t="n">
        <v>15.08</v>
      </c>
    </row>
    <row r="2731" customFormat="false" ht="15" hidden="false" customHeight="false" outlineLevel="0" collapsed="false">
      <c r="A2731" s="0" t="n">
        <v>3927</v>
      </c>
      <c r="B2731" s="0" t="s">
        <v>14615</v>
      </c>
      <c r="C2731" s="0" t="s">
        <v>2430</v>
      </c>
      <c r="D2731" s="333" t="n">
        <v>76.38</v>
      </c>
    </row>
    <row r="2732" customFormat="false" ht="15" hidden="false" customHeight="false" outlineLevel="0" collapsed="false">
      <c r="A2732" s="0" t="n">
        <v>3928</v>
      </c>
      <c r="B2732" s="0" t="s">
        <v>14616</v>
      </c>
      <c r="C2732" s="0" t="s">
        <v>2430</v>
      </c>
      <c r="D2732" s="333" t="n">
        <v>76.38</v>
      </c>
    </row>
    <row r="2733" customFormat="false" ht="15" hidden="false" customHeight="false" outlineLevel="0" collapsed="false">
      <c r="A2733" s="0" t="n">
        <v>3926</v>
      </c>
      <c r="B2733" s="0" t="s">
        <v>14617</v>
      </c>
      <c r="C2733" s="0" t="s">
        <v>2430</v>
      </c>
      <c r="D2733" s="333" t="n">
        <v>43.54</v>
      </c>
    </row>
    <row r="2734" customFormat="false" ht="15" hidden="false" customHeight="false" outlineLevel="0" collapsed="false">
      <c r="A2734" s="0" t="n">
        <v>3935</v>
      </c>
      <c r="B2734" s="0" t="s">
        <v>14618</v>
      </c>
      <c r="C2734" s="0" t="s">
        <v>2430</v>
      </c>
      <c r="D2734" s="333" t="n">
        <v>43.54</v>
      </c>
    </row>
    <row r="2735" customFormat="false" ht="15" hidden="false" customHeight="false" outlineLevel="0" collapsed="false">
      <c r="A2735" s="0" t="n">
        <v>3925</v>
      </c>
      <c r="B2735" s="0" t="s">
        <v>14619</v>
      </c>
      <c r="C2735" s="0" t="s">
        <v>2430</v>
      </c>
      <c r="D2735" s="333" t="n">
        <v>43.54</v>
      </c>
    </row>
    <row r="2736" customFormat="false" ht="15" hidden="false" customHeight="false" outlineLevel="0" collapsed="false">
      <c r="A2736" s="0" t="n">
        <v>12406</v>
      </c>
      <c r="B2736" s="0" t="s">
        <v>14620</v>
      </c>
      <c r="C2736" s="0" t="s">
        <v>2430</v>
      </c>
      <c r="D2736" s="333" t="n">
        <v>10.69</v>
      </c>
    </row>
    <row r="2737" customFormat="false" ht="15" hidden="false" customHeight="false" outlineLevel="0" collapsed="false">
      <c r="A2737" s="0" t="n">
        <v>3929</v>
      </c>
      <c r="B2737" s="0" t="s">
        <v>14621</v>
      </c>
      <c r="C2737" s="0" t="s">
        <v>2430</v>
      </c>
      <c r="D2737" s="333" t="n">
        <v>116.37</v>
      </c>
    </row>
    <row r="2738" customFormat="false" ht="15" hidden="false" customHeight="false" outlineLevel="0" collapsed="false">
      <c r="A2738" s="0" t="n">
        <v>3931</v>
      </c>
      <c r="B2738" s="0" t="s">
        <v>14622</v>
      </c>
      <c r="C2738" s="0" t="s">
        <v>2430</v>
      </c>
      <c r="D2738" s="333" t="n">
        <v>116.37</v>
      </c>
    </row>
    <row r="2739" customFormat="false" ht="15" hidden="false" customHeight="false" outlineLevel="0" collapsed="false">
      <c r="A2739" s="0" t="n">
        <v>3930</v>
      </c>
      <c r="B2739" s="0" t="s">
        <v>14623</v>
      </c>
      <c r="C2739" s="0" t="s">
        <v>2430</v>
      </c>
      <c r="D2739" s="333" t="n">
        <v>116.37</v>
      </c>
    </row>
    <row r="2740" customFormat="false" ht="15" hidden="false" customHeight="false" outlineLevel="0" collapsed="false">
      <c r="A2740" s="0" t="n">
        <v>3932</v>
      </c>
      <c r="B2740" s="0" t="s">
        <v>14624</v>
      </c>
      <c r="C2740" s="0" t="s">
        <v>2430</v>
      </c>
      <c r="D2740" s="333" t="n">
        <v>200.94</v>
      </c>
    </row>
    <row r="2741" customFormat="false" ht="15" hidden="false" customHeight="false" outlineLevel="0" collapsed="false">
      <c r="A2741" s="0" t="n">
        <v>3933</v>
      </c>
      <c r="B2741" s="0" t="s">
        <v>14625</v>
      </c>
      <c r="C2741" s="0" t="s">
        <v>2430</v>
      </c>
      <c r="D2741" s="333" t="n">
        <v>200.94</v>
      </c>
    </row>
    <row r="2742" customFormat="false" ht="15" hidden="false" customHeight="false" outlineLevel="0" collapsed="false">
      <c r="A2742" s="0" t="n">
        <v>3934</v>
      </c>
      <c r="B2742" s="0" t="s">
        <v>14626</v>
      </c>
      <c r="C2742" s="0" t="s">
        <v>2430</v>
      </c>
      <c r="D2742" s="333" t="n">
        <v>200.94</v>
      </c>
    </row>
    <row r="2743" customFormat="false" ht="15" hidden="false" customHeight="false" outlineLevel="0" collapsed="false">
      <c r="A2743" s="0" t="n">
        <v>40355</v>
      </c>
      <c r="B2743" s="0" t="s">
        <v>14627</v>
      </c>
      <c r="C2743" s="0" t="s">
        <v>2430</v>
      </c>
      <c r="D2743" s="333" t="n">
        <v>14.23</v>
      </c>
    </row>
    <row r="2744" customFormat="false" ht="15" hidden="false" customHeight="false" outlineLevel="0" collapsed="false">
      <c r="A2744" s="0" t="n">
        <v>40364</v>
      </c>
      <c r="B2744" s="0" t="s">
        <v>14628</v>
      </c>
      <c r="C2744" s="0" t="s">
        <v>2430</v>
      </c>
      <c r="D2744" s="333" t="n">
        <v>66.64</v>
      </c>
    </row>
    <row r="2745" customFormat="false" ht="15" hidden="false" customHeight="false" outlineLevel="0" collapsed="false">
      <c r="A2745" s="0" t="n">
        <v>40361</v>
      </c>
      <c r="B2745" s="0" t="s">
        <v>14629</v>
      </c>
      <c r="C2745" s="0" t="s">
        <v>2430</v>
      </c>
      <c r="D2745" s="333" t="n">
        <v>52.11</v>
      </c>
    </row>
    <row r="2746" customFormat="false" ht="15" hidden="false" customHeight="false" outlineLevel="0" collapsed="false">
      <c r="A2746" s="0" t="n">
        <v>40358</v>
      </c>
      <c r="B2746" s="0" t="s">
        <v>14630</v>
      </c>
      <c r="C2746" s="0" t="s">
        <v>2430</v>
      </c>
      <c r="D2746" s="333" t="n">
        <v>19.86</v>
      </c>
    </row>
    <row r="2747" customFormat="false" ht="15" hidden="false" customHeight="false" outlineLevel="0" collapsed="false">
      <c r="A2747" s="0" t="n">
        <v>40370</v>
      </c>
      <c r="B2747" s="0" t="s">
        <v>14631</v>
      </c>
      <c r="C2747" s="0" t="s">
        <v>2430</v>
      </c>
      <c r="D2747" s="333" t="n">
        <v>211.44</v>
      </c>
    </row>
    <row r="2748" customFormat="false" ht="15" hidden="false" customHeight="false" outlineLevel="0" collapsed="false">
      <c r="A2748" s="0" t="n">
        <v>40367</v>
      </c>
      <c r="B2748" s="0" t="s">
        <v>14632</v>
      </c>
      <c r="C2748" s="0" t="s">
        <v>2430</v>
      </c>
      <c r="D2748" s="333" t="n">
        <v>105.09</v>
      </c>
    </row>
    <row r="2749" customFormat="false" ht="15" hidden="false" customHeight="false" outlineLevel="0" collapsed="false">
      <c r="A2749" s="0" t="n">
        <v>40373</v>
      </c>
      <c r="B2749" s="0" t="s">
        <v>14633</v>
      </c>
      <c r="C2749" s="0" t="s">
        <v>2430</v>
      </c>
      <c r="D2749" s="333" t="n">
        <v>285.93</v>
      </c>
    </row>
    <row r="2750" customFormat="false" ht="15" hidden="false" customHeight="false" outlineLevel="0" collapsed="false">
      <c r="A2750" s="0" t="n">
        <v>3907</v>
      </c>
      <c r="B2750" s="0" t="s">
        <v>14634</v>
      </c>
      <c r="C2750" s="0" t="s">
        <v>2430</v>
      </c>
      <c r="D2750" s="333" t="n">
        <v>5.43</v>
      </c>
    </row>
    <row r="2751" customFormat="false" ht="15" hidden="false" customHeight="false" outlineLevel="0" collapsed="false">
      <c r="A2751" s="0" t="n">
        <v>3889</v>
      </c>
      <c r="B2751" s="0" t="s">
        <v>14635</v>
      </c>
      <c r="C2751" s="0" t="s">
        <v>2430</v>
      </c>
      <c r="D2751" s="333" t="n">
        <v>3.86</v>
      </c>
    </row>
    <row r="2752" customFormat="false" ht="15" hidden="false" customHeight="false" outlineLevel="0" collapsed="false">
      <c r="A2752" s="0" t="n">
        <v>3868</v>
      </c>
      <c r="B2752" s="0" t="s">
        <v>14636</v>
      </c>
      <c r="C2752" s="0" t="s">
        <v>2430</v>
      </c>
      <c r="D2752" s="333" t="n">
        <v>1.42</v>
      </c>
    </row>
    <row r="2753" customFormat="false" ht="15" hidden="false" customHeight="false" outlineLevel="0" collapsed="false">
      <c r="A2753" s="0" t="n">
        <v>3869</v>
      </c>
      <c r="B2753" s="0" t="s">
        <v>14637</v>
      </c>
      <c r="C2753" s="0" t="s">
        <v>2430</v>
      </c>
      <c r="D2753" s="333" t="n">
        <v>3.14</v>
      </c>
    </row>
    <row r="2754" customFormat="false" ht="15" hidden="false" customHeight="false" outlineLevel="0" collapsed="false">
      <c r="A2754" s="0" t="n">
        <v>3872</v>
      </c>
      <c r="B2754" s="0" t="s">
        <v>14638</v>
      </c>
      <c r="C2754" s="0" t="s">
        <v>2430</v>
      </c>
      <c r="D2754" s="333" t="n">
        <v>5.36</v>
      </c>
    </row>
    <row r="2755" customFormat="false" ht="15" hidden="false" customHeight="false" outlineLevel="0" collapsed="false">
      <c r="A2755" s="0" t="n">
        <v>3850</v>
      </c>
      <c r="B2755" s="0" t="s">
        <v>14639</v>
      </c>
      <c r="C2755" s="0" t="s">
        <v>2430</v>
      </c>
      <c r="D2755" s="333" t="n">
        <v>12.37</v>
      </c>
    </row>
    <row r="2756" customFormat="false" ht="15" hidden="false" customHeight="false" outlineLevel="0" collapsed="false">
      <c r="A2756" s="0" t="n">
        <v>38023</v>
      </c>
      <c r="B2756" s="0" t="s">
        <v>14640</v>
      </c>
      <c r="C2756" s="0" t="s">
        <v>2430</v>
      </c>
      <c r="D2756" s="333" t="n">
        <v>6.29</v>
      </c>
    </row>
    <row r="2757" customFormat="false" ht="15" hidden="false" customHeight="false" outlineLevel="0" collapsed="false">
      <c r="A2757" s="0" t="n">
        <v>37986</v>
      </c>
      <c r="B2757" s="0" t="s">
        <v>14641</v>
      </c>
      <c r="C2757" s="0" t="s">
        <v>2430</v>
      </c>
      <c r="D2757" s="333" t="n">
        <v>1.87</v>
      </c>
    </row>
    <row r="2758" customFormat="false" ht="15" hidden="false" customHeight="false" outlineLevel="0" collapsed="false">
      <c r="A2758" s="0" t="n">
        <v>37987</v>
      </c>
      <c r="B2758" s="0" t="s">
        <v>14642</v>
      </c>
      <c r="C2758" s="0" t="s">
        <v>2430</v>
      </c>
      <c r="D2758" s="333" t="n">
        <v>93.27</v>
      </c>
    </row>
    <row r="2759" customFormat="false" ht="15" hidden="false" customHeight="false" outlineLevel="0" collapsed="false">
      <c r="A2759" s="0" t="n">
        <v>37988</v>
      </c>
      <c r="B2759" s="0" t="s">
        <v>14643</v>
      </c>
      <c r="C2759" s="0" t="s">
        <v>2430</v>
      </c>
      <c r="D2759" s="333" t="n">
        <v>148.21</v>
      </c>
    </row>
    <row r="2760" customFormat="false" ht="15" hidden="false" customHeight="false" outlineLevel="0" collapsed="false">
      <c r="A2760" s="0" t="n">
        <v>21120</v>
      </c>
      <c r="B2760" s="0" t="s">
        <v>14644</v>
      </c>
      <c r="C2760" s="0" t="s">
        <v>2430</v>
      </c>
      <c r="D2760" s="333" t="n">
        <v>9.54</v>
      </c>
    </row>
    <row r="2761" customFormat="false" ht="15" hidden="false" customHeight="false" outlineLevel="0" collapsed="false">
      <c r="A2761" s="0" t="n">
        <v>39318</v>
      </c>
      <c r="B2761" s="0" t="s">
        <v>14645</v>
      </c>
      <c r="C2761" s="0" t="s">
        <v>2430</v>
      </c>
      <c r="D2761" s="333" t="n">
        <v>8.87</v>
      </c>
    </row>
    <row r="2762" customFormat="false" ht="15" hidden="false" customHeight="false" outlineLevel="0" collapsed="false">
      <c r="A2762" s="0" t="n">
        <v>40366</v>
      </c>
      <c r="B2762" s="0" t="s">
        <v>14646</v>
      </c>
      <c r="C2762" s="0" t="s">
        <v>2430</v>
      </c>
      <c r="D2762" s="333" t="n">
        <v>51.98</v>
      </c>
    </row>
    <row r="2763" customFormat="false" ht="15" hidden="false" customHeight="false" outlineLevel="0" collapsed="false">
      <c r="A2763" s="0" t="n">
        <v>40363</v>
      </c>
      <c r="B2763" s="0" t="s">
        <v>14647</v>
      </c>
      <c r="C2763" s="0" t="s">
        <v>2430</v>
      </c>
      <c r="D2763" s="333" t="n">
        <v>40.66</v>
      </c>
    </row>
    <row r="2764" customFormat="false" ht="15" hidden="false" customHeight="false" outlineLevel="0" collapsed="false">
      <c r="A2764" s="0" t="n">
        <v>40354</v>
      </c>
      <c r="B2764" s="0" t="s">
        <v>14648</v>
      </c>
      <c r="C2764" s="0" t="s">
        <v>2430</v>
      </c>
      <c r="D2764" s="333" t="n">
        <v>17.7</v>
      </c>
    </row>
    <row r="2765" customFormat="false" ht="15" hidden="false" customHeight="false" outlineLevel="0" collapsed="false">
      <c r="A2765" s="0" t="n">
        <v>40360</v>
      </c>
      <c r="B2765" s="0" t="s">
        <v>14649</v>
      </c>
      <c r="C2765" s="0" t="s">
        <v>2430</v>
      </c>
      <c r="D2765" s="333" t="n">
        <v>26.65</v>
      </c>
    </row>
    <row r="2766" customFormat="false" ht="15" hidden="false" customHeight="false" outlineLevel="0" collapsed="false">
      <c r="A2766" s="0" t="n">
        <v>40372</v>
      </c>
      <c r="B2766" s="0" t="s">
        <v>14650</v>
      </c>
      <c r="C2766" s="0" t="s">
        <v>2430</v>
      </c>
      <c r="D2766" s="333" t="n">
        <v>164.59</v>
      </c>
    </row>
    <row r="2767" customFormat="false" ht="15" hidden="false" customHeight="false" outlineLevel="0" collapsed="false">
      <c r="A2767" s="0" t="n">
        <v>40369</v>
      </c>
      <c r="B2767" s="0" t="s">
        <v>14651</v>
      </c>
      <c r="C2767" s="0" t="s">
        <v>2430</v>
      </c>
      <c r="D2767" s="333" t="n">
        <v>81.92</v>
      </c>
    </row>
    <row r="2768" customFormat="false" ht="15" hidden="false" customHeight="false" outlineLevel="0" collapsed="false">
      <c r="A2768" s="0" t="n">
        <v>40357</v>
      </c>
      <c r="B2768" s="0" t="s">
        <v>14652</v>
      </c>
      <c r="C2768" s="0" t="s">
        <v>2430</v>
      </c>
      <c r="D2768" s="333" t="n">
        <v>19.86</v>
      </c>
    </row>
    <row r="2769" customFormat="false" ht="15" hidden="false" customHeight="false" outlineLevel="0" collapsed="false">
      <c r="A2769" s="0" t="n">
        <v>40375</v>
      </c>
      <c r="B2769" s="0" t="s">
        <v>14653</v>
      </c>
      <c r="C2769" s="0" t="s">
        <v>2430</v>
      </c>
      <c r="D2769" s="333" t="n">
        <v>222.82</v>
      </c>
    </row>
    <row r="2770" customFormat="false" ht="15" hidden="false" customHeight="false" outlineLevel="0" collapsed="false">
      <c r="A2770" s="0" t="n">
        <v>1893</v>
      </c>
      <c r="B2770" s="0" t="s">
        <v>14654</v>
      </c>
      <c r="C2770" s="0" t="s">
        <v>2430</v>
      </c>
      <c r="D2770" s="333" t="n">
        <v>3.86</v>
      </c>
    </row>
    <row r="2771" customFormat="false" ht="15" hidden="false" customHeight="false" outlineLevel="0" collapsed="false">
      <c r="A2771" s="0" t="n">
        <v>1902</v>
      </c>
      <c r="B2771" s="0" t="s">
        <v>14655</v>
      </c>
      <c r="C2771" s="0" t="s">
        <v>2430</v>
      </c>
      <c r="D2771" s="333" t="n">
        <v>2.81</v>
      </c>
    </row>
    <row r="2772" customFormat="false" ht="15" hidden="false" customHeight="false" outlineLevel="0" collapsed="false">
      <c r="A2772" s="0" t="n">
        <v>1901</v>
      </c>
      <c r="B2772" s="0" t="s">
        <v>14656</v>
      </c>
      <c r="C2772" s="0" t="s">
        <v>2430</v>
      </c>
      <c r="D2772" s="333" t="n">
        <v>0.88</v>
      </c>
    </row>
    <row r="2773" customFormat="false" ht="15" hidden="false" customHeight="false" outlineLevel="0" collapsed="false">
      <c r="A2773" s="0" t="n">
        <v>1892</v>
      </c>
      <c r="B2773" s="0" t="s">
        <v>14657</v>
      </c>
      <c r="C2773" s="0" t="s">
        <v>2430</v>
      </c>
      <c r="D2773" s="333" t="n">
        <v>1.81</v>
      </c>
    </row>
    <row r="2774" customFormat="false" ht="15" hidden="false" customHeight="false" outlineLevel="0" collapsed="false">
      <c r="A2774" s="0" t="n">
        <v>1907</v>
      </c>
      <c r="B2774" s="0" t="s">
        <v>14658</v>
      </c>
      <c r="C2774" s="0" t="s">
        <v>2430</v>
      </c>
      <c r="D2774" s="333" t="n">
        <v>12.43</v>
      </c>
    </row>
    <row r="2775" customFormat="false" ht="15" hidden="false" customHeight="false" outlineLevel="0" collapsed="false">
      <c r="A2775" s="0" t="n">
        <v>1894</v>
      </c>
      <c r="B2775" s="0" t="s">
        <v>14659</v>
      </c>
      <c r="C2775" s="0" t="s">
        <v>2430</v>
      </c>
      <c r="D2775" s="333" t="n">
        <v>5.59</v>
      </c>
    </row>
    <row r="2776" customFormat="false" ht="15" hidden="false" customHeight="false" outlineLevel="0" collapsed="false">
      <c r="A2776" s="0" t="n">
        <v>1891</v>
      </c>
      <c r="B2776" s="0" t="s">
        <v>14660</v>
      </c>
      <c r="C2776" s="0" t="s">
        <v>2430</v>
      </c>
      <c r="D2776" s="333" t="n">
        <v>1.29</v>
      </c>
    </row>
    <row r="2777" customFormat="false" ht="15" hidden="false" customHeight="false" outlineLevel="0" collapsed="false">
      <c r="A2777" s="0" t="n">
        <v>1896</v>
      </c>
      <c r="B2777" s="0" t="s">
        <v>14661</v>
      </c>
      <c r="C2777" s="0" t="s">
        <v>2430</v>
      </c>
      <c r="D2777" s="333" t="n">
        <v>16.69</v>
      </c>
    </row>
    <row r="2778" customFormat="false" ht="15" hidden="false" customHeight="false" outlineLevel="0" collapsed="false">
      <c r="A2778" s="0" t="n">
        <v>1895</v>
      </c>
      <c r="B2778" s="0" t="s">
        <v>14662</v>
      </c>
      <c r="C2778" s="0" t="s">
        <v>2430</v>
      </c>
      <c r="D2778" s="333" t="n">
        <v>29.32</v>
      </c>
    </row>
    <row r="2779" customFormat="false" ht="15" hidden="false" customHeight="false" outlineLevel="0" collapsed="false">
      <c r="A2779" s="0" t="n">
        <v>2641</v>
      </c>
      <c r="B2779" s="0" t="s">
        <v>14663</v>
      </c>
      <c r="C2779" s="0" t="s">
        <v>2430</v>
      </c>
      <c r="D2779" s="333" t="n">
        <v>28.54</v>
      </c>
    </row>
    <row r="2780" customFormat="false" ht="15" hidden="false" customHeight="false" outlineLevel="0" collapsed="false">
      <c r="A2780" s="0" t="n">
        <v>2636</v>
      </c>
      <c r="B2780" s="0" t="s">
        <v>14664</v>
      </c>
      <c r="C2780" s="0" t="s">
        <v>2430</v>
      </c>
      <c r="D2780" s="333" t="n">
        <v>1.84</v>
      </c>
    </row>
    <row r="2781" customFormat="false" ht="15" hidden="false" customHeight="false" outlineLevel="0" collapsed="false">
      <c r="A2781" s="0" t="n">
        <v>2637</v>
      </c>
      <c r="B2781" s="0" t="s">
        <v>14665</v>
      </c>
      <c r="C2781" s="0" t="s">
        <v>2430</v>
      </c>
      <c r="D2781" s="333" t="n">
        <v>1.95</v>
      </c>
    </row>
    <row r="2782" customFormat="false" ht="15" hidden="false" customHeight="false" outlineLevel="0" collapsed="false">
      <c r="A2782" s="0" t="n">
        <v>2638</v>
      </c>
      <c r="B2782" s="0" t="s">
        <v>14666</v>
      </c>
      <c r="C2782" s="0" t="s">
        <v>2430</v>
      </c>
      <c r="D2782" s="333" t="n">
        <v>2.27</v>
      </c>
    </row>
    <row r="2783" customFormat="false" ht="15" hidden="false" customHeight="false" outlineLevel="0" collapsed="false">
      <c r="A2783" s="0" t="n">
        <v>2639</v>
      </c>
      <c r="B2783" s="0" t="s">
        <v>14667</v>
      </c>
      <c r="C2783" s="0" t="s">
        <v>2430</v>
      </c>
      <c r="D2783" s="333" t="n">
        <v>4.03</v>
      </c>
    </row>
    <row r="2784" customFormat="false" ht="15" hidden="false" customHeight="false" outlineLevel="0" collapsed="false">
      <c r="A2784" s="0" t="n">
        <v>2644</v>
      </c>
      <c r="B2784" s="0" t="s">
        <v>14668</v>
      </c>
      <c r="C2784" s="0" t="s">
        <v>2430</v>
      </c>
      <c r="D2784" s="333" t="n">
        <v>5.84</v>
      </c>
    </row>
    <row r="2785" customFormat="false" ht="15" hidden="false" customHeight="false" outlineLevel="0" collapsed="false">
      <c r="A2785" s="0" t="n">
        <v>2643</v>
      </c>
      <c r="B2785" s="0" t="s">
        <v>14669</v>
      </c>
      <c r="C2785" s="0" t="s">
        <v>2430</v>
      </c>
      <c r="D2785" s="333" t="n">
        <v>8.14</v>
      </c>
    </row>
    <row r="2786" customFormat="false" ht="15" hidden="false" customHeight="false" outlineLevel="0" collapsed="false">
      <c r="A2786" s="0" t="n">
        <v>2640</v>
      </c>
      <c r="B2786" s="0" t="s">
        <v>14670</v>
      </c>
      <c r="C2786" s="0" t="s">
        <v>2430</v>
      </c>
      <c r="D2786" s="333" t="n">
        <v>11.88</v>
      </c>
    </row>
    <row r="2787" customFormat="false" ht="15" hidden="false" customHeight="false" outlineLevel="0" collapsed="false">
      <c r="A2787" s="0" t="n">
        <v>2642</v>
      </c>
      <c r="B2787" s="0" t="s">
        <v>14671</v>
      </c>
      <c r="C2787" s="0" t="s">
        <v>2430</v>
      </c>
      <c r="D2787" s="333" t="n">
        <v>18.08</v>
      </c>
    </row>
    <row r="2788" customFormat="false" ht="15" hidden="false" customHeight="false" outlineLevel="0" collapsed="false">
      <c r="A2788" s="0" t="n">
        <v>39855</v>
      </c>
      <c r="B2788" s="0" t="s">
        <v>14672</v>
      </c>
      <c r="C2788" s="0" t="s">
        <v>2430</v>
      </c>
      <c r="D2788" s="333" t="n">
        <v>3.17</v>
      </c>
    </row>
    <row r="2789" customFormat="false" ht="15" hidden="false" customHeight="false" outlineLevel="0" collapsed="false">
      <c r="A2789" s="0" t="n">
        <v>39856</v>
      </c>
      <c r="B2789" s="0" t="s">
        <v>14673</v>
      </c>
      <c r="C2789" s="0" t="s">
        <v>2430</v>
      </c>
      <c r="D2789" s="333" t="n">
        <v>7.47</v>
      </c>
    </row>
    <row r="2790" customFormat="false" ht="15" hidden="false" customHeight="false" outlineLevel="0" collapsed="false">
      <c r="A2790" s="0" t="n">
        <v>39857</v>
      </c>
      <c r="B2790" s="0" t="s">
        <v>14674</v>
      </c>
      <c r="C2790" s="0" t="s">
        <v>2430</v>
      </c>
      <c r="D2790" s="333" t="n">
        <v>12.09</v>
      </c>
    </row>
    <row r="2791" customFormat="false" ht="15" hidden="false" customHeight="false" outlineLevel="0" collapsed="false">
      <c r="A2791" s="0" t="n">
        <v>39858</v>
      </c>
      <c r="B2791" s="0" t="s">
        <v>14675</v>
      </c>
      <c r="C2791" s="0" t="s">
        <v>2430</v>
      </c>
      <c r="D2791" s="333" t="n">
        <v>26.82</v>
      </c>
    </row>
    <row r="2792" customFormat="false" ht="15" hidden="false" customHeight="false" outlineLevel="0" collapsed="false">
      <c r="A2792" s="0" t="n">
        <v>39859</v>
      </c>
      <c r="B2792" s="0" t="s">
        <v>14676</v>
      </c>
      <c r="C2792" s="0" t="s">
        <v>2430</v>
      </c>
      <c r="D2792" s="333" t="n">
        <v>41.35</v>
      </c>
    </row>
    <row r="2793" customFormat="false" ht="15" hidden="false" customHeight="false" outlineLevel="0" collapsed="false">
      <c r="A2793" s="0" t="n">
        <v>39860</v>
      </c>
      <c r="B2793" s="0" t="s">
        <v>14677</v>
      </c>
      <c r="C2793" s="0" t="s">
        <v>2430</v>
      </c>
      <c r="D2793" s="333" t="n">
        <v>63.46</v>
      </c>
    </row>
    <row r="2794" customFormat="false" ht="15" hidden="false" customHeight="false" outlineLevel="0" collapsed="false">
      <c r="A2794" s="0" t="n">
        <v>39861</v>
      </c>
      <c r="B2794" s="0" t="s">
        <v>14678</v>
      </c>
      <c r="C2794" s="0" t="s">
        <v>2430</v>
      </c>
      <c r="D2794" s="333" t="n">
        <v>181.17</v>
      </c>
    </row>
    <row r="2795" customFormat="false" ht="15" hidden="false" customHeight="false" outlineLevel="0" collapsed="false">
      <c r="A2795" s="0" t="n">
        <v>3867</v>
      </c>
      <c r="B2795" s="0" t="s">
        <v>14679</v>
      </c>
      <c r="C2795" s="0" t="s">
        <v>2430</v>
      </c>
      <c r="D2795" s="333" t="n">
        <v>75.31</v>
      </c>
    </row>
    <row r="2796" customFormat="false" ht="15" hidden="false" customHeight="false" outlineLevel="0" collapsed="false">
      <c r="A2796" s="0" t="n">
        <v>3861</v>
      </c>
      <c r="B2796" s="0" t="s">
        <v>14680</v>
      </c>
      <c r="C2796" s="0" t="s">
        <v>2430</v>
      </c>
      <c r="D2796" s="333" t="n">
        <v>0.78</v>
      </c>
    </row>
    <row r="2797" customFormat="false" ht="15" hidden="false" customHeight="false" outlineLevel="0" collapsed="false">
      <c r="A2797" s="0" t="n">
        <v>3904</v>
      </c>
      <c r="B2797" s="0" t="s">
        <v>14681</v>
      </c>
      <c r="C2797" s="0" t="s">
        <v>2430</v>
      </c>
      <c r="D2797" s="333" t="n">
        <v>0.83</v>
      </c>
    </row>
    <row r="2798" customFormat="false" ht="15" hidden="false" customHeight="false" outlineLevel="0" collapsed="false">
      <c r="A2798" s="0" t="n">
        <v>3903</v>
      </c>
      <c r="B2798" s="0" t="s">
        <v>14682</v>
      </c>
      <c r="C2798" s="0" t="s">
        <v>2430</v>
      </c>
      <c r="D2798" s="333" t="n">
        <v>2.02</v>
      </c>
    </row>
    <row r="2799" customFormat="false" ht="15" hidden="false" customHeight="false" outlineLevel="0" collapsed="false">
      <c r="A2799" s="0" t="n">
        <v>3862</v>
      </c>
      <c r="B2799" s="0" t="s">
        <v>14683</v>
      </c>
      <c r="C2799" s="0" t="s">
        <v>2430</v>
      </c>
      <c r="D2799" s="333" t="n">
        <v>4.3</v>
      </c>
    </row>
    <row r="2800" customFormat="false" ht="15" hidden="false" customHeight="false" outlineLevel="0" collapsed="false">
      <c r="A2800" s="0" t="n">
        <v>3863</v>
      </c>
      <c r="B2800" s="0" t="s">
        <v>14684</v>
      </c>
      <c r="C2800" s="0" t="s">
        <v>2430</v>
      </c>
      <c r="D2800" s="333" t="n">
        <v>4.41</v>
      </c>
    </row>
    <row r="2801" customFormat="false" ht="15" hidden="false" customHeight="false" outlineLevel="0" collapsed="false">
      <c r="A2801" s="0" t="n">
        <v>3864</v>
      </c>
      <c r="B2801" s="0" t="s">
        <v>14685</v>
      </c>
      <c r="C2801" s="0" t="s">
        <v>2430</v>
      </c>
      <c r="D2801" s="333" t="n">
        <v>13.51</v>
      </c>
    </row>
    <row r="2802" customFormat="false" ht="15" hidden="false" customHeight="false" outlineLevel="0" collapsed="false">
      <c r="A2802" s="0" t="n">
        <v>3865</v>
      </c>
      <c r="B2802" s="0" t="s">
        <v>14686</v>
      </c>
      <c r="C2802" s="0" t="s">
        <v>2430</v>
      </c>
      <c r="D2802" s="333" t="n">
        <v>19.75</v>
      </c>
    </row>
    <row r="2803" customFormat="false" ht="15" hidden="false" customHeight="false" outlineLevel="0" collapsed="false">
      <c r="A2803" s="0" t="n">
        <v>3866</v>
      </c>
      <c r="B2803" s="0" t="s">
        <v>14687</v>
      </c>
      <c r="C2803" s="0" t="s">
        <v>2430</v>
      </c>
      <c r="D2803" s="333" t="n">
        <v>44.35</v>
      </c>
    </row>
    <row r="2804" customFormat="false" ht="15" hidden="false" customHeight="false" outlineLevel="0" collapsed="false">
      <c r="A2804" s="0" t="n">
        <v>3878</v>
      </c>
      <c r="B2804" s="0" t="s">
        <v>14688</v>
      </c>
      <c r="C2804" s="0" t="s">
        <v>2430</v>
      </c>
      <c r="D2804" s="333" t="n">
        <v>12.09</v>
      </c>
    </row>
    <row r="2805" customFormat="false" ht="15" hidden="false" customHeight="false" outlineLevel="0" collapsed="false">
      <c r="A2805" s="0" t="n">
        <v>3883</v>
      </c>
      <c r="B2805" s="0" t="s">
        <v>14689</v>
      </c>
      <c r="C2805" s="0" t="s">
        <v>2430</v>
      </c>
      <c r="D2805" s="333" t="n">
        <v>1.55</v>
      </c>
    </row>
    <row r="2806" customFormat="false" ht="15" hidden="false" customHeight="false" outlineLevel="0" collapsed="false">
      <c r="A2806" s="0" t="n">
        <v>3876</v>
      </c>
      <c r="B2806" s="0" t="s">
        <v>14690</v>
      </c>
      <c r="C2806" s="0" t="s">
        <v>2430</v>
      </c>
      <c r="D2806" s="333" t="n">
        <v>4.81</v>
      </c>
    </row>
    <row r="2807" customFormat="false" ht="15" hidden="false" customHeight="false" outlineLevel="0" collapsed="false">
      <c r="A2807" s="0" t="n">
        <v>3884</v>
      </c>
      <c r="B2807" s="0" t="s">
        <v>14691</v>
      </c>
      <c r="C2807" s="0" t="s">
        <v>2430</v>
      </c>
      <c r="D2807" s="333" t="n">
        <v>2.45</v>
      </c>
    </row>
    <row r="2808" customFormat="false" ht="15" hidden="false" customHeight="false" outlineLevel="0" collapsed="false">
      <c r="A2808" s="0" t="n">
        <v>12892</v>
      </c>
      <c r="B2808" s="0" t="s">
        <v>14692</v>
      </c>
      <c r="C2808" s="0" t="s">
        <v>12296</v>
      </c>
      <c r="D2808" s="333" t="n">
        <v>13.81</v>
      </c>
    </row>
    <row r="2809" customFormat="false" ht="15" hidden="false" customHeight="false" outlineLevel="0" collapsed="false">
      <c r="A2809" s="0" t="n">
        <v>38447</v>
      </c>
      <c r="B2809" s="0" t="s">
        <v>14693</v>
      </c>
      <c r="C2809" s="0" t="s">
        <v>2430</v>
      </c>
      <c r="D2809" s="333" t="n">
        <v>92.42</v>
      </c>
    </row>
    <row r="2810" customFormat="false" ht="15" hidden="false" customHeight="false" outlineLevel="0" collapsed="false">
      <c r="A2810" s="0" t="n">
        <v>36320</v>
      </c>
      <c r="B2810" s="0" t="s">
        <v>14694</v>
      </c>
      <c r="C2810" s="0" t="s">
        <v>2430</v>
      </c>
      <c r="D2810" s="333" t="n">
        <v>2.48</v>
      </c>
    </row>
    <row r="2811" customFormat="false" ht="15" hidden="false" customHeight="false" outlineLevel="0" collapsed="false">
      <c r="A2811" s="0" t="n">
        <v>36324</v>
      </c>
      <c r="B2811" s="0" t="s">
        <v>14695</v>
      </c>
      <c r="C2811" s="0" t="s">
        <v>2430</v>
      </c>
      <c r="D2811" s="333" t="n">
        <v>2.26</v>
      </c>
    </row>
    <row r="2812" customFormat="false" ht="15" hidden="false" customHeight="false" outlineLevel="0" collapsed="false">
      <c r="A2812" s="0" t="n">
        <v>38441</v>
      </c>
      <c r="B2812" s="0" t="s">
        <v>14696</v>
      </c>
      <c r="C2812" s="0" t="s">
        <v>2430</v>
      </c>
      <c r="D2812" s="333" t="n">
        <v>4.06</v>
      </c>
    </row>
    <row r="2813" customFormat="false" ht="15" hidden="false" customHeight="false" outlineLevel="0" collapsed="false">
      <c r="A2813" s="0" t="n">
        <v>38442</v>
      </c>
      <c r="B2813" s="0" t="s">
        <v>14697</v>
      </c>
      <c r="C2813" s="0" t="s">
        <v>2430</v>
      </c>
      <c r="D2813" s="333" t="n">
        <v>11.55</v>
      </c>
    </row>
    <row r="2814" customFormat="false" ht="15" hidden="false" customHeight="false" outlineLevel="0" collapsed="false">
      <c r="A2814" s="0" t="n">
        <v>38443</v>
      </c>
      <c r="B2814" s="0" t="s">
        <v>14698</v>
      </c>
      <c r="C2814" s="0" t="s">
        <v>2430</v>
      </c>
      <c r="D2814" s="333" t="n">
        <v>14.01</v>
      </c>
    </row>
    <row r="2815" customFormat="false" ht="15" hidden="false" customHeight="false" outlineLevel="0" collapsed="false">
      <c r="A2815" s="0" t="n">
        <v>38444</v>
      </c>
      <c r="B2815" s="0" t="s">
        <v>14699</v>
      </c>
      <c r="C2815" s="0" t="s">
        <v>2430</v>
      </c>
      <c r="D2815" s="333" t="n">
        <v>23.53</v>
      </c>
    </row>
    <row r="2816" customFormat="false" ht="15" hidden="false" customHeight="false" outlineLevel="0" collapsed="false">
      <c r="A2816" s="0" t="n">
        <v>38445</v>
      </c>
      <c r="B2816" s="0" t="s">
        <v>14700</v>
      </c>
      <c r="C2816" s="0" t="s">
        <v>2430</v>
      </c>
      <c r="D2816" s="333" t="n">
        <v>43.63</v>
      </c>
    </row>
    <row r="2817" customFormat="false" ht="15" hidden="false" customHeight="false" outlineLevel="0" collapsed="false">
      <c r="A2817" s="0" t="n">
        <v>38446</v>
      </c>
      <c r="B2817" s="0" t="s">
        <v>14701</v>
      </c>
      <c r="C2817" s="0" t="s">
        <v>2430</v>
      </c>
      <c r="D2817" s="333" t="n">
        <v>71.41</v>
      </c>
    </row>
    <row r="2818" customFormat="false" ht="15" hidden="false" customHeight="false" outlineLevel="0" collapsed="false">
      <c r="A2818" s="0" t="n">
        <v>3837</v>
      </c>
      <c r="B2818" s="0" t="s">
        <v>14702</v>
      </c>
      <c r="C2818" s="0" t="s">
        <v>2430</v>
      </c>
      <c r="D2818" s="333" t="n">
        <v>37.05</v>
      </c>
    </row>
    <row r="2819" customFormat="false" ht="15" hidden="false" customHeight="false" outlineLevel="0" collapsed="false">
      <c r="A2819" s="0" t="n">
        <v>3845</v>
      </c>
      <c r="B2819" s="0" t="s">
        <v>14703</v>
      </c>
      <c r="C2819" s="0" t="s">
        <v>2430</v>
      </c>
      <c r="D2819" s="333" t="n">
        <v>13.53</v>
      </c>
    </row>
    <row r="2820" customFormat="false" ht="15" hidden="false" customHeight="false" outlineLevel="0" collapsed="false">
      <c r="A2820" s="0" t="n">
        <v>11045</v>
      </c>
      <c r="B2820" s="0" t="s">
        <v>14704</v>
      </c>
      <c r="C2820" s="0" t="s">
        <v>2430</v>
      </c>
      <c r="D2820" s="333" t="n">
        <v>26.11</v>
      </c>
    </row>
    <row r="2821" customFormat="false" ht="15" hidden="false" customHeight="false" outlineLevel="0" collapsed="false">
      <c r="A2821" s="0" t="n">
        <v>20170</v>
      </c>
      <c r="B2821" s="0" t="s">
        <v>14705</v>
      </c>
      <c r="C2821" s="0" t="s">
        <v>2430</v>
      </c>
      <c r="D2821" s="333" t="n">
        <v>12.07</v>
      </c>
    </row>
    <row r="2822" customFormat="false" ht="15" hidden="false" customHeight="false" outlineLevel="0" collapsed="false">
      <c r="A2822" s="0" t="n">
        <v>20171</v>
      </c>
      <c r="B2822" s="0" t="s">
        <v>14706</v>
      </c>
      <c r="C2822" s="0" t="s">
        <v>2430</v>
      </c>
      <c r="D2822" s="333" t="n">
        <v>34.8</v>
      </c>
    </row>
    <row r="2823" customFormat="false" ht="15" hidden="false" customHeight="false" outlineLevel="0" collapsed="false">
      <c r="A2823" s="0" t="n">
        <v>20167</v>
      </c>
      <c r="B2823" s="0" t="s">
        <v>14707</v>
      </c>
      <c r="C2823" s="0" t="s">
        <v>2430</v>
      </c>
      <c r="D2823" s="333" t="n">
        <v>4.38</v>
      </c>
    </row>
    <row r="2824" customFormat="false" ht="15" hidden="false" customHeight="false" outlineLevel="0" collapsed="false">
      <c r="A2824" s="0" t="n">
        <v>20168</v>
      </c>
      <c r="B2824" s="0" t="s">
        <v>14708</v>
      </c>
      <c r="C2824" s="0" t="s">
        <v>2430</v>
      </c>
      <c r="D2824" s="333" t="n">
        <v>9</v>
      </c>
    </row>
    <row r="2825" customFormat="false" ht="15" hidden="false" customHeight="false" outlineLevel="0" collapsed="false">
      <c r="A2825" s="0" t="n">
        <v>20169</v>
      </c>
      <c r="B2825" s="0" t="s">
        <v>14709</v>
      </c>
      <c r="C2825" s="0" t="s">
        <v>2430</v>
      </c>
      <c r="D2825" s="333" t="n">
        <v>10.51</v>
      </c>
    </row>
    <row r="2826" customFormat="false" ht="15" hidden="false" customHeight="false" outlineLevel="0" collapsed="false">
      <c r="A2826" s="0" t="n">
        <v>3899</v>
      </c>
      <c r="B2826" s="0" t="s">
        <v>14710</v>
      </c>
      <c r="C2826" s="0" t="s">
        <v>2430</v>
      </c>
      <c r="D2826" s="333" t="n">
        <v>5.83</v>
      </c>
    </row>
    <row r="2827" customFormat="false" ht="15" hidden="false" customHeight="false" outlineLevel="0" collapsed="false">
      <c r="A2827" s="0" t="n">
        <v>38676</v>
      </c>
      <c r="B2827" s="0" t="s">
        <v>14711</v>
      </c>
      <c r="C2827" s="0" t="s">
        <v>2430</v>
      </c>
      <c r="D2827" s="333" t="n">
        <v>29.16</v>
      </c>
    </row>
    <row r="2828" customFormat="false" ht="15" hidden="false" customHeight="false" outlineLevel="0" collapsed="false">
      <c r="A2828" s="0" t="n">
        <v>3897</v>
      </c>
      <c r="B2828" s="0" t="s">
        <v>14712</v>
      </c>
      <c r="C2828" s="0" t="s">
        <v>2430</v>
      </c>
      <c r="D2828" s="333" t="n">
        <v>1.42</v>
      </c>
    </row>
    <row r="2829" customFormat="false" ht="15" hidden="false" customHeight="false" outlineLevel="0" collapsed="false">
      <c r="A2829" s="0" t="n">
        <v>3875</v>
      </c>
      <c r="B2829" s="0" t="s">
        <v>14713</v>
      </c>
      <c r="C2829" s="0" t="s">
        <v>2430</v>
      </c>
      <c r="D2829" s="333" t="n">
        <v>2.94</v>
      </c>
    </row>
    <row r="2830" customFormat="false" ht="15" hidden="false" customHeight="false" outlineLevel="0" collapsed="false">
      <c r="A2830" s="0" t="n">
        <v>3898</v>
      </c>
      <c r="B2830" s="0" t="s">
        <v>14714</v>
      </c>
      <c r="C2830" s="0" t="s">
        <v>2430</v>
      </c>
      <c r="D2830" s="333" t="n">
        <v>5.96</v>
      </c>
    </row>
    <row r="2831" customFormat="false" ht="15" hidden="false" customHeight="false" outlineLevel="0" collapsed="false">
      <c r="A2831" s="0" t="n">
        <v>3855</v>
      </c>
      <c r="B2831" s="0" t="s">
        <v>14715</v>
      </c>
      <c r="C2831" s="0" t="s">
        <v>2430</v>
      </c>
      <c r="D2831" s="333" t="n">
        <v>5.22</v>
      </c>
    </row>
    <row r="2832" customFormat="false" ht="15" hidden="false" customHeight="false" outlineLevel="0" collapsed="false">
      <c r="A2832" s="0" t="n">
        <v>3874</v>
      </c>
      <c r="B2832" s="0" t="s">
        <v>14716</v>
      </c>
      <c r="C2832" s="0" t="s">
        <v>2430</v>
      </c>
      <c r="D2832" s="333" t="n">
        <v>6.05</v>
      </c>
    </row>
    <row r="2833" customFormat="false" ht="15" hidden="false" customHeight="false" outlineLevel="0" collapsed="false">
      <c r="A2833" s="0" t="n">
        <v>3870</v>
      </c>
      <c r="B2833" s="0" t="s">
        <v>14717</v>
      </c>
      <c r="C2833" s="0" t="s">
        <v>2430</v>
      </c>
      <c r="D2833" s="333" t="n">
        <v>6.64</v>
      </c>
    </row>
    <row r="2834" customFormat="false" ht="15" hidden="false" customHeight="false" outlineLevel="0" collapsed="false">
      <c r="A2834" s="0" t="n">
        <v>38678</v>
      </c>
      <c r="B2834" s="0" t="s">
        <v>14718</v>
      </c>
      <c r="C2834" s="0" t="s">
        <v>2430</v>
      </c>
      <c r="D2834" s="333" t="n">
        <v>17.57</v>
      </c>
    </row>
    <row r="2835" customFormat="false" ht="15" hidden="false" customHeight="false" outlineLevel="0" collapsed="false">
      <c r="A2835" s="0" t="n">
        <v>3859</v>
      </c>
      <c r="B2835" s="0" t="s">
        <v>14719</v>
      </c>
      <c r="C2835" s="0" t="s">
        <v>2430</v>
      </c>
      <c r="D2835" s="333" t="n">
        <v>1.34</v>
      </c>
    </row>
    <row r="2836" customFormat="false" ht="15" hidden="false" customHeight="false" outlineLevel="0" collapsed="false">
      <c r="A2836" s="0" t="n">
        <v>3856</v>
      </c>
      <c r="B2836" s="0" t="s">
        <v>14720</v>
      </c>
      <c r="C2836" s="0" t="s">
        <v>2430</v>
      </c>
      <c r="D2836" s="333" t="n">
        <v>1.85</v>
      </c>
    </row>
    <row r="2837" customFormat="false" ht="15" hidden="false" customHeight="false" outlineLevel="0" collapsed="false">
      <c r="A2837" s="0" t="n">
        <v>3906</v>
      </c>
      <c r="B2837" s="0" t="s">
        <v>14721</v>
      </c>
      <c r="C2837" s="0" t="s">
        <v>2430</v>
      </c>
      <c r="D2837" s="333" t="n">
        <v>1.53</v>
      </c>
    </row>
    <row r="2838" customFormat="false" ht="15" hidden="false" customHeight="false" outlineLevel="0" collapsed="false">
      <c r="A2838" s="0" t="n">
        <v>3860</v>
      </c>
      <c r="B2838" s="0" t="s">
        <v>14722</v>
      </c>
      <c r="C2838" s="0" t="s">
        <v>2430</v>
      </c>
      <c r="D2838" s="333" t="n">
        <v>4.55</v>
      </c>
    </row>
    <row r="2839" customFormat="false" ht="15" hidden="false" customHeight="false" outlineLevel="0" collapsed="false">
      <c r="A2839" s="0" t="n">
        <v>3905</v>
      </c>
      <c r="B2839" s="0" t="s">
        <v>14723</v>
      </c>
      <c r="C2839" s="0" t="s">
        <v>2430</v>
      </c>
      <c r="D2839" s="333" t="n">
        <v>10.44</v>
      </c>
    </row>
    <row r="2840" customFormat="false" ht="15" hidden="false" customHeight="false" outlineLevel="0" collapsed="false">
      <c r="A2840" s="0" t="n">
        <v>3871</v>
      </c>
      <c r="B2840" s="0" t="s">
        <v>14724</v>
      </c>
      <c r="C2840" s="0" t="s">
        <v>2430</v>
      </c>
      <c r="D2840" s="333" t="n">
        <v>18.48</v>
      </c>
    </row>
    <row r="2841" customFormat="false" ht="15" hidden="false" customHeight="false" outlineLevel="0" collapsed="false">
      <c r="A2841" s="0" t="n">
        <v>39292</v>
      </c>
      <c r="B2841" s="0" t="s">
        <v>14725</v>
      </c>
      <c r="C2841" s="0" t="s">
        <v>2430</v>
      </c>
      <c r="D2841" s="333" t="n">
        <v>7.58</v>
      </c>
    </row>
    <row r="2842" customFormat="false" ht="15" hidden="false" customHeight="false" outlineLevel="0" collapsed="false">
      <c r="A2842" s="0" t="n">
        <v>39293</v>
      </c>
      <c r="B2842" s="0" t="s">
        <v>14726</v>
      </c>
      <c r="C2842" s="0" t="s">
        <v>2430</v>
      </c>
      <c r="D2842" s="333" t="n">
        <v>11.78</v>
      </c>
    </row>
    <row r="2843" customFormat="false" ht="15" hidden="false" customHeight="false" outlineLevel="0" collapsed="false">
      <c r="A2843" s="0" t="n">
        <v>39294</v>
      </c>
      <c r="B2843" s="0" t="s">
        <v>14727</v>
      </c>
      <c r="C2843" s="0" t="s">
        <v>2430</v>
      </c>
      <c r="D2843" s="333" t="n">
        <v>12.59</v>
      </c>
    </row>
    <row r="2844" customFormat="false" ht="15" hidden="false" customHeight="false" outlineLevel="0" collapsed="false">
      <c r="A2844" s="0" t="n">
        <v>39295</v>
      </c>
      <c r="B2844" s="0" t="s">
        <v>14728</v>
      </c>
      <c r="C2844" s="0" t="s">
        <v>2430</v>
      </c>
      <c r="D2844" s="333" t="n">
        <v>17.32</v>
      </c>
    </row>
    <row r="2845" customFormat="false" ht="15" hidden="false" customHeight="false" outlineLevel="0" collapsed="false">
      <c r="A2845" s="0" t="n">
        <v>39312</v>
      </c>
      <c r="B2845" s="0" t="s">
        <v>14729</v>
      </c>
      <c r="C2845" s="0" t="s">
        <v>2430</v>
      </c>
      <c r="D2845" s="333" t="n">
        <v>11.62</v>
      </c>
    </row>
    <row r="2846" customFormat="false" ht="15" hidden="false" customHeight="false" outlineLevel="0" collapsed="false">
      <c r="A2846" s="0" t="n">
        <v>39313</v>
      </c>
      <c r="B2846" s="0" t="s">
        <v>14730</v>
      </c>
      <c r="C2846" s="0" t="s">
        <v>2430</v>
      </c>
      <c r="D2846" s="333" t="n">
        <v>15.61</v>
      </c>
    </row>
    <row r="2847" customFormat="false" ht="15" hidden="false" customHeight="false" outlineLevel="0" collapsed="false">
      <c r="A2847" s="0" t="n">
        <v>39314</v>
      </c>
      <c r="B2847" s="0" t="s">
        <v>14731</v>
      </c>
      <c r="C2847" s="0" t="s">
        <v>2430</v>
      </c>
      <c r="D2847" s="333" t="n">
        <v>22.97</v>
      </c>
    </row>
    <row r="2848" customFormat="false" ht="15" hidden="false" customHeight="false" outlineLevel="0" collapsed="false">
      <c r="A2848" s="0" t="n">
        <v>39296</v>
      </c>
      <c r="B2848" s="0" t="s">
        <v>14732</v>
      </c>
      <c r="C2848" s="0" t="s">
        <v>2430</v>
      </c>
      <c r="D2848" s="333" t="n">
        <v>6.91</v>
      </c>
    </row>
    <row r="2849" customFormat="false" ht="15" hidden="false" customHeight="false" outlineLevel="0" collapsed="false">
      <c r="A2849" s="0" t="n">
        <v>39297</v>
      </c>
      <c r="B2849" s="0" t="s">
        <v>14733</v>
      </c>
      <c r="C2849" s="0" t="s">
        <v>2430</v>
      </c>
      <c r="D2849" s="333" t="n">
        <v>9.37</v>
      </c>
    </row>
    <row r="2850" customFormat="false" ht="15" hidden="false" customHeight="false" outlineLevel="0" collapsed="false">
      <c r="A2850" s="0" t="n">
        <v>39298</v>
      </c>
      <c r="B2850" s="0" t="s">
        <v>14734</v>
      </c>
      <c r="C2850" s="0" t="s">
        <v>2430</v>
      </c>
      <c r="D2850" s="333" t="n">
        <v>17.99</v>
      </c>
    </row>
    <row r="2851" customFormat="false" ht="15" hidden="false" customHeight="false" outlineLevel="0" collapsed="false">
      <c r="A2851" s="0" t="n">
        <v>39299</v>
      </c>
      <c r="B2851" s="0" t="s">
        <v>14735</v>
      </c>
      <c r="C2851" s="0" t="s">
        <v>2430</v>
      </c>
      <c r="D2851" s="333" t="n">
        <v>21.32</v>
      </c>
    </row>
    <row r="2852" customFormat="false" ht="15" hidden="false" customHeight="false" outlineLevel="0" collapsed="false">
      <c r="A2852" s="0" t="n">
        <v>39308</v>
      </c>
      <c r="B2852" s="0" t="s">
        <v>14736</v>
      </c>
      <c r="C2852" s="0" t="s">
        <v>2430</v>
      </c>
      <c r="D2852" s="333" t="n">
        <v>5.76</v>
      </c>
    </row>
    <row r="2853" customFormat="false" ht="15" hidden="false" customHeight="false" outlineLevel="0" collapsed="false">
      <c r="A2853" s="0" t="n">
        <v>39309</v>
      </c>
      <c r="B2853" s="0" t="s">
        <v>14737</v>
      </c>
      <c r="C2853" s="0" t="s">
        <v>2430</v>
      </c>
      <c r="D2853" s="333" t="n">
        <v>6.57</v>
      </c>
    </row>
    <row r="2854" customFormat="false" ht="15" hidden="false" customHeight="false" outlineLevel="0" collapsed="false">
      <c r="A2854" s="0" t="n">
        <v>39310</v>
      </c>
      <c r="B2854" s="0" t="s">
        <v>14738</v>
      </c>
      <c r="C2854" s="0" t="s">
        <v>2430</v>
      </c>
      <c r="D2854" s="333" t="n">
        <v>12.27</v>
      </c>
    </row>
    <row r="2855" customFormat="false" ht="15" hidden="false" customHeight="false" outlineLevel="0" collapsed="false">
      <c r="A2855" s="0" t="n">
        <v>39311</v>
      </c>
      <c r="B2855" s="0" t="s">
        <v>14739</v>
      </c>
      <c r="C2855" s="0" t="s">
        <v>2430</v>
      </c>
      <c r="D2855" s="333" t="n">
        <v>17.37</v>
      </c>
    </row>
    <row r="2856" customFormat="false" ht="15" hidden="false" customHeight="false" outlineLevel="0" collapsed="false">
      <c r="A2856" s="0" t="n">
        <v>37429</v>
      </c>
      <c r="B2856" s="0" t="s">
        <v>14740</v>
      </c>
      <c r="C2856" s="0" t="s">
        <v>2430</v>
      </c>
      <c r="D2856" s="532" t="n">
        <v>2665.96</v>
      </c>
    </row>
    <row r="2857" customFormat="false" ht="15" hidden="false" customHeight="false" outlineLevel="0" collapsed="false">
      <c r="A2857" s="0" t="n">
        <v>37426</v>
      </c>
      <c r="B2857" s="0" t="s">
        <v>14741</v>
      </c>
      <c r="C2857" s="0" t="s">
        <v>2430</v>
      </c>
      <c r="D2857" s="333" t="n">
        <v>25.64</v>
      </c>
    </row>
    <row r="2858" customFormat="false" ht="15" hidden="false" customHeight="false" outlineLevel="0" collapsed="false">
      <c r="A2858" s="0" t="n">
        <v>37427</v>
      </c>
      <c r="B2858" s="0" t="s">
        <v>14742</v>
      </c>
      <c r="C2858" s="0" t="s">
        <v>2430</v>
      </c>
      <c r="D2858" s="333" t="n">
        <v>61.17</v>
      </c>
    </row>
    <row r="2859" customFormat="false" ht="15" hidden="false" customHeight="false" outlineLevel="0" collapsed="false">
      <c r="A2859" s="0" t="n">
        <v>37424</v>
      </c>
      <c r="B2859" s="0" t="s">
        <v>14743</v>
      </c>
      <c r="C2859" s="0" t="s">
        <v>2430</v>
      </c>
      <c r="D2859" s="333" t="n">
        <v>11.78</v>
      </c>
    </row>
    <row r="2860" customFormat="false" ht="15" hidden="false" customHeight="false" outlineLevel="0" collapsed="false">
      <c r="A2860" s="0" t="n">
        <v>37428</v>
      </c>
      <c r="B2860" s="0" t="s">
        <v>14744</v>
      </c>
      <c r="C2860" s="0" t="s">
        <v>2430</v>
      </c>
      <c r="D2860" s="333" t="n">
        <v>210.82</v>
      </c>
    </row>
    <row r="2861" customFormat="false" ht="15" hidden="false" customHeight="false" outlineLevel="0" collapsed="false">
      <c r="A2861" s="0" t="n">
        <v>37425</v>
      </c>
      <c r="B2861" s="0" t="s">
        <v>14745</v>
      </c>
      <c r="C2861" s="0" t="s">
        <v>2430</v>
      </c>
      <c r="D2861" s="333" t="n">
        <v>12.7</v>
      </c>
    </row>
    <row r="2862" customFormat="false" ht="15" hidden="false" customHeight="false" outlineLevel="0" collapsed="false">
      <c r="A2862" s="0" t="n">
        <v>11519</v>
      </c>
      <c r="B2862" s="0" t="s">
        <v>14746</v>
      </c>
      <c r="C2862" s="0" t="s">
        <v>12296</v>
      </c>
      <c r="D2862" s="333" t="n">
        <v>57.96</v>
      </c>
    </row>
    <row r="2863" customFormat="false" ht="15" hidden="false" customHeight="false" outlineLevel="0" collapsed="false">
      <c r="A2863" s="0" t="n">
        <v>11520</v>
      </c>
      <c r="B2863" s="0" t="s">
        <v>14747</v>
      </c>
      <c r="C2863" s="0" t="s">
        <v>12296</v>
      </c>
      <c r="D2863" s="333" t="n">
        <v>26.8</v>
      </c>
    </row>
    <row r="2864" customFormat="false" ht="15" hidden="false" customHeight="false" outlineLevel="0" collapsed="false">
      <c r="A2864" s="0" t="n">
        <v>11518</v>
      </c>
      <c r="B2864" s="0" t="s">
        <v>14748</v>
      </c>
      <c r="C2864" s="0" t="s">
        <v>12296</v>
      </c>
      <c r="D2864" s="333" t="n">
        <v>97.44</v>
      </c>
    </row>
    <row r="2865" customFormat="false" ht="15" hidden="false" customHeight="false" outlineLevel="0" collapsed="false">
      <c r="A2865" s="0" t="n">
        <v>38473</v>
      </c>
      <c r="B2865" s="0" t="s">
        <v>14749</v>
      </c>
      <c r="C2865" s="0" t="s">
        <v>2430</v>
      </c>
      <c r="D2865" s="333" t="n">
        <v>129.81</v>
      </c>
    </row>
    <row r="2866" customFormat="false" ht="15" hidden="false" customHeight="false" outlineLevel="0" collapsed="false">
      <c r="A2866" s="0" t="n">
        <v>4244</v>
      </c>
      <c r="B2866" s="0" t="s">
        <v>14750</v>
      </c>
      <c r="C2866" s="0" t="s">
        <v>2502</v>
      </c>
      <c r="D2866" s="333" t="n">
        <v>20.52</v>
      </c>
    </row>
    <row r="2867" customFormat="false" ht="15" hidden="false" customHeight="false" outlineLevel="0" collapsed="false">
      <c r="A2867" s="0" t="n">
        <v>40977</v>
      </c>
      <c r="B2867" s="0" t="s">
        <v>14751</v>
      </c>
      <c r="C2867" s="0" t="s">
        <v>4335</v>
      </c>
      <c r="D2867" s="532" t="n">
        <v>3654.46</v>
      </c>
    </row>
    <row r="2868" customFormat="false" ht="15" hidden="false" customHeight="false" outlineLevel="0" collapsed="false">
      <c r="A2868" s="0" t="n">
        <v>4115</v>
      </c>
      <c r="B2868" s="0" t="s">
        <v>14752</v>
      </c>
      <c r="C2868" s="0" t="s">
        <v>2440</v>
      </c>
      <c r="D2868" s="333" t="n">
        <v>28.53</v>
      </c>
    </row>
    <row r="2869" customFormat="false" ht="15" hidden="false" customHeight="false" outlineLevel="0" collapsed="false">
      <c r="A2869" s="0" t="n">
        <v>4119</v>
      </c>
      <c r="B2869" s="0" t="s">
        <v>14753</v>
      </c>
      <c r="C2869" s="0" t="s">
        <v>2440</v>
      </c>
      <c r="D2869" s="333" t="n">
        <v>57.62</v>
      </c>
    </row>
    <row r="2870" customFormat="false" ht="15" hidden="false" customHeight="false" outlineLevel="0" collapsed="false">
      <c r="A2870" s="0" t="n">
        <v>2794</v>
      </c>
      <c r="B2870" s="0" t="s">
        <v>14754</v>
      </c>
      <c r="C2870" s="0" t="s">
        <v>2440</v>
      </c>
      <c r="D2870" s="333" t="n">
        <v>152.85</v>
      </c>
    </row>
    <row r="2871" customFormat="false" ht="15" hidden="false" customHeight="false" outlineLevel="0" collapsed="false">
      <c r="A2871" s="0" t="n">
        <v>2788</v>
      </c>
      <c r="B2871" s="0" t="s">
        <v>14755</v>
      </c>
      <c r="C2871" s="0" t="s">
        <v>2440</v>
      </c>
      <c r="D2871" s="333" t="n">
        <v>222.67</v>
      </c>
    </row>
    <row r="2872" customFormat="false" ht="15" hidden="false" customHeight="false" outlineLevel="0" collapsed="false">
      <c r="A2872" s="0" t="n">
        <v>4006</v>
      </c>
      <c r="B2872" s="0" t="s">
        <v>14756</v>
      </c>
      <c r="C2872" s="0" t="s">
        <v>2438</v>
      </c>
      <c r="D2872" s="532" t="n">
        <v>1782.29</v>
      </c>
    </row>
    <row r="2873" customFormat="false" ht="15" hidden="false" customHeight="false" outlineLevel="0" collapsed="false">
      <c r="A2873" s="0" t="n">
        <v>36151</v>
      </c>
      <c r="B2873" s="0" t="s">
        <v>14757</v>
      </c>
      <c r="C2873" s="0" t="s">
        <v>2430</v>
      </c>
      <c r="D2873" s="333" t="n">
        <v>30.7</v>
      </c>
    </row>
    <row r="2874" customFormat="false" ht="15" hidden="false" customHeight="false" outlineLevel="0" collapsed="false">
      <c r="A2874" s="0" t="n">
        <v>37457</v>
      </c>
      <c r="B2874" s="0" t="s">
        <v>14758</v>
      </c>
      <c r="C2874" s="0" t="s">
        <v>2440</v>
      </c>
      <c r="D2874" s="333" t="n">
        <v>4.37</v>
      </c>
    </row>
    <row r="2875" customFormat="false" ht="15" hidden="false" customHeight="false" outlineLevel="0" collapsed="false">
      <c r="A2875" s="0" t="n">
        <v>37456</v>
      </c>
      <c r="B2875" s="0" t="s">
        <v>14759</v>
      </c>
      <c r="C2875" s="0" t="s">
        <v>2440</v>
      </c>
      <c r="D2875" s="333" t="n">
        <v>2.3</v>
      </c>
    </row>
    <row r="2876" customFormat="false" ht="15" hidden="false" customHeight="false" outlineLevel="0" collapsed="false">
      <c r="A2876" s="0" t="n">
        <v>37461</v>
      </c>
      <c r="B2876" s="0" t="s">
        <v>14760</v>
      </c>
      <c r="C2876" s="0" t="s">
        <v>2440</v>
      </c>
      <c r="D2876" s="333" t="n">
        <v>16.24</v>
      </c>
    </row>
    <row r="2877" customFormat="false" ht="15" hidden="false" customHeight="false" outlineLevel="0" collapsed="false">
      <c r="A2877" s="0" t="n">
        <v>37460</v>
      </c>
      <c r="B2877" s="0" t="s">
        <v>14761</v>
      </c>
      <c r="C2877" s="0" t="s">
        <v>2440</v>
      </c>
      <c r="D2877" s="333" t="n">
        <v>22.18</v>
      </c>
    </row>
    <row r="2878" customFormat="false" ht="15" hidden="false" customHeight="false" outlineLevel="0" collapsed="false">
      <c r="A2878" s="0" t="n">
        <v>37458</v>
      </c>
      <c r="B2878" s="0" t="s">
        <v>14762</v>
      </c>
      <c r="C2878" s="0" t="s">
        <v>2440</v>
      </c>
      <c r="D2878" s="333" t="n">
        <v>6.5</v>
      </c>
    </row>
    <row r="2879" customFormat="false" ht="15" hidden="false" customHeight="false" outlineLevel="0" collapsed="false">
      <c r="A2879" s="0" t="n">
        <v>37454</v>
      </c>
      <c r="B2879" s="0" t="s">
        <v>14763</v>
      </c>
      <c r="C2879" s="0" t="s">
        <v>2440</v>
      </c>
      <c r="D2879" s="333" t="n">
        <v>1.7</v>
      </c>
    </row>
    <row r="2880" customFormat="false" ht="15" hidden="false" customHeight="false" outlineLevel="0" collapsed="false">
      <c r="A2880" s="0" t="n">
        <v>37455</v>
      </c>
      <c r="B2880" s="0" t="s">
        <v>14764</v>
      </c>
      <c r="C2880" s="0" t="s">
        <v>2440</v>
      </c>
      <c r="D2880" s="333" t="n">
        <v>2.87</v>
      </c>
    </row>
    <row r="2881" customFormat="false" ht="15" hidden="false" customHeight="false" outlineLevel="0" collapsed="false">
      <c r="A2881" s="0" t="n">
        <v>37459</v>
      </c>
      <c r="B2881" s="0" t="s">
        <v>14765</v>
      </c>
      <c r="C2881" s="0" t="s">
        <v>2440</v>
      </c>
      <c r="D2881" s="333" t="n">
        <v>9.13</v>
      </c>
    </row>
    <row r="2882" customFormat="false" ht="15" hidden="false" customHeight="false" outlineLevel="0" collapsed="false">
      <c r="A2882" s="0" t="n">
        <v>21029</v>
      </c>
      <c r="B2882" s="0" t="s">
        <v>14766</v>
      </c>
      <c r="C2882" s="0" t="s">
        <v>2430</v>
      </c>
      <c r="D2882" s="333" t="n">
        <v>307.5</v>
      </c>
    </row>
    <row r="2883" customFormat="false" ht="15" hidden="false" customHeight="false" outlineLevel="0" collapsed="false">
      <c r="A2883" s="0" t="n">
        <v>21030</v>
      </c>
      <c r="B2883" s="0" t="s">
        <v>14767</v>
      </c>
      <c r="C2883" s="0" t="s">
        <v>2430</v>
      </c>
      <c r="D2883" s="333" t="n">
        <v>379.04</v>
      </c>
    </row>
    <row r="2884" customFormat="false" ht="15" hidden="false" customHeight="false" outlineLevel="0" collapsed="false">
      <c r="A2884" s="0" t="n">
        <v>21031</v>
      </c>
      <c r="B2884" s="0" t="s">
        <v>14768</v>
      </c>
      <c r="C2884" s="0" t="s">
        <v>2430</v>
      </c>
      <c r="D2884" s="333" t="n">
        <v>471.9</v>
      </c>
    </row>
    <row r="2885" customFormat="false" ht="15" hidden="false" customHeight="false" outlineLevel="0" collapsed="false">
      <c r="A2885" s="0" t="n">
        <v>21032</v>
      </c>
      <c r="B2885" s="0" t="s">
        <v>14769</v>
      </c>
      <c r="C2885" s="0" t="s">
        <v>2430</v>
      </c>
      <c r="D2885" s="333" t="n">
        <v>503.87</v>
      </c>
    </row>
    <row r="2886" customFormat="false" ht="15" hidden="false" customHeight="false" outlineLevel="0" collapsed="false">
      <c r="A2886" s="0" t="n">
        <v>37527</v>
      </c>
      <c r="B2886" s="0" t="s">
        <v>14770</v>
      </c>
      <c r="C2886" s="0" t="s">
        <v>2430</v>
      </c>
      <c r="D2886" s="333" t="n">
        <v>455.16</v>
      </c>
    </row>
    <row r="2887" customFormat="false" ht="15" hidden="false" customHeight="false" outlineLevel="0" collapsed="false">
      <c r="A2887" s="0" t="n">
        <v>37528</v>
      </c>
      <c r="B2887" s="0" t="s">
        <v>14771</v>
      </c>
      <c r="C2887" s="0" t="s">
        <v>2430</v>
      </c>
      <c r="D2887" s="333" t="n">
        <v>542.69</v>
      </c>
    </row>
    <row r="2888" customFormat="false" ht="15" hidden="false" customHeight="false" outlineLevel="0" collapsed="false">
      <c r="A2888" s="0" t="n">
        <v>37529</v>
      </c>
      <c r="B2888" s="0" t="s">
        <v>14772</v>
      </c>
      <c r="C2888" s="0" t="s">
        <v>2430</v>
      </c>
      <c r="D2888" s="333" t="n">
        <v>548.01</v>
      </c>
    </row>
    <row r="2889" customFormat="false" ht="15" hidden="false" customHeight="false" outlineLevel="0" collapsed="false">
      <c r="A2889" s="0" t="n">
        <v>37530</v>
      </c>
      <c r="B2889" s="0" t="s">
        <v>14773</v>
      </c>
      <c r="C2889" s="0" t="s">
        <v>2430</v>
      </c>
      <c r="D2889" s="333" t="n">
        <v>715.47</v>
      </c>
    </row>
    <row r="2890" customFormat="false" ht="15" hidden="false" customHeight="false" outlineLevel="0" collapsed="false">
      <c r="A2890" s="0" t="n">
        <v>21034</v>
      </c>
      <c r="B2890" s="0" t="s">
        <v>14774</v>
      </c>
      <c r="C2890" s="0" t="s">
        <v>2430</v>
      </c>
      <c r="D2890" s="333" t="n">
        <v>610.43</v>
      </c>
    </row>
    <row r="2891" customFormat="false" ht="15" hidden="false" customHeight="false" outlineLevel="0" collapsed="false">
      <c r="A2891" s="0" t="n">
        <v>37531</v>
      </c>
      <c r="B2891" s="0" t="s">
        <v>14775</v>
      </c>
      <c r="C2891" s="0" t="s">
        <v>2430</v>
      </c>
      <c r="D2891" s="333" t="n">
        <v>768.75</v>
      </c>
    </row>
    <row r="2892" customFormat="false" ht="15" hidden="false" customHeight="false" outlineLevel="0" collapsed="false">
      <c r="A2892" s="0" t="n">
        <v>21036</v>
      </c>
      <c r="B2892" s="0" t="s">
        <v>14776</v>
      </c>
      <c r="C2892" s="0" t="s">
        <v>2430</v>
      </c>
      <c r="D2892" s="333" t="n">
        <v>934.67</v>
      </c>
    </row>
    <row r="2893" customFormat="false" ht="15" hidden="false" customHeight="false" outlineLevel="0" collapsed="false">
      <c r="A2893" s="0" t="n">
        <v>21037</v>
      </c>
      <c r="B2893" s="0" t="s">
        <v>14777</v>
      </c>
      <c r="C2893" s="0" t="s">
        <v>2430</v>
      </c>
      <c r="D2893" s="532" t="n">
        <v>1065.59</v>
      </c>
    </row>
    <row r="2894" customFormat="false" ht="15" hidden="false" customHeight="false" outlineLevel="0" collapsed="false">
      <c r="A2894" s="0" t="n">
        <v>20185</v>
      </c>
      <c r="B2894" s="0" t="s">
        <v>14778</v>
      </c>
      <c r="C2894" s="0" t="s">
        <v>2440</v>
      </c>
      <c r="D2894" s="333" t="n">
        <v>26.4</v>
      </c>
    </row>
    <row r="2895" customFormat="false" ht="15" hidden="false" customHeight="false" outlineLevel="0" collapsed="false">
      <c r="A2895" s="0" t="n">
        <v>20260</v>
      </c>
      <c r="B2895" s="0" t="s">
        <v>14779</v>
      </c>
      <c r="C2895" s="0" t="s">
        <v>2430</v>
      </c>
      <c r="D2895" s="333" t="n">
        <v>21.23</v>
      </c>
    </row>
    <row r="2896" customFormat="false" ht="15" hidden="false" customHeight="false" outlineLevel="0" collapsed="false">
      <c r="A2896" s="0" t="n">
        <v>37523</v>
      </c>
      <c r="B2896" s="0" t="s">
        <v>14780</v>
      </c>
      <c r="C2896" s="0" t="s">
        <v>2430</v>
      </c>
      <c r="D2896" s="532" t="n">
        <v>579269.27</v>
      </c>
    </row>
    <row r="2897" customFormat="false" ht="15" hidden="false" customHeight="false" outlineLevel="0" collapsed="false">
      <c r="A2897" s="0" t="n">
        <v>37515</v>
      </c>
      <c r="B2897" s="0" t="s">
        <v>14781</v>
      </c>
      <c r="C2897" s="0" t="s">
        <v>2430</v>
      </c>
      <c r="D2897" s="532" t="n">
        <v>515000</v>
      </c>
    </row>
    <row r="2898" customFormat="false" ht="15" hidden="false" customHeight="false" outlineLevel="0" collapsed="false">
      <c r="A2898" s="0" t="n">
        <v>12899</v>
      </c>
      <c r="B2898" s="0" t="s">
        <v>14782</v>
      </c>
      <c r="C2898" s="0" t="s">
        <v>2430</v>
      </c>
      <c r="D2898" s="333" t="n">
        <v>114.55</v>
      </c>
    </row>
    <row r="2899" customFormat="false" ht="15" hidden="false" customHeight="false" outlineLevel="0" collapsed="false">
      <c r="A2899" s="0" t="n">
        <v>12898</v>
      </c>
      <c r="B2899" s="0" t="s">
        <v>14783</v>
      </c>
      <c r="C2899" s="0" t="s">
        <v>2430</v>
      </c>
      <c r="D2899" s="333" t="n">
        <v>181.71</v>
      </c>
    </row>
    <row r="2900" customFormat="false" ht="15" hidden="false" customHeight="false" outlineLevel="0" collapsed="false">
      <c r="A2900" s="0" t="n">
        <v>39699</v>
      </c>
      <c r="B2900" s="0" t="s">
        <v>14784</v>
      </c>
      <c r="C2900" s="0" t="s">
        <v>2414</v>
      </c>
      <c r="D2900" s="333" t="n">
        <v>13.62</v>
      </c>
    </row>
    <row r="2901" customFormat="false" ht="15" hidden="false" customHeight="false" outlineLevel="0" collapsed="false">
      <c r="A2901" s="0" t="n">
        <v>42528</v>
      </c>
      <c r="B2901" s="0" t="s">
        <v>14785</v>
      </c>
      <c r="C2901" s="0" t="s">
        <v>2414</v>
      </c>
      <c r="D2901" s="333" t="n">
        <v>9.58</v>
      </c>
    </row>
    <row r="2902" customFormat="false" ht="15" hidden="false" customHeight="false" outlineLevel="0" collapsed="false">
      <c r="A2902" s="0" t="n">
        <v>39696</v>
      </c>
      <c r="B2902" s="0" t="s">
        <v>14786</v>
      </c>
      <c r="C2902" s="0" t="s">
        <v>2414</v>
      </c>
      <c r="D2902" s="333" t="n">
        <v>6.74</v>
      </c>
    </row>
    <row r="2903" customFormat="false" ht="15" hidden="false" customHeight="false" outlineLevel="0" collapsed="false">
      <c r="A2903" s="0" t="n">
        <v>39700</v>
      </c>
      <c r="B2903" s="0" t="s">
        <v>14787</v>
      </c>
      <c r="C2903" s="0" t="s">
        <v>2414</v>
      </c>
      <c r="D2903" s="333" t="n">
        <v>28.86</v>
      </c>
    </row>
    <row r="2904" customFormat="false" ht="15" hidden="false" customHeight="false" outlineLevel="0" collapsed="false">
      <c r="A2904" s="0" t="n">
        <v>11621</v>
      </c>
      <c r="B2904" s="0" t="s">
        <v>14788</v>
      </c>
      <c r="C2904" s="0" t="s">
        <v>2414</v>
      </c>
      <c r="D2904" s="333" t="n">
        <v>57.44</v>
      </c>
    </row>
    <row r="2905" customFormat="false" ht="15" hidden="false" customHeight="false" outlineLevel="0" collapsed="false">
      <c r="A2905" s="0" t="n">
        <v>4014</v>
      </c>
      <c r="B2905" s="0" t="s">
        <v>14789</v>
      </c>
      <c r="C2905" s="0" t="s">
        <v>2414</v>
      </c>
      <c r="D2905" s="333" t="n">
        <v>59.43</v>
      </c>
    </row>
    <row r="2906" customFormat="false" ht="15" hidden="false" customHeight="false" outlineLevel="0" collapsed="false">
      <c r="A2906" s="0" t="n">
        <v>4015</v>
      </c>
      <c r="B2906" s="0" t="s">
        <v>14790</v>
      </c>
      <c r="C2906" s="0" t="s">
        <v>2414</v>
      </c>
      <c r="D2906" s="333" t="n">
        <v>72.98</v>
      </c>
    </row>
    <row r="2907" customFormat="false" ht="15" hidden="false" customHeight="false" outlineLevel="0" collapsed="false">
      <c r="A2907" s="0" t="n">
        <v>4017</v>
      </c>
      <c r="B2907" s="0" t="s">
        <v>14791</v>
      </c>
      <c r="C2907" s="0" t="s">
        <v>2414</v>
      </c>
      <c r="D2907" s="333" t="n">
        <v>106.18</v>
      </c>
    </row>
    <row r="2908" customFormat="false" ht="15" hidden="false" customHeight="false" outlineLevel="0" collapsed="false">
      <c r="A2908" s="0" t="n">
        <v>4016</v>
      </c>
      <c r="B2908" s="0" t="s">
        <v>14792</v>
      </c>
      <c r="C2908" s="0" t="s">
        <v>2414</v>
      </c>
      <c r="D2908" s="333" t="n">
        <v>41.94</v>
      </c>
    </row>
    <row r="2909" customFormat="false" ht="15" hidden="false" customHeight="false" outlineLevel="0" collapsed="false">
      <c r="A2909" s="0" t="n">
        <v>38544</v>
      </c>
      <c r="B2909" s="0" t="s">
        <v>14793</v>
      </c>
      <c r="C2909" s="0" t="s">
        <v>2414</v>
      </c>
      <c r="D2909" s="333" t="n">
        <v>10.76</v>
      </c>
    </row>
    <row r="2910" customFormat="false" ht="15" hidden="false" customHeight="false" outlineLevel="0" collapsed="false">
      <c r="A2910" s="0" t="n">
        <v>38545</v>
      </c>
      <c r="B2910" s="0" t="s">
        <v>14794</v>
      </c>
      <c r="C2910" s="0" t="s">
        <v>2414</v>
      </c>
      <c r="D2910" s="333" t="n">
        <v>6.91</v>
      </c>
    </row>
    <row r="2911" customFormat="false" ht="15" hidden="false" customHeight="false" outlineLevel="0" collapsed="false">
      <c r="A2911" s="0" t="n">
        <v>42527</v>
      </c>
      <c r="B2911" s="0" t="s">
        <v>14795</v>
      </c>
      <c r="C2911" s="0" t="s">
        <v>2414</v>
      </c>
      <c r="D2911" s="333" t="n">
        <v>25.32</v>
      </c>
    </row>
    <row r="2912" customFormat="false" ht="15" hidden="false" customHeight="false" outlineLevel="0" collapsed="false">
      <c r="A2912" s="0" t="n">
        <v>39323</v>
      </c>
      <c r="B2912" s="0" t="s">
        <v>14796</v>
      </c>
      <c r="C2912" s="0" t="s">
        <v>2414</v>
      </c>
      <c r="D2912" s="333" t="n">
        <v>26.38</v>
      </c>
    </row>
    <row r="2913" customFormat="false" ht="15" hidden="false" customHeight="false" outlineLevel="0" collapsed="false">
      <c r="A2913" s="0" t="n">
        <v>626</v>
      </c>
      <c r="B2913" s="0" t="s">
        <v>14797</v>
      </c>
      <c r="C2913" s="0" t="s">
        <v>2515</v>
      </c>
      <c r="D2913" s="333" t="n">
        <v>20.65</v>
      </c>
    </row>
    <row r="2914" customFormat="false" ht="15" hidden="false" customHeight="false" outlineLevel="0" collapsed="false">
      <c r="A2914" s="0" t="n">
        <v>44504</v>
      </c>
      <c r="B2914" s="0" t="s">
        <v>14798</v>
      </c>
      <c r="C2914" s="0" t="s">
        <v>2414</v>
      </c>
      <c r="D2914" s="333" t="n">
        <v>13.45</v>
      </c>
    </row>
    <row r="2915" customFormat="false" ht="15" hidden="false" customHeight="false" outlineLevel="0" collapsed="false">
      <c r="A2915" s="0" t="n">
        <v>44505</v>
      </c>
      <c r="B2915" s="0" t="s">
        <v>14799</v>
      </c>
      <c r="C2915" s="0" t="s">
        <v>2414</v>
      </c>
      <c r="D2915" s="333" t="n">
        <v>20.3</v>
      </c>
    </row>
    <row r="2916" customFormat="false" ht="15" hidden="false" customHeight="false" outlineLevel="0" collapsed="false">
      <c r="A2916" s="0" t="n">
        <v>44506</v>
      </c>
      <c r="B2916" s="0" t="s">
        <v>14800</v>
      </c>
      <c r="C2916" s="0" t="s">
        <v>2414</v>
      </c>
      <c r="D2916" s="333" t="n">
        <v>21.55</v>
      </c>
    </row>
    <row r="2917" customFormat="false" ht="15" hidden="false" customHeight="false" outlineLevel="0" collapsed="false">
      <c r="A2917" s="0" t="n">
        <v>44507</v>
      </c>
      <c r="B2917" s="0" t="s">
        <v>14801</v>
      </c>
      <c r="C2917" s="0" t="s">
        <v>2414</v>
      </c>
      <c r="D2917" s="333" t="n">
        <v>26.94</v>
      </c>
    </row>
    <row r="2918" customFormat="false" ht="15" hidden="false" customHeight="false" outlineLevel="0" collapsed="false">
      <c r="A2918" s="0" t="n">
        <v>44508</v>
      </c>
      <c r="B2918" s="0" t="s">
        <v>14802</v>
      </c>
      <c r="C2918" s="0" t="s">
        <v>2414</v>
      </c>
      <c r="D2918" s="333" t="n">
        <v>40.39</v>
      </c>
    </row>
    <row r="2919" customFormat="false" ht="15" hidden="false" customHeight="false" outlineLevel="0" collapsed="false">
      <c r="A2919" s="0" t="n">
        <v>44509</v>
      </c>
      <c r="B2919" s="0" t="s">
        <v>14803</v>
      </c>
      <c r="C2919" s="0" t="s">
        <v>2414</v>
      </c>
      <c r="D2919" s="333" t="n">
        <v>54.11</v>
      </c>
    </row>
    <row r="2920" customFormat="false" ht="15" hidden="false" customHeight="false" outlineLevel="0" collapsed="false">
      <c r="A2920" s="0" t="n">
        <v>44510</v>
      </c>
      <c r="B2920" s="0" t="s">
        <v>14804</v>
      </c>
      <c r="C2920" s="0" t="s">
        <v>2414</v>
      </c>
      <c r="D2920" s="333" t="n">
        <v>67.19</v>
      </c>
    </row>
    <row r="2921" customFormat="false" ht="15" hidden="false" customHeight="false" outlineLevel="0" collapsed="false">
      <c r="A2921" s="0" t="n">
        <v>44512</v>
      </c>
      <c r="B2921" s="0" t="s">
        <v>14805</v>
      </c>
      <c r="C2921" s="0" t="s">
        <v>2414</v>
      </c>
      <c r="D2921" s="333" t="n">
        <v>14.99</v>
      </c>
    </row>
    <row r="2922" customFormat="false" ht="15" hidden="false" customHeight="false" outlineLevel="0" collapsed="false">
      <c r="A2922" s="0" t="n">
        <v>44513</v>
      </c>
      <c r="B2922" s="0" t="s">
        <v>14806</v>
      </c>
      <c r="C2922" s="0" t="s">
        <v>2414</v>
      </c>
      <c r="D2922" s="333" t="n">
        <v>21.17</v>
      </c>
    </row>
    <row r="2923" customFormat="false" ht="15" hidden="false" customHeight="false" outlineLevel="0" collapsed="false">
      <c r="A2923" s="0" t="n">
        <v>44514</v>
      </c>
      <c r="B2923" s="0" t="s">
        <v>14807</v>
      </c>
      <c r="C2923" s="0" t="s">
        <v>2414</v>
      </c>
      <c r="D2923" s="333" t="n">
        <v>23.99</v>
      </c>
    </row>
    <row r="2924" customFormat="false" ht="15" hidden="false" customHeight="false" outlineLevel="0" collapsed="false">
      <c r="A2924" s="0" t="n">
        <v>44515</v>
      </c>
      <c r="B2924" s="0" t="s">
        <v>14808</v>
      </c>
      <c r="C2924" s="0" t="s">
        <v>2414</v>
      </c>
      <c r="D2924" s="333" t="n">
        <v>29.47</v>
      </c>
    </row>
    <row r="2925" customFormat="false" ht="15" hidden="false" customHeight="false" outlineLevel="0" collapsed="false">
      <c r="A2925" s="0" t="n">
        <v>44511</v>
      </c>
      <c r="B2925" s="0" t="s">
        <v>14809</v>
      </c>
      <c r="C2925" s="0" t="s">
        <v>2414</v>
      </c>
      <c r="D2925" s="333" t="n">
        <v>43.62</v>
      </c>
    </row>
    <row r="2926" customFormat="false" ht="15" hidden="false" customHeight="false" outlineLevel="0" collapsed="false">
      <c r="A2926" s="0" t="n">
        <v>44516</v>
      </c>
      <c r="B2926" s="0" t="s">
        <v>14810</v>
      </c>
      <c r="C2926" s="0" t="s">
        <v>2414</v>
      </c>
      <c r="D2926" s="333" t="n">
        <v>58.95</v>
      </c>
    </row>
    <row r="2927" customFormat="false" ht="15" hidden="false" customHeight="false" outlineLevel="0" collapsed="false">
      <c r="A2927" s="0" t="n">
        <v>44517</v>
      </c>
      <c r="B2927" s="0" t="s">
        <v>14811</v>
      </c>
      <c r="C2927" s="0" t="s">
        <v>2414</v>
      </c>
      <c r="D2927" s="333" t="n">
        <v>73.52</v>
      </c>
    </row>
    <row r="2928" customFormat="false" ht="15" hidden="false" customHeight="false" outlineLevel="0" collapsed="false">
      <c r="A2928" s="0" t="n">
        <v>11479</v>
      </c>
      <c r="B2928" s="0" t="s">
        <v>14812</v>
      </c>
      <c r="C2928" s="0" t="s">
        <v>2430</v>
      </c>
      <c r="D2928" s="333" t="n">
        <v>40.7</v>
      </c>
    </row>
    <row r="2929" customFormat="false" ht="15" hidden="false" customHeight="false" outlineLevel="0" collapsed="false">
      <c r="A2929" s="0" t="n">
        <v>11481</v>
      </c>
      <c r="B2929" s="0" t="s">
        <v>14813</v>
      </c>
      <c r="C2929" s="0" t="s">
        <v>2430</v>
      </c>
      <c r="D2929" s="333" t="n">
        <v>36.82</v>
      </c>
    </row>
    <row r="2930" customFormat="false" ht="15" hidden="false" customHeight="false" outlineLevel="0" collapsed="false">
      <c r="A2930" s="0" t="n">
        <v>43609</v>
      </c>
      <c r="B2930" s="0" t="s">
        <v>14814</v>
      </c>
      <c r="C2930" s="0" t="s">
        <v>2430</v>
      </c>
      <c r="D2930" s="333" t="n">
        <v>36.82</v>
      </c>
    </row>
    <row r="2931" customFormat="false" ht="15" hidden="false" customHeight="false" outlineLevel="0" collapsed="false">
      <c r="A2931" s="0" t="n">
        <v>11478</v>
      </c>
      <c r="B2931" s="0" t="s">
        <v>14815</v>
      </c>
      <c r="C2931" s="0" t="s">
        <v>2430</v>
      </c>
      <c r="D2931" s="333" t="n">
        <v>69.83</v>
      </c>
    </row>
    <row r="2932" customFormat="false" ht="15" hidden="false" customHeight="false" outlineLevel="0" collapsed="false">
      <c r="A2932" s="0" t="n">
        <v>43608</v>
      </c>
      <c r="B2932" s="0" t="s">
        <v>14816</v>
      </c>
      <c r="C2932" s="0" t="s">
        <v>2430</v>
      </c>
      <c r="D2932" s="333" t="n">
        <v>53.29</v>
      </c>
    </row>
    <row r="2933" customFormat="false" ht="15" hidden="false" customHeight="false" outlineLevel="0" collapsed="false">
      <c r="A2933" s="0" t="n">
        <v>11476</v>
      </c>
      <c r="B2933" s="0" t="s">
        <v>14817</v>
      </c>
      <c r="C2933" s="0" t="s">
        <v>2430</v>
      </c>
      <c r="D2933" s="333" t="n">
        <v>53.29</v>
      </c>
    </row>
    <row r="2934" customFormat="false" ht="15" hidden="false" customHeight="false" outlineLevel="0" collapsed="false">
      <c r="A2934" s="0" t="n">
        <v>40637</v>
      </c>
      <c r="B2934" s="0" t="s">
        <v>14818</v>
      </c>
      <c r="C2934" s="0" t="s">
        <v>2430</v>
      </c>
      <c r="D2934" s="532" t="n">
        <v>793072.01</v>
      </c>
    </row>
    <row r="2935" customFormat="false" ht="15" hidden="false" customHeight="false" outlineLevel="0" collapsed="false">
      <c r="A2935" s="0" t="n">
        <v>13836</v>
      </c>
      <c r="B2935" s="0" t="s">
        <v>14819</v>
      </c>
      <c r="C2935" s="0" t="s">
        <v>2430</v>
      </c>
      <c r="D2935" s="532" t="n">
        <v>67315.72</v>
      </c>
    </row>
    <row r="2936" customFormat="false" ht="15" hidden="false" customHeight="false" outlineLevel="0" collapsed="false">
      <c r="A2936" s="0" t="n">
        <v>14534</v>
      </c>
      <c r="B2936" s="0" t="s">
        <v>14820</v>
      </c>
      <c r="C2936" s="0" t="s">
        <v>2430</v>
      </c>
      <c r="D2936" s="532" t="n">
        <v>28180.14</v>
      </c>
    </row>
    <row r="2937" customFormat="false" ht="15" hidden="false" customHeight="false" outlineLevel="0" collapsed="false">
      <c r="A2937" s="0" t="n">
        <v>14619</v>
      </c>
      <c r="B2937" s="0" t="s">
        <v>14821</v>
      </c>
      <c r="C2937" s="0" t="s">
        <v>2430</v>
      </c>
      <c r="D2937" s="532" t="n">
        <v>15944.59</v>
      </c>
    </row>
    <row r="2938" customFormat="false" ht="15" hidden="false" customHeight="false" outlineLevel="0" collapsed="false">
      <c r="A2938" s="0" t="n">
        <v>14535</v>
      </c>
      <c r="B2938" s="0" t="s">
        <v>14822</v>
      </c>
      <c r="C2938" s="0" t="s">
        <v>2430</v>
      </c>
      <c r="D2938" s="532" t="n">
        <v>279690.59</v>
      </c>
    </row>
    <row r="2939" customFormat="false" ht="15" hidden="false" customHeight="false" outlineLevel="0" collapsed="false">
      <c r="A2939" s="0" t="n">
        <v>39813</v>
      </c>
      <c r="B2939" s="0" t="s">
        <v>14823</v>
      </c>
      <c r="C2939" s="0" t="s">
        <v>2430</v>
      </c>
      <c r="D2939" s="532" t="n">
        <v>36836.91</v>
      </c>
    </row>
    <row r="2940" customFormat="false" ht="15" hidden="false" customHeight="false" outlineLevel="0" collapsed="false">
      <c r="A2940" s="0" t="n">
        <v>40403</v>
      </c>
      <c r="B2940" s="0" t="s">
        <v>14824</v>
      </c>
      <c r="C2940" s="0" t="s">
        <v>2430</v>
      </c>
      <c r="D2940" s="333" t="n">
        <v>417.34</v>
      </c>
    </row>
    <row r="2941" customFormat="false" ht="15" hidden="false" customHeight="false" outlineLevel="0" collapsed="false">
      <c r="A2941" s="0" t="n">
        <v>12868</v>
      </c>
      <c r="B2941" s="0" t="s">
        <v>14825</v>
      </c>
      <c r="C2941" s="0" t="s">
        <v>2502</v>
      </c>
      <c r="D2941" s="333" t="n">
        <v>19.5</v>
      </c>
    </row>
    <row r="2942" customFormat="false" ht="15" hidden="false" customHeight="false" outlineLevel="0" collapsed="false">
      <c r="A2942" s="0" t="n">
        <v>40916</v>
      </c>
      <c r="B2942" s="0" t="s">
        <v>14826</v>
      </c>
      <c r="C2942" s="0" t="s">
        <v>4335</v>
      </c>
      <c r="D2942" s="532" t="n">
        <v>3474.33</v>
      </c>
    </row>
    <row r="2943" customFormat="false" ht="15" hidden="false" customHeight="false" outlineLevel="0" collapsed="false">
      <c r="A2943" s="0" t="n">
        <v>4755</v>
      </c>
      <c r="B2943" s="0" t="s">
        <v>14827</v>
      </c>
      <c r="C2943" s="0" t="s">
        <v>2502</v>
      </c>
      <c r="D2943" s="333" t="n">
        <v>21.06</v>
      </c>
    </row>
    <row r="2944" customFormat="false" ht="15" hidden="false" customHeight="false" outlineLevel="0" collapsed="false">
      <c r="A2944" s="0" t="n">
        <v>41067</v>
      </c>
      <c r="B2944" s="0" t="s">
        <v>14828</v>
      </c>
      <c r="C2944" s="0" t="s">
        <v>4335</v>
      </c>
      <c r="D2944" s="532" t="n">
        <v>3748.8</v>
      </c>
    </row>
    <row r="2945" customFormat="false" ht="15" hidden="false" customHeight="false" outlineLevel="0" collapsed="false">
      <c r="A2945" s="0" t="n">
        <v>38463</v>
      </c>
      <c r="B2945" s="0" t="s">
        <v>14829</v>
      </c>
      <c r="C2945" s="0" t="s">
        <v>2430</v>
      </c>
      <c r="D2945" s="333" t="n">
        <v>31.53</v>
      </c>
    </row>
    <row r="2946" customFormat="false" ht="15" hidden="false" customHeight="false" outlineLevel="0" collapsed="false">
      <c r="A2946" s="0" t="n">
        <v>40703</v>
      </c>
      <c r="B2946" s="0" t="s">
        <v>14830</v>
      </c>
      <c r="C2946" s="0" t="s">
        <v>2430</v>
      </c>
      <c r="D2946" s="532" t="n">
        <v>10172.35</v>
      </c>
    </row>
    <row r="2947" customFormat="false" ht="15" hidden="false" customHeight="false" outlineLevel="0" collapsed="false">
      <c r="A2947" s="0" t="n">
        <v>14531</v>
      </c>
      <c r="B2947" s="0" t="s">
        <v>14831</v>
      </c>
      <c r="C2947" s="0" t="s">
        <v>2430</v>
      </c>
      <c r="D2947" s="532" t="n">
        <v>18965.09</v>
      </c>
    </row>
    <row r="2948" customFormat="false" ht="15" hidden="false" customHeight="false" outlineLevel="0" collapsed="false">
      <c r="A2948" s="0" t="n">
        <v>36533</v>
      </c>
      <c r="B2948" s="0" t="s">
        <v>14832</v>
      </c>
      <c r="C2948" s="0" t="s">
        <v>2430</v>
      </c>
      <c r="D2948" s="532" t="n">
        <v>21823.97</v>
      </c>
    </row>
    <row r="2949" customFormat="false" ht="15" hidden="false" customHeight="false" outlineLevel="0" collapsed="false">
      <c r="A2949" s="0" t="n">
        <v>11616</v>
      </c>
      <c r="B2949" s="0" t="s">
        <v>14833</v>
      </c>
      <c r="C2949" s="0" t="s">
        <v>2430</v>
      </c>
      <c r="D2949" s="532" t="n">
        <v>20612.42</v>
      </c>
    </row>
    <row r="2950" customFormat="false" ht="15" hidden="false" customHeight="false" outlineLevel="0" collapsed="false">
      <c r="A2950" s="0" t="n">
        <v>41898</v>
      </c>
      <c r="B2950" s="0" t="s">
        <v>14834</v>
      </c>
      <c r="C2950" s="0" t="s">
        <v>2430</v>
      </c>
      <c r="D2950" s="532" t="n">
        <v>23191.78</v>
      </c>
    </row>
    <row r="2951" customFormat="false" ht="15" hidden="false" customHeight="false" outlineLevel="0" collapsed="false">
      <c r="A2951" s="0" t="n">
        <v>13447</v>
      </c>
      <c r="B2951" s="0" t="s">
        <v>14835</v>
      </c>
      <c r="C2951" s="0" t="s">
        <v>2430</v>
      </c>
      <c r="D2951" s="532" t="n">
        <v>42674.46</v>
      </c>
    </row>
    <row r="2952" customFormat="false" ht="15" hidden="false" customHeight="false" outlineLevel="0" collapsed="false">
      <c r="A2952" s="0" t="n">
        <v>14529</v>
      </c>
      <c r="B2952" s="0" t="s">
        <v>14836</v>
      </c>
      <c r="C2952" s="0" t="s">
        <v>2430</v>
      </c>
      <c r="D2952" s="532" t="n">
        <v>23866.74</v>
      </c>
    </row>
    <row r="2953" customFormat="false" ht="15" hidden="false" customHeight="false" outlineLevel="0" collapsed="false">
      <c r="A2953" s="0" t="n">
        <v>10747</v>
      </c>
      <c r="B2953" s="0" t="s">
        <v>14837</v>
      </c>
      <c r="C2953" s="0" t="s">
        <v>2430</v>
      </c>
      <c r="D2953" s="532" t="n">
        <v>23416.92</v>
      </c>
    </row>
    <row r="2954" customFormat="false" ht="15" hidden="false" customHeight="false" outlineLevel="0" collapsed="false">
      <c r="A2954" s="0" t="n">
        <v>36141</v>
      </c>
      <c r="B2954" s="0" t="s">
        <v>14838</v>
      </c>
      <c r="C2954" s="0" t="s">
        <v>2430</v>
      </c>
      <c r="D2954" s="333" t="n">
        <v>41.44</v>
      </c>
    </row>
    <row r="2955" customFormat="false" ht="15" hidden="false" customHeight="false" outlineLevel="0" collapsed="false">
      <c r="A2955" s="0" t="n">
        <v>43651</v>
      </c>
      <c r="B2955" s="0" t="s">
        <v>14839</v>
      </c>
      <c r="C2955" s="0" t="s">
        <v>2515</v>
      </c>
      <c r="D2955" s="333" t="n">
        <v>7.84</v>
      </c>
    </row>
    <row r="2956" customFormat="false" ht="15" hidden="false" customHeight="false" outlineLevel="0" collapsed="false">
      <c r="A2956" s="0" t="n">
        <v>43626</v>
      </c>
      <c r="B2956" s="0" t="s">
        <v>14840</v>
      </c>
      <c r="C2956" s="0" t="s">
        <v>2515</v>
      </c>
      <c r="D2956" s="333" t="n">
        <v>4.36</v>
      </c>
    </row>
    <row r="2957" customFormat="false" ht="15" hidden="false" customHeight="false" outlineLevel="0" collapsed="false">
      <c r="A2957" s="0" t="n">
        <v>39434</v>
      </c>
      <c r="B2957" s="0" t="s">
        <v>14841</v>
      </c>
      <c r="C2957" s="0" t="s">
        <v>2515</v>
      </c>
      <c r="D2957" s="333" t="n">
        <v>3.18</v>
      </c>
    </row>
    <row r="2958" customFormat="false" ht="15" hidden="false" customHeight="false" outlineLevel="0" collapsed="false">
      <c r="A2958" s="0" t="n">
        <v>39433</v>
      </c>
      <c r="B2958" s="0" t="s">
        <v>14842</v>
      </c>
      <c r="C2958" s="0" t="s">
        <v>2515</v>
      </c>
      <c r="D2958" s="333" t="n">
        <v>2.53</v>
      </c>
    </row>
    <row r="2959" customFormat="false" ht="15" hidden="false" customHeight="false" outlineLevel="0" collapsed="false">
      <c r="A2959" s="0" t="n">
        <v>4049</v>
      </c>
      <c r="B2959" s="0" t="s">
        <v>14843</v>
      </c>
      <c r="C2959" s="0" t="s">
        <v>2712</v>
      </c>
      <c r="D2959" s="333" t="n">
        <v>87.51</v>
      </c>
    </row>
    <row r="2960" customFormat="false" ht="15" hidden="false" customHeight="false" outlineLevel="0" collapsed="false">
      <c r="A2960" s="0" t="n">
        <v>38120</v>
      </c>
      <c r="B2960" s="0" t="s">
        <v>14844</v>
      </c>
      <c r="C2960" s="0" t="s">
        <v>2515</v>
      </c>
      <c r="D2960" s="333" t="n">
        <v>146.96</v>
      </c>
    </row>
    <row r="2961" customFormat="false" ht="15" hidden="false" customHeight="false" outlineLevel="0" collapsed="false">
      <c r="A2961" s="0" t="n">
        <v>43652</v>
      </c>
      <c r="B2961" s="0" t="s">
        <v>14845</v>
      </c>
      <c r="C2961" s="0" t="s">
        <v>2515</v>
      </c>
      <c r="D2961" s="333" t="n">
        <v>17.57</v>
      </c>
    </row>
    <row r="2962" customFormat="false" ht="15" hidden="false" customHeight="false" outlineLevel="0" collapsed="false">
      <c r="A2962" s="0" t="n">
        <v>10498</v>
      </c>
      <c r="B2962" s="0" t="s">
        <v>14846</v>
      </c>
      <c r="C2962" s="0" t="s">
        <v>2515</v>
      </c>
      <c r="D2962" s="333" t="n">
        <v>10.02</v>
      </c>
    </row>
    <row r="2963" customFormat="false" ht="15" hidden="false" customHeight="false" outlineLevel="0" collapsed="false">
      <c r="A2963" s="0" t="n">
        <v>4823</v>
      </c>
      <c r="B2963" s="0" t="s">
        <v>14847</v>
      </c>
      <c r="C2963" s="0" t="s">
        <v>2515</v>
      </c>
      <c r="D2963" s="333" t="n">
        <v>38.18</v>
      </c>
    </row>
    <row r="2964" customFormat="false" ht="15" hidden="false" customHeight="false" outlineLevel="0" collapsed="false">
      <c r="A2964" s="0" t="n">
        <v>38877</v>
      </c>
      <c r="B2964" s="0" t="s">
        <v>14848</v>
      </c>
      <c r="C2964" s="0" t="s">
        <v>2515</v>
      </c>
      <c r="D2964" s="333" t="n">
        <v>7.78</v>
      </c>
    </row>
    <row r="2965" customFormat="false" ht="15" hidden="false" customHeight="false" outlineLevel="0" collapsed="false">
      <c r="A2965" s="0" t="n">
        <v>34546</v>
      </c>
      <c r="B2965" s="0" t="s">
        <v>14849</v>
      </c>
      <c r="C2965" s="0" t="s">
        <v>2515</v>
      </c>
      <c r="D2965" s="333" t="n">
        <v>8</v>
      </c>
    </row>
    <row r="2966" customFormat="false" ht="15" hidden="false" customHeight="false" outlineLevel="0" collapsed="false">
      <c r="A2966" s="0" t="n">
        <v>41387</v>
      </c>
      <c r="B2966" s="0" t="s">
        <v>14850</v>
      </c>
      <c r="C2966" s="0" t="s">
        <v>2440</v>
      </c>
      <c r="D2966" s="333" t="n">
        <v>45.36</v>
      </c>
    </row>
    <row r="2967" customFormat="false" ht="15" hidden="false" customHeight="false" outlineLevel="0" collapsed="false">
      <c r="A2967" s="0" t="n">
        <v>41388</v>
      </c>
      <c r="B2967" s="0" t="s">
        <v>14851</v>
      </c>
      <c r="C2967" s="0" t="s">
        <v>2440</v>
      </c>
      <c r="D2967" s="333" t="n">
        <v>54.42</v>
      </c>
    </row>
    <row r="2968" customFormat="false" ht="15" hidden="false" customHeight="false" outlineLevel="0" collapsed="false">
      <c r="A2968" s="0" t="n">
        <v>41380</v>
      </c>
      <c r="B2968" s="0" t="s">
        <v>14852</v>
      </c>
      <c r="C2968" s="0" t="s">
        <v>2430</v>
      </c>
      <c r="D2968" s="333" t="n">
        <v>362.09</v>
      </c>
    </row>
    <row r="2969" customFormat="false" ht="15" hidden="false" customHeight="false" outlineLevel="0" collapsed="false">
      <c r="A2969" s="0" t="n">
        <v>41381</v>
      </c>
      <c r="B2969" s="0" t="s">
        <v>14853</v>
      </c>
      <c r="C2969" s="0" t="s">
        <v>2430</v>
      </c>
      <c r="D2969" s="333" t="n">
        <v>379.33</v>
      </c>
    </row>
    <row r="2970" customFormat="false" ht="15" hidden="false" customHeight="false" outlineLevel="0" collapsed="false">
      <c r="A2970" s="0" t="n">
        <v>41382</v>
      </c>
      <c r="B2970" s="0" t="s">
        <v>14854</v>
      </c>
      <c r="C2970" s="0" t="s">
        <v>2430</v>
      </c>
      <c r="D2970" s="333" t="n">
        <v>367.17</v>
      </c>
    </row>
    <row r="2971" customFormat="false" ht="15" hidden="false" customHeight="false" outlineLevel="0" collapsed="false">
      <c r="A2971" s="0" t="n">
        <v>41383</v>
      </c>
      <c r="B2971" s="0" t="s">
        <v>14855</v>
      </c>
      <c r="C2971" s="0" t="s">
        <v>2430</v>
      </c>
      <c r="D2971" s="333" t="n">
        <v>498.36</v>
      </c>
    </row>
    <row r="2972" customFormat="false" ht="15" hidden="false" customHeight="false" outlineLevel="0" collapsed="false">
      <c r="A2972" s="0" t="n">
        <v>41385</v>
      </c>
      <c r="B2972" s="0" t="s">
        <v>14856</v>
      </c>
      <c r="C2972" s="0" t="s">
        <v>2430</v>
      </c>
      <c r="D2972" s="333" t="n">
        <v>620.14</v>
      </c>
    </row>
    <row r="2973" customFormat="false" ht="15" hidden="false" customHeight="false" outlineLevel="0" collapsed="false">
      <c r="A2973" s="0" t="n">
        <v>11079</v>
      </c>
      <c r="B2973" s="0" t="s">
        <v>14857</v>
      </c>
      <c r="C2973" s="0" t="s">
        <v>2438</v>
      </c>
      <c r="D2973" s="532" t="n">
        <v>3868.69</v>
      </c>
    </row>
    <row r="2974" customFormat="false" ht="15" hidden="false" customHeight="false" outlineLevel="0" collapsed="false">
      <c r="A2974" s="0" t="n">
        <v>11082</v>
      </c>
      <c r="B2974" s="0" t="s">
        <v>14858</v>
      </c>
      <c r="C2974" s="0" t="s">
        <v>2438</v>
      </c>
      <c r="D2974" s="532" t="n">
        <v>3868.69</v>
      </c>
    </row>
    <row r="2975" customFormat="false" ht="15" hidden="false" customHeight="false" outlineLevel="0" collapsed="false">
      <c r="A2975" s="0" t="n">
        <v>4058</v>
      </c>
      <c r="B2975" s="0" t="s">
        <v>14859</v>
      </c>
      <c r="C2975" s="0" t="s">
        <v>2502</v>
      </c>
      <c r="D2975" s="333" t="n">
        <v>26.69</v>
      </c>
    </row>
    <row r="2976" customFormat="false" ht="15" hidden="false" customHeight="false" outlineLevel="0" collapsed="false">
      <c r="A2976" s="0" t="n">
        <v>40974</v>
      </c>
      <c r="B2976" s="0" t="s">
        <v>14860</v>
      </c>
      <c r="C2976" s="0" t="s">
        <v>4335</v>
      </c>
      <c r="D2976" s="532" t="n">
        <v>4751.99</v>
      </c>
    </row>
    <row r="2977" customFormat="false" ht="15" hidden="false" customHeight="false" outlineLevel="0" collapsed="false">
      <c r="A2977" s="0" t="n">
        <v>34794</v>
      </c>
      <c r="B2977" s="0" t="s">
        <v>14861</v>
      </c>
      <c r="C2977" s="0" t="s">
        <v>2502</v>
      </c>
      <c r="D2977" s="333" t="n">
        <v>22.52</v>
      </c>
    </row>
    <row r="2978" customFormat="false" ht="15" hidden="false" customHeight="false" outlineLevel="0" collapsed="false">
      <c r="A2978" s="0" t="n">
        <v>40925</v>
      </c>
      <c r="B2978" s="0" t="s">
        <v>14862</v>
      </c>
      <c r="C2978" s="0" t="s">
        <v>4335</v>
      </c>
      <c r="D2978" s="532" t="n">
        <v>4008.06</v>
      </c>
    </row>
    <row r="2979" customFormat="false" ht="15" hidden="false" customHeight="false" outlineLevel="0" collapsed="false">
      <c r="A2979" s="0" t="n">
        <v>13741</v>
      </c>
      <c r="B2979" s="0" t="s">
        <v>14863</v>
      </c>
      <c r="C2979" s="0" t="s">
        <v>2430</v>
      </c>
      <c r="D2979" s="532" t="n">
        <v>2931.23</v>
      </c>
    </row>
    <row r="2980" customFormat="false" ht="15" hidden="false" customHeight="false" outlineLevel="0" collapsed="false">
      <c r="A2980" s="0" t="n">
        <v>3288</v>
      </c>
      <c r="B2980" s="0" t="s">
        <v>14864</v>
      </c>
      <c r="C2980" s="0" t="s">
        <v>2440</v>
      </c>
      <c r="D2980" s="333" t="n">
        <v>5.08</v>
      </c>
    </row>
    <row r="2981" customFormat="false" ht="15" hidden="false" customHeight="false" outlineLevel="0" collapsed="false">
      <c r="A2981" s="0" t="n">
        <v>13587</v>
      </c>
      <c r="B2981" s="0" t="s">
        <v>14865</v>
      </c>
      <c r="C2981" s="0" t="s">
        <v>2440</v>
      </c>
      <c r="D2981" s="333" t="n">
        <v>3.07</v>
      </c>
    </row>
    <row r="2982" customFormat="false" ht="15" hidden="false" customHeight="false" outlineLevel="0" collapsed="false">
      <c r="A2982" s="0" t="n">
        <v>38598</v>
      </c>
      <c r="B2982" s="0" t="s">
        <v>14866</v>
      </c>
      <c r="C2982" s="0" t="s">
        <v>2430</v>
      </c>
      <c r="D2982" s="333" t="n">
        <v>3.66</v>
      </c>
    </row>
    <row r="2983" customFormat="false" ht="15" hidden="false" customHeight="false" outlineLevel="0" collapsed="false">
      <c r="A2983" s="0" t="n">
        <v>38595</v>
      </c>
      <c r="B2983" s="0" t="s">
        <v>14867</v>
      </c>
      <c r="C2983" s="0" t="s">
        <v>2430</v>
      </c>
      <c r="D2983" s="333" t="n">
        <v>3.1</v>
      </c>
    </row>
    <row r="2984" customFormat="false" ht="15" hidden="false" customHeight="false" outlineLevel="0" collapsed="false">
      <c r="A2984" s="0" t="n">
        <v>38592</v>
      </c>
      <c r="B2984" s="0" t="s">
        <v>14868</v>
      </c>
      <c r="C2984" s="0" t="s">
        <v>2430</v>
      </c>
      <c r="D2984" s="333" t="n">
        <v>3.14</v>
      </c>
    </row>
    <row r="2985" customFormat="false" ht="15" hidden="false" customHeight="false" outlineLevel="0" collapsed="false">
      <c r="A2985" s="0" t="n">
        <v>38588</v>
      </c>
      <c r="B2985" s="0" t="s">
        <v>14869</v>
      </c>
      <c r="C2985" s="0" t="s">
        <v>2430</v>
      </c>
      <c r="D2985" s="333" t="n">
        <v>2.51</v>
      </c>
    </row>
    <row r="2986" customFormat="false" ht="15" hidden="false" customHeight="false" outlineLevel="0" collapsed="false">
      <c r="A2986" s="0" t="n">
        <v>38593</v>
      </c>
      <c r="B2986" s="0" t="s">
        <v>14870</v>
      </c>
      <c r="C2986" s="0" t="s">
        <v>2430</v>
      </c>
      <c r="D2986" s="333" t="n">
        <v>3.47</v>
      </c>
    </row>
    <row r="2987" customFormat="false" ht="15" hidden="false" customHeight="false" outlineLevel="0" collapsed="false">
      <c r="A2987" s="0" t="n">
        <v>38589</v>
      </c>
      <c r="B2987" s="0" t="s">
        <v>14871</v>
      </c>
      <c r="C2987" s="0" t="s">
        <v>2430</v>
      </c>
      <c r="D2987" s="333" t="n">
        <v>2.63</v>
      </c>
    </row>
    <row r="2988" customFormat="false" ht="15" hidden="false" customHeight="false" outlineLevel="0" collapsed="false">
      <c r="A2988" s="0" t="n">
        <v>38594</v>
      </c>
      <c r="B2988" s="0" t="s">
        <v>14872</v>
      </c>
      <c r="C2988" s="0" t="s">
        <v>2430</v>
      </c>
      <c r="D2988" s="333" t="n">
        <v>5.47</v>
      </c>
    </row>
    <row r="2989" customFormat="false" ht="15" hidden="false" customHeight="false" outlineLevel="0" collapsed="false">
      <c r="A2989" s="0" t="n">
        <v>34773</v>
      </c>
      <c r="B2989" s="0" t="s">
        <v>14873</v>
      </c>
      <c r="C2989" s="0" t="s">
        <v>2430</v>
      </c>
      <c r="D2989" s="333" t="n">
        <v>2.59</v>
      </c>
    </row>
    <row r="2990" customFormat="false" ht="15" hidden="false" customHeight="false" outlineLevel="0" collapsed="false">
      <c r="A2990" s="0" t="n">
        <v>34769</v>
      </c>
      <c r="B2990" s="0" t="s">
        <v>14874</v>
      </c>
      <c r="C2990" s="0" t="s">
        <v>2430</v>
      </c>
      <c r="D2990" s="333" t="n">
        <v>3.2</v>
      </c>
    </row>
    <row r="2991" customFormat="false" ht="15" hidden="false" customHeight="false" outlineLevel="0" collapsed="false">
      <c r="A2991" s="0" t="n">
        <v>34763</v>
      </c>
      <c r="B2991" s="0" t="s">
        <v>14875</v>
      </c>
      <c r="C2991" s="0" t="s">
        <v>2430</v>
      </c>
      <c r="D2991" s="333" t="n">
        <v>1.97</v>
      </c>
    </row>
    <row r="2992" customFormat="false" ht="15" hidden="false" customHeight="false" outlineLevel="0" collapsed="false">
      <c r="A2992" s="0" t="n">
        <v>34774</v>
      </c>
      <c r="B2992" s="0" t="s">
        <v>14876</v>
      </c>
      <c r="C2992" s="0" t="s">
        <v>2430</v>
      </c>
      <c r="D2992" s="333" t="n">
        <v>2.46</v>
      </c>
    </row>
    <row r="2993" customFormat="false" ht="15" hidden="false" customHeight="false" outlineLevel="0" collapsed="false">
      <c r="A2993" s="0" t="n">
        <v>34771</v>
      </c>
      <c r="B2993" s="0" t="s">
        <v>14877</v>
      </c>
      <c r="C2993" s="0" t="s">
        <v>2430</v>
      </c>
      <c r="D2993" s="333" t="n">
        <v>2.96</v>
      </c>
    </row>
    <row r="2994" customFormat="false" ht="15" hidden="false" customHeight="false" outlineLevel="0" collapsed="false">
      <c r="A2994" s="0" t="n">
        <v>34764</v>
      </c>
      <c r="B2994" s="0" t="s">
        <v>14878</v>
      </c>
      <c r="C2994" s="0" t="s">
        <v>2430</v>
      </c>
      <c r="D2994" s="333" t="n">
        <v>1.94</v>
      </c>
    </row>
    <row r="2995" customFormat="false" ht="15" hidden="false" customHeight="false" outlineLevel="0" collapsed="false">
      <c r="A2995" s="0" t="n">
        <v>34788</v>
      </c>
      <c r="B2995" s="0" t="s">
        <v>14879</v>
      </c>
      <c r="C2995" s="0" t="s">
        <v>2430</v>
      </c>
      <c r="D2995" s="333" t="n">
        <v>1.38</v>
      </c>
    </row>
    <row r="2996" customFormat="false" ht="15" hidden="false" customHeight="false" outlineLevel="0" collapsed="false">
      <c r="A2996" s="0" t="n">
        <v>34781</v>
      </c>
      <c r="B2996" s="0" t="s">
        <v>14880</v>
      </c>
      <c r="C2996" s="0" t="s">
        <v>2430</v>
      </c>
      <c r="D2996" s="333" t="n">
        <v>1.57</v>
      </c>
    </row>
    <row r="2997" customFormat="false" ht="15" hidden="false" customHeight="false" outlineLevel="0" collapsed="false">
      <c r="A2997" s="0" t="n">
        <v>41682</v>
      </c>
      <c r="B2997" s="0" t="s">
        <v>14881</v>
      </c>
      <c r="C2997" s="0" t="s">
        <v>2430</v>
      </c>
      <c r="D2997" s="333" t="n">
        <v>32.46</v>
      </c>
    </row>
    <row r="2998" customFormat="false" ht="15" hidden="false" customHeight="false" outlineLevel="0" collapsed="false">
      <c r="A2998" s="0" t="n">
        <v>41683</v>
      </c>
      <c r="B2998" s="0" t="s">
        <v>14882</v>
      </c>
      <c r="C2998" s="0" t="s">
        <v>2430</v>
      </c>
      <c r="D2998" s="333" t="n">
        <v>23.88</v>
      </c>
    </row>
    <row r="2999" customFormat="false" ht="15" hidden="false" customHeight="false" outlineLevel="0" collapsed="false">
      <c r="A2999" s="0" t="n">
        <v>41680</v>
      </c>
      <c r="B2999" s="0" t="s">
        <v>14883</v>
      </c>
      <c r="C2999" s="0" t="s">
        <v>2430</v>
      </c>
      <c r="D2999" s="333" t="n">
        <v>12.85</v>
      </c>
    </row>
    <row r="3000" customFormat="false" ht="15" hidden="false" customHeight="false" outlineLevel="0" collapsed="false">
      <c r="A3000" s="0" t="n">
        <v>41679</v>
      </c>
      <c r="B3000" s="0" t="s">
        <v>14884</v>
      </c>
      <c r="C3000" s="0" t="s">
        <v>2430</v>
      </c>
      <c r="D3000" s="333" t="n">
        <v>29.39</v>
      </c>
    </row>
    <row r="3001" customFormat="false" ht="15" hidden="false" customHeight="false" outlineLevel="0" collapsed="false">
      <c r="A3001" s="0" t="n">
        <v>41681</v>
      </c>
      <c r="B3001" s="0" t="s">
        <v>14885</v>
      </c>
      <c r="C3001" s="0" t="s">
        <v>2430</v>
      </c>
      <c r="D3001" s="333" t="n">
        <v>20.11</v>
      </c>
    </row>
    <row r="3002" customFormat="false" ht="15" hidden="false" customHeight="false" outlineLevel="0" collapsed="false">
      <c r="A3002" s="0" t="n">
        <v>43386</v>
      </c>
      <c r="B3002" s="0" t="s">
        <v>14886</v>
      </c>
      <c r="C3002" s="0" t="s">
        <v>2430</v>
      </c>
      <c r="D3002" s="333" t="n">
        <v>45.92</v>
      </c>
    </row>
    <row r="3003" customFormat="false" ht="15" hidden="false" customHeight="false" outlineLevel="0" collapsed="false">
      <c r="A3003" s="0" t="n">
        <v>4059</v>
      </c>
      <c r="B3003" s="0" t="s">
        <v>14887</v>
      </c>
      <c r="C3003" s="0" t="s">
        <v>2440</v>
      </c>
      <c r="D3003" s="333" t="n">
        <v>32.46</v>
      </c>
    </row>
    <row r="3004" customFormat="false" ht="15" hidden="false" customHeight="false" outlineLevel="0" collapsed="false">
      <c r="A3004" s="0" t="n">
        <v>4062</v>
      </c>
      <c r="B3004" s="0" t="s">
        <v>14888</v>
      </c>
      <c r="C3004" s="0" t="s">
        <v>2430</v>
      </c>
      <c r="D3004" s="333" t="n">
        <v>32.46</v>
      </c>
    </row>
    <row r="3005" customFormat="false" ht="15" hidden="false" customHeight="false" outlineLevel="0" collapsed="false">
      <c r="A3005" s="0" t="n">
        <v>4061</v>
      </c>
      <c r="B3005" s="0" t="s">
        <v>14889</v>
      </c>
      <c r="C3005" s="0" t="s">
        <v>2430</v>
      </c>
      <c r="D3005" s="333" t="n">
        <v>40.41</v>
      </c>
    </row>
    <row r="3006" customFormat="false" ht="15" hidden="false" customHeight="false" outlineLevel="0" collapsed="false">
      <c r="A3006" s="0" t="n">
        <v>41315</v>
      </c>
      <c r="B3006" s="0" t="s">
        <v>14890</v>
      </c>
      <c r="C3006" s="0" t="s">
        <v>2515</v>
      </c>
      <c r="D3006" s="333" t="n">
        <v>98.28</v>
      </c>
    </row>
    <row r="3007" customFormat="false" ht="15" hidden="false" customHeight="false" outlineLevel="0" collapsed="false">
      <c r="A3007" s="0" t="n">
        <v>43148</v>
      </c>
      <c r="B3007" s="0" t="s">
        <v>14891</v>
      </c>
      <c r="C3007" s="0" t="s">
        <v>2515</v>
      </c>
      <c r="D3007" s="333" t="n">
        <v>66.71</v>
      </c>
    </row>
    <row r="3008" customFormat="false" ht="15" hidden="false" customHeight="false" outlineLevel="0" collapsed="false">
      <c r="A3008" s="0" t="n">
        <v>43147</v>
      </c>
      <c r="B3008" s="0" t="s">
        <v>14892</v>
      </c>
      <c r="C3008" s="0" t="s">
        <v>2515</v>
      </c>
      <c r="D3008" s="333" t="n">
        <v>25.84</v>
      </c>
    </row>
    <row r="3009" customFormat="false" ht="15" hidden="false" customHeight="false" outlineLevel="0" collapsed="false">
      <c r="A3009" s="0" t="n">
        <v>10608</v>
      </c>
      <c r="B3009" s="0" t="s">
        <v>14893</v>
      </c>
      <c r="C3009" s="0" t="s">
        <v>2430</v>
      </c>
      <c r="D3009" s="532" t="n">
        <v>9629.8</v>
      </c>
    </row>
    <row r="3010" customFormat="false" ht="15" hidden="false" customHeight="false" outlineLevel="0" collapsed="false">
      <c r="A3010" s="0" t="n">
        <v>4069</v>
      </c>
      <c r="B3010" s="0" t="s">
        <v>14894</v>
      </c>
      <c r="C3010" s="0" t="s">
        <v>2502</v>
      </c>
      <c r="D3010" s="333" t="n">
        <v>45.46</v>
      </c>
    </row>
    <row r="3011" customFormat="false" ht="15" hidden="false" customHeight="false" outlineLevel="0" collapsed="false">
      <c r="A3011" s="0" t="n">
        <v>40819</v>
      </c>
      <c r="B3011" s="0" t="s">
        <v>14895</v>
      </c>
      <c r="C3011" s="0" t="s">
        <v>4335</v>
      </c>
      <c r="D3011" s="532" t="n">
        <v>8090.98</v>
      </c>
    </row>
    <row r="3012" customFormat="false" ht="15" hidden="false" customHeight="false" outlineLevel="0" collapsed="false">
      <c r="A3012" s="0" t="n">
        <v>34361</v>
      </c>
      <c r="B3012" s="0" t="s">
        <v>14896</v>
      </c>
      <c r="C3012" s="0" t="s">
        <v>2515</v>
      </c>
      <c r="D3012" s="333" t="n">
        <v>18.8</v>
      </c>
    </row>
    <row r="3013" customFormat="false" ht="15" hidden="false" customHeight="false" outlineLevel="0" collapsed="false">
      <c r="A3013" s="0" t="n">
        <v>36512</v>
      </c>
      <c r="B3013" s="0" t="s">
        <v>14897</v>
      </c>
      <c r="C3013" s="0" t="s">
        <v>2430</v>
      </c>
      <c r="D3013" s="532" t="n">
        <v>20394.65</v>
      </c>
    </row>
    <row r="3014" customFormat="false" ht="15" hidden="false" customHeight="false" outlineLevel="0" collapsed="false">
      <c r="A3014" s="0" t="n">
        <v>44478</v>
      </c>
      <c r="B3014" s="0" t="s">
        <v>14898</v>
      </c>
      <c r="C3014" s="0" t="s">
        <v>2515</v>
      </c>
      <c r="D3014" s="333" t="n">
        <v>13.12</v>
      </c>
    </row>
    <row r="3015" customFormat="false" ht="15" hidden="false" customHeight="false" outlineLevel="0" collapsed="false">
      <c r="A3015" s="0" t="n">
        <v>44477</v>
      </c>
      <c r="B3015" s="0" t="s">
        <v>14899</v>
      </c>
      <c r="C3015" s="0" t="s">
        <v>2515</v>
      </c>
      <c r="D3015" s="333" t="n">
        <v>13.12</v>
      </c>
    </row>
    <row r="3016" customFormat="false" ht="15" hidden="false" customHeight="false" outlineLevel="0" collapsed="false">
      <c r="A3016" s="0" t="n">
        <v>11697</v>
      </c>
      <c r="B3016" s="0" t="s">
        <v>14900</v>
      </c>
      <c r="C3016" s="0" t="s">
        <v>2430</v>
      </c>
      <c r="D3016" s="333" t="n">
        <v>730.14</v>
      </c>
    </row>
    <row r="3017" customFormat="false" ht="15" hidden="false" customHeight="false" outlineLevel="0" collapsed="false">
      <c r="A3017" s="0" t="n">
        <v>11698</v>
      </c>
      <c r="B3017" s="0" t="s">
        <v>14901</v>
      </c>
      <c r="C3017" s="0" t="s">
        <v>2430</v>
      </c>
      <c r="D3017" s="333" t="n">
        <v>871.02</v>
      </c>
    </row>
    <row r="3018" customFormat="false" ht="15" hidden="false" customHeight="false" outlineLevel="0" collapsed="false">
      <c r="A3018" s="0" t="n">
        <v>11699</v>
      </c>
      <c r="B3018" s="0" t="s">
        <v>14902</v>
      </c>
      <c r="C3018" s="0" t="s">
        <v>2430</v>
      </c>
      <c r="D3018" s="333" t="n">
        <v>962.67</v>
      </c>
    </row>
    <row r="3019" customFormat="false" ht="15" hidden="false" customHeight="false" outlineLevel="0" collapsed="false">
      <c r="A3019" s="0" t="n">
        <v>10432</v>
      </c>
      <c r="B3019" s="0" t="s">
        <v>14903</v>
      </c>
      <c r="C3019" s="0" t="s">
        <v>2430</v>
      </c>
      <c r="D3019" s="333" t="n">
        <v>366.84</v>
      </c>
    </row>
    <row r="3020" customFormat="false" ht="15" hidden="false" customHeight="false" outlineLevel="0" collapsed="false">
      <c r="A3020" s="0" t="n">
        <v>44020</v>
      </c>
      <c r="B3020" s="0" t="s">
        <v>14904</v>
      </c>
      <c r="C3020" s="0" t="s">
        <v>2430</v>
      </c>
      <c r="D3020" s="333" t="n">
        <v>905.05</v>
      </c>
    </row>
    <row r="3021" customFormat="false" ht="15" hidden="false" customHeight="false" outlineLevel="0" collapsed="false">
      <c r="A3021" s="0" t="n">
        <v>41420</v>
      </c>
      <c r="B3021" s="0" t="s">
        <v>14905</v>
      </c>
      <c r="C3021" s="0" t="s">
        <v>2430</v>
      </c>
      <c r="D3021" s="333" t="n">
        <v>9.23</v>
      </c>
    </row>
    <row r="3022" customFormat="false" ht="15" hidden="false" customHeight="false" outlineLevel="0" collapsed="false">
      <c r="A3022" s="0" t="n">
        <v>41422</v>
      </c>
      <c r="B3022" s="0" t="s">
        <v>14906</v>
      </c>
      <c r="C3022" s="0" t="s">
        <v>2430</v>
      </c>
      <c r="D3022" s="333" t="n">
        <v>12.61</v>
      </c>
    </row>
    <row r="3023" customFormat="false" ht="15" hidden="false" customHeight="false" outlineLevel="0" collapsed="false">
      <c r="A3023" s="0" t="n">
        <v>41425</v>
      </c>
      <c r="B3023" s="0" t="s">
        <v>14907</v>
      </c>
      <c r="C3023" s="0" t="s">
        <v>2430</v>
      </c>
      <c r="D3023" s="333" t="n">
        <v>6.45</v>
      </c>
    </row>
    <row r="3024" customFormat="false" ht="15" hidden="false" customHeight="false" outlineLevel="0" collapsed="false">
      <c r="A3024" s="0" t="n">
        <v>41426</v>
      </c>
      <c r="B3024" s="0" t="s">
        <v>14908</v>
      </c>
      <c r="C3024" s="0" t="s">
        <v>2430</v>
      </c>
      <c r="D3024" s="333" t="n">
        <v>11.63</v>
      </c>
    </row>
    <row r="3025" customFormat="false" ht="15" hidden="false" customHeight="false" outlineLevel="0" collapsed="false">
      <c r="A3025" s="0" t="n">
        <v>41419</v>
      </c>
      <c r="B3025" s="0" t="s">
        <v>14909</v>
      </c>
      <c r="C3025" s="0" t="s">
        <v>2430</v>
      </c>
      <c r="D3025" s="333" t="n">
        <v>6.78</v>
      </c>
    </row>
    <row r="3026" customFormat="false" ht="15" hidden="false" customHeight="false" outlineLevel="0" collapsed="false">
      <c r="A3026" s="0" t="n">
        <v>41421</v>
      </c>
      <c r="B3026" s="0" t="s">
        <v>14910</v>
      </c>
      <c r="C3026" s="0" t="s">
        <v>2430</v>
      </c>
      <c r="D3026" s="333" t="n">
        <v>9.21</v>
      </c>
    </row>
    <row r="3027" customFormat="false" ht="15" hidden="false" customHeight="false" outlineLevel="0" collapsed="false">
      <c r="A3027" s="0" t="n">
        <v>41414</v>
      </c>
      <c r="B3027" s="0" t="s">
        <v>14911</v>
      </c>
      <c r="C3027" s="0" t="s">
        <v>2430</v>
      </c>
      <c r="D3027" s="333" t="n">
        <v>21.35</v>
      </c>
    </row>
    <row r="3028" customFormat="false" ht="15" hidden="false" customHeight="false" outlineLevel="0" collapsed="false">
      <c r="A3028" s="0" t="n">
        <v>41415</v>
      </c>
      <c r="B3028" s="0" t="s">
        <v>14912</v>
      </c>
      <c r="C3028" s="0" t="s">
        <v>2430</v>
      </c>
      <c r="D3028" s="333" t="n">
        <v>24.86</v>
      </c>
    </row>
    <row r="3029" customFormat="false" ht="15" hidden="false" customHeight="false" outlineLevel="0" collapsed="false">
      <c r="A3029" s="0" t="n">
        <v>37514</v>
      </c>
      <c r="B3029" s="0" t="s">
        <v>14913</v>
      </c>
      <c r="C3029" s="0" t="s">
        <v>2430</v>
      </c>
      <c r="D3029" s="532" t="n">
        <v>320000</v>
      </c>
    </row>
    <row r="3030" customFormat="false" ht="15" hidden="false" customHeight="false" outlineLevel="0" collapsed="false">
      <c r="A3030" s="0" t="n">
        <v>37519</v>
      </c>
      <c r="B3030" s="0" t="s">
        <v>14914</v>
      </c>
      <c r="C3030" s="0" t="s">
        <v>2430</v>
      </c>
      <c r="D3030" s="532" t="n">
        <v>493853.88</v>
      </c>
    </row>
    <row r="3031" customFormat="false" ht="15" hidden="false" customHeight="false" outlineLevel="0" collapsed="false">
      <c r="A3031" s="0" t="n">
        <v>37520</v>
      </c>
      <c r="B3031" s="0" t="s">
        <v>14915</v>
      </c>
      <c r="C3031" s="0" t="s">
        <v>2430</v>
      </c>
      <c r="D3031" s="532" t="n">
        <v>485757.92</v>
      </c>
    </row>
    <row r="3032" customFormat="false" ht="15" hidden="false" customHeight="false" outlineLevel="0" collapsed="false">
      <c r="A3032" s="0" t="n">
        <v>37521</v>
      </c>
      <c r="B3032" s="0" t="s">
        <v>14916</v>
      </c>
      <c r="C3032" s="0" t="s">
        <v>2430</v>
      </c>
      <c r="D3032" s="532" t="n">
        <v>592624.67</v>
      </c>
    </row>
    <row r="3033" customFormat="false" ht="15" hidden="false" customHeight="false" outlineLevel="0" collapsed="false">
      <c r="A3033" s="0" t="n">
        <v>37522</v>
      </c>
      <c r="B3033" s="0" t="s">
        <v>14917</v>
      </c>
      <c r="C3033" s="0" t="s">
        <v>2430</v>
      </c>
      <c r="D3033" s="532" t="n">
        <v>610454.24</v>
      </c>
    </row>
    <row r="3034" customFormat="false" ht="15" hidden="false" customHeight="false" outlineLevel="0" collapsed="false">
      <c r="A3034" s="0" t="n">
        <v>21109</v>
      </c>
      <c r="B3034" s="0" t="s">
        <v>14918</v>
      </c>
      <c r="C3034" s="0" t="s">
        <v>2430</v>
      </c>
      <c r="D3034" s="333" t="n">
        <v>71.48</v>
      </c>
    </row>
    <row r="3035" customFormat="false" ht="15" hidden="false" customHeight="false" outlineLevel="0" collapsed="false">
      <c r="A3035" s="0" t="n">
        <v>37546</v>
      </c>
      <c r="B3035" s="0" t="s">
        <v>14919</v>
      </c>
      <c r="C3035" s="0" t="s">
        <v>2430</v>
      </c>
      <c r="D3035" s="532" t="n">
        <v>14785.22</v>
      </c>
    </row>
    <row r="3036" customFormat="false" ht="15" hidden="false" customHeight="false" outlineLevel="0" collapsed="false">
      <c r="A3036" s="0" t="n">
        <v>37544</v>
      </c>
      <c r="B3036" s="0" t="s">
        <v>14920</v>
      </c>
      <c r="C3036" s="0" t="s">
        <v>2430</v>
      </c>
      <c r="D3036" s="532" t="n">
        <v>15637.86</v>
      </c>
    </row>
    <row r="3037" customFormat="false" ht="15" hidden="false" customHeight="false" outlineLevel="0" collapsed="false">
      <c r="A3037" s="0" t="n">
        <v>37545</v>
      </c>
      <c r="B3037" s="0" t="s">
        <v>14921</v>
      </c>
      <c r="C3037" s="0" t="s">
        <v>2430</v>
      </c>
      <c r="D3037" s="532" t="n">
        <v>18606.95</v>
      </c>
    </row>
    <row r="3038" customFormat="false" ht="15" hidden="false" customHeight="false" outlineLevel="0" collapsed="false">
      <c r="A3038" s="0" t="n">
        <v>36793</v>
      </c>
      <c r="B3038" s="0" t="s">
        <v>14922</v>
      </c>
      <c r="C3038" s="0" t="s">
        <v>2430</v>
      </c>
      <c r="D3038" s="333" t="n">
        <v>810.28</v>
      </c>
    </row>
    <row r="3039" customFormat="false" ht="15" hidden="false" customHeight="false" outlineLevel="0" collapsed="false">
      <c r="A3039" s="0" t="n">
        <v>11769</v>
      </c>
      <c r="B3039" s="0" t="s">
        <v>14923</v>
      </c>
      <c r="C3039" s="0" t="s">
        <v>2430</v>
      </c>
      <c r="D3039" s="333" t="n">
        <v>358.08</v>
      </c>
    </row>
    <row r="3040" customFormat="false" ht="15" hidden="false" customHeight="false" outlineLevel="0" collapsed="false">
      <c r="A3040" s="0" t="n">
        <v>11771</v>
      </c>
      <c r="B3040" s="0" t="s">
        <v>14924</v>
      </c>
      <c r="C3040" s="0" t="s">
        <v>2430</v>
      </c>
      <c r="D3040" s="333" t="n">
        <v>438.6</v>
      </c>
    </row>
    <row r="3041" customFormat="false" ht="15" hidden="false" customHeight="false" outlineLevel="0" collapsed="false">
      <c r="A3041" s="0" t="n">
        <v>39919</v>
      </c>
      <c r="B3041" s="0" t="s">
        <v>14925</v>
      </c>
      <c r="C3041" s="0" t="s">
        <v>2430</v>
      </c>
      <c r="D3041" s="532" t="n">
        <v>74008.22</v>
      </c>
    </row>
    <row r="3042" customFormat="false" ht="15" hidden="false" customHeight="false" outlineLevel="0" collapsed="false">
      <c r="A3042" s="0" t="n">
        <v>38385</v>
      </c>
      <c r="B3042" s="0" t="s">
        <v>14926</v>
      </c>
      <c r="C3042" s="0" t="s">
        <v>2430</v>
      </c>
      <c r="D3042" s="333" t="n">
        <v>49.71</v>
      </c>
    </row>
    <row r="3043" customFormat="false" ht="15" hidden="false" customHeight="false" outlineLevel="0" collapsed="false">
      <c r="A3043" s="0" t="n">
        <v>36800</v>
      </c>
      <c r="B3043" s="0" t="s">
        <v>14927</v>
      </c>
      <c r="C3043" s="0" t="s">
        <v>2430</v>
      </c>
      <c r="D3043" s="333" t="n">
        <v>215.16</v>
      </c>
    </row>
    <row r="3044" customFormat="false" ht="15" hidden="false" customHeight="false" outlineLevel="0" collapsed="false">
      <c r="A3044" s="0" t="n">
        <v>37587</v>
      </c>
      <c r="B3044" s="0" t="s">
        <v>14928</v>
      </c>
      <c r="C3044" s="0" t="s">
        <v>2430</v>
      </c>
      <c r="D3044" s="333" t="n">
        <v>472.72</v>
      </c>
    </row>
    <row r="3045" customFormat="false" ht="15" hidden="false" customHeight="false" outlineLevel="0" collapsed="false">
      <c r="A3045" s="0" t="n">
        <v>11561</v>
      </c>
      <c r="B3045" s="0" t="s">
        <v>14929</v>
      </c>
      <c r="C3045" s="0" t="s">
        <v>2430</v>
      </c>
      <c r="D3045" s="333" t="n">
        <v>231.59</v>
      </c>
    </row>
    <row r="3046" customFormat="false" ht="15" hidden="false" customHeight="false" outlineLevel="0" collapsed="false">
      <c r="A3046" s="0" t="n">
        <v>43604</v>
      </c>
      <c r="B3046" s="0" t="s">
        <v>14930</v>
      </c>
      <c r="C3046" s="0" t="s">
        <v>2430</v>
      </c>
      <c r="D3046" s="333" t="n">
        <v>123.46</v>
      </c>
    </row>
    <row r="3047" customFormat="false" ht="15" hidden="false" customHeight="false" outlineLevel="0" collapsed="false">
      <c r="A3047" s="0" t="n">
        <v>11560</v>
      </c>
      <c r="B3047" s="0" t="s">
        <v>14931</v>
      </c>
      <c r="C3047" s="0" t="s">
        <v>2430</v>
      </c>
      <c r="D3047" s="333" t="n">
        <v>178.75</v>
      </c>
    </row>
    <row r="3048" customFormat="false" ht="15" hidden="false" customHeight="false" outlineLevel="0" collapsed="false">
      <c r="A3048" s="0" t="n">
        <v>11499</v>
      </c>
      <c r="B3048" s="0" t="s">
        <v>14932</v>
      </c>
      <c r="C3048" s="0" t="s">
        <v>2430</v>
      </c>
      <c r="D3048" s="333" t="n">
        <v>962.01</v>
      </c>
    </row>
    <row r="3049" customFormat="false" ht="15" hidden="false" customHeight="false" outlineLevel="0" collapsed="false">
      <c r="A3049" s="0" t="n">
        <v>34761</v>
      </c>
      <c r="B3049" s="0" t="s">
        <v>14933</v>
      </c>
      <c r="C3049" s="0" t="s">
        <v>2502</v>
      </c>
      <c r="D3049" s="333" t="n">
        <v>17.82</v>
      </c>
    </row>
    <row r="3050" customFormat="false" ht="15" hidden="false" customHeight="false" outlineLevel="0" collapsed="false">
      <c r="A3050" s="0" t="n">
        <v>40924</v>
      </c>
      <c r="B3050" s="0" t="s">
        <v>14934</v>
      </c>
      <c r="C3050" s="0" t="s">
        <v>4335</v>
      </c>
      <c r="D3050" s="532" t="n">
        <v>3174.87</v>
      </c>
    </row>
    <row r="3051" customFormat="false" ht="15" hidden="false" customHeight="false" outlineLevel="0" collapsed="false">
      <c r="A3051" s="0" t="n">
        <v>40983</v>
      </c>
      <c r="B3051" s="0" t="s">
        <v>14935</v>
      </c>
      <c r="C3051" s="0" t="s">
        <v>4335</v>
      </c>
      <c r="D3051" s="532" t="n">
        <v>3021.85</v>
      </c>
    </row>
    <row r="3052" customFormat="false" ht="15" hidden="false" customHeight="false" outlineLevel="0" collapsed="false">
      <c r="A3052" s="0" t="n">
        <v>44497</v>
      </c>
      <c r="B3052" s="0" t="s">
        <v>14936</v>
      </c>
      <c r="C3052" s="0" t="s">
        <v>2502</v>
      </c>
      <c r="D3052" s="333" t="n">
        <v>16.98</v>
      </c>
    </row>
    <row r="3053" customFormat="false" ht="15" hidden="false" customHeight="false" outlineLevel="0" collapsed="false">
      <c r="A3053" s="0" t="n">
        <v>2437</v>
      </c>
      <c r="B3053" s="0" t="s">
        <v>14937</v>
      </c>
      <c r="C3053" s="0" t="s">
        <v>2502</v>
      </c>
      <c r="D3053" s="333" t="n">
        <v>17.36</v>
      </c>
    </row>
    <row r="3054" customFormat="false" ht="15" hidden="false" customHeight="false" outlineLevel="0" collapsed="false">
      <c r="A3054" s="0" t="n">
        <v>40921</v>
      </c>
      <c r="B3054" s="0" t="s">
        <v>14938</v>
      </c>
      <c r="C3054" s="0" t="s">
        <v>4335</v>
      </c>
      <c r="D3054" s="532" t="n">
        <v>3092.31</v>
      </c>
    </row>
    <row r="3055" customFormat="false" ht="15" hidden="false" customHeight="false" outlineLevel="0" collapsed="false">
      <c r="A3055" s="0" t="n">
        <v>14252</v>
      </c>
      <c r="B3055" s="0" t="s">
        <v>14939</v>
      </c>
      <c r="C3055" s="0" t="s">
        <v>2430</v>
      </c>
      <c r="D3055" s="532" t="n">
        <v>3567.05</v>
      </c>
    </row>
    <row r="3056" customFormat="false" ht="15" hidden="false" customHeight="false" outlineLevel="0" collapsed="false">
      <c r="A3056" s="0" t="n">
        <v>730</v>
      </c>
      <c r="B3056" s="0" t="s">
        <v>14940</v>
      </c>
      <c r="C3056" s="0" t="s">
        <v>2430</v>
      </c>
      <c r="D3056" s="532" t="n">
        <v>9530.5</v>
      </c>
    </row>
    <row r="3057" customFormat="false" ht="15" hidden="false" customHeight="false" outlineLevel="0" collapsed="false">
      <c r="A3057" s="0" t="n">
        <v>723</v>
      </c>
      <c r="B3057" s="0" t="s">
        <v>14941</v>
      </c>
      <c r="C3057" s="0" t="s">
        <v>2430</v>
      </c>
      <c r="D3057" s="532" t="n">
        <v>4736.99</v>
      </c>
    </row>
    <row r="3058" customFormat="false" ht="15" hidden="false" customHeight="false" outlineLevel="0" collapsed="false">
      <c r="A3058" s="0" t="n">
        <v>36502</v>
      </c>
      <c r="B3058" s="0" t="s">
        <v>14942</v>
      </c>
      <c r="C3058" s="0" t="s">
        <v>2430</v>
      </c>
      <c r="D3058" s="532" t="n">
        <v>4452.21</v>
      </c>
    </row>
    <row r="3059" customFormat="false" ht="15" hidden="false" customHeight="false" outlineLevel="0" collapsed="false">
      <c r="A3059" s="0" t="n">
        <v>36503</v>
      </c>
      <c r="B3059" s="0" t="s">
        <v>14943</v>
      </c>
      <c r="C3059" s="0" t="s">
        <v>2430</v>
      </c>
      <c r="D3059" s="532" t="n">
        <v>5490.1</v>
      </c>
    </row>
    <row r="3060" customFormat="false" ht="15" hidden="false" customHeight="false" outlineLevel="0" collapsed="false">
      <c r="A3060" s="0" t="n">
        <v>4090</v>
      </c>
      <c r="B3060" s="0" t="s">
        <v>14944</v>
      </c>
      <c r="C3060" s="0" t="s">
        <v>2430</v>
      </c>
      <c r="D3060" s="532" t="n">
        <v>1120000</v>
      </c>
    </row>
    <row r="3061" customFormat="false" ht="15" hidden="false" customHeight="false" outlineLevel="0" collapsed="false">
      <c r="A3061" s="0" t="n">
        <v>13227</v>
      </c>
      <c r="B3061" s="0" t="s">
        <v>14945</v>
      </c>
      <c r="C3061" s="0" t="s">
        <v>2430</v>
      </c>
      <c r="D3061" s="532" t="n">
        <v>1391739.66</v>
      </c>
    </row>
    <row r="3062" customFormat="false" ht="15" hidden="false" customHeight="false" outlineLevel="0" collapsed="false">
      <c r="A3062" s="0" t="n">
        <v>10597</v>
      </c>
      <c r="B3062" s="0" t="s">
        <v>14946</v>
      </c>
      <c r="C3062" s="0" t="s">
        <v>2430</v>
      </c>
      <c r="D3062" s="532" t="n">
        <v>1464985.53</v>
      </c>
    </row>
    <row r="3063" customFormat="false" ht="15" hidden="false" customHeight="false" outlineLevel="0" collapsed="false">
      <c r="A3063" s="0" t="n">
        <v>39628</v>
      </c>
      <c r="B3063" s="0" t="s">
        <v>14947</v>
      </c>
      <c r="C3063" s="0" t="s">
        <v>2430</v>
      </c>
      <c r="D3063" s="532" t="n">
        <v>4176.5</v>
      </c>
    </row>
    <row r="3064" customFormat="false" ht="15" hidden="false" customHeight="false" outlineLevel="0" collapsed="false">
      <c r="A3064" s="0" t="n">
        <v>39404</v>
      </c>
      <c r="B3064" s="0" t="s">
        <v>14948</v>
      </c>
      <c r="C3064" s="0" t="s">
        <v>2430</v>
      </c>
      <c r="D3064" s="532" t="n">
        <v>2070.99</v>
      </c>
    </row>
    <row r="3065" customFormat="false" ht="15" hidden="false" customHeight="false" outlineLevel="0" collapsed="false">
      <c r="A3065" s="0" t="n">
        <v>39402</v>
      </c>
      <c r="B3065" s="0" t="s">
        <v>14949</v>
      </c>
      <c r="C3065" s="0" t="s">
        <v>2430</v>
      </c>
      <c r="D3065" s="532" t="n">
        <v>1706.1</v>
      </c>
    </row>
    <row r="3066" customFormat="false" ht="15" hidden="false" customHeight="false" outlineLevel="0" collapsed="false">
      <c r="A3066" s="0" t="n">
        <v>39403</v>
      </c>
      <c r="B3066" s="0" t="s">
        <v>14950</v>
      </c>
      <c r="C3066" s="0" t="s">
        <v>2430</v>
      </c>
      <c r="D3066" s="532" t="n">
        <v>1668.99</v>
      </c>
    </row>
    <row r="3067" customFormat="false" ht="15" hidden="false" customHeight="false" outlineLevel="0" collapsed="false">
      <c r="A3067" s="0" t="n">
        <v>4093</v>
      </c>
      <c r="B3067" s="0" t="s">
        <v>14951</v>
      </c>
      <c r="C3067" s="0" t="s">
        <v>2502</v>
      </c>
      <c r="D3067" s="333" t="n">
        <v>21.06</v>
      </c>
    </row>
    <row r="3068" customFormat="false" ht="15" hidden="false" customHeight="false" outlineLevel="0" collapsed="false">
      <c r="A3068" s="0" t="n">
        <v>10512</v>
      </c>
      <c r="B3068" s="0" t="s">
        <v>14952</v>
      </c>
      <c r="C3068" s="0" t="s">
        <v>4335</v>
      </c>
      <c r="D3068" s="532" t="n">
        <v>3748.8</v>
      </c>
    </row>
    <row r="3069" customFormat="false" ht="15" hidden="false" customHeight="false" outlineLevel="0" collapsed="false">
      <c r="A3069" s="0" t="n">
        <v>4243</v>
      </c>
      <c r="B3069" s="0" t="s">
        <v>14953</v>
      </c>
      <c r="C3069" s="0" t="s">
        <v>2502</v>
      </c>
      <c r="D3069" s="333" t="n">
        <v>17.38</v>
      </c>
    </row>
    <row r="3070" customFormat="false" ht="15" hidden="false" customHeight="false" outlineLevel="0" collapsed="false">
      <c r="A3070" s="0" t="n">
        <v>20020</v>
      </c>
      <c r="B3070" s="0" t="s">
        <v>14954</v>
      </c>
      <c r="C3070" s="0" t="s">
        <v>2502</v>
      </c>
      <c r="D3070" s="333" t="n">
        <v>21.89</v>
      </c>
    </row>
    <row r="3071" customFormat="false" ht="15" hidden="false" customHeight="false" outlineLevel="0" collapsed="false">
      <c r="A3071" s="0" t="n">
        <v>41038</v>
      </c>
      <c r="B3071" s="0" t="s">
        <v>14955</v>
      </c>
      <c r="C3071" s="0" t="s">
        <v>4335</v>
      </c>
      <c r="D3071" s="532" t="n">
        <v>3895.77</v>
      </c>
    </row>
    <row r="3072" customFormat="false" ht="15" hidden="false" customHeight="false" outlineLevel="0" collapsed="false">
      <c r="A3072" s="0" t="n">
        <v>4094</v>
      </c>
      <c r="B3072" s="0" t="s">
        <v>14956</v>
      </c>
      <c r="C3072" s="0" t="s">
        <v>2502</v>
      </c>
      <c r="D3072" s="333" t="n">
        <v>26.18</v>
      </c>
    </row>
    <row r="3073" customFormat="false" ht="15" hidden="false" customHeight="false" outlineLevel="0" collapsed="false">
      <c r="A3073" s="0" t="n">
        <v>40988</v>
      </c>
      <c r="B3073" s="0" t="s">
        <v>14957</v>
      </c>
      <c r="C3073" s="0" t="s">
        <v>4335</v>
      </c>
      <c r="D3073" s="532" t="n">
        <v>4662.84</v>
      </c>
    </row>
    <row r="3074" customFormat="false" ht="15" hidden="false" customHeight="false" outlineLevel="0" collapsed="false">
      <c r="A3074" s="0" t="n">
        <v>4095</v>
      </c>
      <c r="B3074" s="0" t="s">
        <v>14958</v>
      </c>
      <c r="C3074" s="0" t="s">
        <v>2502</v>
      </c>
      <c r="D3074" s="333" t="n">
        <v>18.85</v>
      </c>
    </row>
    <row r="3075" customFormat="false" ht="15" hidden="false" customHeight="false" outlineLevel="0" collapsed="false">
      <c r="A3075" s="0" t="n">
        <v>40990</v>
      </c>
      <c r="B3075" s="0" t="s">
        <v>14959</v>
      </c>
      <c r="C3075" s="0" t="s">
        <v>4335</v>
      </c>
      <c r="D3075" s="532" t="n">
        <v>3357.34</v>
      </c>
    </row>
    <row r="3076" customFormat="false" ht="15" hidden="false" customHeight="false" outlineLevel="0" collapsed="false">
      <c r="A3076" s="0" t="n">
        <v>4096</v>
      </c>
      <c r="B3076" s="0" t="s">
        <v>14960</v>
      </c>
      <c r="C3076" s="0" t="s">
        <v>2502</v>
      </c>
      <c r="D3076" s="333" t="n">
        <v>22.26</v>
      </c>
    </row>
    <row r="3077" customFormat="false" ht="15" hidden="false" customHeight="false" outlineLevel="0" collapsed="false">
      <c r="A3077" s="0" t="n">
        <v>40992</v>
      </c>
      <c r="B3077" s="0" t="s">
        <v>14961</v>
      </c>
      <c r="C3077" s="0" t="s">
        <v>4335</v>
      </c>
      <c r="D3077" s="532" t="n">
        <v>3964.32</v>
      </c>
    </row>
    <row r="3078" customFormat="false" ht="15" hidden="false" customHeight="false" outlineLevel="0" collapsed="false">
      <c r="A3078" s="0" t="n">
        <v>4114</v>
      </c>
      <c r="B3078" s="0" t="s">
        <v>14962</v>
      </c>
      <c r="C3078" s="0" t="s">
        <v>2430</v>
      </c>
      <c r="D3078" s="333" t="n">
        <v>74.4</v>
      </c>
    </row>
    <row r="3079" customFormat="false" ht="15" hidden="false" customHeight="false" outlineLevel="0" collapsed="false">
      <c r="A3079" s="0" t="n">
        <v>36797</v>
      </c>
      <c r="B3079" s="0" t="s">
        <v>14963</v>
      </c>
      <c r="C3079" s="0" t="s">
        <v>2430</v>
      </c>
      <c r="D3079" s="333" t="n">
        <v>66.24</v>
      </c>
    </row>
    <row r="3080" customFormat="false" ht="15" hidden="false" customHeight="false" outlineLevel="0" collapsed="false">
      <c r="A3080" s="0" t="n">
        <v>4107</v>
      </c>
      <c r="B3080" s="0" t="s">
        <v>14964</v>
      </c>
      <c r="C3080" s="0" t="s">
        <v>2430</v>
      </c>
      <c r="D3080" s="333" t="n">
        <v>62.46</v>
      </c>
    </row>
    <row r="3081" customFormat="false" ht="15" hidden="false" customHeight="false" outlineLevel="0" collapsed="false">
      <c r="A3081" s="0" t="n">
        <v>4102</v>
      </c>
      <c r="B3081" s="0" t="s">
        <v>14965</v>
      </c>
      <c r="C3081" s="0" t="s">
        <v>2430</v>
      </c>
      <c r="D3081" s="333" t="n">
        <v>76.24</v>
      </c>
    </row>
    <row r="3082" customFormat="false" ht="15" hidden="false" customHeight="false" outlineLevel="0" collapsed="false">
      <c r="A3082" s="0" t="n">
        <v>36799</v>
      </c>
      <c r="B3082" s="0" t="s">
        <v>14966</v>
      </c>
      <c r="C3082" s="0" t="s">
        <v>2430</v>
      </c>
      <c r="D3082" s="333" t="n">
        <v>64.29</v>
      </c>
    </row>
    <row r="3083" customFormat="false" ht="15" hidden="false" customHeight="false" outlineLevel="0" collapsed="false">
      <c r="A3083" s="0" t="n">
        <v>2747</v>
      </c>
      <c r="B3083" s="0" t="s">
        <v>14967</v>
      </c>
      <c r="C3083" s="0" t="s">
        <v>2440</v>
      </c>
      <c r="D3083" s="333" t="n">
        <v>32.33</v>
      </c>
    </row>
    <row r="3084" customFormat="false" ht="15" hidden="false" customHeight="false" outlineLevel="0" collapsed="false">
      <c r="A3084" s="0" t="n">
        <v>21138</v>
      </c>
      <c r="B3084" s="0" t="s">
        <v>14968</v>
      </c>
      <c r="C3084" s="0" t="s">
        <v>2440</v>
      </c>
      <c r="D3084" s="333" t="n">
        <v>10.25</v>
      </c>
    </row>
    <row r="3085" customFormat="false" ht="15" hidden="false" customHeight="false" outlineLevel="0" collapsed="false">
      <c r="A3085" s="0" t="n">
        <v>10826</v>
      </c>
      <c r="B3085" s="0" t="s">
        <v>14969</v>
      </c>
      <c r="C3085" s="0" t="s">
        <v>2430</v>
      </c>
      <c r="D3085" s="333" t="n">
        <v>71.55</v>
      </c>
    </row>
    <row r="3086" customFormat="false" ht="15" hidden="false" customHeight="false" outlineLevel="0" collapsed="false">
      <c r="A3086" s="0" t="n">
        <v>365</v>
      </c>
      <c r="B3086" s="0" t="s">
        <v>14970</v>
      </c>
      <c r="C3086" s="0" t="s">
        <v>2430</v>
      </c>
      <c r="D3086" s="333" t="n">
        <v>44.36</v>
      </c>
    </row>
    <row r="3087" customFormat="false" ht="15" hidden="false" customHeight="false" outlineLevel="0" collapsed="false">
      <c r="A3087" s="0" t="n">
        <v>38639</v>
      </c>
      <c r="B3087" s="0" t="s">
        <v>14971</v>
      </c>
      <c r="C3087" s="0" t="s">
        <v>2430</v>
      </c>
      <c r="D3087" s="333" t="n">
        <v>171.72</v>
      </c>
    </row>
    <row r="3088" customFormat="false" ht="15" hidden="false" customHeight="false" outlineLevel="0" collapsed="false">
      <c r="A3088" s="0" t="n">
        <v>38640</v>
      </c>
      <c r="B3088" s="0" t="s">
        <v>14972</v>
      </c>
      <c r="C3088" s="0" t="s">
        <v>2430</v>
      </c>
      <c r="D3088" s="333" t="n">
        <v>2.57</v>
      </c>
    </row>
    <row r="3089" customFormat="false" ht="15" hidden="false" customHeight="false" outlineLevel="0" collapsed="false">
      <c r="A3089" s="0" t="n">
        <v>358</v>
      </c>
      <c r="B3089" s="0" t="s">
        <v>14973</v>
      </c>
      <c r="C3089" s="0" t="s">
        <v>2430</v>
      </c>
      <c r="D3089" s="333" t="n">
        <v>52.94</v>
      </c>
    </row>
    <row r="3090" customFormat="false" ht="15" hidden="false" customHeight="false" outlineLevel="0" collapsed="false">
      <c r="A3090" s="0" t="n">
        <v>359</v>
      </c>
      <c r="B3090" s="0" t="s">
        <v>14974</v>
      </c>
      <c r="C3090" s="0" t="s">
        <v>2430</v>
      </c>
      <c r="D3090" s="333" t="n">
        <v>108.75</v>
      </c>
    </row>
    <row r="3091" customFormat="false" ht="15" hidden="false" customHeight="false" outlineLevel="0" collapsed="false">
      <c r="A3091" s="0" t="n">
        <v>38641</v>
      </c>
      <c r="B3091" s="0" t="s">
        <v>14975</v>
      </c>
      <c r="C3091" s="0" t="s">
        <v>2430</v>
      </c>
      <c r="D3091" s="333" t="n">
        <v>107.32</v>
      </c>
    </row>
    <row r="3092" customFormat="false" ht="15" hidden="false" customHeight="false" outlineLevel="0" collapsed="false">
      <c r="A3092" s="0" t="n">
        <v>360</v>
      </c>
      <c r="B3092" s="0" t="s">
        <v>14976</v>
      </c>
      <c r="C3092" s="0" t="s">
        <v>2430</v>
      </c>
      <c r="D3092" s="333" t="n">
        <v>2.49</v>
      </c>
    </row>
    <row r="3093" customFormat="false" ht="15" hidden="false" customHeight="false" outlineLevel="0" collapsed="false">
      <c r="A3093" s="0" t="n">
        <v>42430</v>
      </c>
      <c r="B3093" s="0" t="s">
        <v>14977</v>
      </c>
      <c r="C3093" s="0" t="s">
        <v>2430</v>
      </c>
      <c r="D3093" s="532" t="n">
        <v>6434.22</v>
      </c>
    </row>
    <row r="3094" customFormat="false" ht="15" hidden="false" customHeight="false" outlineLevel="0" collapsed="false">
      <c r="A3094" s="0" t="n">
        <v>4209</v>
      </c>
      <c r="B3094" s="0" t="s">
        <v>14978</v>
      </c>
      <c r="C3094" s="0" t="s">
        <v>2430</v>
      </c>
      <c r="D3094" s="333" t="n">
        <v>25.23</v>
      </c>
    </row>
    <row r="3095" customFormat="false" ht="15" hidden="false" customHeight="false" outlineLevel="0" collapsed="false">
      <c r="A3095" s="0" t="n">
        <v>4180</v>
      </c>
      <c r="B3095" s="0" t="s">
        <v>14979</v>
      </c>
      <c r="C3095" s="0" t="s">
        <v>2430</v>
      </c>
      <c r="D3095" s="333" t="n">
        <v>18.99</v>
      </c>
    </row>
    <row r="3096" customFormat="false" ht="15" hidden="false" customHeight="false" outlineLevel="0" collapsed="false">
      <c r="A3096" s="0" t="n">
        <v>4177</v>
      </c>
      <c r="B3096" s="0" t="s">
        <v>14980</v>
      </c>
      <c r="C3096" s="0" t="s">
        <v>2430</v>
      </c>
      <c r="D3096" s="333" t="n">
        <v>6.3</v>
      </c>
    </row>
    <row r="3097" customFormat="false" ht="15" hidden="false" customHeight="false" outlineLevel="0" collapsed="false">
      <c r="A3097" s="0" t="n">
        <v>4179</v>
      </c>
      <c r="B3097" s="0" t="s">
        <v>14981</v>
      </c>
      <c r="C3097" s="0" t="s">
        <v>2430</v>
      </c>
      <c r="D3097" s="333" t="n">
        <v>12.9</v>
      </c>
    </row>
    <row r="3098" customFormat="false" ht="15" hidden="false" customHeight="false" outlineLevel="0" collapsed="false">
      <c r="A3098" s="0" t="n">
        <v>4208</v>
      </c>
      <c r="B3098" s="0" t="s">
        <v>14982</v>
      </c>
      <c r="C3098" s="0" t="s">
        <v>2430</v>
      </c>
      <c r="D3098" s="333" t="n">
        <v>60.06</v>
      </c>
    </row>
    <row r="3099" customFormat="false" ht="15" hidden="false" customHeight="false" outlineLevel="0" collapsed="false">
      <c r="A3099" s="0" t="n">
        <v>4181</v>
      </c>
      <c r="B3099" s="0" t="s">
        <v>14983</v>
      </c>
      <c r="C3099" s="0" t="s">
        <v>2430</v>
      </c>
      <c r="D3099" s="333" t="n">
        <v>39.24</v>
      </c>
    </row>
    <row r="3100" customFormat="false" ht="15" hidden="false" customHeight="false" outlineLevel="0" collapsed="false">
      <c r="A3100" s="0" t="n">
        <v>4178</v>
      </c>
      <c r="B3100" s="0" t="s">
        <v>14984</v>
      </c>
      <c r="C3100" s="0" t="s">
        <v>2430</v>
      </c>
      <c r="D3100" s="333" t="n">
        <v>8.74</v>
      </c>
    </row>
    <row r="3101" customFormat="false" ht="15" hidden="false" customHeight="false" outlineLevel="0" collapsed="false">
      <c r="A3101" s="0" t="n">
        <v>4182</v>
      </c>
      <c r="B3101" s="0" t="s">
        <v>14985</v>
      </c>
      <c r="C3101" s="0" t="s">
        <v>2430</v>
      </c>
      <c r="D3101" s="333" t="n">
        <v>97.7</v>
      </c>
    </row>
    <row r="3102" customFormat="false" ht="15" hidden="false" customHeight="false" outlineLevel="0" collapsed="false">
      <c r="A3102" s="0" t="n">
        <v>4183</v>
      </c>
      <c r="B3102" s="0" t="s">
        <v>14986</v>
      </c>
      <c r="C3102" s="0" t="s">
        <v>2430</v>
      </c>
      <c r="D3102" s="333" t="n">
        <v>157.29</v>
      </c>
    </row>
    <row r="3103" customFormat="false" ht="15" hidden="false" customHeight="false" outlineLevel="0" collapsed="false">
      <c r="A3103" s="0" t="n">
        <v>4184</v>
      </c>
      <c r="B3103" s="0" t="s">
        <v>14987</v>
      </c>
      <c r="C3103" s="0" t="s">
        <v>2430</v>
      </c>
      <c r="D3103" s="333" t="n">
        <v>347.21</v>
      </c>
    </row>
    <row r="3104" customFormat="false" ht="15" hidden="false" customHeight="false" outlineLevel="0" collapsed="false">
      <c r="A3104" s="0" t="n">
        <v>4185</v>
      </c>
      <c r="B3104" s="0" t="s">
        <v>14988</v>
      </c>
      <c r="C3104" s="0" t="s">
        <v>2430</v>
      </c>
      <c r="D3104" s="333" t="n">
        <v>576.91</v>
      </c>
    </row>
    <row r="3105" customFormat="false" ht="15" hidden="false" customHeight="false" outlineLevel="0" collapsed="false">
      <c r="A3105" s="0" t="n">
        <v>4205</v>
      </c>
      <c r="B3105" s="0" t="s">
        <v>14989</v>
      </c>
      <c r="C3105" s="0" t="s">
        <v>2430</v>
      </c>
      <c r="D3105" s="333" t="n">
        <v>33.32</v>
      </c>
    </row>
    <row r="3106" customFormat="false" ht="15" hidden="false" customHeight="false" outlineLevel="0" collapsed="false">
      <c r="A3106" s="0" t="n">
        <v>4192</v>
      </c>
      <c r="B3106" s="0" t="s">
        <v>14990</v>
      </c>
      <c r="C3106" s="0" t="s">
        <v>2430</v>
      </c>
      <c r="D3106" s="333" t="n">
        <v>33.32</v>
      </c>
    </row>
    <row r="3107" customFormat="false" ht="15" hidden="false" customHeight="false" outlineLevel="0" collapsed="false">
      <c r="A3107" s="0" t="n">
        <v>4191</v>
      </c>
      <c r="B3107" s="0" t="s">
        <v>14991</v>
      </c>
      <c r="C3107" s="0" t="s">
        <v>2430</v>
      </c>
      <c r="D3107" s="333" t="n">
        <v>33.32</v>
      </c>
    </row>
    <row r="3108" customFormat="false" ht="15" hidden="false" customHeight="false" outlineLevel="0" collapsed="false">
      <c r="A3108" s="0" t="n">
        <v>4207</v>
      </c>
      <c r="B3108" s="0" t="s">
        <v>14992</v>
      </c>
      <c r="C3108" s="0" t="s">
        <v>2430</v>
      </c>
      <c r="D3108" s="333" t="n">
        <v>26.81</v>
      </c>
    </row>
    <row r="3109" customFormat="false" ht="15" hidden="false" customHeight="false" outlineLevel="0" collapsed="false">
      <c r="A3109" s="0" t="n">
        <v>4206</v>
      </c>
      <c r="B3109" s="0" t="s">
        <v>14993</v>
      </c>
      <c r="C3109" s="0" t="s">
        <v>2430</v>
      </c>
      <c r="D3109" s="333" t="n">
        <v>26.03</v>
      </c>
    </row>
    <row r="3110" customFormat="false" ht="15" hidden="false" customHeight="false" outlineLevel="0" collapsed="false">
      <c r="A3110" s="0" t="n">
        <v>4190</v>
      </c>
      <c r="B3110" s="0" t="s">
        <v>14994</v>
      </c>
      <c r="C3110" s="0" t="s">
        <v>2430</v>
      </c>
      <c r="D3110" s="333" t="n">
        <v>26.03</v>
      </c>
    </row>
    <row r="3111" customFormat="false" ht="15" hidden="false" customHeight="false" outlineLevel="0" collapsed="false">
      <c r="A3111" s="0" t="n">
        <v>4186</v>
      </c>
      <c r="B3111" s="0" t="s">
        <v>14995</v>
      </c>
      <c r="C3111" s="0" t="s">
        <v>2430</v>
      </c>
      <c r="D3111" s="333" t="n">
        <v>7.69</v>
      </c>
    </row>
    <row r="3112" customFormat="false" ht="15" hidden="false" customHeight="false" outlineLevel="0" collapsed="false">
      <c r="A3112" s="0" t="n">
        <v>4188</v>
      </c>
      <c r="B3112" s="0" t="s">
        <v>14996</v>
      </c>
      <c r="C3112" s="0" t="s">
        <v>2430</v>
      </c>
      <c r="D3112" s="333" t="n">
        <v>15.71</v>
      </c>
    </row>
    <row r="3113" customFormat="false" ht="15" hidden="false" customHeight="false" outlineLevel="0" collapsed="false">
      <c r="A3113" s="0" t="n">
        <v>4189</v>
      </c>
      <c r="B3113" s="0" t="s">
        <v>14997</v>
      </c>
      <c r="C3113" s="0" t="s">
        <v>2430</v>
      </c>
      <c r="D3113" s="333" t="n">
        <v>15.71</v>
      </c>
    </row>
    <row r="3114" customFormat="false" ht="15" hidden="false" customHeight="false" outlineLevel="0" collapsed="false">
      <c r="A3114" s="0" t="n">
        <v>4197</v>
      </c>
      <c r="B3114" s="0" t="s">
        <v>14998</v>
      </c>
      <c r="C3114" s="0" t="s">
        <v>2430</v>
      </c>
      <c r="D3114" s="333" t="n">
        <v>83.19</v>
      </c>
    </row>
    <row r="3115" customFormat="false" ht="15" hidden="false" customHeight="false" outlineLevel="0" collapsed="false">
      <c r="A3115" s="0" t="n">
        <v>4194</v>
      </c>
      <c r="B3115" s="0" t="s">
        <v>14999</v>
      </c>
      <c r="C3115" s="0" t="s">
        <v>2430</v>
      </c>
      <c r="D3115" s="333" t="n">
        <v>50.27</v>
      </c>
    </row>
    <row r="3116" customFormat="false" ht="15" hidden="false" customHeight="false" outlineLevel="0" collapsed="false">
      <c r="A3116" s="0" t="n">
        <v>4193</v>
      </c>
      <c r="B3116" s="0" t="s">
        <v>15000</v>
      </c>
      <c r="C3116" s="0" t="s">
        <v>2430</v>
      </c>
      <c r="D3116" s="333" t="n">
        <v>50.27</v>
      </c>
    </row>
    <row r="3117" customFormat="false" ht="15" hidden="false" customHeight="false" outlineLevel="0" collapsed="false">
      <c r="A3117" s="0" t="n">
        <v>4204</v>
      </c>
      <c r="B3117" s="0" t="s">
        <v>15001</v>
      </c>
      <c r="C3117" s="0" t="s">
        <v>2430</v>
      </c>
      <c r="D3117" s="333" t="n">
        <v>50.27</v>
      </c>
    </row>
    <row r="3118" customFormat="false" ht="15" hidden="false" customHeight="false" outlineLevel="0" collapsed="false">
      <c r="A3118" s="0" t="n">
        <v>4187</v>
      </c>
      <c r="B3118" s="0" t="s">
        <v>15002</v>
      </c>
      <c r="C3118" s="0" t="s">
        <v>2430</v>
      </c>
      <c r="D3118" s="333" t="n">
        <v>10.02</v>
      </c>
    </row>
    <row r="3119" customFormat="false" ht="15" hidden="false" customHeight="false" outlineLevel="0" collapsed="false">
      <c r="A3119" s="0" t="n">
        <v>4202</v>
      </c>
      <c r="B3119" s="0" t="s">
        <v>15003</v>
      </c>
      <c r="C3119" s="0" t="s">
        <v>2430</v>
      </c>
      <c r="D3119" s="333" t="n">
        <v>151.93</v>
      </c>
    </row>
    <row r="3120" customFormat="false" ht="15" hidden="false" customHeight="false" outlineLevel="0" collapsed="false">
      <c r="A3120" s="0" t="n">
        <v>4203</v>
      </c>
      <c r="B3120" s="0" t="s">
        <v>15004</v>
      </c>
      <c r="C3120" s="0" t="s">
        <v>2430</v>
      </c>
      <c r="D3120" s="333" t="n">
        <v>134.18</v>
      </c>
    </row>
    <row r="3121" customFormat="false" ht="15" hidden="false" customHeight="false" outlineLevel="0" collapsed="false">
      <c r="A3121" s="0" t="n">
        <v>40368</v>
      </c>
      <c r="B3121" s="0" t="s">
        <v>15005</v>
      </c>
      <c r="C3121" s="0" t="s">
        <v>2430</v>
      </c>
      <c r="D3121" s="333" t="n">
        <v>63.68</v>
      </c>
    </row>
    <row r="3122" customFormat="false" ht="15" hidden="false" customHeight="false" outlineLevel="0" collapsed="false">
      <c r="A3122" s="0" t="n">
        <v>40365</v>
      </c>
      <c r="B3122" s="0" t="s">
        <v>15006</v>
      </c>
      <c r="C3122" s="0" t="s">
        <v>2430</v>
      </c>
      <c r="D3122" s="333" t="n">
        <v>42.96</v>
      </c>
    </row>
    <row r="3123" customFormat="false" ht="15" hidden="false" customHeight="false" outlineLevel="0" collapsed="false">
      <c r="A3123" s="0" t="n">
        <v>40356</v>
      </c>
      <c r="B3123" s="0" t="s">
        <v>15007</v>
      </c>
      <c r="C3123" s="0" t="s">
        <v>2430</v>
      </c>
      <c r="D3123" s="333" t="n">
        <v>14.68</v>
      </c>
    </row>
    <row r="3124" customFormat="false" ht="15" hidden="false" customHeight="false" outlineLevel="0" collapsed="false">
      <c r="A3124" s="0" t="n">
        <v>40362</v>
      </c>
      <c r="B3124" s="0" t="s">
        <v>15008</v>
      </c>
      <c r="C3124" s="0" t="s">
        <v>2430</v>
      </c>
      <c r="D3124" s="333" t="n">
        <v>28.46</v>
      </c>
    </row>
    <row r="3125" customFormat="false" ht="15" hidden="false" customHeight="false" outlineLevel="0" collapsed="false">
      <c r="A3125" s="0" t="n">
        <v>40374</v>
      </c>
      <c r="B3125" s="0" t="s">
        <v>15009</v>
      </c>
      <c r="C3125" s="0" t="s">
        <v>2430</v>
      </c>
      <c r="D3125" s="333" t="n">
        <v>166.44</v>
      </c>
    </row>
    <row r="3126" customFormat="false" ht="15" hidden="false" customHeight="false" outlineLevel="0" collapsed="false">
      <c r="A3126" s="0" t="n">
        <v>40371</v>
      </c>
      <c r="B3126" s="0" t="s">
        <v>15010</v>
      </c>
      <c r="C3126" s="0" t="s">
        <v>2430</v>
      </c>
      <c r="D3126" s="333" t="n">
        <v>104.77</v>
      </c>
    </row>
    <row r="3127" customFormat="false" ht="15" hidden="false" customHeight="false" outlineLevel="0" collapsed="false">
      <c r="A3127" s="0" t="n">
        <v>40359</v>
      </c>
      <c r="B3127" s="0" t="s">
        <v>15011</v>
      </c>
      <c r="C3127" s="0" t="s">
        <v>2430</v>
      </c>
      <c r="D3127" s="333" t="n">
        <v>18.96</v>
      </c>
    </row>
    <row r="3128" customFormat="false" ht="15" hidden="false" customHeight="false" outlineLevel="0" collapsed="false">
      <c r="A3128" s="0" t="n">
        <v>7595</v>
      </c>
      <c r="B3128" s="0" t="s">
        <v>15012</v>
      </c>
      <c r="C3128" s="0" t="s">
        <v>2502</v>
      </c>
      <c r="D3128" s="333" t="n">
        <v>14.57</v>
      </c>
    </row>
    <row r="3129" customFormat="false" ht="15" hidden="false" customHeight="false" outlineLevel="0" collapsed="false">
      <c r="A3129" s="0" t="n">
        <v>41094</v>
      </c>
      <c r="B3129" s="0" t="s">
        <v>15013</v>
      </c>
      <c r="C3129" s="0" t="s">
        <v>4335</v>
      </c>
      <c r="D3129" s="532" t="n">
        <v>2597.57</v>
      </c>
    </row>
    <row r="3130" customFormat="false" ht="15" hidden="false" customHeight="false" outlineLevel="0" collapsed="false">
      <c r="A3130" s="0" t="n">
        <v>39609</v>
      </c>
      <c r="B3130" s="0" t="s">
        <v>15014</v>
      </c>
      <c r="C3130" s="0" t="s">
        <v>2430</v>
      </c>
      <c r="D3130" s="532" t="n">
        <v>102178.47</v>
      </c>
    </row>
    <row r="3131" customFormat="false" ht="15" hidden="false" customHeight="false" outlineLevel="0" collapsed="false">
      <c r="A3131" s="0" t="n">
        <v>39610</v>
      </c>
      <c r="B3131" s="0" t="s">
        <v>15015</v>
      </c>
      <c r="C3131" s="0" t="s">
        <v>2430</v>
      </c>
      <c r="D3131" s="532" t="n">
        <v>149148.69</v>
      </c>
    </row>
    <row r="3132" customFormat="false" ht="15" hidden="false" customHeight="false" outlineLevel="0" collapsed="false">
      <c r="A3132" s="0" t="n">
        <v>39611</v>
      </c>
      <c r="B3132" s="0" t="s">
        <v>15016</v>
      </c>
      <c r="C3132" s="0" t="s">
        <v>2430</v>
      </c>
      <c r="D3132" s="532" t="n">
        <v>180494.33</v>
      </c>
    </row>
    <row r="3133" customFormat="false" ht="15" hidden="false" customHeight="false" outlineLevel="0" collapsed="false">
      <c r="A3133" s="0" t="n">
        <v>39612</v>
      </c>
      <c r="B3133" s="0" t="s">
        <v>15017</v>
      </c>
      <c r="C3133" s="0" t="s">
        <v>2430</v>
      </c>
      <c r="D3133" s="532" t="n">
        <v>282748.43</v>
      </c>
    </row>
    <row r="3134" customFormat="false" ht="15" hidden="false" customHeight="false" outlineLevel="0" collapsed="false">
      <c r="A3134" s="0" t="n">
        <v>39608</v>
      </c>
      <c r="B3134" s="0" t="s">
        <v>15018</v>
      </c>
      <c r="C3134" s="0" t="s">
        <v>2430</v>
      </c>
      <c r="D3134" s="532" t="n">
        <v>81700.83</v>
      </c>
    </row>
    <row r="3135" customFormat="false" ht="15" hidden="false" customHeight="false" outlineLevel="0" collapsed="false">
      <c r="A3135" s="0" t="n">
        <v>38175</v>
      </c>
      <c r="B3135" s="0" t="s">
        <v>15019</v>
      </c>
      <c r="C3135" s="0" t="s">
        <v>2430</v>
      </c>
      <c r="D3135" s="333" t="n">
        <v>4.64</v>
      </c>
    </row>
    <row r="3136" customFormat="false" ht="15" hidden="false" customHeight="false" outlineLevel="0" collapsed="false">
      <c r="A3136" s="0" t="n">
        <v>38176</v>
      </c>
      <c r="B3136" s="0" t="s">
        <v>15020</v>
      </c>
      <c r="C3136" s="0" t="s">
        <v>2430</v>
      </c>
      <c r="D3136" s="333" t="n">
        <v>13.66</v>
      </c>
    </row>
    <row r="3137" customFormat="false" ht="15" hidden="false" customHeight="false" outlineLevel="0" collapsed="false">
      <c r="A3137" s="0" t="n">
        <v>36152</v>
      </c>
      <c r="B3137" s="0" t="s">
        <v>15021</v>
      </c>
      <c r="C3137" s="0" t="s">
        <v>2430</v>
      </c>
      <c r="D3137" s="333" t="n">
        <v>5.98</v>
      </c>
    </row>
    <row r="3138" customFormat="false" ht="15" hidden="false" customHeight="false" outlineLevel="0" collapsed="false">
      <c r="A3138" s="0" t="n">
        <v>4221</v>
      </c>
      <c r="B3138" s="0" t="s">
        <v>15022</v>
      </c>
      <c r="C3138" s="0" t="s">
        <v>2712</v>
      </c>
      <c r="D3138" s="333" t="n">
        <v>5.99</v>
      </c>
    </row>
    <row r="3139" customFormat="false" ht="15" hidden="false" customHeight="false" outlineLevel="0" collapsed="false">
      <c r="A3139" s="0" t="n">
        <v>4227</v>
      </c>
      <c r="B3139" s="0" t="s">
        <v>15023</v>
      </c>
      <c r="C3139" s="0" t="s">
        <v>2712</v>
      </c>
      <c r="D3139" s="333" t="n">
        <v>27.93</v>
      </c>
    </row>
    <row r="3140" customFormat="false" ht="15" hidden="false" customHeight="false" outlineLevel="0" collapsed="false">
      <c r="A3140" s="0" t="n">
        <v>38170</v>
      </c>
      <c r="B3140" s="0" t="s">
        <v>15024</v>
      </c>
      <c r="C3140" s="0" t="s">
        <v>2430</v>
      </c>
      <c r="D3140" s="333" t="n">
        <v>20.3</v>
      </c>
    </row>
    <row r="3141" customFormat="false" ht="15" hidden="false" customHeight="false" outlineLevel="0" collapsed="false">
      <c r="A3141" s="0" t="n">
        <v>4252</v>
      </c>
      <c r="B3141" s="0" t="s">
        <v>15025</v>
      </c>
      <c r="C3141" s="0" t="s">
        <v>2502</v>
      </c>
      <c r="D3141" s="333" t="n">
        <v>18.81</v>
      </c>
    </row>
    <row r="3142" customFormat="false" ht="15" hidden="false" customHeight="false" outlineLevel="0" collapsed="false">
      <c r="A3142" s="0" t="n">
        <v>40980</v>
      </c>
      <c r="B3142" s="0" t="s">
        <v>15026</v>
      </c>
      <c r="C3142" s="0" t="s">
        <v>4335</v>
      </c>
      <c r="D3142" s="532" t="n">
        <v>3349.72</v>
      </c>
    </row>
    <row r="3143" customFormat="false" ht="15" hidden="false" customHeight="false" outlineLevel="0" collapsed="false">
      <c r="A3143" s="0" t="n">
        <v>41031</v>
      </c>
      <c r="B3143" s="0" t="s">
        <v>15027</v>
      </c>
      <c r="C3143" s="0" t="s">
        <v>4335</v>
      </c>
      <c r="D3143" s="532" t="n">
        <v>3094.58</v>
      </c>
    </row>
    <row r="3144" customFormat="false" ht="15" hidden="false" customHeight="false" outlineLevel="0" collapsed="false">
      <c r="A3144" s="0" t="n">
        <v>37666</v>
      </c>
      <c r="B3144" s="0" t="s">
        <v>15028</v>
      </c>
      <c r="C3144" s="0" t="s">
        <v>2502</v>
      </c>
      <c r="D3144" s="333" t="n">
        <v>17.36</v>
      </c>
    </row>
    <row r="3145" customFormat="false" ht="15" hidden="false" customHeight="false" outlineLevel="0" collapsed="false">
      <c r="A3145" s="0" t="n">
        <v>40986</v>
      </c>
      <c r="B3145" s="0" t="s">
        <v>15029</v>
      </c>
      <c r="C3145" s="0" t="s">
        <v>4335</v>
      </c>
      <c r="D3145" s="532" t="n">
        <v>3092.31</v>
      </c>
    </row>
    <row r="3146" customFormat="false" ht="15" hidden="false" customHeight="false" outlineLevel="0" collapsed="false">
      <c r="A3146" s="0" t="n">
        <v>4250</v>
      </c>
      <c r="B3146" s="0" t="s">
        <v>15030</v>
      </c>
      <c r="C3146" s="0" t="s">
        <v>2502</v>
      </c>
      <c r="D3146" s="333" t="n">
        <v>14.45</v>
      </c>
    </row>
    <row r="3147" customFormat="false" ht="15" hidden="false" customHeight="false" outlineLevel="0" collapsed="false">
      <c r="A3147" s="0" t="n">
        <v>40978</v>
      </c>
      <c r="B3147" s="0" t="s">
        <v>15031</v>
      </c>
      <c r="C3147" s="0" t="s">
        <v>4335</v>
      </c>
      <c r="D3147" s="532" t="n">
        <v>2573.04</v>
      </c>
    </row>
    <row r="3148" customFormat="false" ht="15" hidden="false" customHeight="false" outlineLevel="0" collapsed="false">
      <c r="A3148" s="0" t="n">
        <v>44501</v>
      </c>
      <c r="B3148" s="0" t="s">
        <v>15032</v>
      </c>
      <c r="C3148" s="0" t="s">
        <v>2502</v>
      </c>
      <c r="D3148" s="333" t="n">
        <v>17.38</v>
      </c>
    </row>
    <row r="3149" customFormat="false" ht="15" hidden="false" customHeight="false" outlineLevel="0" collapsed="false">
      <c r="A3149" s="0" t="n">
        <v>41043</v>
      </c>
      <c r="B3149" s="0" t="s">
        <v>15033</v>
      </c>
      <c r="C3149" s="0" t="s">
        <v>4335</v>
      </c>
      <c r="D3149" s="532" t="n">
        <v>3094.58</v>
      </c>
    </row>
    <row r="3150" customFormat="false" ht="15" hidden="false" customHeight="false" outlineLevel="0" collapsed="false">
      <c r="A3150" s="0" t="n">
        <v>4234</v>
      </c>
      <c r="B3150" s="0" t="s">
        <v>15034</v>
      </c>
      <c r="C3150" s="0" t="s">
        <v>2502</v>
      </c>
      <c r="D3150" s="333" t="n">
        <v>21.06</v>
      </c>
    </row>
    <row r="3151" customFormat="false" ht="15" hidden="false" customHeight="false" outlineLevel="0" collapsed="false">
      <c r="A3151" s="0" t="n">
        <v>40987</v>
      </c>
      <c r="B3151" s="0" t="s">
        <v>15035</v>
      </c>
      <c r="C3151" s="0" t="s">
        <v>4335</v>
      </c>
      <c r="D3151" s="532" t="n">
        <v>3748.8</v>
      </c>
    </row>
    <row r="3152" customFormat="false" ht="15" hidden="false" customHeight="false" outlineLevel="0" collapsed="false">
      <c r="A3152" s="0" t="n">
        <v>4253</v>
      </c>
      <c r="B3152" s="0" t="s">
        <v>15036</v>
      </c>
      <c r="C3152" s="0" t="s">
        <v>2502</v>
      </c>
      <c r="D3152" s="333" t="n">
        <v>17.36</v>
      </c>
    </row>
    <row r="3153" customFormat="false" ht="15" hidden="false" customHeight="false" outlineLevel="0" collapsed="false">
      <c r="A3153" s="0" t="n">
        <v>40981</v>
      </c>
      <c r="B3153" s="0" t="s">
        <v>15037</v>
      </c>
      <c r="C3153" s="0" t="s">
        <v>4335</v>
      </c>
      <c r="D3153" s="532" t="n">
        <v>3092.31</v>
      </c>
    </row>
    <row r="3154" customFormat="false" ht="15" hidden="false" customHeight="false" outlineLevel="0" collapsed="false">
      <c r="A3154" s="0" t="n">
        <v>4254</v>
      </c>
      <c r="B3154" s="0" t="s">
        <v>15038</v>
      </c>
      <c r="C3154" s="0" t="s">
        <v>2502</v>
      </c>
      <c r="D3154" s="333" t="n">
        <v>17.36</v>
      </c>
    </row>
    <row r="3155" customFormat="false" ht="15" hidden="false" customHeight="false" outlineLevel="0" collapsed="false">
      <c r="A3155" s="0" t="n">
        <v>41036</v>
      </c>
      <c r="B3155" s="0" t="s">
        <v>15039</v>
      </c>
      <c r="C3155" s="0" t="s">
        <v>4335</v>
      </c>
      <c r="D3155" s="532" t="n">
        <v>3092.31</v>
      </c>
    </row>
    <row r="3156" customFormat="false" ht="15" hidden="false" customHeight="false" outlineLevel="0" collapsed="false">
      <c r="A3156" s="0" t="n">
        <v>4251</v>
      </c>
      <c r="B3156" s="0" t="s">
        <v>15040</v>
      </c>
      <c r="C3156" s="0" t="s">
        <v>2502</v>
      </c>
      <c r="D3156" s="333" t="n">
        <v>15.35</v>
      </c>
    </row>
    <row r="3157" customFormat="false" ht="15" hidden="false" customHeight="false" outlineLevel="0" collapsed="false">
      <c r="A3157" s="0" t="n">
        <v>40979</v>
      </c>
      <c r="B3157" s="0" t="s">
        <v>15041</v>
      </c>
      <c r="C3157" s="0" t="s">
        <v>4335</v>
      </c>
      <c r="D3157" s="532" t="n">
        <v>2734.56</v>
      </c>
    </row>
    <row r="3158" customFormat="false" ht="15" hidden="false" customHeight="false" outlineLevel="0" collapsed="false">
      <c r="A3158" s="0" t="n">
        <v>4230</v>
      </c>
      <c r="B3158" s="0" t="s">
        <v>15042</v>
      </c>
      <c r="C3158" s="0" t="s">
        <v>2502</v>
      </c>
      <c r="D3158" s="333" t="n">
        <v>17.36</v>
      </c>
    </row>
    <row r="3159" customFormat="false" ht="15" hidden="false" customHeight="false" outlineLevel="0" collapsed="false">
      <c r="A3159" s="0" t="n">
        <v>40998</v>
      </c>
      <c r="B3159" s="0" t="s">
        <v>15043</v>
      </c>
      <c r="C3159" s="0" t="s">
        <v>4335</v>
      </c>
      <c r="D3159" s="532" t="n">
        <v>3092.31</v>
      </c>
    </row>
    <row r="3160" customFormat="false" ht="15" hidden="false" customHeight="false" outlineLevel="0" collapsed="false">
      <c r="A3160" s="0" t="n">
        <v>4257</v>
      </c>
      <c r="B3160" s="0" t="s">
        <v>15044</v>
      </c>
      <c r="C3160" s="0" t="s">
        <v>2502</v>
      </c>
      <c r="D3160" s="333" t="n">
        <v>17.36</v>
      </c>
    </row>
    <row r="3161" customFormat="false" ht="15" hidden="false" customHeight="false" outlineLevel="0" collapsed="false">
      <c r="A3161" s="0" t="n">
        <v>40982</v>
      </c>
      <c r="B3161" s="0" t="s">
        <v>15045</v>
      </c>
      <c r="C3161" s="0" t="s">
        <v>4335</v>
      </c>
      <c r="D3161" s="532" t="n">
        <v>3092.31</v>
      </c>
    </row>
    <row r="3162" customFormat="false" ht="15" hidden="false" customHeight="false" outlineLevel="0" collapsed="false">
      <c r="A3162" s="0" t="n">
        <v>4240</v>
      </c>
      <c r="B3162" s="0" t="s">
        <v>15046</v>
      </c>
      <c r="C3162" s="0" t="s">
        <v>2502</v>
      </c>
      <c r="D3162" s="333" t="n">
        <v>30.95</v>
      </c>
    </row>
    <row r="3163" customFormat="false" ht="15" hidden="false" customHeight="false" outlineLevel="0" collapsed="false">
      <c r="A3163" s="0" t="n">
        <v>41026</v>
      </c>
      <c r="B3163" s="0" t="s">
        <v>15047</v>
      </c>
      <c r="C3163" s="0" t="s">
        <v>4335</v>
      </c>
      <c r="D3163" s="532" t="n">
        <v>5509.44</v>
      </c>
    </row>
    <row r="3164" customFormat="false" ht="15" hidden="false" customHeight="false" outlineLevel="0" collapsed="false">
      <c r="A3164" s="0" t="n">
        <v>4239</v>
      </c>
      <c r="B3164" s="0" t="s">
        <v>15048</v>
      </c>
      <c r="C3164" s="0" t="s">
        <v>2502</v>
      </c>
      <c r="D3164" s="333" t="n">
        <v>30.95</v>
      </c>
    </row>
    <row r="3165" customFormat="false" ht="15" hidden="false" customHeight="false" outlineLevel="0" collapsed="false">
      <c r="A3165" s="0" t="n">
        <v>41024</v>
      </c>
      <c r="B3165" s="0" t="s">
        <v>15049</v>
      </c>
      <c r="C3165" s="0" t="s">
        <v>4335</v>
      </c>
      <c r="D3165" s="532" t="n">
        <v>5509.44</v>
      </c>
    </row>
    <row r="3166" customFormat="false" ht="15" hidden="false" customHeight="false" outlineLevel="0" collapsed="false">
      <c r="A3166" s="0" t="n">
        <v>4248</v>
      </c>
      <c r="B3166" s="0" t="s">
        <v>15050</v>
      </c>
      <c r="C3166" s="0" t="s">
        <v>2502</v>
      </c>
      <c r="D3166" s="333" t="n">
        <v>17.38</v>
      </c>
    </row>
    <row r="3167" customFormat="false" ht="15" hidden="false" customHeight="false" outlineLevel="0" collapsed="false">
      <c r="A3167" s="0" t="n">
        <v>41033</v>
      </c>
      <c r="B3167" s="0" t="s">
        <v>15051</v>
      </c>
      <c r="C3167" s="0" t="s">
        <v>4335</v>
      </c>
      <c r="D3167" s="532" t="n">
        <v>3094.58</v>
      </c>
    </row>
    <row r="3168" customFormat="false" ht="15" hidden="false" customHeight="false" outlineLevel="0" collapsed="false">
      <c r="A3168" s="0" t="n">
        <v>44500</v>
      </c>
      <c r="B3168" s="0" t="s">
        <v>15052</v>
      </c>
      <c r="C3168" s="0" t="s">
        <v>2502</v>
      </c>
      <c r="D3168" s="333" t="n">
        <v>17.38</v>
      </c>
    </row>
    <row r="3169" customFormat="false" ht="15" hidden="false" customHeight="false" outlineLevel="0" collapsed="false">
      <c r="A3169" s="0" t="n">
        <v>41040</v>
      </c>
      <c r="B3169" s="0" t="s">
        <v>15053</v>
      </c>
      <c r="C3169" s="0" t="s">
        <v>4335</v>
      </c>
      <c r="D3169" s="532" t="n">
        <v>3094.58</v>
      </c>
    </row>
    <row r="3170" customFormat="false" ht="15" hidden="false" customHeight="false" outlineLevel="0" collapsed="false">
      <c r="A3170" s="0" t="n">
        <v>4238</v>
      </c>
      <c r="B3170" s="0" t="s">
        <v>15054</v>
      </c>
      <c r="C3170" s="0" t="s">
        <v>2502</v>
      </c>
      <c r="D3170" s="333" t="n">
        <v>17.36</v>
      </c>
    </row>
    <row r="3171" customFormat="false" ht="15" hidden="false" customHeight="false" outlineLevel="0" collapsed="false">
      <c r="A3171" s="0" t="n">
        <v>41012</v>
      </c>
      <c r="B3171" s="0" t="s">
        <v>15055</v>
      </c>
      <c r="C3171" s="0" t="s">
        <v>4335</v>
      </c>
      <c r="D3171" s="532" t="n">
        <v>3092.31</v>
      </c>
    </row>
    <row r="3172" customFormat="false" ht="15" hidden="false" customHeight="false" outlineLevel="0" collapsed="false">
      <c r="A3172" s="0" t="n">
        <v>4233</v>
      </c>
      <c r="B3172" s="0" t="s">
        <v>15056</v>
      </c>
      <c r="C3172" s="0" t="s">
        <v>2502</v>
      </c>
      <c r="D3172" s="333" t="n">
        <v>30.95</v>
      </c>
    </row>
    <row r="3173" customFormat="false" ht="15" hidden="false" customHeight="false" outlineLevel="0" collapsed="false">
      <c r="A3173" s="0" t="n">
        <v>41001</v>
      </c>
      <c r="B3173" s="0" t="s">
        <v>15057</v>
      </c>
      <c r="C3173" s="0" t="s">
        <v>4335</v>
      </c>
      <c r="D3173" s="532" t="n">
        <v>5509.44</v>
      </c>
    </row>
    <row r="3174" customFormat="false" ht="15" hidden="false" customHeight="false" outlineLevel="0" collapsed="false">
      <c r="A3174" s="0" t="n">
        <v>2</v>
      </c>
      <c r="B3174" s="0" t="s">
        <v>15058</v>
      </c>
      <c r="C3174" s="0" t="s">
        <v>2438</v>
      </c>
      <c r="D3174" s="333" t="n">
        <v>17.18</v>
      </c>
    </row>
    <row r="3175" customFormat="false" ht="15" hidden="false" customHeight="false" outlineLevel="0" collapsed="false">
      <c r="A3175" s="0" t="n">
        <v>36517</v>
      </c>
      <c r="B3175" s="0" t="s">
        <v>15059</v>
      </c>
      <c r="C3175" s="0" t="s">
        <v>2430</v>
      </c>
      <c r="D3175" s="532" t="n">
        <v>568320</v>
      </c>
    </row>
    <row r="3176" customFormat="false" ht="15" hidden="false" customHeight="false" outlineLevel="0" collapsed="false">
      <c r="A3176" s="0" t="n">
        <v>4262</v>
      </c>
      <c r="B3176" s="0" t="s">
        <v>15060</v>
      </c>
      <c r="C3176" s="0" t="s">
        <v>2430</v>
      </c>
      <c r="D3176" s="532" t="n">
        <v>640000</v>
      </c>
    </row>
    <row r="3177" customFormat="false" ht="15" hidden="false" customHeight="false" outlineLevel="0" collapsed="false">
      <c r="A3177" s="0" t="n">
        <v>4263</v>
      </c>
      <c r="B3177" s="0" t="s">
        <v>15061</v>
      </c>
      <c r="C3177" s="0" t="s">
        <v>2430</v>
      </c>
      <c r="D3177" s="532" t="n">
        <v>887466.62</v>
      </c>
    </row>
    <row r="3178" customFormat="false" ht="15" hidden="false" customHeight="false" outlineLevel="0" collapsed="false">
      <c r="A3178" s="0" t="n">
        <v>36518</v>
      </c>
      <c r="B3178" s="0" t="s">
        <v>15062</v>
      </c>
      <c r="C3178" s="0" t="s">
        <v>2430</v>
      </c>
      <c r="D3178" s="532" t="n">
        <v>1010346.62</v>
      </c>
    </row>
    <row r="3179" customFormat="false" ht="15" hidden="false" customHeight="false" outlineLevel="0" collapsed="false">
      <c r="A3179" s="0" t="n">
        <v>14221</v>
      </c>
      <c r="B3179" s="0" t="s">
        <v>15063</v>
      </c>
      <c r="C3179" s="0" t="s">
        <v>2430</v>
      </c>
      <c r="D3179" s="532" t="n">
        <v>589653.31</v>
      </c>
    </row>
    <row r="3180" customFormat="false" ht="15" hidden="false" customHeight="false" outlineLevel="0" collapsed="false">
      <c r="A3180" s="0" t="n">
        <v>38402</v>
      </c>
      <c r="B3180" s="0" t="s">
        <v>15064</v>
      </c>
      <c r="C3180" s="0" t="s">
        <v>2430</v>
      </c>
      <c r="D3180" s="333" t="n">
        <v>9.09</v>
      </c>
    </row>
    <row r="3181" customFormat="false" ht="15" hidden="false" customHeight="false" outlineLevel="0" collapsed="false">
      <c r="A3181" s="0" t="n">
        <v>3412</v>
      </c>
      <c r="B3181" s="0" t="s">
        <v>15065</v>
      </c>
      <c r="C3181" s="0" t="s">
        <v>2414</v>
      </c>
      <c r="D3181" s="333" t="n">
        <v>27.18</v>
      </c>
    </row>
    <row r="3182" customFormat="false" ht="15" hidden="false" customHeight="false" outlineLevel="0" collapsed="false">
      <c r="A3182" s="0" t="n">
        <v>3413</v>
      </c>
      <c r="B3182" s="0" t="s">
        <v>15066</v>
      </c>
      <c r="C3182" s="0" t="s">
        <v>2414</v>
      </c>
      <c r="D3182" s="333" t="n">
        <v>61.18</v>
      </c>
    </row>
    <row r="3183" customFormat="false" ht="15" hidden="false" customHeight="false" outlineLevel="0" collapsed="false">
      <c r="A3183" s="0" t="n">
        <v>39744</v>
      </c>
      <c r="B3183" s="0" t="s">
        <v>15067</v>
      </c>
      <c r="C3183" s="0" t="s">
        <v>2414</v>
      </c>
      <c r="D3183" s="333" t="n">
        <v>47.5</v>
      </c>
    </row>
    <row r="3184" customFormat="false" ht="15" hidden="false" customHeight="false" outlineLevel="0" collapsed="false">
      <c r="A3184" s="0" t="n">
        <v>39745</v>
      </c>
      <c r="B3184" s="0" t="s">
        <v>15068</v>
      </c>
      <c r="C3184" s="0" t="s">
        <v>2414</v>
      </c>
      <c r="D3184" s="333" t="n">
        <v>100.26</v>
      </c>
    </row>
    <row r="3185" customFormat="false" ht="15" hidden="false" customHeight="false" outlineLevel="0" collapsed="false">
      <c r="A3185" s="0" t="n">
        <v>39637</v>
      </c>
      <c r="B3185" s="0" t="s">
        <v>15069</v>
      </c>
      <c r="C3185" s="0" t="s">
        <v>2414</v>
      </c>
      <c r="D3185" s="333" t="n">
        <v>85.69</v>
      </c>
    </row>
    <row r="3186" customFormat="false" ht="15" hidden="false" customHeight="false" outlineLevel="0" collapsed="false">
      <c r="A3186" s="0" t="n">
        <v>39638</v>
      </c>
      <c r="B3186" s="0" t="s">
        <v>15070</v>
      </c>
      <c r="C3186" s="0" t="s">
        <v>2414</v>
      </c>
      <c r="D3186" s="333" t="n">
        <v>96.96</v>
      </c>
    </row>
    <row r="3187" customFormat="false" ht="15" hidden="false" customHeight="false" outlineLevel="0" collapsed="false">
      <c r="A3187" s="0" t="n">
        <v>39639</v>
      </c>
      <c r="B3187" s="0" t="s">
        <v>15071</v>
      </c>
      <c r="C3187" s="0" t="s">
        <v>2414</v>
      </c>
      <c r="D3187" s="333" t="n">
        <v>146.3</v>
      </c>
    </row>
    <row r="3188" customFormat="false" ht="15" hidden="false" customHeight="false" outlineLevel="0" collapsed="false">
      <c r="A3188" s="0" t="n">
        <v>39517</v>
      </c>
      <c r="B3188" s="0" t="s">
        <v>15072</v>
      </c>
      <c r="C3188" s="0" t="s">
        <v>2414</v>
      </c>
      <c r="D3188" s="333" t="n">
        <v>227.7</v>
      </c>
    </row>
    <row r="3189" customFormat="false" ht="15" hidden="false" customHeight="false" outlineLevel="0" collapsed="false">
      <c r="A3189" s="0" t="n">
        <v>39518</v>
      </c>
      <c r="B3189" s="0" t="s">
        <v>15073</v>
      </c>
      <c r="C3189" s="0" t="s">
        <v>2414</v>
      </c>
      <c r="D3189" s="333" t="n">
        <v>269.95</v>
      </c>
    </row>
    <row r="3190" customFormat="false" ht="15" hidden="false" customHeight="false" outlineLevel="0" collapsed="false">
      <c r="A3190" s="0" t="n">
        <v>38366</v>
      </c>
      <c r="B3190" s="0" t="s">
        <v>15074</v>
      </c>
      <c r="C3190" s="0" t="s">
        <v>2414</v>
      </c>
      <c r="D3190" s="333" t="n">
        <v>6.1</v>
      </c>
    </row>
    <row r="3191" customFormat="false" ht="15" hidden="false" customHeight="false" outlineLevel="0" collapsed="false">
      <c r="A3191" s="0" t="n">
        <v>11703</v>
      </c>
      <c r="B3191" s="0" t="s">
        <v>15075</v>
      </c>
      <c r="C3191" s="0" t="s">
        <v>2430</v>
      </c>
      <c r="D3191" s="333" t="n">
        <v>56.97</v>
      </c>
    </row>
    <row r="3192" customFormat="false" ht="15" hidden="false" customHeight="false" outlineLevel="0" collapsed="false">
      <c r="A3192" s="0" t="n">
        <v>37400</v>
      </c>
      <c r="B3192" s="0" t="s">
        <v>15076</v>
      </c>
      <c r="C3192" s="0" t="s">
        <v>2430</v>
      </c>
      <c r="D3192" s="333" t="n">
        <v>37.89</v>
      </c>
    </row>
    <row r="3193" customFormat="false" ht="15" hidden="false" customHeight="false" outlineLevel="0" collapsed="false">
      <c r="A3193" s="0" t="n">
        <v>25400</v>
      </c>
      <c r="B3193" s="0" t="s">
        <v>15077</v>
      </c>
      <c r="C3193" s="0" t="s">
        <v>2430</v>
      </c>
      <c r="D3193" s="532" t="n">
        <v>2683.36</v>
      </c>
    </row>
    <row r="3194" customFormat="false" ht="15" hidden="false" customHeight="false" outlineLevel="0" collapsed="false">
      <c r="A3194" s="0" t="n">
        <v>4276</v>
      </c>
      <c r="B3194" s="0" t="s">
        <v>15078</v>
      </c>
      <c r="C3194" s="0" t="s">
        <v>2430</v>
      </c>
      <c r="D3194" s="333" t="n">
        <v>171.82</v>
      </c>
    </row>
    <row r="3195" customFormat="false" ht="15" hidden="false" customHeight="false" outlineLevel="0" collapsed="false">
      <c r="A3195" s="0" t="n">
        <v>4273</v>
      </c>
      <c r="B3195" s="0" t="s">
        <v>15079</v>
      </c>
      <c r="C3195" s="0" t="s">
        <v>2430</v>
      </c>
      <c r="D3195" s="333" t="n">
        <v>311.97</v>
      </c>
    </row>
    <row r="3196" customFormat="false" ht="15" hidden="false" customHeight="false" outlineLevel="0" collapsed="false">
      <c r="A3196" s="0" t="n">
        <v>4274</v>
      </c>
      <c r="B3196" s="0" t="s">
        <v>15080</v>
      </c>
      <c r="C3196" s="0" t="s">
        <v>2430</v>
      </c>
      <c r="D3196" s="333" t="n">
        <v>114.13</v>
      </c>
    </row>
    <row r="3197" customFormat="false" ht="15" hidden="false" customHeight="false" outlineLevel="0" collapsed="false">
      <c r="A3197" s="0" t="n">
        <v>39438</v>
      </c>
      <c r="B3197" s="0" t="s">
        <v>15081</v>
      </c>
      <c r="C3197" s="0" t="s">
        <v>2430</v>
      </c>
      <c r="D3197" s="333" t="n">
        <v>0.29</v>
      </c>
    </row>
    <row r="3198" customFormat="false" ht="15" hidden="false" customHeight="false" outlineLevel="0" collapsed="false">
      <c r="A3198" s="0" t="n">
        <v>11963</v>
      </c>
      <c r="B3198" s="0" t="s">
        <v>15082</v>
      </c>
      <c r="C3198" s="0" t="s">
        <v>2430</v>
      </c>
      <c r="D3198" s="333" t="n">
        <v>10.62</v>
      </c>
    </row>
    <row r="3199" customFormat="false" ht="15" hidden="false" customHeight="false" outlineLevel="0" collapsed="false">
      <c r="A3199" s="0" t="n">
        <v>11964</v>
      </c>
      <c r="B3199" s="0" t="s">
        <v>15083</v>
      </c>
      <c r="C3199" s="0" t="s">
        <v>2430</v>
      </c>
      <c r="D3199" s="333" t="n">
        <v>2.68</v>
      </c>
    </row>
    <row r="3200" customFormat="false" ht="15" hidden="false" customHeight="false" outlineLevel="0" collapsed="false">
      <c r="A3200" s="0" t="n">
        <v>4379</v>
      </c>
      <c r="B3200" s="0" t="s">
        <v>15084</v>
      </c>
      <c r="C3200" s="0" t="s">
        <v>2430</v>
      </c>
      <c r="D3200" s="333" t="n">
        <v>0.05</v>
      </c>
    </row>
    <row r="3201" customFormat="false" ht="15" hidden="false" customHeight="false" outlineLevel="0" collapsed="false">
      <c r="A3201" s="0" t="n">
        <v>4377</v>
      </c>
      <c r="B3201" s="0" t="s">
        <v>15085</v>
      </c>
      <c r="C3201" s="0" t="s">
        <v>2430</v>
      </c>
      <c r="D3201" s="333" t="n">
        <v>0.21</v>
      </c>
    </row>
    <row r="3202" customFormat="false" ht="15" hidden="false" customHeight="false" outlineLevel="0" collapsed="false">
      <c r="A3202" s="0" t="n">
        <v>4356</v>
      </c>
      <c r="B3202" s="0" t="s">
        <v>15086</v>
      </c>
      <c r="C3202" s="0" t="s">
        <v>2430</v>
      </c>
      <c r="D3202" s="333" t="n">
        <v>0.29</v>
      </c>
    </row>
    <row r="3203" customFormat="false" ht="15" hidden="false" customHeight="false" outlineLevel="0" collapsed="false">
      <c r="A3203" s="0" t="n">
        <v>13246</v>
      </c>
      <c r="B3203" s="0" t="s">
        <v>15087</v>
      </c>
      <c r="C3203" s="0" t="s">
        <v>2430</v>
      </c>
      <c r="D3203" s="333" t="n">
        <v>0.5</v>
      </c>
    </row>
    <row r="3204" customFormat="false" ht="15" hidden="false" customHeight="false" outlineLevel="0" collapsed="false">
      <c r="A3204" s="0" t="n">
        <v>4346</v>
      </c>
      <c r="B3204" s="0" t="s">
        <v>15088</v>
      </c>
      <c r="C3204" s="0" t="s">
        <v>2430</v>
      </c>
      <c r="D3204" s="333" t="n">
        <v>11.38</v>
      </c>
    </row>
    <row r="3205" customFormat="false" ht="15" hidden="false" customHeight="false" outlineLevel="0" collapsed="false">
      <c r="A3205" s="0" t="n">
        <v>11955</v>
      </c>
      <c r="B3205" s="0" t="s">
        <v>15089</v>
      </c>
      <c r="C3205" s="0" t="s">
        <v>2430</v>
      </c>
      <c r="D3205" s="333" t="n">
        <v>4.98</v>
      </c>
    </row>
    <row r="3206" customFormat="false" ht="15" hidden="false" customHeight="false" outlineLevel="0" collapsed="false">
      <c r="A3206" s="0" t="n">
        <v>11960</v>
      </c>
      <c r="B3206" s="0" t="s">
        <v>15090</v>
      </c>
      <c r="C3206" s="0" t="s">
        <v>2430</v>
      </c>
      <c r="D3206" s="333" t="n">
        <v>0.16</v>
      </c>
    </row>
    <row r="3207" customFormat="false" ht="15" hidden="false" customHeight="false" outlineLevel="0" collapsed="false">
      <c r="A3207" s="0" t="n">
        <v>4333</v>
      </c>
      <c r="B3207" s="0" t="s">
        <v>15091</v>
      </c>
      <c r="C3207" s="0" t="s">
        <v>2430</v>
      </c>
      <c r="D3207" s="333" t="n">
        <v>0.29</v>
      </c>
    </row>
    <row r="3208" customFormat="false" ht="15" hidden="false" customHeight="false" outlineLevel="0" collapsed="false">
      <c r="A3208" s="0" t="n">
        <v>4358</v>
      </c>
      <c r="B3208" s="0" t="s">
        <v>15092</v>
      </c>
      <c r="C3208" s="0" t="s">
        <v>2430</v>
      </c>
      <c r="D3208" s="333" t="n">
        <v>2.28</v>
      </c>
    </row>
    <row r="3209" customFormat="false" ht="15" hidden="false" customHeight="false" outlineLevel="0" collapsed="false">
      <c r="A3209" s="0" t="n">
        <v>39435</v>
      </c>
      <c r="B3209" s="0" t="s">
        <v>15093</v>
      </c>
      <c r="C3209" s="0" t="s">
        <v>2430</v>
      </c>
      <c r="D3209" s="333" t="n">
        <v>0.11</v>
      </c>
    </row>
    <row r="3210" customFormat="false" ht="15" hidden="false" customHeight="false" outlineLevel="0" collapsed="false">
      <c r="A3210" s="0" t="n">
        <v>39436</v>
      </c>
      <c r="B3210" s="0" t="s">
        <v>15094</v>
      </c>
      <c r="C3210" s="0" t="s">
        <v>2430</v>
      </c>
      <c r="D3210" s="333" t="n">
        <v>0.19</v>
      </c>
    </row>
    <row r="3211" customFormat="false" ht="15" hidden="false" customHeight="false" outlineLevel="0" collapsed="false">
      <c r="A3211" s="0" t="n">
        <v>39437</v>
      </c>
      <c r="B3211" s="0" t="s">
        <v>15095</v>
      </c>
      <c r="C3211" s="0" t="s">
        <v>2430</v>
      </c>
      <c r="D3211" s="333" t="n">
        <v>0.25</v>
      </c>
    </row>
    <row r="3212" customFormat="false" ht="15" hidden="false" customHeight="false" outlineLevel="0" collapsed="false">
      <c r="A3212" s="0" t="n">
        <v>39439</v>
      </c>
      <c r="B3212" s="0" t="s">
        <v>15096</v>
      </c>
      <c r="C3212" s="0" t="s">
        <v>2430</v>
      </c>
      <c r="D3212" s="333" t="n">
        <v>0.17</v>
      </c>
    </row>
    <row r="3213" customFormat="false" ht="15" hidden="false" customHeight="false" outlineLevel="0" collapsed="false">
      <c r="A3213" s="0" t="n">
        <v>39440</v>
      </c>
      <c r="B3213" s="0" t="s">
        <v>15097</v>
      </c>
      <c r="C3213" s="0" t="s">
        <v>2430</v>
      </c>
      <c r="D3213" s="333" t="n">
        <v>0.22</v>
      </c>
    </row>
    <row r="3214" customFormat="false" ht="15" hidden="false" customHeight="false" outlineLevel="0" collapsed="false">
      <c r="A3214" s="0" t="n">
        <v>39441</v>
      </c>
      <c r="B3214" s="0" t="s">
        <v>15098</v>
      </c>
      <c r="C3214" s="0" t="s">
        <v>2430</v>
      </c>
      <c r="D3214" s="333" t="n">
        <v>0.28</v>
      </c>
    </row>
    <row r="3215" customFormat="false" ht="15" hidden="false" customHeight="false" outlineLevel="0" collapsed="false">
      <c r="A3215" s="0" t="n">
        <v>39442</v>
      </c>
      <c r="B3215" s="0" t="s">
        <v>15099</v>
      </c>
      <c r="C3215" s="0" t="s">
        <v>2430</v>
      </c>
      <c r="D3215" s="333" t="n">
        <v>0.2</v>
      </c>
    </row>
    <row r="3216" customFormat="false" ht="15" hidden="false" customHeight="false" outlineLevel="0" collapsed="false">
      <c r="A3216" s="0" t="n">
        <v>39443</v>
      </c>
      <c r="B3216" s="0" t="s">
        <v>15100</v>
      </c>
      <c r="C3216" s="0" t="s">
        <v>2430</v>
      </c>
      <c r="D3216" s="333" t="n">
        <v>0.27</v>
      </c>
    </row>
    <row r="3217" customFormat="false" ht="15" hidden="false" customHeight="false" outlineLevel="0" collapsed="false">
      <c r="A3217" s="0" t="n">
        <v>4329</v>
      </c>
      <c r="B3217" s="0" t="s">
        <v>15101</v>
      </c>
      <c r="C3217" s="0" t="s">
        <v>2430</v>
      </c>
      <c r="D3217" s="333" t="n">
        <v>2.43</v>
      </c>
    </row>
    <row r="3218" customFormat="false" ht="15" hidden="false" customHeight="false" outlineLevel="0" collapsed="false">
      <c r="A3218" s="0" t="n">
        <v>4383</v>
      </c>
      <c r="B3218" s="0" t="s">
        <v>15102</v>
      </c>
      <c r="C3218" s="0" t="s">
        <v>2430</v>
      </c>
      <c r="D3218" s="333" t="n">
        <v>21.97</v>
      </c>
    </row>
    <row r="3219" customFormat="false" ht="15" hidden="false" customHeight="false" outlineLevel="0" collapsed="false">
      <c r="A3219" s="0" t="n">
        <v>4344</v>
      </c>
      <c r="B3219" s="0" t="s">
        <v>15103</v>
      </c>
      <c r="C3219" s="0" t="s">
        <v>2430</v>
      </c>
      <c r="D3219" s="333" t="n">
        <v>23.03</v>
      </c>
    </row>
    <row r="3220" customFormat="false" ht="15" hidden="false" customHeight="false" outlineLevel="0" collapsed="false">
      <c r="A3220" s="0" t="n">
        <v>436</v>
      </c>
      <c r="B3220" s="0" t="s">
        <v>15104</v>
      </c>
      <c r="C3220" s="0" t="s">
        <v>2430</v>
      </c>
      <c r="D3220" s="333" t="n">
        <v>13.25</v>
      </c>
    </row>
    <row r="3221" customFormat="false" ht="15" hidden="false" customHeight="false" outlineLevel="0" collapsed="false">
      <c r="A3221" s="0" t="n">
        <v>442</v>
      </c>
      <c r="B3221" s="0" t="s">
        <v>15105</v>
      </c>
      <c r="C3221" s="0" t="s">
        <v>2430</v>
      </c>
      <c r="D3221" s="333" t="n">
        <v>7.83</v>
      </c>
    </row>
    <row r="3222" customFormat="false" ht="15" hidden="false" customHeight="false" outlineLevel="0" collapsed="false">
      <c r="A3222" s="0" t="n">
        <v>11953</v>
      </c>
      <c r="B3222" s="0" t="s">
        <v>15106</v>
      </c>
      <c r="C3222" s="0" t="s">
        <v>2430</v>
      </c>
      <c r="D3222" s="333" t="n">
        <v>3.65</v>
      </c>
    </row>
    <row r="3223" customFormat="false" ht="15" hidden="false" customHeight="false" outlineLevel="0" collapsed="false">
      <c r="A3223" s="0" t="n">
        <v>4335</v>
      </c>
      <c r="B3223" s="0" t="s">
        <v>15107</v>
      </c>
      <c r="C3223" s="0" t="s">
        <v>2430</v>
      </c>
      <c r="D3223" s="333" t="n">
        <v>15.46</v>
      </c>
    </row>
    <row r="3224" customFormat="false" ht="15" hidden="false" customHeight="false" outlineLevel="0" collapsed="false">
      <c r="A3224" s="0" t="n">
        <v>4334</v>
      </c>
      <c r="B3224" s="0" t="s">
        <v>15108</v>
      </c>
      <c r="C3224" s="0" t="s">
        <v>2430</v>
      </c>
      <c r="D3224" s="333" t="n">
        <v>21.21</v>
      </c>
    </row>
    <row r="3225" customFormat="false" ht="15" hidden="false" customHeight="false" outlineLevel="0" collapsed="false">
      <c r="A3225" s="0" t="n">
        <v>4343</v>
      </c>
      <c r="B3225" s="0" t="s">
        <v>15109</v>
      </c>
      <c r="C3225" s="0" t="s">
        <v>2430</v>
      </c>
      <c r="D3225" s="333" t="n">
        <v>5.21</v>
      </c>
    </row>
    <row r="3226" customFormat="false" ht="15" hidden="false" customHeight="false" outlineLevel="0" collapsed="false">
      <c r="A3226" s="0" t="n">
        <v>430</v>
      </c>
      <c r="B3226" s="0" t="s">
        <v>15110</v>
      </c>
      <c r="C3226" s="0" t="s">
        <v>2430</v>
      </c>
      <c r="D3226" s="333" t="n">
        <v>11.85</v>
      </c>
    </row>
    <row r="3227" customFormat="false" ht="15" hidden="false" customHeight="false" outlineLevel="0" collapsed="false">
      <c r="A3227" s="0" t="n">
        <v>441</v>
      </c>
      <c r="B3227" s="0" t="s">
        <v>15111</v>
      </c>
      <c r="C3227" s="0" t="s">
        <v>2430</v>
      </c>
      <c r="D3227" s="333" t="n">
        <v>13.05</v>
      </c>
    </row>
    <row r="3228" customFormat="false" ht="15" hidden="false" customHeight="false" outlineLevel="0" collapsed="false">
      <c r="A3228" s="0" t="n">
        <v>431</v>
      </c>
      <c r="B3228" s="0" t="s">
        <v>15112</v>
      </c>
      <c r="C3228" s="0" t="s">
        <v>2430</v>
      </c>
      <c r="D3228" s="333" t="n">
        <v>15.75</v>
      </c>
    </row>
    <row r="3229" customFormat="false" ht="15" hidden="false" customHeight="false" outlineLevel="0" collapsed="false">
      <c r="A3229" s="0" t="n">
        <v>432</v>
      </c>
      <c r="B3229" s="0" t="s">
        <v>15113</v>
      </c>
      <c r="C3229" s="0" t="s">
        <v>2430</v>
      </c>
      <c r="D3229" s="333" t="n">
        <v>17.38</v>
      </c>
    </row>
    <row r="3230" customFormat="false" ht="15" hidden="false" customHeight="false" outlineLevel="0" collapsed="false">
      <c r="A3230" s="0" t="n">
        <v>429</v>
      </c>
      <c r="B3230" s="0" t="s">
        <v>15114</v>
      </c>
      <c r="C3230" s="0" t="s">
        <v>2430</v>
      </c>
      <c r="D3230" s="333" t="n">
        <v>23.43</v>
      </c>
    </row>
    <row r="3231" customFormat="false" ht="15" hidden="false" customHeight="false" outlineLevel="0" collapsed="false">
      <c r="A3231" s="0" t="n">
        <v>439</v>
      </c>
      <c r="B3231" s="0" t="s">
        <v>15115</v>
      </c>
      <c r="C3231" s="0" t="s">
        <v>2430</v>
      </c>
      <c r="D3231" s="333" t="n">
        <v>19.97</v>
      </c>
    </row>
    <row r="3232" customFormat="false" ht="15" hidden="false" customHeight="false" outlineLevel="0" collapsed="false">
      <c r="A3232" s="0" t="n">
        <v>433</v>
      </c>
      <c r="B3232" s="0" t="s">
        <v>15116</v>
      </c>
      <c r="C3232" s="0" t="s">
        <v>2430</v>
      </c>
      <c r="D3232" s="333" t="n">
        <v>23.31</v>
      </c>
    </row>
    <row r="3233" customFormat="false" ht="15" hidden="false" customHeight="false" outlineLevel="0" collapsed="false">
      <c r="A3233" s="0" t="n">
        <v>437</v>
      </c>
      <c r="B3233" s="0" t="s">
        <v>15117</v>
      </c>
      <c r="C3233" s="0" t="s">
        <v>2430</v>
      </c>
      <c r="D3233" s="333" t="n">
        <v>30.97</v>
      </c>
    </row>
    <row r="3234" customFormat="false" ht="15" hidden="false" customHeight="false" outlineLevel="0" collapsed="false">
      <c r="A3234" s="0" t="n">
        <v>11790</v>
      </c>
      <c r="B3234" s="0" t="s">
        <v>15118</v>
      </c>
      <c r="C3234" s="0" t="s">
        <v>2430</v>
      </c>
      <c r="D3234" s="333" t="n">
        <v>35.13</v>
      </c>
    </row>
    <row r="3235" customFormat="false" ht="15" hidden="false" customHeight="false" outlineLevel="0" collapsed="false">
      <c r="A3235" s="0" t="n">
        <v>428</v>
      </c>
      <c r="B3235" s="0" t="s">
        <v>15119</v>
      </c>
      <c r="C3235" s="0" t="s">
        <v>2430</v>
      </c>
      <c r="D3235" s="333" t="n">
        <v>38.2</v>
      </c>
    </row>
    <row r="3236" customFormat="false" ht="15" hidden="false" customHeight="false" outlineLevel="0" collapsed="false">
      <c r="A3236" s="0" t="n">
        <v>4384</v>
      </c>
      <c r="B3236" s="0" t="s">
        <v>15120</v>
      </c>
      <c r="C3236" s="0" t="s">
        <v>2430</v>
      </c>
      <c r="D3236" s="333" t="n">
        <v>25.25</v>
      </c>
    </row>
    <row r="3237" customFormat="false" ht="15" hidden="false" customHeight="false" outlineLevel="0" collapsed="false">
      <c r="A3237" s="0" t="n">
        <v>4351</v>
      </c>
      <c r="B3237" s="0" t="s">
        <v>15121</v>
      </c>
      <c r="C3237" s="0" t="s">
        <v>2430</v>
      </c>
      <c r="D3237" s="333" t="n">
        <v>18.72</v>
      </c>
    </row>
    <row r="3238" customFormat="false" ht="15" hidden="false" customHeight="false" outlineLevel="0" collapsed="false">
      <c r="A3238" s="0" t="n">
        <v>11054</v>
      </c>
      <c r="B3238" s="0" t="s">
        <v>15122</v>
      </c>
      <c r="C3238" s="0" t="s">
        <v>2430</v>
      </c>
      <c r="D3238" s="333" t="n">
        <v>0.06</v>
      </c>
    </row>
    <row r="3239" customFormat="false" ht="15" hidden="false" customHeight="false" outlineLevel="0" collapsed="false">
      <c r="A3239" s="0" t="n">
        <v>11055</v>
      </c>
      <c r="B3239" s="0" t="s">
        <v>15123</v>
      </c>
      <c r="C3239" s="0" t="s">
        <v>2430</v>
      </c>
      <c r="D3239" s="333" t="n">
        <v>0.11</v>
      </c>
    </row>
    <row r="3240" customFormat="false" ht="15" hidden="false" customHeight="false" outlineLevel="0" collapsed="false">
      <c r="A3240" s="0" t="n">
        <v>11056</v>
      </c>
      <c r="B3240" s="0" t="s">
        <v>15124</v>
      </c>
      <c r="C3240" s="0" t="s">
        <v>2430</v>
      </c>
      <c r="D3240" s="333" t="n">
        <v>0.12</v>
      </c>
    </row>
    <row r="3241" customFormat="false" ht="15" hidden="false" customHeight="false" outlineLevel="0" collapsed="false">
      <c r="A3241" s="0" t="n">
        <v>11057</v>
      </c>
      <c r="B3241" s="0" t="s">
        <v>15125</v>
      </c>
      <c r="C3241" s="0" t="s">
        <v>2430</v>
      </c>
      <c r="D3241" s="333" t="n">
        <v>0.24</v>
      </c>
    </row>
    <row r="3242" customFormat="false" ht="15" hidden="false" customHeight="false" outlineLevel="0" collapsed="false">
      <c r="A3242" s="0" t="n">
        <v>11059</v>
      </c>
      <c r="B3242" s="0" t="s">
        <v>15126</v>
      </c>
      <c r="C3242" s="0" t="s">
        <v>2430</v>
      </c>
      <c r="D3242" s="333" t="n">
        <v>0.46</v>
      </c>
    </row>
    <row r="3243" customFormat="false" ht="15" hidden="false" customHeight="false" outlineLevel="0" collapsed="false">
      <c r="A3243" s="0" t="n">
        <v>11058</v>
      </c>
      <c r="B3243" s="0" t="s">
        <v>15127</v>
      </c>
      <c r="C3243" s="0" t="s">
        <v>2430</v>
      </c>
      <c r="D3243" s="333" t="n">
        <v>0.6</v>
      </c>
    </row>
    <row r="3244" customFormat="false" ht="15" hidden="false" customHeight="false" outlineLevel="0" collapsed="false">
      <c r="A3244" s="0" t="n">
        <v>4380</v>
      </c>
      <c r="B3244" s="0" t="s">
        <v>15128</v>
      </c>
      <c r="C3244" s="0" t="s">
        <v>2430</v>
      </c>
      <c r="D3244" s="333" t="n">
        <v>2.02</v>
      </c>
    </row>
    <row r="3245" customFormat="false" ht="15" hidden="false" customHeight="false" outlineLevel="0" collapsed="false">
      <c r="A3245" s="0" t="n">
        <v>4299</v>
      </c>
      <c r="B3245" s="0" t="s">
        <v>15129</v>
      </c>
      <c r="C3245" s="0" t="s">
        <v>2430</v>
      </c>
      <c r="D3245" s="333" t="n">
        <v>1.9</v>
      </c>
    </row>
    <row r="3246" customFormat="false" ht="15" hidden="false" customHeight="false" outlineLevel="0" collapsed="false">
      <c r="A3246" s="0" t="n">
        <v>4304</v>
      </c>
      <c r="B3246" s="0" t="s">
        <v>15130</v>
      </c>
      <c r="C3246" s="0" t="s">
        <v>2430</v>
      </c>
      <c r="D3246" s="333" t="n">
        <v>2.59</v>
      </c>
    </row>
    <row r="3247" customFormat="false" ht="15" hidden="false" customHeight="false" outlineLevel="0" collapsed="false">
      <c r="A3247" s="0" t="n">
        <v>4305</v>
      </c>
      <c r="B3247" s="0" t="s">
        <v>15131</v>
      </c>
      <c r="C3247" s="0" t="s">
        <v>2430</v>
      </c>
      <c r="D3247" s="333" t="n">
        <v>3.01</v>
      </c>
    </row>
    <row r="3248" customFormat="false" ht="15" hidden="false" customHeight="false" outlineLevel="0" collapsed="false">
      <c r="A3248" s="0" t="n">
        <v>4306</v>
      </c>
      <c r="B3248" s="0" t="s">
        <v>15132</v>
      </c>
      <c r="C3248" s="0" t="s">
        <v>2430</v>
      </c>
      <c r="D3248" s="333" t="n">
        <v>3.49</v>
      </c>
    </row>
    <row r="3249" customFormat="false" ht="15" hidden="false" customHeight="false" outlineLevel="0" collapsed="false">
      <c r="A3249" s="0" t="n">
        <v>4308</v>
      </c>
      <c r="B3249" s="0" t="s">
        <v>15133</v>
      </c>
      <c r="C3249" s="0" t="s">
        <v>2430</v>
      </c>
      <c r="D3249" s="333" t="n">
        <v>7.23</v>
      </c>
    </row>
    <row r="3250" customFormat="false" ht="15" hidden="false" customHeight="false" outlineLevel="0" collapsed="false">
      <c r="A3250" s="0" t="n">
        <v>4302</v>
      </c>
      <c r="B3250" s="0" t="s">
        <v>15134</v>
      </c>
      <c r="C3250" s="0" t="s">
        <v>2430</v>
      </c>
      <c r="D3250" s="333" t="n">
        <v>5.42</v>
      </c>
    </row>
    <row r="3251" customFormat="false" ht="15" hidden="false" customHeight="false" outlineLevel="0" collapsed="false">
      <c r="A3251" s="0" t="n">
        <v>4300</v>
      </c>
      <c r="B3251" s="0" t="s">
        <v>15135</v>
      </c>
      <c r="C3251" s="0" t="s">
        <v>2430</v>
      </c>
      <c r="D3251" s="333" t="n">
        <v>1.29</v>
      </c>
    </row>
    <row r="3252" customFormat="false" ht="15" hidden="false" customHeight="false" outlineLevel="0" collapsed="false">
      <c r="A3252" s="0" t="n">
        <v>4301</v>
      </c>
      <c r="B3252" s="0" t="s">
        <v>15136</v>
      </c>
      <c r="C3252" s="0" t="s">
        <v>2430</v>
      </c>
      <c r="D3252" s="333" t="n">
        <v>1.58</v>
      </c>
    </row>
    <row r="3253" customFormat="false" ht="15" hidden="false" customHeight="false" outlineLevel="0" collapsed="false">
      <c r="A3253" s="0" t="n">
        <v>4320</v>
      </c>
      <c r="B3253" s="0" t="s">
        <v>15137</v>
      </c>
      <c r="C3253" s="0" t="s">
        <v>2430</v>
      </c>
      <c r="D3253" s="333" t="n">
        <v>4.79</v>
      </c>
    </row>
    <row r="3254" customFormat="false" ht="15" hidden="false" customHeight="false" outlineLevel="0" collapsed="false">
      <c r="A3254" s="0" t="n">
        <v>4318</v>
      </c>
      <c r="B3254" s="0" t="s">
        <v>15138</v>
      </c>
      <c r="C3254" s="0" t="s">
        <v>2430</v>
      </c>
      <c r="D3254" s="333" t="n">
        <v>2.33</v>
      </c>
    </row>
    <row r="3255" customFormat="false" ht="15" hidden="false" customHeight="false" outlineLevel="0" collapsed="false">
      <c r="A3255" s="0" t="n">
        <v>40547</v>
      </c>
      <c r="B3255" s="0" t="s">
        <v>15139</v>
      </c>
      <c r="C3255" s="0" t="s">
        <v>2842</v>
      </c>
      <c r="D3255" s="333" t="n">
        <v>30.68</v>
      </c>
    </row>
    <row r="3256" customFormat="false" ht="15" hidden="false" customHeight="false" outlineLevel="0" collapsed="false">
      <c r="A3256" s="0" t="n">
        <v>11962</v>
      </c>
      <c r="B3256" s="0" t="s">
        <v>15140</v>
      </c>
      <c r="C3256" s="0" t="s">
        <v>2430</v>
      </c>
      <c r="D3256" s="333" t="n">
        <v>0.25</v>
      </c>
    </row>
    <row r="3257" customFormat="false" ht="15" hidden="false" customHeight="false" outlineLevel="0" collapsed="false">
      <c r="A3257" s="0" t="n">
        <v>4332</v>
      </c>
      <c r="B3257" s="0" t="s">
        <v>15141</v>
      </c>
      <c r="C3257" s="0" t="s">
        <v>2430</v>
      </c>
      <c r="D3257" s="333" t="n">
        <v>1.22</v>
      </c>
    </row>
    <row r="3258" customFormat="false" ht="15" hidden="false" customHeight="false" outlineLevel="0" collapsed="false">
      <c r="A3258" s="0" t="n">
        <v>4331</v>
      </c>
      <c r="B3258" s="0" t="s">
        <v>15142</v>
      </c>
      <c r="C3258" s="0" t="s">
        <v>2430</v>
      </c>
      <c r="D3258" s="333" t="n">
        <v>4.6</v>
      </c>
    </row>
    <row r="3259" customFormat="false" ht="15" hidden="false" customHeight="false" outlineLevel="0" collapsed="false">
      <c r="A3259" s="0" t="n">
        <v>4336</v>
      </c>
      <c r="B3259" s="0" t="s">
        <v>15143</v>
      </c>
      <c r="C3259" s="0" t="s">
        <v>2430</v>
      </c>
      <c r="D3259" s="333" t="n">
        <v>5.89</v>
      </c>
    </row>
    <row r="3260" customFormat="false" ht="15" hidden="false" customHeight="false" outlineLevel="0" collapsed="false">
      <c r="A3260" s="0" t="n">
        <v>13294</v>
      </c>
      <c r="B3260" s="0" t="s">
        <v>15144</v>
      </c>
      <c r="C3260" s="0" t="s">
        <v>2430</v>
      </c>
      <c r="D3260" s="333" t="n">
        <v>1.69</v>
      </c>
    </row>
    <row r="3261" customFormat="false" ht="15" hidden="false" customHeight="false" outlineLevel="0" collapsed="false">
      <c r="A3261" s="0" t="n">
        <v>11948</v>
      </c>
      <c r="B3261" s="0" t="s">
        <v>15145</v>
      </c>
      <c r="C3261" s="0" t="s">
        <v>2430</v>
      </c>
      <c r="D3261" s="333" t="n">
        <v>0.76</v>
      </c>
    </row>
    <row r="3262" customFormat="false" ht="15" hidden="false" customHeight="false" outlineLevel="0" collapsed="false">
      <c r="A3262" s="0" t="n">
        <v>4382</v>
      </c>
      <c r="B3262" s="0" t="s">
        <v>15146</v>
      </c>
      <c r="C3262" s="0" t="s">
        <v>2430</v>
      </c>
      <c r="D3262" s="333" t="n">
        <v>1.26</v>
      </c>
    </row>
    <row r="3263" customFormat="false" ht="15" hidden="false" customHeight="false" outlineLevel="0" collapsed="false">
      <c r="A3263" s="0" t="n">
        <v>4354</v>
      </c>
      <c r="B3263" s="0" t="s">
        <v>15147</v>
      </c>
      <c r="C3263" s="0" t="s">
        <v>2430</v>
      </c>
      <c r="D3263" s="333" t="n">
        <v>52.82</v>
      </c>
    </row>
    <row r="3264" customFormat="false" ht="15" hidden="false" customHeight="false" outlineLevel="0" collapsed="false">
      <c r="A3264" s="0" t="n">
        <v>40839</v>
      </c>
      <c r="B3264" s="0" t="s">
        <v>15148</v>
      </c>
      <c r="C3264" s="0" t="s">
        <v>2842</v>
      </c>
      <c r="D3264" s="333" t="n">
        <v>127.11</v>
      </c>
    </row>
    <row r="3265" customFormat="false" ht="15" hidden="false" customHeight="false" outlineLevel="0" collapsed="false">
      <c r="A3265" s="0" t="n">
        <v>40552</v>
      </c>
      <c r="B3265" s="0" t="s">
        <v>15149</v>
      </c>
      <c r="C3265" s="0" t="s">
        <v>2842</v>
      </c>
      <c r="D3265" s="333" t="n">
        <v>52.59</v>
      </c>
    </row>
    <row r="3266" customFormat="false" ht="15" hidden="false" customHeight="false" outlineLevel="0" collapsed="false">
      <c r="A3266" s="0" t="n">
        <v>40549</v>
      </c>
      <c r="B3266" s="0" t="s">
        <v>15150</v>
      </c>
      <c r="C3266" s="0" t="s">
        <v>2842</v>
      </c>
      <c r="D3266" s="333" t="n">
        <v>208.19</v>
      </c>
    </row>
    <row r="3267" customFormat="false" ht="15" hidden="false" customHeight="false" outlineLevel="0" collapsed="false">
      <c r="A3267" s="0" t="n">
        <v>4385</v>
      </c>
      <c r="B3267" s="0" t="s">
        <v>15151</v>
      </c>
      <c r="C3267" s="0" t="s">
        <v>2846</v>
      </c>
      <c r="D3267" s="532" t="n">
        <v>9102.6</v>
      </c>
    </row>
    <row r="3268" customFormat="false" ht="15" hidden="false" customHeight="false" outlineLevel="0" collapsed="false">
      <c r="A3268" s="0" t="n">
        <v>20078</v>
      </c>
      <c r="B3268" s="0" t="s">
        <v>15152</v>
      </c>
      <c r="C3268" s="0" t="s">
        <v>2430</v>
      </c>
      <c r="D3268" s="333" t="n">
        <v>27.59</v>
      </c>
    </row>
    <row r="3269" customFormat="false" ht="15" hidden="false" customHeight="false" outlineLevel="0" collapsed="false">
      <c r="A3269" s="0" t="n">
        <v>39897</v>
      </c>
      <c r="B3269" s="0" t="s">
        <v>15153</v>
      </c>
      <c r="C3269" s="0" t="s">
        <v>2430</v>
      </c>
      <c r="D3269" s="333" t="n">
        <v>58.17</v>
      </c>
    </row>
    <row r="3270" customFormat="false" ht="15" hidden="false" customHeight="false" outlineLevel="0" collapsed="false">
      <c r="A3270" s="0" t="n">
        <v>118</v>
      </c>
      <c r="B3270" s="0" t="s">
        <v>15154</v>
      </c>
      <c r="C3270" s="0" t="s">
        <v>2430</v>
      </c>
      <c r="D3270" s="333" t="n">
        <v>58.34</v>
      </c>
    </row>
    <row r="3271" customFormat="false" ht="15" hidden="false" customHeight="false" outlineLevel="0" collapsed="false">
      <c r="A3271" s="0" t="n">
        <v>4396</v>
      </c>
      <c r="B3271" s="0" t="s">
        <v>15155</v>
      </c>
      <c r="C3271" s="0" t="s">
        <v>2414</v>
      </c>
      <c r="D3271" s="333" t="n">
        <v>200.79</v>
      </c>
    </row>
    <row r="3272" customFormat="false" ht="15" hidden="false" customHeight="false" outlineLevel="0" collapsed="false">
      <c r="A3272" s="0" t="n">
        <v>36881</v>
      </c>
      <c r="B3272" s="0" t="s">
        <v>15156</v>
      </c>
      <c r="C3272" s="0" t="s">
        <v>2414</v>
      </c>
      <c r="D3272" s="333" t="n">
        <v>129.32</v>
      </c>
    </row>
    <row r="3273" customFormat="false" ht="15" hidden="false" customHeight="false" outlineLevel="0" collapsed="false">
      <c r="A3273" s="0" t="n">
        <v>4397</v>
      </c>
      <c r="B3273" s="0" t="s">
        <v>15157</v>
      </c>
      <c r="C3273" s="0" t="s">
        <v>2414</v>
      </c>
      <c r="D3273" s="333" t="n">
        <v>218.42</v>
      </c>
    </row>
    <row r="3274" customFormat="false" ht="15" hidden="false" customHeight="false" outlineLevel="0" collapsed="false">
      <c r="A3274" s="0" t="n">
        <v>36882</v>
      </c>
      <c r="B3274" s="0" t="s">
        <v>15158</v>
      </c>
      <c r="C3274" s="0" t="s">
        <v>2414</v>
      </c>
      <c r="D3274" s="333" t="n">
        <v>154.63</v>
      </c>
    </row>
    <row r="3275" customFormat="false" ht="15" hidden="false" customHeight="false" outlineLevel="0" collapsed="false">
      <c r="A3275" s="0" t="n">
        <v>4751</v>
      </c>
      <c r="B3275" s="0" t="s">
        <v>15159</v>
      </c>
      <c r="C3275" s="0" t="s">
        <v>2502</v>
      </c>
      <c r="D3275" s="333" t="n">
        <v>21.06</v>
      </c>
    </row>
    <row r="3276" customFormat="false" ht="15" hidden="false" customHeight="false" outlineLevel="0" collapsed="false">
      <c r="A3276" s="0" t="n">
        <v>41066</v>
      </c>
      <c r="B3276" s="0" t="s">
        <v>15160</v>
      </c>
      <c r="C3276" s="0" t="s">
        <v>4335</v>
      </c>
      <c r="D3276" s="532" t="n">
        <v>3748.8</v>
      </c>
    </row>
    <row r="3277" customFormat="false" ht="15" hidden="false" customHeight="false" outlineLevel="0" collapsed="false">
      <c r="A3277" s="0" t="n">
        <v>39604</v>
      </c>
      <c r="B3277" s="0" t="s">
        <v>15161</v>
      </c>
      <c r="C3277" s="0" t="s">
        <v>2430</v>
      </c>
      <c r="D3277" s="333" t="n">
        <v>11.61</v>
      </c>
    </row>
    <row r="3278" customFormat="false" ht="15" hidden="false" customHeight="false" outlineLevel="0" collapsed="false">
      <c r="A3278" s="0" t="n">
        <v>39605</v>
      </c>
      <c r="B3278" s="0" t="s">
        <v>15162</v>
      </c>
      <c r="C3278" s="0" t="s">
        <v>2430</v>
      </c>
      <c r="D3278" s="333" t="n">
        <v>12.61</v>
      </c>
    </row>
    <row r="3279" customFormat="false" ht="15" hidden="false" customHeight="false" outlineLevel="0" collapsed="false">
      <c r="A3279" s="0" t="n">
        <v>39606</v>
      </c>
      <c r="B3279" s="0" t="s">
        <v>15163</v>
      </c>
      <c r="C3279" s="0" t="s">
        <v>2430</v>
      </c>
      <c r="D3279" s="333" t="n">
        <v>22.08</v>
      </c>
    </row>
    <row r="3280" customFormat="false" ht="15" hidden="false" customHeight="false" outlineLevel="0" collapsed="false">
      <c r="A3280" s="0" t="n">
        <v>39607</v>
      </c>
      <c r="B3280" s="0" t="s">
        <v>15164</v>
      </c>
      <c r="C3280" s="0" t="s">
        <v>2430</v>
      </c>
      <c r="D3280" s="333" t="n">
        <v>29.88</v>
      </c>
    </row>
    <row r="3281" customFormat="false" ht="15" hidden="false" customHeight="false" outlineLevel="0" collapsed="false">
      <c r="A3281" s="0" t="n">
        <v>39594</v>
      </c>
      <c r="B3281" s="0" t="s">
        <v>15165</v>
      </c>
      <c r="C3281" s="0" t="s">
        <v>2430</v>
      </c>
      <c r="D3281" s="333" t="n">
        <v>268.73</v>
      </c>
    </row>
    <row r="3282" customFormat="false" ht="15" hidden="false" customHeight="false" outlineLevel="0" collapsed="false">
      <c r="A3282" s="0" t="n">
        <v>39596</v>
      </c>
      <c r="B3282" s="0" t="s">
        <v>15166</v>
      </c>
      <c r="C3282" s="0" t="s">
        <v>2430</v>
      </c>
      <c r="D3282" s="333" t="n">
        <v>719.68</v>
      </c>
    </row>
    <row r="3283" customFormat="false" ht="15" hidden="false" customHeight="false" outlineLevel="0" collapsed="false">
      <c r="A3283" s="0" t="n">
        <v>39595</v>
      </c>
      <c r="B3283" s="0" t="s">
        <v>15167</v>
      </c>
      <c r="C3283" s="0" t="s">
        <v>2430</v>
      </c>
      <c r="D3283" s="532" t="n">
        <v>1617.02</v>
      </c>
    </row>
    <row r="3284" customFormat="false" ht="15" hidden="false" customHeight="false" outlineLevel="0" collapsed="false">
      <c r="A3284" s="0" t="n">
        <v>39597</v>
      </c>
      <c r="B3284" s="0" t="s">
        <v>15168</v>
      </c>
      <c r="C3284" s="0" t="s">
        <v>2430</v>
      </c>
      <c r="D3284" s="532" t="n">
        <v>2536.52</v>
      </c>
    </row>
    <row r="3285" customFormat="false" ht="15" hidden="false" customHeight="false" outlineLevel="0" collapsed="false">
      <c r="A3285" s="0" t="n">
        <v>10731</v>
      </c>
      <c r="B3285" s="0" t="s">
        <v>15169</v>
      </c>
      <c r="C3285" s="0" t="s">
        <v>2414</v>
      </c>
      <c r="D3285" s="333" t="n">
        <v>34.75</v>
      </c>
    </row>
    <row r="3286" customFormat="false" ht="15" hidden="false" customHeight="false" outlineLevel="0" collapsed="false">
      <c r="A3286" s="0" t="n">
        <v>4704</v>
      </c>
      <c r="B3286" s="0" t="s">
        <v>15170</v>
      </c>
      <c r="C3286" s="0" t="s">
        <v>2414</v>
      </c>
      <c r="D3286" s="333" t="n">
        <v>31.36</v>
      </c>
    </row>
    <row r="3287" customFormat="false" ht="15" hidden="false" customHeight="false" outlineLevel="0" collapsed="false">
      <c r="A3287" s="0" t="n">
        <v>10730</v>
      </c>
      <c r="B3287" s="0" t="s">
        <v>15171</v>
      </c>
      <c r="C3287" s="0" t="s">
        <v>2414</v>
      </c>
      <c r="D3287" s="333" t="n">
        <v>33.6</v>
      </c>
    </row>
    <row r="3288" customFormat="false" ht="15" hidden="false" customHeight="false" outlineLevel="0" collapsed="false">
      <c r="A3288" s="0" t="n">
        <v>4729</v>
      </c>
      <c r="B3288" s="0" t="s">
        <v>15172</v>
      </c>
      <c r="C3288" s="0" t="s">
        <v>2438</v>
      </c>
      <c r="D3288" s="333" t="n">
        <v>187.15</v>
      </c>
    </row>
    <row r="3289" customFormat="false" ht="15" hidden="false" customHeight="false" outlineLevel="0" collapsed="false">
      <c r="A3289" s="0" t="n">
        <v>4720</v>
      </c>
      <c r="B3289" s="0" t="s">
        <v>15173</v>
      </c>
      <c r="C3289" s="0" t="s">
        <v>2438</v>
      </c>
      <c r="D3289" s="333" t="n">
        <v>214.44</v>
      </c>
    </row>
    <row r="3290" customFormat="false" ht="15" hidden="false" customHeight="false" outlineLevel="0" collapsed="false">
      <c r="A3290" s="0" t="n">
        <v>4721</v>
      </c>
      <c r="B3290" s="0" t="s">
        <v>15174</v>
      </c>
      <c r="C3290" s="0" t="s">
        <v>2438</v>
      </c>
      <c r="D3290" s="333" t="n">
        <v>185.74</v>
      </c>
    </row>
    <row r="3291" customFormat="false" ht="15" hidden="false" customHeight="false" outlineLevel="0" collapsed="false">
      <c r="A3291" s="0" t="n">
        <v>4718</v>
      </c>
      <c r="B3291" s="0" t="s">
        <v>15175</v>
      </c>
      <c r="C3291" s="0" t="s">
        <v>2438</v>
      </c>
      <c r="D3291" s="333" t="n">
        <v>186.72</v>
      </c>
    </row>
    <row r="3292" customFormat="false" ht="15" hidden="false" customHeight="false" outlineLevel="0" collapsed="false">
      <c r="A3292" s="0" t="n">
        <v>4722</v>
      </c>
      <c r="B3292" s="0" t="s">
        <v>15176</v>
      </c>
      <c r="C3292" s="0" t="s">
        <v>2438</v>
      </c>
      <c r="D3292" s="333" t="n">
        <v>175.45</v>
      </c>
    </row>
    <row r="3293" customFormat="false" ht="15" hidden="false" customHeight="false" outlineLevel="0" collapsed="false">
      <c r="A3293" s="0" t="n">
        <v>4723</v>
      </c>
      <c r="B3293" s="0" t="s">
        <v>15177</v>
      </c>
      <c r="C3293" s="0" t="s">
        <v>2438</v>
      </c>
      <c r="D3293" s="333" t="n">
        <v>173.93</v>
      </c>
    </row>
    <row r="3294" customFormat="false" ht="15" hidden="false" customHeight="false" outlineLevel="0" collapsed="false">
      <c r="A3294" s="0" t="n">
        <v>4727</v>
      </c>
      <c r="B3294" s="0" t="s">
        <v>15178</v>
      </c>
      <c r="C3294" s="0" t="s">
        <v>2438</v>
      </c>
      <c r="D3294" s="333" t="n">
        <v>159.21</v>
      </c>
    </row>
    <row r="3295" customFormat="false" ht="15" hidden="false" customHeight="false" outlineLevel="0" collapsed="false">
      <c r="A3295" s="0" t="n">
        <v>4748</v>
      </c>
      <c r="B3295" s="0" t="s">
        <v>15179</v>
      </c>
      <c r="C3295" s="0" t="s">
        <v>2438</v>
      </c>
      <c r="D3295" s="333" t="n">
        <v>171.55</v>
      </c>
    </row>
    <row r="3296" customFormat="false" ht="15" hidden="false" customHeight="false" outlineLevel="0" collapsed="false">
      <c r="A3296" s="0" t="n">
        <v>4730</v>
      </c>
      <c r="B3296" s="0" t="s">
        <v>15180</v>
      </c>
      <c r="C3296" s="0" t="s">
        <v>2438</v>
      </c>
      <c r="D3296" s="333" t="n">
        <v>174.58</v>
      </c>
    </row>
    <row r="3297" customFormat="false" ht="15" hidden="false" customHeight="false" outlineLevel="0" collapsed="false">
      <c r="A3297" s="0" t="n">
        <v>13186</v>
      </c>
      <c r="B3297" s="0" t="s">
        <v>15181</v>
      </c>
      <c r="C3297" s="0" t="s">
        <v>2438</v>
      </c>
      <c r="D3297" s="333" t="n">
        <v>201.44</v>
      </c>
    </row>
    <row r="3298" customFormat="false" ht="15" hidden="false" customHeight="false" outlineLevel="0" collapsed="false">
      <c r="A3298" s="0" t="n">
        <v>10737</v>
      </c>
      <c r="B3298" s="0" t="s">
        <v>15182</v>
      </c>
      <c r="C3298" s="0" t="s">
        <v>2414</v>
      </c>
      <c r="D3298" s="333" t="n">
        <v>109.2</v>
      </c>
    </row>
    <row r="3299" customFormat="false" ht="15" hidden="false" customHeight="false" outlineLevel="0" collapsed="false">
      <c r="A3299" s="0" t="n">
        <v>10734</v>
      </c>
      <c r="B3299" s="0" t="s">
        <v>15183</v>
      </c>
      <c r="C3299" s="0" t="s">
        <v>2414</v>
      </c>
      <c r="D3299" s="333" t="n">
        <v>64.96</v>
      </c>
    </row>
    <row r="3300" customFormat="false" ht="15" hidden="false" customHeight="false" outlineLevel="0" collapsed="false">
      <c r="A3300" s="0" t="n">
        <v>4708</v>
      </c>
      <c r="B3300" s="0" t="s">
        <v>15184</v>
      </c>
      <c r="C3300" s="0" t="s">
        <v>2414</v>
      </c>
      <c r="D3300" s="333" t="n">
        <v>126</v>
      </c>
    </row>
    <row r="3301" customFormat="false" ht="15" hidden="false" customHeight="false" outlineLevel="0" collapsed="false">
      <c r="A3301" s="0" t="n">
        <v>4712</v>
      </c>
      <c r="B3301" s="0" t="s">
        <v>15185</v>
      </c>
      <c r="C3301" s="0" t="s">
        <v>2414</v>
      </c>
      <c r="D3301" s="333" t="n">
        <v>61.6</v>
      </c>
    </row>
    <row r="3302" customFormat="false" ht="15" hidden="false" customHeight="false" outlineLevel="0" collapsed="false">
      <c r="A3302" s="0" t="n">
        <v>4710</v>
      </c>
      <c r="B3302" s="0" t="s">
        <v>15186</v>
      </c>
      <c r="C3302" s="0" t="s">
        <v>2414</v>
      </c>
      <c r="D3302" s="333" t="n">
        <v>197.55</v>
      </c>
    </row>
    <row r="3303" customFormat="false" ht="15" hidden="false" customHeight="false" outlineLevel="0" collapsed="false">
      <c r="A3303" s="0" t="n">
        <v>4746</v>
      </c>
      <c r="B3303" s="0" t="s">
        <v>15187</v>
      </c>
      <c r="C3303" s="0" t="s">
        <v>2438</v>
      </c>
      <c r="D3303" s="333" t="n">
        <v>130.4</v>
      </c>
    </row>
    <row r="3304" customFormat="false" ht="15" hidden="false" customHeight="false" outlineLevel="0" collapsed="false">
      <c r="A3304" s="0" t="n">
        <v>4750</v>
      </c>
      <c r="B3304" s="0" t="s">
        <v>15188</v>
      </c>
      <c r="C3304" s="0" t="s">
        <v>2502</v>
      </c>
      <c r="D3304" s="333" t="n">
        <v>21.06</v>
      </c>
    </row>
    <row r="3305" customFormat="false" ht="15" hidden="false" customHeight="false" outlineLevel="0" collapsed="false">
      <c r="A3305" s="0" t="n">
        <v>41065</v>
      </c>
      <c r="B3305" s="0" t="s">
        <v>15189</v>
      </c>
      <c r="C3305" s="0" t="s">
        <v>4335</v>
      </c>
      <c r="D3305" s="532" t="n">
        <v>3748.8</v>
      </c>
    </row>
    <row r="3306" customFormat="false" ht="15" hidden="false" customHeight="false" outlineLevel="0" collapsed="false">
      <c r="A3306" s="0" t="n">
        <v>34747</v>
      </c>
      <c r="B3306" s="0" t="s">
        <v>15190</v>
      </c>
      <c r="C3306" s="0" t="s">
        <v>2440</v>
      </c>
      <c r="D3306" s="333" t="n">
        <v>70.84</v>
      </c>
    </row>
    <row r="3307" customFormat="false" ht="15" hidden="false" customHeight="false" outlineLevel="0" collapsed="false">
      <c r="A3307" s="0" t="n">
        <v>4826</v>
      </c>
      <c r="B3307" s="0" t="s">
        <v>15191</v>
      </c>
      <c r="C3307" s="0" t="s">
        <v>2440</v>
      </c>
      <c r="D3307" s="333" t="n">
        <v>76.17</v>
      </c>
    </row>
    <row r="3308" customFormat="false" ht="15" hidden="false" customHeight="false" outlineLevel="0" collapsed="false">
      <c r="A3308" s="0" t="n">
        <v>41975</v>
      </c>
      <c r="B3308" s="0" t="s">
        <v>15192</v>
      </c>
      <c r="C3308" s="0" t="s">
        <v>2414</v>
      </c>
      <c r="D3308" s="333" t="n">
        <v>104.34</v>
      </c>
    </row>
    <row r="3309" customFormat="false" ht="15" hidden="false" customHeight="false" outlineLevel="0" collapsed="false">
      <c r="A3309" s="0" t="n">
        <v>4825</v>
      </c>
      <c r="B3309" s="0" t="s">
        <v>15193</v>
      </c>
      <c r="C3309" s="0" t="s">
        <v>2440</v>
      </c>
      <c r="D3309" s="333" t="n">
        <v>105.44</v>
      </c>
    </row>
    <row r="3310" customFormat="false" ht="15" hidden="false" customHeight="false" outlineLevel="0" collapsed="false">
      <c r="A3310" s="0" t="n">
        <v>34744</v>
      </c>
      <c r="B3310" s="0" t="s">
        <v>15194</v>
      </c>
      <c r="C3310" s="0" t="s">
        <v>2414</v>
      </c>
      <c r="D3310" s="333" t="n">
        <v>23.25</v>
      </c>
    </row>
    <row r="3311" customFormat="false" ht="15" hidden="false" customHeight="false" outlineLevel="0" collapsed="false">
      <c r="A3311" s="0" t="n">
        <v>39430</v>
      </c>
      <c r="B3311" s="0" t="s">
        <v>15195</v>
      </c>
      <c r="C3311" s="0" t="s">
        <v>2430</v>
      </c>
      <c r="D3311" s="333" t="n">
        <v>1.86</v>
      </c>
    </row>
    <row r="3312" customFormat="false" ht="15" hidden="false" customHeight="false" outlineLevel="0" collapsed="false">
      <c r="A3312" s="0" t="n">
        <v>39573</v>
      </c>
      <c r="B3312" s="0" t="s">
        <v>15196</v>
      </c>
      <c r="C3312" s="0" t="s">
        <v>2430</v>
      </c>
      <c r="D3312" s="333" t="n">
        <v>1.83</v>
      </c>
    </row>
    <row r="3313" customFormat="false" ht="15" hidden="false" customHeight="false" outlineLevel="0" collapsed="false">
      <c r="A3313" s="0" t="n">
        <v>38410</v>
      </c>
      <c r="B3313" s="0" t="s">
        <v>15197</v>
      </c>
      <c r="C3313" s="0" t="s">
        <v>2430</v>
      </c>
      <c r="D3313" s="532" t="n">
        <v>17313.29</v>
      </c>
    </row>
    <row r="3314" customFormat="false" ht="15" hidden="false" customHeight="false" outlineLevel="0" collapsed="false">
      <c r="A3314" s="0" t="n">
        <v>41596</v>
      </c>
      <c r="B3314" s="0" t="s">
        <v>15198</v>
      </c>
      <c r="C3314" s="0" t="s">
        <v>2515</v>
      </c>
      <c r="D3314" s="333" t="n">
        <v>11.56</v>
      </c>
    </row>
    <row r="3315" customFormat="false" ht="15" hidden="false" customHeight="false" outlineLevel="0" collapsed="false">
      <c r="A3315" s="0" t="n">
        <v>41598</v>
      </c>
      <c r="B3315" s="0" t="s">
        <v>15199</v>
      </c>
      <c r="C3315" s="0" t="s">
        <v>2515</v>
      </c>
      <c r="D3315" s="333" t="n">
        <v>11.56</v>
      </c>
    </row>
    <row r="3316" customFormat="false" ht="15" hidden="false" customHeight="false" outlineLevel="0" collapsed="false">
      <c r="A3316" s="0" t="n">
        <v>41594</v>
      </c>
      <c r="B3316" s="0" t="s">
        <v>15200</v>
      </c>
      <c r="C3316" s="0" t="s">
        <v>2515</v>
      </c>
      <c r="D3316" s="333" t="n">
        <v>11.74</v>
      </c>
    </row>
    <row r="3317" customFormat="false" ht="15" hidden="false" customHeight="false" outlineLevel="0" collapsed="false">
      <c r="A3317" s="0" t="n">
        <v>43663</v>
      </c>
      <c r="B3317" s="0" t="s">
        <v>15201</v>
      </c>
      <c r="C3317" s="0" t="s">
        <v>2515</v>
      </c>
      <c r="D3317" s="333" t="n">
        <v>9.67</v>
      </c>
    </row>
    <row r="3318" customFormat="false" ht="15" hidden="false" customHeight="false" outlineLevel="0" collapsed="false">
      <c r="A3318" s="0" t="n">
        <v>4766</v>
      </c>
      <c r="B3318" s="0" t="s">
        <v>15202</v>
      </c>
      <c r="C3318" s="0" t="s">
        <v>2515</v>
      </c>
      <c r="D3318" s="333" t="n">
        <v>9.11</v>
      </c>
    </row>
    <row r="3319" customFormat="false" ht="15" hidden="false" customHeight="false" outlineLevel="0" collapsed="false">
      <c r="A3319" s="0" t="n">
        <v>43664</v>
      </c>
      <c r="B3319" s="0" t="s">
        <v>15203</v>
      </c>
      <c r="C3319" s="0" t="s">
        <v>2515</v>
      </c>
      <c r="D3319" s="333" t="n">
        <v>9.72</v>
      </c>
    </row>
    <row r="3320" customFormat="false" ht="15" hidden="false" customHeight="false" outlineLevel="0" collapsed="false">
      <c r="A3320" s="0" t="n">
        <v>43082</v>
      </c>
      <c r="B3320" s="0" t="s">
        <v>15204</v>
      </c>
      <c r="C3320" s="0" t="s">
        <v>2515</v>
      </c>
      <c r="D3320" s="333" t="n">
        <v>10.6</v>
      </c>
    </row>
    <row r="3321" customFormat="false" ht="15" hidden="false" customHeight="false" outlineLevel="0" collapsed="false">
      <c r="A3321" s="0" t="n">
        <v>43665</v>
      </c>
      <c r="B3321" s="0" t="s">
        <v>15205</v>
      </c>
      <c r="C3321" s="0" t="s">
        <v>2515</v>
      </c>
      <c r="D3321" s="333" t="n">
        <v>9.11</v>
      </c>
    </row>
    <row r="3322" customFormat="false" ht="15" hidden="false" customHeight="false" outlineLevel="0" collapsed="false">
      <c r="A3322" s="0" t="n">
        <v>10966</v>
      </c>
      <c r="B3322" s="0" t="s">
        <v>15206</v>
      </c>
      <c r="C3322" s="0" t="s">
        <v>2515</v>
      </c>
      <c r="D3322" s="333" t="n">
        <v>9.67</v>
      </c>
    </row>
    <row r="3323" customFormat="false" ht="15" hidden="false" customHeight="false" outlineLevel="0" collapsed="false">
      <c r="A3323" s="0" t="n">
        <v>43692</v>
      </c>
      <c r="B3323" s="0" t="s">
        <v>15207</v>
      </c>
      <c r="C3323" s="0" t="s">
        <v>2515</v>
      </c>
      <c r="D3323" s="333" t="n">
        <v>9.67</v>
      </c>
    </row>
    <row r="3324" customFormat="false" ht="15" hidden="false" customHeight="false" outlineLevel="0" collapsed="false">
      <c r="A3324" s="0" t="n">
        <v>43083</v>
      </c>
      <c r="B3324" s="0" t="s">
        <v>15208</v>
      </c>
      <c r="C3324" s="0" t="s">
        <v>2515</v>
      </c>
      <c r="D3324" s="333" t="n">
        <v>9.18</v>
      </c>
    </row>
    <row r="3325" customFormat="false" ht="15" hidden="false" customHeight="false" outlineLevel="0" collapsed="false">
      <c r="A3325" s="0" t="n">
        <v>40535</v>
      </c>
      <c r="B3325" s="0" t="s">
        <v>15209</v>
      </c>
      <c r="C3325" s="0" t="s">
        <v>2515</v>
      </c>
      <c r="D3325" s="333" t="n">
        <v>9.18</v>
      </c>
    </row>
    <row r="3326" customFormat="false" ht="15" hidden="false" customHeight="false" outlineLevel="0" collapsed="false">
      <c r="A3326" s="0" t="n">
        <v>39427</v>
      </c>
      <c r="B3326" s="0" t="s">
        <v>15210</v>
      </c>
      <c r="C3326" s="0" t="s">
        <v>2440</v>
      </c>
      <c r="D3326" s="333" t="n">
        <v>4.95</v>
      </c>
    </row>
    <row r="3327" customFormat="false" ht="15" hidden="false" customHeight="false" outlineLevel="0" collapsed="false">
      <c r="A3327" s="0" t="n">
        <v>39424</v>
      </c>
      <c r="B3327" s="0" t="s">
        <v>15211</v>
      </c>
      <c r="C3327" s="0" t="s">
        <v>2440</v>
      </c>
      <c r="D3327" s="333" t="n">
        <v>2.94</v>
      </c>
    </row>
    <row r="3328" customFormat="false" ht="15" hidden="false" customHeight="false" outlineLevel="0" collapsed="false">
      <c r="A3328" s="0" t="n">
        <v>39425</v>
      </c>
      <c r="B3328" s="0" t="s">
        <v>15212</v>
      </c>
      <c r="C3328" s="0" t="s">
        <v>2440</v>
      </c>
      <c r="D3328" s="333" t="n">
        <v>2.9</v>
      </c>
    </row>
    <row r="3329" customFormat="false" ht="15" hidden="false" customHeight="false" outlineLevel="0" collapsed="false">
      <c r="A3329" s="0" t="n">
        <v>40664</v>
      </c>
      <c r="B3329" s="0" t="s">
        <v>15213</v>
      </c>
      <c r="C3329" s="0" t="s">
        <v>2515</v>
      </c>
      <c r="D3329" s="333" t="n">
        <v>18.84</v>
      </c>
    </row>
    <row r="3330" customFormat="false" ht="15" hidden="false" customHeight="false" outlineLevel="0" collapsed="false">
      <c r="A3330" s="0" t="n">
        <v>34360</v>
      </c>
      <c r="B3330" s="0" t="s">
        <v>15214</v>
      </c>
      <c r="C3330" s="0" t="s">
        <v>2515</v>
      </c>
      <c r="D3330" s="333" t="n">
        <v>40.05</v>
      </c>
    </row>
    <row r="3331" customFormat="false" ht="15" hidden="false" customHeight="false" outlineLevel="0" collapsed="false">
      <c r="A3331" s="0" t="n">
        <v>20259</v>
      </c>
      <c r="B3331" s="0" t="s">
        <v>15215</v>
      </c>
      <c r="C3331" s="0" t="s">
        <v>2440</v>
      </c>
      <c r="D3331" s="333" t="n">
        <v>15</v>
      </c>
    </row>
    <row r="3332" customFormat="false" ht="15" hidden="false" customHeight="false" outlineLevel="0" collapsed="false">
      <c r="A3332" s="0" t="n">
        <v>14077</v>
      </c>
      <c r="B3332" s="0" t="s">
        <v>15216</v>
      </c>
      <c r="C3332" s="0" t="s">
        <v>2440</v>
      </c>
      <c r="D3332" s="333" t="n">
        <v>229.59</v>
      </c>
    </row>
    <row r="3333" customFormat="false" ht="15" hidden="false" customHeight="false" outlineLevel="0" collapsed="false">
      <c r="A3333" s="0" t="n">
        <v>3678</v>
      </c>
      <c r="B3333" s="0" t="s">
        <v>15217</v>
      </c>
      <c r="C3333" s="0" t="s">
        <v>2440</v>
      </c>
      <c r="D3333" s="333" t="n">
        <v>103.77</v>
      </c>
    </row>
    <row r="3334" customFormat="false" ht="15" hidden="false" customHeight="false" outlineLevel="0" collapsed="false">
      <c r="A3334" s="0" t="n">
        <v>585</v>
      </c>
      <c r="B3334" s="0" t="s">
        <v>15218</v>
      </c>
      <c r="C3334" s="0" t="s">
        <v>2515</v>
      </c>
      <c r="D3334" s="333" t="n">
        <v>32.04</v>
      </c>
    </row>
    <row r="3335" customFormat="false" ht="15" hidden="false" customHeight="false" outlineLevel="0" collapsed="false">
      <c r="A3335" s="0" t="n">
        <v>39418</v>
      </c>
      <c r="B3335" s="0" t="s">
        <v>15219</v>
      </c>
      <c r="C3335" s="0" t="s">
        <v>2440</v>
      </c>
      <c r="D3335" s="333" t="n">
        <v>5.52</v>
      </c>
    </row>
    <row r="3336" customFormat="false" ht="15" hidden="false" customHeight="false" outlineLevel="0" collapsed="false">
      <c r="A3336" s="0" t="n">
        <v>39419</v>
      </c>
      <c r="B3336" s="0" t="s">
        <v>15220</v>
      </c>
      <c r="C3336" s="0" t="s">
        <v>2440</v>
      </c>
      <c r="D3336" s="333" t="n">
        <v>6.72</v>
      </c>
    </row>
    <row r="3337" customFormat="false" ht="15" hidden="false" customHeight="false" outlineLevel="0" collapsed="false">
      <c r="A3337" s="0" t="n">
        <v>39420</v>
      </c>
      <c r="B3337" s="0" t="s">
        <v>15221</v>
      </c>
      <c r="C3337" s="0" t="s">
        <v>2440</v>
      </c>
      <c r="D3337" s="333" t="n">
        <v>7.42</v>
      </c>
    </row>
    <row r="3338" customFormat="false" ht="15" hidden="false" customHeight="false" outlineLevel="0" collapsed="false">
      <c r="A3338" s="0" t="n">
        <v>39571</v>
      </c>
      <c r="B3338" s="0" t="s">
        <v>15222</v>
      </c>
      <c r="C3338" s="0" t="s">
        <v>2440</v>
      </c>
      <c r="D3338" s="333" t="n">
        <v>4.48</v>
      </c>
    </row>
    <row r="3339" customFormat="false" ht="15" hidden="false" customHeight="false" outlineLevel="0" collapsed="false">
      <c r="A3339" s="0" t="n">
        <v>39421</v>
      </c>
      <c r="B3339" s="0" t="s">
        <v>15223</v>
      </c>
      <c r="C3339" s="0" t="s">
        <v>2440</v>
      </c>
      <c r="D3339" s="333" t="n">
        <v>6.53</v>
      </c>
    </row>
    <row r="3340" customFormat="false" ht="15" hidden="false" customHeight="false" outlineLevel="0" collapsed="false">
      <c r="A3340" s="0" t="n">
        <v>39422</v>
      </c>
      <c r="B3340" s="0" t="s">
        <v>15224</v>
      </c>
      <c r="C3340" s="0" t="s">
        <v>2440</v>
      </c>
      <c r="D3340" s="333" t="n">
        <v>7.63</v>
      </c>
    </row>
    <row r="3341" customFormat="false" ht="15" hidden="false" customHeight="false" outlineLevel="0" collapsed="false">
      <c r="A3341" s="0" t="n">
        <v>39423</v>
      </c>
      <c r="B3341" s="0" t="s">
        <v>15225</v>
      </c>
      <c r="C3341" s="0" t="s">
        <v>2440</v>
      </c>
      <c r="D3341" s="333" t="n">
        <v>8.86</v>
      </c>
    </row>
    <row r="3342" customFormat="false" ht="15" hidden="false" customHeight="false" outlineLevel="0" collapsed="false">
      <c r="A3342" s="0" t="n">
        <v>39426</v>
      </c>
      <c r="B3342" s="0" t="s">
        <v>15226</v>
      </c>
      <c r="C3342" s="0" t="s">
        <v>2440</v>
      </c>
      <c r="D3342" s="333" t="n">
        <v>19.91</v>
      </c>
    </row>
    <row r="3343" customFormat="false" ht="15" hidden="false" customHeight="false" outlineLevel="0" collapsed="false">
      <c r="A3343" s="0" t="n">
        <v>39429</v>
      </c>
      <c r="B3343" s="0" t="s">
        <v>15227</v>
      </c>
      <c r="C3343" s="0" t="s">
        <v>2440</v>
      </c>
      <c r="D3343" s="333" t="n">
        <v>6.28</v>
      </c>
    </row>
    <row r="3344" customFormat="false" ht="15" hidden="false" customHeight="false" outlineLevel="0" collapsed="false">
      <c r="A3344" s="0" t="n">
        <v>39428</v>
      </c>
      <c r="B3344" s="0" t="s">
        <v>15228</v>
      </c>
      <c r="C3344" s="0" t="s">
        <v>2440</v>
      </c>
      <c r="D3344" s="333" t="n">
        <v>4.8</v>
      </c>
    </row>
    <row r="3345" customFormat="false" ht="15" hidden="false" customHeight="false" outlineLevel="0" collapsed="false">
      <c r="A3345" s="0" t="n">
        <v>39572</v>
      </c>
      <c r="B3345" s="0" t="s">
        <v>15229</v>
      </c>
      <c r="C3345" s="0" t="s">
        <v>2440</v>
      </c>
      <c r="D3345" s="333" t="n">
        <v>4.15</v>
      </c>
    </row>
    <row r="3346" customFormat="false" ht="15" hidden="false" customHeight="false" outlineLevel="0" collapsed="false">
      <c r="A3346" s="0" t="n">
        <v>39570</v>
      </c>
      <c r="B3346" s="0" t="s">
        <v>15230</v>
      </c>
      <c r="C3346" s="0" t="s">
        <v>2440</v>
      </c>
      <c r="D3346" s="333" t="n">
        <v>4.41</v>
      </c>
    </row>
    <row r="3347" customFormat="false" ht="15" hidden="false" customHeight="false" outlineLevel="0" collapsed="false">
      <c r="A3347" s="0" t="n">
        <v>39569</v>
      </c>
      <c r="B3347" s="0" t="s">
        <v>15231</v>
      </c>
      <c r="C3347" s="0" t="s">
        <v>2440</v>
      </c>
      <c r="D3347" s="333" t="n">
        <v>4.35</v>
      </c>
    </row>
    <row r="3348" customFormat="false" ht="15" hidden="false" customHeight="false" outlineLevel="0" collapsed="false">
      <c r="A3348" s="0" t="n">
        <v>11552</v>
      </c>
      <c r="B3348" s="0" t="s">
        <v>15232</v>
      </c>
      <c r="C3348" s="0" t="s">
        <v>2440</v>
      </c>
      <c r="D3348" s="333" t="n">
        <v>7.16</v>
      </c>
    </row>
    <row r="3349" customFormat="false" ht="15" hidden="false" customHeight="false" outlineLevel="0" collapsed="false">
      <c r="A3349" s="0" t="n">
        <v>40598</v>
      </c>
      <c r="B3349" s="0" t="s">
        <v>15233</v>
      </c>
      <c r="C3349" s="0" t="s">
        <v>2515</v>
      </c>
      <c r="D3349" s="333" t="n">
        <v>8.95</v>
      </c>
    </row>
    <row r="3350" customFormat="false" ht="15" hidden="false" customHeight="false" outlineLevel="0" collapsed="false">
      <c r="A3350" s="0" t="n">
        <v>39029</v>
      </c>
      <c r="B3350" s="0" t="s">
        <v>15234</v>
      </c>
      <c r="C3350" s="0" t="s">
        <v>2440</v>
      </c>
      <c r="D3350" s="333" t="n">
        <v>14.06</v>
      </c>
    </row>
    <row r="3351" customFormat="false" ht="15" hidden="false" customHeight="false" outlineLevel="0" collapsed="false">
      <c r="A3351" s="0" t="n">
        <v>39028</v>
      </c>
      <c r="B3351" s="0" t="s">
        <v>15235</v>
      </c>
      <c r="C3351" s="0" t="s">
        <v>2440</v>
      </c>
      <c r="D3351" s="333" t="n">
        <v>8.18</v>
      </c>
    </row>
    <row r="3352" customFormat="false" ht="15" hidden="false" customHeight="false" outlineLevel="0" collapsed="false">
      <c r="A3352" s="0" t="n">
        <v>39328</v>
      </c>
      <c r="B3352" s="0" t="s">
        <v>15236</v>
      </c>
      <c r="C3352" s="0" t="s">
        <v>2440</v>
      </c>
      <c r="D3352" s="333" t="n">
        <v>4.5</v>
      </c>
    </row>
    <row r="3353" customFormat="false" ht="15" hidden="false" customHeight="false" outlineLevel="0" collapsed="false">
      <c r="A3353" s="0" t="n">
        <v>38541</v>
      </c>
      <c r="B3353" s="0" t="s">
        <v>15237</v>
      </c>
      <c r="C3353" s="0" t="s">
        <v>2430</v>
      </c>
      <c r="D3353" s="532" t="n">
        <v>4020703.6</v>
      </c>
    </row>
    <row r="3354" customFormat="false" ht="15" hidden="false" customHeight="false" outlineLevel="0" collapsed="false">
      <c r="A3354" s="0" t="n">
        <v>38542</v>
      </c>
      <c r="B3354" s="0" t="s">
        <v>15238</v>
      </c>
      <c r="C3354" s="0" t="s">
        <v>2430</v>
      </c>
      <c r="D3354" s="532" t="n">
        <v>6252032.42</v>
      </c>
    </row>
    <row r="3355" customFormat="false" ht="15" hidden="false" customHeight="false" outlineLevel="0" collapsed="false">
      <c r="A3355" s="0" t="n">
        <v>38543</v>
      </c>
      <c r="B3355" s="0" t="s">
        <v>15239</v>
      </c>
      <c r="C3355" s="0" t="s">
        <v>2430</v>
      </c>
      <c r="D3355" s="532" t="n">
        <v>1530670.05</v>
      </c>
    </row>
    <row r="3356" customFormat="false" ht="15" hidden="false" customHeight="false" outlineLevel="0" collapsed="false">
      <c r="A3356" s="0" t="n">
        <v>40406</v>
      </c>
      <c r="B3356" s="0" t="s">
        <v>15240</v>
      </c>
      <c r="C3356" s="0" t="s">
        <v>2430</v>
      </c>
      <c r="D3356" s="532" t="n">
        <v>68502.98</v>
      </c>
    </row>
    <row r="3357" customFormat="false" ht="15" hidden="false" customHeight="false" outlineLevel="0" collapsed="false">
      <c r="A3357" s="0" t="n">
        <v>40789</v>
      </c>
      <c r="B3357" s="0" t="s">
        <v>15241</v>
      </c>
      <c r="C3357" s="0" t="s">
        <v>2430</v>
      </c>
      <c r="D3357" s="532" t="n">
        <v>9871.98</v>
      </c>
    </row>
    <row r="3358" customFormat="false" ht="15" hidden="false" customHeight="false" outlineLevel="0" collapsed="false">
      <c r="A3358" s="0" t="n">
        <v>40791</v>
      </c>
      <c r="B3358" s="0" t="s">
        <v>15242</v>
      </c>
      <c r="C3358" s="0" t="s">
        <v>2430</v>
      </c>
      <c r="D3358" s="532" t="n">
        <v>30903.6</v>
      </c>
    </row>
    <row r="3359" customFormat="false" ht="15" hidden="false" customHeight="false" outlineLevel="0" collapsed="false">
      <c r="A3359" s="0" t="n">
        <v>11651</v>
      </c>
      <c r="B3359" s="0" t="s">
        <v>15243</v>
      </c>
      <c r="C3359" s="0" t="s">
        <v>2430</v>
      </c>
      <c r="D3359" s="532" t="n">
        <v>16901.62</v>
      </c>
    </row>
    <row r="3360" customFormat="false" ht="15" hidden="false" customHeight="false" outlineLevel="0" collapsed="false">
      <c r="A3360" s="0" t="n">
        <v>40435</v>
      </c>
      <c r="B3360" s="0" t="s">
        <v>15244</v>
      </c>
      <c r="C3360" s="0" t="s">
        <v>2430</v>
      </c>
      <c r="D3360" s="532" t="n">
        <v>839712.63</v>
      </c>
    </row>
    <row r="3361" customFormat="false" ht="15" hidden="false" customHeight="false" outlineLevel="0" collapsed="false">
      <c r="A3361" s="0" t="n">
        <v>39012</v>
      </c>
      <c r="B3361" s="0" t="s">
        <v>15245</v>
      </c>
      <c r="C3361" s="0" t="s">
        <v>2430</v>
      </c>
      <c r="D3361" s="532" t="n">
        <v>876124.05</v>
      </c>
    </row>
    <row r="3362" customFormat="false" ht="15" hidden="false" customHeight="false" outlineLevel="0" collapsed="false">
      <c r="A3362" s="0" t="n">
        <v>13617</v>
      </c>
      <c r="B3362" s="0" t="s">
        <v>15246</v>
      </c>
      <c r="C3362" s="0" t="s">
        <v>2430</v>
      </c>
      <c r="D3362" s="532" t="n">
        <v>101253.16</v>
      </c>
    </row>
    <row r="3363" customFormat="false" ht="15" hidden="false" customHeight="false" outlineLevel="0" collapsed="false">
      <c r="A3363" s="0" t="n">
        <v>35274</v>
      </c>
      <c r="B3363" s="0" t="s">
        <v>15247</v>
      </c>
      <c r="C3363" s="0" t="s">
        <v>2440</v>
      </c>
      <c r="D3363" s="333" t="n">
        <v>58.76</v>
      </c>
    </row>
    <row r="3364" customFormat="false" ht="15" hidden="false" customHeight="false" outlineLevel="0" collapsed="false">
      <c r="A3364" s="0" t="n">
        <v>35275</v>
      </c>
      <c r="B3364" s="0" t="s">
        <v>15248</v>
      </c>
      <c r="C3364" s="0" t="s">
        <v>2440</v>
      </c>
      <c r="D3364" s="333" t="n">
        <v>124.73</v>
      </c>
    </row>
    <row r="3365" customFormat="false" ht="15" hidden="false" customHeight="false" outlineLevel="0" collapsed="false">
      <c r="A3365" s="0" t="n">
        <v>35276</v>
      </c>
      <c r="B3365" s="0" t="s">
        <v>15249</v>
      </c>
      <c r="C3365" s="0" t="s">
        <v>2440</v>
      </c>
      <c r="D3365" s="333" t="n">
        <v>217.03</v>
      </c>
    </row>
    <row r="3366" customFormat="false" ht="15" hidden="false" customHeight="false" outlineLevel="0" collapsed="false">
      <c r="A3366" s="0" t="n">
        <v>38386</v>
      </c>
      <c r="B3366" s="0" t="s">
        <v>15250</v>
      </c>
      <c r="C3366" s="0" t="s">
        <v>2430</v>
      </c>
      <c r="D3366" s="333" t="n">
        <v>5.33</v>
      </c>
    </row>
    <row r="3367" customFormat="false" ht="15" hidden="false" customHeight="false" outlineLevel="0" collapsed="false">
      <c r="A3367" s="0" t="n">
        <v>11091</v>
      </c>
      <c r="B3367" s="0" t="s">
        <v>15251</v>
      </c>
      <c r="C3367" s="0" t="s">
        <v>2430</v>
      </c>
      <c r="D3367" s="333" t="n">
        <v>2.32</v>
      </c>
    </row>
    <row r="3368" customFormat="false" ht="15" hidden="false" customHeight="false" outlineLevel="0" collapsed="false">
      <c r="A3368" s="0" t="n">
        <v>37586</v>
      </c>
      <c r="B3368" s="0" t="s">
        <v>15252</v>
      </c>
      <c r="C3368" s="0" t="s">
        <v>2842</v>
      </c>
      <c r="D3368" s="333" t="n">
        <v>45.05</v>
      </c>
    </row>
    <row r="3369" customFormat="false" ht="15" hidden="false" customHeight="false" outlineLevel="0" collapsed="false">
      <c r="A3369" s="0" t="n">
        <v>37395</v>
      </c>
      <c r="B3369" s="0" t="s">
        <v>15253</v>
      </c>
      <c r="C3369" s="0" t="s">
        <v>2842</v>
      </c>
      <c r="D3369" s="333" t="n">
        <v>38.74</v>
      </c>
    </row>
    <row r="3370" customFormat="false" ht="15" hidden="false" customHeight="false" outlineLevel="0" collapsed="false">
      <c r="A3370" s="0" t="n">
        <v>14147</v>
      </c>
      <c r="B3370" s="0" t="s">
        <v>15254</v>
      </c>
      <c r="C3370" s="0" t="s">
        <v>2842</v>
      </c>
      <c r="D3370" s="333" t="n">
        <v>51.39</v>
      </c>
    </row>
    <row r="3371" customFormat="false" ht="15" hidden="false" customHeight="false" outlineLevel="0" collapsed="false">
      <c r="A3371" s="0" t="n">
        <v>37396</v>
      </c>
      <c r="B3371" s="0" t="s">
        <v>15255</v>
      </c>
      <c r="C3371" s="0" t="s">
        <v>2842</v>
      </c>
      <c r="D3371" s="333" t="n">
        <v>31.7</v>
      </c>
    </row>
    <row r="3372" customFormat="false" ht="15" hidden="false" customHeight="false" outlineLevel="0" collapsed="false">
      <c r="A3372" s="0" t="n">
        <v>37397</v>
      </c>
      <c r="B3372" s="0" t="s">
        <v>15256</v>
      </c>
      <c r="C3372" s="0" t="s">
        <v>2842</v>
      </c>
      <c r="D3372" s="333" t="n">
        <v>33.21</v>
      </c>
    </row>
    <row r="3373" customFormat="false" ht="15" hidden="false" customHeight="false" outlineLevel="0" collapsed="false">
      <c r="A3373" s="0" t="n">
        <v>43606</v>
      </c>
      <c r="B3373" s="0" t="s">
        <v>15257</v>
      </c>
      <c r="C3373" s="0" t="s">
        <v>2430</v>
      </c>
      <c r="D3373" s="333" t="n">
        <v>8.58</v>
      </c>
    </row>
    <row r="3374" customFormat="false" ht="15" hidden="false" customHeight="false" outlineLevel="0" collapsed="false">
      <c r="A3374" s="0" t="n">
        <v>444</v>
      </c>
      <c r="B3374" s="0" t="s">
        <v>15258</v>
      </c>
      <c r="C3374" s="0" t="s">
        <v>2430</v>
      </c>
      <c r="D3374" s="333" t="n">
        <v>33.96</v>
      </c>
    </row>
    <row r="3375" customFormat="false" ht="15" hidden="false" customHeight="false" outlineLevel="0" collapsed="false">
      <c r="A3375" s="0" t="n">
        <v>445</v>
      </c>
      <c r="B3375" s="0" t="s">
        <v>15259</v>
      </c>
      <c r="C3375" s="0" t="s">
        <v>2430</v>
      </c>
      <c r="D3375" s="333" t="n">
        <v>46.48</v>
      </c>
    </row>
    <row r="3376" customFormat="false" ht="15" hidden="false" customHeight="false" outlineLevel="0" collapsed="false">
      <c r="A3376" s="0" t="n">
        <v>4783</v>
      </c>
      <c r="B3376" s="0" t="s">
        <v>15260</v>
      </c>
      <c r="C3376" s="0" t="s">
        <v>2502</v>
      </c>
      <c r="D3376" s="333" t="n">
        <v>21.06</v>
      </c>
    </row>
    <row r="3377" customFormat="false" ht="15" hidden="false" customHeight="false" outlineLevel="0" collapsed="false">
      <c r="A3377" s="0" t="n">
        <v>41079</v>
      </c>
      <c r="B3377" s="0" t="s">
        <v>15261</v>
      </c>
      <c r="C3377" s="0" t="s">
        <v>4335</v>
      </c>
      <c r="D3377" s="532" t="n">
        <v>3748.8</v>
      </c>
    </row>
    <row r="3378" customFormat="false" ht="15" hidden="false" customHeight="false" outlineLevel="0" collapsed="false">
      <c r="A3378" s="0" t="n">
        <v>12874</v>
      </c>
      <c r="B3378" s="0" t="s">
        <v>15262</v>
      </c>
      <c r="C3378" s="0" t="s">
        <v>2502</v>
      </c>
      <c r="D3378" s="333" t="n">
        <v>20.45</v>
      </c>
    </row>
    <row r="3379" customFormat="false" ht="15" hidden="false" customHeight="false" outlineLevel="0" collapsed="false">
      <c r="A3379" s="0" t="n">
        <v>41082</v>
      </c>
      <c r="B3379" s="0" t="s">
        <v>15263</v>
      </c>
      <c r="C3379" s="0" t="s">
        <v>4335</v>
      </c>
      <c r="D3379" s="532" t="n">
        <v>3640.34</v>
      </c>
    </row>
    <row r="3380" customFormat="false" ht="15" hidden="false" customHeight="false" outlineLevel="0" collapsed="false">
      <c r="A3380" s="0" t="n">
        <v>4785</v>
      </c>
      <c r="B3380" s="0" t="s">
        <v>15264</v>
      </c>
      <c r="C3380" s="0" t="s">
        <v>2502</v>
      </c>
      <c r="D3380" s="333" t="n">
        <v>21.06</v>
      </c>
    </row>
    <row r="3381" customFormat="false" ht="15" hidden="false" customHeight="false" outlineLevel="0" collapsed="false">
      <c r="A3381" s="0" t="n">
        <v>41081</v>
      </c>
      <c r="B3381" s="0" t="s">
        <v>15265</v>
      </c>
      <c r="C3381" s="0" t="s">
        <v>4335</v>
      </c>
      <c r="D3381" s="532" t="n">
        <v>3748.8</v>
      </c>
    </row>
    <row r="3382" customFormat="false" ht="15" hidden="false" customHeight="false" outlineLevel="0" collapsed="false">
      <c r="A3382" s="0" t="n">
        <v>4801</v>
      </c>
      <c r="B3382" s="0" t="s">
        <v>15266</v>
      </c>
      <c r="C3382" s="0" t="s">
        <v>2414</v>
      </c>
      <c r="D3382" s="333" t="n">
        <v>64.92</v>
      </c>
    </row>
    <row r="3383" customFormat="false" ht="15" hidden="false" customHeight="false" outlineLevel="0" collapsed="false">
      <c r="A3383" s="0" t="n">
        <v>4794</v>
      </c>
      <c r="B3383" s="0" t="s">
        <v>15267</v>
      </c>
      <c r="C3383" s="0" t="s">
        <v>2414</v>
      </c>
      <c r="D3383" s="333" t="n">
        <v>295.66</v>
      </c>
    </row>
    <row r="3384" customFormat="false" ht="15" hidden="false" customHeight="false" outlineLevel="0" collapsed="false">
      <c r="A3384" s="0" t="n">
        <v>4796</v>
      </c>
      <c r="B3384" s="0" t="s">
        <v>15268</v>
      </c>
      <c r="C3384" s="0" t="s">
        <v>2414</v>
      </c>
      <c r="D3384" s="333" t="n">
        <v>179.58</v>
      </c>
    </row>
    <row r="3385" customFormat="false" ht="15" hidden="false" customHeight="false" outlineLevel="0" collapsed="false">
      <c r="A3385" s="0" t="n">
        <v>4800</v>
      </c>
      <c r="B3385" s="0" t="s">
        <v>15269</v>
      </c>
      <c r="C3385" s="0" t="s">
        <v>2414</v>
      </c>
      <c r="D3385" s="333" t="n">
        <v>49.38</v>
      </c>
    </row>
    <row r="3386" customFormat="false" ht="15" hidden="false" customHeight="false" outlineLevel="0" collapsed="false">
      <c r="A3386" s="0" t="n">
        <v>4795</v>
      </c>
      <c r="B3386" s="0" t="s">
        <v>15270</v>
      </c>
      <c r="C3386" s="0" t="s">
        <v>2414</v>
      </c>
      <c r="D3386" s="333" t="n">
        <v>287.81</v>
      </c>
    </row>
    <row r="3387" customFormat="false" ht="15" hidden="false" customHeight="false" outlineLevel="0" collapsed="false">
      <c r="A3387" s="0" t="n">
        <v>39694</v>
      </c>
      <c r="B3387" s="0" t="s">
        <v>15271</v>
      </c>
      <c r="C3387" s="0" t="s">
        <v>2414</v>
      </c>
      <c r="D3387" s="333" t="n">
        <v>376.96</v>
      </c>
    </row>
    <row r="3388" customFormat="false" ht="15" hidden="false" customHeight="false" outlineLevel="0" collapsed="false">
      <c r="A3388" s="0" t="n">
        <v>1292</v>
      </c>
      <c r="B3388" s="0" t="s">
        <v>15272</v>
      </c>
      <c r="C3388" s="0" t="s">
        <v>2414</v>
      </c>
      <c r="D3388" s="333" t="n">
        <v>65.03</v>
      </c>
    </row>
    <row r="3389" customFormat="false" ht="15" hidden="false" customHeight="false" outlineLevel="0" collapsed="false">
      <c r="A3389" s="0" t="n">
        <v>1287</v>
      </c>
      <c r="B3389" s="0" t="s">
        <v>15273</v>
      </c>
      <c r="C3389" s="0" t="s">
        <v>2414</v>
      </c>
      <c r="D3389" s="333" t="n">
        <v>31.9</v>
      </c>
    </row>
    <row r="3390" customFormat="false" ht="15" hidden="false" customHeight="false" outlineLevel="0" collapsed="false">
      <c r="A3390" s="0" t="n">
        <v>1297</v>
      </c>
      <c r="B3390" s="0" t="s">
        <v>15274</v>
      </c>
      <c r="C3390" s="0" t="s">
        <v>2414</v>
      </c>
      <c r="D3390" s="333" t="n">
        <v>26.46</v>
      </c>
    </row>
    <row r="3391" customFormat="false" ht="15" hidden="false" customHeight="false" outlineLevel="0" collapsed="false">
      <c r="A3391" s="0" t="n">
        <v>4786</v>
      </c>
      <c r="B3391" s="0" t="s">
        <v>15275</v>
      </c>
      <c r="C3391" s="0" t="s">
        <v>2414</v>
      </c>
      <c r="D3391" s="333" t="n">
        <v>120</v>
      </c>
    </row>
    <row r="3392" customFormat="false" ht="15" hidden="false" customHeight="false" outlineLevel="0" collapsed="false">
      <c r="A3392" s="0" t="n">
        <v>10840</v>
      </c>
      <c r="B3392" s="0" t="s">
        <v>15276</v>
      </c>
      <c r="C3392" s="0" t="s">
        <v>2414</v>
      </c>
      <c r="D3392" s="333" t="n">
        <v>343.14</v>
      </c>
    </row>
    <row r="3393" customFormat="false" ht="15" hidden="false" customHeight="false" outlineLevel="0" collapsed="false">
      <c r="A3393" s="0" t="n">
        <v>10841</v>
      </c>
      <c r="B3393" s="0" t="s">
        <v>15277</v>
      </c>
      <c r="C3393" s="0" t="s">
        <v>2414</v>
      </c>
      <c r="D3393" s="333" t="n">
        <v>258.97</v>
      </c>
    </row>
    <row r="3394" customFormat="false" ht="15" hidden="false" customHeight="false" outlineLevel="0" collapsed="false">
      <c r="A3394" s="0" t="n">
        <v>44540</v>
      </c>
      <c r="B3394" s="0" t="s">
        <v>15278</v>
      </c>
      <c r="C3394" s="0" t="s">
        <v>2414</v>
      </c>
      <c r="D3394" s="333" t="n">
        <v>330.91</v>
      </c>
    </row>
    <row r="3395" customFormat="false" ht="15" hidden="false" customHeight="false" outlineLevel="0" collapsed="false">
      <c r="A3395" s="0" t="n">
        <v>10842</v>
      </c>
      <c r="B3395" s="0" t="s">
        <v>15279</v>
      </c>
      <c r="C3395" s="0" t="s">
        <v>2414</v>
      </c>
      <c r="D3395" s="333" t="n">
        <v>374.07</v>
      </c>
    </row>
    <row r="3396" customFormat="false" ht="15" hidden="false" customHeight="false" outlineLevel="0" collapsed="false">
      <c r="A3396" s="0" t="n">
        <v>21108</v>
      </c>
      <c r="B3396" s="0" t="s">
        <v>15280</v>
      </c>
      <c r="C3396" s="0" t="s">
        <v>2414</v>
      </c>
      <c r="D3396" s="333" t="n">
        <v>86.67</v>
      </c>
    </row>
    <row r="3397" customFormat="false" ht="15" hidden="false" customHeight="false" outlineLevel="0" collapsed="false">
      <c r="A3397" s="0" t="n">
        <v>38180</v>
      </c>
      <c r="B3397" s="0" t="s">
        <v>15281</v>
      </c>
      <c r="C3397" s="0" t="s">
        <v>2414</v>
      </c>
      <c r="D3397" s="333" t="n">
        <v>144.58</v>
      </c>
    </row>
    <row r="3398" customFormat="false" ht="15" hidden="false" customHeight="false" outlineLevel="0" collapsed="false">
      <c r="A3398" s="0" t="n">
        <v>40648</v>
      </c>
      <c r="B3398" s="0" t="s">
        <v>15282</v>
      </c>
      <c r="C3398" s="0" t="s">
        <v>2414</v>
      </c>
      <c r="D3398" s="333" t="n">
        <v>230.4</v>
      </c>
    </row>
    <row r="3399" customFormat="false" ht="15" hidden="false" customHeight="false" outlineLevel="0" collapsed="false">
      <c r="A3399" s="0" t="n">
        <v>40649</v>
      </c>
      <c r="B3399" s="0" t="s">
        <v>15283</v>
      </c>
      <c r="C3399" s="0" t="s">
        <v>2414</v>
      </c>
      <c r="D3399" s="333" t="n">
        <v>134.2</v>
      </c>
    </row>
    <row r="3400" customFormat="false" ht="15" hidden="false" customHeight="false" outlineLevel="0" collapsed="false">
      <c r="A3400" s="0" t="n">
        <v>40650</v>
      </c>
      <c r="B3400" s="0" t="s">
        <v>15284</v>
      </c>
      <c r="C3400" s="0" t="s">
        <v>2414</v>
      </c>
      <c r="D3400" s="333" t="n">
        <v>172.8</v>
      </c>
    </row>
    <row r="3401" customFormat="false" ht="15" hidden="false" customHeight="false" outlineLevel="0" collapsed="false">
      <c r="A3401" s="0" t="n">
        <v>40651</v>
      </c>
      <c r="B3401" s="0" t="s">
        <v>15285</v>
      </c>
      <c r="C3401" s="0" t="s">
        <v>2414</v>
      </c>
      <c r="D3401" s="333" t="n">
        <v>318.72</v>
      </c>
    </row>
    <row r="3402" customFormat="false" ht="15" hidden="false" customHeight="false" outlineLevel="0" collapsed="false">
      <c r="A3402" s="0" t="n">
        <v>40652</v>
      </c>
      <c r="B3402" s="0" t="s">
        <v>15286</v>
      </c>
      <c r="C3402" s="0" t="s">
        <v>2414</v>
      </c>
      <c r="D3402" s="333" t="n">
        <v>170.88</v>
      </c>
    </row>
    <row r="3403" customFormat="false" ht="15" hidden="false" customHeight="false" outlineLevel="0" collapsed="false">
      <c r="A3403" s="0" t="n">
        <v>40647</v>
      </c>
      <c r="B3403" s="0" t="s">
        <v>15287</v>
      </c>
      <c r="C3403" s="0" t="s">
        <v>2414</v>
      </c>
      <c r="D3403" s="333" t="n">
        <v>188.16</v>
      </c>
    </row>
    <row r="3404" customFormat="false" ht="15" hidden="false" customHeight="false" outlineLevel="0" collapsed="false">
      <c r="A3404" s="0" t="n">
        <v>40653</v>
      </c>
      <c r="B3404" s="0" t="s">
        <v>15288</v>
      </c>
      <c r="C3404" s="0" t="s">
        <v>2414</v>
      </c>
      <c r="D3404" s="333" t="n">
        <v>144</v>
      </c>
    </row>
    <row r="3405" customFormat="false" ht="15" hidden="false" customHeight="false" outlineLevel="0" collapsed="false">
      <c r="A3405" s="0" t="n">
        <v>36178</v>
      </c>
      <c r="B3405" s="0" t="s">
        <v>15289</v>
      </c>
      <c r="C3405" s="0" t="s">
        <v>2430</v>
      </c>
      <c r="D3405" s="333" t="n">
        <v>16.77</v>
      </c>
    </row>
    <row r="3406" customFormat="false" ht="15" hidden="false" customHeight="false" outlineLevel="0" collapsed="false">
      <c r="A3406" s="0" t="n">
        <v>38195</v>
      </c>
      <c r="B3406" s="0" t="s">
        <v>15290</v>
      </c>
      <c r="C3406" s="0" t="s">
        <v>2414</v>
      </c>
      <c r="D3406" s="333" t="n">
        <v>102.36</v>
      </c>
    </row>
    <row r="3407" customFormat="false" ht="15" hidden="false" customHeight="false" outlineLevel="0" collapsed="false">
      <c r="A3407" s="0" t="n">
        <v>38181</v>
      </c>
      <c r="B3407" s="0" t="s">
        <v>15291</v>
      </c>
      <c r="C3407" s="0" t="s">
        <v>2414</v>
      </c>
      <c r="D3407" s="333" t="n">
        <v>197.38</v>
      </c>
    </row>
    <row r="3408" customFormat="false" ht="15" hidden="false" customHeight="false" outlineLevel="0" collapsed="false">
      <c r="A3408" s="0" t="n">
        <v>38182</v>
      </c>
      <c r="B3408" s="0" t="s">
        <v>15292</v>
      </c>
      <c r="C3408" s="0" t="s">
        <v>2414</v>
      </c>
      <c r="D3408" s="333" t="n">
        <v>188.01</v>
      </c>
    </row>
    <row r="3409" customFormat="false" ht="15" hidden="false" customHeight="false" outlineLevel="0" collapsed="false">
      <c r="A3409" s="0" t="n">
        <v>38186</v>
      </c>
      <c r="B3409" s="0" t="s">
        <v>15293</v>
      </c>
      <c r="C3409" s="0" t="s">
        <v>2414</v>
      </c>
      <c r="D3409" s="333" t="n">
        <v>488.71</v>
      </c>
    </row>
    <row r="3410" customFormat="false" ht="15" hidden="false" customHeight="false" outlineLevel="0" collapsed="false">
      <c r="A3410" s="0" t="n">
        <v>38185</v>
      </c>
      <c r="B3410" s="0" t="s">
        <v>15294</v>
      </c>
      <c r="C3410" s="0" t="s">
        <v>2414</v>
      </c>
      <c r="D3410" s="333" t="n">
        <v>435.13</v>
      </c>
    </row>
    <row r="3411" customFormat="false" ht="15" hidden="false" customHeight="false" outlineLevel="0" collapsed="false">
      <c r="A3411" s="0" t="n">
        <v>40654</v>
      </c>
      <c r="B3411" s="0" t="s">
        <v>15295</v>
      </c>
      <c r="C3411" s="0" t="s">
        <v>2414</v>
      </c>
      <c r="D3411" s="333" t="n">
        <v>223.68</v>
      </c>
    </row>
    <row r="3412" customFormat="false" ht="15" hidden="false" customHeight="false" outlineLevel="0" collapsed="false">
      <c r="A3412" s="0" t="n">
        <v>44541</v>
      </c>
      <c r="B3412" s="0" t="s">
        <v>15296</v>
      </c>
      <c r="C3412" s="0" t="s">
        <v>2414</v>
      </c>
      <c r="D3412" s="333" t="n">
        <v>273.36</v>
      </c>
    </row>
    <row r="3413" customFormat="false" ht="15" hidden="false" customHeight="false" outlineLevel="0" collapsed="false">
      <c r="A3413" s="0" t="n">
        <v>4822</v>
      </c>
      <c r="B3413" s="0" t="s">
        <v>15297</v>
      </c>
      <c r="C3413" s="0" t="s">
        <v>2414</v>
      </c>
      <c r="D3413" s="333" t="n">
        <v>291.87</v>
      </c>
    </row>
    <row r="3414" customFormat="false" ht="15" hidden="false" customHeight="false" outlineLevel="0" collapsed="false">
      <c r="A3414" s="0" t="n">
        <v>4818</v>
      </c>
      <c r="B3414" s="0" t="s">
        <v>15298</v>
      </c>
      <c r="C3414" s="0" t="s">
        <v>2414</v>
      </c>
      <c r="D3414" s="333" t="n">
        <v>300</v>
      </c>
    </row>
    <row r="3415" customFormat="false" ht="15" hidden="false" customHeight="false" outlineLevel="0" collapsed="false">
      <c r="A3415" s="0" t="n">
        <v>39567</v>
      </c>
      <c r="B3415" s="0" t="s">
        <v>15299</v>
      </c>
      <c r="C3415" s="0" t="s">
        <v>2414</v>
      </c>
      <c r="D3415" s="333" t="n">
        <v>38.52</v>
      </c>
    </row>
    <row r="3416" customFormat="false" ht="15" hidden="false" customHeight="false" outlineLevel="0" collapsed="false">
      <c r="A3416" s="0" t="n">
        <v>39566</v>
      </c>
      <c r="B3416" s="0" t="s">
        <v>15300</v>
      </c>
      <c r="C3416" s="0" t="s">
        <v>2414</v>
      </c>
      <c r="D3416" s="333" t="n">
        <v>40.77</v>
      </c>
    </row>
    <row r="3417" customFormat="false" ht="15" hidden="false" customHeight="false" outlineLevel="0" collapsed="false">
      <c r="A3417" s="0" t="n">
        <v>39416</v>
      </c>
      <c r="B3417" s="0" t="s">
        <v>15301</v>
      </c>
      <c r="C3417" s="0" t="s">
        <v>2414</v>
      </c>
      <c r="D3417" s="333" t="n">
        <v>24.85</v>
      </c>
    </row>
    <row r="3418" customFormat="false" ht="15" hidden="false" customHeight="false" outlineLevel="0" collapsed="false">
      <c r="A3418" s="0" t="n">
        <v>39417</v>
      </c>
      <c r="B3418" s="0" t="s">
        <v>15302</v>
      </c>
      <c r="C3418" s="0" t="s">
        <v>2414</v>
      </c>
      <c r="D3418" s="333" t="n">
        <v>24.24</v>
      </c>
    </row>
    <row r="3419" customFormat="false" ht="15" hidden="false" customHeight="false" outlineLevel="0" collapsed="false">
      <c r="A3419" s="0" t="n">
        <v>43742</v>
      </c>
      <c r="B3419" s="0" t="s">
        <v>15303</v>
      </c>
      <c r="C3419" s="0" t="s">
        <v>2414</v>
      </c>
      <c r="D3419" s="333" t="n">
        <v>26.14</v>
      </c>
    </row>
    <row r="3420" customFormat="false" ht="15" hidden="false" customHeight="false" outlineLevel="0" collapsed="false">
      <c r="A3420" s="0" t="n">
        <v>39414</v>
      </c>
      <c r="B3420" s="0" t="s">
        <v>15304</v>
      </c>
      <c r="C3420" s="0" t="s">
        <v>2414</v>
      </c>
      <c r="D3420" s="333" t="n">
        <v>23.53</v>
      </c>
    </row>
    <row r="3421" customFormat="false" ht="15" hidden="false" customHeight="false" outlineLevel="0" collapsed="false">
      <c r="A3421" s="0" t="n">
        <v>39415</v>
      </c>
      <c r="B3421" s="0" t="s">
        <v>15305</v>
      </c>
      <c r="C3421" s="0" t="s">
        <v>2414</v>
      </c>
      <c r="D3421" s="333" t="n">
        <v>20.28</v>
      </c>
    </row>
    <row r="3422" customFormat="false" ht="15" hidden="false" customHeight="false" outlineLevel="0" collapsed="false">
      <c r="A3422" s="0" t="n">
        <v>43740</v>
      </c>
      <c r="B3422" s="0" t="s">
        <v>15306</v>
      </c>
      <c r="C3422" s="0" t="s">
        <v>2414</v>
      </c>
      <c r="D3422" s="333" t="n">
        <v>24.77</v>
      </c>
    </row>
    <row r="3423" customFormat="false" ht="15" hidden="false" customHeight="false" outlineLevel="0" collapsed="false">
      <c r="A3423" s="0" t="n">
        <v>39412</v>
      </c>
      <c r="B3423" s="0" t="s">
        <v>15307</v>
      </c>
      <c r="C3423" s="0" t="s">
        <v>2414</v>
      </c>
      <c r="D3423" s="333" t="n">
        <v>16.99</v>
      </c>
    </row>
    <row r="3424" customFormat="false" ht="15" hidden="false" customHeight="false" outlineLevel="0" collapsed="false">
      <c r="A3424" s="0" t="n">
        <v>39413</v>
      </c>
      <c r="B3424" s="0" t="s">
        <v>15308</v>
      </c>
      <c r="C3424" s="0" t="s">
        <v>2414</v>
      </c>
      <c r="D3424" s="333" t="n">
        <v>18.37</v>
      </c>
    </row>
    <row r="3425" customFormat="false" ht="15" hidden="false" customHeight="false" outlineLevel="0" collapsed="false">
      <c r="A3425" s="0" t="n">
        <v>43741</v>
      </c>
      <c r="B3425" s="0" t="s">
        <v>15309</v>
      </c>
      <c r="C3425" s="0" t="s">
        <v>2414</v>
      </c>
      <c r="D3425" s="333" t="n">
        <v>19.58</v>
      </c>
    </row>
    <row r="3426" customFormat="false" ht="15" hidden="false" customHeight="false" outlineLevel="0" collapsed="false">
      <c r="A3426" s="0" t="n">
        <v>11062</v>
      </c>
      <c r="B3426" s="0" t="s">
        <v>15310</v>
      </c>
      <c r="C3426" s="0" t="s">
        <v>2414</v>
      </c>
      <c r="D3426" s="333" t="n">
        <v>44.6</v>
      </c>
    </row>
    <row r="3427" customFormat="false" ht="15" hidden="false" customHeight="false" outlineLevel="0" collapsed="false">
      <c r="A3427" s="0" t="n">
        <v>11063</v>
      </c>
      <c r="B3427" s="0" t="s">
        <v>15311</v>
      </c>
      <c r="C3427" s="0" t="s">
        <v>2414</v>
      </c>
      <c r="D3427" s="333" t="n">
        <v>27.29</v>
      </c>
    </row>
    <row r="3428" customFormat="false" ht="15" hidden="false" customHeight="false" outlineLevel="0" collapsed="false">
      <c r="A3428" s="0" t="n">
        <v>13521</v>
      </c>
      <c r="B3428" s="0" t="s">
        <v>15312</v>
      </c>
      <c r="C3428" s="0" t="s">
        <v>2430</v>
      </c>
      <c r="D3428" s="333" t="n">
        <v>82.5</v>
      </c>
    </row>
    <row r="3429" customFormat="false" ht="15" hidden="false" customHeight="false" outlineLevel="0" collapsed="false">
      <c r="A3429" s="0" t="n">
        <v>10851</v>
      </c>
      <c r="B3429" s="0" t="s">
        <v>15313</v>
      </c>
      <c r="C3429" s="0" t="s">
        <v>2430</v>
      </c>
      <c r="D3429" s="333" t="n">
        <v>82.56</v>
      </c>
    </row>
    <row r="3430" customFormat="false" ht="15" hidden="false" customHeight="false" outlineLevel="0" collapsed="false">
      <c r="A3430" s="0" t="n">
        <v>39515</v>
      </c>
      <c r="B3430" s="0" t="s">
        <v>15314</v>
      </c>
      <c r="C3430" s="0" t="s">
        <v>2430</v>
      </c>
      <c r="D3430" s="333" t="n">
        <v>61.41</v>
      </c>
    </row>
    <row r="3431" customFormat="false" ht="15" hidden="false" customHeight="false" outlineLevel="0" collapsed="false">
      <c r="A3431" s="0" t="n">
        <v>39516</v>
      </c>
      <c r="B3431" s="0" t="s">
        <v>15315</v>
      </c>
      <c r="C3431" s="0" t="s">
        <v>2430</v>
      </c>
      <c r="D3431" s="333" t="n">
        <v>51.77</v>
      </c>
    </row>
    <row r="3432" customFormat="false" ht="15" hidden="false" customHeight="false" outlineLevel="0" collapsed="false">
      <c r="A3432" s="0" t="n">
        <v>39514</v>
      </c>
      <c r="B3432" s="0" t="s">
        <v>15316</v>
      </c>
      <c r="C3432" s="0" t="s">
        <v>2430</v>
      </c>
      <c r="D3432" s="333" t="n">
        <v>32.21</v>
      </c>
    </row>
    <row r="3433" customFormat="false" ht="15" hidden="false" customHeight="false" outlineLevel="0" collapsed="false">
      <c r="A3433" s="0" t="n">
        <v>4812</v>
      </c>
      <c r="B3433" s="0" t="s">
        <v>15317</v>
      </c>
      <c r="C3433" s="0" t="s">
        <v>2414</v>
      </c>
      <c r="D3433" s="333" t="n">
        <v>10.19</v>
      </c>
    </row>
    <row r="3434" customFormat="false" ht="15" hidden="false" customHeight="false" outlineLevel="0" collapsed="false">
      <c r="A3434" s="0" t="n">
        <v>10849</v>
      </c>
      <c r="B3434" s="0" t="s">
        <v>15318</v>
      </c>
      <c r="C3434" s="0" t="s">
        <v>2430</v>
      </c>
      <c r="D3434" s="532" t="n">
        <v>1200.01</v>
      </c>
    </row>
    <row r="3435" customFormat="false" ht="15" hidden="false" customHeight="false" outlineLevel="0" collapsed="false">
      <c r="A3435" s="0" t="n">
        <v>10848</v>
      </c>
      <c r="B3435" s="0" t="s">
        <v>15319</v>
      </c>
      <c r="C3435" s="0" t="s">
        <v>2430</v>
      </c>
      <c r="D3435" s="333" t="n">
        <v>753.75</v>
      </c>
    </row>
    <row r="3436" customFormat="false" ht="15" hidden="false" customHeight="false" outlineLevel="0" collapsed="false">
      <c r="A3436" s="0" t="n">
        <v>4813</v>
      </c>
      <c r="B3436" s="0" t="s">
        <v>15320</v>
      </c>
      <c r="C3436" s="0" t="s">
        <v>2414</v>
      </c>
      <c r="D3436" s="333" t="n">
        <v>250</v>
      </c>
    </row>
    <row r="3437" customFormat="false" ht="15" hidden="false" customHeight="false" outlineLevel="0" collapsed="false">
      <c r="A3437" s="0" t="n">
        <v>37560</v>
      </c>
      <c r="B3437" s="0" t="s">
        <v>15321</v>
      </c>
      <c r="C3437" s="0" t="s">
        <v>2430</v>
      </c>
      <c r="D3437" s="333" t="n">
        <v>39.37</v>
      </c>
    </row>
    <row r="3438" customFormat="false" ht="15" hidden="false" customHeight="false" outlineLevel="0" collapsed="false">
      <c r="A3438" s="0" t="n">
        <v>37557</v>
      </c>
      <c r="B3438" s="0" t="s">
        <v>15322</v>
      </c>
      <c r="C3438" s="0" t="s">
        <v>2430</v>
      </c>
      <c r="D3438" s="333" t="n">
        <v>11.95</v>
      </c>
    </row>
    <row r="3439" customFormat="false" ht="15" hidden="false" customHeight="false" outlineLevel="0" collapsed="false">
      <c r="A3439" s="0" t="n">
        <v>37556</v>
      </c>
      <c r="B3439" s="0" t="s">
        <v>15323</v>
      </c>
      <c r="C3439" s="0" t="s">
        <v>2430</v>
      </c>
      <c r="D3439" s="333" t="n">
        <v>23.13</v>
      </c>
    </row>
    <row r="3440" customFormat="false" ht="15" hidden="false" customHeight="false" outlineLevel="0" collapsed="false">
      <c r="A3440" s="0" t="n">
        <v>37559</v>
      </c>
      <c r="B3440" s="0" t="s">
        <v>15324</v>
      </c>
      <c r="C3440" s="0" t="s">
        <v>2430</v>
      </c>
      <c r="D3440" s="333" t="n">
        <v>28.37</v>
      </c>
    </row>
    <row r="3441" customFormat="false" ht="15" hidden="false" customHeight="false" outlineLevel="0" collapsed="false">
      <c r="A3441" s="0" t="n">
        <v>37539</v>
      </c>
      <c r="B3441" s="0" t="s">
        <v>15325</v>
      </c>
      <c r="C3441" s="0" t="s">
        <v>2430</v>
      </c>
      <c r="D3441" s="333" t="n">
        <v>20</v>
      </c>
    </row>
    <row r="3442" customFormat="false" ht="15" hidden="false" customHeight="false" outlineLevel="0" collapsed="false">
      <c r="A3442" s="0" t="n">
        <v>37558</v>
      </c>
      <c r="B3442" s="0" t="s">
        <v>15326</v>
      </c>
      <c r="C3442" s="0" t="s">
        <v>2430</v>
      </c>
      <c r="D3442" s="333" t="n">
        <v>37.29</v>
      </c>
    </row>
    <row r="3443" customFormat="false" ht="15" hidden="false" customHeight="false" outlineLevel="0" collapsed="false">
      <c r="A3443" s="0" t="n">
        <v>34723</v>
      </c>
      <c r="B3443" s="0" t="s">
        <v>15327</v>
      </c>
      <c r="C3443" s="0" t="s">
        <v>2414</v>
      </c>
      <c r="D3443" s="333" t="n">
        <v>577.5</v>
      </c>
    </row>
    <row r="3444" customFormat="false" ht="15" hidden="false" customHeight="false" outlineLevel="0" collapsed="false">
      <c r="A3444" s="0" t="n">
        <v>34721</v>
      </c>
      <c r="B3444" s="0" t="s">
        <v>15328</v>
      </c>
      <c r="C3444" s="0" t="s">
        <v>2414</v>
      </c>
      <c r="D3444" s="333" t="n">
        <v>720</v>
      </c>
    </row>
    <row r="3445" customFormat="false" ht="15" hidden="false" customHeight="false" outlineLevel="0" collapsed="false">
      <c r="A3445" s="0" t="n">
        <v>4309</v>
      </c>
      <c r="B3445" s="0" t="s">
        <v>15329</v>
      </c>
      <c r="C3445" s="0" t="s">
        <v>2430</v>
      </c>
      <c r="D3445" s="333" t="n">
        <v>10.4</v>
      </c>
    </row>
    <row r="3446" customFormat="false" ht="15" hidden="false" customHeight="false" outlineLevel="0" collapsed="false">
      <c r="A3446" s="0" t="n">
        <v>4307</v>
      </c>
      <c r="B3446" s="0" t="s">
        <v>15330</v>
      </c>
      <c r="C3446" s="0" t="s">
        <v>2430</v>
      </c>
      <c r="D3446" s="333" t="n">
        <v>17.79</v>
      </c>
    </row>
    <row r="3447" customFormat="false" ht="15" hidden="false" customHeight="false" outlineLevel="0" collapsed="false">
      <c r="A3447" s="0" t="n">
        <v>10850</v>
      </c>
      <c r="B3447" s="0" t="s">
        <v>15331</v>
      </c>
      <c r="C3447" s="0" t="s">
        <v>2430</v>
      </c>
      <c r="D3447" s="333" t="n">
        <v>37.5</v>
      </c>
    </row>
    <row r="3448" customFormat="false" ht="15" hidden="false" customHeight="false" outlineLevel="0" collapsed="false">
      <c r="A3448" s="0" t="n">
        <v>42438</v>
      </c>
      <c r="B3448" s="0" t="s">
        <v>15332</v>
      </c>
      <c r="C3448" s="0" t="s">
        <v>2430</v>
      </c>
      <c r="D3448" s="532" t="n">
        <v>2090.75</v>
      </c>
    </row>
    <row r="3449" customFormat="false" ht="15" hidden="false" customHeight="false" outlineLevel="0" collapsed="false">
      <c r="A3449" s="0" t="n">
        <v>4792</v>
      </c>
      <c r="B3449" s="0" t="s">
        <v>15333</v>
      </c>
      <c r="C3449" s="0" t="s">
        <v>2414</v>
      </c>
      <c r="D3449" s="333" t="n">
        <v>138.79</v>
      </c>
    </row>
    <row r="3450" customFormat="false" ht="15" hidden="false" customHeight="false" outlineLevel="0" collapsed="false">
      <c r="A3450" s="0" t="n">
        <v>4790</v>
      </c>
      <c r="B3450" s="0" t="s">
        <v>15334</v>
      </c>
      <c r="C3450" s="0" t="s">
        <v>2414</v>
      </c>
      <c r="D3450" s="333" t="n">
        <v>83.45</v>
      </c>
    </row>
    <row r="3451" customFormat="false" ht="15" hidden="false" customHeight="false" outlineLevel="0" collapsed="false">
      <c r="A3451" s="0" t="n">
        <v>40671</v>
      </c>
      <c r="B3451" s="0" t="s">
        <v>15335</v>
      </c>
      <c r="C3451" s="0" t="s">
        <v>2414</v>
      </c>
      <c r="D3451" s="333" t="n">
        <v>110.11</v>
      </c>
    </row>
    <row r="3452" customFormat="false" ht="15" hidden="false" customHeight="false" outlineLevel="0" collapsed="false">
      <c r="A3452" s="0" t="n">
        <v>7552</v>
      </c>
      <c r="B3452" s="0" t="s">
        <v>15336</v>
      </c>
      <c r="C3452" s="0" t="s">
        <v>2430</v>
      </c>
      <c r="D3452" s="333" t="n">
        <v>26.55</v>
      </c>
    </row>
    <row r="3453" customFormat="false" ht="15" hidden="false" customHeight="false" outlineLevel="0" collapsed="false">
      <c r="A3453" s="0" t="n">
        <v>4893</v>
      </c>
      <c r="B3453" s="0" t="s">
        <v>15337</v>
      </c>
      <c r="C3453" s="0" t="s">
        <v>2430</v>
      </c>
      <c r="D3453" s="333" t="n">
        <v>15.74</v>
      </c>
    </row>
    <row r="3454" customFormat="false" ht="15" hidden="false" customHeight="false" outlineLevel="0" collapsed="false">
      <c r="A3454" s="0" t="n">
        <v>4894</v>
      </c>
      <c r="B3454" s="0" t="s">
        <v>15338</v>
      </c>
      <c r="C3454" s="0" t="s">
        <v>2430</v>
      </c>
      <c r="D3454" s="333" t="n">
        <v>13.5</v>
      </c>
    </row>
    <row r="3455" customFormat="false" ht="15" hidden="false" customHeight="false" outlineLevel="0" collapsed="false">
      <c r="A3455" s="0" t="n">
        <v>4888</v>
      </c>
      <c r="B3455" s="0" t="s">
        <v>15339</v>
      </c>
      <c r="C3455" s="0" t="s">
        <v>2430</v>
      </c>
      <c r="D3455" s="333" t="n">
        <v>4.6</v>
      </c>
    </row>
    <row r="3456" customFormat="false" ht="15" hidden="false" customHeight="false" outlineLevel="0" collapsed="false">
      <c r="A3456" s="0" t="n">
        <v>4890</v>
      </c>
      <c r="B3456" s="0" t="s">
        <v>15340</v>
      </c>
      <c r="C3456" s="0" t="s">
        <v>2430</v>
      </c>
      <c r="D3456" s="333" t="n">
        <v>8.64</v>
      </c>
    </row>
    <row r="3457" customFormat="false" ht="15" hidden="false" customHeight="false" outlineLevel="0" collapsed="false">
      <c r="A3457" s="0" t="n">
        <v>12411</v>
      </c>
      <c r="B3457" s="0" t="s">
        <v>15341</v>
      </c>
      <c r="C3457" s="0" t="s">
        <v>2430</v>
      </c>
      <c r="D3457" s="333" t="n">
        <v>46.54</v>
      </c>
    </row>
    <row r="3458" customFormat="false" ht="15" hidden="false" customHeight="false" outlineLevel="0" collapsed="false">
      <c r="A3458" s="0" t="n">
        <v>4891</v>
      </c>
      <c r="B3458" s="0" t="s">
        <v>15342</v>
      </c>
      <c r="C3458" s="0" t="s">
        <v>2430</v>
      </c>
      <c r="D3458" s="333" t="n">
        <v>23.27</v>
      </c>
    </row>
    <row r="3459" customFormat="false" ht="15" hidden="false" customHeight="false" outlineLevel="0" collapsed="false">
      <c r="A3459" s="0" t="n">
        <v>4889</v>
      </c>
      <c r="B3459" s="0" t="s">
        <v>15343</v>
      </c>
      <c r="C3459" s="0" t="s">
        <v>2430</v>
      </c>
      <c r="D3459" s="333" t="n">
        <v>6.22</v>
      </c>
    </row>
    <row r="3460" customFormat="false" ht="15" hidden="false" customHeight="false" outlineLevel="0" collapsed="false">
      <c r="A3460" s="0" t="n">
        <v>4892</v>
      </c>
      <c r="B3460" s="0" t="s">
        <v>15344</v>
      </c>
      <c r="C3460" s="0" t="s">
        <v>2430</v>
      </c>
      <c r="D3460" s="333" t="n">
        <v>65.17</v>
      </c>
    </row>
    <row r="3461" customFormat="false" ht="15" hidden="false" customHeight="false" outlineLevel="0" collapsed="false">
      <c r="A3461" s="0" t="n">
        <v>12412</v>
      </c>
      <c r="B3461" s="0" t="s">
        <v>15345</v>
      </c>
      <c r="C3461" s="0" t="s">
        <v>2430</v>
      </c>
      <c r="D3461" s="333" t="n">
        <v>121.12</v>
      </c>
    </row>
    <row r="3462" customFormat="false" ht="15" hidden="false" customHeight="false" outlineLevel="0" collapsed="false">
      <c r="A3462" s="0" t="n">
        <v>4907</v>
      </c>
      <c r="B3462" s="0" t="s">
        <v>15346</v>
      </c>
      <c r="C3462" s="0" t="s">
        <v>2430</v>
      </c>
      <c r="D3462" s="333" t="n">
        <v>18.94</v>
      </c>
    </row>
    <row r="3463" customFormat="false" ht="15" hidden="false" customHeight="false" outlineLevel="0" collapsed="false">
      <c r="A3463" s="0" t="n">
        <v>4902</v>
      </c>
      <c r="B3463" s="0" t="s">
        <v>15347</v>
      </c>
      <c r="C3463" s="0" t="s">
        <v>2430</v>
      </c>
      <c r="D3463" s="333" t="n">
        <v>49.14</v>
      </c>
    </row>
    <row r="3464" customFormat="false" ht="15" hidden="false" customHeight="false" outlineLevel="0" collapsed="false">
      <c r="A3464" s="0" t="n">
        <v>11096</v>
      </c>
      <c r="B3464" s="0" t="s">
        <v>15348</v>
      </c>
      <c r="C3464" s="0" t="s">
        <v>2515</v>
      </c>
      <c r="D3464" s="333" t="n">
        <v>2.55</v>
      </c>
    </row>
    <row r="3465" customFormat="false" ht="15" hidden="false" customHeight="false" outlineLevel="0" collapsed="false">
      <c r="A3465" s="0" t="n">
        <v>4741</v>
      </c>
      <c r="B3465" s="0" t="s">
        <v>15349</v>
      </c>
      <c r="C3465" s="0" t="s">
        <v>2438</v>
      </c>
      <c r="D3465" s="333" t="n">
        <v>175.45</v>
      </c>
    </row>
    <row r="3466" customFormat="false" ht="15" hidden="false" customHeight="false" outlineLevel="0" collapsed="false">
      <c r="A3466" s="0" t="n">
        <v>4752</v>
      </c>
      <c r="B3466" s="0" t="s">
        <v>15350</v>
      </c>
      <c r="C3466" s="0" t="s">
        <v>2502</v>
      </c>
      <c r="D3466" s="333" t="n">
        <v>17.36</v>
      </c>
    </row>
    <row r="3467" customFormat="false" ht="15" hidden="false" customHeight="false" outlineLevel="0" collapsed="false">
      <c r="A3467" s="0" t="n">
        <v>41091</v>
      </c>
      <c r="B3467" s="0" t="s">
        <v>15351</v>
      </c>
      <c r="C3467" s="0" t="s">
        <v>4335</v>
      </c>
      <c r="D3467" s="532" t="n">
        <v>3092.31</v>
      </c>
    </row>
    <row r="3468" customFormat="false" ht="15" hidden="false" customHeight="false" outlineLevel="0" collapsed="false">
      <c r="A3468" s="0" t="n">
        <v>13954</v>
      </c>
      <c r="B3468" s="0" t="s">
        <v>15352</v>
      </c>
      <c r="C3468" s="0" t="s">
        <v>2430</v>
      </c>
      <c r="D3468" s="532" t="n">
        <v>7475.99</v>
      </c>
    </row>
    <row r="3469" customFormat="false" ht="15" hidden="false" customHeight="false" outlineLevel="0" collapsed="false">
      <c r="A3469" s="0" t="n">
        <v>3411</v>
      </c>
      <c r="B3469" s="0" t="s">
        <v>15353</v>
      </c>
      <c r="C3469" s="0" t="s">
        <v>2515</v>
      </c>
      <c r="D3469" s="333" t="n">
        <v>76.28</v>
      </c>
    </row>
    <row r="3470" customFormat="false" ht="15" hidden="false" customHeight="false" outlineLevel="0" collapsed="false">
      <c r="A3470" s="0" t="n">
        <v>39995</v>
      </c>
      <c r="B3470" s="0" t="s">
        <v>15354</v>
      </c>
      <c r="C3470" s="0" t="s">
        <v>2438</v>
      </c>
      <c r="D3470" s="333" t="n">
        <v>586.86</v>
      </c>
    </row>
    <row r="3471" customFormat="false" ht="15" hidden="false" customHeight="false" outlineLevel="0" collapsed="false">
      <c r="A3471" s="0" t="n">
        <v>11615</v>
      </c>
      <c r="B3471" s="0" t="s">
        <v>15355</v>
      </c>
      <c r="C3471" s="0" t="s">
        <v>2414</v>
      </c>
      <c r="D3471" s="333" t="n">
        <v>4.98</v>
      </c>
    </row>
    <row r="3472" customFormat="false" ht="15" hidden="false" customHeight="false" outlineLevel="0" collapsed="false">
      <c r="A3472" s="0" t="n">
        <v>3408</v>
      </c>
      <c r="B3472" s="0" t="s">
        <v>15356</v>
      </c>
      <c r="C3472" s="0" t="s">
        <v>2414</v>
      </c>
      <c r="D3472" s="333" t="n">
        <v>13.22</v>
      </c>
    </row>
    <row r="3473" customFormat="false" ht="15" hidden="false" customHeight="false" outlineLevel="0" collapsed="false">
      <c r="A3473" s="0" t="n">
        <v>3409</v>
      </c>
      <c r="B3473" s="0" t="s">
        <v>15357</v>
      </c>
      <c r="C3473" s="0" t="s">
        <v>2414</v>
      </c>
      <c r="D3473" s="333" t="n">
        <v>33.05</v>
      </c>
    </row>
    <row r="3474" customFormat="false" ht="15" hidden="false" customHeight="false" outlineLevel="0" collapsed="false">
      <c r="A3474" s="0" t="n">
        <v>11427</v>
      </c>
      <c r="B3474" s="0" t="s">
        <v>15358</v>
      </c>
      <c r="C3474" s="0" t="s">
        <v>2515</v>
      </c>
      <c r="D3474" s="333" t="n">
        <v>113.86</v>
      </c>
    </row>
    <row r="3475" customFormat="false" ht="15" hidden="false" customHeight="false" outlineLevel="0" collapsed="false">
      <c r="A3475" s="0" t="n">
        <v>4491</v>
      </c>
      <c r="B3475" s="0" t="s">
        <v>15359</v>
      </c>
      <c r="C3475" s="0" t="s">
        <v>2440</v>
      </c>
      <c r="D3475" s="333" t="n">
        <v>7.92</v>
      </c>
    </row>
    <row r="3476" customFormat="false" ht="15" hidden="false" customHeight="false" outlineLevel="0" collapsed="false">
      <c r="A3476" s="0" t="n">
        <v>2745</v>
      </c>
      <c r="B3476" s="0" t="s">
        <v>15360</v>
      </c>
      <c r="C3476" s="0" t="s">
        <v>2440</v>
      </c>
      <c r="D3476" s="333" t="n">
        <v>3.77</v>
      </c>
    </row>
    <row r="3477" customFormat="false" ht="15" hidden="false" customHeight="false" outlineLevel="0" collapsed="false">
      <c r="A3477" s="0" t="n">
        <v>14439</v>
      </c>
      <c r="B3477" s="0" t="s">
        <v>15361</v>
      </c>
      <c r="C3477" s="0" t="s">
        <v>2440</v>
      </c>
      <c r="D3477" s="333" t="n">
        <v>4.67</v>
      </c>
    </row>
    <row r="3478" customFormat="false" ht="15" hidden="false" customHeight="false" outlineLevel="0" collapsed="false">
      <c r="A3478" s="0" t="n">
        <v>44496</v>
      </c>
      <c r="B3478" s="0" t="s">
        <v>15362</v>
      </c>
      <c r="C3478" s="0" t="s">
        <v>2430</v>
      </c>
      <c r="D3478" s="333" t="n">
        <v>132.07</v>
      </c>
    </row>
    <row r="3479" customFormat="false" ht="15" hidden="false" customHeight="false" outlineLevel="0" collapsed="false">
      <c r="A3479" s="0" t="n">
        <v>12362</v>
      </c>
      <c r="B3479" s="0" t="s">
        <v>15363</v>
      </c>
      <c r="C3479" s="0" t="s">
        <v>2430</v>
      </c>
      <c r="D3479" s="333" t="n">
        <v>18.45</v>
      </c>
    </row>
    <row r="3480" customFormat="false" ht="15" hidden="false" customHeight="false" outlineLevel="0" collapsed="false">
      <c r="A3480" s="0" t="n">
        <v>421</v>
      </c>
      <c r="B3480" s="0" t="s">
        <v>15364</v>
      </c>
      <c r="C3480" s="0" t="s">
        <v>2430</v>
      </c>
      <c r="D3480" s="333" t="n">
        <v>23.07</v>
      </c>
    </row>
    <row r="3481" customFormat="false" ht="15" hidden="false" customHeight="false" outlineLevel="0" collapsed="false">
      <c r="A3481" s="0" t="n">
        <v>14148</v>
      </c>
      <c r="B3481" s="0" t="s">
        <v>15365</v>
      </c>
      <c r="C3481" s="0" t="s">
        <v>2430</v>
      </c>
      <c r="D3481" s="333" t="n">
        <v>0.87</v>
      </c>
    </row>
    <row r="3482" customFormat="false" ht="15" hidden="false" customHeight="false" outlineLevel="0" collapsed="false">
      <c r="A3482" s="0" t="n">
        <v>4341</v>
      </c>
      <c r="B3482" s="0" t="s">
        <v>15366</v>
      </c>
      <c r="C3482" s="0" t="s">
        <v>2430</v>
      </c>
      <c r="D3482" s="333" t="n">
        <v>1.14</v>
      </c>
    </row>
    <row r="3483" customFormat="false" ht="15" hidden="false" customHeight="false" outlineLevel="0" collapsed="false">
      <c r="A3483" s="0" t="n">
        <v>4337</v>
      </c>
      <c r="B3483" s="0" t="s">
        <v>15367</v>
      </c>
      <c r="C3483" s="0" t="s">
        <v>2430</v>
      </c>
      <c r="D3483" s="333" t="n">
        <v>2.87</v>
      </c>
    </row>
    <row r="3484" customFormat="false" ht="15" hidden="false" customHeight="false" outlineLevel="0" collapsed="false">
      <c r="A3484" s="0" t="n">
        <v>4339</v>
      </c>
      <c r="B3484" s="0" t="s">
        <v>15368</v>
      </c>
      <c r="C3484" s="0" t="s">
        <v>2430</v>
      </c>
      <c r="D3484" s="333" t="n">
        <v>0.61</v>
      </c>
    </row>
    <row r="3485" customFormat="false" ht="15" hidden="false" customHeight="false" outlineLevel="0" collapsed="false">
      <c r="A3485" s="0" t="n">
        <v>39997</v>
      </c>
      <c r="B3485" s="0" t="s">
        <v>15369</v>
      </c>
      <c r="C3485" s="0" t="s">
        <v>2430</v>
      </c>
      <c r="D3485" s="333" t="n">
        <v>0.34</v>
      </c>
    </row>
    <row r="3486" customFormat="false" ht="15" hidden="false" customHeight="false" outlineLevel="0" collapsed="false">
      <c r="A3486" s="0" t="n">
        <v>11971</v>
      </c>
      <c r="B3486" s="0" t="s">
        <v>15370</v>
      </c>
      <c r="C3486" s="0" t="s">
        <v>2430</v>
      </c>
      <c r="D3486" s="333" t="n">
        <v>4.75</v>
      </c>
    </row>
    <row r="3487" customFormat="false" ht="15" hidden="false" customHeight="false" outlineLevel="0" collapsed="false">
      <c r="A3487" s="0" t="n">
        <v>4342</v>
      </c>
      <c r="B3487" s="0" t="s">
        <v>15371</v>
      </c>
      <c r="C3487" s="0" t="s">
        <v>2430</v>
      </c>
      <c r="D3487" s="333" t="n">
        <v>0.25</v>
      </c>
    </row>
    <row r="3488" customFormat="false" ht="15" hidden="false" customHeight="false" outlineLevel="0" collapsed="false">
      <c r="A3488" s="0" t="n">
        <v>4330</v>
      </c>
      <c r="B3488" s="0" t="s">
        <v>15372</v>
      </c>
      <c r="C3488" s="0" t="s">
        <v>2430</v>
      </c>
      <c r="D3488" s="333" t="n">
        <v>0.16</v>
      </c>
    </row>
    <row r="3489" customFormat="false" ht="15" hidden="false" customHeight="false" outlineLevel="0" collapsed="false">
      <c r="A3489" s="0" t="n">
        <v>4340</v>
      </c>
      <c r="B3489" s="0" t="s">
        <v>15373</v>
      </c>
      <c r="C3489" s="0" t="s">
        <v>2430</v>
      </c>
      <c r="D3489" s="333" t="n">
        <v>1.33</v>
      </c>
    </row>
    <row r="3490" customFormat="false" ht="15" hidden="false" customHeight="false" outlineLevel="0" collapsed="false">
      <c r="A3490" s="0" t="n">
        <v>5088</v>
      </c>
      <c r="B3490" s="0" t="s">
        <v>15374</v>
      </c>
      <c r="C3490" s="0" t="s">
        <v>2430</v>
      </c>
      <c r="D3490" s="333" t="n">
        <v>6.7</v>
      </c>
    </row>
    <row r="3491" customFormat="false" ht="15" hidden="false" customHeight="false" outlineLevel="0" collapsed="false">
      <c r="A3491" s="0" t="n">
        <v>11154</v>
      </c>
      <c r="B3491" s="0" t="s">
        <v>15375</v>
      </c>
      <c r="C3491" s="0" t="s">
        <v>2430</v>
      </c>
      <c r="D3491" s="532" t="n">
        <v>1440.15</v>
      </c>
    </row>
    <row r="3492" customFormat="false" ht="15" hidden="false" customHeight="false" outlineLevel="0" collapsed="false">
      <c r="A3492" s="0" t="n">
        <v>4989</v>
      </c>
      <c r="B3492" s="0" t="s">
        <v>15376</v>
      </c>
      <c r="C3492" s="0" t="s">
        <v>2430</v>
      </c>
      <c r="D3492" s="333" t="n">
        <v>362.94</v>
      </c>
    </row>
    <row r="3493" customFormat="false" ht="15" hidden="false" customHeight="false" outlineLevel="0" collapsed="false">
      <c r="A3493" s="0" t="n">
        <v>4982</v>
      </c>
      <c r="B3493" s="0" t="s">
        <v>15377</v>
      </c>
      <c r="C3493" s="0" t="s">
        <v>2430</v>
      </c>
      <c r="D3493" s="333" t="n">
        <v>340.42</v>
      </c>
    </row>
    <row r="3494" customFormat="false" ht="15" hidden="false" customHeight="false" outlineLevel="0" collapsed="false">
      <c r="A3494" s="0" t="n">
        <v>4962</v>
      </c>
      <c r="B3494" s="0" t="s">
        <v>15378</v>
      </c>
      <c r="C3494" s="0" t="s">
        <v>2430</v>
      </c>
      <c r="D3494" s="333" t="n">
        <v>268.46</v>
      </c>
    </row>
    <row r="3495" customFormat="false" ht="15" hidden="false" customHeight="false" outlineLevel="0" collapsed="false">
      <c r="A3495" s="0" t="n">
        <v>4981</v>
      </c>
      <c r="B3495" s="0" t="s">
        <v>15379</v>
      </c>
      <c r="C3495" s="0" t="s">
        <v>2430</v>
      </c>
      <c r="D3495" s="333" t="n">
        <v>239</v>
      </c>
    </row>
    <row r="3496" customFormat="false" ht="15" hidden="false" customHeight="false" outlineLevel="0" collapsed="false">
      <c r="A3496" s="0" t="n">
        <v>4964</v>
      </c>
      <c r="B3496" s="0" t="s">
        <v>15380</v>
      </c>
      <c r="C3496" s="0" t="s">
        <v>2430</v>
      </c>
      <c r="D3496" s="333" t="n">
        <v>303.2</v>
      </c>
    </row>
    <row r="3497" customFormat="false" ht="15" hidden="false" customHeight="false" outlineLevel="0" collapsed="false">
      <c r="A3497" s="0" t="n">
        <v>4992</v>
      </c>
      <c r="B3497" s="0" t="s">
        <v>15381</v>
      </c>
      <c r="C3497" s="0" t="s">
        <v>2430</v>
      </c>
      <c r="D3497" s="333" t="n">
        <v>296.17</v>
      </c>
    </row>
    <row r="3498" customFormat="false" ht="15" hidden="false" customHeight="false" outlineLevel="0" collapsed="false">
      <c r="A3498" s="0" t="n">
        <v>4987</v>
      </c>
      <c r="B3498" s="0" t="s">
        <v>15382</v>
      </c>
      <c r="C3498" s="0" t="s">
        <v>2430</v>
      </c>
      <c r="D3498" s="333" t="n">
        <v>338.84</v>
      </c>
    </row>
    <row r="3499" customFormat="false" ht="15" hidden="false" customHeight="false" outlineLevel="0" collapsed="false">
      <c r="A3499" s="0" t="n">
        <v>4930</v>
      </c>
      <c r="B3499" s="0" t="s">
        <v>15383</v>
      </c>
      <c r="C3499" s="0" t="s">
        <v>2414</v>
      </c>
      <c r="D3499" s="333" t="n">
        <v>609.99</v>
      </c>
    </row>
    <row r="3500" customFormat="false" ht="15" hidden="false" customHeight="false" outlineLevel="0" collapsed="false">
      <c r="A3500" s="0" t="n">
        <v>39021</v>
      </c>
      <c r="B3500" s="0" t="s">
        <v>15384</v>
      </c>
      <c r="C3500" s="0" t="s">
        <v>2430</v>
      </c>
      <c r="D3500" s="333" t="n">
        <v>648.58</v>
      </c>
    </row>
    <row r="3501" customFormat="false" ht="15" hidden="false" customHeight="false" outlineLevel="0" collapsed="false">
      <c r="A3501" s="0" t="n">
        <v>39022</v>
      </c>
      <c r="B3501" s="0" t="s">
        <v>15385</v>
      </c>
      <c r="C3501" s="0" t="s">
        <v>2430</v>
      </c>
      <c r="D3501" s="333" t="n">
        <v>580.95</v>
      </c>
    </row>
    <row r="3502" customFormat="false" ht="15" hidden="false" customHeight="false" outlineLevel="0" collapsed="false">
      <c r="A3502" s="0" t="n">
        <v>39024</v>
      </c>
      <c r="B3502" s="0" t="s">
        <v>15386</v>
      </c>
      <c r="C3502" s="0" t="s">
        <v>2430</v>
      </c>
      <c r="D3502" s="333" t="n">
        <v>534.41</v>
      </c>
    </row>
    <row r="3503" customFormat="false" ht="15" hidden="false" customHeight="false" outlineLevel="0" collapsed="false">
      <c r="A3503" s="0" t="n">
        <v>4914</v>
      </c>
      <c r="B3503" s="0" t="s">
        <v>15387</v>
      </c>
      <c r="C3503" s="0" t="s">
        <v>2414</v>
      </c>
      <c r="D3503" s="333" t="n">
        <v>433.31</v>
      </c>
    </row>
    <row r="3504" customFormat="false" ht="15" hidden="false" customHeight="false" outlineLevel="0" collapsed="false">
      <c r="A3504" s="0" t="n">
        <v>4917</v>
      </c>
      <c r="B3504" s="0" t="s">
        <v>15388</v>
      </c>
      <c r="C3504" s="0" t="s">
        <v>2414</v>
      </c>
      <c r="D3504" s="333" t="n">
        <v>299.25</v>
      </c>
    </row>
    <row r="3505" customFormat="false" ht="15" hidden="false" customHeight="false" outlineLevel="0" collapsed="false">
      <c r="A3505" s="0" t="n">
        <v>39025</v>
      </c>
      <c r="B3505" s="0" t="s">
        <v>15389</v>
      </c>
      <c r="C3505" s="0" t="s">
        <v>2430</v>
      </c>
      <c r="D3505" s="333" t="n">
        <v>547.98</v>
      </c>
    </row>
    <row r="3506" customFormat="false" ht="15" hidden="false" customHeight="false" outlineLevel="0" collapsed="false">
      <c r="A3506" s="0" t="n">
        <v>4922</v>
      </c>
      <c r="B3506" s="0" t="s">
        <v>15390</v>
      </c>
      <c r="C3506" s="0" t="s">
        <v>2414</v>
      </c>
      <c r="D3506" s="333" t="n">
        <v>277.58</v>
      </c>
    </row>
    <row r="3507" customFormat="false" ht="15" hidden="false" customHeight="false" outlineLevel="0" collapsed="false">
      <c r="A3507" s="0" t="n">
        <v>4911</v>
      </c>
      <c r="B3507" s="0" t="s">
        <v>15391</v>
      </c>
      <c r="C3507" s="0" t="s">
        <v>2414</v>
      </c>
      <c r="D3507" s="333" t="n">
        <v>278.6</v>
      </c>
    </row>
    <row r="3508" customFormat="false" ht="15" hidden="false" customHeight="false" outlineLevel="0" collapsed="false">
      <c r="A3508" s="0" t="n">
        <v>37518</v>
      </c>
      <c r="B3508" s="0" t="s">
        <v>15392</v>
      </c>
      <c r="C3508" s="0" t="s">
        <v>2414</v>
      </c>
      <c r="D3508" s="333" t="n">
        <v>452.72</v>
      </c>
    </row>
    <row r="3509" customFormat="false" ht="15" hidden="false" customHeight="false" outlineLevel="0" collapsed="false">
      <c r="A3509" s="0" t="n">
        <v>4910</v>
      </c>
      <c r="B3509" s="0" t="s">
        <v>15393</v>
      </c>
      <c r="C3509" s="0" t="s">
        <v>2414</v>
      </c>
      <c r="D3509" s="333" t="n">
        <v>381.65</v>
      </c>
    </row>
    <row r="3510" customFormat="false" ht="15" hidden="false" customHeight="false" outlineLevel="0" collapsed="false">
      <c r="A3510" s="0" t="n">
        <v>4943</v>
      </c>
      <c r="B3510" s="0" t="s">
        <v>15394</v>
      </c>
      <c r="C3510" s="0" t="s">
        <v>2414</v>
      </c>
      <c r="D3510" s="333" t="n">
        <v>568.57</v>
      </c>
    </row>
    <row r="3511" customFormat="false" ht="15" hidden="false" customHeight="false" outlineLevel="0" collapsed="false">
      <c r="A3511" s="0" t="n">
        <v>5002</v>
      </c>
      <c r="B3511" s="0" t="s">
        <v>15395</v>
      </c>
      <c r="C3511" s="0" t="s">
        <v>2414</v>
      </c>
      <c r="D3511" s="333" t="n">
        <v>477.42</v>
      </c>
    </row>
    <row r="3512" customFormat="false" ht="15" hidden="false" customHeight="false" outlineLevel="0" collapsed="false">
      <c r="A3512" s="0" t="n">
        <v>4977</v>
      </c>
      <c r="B3512" s="0" t="s">
        <v>15396</v>
      </c>
      <c r="C3512" s="0" t="s">
        <v>2414</v>
      </c>
      <c r="D3512" s="333" t="n">
        <v>322.28</v>
      </c>
    </row>
    <row r="3513" customFormat="false" ht="15" hidden="false" customHeight="false" outlineLevel="0" collapsed="false">
      <c r="A3513" s="0" t="n">
        <v>5028</v>
      </c>
      <c r="B3513" s="0" t="s">
        <v>15397</v>
      </c>
      <c r="C3513" s="0" t="s">
        <v>2414</v>
      </c>
      <c r="D3513" s="333" t="n">
        <v>788.56</v>
      </c>
    </row>
    <row r="3514" customFormat="false" ht="15" hidden="false" customHeight="false" outlineLevel="0" collapsed="false">
      <c r="A3514" s="0" t="n">
        <v>4998</v>
      </c>
      <c r="B3514" s="0" t="s">
        <v>15398</v>
      </c>
      <c r="C3514" s="0" t="s">
        <v>2414</v>
      </c>
      <c r="D3514" s="333" t="n">
        <v>654.92</v>
      </c>
    </row>
    <row r="3515" customFormat="false" ht="15" hidden="false" customHeight="false" outlineLevel="0" collapsed="false">
      <c r="A3515" s="0" t="n">
        <v>4969</v>
      </c>
      <c r="B3515" s="0" t="s">
        <v>15399</v>
      </c>
      <c r="C3515" s="0" t="s">
        <v>2414</v>
      </c>
      <c r="D3515" s="333" t="n">
        <v>455.8</v>
      </c>
    </row>
    <row r="3516" customFormat="false" ht="15" hidden="false" customHeight="false" outlineLevel="0" collapsed="false">
      <c r="A3516" s="0" t="n">
        <v>11364</v>
      </c>
      <c r="B3516" s="0" t="s">
        <v>15400</v>
      </c>
      <c r="C3516" s="0" t="s">
        <v>2430</v>
      </c>
      <c r="D3516" s="333" t="n">
        <v>205.32</v>
      </c>
    </row>
    <row r="3517" customFormat="false" ht="15" hidden="false" customHeight="false" outlineLevel="0" collapsed="false">
      <c r="A3517" s="0" t="n">
        <v>11365</v>
      </c>
      <c r="B3517" s="0" t="s">
        <v>15401</v>
      </c>
      <c r="C3517" s="0" t="s">
        <v>2430</v>
      </c>
      <c r="D3517" s="333" t="n">
        <v>213.07</v>
      </c>
    </row>
    <row r="3518" customFormat="false" ht="15" hidden="false" customHeight="false" outlineLevel="0" collapsed="false">
      <c r="A3518" s="0" t="n">
        <v>11366</v>
      </c>
      <c r="B3518" s="0" t="s">
        <v>15402</v>
      </c>
      <c r="C3518" s="0" t="s">
        <v>2430</v>
      </c>
      <c r="D3518" s="333" t="n">
        <v>226.5</v>
      </c>
    </row>
    <row r="3519" customFormat="false" ht="15" hidden="false" customHeight="false" outlineLevel="0" collapsed="false">
      <c r="A3519" s="0" t="n">
        <v>43777</v>
      </c>
      <c r="B3519" s="0" t="s">
        <v>15403</v>
      </c>
      <c r="C3519" s="0" t="s">
        <v>2430</v>
      </c>
      <c r="D3519" s="333" t="n">
        <v>266.05</v>
      </c>
    </row>
    <row r="3520" customFormat="false" ht="15" hidden="false" customHeight="false" outlineLevel="0" collapsed="false">
      <c r="A3520" s="0" t="n">
        <v>20322</v>
      </c>
      <c r="B3520" s="0" t="s">
        <v>15404</v>
      </c>
      <c r="C3520" s="0" t="s">
        <v>2430</v>
      </c>
      <c r="D3520" s="333" t="n">
        <v>246.98</v>
      </c>
    </row>
    <row r="3521" customFormat="false" ht="15" hidden="false" customHeight="false" outlineLevel="0" collapsed="false">
      <c r="A3521" s="0" t="n">
        <v>10553</v>
      </c>
      <c r="B3521" s="0" t="s">
        <v>15405</v>
      </c>
      <c r="C3521" s="0" t="s">
        <v>2430</v>
      </c>
      <c r="D3521" s="333" t="n">
        <v>224.26</v>
      </c>
    </row>
    <row r="3522" customFormat="false" ht="15" hidden="false" customHeight="false" outlineLevel="0" collapsed="false">
      <c r="A3522" s="0" t="n">
        <v>5020</v>
      </c>
      <c r="B3522" s="0" t="s">
        <v>15406</v>
      </c>
      <c r="C3522" s="0" t="s">
        <v>2430</v>
      </c>
      <c r="D3522" s="333" t="n">
        <v>236.43</v>
      </c>
    </row>
    <row r="3523" customFormat="false" ht="15" hidden="false" customHeight="false" outlineLevel="0" collapsed="false">
      <c r="A3523" s="0" t="n">
        <v>10554</v>
      </c>
      <c r="B3523" s="0" t="s">
        <v>15407</v>
      </c>
      <c r="C3523" s="0" t="s">
        <v>2430</v>
      </c>
      <c r="D3523" s="333" t="n">
        <v>226.24</v>
      </c>
    </row>
    <row r="3524" customFormat="false" ht="15" hidden="false" customHeight="false" outlineLevel="0" collapsed="false">
      <c r="A3524" s="0" t="n">
        <v>10555</v>
      </c>
      <c r="B3524" s="0" t="s">
        <v>15408</v>
      </c>
      <c r="C3524" s="0" t="s">
        <v>2430</v>
      </c>
      <c r="D3524" s="333" t="n">
        <v>246.73</v>
      </c>
    </row>
    <row r="3525" customFormat="false" ht="15" hidden="false" customHeight="false" outlineLevel="0" collapsed="false">
      <c r="A3525" s="0" t="n">
        <v>10556</v>
      </c>
      <c r="B3525" s="0" t="s">
        <v>15409</v>
      </c>
      <c r="C3525" s="0" t="s">
        <v>2430</v>
      </c>
      <c r="D3525" s="333" t="n">
        <v>328.05</v>
      </c>
    </row>
    <row r="3526" customFormat="false" ht="15" hidden="false" customHeight="false" outlineLevel="0" collapsed="false">
      <c r="A3526" s="0" t="n">
        <v>39502</v>
      </c>
      <c r="B3526" s="0" t="s">
        <v>15410</v>
      </c>
      <c r="C3526" s="0" t="s">
        <v>2430</v>
      </c>
      <c r="D3526" s="333" t="n">
        <v>460.66</v>
      </c>
    </row>
    <row r="3527" customFormat="false" ht="15" hidden="false" customHeight="false" outlineLevel="0" collapsed="false">
      <c r="A3527" s="0" t="n">
        <v>39504</v>
      </c>
      <c r="B3527" s="0" t="s">
        <v>15411</v>
      </c>
      <c r="C3527" s="0" t="s">
        <v>2430</v>
      </c>
      <c r="D3527" s="333" t="n">
        <v>509.4</v>
      </c>
    </row>
    <row r="3528" customFormat="false" ht="15" hidden="false" customHeight="false" outlineLevel="0" collapsed="false">
      <c r="A3528" s="0" t="n">
        <v>39503</v>
      </c>
      <c r="B3528" s="0" t="s">
        <v>15412</v>
      </c>
      <c r="C3528" s="0" t="s">
        <v>2430</v>
      </c>
      <c r="D3528" s="333" t="n">
        <v>536.13</v>
      </c>
    </row>
    <row r="3529" customFormat="false" ht="15" hidden="false" customHeight="false" outlineLevel="0" collapsed="false">
      <c r="A3529" s="0" t="n">
        <v>39505</v>
      </c>
      <c r="B3529" s="0" t="s">
        <v>15413</v>
      </c>
      <c r="C3529" s="0" t="s">
        <v>2430</v>
      </c>
      <c r="D3529" s="333" t="n">
        <v>577.75</v>
      </c>
    </row>
    <row r="3530" customFormat="false" ht="15" hidden="false" customHeight="false" outlineLevel="0" collapsed="false">
      <c r="A3530" s="0" t="n">
        <v>44471</v>
      </c>
      <c r="B3530" s="0" t="s">
        <v>15414</v>
      </c>
      <c r="C3530" s="0" t="s">
        <v>2430</v>
      </c>
      <c r="D3530" s="333" t="n">
        <v>562.62</v>
      </c>
    </row>
    <row r="3531" customFormat="false" ht="15" hidden="false" customHeight="false" outlineLevel="0" collapsed="false">
      <c r="A3531" s="0" t="n">
        <v>4944</v>
      </c>
      <c r="B3531" s="0" t="s">
        <v>15415</v>
      </c>
      <c r="C3531" s="0" t="s">
        <v>2414</v>
      </c>
      <c r="D3531" s="333" t="n">
        <v>850.01</v>
      </c>
    </row>
    <row r="3532" customFormat="false" ht="15" hidden="false" customHeight="false" outlineLevel="0" collapsed="false">
      <c r="A3532" s="0" t="n">
        <v>21102</v>
      </c>
      <c r="B3532" s="0" t="s">
        <v>15416</v>
      </c>
      <c r="C3532" s="0" t="s">
        <v>2430</v>
      </c>
      <c r="D3532" s="333" t="n">
        <v>67.78</v>
      </c>
    </row>
    <row r="3533" customFormat="false" ht="15" hidden="false" customHeight="false" outlineLevel="0" collapsed="false">
      <c r="A3533" s="0" t="n">
        <v>21101</v>
      </c>
      <c r="B3533" s="0" t="s">
        <v>15417</v>
      </c>
      <c r="C3533" s="0" t="s">
        <v>2430</v>
      </c>
      <c r="D3533" s="333" t="n">
        <v>43.52</v>
      </c>
    </row>
    <row r="3534" customFormat="false" ht="15" hidden="false" customHeight="false" outlineLevel="0" collapsed="false">
      <c r="A3534" s="0" t="n">
        <v>34713</v>
      </c>
      <c r="B3534" s="0" t="s">
        <v>15418</v>
      </c>
      <c r="C3534" s="0" t="s">
        <v>2414</v>
      </c>
      <c r="D3534" s="333" t="n">
        <v>209.9</v>
      </c>
    </row>
    <row r="3535" customFormat="false" ht="15" hidden="false" customHeight="false" outlineLevel="0" collapsed="false">
      <c r="A3535" s="0" t="n">
        <v>37563</v>
      </c>
      <c r="B3535" s="0" t="s">
        <v>15419</v>
      </c>
      <c r="C3535" s="0" t="s">
        <v>2414</v>
      </c>
      <c r="D3535" s="333" t="n">
        <v>671.22</v>
      </c>
    </row>
    <row r="3536" customFormat="false" ht="15" hidden="false" customHeight="false" outlineLevel="0" collapsed="false">
      <c r="A3536" s="0" t="n">
        <v>4948</v>
      </c>
      <c r="B3536" s="0" t="s">
        <v>15420</v>
      </c>
      <c r="C3536" s="0" t="s">
        <v>2414</v>
      </c>
      <c r="D3536" s="333" t="n">
        <v>583.97</v>
      </c>
    </row>
    <row r="3537" customFormat="false" ht="15" hidden="false" customHeight="false" outlineLevel="0" collapsed="false">
      <c r="A3537" s="0" t="n">
        <v>37561</v>
      </c>
      <c r="B3537" s="0" t="s">
        <v>15421</v>
      </c>
      <c r="C3537" s="0" t="s">
        <v>2414</v>
      </c>
      <c r="D3537" s="333" t="n">
        <v>544.64</v>
      </c>
    </row>
    <row r="3538" customFormat="false" ht="15" hidden="false" customHeight="false" outlineLevel="0" collapsed="false">
      <c r="A3538" s="0" t="n">
        <v>37562</v>
      </c>
      <c r="B3538" s="0" t="s">
        <v>15422</v>
      </c>
      <c r="C3538" s="0" t="s">
        <v>2414</v>
      </c>
      <c r="D3538" s="333" t="n">
        <v>714.08</v>
      </c>
    </row>
    <row r="3539" customFormat="false" ht="15" hidden="false" customHeight="false" outlineLevel="0" collapsed="false">
      <c r="A3539" s="0" t="n">
        <v>14164</v>
      </c>
      <c r="B3539" s="0" t="s">
        <v>15423</v>
      </c>
      <c r="C3539" s="0" t="s">
        <v>2430</v>
      </c>
      <c r="D3539" s="532" t="n">
        <v>1936.97</v>
      </c>
    </row>
    <row r="3540" customFormat="false" ht="15" hidden="false" customHeight="false" outlineLevel="0" collapsed="false">
      <c r="A3540" s="0" t="n">
        <v>14163</v>
      </c>
      <c r="B3540" s="0" t="s">
        <v>15424</v>
      </c>
      <c r="C3540" s="0" t="s">
        <v>2430</v>
      </c>
      <c r="D3540" s="532" t="n">
        <v>2201.49</v>
      </c>
    </row>
    <row r="3541" customFormat="false" ht="15" hidden="false" customHeight="false" outlineLevel="0" collapsed="false">
      <c r="A3541" s="0" t="n">
        <v>5051</v>
      </c>
      <c r="B3541" s="0" t="s">
        <v>15425</v>
      </c>
      <c r="C3541" s="0" t="s">
        <v>2430</v>
      </c>
      <c r="D3541" s="532" t="n">
        <v>1872.34</v>
      </c>
    </row>
    <row r="3542" customFormat="false" ht="15" hidden="false" customHeight="false" outlineLevel="0" collapsed="false">
      <c r="A3542" s="0" t="n">
        <v>14162</v>
      </c>
      <c r="B3542" s="0" t="s">
        <v>15426</v>
      </c>
      <c r="C3542" s="0" t="s">
        <v>2430</v>
      </c>
      <c r="D3542" s="532" t="n">
        <v>1869.62</v>
      </c>
    </row>
    <row r="3543" customFormat="false" ht="15" hidden="false" customHeight="false" outlineLevel="0" collapsed="false">
      <c r="A3543" s="0" t="n">
        <v>5052</v>
      </c>
      <c r="B3543" s="0" t="s">
        <v>15427</v>
      </c>
      <c r="C3543" s="0" t="s">
        <v>2430</v>
      </c>
      <c r="D3543" s="532" t="n">
        <v>1395</v>
      </c>
    </row>
    <row r="3544" customFormat="false" ht="15" hidden="false" customHeight="false" outlineLevel="0" collapsed="false">
      <c r="A3544" s="0" t="n">
        <v>14166</v>
      </c>
      <c r="B3544" s="0" t="s">
        <v>15428</v>
      </c>
      <c r="C3544" s="0" t="s">
        <v>2430</v>
      </c>
      <c r="D3544" s="532" t="n">
        <v>1412.71</v>
      </c>
    </row>
    <row r="3545" customFormat="false" ht="15" hidden="false" customHeight="false" outlineLevel="0" collapsed="false">
      <c r="A3545" s="0" t="n">
        <v>14165</v>
      </c>
      <c r="B3545" s="0" t="s">
        <v>15429</v>
      </c>
      <c r="C3545" s="0" t="s">
        <v>2430</v>
      </c>
      <c r="D3545" s="532" t="n">
        <v>1957.12</v>
      </c>
    </row>
    <row r="3546" customFormat="false" ht="15" hidden="false" customHeight="false" outlineLevel="0" collapsed="false">
      <c r="A3546" s="0" t="n">
        <v>5050</v>
      </c>
      <c r="B3546" s="0" t="s">
        <v>15430</v>
      </c>
      <c r="C3546" s="0" t="s">
        <v>2430</v>
      </c>
      <c r="D3546" s="333" t="n">
        <v>481.69</v>
      </c>
    </row>
    <row r="3547" customFormat="false" ht="15" hidden="false" customHeight="false" outlineLevel="0" collapsed="false">
      <c r="A3547" s="0" t="n">
        <v>12366</v>
      </c>
      <c r="B3547" s="0" t="s">
        <v>15431</v>
      </c>
      <c r="C3547" s="0" t="s">
        <v>2430</v>
      </c>
      <c r="D3547" s="532" t="n">
        <v>1026.14</v>
      </c>
    </row>
    <row r="3548" customFormat="false" ht="15" hidden="false" customHeight="false" outlineLevel="0" collapsed="false">
      <c r="A3548" s="0" t="n">
        <v>5045</v>
      </c>
      <c r="B3548" s="0" t="s">
        <v>15432</v>
      </c>
      <c r="C3548" s="0" t="s">
        <v>2430</v>
      </c>
      <c r="D3548" s="532" t="n">
        <v>1417.55</v>
      </c>
    </row>
    <row r="3549" customFormat="false" ht="15" hidden="false" customHeight="false" outlineLevel="0" collapsed="false">
      <c r="A3549" s="0" t="n">
        <v>5035</v>
      </c>
      <c r="B3549" s="0" t="s">
        <v>15433</v>
      </c>
      <c r="C3549" s="0" t="s">
        <v>2430</v>
      </c>
      <c r="D3549" s="532" t="n">
        <v>1629.84</v>
      </c>
    </row>
    <row r="3550" customFormat="false" ht="15" hidden="false" customHeight="false" outlineLevel="0" collapsed="false">
      <c r="A3550" s="0" t="n">
        <v>41180</v>
      </c>
      <c r="B3550" s="0" t="s">
        <v>15434</v>
      </c>
      <c r="C3550" s="0" t="s">
        <v>2430</v>
      </c>
      <c r="D3550" s="532" t="n">
        <v>3663.87</v>
      </c>
    </row>
    <row r="3551" customFormat="false" ht="15" hidden="false" customHeight="false" outlineLevel="0" collapsed="false">
      <c r="A3551" s="0" t="n">
        <v>41181</v>
      </c>
      <c r="B3551" s="0" t="s">
        <v>15435</v>
      </c>
      <c r="C3551" s="0" t="s">
        <v>2430</v>
      </c>
      <c r="D3551" s="532" t="n">
        <v>4850.85</v>
      </c>
    </row>
    <row r="3552" customFormat="false" ht="15" hidden="false" customHeight="false" outlineLevel="0" collapsed="false">
      <c r="A3552" s="0" t="n">
        <v>41182</v>
      </c>
      <c r="B3552" s="0" t="s">
        <v>15436</v>
      </c>
      <c r="C3552" s="0" t="s">
        <v>2430</v>
      </c>
      <c r="D3552" s="532" t="n">
        <v>6958.94</v>
      </c>
    </row>
    <row r="3553" customFormat="false" ht="15" hidden="false" customHeight="false" outlineLevel="0" collapsed="false">
      <c r="A3553" s="0" t="n">
        <v>41183</v>
      </c>
      <c r="B3553" s="0" t="s">
        <v>15437</v>
      </c>
      <c r="C3553" s="0" t="s">
        <v>2430</v>
      </c>
      <c r="D3553" s="532" t="n">
        <v>8688.38</v>
      </c>
    </row>
    <row r="3554" customFormat="false" ht="15" hidden="false" customHeight="false" outlineLevel="0" collapsed="false">
      <c r="A3554" s="0" t="n">
        <v>41184</v>
      </c>
      <c r="B3554" s="0" t="s">
        <v>15438</v>
      </c>
      <c r="C3554" s="0" t="s">
        <v>2430</v>
      </c>
      <c r="D3554" s="532" t="n">
        <v>13228.59</v>
      </c>
    </row>
    <row r="3555" customFormat="false" ht="15" hidden="false" customHeight="false" outlineLevel="0" collapsed="false">
      <c r="A3555" s="0" t="n">
        <v>41185</v>
      </c>
      <c r="B3555" s="0" t="s">
        <v>15439</v>
      </c>
      <c r="C3555" s="0" t="s">
        <v>2430</v>
      </c>
      <c r="D3555" s="532" t="n">
        <v>4905.76</v>
      </c>
    </row>
    <row r="3556" customFormat="false" ht="15" hidden="false" customHeight="false" outlineLevel="0" collapsed="false">
      <c r="A3556" s="0" t="n">
        <v>41186</v>
      </c>
      <c r="B3556" s="0" t="s">
        <v>15440</v>
      </c>
      <c r="C3556" s="0" t="s">
        <v>2430</v>
      </c>
      <c r="D3556" s="532" t="n">
        <v>6874.85</v>
      </c>
    </row>
    <row r="3557" customFormat="false" ht="15" hidden="false" customHeight="false" outlineLevel="0" collapsed="false">
      <c r="A3557" s="0" t="n">
        <v>41187</v>
      </c>
      <c r="B3557" s="0" t="s">
        <v>15441</v>
      </c>
      <c r="C3557" s="0" t="s">
        <v>2430</v>
      </c>
      <c r="D3557" s="532" t="n">
        <v>9219.74</v>
      </c>
    </row>
    <row r="3558" customFormat="false" ht="15" hidden="false" customHeight="false" outlineLevel="0" collapsed="false">
      <c r="A3558" s="0" t="n">
        <v>41188</v>
      </c>
      <c r="B3558" s="0" t="s">
        <v>15442</v>
      </c>
      <c r="C3558" s="0" t="s">
        <v>2430</v>
      </c>
      <c r="D3558" s="532" t="n">
        <v>11790</v>
      </c>
    </row>
    <row r="3559" customFormat="false" ht="15" hidden="false" customHeight="false" outlineLevel="0" collapsed="false">
      <c r="A3559" s="0" t="n">
        <v>5036</v>
      </c>
      <c r="B3559" s="0" t="s">
        <v>15443</v>
      </c>
      <c r="C3559" s="0" t="s">
        <v>2430</v>
      </c>
      <c r="D3559" s="532" t="n">
        <v>2500.48</v>
      </c>
    </row>
    <row r="3560" customFormat="false" ht="15" hidden="false" customHeight="false" outlineLevel="0" collapsed="false">
      <c r="A3560" s="0" t="n">
        <v>41189</v>
      </c>
      <c r="B3560" s="0" t="s">
        <v>15444</v>
      </c>
      <c r="C3560" s="0" t="s">
        <v>2430</v>
      </c>
      <c r="D3560" s="532" t="n">
        <v>15157.28</v>
      </c>
    </row>
    <row r="3561" customFormat="false" ht="15" hidden="false" customHeight="false" outlineLevel="0" collapsed="false">
      <c r="A3561" s="0" t="n">
        <v>41190</v>
      </c>
      <c r="B3561" s="0" t="s">
        <v>15445</v>
      </c>
      <c r="C3561" s="0" t="s">
        <v>2430</v>
      </c>
      <c r="D3561" s="532" t="n">
        <v>5271.17</v>
      </c>
    </row>
    <row r="3562" customFormat="false" ht="15" hidden="false" customHeight="false" outlineLevel="0" collapsed="false">
      <c r="A3562" s="0" t="n">
        <v>41191</v>
      </c>
      <c r="B3562" s="0" t="s">
        <v>15446</v>
      </c>
      <c r="C3562" s="0" t="s">
        <v>2430</v>
      </c>
      <c r="D3562" s="532" t="n">
        <v>8083.14</v>
      </c>
    </row>
    <row r="3563" customFormat="false" ht="15" hidden="false" customHeight="false" outlineLevel="0" collapsed="false">
      <c r="A3563" s="0" t="n">
        <v>41192</v>
      </c>
      <c r="B3563" s="0" t="s">
        <v>15447</v>
      </c>
      <c r="C3563" s="0" t="s">
        <v>2430</v>
      </c>
      <c r="D3563" s="532" t="n">
        <v>8426.61</v>
      </c>
    </row>
    <row r="3564" customFormat="false" ht="15" hidden="false" customHeight="false" outlineLevel="0" collapsed="false">
      <c r="A3564" s="0" t="n">
        <v>41193</v>
      </c>
      <c r="B3564" s="0" t="s">
        <v>15448</v>
      </c>
      <c r="C3564" s="0" t="s">
        <v>2430</v>
      </c>
      <c r="D3564" s="532" t="n">
        <v>13768.81</v>
      </c>
    </row>
    <row r="3565" customFormat="false" ht="15" hidden="false" customHeight="false" outlineLevel="0" collapsed="false">
      <c r="A3565" s="0" t="n">
        <v>41194</v>
      </c>
      <c r="B3565" s="0" t="s">
        <v>15449</v>
      </c>
      <c r="C3565" s="0" t="s">
        <v>2430</v>
      </c>
      <c r="D3565" s="532" t="n">
        <v>16429.31</v>
      </c>
    </row>
    <row r="3566" customFormat="false" ht="15" hidden="false" customHeight="false" outlineLevel="0" collapsed="false">
      <c r="A3566" s="0" t="n">
        <v>5044</v>
      </c>
      <c r="B3566" s="0" t="s">
        <v>15450</v>
      </c>
      <c r="C3566" s="0" t="s">
        <v>2430</v>
      </c>
      <c r="D3566" s="333" t="n">
        <v>884.06</v>
      </c>
    </row>
    <row r="3567" customFormat="false" ht="15" hidden="false" customHeight="false" outlineLevel="0" collapsed="false">
      <c r="A3567" s="0" t="n">
        <v>5059</v>
      </c>
      <c r="B3567" s="0" t="s">
        <v>15451</v>
      </c>
      <c r="C3567" s="0" t="s">
        <v>2430</v>
      </c>
      <c r="D3567" s="532" t="n">
        <v>1057.23</v>
      </c>
    </row>
    <row r="3568" customFormat="false" ht="15" hidden="false" customHeight="false" outlineLevel="0" collapsed="false">
      <c r="A3568" s="0" t="n">
        <v>41201</v>
      </c>
      <c r="B3568" s="0" t="s">
        <v>15452</v>
      </c>
      <c r="C3568" s="0" t="s">
        <v>2430</v>
      </c>
      <c r="D3568" s="532" t="n">
        <v>2145.56</v>
      </c>
    </row>
    <row r="3569" customFormat="false" ht="15" hidden="false" customHeight="false" outlineLevel="0" collapsed="false">
      <c r="A3569" s="0" t="n">
        <v>41199</v>
      </c>
      <c r="B3569" s="0" t="s">
        <v>15453</v>
      </c>
      <c r="C3569" s="0" t="s">
        <v>2430</v>
      </c>
      <c r="D3569" s="333" t="n">
        <v>689.45</v>
      </c>
    </row>
    <row r="3570" customFormat="false" ht="15" hidden="false" customHeight="false" outlineLevel="0" collapsed="false">
      <c r="A3570" s="0" t="n">
        <v>5057</v>
      </c>
      <c r="B3570" s="0" t="s">
        <v>15454</v>
      </c>
      <c r="C3570" s="0" t="s">
        <v>2430</v>
      </c>
      <c r="D3570" s="333" t="n">
        <v>933.39</v>
      </c>
    </row>
    <row r="3571" customFormat="false" ht="15" hidden="false" customHeight="false" outlineLevel="0" collapsed="false">
      <c r="A3571" s="0" t="n">
        <v>41200</v>
      </c>
      <c r="B3571" s="0" t="s">
        <v>15455</v>
      </c>
      <c r="C3571" s="0" t="s">
        <v>2430</v>
      </c>
      <c r="D3571" s="532" t="n">
        <v>1341.91</v>
      </c>
    </row>
    <row r="3572" customFormat="false" ht="15" hidden="false" customHeight="false" outlineLevel="0" collapsed="false">
      <c r="A3572" s="0" t="n">
        <v>41205</v>
      </c>
      <c r="B3572" s="0" t="s">
        <v>15456</v>
      </c>
      <c r="C3572" s="0" t="s">
        <v>2430</v>
      </c>
      <c r="D3572" s="532" t="n">
        <v>2486.54</v>
      </c>
    </row>
    <row r="3573" customFormat="false" ht="15" hidden="false" customHeight="false" outlineLevel="0" collapsed="false">
      <c r="A3573" s="0" t="n">
        <v>41202</v>
      </c>
      <c r="B3573" s="0" t="s">
        <v>15457</v>
      </c>
      <c r="C3573" s="0" t="s">
        <v>2430</v>
      </c>
      <c r="D3573" s="333" t="n">
        <v>725.59</v>
      </c>
    </row>
    <row r="3574" customFormat="false" ht="15" hidden="false" customHeight="false" outlineLevel="0" collapsed="false">
      <c r="A3574" s="0" t="n">
        <v>41206</v>
      </c>
      <c r="B3574" s="0" t="s">
        <v>15458</v>
      </c>
      <c r="C3574" s="0" t="s">
        <v>2430</v>
      </c>
      <c r="D3574" s="532" t="n">
        <v>3278.39</v>
      </c>
    </row>
    <row r="3575" customFormat="false" ht="15" hidden="false" customHeight="false" outlineLevel="0" collapsed="false">
      <c r="A3575" s="0" t="n">
        <v>12372</v>
      </c>
      <c r="B3575" s="0" t="s">
        <v>15459</v>
      </c>
      <c r="C3575" s="0" t="s">
        <v>2430</v>
      </c>
      <c r="D3575" s="333" t="n">
        <v>761.87</v>
      </c>
    </row>
    <row r="3576" customFormat="false" ht="15" hidden="false" customHeight="false" outlineLevel="0" collapsed="false">
      <c r="A3576" s="0" t="n">
        <v>41207</v>
      </c>
      <c r="B3576" s="0" t="s">
        <v>15460</v>
      </c>
      <c r="C3576" s="0" t="s">
        <v>2430</v>
      </c>
      <c r="D3576" s="532" t="n">
        <v>4413.37</v>
      </c>
    </row>
    <row r="3577" customFormat="false" ht="15" hidden="false" customHeight="false" outlineLevel="0" collapsed="false">
      <c r="A3577" s="0" t="n">
        <v>41203</v>
      </c>
      <c r="B3577" s="0" t="s">
        <v>15461</v>
      </c>
      <c r="C3577" s="0" t="s">
        <v>2430</v>
      </c>
      <c r="D3577" s="532" t="n">
        <v>1162.31</v>
      </c>
    </row>
    <row r="3578" customFormat="false" ht="15" hidden="false" customHeight="false" outlineLevel="0" collapsed="false">
      <c r="A3578" s="0" t="n">
        <v>41204</v>
      </c>
      <c r="B3578" s="0" t="s">
        <v>15462</v>
      </c>
      <c r="C3578" s="0" t="s">
        <v>2430</v>
      </c>
      <c r="D3578" s="532" t="n">
        <v>1643.22</v>
      </c>
    </row>
    <row r="3579" customFormat="false" ht="15" hidden="false" customHeight="false" outlineLevel="0" collapsed="false">
      <c r="A3579" s="0" t="n">
        <v>41210</v>
      </c>
      <c r="B3579" s="0" t="s">
        <v>15463</v>
      </c>
      <c r="C3579" s="0" t="s">
        <v>2430</v>
      </c>
      <c r="D3579" s="532" t="n">
        <v>2744.95</v>
      </c>
    </row>
    <row r="3580" customFormat="false" ht="15" hidden="false" customHeight="false" outlineLevel="0" collapsed="false">
      <c r="A3580" s="0" t="n">
        <v>41208</v>
      </c>
      <c r="B3580" s="0" t="s">
        <v>15464</v>
      </c>
      <c r="C3580" s="0" t="s">
        <v>2430</v>
      </c>
      <c r="D3580" s="333" t="n">
        <v>960.89</v>
      </c>
    </row>
    <row r="3581" customFormat="false" ht="15" hidden="false" customHeight="false" outlineLevel="0" collapsed="false">
      <c r="A3581" s="0" t="n">
        <v>41211</v>
      </c>
      <c r="B3581" s="0" t="s">
        <v>15465</v>
      </c>
      <c r="C3581" s="0" t="s">
        <v>2430</v>
      </c>
      <c r="D3581" s="532" t="n">
        <v>3867.6</v>
      </c>
    </row>
    <row r="3582" customFormat="false" ht="15" hidden="false" customHeight="false" outlineLevel="0" collapsed="false">
      <c r="A3582" s="0" t="n">
        <v>13339</v>
      </c>
      <c r="B3582" s="0" t="s">
        <v>15466</v>
      </c>
      <c r="C3582" s="0" t="s">
        <v>2430</v>
      </c>
      <c r="D3582" s="532" t="n">
        <v>1302.24</v>
      </c>
    </row>
    <row r="3583" customFormat="false" ht="15" hidden="false" customHeight="false" outlineLevel="0" collapsed="false">
      <c r="A3583" s="0" t="n">
        <v>41213</v>
      </c>
      <c r="B3583" s="0" t="s">
        <v>15467</v>
      </c>
      <c r="C3583" s="0" t="s">
        <v>2430</v>
      </c>
      <c r="D3583" s="532" t="n">
        <v>8016.58</v>
      </c>
    </row>
    <row r="3584" customFormat="false" ht="15" hidden="false" customHeight="false" outlineLevel="0" collapsed="false">
      <c r="A3584" s="0" t="n">
        <v>41209</v>
      </c>
      <c r="B3584" s="0" t="s">
        <v>15468</v>
      </c>
      <c r="C3584" s="0" t="s">
        <v>2430</v>
      </c>
      <c r="D3584" s="532" t="n">
        <v>1791.72</v>
      </c>
    </row>
    <row r="3585" customFormat="false" ht="15" hidden="false" customHeight="false" outlineLevel="0" collapsed="false">
      <c r="A3585" s="0" t="n">
        <v>41216</v>
      </c>
      <c r="B3585" s="0" t="s">
        <v>15469</v>
      </c>
      <c r="C3585" s="0" t="s">
        <v>2430</v>
      </c>
      <c r="D3585" s="532" t="n">
        <v>3356.13</v>
      </c>
    </row>
    <row r="3586" customFormat="false" ht="15" hidden="false" customHeight="false" outlineLevel="0" collapsed="false">
      <c r="A3586" s="0" t="n">
        <v>41217</v>
      </c>
      <c r="B3586" s="0" t="s">
        <v>15470</v>
      </c>
      <c r="C3586" s="0" t="s">
        <v>2430</v>
      </c>
      <c r="D3586" s="532" t="n">
        <v>5381.07</v>
      </c>
    </row>
    <row r="3587" customFormat="false" ht="15" hidden="false" customHeight="false" outlineLevel="0" collapsed="false">
      <c r="A3587" s="0" t="n">
        <v>41218</v>
      </c>
      <c r="B3587" s="0" t="s">
        <v>15471</v>
      </c>
      <c r="C3587" s="0" t="s">
        <v>2430</v>
      </c>
      <c r="D3587" s="532" t="n">
        <v>7216.18</v>
      </c>
    </row>
    <row r="3588" customFormat="false" ht="15" hidden="false" customHeight="false" outlineLevel="0" collapsed="false">
      <c r="A3588" s="0" t="n">
        <v>41214</v>
      </c>
      <c r="B3588" s="0" t="s">
        <v>15472</v>
      </c>
      <c r="C3588" s="0" t="s">
        <v>2430</v>
      </c>
      <c r="D3588" s="532" t="n">
        <v>1521.52</v>
      </c>
    </row>
    <row r="3589" customFormat="false" ht="15" hidden="false" customHeight="false" outlineLevel="0" collapsed="false">
      <c r="A3589" s="0" t="n">
        <v>41215</v>
      </c>
      <c r="B3589" s="0" t="s">
        <v>15473</v>
      </c>
      <c r="C3589" s="0" t="s">
        <v>2430</v>
      </c>
      <c r="D3589" s="532" t="n">
        <v>2290.85</v>
      </c>
    </row>
    <row r="3590" customFormat="false" ht="15" hidden="false" customHeight="false" outlineLevel="0" collapsed="false">
      <c r="A3590" s="0" t="n">
        <v>41221</v>
      </c>
      <c r="B3590" s="0" t="s">
        <v>15474</v>
      </c>
      <c r="C3590" s="0" t="s">
        <v>2430</v>
      </c>
      <c r="D3590" s="532" t="n">
        <v>6633.2</v>
      </c>
    </row>
    <row r="3591" customFormat="false" ht="15" hidden="false" customHeight="false" outlineLevel="0" collapsed="false">
      <c r="A3591" s="0" t="n">
        <v>41222</v>
      </c>
      <c r="B3591" s="0" t="s">
        <v>15475</v>
      </c>
      <c r="C3591" s="0" t="s">
        <v>2430</v>
      </c>
      <c r="D3591" s="532" t="n">
        <v>9492.19</v>
      </c>
    </row>
    <row r="3592" customFormat="false" ht="15" hidden="false" customHeight="false" outlineLevel="0" collapsed="false">
      <c r="A3592" s="0" t="n">
        <v>41195</v>
      </c>
      <c r="B3592" s="0" t="s">
        <v>15476</v>
      </c>
      <c r="C3592" s="0" t="s">
        <v>2430</v>
      </c>
      <c r="D3592" s="333" t="n">
        <v>487.87</v>
      </c>
    </row>
    <row r="3593" customFormat="false" ht="15" hidden="false" customHeight="false" outlineLevel="0" collapsed="false">
      <c r="A3593" s="0" t="n">
        <v>41198</v>
      </c>
      <c r="B3593" s="0" t="s">
        <v>15477</v>
      </c>
      <c r="C3593" s="0" t="s">
        <v>2430</v>
      </c>
      <c r="D3593" s="532" t="n">
        <v>1906.48</v>
      </c>
    </row>
    <row r="3594" customFormat="false" ht="15" hidden="false" customHeight="false" outlineLevel="0" collapsed="false">
      <c r="A3594" s="0" t="n">
        <v>41196</v>
      </c>
      <c r="B3594" s="0" t="s">
        <v>15478</v>
      </c>
      <c r="C3594" s="0" t="s">
        <v>2430</v>
      </c>
      <c r="D3594" s="333" t="n">
        <v>604.74</v>
      </c>
    </row>
    <row r="3595" customFormat="false" ht="15" hidden="false" customHeight="false" outlineLevel="0" collapsed="false">
      <c r="A3595" s="0" t="n">
        <v>5033</v>
      </c>
      <c r="B3595" s="0" t="s">
        <v>15479</v>
      </c>
      <c r="C3595" s="0" t="s">
        <v>2430</v>
      </c>
      <c r="D3595" s="333" t="n">
        <v>794</v>
      </c>
    </row>
    <row r="3596" customFormat="false" ht="15" hidden="false" customHeight="false" outlineLevel="0" collapsed="false">
      <c r="A3596" s="0" t="n">
        <v>41197</v>
      </c>
      <c r="B3596" s="0" t="s">
        <v>15480</v>
      </c>
      <c r="C3596" s="0" t="s">
        <v>2430</v>
      </c>
      <c r="D3596" s="532" t="n">
        <v>1179.38</v>
      </c>
    </row>
    <row r="3597" customFormat="false" ht="15" hidden="false" customHeight="false" outlineLevel="0" collapsed="false">
      <c r="A3597" s="0" t="n">
        <v>12388</v>
      </c>
      <c r="B3597" s="0" t="s">
        <v>15481</v>
      </c>
      <c r="C3597" s="0" t="s">
        <v>2430</v>
      </c>
      <c r="D3597" s="333" t="n">
        <v>285.12</v>
      </c>
    </row>
    <row r="3598" customFormat="false" ht="15" hidden="false" customHeight="false" outlineLevel="0" collapsed="false">
      <c r="A3598" s="0" t="n">
        <v>2731</v>
      </c>
      <c r="B3598" s="0" t="s">
        <v>15482</v>
      </c>
      <c r="C3598" s="0" t="s">
        <v>2440</v>
      </c>
      <c r="D3598" s="333" t="n">
        <v>107.71</v>
      </c>
    </row>
    <row r="3599" customFormat="false" ht="15" hidden="false" customHeight="false" outlineLevel="0" collapsed="false">
      <c r="A3599" s="0" t="n">
        <v>41457</v>
      </c>
      <c r="B3599" s="0" t="s">
        <v>15483</v>
      </c>
      <c r="C3599" s="0" t="s">
        <v>2430</v>
      </c>
      <c r="D3599" s="532" t="n">
        <v>1345.72</v>
      </c>
    </row>
    <row r="3600" customFormat="false" ht="15" hidden="false" customHeight="false" outlineLevel="0" collapsed="false">
      <c r="A3600" s="0" t="n">
        <v>41458</v>
      </c>
      <c r="B3600" s="0" t="s">
        <v>15484</v>
      </c>
      <c r="C3600" s="0" t="s">
        <v>2430</v>
      </c>
      <c r="D3600" s="532" t="n">
        <v>1878.69</v>
      </c>
    </row>
    <row r="3601" customFormat="false" ht="15" hidden="false" customHeight="false" outlineLevel="0" collapsed="false">
      <c r="A3601" s="0" t="n">
        <v>41459</v>
      </c>
      <c r="B3601" s="0" t="s">
        <v>15485</v>
      </c>
      <c r="C3601" s="0" t="s">
        <v>2430</v>
      </c>
      <c r="D3601" s="532" t="n">
        <v>2620.63</v>
      </c>
    </row>
    <row r="3602" customFormat="false" ht="15" hidden="false" customHeight="false" outlineLevel="0" collapsed="false">
      <c r="A3602" s="0" t="n">
        <v>41461</v>
      </c>
      <c r="B3602" s="0" t="s">
        <v>15486</v>
      </c>
      <c r="C3602" s="0" t="s">
        <v>2430</v>
      </c>
      <c r="D3602" s="532" t="n">
        <v>3573.09</v>
      </c>
    </row>
    <row r="3603" customFormat="false" ht="15" hidden="false" customHeight="false" outlineLevel="0" collapsed="false">
      <c r="A3603" s="0" t="n">
        <v>44537</v>
      </c>
      <c r="B3603" s="0" t="s">
        <v>15487</v>
      </c>
      <c r="C3603" s="0" t="s">
        <v>12934</v>
      </c>
      <c r="D3603" s="333" t="n">
        <v>390.58</v>
      </c>
    </row>
    <row r="3604" customFormat="false" ht="15" hidden="false" customHeight="false" outlineLevel="0" collapsed="false">
      <c r="A3604" s="0" t="n">
        <v>11844</v>
      </c>
      <c r="B3604" s="0" t="s">
        <v>15488</v>
      </c>
      <c r="C3604" s="0" t="s">
        <v>2440</v>
      </c>
      <c r="D3604" s="333" t="n">
        <v>61.54</v>
      </c>
    </row>
    <row r="3605" customFormat="false" ht="15" hidden="false" customHeight="false" outlineLevel="0" collapsed="false">
      <c r="A3605" s="0" t="n">
        <v>4465</v>
      </c>
      <c r="B3605" s="0" t="s">
        <v>15489</v>
      </c>
      <c r="C3605" s="0" t="s">
        <v>2440</v>
      </c>
      <c r="D3605" s="333" t="n">
        <v>51.14</v>
      </c>
    </row>
    <row r="3606" customFormat="false" ht="15" hidden="false" customHeight="false" outlineLevel="0" collapsed="false">
      <c r="A3606" s="0" t="n">
        <v>35273</v>
      </c>
      <c r="B3606" s="0" t="s">
        <v>15490</v>
      </c>
      <c r="C3606" s="0" t="s">
        <v>2440</v>
      </c>
      <c r="D3606" s="333" t="n">
        <v>61.33</v>
      </c>
    </row>
    <row r="3607" customFormat="false" ht="15" hidden="false" customHeight="false" outlineLevel="0" collapsed="false">
      <c r="A3607" s="0" t="n">
        <v>4470</v>
      </c>
      <c r="B3607" s="0" t="s">
        <v>15491</v>
      </c>
      <c r="C3607" s="0" t="s">
        <v>2440</v>
      </c>
      <c r="D3607" s="333" t="n">
        <v>141.54</v>
      </c>
    </row>
    <row r="3608" customFormat="false" ht="15" hidden="false" customHeight="false" outlineLevel="0" collapsed="false">
      <c r="A3608" s="0" t="n">
        <v>20204</v>
      </c>
      <c r="B3608" s="0" t="s">
        <v>15492</v>
      </c>
      <c r="C3608" s="0" t="s">
        <v>2440</v>
      </c>
      <c r="D3608" s="333" t="n">
        <v>94.36</v>
      </c>
    </row>
    <row r="3609" customFormat="false" ht="15" hidden="false" customHeight="false" outlineLevel="0" collapsed="false">
      <c r="A3609" s="0" t="n">
        <v>20208</v>
      </c>
      <c r="B3609" s="0" t="s">
        <v>15493</v>
      </c>
      <c r="C3609" s="0" t="s">
        <v>2440</v>
      </c>
      <c r="D3609" s="333" t="n">
        <v>127.38</v>
      </c>
    </row>
    <row r="3610" customFormat="false" ht="15" hidden="false" customHeight="false" outlineLevel="0" collapsed="false">
      <c r="A3610" s="0" t="n">
        <v>4437</v>
      </c>
      <c r="B3610" s="0" t="s">
        <v>15494</v>
      </c>
      <c r="C3610" s="0" t="s">
        <v>2440</v>
      </c>
      <c r="D3610" s="333" t="n">
        <v>106.15</v>
      </c>
    </row>
    <row r="3611" customFormat="false" ht="15" hidden="false" customHeight="false" outlineLevel="0" collapsed="false">
      <c r="A3611" s="0" t="n">
        <v>14580</v>
      </c>
      <c r="B3611" s="0" t="s">
        <v>15495</v>
      </c>
      <c r="C3611" s="0" t="s">
        <v>2440</v>
      </c>
      <c r="D3611" s="333" t="n">
        <v>106.15</v>
      </c>
    </row>
    <row r="3612" customFormat="false" ht="15" hidden="false" customHeight="false" outlineLevel="0" collapsed="false">
      <c r="A3612" s="0" t="n">
        <v>40304</v>
      </c>
      <c r="B3612" s="0" t="s">
        <v>15496</v>
      </c>
      <c r="C3612" s="0" t="s">
        <v>2515</v>
      </c>
      <c r="D3612" s="333" t="n">
        <v>24.98</v>
      </c>
    </row>
    <row r="3613" customFormat="false" ht="15" hidden="false" customHeight="false" outlineLevel="0" collapsed="false">
      <c r="A3613" s="0" t="n">
        <v>5065</v>
      </c>
      <c r="B3613" s="0" t="s">
        <v>15497</v>
      </c>
      <c r="C3613" s="0" t="s">
        <v>2515</v>
      </c>
      <c r="D3613" s="333" t="n">
        <v>38.51</v>
      </c>
    </row>
    <row r="3614" customFormat="false" ht="15" hidden="false" customHeight="false" outlineLevel="0" collapsed="false">
      <c r="A3614" s="0" t="n">
        <v>5072</v>
      </c>
      <c r="B3614" s="0" t="s">
        <v>15498</v>
      </c>
      <c r="C3614" s="0" t="s">
        <v>2515</v>
      </c>
      <c r="D3614" s="333" t="n">
        <v>35.62</v>
      </c>
    </row>
    <row r="3615" customFormat="false" ht="15" hidden="false" customHeight="false" outlineLevel="0" collapsed="false">
      <c r="A3615" s="0" t="n">
        <v>5066</v>
      </c>
      <c r="B3615" s="0" t="s">
        <v>15499</v>
      </c>
      <c r="C3615" s="0" t="s">
        <v>2515</v>
      </c>
      <c r="D3615" s="333" t="n">
        <v>26.67</v>
      </c>
    </row>
    <row r="3616" customFormat="false" ht="15" hidden="false" customHeight="false" outlineLevel="0" collapsed="false">
      <c r="A3616" s="0" t="n">
        <v>5063</v>
      </c>
      <c r="B3616" s="0" t="s">
        <v>15500</v>
      </c>
      <c r="C3616" s="0" t="s">
        <v>2515</v>
      </c>
      <c r="D3616" s="333" t="n">
        <v>24.15</v>
      </c>
    </row>
    <row r="3617" customFormat="false" ht="15" hidden="false" customHeight="false" outlineLevel="0" collapsed="false">
      <c r="A3617" s="0" t="n">
        <v>20247</v>
      </c>
      <c r="B3617" s="0" t="s">
        <v>15501</v>
      </c>
      <c r="C3617" s="0" t="s">
        <v>2515</v>
      </c>
      <c r="D3617" s="333" t="n">
        <v>22.41</v>
      </c>
    </row>
    <row r="3618" customFormat="false" ht="15" hidden="false" customHeight="false" outlineLevel="0" collapsed="false">
      <c r="A3618" s="0" t="n">
        <v>5074</v>
      </c>
      <c r="B3618" s="0" t="s">
        <v>15502</v>
      </c>
      <c r="C3618" s="0" t="s">
        <v>2515</v>
      </c>
      <c r="D3618" s="333" t="n">
        <v>22.68</v>
      </c>
    </row>
    <row r="3619" customFormat="false" ht="15" hidden="false" customHeight="false" outlineLevel="0" collapsed="false">
      <c r="A3619" s="0" t="n">
        <v>5067</v>
      </c>
      <c r="B3619" s="0" t="s">
        <v>15503</v>
      </c>
      <c r="C3619" s="0" t="s">
        <v>2515</v>
      </c>
      <c r="D3619" s="333" t="n">
        <v>21.57</v>
      </c>
    </row>
    <row r="3620" customFormat="false" ht="15" hidden="false" customHeight="false" outlineLevel="0" collapsed="false">
      <c r="A3620" s="0" t="n">
        <v>5078</v>
      </c>
      <c r="B3620" s="0" t="s">
        <v>15504</v>
      </c>
      <c r="C3620" s="0" t="s">
        <v>2515</v>
      </c>
      <c r="D3620" s="333" t="n">
        <v>21.33</v>
      </c>
    </row>
    <row r="3621" customFormat="false" ht="15" hidden="false" customHeight="false" outlineLevel="0" collapsed="false">
      <c r="A3621" s="0" t="n">
        <v>5068</v>
      </c>
      <c r="B3621" s="0" t="s">
        <v>15505</v>
      </c>
      <c r="C3621" s="0" t="s">
        <v>2515</v>
      </c>
      <c r="D3621" s="333" t="n">
        <v>20.24</v>
      </c>
    </row>
    <row r="3622" customFormat="false" ht="15" hidden="false" customHeight="false" outlineLevel="0" collapsed="false">
      <c r="A3622" s="0" t="n">
        <v>5073</v>
      </c>
      <c r="B3622" s="0" t="s">
        <v>15506</v>
      </c>
      <c r="C3622" s="0" t="s">
        <v>2515</v>
      </c>
      <c r="D3622" s="333" t="n">
        <v>20.63</v>
      </c>
    </row>
    <row r="3623" customFormat="false" ht="15" hidden="false" customHeight="false" outlineLevel="0" collapsed="false">
      <c r="A3623" s="0" t="n">
        <v>5069</v>
      </c>
      <c r="B3623" s="0" t="s">
        <v>15507</v>
      </c>
      <c r="C3623" s="0" t="s">
        <v>2515</v>
      </c>
      <c r="D3623" s="333" t="n">
        <v>20.63</v>
      </c>
    </row>
    <row r="3624" customFormat="false" ht="15" hidden="false" customHeight="false" outlineLevel="0" collapsed="false">
      <c r="A3624" s="0" t="n">
        <v>5070</v>
      </c>
      <c r="B3624" s="0" t="s">
        <v>15508</v>
      </c>
      <c r="C3624" s="0" t="s">
        <v>2515</v>
      </c>
      <c r="D3624" s="333" t="n">
        <v>20.86</v>
      </c>
    </row>
    <row r="3625" customFormat="false" ht="15" hidden="false" customHeight="false" outlineLevel="0" collapsed="false">
      <c r="A3625" s="0" t="n">
        <v>5071</v>
      </c>
      <c r="B3625" s="0" t="s">
        <v>15509</v>
      </c>
      <c r="C3625" s="0" t="s">
        <v>2515</v>
      </c>
      <c r="D3625" s="333" t="n">
        <v>20.24</v>
      </c>
    </row>
    <row r="3626" customFormat="false" ht="15" hidden="false" customHeight="false" outlineLevel="0" collapsed="false">
      <c r="A3626" s="0" t="n">
        <v>5061</v>
      </c>
      <c r="B3626" s="0" t="s">
        <v>15510</v>
      </c>
      <c r="C3626" s="0" t="s">
        <v>2515</v>
      </c>
      <c r="D3626" s="333" t="n">
        <v>19.9</v>
      </c>
    </row>
    <row r="3627" customFormat="false" ht="15" hidden="false" customHeight="false" outlineLevel="0" collapsed="false">
      <c r="A3627" s="0" t="n">
        <v>5075</v>
      </c>
      <c r="B3627" s="0" t="s">
        <v>15511</v>
      </c>
      <c r="C3627" s="0" t="s">
        <v>2515</v>
      </c>
      <c r="D3627" s="333" t="n">
        <v>20.24</v>
      </c>
    </row>
    <row r="3628" customFormat="false" ht="15" hidden="false" customHeight="false" outlineLevel="0" collapsed="false">
      <c r="A3628" s="0" t="n">
        <v>39027</v>
      </c>
      <c r="B3628" s="0" t="s">
        <v>15512</v>
      </c>
      <c r="C3628" s="0" t="s">
        <v>2515</v>
      </c>
      <c r="D3628" s="333" t="n">
        <v>20.22</v>
      </c>
    </row>
    <row r="3629" customFormat="false" ht="15" hidden="false" customHeight="false" outlineLevel="0" collapsed="false">
      <c r="A3629" s="0" t="n">
        <v>5062</v>
      </c>
      <c r="B3629" s="0" t="s">
        <v>15513</v>
      </c>
      <c r="C3629" s="0" t="s">
        <v>2515</v>
      </c>
      <c r="D3629" s="333" t="n">
        <v>20.51</v>
      </c>
    </row>
    <row r="3630" customFormat="false" ht="15" hidden="false" customHeight="false" outlineLevel="0" collapsed="false">
      <c r="A3630" s="0" t="n">
        <v>40568</v>
      </c>
      <c r="B3630" s="0" t="s">
        <v>15514</v>
      </c>
      <c r="C3630" s="0" t="s">
        <v>2515</v>
      </c>
      <c r="D3630" s="333" t="n">
        <v>20.39</v>
      </c>
    </row>
    <row r="3631" customFormat="false" ht="15" hidden="false" customHeight="false" outlineLevel="0" collapsed="false">
      <c r="A3631" s="0" t="n">
        <v>39026</v>
      </c>
      <c r="B3631" s="0" t="s">
        <v>15515</v>
      </c>
      <c r="C3631" s="0" t="s">
        <v>2515</v>
      </c>
      <c r="D3631" s="333" t="n">
        <v>22.76</v>
      </c>
    </row>
    <row r="3632" customFormat="false" ht="15" hidden="false" customHeight="false" outlineLevel="0" collapsed="false">
      <c r="A3632" s="0" t="n">
        <v>42431</v>
      </c>
      <c r="B3632" s="0" t="s">
        <v>15516</v>
      </c>
      <c r="C3632" s="0" t="s">
        <v>2430</v>
      </c>
      <c r="D3632" s="532" t="n">
        <v>3957.85</v>
      </c>
    </row>
    <row r="3633" customFormat="false" ht="15" hidden="false" customHeight="false" outlineLevel="0" collapsed="false">
      <c r="A3633" s="0" t="n">
        <v>44074</v>
      </c>
      <c r="B3633" s="0" t="s">
        <v>15517</v>
      </c>
      <c r="C3633" s="0" t="s">
        <v>2712</v>
      </c>
      <c r="D3633" s="333" t="n">
        <v>623.88</v>
      </c>
    </row>
    <row r="3634" customFormat="false" ht="15" hidden="false" customHeight="false" outlineLevel="0" collapsed="false">
      <c r="A3634" s="0" t="n">
        <v>44072</v>
      </c>
      <c r="B3634" s="0" t="s">
        <v>15518</v>
      </c>
      <c r="C3634" s="0" t="s">
        <v>2712</v>
      </c>
      <c r="D3634" s="333" t="n">
        <v>120.9</v>
      </c>
    </row>
    <row r="3635" customFormat="false" ht="15" hidden="false" customHeight="false" outlineLevel="0" collapsed="false">
      <c r="A3635" s="0" t="n">
        <v>511</v>
      </c>
      <c r="B3635" s="0" t="s">
        <v>15519</v>
      </c>
      <c r="C3635" s="0" t="s">
        <v>2712</v>
      </c>
      <c r="D3635" s="333" t="n">
        <v>18.13</v>
      </c>
    </row>
    <row r="3636" customFormat="false" ht="15" hidden="false" customHeight="false" outlineLevel="0" collapsed="false">
      <c r="A3636" s="0" t="n">
        <v>37540</v>
      </c>
      <c r="B3636" s="0" t="s">
        <v>15520</v>
      </c>
      <c r="C3636" s="0" t="s">
        <v>2430</v>
      </c>
      <c r="D3636" s="532" t="n">
        <v>96201.5</v>
      </c>
    </row>
    <row r="3637" customFormat="false" ht="15" hidden="false" customHeight="false" outlineLevel="0" collapsed="false">
      <c r="A3637" s="0" t="n">
        <v>37548</v>
      </c>
      <c r="B3637" s="0" t="s">
        <v>15521</v>
      </c>
      <c r="C3637" s="0" t="s">
        <v>2430</v>
      </c>
      <c r="D3637" s="532" t="n">
        <v>127514.6</v>
      </c>
    </row>
    <row r="3638" customFormat="false" ht="15" hidden="false" customHeight="false" outlineLevel="0" collapsed="false">
      <c r="A3638" s="0" t="n">
        <v>39828</v>
      </c>
      <c r="B3638" s="0" t="s">
        <v>15522</v>
      </c>
      <c r="C3638" s="0" t="s">
        <v>2430</v>
      </c>
      <c r="D3638" s="333" t="n">
        <v>764.96</v>
      </c>
    </row>
    <row r="3639" customFormat="false" ht="15" hidden="false" customHeight="false" outlineLevel="0" collapsed="false">
      <c r="A3639" s="0" t="n">
        <v>12273</v>
      </c>
      <c r="B3639" s="0" t="s">
        <v>15523</v>
      </c>
      <c r="C3639" s="0" t="s">
        <v>2430</v>
      </c>
      <c r="D3639" s="333" t="n">
        <v>93.72</v>
      </c>
    </row>
    <row r="3640" customFormat="false" ht="15" hidden="false" customHeight="false" outlineLevel="0" collapsed="false">
      <c r="A3640" s="0" t="n">
        <v>38392</v>
      </c>
      <c r="B3640" s="0" t="s">
        <v>15524</v>
      </c>
      <c r="C3640" s="0" t="s">
        <v>2430</v>
      </c>
      <c r="D3640" s="333" t="n">
        <v>58.84</v>
      </c>
    </row>
    <row r="3641" customFormat="false" ht="15" hidden="false" customHeight="false" outlineLevel="0" collapsed="false">
      <c r="A3641" s="0" t="n">
        <v>11735</v>
      </c>
      <c r="B3641" s="0" t="s">
        <v>15525</v>
      </c>
      <c r="C3641" s="0" t="s">
        <v>2430</v>
      </c>
      <c r="D3641" s="333" t="n">
        <v>12.38</v>
      </c>
    </row>
    <row r="3642" customFormat="false" ht="15" hidden="false" customHeight="false" outlineLevel="0" collapsed="false">
      <c r="A3642" s="0" t="n">
        <v>11737</v>
      </c>
      <c r="B3642" s="0" t="s">
        <v>15526</v>
      </c>
      <c r="C3642" s="0" t="s">
        <v>2430</v>
      </c>
      <c r="D3642" s="333" t="n">
        <v>17.55</v>
      </c>
    </row>
    <row r="3643" customFormat="false" ht="15" hidden="false" customHeight="false" outlineLevel="0" collapsed="false">
      <c r="A3643" s="0" t="n">
        <v>11738</v>
      </c>
      <c r="B3643" s="0" t="s">
        <v>15527</v>
      </c>
      <c r="C3643" s="0" t="s">
        <v>2430</v>
      </c>
      <c r="D3643" s="333" t="n">
        <v>22.13</v>
      </c>
    </row>
    <row r="3644" customFormat="false" ht="15" hidden="false" customHeight="false" outlineLevel="0" collapsed="false">
      <c r="A3644" s="0" t="n">
        <v>36143</v>
      </c>
      <c r="B3644" s="0" t="s">
        <v>15528</v>
      </c>
      <c r="C3644" s="0" t="s">
        <v>2430</v>
      </c>
      <c r="D3644" s="333" t="n">
        <v>31.46</v>
      </c>
    </row>
    <row r="3645" customFormat="false" ht="15" hidden="false" customHeight="false" outlineLevel="0" collapsed="false">
      <c r="A3645" s="0" t="n">
        <v>36142</v>
      </c>
      <c r="B3645" s="0" t="s">
        <v>15529</v>
      </c>
      <c r="C3645" s="0" t="s">
        <v>2430</v>
      </c>
      <c r="D3645" s="333" t="n">
        <v>2.3</v>
      </c>
    </row>
    <row r="3646" customFormat="false" ht="15" hidden="false" customHeight="false" outlineLevel="0" collapsed="false">
      <c r="A3646" s="0" t="n">
        <v>36146</v>
      </c>
      <c r="B3646" s="0" t="s">
        <v>15530</v>
      </c>
      <c r="C3646" s="0" t="s">
        <v>2430</v>
      </c>
      <c r="D3646" s="333" t="n">
        <v>260.95</v>
      </c>
    </row>
    <row r="3647" customFormat="false" ht="15" hidden="false" customHeight="false" outlineLevel="0" collapsed="false">
      <c r="A3647" s="0" t="n">
        <v>39015</v>
      </c>
      <c r="B3647" s="0" t="s">
        <v>15531</v>
      </c>
      <c r="C3647" s="0" t="s">
        <v>2430</v>
      </c>
      <c r="D3647" s="333" t="n">
        <v>0.97</v>
      </c>
    </row>
    <row r="3648" customFormat="false" ht="15" hidden="false" customHeight="false" outlineLevel="0" collapsed="false">
      <c r="A3648" s="0" t="n">
        <v>38377</v>
      </c>
      <c r="B3648" s="0" t="s">
        <v>15532</v>
      </c>
      <c r="C3648" s="0" t="s">
        <v>2430</v>
      </c>
      <c r="D3648" s="333" t="n">
        <v>46.12</v>
      </c>
    </row>
    <row r="3649" customFormat="false" ht="15" hidden="false" customHeight="false" outlineLevel="0" collapsed="false">
      <c r="A3649" s="0" t="n">
        <v>38376</v>
      </c>
      <c r="B3649" s="0" t="s">
        <v>15533</v>
      </c>
      <c r="C3649" s="0" t="s">
        <v>2430</v>
      </c>
      <c r="D3649" s="333" t="n">
        <v>52.58</v>
      </c>
    </row>
    <row r="3650" customFormat="false" ht="15" hidden="false" customHeight="false" outlineLevel="0" collapsed="false">
      <c r="A3650" s="0" t="n">
        <v>38116</v>
      </c>
      <c r="B3650" s="0" t="s">
        <v>15534</v>
      </c>
      <c r="C3650" s="0" t="s">
        <v>2430</v>
      </c>
      <c r="D3650" s="333" t="n">
        <v>6.83</v>
      </c>
    </row>
    <row r="3651" customFormat="false" ht="15" hidden="false" customHeight="false" outlineLevel="0" collapsed="false">
      <c r="A3651" s="0" t="n">
        <v>38066</v>
      </c>
      <c r="B3651" s="0" t="s">
        <v>15535</v>
      </c>
      <c r="C3651" s="0" t="s">
        <v>2430</v>
      </c>
      <c r="D3651" s="333" t="n">
        <v>11.27</v>
      </c>
    </row>
    <row r="3652" customFormat="false" ht="15" hidden="false" customHeight="false" outlineLevel="0" collapsed="false">
      <c r="A3652" s="0" t="n">
        <v>38117</v>
      </c>
      <c r="B3652" s="0" t="s">
        <v>15536</v>
      </c>
      <c r="C3652" s="0" t="s">
        <v>2430</v>
      </c>
      <c r="D3652" s="333" t="n">
        <v>11.63</v>
      </c>
    </row>
    <row r="3653" customFormat="false" ht="15" hidden="false" customHeight="false" outlineLevel="0" collapsed="false">
      <c r="A3653" s="0" t="n">
        <v>38067</v>
      </c>
      <c r="B3653" s="0" t="s">
        <v>15537</v>
      </c>
      <c r="C3653" s="0" t="s">
        <v>2430</v>
      </c>
      <c r="D3653" s="333" t="n">
        <v>15.87</v>
      </c>
    </row>
    <row r="3654" customFormat="false" ht="15" hidden="false" customHeight="false" outlineLevel="0" collapsed="false">
      <c r="A3654" s="0" t="n">
        <v>11522</v>
      </c>
      <c r="B3654" s="0" t="s">
        <v>15538</v>
      </c>
      <c r="C3654" s="0" t="s">
        <v>2430</v>
      </c>
      <c r="D3654" s="333" t="n">
        <v>12.98</v>
      </c>
    </row>
    <row r="3655" customFormat="false" ht="15" hidden="false" customHeight="false" outlineLevel="0" collapsed="false">
      <c r="A3655" s="0" t="n">
        <v>43600</v>
      </c>
      <c r="B3655" s="0" t="s">
        <v>15539</v>
      </c>
      <c r="C3655" s="0" t="s">
        <v>2430</v>
      </c>
      <c r="D3655" s="333" t="n">
        <v>52.02</v>
      </c>
    </row>
    <row r="3656" customFormat="false" ht="15" hidden="false" customHeight="false" outlineLevel="0" collapsed="false">
      <c r="A3656" s="0" t="n">
        <v>5080</v>
      </c>
      <c r="B3656" s="0" t="s">
        <v>15540</v>
      </c>
      <c r="C3656" s="0" t="s">
        <v>2430</v>
      </c>
      <c r="D3656" s="333" t="n">
        <v>20.28</v>
      </c>
    </row>
    <row r="3657" customFormat="false" ht="15" hidden="false" customHeight="false" outlineLevel="0" collapsed="false">
      <c r="A3657" s="0" t="n">
        <v>38168</v>
      </c>
      <c r="B3657" s="0" t="s">
        <v>15541</v>
      </c>
      <c r="C3657" s="0" t="s">
        <v>2430</v>
      </c>
      <c r="D3657" s="333" t="n">
        <v>141.62</v>
      </c>
    </row>
    <row r="3658" customFormat="false" ht="15" hidden="false" customHeight="false" outlineLevel="0" collapsed="false">
      <c r="A3658" s="0" t="n">
        <v>43601</v>
      </c>
      <c r="B3658" s="0" t="s">
        <v>15542</v>
      </c>
      <c r="C3658" s="0" t="s">
        <v>2430</v>
      </c>
      <c r="D3658" s="333" t="n">
        <v>70.81</v>
      </c>
    </row>
    <row r="3659" customFormat="false" ht="15" hidden="false" customHeight="false" outlineLevel="0" collapsed="false">
      <c r="A3659" s="0" t="n">
        <v>13393</v>
      </c>
      <c r="B3659" s="0" t="s">
        <v>15543</v>
      </c>
      <c r="C3659" s="0" t="s">
        <v>2430</v>
      </c>
      <c r="D3659" s="333" t="n">
        <v>289.07</v>
      </c>
    </row>
    <row r="3660" customFormat="false" ht="15" hidden="false" customHeight="false" outlineLevel="0" collapsed="false">
      <c r="A3660" s="0" t="n">
        <v>13395</v>
      </c>
      <c r="B3660" s="0" t="s">
        <v>15544</v>
      </c>
      <c r="C3660" s="0" t="s">
        <v>2430</v>
      </c>
      <c r="D3660" s="333" t="n">
        <v>405.1</v>
      </c>
    </row>
    <row r="3661" customFormat="false" ht="15" hidden="false" customHeight="false" outlineLevel="0" collapsed="false">
      <c r="A3661" s="0" t="n">
        <v>12039</v>
      </c>
      <c r="B3661" s="0" t="s">
        <v>15545</v>
      </c>
      <c r="C3661" s="0" t="s">
        <v>2430</v>
      </c>
      <c r="D3661" s="333" t="n">
        <v>425.72</v>
      </c>
    </row>
    <row r="3662" customFormat="false" ht="15" hidden="false" customHeight="false" outlineLevel="0" collapsed="false">
      <c r="A3662" s="0" t="n">
        <v>13396</v>
      </c>
      <c r="B3662" s="0" t="s">
        <v>15546</v>
      </c>
      <c r="C3662" s="0" t="s">
        <v>2430</v>
      </c>
      <c r="D3662" s="333" t="n">
        <v>597.9</v>
      </c>
    </row>
    <row r="3663" customFormat="false" ht="15" hidden="false" customHeight="false" outlineLevel="0" collapsed="false">
      <c r="A3663" s="0" t="n">
        <v>12041</v>
      </c>
      <c r="B3663" s="0" t="s">
        <v>15547</v>
      </c>
      <c r="C3663" s="0" t="s">
        <v>2430</v>
      </c>
      <c r="D3663" s="333" t="n">
        <v>488.22</v>
      </c>
    </row>
    <row r="3664" customFormat="false" ht="15" hidden="false" customHeight="false" outlineLevel="0" collapsed="false">
      <c r="A3664" s="0" t="n">
        <v>12043</v>
      </c>
      <c r="B3664" s="0" t="s">
        <v>15548</v>
      </c>
      <c r="C3664" s="0" t="s">
        <v>2430</v>
      </c>
      <c r="D3664" s="532" t="n">
        <v>1030.8</v>
      </c>
    </row>
    <row r="3665" customFormat="false" ht="15" hidden="false" customHeight="false" outlineLevel="0" collapsed="false">
      <c r="A3665" s="0" t="n">
        <v>39762</v>
      </c>
      <c r="B3665" s="0" t="s">
        <v>15549</v>
      </c>
      <c r="C3665" s="0" t="s">
        <v>2430</v>
      </c>
      <c r="D3665" s="333" t="n">
        <v>490.69</v>
      </c>
    </row>
    <row r="3666" customFormat="false" ht="15" hidden="false" customHeight="false" outlineLevel="0" collapsed="false">
      <c r="A3666" s="0" t="n">
        <v>12042</v>
      </c>
      <c r="B3666" s="0" t="s">
        <v>15550</v>
      </c>
      <c r="C3666" s="0" t="s">
        <v>2430</v>
      </c>
      <c r="D3666" s="333" t="n">
        <v>716.39</v>
      </c>
    </row>
    <row r="3667" customFormat="false" ht="15" hidden="false" customHeight="false" outlineLevel="0" collapsed="false">
      <c r="A3667" s="0" t="n">
        <v>39763</v>
      </c>
      <c r="B3667" s="0" t="s">
        <v>15551</v>
      </c>
      <c r="C3667" s="0" t="s">
        <v>2430</v>
      </c>
      <c r="D3667" s="333" t="n">
        <v>838.44</v>
      </c>
    </row>
    <row r="3668" customFormat="false" ht="15" hidden="false" customHeight="false" outlineLevel="0" collapsed="false">
      <c r="A3668" s="0" t="n">
        <v>39760</v>
      </c>
      <c r="B3668" s="0" t="s">
        <v>15552</v>
      </c>
      <c r="C3668" s="0" t="s">
        <v>2430</v>
      </c>
      <c r="D3668" s="333" t="n">
        <v>835.68</v>
      </c>
    </row>
    <row r="3669" customFormat="false" ht="15" hidden="false" customHeight="false" outlineLevel="0" collapsed="false">
      <c r="A3669" s="0" t="n">
        <v>39756</v>
      </c>
      <c r="B3669" s="0" t="s">
        <v>15553</v>
      </c>
      <c r="C3669" s="0" t="s">
        <v>2430</v>
      </c>
      <c r="D3669" s="333" t="n">
        <v>300.06</v>
      </c>
    </row>
    <row r="3670" customFormat="false" ht="15" hidden="false" customHeight="false" outlineLevel="0" collapsed="false">
      <c r="A3670" s="0" t="n">
        <v>12038</v>
      </c>
      <c r="B3670" s="0" t="s">
        <v>15554</v>
      </c>
      <c r="C3670" s="0" t="s">
        <v>2430</v>
      </c>
      <c r="D3670" s="333" t="n">
        <v>374.93</v>
      </c>
    </row>
    <row r="3671" customFormat="false" ht="15" hidden="false" customHeight="false" outlineLevel="0" collapsed="false">
      <c r="A3671" s="0" t="n">
        <v>39757</v>
      </c>
      <c r="B3671" s="0" t="s">
        <v>15555</v>
      </c>
      <c r="C3671" s="0" t="s">
        <v>2430</v>
      </c>
      <c r="D3671" s="333" t="n">
        <v>346.7</v>
      </c>
    </row>
    <row r="3672" customFormat="false" ht="15" hidden="false" customHeight="false" outlineLevel="0" collapsed="false">
      <c r="A3672" s="0" t="n">
        <v>39758</v>
      </c>
      <c r="B3672" s="0" t="s">
        <v>15556</v>
      </c>
      <c r="C3672" s="0" t="s">
        <v>2430</v>
      </c>
      <c r="D3672" s="333" t="n">
        <v>505.26</v>
      </c>
    </row>
    <row r="3673" customFormat="false" ht="15" hidden="false" customHeight="false" outlineLevel="0" collapsed="false">
      <c r="A3673" s="0" t="n">
        <v>39759</v>
      </c>
      <c r="B3673" s="0" t="s">
        <v>15557</v>
      </c>
      <c r="C3673" s="0" t="s">
        <v>2430</v>
      </c>
      <c r="D3673" s="333" t="n">
        <v>624</v>
      </c>
    </row>
    <row r="3674" customFormat="false" ht="15" hidden="false" customHeight="false" outlineLevel="0" collapsed="false">
      <c r="A3674" s="0" t="n">
        <v>39761</v>
      </c>
      <c r="B3674" s="0" t="s">
        <v>15558</v>
      </c>
      <c r="C3674" s="0" t="s">
        <v>2430</v>
      </c>
      <c r="D3674" s="333" t="n">
        <v>750.07</v>
      </c>
    </row>
    <row r="3675" customFormat="false" ht="15" hidden="false" customHeight="false" outlineLevel="0" collapsed="false">
      <c r="A3675" s="0" t="n">
        <v>39805</v>
      </c>
      <c r="B3675" s="0" t="s">
        <v>15559</v>
      </c>
      <c r="C3675" s="0" t="s">
        <v>2430</v>
      </c>
      <c r="D3675" s="333" t="n">
        <v>240.8</v>
      </c>
    </row>
    <row r="3676" customFormat="false" ht="15" hidden="false" customHeight="false" outlineLevel="0" collapsed="false">
      <c r="A3676" s="0" t="n">
        <v>39806</v>
      </c>
      <c r="B3676" s="0" t="s">
        <v>15560</v>
      </c>
      <c r="C3676" s="0" t="s">
        <v>2430</v>
      </c>
      <c r="D3676" s="333" t="n">
        <v>446.14</v>
      </c>
    </row>
    <row r="3677" customFormat="false" ht="15" hidden="false" customHeight="false" outlineLevel="0" collapsed="false">
      <c r="A3677" s="0" t="n">
        <v>39807</v>
      </c>
      <c r="B3677" s="0" t="s">
        <v>15561</v>
      </c>
      <c r="C3677" s="0" t="s">
        <v>2430</v>
      </c>
      <c r="D3677" s="333" t="n">
        <v>966.89</v>
      </c>
    </row>
    <row r="3678" customFormat="false" ht="15" hidden="false" customHeight="false" outlineLevel="0" collapsed="false">
      <c r="A3678" s="0" t="n">
        <v>43100</v>
      </c>
      <c r="B3678" s="0" t="s">
        <v>15562</v>
      </c>
      <c r="C3678" s="0" t="s">
        <v>2430</v>
      </c>
      <c r="D3678" s="333" t="n">
        <v>755.9</v>
      </c>
    </row>
    <row r="3679" customFormat="false" ht="15" hidden="false" customHeight="false" outlineLevel="0" collapsed="false">
      <c r="A3679" s="0" t="n">
        <v>39804</v>
      </c>
      <c r="B3679" s="0" t="s">
        <v>15563</v>
      </c>
      <c r="C3679" s="0" t="s">
        <v>2430</v>
      </c>
      <c r="D3679" s="333" t="n">
        <v>141.4</v>
      </c>
    </row>
    <row r="3680" customFormat="false" ht="15" hidden="false" customHeight="false" outlineLevel="0" collapsed="false">
      <c r="A3680" s="0" t="n">
        <v>39796</v>
      </c>
      <c r="B3680" s="0" t="s">
        <v>15564</v>
      </c>
      <c r="C3680" s="0" t="s">
        <v>2430</v>
      </c>
      <c r="D3680" s="333" t="n">
        <v>146.45</v>
      </c>
    </row>
    <row r="3681" customFormat="false" ht="15" hidden="false" customHeight="false" outlineLevel="0" collapsed="false">
      <c r="A3681" s="0" t="n">
        <v>39797</v>
      </c>
      <c r="B3681" s="0" t="s">
        <v>15565</v>
      </c>
      <c r="C3681" s="0" t="s">
        <v>2430</v>
      </c>
      <c r="D3681" s="333" t="n">
        <v>229.9</v>
      </c>
    </row>
    <row r="3682" customFormat="false" ht="15" hidden="false" customHeight="false" outlineLevel="0" collapsed="false">
      <c r="A3682" s="0" t="n">
        <v>39798</v>
      </c>
      <c r="B3682" s="0" t="s">
        <v>15566</v>
      </c>
      <c r="C3682" s="0" t="s">
        <v>2430</v>
      </c>
      <c r="D3682" s="333" t="n">
        <v>394.35</v>
      </c>
    </row>
    <row r="3683" customFormat="false" ht="15" hidden="false" customHeight="false" outlineLevel="0" collapsed="false">
      <c r="A3683" s="0" t="n">
        <v>39794</v>
      </c>
      <c r="B3683" s="0" t="s">
        <v>15567</v>
      </c>
      <c r="C3683" s="0" t="s">
        <v>2430</v>
      </c>
      <c r="D3683" s="333" t="n">
        <v>62.16</v>
      </c>
    </row>
    <row r="3684" customFormat="false" ht="15" hidden="false" customHeight="false" outlineLevel="0" collapsed="false">
      <c r="A3684" s="0" t="n">
        <v>39795</v>
      </c>
      <c r="B3684" s="0" t="s">
        <v>15568</v>
      </c>
      <c r="C3684" s="0" t="s">
        <v>2430</v>
      </c>
      <c r="D3684" s="333" t="n">
        <v>98.21</v>
      </c>
    </row>
    <row r="3685" customFormat="false" ht="15" hidden="false" customHeight="false" outlineLevel="0" collapsed="false">
      <c r="A3685" s="0" t="n">
        <v>39799</v>
      </c>
      <c r="B3685" s="0" t="s">
        <v>15569</v>
      </c>
      <c r="C3685" s="0" t="s">
        <v>2430</v>
      </c>
      <c r="D3685" s="333" t="n">
        <v>72.46</v>
      </c>
    </row>
    <row r="3686" customFormat="false" ht="15" hidden="false" customHeight="false" outlineLevel="0" collapsed="false">
      <c r="A3686" s="0" t="n">
        <v>39801</v>
      </c>
      <c r="B3686" s="0" t="s">
        <v>15570</v>
      </c>
      <c r="C3686" s="0" t="s">
        <v>2430</v>
      </c>
      <c r="D3686" s="333" t="n">
        <v>207.39</v>
      </c>
    </row>
    <row r="3687" customFormat="false" ht="15" hidden="false" customHeight="false" outlineLevel="0" collapsed="false">
      <c r="A3687" s="0" t="n">
        <v>39802</v>
      </c>
      <c r="B3687" s="0" t="s">
        <v>15571</v>
      </c>
      <c r="C3687" s="0" t="s">
        <v>2430</v>
      </c>
      <c r="D3687" s="333" t="n">
        <v>303.99</v>
      </c>
    </row>
    <row r="3688" customFormat="false" ht="15" hidden="false" customHeight="false" outlineLevel="0" collapsed="false">
      <c r="A3688" s="0" t="n">
        <v>39803</v>
      </c>
      <c r="B3688" s="0" t="s">
        <v>15572</v>
      </c>
      <c r="C3688" s="0" t="s">
        <v>2430</v>
      </c>
      <c r="D3688" s="333" t="n">
        <v>424.07</v>
      </c>
    </row>
    <row r="3689" customFormat="false" ht="15" hidden="false" customHeight="false" outlineLevel="0" collapsed="false">
      <c r="A3689" s="0" t="n">
        <v>39800</v>
      </c>
      <c r="B3689" s="0" t="s">
        <v>15573</v>
      </c>
      <c r="C3689" s="0" t="s">
        <v>2430</v>
      </c>
      <c r="D3689" s="333" t="n">
        <v>123.44</v>
      </c>
    </row>
    <row r="3690" customFormat="false" ht="15" hidden="false" customHeight="false" outlineLevel="0" collapsed="false">
      <c r="A3690" s="0" t="n">
        <v>43837</v>
      </c>
      <c r="B3690" s="0" t="s">
        <v>15574</v>
      </c>
      <c r="C3690" s="0" t="s">
        <v>2430</v>
      </c>
      <c r="D3690" s="532" t="n">
        <v>1074.72</v>
      </c>
    </row>
    <row r="3691" customFormat="false" ht="15" hidden="false" customHeight="false" outlineLevel="0" collapsed="false">
      <c r="A3691" s="0" t="n">
        <v>43836</v>
      </c>
      <c r="B3691" s="0" t="s">
        <v>15575</v>
      </c>
      <c r="C3691" s="0" t="s">
        <v>2430</v>
      </c>
      <c r="D3691" s="532" t="n">
        <v>2186.87</v>
      </c>
    </row>
    <row r="3692" customFormat="false" ht="15" hidden="false" customHeight="false" outlineLevel="0" collapsed="false">
      <c r="A3692" s="0" t="n">
        <v>21059</v>
      </c>
      <c r="B3692" s="0" t="s">
        <v>15576</v>
      </c>
      <c r="C3692" s="0" t="s">
        <v>2430</v>
      </c>
      <c r="D3692" s="333" t="n">
        <v>61.13</v>
      </c>
    </row>
    <row r="3693" customFormat="false" ht="15" hidden="false" customHeight="false" outlineLevel="0" collapsed="false">
      <c r="A3693" s="0" t="n">
        <v>11234</v>
      </c>
      <c r="B3693" s="0" t="s">
        <v>15577</v>
      </c>
      <c r="C3693" s="0" t="s">
        <v>2430</v>
      </c>
      <c r="D3693" s="333" t="n">
        <v>92.14</v>
      </c>
    </row>
    <row r="3694" customFormat="false" ht="15" hidden="false" customHeight="false" outlineLevel="0" collapsed="false">
      <c r="A3694" s="0" t="n">
        <v>21060</v>
      </c>
      <c r="B3694" s="0" t="s">
        <v>15578</v>
      </c>
      <c r="C3694" s="0" t="s">
        <v>2430</v>
      </c>
      <c r="D3694" s="333" t="n">
        <v>113.41</v>
      </c>
    </row>
    <row r="3695" customFormat="false" ht="15" hidden="false" customHeight="false" outlineLevel="0" collapsed="false">
      <c r="A3695" s="0" t="n">
        <v>21061</v>
      </c>
      <c r="B3695" s="0" t="s">
        <v>15579</v>
      </c>
      <c r="C3695" s="0" t="s">
        <v>2430</v>
      </c>
      <c r="D3695" s="333" t="n">
        <v>141.76</v>
      </c>
    </row>
    <row r="3696" customFormat="false" ht="15" hidden="false" customHeight="false" outlineLevel="0" collapsed="false">
      <c r="A3696" s="0" t="n">
        <v>21062</v>
      </c>
      <c r="B3696" s="0" t="s">
        <v>15580</v>
      </c>
      <c r="C3696" s="0" t="s">
        <v>2430</v>
      </c>
      <c r="D3696" s="333" t="n">
        <v>223.28</v>
      </c>
    </row>
    <row r="3697" customFormat="false" ht="15" hidden="false" customHeight="false" outlineLevel="0" collapsed="false">
      <c r="A3697" s="0" t="n">
        <v>11708</v>
      </c>
      <c r="B3697" s="0" t="s">
        <v>15581</v>
      </c>
      <c r="C3697" s="0" t="s">
        <v>2430</v>
      </c>
      <c r="D3697" s="333" t="n">
        <v>24.36</v>
      </c>
    </row>
    <row r="3698" customFormat="false" ht="15" hidden="false" customHeight="false" outlineLevel="0" collapsed="false">
      <c r="A3698" s="0" t="n">
        <v>11709</v>
      </c>
      <c r="B3698" s="0" t="s">
        <v>15582</v>
      </c>
      <c r="C3698" s="0" t="s">
        <v>2430</v>
      </c>
      <c r="D3698" s="333" t="n">
        <v>57.23</v>
      </c>
    </row>
    <row r="3699" customFormat="false" ht="15" hidden="false" customHeight="false" outlineLevel="0" collapsed="false">
      <c r="A3699" s="0" t="n">
        <v>11710</v>
      </c>
      <c r="B3699" s="0" t="s">
        <v>15583</v>
      </c>
      <c r="C3699" s="0" t="s">
        <v>2430</v>
      </c>
      <c r="D3699" s="333" t="n">
        <v>131.57</v>
      </c>
    </row>
    <row r="3700" customFormat="false" ht="15" hidden="false" customHeight="false" outlineLevel="0" collapsed="false">
      <c r="A3700" s="0" t="n">
        <v>11707</v>
      </c>
      <c r="B3700" s="0" t="s">
        <v>15584</v>
      </c>
      <c r="C3700" s="0" t="s">
        <v>2430</v>
      </c>
      <c r="D3700" s="333" t="n">
        <v>18.25</v>
      </c>
    </row>
    <row r="3701" customFormat="false" ht="15" hidden="false" customHeight="false" outlineLevel="0" collapsed="false">
      <c r="A3701" s="0" t="n">
        <v>5102</v>
      </c>
      <c r="B3701" s="0" t="s">
        <v>15585</v>
      </c>
      <c r="C3701" s="0" t="s">
        <v>2430</v>
      </c>
      <c r="D3701" s="333" t="n">
        <v>17.39</v>
      </c>
    </row>
    <row r="3702" customFormat="false" ht="15" hidden="false" customHeight="false" outlineLevel="0" collapsed="false">
      <c r="A3702" s="0" t="n">
        <v>11739</v>
      </c>
      <c r="B3702" s="0" t="s">
        <v>15586</v>
      </c>
      <c r="C3702" s="0" t="s">
        <v>2430</v>
      </c>
      <c r="D3702" s="333" t="n">
        <v>12.39</v>
      </c>
    </row>
    <row r="3703" customFormat="false" ht="15" hidden="false" customHeight="false" outlineLevel="0" collapsed="false">
      <c r="A3703" s="0" t="n">
        <v>11711</v>
      </c>
      <c r="B3703" s="0" t="s">
        <v>15587</v>
      </c>
      <c r="C3703" s="0" t="s">
        <v>2430</v>
      </c>
      <c r="D3703" s="333" t="n">
        <v>14.49</v>
      </c>
    </row>
    <row r="3704" customFormat="false" ht="15" hidden="false" customHeight="false" outlineLevel="0" collapsed="false">
      <c r="A3704" s="0" t="n">
        <v>11741</v>
      </c>
      <c r="B3704" s="0" t="s">
        <v>15588</v>
      </c>
      <c r="C3704" s="0" t="s">
        <v>2430</v>
      </c>
      <c r="D3704" s="333" t="n">
        <v>15.78</v>
      </c>
    </row>
    <row r="3705" customFormat="false" ht="15" hidden="false" customHeight="false" outlineLevel="0" collapsed="false">
      <c r="A3705" s="0" t="n">
        <v>11745</v>
      </c>
      <c r="B3705" s="0" t="s">
        <v>15589</v>
      </c>
      <c r="C3705" s="0" t="s">
        <v>2430</v>
      </c>
      <c r="D3705" s="333" t="n">
        <v>20.79</v>
      </c>
    </row>
    <row r="3706" customFormat="false" ht="15" hidden="false" customHeight="false" outlineLevel="0" collapsed="false">
      <c r="A3706" s="0" t="n">
        <v>11743</v>
      </c>
      <c r="B3706" s="0" t="s">
        <v>15590</v>
      </c>
      <c r="C3706" s="0" t="s">
        <v>2430</v>
      </c>
      <c r="D3706" s="333" t="n">
        <v>13.25</v>
      </c>
    </row>
    <row r="3707" customFormat="false" ht="15" hidden="false" customHeight="false" outlineLevel="0" collapsed="false">
      <c r="A3707" s="0" t="n">
        <v>1088</v>
      </c>
      <c r="B3707" s="0" t="s">
        <v>15591</v>
      </c>
      <c r="C3707" s="0" t="s">
        <v>2430</v>
      </c>
      <c r="D3707" s="333" t="n">
        <v>24.9</v>
      </c>
    </row>
    <row r="3708" customFormat="false" ht="15" hidden="false" customHeight="false" outlineLevel="0" collapsed="false">
      <c r="A3708" s="0" t="n">
        <v>1087</v>
      </c>
      <c r="B3708" s="0" t="s">
        <v>15592</v>
      </c>
      <c r="C3708" s="0" t="s">
        <v>2430</v>
      </c>
      <c r="D3708" s="333" t="n">
        <v>31.1</v>
      </c>
    </row>
    <row r="3709" customFormat="false" ht="15" hidden="false" customHeight="false" outlineLevel="0" collapsed="false">
      <c r="A3709" s="0" t="n">
        <v>38777</v>
      </c>
      <c r="B3709" s="0" t="s">
        <v>15593</v>
      </c>
      <c r="C3709" s="0" t="s">
        <v>2430</v>
      </c>
      <c r="D3709" s="333" t="n">
        <v>61.94</v>
      </c>
    </row>
    <row r="3710" customFormat="false" ht="15" hidden="false" customHeight="false" outlineLevel="0" collapsed="false">
      <c r="A3710" s="0" t="n">
        <v>1086</v>
      </c>
      <c r="B3710" s="0" t="s">
        <v>15594</v>
      </c>
      <c r="C3710" s="0" t="s">
        <v>2430</v>
      </c>
      <c r="D3710" s="333" t="n">
        <v>32.69</v>
      </c>
    </row>
    <row r="3711" customFormat="false" ht="15" hidden="false" customHeight="false" outlineLevel="0" collapsed="false">
      <c r="A3711" s="0" t="n">
        <v>1079</v>
      </c>
      <c r="B3711" s="0" t="s">
        <v>15595</v>
      </c>
      <c r="C3711" s="0" t="s">
        <v>2430</v>
      </c>
      <c r="D3711" s="333" t="n">
        <v>33.79</v>
      </c>
    </row>
    <row r="3712" customFormat="false" ht="15" hidden="false" customHeight="false" outlineLevel="0" collapsed="false">
      <c r="A3712" s="0" t="n">
        <v>39374</v>
      </c>
      <c r="B3712" s="0" t="s">
        <v>15596</v>
      </c>
      <c r="C3712" s="0" t="s">
        <v>2430</v>
      </c>
      <c r="D3712" s="333" t="n">
        <v>268.62</v>
      </c>
    </row>
    <row r="3713" customFormat="false" ht="15" hidden="false" customHeight="false" outlineLevel="0" collapsed="false">
      <c r="A3713" s="0" t="n">
        <v>1082</v>
      </c>
      <c r="B3713" s="0" t="s">
        <v>15597</v>
      </c>
      <c r="C3713" s="0" t="s">
        <v>2430</v>
      </c>
      <c r="D3713" s="333" t="n">
        <v>212.44</v>
      </c>
    </row>
    <row r="3714" customFormat="false" ht="15" hidden="false" customHeight="false" outlineLevel="0" collapsed="false">
      <c r="A3714" s="0" t="n">
        <v>12316</v>
      </c>
      <c r="B3714" s="0" t="s">
        <v>15598</v>
      </c>
      <c r="C3714" s="0" t="s">
        <v>2430</v>
      </c>
      <c r="D3714" s="333" t="n">
        <v>97.37</v>
      </c>
    </row>
    <row r="3715" customFormat="false" ht="15" hidden="false" customHeight="false" outlineLevel="0" collapsed="false">
      <c r="A3715" s="0" t="n">
        <v>12317</v>
      </c>
      <c r="B3715" s="0" t="s">
        <v>15599</v>
      </c>
      <c r="C3715" s="0" t="s">
        <v>2430</v>
      </c>
      <c r="D3715" s="333" t="n">
        <v>116.11</v>
      </c>
    </row>
    <row r="3716" customFormat="false" ht="15" hidden="false" customHeight="false" outlineLevel="0" collapsed="false">
      <c r="A3716" s="0" t="n">
        <v>12318</v>
      </c>
      <c r="B3716" s="0" t="s">
        <v>15600</v>
      </c>
      <c r="C3716" s="0" t="s">
        <v>2430</v>
      </c>
      <c r="D3716" s="333" t="n">
        <v>133.76</v>
      </c>
    </row>
    <row r="3717" customFormat="false" ht="15" hidden="false" customHeight="false" outlineLevel="0" collapsed="false">
      <c r="A3717" s="0" t="n">
        <v>5104</v>
      </c>
      <c r="B3717" s="0" t="s">
        <v>15601</v>
      </c>
      <c r="C3717" s="0" t="s">
        <v>2515</v>
      </c>
      <c r="D3717" s="333" t="n">
        <v>65.29</v>
      </c>
    </row>
    <row r="3718" customFormat="false" ht="15" hidden="false" customHeight="false" outlineLevel="0" collapsed="false">
      <c r="A3718" s="0" t="n">
        <v>44530</v>
      </c>
      <c r="B3718" s="0" t="s">
        <v>15602</v>
      </c>
      <c r="C3718" s="0" t="s">
        <v>2430</v>
      </c>
      <c r="D3718" s="333" t="n">
        <v>46.91</v>
      </c>
    </row>
    <row r="3719" customFormat="false" ht="15" hidden="false" customHeight="false" outlineLevel="0" collapsed="false">
      <c r="A3719" s="0" t="n">
        <v>2710</v>
      </c>
      <c r="B3719" s="0" t="s">
        <v>15603</v>
      </c>
      <c r="C3719" s="0" t="s">
        <v>2430</v>
      </c>
      <c r="D3719" s="333" t="n">
        <v>37.47</v>
      </c>
    </row>
    <row r="3720" customFormat="false" ht="15" hidden="false" customHeight="false" outlineLevel="0" collapsed="false">
      <c r="A3720" s="0" t="n">
        <v>14575</v>
      </c>
      <c r="B3720" s="0" t="s">
        <v>15604</v>
      </c>
      <c r="C3720" s="0" t="s">
        <v>2430</v>
      </c>
      <c r="D3720" s="532" t="n">
        <v>5682927.11</v>
      </c>
    </row>
    <row r="3721" customFormat="false" ht="15" hidden="false" customHeight="false" outlineLevel="0" collapsed="false">
      <c r="A3721" s="0" t="n">
        <v>20043</v>
      </c>
      <c r="B3721" s="0" t="s">
        <v>15605</v>
      </c>
      <c r="C3721" s="0" t="s">
        <v>2430</v>
      </c>
      <c r="D3721" s="333" t="n">
        <v>7.98</v>
      </c>
    </row>
    <row r="3722" customFormat="false" ht="15" hidden="false" customHeight="false" outlineLevel="0" collapsed="false">
      <c r="A3722" s="0" t="n">
        <v>20044</v>
      </c>
      <c r="B3722" s="0" t="s">
        <v>15606</v>
      </c>
      <c r="C3722" s="0" t="s">
        <v>2430</v>
      </c>
      <c r="D3722" s="333" t="n">
        <v>9.25</v>
      </c>
    </row>
    <row r="3723" customFormat="false" ht="15" hidden="false" customHeight="false" outlineLevel="0" collapsed="false">
      <c r="A3723" s="0" t="n">
        <v>20042</v>
      </c>
      <c r="B3723" s="0" t="s">
        <v>15607</v>
      </c>
      <c r="C3723" s="0" t="s">
        <v>2430</v>
      </c>
      <c r="D3723" s="333" t="n">
        <v>6.92</v>
      </c>
    </row>
    <row r="3724" customFormat="false" ht="15" hidden="false" customHeight="false" outlineLevel="0" collapsed="false">
      <c r="A3724" s="0" t="n">
        <v>20046</v>
      </c>
      <c r="B3724" s="0" t="s">
        <v>15608</v>
      </c>
      <c r="C3724" s="0" t="s">
        <v>2430</v>
      </c>
      <c r="D3724" s="333" t="n">
        <v>16.38</v>
      </c>
    </row>
    <row r="3725" customFormat="false" ht="15" hidden="false" customHeight="false" outlineLevel="0" collapsed="false">
      <c r="A3725" s="0" t="n">
        <v>20047</v>
      </c>
      <c r="B3725" s="0" t="s">
        <v>15609</v>
      </c>
      <c r="C3725" s="0" t="s">
        <v>2430</v>
      </c>
      <c r="D3725" s="333" t="n">
        <v>49.12</v>
      </c>
    </row>
    <row r="3726" customFormat="false" ht="15" hidden="false" customHeight="false" outlineLevel="0" collapsed="false">
      <c r="A3726" s="0" t="n">
        <v>20045</v>
      </c>
      <c r="B3726" s="0" t="s">
        <v>15610</v>
      </c>
      <c r="C3726" s="0" t="s">
        <v>2430</v>
      </c>
      <c r="D3726" s="333" t="n">
        <v>8.29</v>
      </c>
    </row>
    <row r="3727" customFormat="false" ht="15" hidden="false" customHeight="false" outlineLevel="0" collapsed="false">
      <c r="A3727" s="0" t="n">
        <v>20972</v>
      </c>
      <c r="B3727" s="0" t="s">
        <v>15611</v>
      </c>
      <c r="C3727" s="0" t="s">
        <v>2430</v>
      </c>
      <c r="D3727" s="333" t="n">
        <v>142.85</v>
      </c>
    </row>
    <row r="3728" customFormat="false" ht="15" hidden="false" customHeight="false" outlineLevel="0" collapsed="false">
      <c r="A3728" s="0" t="n">
        <v>11321</v>
      </c>
      <c r="B3728" s="0" t="s">
        <v>15612</v>
      </c>
      <c r="C3728" s="0" t="s">
        <v>2430</v>
      </c>
      <c r="D3728" s="333" t="n">
        <v>24.08</v>
      </c>
    </row>
    <row r="3729" customFormat="false" ht="15" hidden="false" customHeight="false" outlineLevel="0" collapsed="false">
      <c r="A3729" s="0" t="n">
        <v>11323</v>
      </c>
      <c r="B3729" s="0" t="s">
        <v>15613</v>
      </c>
      <c r="C3729" s="0" t="s">
        <v>2430</v>
      </c>
      <c r="D3729" s="333" t="n">
        <v>27.69</v>
      </c>
    </row>
    <row r="3730" customFormat="false" ht="15" hidden="false" customHeight="false" outlineLevel="0" collapsed="false">
      <c r="A3730" s="0" t="n">
        <v>20327</v>
      </c>
      <c r="B3730" s="0" t="s">
        <v>15614</v>
      </c>
      <c r="C3730" s="0" t="s">
        <v>2430</v>
      </c>
      <c r="D3730" s="333" t="n">
        <v>15.72</v>
      </c>
    </row>
    <row r="3731" customFormat="false" ht="15" hidden="false" customHeight="false" outlineLevel="0" collapsed="false">
      <c r="A3731" s="0" t="n">
        <v>13390</v>
      </c>
      <c r="B3731" s="0" t="s">
        <v>15615</v>
      </c>
      <c r="C3731" s="0" t="s">
        <v>2430</v>
      </c>
      <c r="D3731" s="333" t="n">
        <v>122.88</v>
      </c>
    </row>
    <row r="3732" customFormat="false" ht="15" hidden="false" customHeight="false" outlineLevel="0" collapsed="false">
      <c r="A3732" s="0" t="n">
        <v>6034</v>
      </c>
      <c r="B3732" s="0" t="s">
        <v>15616</v>
      </c>
      <c r="C3732" s="0" t="s">
        <v>2430</v>
      </c>
      <c r="D3732" s="333" t="n">
        <v>16.13</v>
      </c>
    </row>
    <row r="3733" customFormat="false" ht="15" hidden="false" customHeight="false" outlineLevel="0" collapsed="false">
      <c r="A3733" s="0" t="n">
        <v>6036</v>
      </c>
      <c r="B3733" s="0" t="s">
        <v>15617</v>
      </c>
      <c r="C3733" s="0" t="s">
        <v>2430</v>
      </c>
      <c r="D3733" s="333" t="n">
        <v>21.96</v>
      </c>
    </row>
    <row r="3734" customFormat="false" ht="15" hidden="false" customHeight="false" outlineLevel="0" collapsed="false">
      <c r="A3734" s="0" t="n">
        <v>6031</v>
      </c>
      <c r="B3734" s="0" t="s">
        <v>15618</v>
      </c>
      <c r="C3734" s="0" t="s">
        <v>2430</v>
      </c>
      <c r="D3734" s="333" t="n">
        <v>25.81</v>
      </c>
    </row>
    <row r="3735" customFormat="false" ht="15" hidden="false" customHeight="false" outlineLevel="0" collapsed="false">
      <c r="A3735" s="0" t="n">
        <v>6029</v>
      </c>
      <c r="B3735" s="0" t="s">
        <v>15619</v>
      </c>
      <c r="C3735" s="0" t="s">
        <v>2430</v>
      </c>
      <c r="D3735" s="333" t="n">
        <v>26.08</v>
      </c>
    </row>
    <row r="3736" customFormat="false" ht="15" hidden="false" customHeight="false" outlineLevel="0" collapsed="false">
      <c r="A3736" s="0" t="n">
        <v>6033</v>
      </c>
      <c r="B3736" s="0" t="s">
        <v>15620</v>
      </c>
      <c r="C3736" s="0" t="s">
        <v>2430</v>
      </c>
      <c r="D3736" s="333" t="n">
        <v>34.38</v>
      </c>
    </row>
    <row r="3737" customFormat="false" ht="15" hidden="false" customHeight="false" outlineLevel="0" collapsed="false">
      <c r="A3737" s="0" t="n">
        <v>11672</v>
      </c>
      <c r="B3737" s="0" t="s">
        <v>15621</v>
      </c>
      <c r="C3737" s="0" t="s">
        <v>2430</v>
      </c>
      <c r="D3737" s="333" t="n">
        <v>74.78</v>
      </c>
    </row>
    <row r="3738" customFormat="false" ht="15" hidden="false" customHeight="false" outlineLevel="0" collapsed="false">
      <c r="A3738" s="0" t="n">
        <v>11669</v>
      </c>
      <c r="B3738" s="0" t="s">
        <v>15622</v>
      </c>
      <c r="C3738" s="0" t="s">
        <v>2430</v>
      </c>
      <c r="D3738" s="333" t="n">
        <v>71.22</v>
      </c>
    </row>
    <row r="3739" customFormat="false" ht="15" hidden="false" customHeight="false" outlineLevel="0" collapsed="false">
      <c r="A3739" s="0" t="n">
        <v>11670</v>
      </c>
      <c r="B3739" s="0" t="s">
        <v>15623</v>
      </c>
      <c r="C3739" s="0" t="s">
        <v>2430</v>
      </c>
      <c r="D3739" s="333" t="n">
        <v>27.28</v>
      </c>
    </row>
    <row r="3740" customFormat="false" ht="15" hidden="false" customHeight="false" outlineLevel="0" collapsed="false">
      <c r="A3740" s="0" t="n">
        <v>20055</v>
      </c>
      <c r="B3740" s="0" t="s">
        <v>15624</v>
      </c>
      <c r="C3740" s="0" t="s">
        <v>2430</v>
      </c>
      <c r="D3740" s="333" t="n">
        <v>53.34</v>
      </c>
    </row>
    <row r="3741" customFormat="false" ht="15" hidden="false" customHeight="false" outlineLevel="0" collapsed="false">
      <c r="A3741" s="0" t="n">
        <v>11671</v>
      </c>
      <c r="B3741" s="0" t="s">
        <v>15625</v>
      </c>
      <c r="C3741" s="0" t="s">
        <v>2430</v>
      </c>
      <c r="D3741" s="333" t="n">
        <v>114.45</v>
      </c>
    </row>
    <row r="3742" customFormat="false" ht="15" hidden="false" customHeight="false" outlineLevel="0" collapsed="false">
      <c r="A3742" s="0" t="n">
        <v>6032</v>
      </c>
      <c r="B3742" s="0" t="s">
        <v>15626</v>
      </c>
      <c r="C3742" s="0" t="s">
        <v>2430</v>
      </c>
      <c r="D3742" s="333" t="n">
        <v>32.69</v>
      </c>
    </row>
    <row r="3743" customFormat="false" ht="15" hidden="false" customHeight="false" outlineLevel="0" collapsed="false">
      <c r="A3743" s="0" t="n">
        <v>11673</v>
      </c>
      <c r="B3743" s="0" t="s">
        <v>15627</v>
      </c>
      <c r="C3743" s="0" t="s">
        <v>2430</v>
      </c>
      <c r="D3743" s="333" t="n">
        <v>25.74</v>
      </c>
    </row>
    <row r="3744" customFormat="false" ht="15" hidden="false" customHeight="false" outlineLevel="0" collapsed="false">
      <c r="A3744" s="0" t="n">
        <v>11674</v>
      </c>
      <c r="B3744" s="0" t="s">
        <v>15628</v>
      </c>
      <c r="C3744" s="0" t="s">
        <v>2430</v>
      </c>
      <c r="D3744" s="333" t="n">
        <v>33.15</v>
      </c>
    </row>
    <row r="3745" customFormat="false" ht="15" hidden="false" customHeight="false" outlineLevel="0" collapsed="false">
      <c r="A3745" s="0" t="n">
        <v>11675</v>
      </c>
      <c r="B3745" s="0" t="s">
        <v>15629</v>
      </c>
      <c r="C3745" s="0" t="s">
        <v>2430</v>
      </c>
      <c r="D3745" s="333" t="n">
        <v>52.63</v>
      </c>
    </row>
    <row r="3746" customFormat="false" ht="15" hidden="false" customHeight="false" outlineLevel="0" collapsed="false">
      <c r="A3746" s="0" t="n">
        <v>11676</v>
      </c>
      <c r="B3746" s="0" t="s">
        <v>15630</v>
      </c>
      <c r="C3746" s="0" t="s">
        <v>2430</v>
      </c>
      <c r="D3746" s="333" t="n">
        <v>70.39</v>
      </c>
    </row>
    <row r="3747" customFormat="false" ht="15" hidden="false" customHeight="false" outlineLevel="0" collapsed="false">
      <c r="A3747" s="0" t="n">
        <v>11677</v>
      </c>
      <c r="B3747" s="0" t="s">
        <v>15631</v>
      </c>
      <c r="C3747" s="0" t="s">
        <v>2430</v>
      </c>
      <c r="D3747" s="333" t="n">
        <v>72.69</v>
      </c>
    </row>
    <row r="3748" customFormat="false" ht="15" hidden="false" customHeight="false" outlineLevel="0" collapsed="false">
      <c r="A3748" s="0" t="n">
        <v>11678</v>
      </c>
      <c r="B3748" s="0" t="s">
        <v>15632</v>
      </c>
      <c r="C3748" s="0" t="s">
        <v>2430</v>
      </c>
      <c r="D3748" s="333" t="n">
        <v>133.13</v>
      </c>
    </row>
    <row r="3749" customFormat="false" ht="15" hidden="false" customHeight="false" outlineLevel="0" collapsed="false">
      <c r="A3749" s="0" t="n">
        <v>6038</v>
      </c>
      <c r="B3749" s="0" t="s">
        <v>15633</v>
      </c>
      <c r="C3749" s="0" t="s">
        <v>2430</v>
      </c>
      <c r="D3749" s="333" t="n">
        <v>8.44</v>
      </c>
    </row>
    <row r="3750" customFormat="false" ht="15" hidden="false" customHeight="false" outlineLevel="0" collapsed="false">
      <c r="A3750" s="0" t="n">
        <v>11718</v>
      </c>
      <c r="B3750" s="0" t="s">
        <v>15634</v>
      </c>
      <c r="C3750" s="0" t="s">
        <v>2430</v>
      </c>
      <c r="D3750" s="333" t="n">
        <v>24.08</v>
      </c>
    </row>
    <row r="3751" customFormat="false" ht="15" hidden="false" customHeight="false" outlineLevel="0" collapsed="false">
      <c r="A3751" s="0" t="n">
        <v>6037</v>
      </c>
      <c r="B3751" s="0" t="s">
        <v>15635</v>
      </c>
      <c r="C3751" s="0" t="s">
        <v>2430</v>
      </c>
      <c r="D3751" s="333" t="n">
        <v>17.57</v>
      </c>
    </row>
    <row r="3752" customFormat="false" ht="15" hidden="false" customHeight="false" outlineLevel="0" collapsed="false">
      <c r="A3752" s="0" t="n">
        <v>11719</v>
      </c>
      <c r="B3752" s="0" t="s">
        <v>15636</v>
      </c>
      <c r="C3752" s="0" t="s">
        <v>2430</v>
      </c>
      <c r="D3752" s="333" t="n">
        <v>19.54</v>
      </c>
    </row>
    <row r="3753" customFormat="false" ht="15" hidden="false" customHeight="false" outlineLevel="0" collapsed="false">
      <c r="A3753" s="0" t="n">
        <v>6019</v>
      </c>
      <c r="B3753" s="0" t="s">
        <v>15637</v>
      </c>
      <c r="C3753" s="0" t="s">
        <v>2430</v>
      </c>
      <c r="D3753" s="333" t="n">
        <v>73.75</v>
      </c>
    </row>
    <row r="3754" customFormat="false" ht="15" hidden="false" customHeight="false" outlineLevel="0" collapsed="false">
      <c r="A3754" s="0" t="n">
        <v>6010</v>
      </c>
      <c r="B3754" s="0" t="s">
        <v>15638</v>
      </c>
      <c r="C3754" s="0" t="s">
        <v>2430</v>
      </c>
      <c r="D3754" s="333" t="n">
        <v>126.9</v>
      </c>
    </row>
    <row r="3755" customFormat="false" ht="15" hidden="false" customHeight="false" outlineLevel="0" collapsed="false">
      <c r="A3755" s="0" t="n">
        <v>6017</v>
      </c>
      <c r="B3755" s="0" t="s">
        <v>15639</v>
      </c>
      <c r="C3755" s="0" t="s">
        <v>2430</v>
      </c>
      <c r="D3755" s="333" t="n">
        <v>100.52</v>
      </c>
    </row>
    <row r="3756" customFormat="false" ht="15" hidden="false" customHeight="false" outlineLevel="0" collapsed="false">
      <c r="A3756" s="0" t="n">
        <v>6020</v>
      </c>
      <c r="B3756" s="0" t="s">
        <v>15640</v>
      </c>
      <c r="C3756" s="0" t="s">
        <v>2430</v>
      </c>
      <c r="D3756" s="333" t="n">
        <v>44.3</v>
      </c>
    </row>
    <row r="3757" customFormat="false" ht="15" hidden="false" customHeight="false" outlineLevel="0" collapsed="false">
      <c r="A3757" s="0" t="n">
        <v>6028</v>
      </c>
      <c r="B3757" s="0" t="s">
        <v>15641</v>
      </c>
      <c r="C3757" s="0" t="s">
        <v>2430</v>
      </c>
      <c r="D3757" s="333" t="n">
        <v>176.76</v>
      </c>
    </row>
    <row r="3758" customFormat="false" ht="15" hidden="false" customHeight="false" outlineLevel="0" collapsed="false">
      <c r="A3758" s="0" t="n">
        <v>6011</v>
      </c>
      <c r="B3758" s="0" t="s">
        <v>15642</v>
      </c>
      <c r="C3758" s="0" t="s">
        <v>2430</v>
      </c>
      <c r="D3758" s="333" t="n">
        <v>366.58</v>
      </c>
    </row>
    <row r="3759" customFormat="false" ht="15" hidden="false" customHeight="false" outlineLevel="0" collapsed="false">
      <c r="A3759" s="0" t="n">
        <v>6012</v>
      </c>
      <c r="B3759" s="0" t="s">
        <v>15643</v>
      </c>
      <c r="C3759" s="0" t="s">
        <v>2430</v>
      </c>
      <c r="D3759" s="333" t="n">
        <v>443.8</v>
      </c>
    </row>
    <row r="3760" customFormat="false" ht="15" hidden="false" customHeight="false" outlineLevel="0" collapsed="false">
      <c r="A3760" s="0" t="n">
        <v>6016</v>
      </c>
      <c r="B3760" s="0" t="s">
        <v>15644</v>
      </c>
      <c r="C3760" s="0" t="s">
        <v>2430</v>
      </c>
      <c r="D3760" s="333" t="n">
        <v>46.72</v>
      </c>
    </row>
    <row r="3761" customFormat="false" ht="15" hidden="false" customHeight="false" outlineLevel="0" collapsed="false">
      <c r="A3761" s="0" t="n">
        <v>6027</v>
      </c>
      <c r="B3761" s="0" t="s">
        <v>15645</v>
      </c>
      <c r="C3761" s="0" t="s">
        <v>2430</v>
      </c>
      <c r="D3761" s="333" t="n">
        <v>924.73</v>
      </c>
    </row>
    <row r="3762" customFormat="false" ht="15" hidden="false" customHeight="false" outlineLevel="0" collapsed="false">
      <c r="A3762" s="0" t="n">
        <v>6013</v>
      </c>
      <c r="B3762" s="0" t="s">
        <v>15646</v>
      </c>
      <c r="C3762" s="0" t="s">
        <v>2430</v>
      </c>
      <c r="D3762" s="333" t="n">
        <v>139.54</v>
      </c>
    </row>
    <row r="3763" customFormat="false" ht="15" hidden="false" customHeight="false" outlineLevel="0" collapsed="false">
      <c r="A3763" s="0" t="n">
        <v>6015</v>
      </c>
      <c r="B3763" s="0" t="s">
        <v>15647</v>
      </c>
      <c r="C3763" s="0" t="s">
        <v>2430</v>
      </c>
      <c r="D3763" s="333" t="n">
        <v>202.92</v>
      </c>
    </row>
    <row r="3764" customFormat="false" ht="15" hidden="false" customHeight="false" outlineLevel="0" collapsed="false">
      <c r="A3764" s="0" t="n">
        <v>6014</v>
      </c>
      <c r="B3764" s="0" t="s">
        <v>15648</v>
      </c>
      <c r="C3764" s="0" t="s">
        <v>2430</v>
      </c>
      <c r="D3764" s="333" t="n">
        <v>194.01</v>
      </c>
    </row>
    <row r="3765" customFormat="false" ht="15" hidden="false" customHeight="false" outlineLevel="0" collapsed="false">
      <c r="A3765" s="0" t="n">
        <v>6006</v>
      </c>
      <c r="B3765" s="0" t="s">
        <v>15649</v>
      </c>
      <c r="C3765" s="0" t="s">
        <v>2430</v>
      </c>
      <c r="D3765" s="333" t="n">
        <v>101.05</v>
      </c>
    </row>
    <row r="3766" customFormat="false" ht="15" hidden="false" customHeight="false" outlineLevel="0" collapsed="false">
      <c r="A3766" s="0" t="n">
        <v>6005</v>
      </c>
      <c r="B3766" s="0" t="s">
        <v>15650</v>
      </c>
      <c r="C3766" s="0" t="s">
        <v>2430</v>
      </c>
      <c r="D3766" s="333" t="n">
        <v>113.99</v>
      </c>
    </row>
    <row r="3767" customFormat="false" ht="15" hidden="false" customHeight="false" outlineLevel="0" collapsed="false">
      <c r="A3767" s="0" t="n">
        <v>11756</v>
      </c>
      <c r="B3767" s="0" t="s">
        <v>15651</v>
      </c>
      <c r="C3767" s="0" t="s">
        <v>2430</v>
      </c>
      <c r="D3767" s="333" t="n">
        <v>54.44</v>
      </c>
    </row>
    <row r="3768" customFormat="false" ht="15" hidden="false" customHeight="false" outlineLevel="0" collapsed="false">
      <c r="A3768" s="0" t="n">
        <v>10904</v>
      </c>
      <c r="B3768" s="0" t="s">
        <v>15652</v>
      </c>
      <c r="C3768" s="0" t="s">
        <v>2430</v>
      </c>
      <c r="D3768" s="333" t="n">
        <v>200</v>
      </c>
    </row>
    <row r="3769" customFormat="false" ht="15" hidden="false" customHeight="false" outlineLevel="0" collapsed="false">
      <c r="A3769" s="0" t="n">
        <v>11752</v>
      </c>
      <c r="B3769" s="0" t="s">
        <v>15653</v>
      </c>
      <c r="C3769" s="0" t="s">
        <v>2430</v>
      </c>
      <c r="D3769" s="333" t="n">
        <v>31.39</v>
      </c>
    </row>
    <row r="3770" customFormat="false" ht="15" hidden="false" customHeight="false" outlineLevel="0" collapsed="false">
      <c r="A3770" s="0" t="n">
        <v>11753</v>
      </c>
      <c r="B3770" s="0" t="s">
        <v>15654</v>
      </c>
      <c r="C3770" s="0" t="s">
        <v>2430</v>
      </c>
      <c r="D3770" s="333" t="n">
        <v>37.48</v>
      </c>
    </row>
    <row r="3771" customFormat="false" ht="15" hidden="false" customHeight="false" outlineLevel="0" collapsed="false">
      <c r="A3771" s="0" t="n">
        <v>6021</v>
      </c>
      <c r="B3771" s="0" t="s">
        <v>15655</v>
      </c>
      <c r="C3771" s="0" t="s">
        <v>2430</v>
      </c>
      <c r="D3771" s="333" t="n">
        <v>104.01</v>
      </c>
    </row>
    <row r="3772" customFormat="false" ht="15" hidden="false" customHeight="false" outlineLevel="0" collapsed="false">
      <c r="A3772" s="0" t="n">
        <v>6024</v>
      </c>
      <c r="B3772" s="0" t="s">
        <v>15656</v>
      </c>
      <c r="C3772" s="0" t="s">
        <v>2430</v>
      </c>
      <c r="D3772" s="333" t="n">
        <v>107.51</v>
      </c>
    </row>
    <row r="3773" customFormat="false" ht="15" hidden="false" customHeight="false" outlineLevel="0" collapsed="false">
      <c r="A3773" s="0" t="n">
        <v>38379</v>
      </c>
      <c r="B3773" s="0" t="s">
        <v>15657</v>
      </c>
      <c r="C3773" s="0" t="s">
        <v>2440</v>
      </c>
      <c r="D3773" s="333" t="n">
        <v>61.7</v>
      </c>
    </row>
    <row r="3774" customFormat="false" ht="15" hidden="false" customHeight="false" outlineLevel="0" collapsed="false">
      <c r="A3774" s="0" t="n">
        <v>13897</v>
      </c>
      <c r="B3774" s="0" t="s">
        <v>15658</v>
      </c>
      <c r="C3774" s="0" t="s">
        <v>2430</v>
      </c>
      <c r="D3774" s="532" t="n">
        <v>6818.1</v>
      </c>
    </row>
    <row r="3775" customFormat="false" ht="15" hidden="false" customHeight="false" outlineLevel="0" collapsed="false">
      <c r="A3775" s="0" t="n">
        <v>10640</v>
      </c>
      <c r="B3775" s="0" t="s">
        <v>15659</v>
      </c>
      <c r="C3775" s="0" t="s">
        <v>2430</v>
      </c>
      <c r="D3775" s="532" t="n">
        <v>14766.58</v>
      </c>
    </row>
    <row r="3776" customFormat="false" ht="15" hidden="false" customHeight="false" outlineLevel="0" collapsed="false">
      <c r="A3776" s="0" t="n">
        <v>34357</v>
      </c>
      <c r="B3776" s="0" t="s">
        <v>15660</v>
      </c>
      <c r="C3776" s="0" t="s">
        <v>2515</v>
      </c>
      <c r="D3776" s="333" t="n">
        <v>3.81</v>
      </c>
    </row>
    <row r="3777" customFormat="false" ht="15" hidden="false" customHeight="false" outlineLevel="0" collapsed="false">
      <c r="A3777" s="0" t="n">
        <v>37329</v>
      </c>
      <c r="B3777" s="0" t="s">
        <v>15661</v>
      </c>
      <c r="C3777" s="0" t="s">
        <v>2515</v>
      </c>
      <c r="D3777" s="333" t="n">
        <v>80.38</v>
      </c>
    </row>
    <row r="3778" customFormat="false" ht="15" hidden="false" customHeight="false" outlineLevel="0" collapsed="false">
      <c r="A3778" s="0" t="n">
        <v>2510</v>
      </c>
      <c r="B3778" s="0" t="s">
        <v>15662</v>
      </c>
      <c r="C3778" s="0" t="s">
        <v>2430</v>
      </c>
      <c r="D3778" s="333" t="n">
        <v>30.77</v>
      </c>
    </row>
    <row r="3779" customFormat="false" ht="15" hidden="false" customHeight="false" outlineLevel="0" collapsed="false">
      <c r="A3779" s="0" t="n">
        <v>12359</v>
      </c>
      <c r="B3779" s="0" t="s">
        <v>15663</v>
      </c>
      <c r="C3779" s="0" t="s">
        <v>2430</v>
      </c>
      <c r="D3779" s="333" t="n">
        <v>167.54</v>
      </c>
    </row>
    <row r="3780" customFormat="false" ht="15" hidden="false" customHeight="false" outlineLevel="0" collapsed="false">
      <c r="A3780" s="0" t="n">
        <v>7353</v>
      </c>
      <c r="B3780" s="0" t="s">
        <v>15664</v>
      </c>
      <c r="C3780" s="0" t="s">
        <v>2712</v>
      </c>
      <c r="D3780" s="333" t="n">
        <v>36.13</v>
      </c>
    </row>
    <row r="3781" customFormat="false" ht="15" hidden="false" customHeight="false" outlineLevel="0" collapsed="false">
      <c r="A3781" s="0" t="n">
        <v>36144</v>
      </c>
      <c r="B3781" s="0" t="s">
        <v>15665</v>
      </c>
      <c r="C3781" s="0" t="s">
        <v>2430</v>
      </c>
      <c r="D3781" s="333" t="n">
        <v>1.71</v>
      </c>
    </row>
    <row r="3782" customFormat="false" ht="15" hidden="false" customHeight="false" outlineLevel="0" collapsed="false">
      <c r="A3782" s="0" t="n">
        <v>10518</v>
      </c>
      <c r="B3782" s="0" t="s">
        <v>15666</v>
      </c>
      <c r="C3782" s="0" t="s">
        <v>2430</v>
      </c>
      <c r="D3782" s="333" t="n">
        <v>116.96</v>
      </c>
    </row>
    <row r="3783" customFormat="false" ht="15" hidden="false" customHeight="false" outlineLevel="0" collapsed="false">
      <c r="A3783" s="0" t="n">
        <v>36530</v>
      </c>
      <c r="B3783" s="0" t="s">
        <v>15667</v>
      </c>
      <c r="C3783" s="0" t="s">
        <v>2430</v>
      </c>
      <c r="D3783" s="532" t="n">
        <v>387219.5</v>
      </c>
    </row>
    <row r="3784" customFormat="false" ht="15" hidden="false" customHeight="false" outlineLevel="0" collapsed="false">
      <c r="A3784" s="0" t="n">
        <v>6046</v>
      </c>
      <c r="B3784" s="0" t="s">
        <v>15668</v>
      </c>
      <c r="C3784" s="0" t="s">
        <v>2430</v>
      </c>
      <c r="D3784" s="532" t="n">
        <v>420000</v>
      </c>
    </row>
    <row r="3785" customFormat="false" ht="15" hidden="false" customHeight="false" outlineLevel="0" collapsed="false">
      <c r="A3785" s="0" t="n">
        <v>36531</v>
      </c>
      <c r="B3785" s="0" t="s">
        <v>15669</v>
      </c>
      <c r="C3785" s="0" t="s">
        <v>2430</v>
      </c>
      <c r="D3785" s="532" t="n">
        <v>435365.82</v>
      </c>
    </row>
    <row r="3786" customFormat="false" ht="15" hidden="false" customHeight="false" outlineLevel="0" collapsed="false">
      <c r="A3786" s="0" t="n">
        <v>34684</v>
      </c>
      <c r="B3786" s="0" t="s">
        <v>15670</v>
      </c>
      <c r="C3786" s="0" t="s">
        <v>2414</v>
      </c>
      <c r="D3786" s="333" t="n">
        <v>283.82</v>
      </c>
    </row>
    <row r="3787" customFormat="false" ht="15" hidden="false" customHeight="false" outlineLevel="0" collapsed="false">
      <c r="A3787" s="0" t="n">
        <v>34683</v>
      </c>
      <c r="B3787" s="0" t="s">
        <v>15671</v>
      </c>
      <c r="C3787" s="0" t="s">
        <v>2414</v>
      </c>
      <c r="D3787" s="333" t="n">
        <v>177.39</v>
      </c>
    </row>
    <row r="3788" customFormat="false" ht="15" hidden="false" customHeight="false" outlineLevel="0" collapsed="false">
      <c r="A3788" s="0" t="n">
        <v>533</v>
      </c>
      <c r="B3788" s="0" t="s">
        <v>15672</v>
      </c>
      <c r="C3788" s="0" t="s">
        <v>2414</v>
      </c>
      <c r="D3788" s="333" t="n">
        <v>23.94</v>
      </c>
    </row>
    <row r="3789" customFormat="false" ht="15" hidden="false" customHeight="false" outlineLevel="0" collapsed="false">
      <c r="A3789" s="0" t="n">
        <v>10515</v>
      </c>
      <c r="B3789" s="0" t="s">
        <v>15673</v>
      </c>
      <c r="C3789" s="0" t="s">
        <v>2414</v>
      </c>
      <c r="D3789" s="333" t="n">
        <v>45.17</v>
      </c>
    </row>
    <row r="3790" customFormat="false" ht="15" hidden="false" customHeight="false" outlineLevel="0" collapsed="false">
      <c r="A3790" s="0" t="n">
        <v>536</v>
      </c>
      <c r="B3790" s="0" t="s">
        <v>15674</v>
      </c>
      <c r="C3790" s="0" t="s">
        <v>2414</v>
      </c>
      <c r="D3790" s="333" t="n">
        <v>32.68</v>
      </c>
    </row>
    <row r="3791" customFormat="false" ht="15" hidden="false" customHeight="false" outlineLevel="0" collapsed="false">
      <c r="A3791" s="0" t="n">
        <v>153</v>
      </c>
      <c r="B3791" s="0" t="s">
        <v>15675</v>
      </c>
      <c r="C3791" s="0" t="s">
        <v>2712</v>
      </c>
      <c r="D3791" s="333" t="n">
        <v>108.17</v>
      </c>
    </row>
    <row r="3792" customFormat="false" ht="15" hidden="false" customHeight="false" outlineLevel="0" collapsed="false">
      <c r="A3792" s="0" t="n">
        <v>34682</v>
      </c>
      <c r="B3792" s="0" t="s">
        <v>15676</v>
      </c>
      <c r="C3792" s="0" t="s">
        <v>2414</v>
      </c>
      <c r="D3792" s="333" t="n">
        <v>135.65</v>
      </c>
    </row>
    <row r="3793" customFormat="false" ht="15" hidden="false" customHeight="false" outlineLevel="0" collapsed="false">
      <c r="A3793" s="0" t="n">
        <v>20205</v>
      </c>
      <c r="B3793" s="0" t="s">
        <v>15677</v>
      </c>
      <c r="C3793" s="0" t="s">
        <v>2440</v>
      </c>
      <c r="D3793" s="333" t="n">
        <v>3.93</v>
      </c>
    </row>
    <row r="3794" customFormat="false" ht="15" hidden="false" customHeight="false" outlineLevel="0" collapsed="false">
      <c r="A3794" s="0" t="n">
        <v>4412</v>
      </c>
      <c r="B3794" s="0" t="s">
        <v>15678</v>
      </c>
      <c r="C3794" s="0" t="s">
        <v>2440</v>
      </c>
      <c r="D3794" s="333" t="n">
        <v>2.35</v>
      </c>
    </row>
    <row r="3795" customFormat="false" ht="15" hidden="false" customHeight="false" outlineLevel="0" collapsed="false">
      <c r="A3795" s="0" t="n">
        <v>4408</v>
      </c>
      <c r="B3795" s="0" t="s">
        <v>15679</v>
      </c>
      <c r="C3795" s="0" t="s">
        <v>2440</v>
      </c>
      <c r="D3795" s="333" t="n">
        <v>2.94</v>
      </c>
    </row>
    <row r="3796" customFormat="false" ht="15" hidden="false" customHeight="false" outlineLevel="0" collapsed="false">
      <c r="A3796" s="0" t="n">
        <v>36250</v>
      </c>
      <c r="B3796" s="0" t="s">
        <v>15680</v>
      </c>
      <c r="C3796" s="0" t="s">
        <v>2440</v>
      </c>
      <c r="D3796" s="333" t="n">
        <v>4.46</v>
      </c>
    </row>
    <row r="3797" customFormat="false" ht="15" hidden="false" customHeight="false" outlineLevel="0" collapsed="false">
      <c r="A3797" s="0" t="n">
        <v>10857</v>
      </c>
      <c r="B3797" s="0" t="s">
        <v>15681</v>
      </c>
      <c r="C3797" s="0" t="s">
        <v>2440</v>
      </c>
      <c r="D3797" s="333" t="n">
        <v>13.53</v>
      </c>
    </row>
    <row r="3798" customFormat="false" ht="15" hidden="false" customHeight="false" outlineLevel="0" collapsed="false">
      <c r="A3798" s="0" t="n">
        <v>4803</v>
      </c>
      <c r="B3798" s="0" t="s">
        <v>15682</v>
      </c>
      <c r="C3798" s="0" t="s">
        <v>2440</v>
      </c>
      <c r="D3798" s="333" t="n">
        <v>26.39</v>
      </c>
    </row>
    <row r="3799" customFormat="false" ht="15" hidden="false" customHeight="false" outlineLevel="0" collapsed="false">
      <c r="A3799" s="0" t="n">
        <v>6186</v>
      </c>
      <c r="B3799" s="0" t="s">
        <v>15683</v>
      </c>
      <c r="C3799" s="0" t="s">
        <v>2440</v>
      </c>
      <c r="D3799" s="333" t="n">
        <v>18.05</v>
      </c>
    </row>
    <row r="3800" customFormat="false" ht="15" hidden="false" customHeight="false" outlineLevel="0" collapsed="false">
      <c r="A3800" s="0" t="n">
        <v>4829</v>
      </c>
      <c r="B3800" s="0" t="s">
        <v>15684</v>
      </c>
      <c r="C3800" s="0" t="s">
        <v>2440</v>
      </c>
      <c r="D3800" s="333" t="n">
        <v>35.71</v>
      </c>
    </row>
    <row r="3801" customFormat="false" ht="15" hidden="false" customHeight="false" outlineLevel="0" collapsed="false">
      <c r="A3801" s="0" t="n">
        <v>39829</v>
      </c>
      <c r="B3801" s="0" t="s">
        <v>15685</v>
      </c>
      <c r="C3801" s="0" t="s">
        <v>2440</v>
      </c>
      <c r="D3801" s="333" t="n">
        <v>37</v>
      </c>
    </row>
    <row r="3802" customFormat="false" ht="15" hidden="false" customHeight="false" outlineLevel="0" collapsed="false">
      <c r="A3802" s="0" t="n">
        <v>20231</v>
      </c>
      <c r="B3802" s="0" t="s">
        <v>15686</v>
      </c>
      <c r="C3802" s="0" t="s">
        <v>2440</v>
      </c>
      <c r="D3802" s="333" t="n">
        <v>51.07</v>
      </c>
    </row>
    <row r="3803" customFormat="false" ht="15" hidden="false" customHeight="false" outlineLevel="0" collapsed="false">
      <c r="A3803" s="0" t="n">
        <v>4804</v>
      </c>
      <c r="B3803" s="0" t="s">
        <v>15687</v>
      </c>
      <c r="C3803" s="0" t="s">
        <v>2440</v>
      </c>
      <c r="D3803" s="333" t="n">
        <v>20.26</v>
      </c>
    </row>
    <row r="3804" customFormat="false" ht="15" hidden="false" customHeight="false" outlineLevel="0" collapsed="false">
      <c r="A3804" s="0" t="n">
        <v>34680</v>
      </c>
      <c r="B3804" s="0" t="s">
        <v>15688</v>
      </c>
      <c r="C3804" s="0" t="s">
        <v>2440</v>
      </c>
      <c r="D3804" s="333" t="n">
        <v>41.73</v>
      </c>
    </row>
    <row r="3805" customFormat="false" ht="15" hidden="false" customHeight="false" outlineLevel="0" collapsed="false">
      <c r="A3805" s="0" t="n">
        <v>11573</v>
      </c>
      <c r="B3805" s="0" t="s">
        <v>15689</v>
      </c>
      <c r="C3805" s="0" t="s">
        <v>2430</v>
      </c>
      <c r="D3805" s="333" t="n">
        <v>5.81</v>
      </c>
    </row>
    <row r="3806" customFormat="false" ht="15" hidden="false" customHeight="false" outlineLevel="0" collapsed="false">
      <c r="A3806" s="0" t="n">
        <v>38401</v>
      </c>
      <c r="B3806" s="0" t="s">
        <v>15690</v>
      </c>
      <c r="C3806" s="0" t="s">
        <v>2430</v>
      </c>
      <c r="D3806" s="333" t="n">
        <v>10.82</v>
      </c>
    </row>
    <row r="3807" customFormat="false" ht="15" hidden="false" customHeight="false" outlineLevel="0" collapsed="false">
      <c r="A3807" s="0" t="n">
        <v>11575</v>
      </c>
      <c r="B3807" s="0" t="s">
        <v>15691</v>
      </c>
      <c r="C3807" s="0" t="s">
        <v>2430</v>
      </c>
      <c r="D3807" s="333" t="n">
        <v>56.02</v>
      </c>
    </row>
    <row r="3808" customFormat="false" ht="15" hidden="false" customHeight="false" outlineLevel="0" collapsed="false">
      <c r="A3808" s="0" t="n">
        <v>38179</v>
      </c>
      <c r="B3808" s="0" t="s">
        <v>15692</v>
      </c>
      <c r="C3808" s="0" t="s">
        <v>2430</v>
      </c>
      <c r="D3808" s="333" t="n">
        <v>46.32</v>
      </c>
    </row>
    <row r="3809" customFormat="false" ht="15" hidden="false" customHeight="false" outlineLevel="0" collapsed="false">
      <c r="A3809" s="0" t="n">
        <v>20256</v>
      </c>
      <c r="B3809" s="0" t="s">
        <v>15693</v>
      </c>
      <c r="C3809" s="0" t="s">
        <v>2430</v>
      </c>
      <c r="D3809" s="333" t="n">
        <v>0.35</v>
      </c>
    </row>
    <row r="3810" customFormat="false" ht="15" hidden="false" customHeight="false" outlineLevel="0" collapsed="false">
      <c r="A3810" s="0" t="n">
        <v>14511</v>
      </c>
      <c r="B3810" s="0" t="s">
        <v>15694</v>
      </c>
      <c r="C3810" s="0" t="s">
        <v>2430</v>
      </c>
      <c r="D3810" s="532" t="n">
        <v>997825.41</v>
      </c>
    </row>
    <row r="3811" customFormat="false" ht="15" hidden="false" customHeight="false" outlineLevel="0" collapsed="false">
      <c r="A3811" s="0" t="n">
        <v>10642</v>
      </c>
      <c r="B3811" s="0" t="s">
        <v>15695</v>
      </c>
      <c r="C3811" s="0" t="s">
        <v>2430</v>
      </c>
      <c r="D3811" s="532" t="n">
        <v>940000</v>
      </c>
    </row>
    <row r="3812" customFormat="false" ht="15" hidden="false" customHeight="false" outlineLevel="0" collapsed="false">
      <c r="A3812" s="0" t="n">
        <v>14489</v>
      </c>
      <c r="B3812" s="0" t="s">
        <v>15696</v>
      </c>
      <c r="C3812" s="0" t="s">
        <v>2430</v>
      </c>
      <c r="D3812" s="532" t="n">
        <v>833762.51</v>
      </c>
    </row>
    <row r="3813" customFormat="false" ht="15" hidden="false" customHeight="false" outlineLevel="0" collapsed="false">
      <c r="A3813" s="0" t="n">
        <v>14513</v>
      </c>
      <c r="B3813" s="0" t="s">
        <v>15697</v>
      </c>
      <c r="C3813" s="0" t="s">
        <v>2430</v>
      </c>
      <c r="D3813" s="532" t="n">
        <v>625341.67</v>
      </c>
    </row>
    <row r="3814" customFormat="false" ht="15" hidden="false" customHeight="false" outlineLevel="0" collapsed="false">
      <c r="A3814" s="0" t="n">
        <v>13600</v>
      </c>
      <c r="B3814" s="0" t="s">
        <v>15698</v>
      </c>
      <c r="C3814" s="0" t="s">
        <v>2430</v>
      </c>
      <c r="D3814" s="532" t="n">
        <v>806866.86</v>
      </c>
    </row>
    <row r="3815" customFormat="false" ht="15" hidden="false" customHeight="false" outlineLevel="0" collapsed="false">
      <c r="A3815" s="0" t="n">
        <v>10646</v>
      </c>
      <c r="B3815" s="0" t="s">
        <v>15699</v>
      </c>
      <c r="C3815" s="0" t="s">
        <v>2430</v>
      </c>
      <c r="D3815" s="532" t="n">
        <v>601465.48</v>
      </c>
    </row>
    <row r="3816" customFormat="false" ht="15" hidden="false" customHeight="false" outlineLevel="0" collapsed="false">
      <c r="A3816" s="0" t="n">
        <v>6070</v>
      </c>
      <c r="B3816" s="0" t="s">
        <v>15700</v>
      </c>
      <c r="C3816" s="0" t="s">
        <v>2430</v>
      </c>
      <c r="D3816" s="532" t="n">
        <v>821828.55</v>
      </c>
    </row>
    <row r="3817" customFormat="false" ht="15" hidden="false" customHeight="false" outlineLevel="0" collapsed="false">
      <c r="A3817" s="0" t="n">
        <v>6069</v>
      </c>
      <c r="B3817" s="0" t="s">
        <v>15701</v>
      </c>
      <c r="C3817" s="0" t="s">
        <v>2430</v>
      </c>
      <c r="D3817" s="532" t="n">
        <v>181554.32</v>
      </c>
    </row>
    <row r="3818" customFormat="false" ht="15" hidden="false" customHeight="false" outlineLevel="0" collapsed="false">
      <c r="A3818" s="0" t="n">
        <v>14626</v>
      </c>
      <c r="B3818" s="0" t="s">
        <v>15702</v>
      </c>
      <c r="C3818" s="0" t="s">
        <v>2430</v>
      </c>
      <c r="D3818" s="532" t="n">
        <v>899714.32</v>
      </c>
    </row>
    <row r="3819" customFormat="false" ht="15" hidden="false" customHeight="false" outlineLevel="0" collapsed="false">
      <c r="A3819" s="0" t="n">
        <v>6067</v>
      </c>
      <c r="B3819" s="0" t="s">
        <v>15703</v>
      </c>
      <c r="C3819" s="0" t="s">
        <v>2430</v>
      </c>
      <c r="D3819" s="532" t="n">
        <v>738571.44</v>
      </c>
    </row>
    <row r="3820" customFormat="false" ht="15" hidden="false" customHeight="false" outlineLevel="0" collapsed="false">
      <c r="A3820" s="0" t="n">
        <v>38393</v>
      </c>
      <c r="B3820" s="0" t="s">
        <v>15704</v>
      </c>
      <c r="C3820" s="0" t="s">
        <v>2430</v>
      </c>
      <c r="D3820" s="333" t="n">
        <v>16.48</v>
      </c>
    </row>
    <row r="3821" customFormat="false" ht="15" hidden="false" customHeight="false" outlineLevel="0" collapsed="false">
      <c r="A3821" s="0" t="n">
        <v>38390</v>
      </c>
      <c r="B3821" s="0" t="s">
        <v>15705</v>
      </c>
      <c r="C3821" s="0" t="s">
        <v>2430</v>
      </c>
      <c r="D3821" s="333" t="n">
        <v>36.55</v>
      </c>
    </row>
    <row r="3822" customFormat="false" ht="15" hidden="false" customHeight="false" outlineLevel="0" collapsed="false">
      <c r="A3822" s="0" t="n">
        <v>36532</v>
      </c>
      <c r="B3822" s="0" t="s">
        <v>15706</v>
      </c>
      <c r="C3822" s="0" t="s">
        <v>2430</v>
      </c>
      <c r="D3822" s="532" t="n">
        <v>26431.48</v>
      </c>
    </row>
    <row r="3823" customFormat="false" ht="15" hidden="false" customHeight="false" outlineLevel="0" collapsed="false">
      <c r="A3823" s="0" t="n">
        <v>11578</v>
      </c>
      <c r="B3823" s="0" t="s">
        <v>15707</v>
      </c>
      <c r="C3823" s="0" t="s">
        <v>2430</v>
      </c>
      <c r="D3823" s="333" t="n">
        <v>12.09</v>
      </c>
    </row>
    <row r="3824" customFormat="false" ht="15" hidden="false" customHeight="false" outlineLevel="0" collapsed="false">
      <c r="A3824" s="0" t="n">
        <v>11577</v>
      </c>
      <c r="B3824" s="0" t="s">
        <v>15708</v>
      </c>
      <c r="C3824" s="0" t="s">
        <v>2430</v>
      </c>
      <c r="D3824" s="333" t="n">
        <v>11.54</v>
      </c>
    </row>
    <row r="3825" customFormat="false" ht="15" hidden="false" customHeight="false" outlineLevel="0" collapsed="false">
      <c r="A3825" s="0" t="n">
        <v>42432</v>
      </c>
      <c r="B3825" s="0" t="s">
        <v>15709</v>
      </c>
      <c r="C3825" s="0" t="s">
        <v>2430</v>
      </c>
      <c r="D3825" s="532" t="n">
        <v>2424.64</v>
      </c>
    </row>
    <row r="3826" customFormat="false" ht="15" hidden="false" customHeight="false" outlineLevel="0" collapsed="false">
      <c r="A3826" s="0" t="n">
        <v>42437</v>
      </c>
      <c r="B3826" s="0" t="s">
        <v>15710</v>
      </c>
      <c r="C3826" s="0" t="s">
        <v>2430</v>
      </c>
      <c r="D3826" s="532" t="n">
        <v>1843.37</v>
      </c>
    </row>
    <row r="3827" customFormat="false" ht="15" hidden="false" customHeight="false" outlineLevel="0" collapsed="false">
      <c r="A3827" s="0" t="n">
        <v>1116</v>
      </c>
      <c r="B3827" s="0" t="s">
        <v>15711</v>
      </c>
      <c r="C3827" s="0" t="s">
        <v>2440</v>
      </c>
      <c r="D3827" s="333" t="n">
        <v>16.61</v>
      </c>
    </row>
    <row r="3828" customFormat="false" ht="15" hidden="false" customHeight="false" outlineLevel="0" collapsed="false">
      <c r="A3828" s="0" t="n">
        <v>1115</v>
      </c>
      <c r="B3828" s="0" t="s">
        <v>15712</v>
      </c>
      <c r="C3828" s="0" t="s">
        <v>2440</v>
      </c>
      <c r="D3828" s="333" t="n">
        <v>19.9</v>
      </c>
    </row>
    <row r="3829" customFormat="false" ht="15" hidden="false" customHeight="false" outlineLevel="0" collapsed="false">
      <c r="A3829" s="0" t="n">
        <v>1113</v>
      </c>
      <c r="B3829" s="0" t="s">
        <v>15713</v>
      </c>
      <c r="C3829" s="0" t="s">
        <v>2440</v>
      </c>
      <c r="D3829" s="333" t="n">
        <v>23.26</v>
      </c>
    </row>
    <row r="3830" customFormat="false" ht="15" hidden="false" customHeight="false" outlineLevel="0" collapsed="false">
      <c r="A3830" s="0" t="n">
        <v>1114</v>
      </c>
      <c r="B3830" s="0" t="s">
        <v>15714</v>
      </c>
      <c r="C3830" s="0" t="s">
        <v>2440</v>
      </c>
      <c r="D3830" s="333" t="n">
        <v>27.71</v>
      </c>
    </row>
    <row r="3831" customFormat="false" ht="15" hidden="false" customHeight="false" outlineLevel="0" collapsed="false">
      <c r="A3831" s="0" t="n">
        <v>40873</v>
      </c>
      <c r="B3831" s="0" t="s">
        <v>15715</v>
      </c>
      <c r="C3831" s="0" t="s">
        <v>2440</v>
      </c>
      <c r="D3831" s="333" t="n">
        <v>21.69</v>
      </c>
    </row>
    <row r="3832" customFormat="false" ht="15" hidden="false" customHeight="false" outlineLevel="0" collapsed="false">
      <c r="A3832" s="0" t="n">
        <v>20214</v>
      </c>
      <c r="B3832" s="0" t="s">
        <v>15716</v>
      </c>
      <c r="C3832" s="0" t="s">
        <v>2430</v>
      </c>
      <c r="D3832" s="333" t="n">
        <v>50.02</v>
      </c>
    </row>
    <row r="3833" customFormat="false" ht="15" hidden="false" customHeight="false" outlineLevel="0" collapsed="false">
      <c r="A3833" s="0" t="n">
        <v>7237</v>
      </c>
      <c r="B3833" s="0" t="s">
        <v>15717</v>
      </c>
      <c r="C3833" s="0" t="s">
        <v>2430</v>
      </c>
      <c r="D3833" s="333" t="n">
        <v>48.97</v>
      </c>
    </row>
    <row r="3834" customFormat="false" ht="15" hidden="false" customHeight="false" outlineLevel="0" collapsed="false">
      <c r="A3834" s="0" t="n">
        <v>11757</v>
      </c>
      <c r="B3834" s="0" t="s">
        <v>15718</v>
      </c>
      <c r="C3834" s="0" t="s">
        <v>2430</v>
      </c>
      <c r="D3834" s="333" t="n">
        <v>55.54</v>
      </c>
    </row>
    <row r="3835" customFormat="false" ht="15" hidden="false" customHeight="false" outlineLevel="0" collapsed="false">
      <c r="A3835" s="0" t="n">
        <v>11758</v>
      </c>
      <c r="B3835" s="0" t="s">
        <v>15719</v>
      </c>
      <c r="C3835" s="0" t="s">
        <v>2430</v>
      </c>
      <c r="D3835" s="333" t="n">
        <v>36.4</v>
      </c>
    </row>
    <row r="3836" customFormat="false" ht="15" hidden="false" customHeight="false" outlineLevel="0" collapsed="false">
      <c r="A3836" s="0" t="n">
        <v>37526</v>
      </c>
      <c r="B3836" s="0" t="s">
        <v>15720</v>
      </c>
      <c r="C3836" s="0" t="s">
        <v>2430</v>
      </c>
      <c r="D3836" s="333" t="n">
        <v>4.44</v>
      </c>
    </row>
    <row r="3837" customFormat="false" ht="15" hidden="false" customHeight="false" outlineLevel="0" collapsed="false">
      <c r="A3837" s="0" t="n">
        <v>6076</v>
      </c>
      <c r="B3837" s="0" t="s">
        <v>15721</v>
      </c>
      <c r="C3837" s="0" t="s">
        <v>2438</v>
      </c>
      <c r="D3837" s="333" t="n">
        <v>65</v>
      </c>
    </row>
    <row r="3838" customFormat="false" ht="15" hidden="false" customHeight="false" outlineLevel="0" collapsed="false">
      <c r="A3838" s="0" t="n">
        <v>13109</v>
      </c>
      <c r="B3838" s="0" t="s">
        <v>15722</v>
      </c>
      <c r="C3838" s="0" t="s">
        <v>2430</v>
      </c>
      <c r="D3838" s="333" t="n">
        <v>270.93</v>
      </c>
    </row>
    <row r="3839" customFormat="false" ht="15" hidden="false" customHeight="false" outlineLevel="0" collapsed="false">
      <c r="A3839" s="0" t="n">
        <v>13110</v>
      </c>
      <c r="B3839" s="0" t="s">
        <v>15723</v>
      </c>
      <c r="C3839" s="0" t="s">
        <v>2430</v>
      </c>
      <c r="D3839" s="333" t="n">
        <v>356.56</v>
      </c>
    </row>
    <row r="3840" customFormat="false" ht="15" hidden="false" customHeight="false" outlineLevel="0" collapsed="false">
      <c r="A3840" s="0" t="n">
        <v>7581</v>
      </c>
      <c r="B3840" s="0" t="s">
        <v>15724</v>
      </c>
      <c r="C3840" s="0" t="s">
        <v>2430</v>
      </c>
      <c r="D3840" s="333" t="n">
        <v>4.87</v>
      </c>
    </row>
    <row r="3841" customFormat="false" ht="15" hidden="false" customHeight="false" outlineLevel="0" collapsed="false">
      <c r="A3841" s="0" t="n">
        <v>4509</v>
      </c>
      <c r="B3841" s="0" t="s">
        <v>15725</v>
      </c>
      <c r="C3841" s="0" t="s">
        <v>2440</v>
      </c>
      <c r="D3841" s="333" t="n">
        <v>4.02</v>
      </c>
    </row>
    <row r="3842" customFormat="false" ht="15" hidden="false" customHeight="false" outlineLevel="0" collapsed="false">
      <c r="A3842" s="0" t="n">
        <v>4512</v>
      </c>
      <c r="B3842" s="0" t="s">
        <v>15726</v>
      </c>
      <c r="C3842" s="0" t="s">
        <v>2440</v>
      </c>
      <c r="D3842" s="333" t="n">
        <v>1.92</v>
      </c>
    </row>
    <row r="3843" customFormat="false" ht="15" hidden="false" customHeight="false" outlineLevel="0" collapsed="false">
      <c r="A3843" s="0" t="n">
        <v>4517</v>
      </c>
      <c r="B3843" s="0" t="s">
        <v>15727</v>
      </c>
      <c r="C3843" s="0" t="s">
        <v>2440</v>
      </c>
      <c r="D3843" s="333" t="n">
        <v>2.77</v>
      </c>
    </row>
    <row r="3844" customFormat="false" ht="15" hidden="false" customHeight="false" outlineLevel="0" collapsed="false">
      <c r="A3844" s="0" t="n">
        <v>20206</v>
      </c>
      <c r="B3844" s="0" t="s">
        <v>15728</v>
      </c>
      <c r="C3844" s="0" t="s">
        <v>2440</v>
      </c>
      <c r="D3844" s="333" t="n">
        <v>10.61</v>
      </c>
    </row>
    <row r="3845" customFormat="false" ht="15" hidden="false" customHeight="false" outlineLevel="0" collapsed="false">
      <c r="A3845" s="0" t="n">
        <v>4460</v>
      </c>
      <c r="B3845" s="0" t="s">
        <v>15729</v>
      </c>
      <c r="C3845" s="0" t="s">
        <v>2440</v>
      </c>
      <c r="D3845" s="333" t="n">
        <v>10.89</v>
      </c>
    </row>
    <row r="3846" customFormat="false" ht="15" hidden="false" customHeight="false" outlineLevel="0" collapsed="false">
      <c r="A3846" s="0" t="n">
        <v>4415</v>
      </c>
      <c r="B3846" s="0" t="s">
        <v>15730</v>
      </c>
      <c r="C3846" s="0" t="s">
        <v>2440</v>
      </c>
      <c r="D3846" s="333" t="n">
        <v>5.83</v>
      </c>
    </row>
    <row r="3847" customFormat="false" ht="15" hidden="false" customHeight="false" outlineLevel="0" collapsed="false">
      <c r="A3847" s="0" t="n">
        <v>4417</v>
      </c>
      <c r="B3847" s="0" t="s">
        <v>15731</v>
      </c>
      <c r="C3847" s="0" t="s">
        <v>2440</v>
      </c>
      <c r="D3847" s="333" t="n">
        <v>8.4</v>
      </c>
    </row>
    <row r="3848" customFormat="false" ht="15" hidden="false" customHeight="false" outlineLevel="0" collapsed="false">
      <c r="A3848" s="0" t="n">
        <v>37373</v>
      </c>
      <c r="B3848" s="0" t="s">
        <v>15732</v>
      </c>
      <c r="C3848" s="0" t="s">
        <v>2502</v>
      </c>
      <c r="D3848" s="333" t="n">
        <v>0.07</v>
      </c>
    </row>
    <row r="3849" customFormat="false" ht="15" hidden="false" customHeight="false" outlineLevel="0" collapsed="false">
      <c r="A3849" s="0" t="n">
        <v>40864</v>
      </c>
      <c r="B3849" s="0" t="s">
        <v>15733</v>
      </c>
      <c r="C3849" s="0" t="s">
        <v>4335</v>
      </c>
      <c r="D3849" s="333" t="n">
        <v>12.89</v>
      </c>
    </row>
    <row r="3850" customFormat="false" ht="15" hidden="false" customHeight="false" outlineLevel="0" collapsed="false">
      <c r="A3850" s="0" t="n">
        <v>4734</v>
      </c>
      <c r="B3850" s="0" t="s">
        <v>15734</v>
      </c>
      <c r="C3850" s="0" t="s">
        <v>2438</v>
      </c>
      <c r="D3850" s="333" t="n">
        <v>610.58</v>
      </c>
    </row>
    <row r="3851" customFormat="false" ht="15" hidden="false" customHeight="false" outlineLevel="0" collapsed="false">
      <c r="A3851" s="0" t="n">
        <v>6085</v>
      </c>
      <c r="B3851" s="0" t="s">
        <v>15735</v>
      </c>
      <c r="C3851" s="0" t="s">
        <v>2712</v>
      </c>
      <c r="D3851" s="333" t="n">
        <v>11.67</v>
      </c>
    </row>
    <row r="3852" customFormat="false" ht="15" hidden="false" customHeight="false" outlineLevel="0" collapsed="false">
      <c r="A3852" s="0" t="n">
        <v>38396</v>
      </c>
      <c r="B3852" s="0" t="s">
        <v>15736</v>
      </c>
      <c r="C3852" s="0" t="s">
        <v>2430</v>
      </c>
      <c r="D3852" s="333" t="n">
        <v>532.45</v>
      </c>
    </row>
    <row r="3853" customFormat="false" ht="15" hidden="false" customHeight="false" outlineLevel="0" collapsed="false">
      <c r="A3853" s="0" t="n">
        <v>11622</v>
      </c>
      <c r="B3853" s="0" t="s">
        <v>15737</v>
      </c>
      <c r="C3853" s="0" t="s">
        <v>2515</v>
      </c>
      <c r="D3853" s="333" t="n">
        <v>81.51</v>
      </c>
    </row>
    <row r="3854" customFormat="false" ht="15" hidden="false" customHeight="false" outlineLevel="0" collapsed="false">
      <c r="A3854" s="0" t="n">
        <v>43143</v>
      </c>
      <c r="B3854" s="0" t="s">
        <v>15738</v>
      </c>
      <c r="C3854" s="0" t="s">
        <v>2712</v>
      </c>
      <c r="D3854" s="333" t="n">
        <v>30.78</v>
      </c>
    </row>
    <row r="3855" customFormat="false" ht="15" hidden="false" customHeight="false" outlineLevel="0" collapsed="false">
      <c r="A3855" s="0" t="n">
        <v>7317</v>
      </c>
      <c r="B3855" s="0" t="s">
        <v>15739</v>
      </c>
      <c r="C3855" s="0" t="s">
        <v>2515</v>
      </c>
      <c r="D3855" s="333" t="n">
        <v>43.52</v>
      </c>
    </row>
    <row r="3856" customFormat="false" ht="15" hidden="false" customHeight="false" outlineLevel="0" collapsed="false">
      <c r="A3856" s="0" t="n">
        <v>142</v>
      </c>
      <c r="B3856" s="0" t="s">
        <v>15740</v>
      </c>
      <c r="C3856" s="0" t="s">
        <v>2899</v>
      </c>
      <c r="D3856" s="333" t="n">
        <v>38.46</v>
      </c>
    </row>
    <row r="3857" customFormat="false" ht="15" hidden="false" customHeight="false" outlineLevel="0" collapsed="false">
      <c r="A3857" s="0" t="n">
        <v>43142</v>
      </c>
      <c r="B3857" s="0" t="s">
        <v>15741</v>
      </c>
      <c r="C3857" s="0" t="s">
        <v>2712</v>
      </c>
      <c r="D3857" s="333" t="n">
        <v>174.71</v>
      </c>
    </row>
    <row r="3858" customFormat="false" ht="15" hidden="false" customHeight="false" outlineLevel="0" collapsed="false">
      <c r="A3858" s="0" t="n">
        <v>38123</v>
      </c>
      <c r="B3858" s="0" t="s">
        <v>15742</v>
      </c>
      <c r="C3858" s="0" t="s">
        <v>2515</v>
      </c>
      <c r="D3858" s="333" t="n">
        <v>73.78</v>
      </c>
    </row>
    <row r="3859" customFormat="false" ht="15" hidden="false" customHeight="false" outlineLevel="0" collapsed="false">
      <c r="A3859" s="0" t="n">
        <v>42699</v>
      </c>
      <c r="B3859" s="0" t="s">
        <v>15743</v>
      </c>
      <c r="C3859" s="0" t="s">
        <v>2430</v>
      </c>
      <c r="D3859" s="333" t="n">
        <v>28.7</v>
      </c>
    </row>
    <row r="3860" customFormat="false" ht="15" hidden="false" customHeight="false" outlineLevel="0" collapsed="false">
      <c r="A3860" s="0" t="n">
        <v>37743</v>
      </c>
      <c r="B3860" s="0" t="s">
        <v>15744</v>
      </c>
      <c r="C3860" s="0" t="s">
        <v>2430</v>
      </c>
      <c r="D3860" s="532" t="n">
        <v>213383.28</v>
      </c>
    </row>
    <row r="3861" customFormat="false" ht="15" hidden="false" customHeight="false" outlineLevel="0" collapsed="false">
      <c r="A3861" s="0" t="n">
        <v>37744</v>
      </c>
      <c r="B3861" s="0" t="s">
        <v>15745</v>
      </c>
      <c r="C3861" s="0" t="s">
        <v>2430</v>
      </c>
      <c r="D3861" s="532" t="n">
        <v>250898.6</v>
      </c>
    </row>
    <row r="3862" customFormat="false" ht="15" hidden="false" customHeight="false" outlineLevel="0" collapsed="false">
      <c r="A3862" s="0" t="n">
        <v>37741</v>
      </c>
      <c r="B3862" s="0" t="s">
        <v>15746</v>
      </c>
      <c r="C3862" s="0" t="s">
        <v>2430</v>
      </c>
      <c r="D3862" s="532" t="n">
        <v>194028.25</v>
      </c>
    </row>
    <row r="3863" customFormat="false" ht="15" hidden="false" customHeight="false" outlineLevel="0" collapsed="false">
      <c r="A3863" s="0" t="n">
        <v>39396</v>
      </c>
      <c r="B3863" s="0" t="s">
        <v>15747</v>
      </c>
      <c r="C3863" s="0" t="s">
        <v>2430</v>
      </c>
      <c r="D3863" s="333" t="n">
        <v>60.26</v>
      </c>
    </row>
    <row r="3864" customFormat="false" ht="15" hidden="false" customHeight="false" outlineLevel="0" collapsed="false">
      <c r="A3864" s="0" t="n">
        <v>39392</v>
      </c>
      <c r="B3864" s="0" t="s">
        <v>15748</v>
      </c>
      <c r="C3864" s="0" t="s">
        <v>2430</v>
      </c>
      <c r="D3864" s="333" t="n">
        <v>67.98</v>
      </c>
    </row>
    <row r="3865" customFormat="false" ht="15" hidden="false" customHeight="false" outlineLevel="0" collapsed="false">
      <c r="A3865" s="0" t="n">
        <v>39393</v>
      </c>
      <c r="B3865" s="0" t="s">
        <v>15749</v>
      </c>
      <c r="C3865" s="0" t="s">
        <v>2430</v>
      </c>
      <c r="D3865" s="333" t="n">
        <v>42.04</v>
      </c>
    </row>
    <row r="3866" customFormat="false" ht="15" hidden="false" customHeight="false" outlineLevel="0" collapsed="false">
      <c r="A3866" s="0" t="n">
        <v>39394</v>
      </c>
      <c r="B3866" s="0" t="s">
        <v>15750</v>
      </c>
      <c r="C3866" s="0" t="s">
        <v>2430</v>
      </c>
      <c r="D3866" s="333" t="n">
        <v>47.32</v>
      </c>
    </row>
    <row r="3867" customFormat="false" ht="15" hidden="false" customHeight="false" outlineLevel="0" collapsed="false">
      <c r="A3867" s="0" t="n">
        <v>39395</v>
      </c>
      <c r="B3867" s="0" t="s">
        <v>15751</v>
      </c>
      <c r="C3867" s="0" t="s">
        <v>2430</v>
      </c>
      <c r="D3867" s="333" t="n">
        <v>44</v>
      </c>
    </row>
    <row r="3868" customFormat="false" ht="15" hidden="false" customHeight="false" outlineLevel="0" collapsed="false">
      <c r="A3868" s="0" t="n">
        <v>14618</v>
      </c>
      <c r="B3868" s="0" t="s">
        <v>15752</v>
      </c>
      <c r="C3868" s="0" t="s">
        <v>2430</v>
      </c>
      <c r="D3868" s="532" t="n">
        <v>1361.53</v>
      </c>
    </row>
    <row r="3869" customFormat="false" ht="15" hidden="false" customHeight="false" outlineLevel="0" collapsed="false">
      <c r="A3869" s="0" t="n">
        <v>40269</v>
      </c>
      <c r="B3869" s="0" t="s">
        <v>15753</v>
      </c>
      <c r="C3869" s="0" t="s">
        <v>2430</v>
      </c>
      <c r="D3869" s="532" t="n">
        <v>5485.53</v>
      </c>
    </row>
    <row r="3870" customFormat="false" ht="15" hidden="false" customHeight="false" outlineLevel="0" collapsed="false">
      <c r="A3870" s="0" t="n">
        <v>6110</v>
      </c>
      <c r="B3870" s="0" t="s">
        <v>15754</v>
      </c>
      <c r="C3870" s="0" t="s">
        <v>2502</v>
      </c>
      <c r="D3870" s="333" t="n">
        <v>21.06</v>
      </c>
    </row>
    <row r="3871" customFormat="false" ht="15" hidden="false" customHeight="false" outlineLevel="0" collapsed="false">
      <c r="A3871" s="0" t="n">
        <v>40910</v>
      </c>
      <c r="B3871" s="0" t="s">
        <v>15755</v>
      </c>
      <c r="C3871" s="0" t="s">
        <v>4335</v>
      </c>
      <c r="D3871" s="532" t="n">
        <v>3748.8</v>
      </c>
    </row>
    <row r="3872" customFormat="false" ht="15" hidden="false" customHeight="false" outlineLevel="0" collapsed="false">
      <c r="A3872" s="0" t="n">
        <v>6111</v>
      </c>
      <c r="B3872" s="0" t="s">
        <v>15756</v>
      </c>
      <c r="C3872" s="0" t="s">
        <v>2502</v>
      </c>
      <c r="D3872" s="333" t="n">
        <v>13.77</v>
      </c>
    </row>
    <row r="3873" customFormat="false" ht="15" hidden="false" customHeight="false" outlineLevel="0" collapsed="false">
      <c r="A3873" s="0" t="n">
        <v>41084</v>
      </c>
      <c r="B3873" s="0" t="s">
        <v>15757</v>
      </c>
      <c r="C3873" s="0" t="s">
        <v>4335</v>
      </c>
      <c r="D3873" s="532" t="n">
        <v>2451.71</v>
      </c>
    </row>
    <row r="3874" customFormat="false" ht="15" hidden="false" customHeight="false" outlineLevel="0" collapsed="false">
      <c r="A3874" s="0" t="n">
        <v>44535</v>
      </c>
      <c r="B3874" s="0" t="s">
        <v>15758</v>
      </c>
      <c r="C3874" s="0" t="s">
        <v>2438</v>
      </c>
      <c r="D3874" s="333" t="n">
        <v>46.78</v>
      </c>
    </row>
    <row r="3875" customFormat="false" ht="15" hidden="false" customHeight="false" outlineLevel="0" collapsed="false">
      <c r="A3875" s="0" t="n">
        <v>44945</v>
      </c>
      <c r="B3875" s="0" t="s">
        <v>15759</v>
      </c>
      <c r="C3875" s="0" t="s">
        <v>2430</v>
      </c>
      <c r="D3875" s="333" t="n">
        <v>8.9</v>
      </c>
    </row>
    <row r="3876" customFormat="false" ht="15" hidden="false" customHeight="false" outlineLevel="0" collapsed="false">
      <c r="A3876" s="0" t="n">
        <v>38637</v>
      </c>
      <c r="B3876" s="0" t="s">
        <v>15760</v>
      </c>
      <c r="C3876" s="0" t="s">
        <v>2430</v>
      </c>
      <c r="D3876" s="333" t="n">
        <v>204.23</v>
      </c>
    </row>
    <row r="3877" customFormat="false" ht="15" hidden="false" customHeight="false" outlineLevel="0" collapsed="false">
      <c r="A3877" s="0" t="n">
        <v>6150</v>
      </c>
      <c r="B3877" s="0" t="s">
        <v>15761</v>
      </c>
      <c r="C3877" s="0" t="s">
        <v>2430</v>
      </c>
      <c r="D3877" s="333" t="n">
        <v>206.73</v>
      </c>
    </row>
    <row r="3878" customFormat="false" ht="15" hidden="false" customHeight="false" outlineLevel="0" collapsed="false">
      <c r="A3878" s="0" t="n">
        <v>6136</v>
      </c>
      <c r="B3878" s="0" t="s">
        <v>15762</v>
      </c>
      <c r="C3878" s="0" t="s">
        <v>2430</v>
      </c>
      <c r="D3878" s="333" t="n">
        <v>162.5</v>
      </c>
    </row>
    <row r="3879" customFormat="false" ht="15" hidden="false" customHeight="false" outlineLevel="0" collapsed="false">
      <c r="A3879" s="0" t="n">
        <v>38638</v>
      </c>
      <c r="B3879" s="0" t="s">
        <v>15763</v>
      </c>
      <c r="C3879" s="0" t="s">
        <v>2430</v>
      </c>
      <c r="D3879" s="333" t="n">
        <v>172.1</v>
      </c>
    </row>
    <row r="3880" customFormat="false" ht="15" hidden="false" customHeight="false" outlineLevel="0" collapsed="false">
      <c r="A3880" s="0" t="n">
        <v>20262</v>
      </c>
      <c r="B3880" s="0" t="s">
        <v>15764</v>
      </c>
      <c r="C3880" s="0" t="s">
        <v>2430</v>
      </c>
      <c r="D3880" s="333" t="n">
        <v>16.3</v>
      </c>
    </row>
    <row r="3881" customFormat="false" ht="15" hidden="false" customHeight="false" outlineLevel="0" collapsed="false">
      <c r="A3881" s="0" t="n">
        <v>6145</v>
      </c>
      <c r="B3881" s="0" t="s">
        <v>15765</v>
      </c>
      <c r="C3881" s="0" t="s">
        <v>2430</v>
      </c>
      <c r="D3881" s="333" t="n">
        <v>18.01</v>
      </c>
    </row>
    <row r="3882" customFormat="false" ht="15" hidden="false" customHeight="false" outlineLevel="0" collapsed="false">
      <c r="A3882" s="0" t="n">
        <v>6149</v>
      </c>
      <c r="B3882" s="0" t="s">
        <v>15766</v>
      </c>
      <c r="C3882" s="0" t="s">
        <v>2430</v>
      </c>
      <c r="D3882" s="333" t="n">
        <v>11.9</v>
      </c>
    </row>
    <row r="3883" customFormat="false" ht="15" hidden="false" customHeight="false" outlineLevel="0" collapsed="false">
      <c r="A3883" s="0" t="n">
        <v>6146</v>
      </c>
      <c r="B3883" s="0" t="s">
        <v>15767</v>
      </c>
      <c r="C3883" s="0" t="s">
        <v>2430</v>
      </c>
      <c r="D3883" s="333" t="n">
        <v>17.11</v>
      </c>
    </row>
    <row r="3884" customFormat="false" ht="15" hidden="false" customHeight="false" outlineLevel="0" collapsed="false">
      <c r="A3884" s="0" t="n">
        <v>44536</v>
      </c>
      <c r="B3884" s="0" t="s">
        <v>15768</v>
      </c>
      <c r="C3884" s="0" t="s">
        <v>2515</v>
      </c>
      <c r="D3884" s="333" t="n">
        <v>3.23</v>
      </c>
    </row>
    <row r="3885" customFormat="false" ht="15" hidden="false" customHeight="false" outlineLevel="0" collapsed="false">
      <c r="A3885" s="0" t="n">
        <v>39961</v>
      </c>
      <c r="B3885" s="0" t="s">
        <v>15769</v>
      </c>
      <c r="C3885" s="0" t="s">
        <v>2430</v>
      </c>
      <c r="D3885" s="333" t="n">
        <v>25.41</v>
      </c>
    </row>
    <row r="3886" customFormat="false" ht="15" hidden="false" customHeight="false" outlineLevel="0" collapsed="false">
      <c r="A3886" s="0" t="n">
        <v>42433</v>
      </c>
      <c r="B3886" s="0" t="s">
        <v>15770</v>
      </c>
      <c r="C3886" s="0" t="s">
        <v>2430</v>
      </c>
      <c r="D3886" s="532" t="n">
        <v>4789.18</v>
      </c>
    </row>
    <row r="3887" customFormat="false" ht="15" hidden="false" customHeight="false" outlineLevel="0" collapsed="false">
      <c r="A3887" s="0" t="n">
        <v>42434</v>
      </c>
      <c r="B3887" s="0" t="s">
        <v>15771</v>
      </c>
      <c r="C3887" s="0" t="s">
        <v>2430</v>
      </c>
      <c r="D3887" s="532" t="n">
        <v>5175.4</v>
      </c>
    </row>
    <row r="3888" customFormat="false" ht="15" hidden="false" customHeight="false" outlineLevel="0" collapsed="false">
      <c r="A3888" s="0" t="n">
        <v>42435</v>
      </c>
      <c r="B3888" s="0" t="s">
        <v>15772</v>
      </c>
      <c r="C3888" s="0" t="s">
        <v>2430</v>
      </c>
      <c r="D3888" s="532" t="n">
        <v>2580.78</v>
      </c>
    </row>
    <row r="3889" customFormat="false" ht="15" hidden="false" customHeight="false" outlineLevel="0" collapsed="false">
      <c r="A3889" s="0" t="n">
        <v>38061</v>
      </c>
      <c r="B3889" s="0" t="s">
        <v>15773</v>
      </c>
      <c r="C3889" s="0" t="s">
        <v>2430</v>
      </c>
      <c r="D3889" s="333" t="n">
        <v>40.69</v>
      </c>
    </row>
    <row r="3890" customFormat="false" ht="15" hidden="false" customHeight="false" outlineLevel="0" collapsed="false">
      <c r="A3890" s="0" t="n">
        <v>20250</v>
      </c>
      <c r="B3890" s="0" t="s">
        <v>15774</v>
      </c>
      <c r="C3890" s="0" t="s">
        <v>2515</v>
      </c>
      <c r="D3890" s="333" t="n">
        <v>20</v>
      </c>
    </row>
    <row r="3891" customFormat="false" ht="15" hidden="false" customHeight="false" outlineLevel="0" collapsed="false">
      <c r="A3891" s="0" t="n">
        <v>13388</v>
      </c>
      <c r="B3891" s="0" t="s">
        <v>15775</v>
      </c>
      <c r="C3891" s="0" t="s">
        <v>2515</v>
      </c>
      <c r="D3891" s="333" t="n">
        <v>194.66</v>
      </c>
    </row>
    <row r="3892" customFormat="false" ht="15" hidden="false" customHeight="false" outlineLevel="0" collapsed="false">
      <c r="A3892" s="0" t="n">
        <v>39914</v>
      </c>
      <c r="B3892" s="0" t="s">
        <v>15776</v>
      </c>
      <c r="C3892" s="0" t="s">
        <v>2515</v>
      </c>
      <c r="D3892" s="333" t="n">
        <v>274.99</v>
      </c>
    </row>
    <row r="3893" customFormat="false" ht="15" hidden="false" customHeight="false" outlineLevel="0" collapsed="false">
      <c r="A3893" s="0" t="n">
        <v>12732</v>
      </c>
      <c r="B3893" s="0" t="s">
        <v>15777</v>
      </c>
      <c r="C3893" s="0" t="s">
        <v>2430</v>
      </c>
      <c r="D3893" s="333" t="n">
        <v>317.3</v>
      </c>
    </row>
    <row r="3894" customFormat="false" ht="15" hidden="false" customHeight="false" outlineLevel="0" collapsed="false">
      <c r="A3894" s="0" t="n">
        <v>6160</v>
      </c>
      <c r="B3894" s="0" t="s">
        <v>15778</v>
      </c>
      <c r="C3894" s="0" t="s">
        <v>2502</v>
      </c>
      <c r="D3894" s="333" t="n">
        <v>21.06</v>
      </c>
    </row>
    <row r="3895" customFormat="false" ht="15" hidden="false" customHeight="false" outlineLevel="0" collapsed="false">
      <c r="A3895" s="0" t="n">
        <v>41087</v>
      </c>
      <c r="B3895" s="0" t="s">
        <v>15779</v>
      </c>
      <c r="C3895" s="0" t="s">
        <v>4335</v>
      </c>
      <c r="D3895" s="532" t="n">
        <v>3748.8</v>
      </c>
    </row>
    <row r="3896" customFormat="false" ht="15" hidden="false" customHeight="false" outlineLevel="0" collapsed="false">
      <c r="A3896" s="0" t="n">
        <v>6166</v>
      </c>
      <c r="B3896" s="0" t="s">
        <v>15780</v>
      </c>
      <c r="C3896" s="0" t="s">
        <v>2502</v>
      </c>
      <c r="D3896" s="333" t="n">
        <v>24.75</v>
      </c>
    </row>
    <row r="3897" customFormat="false" ht="15" hidden="false" customHeight="false" outlineLevel="0" collapsed="false">
      <c r="A3897" s="0" t="n">
        <v>41088</v>
      </c>
      <c r="B3897" s="0" t="s">
        <v>15781</v>
      </c>
      <c r="C3897" s="0" t="s">
        <v>4335</v>
      </c>
      <c r="D3897" s="532" t="n">
        <v>4405.31</v>
      </c>
    </row>
    <row r="3898" customFormat="false" ht="15" hidden="false" customHeight="false" outlineLevel="0" collapsed="false">
      <c r="A3898" s="0" t="n">
        <v>20232</v>
      </c>
      <c r="B3898" s="0" t="s">
        <v>15782</v>
      </c>
      <c r="C3898" s="0" t="s">
        <v>2440</v>
      </c>
      <c r="D3898" s="333" t="n">
        <v>72.29</v>
      </c>
    </row>
    <row r="3899" customFormat="false" ht="15" hidden="false" customHeight="false" outlineLevel="0" collapsed="false">
      <c r="A3899" s="0" t="n">
        <v>10856</v>
      </c>
      <c r="B3899" s="0" t="s">
        <v>15783</v>
      </c>
      <c r="C3899" s="0" t="s">
        <v>2440</v>
      </c>
      <c r="D3899" s="333" t="n">
        <v>114.78</v>
      </c>
    </row>
    <row r="3900" customFormat="false" ht="15" hidden="false" customHeight="false" outlineLevel="0" collapsed="false">
      <c r="A3900" s="0" t="n">
        <v>4828</v>
      </c>
      <c r="B3900" s="0" t="s">
        <v>15784</v>
      </c>
      <c r="C3900" s="0" t="s">
        <v>2440</v>
      </c>
      <c r="D3900" s="333" t="n">
        <v>53.3</v>
      </c>
    </row>
    <row r="3901" customFormat="false" ht="15" hidden="false" customHeight="false" outlineLevel="0" collapsed="false">
      <c r="A3901" s="0" t="n">
        <v>20249</v>
      </c>
      <c r="B3901" s="0" t="s">
        <v>15785</v>
      </c>
      <c r="C3901" s="0" t="s">
        <v>2440</v>
      </c>
      <c r="D3901" s="333" t="n">
        <v>29.19</v>
      </c>
    </row>
    <row r="3902" customFormat="false" ht="15" hidden="false" customHeight="false" outlineLevel="0" collapsed="false">
      <c r="A3902" s="0" t="n">
        <v>11609</v>
      </c>
      <c r="B3902" s="0" t="s">
        <v>15786</v>
      </c>
      <c r="C3902" s="0" t="s">
        <v>2712</v>
      </c>
      <c r="D3902" s="333" t="n">
        <v>13.54</v>
      </c>
    </row>
    <row r="3903" customFormat="false" ht="15" hidden="false" customHeight="false" outlineLevel="0" collapsed="false">
      <c r="A3903" s="0" t="n">
        <v>20083</v>
      </c>
      <c r="B3903" s="0" t="s">
        <v>15787</v>
      </c>
      <c r="C3903" s="0" t="s">
        <v>2430</v>
      </c>
      <c r="D3903" s="333" t="n">
        <v>75.75</v>
      </c>
    </row>
    <row r="3904" customFormat="false" ht="15" hidden="false" customHeight="false" outlineLevel="0" collapsed="false">
      <c r="A3904" s="0" t="n">
        <v>10691</v>
      </c>
      <c r="B3904" s="0" t="s">
        <v>15788</v>
      </c>
      <c r="C3904" s="0" t="s">
        <v>2712</v>
      </c>
      <c r="D3904" s="333" t="n">
        <v>83.23</v>
      </c>
    </row>
    <row r="3905" customFormat="false" ht="15" hidden="false" customHeight="false" outlineLevel="0" collapsed="false">
      <c r="A3905" s="0" t="n">
        <v>12295</v>
      </c>
      <c r="B3905" s="0" t="s">
        <v>15789</v>
      </c>
      <c r="C3905" s="0" t="s">
        <v>2430</v>
      </c>
      <c r="D3905" s="333" t="n">
        <v>2.94</v>
      </c>
    </row>
    <row r="3906" customFormat="false" ht="15" hidden="false" customHeight="false" outlineLevel="0" collapsed="false">
      <c r="A3906" s="0" t="n">
        <v>12296</v>
      </c>
      <c r="B3906" s="0" t="s">
        <v>15790</v>
      </c>
      <c r="C3906" s="0" t="s">
        <v>2430</v>
      </c>
      <c r="D3906" s="333" t="n">
        <v>3.8</v>
      </c>
    </row>
    <row r="3907" customFormat="false" ht="15" hidden="false" customHeight="false" outlineLevel="0" collapsed="false">
      <c r="A3907" s="0" t="n">
        <v>12294</v>
      </c>
      <c r="B3907" s="0" t="s">
        <v>15791</v>
      </c>
      <c r="C3907" s="0" t="s">
        <v>2430</v>
      </c>
      <c r="D3907" s="333" t="n">
        <v>9.14</v>
      </c>
    </row>
    <row r="3908" customFormat="false" ht="15" hidden="false" customHeight="false" outlineLevel="0" collapsed="false">
      <c r="A3908" s="0" t="n">
        <v>14543</v>
      </c>
      <c r="B3908" s="0" t="s">
        <v>15792</v>
      </c>
      <c r="C3908" s="0" t="s">
        <v>2430</v>
      </c>
      <c r="D3908" s="333" t="n">
        <v>6.52</v>
      </c>
    </row>
    <row r="3909" customFormat="false" ht="15" hidden="false" customHeight="false" outlineLevel="0" collapsed="false">
      <c r="A3909" s="0" t="n">
        <v>13329</v>
      </c>
      <c r="B3909" s="0" t="s">
        <v>15793</v>
      </c>
      <c r="C3909" s="0" t="s">
        <v>2430</v>
      </c>
      <c r="D3909" s="333" t="n">
        <v>3.83</v>
      </c>
    </row>
    <row r="3910" customFormat="false" ht="15" hidden="false" customHeight="false" outlineLevel="0" collapsed="false">
      <c r="A3910" s="0" t="n">
        <v>21047</v>
      </c>
      <c r="B3910" s="0" t="s">
        <v>15794</v>
      </c>
      <c r="C3910" s="0" t="s">
        <v>2430</v>
      </c>
      <c r="D3910" s="333" t="n">
        <v>52.73</v>
      </c>
    </row>
    <row r="3911" customFormat="false" ht="15" hidden="false" customHeight="false" outlineLevel="0" collapsed="false">
      <c r="A3911" s="0" t="n">
        <v>21042</v>
      </c>
      <c r="B3911" s="0" t="s">
        <v>15795</v>
      </c>
      <c r="C3911" s="0" t="s">
        <v>2430</v>
      </c>
      <c r="D3911" s="333" t="n">
        <v>40.64</v>
      </c>
    </row>
    <row r="3912" customFormat="false" ht="15" hidden="false" customHeight="false" outlineLevel="0" collapsed="false">
      <c r="A3912" s="0" t="n">
        <v>21043</v>
      </c>
      <c r="B3912" s="0" t="s">
        <v>15796</v>
      </c>
      <c r="C3912" s="0" t="s">
        <v>2430</v>
      </c>
      <c r="D3912" s="333" t="n">
        <v>51.34</v>
      </c>
    </row>
    <row r="3913" customFormat="false" ht="15" hidden="false" customHeight="false" outlineLevel="0" collapsed="false">
      <c r="A3913" s="0" t="n">
        <v>21044</v>
      </c>
      <c r="B3913" s="0" t="s">
        <v>15797</v>
      </c>
      <c r="C3913" s="0" t="s">
        <v>2430</v>
      </c>
      <c r="D3913" s="333" t="n">
        <v>35.77</v>
      </c>
    </row>
    <row r="3914" customFormat="false" ht="15" hidden="false" customHeight="false" outlineLevel="0" collapsed="false">
      <c r="A3914" s="0" t="n">
        <v>21045</v>
      </c>
      <c r="B3914" s="0" t="s">
        <v>15798</v>
      </c>
      <c r="C3914" s="0" t="s">
        <v>2430</v>
      </c>
      <c r="D3914" s="333" t="n">
        <v>48.99</v>
      </c>
    </row>
    <row r="3915" customFormat="false" ht="15" hidden="false" customHeight="false" outlineLevel="0" collapsed="false">
      <c r="A3915" s="0" t="n">
        <v>21041</v>
      </c>
      <c r="B3915" s="0" t="s">
        <v>15799</v>
      </c>
      <c r="C3915" s="0" t="s">
        <v>2430</v>
      </c>
      <c r="D3915" s="333" t="n">
        <v>42.25</v>
      </c>
    </row>
    <row r="3916" customFormat="false" ht="15" hidden="false" customHeight="false" outlineLevel="0" collapsed="false">
      <c r="A3916" s="0" t="n">
        <v>21040</v>
      </c>
      <c r="B3916" s="0" t="s">
        <v>15800</v>
      </c>
      <c r="C3916" s="0" t="s">
        <v>2430</v>
      </c>
      <c r="D3916" s="333" t="n">
        <v>35</v>
      </c>
    </row>
    <row r="3917" customFormat="false" ht="15" hidden="false" customHeight="false" outlineLevel="0" collapsed="false">
      <c r="A3917" s="0" t="n">
        <v>14149</v>
      </c>
      <c r="B3917" s="0" t="s">
        <v>15801</v>
      </c>
      <c r="C3917" s="0" t="s">
        <v>2842</v>
      </c>
      <c r="D3917" s="333" t="n">
        <v>182.88</v>
      </c>
    </row>
    <row r="3918" customFormat="false" ht="15" hidden="false" customHeight="false" outlineLevel="0" collapsed="false">
      <c r="A3918" s="0" t="n">
        <v>38099</v>
      </c>
      <c r="B3918" s="0" t="s">
        <v>15802</v>
      </c>
      <c r="C3918" s="0" t="s">
        <v>2430</v>
      </c>
      <c r="D3918" s="333" t="n">
        <v>1.79</v>
      </c>
    </row>
    <row r="3919" customFormat="false" ht="15" hidden="false" customHeight="false" outlineLevel="0" collapsed="false">
      <c r="A3919" s="0" t="n">
        <v>38100</v>
      </c>
      <c r="B3919" s="0" t="s">
        <v>15803</v>
      </c>
      <c r="C3919" s="0" t="s">
        <v>2430</v>
      </c>
      <c r="D3919" s="333" t="n">
        <v>2.93</v>
      </c>
    </row>
    <row r="3920" customFormat="false" ht="15" hidden="false" customHeight="false" outlineLevel="0" collapsed="false">
      <c r="A3920" s="0" t="n">
        <v>7576</v>
      </c>
      <c r="B3920" s="0" t="s">
        <v>15804</v>
      </c>
      <c r="C3920" s="0" t="s">
        <v>2430</v>
      </c>
      <c r="D3920" s="333" t="n">
        <v>199.94</v>
      </c>
    </row>
    <row r="3921" customFormat="false" ht="15" hidden="false" customHeight="false" outlineLevel="0" collapsed="false">
      <c r="A3921" s="0" t="n">
        <v>3384</v>
      </c>
      <c r="B3921" s="0" t="s">
        <v>15805</v>
      </c>
      <c r="C3921" s="0" t="s">
        <v>2430</v>
      </c>
      <c r="D3921" s="333" t="n">
        <v>7.3</v>
      </c>
    </row>
    <row r="3922" customFormat="false" ht="15" hidden="false" customHeight="false" outlineLevel="0" collapsed="false">
      <c r="A3922" s="0" t="n">
        <v>7572</v>
      </c>
      <c r="B3922" s="0" t="s">
        <v>15806</v>
      </c>
      <c r="C3922" s="0" t="s">
        <v>2430</v>
      </c>
      <c r="D3922" s="333" t="n">
        <v>6.65</v>
      </c>
    </row>
    <row r="3923" customFormat="false" ht="15" hidden="false" customHeight="false" outlineLevel="0" collapsed="false">
      <c r="A3923" s="0" t="n">
        <v>3396</v>
      </c>
      <c r="B3923" s="0" t="s">
        <v>15807</v>
      </c>
      <c r="C3923" s="0" t="s">
        <v>2430</v>
      </c>
      <c r="D3923" s="333" t="n">
        <v>4.5</v>
      </c>
    </row>
    <row r="3924" customFormat="false" ht="15" hidden="false" customHeight="false" outlineLevel="0" collapsed="false">
      <c r="A3924" s="0" t="n">
        <v>37590</v>
      </c>
      <c r="B3924" s="0" t="s">
        <v>15808</v>
      </c>
      <c r="C3924" s="0" t="s">
        <v>2430</v>
      </c>
      <c r="D3924" s="333" t="n">
        <v>17.87</v>
      </c>
    </row>
    <row r="3925" customFormat="false" ht="15" hidden="false" customHeight="false" outlineLevel="0" collapsed="false">
      <c r="A3925" s="0" t="n">
        <v>37591</v>
      </c>
      <c r="B3925" s="0" t="s">
        <v>15809</v>
      </c>
      <c r="C3925" s="0" t="s">
        <v>2430</v>
      </c>
      <c r="D3925" s="333" t="n">
        <v>21.48</v>
      </c>
    </row>
    <row r="3926" customFormat="false" ht="15" hidden="false" customHeight="false" outlineLevel="0" collapsed="false">
      <c r="A3926" s="0" t="n">
        <v>12626</v>
      </c>
      <c r="B3926" s="0" t="s">
        <v>15810</v>
      </c>
      <c r="C3926" s="0" t="s">
        <v>2430</v>
      </c>
      <c r="D3926" s="333" t="n">
        <v>36.31</v>
      </c>
    </row>
    <row r="3927" customFormat="false" ht="15" hidden="false" customHeight="false" outlineLevel="0" collapsed="false">
      <c r="A3927" s="0" t="n">
        <v>11033</v>
      </c>
      <c r="B3927" s="0" t="s">
        <v>15811</v>
      </c>
      <c r="C3927" s="0" t="s">
        <v>2430</v>
      </c>
      <c r="D3927" s="333" t="n">
        <v>9.95</v>
      </c>
    </row>
    <row r="3928" customFormat="false" ht="15" hidden="false" customHeight="false" outlineLevel="0" collapsed="false">
      <c r="A3928" s="0" t="n">
        <v>390</v>
      </c>
      <c r="B3928" s="0" t="s">
        <v>15812</v>
      </c>
      <c r="C3928" s="0" t="s">
        <v>2430</v>
      </c>
      <c r="D3928" s="333" t="n">
        <v>8.13</v>
      </c>
    </row>
    <row r="3929" customFormat="false" ht="15" hidden="false" customHeight="false" outlineLevel="0" collapsed="false">
      <c r="A3929" s="0" t="n">
        <v>42436</v>
      </c>
      <c r="B3929" s="0" t="s">
        <v>15813</v>
      </c>
      <c r="C3929" s="0" t="s">
        <v>2430</v>
      </c>
      <c r="D3929" s="532" t="n">
        <v>2701.34</v>
      </c>
    </row>
    <row r="3930" customFormat="false" ht="15" hidden="false" customHeight="false" outlineLevel="0" collapsed="false">
      <c r="A3930" s="0" t="n">
        <v>6194</v>
      </c>
      <c r="B3930" s="0" t="s">
        <v>15814</v>
      </c>
      <c r="C3930" s="0" t="s">
        <v>2440</v>
      </c>
      <c r="D3930" s="333" t="n">
        <v>5.65</v>
      </c>
    </row>
    <row r="3931" customFormat="false" ht="15" hidden="false" customHeight="false" outlineLevel="0" collapsed="false">
      <c r="A3931" s="0" t="n">
        <v>10567</v>
      </c>
      <c r="B3931" s="0" t="s">
        <v>15815</v>
      </c>
      <c r="C3931" s="0" t="s">
        <v>2440</v>
      </c>
      <c r="D3931" s="333" t="n">
        <v>8.95</v>
      </c>
    </row>
    <row r="3932" customFormat="false" ht="15" hidden="false" customHeight="false" outlineLevel="0" collapsed="false">
      <c r="A3932" s="0" t="n">
        <v>6212</v>
      </c>
      <c r="B3932" s="0" t="s">
        <v>15816</v>
      </c>
      <c r="C3932" s="0" t="s">
        <v>2440</v>
      </c>
      <c r="D3932" s="333" t="n">
        <v>13.13</v>
      </c>
    </row>
    <row r="3933" customFormat="false" ht="15" hidden="false" customHeight="false" outlineLevel="0" collapsed="false">
      <c r="A3933" s="0" t="n">
        <v>3993</v>
      </c>
      <c r="B3933" s="0" t="s">
        <v>15817</v>
      </c>
      <c r="C3933" s="0" t="s">
        <v>2414</v>
      </c>
      <c r="D3933" s="333" t="n">
        <v>141.03</v>
      </c>
    </row>
    <row r="3934" customFormat="false" ht="15" hidden="false" customHeight="false" outlineLevel="0" collapsed="false">
      <c r="A3934" s="0" t="n">
        <v>3990</v>
      </c>
      <c r="B3934" s="0" t="s">
        <v>15818</v>
      </c>
      <c r="C3934" s="0" t="s">
        <v>2440</v>
      </c>
      <c r="D3934" s="333" t="n">
        <v>26.53</v>
      </c>
    </row>
    <row r="3935" customFormat="false" ht="15" hidden="false" customHeight="false" outlineLevel="0" collapsed="false">
      <c r="A3935" s="0" t="n">
        <v>3992</v>
      </c>
      <c r="B3935" s="0" t="s">
        <v>15819</v>
      </c>
      <c r="C3935" s="0" t="s">
        <v>2440</v>
      </c>
      <c r="D3935" s="333" t="n">
        <v>35.82</v>
      </c>
    </row>
    <row r="3936" customFormat="false" ht="15" hidden="false" customHeight="false" outlineLevel="0" collapsed="false">
      <c r="A3936" s="0" t="n">
        <v>6178</v>
      </c>
      <c r="B3936" s="0" t="s">
        <v>15820</v>
      </c>
      <c r="C3936" s="0" t="s">
        <v>2414</v>
      </c>
      <c r="D3936" s="333" t="n">
        <v>301.13</v>
      </c>
    </row>
    <row r="3937" customFormat="false" ht="15" hidden="false" customHeight="false" outlineLevel="0" collapsed="false">
      <c r="A3937" s="0" t="n">
        <v>6180</v>
      </c>
      <c r="B3937" s="0" t="s">
        <v>15821</v>
      </c>
      <c r="C3937" s="0" t="s">
        <v>2414</v>
      </c>
      <c r="D3937" s="333" t="n">
        <v>325</v>
      </c>
    </row>
    <row r="3938" customFormat="false" ht="15" hidden="false" customHeight="false" outlineLevel="0" collapsed="false">
      <c r="A3938" s="0" t="n">
        <v>6182</v>
      </c>
      <c r="B3938" s="0" t="s">
        <v>15822</v>
      </c>
      <c r="C3938" s="0" t="s">
        <v>2414</v>
      </c>
      <c r="D3938" s="333" t="n">
        <v>403.4</v>
      </c>
    </row>
    <row r="3939" customFormat="false" ht="15" hidden="false" customHeight="false" outlineLevel="0" collapsed="false">
      <c r="A3939" s="0" t="n">
        <v>43614</v>
      </c>
      <c r="B3939" s="0" t="s">
        <v>15823</v>
      </c>
      <c r="C3939" s="0" t="s">
        <v>2440</v>
      </c>
      <c r="D3939" s="333" t="n">
        <v>17.92</v>
      </c>
    </row>
    <row r="3940" customFormat="false" ht="15" hidden="false" customHeight="false" outlineLevel="0" collapsed="false">
      <c r="A3940" s="0" t="n">
        <v>6193</v>
      </c>
      <c r="B3940" s="0" t="s">
        <v>15824</v>
      </c>
      <c r="C3940" s="0" t="s">
        <v>2440</v>
      </c>
      <c r="D3940" s="333" t="n">
        <v>21.82</v>
      </c>
    </row>
    <row r="3941" customFormat="false" ht="15" hidden="false" customHeight="false" outlineLevel="0" collapsed="false">
      <c r="A3941" s="0" t="n">
        <v>6189</v>
      </c>
      <c r="B3941" s="0" t="s">
        <v>15825</v>
      </c>
      <c r="C3941" s="0" t="s">
        <v>2440</v>
      </c>
      <c r="D3941" s="333" t="n">
        <v>31.84</v>
      </c>
    </row>
    <row r="3942" customFormat="false" ht="15" hidden="false" customHeight="false" outlineLevel="0" collapsed="false">
      <c r="A3942" s="0" t="n">
        <v>6214</v>
      </c>
      <c r="B3942" s="0" t="s">
        <v>15826</v>
      </c>
      <c r="C3942" s="0" t="s">
        <v>2414</v>
      </c>
      <c r="D3942" s="333" t="n">
        <v>188.63</v>
      </c>
    </row>
    <row r="3943" customFormat="false" ht="15" hidden="false" customHeight="false" outlineLevel="0" collapsed="false">
      <c r="A3943" s="0" t="n">
        <v>36153</v>
      </c>
      <c r="B3943" s="0" t="s">
        <v>15827</v>
      </c>
      <c r="C3943" s="0" t="s">
        <v>2430</v>
      </c>
      <c r="D3943" s="333" t="n">
        <v>205.3</v>
      </c>
    </row>
    <row r="3944" customFormat="false" ht="15" hidden="false" customHeight="false" outlineLevel="0" collapsed="false">
      <c r="A3944" s="0" t="n">
        <v>10740</v>
      </c>
      <c r="B3944" s="0" t="s">
        <v>15828</v>
      </c>
      <c r="C3944" s="0" t="s">
        <v>2430</v>
      </c>
      <c r="D3944" s="532" t="n">
        <v>10461.11</v>
      </c>
    </row>
    <row r="3945" customFormat="false" ht="15" hidden="false" customHeight="false" outlineLevel="0" collapsed="false">
      <c r="A3945" s="0" t="n">
        <v>13914</v>
      </c>
      <c r="B3945" s="0" t="s">
        <v>15829</v>
      </c>
      <c r="C3945" s="0" t="s">
        <v>2430</v>
      </c>
      <c r="D3945" s="333" t="n">
        <v>756.9</v>
      </c>
    </row>
    <row r="3946" customFormat="false" ht="15" hidden="false" customHeight="false" outlineLevel="0" collapsed="false">
      <c r="A3946" s="0" t="n">
        <v>10742</v>
      </c>
      <c r="B3946" s="0" t="s">
        <v>15830</v>
      </c>
      <c r="C3946" s="0" t="s">
        <v>2430</v>
      </c>
      <c r="D3946" s="532" t="n">
        <v>1103.95</v>
      </c>
    </row>
    <row r="3947" customFormat="false" ht="15" hidden="false" customHeight="false" outlineLevel="0" collapsed="false">
      <c r="A3947" s="0" t="n">
        <v>38465</v>
      </c>
      <c r="B3947" s="0" t="s">
        <v>15831</v>
      </c>
      <c r="C3947" s="0" t="s">
        <v>2430</v>
      </c>
      <c r="D3947" s="333" t="n">
        <v>32.15</v>
      </c>
    </row>
    <row r="3948" customFormat="false" ht="15" hidden="false" customHeight="false" outlineLevel="0" collapsed="false">
      <c r="A3948" s="0" t="n">
        <v>7543</v>
      </c>
      <c r="B3948" s="0" t="s">
        <v>15832</v>
      </c>
      <c r="C3948" s="0" t="s">
        <v>2430</v>
      </c>
      <c r="D3948" s="333" t="n">
        <v>5.81</v>
      </c>
    </row>
    <row r="3949" customFormat="false" ht="15" hidden="false" customHeight="false" outlineLevel="0" collapsed="false">
      <c r="A3949" s="0" t="n">
        <v>43427</v>
      </c>
      <c r="B3949" s="0" t="s">
        <v>15833</v>
      </c>
      <c r="C3949" s="0" t="s">
        <v>2430</v>
      </c>
      <c r="D3949" s="532" t="n">
        <v>1818.28</v>
      </c>
    </row>
    <row r="3950" customFormat="false" ht="15" hidden="false" customHeight="false" outlineLevel="0" collapsed="false">
      <c r="A3950" s="0" t="n">
        <v>41613</v>
      </c>
      <c r="B3950" s="0" t="s">
        <v>15834</v>
      </c>
      <c r="C3950" s="0" t="s">
        <v>2430</v>
      </c>
      <c r="D3950" s="333" t="n">
        <v>116.88</v>
      </c>
    </row>
    <row r="3951" customFormat="false" ht="15" hidden="false" customHeight="false" outlineLevel="0" collapsed="false">
      <c r="A3951" s="0" t="n">
        <v>41614</v>
      </c>
      <c r="B3951" s="0" t="s">
        <v>15835</v>
      </c>
      <c r="C3951" s="0" t="s">
        <v>2430</v>
      </c>
      <c r="D3951" s="333" t="n">
        <v>148.93</v>
      </c>
    </row>
    <row r="3952" customFormat="false" ht="15" hidden="false" customHeight="false" outlineLevel="0" collapsed="false">
      <c r="A3952" s="0" t="n">
        <v>41615</v>
      </c>
      <c r="B3952" s="0" t="s">
        <v>15836</v>
      </c>
      <c r="C3952" s="0" t="s">
        <v>2430</v>
      </c>
      <c r="D3952" s="333" t="n">
        <v>230.18</v>
      </c>
    </row>
    <row r="3953" customFormat="false" ht="15" hidden="false" customHeight="false" outlineLevel="0" collapsed="false">
      <c r="A3953" s="0" t="n">
        <v>41616</v>
      </c>
      <c r="B3953" s="0" t="s">
        <v>15837</v>
      </c>
      <c r="C3953" s="0" t="s">
        <v>2430</v>
      </c>
      <c r="D3953" s="333" t="n">
        <v>343.92</v>
      </c>
    </row>
    <row r="3954" customFormat="false" ht="15" hidden="false" customHeight="false" outlineLevel="0" collapsed="false">
      <c r="A3954" s="0" t="n">
        <v>41617</v>
      </c>
      <c r="B3954" s="0" t="s">
        <v>15838</v>
      </c>
      <c r="C3954" s="0" t="s">
        <v>2430</v>
      </c>
      <c r="D3954" s="333" t="n">
        <v>683.85</v>
      </c>
    </row>
    <row r="3955" customFormat="false" ht="15" hidden="false" customHeight="false" outlineLevel="0" collapsed="false">
      <c r="A3955" s="0" t="n">
        <v>41618</v>
      </c>
      <c r="B3955" s="0" t="s">
        <v>15839</v>
      </c>
      <c r="C3955" s="0" t="s">
        <v>2430</v>
      </c>
      <c r="D3955" s="532" t="n">
        <v>1258.94</v>
      </c>
    </row>
    <row r="3956" customFormat="false" ht="15" hidden="false" customHeight="false" outlineLevel="0" collapsed="false">
      <c r="A3956" s="0" t="n">
        <v>43428</v>
      </c>
      <c r="B3956" s="0" t="s">
        <v>15840</v>
      </c>
      <c r="C3956" s="0" t="s">
        <v>2430</v>
      </c>
      <c r="D3956" s="532" t="n">
        <v>2211.35</v>
      </c>
    </row>
    <row r="3957" customFormat="false" ht="15" hidden="false" customHeight="false" outlineLevel="0" collapsed="false">
      <c r="A3957" s="0" t="n">
        <v>41619</v>
      </c>
      <c r="B3957" s="0" t="s">
        <v>15841</v>
      </c>
      <c r="C3957" s="0" t="s">
        <v>2430</v>
      </c>
      <c r="D3957" s="333" t="n">
        <v>143.27</v>
      </c>
    </row>
    <row r="3958" customFormat="false" ht="15" hidden="false" customHeight="false" outlineLevel="0" collapsed="false">
      <c r="A3958" s="0" t="n">
        <v>41620</v>
      </c>
      <c r="B3958" s="0" t="s">
        <v>15842</v>
      </c>
      <c r="C3958" s="0" t="s">
        <v>2430</v>
      </c>
      <c r="D3958" s="333" t="n">
        <v>180.98</v>
      </c>
    </row>
    <row r="3959" customFormat="false" ht="15" hidden="false" customHeight="false" outlineLevel="0" collapsed="false">
      <c r="A3959" s="0" t="n">
        <v>41622</v>
      </c>
      <c r="B3959" s="0" t="s">
        <v>15843</v>
      </c>
      <c r="C3959" s="0" t="s">
        <v>2430</v>
      </c>
      <c r="D3959" s="333" t="n">
        <v>313.88</v>
      </c>
    </row>
    <row r="3960" customFormat="false" ht="15" hidden="false" customHeight="false" outlineLevel="0" collapsed="false">
      <c r="A3960" s="0" t="n">
        <v>41623</v>
      </c>
      <c r="B3960" s="0" t="s">
        <v>15844</v>
      </c>
      <c r="C3960" s="0" t="s">
        <v>2430</v>
      </c>
      <c r="D3960" s="333" t="n">
        <v>482.61</v>
      </c>
    </row>
    <row r="3961" customFormat="false" ht="15" hidden="false" customHeight="false" outlineLevel="0" collapsed="false">
      <c r="A3961" s="0" t="n">
        <v>41624</v>
      </c>
      <c r="B3961" s="0" t="s">
        <v>15845</v>
      </c>
      <c r="C3961" s="0" t="s">
        <v>2430</v>
      </c>
      <c r="D3961" s="333" t="n">
        <v>904.9</v>
      </c>
    </row>
    <row r="3962" customFormat="false" ht="15" hidden="false" customHeight="false" outlineLevel="0" collapsed="false">
      <c r="A3962" s="0" t="n">
        <v>41625</v>
      </c>
      <c r="B3962" s="0" t="s">
        <v>15846</v>
      </c>
      <c r="C3962" s="0" t="s">
        <v>2430</v>
      </c>
      <c r="D3962" s="532" t="n">
        <v>1392.22</v>
      </c>
    </row>
    <row r="3963" customFormat="false" ht="15" hidden="false" customHeight="false" outlineLevel="0" collapsed="false">
      <c r="A3963" s="0" t="n">
        <v>39352</v>
      </c>
      <c r="B3963" s="0" t="s">
        <v>15847</v>
      </c>
      <c r="C3963" s="0" t="s">
        <v>2430</v>
      </c>
      <c r="D3963" s="333" t="n">
        <v>3.59</v>
      </c>
    </row>
    <row r="3964" customFormat="false" ht="15" hidden="false" customHeight="false" outlineLevel="0" collapsed="false">
      <c r="A3964" s="0" t="n">
        <v>39346</v>
      </c>
      <c r="B3964" s="0" t="s">
        <v>15848</v>
      </c>
      <c r="C3964" s="0" t="s">
        <v>2430</v>
      </c>
      <c r="D3964" s="333" t="n">
        <v>3.59</v>
      </c>
    </row>
    <row r="3965" customFormat="false" ht="15" hidden="false" customHeight="false" outlineLevel="0" collapsed="false">
      <c r="A3965" s="0" t="n">
        <v>39350</v>
      </c>
      <c r="B3965" s="0" t="s">
        <v>15849</v>
      </c>
      <c r="C3965" s="0" t="s">
        <v>2430</v>
      </c>
      <c r="D3965" s="333" t="n">
        <v>3.86</v>
      </c>
    </row>
    <row r="3966" customFormat="false" ht="15" hidden="false" customHeight="false" outlineLevel="0" collapsed="false">
      <c r="A3966" s="0" t="n">
        <v>39351</v>
      </c>
      <c r="B3966" s="0" t="s">
        <v>15850</v>
      </c>
      <c r="C3966" s="0" t="s">
        <v>2430</v>
      </c>
      <c r="D3966" s="333" t="n">
        <v>4.47</v>
      </c>
    </row>
    <row r="3967" customFormat="false" ht="15" hidden="false" customHeight="false" outlineLevel="0" collapsed="false">
      <c r="A3967" s="0" t="n">
        <v>38837</v>
      </c>
      <c r="B3967" s="0" t="s">
        <v>15851</v>
      </c>
      <c r="C3967" s="0" t="s">
        <v>2430</v>
      </c>
      <c r="D3967" s="333" t="n">
        <v>7.53</v>
      </c>
    </row>
    <row r="3968" customFormat="false" ht="15" hidden="false" customHeight="false" outlineLevel="0" collapsed="false">
      <c r="A3968" s="0" t="n">
        <v>38836</v>
      </c>
      <c r="B3968" s="0" t="s">
        <v>15852</v>
      </c>
      <c r="C3968" s="0" t="s">
        <v>2430</v>
      </c>
      <c r="D3968" s="333" t="n">
        <v>5.26</v>
      </c>
    </row>
    <row r="3969" customFormat="false" ht="15" hidden="false" customHeight="false" outlineLevel="0" collapsed="false">
      <c r="A3969" s="0" t="n">
        <v>2666</v>
      </c>
      <c r="B3969" s="0" t="s">
        <v>15853</v>
      </c>
      <c r="C3969" s="0" t="s">
        <v>2430</v>
      </c>
      <c r="D3969" s="333" t="n">
        <v>6.87</v>
      </c>
    </row>
    <row r="3970" customFormat="false" ht="15" hidden="false" customHeight="false" outlineLevel="0" collapsed="false">
      <c r="A3970" s="0" t="n">
        <v>2668</v>
      </c>
      <c r="B3970" s="0" t="s">
        <v>15854</v>
      </c>
      <c r="C3970" s="0" t="s">
        <v>2430</v>
      </c>
      <c r="D3970" s="333" t="n">
        <v>7.85</v>
      </c>
    </row>
    <row r="3971" customFormat="false" ht="15" hidden="false" customHeight="false" outlineLevel="0" collapsed="false">
      <c r="A3971" s="0" t="n">
        <v>2664</v>
      </c>
      <c r="B3971" s="0" t="s">
        <v>15855</v>
      </c>
      <c r="C3971" s="0" t="s">
        <v>2430</v>
      </c>
      <c r="D3971" s="333" t="n">
        <v>11.57</v>
      </c>
    </row>
    <row r="3972" customFormat="false" ht="15" hidden="false" customHeight="false" outlineLevel="0" collapsed="false">
      <c r="A3972" s="0" t="n">
        <v>2662</v>
      </c>
      <c r="B3972" s="0" t="s">
        <v>15856</v>
      </c>
      <c r="C3972" s="0" t="s">
        <v>2430</v>
      </c>
      <c r="D3972" s="333" t="n">
        <v>14.2</v>
      </c>
    </row>
    <row r="3973" customFormat="false" ht="15" hidden="false" customHeight="false" outlineLevel="0" collapsed="false">
      <c r="A3973" s="0" t="n">
        <v>20964</v>
      </c>
      <c r="B3973" s="0" t="s">
        <v>15857</v>
      </c>
      <c r="C3973" s="0" t="s">
        <v>2430</v>
      </c>
      <c r="D3973" s="333" t="n">
        <v>78.09</v>
      </c>
    </row>
    <row r="3974" customFormat="false" ht="15" hidden="false" customHeight="false" outlineLevel="0" collapsed="false">
      <c r="A3974" s="0" t="n">
        <v>10905</v>
      </c>
      <c r="B3974" s="0" t="s">
        <v>15858</v>
      </c>
      <c r="C3974" s="0" t="s">
        <v>2430</v>
      </c>
      <c r="D3974" s="333" t="n">
        <v>104.76</v>
      </c>
    </row>
    <row r="3975" customFormat="false" ht="15" hidden="false" customHeight="false" outlineLevel="0" collapsed="false">
      <c r="A3975" s="0" t="n">
        <v>11289</v>
      </c>
      <c r="B3975" s="0" t="s">
        <v>15859</v>
      </c>
      <c r="C3975" s="0" t="s">
        <v>2430</v>
      </c>
      <c r="D3975" s="333" t="n">
        <v>99.23</v>
      </c>
    </row>
    <row r="3976" customFormat="false" ht="15" hidden="false" customHeight="false" outlineLevel="0" collapsed="false">
      <c r="A3976" s="0" t="n">
        <v>11241</v>
      </c>
      <c r="B3976" s="0" t="s">
        <v>15860</v>
      </c>
      <c r="C3976" s="0" t="s">
        <v>2430</v>
      </c>
      <c r="D3976" s="333" t="n">
        <v>248.09</v>
      </c>
    </row>
    <row r="3977" customFormat="false" ht="15" hidden="false" customHeight="false" outlineLevel="0" collapsed="false">
      <c r="A3977" s="0" t="n">
        <v>11301</v>
      </c>
      <c r="B3977" s="0" t="s">
        <v>15861</v>
      </c>
      <c r="C3977" s="0" t="s">
        <v>2430</v>
      </c>
      <c r="D3977" s="333" t="n">
        <v>629.09</v>
      </c>
    </row>
    <row r="3978" customFormat="false" ht="15" hidden="false" customHeight="false" outlineLevel="0" collapsed="false">
      <c r="A3978" s="0" t="n">
        <v>21090</v>
      </c>
      <c r="B3978" s="0" t="s">
        <v>15862</v>
      </c>
      <c r="C3978" s="0" t="s">
        <v>2430</v>
      </c>
      <c r="D3978" s="333" t="n">
        <v>770.86</v>
      </c>
    </row>
    <row r="3979" customFormat="false" ht="15" hidden="false" customHeight="false" outlineLevel="0" collapsed="false">
      <c r="A3979" s="0" t="n">
        <v>11315</v>
      </c>
      <c r="B3979" s="0" t="s">
        <v>15863</v>
      </c>
      <c r="C3979" s="0" t="s">
        <v>2430</v>
      </c>
      <c r="D3979" s="333" t="n">
        <v>150.62</v>
      </c>
    </row>
    <row r="3980" customFormat="false" ht="15" hidden="false" customHeight="false" outlineLevel="0" collapsed="false">
      <c r="A3980" s="0" t="n">
        <v>21071</v>
      </c>
      <c r="B3980" s="0" t="s">
        <v>15864</v>
      </c>
      <c r="C3980" s="0" t="s">
        <v>2430</v>
      </c>
      <c r="D3980" s="333" t="n">
        <v>230.37</v>
      </c>
    </row>
    <row r="3981" customFormat="false" ht="15" hidden="false" customHeight="false" outlineLevel="0" collapsed="false">
      <c r="A3981" s="0" t="n">
        <v>14112</v>
      </c>
      <c r="B3981" s="0" t="s">
        <v>15865</v>
      </c>
      <c r="C3981" s="0" t="s">
        <v>2430</v>
      </c>
      <c r="D3981" s="333" t="n">
        <v>321.63</v>
      </c>
    </row>
    <row r="3982" customFormat="false" ht="15" hidden="false" customHeight="false" outlineLevel="0" collapsed="false">
      <c r="A3982" s="0" t="n">
        <v>11316</v>
      </c>
      <c r="B3982" s="0" t="s">
        <v>15866</v>
      </c>
      <c r="C3982" s="0" t="s">
        <v>2430</v>
      </c>
      <c r="D3982" s="333" t="n">
        <v>496.18</v>
      </c>
    </row>
    <row r="3983" customFormat="false" ht="15" hidden="false" customHeight="false" outlineLevel="0" collapsed="false">
      <c r="A3983" s="0" t="n">
        <v>6243</v>
      </c>
      <c r="B3983" s="0" t="s">
        <v>15867</v>
      </c>
      <c r="C3983" s="0" t="s">
        <v>2430</v>
      </c>
      <c r="D3983" s="333" t="n">
        <v>571.5</v>
      </c>
    </row>
    <row r="3984" customFormat="false" ht="15" hidden="false" customHeight="false" outlineLevel="0" collapsed="false">
      <c r="A3984" s="0" t="n">
        <v>6240</v>
      </c>
      <c r="B3984" s="0" t="s">
        <v>15868</v>
      </c>
      <c r="C3984" s="0" t="s">
        <v>2430</v>
      </c>
      <c r="D3984" s="333" t="n">
        <v>756.68</v>
      </c>
    </row>
    <row r="3985" customFormat="false" ht="15" hidden="false" customHeight="false" outlineLevel="0" collapsed="false">
      <c r="A3985" s="0" t="n">
        <v>11296</v>
      </c>
      <c r="B3985" s="0" t="s">
        <v>15869</v>
      </c>
      <c r="C3985" s="0" t="s">
        <v>2430</v>
      </c>
      <c r="D3985" s="532" t="n">
        <v>2410.93</v>
      </c>
    </row>
    <row r="3986" customFormat="false" ht="15" hidden="false" customHeight="false" outlineLevel="0" collapsed="false">
      <c r="A3986" s="0" t="n">
        <v>11299</v>
      </c>
      <c r="B3986" s="0" t="s">
        <v>15870</v>
      </c>
      <c r="C3986" s="0" t="s">
        <v>2430</v>
      </c>
      <c r="D3986" s="333" t="n">
        <v>816.04</v>
      </c>
    </row>
    <row r="3987" customFormat="false" ht="15" hidden="false" customHeight="false" outlineLevel="0" collapsed="false">
      <c r="A3987" s="0" t="n">
        <v>11688</v>
      </c>
      <c r="B3987" s="0" t="s">
        <v>15871</v>
      </c>
      <c r="C3987" s="0" t="s">
        <v>2430</v>
      </c>
      <c r="D3987" s="333" t="n">
        <v>522.77</v>
      </c>
    </row>
    <row r="3988" customFormat="false" ht="15" hidden="false" customHeight="false" outlineLevel="0" collapsed="false">
      <c r="A3988" s="0" t="n">
        <v>37736</v>
      </c>
      <c r="B3988" s="0" t="s">
        <v>15872</v>
      </c>
      <c r="C3988" s="0" t="s">
        <v>2430</v>
      </c>
      <c r="D3988" s="532" t="n">
        <v>82950</v>
      </c>
    </row>
    <row r="3989" customFormat="false" ht="15" hidden="false" customHeight="false" outlineLevel="0" collapsed="false">
      <c r="A3989" s="0" t="n">
        <v>37739</v>
      </c>
      <c r="B3989" s="0" t="s">
        <v>15873</v>
      </c>
      <c r="C3989" s="0" t="s">
        <v>2430</v>
      </c>
      <c r="D3989" s="532" t="n">
        <v>102092.3</v>
      </c>
    </row>
    <row r="3990" customFormat="false" ht="15" hidden="false" customHeight="false" outlineLevel="0" collapsed="false">
      <c r="A3990" s="0" t="n">
        <v>37740</v>
      </c>
      <c r="B3990" s="0" t="s">
        <v>15874</v>
      </c>
      <c r="C3990" s="0" t="s">
        <v>2430</v>
      </c>
      <c r="D3990" s="532" t="n">
        <v>58259.19</v>
      </c>
    </row>
    <row r="3991" customFormat="false" ht="15" hidden="false" customHeight="false" outlineLevel="0" collapsed="false">
      <c r="A3991" s="0" t="n">
        <v>37738</v>
      </c>
      <c r="B3991" s="0" t="s">
        <v>15875</v>
      </c>
      <c r="C3991" s="0" t="s">
        <v>2430</v>
      </c>
      <c r="D3991" s="532" t="n">
        <v>69217.47</v>
      </c>
    </row>
    <row r="3992" customFormat="false" ht="15" hidden="false" customHeight="false" outlineLevel="0" collapsed="false">
      <c r="A3992" s="0" t="n">
        <v>37737</v>
      </c>
      <c r="B3992" s="0" t="s">
        <v>15876</v>
      </c>
      <c r="C3992" s="0" t="s">
        <v>2430</v>
      </c>
      <c r="D3992" s="532" t="n">
        <v>55068.81</v>
      </c>
    </row>
    <row r="3993" customFormat="false" ht="15" hidden="false" customHeight="false" outlineLevel="0" collapsed="false">
      <c r="A3993" s="0" t="n">
        <v>25014</v>
      </c>
      <c r="B3993" s="0" t="s">
        <v>15877</v>
      </c>
      <c r="C3993" s="0" t="s">
        <v>2430</v>
      </c>
      <c r="D3993" s="532" t="n">
        <v>115339.33</v>
      </c>
    </row>
    <row r="3994" customFormat="false" ht="15" hidden="false" customHeight="false" outlineLevel="0" collapsed="false">
      <c r="A3994" s="0" t="n">
        <v>25013</v>
      </c>
      <c r="B3994" s="0" t="s">
        <v>15878</v>
      </c>
      <c r="C3994" s="0" t="s">
        <v>2430</v>
      </c>
      <c r="D3994" s="532" t="n">
        <v>120887.83</v>
      </c>
    </row>
    <row r="3995" customFormat="false" ht="15" hidden="false" customHeight="false" outlineLevel="0" collapsed="false">
      <c r="A3995" s="0" t="n">
        <v>14405</v>
      </c>
      <c r="B3995" s="0" t="s">
        <v>15879</v>
      </c>
      <c r="C3995" s="0" t="s">
        <v>2430</v>
      </c>
      <c r="D3995" s="532" t="n">
        <v>141902.75</v>
      </c>
    </row>
    <row r="3996" customFormat="false" ht="15" hidden="false" customHeight="false" outlineLevel="0" collapsed="false">
      <c r="A3996" s="0" t="n">
        <v>20271</v>
      </c>
      <c r="B3996" s="0" t="s">
        <v>15880</v>
      </c>
      <c r="C3996" s="0" t="s">
        <v>2430</v>
      </c>
      <c r="D3996" s="333" t="n">
        <v>549.63</v>
      </c>
    </row>
    <row r="3997" customFormat="false" ht="15" hidden="false" customHeight="false" outlineLevel="0" collapsed="false">
      <c r="A3997" s="0" t="n">
        <v>10423</v>
      </c>
      <c r="B3997" s="0" t="s">
        <v>15881</v>
      </c>
      <c r="C3997" s="0" t="s">
        <v>2430</v>
      </c>
      <c r="D3997" s="333" t="n">
        <v>403.56</v>
      </c>
    </row>
    <row r="3998" customFormat="false" ht="15" hidden="false" customHeight="false" outlineLevel="0" collapsed="false">
      <c r="A3998" s="0" t="n">
        <v>36790</v>
      </c>
      <c r="B3998" s="0" t="s">
        <v>15882</v>
      </c>
      <c r="C3998" s="0" t="s">
        <v>2430</v>
      </c>
      <c r="D3998" s="333" t="n">
        <v>342.01</v>
      </c>
    </row>
    <row r="3999" customFormat="false" ht="15" hidden="false" customHeight="false" outlineLevel="0" collapsed="false">
      <c r="A3999" s="0" t="n">
        <v>37589</v>
      </c>
      <c r="B3999" s="0" t="s">
        <v>15883</v>
      </c>
      <c r="C3999" s="0" t="s">
        <v>2430</v>
      </c>
      <c r="D3999" s="333" t="n">
        <v>419.06</v>
      </c>
    </row>
    <row r="4000" customFormat="false" ht="15" hidden="false" customHeight="false" outlineLevel="0" collapsed="false">
      <c r="A4000" s="0" t="n">
        <v>11690</v>
      </c>
      <c r="B4000" s="0" t="s">
        <v>15884</v>
      </c>
      <c r="C4000" s="0" t="s">
        <v>2430</v>
      </c>
      <c r="D4000" s="333" t="n">
        <v>222.61</v>
      </c>
    </row>
    <row r="4001" customFormat="false" ht="15" hidden="false" customHeight="false" outlineLevel="0" collapsed="false">
      <c r="A4001" s="0" t="n">
        <v>20234</v>
      </c>
      <c r="B4001" s="0" t="s">
        <v>15885</v>
      </c>
      <c r="C4001" s="0" t="s">
        <v>2430</v>
      </c>
      <c r="D4001" s="333" t="n">
        <v>281.72</v>
      </c>
    </row>
    <row r="4002" customFormat="false" ht="15" hidden="false" customHeight="false" outlineLevel="0" collapsed="false">
      <c r="A4002" s="0" t="n">
        <v>4763</v>
      </c>
      <c r="B4002" s="0" t="s">
        <v>15886</v>
      </c>
      <c r="C4002" s="0" t="s">
        <v>2502</v>
      </c>
      <c r="D4002" s="333" t="n">
        <v>21.06</v>
      </c>
    </row>
    <row r="4003" customFormat="false" ht="15" hidden="false" customHeight="false" outlineLevel="0" collapsed="false">
      <c r="A4003" s="0" t="n">
        <v>41070</v>
      </c>
      <c r="B4003" s="0" t="s">
        <v>15887</v>
      </c>
      <c r="C4003" s="0" t="s">
        <v>4335</v>
      </c>
      <c r="D4003" s="532" t="n">
        <v>3748.8</v>
      </c>
    </row>
    <row r="4004" customFormat="false" ht="15" hidden="false" customHeight="false" outlineLevel="0" collapsed="false">
      <c r="A4004" s="0" t="n">
        <v>44480</v>
      </c>
      <c r="B4004" s="0" t="s">
        <v>15888</v>
      </c>
      <c r="C4004" s="0" t="s">
        <v>2438</v>
      </c>
      <c r="D4004" s="333" t="n">
        <v>13.05</v>
      </c>
    </row>
    <row r="4005" customFormat="false" ht="15" hidden="false" customHeight="false" outlineLevel="0" collapsed="false">
      <c r="A4005" s="0" t="n">
        <v>11457</v>
      </c>
      <c r="B4005" s="0" t="s">
        <v>15889</v>
      </c>
      <c r="C4005" s="0" t="s">
        <v>2430</v>
      </c>
      <c r="D4005" s="333" t="n">
        <v>45.79</v>
      </c>
    </row>
    <row r="4006" customFormat="false" ht="15" hidden="false" customHeight="false" outlineLevel="0" collapsed="false">
      <c r="A4006" s="0" t="n">
        <v>44073</v>
      </c>
      <c r="B4006" s="0" t="s">
        <v>15890</v>
      </c>
      <c r="C4006" s="0" t="s">
        <v>2440</v>
      </c>
      <c r="D4006" s="333" t="n">
        <v>0.64</v>
      </c>
    </row>
    <row r="4007" customFormat="false" ht="15" hidden="false" customHeight="false" outlineLevel="0" collapsed="false">
      <c r="A4007" s="0" t="n">
        <v>44253</v>
      </c>
      <c r="B4007" s="0" t="s">
        <v>15891</v>
      </c>
      <c r="C4007" s="0" t="s">
        <v>2430</v>
      </c>
      <c r="D4007" s="333" t="n">
        <v>215.98</v>
      </c>
    </row>
    <row r="4008" customFormat="false" ht="15" hidden="false" customHeight="false" outlineLevel="0" collapsed="false">
      <c r="A4008" s="0" t="n">
        <v>21121</v>
      </c>
      <c r="B4008" s="0" t="s">
        <v>15892</v>
      </c>
      <c r="C4008" s="0" t="s">
        <v>2430</v>
      </c>
      <c r="D4008" s="333" t="n">
        <v>3.09</v>
      </c>
    </row>
    <row r="4009" customFormat="false" ht="15" hidden="false" customHeight="false" outlineLevel="0" collapsed="false">
      <c r="A4009" s="0" t="n">
        <v>38010</v>
      </c>
      <c r="B4009" s="0" t="s">
        <v>15893</v>
      </c>
      <c r="C4009" s="0" t="s">
        <v>2430</v>
      </c>
      <c r="D4009" s="333" t="n">
        <v>3.86</v>
      </c>
    </row>
    <row r="4010" customFormat="false" ht="15" hidden="false" customHeight="false" outlineLevel="0" collapsed="false">
      <c r="A4010" s="0" t="n">
        <v>38011</v>
      </c>
      <c r="B4010" s="0" t="s">
        <v>15894</v>
      </c>
      <c r="C4010" s="0" t="s">
        <v>2430</v>
      </c>
      <c r="D4010" s="333" t="n">
        <v>7.73</v>
      </c>
    </row>
    <row r="4011" customFormat="false" ht="15" hidden="false" customHeight="false" outlineLevel="0" collapsed="false">
      <c r="A4011" s="0" t="n">
        <v>38012</v>
      </c>
      <c r="B4011" s="0" t="s">
        <v>15895</v>
      </c>
      <c r="C4011" s="0" t="s">
        <v>2430</v>
      </c>
      <c r="D4011" s="333" t="n">
        <v>29.48</v>
      </c>
    </row>
    <row r="4012" customFormat="false" ht="15" hidden="false" customHeight="false" outlineLevel="0" collapsed="false">
      <c r="A4012" s="0" t="n">
        <v>38013</v>
      </c>
      <c r="B4012" s="0" t="s">
        <v>15896</v>
      </c>
      <c r="C4012" s="0" t="s">
        <v>2430</v>
      </c>
      <c r="D4012" s="333" t="n">
        <v>37.87</v>
      </c>
    </row>
    <row r="4013" customFormat="false" ht="15" hidden="false" customHeight="false" outlineLevel="0" collapsed="false">
      <c r="A4013" s="0" t="n">
        <v>38014</v>
      </c>
      <c r="B4013" s="0" t="s">
        <v>15897</v>
      </c>
      <c r="C4013" s="0" t="s">
        <v>2430</v>
      </c>
      <c r="D4013" s="333" t="n">
        <v>63.25</v>
      </c>
    </row>
    <row r="4014" customFormat="false" ht="15" hidden="false" customHeight="false" outlineLevel="0" collapsed="false">
      <c r="A4014" s="0" t="n">
        <v>38015</v>
      </c>
      <c r="B4014" s="0" t="s">
        <v>15898</v>
      </c>
      <c r="C4014" s="0" t="s">
        <v>2430</v>
      </c>
      <c r="D4014" s="333" t="n">
        <v>148.7</v>
      </c>
    </row>
    <row r="4015" customFormat="false" ht="15" hidden="false" customHeight="false" outlineLevel="0" collapsed="false">
      <c r="A4015" s="0" t="n">
        <v>38016</v>
      </c>
      <c r="B4015" s="0" t="s">
        <v>15899</v>
      </c>
      <c r="C4015" s="0" t="s">
        <v>2430</v>
      </c>
      <c r="D4015" s="333" t="n">
        <v>172.92</v>
      </c>
    </row>
    <row r="4016" customFormat="false" ht="15" hidden="false" customHeight="false" outlineLevel="0" collapsed="false">
      <c r="A4016" s="0" t="n">
        <v>12741</v>
      </c>
      <c r="B4016" s="0" t="s">
        <v>15900</v>
      </c>
      <c r="C4016" s="0" t="s">
        <v>2430</v>
      </c>
      <c r="D4016" s="532" t="n">
        <v>1523.57</v>
      </c>
    </row>
    <row r="4017" customFormat="false" ht="15" hidden="false" customHeight="false" outlineLevel="0" collapsed="false">
      <c r="A4017" s="0" t="n">
        <v>12733</v>
      </c>
      <c r="B4017" s="0" t="s">
        <v>15901</v>
      </c>
      <c r="C4017" s="0" t="s">
        <v>2430</v>
      </c>
      <c r="D4017" s="333" t="n">
        <v>7.66</v>
      </c>
    </row>
    <row r="4018" customFormat="false" ht="15" hidden="false" customHeight="false" outlineLevel="0" collapsed="false">
      <c r="A4018" s="0" t="n">
        <v>12734</v>
      </c>
      <c r="B4018" s="0" t="s">
        <v>15902</v>
      </c>
      <c r="C4018" s="0" t="s">
        <v>2430</v>
      </c>
      <c r="D4018" s="333" t="n">
        <v>16.34</v>
      </c>
    </row>
    <row r="4019" customFormat="false" ht="15" hidden="false" customHeight="false" outlineLevel="0" collapsed="false">
      <c r="A4019" s="0" t="n">
        <v>12735</v>
      </c>
      <c r="B4019" s="0" t="s">
        <v>15903</v>
      </c>
      <c r="C4019" s="0" t="s">
        <v>2430</v>
      </c>
      <c r="D4019" s="333" t="n">
        <v>26.88</v>
      </c>
    </row>
    <row r="4020" customFormat="false" ht="15" hidden="false" customHeight="false" outlineLevel="0" collapsed="false">
      <c r="A4020" s="0" t="n">
        <v>12736</v>
      </c>
      <c r="B4020" s="0" t="s">
        <v>15904</v>
      </c>
      <c r="C4020" s="0" t="s">
        <v>2430</v>
      </c>
      <c r="D4020" s="333" t="n">
        <v>61.45</v>
      </c>
    </row>
    <row r="4021" customFormat="false" ht="15" hidden="false" customHeight="false" outlineLevel="0" collapsed="false">
      <c r="A4021" s="0" t="n">
        <v>12737</v>
      </c>
      <c r="B4021" s="0" t="s">
        <v>15905</v>
      </c>
      <c r="C4021" s="0" t="s">
        <v>2430</v>
      </c>
      <c r="D4021" s="333" t="n">
        <v>79.16</v>
      </c>
    </row>
    <row r="4022" customFormat="false" ht="15" hidden="false" customHeight="false" outlineLevel="0" collapsed="false">
      <c r="A4022" s="0" t="n">
        <v>12738</v>
      </c>
      <c r="B4022" s="0" t="s">
        <v>15906</v>
      </c>
      <c r="C4022" s="0" t="s">
        <v>2430</v>
      </c>
      <c r="D4022" s="333" t="n">
        <v>156.46</v>
      </c>
    </row>
    <row r="4023" customFormat="false" ht="15" hidden="false" customHeight="false" outlineLevel="0" collapsed="false">
      <c r="A4023" s="0" t="n">
        <v>12739</v>
      </c>
      <c r="B4023" s="0" t="s">
        <v>15907</v>
      </c>
      <c r="C4023" s="0" t="s">
        <v>2430</v>
      </c>
      <c r="D4023" s="333" t="n">
        <v>445.38</v>
      </c>
    </row>
    <row r="4024" customFormat="false" ht="15" hidden="false" customHeight="false" outlineLevel="0" collapsed="false">
      <c r="A4024" s="0" t="n">
        <v>12740</v>
      </c>
      <c r="B4024" s="0" t="s">
        <v>15908</v>
      </c>
      <c r="C4024" s="0" t="s">
        <v>2430</v>
      </c>
      <c r="D4024" s="333" t="n">
        <v>696.83</v>
      </c>
    </row>
    <row r="4025" customFormat="false" ht="15" hidden="false" customHeight="false" outlineLevel="0" collapsed="false">
      <c r="A4025" s="0" t="n">
        <v>6297</v>
      </c>
      <c r="B4025" s="0" t="s">
        <v>15909</v>
      </c>
      <c r="C4025" s="0" t="s">
        <v>2430</v>
      </c>
      <c r="D4025" s="333" t="n">
        <v>46.75</v>
      </c>
    </row>
    <row r="4026" customFormat="false" ht="15" hidden="false" customHeight="false" outlineLevel="0" collapsed="false">
      <c r="A4026" s="0" t="n">
        <v>6296</v>
      </c>
      <c r="B4026" s="0" t="s">
        <v>15910</v>
      </c>
      <c r="C4026" s="0" t="s">
        <v>2430</v>
      </c>
      <c r="D4026" s="333" t="n">
        <v>36.9</v>
      </c>
    </row>
    <row r="4027" customFormat="false" ht="15" hidden="false" customHeight="false" outlineLevel="0" collapsed="false">
      <c r="A4027" s="0" t="n">
        <v>6294</v>
      </c>
      <c r="B4027" s="0" t="s">
        <v>15911</v>
      </c>
      <c r="C4027" s="0" t="s">
        <v>2430</v>
      </c>
      <c r="D4027" s="333" t="n">
        <v>10.52</v>
      </c>
    </row>
    <row r="4028" customFormat="false" ht="15" hidden="false" customHeight="false" outlineLevel="0" collapsed="false">
      <c r="A4028" s="0" t="n">
        <v>6323</v>
      </c>
      <c r="B4028" s="0" t="s">
        <v>15912</v>
      </c>
      <c r="C4028" s="0" t="s">
        <v>2430</v>
      </c>
      <c r="D4028" s="333" t="n">
        <v>24.11</v>
      </c>
    </row>
    <row r="4029" customFormat="false" ht="15" hidden="false" customHeight="false" outlineLevel="0" collapsed="false">
      <c r="A4029" s="0" t="n">
        <v>6299</v>
      </c>
      <c r="B4029" s="0" t="s">
        <v>15913</v>
      </c>
      <c r="C4029" s="0" t="s">
        <v>2430</v>
      </c>
      <c r="D4029" s="333" t="n">
        <v>140.62</v>
      </c>
    </row>
    <row r="4030" customFormat="false" ht="15" hidden="false" customHeight="false" outlineLevel="0" collapsed="false">
      <c r="A4030" s="0" t="n">
        <v>6298</v>
      </c>
      <c r="B4030" s="0" t="s">
        <v>15914</v>
      </c>
      <c r="C4030" s="0" t="s">
        <v>2430</v>
      </c>
      <c r="D4030" s="333" t="n">
        <v>74.06</v>
      </c>
    </row>
    <row r="4031" customFormat="false" ht="15" hidden="false" customHeight="false" outlineLevel="0" collapsed="false">
      <c r="A4031" s="0" t="n">
        <v>6295</v>
      </c>
      <c r="B4031" s="0" t="s">
        <v>15915</v>
      </c>
      <c r="C4031" s="0" t="s">
        <v>2430</v>
      </c>
      <c r="D4031" s="333" t="n">
        <v>14.98</v>
      </c>
    </row>
    <row r="4032" customFormat="false" ht="15" hidden="false" customHeight="false" outlineLevel="0" collapsed="false">
      <c r="A4032" s="0" t="n">
        <v>6322</v>
      </c>
      <c r="B4032" s="0" t="s">
        <v>15916</v>
      </c>
      <c r="C4032" s="0" t="s">
        <v>2430</v>
      </c>
      <c r="D4032" s="333" t="n">
        <v>188.34</v>
      </c>
    </row>
    <row r="4033" customFormat="false" ht="15" hidden="false" customHeight="false" outlineLevel="0" collapsed="false">
      <c r="A4033" s="0" t="n">
        <v>6300</v>
      </c>
      <c r="B4033" s="0" t="s">
        <v>15917</v>
      </c>
      <c r="C4033" s="0" t="s">
        <v>2430</v>
      </c>
      <c r="D4033" s="333" t="n">
        <v>347.23</v>
      </c>
    </row>
    <row r="4034" customFormat="false" ht="15" hidden="false" customHeight="false" outlineLevel="0" collapsed="false">
      <c r="A4034" s="0" t="n">
        <v>6321</v>
      </c>
      <c r="B4034" s="0" t="s">
        <v>15918</v>
      </c>
      <c r="C4034" s="0" t="s">
        <v>2430</v>
      </c>
      <c r="D4034" s="333" t="n">
        <v>495.99</v>
      </c>
    </row>
    <row r="4035" customFormat="false" ht="15" hidden="false" customHeight="false" outlineLevel="0" collapsed="false">
      <c r="A4035" s="0" t="n">
        <v>6301</v>
      </c>
      <c r="B4035" s="0" t="s">
        <v>15919</v>
      </c>
      <c r="C4035" s="0" t="s">
        <v>2430</v>
      </c>
      <c r="D4035" s="532" t="n">
        <v>1162.55</v>
      </c>
    </row>
    <row r="4036" customFormat="false" ht="15" hidden="false" customHeight="false" outlineLevel="0" collapsed="false">
      <c r="A4036" s="0" t="n">
        <v>7105</v>
      </c>
      <c r="B4036" s="0" t="s">
        <v>15920</v>
      </c>
      <c r="C4036" s="0" t="s">
        <v>2430</v>
      </c>
      <c r="D4036" s="333" t="n">
        <v>36.48</v>
      </c>
    </row>
    <row r="4037" customFormat="false" ht="15" hidden="false" customHeight="false" outlineLevel="0" collapsed="false">
      <c r="A4037" s="0" t="n">
        <v>20183</v>
      </c>
      <c r="B4037" s="0" t="s">
        <v>15921</v>
      </c>
      <c r="C4037" s="0" t="s">
        <v>2430</v>
      </c>
      <c r="D4037" s="333" t="n">
        <v>44.95</v>
      </c>
    </row>
    <row r="4038" customFormat="false" ht="15" hidden="false" customHeight="false" outlineLevel="0" collapsed="false">
      <c r="A4038" s="0" t="n">
        <v>38448</v>
      </c>
      <c r="B4038" s="0" t="s">
        <v>15922</v>
      </c>
      <c r="C4038" s="0" t="s">
        <v>2430</v>
      </c>
      <c r="D4038" s="333" t="n">
        <v>203.98</v>
      </c>
    </row>
    <row r="4039" customFormat="false" ht="15" hidden="false" customHeight="false" outlineLevel="0" collapsed="false">
      <c r="A4039" s="0" t="n">
        <v>20182</v>
      </c>
      <c r="B4039" s="0" t="s">
        <v>15923</v>
      </c>
      <c r="C4039" s="0" t="s">
        <v>2430</v>
      </c>
      <c r="D4039" s="333" t="n">
        <v>26.13</v>
      </c>
    </row>
    <row r="4040" customFormat="false" ht="15" hidden="false" customHeight="false" outlineLevel="0" collapsed="false">
      <c r="A4040" s="0" t="n">
        <v>7119</v>
      </c>
      <c r="B4040" s="0" t="s">
        <v>15924</v>
      </c>
      <c r="C4040" s="0" t="s">
        <v>2430</v>
      </c>
      <c r="D4040" s="333" t="n">
        <v>11.4</v>
      </c>
    </row>
    <row r="4041" customFormat="false" ht="15" hidden="false" customHeight="false" outlineLevel="0" collapsed="false">
      <c r="A4041" s="0" t="n">
        <v>7126</v>
      </c>
      <c r="B4041" s="0" t="s">
        <v>15925</v>
      </c>
      <c r="C4041" s="0" t="s">
        <v>2430</v>
      </c>
      <c r="D4041" s="333" t="n">
        <v>23.27</v>
      </c>
    </row>
    <row r="4042" customFormat="false" ht="15" hidden="false" customHeight="false" outlineLevel="0" collapsed="false">
      <c r="A4042" s="0" t="n">
        <v>7120</v>
      </c>
      <c r="B4042" s="0" t="s">
        <v>15926</v>
      </c>
      <c r="C4042" s="0" t="s">
        <v>2430</v>
      </c>
      <c r="D4042" s="333" t="n">
        <v>8.75</v>
      </c>
    </row>
    <row r="4043" customFormat="false" ht="15" hidden="false" customHeight="false" outlineLevel="0" collapsed="false">
      <c r="A4043" s="0" t="n">
        <v>6319</v>
      </c>
      <c r="B4043" s="0" t="s">
        <v>15927</v>
      </c>
      <c r="C4043" s="0" t="s">
        <v>2430</v>
      </c>
      <c r="D4043" s="333" t="n">
        <v>54.93</v>
      </c>
    </row>
    <row r="4044" customFormat="false" ht="15" hidden="false" customHeight="false" outlineLevel="0" collapsed="false">
      <c r="A4044" s="0" t="n">
        <v>6304</v>
      </c>
      <c r="B4044" s="0" t="s">
        <v>15928</v>
      </c>
      <c r="C4044" s="0" t="s">
        <v>2430</v>
      </c>
      <c r="D4044" s="333" t="n">
        <v>54.93</v>
      </c>
    </row>
    <row r="4045" customFormat="false" ht="15" hidden="false" customHeight="false" outlineLevel="0" collapsed="false">
      <c r="A4045" s="0" t="n">
        <v>21116</v>
      </c>
      <c r="B4045" s="0" t="s">
        <v>15929</v>
      </c>
      <c r="C4045" s="0" t="s">
        <v>2430</v>
      </c>
      <c r="D4045" s="333" t="n">
        <v>41.59</v>
      </c>
    </row>
    <row r="4046" customFormat="false" ht="15" hidden="false" customHeight="false" outlineLevel="0" collapsed="false">
      <c r="A4046" s="0" t="n">
        <v>6320</v>
      </c>
      <c r="B4046" s="0" t="s">
        <v>15930</v>
      </c>
      <c r="C4046" s="0" t="s">
        <v>2430</v>
      </c>
      <c r="D4046" s="333" t="n">
        <v>28.29</v>
      </c>
    </row>
    <row r="4047" customFormat="false" ht="15" hidden="false" customHeight="false" outlineLevel="0" collapsed="false">
      <c r="A4047" s="0" t="n">
        <v>6303</v>
      </c>
      <c r="B4047" s="0" t="s">
        <v>15931</v>
      </c>
      <c r="C4047" s="0" t="s">
        <v>2430</v>
      </c>
      <c r="D4047" s="333" t="n">
        <v>28.29</v>
      </c>
    </row>
    <row r="4048" customFormat="false" ht="15" hidden="false" customHeight="false" outlineLevel="0" collapsed="false">
      <c r="A4048" s="0" t="n">
        <v>6308</v>
      </c>
      <c r="B4048" s="0" t="s">
        <v>15932</v>
      </c>
      <c r="C4048" s="0" t="s">
        <v>2430</v>
      </c>
      <c r="D4048" s="333" t="n">
        <v>151.99</v>
      </c>
    </row>
    <row r="4049" customFormat="false" ht="15" hidden="false" customHeight="false" outlineLevel="0" collapsed="false">
      <c r="A4049" s="0" t="n">
        <v>6317</v>
      </c>
      <c r="B4049" s="0" t="s">
        <v>15933</v>
      </c>
      <c r="C4049" s="0" t="s">
        <v>2430</v>
      </c>
      <c r="D4049" s="333" t="n">
        <v>151.99</v>
      </c>
    </row>
    <row r="4050" customFormat="false" ht="15" hidden="false" customHeight="false" outlineLevel="0" collapsed="false">
      <c r="A4050" s="0" t="n">
        <v>6307</v>
      </c>
      <c r="B4050" s="0" t="s">
        <v>15934</v>
      </c>
      <c r="C4050" s="0" t="s">
        <v>2430</v>
      </c>
      <c r="D4050" s="333" t="n">
        <v>151.99</v>
      </c>
    </row>
    <row r="4051" customFormat="false" ht="15" hidden="false" customHeight="false" outlineLevel="0" collapsed="false">
      <c r="A4051" s="0" t="n">
        <v>6309</v>
      </c>
      <c r="B4051" s="0" t="s">
        <v>15935</v>
      </c>
      <c r="C4051" s="0" t="s">
        <v>2430</v>
      </c>
      <c r="D4051" s="333" t="n">
        <v>156.4</v>
      </c>
    </row>
    <row r="4052" customFormat="false" ht="15" hidden="false" customHeight="false" outlineLevel="0" collapsed="false">
      <c r="A4052" s="0" t="n">
        <v>6318</v>
      </c>
      <c r="B4052" s="0" t="s">
        <v>15936</v>
      </c>
      <c r="C4052" s="0" t="s">
        <v>2430</v>
      </c>
      <c r="D4052" s="333" t="n">
        <v>81.98</v>
      </c>
    </row>
    <row r="4053" customFormat="false" ht="15" hidden="false" customHeight="false" outlineLevel="0" collapsed="false">
      <c r="A4053" s="0" t="n">
        <v>6306</v>
      </c>
      <c r="B4053" s="0" t="s">
        <v>15937</v>
      </c>
      <c r="C4053" s="0" t="s">
        <v>2430</v>
      </c>
      <c r="D4053" s="333" t="n">
        <v>81.98</v>
      </c>
    </row>
    <row r="4054" customFormat="false" ht="15" hidden="false" customHeight="false" outlineLevel="0" collapsed="false">
      <c r="A4054" s="0" t="n">
        <v>6305</v>
      </c>
      <c r="B4054" s="0" t="s">
        <v>15938</v>
      </c>
      <c r="C4054" s="0" t="s">
        <v>2430</v>
      </c>
      <c r="D4054" s="333" t="n">
        <v>81.98</v>
      </c>
    </row>
    <row r="4055" customFormat="false" ht="15" hidden="false" customHeight="false" outlineLevel="0" collapsed="false">
      <c r="A4055" s="0" t="n">
        <v>6302</v>
      </c>
      <c r="B4055" s="0" t="s">
        <v>15939</v>
      </c>
      <c r="C4055" s="0" t="s">
        <v>2430</v>
      </c>
      <c r="D4055" s="333" t="n">
        <v>17.39</v>
      </c>
    </row>
    <row r="4056" customFormat="false" ht="15" hidden="false" customHeight="false" outlineLevel="0" collapsed="false">
      <c r="A4056" s="0" t="n">
        <v>6312</v>
      </c>
      <c r="B4056" s="0" t="s">
        <v>15940</v>
      </c>
      <c r="C4056" s="0" t="s">
        <v>2430</v>
      </c>
      <c r="D4056" s="333" t="n">
        <v>218.62</v>
      </c>
    </row>
    <row r="4057" customFormat="false" ht="15" hidden="false" customHeight="false" outlineLevel="0" collapsed="false">
      <c r="A4057" s="0" t="n">
        <v>6311</v>
      </c>
      <c r="B4057" s="0" t="s">
        <v>15941</v>
      </c>
      <c r="C4057" s="0" t="s">
        <v>2430</v>
      </c>
      <c r="D4057" s="333" t="n">
        <v>218.62</v>
      </c>
    </row>
    <row r="4058" customFormat="false" ht="15" hidden="false" customHeight="false" outlineLevel="0" collapsed="false">
      <c r="A4058" s="0" t="n">
        <v>6310</v>
      </c>
      <c r="B4058" s="0" t="s">
        <v>15942</v>
      </c>
      <c r="C4058" s="0" t="s">
        <v>2430</v>
      </c>
      <c r="D4058" s="333" t="n">
        <v>218.62</v>
      </c>
    </row>
    <row r="4059" customFormat="false" ht="15" hidden="false" customHeight="false" outlineLevel="0" collapsed="false">
      <c r="A4059" s="0" t="n">
        <v>6314</v>
      </c>
      <c r="B4059" s="0" t="s">
        <v>15943</v>
      </c>
      <c r="C4059" s="0" t="s">
        <v>2430</v>
      </c>
      <c r="D4059" s="333" t="n">
        <v>218.62</v>
      </c>
    </row>
    <row r="4060" customFormat="false" ht="15" hidden="false" customHeight="false" outlineLevel="0" collapsed="false">
      <c r="A4060" s="0" t="n">
        <v>6313</v>
      </c>
      <c r="B4060" s="0" t="s">
        <v>15944</v>
      </c>
      <c r="C4060" s="0" t="s">
        <v>2430</v>
      </c>
      <c r="D4060" s="333" t="n">
        <v>218.62</v>
      </c>
    </row>
    <row r="4061" customFormat="false" ht="15" hidden="false" customHeight="false" outlineLevel="0" collapsed="false">
      <c r="A4061" s="0" t="n">
        <v>6315</v>
      </c>
      <c r="B4061" s="0" t="s">
        <v>15945</v>
      </c>
      <c r="C4061" s="0" t="s">
        <v>2430</v>
      </c>
      <c r="D4061" s="333" t="n">
        <v>413.94</v>
      </c>
    </row>
    <row r="4062" customFormat="false" ht="15" hidden="false" customHeight="false" outlineLevel="0" collapsed="false">
      <c r="A4062" s="0" t="n">
        <v>6316</v>
      </c>
      <c r="B4062" s="0" t="s">
        <v>15946</v>
      </c>
      <c r="C4062" s="0" t="s">
        <v>2430</v>
      </c>
      <c r="D4062" s="333" t="n">
        <v>413.94</v>
      </c>
    </row>
    <row r="4063" customFormat="false" ht="15" hidden="false" customHeight="false" outlineLevel="0" collapsed="false">
      <c r="A4063" s="0" t="n">
        <v>39324</v>
      </c>
      <c r="B4063" s="0" t="s">
        <v>15947</v>
      </c>
      <c r="C4063" s="0" t="s">
        <v>2430</v>
      </c>
      <c r="D4063" s="333" t="n">
        <v>4.03</v>
      </c>
    </row>
    <row r="4064" customFormat="false" ht="15" hidden="false" customHeight="false" outlineLevel="0" collapsed="false">
      <c r="A4064" s="0" t="n">
        <v>39325</v>
      </c>
      <c r="B4064" s="0" t="s">
        <v>15948</v>
      </c>
      <c r="C4064" s="0" t="s">
        <v>2430</v>
      </c>
      <c r="D4064" s="333" t="n">
        <v>6.07</v>
      </c>
    </row>
    <row r="4065" customFormat="false" ht="15" hidden="false" customHeight="false" outlineLevel="0" collapsed="false">
      <c r="A4065" s="0" t="n">
        <v>39326</v>
      </c>
      <c r="B4065" s="0" t="s">
        <v>15949</v>
      </c>
      <c r="C4065" s="0" t="s">
        <v>2430</v>
      </c>
      <c r="D4065" s="333" t="n">
        <v>21.8</v>
      </c>
    </row>
    <row r="4066" customFormat="false" ht="15" hidden="false" customHeight="false" outlineLevel="0" collapsed="false">
      <c r="A4066" s="0" t="n">
        <v>39327</v>
      </c>
      <c r="B4066" s="0" t="s">
        <v>15950</v>
      </c>
      <c r="C4066" s="0" t="s">
        <v>2430</v>
      </c>
      <c r="D4066" s="333" t="n">
        <v>32.89</v>
      </c>
    </row>
    <row r="4067" customFormat="false" ht="15" hidden="false" customHeight="false" outlineLevel="0" collapsed="false">
      <c r="A4067" s="0" t="n">
        <v>11378</v>
      </c>
      <c r="B4067" s="0" t="s">
        <v>15951</v>
      </c>
      <c r="C4067" s="0" t="s">
        <v>2430</v>
      </c>
      <c r="D4067" s="333" t="n">
        <v>75.33</v>
      </c>
    </row>
    <row r="4068" customFormat="false" ht="15" hidden="false" customHeight="false" outlineLevel="0" collapsed="false">
      <c r="A4068" s="0" t="n">
        <v>11379</v>
      </c>
      <c r="B4068" s="0" t="s">
        <v>15952</v>
      </c>
      <c r="C4068" s="0" t="s">
        <v>2430</v>
      </c>
      <c r="D4068" s="333" t="n">
        <v>63.65</v>
      </c>
    </row>
    <row r="4069" customFormat="false" ht="15" hidden="false" customHeight="false" outlineLevel="0" collapsed="false">
      <c r="A4069" s="0" t="n">
        <v>11493</v>
      </c>
      <c r="B4069" s="0" t="s">
        <v>15953</v>
      </c>
      <c r="C4069" s="0" t="s">
        <v>2430</v>
      </c>
      <c r="D4069" s="333" t="n">
        <v>36.71</v>
      </c>
    </row>
    <row r="4070" customFormat="false" ht="15" hidden="false" customHeight="false" outlineLevel="0" collapsed="false">
      <c r="A4070" s="0" t="n">
        <v>7106</v>
      </c>
      <c r="B4070" s="0" t="s">
        <v>15954</v>
      </c>
      <c r="C4070" s="0" t="s">
        <v>2430</v>
      </c>
      <c r="D4070" s="333" t="n">
        <v>144</v>
      </c>
    </row>
    <row r="4071" customFormat="false" ht="15" hidden="false" customHeight="false" outlineLevel="0" collapsed="false">
      <c r="A4071" s="0" t="n">
        <v>7104</v>
      </c>
      <c r="B4071" s="0" t="s">
        <v>15955</v>
      </c>
      <c r="C4071" s="0" t="s">
        <v>2430</v>
      </c>
      <c r="D4071" s="333" t="n">
        <v>3.88</v>
      </c>
    </row>
    <row r="4072" customFormat="false" ht="15" hidden="false" customHeight="false" outlineLevel="0" collapsed="false">
      <c r="A4072" s="0" t="n">
        <v>7136</v>
      </c>
      <c r="B4072" s="0" t="s">
        <v>15956</v>
      </c>
      <c r="C4072" s="0" t="s">
        <v>2430</v>
      </c>
      <c r="D4072" s="333" t="n">
        <v>6.76</v>
      </c>
    </row>
    <row r="4073" customFormat="false" ht="15" hidden="false" customHeight="false" outlineLevel="0" collapsed="false">
      <c r="A4073" s="0" t="n">
        <v>7128</v>
      </c>
      <c r="B4073" s="0" t="s">
        <v>15957</v>
      </c>
      <c r="C4073" s="0" t="s">
        <v>2430</v>
      </c>
      <c r="D4073" s="333" t="n">
        <v>8.77</v>
      </c>
    </row>
    <row r="4074" customFormat="false" ht="15" hidden="false" customHeight="false" outlineLevel="0" collapsed="false">
      <c r="A4074" s="0" t="n">
        <v>7108</v>
      </c>
      <c r="B4074" s="0" t="s">
        <v>15958</v>
      </c>
      <c r="C4074" s="0" t="s">
        <v>2430</v>
      </c>
      <c r="D4074" s="333" t="n">
        <v>8.75</v>
      </c>
    </row>
    <row r="4075" customFormat="false" ht="15" hidden="false" customHeight="false" outlineLevel="0" collapsed="false">
      <c r="A4075" s="0" t="n">
        <v>7129</v>
      </c>
      <c r="B4075" s="0" t="s">
        <v>15959</v>
      </c>
      <c r="C4075" s="0" t="s">
        <v>2430</v>
      </c>
      <c r="D4075" s="333" t="n">
        <v>10.29</v>
      </c>
    </row>
    <row r="4076" customFormat="false" ht="15" hidden="false" customHeight="false" outlineLevel="0" collapsed="false">
      <c r="A4076" s="0" t="n">
        <v>7130</v>
      </c>
      <c r="B4076" s="0" t="s">
        <v>15960</v>
      </c>
      <c r="C4076" s="0" t="s">
        <v>2430</v>
      </c>
      <c r="D4076" s="333" t="n">
        <v>14.96</v>
      </c>
    </row>
    <row r="4077" customFormat="false" ht="15" hidden="false" customHeight="false" outlineLevel="0" collapsed="false">
      <c r="A4077" s="0" t="n">
        <v>7131</v>
      </c>
      <c r="B4077" s="0" t="s">
        <v>15961</v>
      </c>
      <c r="C4077" s="0" t="s">
        <v>2430</v>
      </c>
      <c r="D4077" s="333" t="n">
        <v>18.29</v>
      </c>
    </row>
    <row r="4078" customFormat="false" ht="15" hidden="false" customHeight="false" outlineLevel="0" collapsed="false">
      <c r="A4078" s="0" t="n">
        <v>7132</v>
      </c>
      <c r="B4078" s="0" t="s">
        <v>15962</v>
      </c>
      <c r="C4078" s="0" t="s">
        <v>2430</v>
      </c>
      <c r="D4078" s="333" t="n">
        <v>43.07</v>
      </c>
    </row>
    <row r="4079" customFormat="false" ht="15" hidden="false" customHeight="false" outlineLevel="0" collapsed="false">
      <c r="A4079" s="0" t="n">
        <v>7133</v>
      </c>
      <c r="B4079" s="0" t="s">
        <v>15963</v>
      </c>
      <c r="C4079" s="0" t="s">
        <v>2430</v>
      </c>
      <c r="D4079" s="333" t="n">
        <v>99.53</v>
      </c>
    </row>
    <row r="4080" customFormat="false" ht="15" hidden="false" customHeight="false" outlineLevel="0" collapsed="false">
      <c r="A4080" s="0" t="n">
        <v>37420</v>
      </c>
      <c r="B4080" s="0" t="s">
        <v>15964</v>
      </c>
      <c r="C4080" s="0" t="s">
        <v>2430</v>
      </c>
      <c r="D4080" s="333" t="n">
        <v>40.33</v>
      </c>
    </row>
    <row r="4081" customFormat="false" ht="15" hidden="false" customHeight="false" outlineLevel="0" collapsed="false">
      <c r="A4081" s="0" t="n">
        <v>37421</v>
      </c>
      <c r="B4081" s="0" t="s">
        <v>15965</v>
      </c>
      <c r="C4081" s="0" t="s">
        <v>2430</v>
      </c>
      <c r="D4081" s="333" t="n">
        <v>55.12</v>
      </c>
    </row>
    <row r="4082" customFormat="false" ht="15" hidden="false" customHeight="false" outlineLevel="0" collapsed="false">
      <c r="A4082" s="0" t="n">
        <v>37422</v>
      </c>
      <c r="B4082" s="0" t="s">
        <v>15966</v>
      </c>
      <c r="C4082" s="0" t="s">
        <v>2430</v>
      </c>
      <c r="D4082" s="333" t="n">
        <v>51.59</v>
      </c>
    </row>
    <row r="4083" customFormat="false" ht="15" hidden="false" customHeight="false" outlineLevel="0" collapsed="false">
      <c r="A4083" s="0" t="n">
        <v>37443</v>
      </c>
      <c r="B4083" s="0" t="s">
        <v>15967</v>
      </c>
      <c r="C4083" s="0" t="s">
        <v>2430</v>
      </c>
      <c r="D4083" s="333" t="n">
        <v>191.41</v>
      </c>
    </row>
    <row r="4084" customFormat="false" ht="15" hidden="false" customHeight="false" outlineLevel="0" collapsed="false">
      <c r="A4084" s="0" t="n">
        <v>37444</v>
      </c>
      <c r="B4084" s="0" t="s">
        <v>15968</v>
      </c>
      <c r="C4084" s="0" t="s">
        <v>2430</v>
      </c>
      <c r="D4084" s="333" t="n">
        <v>194.65</v>
      </c>
    </row>
    <row r="4085" customFormat="false" ht="15" hidden="false" customHeight="false" outlineLevel="0" collapsed="false">
      <c r="A4085" s="0" t="n">
        <v>37445</v>
      </c>
      <c r="B4085" s="0" t="s">
        <v>15969</v>
      </c>
      <c r="C4085" s="0" t="s">
        <v>2430</v>
      </c>
      <c r="D4085" s="333" t="n">
        <v>295.04</v>
      </c>
    </row>
    <row r="4086" customFormat="false" ht="15" hidden="false" customHeight="false" outlineLevel="0" collapsed="false">
      <c r="A4086" s="0" t="n">
        <v>37446</v>
      </c>
      <c r="B4086" s="0" t="s">
        <v>15970</v>
      </c>
      <c r="C4086" s="0" t="s">
        <v>2430</v>
      </c>
      <c r="D4086" s="333" t="n">
        <v>321.64</v>
      </c>
    </row>
    <row r="4087" customFormat="false" ht="15" hidden="false" customHeight="false" outlineLevel="0" collapsed="false">
      <c r="A4087" s="0" t="n">
        <v>37447</v>
      </c>
      <c r="B4087" s="0" t="s">
        <v>15971</v>
      </c>
      <c r="C4087" s="0" t="s">
        <v>2430</v>
      </c>
      <c r="D4087" s="333" t="n">
        <v>326.68</v>
      </c>
    </row>
    <row r="4088" customFormat="false" ht="15" hidden="false" customHeight="false" outlineLevel="0" collapsed="false">
      <c r="A4088" s="0" t="n">
        <v>37448</v>
      </c>
      <c r="B4088" s="0" t="s">
        <v>15972</v>
      </c>
      <c r="C4088" s="0" t="s">
        <v>2430</v>
      </c>
      <c r="D4088" s="333" t="n">
        <v>448.09</v>
      </c>
    </row>
    <row r="4089" customFormat="false" ht="15" hidden="false" customHeight="false" outlineLevel="0" collapsed="false">
      <c r="A4089" s="0" t="n">
        <v>37440</v>
      </c>
      <c r="B4089" s="0" t="s">
        <v>15973</v>
      </c>
      <c r="C4089" s="0" t="s">
        <v>2430</v>
      </c>
      <c r="D4089" s="333" t="n">
        <v>151.92</v>
      </c>
    </row>
    <row r="4090" customFormat="false" ht="15" hidden="false" customHeight="false" outlineLevel="0" collapsed="false">
      <c r="A4090" s="0" t="n">
        <v>37441</v>
      </c>
      <c r="B4090" s="0" t="s">
        <v>15974</v>
      </c>
      <c r="C4090" s="0" t="s">
        <v>2430</v>
      </c>
      <c r="D4090" s="333" t="n">
        <v>151.92</v>
      </c>
    </row>
    <row r="4091" customFormat="false" ht="15" hidden="false" customHeight="false" outlineLevel="0" collapsed="false">
      <c r="A4091" s="0" t="n">
        <v>37442</v>
      </c>
      <c r="B4091" s="0" t="s">
        <v>15975</v>
      </c>
      <c r="C4091" s="0" t="s">
        <v>2430</v>
      </c>
      <c r="D4091" s="333" t="n">
        <v>182.98</v>
      </c>
    </row>
    <row r="4092" customFormat="false" ht="15" hidden="false" customHeight="false" outlineLevel="0" collapsed="false">
      <c r="A4092" s="0" t="n">
        <v>38017</v>
      </c>
      <c r="B4092" s="0" t="s">
        <v>15976</v>
      </c>
      <c r="C4092" s="0" t="s">
        <v>2430</v>
      </c>
      <c r="D4092" s="333" t="n">
        <v>8.24</v>
      </c>
    </row>
    <row r="4093" customFormat="false" ht="15" hidden="false" customHeight="false" outlineLevel="0" collapsed="false">
      <c r="A4093" s="0" t="n">
        <v>38018</v>
      </c>
      <c r="B4093" s="0" t="s">
        <v>15977</v>
      </c>
      <c r="C4093" s="0" t="s">
        <v>2430</v>
      </c>
      <c r="D4093" s="333" t="n">
        <v>9.27</v>
      </c>
    </row>
    <row r="4094" customFormat="false" ht="15" hidden="false" customHeight="false" outlineLevel="0" collapsed="false">
      <c r="A4094" s="0" t="n">
        <v>39895</v>
      </c>
      <c r="B4094" s="0" t="s">
        <v>15978</v>
      </c>
      <c r="C4094" s="0" t="s">
        <v>2430</v>
      </c>
      <c r="D4094" s="333" t="n">
        <v>55.35</v>
      </c>
    </row>
    <row r="4095" customFormat="false" ht="15" hidden="false" customHeight="false" outlineLevel="0" collapsed="false">
      <c r="A4095" s="0" t="n">
        <v>39896</v>
      </c>
      <c r="B4095" s="0" t="s">
        <v>15979</v>
      </c>
      <c r="C4095" s="0" t="s">
        <v>2430</v>
      </c>
      <c r="D4095" s="333" t="n">
        <v>81.12</v>
      </c>
    </row>
    <row r="4096" customFormat="false" ht="15" hidden="false" customHeight="false" outlineLevel="0" collapsed="false">
      <c r="A4096" s="0" t="n">
        <v>38873</v>
      </c>
      <c r="B4096" s="0" t="s">
        <v>15980</v>
      </c>
      <c r="C4096" s="0" t="s">
        <v>2430</v>
      </c>
      <c r="D4096" s="333" t="n">
        <v>14.35</v>
      </c>
    </row>
    <row r="4097" customFormat="false" ht="15" hidden="false" customHeight="false" outlineLevel="0" collapsed="false">
      <c r="A4097" s="0" t="n">
        <v>38874</v>
      </c>
      <c r="B4097" s="0" t="s">
        <v>15981</v>
      </c>
      <c r="C4097" s="0" t="s">
        <v>2430</v>
      </c>
      <c r="D4097" s="333" t="n">
        <v>18.17</v>
      </c>
    </row>
    <row r="4098" customFormat="false" ht="15" hidden="false" customHeight="false" outlineLevel="0" collapsed="false">
      <c r="A4098" s="0" t="n">
        <v>38875</v>
      </c>
      <c r="B4098" s="0" t="s">
        <v>15982</v>
      </c>
      <c r="C4098" s="0" t="s">
        <v>2430</v>
      </c>
      <c r="D4098" s="333" t="n">
        <v>28.8</v>
      </c>
    </row>
    <row r="4099" customFormat="false" ht="15" hidden="false" customHeight="false" outlineLevel="0" collapsed="false">
      <c r="A4099" s="0" t="n">
        <v>38876</v>
      </c>
      <c r="B4099" s="0" t="s">
        <v>15983</v>
      </c>
      <c r="C4099" s="0" t="s">
        <v>2430</v>
      </c>
      <c r="D4099" s="333" t="n">
        <v>38.7</v>
      </c>
    </row>
    <row r="4100" customFormat="false" ht="15" hidden="false" customHeight="false" outlineLevel="0" collapsed="false">
      <c r="A4100" s="0" t="n">
        <v>39000</v>
      </c>
      <c r="B4100" s="0" t="s">
        <v>15984</v>
      </c>
      <c r="C4100" s="0" t="s">
        <v>2430</v>
      </c>
      <c r="D4100" s="333" t="n">
        <v>33.72</v>
      </c>
    </row>
    <row r="4101" customFormat="false" ht="15" hidden="false" customHeight="false" outlineLevel="0" collapsed="false">
      <c r="A4101" s="0" t="n">
        <v>38674</v>
      </c>
      <c r="B4101" s="0" t="s">
        <v>15985</v>
      </c>
      <c r="C4101" s="0" t="s">
        <v>2430</v>
      </c>
      <c r="D4101" s="333" t="n">
        <v>27.74</v>
      </c>
    </row>
    <row r="4102" customFormat="false" ht="15" hidden="false" customHeight="false" outlineLevel="0" collapsed="false">
      <c r="A4102" s="0" t="n">
        <v>38019</v>
      </c>
      <c r="B4102" s="0" t="s">
        <v>15986</v>
      </c>
      <c r="C4102" s="0" t="s">
        <v>2430</v>
      </c>
      <c r="D4102" s="333" t="n">
        <v>5.87</v>
      </c>
    </row>
    <row r="4103" customFormat="false" ht="15" hidden="false" customHeight="false" outlineLevel="0" collapsed="false">
      <c r="A4103" s="0" t="n">
        <v>38020</v>
      </c>
      <c r="B4103" s="0" t="s">
        <v>15987</v>
      </c>
      <c r="C4103" s="0" t="s">
        <v>2430</v>
      </c>
      <c r="D4103" s="333" t="n">
        <v>7.23</v>
      </c>
    </row>
    <row r="4104" customFormat="false" ht="15" hidden="false" customHeight="false" outlineLevel="0" collapsed="false">
      <c r="A4104" s="0" t="n">
        <v>38454</v>
      </c>
      <c r="B4104" s="0" t="s">
        <v>15988</v>
      </c>
      <c r="C4104" s="0" t="s">
        <v>2430</v>
      </c>
      <c r="D4104" s="333" t="n">
        <v>12.64</v>
      </c>
    </row>
    <row r="4105" customFormat="false" ht="15" hidden="false" customHeight="false" outlineLevel="0" collapsed="false">
      <c r="A4105" s="0" t="n">
        <v>38455</v>
      </c>
      <c r="B4105" s="0" t="s">
        <v>15989</v>
      </c>
      <c r="C4105" s="0" t="s">
        <v>2430</v>
      </c>
      <c r="D4105" s="333" t="n">
        <v>16.92</v>
      </c>
    </row>
    <row r="4106" customFormat="false" ht="15" hidden="false" customHeight="false" outlineLevel="0" collapsed="false">
      <c r="A4106" s="0" t="n">
        <v>38462</v>
      </c>
      <c r="B4106" s="0" t="s">
        <v>15990</v>
      </c>
      <c r="C4106" s="0" t="s">
        <v>2430</v>
      </c>
      <c r="D4106" s="333" t="n">
        <v>272.9</v>
      </c>
    </row>
    <row r="4107" customFormat="false" ht="15" hidden="false" customHeight="false" outlineLevel="0" collapsed="false">
      <c r="A4107" s="0" t="n">
        <v>36362</v>
      </c>
      <c r="B4107" s="0" t="s">
        <v>15991</v>
      </c>
      <c r="C4107" s="0" t="s">
        <v>2430</v>
      </c>
      <c r="D4107" s="333" t="n">
        <v>3.77</v>
      </c>
    </row>
    <row r="4108" customFormat="false" ht="15" hidden="false" customHeight="false" outlineLevel="0" collapsed="false">
      <c r="A4108" s="0" t="n">
        <v>36298</v>
      </c>
      <c r="B4108" s="0" t="s">
        <v>15992</v>
      </c>
      <c r="C4108" s="0" t="s">
        <v>2430</v>
      </c>
      <c r="D4108" s="333" t="n">
        <v>3.24</v>
      </c>
    </row>
    <row r="4109" customFormat="false" ht="15" hidden="false" customHeight="false" outlineLevel="0" collapsed="false">
      <c r="A4109" s="0" t="n">
        <v>38456</v>
      </c>
      <c r="B4109" s="0" t="s">
        <v>15993</v>
      </c>
      <c r="C4109" s="0" t="s">
        <v>2430</v>
      </c>
      <c r="D4109" s="333" t="n">
        <v>8.07</v>
      </c>
    </row>
    <row r="4110" customFormat="false" ht="15" hidden="false" customHeight="false" outlineLevel="0" collapsed="false">
      <c r="A4110" s="0" t="n">
        <v>38457</v>
      </c>
      <c r="B4110" s="0" t="s">
        <v>15994</v>
      </c>
      <c r="C4110" s="0" t="s">
        <v>2430</v>
      </c>
      <c r="D4110" s="333" t="n">
        <v>14.7</v>
      </c>
    </row>
    <row r="4111" customFormat="false" ht="15" hidden="false" customHeight="false" outlineLevel="0" collapsed="false">
      <c r="A4111" s="0" t="n">
        <v>38458</v>
      </c>
      <c r="B4111" s="0" t="s">
        <v>15995</v>
      </c>
      <c r="C4111" s="0" t="s">
        <v>2430</v>
      </c>
      <c r="D4111" s="333" t="n">
        <v>28.33</v>
      </c>
    </row>
    <row r="4112" customFormat="false" ht="15" hidden="false" customHeight="false" outlineLevel="0" collapsed="false">
      <c r="A4112" s="0" t="n">
        <v>38459</v>
      </c>
      <c r="B4112" s="0" t="s">
        <v>15996</v>
      </c>
      <c r="C4112" s="0" t="s">
        <v>2430</v>
      </c>
      <c r="D4112" s="333" t="n">
        <v>44.53</v>
      </c>
    </row>
    <row r="4113" customFormat="false" ht="15" hidden="false" customHeight="false" outlineLevel="0" collapsed="false">
      <c r="A4113" s="0" t="n">
        <v>38460</v>
      </c>
      <c r="B4113" s="0" t="s">
        <v>15997</v>
      </c>
      <c r="C4113" s="0" t="s">
        <v>2430</v>
      </c>
      <c r="D4113" s="333" t="n">
        <v>95.53</v>
      </c>
    </row>
    <row r="4114" customFormat="false" ht="15" hidden="false" customHeight="false" outlineLevel="0" collapsed="false">
      <c r="A4114" s="0" t="n">
        <v>38461</v>
      </c>
      <c r="B4114" s="0" t="s">
        <v>15998</v>
      </c>
      <c r="C4114" s="0" t="s">
        <v>2430</v>
      </c>
      <c r="D4114" s="333" t="n">
        <v>128.19</v>
      </c>
    </row>
    <row r="4115" customFormat="false" ht="15" hidden="false" customHeight="false" outlineLevel="0" collapsed="false">
      <c r="A4115" s="0" t="n">
        <v>7094</v>
      </c>
      <c r="B4115" s="0" t="s">
        <v>15999</v>
      </c>
      <c r="C4115" s="0" t="s">
        <v>2430</v>
      </c>
      <c r="D4115" s="333" t="n">
        <v>12.67</v>
      </c>
    </row>
    <row r="4116" customFormat="false" ht="15" hidden="false" customHeight="false" outlineLevel="0" collapsed="false">
      <c r="A4116" s="0" t="n">
        <v>7116</v>
      </c>
      <c r="B4116" s="0" t="s">
        <v>16000</v>
      </c>
      <c r="C4116" s="0" t="s">
        <v>2430</v>
      </c>
      <c r="D4116" s="333" t="n">
        <v>3.27</v>
      </c>
    </row>
    <row r="4117" customFormat="false" ht="15" hidden="false" customHeight="false" outlineLevel="0" collapsed="false">
      <c r="A4117" s="0" t="n">
        <v>7118</v>
      </c>
      <c r="B4117" s="0" t="s">
        <v>16001</v>
      </c>
      <c r="C4117" s="0" t="s">
        <v>2430</v>
      </c>
      <c r="D4117" s="333" t="n">
        <v>26.06</v>
      </c>
    </row>
    <row r="4118" customFormat="false" ht="15" hidden="false" customHeight="false" outlineLevel="0" collapsed="false">
      <c r="A4118" s="0" t="n">
        <v>7098</v>
      </c>
      <c r="B4118" s="0" t="s">
        <v>16002</v>
      </c>
      <c r="C4118" s="0" t="s">
        <v>2430</v>
      </c>
      <c r="D4118" s="333" t="n">
        <v>3.87</v>
      </c>
    </row>
    <row r="4119" customFormat="false" ht="15" hidden="false" customHeight="false" outlineLevel="0" collapsed="false">
      <c r="A4119" s="0" t="n">
        <v>7110</v>
      </c>
      <c r="B4119" s="0" t="s">
        <v>16003</v>
      </c>
      <c r="C4119" s="0" t="s">
        <v>2430</v>
      </c>
      <c r="D4119" s="333" t="n">
        <v>49.54</v>
      </c>
    </row>
    <row r="4120" customFormat="false" ht="15" hidden="false" customHeight="false" outlineLevel="0" collapsed="false">
      <c r="A4120" s="0" t="n">
        <v>7123</v>
      </c>
      <c r="B4120" s="0" t="s">
        <v>16004</v>
      </c>
      <c r="C4120" s="0" t="s">
        <v>2430</v>
      </c>
      <c r="D4120" s="333" t="n">
        <v>4.68</v>
      </c>
    </row>
    <row r="4121" customFormat="false" ht="15" hidden="false" customHeight="false" outlineLevel="0" collapsed="false">
      <c r="A4121" s="0" t="n">
        <v>7121</v>
      </c>
      <c r="B4121" s="0" t="s">
        <v>16005</v>
      </c>
      <c r="C4121" s="0" t="s">
        <v>2430</v>
      </c>
      <c r="D4121" s="333" t="n">
        <v>9.26</v>
      </c>
    </row>
    <row r="4122" customFormat="false" ht="15" hidden="false" customHeight="false" outlineLevel="0" collapsed="false">
      <c r="A4122" s="0" t="n">
        <v>7137</v>
      </c>
      <c r="B4122" s="0" t="s">
        <v>16006</v>
      </c>
      <c r="C4122" s="0" t="s">
        <v>2430</v>
      </c>
      <c r="D4122" s="333" t="n">
        <v>10.12</v>
      </c>
    </row>
    <row r="4123" customFormat="false" ht="15" hidden="false" customHeight="false" outlineLevel="0" collapsed="false">
      <c r="A4123" s="0" t="n">
        <v>7122</v>
      </c>
      <c r="B4123" s="0" t="s">
        <v>16007</v>
      </c>
      <c r="C4123" s="0" t="s">
        <v>2430</v>
      </c>
      <c r="D4123" s="333" t="n">
        <v>11.14</v>
      </c>
    </row>
    <row r="4124" customFormat="false" ht="15" hidden="false" customHeight="false" outlineLevel="0" collapsed="false">
      <c r="A4124" s="0" t="n">
        <v>7114</v>
      </c>
      <c r="B4124" s="0" t="s">
        <v>16008</v>
      </c>
      <c r="C4124" s="0" t="s">
        <v>2430</v>
      </c>
      <c r="D4124" s="333" t="n">
        <v>12.95</v>
      </c>
    </row>
    <row r="4125" customFormat="false" ht="15" hidden="false" customHeight="false" outlineLevel="0" collapsed="false">
      <c r="A4125" s="0" t="n">
        <v>7109</v>
      </c>
      <c r="B4125" s="0" t="s">
        <v>16009</v>
      </c>
      <c r="C4125" s="0" t="s">
        <v>2430</v>
      </c>
      <c r="D4125" s="333" t="n">
        <v>2.57</v>
      </c>
    </row>
    <row r="4126" customFormat="false" ht="15" hidden="false" customHeight="false" outlineLevel="0" collapsed="false">
      <c r="A4126" s="0" t="n">
        <v>7135</v>
      </c>
      <c r="B4126" s="0" t="s">
        <v>16010</v>
      </c>
      <c r="C4126" s="0" t="s">
        <v>2430</v>
      </c>
      <c r="D4126" s="333" t="n">
        <v>5.26</v>
      </c>
    </row>
    <row r="4127" customFormat="false" ht="15" hidden="false" customHeight="false" outlineLevel="0" collapsed="false">
      <c r="A4127" s="0" t="n">
        <v>37947</v>
      </c>
      <c r="B4127" s="0" t="s">
        <v>16011</v>
      </c>
      <c r="C4127" s="0" t="s">
        <v>2430</v>
      </c>
      <c r="D4127" s="333" t="n">
        <v>4.27</v>
      </c>
    </row>
    <row r="4128" customFormat="false" ht="15" hidden="false" customHeight="false" outlineLevel="0" collapsed="false">
      <c r="A4128" s="0" t="n">
        <v>7103</v>
      </c>
      <c r="B4128" s="0" t="s">
        <v>16012</v>
      </c>
      <c r="C4128" s="0" t="s">
        <v>2430</v>
      </c>
      <c r="D4128" s="333" t="n">
        <v>13.93</v>
      </c>
    </row>
    <row r="4129" customFormat="false" ht="15" hidden="false" customHeight="false" outlineLevel="0" collapsed="false">
      <c r="A4129" s="0" t="n">
        <v>40419</v>
      </c>
      <c r="B4129" s="0" t="s">
        <v>16013</v>
      </c>
      <c r="C4129" s="0" t="s">
        <v>2430</v>
      </c>
      <c r="D4129" s="333" t="n">
        <v>36.95</v>
      </c>
    </row>
    <row r="4130" customFormat="false" ht="15" hidden="false" customHeight="false" outlineLevel="0" collapsed="false">
      <c r="A4130" s="0" t="n">
        <v>40420</v>
      </c>
      <c r="B4130" s="0" t="s">
        <v>16014</v>
      </c>
      <c r="C4130" s="0" t="s">
        <v>2430</v>
      </c>
      <c r="D4130" s="333" t="n">
        <v>53.91</v>
      </c>
    </row>
    <row r="4131" customFormat="false" ht="15" hidden="false" customHeight="false" outlineLevel="0" collapsed="false">
      <c r="A4131" s="0" t="n">
        <v>40421</v>
      </c>
      <c r="B4131" s="0" t="s">
        <v>16015</v>
      </c>
      <c r="C4131" s="0" t="s">
        <v>2430</v>
      </c>
      <c r="D4131" s="333" t="n">
        <v>57.39</v>
      </c>
    </row>
    <row r="4132" customFormat="false" ht="15" hidden="false" customHeight="false" outlineLevel="0" collapsed="false">
      <c r="A4132" s="0" t="n">
        <v>38905</v>
      </c>
      <c r="B4132" s="0" t="s">
        <v>16016</v>
      </c>
      <c r="C4132" s="0" t="s">
        <v>2430</v>
      </c>
      <c r="D4132" s="333" t="n">
        <v>18.57</v>
      </c>
    </row>
    <row r="4133" customFormat="false" ht="15" hidden="false" customHeight="false" outlineLevel="0" collapsed="false">
      <c r="A4133" s="0" t="n">
        <v>38907</v>
      </c>
      <c r="B4133" s="0" t="s">
        <v>16017</v>
      </c>
      <c r="C4133" s="0" t="s">
        <v>2430</v>
      </c>
      <c r="D4133" s="333" t="n">
        <v>17.9</v>
      </c>
    </row>
    <row r="4134" customFormat="false" ht="15" hidden="false" customHeight="false" outlineLevel="0" collapsed="false">
      <c r="A4134" s="0" t="n">
        <v>38910</v>
      </c>
      <c r="B4134" s="0" t="s">
        <v>16018</v>
      </c>
      <c r="C4134" s="0" t="s">
        <v>2430</v>
      </c>
      <c r="D4134" s="333" t="n">
        <v>20.94</v>
      </c>
    </row>
    <row r="4135" customFormat="false" ht="15" hidden="false" customHeight="false" outlineLevel="0" collapsed="false">
      <c r="A4135" s="0" t="n">
        <v>11655</v>
      </c>
      <c r="B4135" s="0" t="s">
        <v>16019</v>
      </c>
      <c r="C4135" s="0" t="s">
        <v>2430</v>
      </c>
      <c r="D4135" s="333" t="n">
        <v>15.12</v>
      </c>
    </row>
    <row r="4136" customFormat="false" ht="15" hidden="false" customHeight="false" outlineLevel="0" collapsed="false">
      <c r="A4136" s="0" t="n">
        <v>11656</v>
      </c>
      <c r="B4136" s="0" t="s">
        <v>16020</v>
      </c>
      <c r="C4136" s="0" t="s">
        <v>2430</v>
      </c>
      <c r="D4136" s="333" t="n">
        <v>17.36</v>
      </c>
    </row>
    <row r="4137" customFormat="false" ht="15" hidden="false" customHeight="false" outlineLevel="0" collapsed="false">
      <c r="A4137" s="0" t="n">
        <v>7091</v>
      </c>
      <c r="B4137" s="0" t="s">
        <v>16021</v>
      </c>
      <c r="C4137" s="0" t="s">
        <v>2430</v>
      </c>
      <c r="D4137" s="333" t="n">
        <v>14.22</v>
      </c>
    </row>
    <row r="4138" customFormat="false" ht="15" hidden="false" customHeight="false" outlineLevel="0" collapsed="false">
      <c r="A4138" s="0" t="n">
        <v>37948</v>
      </c>
      <c r="B4138" s="0" t="s">
        <v>16022</v>
      </c>
      <c r="C4138" s="0" t="s">
        <v>2430</v>
      </c>
      <c r="D4138" s="333" t="n">
        <v>3.29</v>
      </c>
    </row>
    <row r="4139" customFormat="false" ht="15" hidden="false" customHeight="false" outlineLevel="0" collapsed="false">
      <c r="A4139" s="0" t="n">
        <v>7097</v>
      </c>
      <c r="B4139" s="0" t="s">
        <v>16023</v>
      </c>
      <c r="C4139" s="0" t="s">
        <v>2430</v>
      </c>
      <c r="D4139" s="333" t="n">
        <v>6.68</v>
      </c>
    </row>
    <row r="4140" customFormat="false" ht="15" hidden="false" customHeight="false" outlineLevel="0" collapsed="false">
      <c r="A4140" s="0" t="n">
        <v>11658</v>
      </c>
      <c r="B4140" s="0" t="s">
        <v>16024</v>
      </c>
      <c r="C4140" s="0" t="s">
        <v>2430</v>
      </c>
      <c r="D4140" s="333" t="n">
        <v>14.76</v>
      </c>
    </row>
    <row r="4141" customFormat="false" ht="15" hidden="false" customHeight="false" outlineLevel="0" collapsed="false">
      <c r="A4141" s="0" t="n">
        <v>7146</v>
      </c>
      <c r="B4141" s="0" t="s">
        <v>16025</v>
      </c>
      <c r="C4141" s="0" t="s">
        <v>2430</v>
      </c>
      <c r="D4141" s="333" t="n">
        <v>169.57</v>
      </c>
    </row>
    <row r="4142" customFormat="false" ht="15" hidden="false" customHeight="false" outlineLevel="0" collapsed="false">
      <c r="A4142" s="0" t="n">
        <v>7138</v>
      </c>
      <c r="B4142" s="0" t="s">
        <v>16026</v>
      </c>
      <c r="C4142" s="0" t="s">
        <v>2430</v>
      </c>
      <c r="D4142" s="333" t="n">
        <v>1.07</v>
      </c>
    </row>
    <row r="4143" customFormat="false" ht="15" hidden="false" customHeight="false" outlineLevel="0" collapsed="false">
      <c r="A4143" s="0" t="n">
        <v>7139</v>
      </c>
      <c r="B4143" s="0" t="s">
        <v>16027</v>
      </c>
      <c r="C4143" s="0" t="s">
        <v>2430</v>
      </c>
      <c r="D4143" s="333" t="n">
        <v>1.22</v>
      </c>
    </row>
    <row r="4144" customFormat="false" ht="15" hidden="false" customHeight="false" outlineLevel="0" collapsed="false">
      <c r="A4144" s="0" t="n">
        <v>7140</v>
      </c>
      <c r="B4144" s="0" t="s">
        <v>16028</v>
      </c>
      <c r="C4144" s="0" t="s">
        <v>2430</v>
      </c>
      <c r="D4144" s="333" t="n">
        <v>3.81</v>
      </c>
    </row>
    <row r="4145" customFormat="false" ht="15" hidden="false" customHeight="false" outlineLevel="0" collapsed="false">
      <c r="A4145" s="0" t="n">
        <v>7141</v>
      </c>
      <c r="B4145" s="0" t="s">
        <v>16029</v>
      </c>
      <c r="C4145" s="0" t="s">
        <v>2430</v>
      </c>
      <c r="D4145" s="333" t="n">
        <v>9.33</v>
      </c>
    </row>
    <row r="4146" customFormat="false" ht="15" hidden="false" customHeight="false" outlineLevel="0" collapsed="false">
      <c r="A4146" s="0" t="n">
        <v>7143</v>
      </c>
      <c r="B4146" s="0" t="s">
        <v>16030</v>
      </c>
      <c r="C4146" s="0" t="s">
        <v>2430</v>
      </c>
      <c r="D4146" s="333" t="n">
        <v>31.3</v>
      </c>
    </row>
    <row r="4147" customFormat="false" ht="15" hidden="false" customHeight="false" outlineLevel="0" collapsed="false">
      <c r="A4147" s="0" t="n">
        <v>7144</v>
      </c>
      <c r="B4147" s="0" t="s">
        <v>16031</v>
      </c>
      <c r="C4147" s="0" t="s">
        <v>2430</v>
      </c>
      <c r="D4147" s="333" t="n">
        <v>58.08</v>
      </c>
    </row>
    <row r="4148" customFormat="false" ht="15" hidden="false" customHeight="false" outlineLevel="0" collapsed="false">
      <c r="A4148" s="0" t="n">
        <v>7145</v>
      </c>
      <c r="B4148" s="0" t="s">
        <v>16032</v>
      </c>
      <c r="C4148" s="0" t="s">
        <v>2430</v>
      </c>
      <c r="D4148" s="333" t="n">
        <v>78.97</v>
      </c>
    </row>
    <row r="4149" customFormat="false" ht="15" hidden="false" customHeight="false" outlineLevel="0" collapsed="false">
      <c r="A4149" s="0" t="n">
        <v>7142</v>
      </c>
      <c r="B4149" s="0" t="s">
        <v>16033</v>
      </c>
      <c r="C4149" s="0" t="s">
        <v>2430</v>
      </c>
      <c r="D4149" s="333" t="n">
        <v>9.75</v>
      </c>
    </row>
    <row r="4150" customFormat="false" ht="15" hidden="false" customHeight="false" outlineLevel="0" collapsed="false">
      <c r="A4150" s="0" t="n">
        <v>3593</v>
      </c>
      <c r="B4150" s="0" t="s">
        <v>16034</v>
      </c>
      <c r="C4150" s="0" t="s">
        <v>2430</v>
      </c>
      <c r="D4150" s="333" t="n">
        <v>101.47</v>
      </c>
    </row>
    <row r="4151" customFormat="false" ht="15" hidden="false" customHeight="false" outlineLevel="0" collapsed="false">
      <c r="A4151" s="0" t="n">
        <v>3588</v>
      </c>
      <c r="B4151" s="0" t="s">
        <v>16035</v>
      </c>
      <c r="C4151" s="0" t="s">
        <v>2430</v>
      </c>
      <c r="D4151" s="333" t="n">
        <v>78.21</v>
      </c>
    </row>
    <row r="4152" customFormat="false" ht="15" hidden="false" customHeight="false" outlineLevel="0" collapsed="false">
      <c r="A4152" s="0" t="n">
        <v>3585</v>
      </c>
      <c r="B4152" s="0" t="s">
        <v>16036</v>
      </c>
      <c r="C4152" s="0" t="s">
        <v>2430</v>
      </c>
      <c r="D4152" s="333" t="n">
        <v>24.16</v>
      </c>
    </row>
    <row r="4153" customFormat="false" ht="15" hidden="false" customHeight="false" outlineLevel="0" collapsed="false">
      <c r="A4153" s="0" t="n">
        <v>3587</v>
      </c>
      <c r="B4153" s="0" t="s">
        <v>16037</v>
      </c>
      <c r="C4153" s="0" t="s">
        <v>2430</v>
      </c>
      <c r="D4153" s="333" t="n">
        <v>48.53</v>
      </c>
    </row>
    <row r="4154" customFormat="false" ht="15" hidden="false" customHeight="false" outlineLevel="0" collapsed="false">
      <c r="A4154" s="0" t="n">
        <v>3590</v>
      </c>
      <c r="B4154" s="0" t="s">
        <v>16038</v>
      </c>
      <c r="C4154" s="0" t="s">
        <v>2430</v>
      </c>
      <c r="D4154" s="333" t="n">
        <v>288.11</v>
      </c>
    </row>
    <row r="4155" customFormat="false" ht="15" hidden="false" customHeight="false" outlineLevel="0" collapsed="false">
      <c r="A4155" s="0" t="n">
        <v>3589</v>
      </c>
      <c r="B4155" s="0" t="s">
        <v>16039</v>
      </c>
      <c r="C4155" s="0" t="s">
        <v>2430</v>
      </c>
      <c r="D4155" s="333" t="n">
        <v>154.64</v>
      </c>
    </row>
    <row r="4156" customFormat="false" ht="15" hidden="false" customHeight="false" outlineLevel="0" collapsed="false">
      <c r="A4156" s="0" t="n">
        <v>3586</v>
      </c>
      <c r="B4156" s="0" t="s">
        <v>16040</v>
      </c>
      <c r="C4156" s="0" t="s">
        <v>2430</v>
      </c>
      <c r="D4156" s="333" t="n">
        <v>31.64</v>
      </c>
    </row>
    <row r="4157" customFormat="false" ht="15" hidden="false" customHeight="false" outlineLevel="0" collapsed="false">
      <c r="A4157" s="0" t="n">
        <v>3592</v>
      </c>
      <c r="B4157" s="0" t="s">
        <v>16041</v>
      </c>
      <c r="C4157" s="0" t="s">
        <v>2430</v>
      </c>
      <c r="D4157" s="333" t="n">
        <v>455.41</v>
      </c>
    </row>
    <row r="4158" customFormat="false" ht="15" hidden="false" customHeight="false" outlineLevel="0" collapsed="false">
      <c r="A4158" s="0" t="n">
        <v>3591</v>
      </c>
      <c r="B4158" s="0" t="s">
        <v>16042</v>
      </c>
      <c r="C4158" s="0" t="s">
        <v>2430</v>
      </c>
      <c r="D4158" s="333" t="n">
        <v>730.05</v>
      </c>
    </row>
    <row r="4159" customFormat="false" ht="15" hidden="false" customHeight="false" outlineLevel="0" collapsed="false">
      <c r="A4159" s="0" t="n">
        <v>40396</v>
      </c>
      <c r="B4159" s="0" t="s">
        <v>16043</v>
      </c>
      <c r="C4159" s="0" t="s">
        <v>2430</v>
      </c>
      <c r="D4159" s="333" t="n">
        <v>147.91</v>
      </c>
    </row>
    <row r="4160" customFormat="false" ht="15" hidden="false" customHeight="false" outlineLevel="0" collapsed="false">
      <c r="A4160" s="0" t="n">
        <v>40395</v>
      </c>
      <c r="B4160" s="0" t="s">
        <v>16044</v>
      </c>
      <c r="C4160" s="0" t="s">
        <v>2430</v>
      </c>
      <c r="D4160" s="333" t="n">
        <v>113.51</v>
      </c>
    </row>
    <row r="4161" customFormat="false" ht="15" hidden="false" customHeight="false" outlineLevel="0" collapsed="false">
      <c r="A4161" s="0" t="n">
        <v>40392</v>
      </c>
      <c r="B4161" s="0" t="s">
        <v>16045</v>
      </c>
      <c r="C4161" s="0" t="s">
        <v>2430</v>
      </c>
      <c r="D4161" s="333" t="n">
        <v>36.52</v>
      </c>
    </row>
    <row r="4162" customFormat="false" ht="15" hidden="false" customHeight="false" outlineLevel="0" collapsed="false">
      <c r="A4162" s="0" t="n">
        <v>40394</v>
      </c>
      <c r="B4162" s="0" t="s">
        <v>16046</v>
      </c>
      <c r="C4162" s="0" t="s">
        <v>2430</v>
      </c>
      <c r="D4162" s="333" t="n">
        <v>73.9</v>
      </c>
    </row>
    <row r="4163" customFormat="false" ht="15" hidden="false" customHeight="false" outlineLevel="0" collapsed="false">
      <c r="A4163" s="0" t="n">
        <v>40398</v>
      </c>
      <c r="B4163" s="0" t="s">
        <v>16047</v>
      </c>
      <c r="C4163" s="0" t="s">
        <v>2430</v>
      </c>
      <c r="D4163" s="333" t="n">
        <v>474.53</v>
      </c>
    </row>
    <row r="4164" customFormat="false" ht="15" hidden="false" customHeight="false" outlineLevel="0" collapsed="false">
      <c r="A4164" s="0" t="n">
        <v>40397</v>
      </c>
      <c r="B4164" s="0" t="s">
        <v>16048</v>
      </c>
      <c r="C4164" s="0" t="s">
        <v>2430</v>
      </c>
      <c r="D4164" s="333" t="n">
        <v>243.01</v>
      </c>
    </row>
    <row r="4165" customFormat="false" ht="15" hidden="false" customHeight="false" outlineLevel="0" collapsed="false">
      <c r="A4165" s="0" t="n">
        <v>40393</v>
      </c>
      <c r="B4165" s="0" t="s">
        <v>16049</v>
      </c>
      <c r="C4165" s="0" t="s">
        <v>2430</v>
      </c>
      <c r="D4165" s="333" t="n">
        <v>47.04</v>
      </c>
    </row>
    <row r="4166" customFormat="false" ht="15" hidden="false" customHeight="false" outlineLevel="0" collapsed="false">
      <c r="A4166" s="0" t="n">
        <v>40399</v>
      </c>
      <c r="B4166" s="0" t="s">
        <v>16050</v>
      </c>
      <c r="C4166" s="0" t="s">
        <v>2430</v>
      </c>
      <c r="D4166" s="333" t="n">
        <v>776.31</v>
      </c>
    </row>
    <row r="4167" customFormat="false" ht="15" hidden="false" customHeight="false" outlineLevel="0" collapsed="false">
      <c r="A4167" s="0" t="n">
        <v>39322</v>
      </c>
      <c r="B4167" s="0" t="s">
        <v>16051</v>
      </c>
      <c r="C4167" s="0" t="s">
        <v>2430</v>
      </c>
      <c r="D4167" s="333" t="n">
        <v>8.83</v>
      </c>
    </row>
    <row r="4168" customFormat="false" ht="15" hidden="false" customHeight="false" outlineLevel="0" collapsed="false">
      <c r="A4168" s="0" t="n">
        <v>39289</v>
      </c>
      <c r="B4168" s="0" t="s">
        <v>16052</v>
      </c>
      <c r="C4168" s="0" t="s">
        <v>2430</v>
      </c>
      <c r="D4168" s="333" t="n">
        <v>16.46</v>
      </c>
    </row>
    <row r="4169" customFormat="false" ht="15" hidden="false" customHeight="false" outlineLevel="0" collapsed="false">
      <c r="A4169" s="0" t="n">
        <v>39290</v>
      </c>
      <c r="B4169" s="0" t="s">
        <v>16053</v>
      </c>
      <c r="C4169" s="0" t="s">
        <v>2430</v>
      </c>
      <c r="D4169" s="333" t="n">
        <v>27.8</v>
      </c>
    </row>
    <row r="4170" customFormat="false" ht="15" hidden="false" customHeight="false" outlineLevel="0" collapsed="false">
      <c r="A4170" s="0" t="n">
        <v>39291</v>
      </c>
      <c r="B4170" s="0" t="s">
        <v>16054</v>
      </c>
      <c r="C4170" s="0" t="s">
        <v>2430</v>
      </c>
      <c r="D4170" s="333" t="n">
        <v>30.74</v>
      </c>
    </row>
    <row r="4171" customFormat="false" ht="15" hidden="false" customHeight="false" outlineLevel="0" collapsed="false">
      <c r="A4171" s="0" t="n">
        <v>41892</v>
      </c>
      <c r="B4171" s="0" t="s">
        <v>16055</v>
      </c>
      <c r="C4171" s="0" t="s">
        <v>2430</v>
      </c>
      <c r="D4171" s="333" t="n">
        <v>94.79</v>
      </c>
    </row>
    <row r="4172" customFormat="false" ht="15" hidden="false" customHeight="false" outlineLevel="0" collapsed="false">
      <c r="A4172" s="0" t="n">
        <v>7048</v>
      </c>
      <c r="B4172" s="0" t="s">
        <v>16056</v>
      </c>
      <c r="C4172" s="0" t="s">
        <v>2430</v>
      </c>
      <c r="D4172" s="333" t="n">
        <v>20.46</v>
      </c>
    </row>
    <row r="4173" customFormat="false" ht="15" hidden="false" customHeight="false" outlineLevel="0" collapsed="false">
      <c r="A4173" s="0" t="n">
        <v>7088</v>
      </c>
      <c r="B4173" s="0" t="s">
        <v>16057</v>
      </c>
      <c r="C4173" s="0" t="s">
        <v>2430</v>
      </c>
      <c r="D4173" s="333" t="n">
        <v>44.74</v>
      </c>
    </row>
    <row r="4174" customFormat="false" ht="15" hidden="false" customHeight="false" outlineLevel="0" collapsed="false">
      <c r="A4174" s="0" t="n">
        <v>20179</v>
      </c>
      <c r="B4174" s="0" t="s">
        <v>16058</v>
      </c>
      <c r="C4174" s="0" t="s">
        <v>2430</v>
      </c>
      <c r="D4174" s="333" t="n">
        <v>38.91</v>
      </c>
    </row>
    <row r="4175" customFormat="false" ht="15" hidden="false" customHeight="false" outlineLevel="0" collapsed="false">
      <c r="A4175" s="0" t="n">
        <v>20178</v>
      </c>
      <c r="B4175" s="0" t="s">
        <v>16059</v>
      </c>
      <c r="C4175" s="0" t="s">
        <v>2430</v>
      </c>
      <c r="D4175" s="333" t="n">
        <v>46.64</v>
      </c>
    </row>
    <row r="4176" customFormat="false" ht="15" hidden="false" customHeight="false" outlineLevel="0" collapsed="false">
      <c r="A4176" s="0" t="n">
        <v>20180</v>
      </c>
      <c r="B4176" s="0" t="s">
        <v>16060</v>
      </c>
      <c r="C4176" s="0" t="s">
        <v>2430</v>
      </c>
      <c r="D4176" s="333" t="n">
        <v>76.98</v>
      </c>
    </row>
    <row r="4177" customFormat="false" ht="15" hidden="false" customHeight="false" outlineLevel="0" collapsed="false">
      <c r="A4177" s="0" t="n">
        <v>20181</v>
      </c>
      <c r="B4177" s="0" t="s">
        <v>16061</v>
      </c>
      <c r="C4177" s="0" t="s">
        <v>2430</v>
      </c>
      <c r="D4177" s="333" t="n">
        <v>103.07</v>
      </c>
    </row>
    <row r="4178" customFormat="false" ht="15" hidden="false" customHeight="false" outlineLevel="0" collapsed="false">
      <c r="A4178" s="0" t="n">
        <v>20177</v>
      </c>
      <c r="B4178" s="0" t="s">
        <v>16062</v>
      </c>
      <c r="C4178" s="0" t="s">
        <v>2430</v>
      </c>
      <c r="D4178" s="333" t="n">
        <v>25.49</v>
      </c>
    </row>
    <row r="4179" customFormat="false" ht="15" hidden="false" customHeight="false" outlineLevel="0" collapsed="false">
      <c r="A4179" s="0" t="n">
        <v>7070</v>
      </c>
      <c r="B4179" s="0" t="s">
        <v>16063</v>
      </c>
      <c r="C4179" s="0" t="s">
        <v>2430</v>
      </c>
      <c r="D4179" s="333" t="n">
        <v>182.96</v>
      </c>
    </row>
    <row r="4180" customFormat="false" ht="15" hidden="false" customHeight="false" outlineLevel="0" collapsed="false">
      <c r="A4180" s="0" t="n">
        <v>40945</v>
      </c>
      <c r="B4180" s="0" t="s">
        <v>16064</v>
      </c>
      <c r="C4180" s="0" t="s">
        <v>2502</v>
      </c>
      <c r="D4180" s="333" t="n">
        <v>16.64</v>
      </c>
    </row>
    <row r="4181" customFormat="false" ht="15" hidden="false" customHeight="false" outlineLevel="0" collapsed="false">
      <c r="A4181" s="0" t="n">
        <v>40946</v>
      </c>
      <c r="B4181" s="0" t="s">
        <v>16065</v>
      </c>
      <c r="C4181" s="0" t="s">
        <v>4335</v>
      </c>
      <c r="D4181" s="532" t="n">
        <v>2962.01</v>
      </c>
    </row>
    <row r="4182" customFormat="false" ht="15" hidden="false" customHeight="false" outlineLevel="0" collapsed="false">
      <c r="A4182" s="0" t="n">
        <v>7153</v>
      </c>
      <c r="B4182" s="0" t="s">
        <v>16066</v>
      </c>
      <c r="C4182" s="0" t="s">
        <v>2502</v>
      </c>
      <c r="D4182" s="333" t="n">
        <v>48.2</v>
      </c>
    </row>
    <row r="4183" customFormat="false" ht="15" hidden="false" customHeight="false" outlineLevel="0" collapsed="false">
      <c r="A4183" s="0" t="n">
        <v>41089</v>
      </c>
      <c r="B4183" s="0" t="s">
        <v>16067</v>
      </c>
      <c r="C4183" s="0" t="s">
        <v>4335</v>
      </c>
      <c r="D4183" s="532" t="n">
        <v>8577.45</v>
      </c>
    </row>
    <row r="4184" customFormat="false" ht="15" hidden="false" customHeight="false" outlineLevel="0" collapsed="false">
      <c r="A4184" s="0" t="n">
        <v>40943</v>
      </c>
      <c r="B4184" s="0" t="s">
        <v>16068</v>
      </c>
      <c r="C4184" s="0" t="s">
        <v>2502</v>
      </c>
      <c r="D4184" s="333" t="n">
        <v>46.47</v>
      </c>
    </row>
    <row r="4185" customFormat="false" ht="15" hidden="false" customHeight="false" outlineLevel="0" collapsed="false">
      <c r="A4185" s="0" t="n">
        <v>40944</v>
      </c>
      <c r="B4185" s="0" t="s">
        <v>16069</v>
      </c>
      <c r="C4185" s="0" t="s">
        <v>4335</v>
      </c>
      <c r="D4185" s="532" t="n">
        <v>8271.77</v>
      </c>
    </row>
    <row r="4186" customFormat="false" ht="15" hidden="false" customHeight="false" outlineLevel="0" collapsed="false">
      <c r="A4186" s="0" t="n">
        <v>6175</v>
      </c>
      <c r="B4186" s="0" t="s">
        <v>16070</v>
      </c>
      <c r="C4186" s="0" t="s">
        <v>2502</v>
      </c>
      <c r="D4186" s="333" t="n">
        <v>30.36</v>
      </c>
    </row>
    <row r="4187" customFormat="false" ht="15" hidden="false" customHeight="false" outlineLevel="0" collapsed="false">
      <c r="A4187" s="0" t="n">
        <v>41092</v>
      </c>
      <c r="B4187" s="0" t="s">
        <v>16071</v>
      </c>
      <c r="C4187" s="0" t="s">
        <v>4335</v>
      </c>
      <c r="D4187" s="532" t="n">
        <v>5404.5</v>
      </c>
    </row>
    <row r="4188" customFormat="false" ht="15" hidden="false" customHeight="false" outlineLevel="0" collapsed="false">
      <c r="A4188" s="0" t="n">
        <v>37712</v>
      </c>
      <c r="B4188" s="0" t="s">
        <v>16072</v>
      </c>
      <c r="C4188" s="0" t="s">
        <v>2414</v>
      </c>
      <c r="D4188" s="333" t="n">
        <v>51.01</v>
      </c>
    </row>
    <row r="4189" customFormat="false" ht="15" hidden="false" customHeight="false" outlineLevel="0" collapsed="false">
      <c r="A4189" s="0" t="n">
        <v>34547</v>
      </c>
      <c r="B4189" s="0" t="s">
        <v>16073</v>
      </c>
      <c r="C4189" s="0" t="s">
        <v>2440</v>
      </c>
      <c r="D4189" s="333" t="n">
        <v>3.31</v>
      </c>
    </row>
    <row r="4190" customFormat="false" ht="15" hidden="false" customHeight="false" outlineLevel="0" collapsed="false">
      <c r="A4190" s="0" t="n">
        <v>34548</v>
      </c>
      <c r="B4190" s="0" t="s">
        <v>16074</v>
      </c>
      <c r="C4190" s="0" t="s">
        <v>2440</v>
      </c>
      <c r="D4190" s="333" t="n">
        <v>5.43</v>
      </c>
    </row>
    <row r="4191" customFormat="false" ht="15" hidden="false" customHeight="false" outlineLevel="0" collapsed="false">
      <c r="A4191" s="0" t="n">
        <v>34558</v>
      </c>
      <c r="B4191" s="0" t="s">
        <v>16075</v>
      </c>
      <c r="C4191" s="0" t="s">
        <v>2440</v>
      </c>
      <c r="D4191" s="333" t="n">
        <v>2.69</v>
      </c>
    </row>
    <row r="4192" customFormat="false" ht="15" hidden="false" customHeight="false" outlineLevel="0" collapsed="false">
      <c r="A4192" s="0" t="n">
        <v>34550</v>
      </c>
      <c r="B4192" s="0" t="s">
        <v>16076</v>
      </c>
      <c r="C4192" s="0" t="s">
        <v>2440</v>
      </c>
      <c r="D4192" s="333" t="n">
        <v>1.43</v>
      </c>
    </row>
    <row r="4193" customFormat="false" ht="15" hidden="false" customHeight="false" outlineLevel="0" collapsed="false">
      <c r="A4193" s="0" t="n">
        <v>34557</v>
      </c>
      <c r="B4193" s="0" t="s">
        <v>16077</v>
      </c>
      <c r="C4193" s="0" t="s">
        <v>2440</v>
      </c>
      <c r="D4193" s="333" t="n">
        <v>2.09</v>
      </c>
    </row>
    <row r="4194" customFormat="false" ht="15" hidden="false" customHeight="false" outlineLevel="0" collapsed="false">
      <c r="A4194" s="0" t="n">
        <v>37411</v>
      </c>
      <c r="B4194" s="0" t="s">
        <v>16078</v>
      </c>
      <c r="C4194" s="0" t="s">
        <v>2414</v>
      </c>
      <c r="D4194" s="333" t="n">
        <v>15.33</v>
      </c>
    </row>
    <row r="4195" customFormat="false" ht="15" hidden="false" customHeight="false" outlineLevel="0" collapsed="false">
      <c r="A4195" s="0" t="n">
        <v>39508</v>
      </c>
      <c r="B4195" s="0" t="s">
        <v>16079</v>
      </c>
      <c r="C4195" s="0" t="s">
        <v>2414</v>
      </c>
      <c r="D4195" s="333" t="n">
        <v>8.61</v>
      </c>
    </row>
    <row r="4196" customFormat="false" ht="15" hidden="false" customHeight="false" outlineLevel="0" collapsed="false">
      <c r="A4196" s="0" t="n">
        <v>39507</v>
      </c>
      <c r="B4196" s="0" t="s">
        <v>16080</v>
      </c>
      <c r="C4196" s="0" t="s">
        <v>2414</v>
      </c>
      <c r="D4196" s="333" t="n">
        <v>12.85</v>
      </c>
    </row>
    <row r="4197" customFormat="false" ht="15" hidden="false" customHeight="false" outlineLevel="0" collapsed="false">
      <c r="A4197" s="0" t="n">
        <v>7155</v>
      </c>
      <c r="B4197" s="0" t="s">
        <v>16081</v>
      </c>
      <c r="C4197" s="0" t="s">
        <v>2414</v>
      </c>
      <c r="D4197" s="333" t="n">
        <v>16.5</v>
      </c>
    </row>
    <row r="4198" customFormat="false" ht="15" hidden="false" customHeight="false" outlineLevel="0" collapsed="false">
      <c r="A4198" s="0" t="n">
        <v>42406</v>
      </c>
      <c r="B4198" s="0" t="s">
        <v>16082</v>
      </c>
      <c r="C4198" s="0" t="s">
        <v>2414</v>
      </c>
      <c r="D4198" s="333" t="n">
        <v>18.91</v>
      </c>
    </row>
    <row r="4199" customFormat="false" ht="15" hidden="false" customHeight="false" outlineLevel="0" collapsed="false">
      <c r="A4199" s="0" t="n">
        <v>7156</v>
      </c>
      <c r="B4199" s="0" t="s">
        <v>16083</v>
      </c>
      <c r="C4199" s="0" t="s">
        <v>2414</v>
      </c>
      <c r="D4199" s="333" t="n">
        <v>23.67</v>
      </c>
    </row>
    <row r="4200" customFormat="false" ht="15" hidden="false" customHeight="false" outlineLevel="0" collapsed="false">
      <c r="A4200" s="0" t="n">
        <v>43127</v>
      </c>
      <c r="B4200" s="0" t="s">
        <v>16084</v>
      </c>
      <c r="C4200" s="0" t="s">
        <v>2414</v>
      </c>
      <c r="D4200" s="333" t="n">
        <v>33.87</v>
      </c>
    </row>
    <row r="4201" customFormat="false" ht="15" hidden="false" customHeight="false" outlineLevel="0" collapsed="false">
      <c r="A4201" s="0" t="n">
        <v>10917</v>
      </c>
      <c r="B4201" s="0" t="s">
        <v>16085</v>
      </c>
      <c r="C4201" s="0" t="s">
        <v>2414</v>
      </c>
      <c r="D4201" s="333" t="n">
        <v>7.15</v>
      </c>
    </row>
    <row r="4202" customFormat="false" ht="15" hidden="false" customHeight="false" outlineLevel="0" collapsed="false">
      <c r="A4202" s="0" t="n">
        <v>21141</v>
      </c>
      <c r="B4202" s="0" t="s">
        <v>16086</v>
      </c>
      <c r="C4202" s="0" t="s">
        <v>2414</v>
      </c>
      <c r="D4202" s="333" t="n">
        <v>11.07</v>
      </c>
    </row>
    <row r="4203" customFormat="false" ht="15" hidden="false" customHeight="false" outlineLevel="0" collapsed="false">
      <c r="A4203" s="0" t="n">
        <v>39509</v>
      </c>
      <c r="B4203" s="0" t="s">
        <v>16087</v>
      </c>
      <c r="C4203" s="0" t="s">
        <v>2414</v>
      </c>
      <c r="D4203" s="333" t="n">
        <v>10.65</v>
      </c>
    </row>
    <row r="4204" customFormat="false" ht="15" hidden="false" customHeight="false" outlineLevel="0" collapsed="false">
      <c r="A4204" s="0" t="n">
        <v>44529</v>
      </c>
      <c r="B4204" s="0" t="s">
        <v>16088</v>
      </c>
      <c r="C4204" s="0" t="s">
        <v>2414</v>
      </c>
      <c r="D4204" s="333" t="n">
        <v>17.96</v>
      </c>
    </row>
    <row r="4205" customFormat="false" ht="15" hidden="false" customHeight="false" outlineLevel="0" collapsed="false">
      <c r="A4205" s="0" t="n">
        <v>7167</v>
      </c>
      <c r="B4205" s="0" t="s">
        <v>16089</v>
      </c>
      <c r="C4205" s="0" t="s">
        <v>2414</v>
      </c>
      <c r="D4205" s="333" t="n">
        <v>25.17</v>
      </c>
    </row>
    <row r="4206" customFormat="false" ht="15" hidden="false" customHeight="false" outlineLevel="0" collapsed="false">
      <c r="A4206" s="0" t="n">
        <v>10928</v>
      </c>
      <c r="B4206" s="0" t="s">
        <v>16090</v>
      </c>
      <c r="C4206" s="0" t="s">
        <v>2414</v>
      </c>
      <c r="D4206" s="333" t="n">
        <v>14.46</v>
      </c>
    </row>
    <row r="4207" customFormat="false" ht="15" hidden="false" customHeight="false" outlineLevel="0" collapsed="false">
      <c r="A4207" s="0" t="n">
        <v>10933</v>
      </c>
      <c r="B4207" s="0" t="s">
        <v>16091</v>
      </c>
      <c r="C4207" s="0" t="s">
        <v>2414</v>
      </c>
      <c r="D4207" s="333" t="n">
        <v>21.81</v>
      </c>
    </row>
    <row r="4208" customFormat="false" ht="15" hidden="false" customHeight="false" outlineLevel="0" collapsed="false">
      <c r="A4208" s="0" t="n">
        <v>7158</v>
      </c>
      <c r="B4208" s="0" t="s">
        <v>16092</v>
      </c>
      <c r="C4208" s="0" t="s">
        <v>2414</v>
      </c>
      <c r="D4208" s="333" t="n">
        <v>37</v>
      </c>
    </row>
    <row r="4209" customFormat="false" ht="15" hidden="false" customHeight="false" outlineLevel="0" collapsed="false">
      <c r="A4209" s="0" t="n">
        <v>10927</v>
      </c>
      <c r="B4209" s="0" t="s">
        <v>16093</v>
      </c>
      <c r="C4209" s="0" t="s">
        <v>2414</v>
      </c>
      <c r="D4209" s="333" t="n">
        <v>23.66</v>
      </c>
    </row>
    <row r="4210" customFormat="false" ht="15" hidden="false" customHeight="false" outlineLevel="0" collapsed="false">
      <c r="A4210" s="0" t="n">
        <v>7162</v>
      </c>
      <c r="B4210" s="0" t="s">
        <v>16094</v>
      </c>
      <c r="C4210" s="0" t="s">
        <v>2414</v>
      </c>
      <c r="D4210" s="333" t="n">
        <v>57.9</v>
      </c>
    </row>
    <row r="4211" customFormat="false" ht="15" hidden="false" customHeight="false" outlineLevel="0" collapsed="false">
      <c r="A4211" s="0" t="n">
        <v>10932</v>
      </c>
      <c r="B4211" s="0" t="s">
        <v>16095</v>
      </c>
      <c r="C4211" s="0" t="s">
        <v>2414</v>
      </c>
      <c r="D4211" s="333" t="n">
        <v>100.71</v>
      </c>
    </row>
    <row r="4212" customFormat="false" ht="15" hidden="false" customHeight="false" outlineLevel="0" collapsed="false">
      <c r="A4212" s="0" t="n">
        <v>10937</v>
      </c>
      <c r="B4212" s="0" t="s">
        <v>16096</v>
      </c>
      <c r="C4212" s="0" t="s">
        <v>2414</v>
      </c>
      <c r="D4212" s="333" t="n">
        <v>25.88</v>
      </c>
    </row>
    <row r="4213" customFormat="false" ht="15" hidden="false" customHeight="false" outlineLevel="0" collapsed="false">
      <c r="A4213" s="0" t="n">
        <v>10935</v>
      </c>
      <c r="B4213" s="0" t="s">
        <v>16097</v>
      </c>
      <c r="C4213" s="0" t="s">
        <v>2414</v>
      </c>
      <c r="D4213" s="333" t="n">
        <v>44.89</v>
      </c>
    </row>
    <row r="4214" customFormat="false" ht="15" hidden="false" customHeight="false" outlineLevel="0" collapsed="false">
      <c r="A4214" s="0" t="n">
        <v>10931</v>
      </c>
      <c r="B4214" s="0" t="s">
        <v>16098</v>
      </c>
      <c r="C4214" s="0" t="s">
        <v>2414</v>
      </c>
      <c r="D4214" s="333" t="n">
        <v>12.62</v>
      </c>
    </row>
    <row r="4215" customFormat="false" ht="15" hidden="false" customHeight="false" outlineLevel="0" collapsed="false">
      <c r="A4215" s="0" t="n">
        <v>7164</v>
      </c>
      <c r="B4215" s="0" t="s">
        <v>16099</v>
      </c>
      <c r="C4215" s="0" t="s">
        <v>2414</v>
      </c>
      <c r="D4215" s="333" t="n">
        <v>41.79</v>
      </c>
    </row>
    <row r="4216" customFormat="false" ht="15" hidden="false" customHeight="false" outlineLevel="0" collapsed="false">
      <c r="A4216" s="0" t="n">
        <v>36887</v>
      </c>
      <c r="B4216" s="0" t="s">
        <v>16100</v>
      </c>
      <c r="C4216" s="0" t="s">
        <v>2414</v>
      </c>
      <c r="D4216" s="333" t="n">
        <v>11.46</v>
      </c>
    </row>
    <row r="4217" customFormat="false" ht="15" hidden="false" customHeight="false" outlineLevel="0" collapsed="false">
      <c r="A4217" s="0" t="n">
        <v>34630</v>
      </c>
      <c r="B4217" s="0" t="s">
        <v>16101</v>
      </c>
      <c r="C4217" s="0" t="s">
        <v>2430</v>
      </c>
      <c r="D4217" s="333" t="n">
        <v>829.12</v>
      </c>
    </row>
    <row r="4218" customFormat="false" ht="15" hidden="false" customHeight="false" outlineLevel="0" collapsed="false">
      <c r="A4218" s="0" t="n">
        <v>7161</v>
      </c>
      <c r="B4218" s="0" t="s">
        <v>16102</v>
      </c>
      <c r="C4218" s="0" t="s">
        <v>2414</v>
      </c>
      <c r="D4218" s="333" t="n">
        <v>5.2</v>
      </c>
    </row>
    <row r="4219" customFormat="false" ht="15" hidden="false" customHeight="false" outlineLevel="0" collapsed="false">
      <c r="A4219" s="0" t="n">
        <v>7170</v>
      </c>
      <c r="B4219" s="0" t="s">
        <v>16103</v>
      </c>
      <c r="C4219" s="0" t="s">
        <v>2414</v>
      </c>
      <c r="D4219" s="333" t="n">
        <v>2.77</v>
      </c>
    </row>
    <row r="4220" customFormat="false" ht="15" hidden="false" customHeight="false" outlineLevel="0" collapsed="false">
      <c r="A4220" s="0" t="n">
        <v>37524</v>
      </c>
      <c r="B4220" s="0" t="s">
        <v>16104</v>
      </c>
      <c r="C4220" s="0" t="s">
        <v>2440</v>
      </c>
      <c r="D4220" s="333" t="n">
        <v>2.53</v>
      </c>
    </row>
    <row r="4221" customFormat="false" ht="15" hidden="false" customHeight="false" outlineLevel="0" collapsed="false">
      <c r="A4221" s="0" t="n">
        <v>37525</v>
      </c>
      <c r="B4221" s="0" t="s">
        <v>16105</v>
      </c>
      <c r="C4221" s="0" t="s">
        <v>2440</v>
      </c>
      <c r="D4221" s="333" t="n">
        <v>3.46</v>
      </c>
    </row>
    <row r="4222" customFormat="false" ht="15" hidden="false" customHeight="false" outlineLevel="0" collapsed="false">
      <c r="A4222" s="0" t="n">
        <v>36789</v>
      </c>
      <c r="B4222" s="0" t="s">
        <v>16106</v>
      </c>
      <c r="C4222" s="0" t="s">
        <v>2430</v>
      </c>
      <c r="D4222" s="333" t="n">
        <v>2.14</v>
      </c>
    </row>
    <row r="4223" customFormat="false" ht="15" hidden="false" customHeight="false" outlineLevel="0" collapsed="false">
      <c r="A4223" s="0" t="n">
        <v>7173</v>
      </c>
      <c r="B4223" s="0" t="s">
        <v>16107</v>
      </c>
      <c r="C4223" s="0" t="s">
        <v>2846</v>
      </c>
      <c r="D4223" s="532" t="n">
        <v>1386.44</v>
      </c>
    </row>
    <row r="4224" customFormat="false" ht="15" hidden="false" customHeight="false" outlineLevel="0" collapsed="false">
      <c r="A4224" s="0" t="n">
        <v>7175</v>
      </c>
      <c r="B4224" s="0" t="s">
        <v>16108</v>
      </c>
      <c r="C4224" s="0" t="s">
        <v>2430</v>
      </c>
      <c r="D4224" s="333" t="n">
        <v>1.56</v>
      </c>
    </row>
    <row r="4225" customFormat="false" ht="15" hidden="false" customHeight="false" outlineLevel="0" collapsed="false">
      <c r="A4225" s="0" t="n">
        <v>40741</v>
      </c>
      <c r="B4225" s="0" t="s">
        <v>16109</v>
      </c>
      <c r="C4225" s="0" t="s">
        <v>2430</v>
      </c>
      <c r="D4225" s="333" t="n">
        <v>3.35</v>
      </c>
    </row>
    <row r="4226" customFormat="false" ht="15" hidden="false" customHeight="false" outlineLevel="0" collapsed="false">
      <c r="A4226" s="0" t="n">
        <v>7184</v>
      </c>
      <c r="B4226" s="0" t="s">
        <v>16110</v>
      </c>
      <c r="C4226" s="0" t="s">
        <v>2414</v>
      </c>
      <c r="D4226" s="333" t="n">
        <v>52.54</v>
      </c>
    </row>
    <row r="4227" customFormat="false" ht="15" hidden="false" customHeight="false" outlineLevel="0" collapsed="false">
      <c r="A4227" s="0" t="n">
        <v>34458</v>
      </c>
      <c r="B4227" s="0" t="s">
        <v>16111</v>
      </c>
      <c r="C4227" s="0" t="s">
        <v>2430</v>
      </c>
      <c r="D4227" s="333" t="n">
        <v>136.62</v>
      </c>
    </row>
    <row r="4228" customFormat="false" ht="15" hidden="false" customHeight="false" outlineLevel="0" collapsed="false">
      <c r="A4228" s="0" t="n">
        <v>34464</v>
      </c>
      <c r="B4228" s="0" t="s">
        <v>16112</v>
      </c>
      <c r="C4228" s="0" t="s">
        <v>2430</v>
      </c>
      <c r="D4228" s="333" t="n">
        <v>203.37</v>
      </c>
    </row>
    <row r="4229" customFormat="false" ht="15" hidden="false" customHeight="false" outlineLevel="0" collapsed="false">
      <c r="A4229" s="0" t="n">
        <v>34468</v>
      </c>
      <c r="B4229" s="0" t="s">
        <v>16113</v>
      </c>
      <c r="C4229" s="0" t="s">
        <v>2430</v>
      </c>
      <c r="D4229" s="333" t="n">
        <v>256.39</v>
      </c>
    </row>
    <row r="4230" customFormat="false" ht="15" hidden="false" customHeight="false" outlineLevel="0" collapsed="false">
      <c r="A4230" s="0" t="n">
        <v>34473</v>
      </c>
      <c r="B4230" s="0" t="s">
        <v>16114</v>
      </c>
      <c r="C4230" s="0" t="s">
        <v>2430</v>
      </c>
      <c r="D4230" s="333" t="n">
        <v>155.53</v>
      </c>
    </row>
    <row r="4231" customFormat="false" ht="15" hidden="false" customHeight="false" outlineLevel="0" collapsed="false">
      <c r="A4231" s="0" t="n">
        <v>34480</v>
      </c>
      <c r="B4231" s="0" t="s">
        <v>16115</v>
      </c>
      <c r="C4231" s="0" t="s">
        <v>2430</v>
      </c>
      <c r="D4231" s="333" t="n">
        <v>287.43</v>
      </c>
    </row>
    <row r="4232" customFormat="false" ht="15" hidden="false" customHeight="false" outlineLevel="0" collapsed="false">
      <c r="A4232" s="0" t="n">
        <v>34486</v>
      </c>
      <c r="B4232" s="0" t="s">
        <v>16116</v>
      </c>
      <c r="C4232" s="0" t="s">
        <v>2430</v>
      </c>
      <c r="D4232" s="333" t="n">
        <v>340.31</v>
      </c>
    </row>
    <row r="4233" customFormat="false" ht="15" hidden="false" customHeight="false" outlineLevel="0" collapsed="false">
      <c r="A4233" s="0" t="n">
        <v>7190</v>
      </c>
      <c r="B4233" s="0" t="s">
        <v>16117</v>
      </c>
      <c r="C4233" s="0" t="s">
        <v>2430</v>
      </c>
      <c r="D4233" s="333" t="n">
        <v>11.36</v>
      </c>
    </row>
    <row r="4234" customFormat="false" ht="15" hidden="false" customHeight="false" outlineLevel="0" collapsed="false">
      <c r="A4234" s="0" t="n">
        <v>34417</v>
      </c>
      <c r="B4234" s="0" t="s">
        <v>16118</v>
      </c>
      <c r="C4234" s="0" t="s">
        <v>2430</v>
      </c>
      <c r="D4234" s="333" t="n">
        <v>18.18</v>
      </c>
    </row>
    <row r="4235" customFormat="false" ht="15" hidden="false" customHeight="false" outlineLevel="0" collapsed="false">
      <c r="A4235" s="0" t="n">
        <v>7213</v>
      </c>
      <c r="B4235" s="0" t="s">
        <v>16119</v>
      </c>
      <c r="C4235" s="0" t="s">
        <v>2414</v>
      </c>
      <c r="D4235" s="333" t="n">
        <v>16.67</v>
      </c>
    </row>
    <row r="4236" customFormat="false" ht="15" hidden="false" customHeight="false" outlineLevel="0" collapsed="false">
      <c r="A4236" s="0" t="n">
        <v>7195</v>
      </c>
      <c r="B4236" s="0" t="s">
        <v>16120</v>
      </c>
      <c r="C4236" s="0" t="s">
        <v>2430</v>
      </c>
      <c r="D4236" s="333" t="n">
        <v>48.95</v>
      </c>
    </row>
    <row r="4237" customFormat="false" ht="15" hidden="false" customHeight="false" outlineLevel="0" collapsed="false">
      <c r="A4237" s="0" t="n">
        <v>7186</v>
      </c>
      <c r="B4237" s="0" t="s">
        <v>16121</v>
      </c>
      <c r="C4237" s="0" t="s">
        <v>2430</v>
      </c>
      <c r="D4237" s="333" t="n">
        <v>53.33</v>
      </c>
    </row>
    <row r="4238" customFormat="false" ht="15" hidden="false" customHeight="false" outlineLevel="0" collapsed="false">
      <c r="A4238" s="0" t="n">
        <v>7194</v>
      </c>
      <c r="B4238" s="0" t="s">
        <v>16122</v>
      </c>
      <c r="C4238" s="0" t="s">
        <v>2414</v>
      </c>
      <c r="D4238" s="333" t="n">
        <v>24.59</v>
      </c>
    </row>
    <row r="4239" customFormat="false" ht="15" hidden="false" customHeight="false" outlineLevel="0" collapsed="false">
      <c r="A4239" s="0" t="n">
        <v>7197</v>
      </c>
      <c r="B4239" s="0" t="s">
        <v>16123</v>
      </c>
      <c r="C4239" s="0" t="s">
        <v>2430</v>
      </c>
      <c r="D4239" s="333" t="n">
        <v>103.78</v>
      </c>
    </row>
    <row r="4240" customFormat="false" ht="15" hidden="false" customHeight="false" outlineLevel="0" collapsed="false">
      <c r="A4240" s="0" t="n">
        <v>7192</v>
      </c>
      <c r="B4240" s="0" t="s">
        <v>16124</v>
      </c>
      <c r="C4240" s="0" t="s">
        <v>2430</v>
      </c>
      <c r="D4240" s="333" t="n">
        <v>92.98</v>
      </c>
    </row>
    <row r="4241" customFormat="false" ht="15" hidden="false" customHeight="false" outlineLevel="0" collapsed="false">
      <c r="A4241" s="0" t="n">
        <v>7193</v>
      </c>
      <c r="B4241" s="0" t="s">
        <v>16125</v>
      </c>
      <c r="C4241" s="0" t="s">
        <v>2430</v>
      </c>
      <c r="D4241" s="333" t="n">
        <v>104.68</v>
      </c>
    </row>
    <row r="4242" customFormat="false" ht="15" hidden="false" customHeight="false" outlineLevel="0" collapsed="false">
      <c r="A4242" s="0" t="n">
        <v>7189</v>
      </c>
      <c r="B4242" s="0" t="s">
        <v>16126</v>
      </c>
      <c r="C4242" s="0" t="s">
        <v>2430</v>
      </c>
      <c r="D4242" s="333" t="n">
        <v>121.65</v>
      </c>
    </row>
    <row r="4243" customFormat="false" ht="15" hidden="false" customHeight="false" outlineLevel="0" collapsed="false">
      <c r="A4243" s="0" t="n">
        <v>34402</v>
      </c>
      <c r="B4243" s="0" t="s">
        <v>16127</v>
      </c>
      <c r="C4243" s="0" t="s">
        <v>2430</v>
      </c>
      <c r="D4243" s="333" t="n">
        <v>171.74</v>
      </c>
    </row>
    <row r="4244" customFormat="false" ht="15" hidden="false" customHeight="false" outlineLevel="0" collapsed="false">
      <c r="A4244" s="0" t="n">
        <v>7245</v>
      </c>
      <c r="B4244" s="0" t="s">
        <v>16128</v>
      </c>
      <c r="C4244" s="0" t="s">
        <v>2430</v>
      </c>
      <c r="D4244" s="333" t="n">
        <v>38.61</v>
      </c>
    </row>
    <row r="4245" customFormat="false" ht="15" hidden="false" customHeight="false" outlineLevel="0" collapsed="false">
      <c r="A4245" s="0" t="n">
        <v>34425</v>
      </c>
      <c r="B4245" s="0" t="s">
        <v>16129</v>
      </c>
      <c r="C4245" s="0" t="s">
        <v>2430</v>
      </c>
      <c r="D4245" s="333" t="n">
        <v>110.33</v>
      </c>
    </row>
    <row r="4246" customFormat="false" ht="15" hidden="false" customHeight="false" outlineLevel="0" collapsed="false">
      <c r="A4246" s="0" t="n">
        <v>7223</v>
      </c>
      <c r="B4246" s="0" t="s">
        <v>16130</v>
      </c>
      <c r="C4246" s="0" t="s">
        <v>2430</v>
      </c>
      <c r="D4246" s="333" t="n">
        <v>122.95</v>
      </c>
    </row>
    <row r="4247" customFormat="false" ht="15" hidden="false" customHeight="false" outlineLevel="0" collapsed="false">
      <c r="A4247" s="0" t="n">
        <v>7234</v>
      </c>
      <c r="B4247" s="0" t="s">
        <v>16131</v>
      </c>
      <c r="C4247" s="0" t="s">
        <v>2430</v>
      </c>
      <c r="D4247" s="333" t="n">
        <v>185.53</v>
      </c>
    </row>
    <row r="4248" customFormat="false" ht="15" hidden="false" customHeight="false" outlineLevel="0" collapsed="false">
      <c r="A4248" s="0" t="n">
        <v>7224</v>
      </c>
      <c r="B4248" s="0" t="s">
        <v>16132</v>
      </c>
      <c r="C4248" s="0" t="s">
        <v>2430</v>
      </c>
      <c r="D4248" s="333" t="n">
        <v>226.02</v>
      </c>
    </row>
    <row r="4249" customFormat="false" ht="15" hidden="false" customHeight="false" outlineLevel="0" collapsed="false">
      <c r="A4249" s="0" t="n">
        <v>7225</v>
      </c>
      <c r="B4249" s="0" t="s">
        <v>16133</v>
      </c>
      <c r="C4249" s="0" t="s">
        <v>2430</v>
      </c>
      <c r="D4249" s="333" t="n">
        <v>242.35</v>
      </c>
    </row>
    <row r="4250" customFormat="false" ht="15" hidden="false" customHeight="false" outlineLevel="0" collapsed="false">
      <c r="A4250" s="0" t="n">
        <v>7226</v>
      </c>
      <c r="B4250" s="0" t="s">
        <v>16134</v>
      </c>
      <c r="C4250" s="0" t="s">
        <v>2430</v>
      </c>
      <c r="D4250" s="333" t="n">
        <v>258.63</v>
      </c>
    </row>
    <row r="4251" customFormat="false" ht="15" hidden="false" customHeight="false" outlineLevel="0" collapsed="false">
      <c r="A4251" s="0" t="n">
        <v>7227</v>
      </c>
      <c r="B4251" s="0" t="s">
        <v>16135</v>
      </c>
      <c r="C4251" s="0" t="s">
        <v>2430</v>
      </c>
      <c r="D4251" s="333" t="n">
        <v>294.39</v>
      </c>
    </row>
    <row r="4252" customFormat="false" ht="15" hidden="false" customHeight="false" outlineLevel="0" collapsed="false">
      <c r="A4252" s="0" t="n">
        <v>7212</v>
      </c>
      <c r="B4252" s="0" t="s">
        <v>16136</v>
      </c>
      <c r="C4252" s="0" t="s">
        <v>2430</v>
      </c>
      <c r="D4252" s="333" t="n">
        <v>323.46</v>
      </c>
    </row>
    <row r="4253" customFormat="false" ht="15" hidden="false" customHeight="false" outlineLevel="0" collapsed="false">
      <c r="A4253" s="0" t="n">
        <v>7229</v>
      </c>
      <c r="B4253" s="0" t="s">
        <v>16137</v>
      </c>
      <c r="C4253" s="0" t="s">
        <v>2430</v>
      </c>
      <c r="D4253" s="333" t="n">
        <v>205.03</v>
      </c>
    </row>
    <row r="4254" customFormat="false" ht="15" hidden="false" customHeight="false" outlineLevel="0" collapsed="false">
      <c r="A4254" s="0" t="n">
        <v>7230</v>
      </c>
      <c r="B4254" s="0" t="s">
        <v>16138</v>
      </c>
      <c r="C4254" s="0" t="s">
        <v>2430</v>
      </c>
      <c r="D4254" s="333" t="n">
        <v>341.33</v>
      </c>
    </row>
    <row r="4255" customFormat="false" ht="15" hidden="false" customHeight="false" outlineLevel="0" collapsed="false">
      <c r="A4255" s="0" t="n">
        <v>7231</v>
      </c>
      <c r="B4255" s="0" t="s">
        <v>16139</v>
      </c>
      <c r="C4255" s="0" t="s">
        <v>2430</v>
      </c>
      <c r="D4255" s="333" t="n">
        <v>484.21</v>
      </c>
    </row>
    <row r="4256" customFormat="false" ht="15" hidden="false" customHeight="false" outlineLevel="0" collapsed="false">
      <c r="A4256" s="0" t="n">
        <v>7220</v>
      </c>
      <c r="B4256" s="0" t="s">
        <v>16140</v>
      </c>
      <c r="C4256" s="0" t="s">
        <v>2430</v>
      </c>
      <c r="D4256" s="333" t="n">
        <v>597.71</v>
      </c>
    </row>
    <row r="4257" customFormat="false" ht="15" hidden="false" customHeight="false" outlineLevel="0" collapsed="false">
      <c r="A4257" s="0" t="n">
        <v>34447</v>
      </c>
      <c r="B4257" s="0" t="s">
        <v>16141</v>
      </c>
      <c r="C4257" s="0" t="s">
        <v>2430</v>
      </c>
      <c r="D4257" s="333" t="n">
        <v>668.32</v>
      </c>
    </row>
    <row r="4258" customFormat="false" ht="15" hidden="false" customHeight="false" outlineLevel="0" collapsed="false">
      <c r="A4258" s="0" t="n">
        <v>7233</v>
      </c>
      <c r="B4258" s="0" t="s">
        <v>16142</v>
      </c>
      <c r="C4258" s="0" t="s">
        <v>2430</v>
      </c>
      <c r="D4258" s="333" t="n">
        <v>766.67</v>
      </c>
    </row>
    <row r="4259" customFormat="false" ht="15" hidden="false" customHeight="false" outlineLevel="0" collapsed="false">
      <c r="A4259" s="0" t="n">
        <v>40740</v>
      </c>
      <c r="B4259" s="0" t="s">
        <v>16143</v>
      </c>
      <c r="C4259" s="0" t="s">
        <v>2414</v>
      </c>
      <c r="D4259" s="333" t="n">
        <v>163.62</v>
      </c>
    </row>
    <row r="4260" customFormat="false" ht="15" hidden="false" customHeight="false" outlineLevel="0" collapsed="false">
      <c r="A4260" s="0" t="n">
        <v>25007</v>
      </c>
      <c r="B4260" s="0" t="s">
        <v>16144</v>
      </c>
      <c r="C4260" s="0" t="s">
        <v>2414</v>
      </c>
      <c r="D4260" s="333" t="n">
        <v>46.82</v>
      </c>
    </row>
    <row r="4261" customFormat="false" ht="15" hidden="false" customHeight="false" outlineLevel="0" collapsed="false">
      <c r="A4261" s="0" t="n">
        <v>43071</v>
      </c>
      <c r="B4261" s="0" t="s">
        <v>16145</v>
      </c>
      <c r="C4261" s="0" t="s">
        <v>2414</v>
      </c>
      <c r="D4261" s="333" t="n">
        <v>184.24</v>
      </c>
    </row>
    <row r="4262" customFormat="false" ht="15" hidden="false" customHeight="false" outlineLevel="0" collapsed="false">
      <c r="A4262" s="0" t="n">
        <v>39520</v>
      </c>
      <c r="B4262" s="0" t="s">
        <v>16146</v>
      </c>
      <c r="C4262" s="0" t="s">
        <v>2414</v>
      </c>
      <c r="D4262" s="333" t="n">
        <v>150.31</v>
      </c>
    </row>
    <row r="4263" customFormat="false" ht="15" hidden="false" customHeight="false" outlineLevel="0" collapsed="false">
      <c r="A4263" s="0" t="n">
        <v>39521</v>
      </c>
      <c r="B4263" s="0" t="s">
        <v>16147</v>
      </c>
      <c r="C4263" s="0" t="s">
        <v>2414</v>
      </c>
      <c r="D4263" s="333" t="n">
        <v>155.22</v>
      </c>
    </row>
    <row r="4264" customFormat="false" ht="15" hidden="false" customHeight="false" outlineLevel="0" collapsed="false">
      <c r="A4264" s="0" t="n">
        <v>39522</v>
      </c>
      <c r="B4264" s="0" t="s">
        <v>16148</v>
      </c>
      <c r="C4264" s="0" t="s">
        <v>2414</v>
      </c>
      <c r="D4264" s="333" t="n">
        <v>160.28</v>
      </c>
    </row>
    <row r="4265" customFormat="false" ht="15" hidden="false" customHeight="false" outlineLevel="0" collapsed="false">
      <c r="A4265" s="0" t="n">
        <v>7243</v>
      </c>
      <c r="B4265" s="0" t="s">
        <v>16149</v>
      </c>
      <c r="C4265" s="0" t="s">
        <v>2414</v>
      </c>
      <c r="D4265" s="333" t="n">
        <v>48.92</v>
      </c>
    </row>
    <row r="4266" customFormat="false" ht="15" hidden="false" customHeight="false" outlineLevel="0" collapsed="false">
      <c r="A4266" s="0" t="n">
        <v>11067</v>
      </c>
      <c r="B4266" s="0" t="s">
        <v>16150</v>
      </c>
      <c r="C4266" s="0" t="s">
        <v>2430</v>
      </c>
      <c r="D4266" s="333" t="n">
        <v>352.37</v>
      </c>
    </row>
    <row r="4267" customFormat="false" ht="15" hidden="false" customHeight="false" outlineLevel="0" collapsed="false">
      <c r="A4267" s="0" t="n">
        <v>11068</v>
      </c>
      <c r="B4267" s="0" t="s">
        <v>16151</v>
      </c>
      <c r="C4267" s="0" t="s">
        <v>2430</v>
      </c>
      <c r="D4267" s="333" t="n">
        <v>445.16</v>
      </c>
    </row>
    <row r="4268" customFormat="false" ht="15" hidden="false" customHeight="false" outlineLevel="0" collapsed="false">
      <c r="A4268" s="0" t="n">
        <v>7246</v>
      </c>
      <c r="B4268" s="0" t="s">
        <v>16152</v>
      </c>
      <c r="C4268" s="0" t="s">
        <v>2430</v>
      </c>
      <c r="D4268" s="333" t="n">
        <v>42.64</v>
      </c>
    </row>
    <row r="4269" customFormat="false" ht="15" hidden="false" customHeight="false" outlineLevel="0" collapsed="false">
      <c r="A4269" s="0" t="n">
        <v>41097</v>
      </c>
      <c r="B4269" s="0" t="s">
        <v>16153</v>
      </c>
      <c r="C4269" s="0" t="s">
        <v>4335</v>
      </c>
      <c r="D4269" s="532" t="n">
        <v>3704.24</v>
      </c>
    </row>
    <row r="4270" customFormat="false" ht="15" hidden="false" customHeight="false" outlineLevel="0" collapsed="false">
      <c r="A4270" s="0" t="n">
        <v>12869</v>
      </c>
      <c r="B4270" s="0" t="s">
        <v>16154</v>
      </c>
      <c r="C4270" s="0" t="s">
        <v>2502</v>
      </c>
      <c r="D4270" s="333" t="n">
        <v>20.81</v>
      </c>
    </row>
    <row r="4271" customFormat="false" ht="15" hidden="false" customHeight="false" outlineLevel="0" collapsed="false">
      <c r="A4271" s="0" t="n">
        <v>1574</v>
      </c>
      <c r="B4271" s="0" t="s">
        <v>16155</v>
      </c>
      <c r="C4271" s="0" t="s">
        <v>2430</v>
      </c>
      <c r="D4271" s="333" t="n">
        <v>1.75</v>
      </c>
    </row>
    <row r="4272" customFormat="false" ht="15" hidden="false" customHeight="false" outlineLevel="0" collapsed="false">
      <c r="A4272" s="0" t="n">
        <v>1581</v>
      </c>
      <c r="B4272" s="0" t="s">
        <v>16156</v>
      </c>
      <c r="C4272" s="0" t="s">
        <v>2430</v>
      </c>
      <c r="D4272" s="333" t="n">
        <v>12.18</v>
      </c>
    </row>
    <row r="4273" customFormat="false" ht="15" hidden="false" customHeight="false" outlineLevel="0" collapsed="false">
      <c r="A4273" s="0" t="n">
        <v>1575</v>
      </c>
      <c r="B4273" s="0" t="s">
        <v>16157</v>
      </c>
      <c r="C4273" s="0" t="s">
        <v>2430</v>
      </c>
      <c r="D4273" s="333" t="n">
        <v>2.08</v>
      </c>
    </row>
    <row r="4274" customFormat="false" ht="15" hidden="false" customHeight="false" outlineLevel="0" collapsed="false">
      <c r="A4274" s="0" t="n">
        <v>1570</v>
      </c>
      <c r="B4274" s="0" t="s">
        <v>16158</v>
      </c>
      <c r="C4274" s="0" t="s">
        <v>2430</v>
      </c>
      <c r="D4274" s="333" t="n">
        <v>1.05</v>
      </c>
    </row>
    <row r="4275" customFormat="false" ht="15" hidden="false" customHeight="false" outlineLevel="0" collapsed="false">
      <c r="A4275" s="0" t="n">
        <v>1576</v>
      </c>
      <c r="B4275" s="0" t="s">
        <v>16159</v>
      </c>
      <c r="C4275" s="0" t="s">
        <v>2430</v>
      </c>
      <c r="D4275" s="333" t="n">
        <v>2.88</v>
      </c>
    </row>
    <row r="4276" customFormat="false" ht="15" hidden="false" customHeight="false" outlineLevel="0" collapsed="false">
      <c r="A4276" s="0" t="n">
        <v>1577</v>
      </c>
      <c r="B4276" s="0" t="s">
        <v>16160</v>
      </c>
      <c r="C4276" s="0" t="s">
        <v>2430</v>
      </c>
      <c r="D4276" s="333" t="n">
        <v>3.25</v>
      </c>
    </row>
    <row r="4277" customFormat="false" ht="15" hidden="false" customHeight="false" outlineLevel="0" collapsed="false">
      <c r="A4277" s="0" t="n">
        <v>1571</v>
      </c>
      <c r="B4277" s="0" t="s">
        <v>16161</v>
      </c>
      <c r="C4277" s="0" t="s">
        <v>2430</v>
      </c>
      <c r="D4277" s="333" t="n">
        <v>1.36</v>
      </c>
    </row>
    <row r="4278" customFormat="false" ht="15" hidden="false" customHeight="false" outlineLevel="0" collapsed="false">
      <c r="A4278" s="0" t="n">
        <v>1578</v>
      </c>
      <c r="B4278" s="0" t="s">
        <v>16162</v>
      </c>
      <c r="C4278" s="0" t="s">
        <v>2430</v>
      </c>
      <c r="D4278" s="333" t="n">
        <v>5.64</v>
      </c>
    </row>
    <row r="4279" customFormat="false" ht="15" hidden="false" customHeight="false" outlineLevel="0" collapsed="false">
      <c r="A4279" s="0" t="n">
        <v>1573</v>
      </c>
      <c r="B4279" s="0" t="s">
        <v>16163</v>
      </c>
      <c r="C4279" s="0" t="s">
        <v>2430</v>
      </c>
      <c r="D4279" s="333" t="n">
        <v>1.62</v>
      </c>
    </row>
    <row r="4280" customFormat="false" ht="15" hidden="false" customHeight="false" outlineLevel="0" collapsed="false">
      <c r="A4280" s="0" t="n">
        <v>1579</v>
      </c>
      <c r="B4280" s="0" t="s">
        <v>16164</v>
      </c>
      <c r="C4280" s="0" t="s">
        <v>2430</v>
      </c>
      <c r="D4280" s="333" t="n">
        <v>7.03</v>
      </c>
    </row>
    <row r="4281" customFormat="false" ht="15" hidden="false" customHeight="false" outlineLevel="0" collapsed="false">
      <c r="A4281" s="0" t="n">
        <v>1580</v>
      </c>
      <c r="B4281" s="0" t="s">
        <v>16165</v>
      </c>
      <c r="C4281" s="0" t="s">
        <v>2430</v>
      </c>
      <c r="D4281" s="333" t="n">
        <v>8.66</v>
      </c>
    </row>
    <row r="4282" customFormat="false" ht="15" hidden="false" customHeight="false" outlineLevel="0" collapsed="false">
      <c r="A4282" s="0" t="n">
        <v>39321</v>
      </c>
      <c r="B4282" s="0" t="s">
        <v>16166</v>
      </c>
      <c r="C4282" s="0" t="s">
        <v>2430</v>
      </c>
      <c r="D4282" s="333" t="n">
        <v>19.5</v>
      </c>
    </row>
    <row r="4283" customFormat="false" ht="15" hidden="false" customHeight="false" outlineLevel="0" collapsed="false">
      <c r="A4283" s="0" t="n">
        <v>39319</v>
      </c>
      <c r="B4283" s="0" t="s">
        <v>16167</v>
      </c>
      <c r="C4283" s="0" t="s">
        <v>2430</v>
      </c>
      <c r="D4283" s="333" t="n">
        <v>8.11</v>
      </c>
    </row>
    <row r="4284" customFormat="false" ht="15" hidden="false" customHeight="false" outlineLevel="0" collapsed="false">
      <c r="A4284" s="0" t="n">
        <v>39320</v>
      </c>
      <c r="B4284" s="0" t="s">
        <v>16168</v>
      </c>
      <c r="C4284" s="0" t="s">
        <v>2430</v>
      </c>
      <c r="D4284" s="333" t="n">
        <v>15.6</v>
      </c>
    </row>
    <row r="4285" customFormat="false" ht="15" hidden="false" customHeight="false" outlineLevel="0" collapsed="false">
      <c r="A4285" s="0" t="n">
        <v>1591</v>
      </c>
      <c r="B4285" s="0" t="s">
        <v>16169</v>
      </c>
      <c r="C4285" s="0" t="s">
        <v>2430</v>
      </c>
      <c r="D4285" s="333" t="n">
        <v>26.86</v>
      </c>
    </row>
    <row r="4286" customFormat="false" ht="15" hidden="false" customHeight="false" outlineLevel="0" collapsed="false">
      <c r="A4286" s="0" t="n">
        <v>1547</v>
      </c>
      <c r="B4286" s="0" t="s">
        <v>16170</v>
      </c>
      <c r="C4286" s="0" t="s">
        <v>2430</v>
      </c>
      <c r="D4286" s="333" t="n">
        <v>140.75</v>
      </c>
    </row>
    <row r="4287" customFormat="false" ht="15" hidden="false" customHeight="false" outlineLevel="0" collapsed="false">
      <c r="A4287" s="0" t="n">
        <v>38196</v>
      </c>
      <c r="B4287" s="0" t="s">
        <v>16171</v>
      </c>
      <c r="C4287" s="0" t="s">
        <v>2430</v>
      </c>
      <c r="D4287" s="333" t="n">
        <v>27.41</v>
      </c>
    </row>
    <row r="4288" customFormat="false" ht="15" hidden="false" customHeight="false" outlineLevel="0" collapsed="false">
      <c r="A4288" s="0" t="n">
        <v>1543</v>
      </c>
      <c r="B4288" s="0" t="s">
        <v>16172</v>
      </c>
      <c r="C4288" s="0" t="s">
        <v>2430</v>
      </c>
      <c r="D4288" s="333" t="n">
        <v>29.13</v>
      </c>
    </row>
    <row r="4289" customFormat="false" ht="15" hidden="false" customHeight="false" outlineLevel="0" collapsed="false">
      <c r="A4289" s="0" t="n">
        <v>1585</v>
      </c>
      <c r="B4289" s="0" t="s">
        <v>16173</v>
      </c>
      <c r="C4289" s="0" t="s">
        <v>2430</v>
      </c>
      <c r="D4289" s="333" t="n">
        <v>5.64</v>
      </c>
    </row>
    <row r="4290" customFormat="false" ht="15" hidden="false" customHeight="false" outlineLevel="0" collapsed="false">
      <c r="A4290" s="0" t="n">
        <v>1593</v>
      </c>
      <c r="B4290" s="0" t="s">
        <v>16174</v>
      </c>
      <c r="C4290" s="0" t="s">
        <v>2430</v>
      </c>
      <c r="D4290" s="333" t="n">
        <v>29.96</v>
      </c>
    </row>
    <row r="4291" customFormat="false" ht="15" hidden="false" customHeight="false" outlineLevel="0" collapsed="false">
      <c r="A4291" s="0" t="n">
        <v>11838</v>
      </c>
      <c r="B4291" s="0" t="s">
        <v>16175</v>
      </c>
      <c r="C4291" s="0" t="s">
        <v>2430</v>
      </c>
      <c r="D4291" s="333" t="n">
        <v>39.53</v>
      </c>
    </row>
    <row r="4292" customFormat="false" ht="15" hidden="false" customHeight="false" outlineLevel="0" collapsed="false">
      <c r="A4292" s="0" t="n">
        <v>1594</v>
      </c>
      <c r="B4292" s="0" t="s">
        <v>16176</v>
      </c>
      <c r="C4292" s="0" t="s">
        <v>2430</v>
      </c>
      <c r="D4292" s="333" t="n">
        <v>39.96</v>
      </c>
    </row>
    <row r="4293" customFormat="false" ht="15" hidden="false" customHeight="false" outlineLevel="0" collapsed="false">
      <c r="A4293" s="0" t="n">
        <v>1586</v>
      </c>
      <c r="B4293" s="0" t="s">
        <v>16177</v>
      </c>
      <c r="C4293" s="0" t="s">
        <v>2430</v>
      </c>
      <c r="D4293" s="333" t="n">
        <v>7.14</v>
      </c>
    </row>
    <row r="4294" customFormat="false" ht="15" hidden="false" customHeight="false" outlineLevel="0" collapsed="false">
      <c r="A4294" s="0" t="n">
        <v>11839</v>
      </c>
      <c r="B4294" s="0" t="s">
        <v>16178</v>
      </c>
      <c r="C4294" s="0" t="s">
        <v>2430</v>
      </c>
      <c r="D4294" s="333" t="n">
        <v>57.52</v>
      </c>
    </row>
    <row r="4295" customFormat="false" ht="15" hidden="false" customHeight="false" outlineLevel="0" collapsed="false">
      <c r="A4295" s="0" t="n">
        <v>1587</v>
      </c>
      <c r="B4295" s="0" t="s">
        <v>16179</v>
      </c>
      <c r="C4295" s="0" t="s">
        <v>2430</v>
      </c>
      <c r="D4295" s="333" t="n">
        <v>7.27</v>
      </c>
    </row>
    <row r="4296" customFormat="false" ht="15" hidden="false" customHeight="false" outlineLevel="0" collapsed="false">
      <c r="A4296" s="0" t="n">
        <v>1545</v>
      </c>
      <c r="B4296" s="0" t="s">
        <v>16180</v>
      </c>
      <c r="C4296" s="0" t="s">
        <v>2430</v>
      </c>
      <c r="D4296" s="333" t="n">
        <v>69.02</v>
      </c>
    </row>
    <row r="4297" customFormat="false" ht="15" hidden="false" customHeight="false" outlineLevel="0" collapsed="false">
      <c r="A4297" s="0" t="n">
        <v>1588</v>
      </c>
      <c r="B4297" s="0" t="s">
        <v>16181</v>
      </c>
      <c r="C4297" s="0" t="s">
        <v>2430</v>
      </c>
      <c r="D4297" s="333" t="n">
        <v>9.97</v>
      </c>
    </row>
    <row r="4298" customFormat="false" ht="15" hidden="false" customHeight="false" outlineLevel="0" collapsed="false">
      <c r="A4298" s="0" t="n">
        <v>1535</v>
      </c>
      <c r="B4298" s="0" t="s">
        <v>16182</v>
      </c>
      <c r="C4298" s="0" t="s">
        <v>2430</v>
      </c>
      <c r="D4298" s="333" t="n">
        <v>5.75</v>
      </c>
    </row>
    <row r="4299" customFormat="false" ht="15" hidden="false" customHeight="false" outlineLevel="0" collapsed="false">
      <c r="A4299" s="0" t="n">
        <v>1589</v>
      </c>
      <c r="B4299" s="0" t="s">
        <v>16183</v>
      </c>
      <c r="C4299" s="0" t="s">
        <v>2430</v>
      </c>
      <c r="D4299" s="333" t="n">
        <v>10.29</v>
      </c>
    </row>
    <row r="4300" customFormat="false" ht="15" hidden="false" customHeight="false" outlineLevel="0" collapsed="false">
      <c r="A4300" s="0" t="n">
        <v>1546</v>
      </c>
      <c r="B4300" s="0" t="s">
        <v>16184</v>
      </c>
      <c r="C4300" s="0" t="s">
        <v>2430</v>
      </c>
      <c r="D4300" s="333" t="n">
        <v>116.47</v>
      </c>
    </row>
    <row r="4301" customFormat="false" ht="15" hidden="false" customHeight="false" outlineLevel="0" collapsed="false">
      <c r="A4301" s="0" t="n">
        <v>1590</v>
      </c>
      <c r="B4301" s="0" t="s">
        <v>16185</v>
      </c>
      <c r="C4301" s="0" t="s">
        <v>2430</v>
      </c>
      <c r="D4301" s="333" t="n">
        <v>18.11</v>
      </c>
    </row>
    <row r="4302" customFormat="false" ht="15" hidden="false" customHeight="false" outlineLevel="0" collapsed="false">
      <c r="A4302" s="0" t="n">
        <v>1542</v>
      </c>
      <c r="B4302" s="0" t="s">
        <v>16186</v>
      </c>
      <c r="C4302" s="0" t="s">
        <v>2430</v>
      </c>
      <c r="D4302" s="333" t="n">
        <v>24</v>
      </c>
    </row>
    <row r="4303" customFormat="false" ht="15" hidden="false" customHeight="false" outlineLevel="0" collapsed="false">
      <c r="A4303" s="0" t="n">
        <v>38415</v>
      </c>
      <c r="B4303" s="0" t="s">
        <v>16187</v>
      </c>
      <c r="C4303" s="0" t="s">
        <v>2430</v>
      </c>
      <c r="D4303" s="532" t="n">
        <v>1009.64</v>
      </c>
    </row>
    <row r="4304" customFormat="false" ht="15" hidden="false" customHeight="false" outlineLevel="0" collapsed="false">
      <c r="A4304" s="0" t="n">
        <v>38414</v>
      </c>
      <c r="B4304" s="0" t="s">
        <v>16188</v>
      </c>
      <c r="C4304" s="0" t="s">
        <v>2430</v>
      </c>
      <c r="D4304" s="532" t="n">
        <v>1417.04</v>
      </c>
    </row>
    <row r="4305" customFormat="false" ht="15" hidden="false" customHeight="false" outlineLevel="0" collapsed="false">
      <c r="A4305" s="0" t="n">
        <v>38128</v>
      </c>
      <c r="B4305" s="0" t="s">
        <v>16189</v>
      </c>
      <c r="C4305" s="0" t="s">
        <v>2515</v>
      </c>
      <c r="D4305" s="333" t="n">
        <v>0.63</v>
      </c>
    </row>
    <row r="4306" customFormat="false" ht="15" hidden="false" customHeight="false" outlineLevel="0" collapsed="false">
      <c r="A4306" s="0" t="n">
        <v>7253</v>
      </c>
      <c r="B4306" s="0" t="s">
        <v>16190</v>
      </c>
      <c r="C4306" s="0" t="s">
        <v>2438</v>
      </c>
      <c r="D4306" s="333" t="n">
        <v>135</v>
      </c>
    </row>
    <row r="4307" customFormat="false" ht="15" hidden="false" customHeight="false" outlineLevel="0" collapsed="false">
      <c r="A4307" s="0" t="n">
        <v>4806</v>
      </c>
      <c r="B4307" s="0" t="s">
        <v>16191</v>
      </c>
      <c r="C4307" s="0" t="s">
        <v>2440</v>
      </c>
      <c r="D4307" s="333" t="n">
        <v>15.32</v>
      </c>
    </row>
    <row r="4308" customFormat="false" ht="15" hidden="false" customHeight="false" outlineLevel="0" collapsed="false">
      <c r="A4308" s="0" t="n">
        <v>34401</v>
      </c>
      <c r="B4308" s="0" t="s">
        <v>16192</v>
      </c>
      <c r="C4308" s="0" t="s">
        <v>2430</v>
      </c>
      <c r="D4308" s="333" t="n">
        <v>1.79</v>
      </c>
    </row>
    <row r="4309" customFormat="false" ht="15" hidden="false" customHeight="false" outlineLevel="0" collapsed="false">
      <c r="A4309" s="0" t="n">
        <v>7260</v>
      </c>
      <c r="B4309" s="0" t="s">
        <v>16193</v>
      </c>
      <c r="C4309" s="0" t="s">
        <v>2430</v>
      </c>
      <c r="D4309" s="333" t="n">
        <v>1.59</v>
      </c>
    </row>
    <row r="4310" customFormat="false" ht="15" hidden="false" customHeight="false" outlineLevel="0" collapsed="false">
      <c r="A4310" s="0" t="n">
        <v>7256</v>
      </c>
      <c r="B4310" s="0" t="s">
        <v>16194</v>
      </c>
      <c r="C4310" s="0" t="s">
        <v>2430</v>
      </c>
      <c r="D4310" s="333" t="n">
        <v>1.57</v>
      </c>
    </row>
    <row r="4311" customFormat="false" ht="15" hidden="false" customHeight="false" outlineLevel="0" collapsed="false">
      <c r="A4311" s="0" t="n">
        <v>7258</v>
      </c>
      <c r="B4311" s="0" t="s">
        <v>16195</v>
      </c>
      <c r="C4311" s="0" t="s">
        <v>2430</v>
      </c>
      <c r="D4311" s="333" t="n">
        <v>0.64</v>
      </c>
    </row>
    <row r="4312" customFormat="false" ht="15" hidden="false" customHeight="false" outlineLevel="0" collapsed="false">
      <c r="A4312" s="0" t="n">
        <v>34400</v>
      </c>
      <c r="B4312" s="0" t="s">
        <v>16196</v>
      </c>
      <c r="C4312" s="0" t="s">
        <v>2430</v>
      </c>
      <c r="D4312" s="333" t="n">
        <v>2.76</v>
      </c>
    </row>
    <row r="4313" customFormat="false" ht="15" hidden="false" customHeight="false" outlineLevel="0" collapsed="false">
      <c r="A4313" s="0" t="n">
        <v>10617</v>
      </c>
      <c r="B4313" s="0" t="s">
        <v>16197</v>
      </c>
      <c r="C4313" s="0" t="s">
        <v>2430</v>
      </c>
      <c r="D4313" s="333" t="n">
        <v>5.27</v>
      </c>
    </row>
    <row r="4314" customFormat="false" ht="15" hidden="false" customHeight="false" outlineLevel="0" collapsed="false">
      <c r="A4314" s="0" t="n">
        <v>44261</v>
      </c>
      <c r="B4314" s="0" t="s">
        <v>16198</v>
      </c>
      <c r="C4314" s="0" t="s">
        <v>2430</v>
      </c>
      <c r="D4314" s="333" t="n">
        <v>129.54</v>
      </c>
    </row>
    <row r="4315" customFormat="false" ht="15" hidden="false" customHeight="false" outlineLevel="0" collapsed="false">
      <c r="A4315" s="0" t="n">
        <v>7274</v>
      </c>
      <c r="B4315" s="0" t="s">
        <v>16199</v>
      </c>
      <c r="C4315" s="0" t="s">
        <v>2430</v>
      </c>
      <c r="D4315" s="333" t="n">
        <v>62.71</v>
      </c>
    </row>
    <row r="4316" customFormat="false" ht="15" hidden="false" customHeight="false" outlineLevel="0" collapsed="false">
      <c r="A4316" s="0" t="n">
        <v>44326</v>
      </c>
      <c r="B4316" s="0" t="s">
        <v>16200</v>
      </c>
      <c r="C4316" s="0" t="s">
        <v>2430</v>
      </c>
      <c r="D4316" s="532" t="n">
        <v>1354.47</v>
      </c>
    </row>
    <row r="4317" customFormat="false" ht="15" hidden="false" customHeight="false" outlineLevel="0" collapsed="false">
      <c r="A4317" s="0" t="n">
        <v>154</v>
      </c>
      <c r="B4317" s="0" t="s">
        <v>16201</v>
      </c>
      <c r="C4317" s="0" t="s">
        <v>2712</v>
      </c>
      <c r="D4317" s="333" t="n">
        <v>81.32</v>
      </c>
    </row>
    <row r="4318" customFormat="false" ht="15" hidden="false" customHeight="false" outlineLevel="0" collapsed="false">
      <c r="A4318" s="0" t="n">
        <v>38121</v>
      </c>
      <c r="B4318" s="0" t="s">
        <v>16202</v>
      </c>
      <c r="C4318" s="0" t="s">
        <v>2712</v>
      </c>
      <c r="D4318" s="333" t="n">
        <v>21.55</v>
      </c>
    </row>
    <row r="4319" customFormat="false" ht="15" hidden="false" customHeight="false" outlineLevel="0" collapsed="false">
      <c r="A4319" s="0" t="n">
        <v>43776</v>
      </c>
      <c r="B4319" s="0" t="s">
        <v>16203</v>
      </c>
      <c r="C4319" s="0" t="s">
        <v>2712</v>
      </c>
      <c r="D4319" s="333" t="n">
        <v>27.09</v>
      </c>
    </row>
    <row r="4320" customFormat="false" ht="15" hidden="false" customHeight="false" outlineLevel="0" collapsed="false">
      <c r="A4320" s="0" t="n">
        <v>7343</v>
      </c>
      <c r="B4320" s="0" t="s">
        <v>16204</v>
      </c>
      <c r="C4320" s="0" t="s">
        <v>2712</v>
      </c>
      <c r="D4320" s="333" t="n">
        <v>19.06</v>
      </c>
    </row>
    <row r="4321" customFormat="false" ht="15" hidden="false" customHeight="false" outlineLevel="0" collapsed="false">
      <c r="A4321" s="0" t="n">
        <v>7348</v>
      </c>
      <c r="B4321" s="0" t="s">
        <v>16205</v>
      </c>
      <c r="C4321" s="0" t="s">
        <v>2712</v>
      </c>
      <c r="D4321" s="333" t="n">
        <v>21.87</v>
      </c>
    </row>
    <row r="4322" customFormat="false" ht="15" hidden="false" customHeight="false" outlineLevel="0" collapsed="false">
      <c r="A4322" s="0" t="n">
        <v>7313</v>
      </c>
      <c r="B4322" s="0" t="s">
        <v>16206</v>
      </c>
      <c r="C4322" s="0" t="s">
        <v>2712</v>
      </c>
      <c r="D4322" s="333" t="n">
        <v>22.98</v>
      </c>
    </row>
    <row r="4323" customFormat="false" ht="15" hidden="false" customHeight="false" outlineLevel="0" collapsed="false">
      <c r="A4323" s="0" t="n">
        <v>7319</v>
      </c>
      <c r="B4323" s="0" t="s">
        <v>16207</v>
      </c>
      <c r="C4323" s="0" t="s">
        <v>2712</v>
      </c>
      <c r="D4323" s="333" t="n">
        <v>13.15</v>
      </c>
    </row>
    <row r="4324" customFormat="false" ht="15" hidden="false" customHeight="false" outlineLevel="0" collapsed="false">
      <c r="A4324" s="0" t="n">
        <v>7314</v>
      </c>
      <c r="B4324" s="0" t="s">
        <v>16208</v>
      </c>
      <c r="C4324" s="0" t="s">
        <v>2712</v>
      </c>
      <c r="D4324" s="333" t="n">
        <v>85.33</v>
      </c>
    </row>
    <row r="4325" customFormat="false" ht="15" hidden="false" customHeight="false" outlineLevel="0" collapsed="false">
      <c r="A4325" s="0" t="n">
        <v>7304</v>
      </c>
      <c r="B4325" s="0" t="s">
        <v>16209</v>
      </c>
      <c r="C4325" s="0" t="s">
        <v>2712</v>
      </c>
      <c r="D4325" s="333" t="n">
        <v>80.29</v>
      </c>
    </row>
    <row r="4326" customFormat="false" ht="15" hidden="false" customHeight="false" outlineLevel="0" collapsed="false">
      <c r="A4326" s="0" t="n">
        <v>43649</v>
      </c>
      <c r="B4326" s="0" t="s">
        <v>16210</v>
      </c>
      <c r="C4326" s="0" t="s">
        <v>2712</v>
      </c>
      <c r="D4326" s="333" t="n">
        <v>41.53</v>
      </c>
    </row>
    <row r="4327" customFormat="false" ht="15" hidden="false" customHeight="false" outlineLevel="0" collapsed="false">
      <c r="A4327" s="0" t="n">
        <v>43650</v>
      </c>
      <c r="B4327" s="0" t="s">
        <v>16211</v>
      </c>
      <c r="C4327" s="0" t="s">
        <v>2712</v>
      </c>
      <c r="D4327" s="333" t="n">
        <v>39.24</v>
      </c>
    </row>
    <row r="4328" customFormat="false" ht="15" hidden="false" customHeight="false" outlineLevel="0" collapsed="false">
      <c r="A4328" s="0" t="n">
        <v>7311</v>
      </c>
      <c r="B4328" s="0" t="s">
        <v>16212</v>
      </c>
      <c r="C4328" s="0" t="s">
        <v>2712</v>
      </c>
      <c r="D4328" s="333" t="n">
        <v>40.2</v>
      </c>
    </row>
    <row r="4329" customFormat="false" ht="15" hidden="false" customHeight="false" outlineLevel="0" collapsed="false">
      <c r="A4329" s="0" t="n">
        <v>7292</v>
      </c>
      <c r="B4329" s="0" t="s">
        <v>16213</v>
      </c>
      <c r="C4329" s="0" t="s">
        <v>2712</v>
      </c>
      <c r="D4329" s="333" t="n">
        <v>38.92</v>
      </c>
    </row>
    <row r="4330" customFormat="false" ht="15" hidden="false" customHeight="false" outlineLevel="0" collapsed="false">
      <c r="A4330" s="0" t="n">
        <v>7293</v>
      </c>
      <c r="B4330" s="0" t="s">
        <v>16214</v>
      </c>
      <c r="C4330" s="0" t="s">
        <v>2712</v>
      </c>
      <c r="D4330" s="333" t="n">
        <v>43.06</v>
      </c>
    </row>
    <row r="4331" customFormat="false" ht="15" hidden="false" customHeight="false" outlineLevel="0" collapsed="false">
      <c r="A4331" s="0" t="n">
        <v>7306</v>
      </c>
      <c r="B4331" s="0" t="s">
        <v>16215</v>
      </c>
      <c r="C4331" s="0" t="s">
        <v>2712</v>
      </c>
      <c r="D4331" s="333" t="n">
        <v>47.52</v>
      </c>
    </row>
    <row r="4332" customFormat="false" ht="15" hidden="false" customHeight="false" outlineLevel="0" collapsed="false">
      <c r="A4332" s="0" t="n">
        <v>7288</v>
      </c>
      <c r="B4332" s="0" t="s">
        <v>16216</v>
      </c>
      <c r="C4332" s="0" t="s">
        <v>2712</v>
      </c>
      <c r="D4332" s="333" t="n">
        <v>39.45</v>
      </c>
    </row>
    <row r="4333" customFormat="false" ht="15" hidden="false" customHeight="false" outlineLevel="0" collapsed="false">
      <c r="A4333" s="0" t="n">
        <v>43625</v>
      </c>
      <c r="B4333" s="0" t="s">
        <v>16217</v>
      </c>
      <c r="C4333" s="0" t="s">
        <v>2712</v>
      </c>
      <c r="D4333" s="333" t="n">
        <v>31.86</v>
      </c>
    </row>
    <row r="4334" customFormat="false" ht="15" hidden="false" customHeight="false" outlineLevel="0" collapsed="false">
      <c r="A4334" s="0" t="n">
        <v>43647</v>
      </c>
      <c r="B4334" s="0" t="s">
        <v>16218</v>
      </c>
      <c r="C4334" s="0" t="s">
        <v>2712</v>
      </c>
      <c r="D4334" s="333" t="n">
        <v>28.94</v>
      </c>
    </row>
    <row r="4335" customFormat="false" ht="15" hidden="false" customHeight="false" outlineLevel="0" collapsed="false">
      <c r="A4335" s="0" t="n">
        <v>43648</v>
      </c>
      <c r="B4335" s="0" t="s">
        <v>16219</v>
      </c>
      <c r="C4335" s="0" t="s">
        <v>2712</v>
      </c>
      <c r="D4335" s="333" t="n">
        <v>27.92</v>
      </c>
    </row>
    <row r="4336" customFormat="false" ht="15" hidden="false" customHeight="false" outlineLevel="0" collapsed="false">
      <c r="A4336" s="0" t="n">
        <v>35693</v>
      </c>
      <c r="B4336" s="0" t="s">
        <v>16220</v>
      </c>
      <c r="C4336" s="0" t="s">
        <v>2712</v>
      </c>
      <c r="D4336" s="333" t="n">
        <v>13.6</v>
      </c>
    </row>
    <row r="4337" customFormat="false" ht="15" hidden="false" customHeight="false" outlineLevel="0" collapsed="false">
      <c r="A4337" s="0" t="n">
        <v>7356</v>
      </c>
      <c r="B4337" s="0" t="s">
        <v>16221</v>
      </c>
      <c r="C4337" s="0" t="s">
        <v>2712</v>
      </c>
      <c r="D4337" s="333" t="n">
        <v>32.61</v>
      </c>
    </row>
    <row r="4338" customFormat="false" ht="15" hidden="false" customHeight="false" outlineLevel="0" collapsed="false">
      <c r="A4338" s="0" t="n">
        <v>35692</v>
      </c>
      <c r="B4338" s="0" t="s">
        <v>16222</v>
      </c>
      <c r="C4338" s="0" t="s">
        <v>2712</v>
      </c>
      <c r="D4338" s="333" t="n">
        <v>21.34</v>
      </c>
    </row>
    <row r="4339" customFormat="false" ht="15" hidden="false" customHeight="false" outlineLevel="0" collapsed="false">
      <c r="A4339" s="0" t="n">
        <v>43624</v>
      </c>
      <c r="B4339" s="0" t="s">
        <v>16223</v>
      </c>
      <c r="C4339" s="0" t="s">
        <v>2712</v>
      </c>
      <c r="D4339" s="333" t="n">
        <v>39.75</v>
      </c>
    </row>
    <row r="4340" customFormat="false" ht="15" hidden="false" customHeight="false" outlineLevel="0" collapsed="false">
      <c r="A4340" s="0" t="n">
        <v>7342</v>
      </c>
      <c r="B4340" s="0" t="s">
        <v>16224</v>
      </c>
      <c r="C4340" s="0" t="s">
        <v>2515</v>
      </c>
      <c r="D4340" s="333" t="n">
        <v>2.52</v>
      </c>
    </row>
    <row r="4341" customFormat="false" ht="15" hidden="false" customHeight="false" outlineLevel="0" collapsed="false">
      <c r="A4341" s="0" t="n">
        <v>7350</v>
      </c>
      <c r="B4341" s="0" t="s">
        <v>16225</v>
      </c>
      <c r="C4341" s="0" t="s">
        <v>2712</v>
      </c>
      <c r="D4341" s="333" t="n">
        <v>47.07</v>
      </c>
    </row>
    <row r="4342" customFormat="false" ht="15" hidden="false" customHeight="false" outlineLevel="0" collapsed="false">
      <c r="A4342" s="0" t="n">
        <v>39574</v>
      </c>
      <c r="B4342" s="0" t="s">
        <v>16226</v>
      </c>
      <c r="C4342" s="0" t="s">
        <v>2430</v>
      </c>
      <c r="D4342" s="333" t="n">
        <v>4.18</v>
      </c>
    </row>
    <row r="4343" customFormat="false" ht="15" hidden="false" customHeight="false" outlineLevel="0" collapsed="false">
      <c r="A4343" s="0" t="n">
        <v>11060</v>
      </c>
      <c r="B4343" s="0" t="s">
        <v>16227</v>
      </c>
      <c r="C4343" s="0" t="s">
        <v>2430</v>
      </c>
      <c r="D4343" s="333" t="n">
        <v>58.96</v>
      </c>
    </row>
    <row r="4344" customFormat="false" ht="15" hidden="false" customHeight="false" outlineLevel="0" collapsed="false">
      <c r="A4344" s="0" t="n">
        <v>37401</v>
      </c>
      <c r="B4344" s="0" t="s">
        <v>16228</v>
      </c>
      <c r="C4344" s="0" t="s">
        <v>2430</v>
      </c>
      <c r="D4344" s="333" t="n">
        <v>37.89</v>
      </c>
    </row>
    <row r="4345" customFormat="false" ht="15" hidden="false" customHeight="false" outlineLevel="0" collapsed="false">
      <c r="A4345" s="0" t="n">
        <v>7525</v>
      </c>
      <c r="B4345" s="0" t="s">
        <v>16229</v>
      </c>
      <c r="C4345" s="0" t="s">
        <v>2430</v>
      </c>
      <c r="D4345" s="333" t="n">
        <v>53.67</v>
      </c>
    </row>
    <row r="4346" customFormat="false" ht="15" hidden="false" customHeight="false" outlineLevel="0" collapsed="false">
      <c r="A4346" s="0" t="n">
        <v>7524</v>
      </c>
      <c r="B4346" s="0" t="s">
        <v>16230</v>
      </c>
      <c r="C4346" s="0" t="s">
        <v>2430</v>
      </c>
      <c r="D4346" s="333" t="n">
        <v>50.57</v>
      </c>
    </row>
    <row r="4347" customFormat="false" ht="15" hidden="false" customHeight="false" outlineLevel="0" collapsed="false">
      <c r="A4347" s="0" t="n">
        <v>38105</v>
      </c>
      <c r="B4347" s="0" t="s">
        <v>16231</v>
      </c>
      <c r="C4347" s="0" t="s">
        <v>2430</v>
      </c>
      <c r="D4347" s="333" t="n">
        <v>12.99</v>
      </c>
    </row>
    <row r="4348" customFormat="false" ht="15" hidden="false" customHeight="false" outlineLevel="0" collapsed="false">
      <c r="A4348" s="0" t="n">
        <v>38084</v>
      </c>
      <c r="B4348" s="0" t="s">
        <v>16232</v>
      </c>
      <c r="C4348" s="0" t="s">
        <v>2430</v>
      </c>
      <c r="D4348" s="333" t="n">
        <v>18.45</v>
      </c>
    </row>
    <row r="4349" customFormat="false" ht="15" hidden="false" customHeight="false" outlineLevel="0" collapsed="false">
      <c r="A4349" s="0" t="n">
        <v>38103</v>
      </c>
      <c r="B4349" s="0" t="s">
        <v>16233</v>
      </c>
      <c r="C4349" s="0" t="s">
        <v>2430</v>
      </c>
      <c r="D4349" s="333" t="n">
        <v>19.5</v>
      </c>
    </row>
    <row r="4350" customFormat="false" ht="15" hidden="false" customHeight="false" outlineLevel="0" collapsed="false">
      <c r="A4350" s="0" t="n">
        <v>38082</v>
      </c>
      <c r="B4350" s="0" t="s">
        <v>16234</v>
      </c>
      <c r="C4350" s="0" t="s">
        <v>2430</v>
      </c>
      <c r="D4350" s="333" t="n">
        <v>24.02</v>
      </c>
    </row>
    <row r="4351" customFormat="false" ht="15" hidden="false" customHeight="false" outlineLevel="0" collapsed="false">
      <c r="A4351" s="0" t="n">
        <v>38104</v>
      </c>
      <c r="B4351" s="0" t="s">
        <v>16235</v>
      </c>
      <c r="C4351" s="0" t="s">
        <v>2430</v>
      </c>
      <c r="D4351" s="333" t="n">
        <v>38.19</v>
      </c>
    </row>
    <row r="4352" customFormat="false" ht="15" hidden="false" customHeight="false" outlineLevel="0" collapsed="false">
      <c r="A4352" s="0" t="n">
        <v>38083</v>
      </c>
      <c r="B4352" s="0" t="s">
        <v>16236</v>
      </c>
      <c r="C4352" s="0" t="s">
        <v>2430</v>
      </c>
      <c r="D4352" s="333" t="n">
        <v>42.4</v>
      </c>
    </row>
    <row r="4353" customFormat="false" ht="15" hidden="false" customHeight="false" outlineLevel="0" collapsed="false">
      <c r="A4353" s="0" t="n">
        <v>38101</v>
      </c>
      <c r="B4353" s="0" t="s">
        <v>16237</v>
      </c>
      <c r="C4353" s="0" t="s">
        <v>2430</v>
      </c>
      <c r="D4353" s="333" t="n">
        <v>9.27</v>
      </c>
    </row>
    <row r="4354" customFormat="false" ht="15" hidden="false" customHeight="false" outlineLevel="0" collapsed="false">
      <c r="A4354" s="0" t="n">
        <v>7528</v>
      </c>
      <c r="B4354" s="0" t="s">
        <v>16238</v>
      </c>
      <c r="C4354" s="0" t="s">
        <v>2430</v>
      </c>
      <c r="D4354" s="333" t="n">
        <v>10.9</v>
      </c>
    </row>
    <row r="4355" customFormat="false" ht="15" hidden="false" customHeight="false" outlineLevel="0" collapsed="false">
      <c r="A4355" s="0" t="n">
        <v>12147</v>
      </c>
      <c r="B4355" s="0" t="s">
        <v>16239</v>
      </c>
      <c r="C4355" s="0" t="s">
        <v>2430</v>
      </c>
      <c r="D4355" s="333" t="n">
        <v>16.62</v>
      </c>
    </row>
    <row r="4356" customFormat="false" ht="15" hidden="false" customHeight="false" outlineLevel="0" collapsed="false">
      <c r="A4356" s="0" t="n">
        <v>38075</v>
      </c>
      <c r="B4356" s="0" t="s">
        <v>16240</v>
      </c>
      <c r="C4356" s="0" t="s">
        <v>2430</v>
      </c>
      <c r="D4356" s="333" t="n">
        <v>18.88</v>
      </c>
    </row>
    <row r="4357" customFormat="false" ht="15" hidden="false" customHeight="false" outlineLevel="0" collapsed="false">
      <c r="A4357" s="0" t="n">
        <v>38102</v>
      </c>
      <c r="B4357" s="0" t="s">
        <v>16241</v>
      </c>
      <c r="C4357" s="0" t="s">
        <v>2430</v>
      </c>
      <c r="D4357" s="333" t="n">
        <v>11.87</v>
      </c>
    </row>
    <row r="4358" customFormat="false" ht="15" hidden="false" customHeight="false" outlineLevel="0" collapsed="false">
      <c r="A4358" s="0" t="n">
        <v>38076</v>
      </c>
      <c r="B4358" s="0" t="s">
        <v>16242</v>
      </c>
      <c r="C4358" s="0" t="s">
        <v>2430</v>
      </c>
      <c r="D4358" s="333" t="n">
        <v>21.17</v>
      </c>
    </row>
    <row r="4359" customFormat="false" ht="15" hidden="false" customHeight="false" outlineLevel="0" collapsed="false">
      <c r="A4359" s="0" t="n">
        <v>7592</v>
      </c>
      <c r="B4359" s="0" t="s">
        <v>16243</v>
      </c>
      <c r="C4359" s="0" t="s">
        <v>2502</v>
      </c>
      <c r="D4359" s="333" t="n">
        <v>21.06</v>
      </c>
    </row>
    <row r="4360" customFormat="false" ht="15" hidden="false" customHeight="false" outlineLevel="0" collapsed="false">
      <c r="A4360" s="0" t="n">
        <v>40820</v>
      </c>
      <c r="B4360" s="0" t="s">
        <v>16244</v>
      </c>
      <c r="C4360" s="0" t="s">
        <v>4335</v>
      </c>
      <c r="D4360" s="532" t="n">
        <v>3748.8</v>
      </c>
    </row>
    <row r="4361" customFormat="false" ht="15" hidden="false" customHeight="false" outlineLevel="0" collapsed="false">
      <c r="A4361" s="0" t="n">
        <v>11826</v>
      </c>
      <c r="B4361" s="0" t="s">
        <v>16245</v>
      </c>
      <c r="C4361" s="0" t="s">
        <v>2430</v>
      </c>
      <c r="D4361" s="333" t="n">
        <v>159.35</v>
      </c>
    </row>
    <row r="4362" customFormat="false" ht="15" hidden="false" customHeight="false" outlineLevel="0" collapsed="false">
      <c r="A4362" s="0" t="n">
        <v>7606</v>
      </c>
      <c r="B4362" s="0" t="s">
        <v>16246</v>
      </c>
      <c r="C4362" s="0" t="s">
        <v>2430</v>
      </c>
      <c r="D4362" s="333" t="n">
        <v>191.64</v>
      </c>
    </row>
    <row r="4363" customFormat="false" ht="15" hidden="false" customHeight="false" outlineLevel="0" collapsed="false">
      <c r="A4363" s="0" t="n">
        <v>11763</v>
      </c>
      <c r="B4363" s="0" t="s">
        <v>16247</v>
      </c>
      <c r="C4363" s="0" t="s">
        <v>2430</v>
      </c>
      <c r="D4363" s="333" t="n">
        <v>418.48</v>
      </c>
    </row>
    <row r="4364" customFormat="false" ht="15" hidden="false" customHeight="false" outlineLevel="0" collapsed="false">
      <c r="A4364" s="0" t="n">
        <v>11764</v>
      </c>
      <c r="B4364" s="0" t="s">
        <v>16248</v>
      </c>
      <c r="C4364" s="0" t="s">
        <v>2430</v>
      </c>
      <c r="D4364" s="333" t="n">
        <v>343.34</v>
      </c>
    </row>
    <row r="4365" customFormat="false" ht="15" hidden="false" customHeight="false" outlineLevel="0" collapsed="false">
      <c r="A4365" s="0" t="n">
        <v>11829</v>
      </c>
      <c r="B4365" s="0" t="s">
        <v>16249</v>
      </c>
      <c r="C4365" s="0" t="s">
        <v>2430</v>
      </c>
      <c r="D4365" s="333" t="n">
        <v>82.99</v>
      </c>
    </row>
    <row r="4366" customFormat="false" ht="15" hidden="false" customHeight="false" outlineLevel="0" collapsed="false">
      <c r="A4366" s="0" t="n">
        <v>11830</v>
      </c>
      <c r="B4366" s="0" t="s">
        <v>16250</v>
      </c>
      <c r="C4366" s="0" t="s">
        <v>2430</v>
      </c>
      <c r="D4366" s="333" t="n">
        <v>89.61</v>
      </c>
    </row>
    <row r="4367" customFormat="false" ht="15" hidden="false" customHeight="false" outlineLevel="0" collapsed="false">
      <c r="A4367" s="0" t="n">
        <v>11825</v>
      </c>
      <c r="B4367" s="0" t="s">
        <v>16251</v>
      </c>
      <c r="C4367" s="0" t="s">
        <v>2430</v>
      </c>
      <c r="D4367" s="333" t="n">
        <v>201.59</v>
      </c>
    </row>
    <row r="4368" customFormat="false" ht="15" hidden="false" customHeight="false" outlineLevel="0" collapsed="false">
      <c r="A4368" s="0" t="n">
        <v>11767</v>
      </c>
      <c r="B4368" s="0" t="s">
        <v>16252</v>
      </c>
      <c r="C4368" s="0" t="s">
        <v>2430</v>
      </c>
      <c r="D4368" s="333" t="n">
        <v>536.93</v>
      </c>
    </row>
    <row r="4369" customFormat="false" ht="15" hidden="false" customHeight="false" outlineLevel="0" collapsed="false">
      <c r="A4369" s="0" t="n">
        <v>11766</v>
      </c>
      <c r="B4369" s="0" t="s">
        <v>16253</v>
      </c>
      <c r="C4369" s="0" t="s">
        <v>2430</v>
      </c>
      <c r="D4369" s="333" t="n">
        <v>125.16</v>
      </c>
    </row>
    <row r="4370" customFormat="false" ht="15" hidden="false" customHeight="false" outlineLevel="0" collapsed="false">
      <c r="A4370" s="0" t="n">
        <v>11765</v>
      </c>
      <c r="B4370" s="0" t="s">
        <v>16254</v>
      </c>
      <c r="C4370" s="0" t="s">
        <v>2430</v>
      </c>
      <c r="D4370" s="333" t="n">
        <v>228.82</v>
      </c>
    </row>
    <row r="4371" customFormat="false" ht="15" hidden="false" customHeight="false" outlineLevel="0" collapsed="false">
      <c r="A4371" s="0" t="n">
        <v>11824</v>
      </c>
      <c r="B4371" s="0" t="s">
        <v>16255</v>
      </c>
      <c r="C4371" s="0" t="s">
        <v>2430</v>
      </c>
      <c r="D4371" s="333" t="n">
        <v>147.22</v>
      </c>
    </row>
    <row r="4372" customFormat="false" ht="15" hidden="false" customHeight="false" outlineLevel="0" collapsed="false">
      <c r="A4372" s="0" t="n">
        <v>44045</v>
      </c>
      <c r="B4372" s="0" t="s">
        <v>16256</v>
      </c>
      <c r="C4372" s="0" t="s">
        <v>2430</v>
      </c>
      <c r="D4372" s="333" t="n">
        <v>302.23</v>
      </c>
    </row>
    <row r="4373" customFormat="false" ht="15" hidden="false" customHeight="false" outlineLevel="0" collapsed="false">
      <c r="A4373" s="0" t="n">
        <v>39702</v>
      </c>
      <c r="B4373" s="0" t="s">
        <v>16257</v>
      </c>
      <c r="C4373" s="0" t="s">
        <v>2430</v>
      </c>
      <c r="D4373" s="532" t="n">
        <v>2007.26</v>
      </c>
    </row>
    <row r="4374" customFormat="false" ht="15" hidden="false" customHeight="false" outlineLevel="0" collapsed="false">
      <c r="A4374" s="0" t="n">
        <v>13415</v>
      </c>
      <c r="B4374" s="0" t="s">
        <v>16258</v>
      </c>
      <c r="C4374" s="0" t="s">
        <v>2430</v>
      </c>
      <c r="D4374" s="333" t="n">
        <v>65.9</v>
      </c>
    </row>
    <row r="4375" customFormat="false" ht="15" hidden="false" customHeight="false" outlineLevel="0" collapsed="false">
      <c r="A4375" s="0" t="n">
        <v>7602</v>
      </c>
      <c r="B4375" s="0" t="s">
        <v>16259</v>
      </c>
      <c r="C4375" s="0" t="s">
        <v>2430</v>
      </c>
      <c r="D4375" s="333" t="n">
        <v>42.05</v>
      </c>
    </row>
    <row r="4376" customFormat="false" ht="15" hidden="false" customHeight="false" outlineLevel="0" collapsed="false">
      <c r="A4376" s="0" t="n">
        <v>7603</v>
      </c>
      <c r="B4376" s="0" t="s">
        <v>16260</v>
      </c>
      <c r="C4376" s="0" t="s">
        <v>2430</v>
      </c>
      <c r="D4376" s="333" t="n">
        <v>35.67</v>
      </c>
    </row>
    <row r="4377" customFormat="false" ht="15" hidden="false" customHeight="false" outlineLevel="0" collapsed="false">
      <c r="A4377" s="0" t="n">
        <v>11777</v>
      </c>
      <c r="B4377" s="0" t="s">
        <v>16261</v>
      </c>
      <c r="C4377" s="0" t="s">
        <v>2430</v>
      </c>
      <c r="D4377" s="333" t="n">
        <v>204.76</v>
      </c>
    </row>
    <row r="4378" customFormat="false" ht="15" hidden="false" customHeight="false" outlineLevel="0" collapsed="false">
      <c r="A4378" s="0" t="n">
        <v>13417</v>
      </c>
      <c r="B4378" s="0" t="s">
        <v>16262</v>
      </c>
      <c r="C4378" s="0" t="s">
        <v>2430</v>
      </c>
      <c r="D4378" s="333" t="n">
        <v>85.83</v>
      </c>
    </row>
    <row r="4379" customFormat="false" ht="15" hidden="false" customHeight="false" outlineLevel="0" collapsed="false">
      <c r="A4379" s="0" t="n">
        <v>36791</v>
      </c>
      <c r="B4379" s="0" t="s">
        <v>16263</v>
      </c>
      <c r="C4379" s="0" t="s">
        <v>2430</v>
      </c>
      <c r="D4379" s="333" t="n">
        <v>128.81</v>
      </c>
    </row>
    <row r="4380" customFormat="false" ht="15" hidden="false" customHeight="false" outlineLevel="0" collapsed="false">
      <c r="A4380" s="0" t="n">
        <v>36795</v>
      </c>
      <c r="B4380" s="0" t="s">
        <v>16264</v>
      </c>
      <c r="C4380" s="0" t="s">
        <v>2430</v>
      </c>
      <c r="D4380" s="532" t="n">
        <v>1628.71</v>
      </c>
    </row>
    <row r="4381" customFormat="false" ht="15" hidden="false" customHeight="false" outlineLevel="0" collapsed="false">
      <c r="A4381" s="0" t="n">
        <v>36796</v>
      </c>
      <c r="B4381" s="0" t="s">
        <v>16265</v>
      </c>
      <c r="C4381" s="0" t="s">
        <v>2430</v>
      </c>
      <c r="D4381" s="333" t="n">
        <v>135.34</v>
      </c>
    </row>
    <row r="4382" customFormat="false" ht="15" hidden="false" customHeight="false" outlineLevel="0" collapsed="false">
      <c r="A4382" s="0" t="n">
        <v>36792</v>
      </c>
      <c r="B4382" s="0" t="s">
        <v>16266</v>
      </c>
      <c r="C4382" s="0" t="s">
        <v>2430</v>
      </c>
      <c r="D4382" s="333" t="n">
        <v>171.44</v>
      </c>
    </row>
    <row r="4383" customFormat="false" ht="15" hidden="false" customHeight="false" outlineLevel="0" collapsed="false">
      <c r="A4383" s="0" t="n">
        <v>11773</v>
      </c>
      <c r="B4383" s="0" t="s">
        <v>16267</v>
      </c>
      <c r="C4383" s="0" t="s">
        <v>2430</v>
      </c>
      <c r="D4383" s="333" t="n">
        <v>114.13</v>
      </c>
    </row>
    <row r="4384" customFormat="false" ht="15" hidden="false" customHeight="false" outlineLevel="0" collapsed="false">
      <c r="A4384" s="0" t="n">
        <v>11762</v>
      </c>
      <c r="B4384" s="0" t="s">
        <v>16268</v>
      </c>
      <c r="C4384" s="0" t="s">
        <v>2430</v>
      </c>
      <c r="D4384" s="333" t="n">
        <v>54.13</v>
      </c>
    </row>
    <row r="4385" customFormat="false" ht="15" hidden="false" customHeight="false" outlineLevel="0" collapsed="false">
      <c r="A4385" s="0" t="n">
        <v>7604</v>
      </c>
      <c r="B4385" s="0" t="s">
        <v>16269</v>
      </c>
      <c r="C4385" s="0" t="s">
        <v>2430</v>
      </c>
      <c r="D4385" s="333" t="n">
        <v>45.83</v>
      </c>
    </row>
    <row r="4386" customFormat="false" ht="15" hidden="false" customHeight="false" outlineLevel="0" collapsed="false">
      <c r="A4386" s="0" t="n">
        <v>13984</v>
      </c>
      <c r="B4386" s="0" t="s">
        <v>16270</v>
      </c>
      <c r="C4386" s="0" t="s">
        <v>2430</v>
      </c>
      <c r="D4386" s="333" t="n">
        <v>66.61</v>
      </c>
    </row>
    <row r="4387" customFormat="false" ht="15" hidden="false" customHeight="false" outlineLevel="0" collapsed="false">
      <c r="A4387" s="0" t="n">
        <v>11772</v>
      </c>
      <c r="B4387" s="0" t="s">
        <v>16271</v>
      </c>
      <c r="C4387" s="0" t="s">
        <v>2430</v>
      </c>
      <c r="D4387" s="333" t="n">
        <v>114.49</v>
      </c>
    </row>
    <row r="4388" customFormat="false" ht="15" hidden="false" customHeight="false" outlineLevel="0" collapsed="false">
      <c r="A4388" s="0" t="n">
        <v>13983</v>
      </c>
      <c r="B4388" s="0" t="s">
        <v>16272</v>
      </c>
      <c r="C4388" s="0" t="s">
        <v>2430</v>
      </c>
      <c r="D4388" s="333" t="n">
        <v>86.7</v>
      </c>
    </row>
    <row r="4389" customFormat="false" ht="15" hidden="false" customHeight="false" outlineLevel="0" collapsed="false">
      <c r="A4389" s="0" t="n">
        <v>13416</v>
      </c>
      <c r="B4389" s="0" t="s">
        <v>16273</v>
      </c>
      <c r="C4389" s="0" t="s">
        <v>2430</v>
      </c>
      <c r="D4389" s="333" t="n">
        <v>77.01</v>
      </c>
    </row>
    <row r="4390" customFormat="false" ht="15" hidden="false" customHeight="false" outlineLevel="0" collapsed="false">
      <c r="A4390" s="0" t="n">
        <v>40329</v>
      </c>
      <c r="B4390" s="0" t="s">
        <v>16274</v>
      </c>
      <c r="C4390" s="0" t="s">
        <v>2430</v>
      </c>
      <c r="D4390" s="333" t="n">
        <v>52</v>
      </c>
    </row>
    <row r="4391" customFormat="false" ht="15" hidden="false" customHeight="false" outlineLevel="0" collapsed="false">
      <c r="A4391" s="0" t="n">
        <v>11823</v>
      </c>
      <c r="B4391" s="0" t="s">
        <v>16275</v>
      </c>
      <c r="C4391" s="0" t="s">
        <v>2430</v>
      </c>
      <c r="D4391" s="333" t="n">
        <v>21.91</v>
      </c>
    </row>
    <row r="4392" customFormat="false" ht="15" hidden="false" customHeight="false" outlineLevel="0" collapsed="false">
      <c r="A4392" s="0" t="n">
        <v>11822</v>
      </c>
      <c r="B4392" s="0" t="s">
        <v>16276</v>
      </c>
      <c r="C4392" s="0" t="s">
        <v>2430</v>
      </c>
      <c r="D4392" s="333" t="n">
        <v>28.29</v>
      </c>
    </row>
    <row r="4393" customFormat="false" ht="15" hidden="false" customHeight="false" outlineLevel="0" collapsed="false">
      <c r="A4393" s="0" t="n">
        <v>11831</v>
      </c>
      <c r="B4393" s="0" t="s">
        <v>16277</v>
      </c>
      <c r="C4393" s="0" t="s">
        <v>2430</v>
      </c>
      <c r="D4393" s="333" t="n">
        <v>17.03</v>
      </c>
    </row>
    <row r="4394" customFormat="false" ht="15" hidden="false" customHeight="false" outlineLevel="0" collapsed="false">
      <c r="A4394" s="0" t="n">
        <v>7613</v>
      </c>
      <c r="B4394" s="0" t="s">
        <v>16278</v>
      </c>
      <c r="C4394" s="0" t="s">
        <v>2430</v>
      </c>
      <c r="D4394" s="532" t="n">
        <v>119503.15</v>
      </c>
    </row>
    <row r="4395" customFormat="false" ht="15" hidden="false" customHeight="false" outlineLevel="0" collapsed="false">
      <c r="A4395" s="0" t="n">
        <v>7619</v>
      </c>
      <c r="B4395" s="0" t="s">
        <v>16279</v>
      </c>
      <c r="C4395" s="0" t="s">
        <v>2430</v>
      </c>
      <c r="D4395" s="532" t="n">
        <v>18472.63</v>
      </c>
    </row>
    <row r="4396" customFormat="false" ht="15" hidden="false" customHeight="false" outlineLevel="0" collapsed="false">
      <c r="A4396" s="0" t="n">
        <v>12076</v>
      </c>
      <c r="B4396" s="0" t="s">
        <v>16280</v>
      </c>
      <c r="C4396" s="0" t="s">
        <v>2430</v>
      </c>
      <c r="D4396" s="532" t="n">
        <v>8473.68</v>
      </c>
    </row>
    <row r="4397" customFormat="false" ht="15" hidden="false" customHeight="false" outlineLevel="0" collapsed="false">
      <c r="A4397" s="0" t="n">
        <v>7614</v>
      </c>
      <c r="B4397" s="0" t="s">
        <v>16281</v>
      </c>
      <c r="C4397" s="0" t="s">
        <v>2430</v>
      </c>
      <c r="D4397" s="532" t="n">
        <v>23298.39</v>
      </c>
    </row>
    <row r="4398" customFormat="false" ht="15" hidden="false" customHeight="false" outlineLevel="0" collapsed="false">
      <c r="A4398" s="0" t="n">
        <v>7618</v>
      </c>
      <c r="B4398" s="0" t="s">
        <v>16282</v>
      </c>
      <c r="C4398" s="0" t="s">
        <v>2430</v>
      </c>
      <c r="D4398" s="532" t="n">
        <v>151107.57</v>
      </c>
    </row>
    <row r="4399" customFormat="false" ht="15" hidden="false" customHeight="false" outlineLevel="0" collapsed="false">
      <c r="A4399" s="0" t="n">
        <v>7620</v>
      </c>
      <c r="B4399" s="0" t="s">
        <v>16283</v>
      </c>
      <c r="C4399" s="0" t="s">
        <v>2430</v>
      </c>
      <c r="D4399" s="532" t="n">
        <v>32684.21</v>
      </c>
    </row>
    <row r="4400" customFormat="false" ht="15" hidden="false" customHeight="false" outlineLevel="0" collapsed="false">
      <c r="A4400" s="0" t="n">
        <v>7610</v>
      </c>
      <c r="B4400" s="0" t="s">
        <v>16284</v>
      </c>
      <c r="C4400" s="0" t="s">
        <v>2430</v>
      </c>
      <c r="D4400" s="532" t="n">
        <v>10349.99</v>
      </c>
    </row>
    <row r="4401" customFormat="false" ht="15" hidden="false" customHeight="false" outlineLevel="0" collapsed="false">
      <c r="A4401" s="0" t="n">
        <v>7615</v>
      </c>
      <c r="B4401" s="0" t="s">
        <v>16285</v>
      </c>
      <c r="C4401" s="0" t="s">
        <v>2430</v>
      </c>
      <c r="D4401" s="532" t="n">
        <v>38131.57</v>
      </c>
    </row>
    <row r="4402" customFormat="false" ht="15" hidden="false" customHeight="false" outlineLevel="0" collapsed="false">
      <c r="A4402" s="0" t="n">
        <v>7617</v>
      </c>
      <c r="B4402" s="0" t="s">
        <v>16286</v>
      </c>
      <c r="C4402" s="0" t="s">
        <v>2430</v>
      </c>
      <c r="D4402" s="532" t="n">
        <v>11560.52</v>
      </c>
    </row>
    <row r="4403" customFormat="false" ht="15" hidden="false" customHeight="false" outlineLevel="0" collapsed="false">
      <c r="A4403" s="0" t="n">
        <v>7616</v>
      </c>
      <c r="B4403" s="0" t="s">
        <v>16287</v>
      </c>
      <c r="C4403" s="0" t="s">
        <v>2430</v>
      </c>
      <c r="D4403" s="532" t="n">
        <v>62224.68</v>
      </c>
    </row>
    <row r="4404" customFormat="false" ht="15" hidden="false" customHeight="false" outlineLevel="0" collapsed="false">
      <c r="A4404" s="0" t="n">
        <v>7611</v>
      </c>
      <c r="B4404" s="0" t="s">
        <v>16288</v>
      </c>
      <c r="C4404" s="0" t="s">
        <v>2430</v>
      </c>
      <c r="D4404" s="532" t="n">
        <v>14950</v>
      </c>
    </row>
    <row r="4405" customFormat="false" ht="15" hidden="false" customHeight="false" outlineLevel="0" collapsed="false">
      <c r="A4405" s="0" t="n">
        <v>7612</v>
      </c>
      <c r="B4405" s="0" t="s">
        <v>16289</v>
      </c>
      <c r="C4405" s="0" t="s">
        <v>2430</v>
      </c>
      <c r="D4405" s="532" t="n">
        <v>85351.78</v>
      </c>
    </row>
    <row r="4406" customFormat="false" ht="15" hidden="false" customHeight="false" outlineLevel="0" collapsed="false">
      <c r="A4406" s="0" t="n">
        <v>37371</v>
      </c>
      <c r="B4406" s="0" t="s">
        <v>16290</v>
      </c>
      <c r="C4406" s="0" t="s">
        <v>2502</v>
      </c>
      <c r="D4406" s="333" t="n">
        <v>1.5</v>
      </c>
    </row>
    <row r="4407" customFormat="false" ht="15" hidden="false" customHeight="false" outlineLevel="0" collapsed="false">
      <c r="A4407" s="0" t="n">
        <v>40861</v>
      </c>
      <c r="B4407" s="0" t="s">
        <v>16291</v>
      </c>
      <c r="C4407" s="0" t="s">
        <v>4335</v>
      </c>
      <c r="D4407" s="333" t="n">
        <v>282.98</v>
      </c>
    </row>
    <row r="4408" customFormat="false" ht="15" hidden="false" customHeight="false" outlineLevel="0" collapsed="false">
      <c r="A4408" s="0" t="n">
        <v>36510</v>
      </c>
      <c r="B4408" s="0" t="s">
        <v>16292</v>
      </c>
      <c r="C4408" s="0" t="s">
        <v>2430</v>
      </c>
      <c r="D4408" s="532" t="n">
        <v>985932.68</v>
      </c>
    </row>
    <row r="4409" customFormat="false" ht="15" hidden="false" customHeight="false" outlineLevel="0" collapsed="false">
      <c r="A4409" s="0" t="n">
        <v>25020</v>
      </c>
      <c r="B4409" s="0" t="s">
        <v>16293</v>
      </c>
      <c r="C4409" s="0" t="s">
        <v>2430</v>
      </c>
      <c r="D4409" s="532" t="n">
        <v>4061695.76</v>
      </c>
    </row>
    <row r="4410" customFormat="false" ht="15" hidden="false" customHeight="false" outlineLevel="0" collapsed="false">
      <c r="A4410" s="0" t="n">
        <v>7622</v>
      </c>
      <c r="B4410" s="0" t="s">
        <v>16294</v>
      </c>
      <c r="C4410" s="0" t="s">
        <v>2430</v>
      </c>
      <c r="D4410" s="532" t="n">
        <v>956498.8</v>
      </c>
    </row>
    <row r="4411" customFormat="false" ht="15" hidden="false" customHeight="false" outlineLevel="0" collapsed="false">
      <c r="A4411" s="0" t="n">
        <v>7624</v>
      </c>
      <c r="B4411" s="0" t="s">
        <v>16295</v>
      </c>
      <c r="C4411" s="0" t="s">
        <v>2430</v>
      </c>
      <c r="D4411" s="532" t="n">
        <v>1240000</v>
      </c>
    </row>
    <row r="4412" customFormat="false" ht="15" hidden="false" customHeight="false" outlineLevel="0" collapsed="false">
      <c r="A4412" s="0" t="n">
        <v>7625</v>
      </c>
      <c r="B4412" s="0" t="s">
        <v>16296</v>
      </c>
      <c r="C4412" s="0" t="s">
        <v>2430</v>
      </c>
      <c r="D4412" s="532" t="n">
        <v>1232415.78</v>
      </c>
    </row>
    <row r="4413" customFormat="false" ht="15" hidden="false" customHeight="false" outlineLevel="0" collapsed="false">
      <c r="A4413" s="0" t="n">
        <v>7623</v>
      </c>
      <c r="B4413" s="0" t="s">
        <v>16297</v>
      </c>
      <c r="C4413" s="0" t="s">
        <v>2430</v>
      </c>
      <c r="D4413" s="532" t="n">
        <v>4061695.76</v>
      </c>
    </row>
    <row r="4414" customFormat="false" ht="15" hidden="false" customHeight="false" outlineLevel="0" collapsed="false">
      <c r="A4414" s="0" t="n">
        <v>36508</v>
      </c>
      <c r="B4414" s="0" t="s">
        <v>16298</v>
      </c>
      <c r="C4414" s="0" t="s">
        <v>2430</v>
      </c>
      <c r="D4414" s="532" t="n">
        <v>1826705.75</v>
      </c>
    </row>
    <row r="4415" customFormat="false" ht="15" hidden="false" customHeight="false" outlineLevel="0" collapsed="false">
      <c r="A4415" s="0" t="n">
        <v>36509</v>
      </c>
      <c r="B4415" s="0" t="s">
        <v>16299</v>
      </c>
      <c r="C4415" s="0" t="s">
        <v>2430</v>
      </c>
      <c r="D4415" s="532" t="n">
        <v>1001100.85</v>
      </c>
    </row>
    <row r="4416" customFormat="false" ht="15" hidden="false" customHeight="false" outlineLevel="0" collapsed="false">
      <c r="A4416" s="0" t="n">
        <v>13238</v>
      </c>
      <c r="B4416" s="0" t="s">
        <v>16300</v>
      </c>
      <c r="C4416" s="0" t="s">
        <v>2430</v>
      </c>
      <c r="D4416" s="532" t="n">
        <v>307752.03</v>
      </c>
    </row>
    <row r="4417" customFormat="false" ht="15" hidden="false" customHeight="false" outlineLevel="0" collapsed="false">
      <c r="A4417" s="0" t="n">
        <v>36511</v>
      </c>
      <c r="B4417" s="0" t="s">
        <v>16301</v>
      </c>
      <c r="C4417" s="0" t="s">
        <v>2430</v>
      </c>
      <c r="D4417" s="532" t="n">
        <v>356601.56</v>
      </c>
    </row>
    <row r="4418" customFormat="false" ht="15" hidden="false" customHeight="false" outlineLevel="0" collapsed="false">
      <c r="A4418" s="0" t="n">
        <v>36515</v>
      </c>
      <c r="B4418" s="0" t="s">
        <v>16302</v>
      </c>
      <c r="C4418" s="0" t="s">
        <v>2430</v>
      </c>
      <c r="D4418" s="532" t="n">
        <v>105026.47</v>
      </c>
    </row>
    <row r="4419" customFormat="false" ht="15" hidden="false" customHeight="false" outlineLevel="0" collapsed="false">
      <c r="A4419" s="0" t="n">
        <v>10598</v>
      </c>
      <c r="B4419" s="0" t="s">
        <v>16303</v>
      </c>
      <c r="C4419" s="0" t="s">
        <v>2430</v>
      </c>
      <c r="D4419" s="532" t="n">
        <v>170316.31</v>
      </c>
    </row>
    <row r="4420" customFormat="false" ht="15" hidden="false" customHeight="false" outlineLevel="0" collapsed="false">
      <c r="A4420" s="0" t="n">
        <v>7640</v>
      </c>
      <c r="B4420" s="0" t="s">
        <v>16304</v>
      </c>
      <c r="C4420" s="0" t="s">
        <v>2430</v>
      </c>
      <c r="D4420" s="532" t="n">
        <v>261345</v>
      </c>
    </row>
    <row r="4421" customFormat="false" ht="15" hidden="false" customHeight="false" outlineLevel="0" collapsed="false">
      <c r="A4421" s="0" t="n">
        <v>36513</v>
      </c>
      <c r="B4421" s="0" t="s">
        <v>16305</v>
      </c>
      <c r="C4421" s="0" t="s">
        <v>2430</v>
      </c>
      <c r="D4421" s="532" t="n">
        <v>251758.26</v>
      </c>
    </row>
    <row r="4422" customFormat="false" ht="15" hidden="false" customHeight="false" outlineLevel="0" collapsed="false">
      <c r="A4422" s="0" t="n">
        <v>36514</v>
      </c>
      <c r="B4422" s="0" t="s">
        <v>16306</v>
      </c>
      <c r="C4422" s="0" t="s">
        <v>2430</v>
      </c>
      <c r="D4422" s="532" t="n">
        <v>280884.79</v>
      </c>
    </row>
    <row r="4423" customFormat="false" ht="15" hidden="false" customHeight="false" outlineLevel="0" collapsed="false">
      <c r="A4423" s="0" t="n">
        <v>11572</v>
      </c>
      <c r="B4423" s="0" t="s">
        <v>16307</v>
      </c>
      <c r="C4423" s="0" t="s">
        <v>2430</v>
      </c>
      <c r="D4423" s="333" t="n">
        <v>31.13</v>
      </c>
    </row>
    <row r="4424" customFormat="false" ht="15" hidden="false" customHeight="false" outlineLevel="0" collapsed="false">
      <c r="A4424" s="0" t="n">
        <v>36149</v>
      </c>
      <c r="B4424" s="0" t="s">
        <v>16308</v>
      </c>
      <c r="C4424" s="0" t="s">
        <v>2430</v>
      </c>
      <c r="D4424" s="333" t="n">
        <v>180.36</v>
      </c>
    </row>
    <row r="4425" customFormat="false" ht="15" hidden="false" customHeight="false" outlineLevel="0" collapsed="false">
      <c r="A4425" s="0" t="n">
        <v>42407</v>
      </c>
      <c r="B4425" s="0" t="s">
        <v>16309</v>
      </c>
      <c r="C4425" s="0" t="s">
        <v>2440</v>
      </c>
      <c r="D4425" s="333" t="n">
        <v>5.4</v>
      </c>
    </row>
    <row r="4426" customFormat="false" ht="15" hidden="false" customHeight="false" outlineLevel="0" collapsed="false">
      <c r="A4426" s="0" t="n">
        <v>11581</v>
      </c>
      <c r="B4426" s="0" t="s">
        <v>16310</v>
      </c>
      <c r="C4426" s="0" t="s">
        <v>2440</v>
      </c>
      <c r="D4426" s="333" t="n">
        <v>20.54</v>
      </c>
    </row>
    <row r="4427" customFormat="false" ht="15" hidden="false" customHeight="false" outlineLevel="0" collapsed="false">
      <c r="A4427" s="0" t="n">
        <v>43605</v>
      </c>
      <c r="B4427" s="0" t="s">
        <v>16311</v>
      </c>
      <c r="C4427" s="0" t="s">
        <v>2440</v>
      </c>
      <c r="D4427" s="333" t="n">
        <v>42.04</v>
      </c>
    </row>
    <row r="4428" customFormat="false" ht="15" hidden="false" customHeight="false" outlineLevel="0" collapsed="false">
      <c r="A4428" s="0" t="n">
        <v>11580</v>
      </c>
      <c r="B4428" s="0" t="s">
        <v>16312</v>
      </c>
      <c r="C4428" s="0" t="s">
        <v>2440</v>
      </c>
      <c r="D4428" s="333" t="n">
        <v>8.24</v>
      </c>
    </row>
    <row r="4429" customFormat="false" ht="15" hidden="false" customHeight="false" outlineLevel="0" collapsed="false">
      <c r="A4429" s="0" t="n">
        <v>10743</v>
      </c>
      <c r="B4429" s="0" t="s">
        <v>16313</v>
      </c>
      <c r="C4429" s="0" t="s">
        <v>2430</v>
      </c>
      <c r="D4429" s="333" t="n">
        <v>611.15</v>
      </c>
    </row>
    <row r="4430" customFormat="false" ht="15" hidden="false" customHeight="false" outlineLevel="0" collapsed="false">
      <c r="A4430" s="0" t="n">
        <v>39848</v>
      </c>
      <c r="B4430" s="0" t="s">
        <v>16314</v>
      </c>
      <c r="C4430" s="0" t="s">
        <v>2440</v>
      </c>
      <c r="D4430" s="333" t="n">
        <v>1.82</v>
      </c>
    </row>
    <row r="4431" customFormat="false" ht="15" hidden="false" customHeight="false" outlineLevel="0" collapsed="false">
      <c r="A4431" s="0" t="n">
        <v>20999</v>
      </c>
      <c r="B4431" s="0" t="s">
        <v>16315</v>
      </c>
      <c r="C4431" s="0" t="s">
        <v>2440</v>
      </c>
      <c r="D4431" s="333" t="n">
        <v>7.86</v>
      </c>
    </row>
    <row r="4432" customFormat="false" ht="15" hidden="false" customHeight="false" outlineLevel="0" collapsed="false">
      <c r="A4432" s="0" t="n">
        <v>21001</v>
      </c>
      <c r="B4432" s="0" t="s">
        <v>16316</v>
      </c>
      <c r="C4432" s="0" t="s">
        <v>2440</v>
      </c>
      <c r="D4432" s="333" t="n">
        <v>14.67</v>
      </c>
    </row>
    <row r="4433" customFormat="false" ht="15" hidden="false" customHeight="false" outlineLevel="0" collapsed="false">
      <c r="A4433" s="0" t="n">
        <v>21003</v>
      </c>
      <c r="B4433" s="0" t="s">
        <v>16317</v>
      </c>
      <c r="C4433" s="0" t="s">
        <v>2440</v>
      </c>
      <c r="D4433" s="333" t="n">
        <v>24.1</v>
      </c>
    </row>
    <row r="4434" customFormat="false" ht="15" hidden="false" customHeight="false" outlineLevel="0" collapsed="false">
      <c r="A4434" s="0" t="n">
        <v>21006</v>
      </c>
      <c r="B4434" s="0" t="s">
        <v>16318</v>
      </c>
      <c r="C4434" s="0" t="s">
        <v>2440</v>
      </c>
      <c r="D4434" s="333" t="n">
        <v>51.16</v>
      </c>
    </row>
    <row r="4435" customFormat="false" ht="15" hidden="false" customHeight="false" outlineLevel="0" collapsed="false">
      <c r="A4435" s="0" t="n">
        <v>21019</v>
      </c>
      <c r="B4435" s="0" t="s">
        <v>16319</v>
      </c>
      <c r="C4435" s="0" t="s">
        <v>2440</v>
      </c>
      <c r="D4435" s="333" t="n">
        <v>17.78</v>
      </c>
    </row>
    <row r="4436" customFormat="false" ht="15" hidden="false" customHeight="false" outlineLevel="0" collapsed="false">
      <c r="A4436" s="0" t="n">
        <v>21021</v>
      </c>
      <c r="B4436" s="0" t="s">
        <v>16320</v>
      </c>
      <c r="C4436" s="0" t="s">
        <v>2440</v>
      </c>
      <c r="D4436" s="333" t="n">
        <v>28.11</v>
      </c>
    </row>
    <row r="4437" customFormat="false" ht="15" hidden="false" customHeight="false" outlineLevel="0" collapsed="false">
      <c r="A4437" s="0" t="n">
        <v>21024</v>
      </c>
      <c r="B4437" s="0" t="s">
        <v>16321</v>
      </c>
      <c r="C4437" s="0" t="s">
        <v>2440</v>
      </c>
      <c r="D4437" s="333" t="n">
        <v>60.23</v>
      </c>
    </row>
    <row r="4438" customFormat="false" ht="15" hidden="false" customHeight="false" outlineLevel="0" collapsed="false">
      <c r="A4438" s="0" t="n">
        <v>40624</v>
      </c>
      <c r="B4438" s="0" t="s">
        <v>16322</v>
      </c>
      <c r="C4438" s="0" t="s">
        <v>2440</v>
      </c>
      <c r="D4438" s="333" t="n">
        <v>95.31</v>
      </c>
    </row>
    <row r="4439" customFormat="false" ht="15" hidden="false" customHeight="false" outlineLevel="0" collapsed="false">
      <c r="A4439" s="0" t="n">
        <v>42575</v>
      </c>
      <c r="B4439" s="0" t="s">
        <v>16323</v>
      </c>
      <c r="C4439" s="0" t="s">
        <v>2440</v>
      </c>
      <c r="D4439" s="333" t="n">
        <v>87.46</v>
      </c>
    </row>
    <row r="4440" customFormat="false" ht="15" hidden="false" customHeight="false" outlineLevel="0" collapsed="false">
      <c r="A4440" s="0" t="n">
        <v>13127</v>
      </c>
      <c r="B4440" s="0" t="s">
        <v>16324</v>
      </c>
      <c r="C4440" s="0" t="s">
        <v>2440</v>
      </c>
      <c r="D4440" s="333" t="n">
        <v>42.51</v>
      </c>
    </row>
    <row r="4441" customFormat="false" ht="15" hidden="false" customHeight="false" outlineLevel="0" collapsed="false">
      <c r="A4441" s="0" t="n">
        <v>13137</v>
      </c>
      <c r="B4441" s="0" t="s">
        <v>16325</v>
      </c>
      <c r="C4441" s="0" t="s">
        <v>2440</v>
      </c>
      <c r="D4441" s="333" t="n">
        <v>56.41</v>
      </c>
    </row>
    <row r="4442" customFormat="false" ht="15" hidden="false" customHeight="false" outlineLevel="0" collapsed="false">
      <c r="A4442" s="0" t="n">
        <v>42574</v>
      </c>
      <c r="B4442" s="0" t="s">
        <v>16326</v>
      </c>
      <c r="C4442" s="0" t="s">
        <v>2440</v>
      </c>
      <c r="D4442" s="333" t="n">
        <v>65.27</v>
      </c>
    </row>
    <row r="4443" customFormat="false" ht="15" hidden="false" customHeight="false" outlineLevel="0" collapsed="false">
      <c r="A4443" s="0" t="n">
        <v>20989</v>
      </c>
      <c r="B4443" s="0" t="s">
        <v>16327</v>
      </c>
      <c r="C4443" s="0" t="s">
        <v>2440</v>
      </c>
      <c r="D4443" s="532" t="n">
        <v>2021.1</v>
      </c>
    </row>
    <row r="4444" customFormat="false" ht="15" hidden="false" customHeight="false" outlineLevel="0" collapsed="false">
      <c r="A4444" s="0" t="n">
        <v>21147</v>
      </c>
      <c r="B4444" s="0" t="s">
        <v>16328</v>
      </c>
      <c r="C4444" s="0" t="s">
        <v>2440</v>
      </c>
      <c r="D4444" s="333" t="n">
        <v>189.5</v>
      </c>
    </row>
    <row r="4445" customFormat="false" ht="15" hidden="false" customHeight="false" outlineLevel="0" collapsed="false">
      <c r="A4445" s="0" t="n">
        <v>21148</v>
      </c>
      <c r="B4445" s="0" t="s">
        <v>16329</v>
      </c>
      <c r="C4445" s="0" t="s">
        <v>2440</v>
      </c>
      <c r="D4445" s="333" t="n">
        <v>116.96</v>
      </c>
    </row>
    <row r="4446" customFormat="false" ht="15" hidden="false" customHeight="false" outlineLevel="0" collapsed="false">
      <c r="A4446" s="0" t="n">
        <v>20984</v>
      </c>
      <c r="B4446" s="0" t="s">
        <v>16330</v>
      </c>
      <c r="C4446" s="0" t="s">
        <v>2440</v>
      </c>
      <c r="D4446" s="532" t="n">
        <v>3878.09</v>
      </c>
    </row>
    <row r="4447" customFormat="false" ht="15" hidden="false" customHeight="false" outlineLevel="0" collapsed="false">
      <c r="A4447" s="0" t="n">
        <v>13042</v>
      </c>
      <c r="B4447" s="0" t="s">
        <v>16331</v>
      </c>
      <c r="C4447" s="0" t="s">
        <v>2440</v>
      </c>
      <c r="D4447" s="532" t="n">
        <v>2149.04</v>
      </c>
    </row>
    <row r="4448" customFormat="false" ht="15" hidden="false" customHeight="false" outlineLevel="0" collapsed="false">
      <c r="A4448" s="0" t="n">
        <v>21150</v>
      </c>
      <c r="B4448" s="0" t="s">
        <v>16332</v>
      </c>
      <c r="C4448" s="0" t="s">
        <v>2440</v>
      </c>
      <c r="D4448" s="333" t="n">
        <v>57.99</v>
      </c>
    </row>
    <row r="4449" customFormat="false" ht="15" hidden="false" customHeight="false" outlineLevel="0" collapsed="false">
      <c r="A4449" s="0" t="n">
        <v>13141</v>
      </c>
      <c r="B4449" s="0" t="s">
        <v>16333</v>
      </c>
      <c r="C4449" s="0" t="s">
        <v>2440</v>
      </c>
      <c r="D4449" s="333" t="n">
        <v>73.07</v>
      </c>
    </row>
    <row r="4450" customFormat="false" ht="15" hidden="false" customHeight="false" outlineLevel="0" collapsed="false">
      <c r="A4450" s="0" t="n">
        <v>42576</v>
      </c>
      <c r="B4450" s="0" t="s">
        <v>16334</v>
      </c>
      <c r="C4450" s="0" t="s">
        <v>2440</v>
      </c>
      <c r="D4450" s="333" t="n">
        <v>238.58</v>
      </c>
    </row>
    <row r="4451" customFormat="false" ht="15" hidden="false" customHeight="false" outlineLevel="0" collapsed="false">
      <c r="A4451" s="0" t="n">
        <v>21151</v>
      </c>
      <c r="B4451" s="0" t="s">
        <v>16335</v>
      </c>
      <c r="C4451" s="0" t="s">
        <v>2440</v>
      </c>
      <c r="D4451" s="333" t="n">
        <v>347.13</v>
      </c>
    </row>
    <row r="4452" customFormat="false" ht="15" hidden="false" customHeight="false" outlineLevel="0" collapsed="false">
      <c r="A4452" s="0" t="n">
        <v>13142</v>
      </c>
      <c r="B4452" s="0" t="s">
        <v>16336</v>
      </c>
      <c r="C4452" s="0" t="s">
        <v>2440</v>
      </c>
      <c r="D4452" s="333" t="n">
        <v>496.26</v>
      </c>
    </row>
    <row r="4453" customFormat="false" ht="15" hidden="false" customHeight="false" outlineLevel="0" collapsed="false">
      <c r="A4453" s="0" t="n">
        <v>42577</v>
      </c>
      <c r="B4453" s="0" t="s">
        <v>16337</v>
      </c>
      <c r="C4453" s="0" t="s">
        <v>2440</v>
      </c>
      <c r="D4453" s="333" t="n">
        <v>544.53</v>
      </c>
    </row>
    <row r="4454" customFormat="false" ht="15" hidden="false" customHeight="false" outlineLevel="0" collapsed="false">
      <c r="A4454" s="0" t="n">
        <v>20994</v>
      </c>
      <c r="B4454" s="0" t="s">
        <v>16338</v>
      </c>
      <c r="C4454" s="0" t="s">
        <v>2440</v>
      </c>
      <c r="D4454" s="333" t="n">
        <v>935.66</v>
      </c>
    </row>
    <row r="4455" customFormat="false" ht="15" hidden="false" customHeight="false" outlineLevel="0" collapsed="false">
      <c r="A4455" s="0" t="n">
        <v>7672</v>
      </c>
      <c r="B4455" s="0" t="s">
        <v>16339</v>
      </c>
      <c r="C4455" s="0" t="s">
        <v>2440</v>
      </c>
      <c r="D4455" s="333" t="n">
        <v>612.96</v>
      </c>
    </row>
    <row r="4456" customFormat="false" ht="15" hidden="false" customHeight="false" outlineLevel="0" collapsed="false">
      <c r="A4456" s="0" t="n">
        <v>20995</v>
      </c>
      <c r="B4456" s="0" t="s">
        <v>16340</v>
      </c>
      <c r="C4456" s="0" t="s">
        <v>2440</v>
      </c>
      <c r="D4456" s="532" t="n">
        <v>1229.64</v>
      </c>
    </row>
    <row r="4457" customFormat="false" ht="15" hidden="false" customHeight="false" outlineLevel="0" collapsed="false">
      <c r="A4457" s="0" t="n">
        <v>7690</v>
      </c>
      <c r="B4457" s="0" t="s">
        <v>16341</v>
      </c>
      <c r="C4457" s="0" t="s">
        <v>2440</v>
      </c>
      <c r="D4457" s="333" t="n">
        <v>711.18</v>
      </c>
    </row>
    <row r="4458" customFormat="false" ht="15" hidden="false" customHeight="false" outlineLevel="0" collapsed="false">
      <c r="A4458" s="0" t="n">
        <v>20980</v>
      </c>
      <c r="B4458" s="0" t="s">
        <v>16342</v>
      </c>
      <c r="C4458" s="0" t="s">
        <v>2440</v>
      </c>
      <c r="D4458" s="333" t="n">
        <v>775.83</v>
      </c>
    </row>
    <row r="4459" customFormat="false" ht="15" hidden="false" customHeight="false" outlineLevel="0" collapsed="false">
      <c r="A4459" s="0" t="n">
        <v>7661</v>
      </c>
      <c r="B4459" s="0" t="s">
        <v>16343</v>
      </c>
      <c r="C4459" s="0" t="s">
        <v>2440</v>
      </c>
      <c r="D4459" s="333" t="n">
        <v>922.92</v>
      </c>
    </row>
    <row r="4460" customFormat="false" ht="15" hidden="false" customHeight="false" outlineLevel="0" collapsed="false">
      <c r="A4460" s="0" t="n">
        <v>21016</v>
      </c>
      <c r="B4460" s="0" t="s">
        <v>16344</v>
      </c>
      <c r="C4460" s="0" t="s">
        <v>2440</v>
      </c>
      <c r="D4460" s="333" t="n">
        <v>153.46</v>
      </c>
    </row>
    <row r="4461" customFormat="false" ht="15" hidden="false" customHeight="false" outlineLevel="0" collapsed="false">
      <c r="A4461" s="0" t="n">
        <v>21008</v>
      </c>
      <c r="B4461" s="0" t="s">
        <v>16345</v>
      </c>
      <c r="C4461" s="0" t="s">
        <v>2440</v>
      </c>
      <c r="D4461" s="333" t="n">
        <v>17.93</v>
      </c>
    </row>
    <row r="4462" customFormat="false" ht="15" hidden="false" customHeight="false" outlineLevel="0" collapsed="false">
      <c r="A4462" s="0" t="n">
        <v>21009</v>
      </c>
      <c r="B4462" s="0" t="s">
        <v>16346</v>
      </c>
      <c r="C4462" s="0" t="s">
        <v>2440</v>
      </c>
      <c r="D4462" s="333" t="n">
        <v>23.34</v>
      </c>
    </row>
    <row r="4463" customFormat="false" ht="15" hidden="false" customHeight="false" outlineLevel="0" collapsed="false">
      <c r="A4463" s="0" t="n">
        <v>21010</v>
      </c>
      <c r="B4463" s="0" t="s">
        <v>16347</v>
      </c>
      <c r="C4463" s="0" t="s">
        <v>2440</v>
      </c>
      <c r="D4463" s="333" t="n">
        <v>31.34</v>
      </c>
    </row>
    <row r="4464" customFormat="false" ht="15" hidden="false" customHeight="false" outlineLevel="0" collapsed="false">
      <c r="A4464" s="0" t="n">
        <v>21011</v>
      </c>
      <c r="B4464" s="0" t="s">
        <v>16348</v>
      </c>
      <c r="C4464" s="0" t="s">
        <v>2440</v>
      </c>
      <c r="D4464" s="333" t="n">
        <v>45.68</v>
      </c>
    </row>
    <row r="4465" customFormat="false" ht="15" hidden="false" customHeight="false" outlineLevel="0" collapsed="false">
      <c r="A4465" s="0" t="n">
        <v>21012</v>
      </c>
      <c r="B4465" s="0" t="s">
        <v>16349</v>
      </c>
      <c r="C4465" s="0" t="s">
        <v>2440</v>
      </c>
      <c r="D4465" s="333" t="n">
        <v>50.47</v>
      </c>
    </row>
    <row r="4466" customFormat="false" ht="15" hidden="false" customHeight="false" outlineLevel="0" collapsed="false">
      <c r="A4466" s="0" t="n">
        <v>21013</v>
      </c>
      <c r="B4466" s="0" t="s">
        <v>16350</v>
      </c>
      <c r="C4466" s="0" t="s">
        <v>2440</v>
      </c>
      <c r="D4466" s="333" t="n">
        <v>65.87</v>
      </c>
    </row>
    <row r="4467" customFormat="false" ht="15" hidden="false" customHeight="false" outlineLevel="0" collapsed="false">
      <c r="A4467" s="0" t="n">
        <v>21014</v>
      </c>
      <c r="B4467" s="0" t="s">
        <v>16351</v>
      </c>
      <c r="C4467" s="0" t="s">
        <v>2440</v>
      </c>
      <c r="D4467" s="333" t="n">
        <v>92.16</v>
      </c>
    </row>
    <row r="4468" customFormat="false" ht="15" hidden="false" customHeight="false" outlineLevel="0" collapsed="false">
      <c r="A4468" s="0" t="n">
        <v>21015</v>
      </c>
      <c r="B4468" s="0" t="s">
        <v>16352</v>
      </c>
      <c r="C4468" s="0" t="s">
        <v>2440</v>
      </c>
      <c r="D4468" s="333" t="n">
        <v>105.89</v>
      </c>
    </row>
    <row r="4469" customFormat="false" ht="15" hidden="false" customHeight="false" outlineLevel="0" collapsed="false">
      <c r="A4469" s="0" t="n">
        <v>7697</v>
      </c>
      <c r="B4469" s="0" t="s">
        <v>16353</v>
      </c>
      <c r="C4469" s="0" t="s">
        <v>2440</v>
      </c>
      <c r="D4469" s="333" t="n">
        <v>50.53</v>
      </c>
    </row>
    <row r="4470" customFormat="false" ht="15" hidden="false" customHeight="false" outlineLevel="0" collapsed="false">
      <c r="A4470" s="0" t="n">
        <v>7698</v>
      </c>
      <c r="B4470" s="0" t="s">
        <v>16354</v>
      </c>
      <c r="C4470" s="0" t="s">
        <v>2440</v>
      </c>
      <c r="D4470" s="333" t="n">
        <v>43.49</v>
      </c>
    </row>
    <row r="4471" customFormat="false" ht="15" hidden="false" customHeight="false" outlineLevel="0" collapsed="false">
      <c r="A4471" s="0" t="n">
        <v>7691</v>
      </c>
      <c r="B4471" s="0" t="s">
        <v>16355</v>
      </c>
      <c r="C4471" s="0" t="s">
        <v>2440</v>
      </c>
      <c r="D4471" s="333" t="n">
        <v>18.38</v>
      </c>
    </row>
    <row r="4472" customFormat="false" ht="15" hidden="false" customHeight="false" outlineLevel="0" collapsed="false">
      <c r="A4472" s="0" t="n">
        <v>40626</v>
      </c>
      <c r="B4472" s="0" t="s">
        <v>16356</v>
      </c>
      <c r="C4472" s="0" t="s">
        <v>2440</v>
      </c>
      <c r="D4472" s="333" t="n">
        <v>34.49</v>
      </c>
    </row>
    <row r="4473" customFormat="false" ht="15" hidden="false" customHeight="false" outlineLevel="0" collapsed="false">
      <c r="A4473" s="0" t="n">
        <v>7701</v>
      </c>
      <c r="B4473" s="0" t="s">
        <v>16357</v>
      </c>
      <c r="C4473" s="0" t="s">
        <v>2440</v>
      </c>
      <c r="D4473" s="333" t="n">
        <v>90.42</v>
      </c>
    </row>
    <row r="4474" customFormat="false" ht="15" hidden="false" customHeight="false" outlineLevel="0" collapsed="false">
      <c r="A4474" s="0" t="n">
        <v>7696</v>
      </c>
      <c r="B4474" s="0" t="s">
        <v>16358</v>
      </c>
      <c r="C4474" s="0" t="s">
        <v>2440</v>
      </c>
      <c r="D4474" s="333" t="n">
        <v>72.86</v>
      </c>
    </row>
    <row r="4475" customFormat="false" ht="15" hidden="false" customHeight="false" outlineLevel="0" collapsed="false">
      <c r="A4475" s="0" t="n">
        <v>7700</v>
      </c>
      <c r="B4475" s="0" t="s">
        <v>16359</v>
      </c>
      <c r="C4475" s="0" t="s">
        <v>2440</v>
      </c>
      <c r="D4475" s="333" t="n">
        <v>23.24</v>
      </c>
    </row>
    <row r="4476" customFormat="false" ht="15" hidden="false" customHeight="false" outlineLevel="0" collapsed="false">
      <c r="A4476" s="0" t="n">
        <v>7694</v>
      </c>
      <c r="B4476" s="0" t="s">
        <v>16360</v>
      </c>
      <c r="C4476" s="0" t="s">
        <v>2440</v>
      </c>
      <c r="D4476" s="333" t="n">
        <v>121.68</v>
      </c>
    </row>
    <row r="4477" customFormat="false" ht="15" hidden="false" customHeight="false" outlineLevel="0" collapsed="false">
      <c r="A4477" s="0" t="n">
        <v>7693</v>
      </c>
      <c r="B4477" s="0" t="s">
        <v>16361</v>
      </c>
      <c r="C4477" s="0" t="s">
        <v>2440</v>
      </c>
      <c r="D4477" s="333" t="n">
        <v>167.57</v>
      </c>
    </row>
    <row r="4478" customFormat="false" ht="15" hidden="false" customHeight="false" outlineLevel="0" collapsed="false">
      <c r="A4478" s="0" t="n">
        <v>7692</v>
      </c>
      <c r="B4478" s="0" t="s">
        <v>16362</v>
      </c>
      <c r="C4478" s="0" t="s">
        <v>2440</v>
      </c>
      <c r="D4478" s="333" t="n">
        <v>250.89</v>
      </c>
    </row>
    <row r="4479" customFormat="false" ht="15" hidden="false" customHeight="false" outlineLevel="0" collapsed="false">
      <c r="A4479" s="0" t="n">
        <v>7695</v>
      </c>
      <c r="B4479" s="0" t="s">
        <v>16363</v>
      </c>
      <c r="C4479" s="0" t="s">
        <v>2440</v>
      </c>
      <c r="D4479" s="333" t="n">
        <v>272.1</v>
      </c>
    </row>
    <row r="4480" customFormat="false" ht="15" hidden="false" customHeight="false" outlineLevel="0" collapsed="false">
      <c r="A4480" s="0" t="n">
        <v>13356</v>
      </c>
      <c r="B4480" s="0" t="s">
        <v>16364</v>
      </c>
      <c r="C4480" s="0" t="s">
        <v>2440</v>
      </c>
      <c r="D4480" s="333" t="n">
        <v>19.73</v>
      </c>
    </row>
    <row r="4481" customFormat="false" ht="15" hidden="false" customHeight="false" outlineLevel="0" collapsed="false">
      <c r="A4481" s="0" t="n">
        <v>36365</v>
      </c>
      <c r="B4481" s="0" t="s">
        <v>16365</v>
      </c>
      <c r="C4481" s="0" t="s">
        <v>2440</v>
      </c>
      <c r="D4481" s="333" t="n">
        <v>35.68</v>
      </c>
    </row>
    <row r="4482" customFormat="false" ht="15" hidden="false" customHeight="false" outlineLevel="0" collapsed="false">
      <c r="A4482" s="0" t="n">
        <v>41930</v>
      </c>
      <c r="B4482" s="0" t="s">
        <v>16366</v>
      </c>
      <c r="C4482" s="0" t="s">
        <v>2440</v>
      </c>
      <c r="D4482" s="333" t="n">
        <v>118.85</v>
      </c>
    </row>
    <row r="4483" customFormat="false" ht="15" hidden="false" customHeight="false" outlineLevel="0" collapsed="false">
      <c r="A4483" s="0" t="n">
        <v>41931</v>
      </c>
      <c r="B4483" s="0" t="s">
        <v>16367</v>
      </c>
      <c r="C4483" s="0" t="s">
        <v>2440</v>
      </c>
      <c r="D4483" s="333" t="n">
        <v>186.15</v>
      </c>
    </row>
    <row r="4484" customFormat="false" ht="15" hidden="false" customHeight="false" outlineLevel="0" collapsed="false">
      <c r="A4484" s="0" t="n">
        <v>41932</v>
      </c>
      <c r="B4484" s="0" t="s">
        <v>16368</v>
      </c>
      <c r="C4484" s="0" t="s">
        <v>2440</v>
      </c>
      <c r="D4484" s="333" t="n">
        <v>286.52</v>
      </c>
    </row>
    <row r="4485" customFormat="false" ht="15" hidden="false" customHeight="false" outlineLevel="0" collapsed="false">
      <c r="A4485" s="0" t="n">
        <v>41933</v>
      </c>
      <c r="B4485" s="0" t="s">
        <v>16369</v>
      </c>
      <c r="C4485" s="0" t="s">
        <v>2440</v>
      </c>
      <c r="D4485" s="333" t="n">
        <v>404.93</v>
      </c>
    </row>
    <row r="4486" customFormat="false" ht="15" hidden="false" customHeight="false" outlineLevel="0" collapsed="false">
      <c r="A4486" s="0" t="n">
        <v>41934</v>
      </c>
      <c r="B4486" s="0" t="s">
        <v>16370</v>
      </c>
      <c r="C4486" s="0" t="s">
        <v>2440</v>
      </c>
      <c r="D4486" s="333" t="n">
        <v>471.59</v>
      </c>
    </row>
    <row r="4487" customFormat="false" ht="15" hidden="false" customHeight="false" outlineLevel="0" collapsed="false">
      <c r="A4487" s="0" t="n">
        <v>41936</v>
      </c>
      <c r="B4487" s="0" t="s">
        <v>16371</v>
      </c>
      <c r="C4487" s="0" t="s">
        <v>2440</v>
      </c>
      <c r="D4487" s="333" t="n">
        <v>69.98</v>
      </c>
    </row>
    <row r="4488" customFormat="false" ht="15" hidden="false" customHeight="false" outlineLevel="0" collapsed="false">
      <c r="A4488" s="0" t="n">
        <v>44812</v>
      </c>
      <c r="B4488" s="0" t="s">
        <v>16372</v>
      </c>
      <c r="C4488" s="0" t="s">
        <v>2440</v>
      </c>
      <c r="D4488" s="333" t="n">
        <v>474.81</v>
      </c>
    </row>
    <row r="4489" customFormat="false" ht="15" hidden="false" customHeight="false" outlineLevel="0" collapsed="false">
      <c r="A4489" s="0" t="n">
        <v>41785</v>
      </c>
      <c r="B4489" s="0" t="s">
        <v>16373</v>
      </c>
      <c r="C4489" s="0" t="s">
        <v>2440</v>
      </c>
      <c r="D4489" s="532" t="n">
        <v>1759.62</v>
      </c>
    </row>
    <row r="4490" customFormat="false" ht="15" hidden="false" customHeight="false" outlineLevel="0" collapsed="false">
      <c r="A4490" s="0" t="n">
        <v>41781</v>
      </c>
      <c r="B4490" s="0" t="s">
        <v>16374</v>
      </c>
      <c r="C4490" s="0" t="s">
        <v>2440</v>
      </c>
      <c r="D4490" s="333" t="n">
        <v>317.73</v>
      </c>
    </row>
    <row r="4491" customFormat="false" ht="15" hidden="false" customHeight="false" outlineLevel="0" collapsed="false">
      <c r="A4491" s="0" t="n">
        <v>41783</v>
      </c>
      <c r="B4491" s="0" t="s">
        <v>16375</v>
      </c>
      <c r="C4491" s="0" t="s">
        <v>2440</v>
      </c>
      <c r="D4491" s="532" t="n">
        <v>1142.26</v>
      </c>
    </row>
    <row r="4492" customFormat="false" ht="15" hidden="false" customHeight="false" outlineLevel="0" collapsed="false">
      <c r="A4492" s="0" t="n">
        <v>41786</v>
      </c>
      <c r="B4492" s="0" t="s">
        <v>16376</v>
      </c>
      <c r="C4492" s="0" t="s">
        <v>2440</v>
      </c>
      <c r="D4492" s="532" t="n">
        <v>2431.91</v>
      </c>
    </row>
    <row r="4493" customFormat="false" ht="15" hidden="false" customHeight="false" outlineLevel="0" collapsed="false">
      <c r="A4493" s="0" t="n">
        <v>41779</v>
      </c>
      <c r="B4493" s="0" t="s">
        <v>16377</v>
      </c>
      <c r="C4493" s="0" t="s">
        <v>2440</v>
      </c>
      <c r="D4493" s="333" t="n">
        <v>125.13</v>
      </c>
    </row>
    <row r="4494" customFormat="false" ht="15" hidden="false" customHeight="false" outlineLevel="0" collapsed="false">
      <c r="A4494" s="0" t="n">
        <v>41780</v>
      </c>
      <c r="B4494" s="0" t="s">
        <v>16378</v>
      </c>
      <c r="C4494" s="0" t="s">
        <v>2440</v>
      </c>
      <c r="D4494" s="333" t="n">
        <v>196.04</v>
      </c>
    </row>
    <row r="4495" customFormat="false" ht="15" hidden="false" customHeight="false" outlineLevel="0" collapsed="false">
      <c r="A4495" s="0" t="n">
        <v>41782</v>
      </c>
      <c r="B4495" s="0" t="s">
        <v>16379</v>
      </c>
      <c r="C4495" s="0" t="s">
        <v>2440</v>
      </c>
      <c r="D4495" s="333" t="n">
        <v>702.26</v>
      </c>
    </row>
    <row r="4496" customFormat="false" ht="15" hidden="false" customHeight="false" outlineLevel="0" collapsed="false">
      <c r="A4496" s="0" t="n">
        <v>38130</v>
      </c>
      <c r="B4496" s="0" t="s">
        <v>16380</v>
      </c>
      <c r="C4496" s="0" t="s">
        <v>2440</v>
      </c>
      <c r="D4496" s="333" t="n">
        <v>33.6</v>
      </c>
    </row>
    <row r="4497" customFormat="false" ht="15" hidden="false" customHeight="false" outlineLevel="0" collapsed="false">
      <c r="A4497" s="0" t="n">
        <v>44260</v>
      </c>
      <c r="B4497" s="0" t="s">
        <v>16381</v>
      </c>
      <c r="C4497" s="0" t="s">
        <v>2440</v>
      </c>
      <c r="D4497" s="333" t="n">
        <v>318</v>
      </c>
    </row>
    <row r="4498" customFormat="false" ht="15" hidden="false" customHeight="false" outlineLevel="0" collapsed="false">
      <c r="A4498" s="0" t="n">
        <v>21123</v>
      </c>
      <c r="B4498" s="0" t="s">
        <v>16382</v>
      </c>
      <c r="C4498" s="0" t="s">
        <v>2440</v>
      </c>
      <c r="D4498" s="333" t="n">
        <v>9.35</v>
      </c>
    </row>
    <row r="4499" customFormat="false" ht="15" hidden="false" customHeight="false" outlineLevel="0" collapsed="false">
      <c r="A4499" s="0" t="n">
        <v>21124</v>
      </c>
      <c r="B4499" s="0" t="s">
        <v>16383</v>
      </c>
      <c r="C4499" s="0" t="s">
        <v>2440</v>
      </c>
      <c r="D4499" s="333" t="n">
        <v>14.93</v>
      </c>
    </row>
    <row r="4500" customFormat="false" ht="15" hidden="false" customHeight="false" outlineLevel="0" collapsed="false">
      <c r="A4500" s="0" t="n">
        <v>21125</v>
      </c>
      <c r="B4500" s="0" t="s">
        <v>16384</v>
      </c>
      <c r="C4500" s="0" t="s">
        <v>2440</v>
      </c>
      <c r="D4500" s="333" t="n">
        <v>25.72</v>
      </c>
    </row>
    <row r="4501" customFormat="false" ht="15" hidden="false" customHeight="false" outlineLevel="0" collapsed="false">
      <c r="A4501" s="0" t="n">
        <v>38028</v>
      </c>
      <c r="B4501" s="0" t="s">
        <v>16385</v>
      </c>
      <c r="C4501" s="0" t="s">
        <v>2440</v>
      </c>
      <c r="D4501" s="333" t="n">
        <v>44.98</v>
      </c>
    </row>
    <row r="4502" customFormat="false" ht="15" hidden="false" customHeight="false" outlineLevel="0" collapsed="false">
      <c r="A4502" s="0" t="n">
        <v>38029</v>
      </c>
      <c r="B4502" s="0" t="s">
        <v>16386</v>
      </c>
      <c r="C4502" s="0" t="s">
        <v>2440</v>
      </c>
      <c r="D4502" s="333" t="n">
        <v>65.83</v>
      </c>
    </row>
    <row r="4503" customFormat="false" ht="15" hidden="false" customHeight="false" outlineLevel="0" collapsed="false">
      <c r="A4503" s="0" t="n">
        <v>38030</v>
      </c>
      <c r="B4503" s="0" t="s">
        <v>16387</v>
      </c>
      <c r="C4503" s="0" t="s">
        <v>2440</v>
      </c>
      <c r="D4503" s="333" t="n">
        <v>106.45</v>
      </c>
    </row>
    <row r="4504" customFormat="false" ht="15" hidden="false" customHeight="false" outlineLevel="0" collapsed="false">
      <c r="A4504" s="0" t="n">
        <v>38031</v>
      </c>
      <c r="B4504" s="0" t="s">
        <v>16388</v>
      </c>
      <c r="C4504" s="0" t="s">
        <v>2440</v>
      </c>
      <c r="D4504" s="333" t="n">
        <v>167.09</v>
      </c>
    </row>
    <row r="4505" customFormat="false" ht="15" hidden="false" customHeight="false" outlineLevel="0" collapsed="false">
      <c r="A4505" s="0" t="n">
        <v>39735</v>
      </c>
      <c r="B4505" s="0" t="s">
        <v>16389</v>
      </c>
      <c r="C4505" s="0" t="s">
        <v>2440</v>
      </c>
      <c r="D4505" s="333" t="n">
        <v>76.95</v>
      </c>
    </row>
    <row r="4506" customFormat="false" ht="15" hidden="false" customHeight="false" outlineLevel="0" collapsed="false">
      <c r="A4506" s="0" t="n">
        <v>39734</v>
      </c>
      <c r="B4506" s="0" t="s">
        <v>16390</v>
      </c>
      <c r="C4506" s="0" t="s">
        <v>2440</v>
      </c>
      <c r="D4506" s="333" t="n">
        <v>91.27</v>
      </c>
    </row>
    <row r="4507" customFormat="false" ht="15" hidden="false" customHeight="false" outlineLevel="0" collapsed="false">
      <c r="A4507" s="0" t="n">
        <v>39736</v>
      </c>
      <c r="B4507" s="0" t="s">
        <v>16391</v>
      </c>
      <c r="C4507" s="0" t="s">
        <v>2440</v>
      </c>
      <c r="D4507" s="333" t="n">
        <v>104.17</v>
      </c>
    </row>
    <row r="4508" customFormat="false" ht="15" hidden="false" customHeight="false" outlineLevel="0" collapsed="false">
      <c r="A4508" s="0" t="n">
        <v>39737</v>
      </c>
      <c r="B4508" s="0" t="s">
        <v>16392</v>
      </c>
      <c r="C4508" s="0" t="s">
        <v>2440</v>
      </c>
      <c r="D4508" s="333" t="n">
        <v>14.01</v>
      </c>
    </row>
    <row r="4509" customFormat="false" ht="15" hidden="false" customHeight="false" outlineLevel="0" collapsed="false">
      <c r="A4509" s="0" t="n">
        <v>39738</v>
      </c>
      <c r="B4509" s="0" t="s">
        <v>16393</v>
      </c>
      <c r="C4509" s="0" t="s">
        <v>2440</v>
      </c>
      <c r="D4509" s="333" t="n">
        <v>5.06</v>
      </c>
    </row>
    <row r="4510" customFormat="false" ht="15" hidden="false" customHeight="false" outlineLevel="0" collapsed="false">
      <c r="A4510" s="0" t="n">
        <v>39739</v>
      </c>
      <c r="B4510" s="0" t="s">
        <v>16394</v>
      </c>
      <c r="C4510" s="0" t="s">
        <v>2440</v>
      </c>
      <c r="D4510" s="333" t="n">
        <v>72.03</v>
      </c>
    </row>
    <row r="4511" customFormat="false" ht="15" hidden="false" customHeight="false" outlineLevel="0" collapsed="false">
      <c r="A4511" s="0" t="n">
        <v>39733</v>
      </c>
      <c r="B4511" s="0" t="s">
        <v>16395</v>
      </c>
      <c r="C4511" s="0" t="s">
        <v>2440</v>
      </c>
      <c r="D4511" s="333" t="n">
        <v>124.66</v>
      </c>
    </row>
    <row r="4512" customFormat="false" ht="15" hidden="false" customHeight="false" outlineLevel="0" collapsed="false">
      <c r="A4512" s="0" t="n">
        <v>39854</v>
      </c>
      <c r="B4512" s="0" t="s">
        <v>16396</v>
      </c>
      <c r="C4512" s="0" t="s">
        <v>2440</v>
      </c>
      <c r="D4512" s="333" t="n">
        <v>126.42</v>
      </c>
    </row>
    <row r="4513" customFormat="false" ht="15" hidden="false" customHeight="false" outlineLevel="0" collapsed="false">
      <c r="A4513" s="0" t="n">
        <v>39740</v>
      </c>
      <c r="B4513" s="0" t="s">
        <v>16397</v>
      </c>
      <c r="C4513" s="0" t="s">
        <v>2440</v>
      </c>
      <c r="D4513" s="333" t="n">
        <v>69.17</v>
      </c>
    </row>
    <row r="4514" customFormat="false" ht="15" hidden="false" customHeight="false" outlineLevel="0" collapsed="false">
      <c r="A4514" s="0" t="n">
        <v>39741</v>
      </c>
      <c r="B4514" s="0" t="s">
        <v>16398</v>
      </c>
      <c r="C4514" s="0" t="s">
        <v>2440</v>
      </c>
      <c r="D4514" s="333" t="n">
        <v>12.75</v>
      </c>
    </row>
    <row r="4515" customFormat="false" ht="15" hidden="false" customHeight="false" outlineLevel="0" collapsed="false">
      <c r="A4515" s="0" t="n">
        <v>39853</v>
      </c>
      <c r="B4515" s="0" t="s">
        <v>16399</v>
      </c>
      <c r="C4515" s="0" t="s">
        <v>2440</v>
      </c>
      <c r="D4515" s="333" t="n">
        <v>16.74</v>
      </c>
    </row>
    <row r="4516" customFormat="false" ht="15" hidden="false" customHeight="false" outlineLevel="0" collapsed="false">
      <c r="A4516" s="0" t="n">
        <v>39742</v>
      </c>
      <c r="B4516" s="0" t="s">
        <v>16400</v>
      </c>
      <c r="C4516" s="0" t="s">
        <v>2440</v>
      </c>
      <c r="D4516" s="333" t="n">
        <v>55.6</v>
      </c>
    </row>
    <row r="4517" customFormat="false" ht="15" hidden="false" customHeight="false" outlineLevel="0" collapsed="false">
      <c r="A4517" s="0" t="n">
        <v>39749</v>
      </c>
      <c r="B4517" s="0" t="s">
        <v>16401</v>
      </c>
      <c r="C4517" s="0" t="s">
        <v>2440</v>
      </c>
      <c r="D4517" s="333" t="n">
        <v>106.95</v>
      </c>
    </row>
    <row r="4518" customFormat="false" ht="15" hidden="false" customHeight="false" outlineLevel="0" collapsed="false">
      <c r="A4518" s="0" t="n">
        <v>39751</v>
      </c>
      <c r="B4518" s="0" t="s">
        <v>16402</v>
      </c>
      <c r="C4518" s="0" t="s">
        <v>2440</v>
      </c>
      <c r="D4518" s="333" t="n">
        <v>194.35</v>
      </c>
    </row>
    <row r="4519" customFormat="false" ht="15" hidden="false" customHeight="false" outlineLevel="0" collapsed="false">
      <c r="A4519" s="0" t="n">
        <v>39750</v>
      </c>
      <c r="B4519" s="0" t="s">
        <v>16403</v>
      </c>
      <c r="C4519" s="0" t="s">
        <v>2440</v>
      </c>
      <c r="D4519" s="333" t="n">
        <v>161.53</v>
      </c>
    </row>
    <row r="4520" customFormat="false" ht="15" hidden="false" customHeight="false" outlineLevel="0" collapsed="false">
      <c r="A4520" s="0" t="n">
        <v>39747</v>
      </c>
      <c r="B4520" s="0" t="s">
        <v>16404</v>
      </c>
      <c r="C4520" s="0" t="s">
        <v>2440</v>
      </c>
      <c r="D4520" s="333" t="n">
        <v>51.96</v>
      </c>
    </row>
    <row r="4521" customFormat="false" ht="15" hidden="false" customHeight="false" outlineLevel="0" collapsed="false">
      <c r="A4521" s="0" t="n">
        <v>39753</v>
      </c>
      <c r="B4521" s="0" t="s">
        <v>16405</v>
      </c>
      <c r="C4521" s="0" t="s">
        <v>2440</v>
      </c>
      <c r="D4521" s="333" t="n">
        <v>357.74</v>
      </c>
    </row>
    <row r="4522" customFormat="false" ht="15" hidden="false" customHeight="false" outlineLevel="0" collapsed="false">
      <c r="A4522" s="0" t="n">
        <v>39754</v>
      </c>
      <c r="B4522" s="0" t="s">
        <v>16406</v>
      </c>
      <c r="C4522" s="0" t="s">
        <v>2440</v>
      </c>
      <c r="D4522" s="333" t="n">
        <v>527.05</v>
      </c>
    </row>
    <row r="4523" customFormat="false" ht="15" hidden="false" customHeight="false" outlineLevel="0" collapsed="false">
      <c r="A4523" s="0" t="n">
        <v>39748</v>
      </c>
      <c r="B4523" s="0" t="s">
        <v>16407</v>
      </c>
      <c r="C4523" s="0" t="s">
        <v>2440</v>
      </c>
      <c r="D4523" s="333" t="n">
        <v>84.07</v>
      </c>
    </row>
    <row r="4524" customFormat="false" ht="15" hidden="false" customHeight="false" outlineLevel="0" collapsed="false">
      <c r="A4524" s="0" t="n">
        <v>39755</v>
      </c>
      <c r="B4524" s="0" t="s">
        <v>16408</v>
      </c>
      <c r="C4524" s="0" t="s">
        <v>2440</v>
      </c>
      <c r="D4524" s="333" t="n">
        <v>799.13</v>
      </c>
    </row>
    <row r="4525" customFormat="false" ht="15" hidden="false" customHeight="false" outlineLevel="0" collapsed="false">
      <c r="A4525" s="0" t="n">
        <v>12742</v>
      </c>
      <c r="B4525" s="0" t="s">
        <v>16409</v>
      </c>
      <c r="C4525" s="0" t="s">
        <v>2440</v>
      </c>
      <c r="D4525" s="333" t="n">
        <v>632.77</v>
      </c>
    </row>
    <row r="4526" customFormat="false" ht="15" hidden="false" customHeight="false" outlineLevel="0" collapsed="false">
      <c r="A4526" s="0" t="n">
        <v>12713</v>
      </c>
      <c r="B4526" s="0" t="s">
        <v>16410</v>
      </c>
      <c r="C4526" s="0" t="s">
        <v>2440</v>
      </c>
      <c r="D4526" s="333" t="n">
        <v>33.56</v>
      </c>
    </row>
    <row r="4527" customFormat="false" ht="15" hidden="false" customHeight="false" outlineLevel="0" collapsed="false">
      <c r="A4527" s="0" t="n">
        <v>12743</v>
      </c>
      <c r="B4527" s="0" t="s">
        <v>16411</v>
      </c>
      <c r="C4527" s="0" t="s">
        <v>2440</v>
      </c>
      <c r="D4527" s="333" t="n">
        <v>57.73</v>
      </c>
    </row>
    <row r="4528" customFormat="false" ht="15" hidden="false" customHeight="false" outlineLevel="0" collapsed="false">
      <c r="A4528" s="0" t="n">
        <v>12744</v>
      </c>
      <c r="B4528" s="0" t="s">
        <v>16412</v>
      </c>
      <c r="C4528" s="0" t="s">
        <v>2440</v>
      </c>
      <c r="D4528" s="333" t="n">
        <v>73.27</v>
      </c>
    </row>
    <row r="4529" customFormat="false" ht="15" hidden="false" customHeight="false" outlineLevel="0" collapsed="false">
      <c r="A4529" s="0" t="n">
        <v>12745</v>
      </c>
      <c r="B4529" s="0" t="s">
        <v>16413</v>
      </c>
      <c r="C4529" s="0" t="s">
        <v>2440</v>
      </c>
      <c r="D4529" s="333" t="n">
        <v>106.4</v>
      </c>
    </row>
    <row r="4530" customFormat="false" ht="15" hidden="false" customHeight="false" outlineLevel="0" collapsed="false">
      <c r="A4530" s="0" t="n">
        <v>12746</v>
      </c>
      <c r="B4530" s="0" t="s">
        <v>16414</v>
      </c>
      <c r="C4530" s="0" t="s">
        <v>2440</v>
      </c>
      <c r="D4530" s="333" t="n">
        <v>143.68</v>
      </c>
    </row>
    <row r="4531" customFormat="false" ht="15" hidden="false" customHeight="false" outlineLevel="0" collapsed="false">
      <c r="A4531" s="0" t="n">
        <v>12747</v>
      </c>
      <c r="B4531" s="0" t="s">
        <v>16415</v>
      </c>
      <c r="C4531" s="0" t="s">
        <v>2440</v>
      </c>
      <c r="D4531" s="333" t="n">
        <v>208.37</v>
      </c>
    </row>
    <row r="4532" customFormat="false" ht="15" hidden="false" customHeight="false" outlineLevel="0" collapsed="false">
      <c r="A4532" s="0" t="n">
        <v>12748</v>
      </c>
      <c r="B4532" s="0" t="s">
        <v>16416</v>
      </c>
      <c r="C4532" s="0" t="s">
        <v>2440</v>
      </c>
      <c r="D4532" s="333" t="n">
        <v>293.55</v>
      </c>
    </row>
    <row r="4533" customFormat="false" ht="15" hidden="false" customHeight="false" outlineLevel="0" collapsed="false">
      <c r="A4533" s="0" t="n">
        <v>12749</v>
      </c>
      <c r="B4533" s="0" t="s">
        <v>16417</v>
      </c>
      <c r="C4533" s="0" t="s">
        <v>2440</v>
      </c>
      <c r="D4533" s="333" t="n">
        <v>429.13</v>
      </c>
    </row>
    <row r="4534" customFormat="false" ht="15" hidden="false" customHeight="false" outlineLevel="0" collapsed="false">
      <c r="A4534" s="0" t="n">
        <v>39726</v>
      </c>
      <c r="B4534" s="0" t="s">
        <v>16418</v>
      </c>
      <c r="C4534" s="0" t="s">
        <v>2440</v>
      </c>
      <c r="D4534" s="333" t="n">
        <v>140.95</v>
      </c>
    </row>
    <row r="4535" customFormat="false" ht="15" hidden="false" customHeight="false" outlineLevel="0" collapsed="false">
      <c r="A4535" s="0" t="n">
        <v>39728</v>
      </c>
      <c r="B4535" s="0" t="s">
        <v>16419</v>
      </c>
      <c r="C4535" s="0" t="s">
        <v>2440</v>
      </c>
      <c r="D4535" s="333" t="n">
        <v>247.72</v>
      </c>
    </row>
    <row r="4536" customFormat="false" ht="15" hidden="false" customHeight="false" outlineLevel="0" collapsed="false">
      <c r="A4536" s="0" t="n">
        <v>39727</v>
      </c>
      <c r="B4536" s="0" t="s">
        <v>16420</v>
      </c>
      <c r="C4536" s="0" t="s">
        <v>2440</v>
      </c>
      <c r="D4536" s="333" t="n">
        <v>203.86</v>
      </c>
    </row>
    <row r="4537" customFormat="false" ht="15" hidden="false" customHeight="false" outlineLevel="0" collapsed="false">
      <c r="A4537" s="0" t="n">
        <v>39724</v>
      </c>
      <c r="B4537" s="0" t="s">
        <v>16421</v>
      </c>
      <c r="C4537" s="0" t="s">
        <v>2440</v>
      </c>
      <c r="D4537" s="333" t="n">
        <v>62.42</v>
      </c>
    </row>
    <row r="4538" customFormat="false" ht="15" hidden="false" customHeight="false" outlineLevel="0" collapsed="false">
      <c r="A4538" s="0" t="n">
        <v>39729</v>
      </c>
      <c r="B4538" s="0" t="s">
        <v>16422</v>
      </c>
      <c r="C4538" s="0" t="s">
        <v>2440</v>
      </c>
      <c r="D4538" s="333" t="n">
        <v>343.05</v>
      </c>
    </row>
    <row r="4539" customFormat="false" ht="15" hidden="false" customHeight="false" outlineLevel="0" collapsed="false">
      <c r="A4539" s="0" t="n">
        <v>39730</v>
      </c>
      <c r="B4539" s="0" t="s">
        <v>16423</v>
      </c>
      <c r="C4539" s="0" t="s">
        <v>2440</v>
      </c>
      <c r="D4539" s="333" t="n">
        <v>445.1</v>
      </c>
    </row>
    <row r="4540" customFormat="false" ht="15" hidden="false" customHeight="false" outlineLevel="0" collapsed="false">
      <c r="A4540" s="0" t="n">
        <v>39731</v>
      </c>
      <c r="B4540" s="0" t="s">
        <v>16424</v>
      </c>
      <c r="C4540" s="0" t="s">
        <v>2440</v>
      </c>
      <c r="D4540" s="333" t="n">
        <v>659.22</v>
      </c>
    </row>
    <row r="4541" customFormat="false" ht="15" hidden="false" customHeight="false" outlineLevel="0" collapsed="false">
      <c r="A4541" s="0" t="n">
        <v>39725</v>
      </c>
      <c r="B4541" s="0" t="s">
        <v>16425</v>
      </c>
      <c r="C4541" s="0" t="s">
        <v>2440</v>
      </c>
      <c r="D4541" s="333" t="n">
        <v>101.73</v>
      </c>
    </row>
    <row r="4542" customFormat="false" ht="15" hidden="false" customHeight="false" outlineLevel="0" collapsed="false">
      <c r="A4542" s="0" t="n">
        <v>39732</v>
      </c>
      <c r="B4542" s="0" t="s">
        <v>16426</v>
      </c>
      <c r="C4542" s="0" t="s">
        <v>2440</v>
      </c>
      <c r="D4542" s="333" t="n">
        <v>970.33</v>
      </c>
    </row>
    <row r="4543" customFormat="false" ht="15" hidden="false" customHeight="false" outlineLevel="0" collapsed="false">
      <c r="A4543" s="0" t="n">
        <v>39660</v>
      </c>
      <c r="B4543" s="0" t="s">
        <v>16427</v>
      </c>
      <c r="C4543" s="0" t="s">
        <v>2440</v>
      </c>
      <c r="D4543" s="333" t="n">
        <v>44.22</v>
      </c>
    </row>
    <row r="4544" customFormat="false" ht="15" hidden="false" customHeight="false" outlineLevel="0" collapsed="false">
      <c r="A4544" s="0" t="n">
        <v>39662</v>
      </c>
      <c r="B4544" s="0" t="s">
        <v>16428</v>
      </c>
      <c r="C4544" s="0" t="s">
        <v>2440</v>
      </c>
      <c r="D4544" s="333" t="n">
        <v>21.19</v>
      </c>
    </row>
    <row r="4545" customFormat="false" ht="15" hidden="false" customHeight="false" outlineLevel="0" collapsed="false">
      <c r="A4545" s="0" t="n">
        <v>39661</v>
      </c>
      <c r="B4545" s="0" t="s">
        <v>16429</v>
      </c>
      <c r="C4545" s="0" t="s">
        <v>2440</v>
      </c>
      <c r="D4545" s="333" t="n">
        <v>14.45</v>
      </c>
    </row>
    <row r="4546" customFormat="false" ht="15" hidden="false" customHeight="false" outlineLevel="0" collapsed="false">
      <c r="A4546" s="0" t="n">
        <v>39666</v>
      </c>
      <c r="B4546" s="0" t="s">
        <v>16430</v>
      </c>
      <c r="C4546" s="0" t="s">
        <v>2440</v>
      </c>
      <c r="D4546" s="333" t="n">
        <v>66.51</v>
      </c>
    </row>
    <row r="4547" customFormat="false" ht="15" hidden="false" customHeight="false" outlineLevel="0" collapsed="false">
      <c r="A4547" s="0" t="n">
        <v>39664</v>
      </c>
      <c r="B4547" s="0" t="s">
        <v>16431</v>
      </c>
      <c r="C4547" s="0" t="s">
        <v>2440</v>
      </c>
      <c r="D4547" s="333" t="n">
        <v>32.6</v>
      </c>
    </row>
    <row r="4548" customFormat="false" ht="15" hidden="false" customHeight="false" outlineLevel="0" collapsed="false">
      <c r="A4548" s="0" t="n">
        <v>39663</v>
      </c>
      <c r="B4548" s="0" t="s">
        <v>16432</v>
      </c>
      <c r="C4548" s="0" t="s">
        <v>2440</v>
      </c>
      <c r="D4548" s="333" t="n">
        <v>26.06</v>
      </c>
    </row>
    <row r="4549" customFormat="false" ht="15" hidden="false" customHeight="false" outlineLevel="0" collapsed="false">
      <c r="A4549" s="0" t="n">
        <v>39665</v>
      </c>
      <c r="B4549" s="0" t="s">
        <v>16433</v>
      </c>
      <c r="C4549" s="0" t="s">
        <v>2440</v>
      </c>
      <c r="D4549" s="333" t="n">
        <v>55</v>
      </c>
    </row>
    <row r="4550" customFormat="false" ht="15" hidden="false" customHeight="false" outlineLevel="0" collapsed="false">
      <c r="A4550" s="0" t="n">
        <v>39752</v>
      </c>
      <c r="B4550" s="0" t="s">
        <v>16434</v>
      </c>
      <c r="C4550" s="0" t="s">
        <v>2440</v>
      </c>
      <c r="D4550" s="333" t="n">
        <v>276.53</v>
      </c>
    </row>
    <row r="4551" customFormat="false" ht="15" hidden="false" customHeight="false" outlineLevel="0" collapsed="false">
      <c r="A4551" s="0" t="n">
        <v>7725</v>
      </c>
      <c r="B4551" s="0" t="s">
        <v>16435</v>
      </c>
      <c r="C4551" s="0" t="s">
        <v>2440</v>
      </c>
      <c r="D4551" s="333" t="n">
        <v>224.34</v>
      </c>
    </row>
    <row r="4552" customFormat="false" ht="15" hidden="false" customHeight="false" outlineLevel="0" collapsed="false">
      <c r="A4552" s="0" t="n">
        <v>7753</v>
      </c>
      <c r="B4552" s="0" t="s">
        <v>16436</v>
      </c>
      <c r="C4552" s="0" t="s">
        <v>2440</v>
      </c>
      <c r="D4552" s="333" t="n">
        <v>437.36</v>
      </c>
    </row>
    <row r="4553" customFormat="false" ht="15" hidden="false" customHeight="false" outlineLevel="0" collapsed="false">
      <c r="A4553" s="0" t="n">
        <v>13256</v>
      </c>
      <c r="B4553" s="0" t="s">
        <v>16437</v>
      </c>
      <c r="C4553" s="0" t="s">
        <v>2440</v>
      </c>
      <c r="D4553" s="333" t="n">
        <v>612.69</v>
      </c>
    </row>
    <row r="4554" customFormat="false" ht="15" hidden="false" customHeight="false" outlineLevel="0" collapsed="false">
      <c r="A4554" s="0" t="n">
        <v>7757</v>
      </c>
      <c r="B4554" s="0" t="s">
        <v>16438</v>
      </c>
      <c r="C4554" s="0" t="s">
        <v>2440</v>
      </c>
      <c r="D4554" s="333" t="n">
        <v>653.22</v>
      </c>
    </row>
    <row r="4555" customFormat="false" ht="15" hidden="false" customHeight="false" outlineLevel="0" collapsed="false">
      <c r="A4555" s="0" t="n">
        <v>7758</v>
      </c>
      <c r="B4555" s="0" t="s">
        <v>16439</v>
      </c>
      <c r="C4555" s="0" t="s">
        <v>2440</v>
      </c>
      <c r="D4555" s="333" t="n">
        <v>946.37</v>
      </c>
    </row>
    <row r="4556" customFormat="false" ht="15" hidden="false" customHeight="false" outlineLevel="0" collapsed="false">
      <c r="A4556" s="0" t="n">
        <v>7759</v>
      </c>
      <c r="B4556" s="0" t="s">
        <v>16440</v>
      </c>
      <c r="C4556" s="0" t="s">
        <v>2440</v>
      </c>
      <c r="D4556" s="532" t="n">
        <v>2622.4</v>
      </c>
    </row>
    <row r="4557" customFormat="false" ht="15" hidden="false" customHeight="false" outlineLevel="0" collapsed="false">
      <c r="A4557" s="0" t="n">
        <v>40334</v>
      </c>
      <c r="B4557" s="0" t="s">
        <v>16441</v>
      </c>
      <c r="C4557" s="0" t="s">
        <v>2440</v>
      </c>
      <c r="D4557" s="333" t="n">
        <v>102.74</v>
      </c>
    </row>
    <row r="4558" customFormat="false" ht="15" hidden="false" customHeight="false" outlineLevel="0" collapsed="false">
      <c r="A4558" s="0" t="n">
        <v>7745</v>
      </c>
      <c r="B4558" s="0" t="s">
        <v>16442</v>
      </c>
      <c r="C4558" s="0" t="s">
        <v>2440</v>
      </c>
      <c r="D4558" s="333" t="n">
        <v>115.94</v>
      </c>
    </row>
    <row r="4559" customFormat="false" ht="15" hidden="false" customHeight="false" outlineLevel="0" collapsed="false">
      <c r="A4559" s="0" t="n">
        <v>7714</v>
      </c>
      <c r="B4559" s="0" t="s">
        <v>16443</v>
      </c>
      <c r="C4559" s="0" t="s">
        <v>2440</v>
      </c>
      <c r="D4559" s="333" t="n">
        <v>138.56</v>
      </c>
    </row>
    <row r="4560" customFormat="false" ht="15" hidden="false" customHeight="false" outlineLevel="0" collapsed="false">
      <c r="A4560" s="0" t="n">
        <v>7742</v>
      </c>
      <c r="B4560" s="0" t="s">
        <v>16444</v>
      </c>
      <c r="C4560" s="0" t="s">
        <v>2440</v>
      </c>
      <c r="D4560" s="333" t="n">
        <v>305.78</v>
      </c>
    </row>
    <row r="4561" customFormat="false" ht="15" hidden="false" customHeight="false" outlineLevel="0" collapsed="false">
      <c r="A4561" s="0" t="n">
        <v>7750</v>
      </c>
      <c r="B4561" s="0" t="s">
        <v>16445</v>
      </c>
      <c r="C4561" s="0" t="s">
        <v>2440</v>
      </c>
      <c r="D4561" s="333" t="n">
        <v>373.27</v>
      </c>
    </row>
    <row r="4562" customFormat="false" ht="15" hidden="false" customHeight="false" outlineLevel="0" collapsed="false">
      <c r="A4562" s="0" t="n">
        <v>7756</v>
      </c>
      <c r="B4562" s="0" t="s">
        <v>16446</v>
      </c>
      <c r="C4562" s="0" t="s">
        <v>2440</v>
      </c>
      <c r="D4562" s="333" t="n">
        <v>428.88</v>
      </c>
    </row>
    <row r="4563" customFormat="false" ht="15" hidden="false" customHeight="false" outlineLevel="0" collapsed="false">
      <c r="A4563" s="0" t="n">
        <v>7765</v>
      </c>
      <c r="B4563" s="0" t="s">
        <v>16447</v>
      </c>
      <c r="C4563" s="0" t="s">
        <v>2440</v>
      </c>
      <c r="D4563" s="333" t="n">
        <v>480.72</v>
      </c>
    </row>
    <row r="4564" customFormat="false" ht="15" hidden="false" customHeight="false" outlineLevel="0" collapsed="false">
      <c r="A4564" s="0" t="n">
        <v>12569</v>
      </c>
      <c r="B4564" s="0" t="s">
        <v>16448</v>
      </c>
      <c r="C4564" s="0" t="s">
        <v>2440</v>
      </c>
      <c r="D4564" s="333" t="n">
        <v>663.59</v>
      </c>
    </row>
    <row r="4565" customFormat="false" ht="15" hidden="false" customHeight="false" outlineLevel="0" collapsed="false">
      <c r="A4565" s="0" t="n">
        <v>7766</v>
      </c>
      <c r="B4565" s="0" t="s">
        <v>16449</v>
      </c>
      <c r="C4565" s="0" t="s">
        <v>2440</v>
      </c>
      <c r="D4565" s="333" t="n">
        <v>705.06</v>
      </c>
    </row>
    <row r="4566" customFormat="false" ht="15" hidden="false" customHeight="false" outlineLevel="0" collapsed="false">
      <c r="A4566" s="0" t="n">
        <v>7767</v>
      </c>
      <c r="B4566" s="0" t="s">
        <v>16450</v>
      </c>
      <c r="C4566" s="0" t="s">
        <v>2440</v>
      </c>
      <c r="D4566" s="532" t="n">
        <v>1012.35</v>
      </c>
    </row>
    <row r="4567" customFormat="false" ht="15" hidden="false" customHeight="false" outlineLevel="0" collapsed="false">
      <c r="A4567" s="0" t="n">
        <v>7727</v>
      </c>
      <c r="B4567" s="0" t="s">
        <v>16451</v>
      </c>
      <c r="C4567" s="0" t="s">
        <v>2440</v>
      </c>
      <c r="D4567" s="532" t="n">
        <v>2940.92</v>
      </c>
    </row>
    <row r="4568" customFormat="false" ht="15" hidden="false" customHeight="false" outlineLevel="0" collapsed="false">
      <c r="A4568" s="0" t="n">
        <v>7760</v>
      </c>
      <c r="B4568" s="0" t="s">
        <v>16452</v>
      </c>
      <c r="C4568" s="0" t="s">
        <v>2440</v>
      </c>
      <c r="D4568" s="333" t="n">
        <v>116.88</v>
      </c>
    </row>
    <row r="4569" customFormat="false" ht="15" hidden="false" customHeight="false" outlineLevel="0" collapsed="false">
      <c r="A4569" s="0" t="n">
        <v>7761</v>
      </c>
      <c r="B4569" s="0" t="s">
        <v>16453</v>
      </c>
      <c r="C4569" s="0" t="s">
        <v>2440</v>
      </c>
      <c r="D4569" s="333" t="n">
        <v>122.53</v>
      </c>
    </row>
    <row r="4570" customFormat="false" ht="15" hidden="false" customHeight="false" outlineLevel="0" collapsed="false">
      <c r="A4570" s="0" t="n">
        <v>7752</v>
      </c>
      <c r="B4570" s="0" t="s">
        <v>16454</v>
      </c>
      <c r="C4570" s="0" t="s">
        <v>2440</v>
      </c>
      <c r="D4570" s="333" t="n">
        <v>148.93</v>
      </c>
    </row>
    <row r="4571" customFormat="false" ht="15" hidden="false" customHeight="false" outlineLevel="0" collapsed="false">
      <c r="A4571" s="0" t="n">
        <v>7762</v>
      </c>
      <c r="B4571" s="0" t="s">
        <v>16455</v>
      </c>
      <c r="C4571" s="0" t="s">
        <v>2440</v>
      </c>
      <c r="D4571" s="333" t="n">
        <v>194.64</v>
      </c>
    </row>
    <row r="4572" customFormat="false" ht="15" hidden="false" customHeight="false" outlineLevel="0" collapsed="false">
      <c r="A4572" s="0" t="n">
        <v>7722</v>
      </c>
      <c r="B4572" s="0" t="s">
        <v>16456</v>
      </c>
      <c r="C4572" s="0" t="s">
        <v>2440</v>
      </c>
      <c r="D4572" s="333" t="n">
        <v>297.86</v>
      </c>
    </row>
    <row r="4573" customFormat="false" ht="15" hidden="false" customHeight="false" outlineLevel="0" collapsed="false">
      <c r="A4573" s="0" t="n">
        <v>7763</v>
      </c>
      <c r="B4573" s="0" t="s">
        <v>16457</v>
      </c>
      <c r="C4573" s="0" t="s">
        <v>2440</v>
      </c>
      <c r="D4573" s="333" t="n">
        <v>362.9</v>
      </c>
    </row>
    <row r="4574" customFormat="false" ht="15" hidden="false" customHeight="false" outlineLevel="0" collapsed="false">
      <c r="A4574" s="0" t="n">
        <v>7764</v>
      </c>
      <c r="B4574" s="0" t="s">
        <v>16458</v>
      </c>
      <c r="C4574" s="0" t="s">
        <v>2440</v>
      </c>
      <c r="D4574" s="333" t="n">
        <v>433.59</v>
      </c>
    </row>
    <row r="4575" customFormat="false" ht="15" hidden="false" customHeight="false" outlineLevel="0" collapsed="false">
      <c r="A4575" s="0" t="n">
        <v>12572</v>
      </c>
      <c r="B4575" s="0" t="s">
        <v>16459</v>
      </c>
      <c r="C4575" s="0" t="s">
        <v>2440</v>
      </c>
      <c r="D4575" s="333" t="n">
        <v>612.69</v>
      </c>
    </row>
    <row r="4576" customFormat="false" ht="15" hidden="false" customHeight="false" outlineLevel="0" collapsed="false">
      <c r="A4576" s="0" t="n">
        <v>12573</v>
      </c>
      <c r="B4576" s="0" t="s">
        <v>16460</v>
      </c>
      <c r="C4576" s="0" t="s">
        <v>2440</v>
      </c>
      <c r="D4576" s="333" t="n">
        <v>805.92</v>
      </c>
    </row>
    <row r="4577" customFormat="false" ht="15" hidden="false" customHeight="false" outlineLevel="0" collapsed="false">
      <c r="A4577" s="0" t="n">
        <v>12574</v>
      </c>
      <c r="B4577" s="0" t="s">
        <v>16461</v>
      </c>
      <c r="C4577" s="0" t="s">
        <v>2440</v>
      </c>
      <c r="D4577" s="333" t="n">
        <v>974.46</v>
      </c>
    </row>
    <row r="4578" customFormat="false" ht="15" hidden="false" customHeight="false" outlineLevel="0" collapsed="false">
      <c r="A4578" s="0" t="n">
        <v>12575</v>
      </c>
      <c r="B4578" s="0" t="s">
        <v>16462</v>
      </c>
      <c r="C4578" s="0" t="s">
        <v>2440</v>
      </c>
      <c r="D4578" s="532" t="n">
        <v>1479.88</v>
      </c>
    </row>
    <row r="4579" customFormat="false" ht="15" hidden="false" customHeight="false" outlineLevel="0" collapsed="false">
      <c r="A4579" s="0" t="n">
        <v>12576</v>
      </c>
      <c r="B4579" s="0" t="s">
        <v>16463</v>
      </c>
      <c r="C4579" s="0" t="s">
        <v>2440</v>
      </c>
      <c r="D4579" s="333" t="n">
        <v>179.09</v>
      </c>
    </row>
    <row r="4580" customFormat="false" ht="15" hidden="false" customHeight="false" outlineLevel="0" collapsed="false">
      <c r="A4580" s="0" t="n">
        <v>12577</v>
      </c>
      <c r="B4580" s="0" t="s">
        <v>16464</v>
      </c>
      <c r="C4580" s="0" t="s">
        <v>2440</v>
      </c>
      <c r="D4580" s="333" t="n">
        <v>241.3</v>
      </c>
    </row>
    <row r="4581" customFormat="false" ht="15" hidden="false" customHeight="false" outlineLevel="0" collapsed="false">
      <c r="A4581" s="0" t="n">
        <v>12578</v>
      </c>
      <c r="B4581" s="0" t="s">
        <v>16465</v>
      </c>
      <c r="C4581" s="0" t="s">
        <v>2440</v>
      </c>
      <c r="D4581" s="333" t="n">
        <v>292.2</v>
      </c>
    </row>
    <row r="4582" customFormat="false" ht="15" hidden="false" customHeight="false" outlineLevel="0" collapsed="false">
      <c r="A4582" s="0" t="n">
        <v>12579</v>
      </c>
      <c r="B4582" s="0" t="s">
        <v>16466</v>
      </c>
      <c r="C4582" s="0" t="s">
        <v>2440</v>
      </c>
      <c r="D4582" s="333" t="n">
        <v>503.35</v>
      </c>
    </row>
    <row r="4583" customFormat="false" ht="15" hidden="false" customHeight="false" outlineLevel="0" collapsed="false">
      <c r="A4583" s="0" t="n">
        <v>12580</v>
      </c>
      <c r="B4583" s="0" t="s">
        <v>16467</v>
      </c>
      <c r="C4583" s="0" t="s">
        <v>2440</v>
      </c>
      <c r="D4583" s="333" t="n">
        <v>524.46</v>
      </c>
    </row>
    <row r="4584" customFormat="false" ht="15" hidden="false" customHeight="false" outlineLevel="0" collapsed="false">
      <c r="A4584" s="0" t="n">
        <v>12581</v>
      </c>
      <c r="B4584" s="0" t="s">
        <v>16468</v>
      </c>
      <c r="C4584" s="0" t="s">
        <v>2440</v>
      </c>
      <c r="D4584" s="333" t="n">
        <v>561.79</v>
      </c>
    </row>
    <row r="4585" customFormat="false" ht="15" hidden="false" customHeight="false" outlineLevel="0" collapsed="false">
      <c r="A4585" s="0" t="n">
        <v>7720</v>
      </c>
      <c r="B4585" s="0" t="s">
        <v>16469</v>
      </c>
      <c r="C4585" s="0" t="s">
        <v>2440</v>
      </c>
      <c r="D4585" s="333" t="n">
        <v>878.5</v>
      </c>
    </row>
    <row r="4586" customFormat="false" ht="15" hidden="false" customHeight="false" outlineLevel="0" collapsed="false">
      <c r="A4586" s="0" t="n">
        <v>40335</v>
      </c>
      <c r="B4586" s="0" t="s">
        <v>16470</v>
      </c>
      <c r="C4586" s="0" t="s">
        <v>2440</v>
      </c>
      <c r="D4586" s="333" t="n">
        <v>183.8</v>
      </c>
    </row>
    <row r="4587" customFormat="false" ht="15" hidden="false" customHeight="false" outlineLevel="0" collapsed="false">
      <c r="A4587" s="0" t="n">
        <v>7740</v>
      </c>
      <c r="B4587" s="0" t="s">
        <v>16471</v>
      </c>
      <c r="C4587" s="0" t="s">
        <v>2440</v>
      </c>
      <c r="D4587" s="333" t="n">
        <v>188.52</v>
      </c>
    </row>
    <row r="4588" customFormat="false" ht="15" hidden="false" customHeight="false" outlineLevel="0" collapsed="false">
      <c r="A4588" s="0" t="n">
        <v>7741</v>
      </c>
      <c r="B4588" s="0" t="s">
        <v>16472</v>
      </c>
      <c r="C4588" s="0" t="s">
        <v>2440</v>
      </c>
      <c r="D4588" s="333" t="n">
        <v>348.76</v>
      </c>
    </row>
    <row r="4589" customFormat="false" ht="15" hidden="false" customHeight="false" outlineLevel="0" collapsed="false">
      <c r="A4589" s="0" t="n">
        <v>7774</v>
      </c>
      <c r="B4589" s="0" t="s">
        <v>16473</v>
      </c>
      <c r="C4589" s="0" t="s">
        <v>2440</v>
      </c>
      <c r="D4589" s="333" t="n">
        <v>427.94</v>
      </c>
    </row>
    <row r="4590" customFormat="false" ht="15" hidden="false" customHeight="false" outlineLevel="0" collapsed="false">
      <c r="A4590" s="0" t="n">
        <v>7744</v>
      </c>
      <c r="B4590" s="0" t="s">
        <v>16474</v>
      </c>
      <c r="C4590" s="0" t="s">
        <v>2440</v>
      </c>
      <c r="D4590" s="333" t="n">
        <v>558.96</v>
      </c>
    </row>
    <row r="4591" customFormat="false" ht="15" hidden="false" customHeight="false" outlineLevel="0" collapsed="false">
      <c r="A4591" s="0" t="n">
        <v>7773</v>
      </c>
      <c r="B4591" s="0" t="s">
        <v>16475</v>
      </c>
      <c r="C4591" s="0" t="s">
        <v>2440</v>
      </c>
      <c r="D4591" s="333" t="n">
        <v>571.31</v>
      </c>
    </row>
    <row r="4592" customFormat="false" ht="15" hidden="false" customHeight="false" outlineLevel="0" collapsed="false">
      <c r="A4592" s="0" t="n">
        <v>7754</v>
      </c>
      <c r="B4592" s="0" t="s">
        <v>16476</v>
      </c>
      <c r="C4592" s="0" t="s">
        <v>2440</v>
      </c>
      <c r="D4592" s="333" t="n">
        <v>866.25</v>
      </c>
    </row>
    <row r="4593" customFormat="false" ht="15" hidden="false" customHeight="false" outlineLevel="0" collapsed="false">
      <c r="A4593" s="0" t="n">
        <v>7735</v>
      </c>
      <c r="B4593" s="0" t="s">
        <v>16477</v>
      </c>
      <c r="C4593" s="0" t="s">
        <v>2440</v>
      </c>
      <c r="D4593" s="532" t="n">
        <v>1121.7</v>
      </c>
    </row>
    <row r="4594" customFormat="false" ht="15" hidden="false" customHeight="false" outlineLevel="0" collapsed="false">
      <c r="A4594" s="0" t="n">
        <v>7755</v>
      </c>
      <c r="B4594" s="0" t="s">
        <v>16478</v>
      </c>
      <c r="C4594" s="0" t="s">
        <v>2440</v>
      </c>
      <c r="D4594" s="333" t="n">
        <v>222.45</v>
      </c>
    </row>
    <row r="4595" customFormat="false" ht="15" hidden="false" customHeight="false" outlineLevel="0" collapsed="false">
      <c r="A4595" s="0" t="n">
        <v>7776</v>
      </c>
      <c r="B4595" s="0" t="s">
        <v>16479</v>
      </c>
      <c r="C4595" s="0" t="s">
        <v>2440</v>
      </c>
      <c r="D4595" s="333" t="n">
        <v>463.76</v>
      </c>
    </row>
    <row r="4596" customFormat="false" ht="15" hidden="false" customHeight="false" outlineLevel="0" collapsed="false">
      <c r="A4596" s="0" t="n">
        <v>7743</v>
      </c>
      <c r="B4596" s="0" t="s">
        <v>16480</v>
      </c>
      <c r="C4596" s="0" t="s">
        <v>2440</v>
      </c>
      <c r="D4596" s="333" t="n">
        <v>491.09</v>
      </c>
    </row>
    <row r="4597" customFormat="false" ht="15" hidden="false" customHeight="false" outlineLevel="0" collapsed="false">
      <c r="A4597" s="0" t="n">
        <v>7733</v>
      </c>
      <c r="B4597" s="0" t="s">
        <v>16481</v>
      </c>
      <c r="C4597" s="0" t="s">
        <v>2440</v>
      </c>
      <c r="D4597" s="333" t="n">
        <v>640.97</v>
      </c>
    </row>
    <row r="4598" customFormat="false" ht="15" hidden="false" customHeight="false" outlineLevel="0" collapsed="false">
      <c r="A4598" s="0" t="n">
        <v>7775</v>
      </c>
      <c r="B4598" s="0" t="s">
        <v>16482</v>
      </c>
      <c r="C4598" s="0" t="s">
        <v>2440</v>
      </c>
      <c r="D4598" s="333" t="n">
        <v>702.24</v>
      </c>
    </row>
    <row r="4599" customFormat="false" ht="15" hidden="false" customHeight="false" outlineLevel="0" collapsed="false">
      <c r="A4599" s="0" t="n">
        <v>7734</v>
      </c>
      <c r="B4599" s="0" t="s">
        <v>16483</v>
      </c>
      <c r="C4599" s="0" t="s">
        <v>2440</v>
      </c>
      <c r="D4599" s="333" t="n">
        <v>994.44</v>
      </c>
    </row>
    <row r="4600" customFormat="false" ht="15" hidden="false" customHeight="false" outlineLevel="0" collapsed="false">
      <c r="A4600" s="0" t="n">
        <v>37449</v>
      </c>
      <c r="B4600" s="0" t="s">
        <v>16484</v>
      </c>
      <c r="C4600" s="0" t="s">
        <v>2440</v>
      </c>
      <c r="D4600" s="333" t="n">
        <v>30.73</v>
      </c>
    </row>
    <row r="4601" customFormat="false" ht="15" hidden="false" customHeight="false" outlineLevel="0" collapsed="false">
      <c r="A4601" s="0" t="n">
        <v>37450</v>
      </c>
      <c r="B4601" s="0" t="s">
        <v>16485</v>
      </c>
      <c r="C4601" s="0" t="s">
        <v>2440</v>
      </c>
      <c r="D4601" s="333" t="n">
        <v>43.02</v>
      </c>
    </row>
    <row r="4602" customFormat="false" ht="15" hidden="false" customHeight="false" outlineLevel="0" collapsed="false">
      <c r="A4602" s="0" t="n">
        <v>37451</v>
      </c>
      <c r="B4602" s="0" t="s">
        <v>16486</v>
      </c>
      <c r="C4602" s="0" t="s">
        <v>2440</v>
      </c>
      <c r="D4602" s="333" t="n">
        <v>60.07</v>
      </c>
    </row>
    <row r="4603" customFormat="false" ht="15" hidden="false" customHeight="false" outlineLevel="0" collapsed="false">
      <c r="A4603" s="0" t="n">
        <v>37452</v>
      </c>
      <c r="B4603" s="0" t="s">
        <v>16487</v>
      </c>
      <c r="C4603" s="0" t="s">
        <v>2440</v>
      </c>
      <c r="D4603" s="333" t="n">
        <v>87.31</v>
      </c>
    </row>
    <row r="4604" customFormat="false" ht="15" hidden="false" customHeight="false" outlineLevel="0" collapsed="false">
      <c r="A4604" s="0" t="n">
        <v>37453</v>
      </c>
      <c r="B4604" s="0" t="s">
        <v>16488</v>
      </c>
      <c r="C4604" s="0" t="s">
        <v>2440</v>
      </c>
      <c r="D4604" s="333" t="n">
        <v>100.55</v>
      </c>
    </row>
    <row r="4605" customFormat="false" ht="15" hidden="false" customHeight="false" outlineLevel="0" collapsed="false">
      <c r="A4605" s="0" t="n">
        <v>7778</v>
      </c>
      <c r="B4605" s="0" t="s">
        <v>16489</v>
      </c>
      <c r="C4605" s="0" t="s">
        <v>2440</v>
      </c>
      <c r="D4605" s="333" t="n">
        <v>37.71</v>
      </c>
    </row>
    <row r="4606" customFormat="false" ht="15" hidden="false" customHeight="false" outlineLevel="0" collapsed="false">
      <c r="A4606" s="0" t="n">
        <v>7796</v>
      </c>
      <c r="B4606" s="0" t="s">
        <v>16490</v>
      </c>
      <c r="C4606" s="0" t="s">
        <v>2440</v>
      </c>
      <c r="D4606" s="333" t="n">
        <v>51.69</v>
      </c>
    </row>
    <row r="4607" customFormat="false" ht="15" hidden="false" customHeight="false" outlineLevel="0" collapsed="false">
      <c r="A4607" s="0" t="n">
        <v>7781</v>
      </c>
      <c r="B4607" s="0" t="s">
        <v>16491</v>
      </c>
      <c r="C4607" s="0" t="s">
        <v>2440</v>
      </c>
      <c r="D4607" s="333" t="n">
        <v>61.08</v>
      </c>
    </row>
    <row r="4608" customFormat="false" ht="15" hidden="false" customHeight="false" outlineLevel="0" collapsed="false">
      <c r="A4608" s="0" t="n">
        <v>7795</v>
      </c>
      <c r="B4608" s="0" t="s">
        <v>16492</v>
      </c>
      <c r="C4608" s="0" t="s">
        <v>2440</v>
      </c>
      <c r="D4608" s="333" t="n">
        <v>90.91</v>
      </c>
    </row>
    <row r="4609" customFormat="false" ht="15" hidden="false" customHeight="false" outlineLevel="0" collapsed="false">
      <c r="A4609" s="0" t="n">
        <v>7791</v>
      </c>
      <c r="B4609" s="0" t="s">
        <v>16493</v>
      </c>
      <c r="C4609" s="0" t="s">
        <v>2440</v>
      </c>
      <c r="D4609" s="333" t="n">
        <v>108.82</v>
      </c>
    </row>
    <row r="4610" customFormat="false" ht="15" hidden="false" customHeight="false" outlineLevel="0" collapsed="false">
      <c r="A4610" s="0" t="n">
        <v>7783</v>
      </c>
      <c r="B4610" s="0" t="s">
        <v>16494</v>
      </c>
      <c r="C4610" s="0" t="s">
        <v>2440</v>
      </c>
      <c r="D4610" s="333" t="n">
        <v>38.56</v>
      </c>
    </row>
    <row r="4611" customFormat="false" ht="15" hidden="false" customHeight="false" outlineLevel="0" collapsed="false">
      <c r="A4611" s="0" t="n">
        <v>7790</v>
      </c>
      <c r="B4611" s="0" t="s">
        <v>16495</v>
      </c>
      <c r="C4611" s="0" t="s">
        <v>2440</v>
      </c>
      <c r="D4611" s="333" t="n">
        <v>60.77</v>
      </c>
    </row>
    <row r="4612" customFormat="false" ht="15" hidden="false" customHeight="false" outlineLevel="0" collapsed="false">
      <c r="A4612" s="0" t="n">
        <v>7785</v>
      </c>
      <c r="B4612" s="0" t="s">
        <v>16496</v>
      </c>
      <c r="C4612" s="0" t="s">
        <v>2440</v>
      </c>
      <c r="D4612" s="333" t="n">
        <v>67.05</v>
      </c>
    </row>
    <row r="4613" customFormat="false" ht="15" hidden="false" customHeight="false" outlineLevel="0" collapsed="false">
      <c r="A4613" s="0" t="n">
        <v>7792</v>
      </c>
      <c r="B4613" s="0" t="s">
        <v>16497</v>
      </c>
      <c r="C4613" s="0" t="s">
        <v>2440</v>
      </c>
      <c r="D4613" s="333" t="n">
        <v>95.1</v>
      </c>
    </row>
    <row r="4614" customFormat="false" ht="15" hidden="false" customHeight="false" outlineLevel="0" collapsed="false">
      <c r="A4614" s="0" t="n">
        <v>7793</v>
      </c>
      <c r="B4614" s="0" t="s">
        <v>16498</v>
      </c>
      <c r="C4614" s="0" t="s">
        <v>2440</v>
      </c>
      <c r="D4614" s="333" t="n">
        <v>112.32</v>
      </c>
    </row>
    <row r="4615" customFormat="false" ht="15" hidden="false" customHeight="false" outlineLevel="0" collapsed="false">
      <c r="A4615" s="0" t="n">
        <v>13159</v>
      </c>
      <c r="B4615" s="0" t="s">
        <v>16499</v>
      </c>
      <c r="C4615" s="0" t="s">
        <v>2440</v>
      </c>
      <c r="D4615" s="333" t="n">
        <v>97.79</v>
      </c>
    </row>
    <row r="4616" customFormat="false" ht="15" hidden="false" customHeight="false" outlineLevel="0" collapsed="false">
      <c r="A4616" s="0" t="n">
        <v>13168</v>
      </c>
      <c r="B4616" s="0" t="s">
        <v>16500</v>
      </c>
      <c r="C4616" s="0" t="s">
        <v>2440</v>
      </c>
      <c r="D4616" s="333" t="n">
        <v>118.74</v>
      </c>
    </row>
    <row r="4617" customFormat="false" ht="15" hidden="false" customHeight="false" outlineLevel="0" collapsed="false">
      <c r="A4617" s="0" t="n">
        <v>13173</v>
      </c>
      <c r="B4617" s="0" t="s">
        <v>16501</v>
      </c>
      <c r="C4617" s="0" t="s">
        <v>2440</v>
      </c>
      <c r="D4617" s="333" t="n">
        <v>160.65</v>
      </c>
    </row>
    <row r="4618" customFormat="false" ht="15" hidden="false" customHeight="false" outlineLevel="0" collapsed="false">
      <c r="A4618" s="0" t="n">
        <v>12583</v>
      </c>
      <c r="B4618" s="0" t="s">
        <v>16502</v>
      </c>
      <c r="C4618" s="0" t="s">
        <v>2440</v>
      </c>
      <c r="D4618" s="333" t="n">
        <v>32.13</v>
      </c>
    </row>
    <row r="4619" customFormat="false" ht="15" hidden="false" customHeight="false" outlineLevel="0" collapsed="false">
      <c r="A4619" s="0" t="n">
        <v>12584</v>
      </c>
      <c r="B4619" s="0" t="s">
        <v>16503</v>
      </c>
      <c r="C4619" s="0" t="s">
        <v>2440</v>
      </c>
      <c r="D4619" s="333" t="n">
        <v>41.91</v>
      </c>
    </row>
    <row r="4620" customFormat="false" ht="15" hidden="false" customHeight="false" outlineLevel="0" collapsed="false">
      <c r="A4620" s="0" t="n">
        <v>12613</v>
      </c>
      <c r="B4620" s="0" t="s">
        <v>16504</v>
      </c>
      <c r="C4620" s="0" t="s">
        <v>2430</v>
      </c>
      <c r="D4620" s="333" t="n">
        <v>26.45</v>
      </c>
    </row>
    <row r="4621" customFormat="false" ht="15" hidden="false" customHeight="false" outlineLevel="0" collapsed="false">
      <c r="A4621" s="0" t="n">
        <v>1031</v>
      </c>
      <c r="B4621" s="0" t="s">
        <v>16505</v>
      </c>
      <c r="C4621" s="0" t="s">
        <v>2430</v>
      </c>
      <c r="D4621" s="333" t="n">
        <v>15.27</v>
      </c>
    </row>
    <row r="4622" customFormat="false" ht="15" hidden="false" customHeight="false" outlineLevel="0" collapsed="false">
      <c r="A4622" s="0" t="n">
        <v>39707</v>
      </c>
      <c r="B4622" s="0" t="s">
        <v>16506</v>
      </c>
      <c r="C4622" s="0" t="s">
        <v>2440</v>
      </c>
      <c r="D4622" s="333" t="n">
        <v>6.15</v>
      </c>
    </row>
    <row r="4623" customFormat="false" ht="15" hidden="false" customHeight="false" outlineLevel="0" collapsed="false">
      <c r="A4623" s="0" t="n">
        <v>39708</v>
      </c>
      <c r="B4623" s="0" t="s">
        <v>16507</v>
      </c>
      <c r="C4623" s="0" t="s">
        <v>2440</v>
      </c>
      <c r="D4623" s="333" t="n">
        <v>5.96</v>
      </c>
    </row>
    <row r="4624" customFormat="false" ht="15" hidden="false" customHeight="false" outlineLevel="0" collapsed="false">
      <c r="A4624" s="0" t="n">
        <v>39710</v>
      </c>
      <c r="B4624" s="0" t="s">
        <v>16508</v>
      </c>
      <c r="C4624" s="0" t="s">
        <v>2440</v>
      </c>
      <c r="D4624" s="333" t="n">
        <v>4.19</v>
      </c>
    </row>
    <row r="4625" customFormat="false" ht="15" hidden="false" customHeight="false" outlineLevel="0" collapsed="false">
      <c r="A4625" s="0" t="n">
        <v>39709</v>
      </c>
      <c r="B4625" s="0" t="s">
        <v>16509</v>
      </c>
      <c r="C4625" s="0" t="s">
        <v>2440</v>
      </c>
      <c r="D4625" s="333" t="n">
        <v>5.82</v>
      </c>
    </row>
    <row r="4626" customFormat="false" ht="15" hidden="false" customHeight="false" outlineLevel="0" collapsed="false">
      <c r="A4626" s="0" t="n">
        <v>39711</v>
      </c>
      <c r="B4626" s="0" t="s">
        <v>16510</v>
      </c>
      <c r="C4626" s="0" t="s">
        <v>2440</v>
      </c>
      <c r="D4626" s="333" t="n">
        <v>6.53</v>
      </c>
    </row>
    <row r="4627" customFormat="false" ht="15" hidden="false" customHeight="false" outlineLevel="0" collapsed="false">
      <c r="A4627" s="0" t="n">
        <v>39712</v>
      </c>
      <c r="B4627" s="0" t="s">
        <v>16511</v>
      </c>
      <c r="C4627" s="0" t="s">
        <v>2440</v>
      </c>
      <c r="D4627" s="333" t="n">
        <v>2.29</v>
      </c>
    </row>
    <row r="4628" customFormat="false" ht="15" hidden="false" customHeight="false" outlineLevel="0" collapsed="false">
      <c r="A4628" s="0" t="n">
        <v>39713</v>
      </c>
      <c r="B4628" s="0" t="s">
        <v>16512</v>
      </c>
      <c r="C4628" s="0" t="s">
        <v>2440</v>
      </c>
      <c r="D4628" s="333" t="n">
        <v>1.81</v>
      </c>
    </row>
    <row r="4629" customFormat="false" ht="15" hidden="false" customHeight="false" outlineLevel="0" collapsed="false">
      <c r="A4629" s="0" t="n">
        <v>39714</v>
      </c>
      <c r="B4629" s="0" t="s">
        <v>16513</v>
      </c>
      <c r="C4629" s="0" t="s">
        <v>2440</v>
      </c>
      <c r="D4629" s="333" t="n">
        <v>4.15</v>
      </c>
    </row>
    <row r="4630" customFormat="false" ht="15" hidden="false" customHeight="false" outlineLevel="0" collapsed="false">
      <c r="A4630" s="0" t="n">
        <v>39715</v>
      </c>
      <c r="B4630" s="0" t="s">
        <v>16514</v>
      </c>
      <c r="C4630" s="0" t="s">
        <v>2440</v>
      </c>
      <c r="D4630" s="333" t="n">
        <v>2.95</v>
      </c>
    </row>
    <row r="4631" customFormat="false" ht="15" hidden="false" customHeight="false" outlineLevel="0" collapsed="false">
      <c r="A4631" s="0" t="n">
        <v>39716</v>
      </c>
      <c r="B4631" s="0" t="s">
        <v>16515</v>
      </c>
      <c r="C4631" s="0" t="s">
        <v>2440</v>
      </c>
      <c r="D4631" s="333" t="n">
        <v>2.24</v>
      </c>
    </row>
    <row r="4632" customFormat="false" ht="15" hidden="false" customHeight="false" outlineLevel="0" collapsed="false">
      <c r="A4632" s="0" t="n">
        <v>39718</v>
      </c>
      <c r="B4632" s="0" t="s">
        <v>16516</v>
      </c>
      <c r="C4632" s="0" t="s">
        <v>2440</v>
      </c>
      <c r="D4632" s="333" t="n">
        <v>3.81</v>
      </c>
    </row>
    <row r="4633" customFormat="false" ht="15" hidden="false" customHeight="false" outlineLevel="0" collapsed="false">
      <c r="A4633" s="0" t="n">
        <v>9813</v>
      </c>
      <c r="B4633" s="0" t="s">
        <v>16517</v>
      </c>
      <c r="C4633" s="0" t="s">
        <v>2440</v>
      </c>
      <c r="D4633" s="333" t="n">
        <v>5.2</v>
      </c>
    </row>
    <row r="4634" customFormat="false" ht="15" hidden="false" customHeight="false" outlineLevel="0" collapsed="false">
      <c r="A4634" s="0" t="n">
        <v>9815</v>
      </c>
      <c r="B4634" s="0" t="s">
        <v>16518</v>
      </c>
      <c r="C4634" s="0" t="s">
        <v>2440</v>
      </c>
      <c r="D4634" s="333" t="n">
        <v>10.27</v>
      </c>
    </row>
    <row r="4635" customFormat="false" ht="15" hidden="false" customHeight="false" outlineLevel="0" collapsed="false">
      <c r="A4635" s="0" t="n">
        <v>44543</v>
      </c>
      <c r="B4635" s="0" t="s">
        <v>16519</v>
      </c>
      <c r="C4635" s="0" t="s">
        <v>2440</v>
      </c>
      <c r="D4635" s="532" t="n">
        <v>5109.86</v>
      </c>
    </row>
    <row r="4636" customFormat="false" ht="15" hidden="false" customHeight="false" outlineLevel="0" collapsed="false">
      <c r="A4636" s="0" t="n">
        <v>44526</v>
      </c>
      <c r="B4636" s="0" t="s">
        <v>16520</v>
      </c>
      <c r="C4636" s="0" t="s">
        <v>2440</v>
      </c>
      <c r="D4636" s="333" t="n">
        <v>125.23</v>
      </c>
    </row>
    <row r="4637" customFormat="false" ht="15" hidden="false" customHeight="false" outlineLevel="0" collapsed="false">
      <c r="A4637" s="0" t="n">
        <v>44545</v>
      </c>
      <c r="B4637" s="0" t="s">
        <v>16521</v>
      </c>
      <c r="C4637" s="0" t="s">
        <v>2440</v>
      </c>
      <c r="D4637" s="333" t="n">
        <v>268.82</v>
      </c>
    </row>
    <row r="4638" customFormat="false" ht="15" hidden="false" customHeight="false" outlineLevel="0" collapsed="false">
      <c r="A4638" s="0" t="n">
        <v>44525</v>
      </c>
      <c r="B4638" s="0" t="s">
        <v>16522</v>
      </c>
      <c r="C4638" s="0" t="s">
        <v>2440</v>
      </c>
      <c r="D4638" s="532" t="n">
        <v>4634.61</v>
      </c>
    </row>
    <row r="4639" customFormat="false" ht="15" hidden="false" customHeight="false" outlineLevel="0" collapsed="false">
      <c r="A4639" s="0" t="n">
        <v>44547</v>
      </c>
      <c r="B4639" s="0" t="s">
        <v>16523</v>
      </c>
      <c r="C4639" s="0" t="s">
        <v>2440</v>
      </c>
      <c r="D4639" s="333" t="n">
        <v>419.05</v>
      </c>
    </row>
    <row r="4640" customFormat="false" ht="15" hidden="false" customHeight="false" outlineLevel="0" collapsed="false">
      <c r="A4640" s="0" t="n">
        <v>44519</v>
      </c>
      <c r="B4640" s="0" t="s">
        <v>16524</v>
      </c>
      <c r="C4640" s="0" t="s">
        <v>2440</v>
      </c>
      <c r="D4640" s="532" t="n">
        <v>1026.8</v>
      </c>
    </row>
    <row r="4641" customFormat="false" ht="15" hidden="false" customHeight="false" outlineLevel="0" collapsed="false">
      <c r="A4641" s="0" t="n">
        <v>44520</v>
      </c>
      <c r="B4641" s="0" t="s">
        <v>16525</v>
      </c>
      <c r="C4641" s="0" t="s">
        <v>2440</v>
      </c>
      <c r="D4641" s="532" t="n">
        <v>1653.8</v>
      </c>
    </row>
    <row r="4642" customFormat="false" ht="15" hidden="false" customHeight="false" outlineLevel="0" collapsed="false">
      <c r="A4642" s="0" t="n">
        <v>44521</v>
      </c>
      <c r="B4642" s="0" t="s">
        <v>16526</v>
      </c>
      <c r="C4642" s="0" t="s">
        <v>2440</v>
      </c>
      <c r="D4642" s="333" t="n">
        <v>26.68</v>
      </c>
    </row>
    <row r="4643" customFormat="false" ht="15" hidden="false" customHeight="false" outlineLevel="0" collapsed="false">
      <c r="A4643" s="0" t="n">
        <v>44522</v>
      </c>
      <c r="B4643" s="0" t="s">
        <v>16527</v>
      </c>
      <c r="C4643" s="0" t="s">
        <v>2440</v>
      </c>
      <c r="D4643" s="532" t="n">
        <v>2903.46</v>
      </c>
    </row>
    <row r="4644" customFormat="false" ht="15" hidden="false" customHeight="false" outlineLevel="0" collapsed="false">
      <c r="A4644" s="0" t="n">
        <v>44523</v>
      </c>
      <c r="B4644" s="0" t="s">
        <v>16528</v>
      </c>
      <c r="C4644" s="0" t="s">
        <v>2440</v>
      </c>
      <c r="D4644" s="532" t="n">
        <v>4318.26</v>
      </c>
    </row>
    <row r="4645" customFormat="false" ht="15" hidden="false" customHeight="false" outlineLevel="0" collapsed="false">
      <c r="A4645" s="0" t="n">
        <v>44527</v>
      </c>
      <c r="B4645" s="0" t="s">
        <v>16529</v>
      </c>
      <c r="C4645" s="0" t="s">
        <v>2440</v>
      </c>
      <c r="D4645" s="532" t="n">
        <v>2165.5</v>
      </c>
    </row>
    <row r="4646" customFormat="false" ht="15" hidden="false" customHeight="false" outlineLevel="0" collapsed="false">
      <c r="A4646" s="0" t="n">
        <v>44524</v>
      </c>
      <c r="B4646" s="0" t="s">
        <v>16530</v>
      </c>
      <c r="C4646" s="0" t="s">
        <v>2440</v>
      </c>
      <c r="D4646" s="333" t="n">
        <v>59.67</v>
      </c>
    </row>
    <row r="4647" customFormat="false" ht="15" hidden="false" customHeight="false" outlineLevel="0" collapsed="false">
      <c r="A4647" s="0" t="n">
        <v>44542</v>
      </c>
      <c r="B4647" s="0" t="s">
        <v>16531</v>
      </c>
      <c r="C4647" s="0" t="s">
        <v>2440</v>
      </c>
      <c r="D4647" s="532" t="n">
        <v>2825.25</v>
      </c>
    </row>
    <row r="4648" customFormat="false" ht="15" hidden="false" customHeight="false" outlineLevel="0" collapsed="false">
      <c r="A4648" s="0" t="n">
        <v>9877</v>
      </c>
      <c r="B4648" s="0" t="s">
        <v>16532</v>
      </c>
      <c r="C4648" s="0" t="s">
        <v>2440</v>
      </c>
      <c r="D4648" s="333" t="n">
        <v>109.94</v>
      </c>
    </row>
    <row r="4649" customFormat="false" ht="15" hidden="false" customHeight="false" outlineLevel="0" collapsed="false">
      <c r="A4649" s="0" t="n">
        <v>9878</v>
      </c>
      <c r="B4649" s="0" t="s">
        <v>16533</v>
      </c>
      <c r="C4649" s="0" t="s">
        <v>2440</v>
      </c>
      <c r="D4649" s="333" t="n">
        <v>135.35</v>
      </c>
    </row>
    <row r="4650" customFormat="false" ht="15" hidden="false" customHeight="false" outlineLevel="0" collapsed="false">
      <c r="A4650" s="0" t="n">
        <v>41986</v>
      </c>
      <c r="B4650" s="0" t="s">
        <v>16534</v>
      </c>
      <c r="C4650" s="0" t="s">
        <v>2440</v>
      </c>
      <c r="D4650" s="532" t="n">
        <v>3657.89</v>
      </c>
    </row>
    <row r="4651" customFormat="false" ht="15" hidden="false" customHeight="false" outlineLevel="0" collapsed="false">
      <c r="A4651" s="0" t="n">
        <v>43422</v>
      </c>
      <c r="B4651" s="0" t="s">
        <v>16535</v>
      </c>
      <c r="C4651" s="0" t="s">
        <v>2440</v>
      </c>
      <c r="D4651" s="532" t="n">
        <v>4486.04</v>
      </c>
    </row>
    <row r="4652" customFormat="false" ht="15" hidden="false" customHeight="false" outlineLevel="0" collapsed="false">
      <c r="A4652" s="0" t="n">
        <v>41987</v>
      </c>
      <c r="B4652" s="0" t="s">
        <v>16536</v>
      </c>
      <c r="C4652" s="0" t="s">
        <v>2440</v>
      </c>
      <c r="D4652" s="532" t="n">
        <v>5199.69</v>
      </c>
    </row>
    <row r="4653" customFormat="false" ht="15" hidden="false" customHeight="false" outlineLevel="0" collapsed="false">
      <c r="A4653" s="0" t="n">
        <v>41988</v>
      </c>
      <c r="B4653" s="0" t="s">
        <v>16537</v>
      </c>
      <c r="C4653" s="0" t="s">
        <v>2440</v>
      </c>
      <c r="D4653" s="532" t="n">
        <v>6868.06</v>
      </c>
    </row>
    <row r="4654" customFormat="false" ht="15" hidden="false" customHeight="false" outlineLevel="0" collapsed="false">
      <c r="A4654" s="0" t="n">
        <v>41697</v>
      </c>
      <c r="B4654" s="0" t="s">
        <v>16538</v>
      </c>
      <c r="C4654" s="0" t="s">
        <v>2440</v>
      </c>
      <c r="D4654" s="532" t="n">
        <v>1217.34</v>
      </c>
    </row>
    <row r="4655" customFormat="false" ht="15" hidden="false" customHeight="false" outlineLevel="0" collapsed="false">
      <c r="A4655" s="0" t="n">
        <v>41985</v>
      </c>
      <c r="B4655" s="0" t="s">
        <v>16539</v>
      </c>
      <c r="C4655" s="0" t="s">
        <v>2440</v>
      </c>
      <c r="D4655" s="532" t="n">
        <v>1695.43</v>
      </c>
    </row>
    <row r="4656" customFormat="false" ht="15" hidden="false" customHeight="false" outlineLevel="0" collapsed="false">
      <c r="A4656" s="0" t="n">
        <v>41699</v>
      </c>
      <c r="B4656" s="0" t="s">
        <v>16540</v>
      </c>
      <c r="C4656" s="0" t="s">
        <v>2440</v>
      </c>
      <c r="D4656" s="532" t="n">
        <v>2414.21</v>
      </c>
    </row>
    <row r="4657" customFormat="false" ht="15" hidden="false" customHeight="false" outlineLevel="0" collapsed="false">
      <c r="A4657" s="0" t="n">
        <v>38053</v>
      </c>
      <c r="B4657" s="0" t="s">
        <v>16541</v>
      </c>
      <c r="C4657" s="0" t="s">
        <v>2440</v>
      </c>
      <c r="D4657" s="333" t="n">
        <v>21.79</v>
      </c>
    </row>
    <row r="4658" customFormat="false" ht="15" hidden="false" customHeight="false" outlineLevel="0" collapsed="false">
      <c r="A4658" s="0" t="n">
        <v>38054</v>
      </c>
      <c r="B4658" s="0" t="s">
        <v>16542</v>
      </c>
      <c r="C4658" s="0" t="s">
        <v>2440</v>
      </c>
      <c r="D4658" s="333" t="n">
        <v>37.45</v>
      </c>
    </row>
    <row r="4659" customFormat="false" ht="15" hidden="false" customHeight="false" outlineLevel="0" collapsed="false">
      <c r="A4659" s="0" t="n">
        <v>38052</v>
      </c>
      <c r="B4659" s="0" t="s">
        <v>16543</v>
      </c>
      <c r="C4659" s="0" t="s">
        <v>2440</v>
      </c>
      <c r="D4659" s="333" t="n">
        <v>10.55</v>
      </c>
    </row>
    <row r="4660" customFormat="false" ht="15" hidden="false" customHeight="false" outlineLevel="0" collapsed="false">
      <c r="A4660" s="0" t="n">
        <v>38051</v>
      </c>
      <c r="B4660" s="0" t="s">
        <v>16544</v>
      </c>
      <c r="C4660" s="0" t="s">
        <v>2440</v>
      </c>
      <c r="D4660" s="333" t="n">
        <v>6.58</v>
      </c>
    </row>
    <row r="4661" customFormat="false" ht="15" hidden="false" customHeight="false" outlineLevel="0" collapsed="false">
      <c r="A4661" s="0" t="n">
        <v>38787</v>
      </c>
      <c r="B4661" s="0" t="s">
        <v>16545</v>
      </c>
      <c r="C4661" s="0" t="s">
        <v>2440</v>
      </c>
      <c r="D4661" s="333" t="n">
        <v>5.02</v>
      </c>
    </row>
    <row r="4662" customFormat="false" ht="15" hidden="false" customHeight="false" outlineLevel="0" collapsed="false">
      <c r="A4662" s="0" t="n">
        <v>38825</v>
      </c>
      <c r="B4662" s="0" t="s">
        <v>16546</v>
      </c>
      <c r="C4662" s="0" t="s">
        <v>2440</v>
      </c>
      <c r="D4662" s="333" t="n">
        <v>6.49</v>
      </c>
    </row>
    <row r="4663" customFormat="false" ht="15" hidden="false" customHeight="false" outlineLevel="0" collapsed="false">
      <c r="A4663" s="0" t="n">
        <v>38826</v>
      </c>
      <c r="B4663" s="0" t="s">
        <v>16547</v>
      </c>
      <c r="C4663" s="0" t="s">
        <v>2440</v>
      </c>
      <c r="D4663" s="333" t="n">
        <v>9.23</v>
      </c>
    </row>
    <row r="4664" customFormat="false" ht="15" hidden="false" customHeight="false" outlineLevel="0" collapsed="false">
      <c r="A4664" s="0" t="n">
        <v>38827</v>
      </c>
      <c r="B4664" s="0" t="s">
        <v>16548</v>
      </c>
      <c r="C4664" s="0" t="s">
        <v>2440</v>
      </c>
      <c r="D4664" s="333" t="n">
        <v>15.09</v>
      </c>
    </row>
    <row r="4665" customFormat="false" ht="15" hidden="false" customHeight="false" outlineLevel="0" collapsed="false">
      <c r="A4665" s="0" t="n">
        <v>38830</v>
      </c>
      <c r="B4665" s="0" t="s">
        <v>16549</v>
      </c>
      <c r="C4665" s="0" t="s">
        <v>2440</v>
      </c>
      <c r="D4665" s="333" t="n">
        <v>21.93</v>
      </c>
    </row>
    <row r="4666" customFormat="false" ht="15" hidden="false" customHeight="false" outlineLevel="0" collapsed="false">
      <c r="A4666" s="0" t="n">
        <v>38828</v>
      </c>
      <c r="B4666" s="0" t="s">
        <v>16550</v>
      </c>
      <c r="C4666" s="0" t="s">
        <v>2440</v>
      </c>
      <c r="D4666" s="333" t="n">
        <v>9.67</v>
      </c>
    </row>
    <row r="4667" customFormat="false" ht="15" hidden="false" customHeight="false" outlineLevel="0" collapsed="false">
      <c r="A4667" s="0" t="n">
        <v>38829</v>
      </c>
      <c r="B4667" s="0" t="s">
        <v>16551</v>
      </c>
      <c r="C4667" s="0" t="s">
        <v>2440</v>
      </c>
      <c r="D4667" s="333" t="n">
        <v>15.83</v>
      </c>
    </row>
    <row r="4668" customFormat="false" ht="15" hidden="false" customHeight="false" outlineLevel="0" collapsed="false">
      <c r="A4668" s="0" t="n">
        <v>38831</v>
      </c>
      <c r="B4668" s="0" t="s">
        <v>16552</v>
      </c>
      <c r="C4668" s="0" t="s">
        <v>2440</v>
      </c>
      <c r="D4668" s="333" t="n">
        <v>30.58</v>
      </c>
    </row>
    <row r="4669" customFormat="false" ht="15" hidden="false" customHeight="false" outlineLevel="0" collapsed="false">
      <c r="A4669" s="0" t="n">
        <v>36274</v>
      </c>
      <c r="B4669" s="0" t="s">
        <v>16553</v>
      </c>
      <c r="C4669" s="0" t="s">
        <v>2440</v>
      </c>
      <c r="D4669" s="333" t="n">
        <v>10.12</v>
      </c>
    </row>
    <row r="4670" customFormat="false" ht="15" hidden="false" customHeight="false" outlineLevel="0" collapsed="false">
      <c r="A4670" s="0" t="n">
        <v>36278</v>
      </c>
      <c r="B4670" s="0" t="s">
        <v>16554</v>
      </c>
      <c r="C4670" s="0" t="s">
        <v>2440</v>
      </c>
      <c r="D4670" s="333" t="n">
        <v>13.72</v>
      </c>
    </row>
    <row r="4671" customFormat="false" ht="15" hidden="false" customHeight="false" outlineLevel="0" collapsed="false">
      <c r="A4671" s="0" t="n">
        <v>38977</v>
      </c>
      <c r="B4671" s="0" t="s">
        <v>16555</v>
      </c>
      <c r="C4671" s="0" t="s">
        <v>2440</v>
      </c>
      <c r="D4671" s="333" t="n">
        <v>134.26</v>
      </c>
    </row>
    <row r="4672" customFormat="false" ht="15" hidden="false" customHeight="false" outlineLevel="0" collapsed="false">
      <c r="A4672" s="0" t="n">
        <v>38971</v>
      </c>
      <c r="B4672" s="0" t="s">
        <v>16556</v>
      </c>
      <c r="C4672" s="0" t="s">
        <v>2440</v>
      </c>
      <c r="D4672" s="333" t="n">
        <v>11.26</v>
      </c>
    </row>
    <row r="4673" customFormat="false" ht="15" hidden="false" customHeight="false" outlineLevel="0" collapsed="false">
      <c r="A4673" s="0" t="n">
        <v>38972</v>
      </c>
      <c r="B4673" s="0" t="s">
        <v>16557</v>
      </c>
      <c r="C4673" s="0" t="s">
        <v>2440</v>
      </c>
      <c r="D4673" s="333" t="n">
        <v>15.19</v>
      </c>
    </row>
    <row r="4674" customFormat="false" ht="15" hidden="false" customHeight="false" outlineLevel="0" collapsed="false">
      <c r="A4674" s="0" t="n">
        <v>38973</v>
      </c>
      <c r="B4674" s="0" t="s">
        <v>16558</v>
      </c>
      <c r="C4674" s="0" t="s">
        <v>2440</v>
      </c>
      <c r="D4674" s="333" t="n">
        <v>25.1</v>
      </c>
    </row>
    <row r="4675" customFormat="false" ht="15" hidden="false" customHeight="false" outlineLevel="0" collapsed="false">
      <c r="A4675" s="0" t="n">
        <v>38974</v>
      </c>
      <c r="B4675" s="0" t="s">
        <v>16559</v>
      </c>
      <c r="C4675" s="0" t="s">
        <v>2440</v>
      </c>
      <c r="D4675" s="333" t="n">
        <v>40.76</v>
      </c>
    </row>
    <row r="4676" customFormat="false" ht="15" hidden="false" customHeight="false" outlineLevel="0" collapsed="false">
      <c r="A4676" s="0" t="n">
        <v>38975</v>
      </c>
      <c r="B4676" s="0" t="s">
        <v>16560</v>
      </c>
      <c r="C4676" s="0" t="s">
        <v>2440</v>
      </c>
      <c r="D4676" s="333" t="n">
        <v>52.27</v>
      </c>
    </row>
    <row r="4677" customFormat="false" ht="15" hidden="false" customHeight="false" outlineLevel="0" collapsed="false">
      <c r="A4677" s="0" t="n">
        <v>38976</v>
      </c>
      <c r="B4677" s="0" t="s">
        <v>16561</v>
      </c>
      <c r="C4677" s="0" t="s">
        <v>2440</v>
      </c>
      <c r="D4677" s="333" t="n">
        <v>89.86</v>
      </c>
    </row>
    <row r="4678" customFormat="false" ht="15" hidden="false" customHeight="false" outlineLevel="0" collapsed="false">
      <c r="A4678" s="0" t="n">
        <v>44176</v>
      </c>
      <c r="B4678" s="0" t="s">
        <v>16562</v>
      </c>
      <c r="C4678" s="0" t="s">
        <v>2440</v>
      </c>
      <c r="D4678" s="333" t="n">
        <v>20.65</v>
      </c>
    </row>
    <row r="4679" customFormat="false" ht="15" hidden="false" customHeight="false" outlineLevel="0" collapsed="false">
      <c r="A4679" s="0" t="n">
        <v>38986</v>
      </c>
      <c r="B4679" s="0" t="s">
        <v>16563</v>
      </c>
      <c r="C4679" s="0" t="s">
        <v>2440</v>
      </c>
      <c r="D4679" s="333" t="n">
        <v>271.25</v>
      </c>
    </row>
    <row r="4680" customFormat="false" ht="15" hidden="false" customHeight="false" outlineLevel="0" collapsed="false">
      <c r="A4680" s="0" t="n">
        <v>38978</v>
      </c>
      <c r="B4680" s="0" t="s">
        <v>16564</v>
      </c>
      <c r="C4680" s="0" t="s">
        <v>2440</v>
      </c>
      <c r="D4680" s="333" t="n">
        <v>11.13</v>
      </c>
    </row>
    <row r="4681" customFormat="false" ht="15" hidden="false" customHeight="false" outlineLevel="0" collapsed="false">
      <c r="A4681" s="0" t="n">
        <v>38979</v>
      </c>
      <c r="B4681" s="0" t="s">
        <v>16565</v>
      </c>
      <c r="C4681" s="0" t="s">
        <v>2440</v>
      </c>
      <c r="D4681" s="333" t="n">
        <v>15.38</v>
      </c>
    </row>
    <row r="4682" customFormat="false" ht="15" hidden="false" customHeight="false" outlineLevel="0" collapsed="false">
      <c r="A4682" s="0" t="n">
        <v>38980</v>
      </c>
      <c r="B4682" s="0" t="s">
        <v>16566</v>
      </c>
      <c r="C4682" s="0" t="s">
        <v>2440</v>
      </c>
      <c r="D4682" s="333" t="n">
        <v>20.59</v>
      </c>
    </row>
    <row r="4683" customFormat="false" ht="15" hidden="false" customHeight="false" outlineLevel="0" collapsed="false">
      <c r="A4683" s="0" t="n">
        <v>38981</v>
      </c>
      <c r="B4683" s="0" t="s">
        <v>16567</v>
      </c>
      <c r="C4683" s="0" t="s">
        <v>2440</v>
      </c>
      <c r="D4683" s="333" t="n">
        <v>29.71</v>
      </c>
    </row>
    <row r="4684" customFormat="false" ht="15" hidden="false" customHeight="false" outlineLevel="0" collapsed="false">
      <c r="A4684" s="0" t="n">
        <v>38982</v>
      </c>
      <c r="B4684" s="0" t="s">
        <v>16568</v>
      </c>
      <c r="C4684" s="0" t="s">
        <v>2440</v>
      </c>
      <c r="D4684" s="333" t="n">
        <v>46.94</v>
      </c>
    </row>
    <row r="4685" customFormat="false" ht="15" hidden="false" customHeight="false" outlineLevel="0" collapsed="false">
      <c r="A4685" s="0" t="n">
        <v>38983</v>
      </c>
      <c r="B4685" s="0" t="s">
        <v>16569</v>
      </c>
      <c r="C4685" s="0" t="s">
        <v>2440</v>
      </c>
      <c r="D4685" s="333" t="n">
        <v>82.59</v>
      </c>
    </row>
    <row r="4686" customFormat="false" ht="15" hidden="false" customHeight="false" outlineLevel="0" collapsed="false">
      <c r="A4686" s="0" t="n">
        <v>38984</v>
      </c>
      <c r="B4686" s="0" t="s">
        <v>16570</v>
      </c>
      <c r="C4686" s="0" t="s">
        <v>2440</v>
      </c>
      <c r="D4686" s="333" t="n">
        <v>113.54</v>
      </c>
    </row>
    <row r="4687" customFormat="false" ht="15" hidden="false" customHeight="false" outlineLevel="0" collapsed="false">
      <c r="A4687" s="0" t="n">
        <v>38985</v>
      </c>
      <c r="B4687" s="0" t="s">
        <v>16571</v>
      </c>
      <c r="C4687" s="0" t="s">
        <v>2440</v>
      </c>
      <c r="D4687" s="333" t="n">
        <v>195.2</v>
      </c>
    </row>
    <row r="4688" customFormat="false" ht="15" hidden="false" customHeight="false" outlineLevel="0" collapsed="false">
      <c r="A4688" s="0" t="n">
        <v>9836</v>
      </c>
      <c r="B4688" s="0" t="s">
        <v>16572</v>
      </c>
      <c r="C4688" s="0" t="s">
        <v>2440</v>
      </c>
      <c r="D4688" s="333" t="n">
        <v>13.25</v>
      </c>
    </row>
    <row r="4689" customFormat="false" ht="15" hidden="false" customHeight="false" outlineLevel="0" collapsed="false">
      <c r="A4689" s="0" t="n">
        <v>20065</v>
      </c>
      <c r="B4689" s="0" t="s">
        <v>16573</v>
      </c>
      <c r="C4689" s="0" t="s">
        <v>2440</v>
      </c>
      <c r="D4689" s="333" t="n">
        <v>34.63</v>
      </c>
    </row>
    <row r="4690" customFormat="false" ht="15" hidden="false" customHeight="false" outlineLevel="0" collapsed="false">
      <c r="A4690" s="0" t="n">
        <v>9835</v>
      </c>
      <c r="B4690" s="0" t="s">
        <v>16574</v>
      </c>
      <c r="C4690" s="0" t="s">
        <v>2440</v>
      </c>
      <c r="D4690" s="333" t="n">
        <v>5.79</v>
      </c>
    </row>
    <row r="4691" customFormat="false" ht="15" hidden="false" customHeight="false" outlineLevel="0" collapsed="false">
      <c r="A4691" s="0" t="n">
        <v>38032</v>
      </c>
      <c r="B4691" s="0" t="s">
        <v>16575</v>
      </c>
      <c r="C4691" s="0" t="s">
        <v>2440</v>
      </c>
      <c r="D4691" s="333" t="n">
        <v>52.35</v>
      </c>
    </row>
    <row r="4692" customFormat="false" ht="15" hidden="false" customHeight="false" outlineLevel="0" collapsed="false">
      <c r="A4692" s="0" t="n">
        <v>38033</v>
      </c>
      <c r="B4692" s="0" t="s">
        <v>16576</v>
      </c>
      <c r="C4692" s="0" t="s">
        <v>2440</v>
      </c>
      <c r="D4692" s="333" t="n">
        <v>89</v>
      </c>
    </row>
    <row r="4693" customFormat="false" ht="15" hidden="false" customHeight="false" outlineLevel="0" collapsed="false">
      <c r="A4693" s="0" t="n">
        <v>38034</v>
      </c>
      <c r="B4693" s="0" t="s">
        <v>16577</v>
      </c>
      <c r="C4693" s="0" t="s">
        <v>2440</v>
      </c>
      <c r="D4693" s="333" t="n">
        <v>139.41</v>
      </c>
    </row>
    <row r="4694" customFormat="false" ht="15" hidden="false" customHeight="false" outlineLevel="0" collapsed="false">
      <c r="A4694" s="0" t="n">
        <v>38035</v>
      </c>
      <c r="B4694" s="0" t="s">
        <v>16578</v>
      </c>
      <c r="C4694" s="0" t="s">
        <v>2440</v>
      </c>
      <c r="D4694" s="333" t="n">
        <v>205.1</v>
      </c>
    </row>
    <row r="4695" customFormat="false" ht="15" hidden="false" customHeight="false" outlineLevel="0" collapsed="false">
      <c r="A4695" s="0" t="n">
        <v>38036</v>
      </c>
      <c r="B4695" s="0" t="s">
        <v>16579</v>
      </c>
      <c r="C4695" s="0" t="s">
        <v>2440</v>
      </c>
      <c r="D4695" s="333" t="n">
        <v>276.29</v>
      </c>
    </row>
    <row r="4696" customFormat="false" ht="15" hidden="false" customHeight="false" outlineLevel="0" collapsed="false">
      <c r="A4696" s="0" t="n">
        <v>38037</v>
      </c>
      <c r="B4696" s="0" t="s">
        <v>16580</v>
      </c>
      <c r="C4696" s="0" t="s">
        <v>2440</v>
      </c>
      <c r="D4696" s="333" t="n">
        <v>364.95</v>
      </c>
    </row>
    <row r="4697" customFormat="false" ht="15" hidden="false" customHeight="false" outlineLevel="0" collapsed="false">
      <c r="A4697" s="0" t="n">
        <v>9850</v>
      </c>
      <c r="B4697" s="0" t="s">
        <v>16581</v>
      </c>
      <c r="C4697" s="0" t="s">
        <v>2440</v>
      </c>
      <c r="D4697" s="333" t="n">
        <v>147.75</v>
      </c>
    </row>
    <row r="4698" customFormat="false" ht="15" hidden="false" customHeight="false" outlineLevel="0" collapsed="false">
      <c r="A4698" s="0" t="n">
        <v>9853</v>
      </c>
      <c r="B4698" s="0" t="s">
        <v>16582</v>
      </c>
      <c r="C4698" s="0" t="s">
        <v>2440</v>
      </c>
      <c r="D4698" s="333" t="n">
        <v>262.74</v>
      </c>
    </row>
    <row r="4699" customFormat="false" ht="15" hidden="false" customHeight="false" outlineLevel="0" collapsed="false">
      <c r="A4699" s="0" t="n">
        <v>9854</v>
      </c>
      <c r="B4699" s="0" t="s">
        <v>16583</v>
      </c>
      <c r="C4699" s="0" t="s">
        <v>2440</v>
      </c>
      <c r="D4699" s="333" t="n">
        <v>115.12</v>
      </c>
    </row>
    <row r="4700" customFormat="false" ht="15" hidden="false" customHeight="false" outlineLevel="0" collapsed="false">
      <c r="A4700" s="0" t="n">
        <v>9851</v>
      </c>
      <c r="B4700" s="0" t="s">
        <v>16584</v>
      </c>
      <c r="C4700" s="0" t="s">
        <v>2440</v>
      </c>
      <c r="D4700" s="333" t="n">
        <v>199.62</v>
      </c>
    </row>
    <row r="4701" customFormat="false" ht="15" hidden="false" customHeight="false" outlineLevel="0" collapsed="false">
      <c r="A4701" s="0" t="n">
        <v>9825</v>
      </c>
      <c r="B4701" s="0" t="s">
        <v>16585</v>
      </c>
      <c r="C4701" s="0" t="s">
        <v>2440</v>
      </c>
      <c r="D4701" s="333" t="n">
        <v>38.41</v>
      </c>
    </row>
    <row r="4702" customFormat="false" ht="15" hidden="false" customHeight="false" outlineLevel="0" collapsed="false">
      <c r="A4702" s="0" t="n">
        <v>9828</v>
      </c>
      <c r="B4702" s="0" t="s">
        <v>16586</v>
      </c>
      <c r="C4702" s="0" t="s">
        <v>2440</v>
      </c>
      <c r="D4702" s="333" t="n">
        <v>103.38</v>
      </c>
    </row>
    <row r="4703" customFormat="false" ht="15" hidden="false" customHeight="false" outlineLevel="0" collapsed="false">
      <c r="A4703" s="0" t="n">
        <v>9829</v>
      </c>
      <c r="B4703" s="0" t="s">
        <v>16587</v>
      </c>
      <c r="C4703" s="0" t="s">
        <v>2440</v>
      </c>
      <c r="D4703" s="333" t="n">
        <v>175.2</v>
      </c>
    </row>
    <row r="4704" customFormat="false" ht="15" hidden="false" customHeight="false" outlineLevel="0" collapsed="false">
      <c r="A4704" s="0" t="n">
        <v>9826</v>
      </c>
      <c r="B4704" s="0" t="s">
        <v>16588</v>
      </c>
      <c r="C4704" s="0" t="s">
        <v>2440</v>
      </c>
      <c r="D4704" s="333" t="n">
        <v>266.72</v>
      </c>
    </row>
    <row r="4705" customFormat="false" ht="15" hidden="false" customHeight="false" outlineLevel="0" collapsed="false">
      <c r="A4705" s="0" t="n">
        <v>9827</v>
      </c>
      <c r="B4705" s="0" t="s">
        <v>16589</v>
      </c>
      <c r="C4705" s="0" t="s">
        <v>2440</v>
      </c>
      <c r="D4705" s="333" t="n">
        <v>378.75</v>
      </c>
    </row>
    <row r="4706" customFormat="false" ht="15" hidden="false" customHeight="false" outlineLevel="0" collapsed="false">
      <c r="A4706" s="0" t="n">
        <v>36374</v>
      </c>
      <c r="B4706" s="0" t="s">
        <v>16590</v>
      </c>
      <c r="C4706" s="0" t="s">
        <v>2440</v>
      </c>
      <c r="D4706" s="333" t="n">
        <v>46.04</v>
      </c>
    </row>
    <row r="4707" customFormat="false" ht="15" hidden="false" customHeight="false" outlineLevel="0" collapsed="false">
      <c r="A4707" s="0" t="n">
        <v>36084</v>
      </c>
      <c r="B4707" s="0" t="s">
        <v>16591</v>
      </c>
      <c r="C4707" s="0" t="s">
        <v>2440</v>
      </c>
      <c r="D4707" s="333" t="n">
        <v>13.64</v>
      </c>
    </row>
    <row r="4708" customFormat="false" ht="15" hidden="false" customHeight="false" outlineLevel="0" collapsed="false">
      <c r="A4708" s="0" t="n">
        <v>36373</v>
      </c>
      <c r="B4708" s="0" t="s">
        <v>16592</v>
      </c>
      <c r="C4708" s="0" t="s">
        <v>2440</v>
      </c>
      <c r="D4708" s="333" t="n">
        <v>28.32</v>
      </c>
    </row>
    <row r="4709" customFormat="false" ht="15" hidden="false" customHeight="false" outlineLevel="0" collapsed="false">
      <c r="A4709" s="0" t="n">
        <v>36377</v>
      </c>
      <c r="B4709" s="0" t="s">
        <v>16593</v>
      </c>
      <c r="C4709" s="0" t="s">
        <v>2440</v>
      </c>
      <c r="D4709" s="333" t="n">
        <v>55.23</v>
      </c>
    </row>
    <row r="4710" customFormat="false" ht="15" hidden="false" customHeight="false" outlineLevel="0" collapsed="false">
      <c r="A4710" s="0" t="n">
        <v>36375</v>
      </c>
      <c r="B4710" s="0" t="s">
        <v>16594</v>
      </c>
      <c r="C4710" s="0" t="s">
        <v>2440</v>
      </c>
      <c r="D4710" s="333" t="n">
        <v>16.83</v>
      </c>
    </row>
    <row r="4711" customFormat="false" ht="15" hidden="false" customHeight="false" outlineLevel="0" collapsed="false">
      <c r="A4711" s="0" t="n">
        <v>36376</v>
      </c>
      <c r="B4711" s="0" t="s">
        <v>16595</v>
      </c>
      <c r="C4711" s="0" t="s">
        <v>2440</v>
      </c>
      <c r="D4711" s="333" t="n">
        <v>33.05</v>
      </c>
    </row>
    <row r="4712" customFormat="false" ht="15" hidden="false" customHeight="false" outlineLevel="0" collapsed="false">
      <c r="A4712" s="0" t="n">
        <v>36380</v>
      </c>
      <c r="B4712" s="0" t="s">
        <v>16596</v>
      </c>
      <c r="C4712" s="0" t="s">
        <v>2440</v>
      </c>
      <c r="D4712" s="333" t="n">
        <v>69.06</v>
      </c>
    </row>
    <row r="4713" customFormat="false" ht="15" hidden="false" customHeight="false" outlineLevel="0" collapsed="false">
      <c r="A4713" s="0" t="n">
        <v>36378</v>
      </c>
      <c r="B4713" s="0" t="s">
        <v>16597</v>
      </c>
      <c r="C4713" s="0" t="s">
        <v>2440</v>
      </c>
      <c r="D4713" s="333" t="n">
        <v>20.69</v>
      </c>
    </row>
    <row r="4714" customFormat="false" ht="15" hidden="false" customHeight="false" outlineLevel="0" collapsed="false">
      <c r="A4714" s="0" t="n">
        <v>36379</v>
      </c>
      <c r="B4714" s="0" t="s">
        <v>16598</v>
      </c>
      <c r="C4714" s="0" t="s">
        <v>2440</v>
      </c>
      <c r="D4714" s="333" t="n">
        <v>41.71</v>
      </c>
    </row>
    <row r="4715" customFormat="false" ht="15" hidden="false" customHeight="false" outlineLevel="0" collapsed="false">
      <c r="A4715" s="0" t="n">
        <v>9859</v>
      </c>
      <c r="B4715" s="0" t="s">
        <v>16599</v>
      </c>
      <c r="C4715" s="0" t="s">
        <v>2440</v>
      </c>
      <c r="D4715" s="333" t="n">
        <v>10.28</v>
      </c>
    </row>
    <row r="4716" customFormat="false" ht="15" hidden="false" customHeight="false" outlineLevel="0" collapsed="false">
      <c r="A4716" s="0" t="n">
        <v>9838</v>
      </c>
      <c r="B4716" s="0" t="s">
        <v>16600</v>
      </c>
      <c r="C4716" s="0" t="s">
        <v>2440</v>
      </c>
      <c r="D4716" s="333" t="n">
        <v>9.56</v>
      </c>
    </row>
    <row r="4717" customFormat="false" ht="15" hidden="false" customHeight="false" outlineLevel="0" collapsed="false">
      <c r="A4717" s="0" t="n">
        <v>9837</v>
      </c>
      <c r="B4717" s="0" t="s">
        <v>16601</v>
      </c>
      <c r="C4717" s="0" t="s">
        <v>2440</v>
      </c>
      <c r="D4717" s="333" t="n">
        <v>12.54</v>
      </c>
    </row>
    <row r="4718" customFormat="false" ht="15" hidden="false" customHeight="false" outlineLevel="0" collapsed="false">
      <c r="A4718" s="0" t="n">
        <v>44315</v>
      </c>
      <c r="B4718" s="0" t="s">
        <v>16602</v>
      </c>
      <c r="C4718" s="0" t="s">
        <v>2440</v>
      </c>
      <c r="D4718" s="333" t="n">
        <v>51.87</v>
      </c>
    </row>
    <row r="4719" customFormat="false" ht="15" hidden="false" customHeight="false" outlineLevel="0" collapsed="false">
      <c r="A4719" s="0" t="n">
        <v>9863</v>
      </c>
      <c r="B4719" s="0" t="s">
        <v>16603</v>
      </c>
      <c r="C4719" s="0" t="s">
        <v>2440</v>
      </c>
      <c r="D4719" s="333" t="n">
        <v>62.13</v>
      </c>
    </row>
    <row r="4720" customFormat="false" ht="15" hidden="false" customHeight="false" outlineLevel="0" collapsed="false">
      <c r="A4720" s="0" t="n">
        <v>9860</v>
      </c>
      <c r="B4720" s="0" t="s">
        <v>16604</v>
      </c>
      <c r="C4720" s="0" t="s">
        <v>2440</v>
      </c>
      <c r="D4720" s="333" t="n">
        <v>45.35</v>
      </c>
    </row>
    <row r="4721" customFormat="false" ht="15" hidden="false" customHeight="false" outlineLevel="0" collapsed="false">
      <c r="A4721" s="0" t="n">
        <v>9862</v>
      </c>
      <c r="B4721" s="0" t="s">
        <v>16605</v>
      </c>
      <c r="C4721" s="0" t="s">
        <v>2440</v>
      </c>
      <c r="D4721" s="333" t="n">
        <v>31.69</v>
      </c>
    </row>
    <row r="4722" customFormat="false" ht="15" hidden="false" customHeight="false" outlineLevel="0" collapsed="false">
      <c r="A4722" s="0" t="n">
        <v>9861</v>
      </c>
      <c r="B4722" s="0" t="s">
        <v>16606</v>
      </c>
      <c r="C4722" s="0" t="s">
        <v>2440</v>
      </c>
      <c r="D4722" s="333" t="n">
        <v>24.89</v>
      </c>
    </row>
    <row r="4723" customFormat="false" ht="15" hidden="false" customHeight="false" outlineLevel="0" collapsed="false">
      <c r="A4723" s="0" t="n">
        <v>9856</v>
      </c>
      <c r="B4723" s="0" t="s">
        <v>16607</v>
      </c>
      <c r="C4723" s="0" t="s">
        <v>2440</v>
      </c>
      <c r="D4723" s="333" t="n">
        <v>8.03</v>
      </c>
    </row>
    <row r="4724" customFormat="false" ht="15" hidden="false" customHeight="false" outlineLevel="0" collapsed="false">
      <c r="A4724" s="0" t="n">
        <v>9866</v>
      </c>
      <c r="B4724" s="0" t="s">
        <v>16608</v>
      </c>
      <c r="C4724" s="0" t="s">
        <v>2440</v>
      </c>
      <c r="D4724" s="333" t="n">
        <v>21.48</v>
      </c>
    </row>
    <row r="4725" customFormat="false" ht="15" hidden="false" customHeight="false" outlineLevel="0" collapsed="false">
      <c r="A4725" s="0" t="n">
        <v>9841</v>
      </c>
      <c r="B4725" s="0" t="s">
        <v>16609</v>
      </c>
      <c r="C4725" s="0" t="s">
        <v>2440</v>
      </c>
      <c r="D4725" s="333" t="n">
        <v>24.95</v>
      </c>
    </row>
    <row r="4726" customFormat="false" ht="15" hidden="false" customHeight="false" outlineLevel="0" collapsed="false">
      <c r="A4726" s="0" t="n">
        <v>9840</v>
      </c>
      <c r="B4726" s="0" t="s">
        <v>16610</v>
      </c>
      <c r="C4726" s="0" t="s">
        <v>2440</v>
      </c>
      <c r="D4726" s="333" t="n">
        <v>52.71</v>
      </c>
    </row>
    <row r="4727" customFormat="false" ht="15" hidden="false" customHeight="false" outlineLevel="0" collapsed="false">
      <c r="A4727" s="0" t="n">
        <v>20067</v>
      </c>
      <c r="B4727" s="0" t="s">
        <v>16611</v>
      </c>
      <c r="C4727" s="0" t="s">
        <v>2440</v>
      </c>
      <c r="D4727" s="333" t="n">
        <v>8.09</v>
      </c>
    </row>
    <row r="4728" customFormat="false" ht="15" hidden="false" customHeight="false" outlineLevel="0" collapsed="false">
      <c r="A4728" s="0" t="n">
        <v>20068</v>
      </c>
      <c r="B4728" s="0" t="s">
        <v>16612</v>
      </c>
      <c r="C4728" s="0" t="s">
        <v>2440</v>
      </c>
      <c r="D4728" s="333" t="n">
        <v>11.39</v>
      </c>
    </row>
    <row r="4729" customFormat="false" ht="15" hidden="false" customHeight="false" outlineLevel="0" collapsed="false">
      <c r="A4729" s="0" t="n">
        <v>9839</v>
      </c>
      <c r="B4729" s="0" t="s">
        <v>16613</v>
      </c>
      <c r="C4729" s="0" t="s">
        <v>2440</v>
      </c>
      <c r="D4729" s="333" t="n">
        <v>20.67</v>
      </c>
    </row>
    <row r="4730" customFormat="false" ht="15" hidden="false" customHeight="false" outlineLevel="0" collapsed="false">
      <c r="A4730" s="0" t="n">
        <v>9870</v>
      </c>
      <c r="B4730" s="0" t="s">
        <v>16614</v>
      </c>
      <c r="C4730" s="0" t="s">
        <v>2440</v>
      </c>
      <c r="D4730" s="333" t="n">
        <v>92.65</v>
      </c>
    </row>
    <row r="4731" customFormat="false" ht="15" hidden="false" customHeight="false" outlineLevel="0" collapsed="false">
      <c r="A4731" s="0" t="n">
        <v>9867</v>
      </c>
      <c r="B4731" s="0" t="s">
        <v>16615</v>
      </c>
      <c r="C4731" s="0" t="s">
        <v>2440</v>
      </c>
      <c r="D4731" s="333" t="n">
        <v>3.72</v>
      </c>
    </row>
    <row r="4732" customFormat="false" ht="15" hidden="false" customHeight="false" outlineLevel="0" collapsed="false">
      <c r="A4732" s="0" t="n">
        <v>9868</v>
      </c>
      <c r="B4732" s="0" t="s">
        <v>16616</v>
      </c>
      <c r="C4732" s="0" t="s">
        <v>2440</v>
      </c>
      <c r="D4732" s="333" t="n">
        <v>4.2</v>
      </c>
    </row>
    <row r="4733" customFormat="false" ht="15" hidden="false" customHeight="false" outlineLevel="0" collapsed="false">
      <c r="A4733" s="0" t="n">
        <v>9869</v>
      </c>
      <c r="B4733" s="0" t="s">
        <v>16617</v>
      </c>
      <c r="C4733" s="0" t="s">
        <v>2440</v>
      </c>
      <c r="D4733" s="333" t="n">
        <v>9.06</v>
      </c>
    </row>
    <row r="4734" customFormat="false" ht="15" hidden="false" customHeight="false" outlineLevel="0" collapsed="false">
      <c r="A4734" s="0" t="n">
        <v>9874</v>
      </c>
      <c r="B4734" s="0" t="s">
        <v>16618</v>
      </c>
      <c r="C4734" s="0" t="s">
        <v>2440</v>
      </c>
      <c r="D4734" s="333" t="n">
        <v>14.23</v>
      </c>
    </row>
    <row r="4735" customFormat="false" ht="15" hidden="false" customHeight="false" outlineLevel="0" collapsed="false">
      <c r="A4735" s="0" t="n">
        <v>9875</v>
      </c>
      <c r="B4735" s="0" t="s">
        <v>16619</v>
      </c>
      <c r="C4735" s="0" t="s">
        <v>2440</v>
      </c>
      <c r="D4735" s="333" t="n">
        <v>15.61</v>
      </c>
    </row>
    <row r="4736" customFormat="false" ht="15" hidden="false" customHeight="false" outlineLevel="0" collapsed="false">
      <c r="A4736" s="0" t="n">
        <v>9873</v>
      </c>
      <c r="B4736" s="0" t="s">
        <v>16620</v>
      </c>
      <c r="C4736" s="0" t="s">
        <v>2440</v>
      </c>
      <c r="D4736" s="333" t="n">
        <v>25.68</v>
      </c>
    </row>
    <row r="4737" customFormat="false" ht="15" hidden="false" customHeight="false" outlineLevel="0" collapsed="false">
      <c r="A4737" s="0" t="n">
        <v>9871</v>
      </c>
      <c r="B4737" s="0" t="s">
        <v>16621</v>
      </c>
      <c r="C4737" s="0" t="s">
        <v>2440</v>
      </c>
      <c r="D4737" s="333" t="n">
        <v>42.56</v>
      </c>
    </row>
    <row r="4738" customFormat="false" ht="15" hidden="false" customHeight="false" outlineLevel="0" collapsed="false">
      <c r="A4738" s="0" t="n">
        <v>9872</v>
      </c>
      <c r="B4738" s="0" t="s">
        <v>16622</v>
      </c>
      <c r="C4738" s="0" t="s">
        <v>2440</v>
      </c>
      <c r="D4738" s="333" t="n">
        <v>59.21</v>
      </c>
    </row>
    <row r="4739" customFormat="false" ht="15" hidden="false" customHeight="false" outlineLevel="0" collapsed="false">
      <c r="A4739" s="0" t="n">
        <v>7667</v>
      </c>
      <c r="B4739" s="0" t="s">
        <v>16623</v>
      </c>
      <c r="C4739" s="0" t="s">
        <v>2440</v>
      </c>
      <c r="D4739" s="532" t="n">
        <v>3452.35</v>
      </c>
    </row>
    <row r="4740" customFormat="false" ht="15" hidden="false" customHeight="false" outlineLevel="0" collapsed="false">
      <c r="A4740" s="0" t="n">
        <v>7660</v>
      </c>
      <c r="B4740" s="0" t="s">
        <v>16624</v>
      </c>
      <c r="C4740" s="0" t="s">
        <v>2440</v>
      </c>
      <c r="D4740" s="532" t="n">
        <v>4400.93</v>
      </c>
    </row>
    <row r="4741" customFormat="false" ht="15" hidden="false" customHeight="false" outlineLevel="0" collapsed="false">
      <c r="A4741" s="0" t="n">
        <v>7676</v>
      </c>
      <c r="B4741" s="0" t="s">
        <v>16625</v>
      </c>
      <c r="C4741" s="0" t="s">
        <v>2440</v>
      </c>
      <c r="D4741" s="532" t="n">
        <v>4451.22</v>
      </c>
    </row>
    <row r="4742" customFormat="false" ht="15" hidden="false" customHeight="false" outlineLevel="0" collapsed="false">
      <c r="A4742" s="0" t="n">
        <v>12426</v>
      </c>
      <c r="B4742" s="0" t="s">
        <v>16626</v>
      </c>
      <c r="C4742" s="0" t="s">
        <v>2430</v>
      </c>
      <c r="D4742" s="333" t="n">
        <v>50.7</v>
      </c>
    </row>
    <row r="4743" customFormat="false" ht="15" hidden="false" customHeight="false" outlineLevel="0" collapsed="false">
      <c r="A4743" s="0" t="n">
        <v>12425</v>
      </c>
      <c r="B4743" s="0" t="s">
        <v>16627</v>
      </c>
      <c r="C4743" s="0" t="s">
        <v>2430</v>
      </c>
      <c r="D4743" s="333" t="n">
        <v>69.65</v>
      </c>
    </row>
    <row r="4744" customFormat="false" ht="15" hidden="false" customHeight="false" outlineLevel="0" collapsed="false">
      <c r="A4744" s="0" t="n">
        <v>12427</v>
      </c>
      <c r="B4744" s="0" t="s">
        <v>16628</v>
      </c>
      <c r="C4744" s="0" t="s">
        <v>2430</v>
      </c>
      <c r="D4744" s="333" t="n">
        <v>289.11</v>
      </c>
    </row>
    <row r="4745" customFormat="false" ht="15" hidden="false" customHeight="false" outlineLevel="0" collapsed="false">
      <c r="A4745" s="0" t="n">
        <v>12428</v>
      </c>
      <c r="B4745" s="0" t="s">
        <v>16629</v>
      </c>
      <c r="C4745" s="0" t="s">
        <v>2430</v>
      </c>
      <c r="D4745" s="333" t="n">
        <v>185.57</v>
      </c>
    </row>
    <row r="4746" customFormat="false" ht="15" hidden="false" customHeight="false" outlineLevel="0" collapsed="false">
      <c r="A4746" s="0" t="n">
        <v>12430</v>
      </c>
      <c r="B4746" s="0" t="s">
        <v>16630</v>
      </c>
      <c r="C4746" s="0" t="s">
        <v>2430</v>
      </c>
      <c r="D4746" s="333" t="n">
        <v>62.15</v>
      </c>
    </row>
    <row r="4747" customFormat="false" ht="15" hidden="false" customHeight="false" outlineLevel="0" collapsed="false">
      <c r="A4747" s="0" t="n">
        <v>12429</v>
      </c>
      <c r="B4747" s="0" t="s">
        <v>16631</v>
      </c>
      <c r="C4747" s="0" t="s">
        <v>2430</v>
      </c>
      <c r="D4747" s="333" t="n">
        <v>467.5</v>
      </c>
    </row>
    <row r="4748" customFormat="false" ht="15" hidden="false" customHeight="false" outlineLevel="0" collapsed="false">
      <c r="A4748" s="0" t="n">
        <v>12431</v>
      </c>
      <c r="B4748" s="0" t="s">
        <v>16632</v>
      </c>
      <c r="C4748" s="0" t="s">
        <v>2430</v>
      </c>
      <c r="D4748" s="333" t="n">
        <v>795.6</v>
      </c>
    </row>
    <row r="4749" customFormat="false" ht="15" hidden="false" customHeight="false" outlineLevel="0" collapsed="false">
      <c r="A4749" s="0" t="n">
        <v>12432</v>
      </c>
      <c r="B4749" s="0" t="s">
        <v>16633</v>
      </c>
      <c r="C4749" s="0" t="s">
        <v>2430</v>
      </c>
      <c r="D4749" s="333" t="n">
        <v>163.63</v>
      </c>
    </row>
    <row r="4750" customFormat="false" ht="15" hidden="false" customHeight="false" outlineLevel="0" collapsed="false">
      <c r="A4750" s="0" t="n">
        <v>12434</v>
      </c>
      <c r="B4750" s="0" t="s">
        <v>16634</v>
      </c>
      <c r="C4750" s="0" t="s">
        <v>2430</v>
      </c>
      <c r="D4750" s="333" t="n">
        <v>53.32</v>
      </c>
    </row>
    <row r="4751" customFormat="false" ht="15" hidden="false" customHeight="false" outlineLevel="0" collapsed="false">
      <c r="A4751" s="0" t="n">
        <v>12433</v>
      </c>
      <c r="B4751" s="0" t="s">
        <v>16635</v>
      </c>
      <c r="C4751" s="0" t="s">
        <v>2430</v>
      </c>
      <c r="D4751" s="333" t="n">
        <v>104.17</v>
      </c>
    </row>
    <row r="4752" customFormat="false" ht="15" hidden="false" customHeight="false" outlineLevel="0" collapsed="false">
      <c r="A4752" s="0" t="n">
        <v>12435</v>
      </c>
      <c r="B4752" s="0" t="s">
        <v>16636</v>
      </c>
      <c r="C4752" s="0" t="s">
        <v>2430</v>
      </c>
      <c r="D4752" s="333" t="n">
        <v>322.38</v>
      </c>
    </row>
    <row r="4753" customFormat="false" ht="15" hidden="false" customHeight="false" outlineLevel="0" collapsed="false">
      <c r="A4753" s="0" t="n">
        <v>12437</v>
      </c>
      <c r="B4753" s="0" t="s">
        <v>16637</v>
      </c>
      <c r="C4753" s="0" t="s">
        <v>2430</v>
      </c>
      <c r="D4753" s="333" t="n">
        <v>260.36</v>
      </c>
    </row>
    <row r="4754" customFormat="false" ht="15" hidden="false" customHeight="false" outlineLevel="0" collapsed="false">
      <c r="A4754" s="0" t="n">
        <v>12439</v>
      </c>
      <c r="B4754" s="0" t="s">
        <v>16638</v>
      </c>
      <c r="C4754" s="0" t="s">
        <v>2430</v>
      </c>
      <c r="D4754" s="333" t="n">
        <v>83.56</v>
      </c>
    </row>
    <row r="4755" customFormat="false" ht="15" hidden="false" customHeight="false" outlineLevel="0" collapsed="false">
      <c r="A4755" s="0" t="n">
        <v>12438</v>
      </c>
      <c r="B4755" s="0" t="s">
        <v>16639</v>
      </c>
      <c r="C4755" s="0" t="s">
        <v>2430</v>
      </c>
      <c r="D4755" s="333" t="n">
        <v>471.17</v>
      </c>
    </row>
    <row r="4756" customFormat="false" ht="15" hidden="false" customHeight="false" outlineLevel="0" collapsed="false">
      <c r="A4756" s="0" t="n">
        <v>12436</v>
      </c>
      <c r="B4756" s="0" t="s">
        <v>16640</v>
      </c>
      <c r="C4756" s="0" t="s">
        <v>2430</v>
      </c>
      <c r="D4756" s="333" t="n">
        <v>595.19</v>
      </c>
    </row>
    <row r="4757" customFormat="false" ht="15" hidden="false" customHeight="false" outlineLevel="0" collapsed="false">
      <c r="A4757" s="0" t="n">
        <v>36357</v>
      </c>
      <c r="B4757" s="0" t="s">
        <v>16641</v>
      </c>
      <c r="C4757" s="0" t="s">
        <v>2430</v>
      </c>
      <c r="D4757" s="333" t="n">
        <v>149.8</v>
      </c>
    </row>
    <row r="4758" customFormat="false" ht="15" hidden="false" customHeight="false" outlineLevel="0" collapsed="false">
      <c r="A4758" s="0" t="n">
        <v>12424</v>
      </c>
      <c r="B4758" s="0" t="s">
        <v>16642</v>
      </c>
      <c r="C4758" s="0" t="s">
        <v>2430</v>
      </c>
      <c r="D4758" s="333" t="n">
        <v>107.25</v>
      </c>
    </row>
    <row r="4759" customFormat="false" ht="15" hidden="false" customHeight="false" outlineLevel="0" collapsed="false">
      <c r="A4759" s="0" t="n">
        <v>12440</v>
      </c>
      <c r="B4759" s="0" t="s">
        <v>16643</v>
      </c>
      <c r="C4759" s="0" t="s">
        <v>2430</v>
      </c>
      <c r="D4759" s="333" t="n">
        <v>103.67</v>
      </c>
    </row>
    <row r="4760" customFormat="false" ht="15" hidden="false" customHeight="false" outlineLevel="0" collapsed="false">
      <c r="A4760" s="0" t="n">
        <v>9884</v>
      </c>
      <c r="B4760" s="0" t="s">
        <v>16644</v>
      </c>
      <c r="C4760" s="0" t="s">
        <v>2430</v>
      </c>
      <c r="D4760" s="333" t="n">
        <v>77.32</v>
      </c>
    </row>
    <row r="4761" customFormat="false" ht="15" hidden="false" customHeight="false" outlineLevel="0" collapsed="false">
      <c r="A4761" s="0" t="n">
        <v>9888</v>
      </c>
      <c r="B4761" s="0" t="s">
        <v>16645</v>
      </c>
      <c r="C4761" s="0" t="s">
        <v>2430</v>
      </c>
      <c r="D4761" s="333" t="n">
        <v>62.13</v>
      </c>
    </row>
    <row r="4762" customFormat="false" ht="15" hidden="false" customHeight="false" outlineLevel="0" collapsed="false">
      <c r="A4762" s="0" t="n">
        <v>9883</v>
      </c>
      <c r="B4762" s="0" t="s">
        <v>16646</v>
      </c>
      <c r="C4762" s="0" t="s">
        <v>2430</v>
      </c>
      <c r="D4762" s="333" t="n">
        <v>27.11</v>
      </c>
    </row>
    <row r="4763" customFormat="false" ht="15" hidden="false" customHeight="false" outlineLevel="0" collapsed="false">
      <c r="A4763" s="0" t="n">
        <v>9886</v>
      </c>
      <c r="B4763" s="0" t="s">
        <v>16647</v>
      </c>
      <c r="C4763" s="0" t="s">
        <v>2430</v>
      </c>
      <c r="D4763" s="333" t="n">
        <v>37.13</v>
      </c>
    </row>
    <row r="4764" customFormat="false" ht="15" hidden="false" customHeight="false" outlineLevel="0" collapsed="false">
      <c r="A4764" s="0" t="n">
        <v>9889</v>
      </c>
      <c r="B4764" s="0" t="s">
        <v>16648</v>
      </c>
      <c r="C4764" s="0" t="s">
        <v>2430</v>
      </c>
      <c r="D4764" s="333" t="n">
        <v>188.12</v>
      </c>
    </row>
    <row r="4765" customFormat="false" ht="15" hidden="false" customHeight="false" outlineLevel="0" collapsed="false">
      <c r="A4765" s="0" t="n">
        <v>9887</v>
      </c>
      <c r="B4765" s="0" t="s">
        <v>16649</v>
      </c>
      <c r="C4765" s="0" t="s">
        <v>2430</v>
      </c>
      <c r="D4765" s="333" t="n">
        <v>113.7</v>
      </c>
    </row>
    <row r="4766" customFormat="false" ht="15" hidden="false" customHeight="false" outlineLevel="0" collapsed="false">
      <c r="A4766" s="0" t="n">
        <v>9885</v>
      </c>
      <c r="B4766" s="0" t="s">
        <v>16650</v>
      </c>
      <c r="C4766" s="0" t="s">
        <v>2430</v>
      </c>
      <c r="D4766" s="333" t="n">
        <v>35.9</v>
      </c>
    </row>
    <row r="4767" customFormat="false" ht="15" hidden="false" customHeight="false" outlineLevel="0" collapsed="false">
      <c r="A4767" s="0" t="n">
        <v>9890</v>
      </c>
      <c r="B4767" s="0" t="s">
        <v>16651</v>
      </c>
      <c r="C4767" s="0" t="s">
        <v>2430</v>
      </c>
      <c r="D4767" s="333" t="n">
        <v>291.45</v>
      </c>
    </row>
    <row r="4768" customFormat="false" ht="15" hidden="false" customHeight="false" outlineLevel="0" collapsed="false">
      <c r="A4768" s="0" t="n">
        <v>9891</v>
      </c>
      <c r="B4768" s="0" t="s">
        <v>16652</v>
      </c>
      <c r="C4768" s="0" t="s">
        <v>2430</v>
      </c>
      <c r="D4768" s="333" t="n">
        <v>409.14</v>
      </c>
    </row>
    <row r="4769" customFormat="false" ht="15" hidden="false" customHeight="false" outlineLevel="0" collapsed="false">
      <c r="A4769" s="0" t="n">
        <v>36313</v>
      </c>
      <c r="B4769" s="0" t="s">
        <v>16653</v>
      </c>
      <c r="C4769" s="0" t="s">
        <v>2430</v>
      </c>
      <c r="D4769" s="333" t="n">
        <v>15.68</v>
      </c>
    </row>
    <row r="4770" customFormat="false" ht="15" hidden="false" customHeight="false" outlineLevel="0" collapsed="false">
      <c r="A4770" s="0" t="n">
        <v>36316</v>
      </c>
      <c r="B4770" s="0" t="s">
        <v>16654</v>
      </c>
      <c r="C4770" s="0" t="s">
        <v>2430</v>
      </c>
      <c r="D4770" s="333" t="n">
        <v>24.41</v>
      </c>
    </row>
    <row r="4771" customFormat="false" ht="15" hidden="false" customHeight="false" outlineLevel="0" collapsed="false">
      <c r="A4771" s="0" t="n">
        <v>64</v>
      </c>
      <c r="B4771" s="0" t="s">
        <v>16655</v>
      </c>
      <c r="C4771" s="0" t="s">
        <v>2430</v>
      </c>
      <c r="D4771" s="333" t="n">
        <v>4.79</v>
      </c>
    </row>
    <row r="4772" customFormat="false" ht="15" hidden="false" customHeight="false" outlineLevel="0" collapsed="false">
      <c r="A4772" s="0" t="n">
        <v>37423</v>
      </c>
      <c r="B4772" s="0" t="s">
        <v>16656</v>
      </c>
      <c r="C4772" s="0" t="s">
        <v>2430</v>
      </c>
      <c r="D4772" s="333" t="n">
        <v>11.84</v>
      </c>
    </row>
    <row r="4773" customFormat="false" ht="15" hidden="false" customHeight="false" outlineLevel="0" collapsed="false">
      <c r="A4773" s="0" t="n">
        <v>9892</v>
      </c>
      <c r="B4773" s="0" t="s">
        <v>16657</v>
      </c>
      <c r="C4773" s="0" t="s">
        <v>2430</v>
      </c>
      <c r="D4773" s="333" t="n">
        <v>6.82</v>
      </c>
    </row>
    <row r="4774" customFormat="false" ht="15" hidden="false" customHeight="false" outlineLevel="0" collapsed="false">
      <c r="A4774" s="0" t="n">
        <v>9901</v>
      </c>
      <c r="B4774" s="0" t="s">
        <v>16658</v>
      </c>
      <c r="C4774" s="0" t="s">
        <v>2430</v>
      </c>
      <c r="D4774" s="333" t="n">
        <v>32.98</v>
      </c>
    </row>
    <row r="4775" customFormat="false" ht="15" hidden="false" customHeight="false" outlineLevel="0" collapsed="false">
      <c r="A4775" s="0" t="n">
        <v>9900</v>
      </c>
      <c r="B4775" s="0" t="s">
        <v>16659</v>
      </c>
      <c r="C4775" s="0" t="s">
        <v>2430</v>
      </c>
      <c r="D4775" s="333" t="n">
        <v>19.11</v>
      </c>
    </row>
    <row r="4776" customFormat="false" ht="15" hidden="false" customHeight="false" outlineLevel="0" collapsed="false">
      <c r="A4776" s="0" t="n">
        <v>9899</v>
      </c>
      <c r="B4776" s="0" t="s">
        <v>16660</v>
      </c>
      <c r="C4776" s="0" t="s">
        <v>2430</v>
      </c>
      <c r="D4776" s="333" t="n">
        <v>8.57</v>
      </c>
    </row>
    <row r="4777" customFormat="false" ht="15" hidden="false" customHeight="false" outlineLevel="0" collapsed="false">
      <c r="A4777" s="0" t="n">
        <v>9908</v>
      </c>
      <c r="B4777" s="0" t="s">
        <v>16661</v>
      </c>
      <c r="C4777" s="0" t="s">
        <v>2430</v>
      </c>
      <c r="D4777" s="333" t="n">
        <v>385.2</v>
      </c>
    </row>
    <row r="4778" customFormat="false" ht="15" hidden="false" customHeight="false" outlineLevel="0" collapsed="false">
      <c r="A4778" s="0" t="n">
        <v>9905</v>
      </c>
      <c r="B4778" s="0" t="s">
        <v>16662</v>
      </c>
      <c r="C4778" s="0" t="s">
        <v>2430</v>
      </c>
      <c r="D4778" s="333" t="n">
        <v>6.7</v>
      </c>
    </row>
    <row r="4779" customFormat="false" ht="15" hidden="false" customHeight="false" outlineLevel="0" collapsed="false">
      <c r="A4779" s="0" t="n">
        <v>9906</v>
      </c>
      <c r="B4779" s="0" t="s">
        <v>16663</v>
      </c>
      <c r="C4779" s="0" t="s">
        <v>2430</v>
      </c>
      <c r="D4779" s="333" t="n">
        <v>8.08</v>
      </c>
    </row>
    <row r="4780" customFormat="false" ht="15" hidden="false" customHeight="false" outlineLevel="0" collapsed="false">
      <c r="A4780" s="0" t="n">
        <v>9895</v>
      </c>
      <c r="B4780" s="0" t="s">
        <v>16664</v>
      </c>
      <c r="C4780" s="0" t="s">
        <v>2430</v>
      </c>
      <c r="D4780" s="333" t="n">
        <v>13.61</v>
      </c>
    </row>
    <row r="4781" customFormat="false" ht="15" hidden="false" customHeight="false" outlineLevel="0" collapsed="false">
      <c r="A4781" s="0" t="n">
        <v>9894</v>
      </c>
      <c r="B4781" s="0" t="s">
        <v>16665</v>
      </c>
      <c r="C4781" s="0" t="s">
        <v>2430</v>
      </c>
      <c r="D4781" s="333" t="n">
        <v>26.17</v>
      </c>
    </row>
    <row r="4782" customFormat="false" ht="15" hidden="false" customHeight="false" outlineLevel="0" collapsed="false">
      <c r="A4782" s="0" t="n">
        <v>9897</v>
      </c>
      <c r="B4782" s="0" t="s">
        <v>16666</v>
      </c>
      <c r="C4782" s="0" t="s">
        <v>2430</v>
      </c>
      <c r="D4782" s="333" t="n">
        <v>27.94</v>
      </c>
    </row>
    <row r="4783" customFormat="false" ht="15" hidden="false" customHeight="false" outlineLevel="0" collapsed="false">
      <c r="A4783" s="0" t="n">
        <v>9910</v>
      </c>
      <c r="B4783" s="0" t="s">
        <v>16667</v>
      </c>
      <c r="C4783" s="0" t="s">
        <v>2430</v>
      </c>
      <c r="D4783" s="333" t="n">
        <v>72.71</v>
      </c>
    </row>
    <row r="4784" customFormat="false" ht="15" hidden="false" customHeight="false" outlineLevel="0" collapsed="false">
      <c r="A4784" s="0" t="n">
        <v>9909</v>
      </c>
      <c r="B4784" s="0" t="s">
        <v>16668</v>
      </c>
      <c r="C4784" s="0" t="s">
        <v>2430</v>
      </c>
      <c r="D4784" s="333" t="n">
        <v>148.08</v>
      </c>
    </row>
    <row r="4785" customFormat="false" ht="15" hidden="false" customHeight="false" outlineLevel="0" collapsed="false">
      <c r="A4785" s="0" t="n">
        <v>9907</v>
      </c>
      <c r="B4785" s="0" t="s">
        <v>16669</v>
      </c>
      <c r="C4785" s="0" t="s">
        <v>2430</v>
      </c>
      <c r="D4785" s="333" t="n">
        <v>174.84</v>
      </c>
    </row>
    <row r="4786" customFormat="false" ht="15" hidden="false" customHeight="false" outlineLevel="0" collapsed="false">
      <c r="A4786" s="0" t="n">
        <v>20973</v>
      </c>
      <c r="B4786" s="0" t="s">
        <v>16670</v>
      </c>
      <c r="C4786" s="0" t="s">
        <v>2430</v>
      </c>
      <c r="D4786" s="333" t="n">
        <v>122.48</v>
      </c>
    </row>
    <row r="4787" customFormat="false" ht="15" hidden="false" customHeight="false" outlineLevel="0" collapsed="false">
      <c r="A4787" s="0" t="n">
        <v>20974</v>
      </c>
      <c r="B4787" s="0" t="s">
        <v>16671</v>
      </c>
      <c r="C4787" s="0" t="s">
        <v>2430</v>
      </c>
      <c r="D4787" s="333" t="n">
        <v>175.23</v>
      </c>
    </row>
    <row r="4788" customFormat="false" ht="15" hidden="false" customHeight="false" outlineLevel="0" collapsed="false">
      <c r="A4788" s="0" t="n">
        <v>37989</v>
      </c>
      <c r="B4788" s="0" t="s">
        <v>16672</v>
      </c>
      <c r="C4788" s="0" t="s">
        <v>2430</v>
      </c>
      <c r="D4788" s="333" t="n">
        <v>11.71</v>
      </c>
    </row>
    <row r="4789" customFormat="false" ht="15" hidden="false" customHeight="false" outlineLevel="0" collapsed="false">
      <c r="A4789" s="0" t="n">
        <v>37990</v>
      </c>
      <c r="B4789" s="0" t="s">
        <v>16673</v>
      </c>
      <c r="C4789" s="0" t="s">
        <v>2430</v>
      </c>
      <c r="D4789" s="333" t="n">
        <v>12.91</v>
      </c>
    </row>
    <row r="4790" customFormat="false" ht="15" hidden="false" customHeight="false" outlineLevel="0" collapsed="false">
      <c r="A4790" s="0" t="n">
        <v>37991</v>
      </c>
      <c r="B4790" s="0" t="s">
        <v>16674</v>
      </c>
      <c r="C4790" s="0" t="s">
        <v>2430</v>
      </c>
      <c r="D4790" s="333" t="n">
        <v>17.19</v>
      </c>
    </row>
    <row r="4791" customFormat="false" ht="15" hidden="false" customHeight="false" outlineLevel="0" collapsed="false">
      <c r="A4791" s="0" t="n">
        <v>37992</v>
      </c>
      <c r="B4791" s="0" t="s">
        <v>16675</v>
      </c>
      <c r="C4791" s="0" t="s">
        <v>2430</v>
      </c>
      <c r="D4791" s="333" t="n">
        <v>26.67</v>
      </c>
    </row>
    <row r="4792" customFormat="false" ht="15" hidden="false" customHeight="false" outlineLevel="0" collapsed="false">
      <c r="A4792" s="0" t="n">
        <v>37993</v>
      </c>
      <c r="B4792" s="0" t="s">
        <v>16676</v>
      </c>
      <c r="C4792" s="0" t="s">
        <v>2430</v>
      </c>
      <c r="D4792" s="333" t="n">
        <v>40.47</v>
      </c>
    </row>
    <row r="4793" customFormat="false" ht="15" hidden="false" customHeight="false" outlineLevel="0" collapsed="false">
      <c r="A4793" s="0" t="n">
        <v>37994</v>
      </c>
      <c r="B4793" s="0" t="s">
        <v>16677</v>
      </c>
      <c r="C4793" s="0" t="s">
        <v>2430</v>
      </c>
      <c r="D4793" s="333" t="n">
        <v>96.37</v>
      </c>
    </row>
    <row r="4794" customFormat="false" ht="15" hidden="false" customHeight="false" outlineLevel="0" collapsed="false">
      <c r="A4794" s="0" t="n">
        <v>37995</v>
      </c>
      <c r="B4794" s="0" t="s">
        <v>16678</v>
      </c>
      <c r="C4794" s="0" t="s">
        <v>2430</v>
      </c>
      <c r="D4794" s="333" t="n">
        <v>125.61</v>
      </c>
    </row>
    <row r="4795" customFormat="false" ht="15" hidden="false" customHeight="false" outlineLevel="0" collapsed="false">
      <c r="A4795" s="0" t="n">
        <v>37996</v>
      </c>
      <c r="B4795" s="0" t="s">
        <v>16679</v>
      </c>
      <c r="C4795" s="0" t="s">
        <v>2430</v>
      </c>
      <c r="D4795" s="333" t="n">
        <v>191.27</v>
      </c>
    </row>
    <row r="4796" customFormat="false" ht="15" hidden="false" customHeight="false" outlineLevel="0" collapsed="false">
      <c r="A4796" s="0" t="n">
        <v>13883</v>
      </c>
      <c r="B4796" s="0" t="s">
        <v>16680</v>
      </c>
      <c r="C4796" s="0" t="s">
        <v>2430</v>
      </c>
      <c r="D4796" s="532" t="n">
        <v>116611.15</v>
      </c>
    </row>
    <row r="4797" customFormat="false" ht="15" hidden="false" customHeight="false" outlineLevel="0" collapsed="false">
      <c r="A4797" s="0" t="n">
        <v>38604</v>
      </c>
      <c r="B4797" s="0" t="s">
        <v>16681</v>
      </c>
      <c r="C4797" s="0" t="s">
        <v>2430</v>
      </c>
      <c r="D4797" s="532" t="n">
        <v>145237.64</v>
      </c>
    </row>
    <row r="4798" customFormat="false" ht="15" hidden="false" customHeight="false" outlineLevel="0" collapsed="false">
      <c r="A4798" s="0" t="n">
        <v>10601</v>
      </c>
      <c r="B4798" s="0" t="s">
        <v>16682</v>
      </c>
      <c r="C4798" s="0" t="s">
        <v>2430</v>
      </c>
      <c r="D4798" s="532" t="n">
        <v>2825161.76</v>
      </c>
    </row>
    <row r="4799" customFormat="false" ht="15" hidden="false" customHeight="false" outlineLevel="0" collapsed="false">
      <c r="A4799" s="0" t="n">
        <v>44469</v>
      </c>
      <c r="B4799" s="0" t="s">
        <v>16683</v>
      </c>
      <c r="C4799" s="0" t="s">
        <v>2430</v>
      </c>
      <c r="D4799" s="532" t="n">
        <v>7438551.21</v>
      </c>
    </row>
    <row r="4800" customFormat="false" ht="15" hidden="false" customHeight="false" outlineLevel="0" collapsed="false">
      <c r="A4800" s="0" t="n">
        <v>13894</v>
      </c>
      <c r="B4800" s="0" t="s">
        <v>16684</v>
      </c>
      <c r="C4800" s="0" t="s">
        <v>2430</v>
      </c>
      <c r="D4800" s="532" t="n">
        <v>399604.75</v>
      </c>
    </row>
    <row r="4801" customFormat="false" ht="15" hidden="false" customHeight="false" outlineLevel="0" collapsed="false">
      <c r="A4801" s="0" t="n">
        <v>13895</v>
      </c>
      <c r="B4801" s="0" t="s">
        <v>16685</v>
      </c>
      <c r="C4801" s="0" t="s">
        <v>2430</v>
      </c>
      <c r="D4801" s="532" t="n">
        <v>537335.18</v>
      </c>
    </row>
    <row r="4802" customFormat="false" ht="15" hidden="false" customHeight="false" outlineLevel="0" collapsed="false">
      <c r="A4802" s="0" t="n">
        <v>13892</v>
      </c>
      <c r="B4802" s="0" t="s">
        <v>16686</v>
      </c>
      <c r="C4802" s="0" t="s">
        <v>2430</v>
      </c>
      <c r="D4802" s="532" t="n">
        <v>658491.12</v>
      </c>
    </row>
    <row r="4803" customFormat="false" ht="15" hidden="false" customHeight="false" outlineLevel="0" collapsed="false">
      <c r="A4803" s="0" t="n">
        <v>9914</v>
      </c>
      <c r="B4803" s="0" t="s">
        <v>16687</v>
      </c>
      <c r="C4803" s="0" t="s">
        <v>2430</v>
      </c>
      <c r="D4803" s="532" t="n">
        <v>712400</v>
      </c>
    </row>
    <row r="4804" customFormat="false" ht="15" hidden="false" customHeight="false" outlineLevel="0" collapsed="false">
      <c r="A4804" s="0" t="n">
        <v>36485</v>
      </c>
      <c r="B4804" s="0" t="s">
        <v>16688</v>
      </c>
      <c r="C4804" s="0" t="s">
        <v>2430</v>
      </c>
      <c r="D4804" s="532" t="n">
        <v>665336.65</v>
      </c>
    </row>
    <row r="4805" customFormat="false" ht="15" hidden="false" customHeight="false" outlineLevel="0" collapsed="false">
      <c r="A4805" s="0" t="n">
        <v>9912</v>
      </c>
      <c r="B4805" s="0" t="s">
        <v>16689</v>
      </c>
      <c r="C4805" s="0" t="s">
        <v>2430</v>
      </c>
      <c r="D4805" s="532" t="n">
        <v>2300000</v>
      </c>
    </row>
    <row r="4806" customFormat="false" ht="15" hidden="false" customHeight="false" outlineLevel="0" collapsed="false">
      <c r="A4806" s="0" t="n">
        <v>9921</v>
      </c>
      <c r="B4806" s="0" t="s">
        <v>16690</v>
      </c>
      <c r="C4806" s="0" t="s">
        <v>2430</v>
      </c>
      <c r="D4806" s="532" t="n">
        <v>1186448.79</v>
      </c>
    </row>
    <row r="4807" customFormat="false" ht="15" hidden="false" customHeight="false" outlineLevel="0" collapsed="false">
      <c r="A4807" s="0" t="n">
        <v>21112</v>
      </c>
      <c r="B4807" s="0" t="s">
        <v>16691</v>
      </c>
      <c r="C4807" s="0" t="s">
        <v>2430</v>
      </c>
      <c r="D4807" s="333" t="n">
        <v>269.3</v>
      </c>
    </row>
    <row r="4808" customFormat="false" ht="15" hidden="false" customHeight="false" outlineLevel="0" collapsed="false">
      <c r="A4808" s="0" t="n">
        <v>10228</v>
      </c>
      <c r="B4808" s="0" t="s">
        <v>16692</v>
      </c>
      <c r="C4808" s="0" t="s">
        <v>2430</v>
      </c>
      <c r="D4808" s="333" t="n">
        <v>312.85</v>
      </c>
    </row>
    <row r="4809" customFormat="false" ht="15" hidden="false" customHeight="false" outlineLevel="0" collapsed="false">
      <c r="A4809" s="0" t="n">
        <v>11781</v>
      </c>
      <c r="B4809" s="0" t="s">
        <v>16693</v>
      </c>
      <c r="C4809" s="0" t="s">
        <v>2430</v>
      </c>
      <c r="D4809" s="333" t="n">
        <v>253.44</v>
      </c>
    </row>
    <row r="4810" customFormat="false" ht="15" hidden="false" customHeight="false" outlineLevel="0" collapsed="false">
      <c r="A4810" s="0" t="n">
        <v>37588</v>
      </c>
      <c r="B4810" s="0" t="s">
        <v>16694</v>
      </c>
      <c r="C4810" s="0" t="s">
        <v>2430</v>
      </c>
      <c r="D4810" s="333" t="n">
        <v>51.12</v>
      </c>
    </row>
    <row r="4811" customFormat="false" ht="15" hidden="false" customHeight="false" outlineLevel="0" collapsed="false">
      <c r="A4811" s="0" t="n">
        <v>11746</v>
      </c>
      <c r="B4811" s="0" t="s">
        <v>16695</v>
      </c>
      <c r="C4811" s="0" t="s">
        <v>2430</v>
      </c>
      <c r="D4811" s="333" t="n">
        <v>103.48</v>
      </c>
    </row>
    <row r="4812" customFormat="false" ht="15" hidden="false" customHeight="false" outlineLevel="0" collapsed="false">
      <c r="A4812" s="0" t="n">
        <v>11751</v>
      </c>
      <c r="B4812" s="0" t="s">
        <v>16696</v>
      </c>
      <c r="C4812" s="0" t="s">
        <v>2430</v>
      </c>
      <c r="D4812" s="333" t="n">
        <v>185.85</v>
      </c>
    </row>
    <row r="4813" customFormat="false" ht="15" hidden="false" customHeight="false" outlineLevel="0" collapsed="false">
      <c r="A4813" s="0" t="n">
        <v>11750</v>
      </c>
      <c r="B4813" s="0" t="s">
        <v>16697</v>
      </c>
      <c r="C4813" s="0" t="s">
        <v>2430</v>
      </c>
      <c r="D4813" s="333" t="n">
        <v>154.23</v>
      </c>
    </row>
    <row r="4814" customFormat="false" ht="15" hidden="false" customHeight="false" outlineLevel="0" collapsed="false">
      <c r="A4814" s="0" t="n">
        <v>11748</v>
      </c>
      <c r="B4814" s="0" t="s">
        <v>16698</v>
      </c>
      <c r="C4814" s="0" t="s">
        <v>2430</v>
      </c>
      <c r="D4814" s="333" t="n">
        <v>66.4</v>
      </c>
    </row>
    <row r="4815" customFormat="false" ht="15" hidden="false" customHeight="false" outlineLevel="0" collapsed="false">
      <c r="A4815" s="0" t="n">
        <v>11747</v>
      </c>
      <c r="B4815" s="0" t="s">
        <v>16699</v>
      </c>
      <c r="C4815" s="0" t="s">
        <v>2430</v>
      </c>
      <c r="D4815" s="333" t="n">
        <v>286.58</v>
      </c>
    </row>
    <row r="4816" customFormat="false" ht="15" hidden="false" customHeight="false" outlineLevel="0" collapsed="false">
      <c r="A4816" s="0" t="n">
        <v>11749</v>
      </c>
      <c r="B4816" s="0" t="s">
        <v>16700</v>
      </c>
      <c r="C4816" s="0" t="s">
        <v>2430</v>
      </c>
      <c r="D4816" s="333" t="n">
        <v>76.65</v>
      </c>
    </row>
    <row r="4817" customFormat="false" ht="15" hidden="false" customHeight="false" outlineLevel="0" collapsed="false">
      <c r="A4817" s="0" t="n">
        <v>10236</v>
      </c>
      <c r="B4817" s="0" t="s">
        <v>16701</v>
      </c>
      <c r="C4817" s="0" t="s">
        <v>2430</v>
      </c>
      <c r="D4817" s="333" t="n">
        <v>132.34</v>
      </c>
    </row>
    <row r="4818" customFormat="false" ht="15" hidden="false" customHeight="false" outlineLevel="0" collapsed="false">
      <c r="A4818" s="0" t="n">
        <v>10233</v>
      </c>
      <c r="B4818" s="0" t="s">
        <v>16702</v>
      </c>
      <c r="C4818" s="0" t="s">
        <v>2430</v>
      </c>
      <c r="D4818" s="333" t="n">
        <v>124.01</v>
      </c>
    </row>
    <row r="4819" customFormat="false" ht="15" hidden="false" customHeight="false" outlineLevel="0" collapsed="false">
      <c r="A4819" s="0" t="n">
        <v>10234</v>
      </c>
      <c r="B4819" s="0" t="s">
        <v>16703</v>
      </c>
      <c r="C4819" s="0" t="s">
        <v>2430</v>
      </c>
      <c r="D4819" s="333" t="n">
        <v>78.12</v>
      </c>
    </row>
    <row r="4820" customFormat="false" ht="15" hidden="false" customHeight="false" outlineLevel="0" collapsed="false">
      <c r="A4820" s="0" t="n">
        <v>10231</v>
      </c>
      <c r="B4820" s="0" t="s">
        <v>16704</v>
      </c>
      <c r="C4820" s="0" t="s">
        <v>2430</v>
      </c>
      <c r="D4820" s="333" t="n">
        <v>358.24</v>
      </c>
    </row>
    <row r="4821" customFormat="false" ht="15" hidden="false" customHeight="false" outlineLevel="0" collapsed="false">
      <c r="A4821" s="0" t="n">
        <v>10232</v>
      </c>
      <c r="B4821" s="0" t="s">
        <v>16705</v>
      </c>
      <c r="C4821" s="0" t="s">
        <v>2430</v>
      </c>
      <c r="D4821" s="333" t="n">
        <v>200.46</v>
      </c>
    </row>
    <row r="4822" customFormat="false" ht="15" hidden="false" customHeight="false" outlineLevel="0" collapsed="false">
      <c r="A4822" s="0" t="n">
        <v>10229</v>
      </c>
      <c r="B4822" s="0" t="s">
        <v>16706</v>
      </c>
      <c r="C4822" s="0" t="s">
        <v>2430</v>
      </c>
      <c r="D4822" s="333" t="n">
        <v>70.65</v>
      </c>
    </row>
    <row r="4823" customFormat="false" ht="15" hidden="false" customHeight="false" outlineLevel="0" collapsed="false">
      <c r="A4823" s="0" t="n">
        <v>10235</v>
      </c>
      <c r="B4823" s="0" t="s">
        <v>16707</v>
      </c>
      <c r="C4823" s="0" t="s">
        <v>2430</v>
      </c>
      <c r="D4823" s="333" t="n">
        <v>491.1</v>
      </c>
    </row>
    <row r="4824" customFormat="false" ht="15" hidden="false" customHeight="false" outlineLevel="0" collapsed="false">
      <c r="A4824" s="0" t="n">
        <v>10230</v>
      </c>
      <c r="B4824" s="0" t="s">
        <v>16708</v>
      </c>
      <c r="C4824" s="0" t="s">
        <v>2430</v>
      </c>
      <c r="D4824" s="333" t="n">
        <v>864.29</v>
      </c>
    </row>
    <row r="4825" customFormat="false" ht="15" hidden="false" customHeight="false" outlineLevel="0" collapsed="false">
      <c r="A4825" s="0" t="n">
        <v>10409</v>
      </c>
      <c r="B4825" s="0" t="s">
        <v>16709</v>
      </c>
      <c r="C4825" s="0" t="s">
        <v>2430</v>
      </c>
      <c r="D4825" s="333" t="n">
        <v>256.77</v>
      </c>
    </row>
    <row r="4826" customFormat="false" ht="15" hidden="false" customHeight="false" outlineLevel="0" collapsed="false">
      <c r="A4826" s="0" t="n">
        <v>10411</v>
      </c>
      <c r="B4826" s="0" t="s">
        <v>16710</v>
      </c>
      <c r="C4826" s="0" t="s">
        <v>2430</v>
      </c>
      <c r="D4826" s="333" t="n">
        <v>229.76</v>
      </c>
    </row>
    <row r="4827" customFormat="false" ht="15" hidden="false" customHeight="false" outlineLevel="0" collapsed="false">
      <c r="A4827" s="0" t="n">
        <v>10404</v>
      </c>
      <c r="B4827" s="0" t="s">
        <v>16711</v>
      </c>
      <c r="C4827" s="0" t="s">
        <v>2430</v>
      </c>
      <c r="D4827" s="333" t="n">
        <v>93.18</v>
      </c>
    </row>
    <row r="4828" customFormat="false" ht="15" hidden="false" customHeight="false" outlineLevel="0" collapsed="false">
      <c r="A4828" s="0" t="n">
        <v>10410</v>
      </c>
      <c r="B4828" s="0" t="s">
        <v>16712</v>
      </c>
      <c r="C4828" s="0" t="s">
        <v>2430</v>
      </c>
      <c r="D4828" s="333" t="n">
        <v>153.48</v>
      </c>
    </row>
    <row r="4829" customFormat="false" ht="15" hidden="false" customHeight="false" outlineLevel="0" collapsed="false">
      <c r="A4829" s="0" t="n">
        <v>10405</v>
      </c>
      <c r="B4829" s="0" t="s">
        <v>16713</v>
      </c>
      <c r="C4829" s="0" t="s">
        <v>2430</v>
      </c>
      <c r="D4829" s="333" t="n">
        <v>514.44</v>
      </c>
    </row>
    <row r="4830" customFormat="false" ht="15" hidden="false" customHeight="false" outlineLevel="0" collapsed="false">
      <c r="A4830" s="0" t="n">
        <v>10408</v>
      </c>
      <c r="B4830" s="0" t="s">
        <v>16714</v>
      </c>
      <c r="C4830" s="0" t="s">
        <v>2430</v>
      </c>
      <c r="D4830" s="333" t="n">
        <v>359.74</v>
      </c>
    </row>
    <row r="4831" customFormat="false" ht="15" hidden="false" customHeight="false" outlineLevel="0" collapsed="false">
      <c r="A4831" s="0" t="n">
        <v>10412</v>
      </c>
      <c r="B4831" s="0" t="s">
        <v>16715</v>
      </c>
      <c r="C4831" s="0" t="s">
        <v>2430</v>
      </c>
      <c r="D4831" s="333" t="n">
        <v>112.92</v>
      </c>
    </row>
    <row r="4832" customFormat="false" ht="15" hidden="false" customHeight="false" outlineLevel="0" collapsed="false">
      <c r="A4832" s="0" t="n">
        <v>10406</v>
      </c>
      <c r="B4832" s="0" t="s">
        <v>16716</v>
      </c>
      <c r="C4832" s="0" t="s">
        <v>2430</v>
      </c>
      <c r="D4832" s="333" t="n">
        <v>710.55</v>
      </c>
    </row>
    <row r="4833" customFormat="false" ht="15" hidden="false" customHeight="false" outlineLevel="0" collapsed="false">
      <c r="A4833" s="0" t="n">
        <v>10407</v>
      </c>
      <c r="B4833" s="0" t="s">
        <v>16717</v>
      </c>
      <c r="C4833" s="0" t="s">
        <v>2430</v>
      </c>
      <c r="D4833" s="532" t="n">
        <v>1102.07</v>
      </c>
    </row>
    <row r="4834" customFormat="false" ht="15" hidden="false" customHeight="false" outlineLevel="0" collapsed="false">
      <c r="A4834" s="0" t="n">
        <v>10416</v>
      </c>
      <c r="B4834" s="0" t="s">
        <v>16718</v>
      </c>
      <c r="C4834" s="0" t="s">
        <v>2430</v>
      </c>
      <c r="D4834" s="333" t="n">
        <v>136.7</v>
      </c>
    </row>
    <row r="4835" customFormat="false" ht="15" hidden="false" customHeight="false" outlineLevel="0" collapsed="false">
      <c r="A4835" s="0" t="n">
        <v>10419</v>
      </c>
      <c r="B4835" s="0" t="s">
        <v>16719</v>
      </c>
      <c r="C4835" s="0" t="s">
        <v>2430</v>
      </c>
      <c r="D4835" s="333" t="n">
        <v>118.65</v>
      </c>
    </row>
    <row r="4836" customFormat="false" ht="15" hidden="false" customHeight="false" outlineLevel="0" collapsed="false">
      <c r="A4836" s="0" t="n">
        <v>21092</v>
      </c>
      <c r="B4836" s="0" t="s">
        <v>16720</v>
      </c>
      <c r="C4836" s="0" t="s">
        <v>2430</v>
      </c>
      <c r="D4836" s="333" t="n">
        <v>67.83</v>
      </c>
    </row>
    <row r="4837" customFormat="false" ht="15" hidden="false" customHeight="false" outlineLevel="0" collapsed="false">
      <c r="A4837" s="0" t="n">
        <v>10418</v>
      </c>
      <c r="B4837" s="0" t="s">
        <v>16721</v>
      </c>
      <c r="C4837" s="0" t="s">
        <v>2430</v>
      </c>
      <c r="D4837" s="333" t="n">
        <v>79.09</v>
      </c>
    </row>
    <row r="4838" customFormat="false" ht="15" hidden="false" customHeight="false" outlineLevel="0" collapsed="false">
      <c r="A4838" s="0" t="n">
        <v>12657</v>
      </c>
      <c r="B4838" s="0" t="s">
        <v>16722</v>
      </c>
      <c r="C4838" s="0" t="s">
        <v>2430</v>
      </c>
      <c r="D4838" s="333" t="n">
        <v>319.16</v>
      </c>
    </row>
    <row r="4839" customFormat="false" ht="15" hidden="false" customHeight="false" outlineLevel="0" collapsed="false">
      <c r="A4839" s="0" t="n">
        <v>10417</v>
      </c>
      <c r="B4839" s="0" t="s">
        <v>16723</v>
      </c>
      <c r="C4839" s="0" t="s">
        <v>2430</v>
      </c>
      <c r="D4839" s="333" t="n">
        <v>199.17</v>
      </c>
    </row>
    <row r="4840" customFormat="false" ht="15" hidden="false" customHeight="false" outlineLevel="0" collapsed="false">
      <c r="A4840" s="0" t="n">
        <v>10413</v>
      </c>
      <c r="B4840" s="0" t="s">
        <v>16724</v>
      </c>
      <c r="C4840" s="0" t="s">
        <v>2430</v>
      </c>
      <c r="D4840" s="333" t="n">
        <v>72.39</v>
      </c>
    </row>
    <row r="4841" customFormat="false" ht="15" hidden="false" customHeight="false" outlineLevel="0" collapsed="false">
      <c r="A4841" s="0" t="n">
        <v>10414</v>
      </c>
      <c r="B4841" s="0" t="s">
        <v>16725</v>
      </c>
      <c r="C4841" s="0" t="s">
        <v>2430</v>
      </c>
      <c r="D4841" s="333" t="n">
        <v>435.84</v>
      </c>
    </row>
    <row r="4842" customFormat="false" ht="15" hidden="false" customHeight="false" outlineLevel="0" collapsed="false">
      <c r="A4842" s="0" t="n">
        <v>10415</v>
      </c>
      <c r="B4842" s="0" t="s">
        <v>16726</v>
      </c>
      <c r="C4842" s="0" t="s">
        <v>2430</v>
      </c>
      <c r="D4842" s="333" t="n">
        <v>756.42</v>
      </c>
    </row>
    <row r="4843" customFormat="false" ht="15" hidden="false" customHeight="false" outlineLevel="0" collapsed="false">
      <c r="A4843" s="0" t="n">
        <v>38643</v>
      </c>
      <c r="B4843" s="0" t="s">
        <v>16727</v>
      </c>
      <c r="C4843" s="0" t="s">
        <v>2430</v>
      </c>
      <c r="D4843" s="333" t="n">
        <v>40.62</v>
      </c>
    </row>
    <row r="4844" customFormat="false" ht="15" hidden="false" customHeight="false" outlineLevel="0" collapsed="false">
      <c r="A4844" s="0" t="n">
        <v>6157</v>
      </c>
      <c r="B4844" s="0" t="s">
        <v>16728</v>
      </c>
      <c r="C4844" s="0" t="s">
        <v>2430</v>
      </c>
      <c r="D4844" s="333" t="n">
        <v>55.49</v>
      </c>
    </row>
    <row r="4845" customFormat="false" ht="15" hidden="false" customHeight="false" outlineLevel="0" collapsed="false">
      <c r="A4845" s="0" t="n">
        <v>6158</v>
      </c>
      <c r="B4845" s="0" t="s">
        <v>16729</v>
      </c>
      <c r="C4845" s="0" t="s">
        <v>2430</v>
      </c>
      <c r="D4845" s="333" t="n">
        <v>7.6</v>
      </c>
    </row>
    <row r="4846" customFormat="false" ht="15" hidden="false" customHeight="false" outlineLevel="0" collapsed="false">
      <c r="A4846" s="0" t="n">
        <v>6153</v>
      </c>
      <c r="B4846" s="0" t="s">
        <v>16730</v>
      </c>
      <c r="C4846" s="0" t="s">
        <v>2430</v>
      </c>
      <c r="D4846" s="333" t="n">
        <v>5.23</v>
      </c>
    </row>
    <row r="4847" customFormat="false" ht="15" hidden="false" customHeight="false" outlineLevel="0" collapsed="false">
      <c r="A4847" s="0" t="n">
        <v>6156</v>
      </c>
      <c r="B4847" s="0" t="s">
        <v>16731</v>
      </c>
      <c r="C4847" s="0" t="s">
        <v>2430</v>
      </c>
      <c r="D4847" s="333" t="n">
        <v>6.52</v>
      </c>
    </row>
    <row r="4848" customFormat="false" ht="15" hidden="false" customHeight="false" outlineLevel="0" collapsed="false">
      <c r="A4848" s="0" t="n">
        <v>6154</v>
      </c>
      <c r="B4848" s="0" t="s">
        <v>16732</v>
      </c>
      <c r="C4848" s="0" t="s">
        <v>2430</v>
      </c>
      <c r="D4848" s="333" t="n">
        <v>9.3</v>
      </c>
    </row>
    <row r="4849" customFormat="false" ht="15" hidden="false" customHeight="false" outlineLevel="0" collapsed="false">
      <c r="A4849" s="0" t="n">
        <v>6155</v>
      </c>
      <c r="B4849" s="0" t="s">
        <v>16733</v>
      </c>
      <c r="C4849" s="0" t="s">
        <v>2430</v>
      </c>
      <c r="D4849" s="333" t="n">
        <v>21.41</v>
      </c>
    </row>
    <row r="4850" customFormat="false" ht="15" hidden="false" customHeight="false" outlineLevel="0" collapsed="false">
      <c r="A4850" s="0" t="n">
        <v>43595</v>
      </c>
      <c r="B4850" s="0" t="s">
        <v>16734</v>
      </c>
      <c r="C4850" s="0" t="s">
        <v>2430</v>
      </c>
      <c r="D4850" s="333" t="n">
        <v>18.61</v>
      </c>
    </row>
    <row r="4851" customFormat="false" ht="15" hidden="false" customHeight="false" outlineLevel="0" collapsed="false">
      <c r="A4851" s="0" t="n">
        <v>43596</v>
      </c>
      <c r="B4851" s="0" t="s">
        <v>16735</v>
      </c>
      <c r="C4851" s="0" t="s">
        <v>2430</v>
      </c>
      <c r="D4851" s="333" t="n">
        <v>21.51</v>
      </c>
    </row>
    <row r="4852" customFormat="false" ht="15" hidden="false" customHeight="false" outlineLevel="0" collapsed="false">
      <c r="A4852" s="0" t="n">
        <v>38108</v>
      </c>
      <c r="B4852" s="0" t="s">
        <v>16736</v>
      </c>
      <c r="C4852" s="0" t="s">
        <v>2430</v>
      </c>
      <c r="D4852" s="333" t="n">
        <v>56.77</v>
      </c>
    </row>
    <row r="4853" customFormat="false" ht="15" hidden="false" customHeight="false" outlineLevel="0" collapsed="false">
      <c r="A4853" s="0" t="n">
        <v>38087</v>
      </c>
      <c r="B4853" s="0" t="s">
        <v>16737</v>
      </c>
      <c r="C4853" s="0" t="s">
        <v>2430</v>
      </c>
      <c r="D4853" s="333" t="n">
        <v>73.01</v>
      </c>
    </row>
    <row r="4854" customFormat="false" ht="15" hidden="false" customHeight="false" outlineLevel="0" collapsed="false">
      <c r="A4854" s="0" t="n">
        <v>38109</v>
      </c>
      <c r="B4854" s="0" t="s">
        <v>16738</v>
      </c>
      <c r="C4854" s="0" t="s">
        <v>2430</v>
      </c>
      <c r="D4854" s="333" t="n">
        <v>90.73</v>
      </c>
    </row>
    <row r="4855" customFormat="false" ht="15" hidden="false" customHeight="false" outlineLevel="0" collapsed="false">
      <c r="A4855" s="0" t="n">
        <v>38088</v>
      </c>
      <c r="B4855" s="0" t="s">
        <v>16739</v>
      </c>
      <c r="C4855" s="0" t="s">
        <v>2430</v>
      </c>
      <c r="D4855" s="333" t="n">
        <v>95.4</v>
      </c>
    </row>
    <row r="4856" customFormat="false" ht="15" hidden="false" customHeight="false" outlineLevel="0" collapsed="false">
      <c r="A4856" s="0" t="n">
        <v>38110</v>
      </c>
      <c r="B4856" s="0" t="s">
        <v>16740</v>
      </c>
      <c r="C4856" s="0" t="s">
        <v>2430</v>
      </c>
      <c r="D4856" s="333" t="n">
        <v>34.9</v>
      </c>
    </row>
    <row r="4857" customFormat="false" ht="15" hidden="false" customHeight="false" outlineLevel="0" collapsed="false">
      <c r="A4857" s="0" t="n">
        <v>38089</v>
      </c>
      <c r="B4857" s="0" t="s">
        <v>16741</v>
      </c>
      <c r="C4857" s="0" t="s">
        <v>2430</v>
      </c>
      <c r="D4857" s="333" t="n">
        <v>60.81</v>
      </c>
    </row>
    <row r="4858" customFormat="false" ht="15" hidden="false" customHeight="false" outlineLevel="0" collapsed="false">
      <c r="A4858" s="0" t="n">
        <v>38111</v>
      </c>
      <c r="B4858" s="0" t="s">
        <v>16742</v>
      </c>
      <c r="C4858" s="0" t="s">
        <v>2430</v>
      </c>
      <c r="D4858" s="333" t="n">
        <v>39.03</v>
      </c>
    </row>
    <row r="4859" customFormat="false" ht="15" hidden="false" customHeight="false" outlineLevel="0" collapsed="false">
      <c r="A4859" s="0" t="n">
        <v>38090</v>
      </c>
      <c r="B4859" s="0" t="s">
        <v>16743</v>
      </c>
      <c r="C4859" s="0" t="s">
        <v>2430</v>
      </c>
      <c r="D4859" s="333" t="n">
        <v>62.86</v>
      </c>
    </row>
    <row r="4860" customFormat="false" ht="15" hidden="false" customHeight="false" outlineLevel="0" collapsed="false">
      <c r="A4860" s="0" t="n">
        <v>13726</v>
      </c>
      <c r="B4860" s="0" t="s">
        <v>16744</v>
      </c>
      <c r="C4860" s="0" t="s">
        <v>2430</v>
      </c>
      <c r="D4860" s="532" t="n">
        <v>71171.42</v>
      </c>
    </row>
    <row r="4861" customFormat="false" ht="15" hidden="false" customHeight="false" outlineLevel="0" collapsed="false">
      <c r="A4861" s="0" t="n">
        <v>38400</v>
      </c>
      <c r="B4861" s="0" t="s">
        <v>16745</v>
      </c>
      <c r="C4861" s="0" t="s">
        <v>2430</v>
      </c>
      <c r="D4861" s="333" t="n">
        <v>15.14</v>
      </c>
    </row>
    <row r="4862" customFormat="false" ht="15" hidden="false" customHeight="false" outlineLevel="0" collapsed="false">
      <c r="A4862" s="0" t="n">
        <v>12627</v>
      </c>
      <c r="B4862" s="0" t="s">
        <v>16746</v>
      </c>
      <c r="C4862" s="0" t="s">
        <v>2430</v>
      </c>
      <c r="D4862" s="333" t="n">
        <v>1.14</v>
      </c>
    </row>
    <row r="4863" customFormat="false" ht="15" hidden="false" customHeight="false" outlineLevel="0" collapsed="false">
      <c r="A4863" s="0" t="n">
        <v>39996</v>
      </c>
      <c r="B4863" s="0" t="s">
        <v>16747</v>
      </c>
      <c r="C4863" s="0" t="s">
        <v>2440</v>
      </c>
      <c r="D4863" s="333" t="n">
        <v>3.14</v>
      </c>
    </row>
    <row r="4864" customFormat="false" ht="15" hidden="false" customHeight="false" outlineLevel="0" collapsed="false">
      <c r="A4864" s="0" t="n">
        <v>10478</v>
      </c>
      <c r="B4864" s="0" t="s">
        <v>16748</v>
      </c>
      <c r="C4864" s="0" t="s">
        <v>2712</v>
      </c>
      <c r="D4864" s="333" t="n">
        <v>39.52</v>
      </c>
    </row>
    <row r="4865" customFormat="false" ht="15" hidden="false" customHeight="false" outlineLevel="0" collapsed="false">
      <c r="A4865" s="0" t="n">
        <v>10481</v>
      </c>
      <c r="B4865" s="0" t="s">
        <v>16749</v>
      </c>
      <c r="C4865" s="0" t="s">
        <v>2712</v>
      </c>
      <c r="D4865" s="333" t="n">
        <v>35.14</v>
      </c>
    </row>
    <row r="4866" customFormat="false" ht="15" hidden="false" customHeight="false" outlineLevel="0" collapsed="false">
      <c r="A4866" s="0" t="n">
        <v>10475</v>
      </c>
      <c r="B4866" s="0" t="s">
        <v>16750</v>
      </c>
      <c r="C4866" s="0" t="s">
        <v>2712</v>
      </c>
      <c r="D4866" s="333" t="n">
        <v>34.01</v>
      </c>
    </row>
    <row r="4867" customFormat="false" ht="15" hidden="false" customHeight="false" outlineLevel="0" collapsed="false">
      <c r="A4867" s="0" t="n">
        <v>4030</v>
      </c>
      <c r="B4867" s="0" t="s">
        <v>16751</v>
      </c>
      <c r="C4867" s="0" t="s">
        <v>2414</v>
      </c>
      <c r="D4867" s="333" t="n">
        <v>7.79</v>
      </c>
    </row>
    <row r="4868" customFormat="false" ht="15" hidden="false" customHeight="false" outlineLevel="0" collapsed="false">
      <c r="A4868" s="0" t="n">
        <v>4031</v>
      </c>
      <c r="B4868" s="0" t="s">
        <v>16752</v>
      </c>
      <c r="C4868" s="0" t="s">
        <v>2414</v>
      </c>
      <c r="D4868" s="333" t="n">
        <v>36.61</v>
      </c>
    </row>
    <row r="4869" customFormat="false" ht="15" hidden="false" customHeight="false" outlineLevel="0" collapsed="false">
      <c r="A4869" s="0" t="n">
        <v>39399</v>
      </c>
      <c r="B4869" s="0" t="s">
        <v>16753</v>
      </c>
      <c r="C4869" s="0" t="s">
        <v>2430</v>
      </c>
      <c r="D4869" s="532" t="n">
        <v>1360.93</v>
      </c>
    </row>
    <row r="4870" customFormat="false" ht="15" hidden="false" customHeight="false" outlineLevel="0" collapsed="false">
      <c r="A4870" s="0" t="n">
        <v>39400</v>
      </c>
      <c r="B4870" s="0" t="s">
        <v>16754</v>
      </c>
      <c r="C4870" s="0" t="s">
        <v>2430</v>
      </c>
      <c r="D4870" s="532" t="n">
        <v>1479.28</v>
      </c>
    </row>
    <row r="4871" customFormat="false" ht="15" hidden="false" customHeight="false" outlineLevel="0" collapsed="false">
      <c r="A4871" s="0" t="n">
        <v>39401</v>
      </c>
      <c r="B4871" s="0" t="s">
        <v>16755</v>
      </c>
      <c r="C4871" s="0" t="s">
        <v>2430</v>
      </c>
      <c r="D4871" s="532" t="n">
        <v>1659.39</v>
      </c>
    </row>
    <row r="4872" customFormat="false" ht="15" hidden="false" customHeight="false" outlineLevel="0" collapsed="false">
      <c r="A4872" s="0" t="n">
        <v>11652</v>
      </c>
      <c r="B4872" s="0" t="s">
        <v>16756</v>
      </c>
      <c r="C4872" s="0" t="s">
        <v>2430</v>
      </c>
      <c r="D4872" s="532" t="n">
        <v>3570</v>
      </c>
    </row>
    <row r="4873" customFormat="false" ht="15" hidden="false" customHeight="false" outlineLevel="0" collapsed="false">
      <c r="A4873" s="0" t="n">
        <v>13896</v>
      </c>
      <c r="B4873" s="0" t="s">
        <v>16757</v>
      </c>
      <c r="C4873" s="0" t="s">
        <v>2430</v>
      </c>
      <c r="D4873" s="532" t="n">
        <v>3202.6</v>
      </c>
    </row>
    <row r="4874" customFormat="false" ht="15" hidden="false" customHeight="false" outlineLevel="0" collapsed="false">
      <c r="A4874" s="0" t="n">
        <v>13475</v>
      </c>
      <c r="B4874" s="0" t="s">
        <v>16758</v>
      </c>
      <c r="C4874" s="0" t="s">
        <v>2430</v>
      </c>
      <c r="D4874" s="532" t="n">
        <v>3901.15</v>
      </c>
    </row>
    <row r="4875" customFormat="false" ht="15" hidden="false" customHeight="false" outlineLevel="0" collapsed="false">
      <c r="A4875" s="0" t="n">
        <v>44491</v>
      </c>
      <c r="B4875" s="0" t="s">
        <v>16759</v>
      </c>
      <c r="C4875" s="0" t="s">
        <v>2430</v>
      </c>
      <c r="D4875" s="532" t="n">
        <v>4561370.04</v>
      </c>
    </row>
    <row r="4876" customFormat="false" ht="15" hidden="false" customHeight="false" outlineLevel="0" collapsed="false">
      <c r="A4876" s="0" t="n">
        <v>44470</v>
      </c>
      <c r="B4876" s="0" t="s">
        <v>16760</v>
      </c>
      <c r="C4876" s="0" t="s">
        <v>2430</v>
      </c>
      <c r="D4876" s="532" t="n">
        <v>1920283.84</v>
      </c>
    </row>
    <row r="4877" customFormat="false" ht="15" hidden="false" customHeight="false" outlineLevel="0" collapsed="false">
      <c r="A4877" s="0" t="n">
        <v>13476</v>
      </c>
      <c r="B4877" s="0" t="s">
        <v>16761</v>
      </c>
      <c r="C4877" s="0" t="s">
        <v>2430</v>
      </c>
      <c r="D4877" s="532" t="n">
        <v>1934199.08</v>
      </c>
    </row>
    <row r="4878" customFormat="false" ht="15" hidden="false" customHeight="false" outlineLevel="0" collapsed="false">
      <c r="A4878" s="0" t="n">
        <v>10488</v>
      </c>
      <c r="B4878" s="0" t="s">
        <v>16762</v>
      </c>
      <c r="C4878" s="0" t="s">
        <v>2430</v>
      </c>
      <c r="D4878" s="532" t="n">
        <v>2343303</v>
      </c>
    </row>
    <row r="4879" customFormat="false" ht="15" hidden="false" customHeight="false" outlineLevel="0" collapsed="false">
      <c r="A4879" s="0" t="n">
        <v>13606</v>
      </c>
      <c r="B4879" s="0" t="s">
        <v>16763</v>
      </c>
      <c r="C4879" s="0" t="s">
        <v>2430</v>
      </c>
      <c r="D4879" s="532" t="n">
        <v>2076132.94</v>
      </c>
    </row>
    <row r="4880" customFormat="false" ht="15" hidden="false" customHeight="false" outlineLevel="0" collapsed="false">
      <c r="A4880" s="0" t="n">
        <v>10489</v>
      </c>
      <c r="B4880" s="0" t="s">
        <v>16764</v>
      </c>
      <c r="C4880" s="0" t="s">
        <v>2502</v>
      </c>
      <c r="D4880" s="333" t="n">
        <v>18.94</v>
      </c>
    </row>
    <row r="4881" customFormat="false" ht="15" hidden="false" customHeight="false" outlineLevel="0" collapsed="false">
      <c r="A4881" s="0" t="n">
        <v>41073</v>
      </c>
      <c r="B4881" s="0" t="s">
        <v>16765</v>
      </c>
      <c r="C4881" s="0" t="s">
        <v>4335</v>
      </c>
      <c r="D4881" s="532" t="n">
        <v>3372.21</v>
      </c>
    </row>
    <row r="4882" customFormat="false" ht="15" hidden="false" customHeight="false" outlineLevel="0" collapsed="false">
      <c r="A4882" s="0" t="n">
        <v>34391</v>
      </c>
      <c r="B4882" s="0" t="s">
        <v>16766</v>
      </c>
      <c r="C4882" s="0" t="s">
        <v>2414</v>
      </c>
      <c r="D4882" s="333" t="n">
        <v>754.03</v>
      </c>
    </row>
    <row r="4883" customFormat="false" ht="15" hidden="false" customHeight="false" outlineLevel="0" collapsed="false">
      <c r="A4883" s="0" t="n">
        <v>10496</v>
      </c>
      <c r="B4883" s="0" t="s">
        <v>16767</v>
      </c>
      <c r="C4883" s="0" t="s">
        <v>2414</v>
      </c>
      <c r="D4883" s="333" t="n">
        <v>656.25</v>
      </c>
    </row>
    <row r="4884" customFormat="false" ht="15" hidden="false" customHeight="false" outlineLevel="0" collapsed="false">
      <c r="A4884" s="0" t="n">
        <v>10497</v>
      </c>
      <c r="B4884" s="0" t="s">
        <v>16768</v>
      </c>
      <c r="C4884" s="0" t="s">
        <v>2414</v>
      </c>
      <c r="D4884" s="532" t="n">
        <v>1706.24</v>
      </c>
    </row>
    <row r="4885" customFormat="false" ht="15" hidden="false" customHeight="false" outlineLevel="0" collapsed="false">
      <c r="A4885" s="0" t="n">
        <v>10504</v>
      </c>
      <c r="B4885" s="0" t="s">
        <v>16769</v>
      </c>
      <c r="C4885" s="0" t="s">
        <v>2414</v>
      </c>
      <c r="D4885" s="532" t="n">
        <v>1995</v>
      </c>
    </row>
    <row r="4886" customFormat="false" ht="15" hidden="false" customHeight="false" outlineLevel="0" collapsed="false">
      <c r="A4886" s="0" t="n">
        <v>34390</v>
      </c>
      <c r="B4886" s="0" t="s">
        <v>16770</v>
      </c>
      <c r="C4886" s="0" t="s">
        <v>2414</v>
      </c>
      <c r="D4886" s="333" t="n">
        <v>587.99</v>
      </c>
    </row>
    <row r="4887" customFormat="false" ht="15" hidden="false" customHeight="false" outlineLevel="0" collapsed="false">
      <c r="A4887" s="0" t="n">
        <v>34389</v>
      </c>
      <c r="B4887" s="0" t="s">
        <v>16771</v>
      </c>
      <c r="C4887" s="0" t="s">
        <v>2414</v>
      </c>
      <c r="D4887" s="333" t="n">
        <v>183.75</v>
      </c>
    </row>
    <row r="4888" customFormat="false" ht="15" hidden="false" customHeight="false" outlineLevel="0" collapsed="false">
      <c r="A4888" s="0" t="n">
        <v>34388</v>
      </c>
      <c r="B4888" s="0" t="s">
        <v>16772</v>
      </c>
      <c r="C4888" s="0" t="s">
        <v>2414</v>
      </c>
      <c r="D4888" s="333" t="n">
        <v>261.16</v>
      </c>
    </row>
    <row r="4889" customFormat="false" ht="15" hidden="false" customHeight="false" outlineLevel="0" collapsed="false">
      <c r="A4889" s="0" t="n">
        <v>34387</v>
      </c>
      <c r="B4889" s="0" t="s">
        <v>16773</v>
      </c>
      <c r="C4889" s="0" t="s">
        <v>2414</v>
      </c>
      <c r="D4889" s="333" t="n">
        <v>423.93</v>
      </c>
    </row>
    <row r="4890" customFormat="false" ht="15" hidden="false" customHeight="false" outlineLevel="0" collapsed="false">
      <c r="A4890" s="0" t="n">
        <v>11188</v>
      </c>
      <c r="B4890" s="0" t="s">
        <v>16774</v>
      </c>
      <c r="C4890" s="0" t="s">
        <v>2414</v>
      </c>
      <c r="D4890" s="333" t="n">
        <v>209.99</v>
      </c>
    </row>
    <row r="4891" customFormat="false" ht="15" hidden="false" customHeight="false" outlineLevel="0" collapsed="false">
      <c r="A4891" s="0" t="n">
        <v>11189</v>
      </c>
      <c r="B4891" s="0" t="s">
        <v>16775</v>
      </c>
      <c r="C4891" s="0" t="s">
        <v>2414</v>
      </c>
      <c r="D4891" s="333" t="n">
        <v>315</v>
      </c>
    </row>
    <row r="4892" customFormat="false" ht="15" hidden="false" customHeight="false" outlineLevel="0" collapsed="false">
      <c r="A4892" s="0" t="n">
        <v>21107</v>
      </c>
      <c r="B4892" s="0" t="s">
        <v>16776</v>
      </c>
      <c r="C4892" s="0" t="s">
        <v>2414</v>
      </c>
      <c r="D4892" s="333" t="n">
        <v>226.69</v>
      </c>
    </row>
    <row r="4893" customFormat="false" ht="15" hidden="false" customHeight="false" outlineLevel="0" collapsed="false">
      <c r="A4893" s="0" t="n">
        <v>34386</v>
      </c>
      <c r="B4893" s="0" t="s">
        <v>16777</v>
      </c>
      <c r="C4893" s="0" t="s">
        <v>2414</v>
      </c>
      <c r="D4893" s="333" t="n">
        <v>393.75</v>
      </c>
    </row>
    <row r="4894" customFormat="false" ht="15" hidden="false" customHeight="false" outlineLevel="0" collapsed="false">
      <c r="A4894" s="0" t="n">
        <v>10490</v>
      </c>
      <c r="B4894" s="0" t="s">
        <v>16778</v>
      </c>
      <c r="C4894" s="0" t="s">
        <v>2414</v>
      </c>
      <c r="D4894" s="333" t="n">
        <v>137.81</v>
      </c>
    </row>
    <row r="4895" customFormat="false" ht="15" hidden="false" customHeight="false" outlineLevel="0" collapsed="false">
      <c r="A4895" s="0" t="n">
        <v>10492</v>
      </c>
      <c r="B4895" s="0" t="s">
        <v>16779</v>
      </c>
      <c r="C4895" s="0" t="s">
        <v>2414</v>
      </c>
      <c r="D4895" s="333" t="n">
        <v>157.5</v>
      </c>
    </row>
    <row r="4896" customFormat="false" ht="15" hidden="false" customHeight="false" outlineLevel="0" collapsed="false">
      <c r="A4896" s="0" t="n">
        <v>10493</v>
      </c>
      <c r="B4896" s="0" t="s">
        <v>16780</v>
      </c>
      <c r="C4896" s="0" t="s">
        <v>2414</v>
      </c>
      <c r="D4896" s="333" t="n">
        <v>183.75</v>
      </c>
    </row>
    <row r="4897" customFormat="false" ht="15" hidden="false" customHeight="false" outlineLevel="0" collapsed="false">
      <c r="A4897" s="0" t="n">
        <v>10491</v>
      </c>
      <c r="B4897" s="0" t="s">
        <v>16781</v>
      </c>
      <c r="C4897" s="0" t="s">
        <v>2414</v>
      </c>
      <c r="D4897" s="333" t="n">
        <v>223.12</v>
      </c>
    </row>
    <row r="4898" customFormat="false" ht="15" hidden="false" customHeight="false" outlineLevel="0" collapsed="false">
      <c r="A4898" s="0" t="n">
        <v>34385</v>
      </c>
      <c r="B4898" s="0" t="s">
        <v>16782</v>
      </c>
      <c r="C4898" s="0" t="s">
        <v>2414</v>
      </c>
      <c r="D4898" s="333" t="n">
        <v>325.5</v>
      </c>
    </row>
    <row r="4899" customFormat="false" ht="15" hidden="false" customHeight="false" outlineLevel="0" collapsed="false">
      <c r="A4899" s="0" t="n">
        <v>10499</v>
      </c>
      <c r="B4899" s="0" t="s">
        <v>16783</v>
      </c>
      <c r="C4899" s="0" t="s">
        <v>2414</v>
      </c>
      <c r="D4899" s="333" t="n">
        <v>131.24</v>
      </c>
    </row>
    <row r="4900" customFormat="false" ht="15" hidden="false" customHeight="false" outlineLevel="0" collapsed="false">
      <c r="A4900" s="0" t="n">
        <v>34384</v>
      </c>
      <c r="B4900" s="0" t="s">
        <v>16784</v>
      </c>
      <c r="C4900" s="0" t="s">
        <v>2414</v>
      </c>
      <c r="D4900" s="333" t="n">
        <v>393.75</v>
      </c>
    </row>
    <row r="4901" customFormat="false" ht="15" hidden="false" customHeight="false" outlineLevel="0" collapsed="false">
      <c r="A4901" s="0" t="n">
        <v>11185</v>
      </c>
      <c r="B4901" s="0" t="s">
        <v>16785</v>
      </c>
      <c r="C4901" s="0" t="s">
        <v>2414</v>
      </c>
      <c r="D4901" s="333" t="n">
        <v>406.87</v>
      </c>
    </row>
    <row r="4902" customFormat="false" ht="15" hidden="false" customHeight="false" outlineLevel="0" collapsed="false">
      <c r="A4902" s="0" t="n">
        <v>10507</v>
      </c>
      <c r="B4902" s="0" t="s">
        <v>16786</v>
      </c>
      <c r="C4902" s="0" t="s">
        <v>2414</v>
      </c>
      <c r="D4902" s="333" t="n">
        <v>204.71</v>
      </c>
    </row>
    <row r="4903" customFormat="false" ht="15" hidden="false" customHeight="false" outlineLevel="0" collapsed="false">
      <c r="A4903" s="0" t="n">
        <v>10505</v>
      </c>
      <c r="B4903" s="0" t="s">
        <v>16787</v>
      </c>
      <c r="C4903" s="0" t="s">
        <v>2414</v>
      </c>
      <c r="D4903" s="333" t="n">
        <v>120.79</v>
      </c>
    </row>
    <row r="4904" customFormat="false" ht="15" hidden="false" customHeight="false" outlineLevel="0" collapsed="false">
      <c r="A4904" s="0" t="n">
        <v>10506</v>
      </c>
      <c r="B4904" s="0" t="s">
        <v>16788</v>
      </c>
      <c r="C4904" s="0" t="s">
        <v>2414</v>
      </c>
      <c r="D4904" s="333" t="n">
        <v>157.69</v>
      </c>
    </row>
    <row r="4905" customFormat="false" ht="15" hidden="false" customHeight="false" outlineLevel="0" collapsed="false">
      <c r="A4905" s="0" t="n">
        <v>5031</v>
      </c>
      <c r="B4905" s="0" t="s">
        <v>16789</v>
      </c>
      <c r="C4905" s="0" t="s">
        <v>2414</v>
      </c>
      <c r="D4905" s="333" t="n">
        <v>221.42</v>
      </c>
    </row>
    <row r="4906" customFormat="false" ht="15" hidden="false" customHeight="false" outlineLevel="0" collapsed="false">
      <c r="A4906" s="0" t="n">
        <v>10502</v>
      </c>
      <c r="B4906" s="0" t="s">
        <v>16790</v>
      </c>
      <c r="C4906" s="0" t="s">
        <v>2414</v>
      </c>
      <c r="D4906" s="333" t="n">
        <v>258</v>
      </c>
    </row>
    <row r="4907" customFormat="false" ht="15" hidden="false" customHeight="false" outlineLevel="0" collapsed="false">
      <c r="A4907" s="0" t="n">
        <v>10501</v>
      </c>
      <c r="B4907" s="0" t="s">
        <v>16791</v>
      </c>
      <c r="C4907" s="0" t="s">
        <v>2414</v>
      </c>
      <c r="D4907" s="333" t="n">
        <v>145.76</v>
      </c>
    </row>
    <row r="4908" customFormat="false" ht="15" hidden="false" customHeight="false" outlineLevel="0" collapsed="false">
      <c r="A4908" s="0" t="n">
        <v>10503</v>
      </c>
      <c r="B4908" s="0" t="s">
        <v>16792</v>
      </c>
      <c r="C4908" s="0" t="s">
        <v>2414</v>
      </c>
      <c r="D4908" s="333" t="n">
        <v>196.93</v>
      </c>
    </row>
    <row r="4909" customFormat="false" ht="15" hidden="false" customHeight="false" outlineLevel="0" collapsed="false">
      <c r="A4909" s="0" t="n">
        <v>4500</v>
      </c>
      <c r="B4909" s="0" t="s">
        <v>16793</v>
      </c>
      <c r="C4909" s="0" t="s">
        <v>2440</v>
      </c>
      <c r="D4909" s="333" t="n">
        <v>15.26</v>
      </c>
    </row>
    <row r="4910" customFormat="false" ht="15" hidden="false" customHeight="false" outlineLevel="0" collapsed="false">
      <c r="A4910" s="0" t="n">
        <v>4448</v>
      </c>
      <c r="B4910" s="0" t="s">
        <v>16794</v>
      </c>
      <c r="C4910" s="0" t="s">
        <v>2440</v>
      </c>
      <c r="D4910" s="333" t="n">
        <v>20.97</v>
      </c>
    </row>
    <row r="4911" customFormat="false" ht="15" hidden="false" customHeight="false" outlineLevel="0" collapsed="false">
      <c r="A4911" s="0" t="n">
        <v>20213</v>
      </c>
      <c r="B4911" s="0" t="s">
        <v>16795</v>
      </c>
      <c r="C4911" s="0" t="s">
        <v>2440</v>
      </c>
      <c r="D4911" s="333" t="n">
        <v>29.84</v>
      </c>
    </row>
    <row r="4912" customFormat="false" ht="15" hidden="false" customHeight="false" outlineLevel="0" collapsed="false">
      <c r="A4912" s="0" t="n">
        <v>20211</v>
      </c>
      <c r="B4912" s="0" t="s">
        <v>16796</v>
      </c>
      <c r="C4912" s="0" t="s">
        <v>2440</v>
      </c>
      <c r="D4912" s="333" t="n">
        <v>39.51</v>
      </c>
    </row>
    <row r="4913" customFormat="false" ht="15" hidden="false" customHeight="false" outlineLevel="0" collapsed="false">
      <c r="A4913" s="0" t="n">
        <v>40270</v>
      </c>
      <c r="B4913" s="0" t="s">
        <v>16797</v>
      </c>
      <c r="C4913" s="0" t="s">
        <v>2440</v>
      </c>
      <c r="D4913" s="333" t="n">
        <v>126.05</v>
      </c>
    </row>
    <row r="4914" customFormat="false" ht="15" hidden="false" customHeight="false" outlineLevel="0" collapsed="false">
      <c r="A4914" s="0" t="n">
        <v>4425</v>
      </c>
      <c r="B4914" s="0" t="s">
        <v>16798</v>
      </c>
      <c r="C4914" s="0" t="s">
        <v>2440</v>
      </c>
      <c r="D4914" s="333" t="n">
        <v>32.66</v>
      </c>
    </row>
    <row r="4915" customFormat="false" ht="15" hidden="false" customHeight="false" outlineLevel="0" collapsed="false">
      <c r="A4915" s="0" t="n">
        <v>4472</v>
      </c>
      <c r="B4915" s="0" t="s">
        <v>16799</v>
      </c>
      <c r="C4915" s="0" t="s">
        <v>2440</v>
      </c>
      <c r="D4915" s="333" t="n">
        <v>40.79</v>
      </c>
    </row>
    <row r="4916" customFormat="false" ht="15" hidden="false" customHeight="false" outlineLevel="0" collapsed="false">
      <c r="A4916" s="0" t="n">
        <v>35272</v>
      </c>
      <c r="B4916" s="0" t="s">
        <v>16800</v>
      </c>
      <c r="C4916" s="0" t="s">
        <v>2440</v>
      </c>
      <c r="D4916" s="333" t="n">
        <v>58.97</v>
      </c>
    </row>
    <row r="4917" customFormat="false" ht="15" hidden="false" customHeight="false" outlineLevel="0" collapsed="false">
      <c r="A4917" s="0" t="n">
        <v>4481</v>
      </c>
      <c r="B4917" s="0" t="s">
        <v>16801</v>
      </c>
      <c r="C4917" s="0" t="s">
        <v>2440</v>
      </c>
      <c r="D4917" s="333" t="n">
        <v>63.12</v>
      </c>
    </row>
    <row r="4918" customFormat="false" ht="15" hidden="false" customHeight="false" outlineLevel="0" collapsed="false">
      <c r="A4918" s="0" t="n">
        <v>34345</v>
      </c>
      <c r="B4918" s="0" t="s">
        <v>16802</v>
      </c>
      <c r="C4918" s="0" t="s">
        <v>2502</v>
      </c>
      <c r="D4918" s="333" t="n">
        <v>14.68</v>
      </c>
    </row>
    <row r="4919" customFormat="false" ht="15" hidden="false" customHeight="false" outlineLevel="0" collapsed="false">
      <c r="A4919" s="0" t="n">
        <v>41096</v>
      </c>
      <c r="B4919" s="0" t="s">
        <v>16803</v>
      </c>
      <c r="C4919" s="0" t="s">
        <v>4335</v>
      </c>
      <c r="D4919" s="532" t="n">
        <v>2615.36</v>
      </c>
    </row>
    <row r="4920" customFormat="false" ht="15" hidden="false" customHeight="false" outlineLevel="0" collapsed="false">
      <c r="A4920" s="0" t="n">
        <v>41776</v>
      </c>
      <c r="B4920" s="0" t="s">
        <v>16804</v>
      </c>
      <c r="C4920" s="0" t="s">
        <v>2502</v>
      </c>
      <c r="D4920" s="333" t="n">
        <v>20.14</v>
      </c>
    </row>
    <row r="4922" customFormat="false" ht="15" hidden="false" customHeight="false" outlineLevel="0" collapsed="false">
      <c r="A4922" s="0" t="s">
        <v>16805</v>
      </c>
    </row>
  </sheetData>
  <printOptions headings="false" gridLines="false" gridLinesSet="true" horizontalCentered="false" verticalCentered="false"/>
  <pageMargins left="0.7875" right="0.7875" top="0.984027777777778" bottom="0.984027777777778" header="0.511805555555555" footer="0.511805555555555"/>
  <pageSetup paperSize="1" scale="100"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worksheet>
</file>

<file path=xl/worksheets/sheet2.xml><?xml version="1.0" encoding="utf-8"?>
<worksheet xmlns="http://schemas.openxmlformats.org/spreadsheetml/2006/main" xmlns:r="http://schemas.openxmlformats.org/officeDocument/2006/relationships">
  <sheetPr filterMode="false">
    <tabColor rgb="FFC00000"/>
    <pageSetUpPr fitToPage="true"/>
  </sheetPr>
  <dimension ref="A1:K73"/>
  <sheetViews>
    <sheetView showFormulas="false" showGridLines="false" showRowColHeaders="true" showZeros="true" rightToLeft="false" tabSelected="true" showOutlineSymbols="true" defaultGridColor="true" view="pageBreakPreview" topLeftCell="A10" colorId="64" zoomScale="100" zoomScaleNormal="100" zoomScalePageLayoutView="100" workbookViewId="0">
      <selection pane="topLeft" activeCell="C17" activeCellId="0" sqref="C17"/>
    </sheetView>
  </sheetViews>
  <sheetFormatPr defaultRowHeight="15" zeroHeight="false" outlineLevelRow="0" outlineLevelCol="0"/>
  <cols>
    <col collapsed="false" customWidth="true" hidden="false" outlineLevel="0" max="1" min="1" style="0" width="2.71"/>
    <col collapsed="false" customWidth="true" hidden="false" outlineLevel="0" max="2" min="2" style="0" width="19.42"/>
    <col collapsed="false" customWidth="true" hidden="false" outlineLevel="0" max="3" min="3" style="0" width="48.57"/>
    <col collapsed="false" customWidth="true" hidden="false" outlineLevel="0" max="4" min="4" style="0" width="23.42"/>
    <col collapsed="false" customWidth="true" hidden="false" outlineLevel="0" max="6" min="5" style="0" width="2.71"/>
    <col collapsed="false" customWidth="true" hidden="false" outlineLevel="0" max="7" min="7" style="0" width="19.85"/>
    <col collapsed="false" customWidth="true" hidden="false" outlineLevel="0" max="8" min="8" style="0" width="19.99"/>
    <col collapsed="false" customWidth="true" hidden="false" outlineLevel="0" max="9" min="9" style="0" width="16.57"/>
    <col collapsed="false" customWidth="true" hidden="false" outlineLevel="0" max="11" min="10" style="0" width="15.86"/>
    <col collapsed="false" customWidth="true" hidden="false" outlineLevel="0" max="1025" min="12" style="0" width="8.67"/>
  </cols>
  <sheetData>
    <row r="1" customFormat="false" ht="21" hidden="false" customHeight="false" outlineLevel="0" collapsed="false">
      <c r="A1" s="14"/>
      <c r="B1" s="14"/>
      <c r="C1" s="14"/>
      <c r="D1" s="14"/>
      <c r="E1" s="14"/>
      <c r="F1" s="14"/>
    </row>
    <row r="3" customFormat="false" ht="15" hidden="false" customHeight="false" outlineLevel="0" collapsed="false">
      <c r="A3" s="15"/>
      <c r="B3" s="16"/>
      <c r="C3" s="16"/>
      <c r="D3" s="16"/>
      <c r="E3" s="17"/>
    </row>
    <row r="4" customFormat="false" ht="15" hidden="false" customHeight="false" outlineLevel="0" collapsed="false">
      <c r="A4" s="18"/>
      <c r="B4" s="15"/>
      <c r="C4" s="16"/>
      <c r="D4" s="17"/>
      <c r="E4" s="19"/>
    </row>
    <row r="5" customFormat="false" ht="15" hidden="false" customHeight="false" outlineLevel="0" collapsed="false">
      <c r="A5" s="18"/>
      <c r="B5" s="18"/>
      <c r="D5" s="19"/>
      <c r="E5" s="19"/>
    </row>
    <row r="6" customFormat="false" ht="15" hidden="false" customHeight="false" outlineLevel="0" collapsed="false">
      <c r="A6" s="18"/>
      <c r="B6" s="18"/>
      <c r="D6" s="19"/>
      <c r="E6" s="19"/>
    </row>
    <row r="7" customFormat="false" ht="15" hidden="false" customHeight="false" outlineLevel="0" collapsed="false">
      <c r="A7" s="18"/>
      <c r="B7" s="18"/>
      <c r="D7" s="19"/>
      <c r="E7" s="19"/>
    </row>
    <row r="8" customFormat="false" ht="15.75" hidden="false" customHeight="false" outlineLevel="0" collapsed="false">
      <c r="A8" s="18"/>
      <c r="B8" s="20"/>
      <c r="C8" s="20"/>
      <c r="D8" s="20"/>
      <c r="E8" s="19"/>
    </row>
    <row r="9" customFormat="false" ht="19.5" hidden="false" customHeight="false" outlineLevel="0" collapsed="false">
      <c r="A9" s="18"/>
      <c r="B9" s="21" t="s">
        <v>18</v>
      </c>
      <c r="C9" s="21"/>
      <c r="D9" s="21"/>
      <c r="E9" s="19"/>
    </row>
    <row r="10" customFormat="false" ht="19.5" hidden="false" customHeight="false" outlineLevel="0" collapsed="false">
      <c r="A10" s="18"/>
      <c r="B10" s="21" t="s">
        <v>19</v>
      </c>
      <c r="C10" s="21"/>
      <c r="D10" s="21"/>
      <c r="E10" s="19"/>
    </row>
    <row r="11" customFormat="false" ht="19.5" hidden="false" customHeight="false" outlineLevel="0" collapsed="false">
      <c r="A11" s="18"/>
      <c r="B11" s="22"/>
      <c r="C11" s="23" t="s">
        <v>20</v>
      </c>
      <c r="D11" s="24"/>
      <c r="E11" s="19"/>
    </row>
    <row r="12" customFormat="false" ht="15.75" hidden="false" customHeight="false" outlineLevel="0" collapsed="false">
      <c r="A12" s="18"/>
      <c r="B12" s="25" t="s">
        <v>21</v>
      </c>
      <c r="C12" s="25"/>
      <c r="D12" s="25"/>
      <c r="E12" s="19"/>
    </row>
    <row r="13" customFormat="false" ht="19.5" hidden="false" customHeight="false" outlineLevel="0" collapsed="false">
      <c r="A13" s="18"/>
      <c r="B13" s="26" t="s">
        <v>22</v>
      </c>
      <c r="C13" s="26"/>
      <c r="D13" s="26"/>
      <c r="E13" s="27"/>
    </row>
    <row r="14" customFormat="false" ht="18.75" hidden="false" customHeight="false" outlineLevel="0" collapsed="false">
      <c r="A14" s="18"/>
      <c r="B14" s="28" t="s">
        <v>23</v>
      </c>
      <c r="C14" s="28"/>
      <c r="D14" s="28"/>
      <c r="E14" s="27"/>
    </row>
    <row r="15" customFormat="false" ht="8.25" hidden="false" customHeight="true" outlineLevel="0" collapsed="false">
      <c r="A15" s="18"/>
      <c r="C15" s="29"/>
      <c r="E15" s="19"/>
    </row>
    <row r="16" customFormat="false" ht="15" hidden="false" customHeight="false" outlineLevel="0" collapsed="false">
      <c r="A16" s="30"/>
      <c r="B16" s="31"/>
      <c r="C16" s="32"/>
      <c r="D16" s="32"/>
      <c r="E16" s="33"/>
      <c r="F16" s="34"/>
    </row>
    <row r="17" customFormat="false" ht="220.5" hidden="false" customHeight="true" outlineLevel="0" collapsed="false">
      <c r="A17" s="30"/>
      <c r="B17" s="35" t="s">
        <v>24</v>
      </c>
      <c r="C17" s="36" t="s">
        <v>25</v>
      </c>
      <c r="D17" s="36"/>
      <c r="E17" s="33"/>
      <c r="F17" s="34"/>
      <c r="I17" s="37"/>
    </row>
    <row r="18" customFormat="false" ht="15" hidden="false" customHeight="false" outlineLevel="0" collapsed="false">
      <c r="A18" s="30"/>
      <c r="B18" s="38" t="s">
        <v>26</v>
      </c>
      <c r="C18" s="39" t="s">
        <v>27</v>
      </c>
      <c r="D18" s="39"/>
      <c r="E18" s="33"/>
      <c r="F18" s="34"/>
    </row>
    <row r="19" customFormat="false" ht="15" hidden="false" customHeight="false" outlineLevel="0" collapsed="false">
      <c r="A19" s="30"/>
      <c r="B19" s="38" t="s">
        <v>28</v>
      </c>
      <c r="C19" s="39" t="s">
        <v>29</v>
      </c>
      <c r="D19" s="39"/>
      <c r="E19" s="33"/>
      <c r="F19" s="34"/>
    </row>
    <row r="20" customFormat="false" ht="15" hidden="false" customHeight="true" outlineLevel="0" collapsed="false">
      <c r="A20" s="30"/>
      <c r="B20" s="40" t="s">
        <v>30</v>
      </c>
      <c r="C20" s="41" t="s">
        <v>31</v>
      </c>
      <c r="D20" s="41"/>
      <c r="E20" s="42"/>
      <c r="F20" s="34"/>
      <c r="G20" s="43"/>
    </row>
    <row r="21" customFormat="false" ht="15" hidden="false" customHeight="false" outlineLevel="0" collapsed="false">
      <c r="A21" s="30"/>
      <c r="B21" s="38" t="s">
        <v>32</v>
      </c>
      <c r="C21" s="39" t="s">
        <v>33</v>
      </c>
      <c r="D21" s="39"/>
      <c r="E21" s="44"/>
      <c r="F21" s="34"/>
    </row>
    <row r="22" customFormat="false" ht="15" hidden="false" customHeight="false" outlineLevel="0" collapsed="false">
      <c r="A22" s="30"/>
      <c r="B22" s="38" t="s">
        <v>34</v>
      </c>
      <c r="C22" s="45" t="n">
        <v>45278</v>
      </c>
      <c r="D22" s="45"/>
      <c r="E22" s="44"/>
      <c r="F22" s="34"/>
      <c r="H22" s="43"/>
    </row>
    <row r="23" customFormat="false" ht="15" hidden="false" customHeight="true" outlineLevel="0" collapsed="false">
      <c r="A23" s="30"/>
      <c r="B23" s="46" t="s">
        <v>35</v>
      </c>
      <c r="C23" s="47" t="s">
        <v>36</v>
      </c>
      <c r="D23" s="47"/>
      <c r="E23" s="44"/>
      <c r="F23" s="34"/>
    </row>
    <row r="24" customFormat="false" ht="5.25" hidden="false" customHeight="true" outlineLevel="0" collapsed="false">
      <c r="A24" s="30"/>
      <c r="B24" s="38"/>
      <c r="C24" s="48"/>
      <c r="D24" s="49"/>
      <c r="E24" s="44"/>
      <c r="F24" s="34"/>
    </row>
    <row r="25" customFormat="false" ht="15" hidden="false" customHeight="false" outlineLevel="0" collapsed="false">
      <c r="A25" s="30"/>
      <c r="B25" s="38" t="s">
        <v>37</v>
      </c>
      <c r="C25" s="48" t="s">
        <v>38</v>
      </c>
      <c r="D25" s="49"/>
      <c r="E25" s="44"/>
      <c r="F25" s="34"/>
    </row>
    <row r="26" customFormat="false" ht="15" hidden="false" customHeight="false" outlineLevel="0" collapsed="false">
      <c r="A26" s="30"/>
      <c r="B26" s="38" t="str">
        <f aca="false">UPPER(IF('!Dados'!G3="Com Desoneração",'!Dados'!I6,'!Dados'!I7))</f>
        <v>TABELA DE REFERÊNCIA:. SINAPI - OUTUBRO DE 2023 SEM DESONERAÇÃO</v>
      </c>
      <c r="C26" s="48"/>
      <c r="D26" s="50"/>
      <c r="E26" s="44"/>
      <c r="F26" s="34"/>
    </row>
    <row r="27" customFormat="false" ht="15" hidden="false" customHeight="false" outlineLevel="0" collapsed="false">
      <c r="A27" s="30"/>
      <c r="B27" s="38"/>
      <c r="C27" s="51" t="s">
        <v>39</v>
      </c>
      <c r="D27" s="50"/>
      <c r="E27" s="44"/>
      <c r="F27" s="34"/>
    </row>
    <row r="28" customFormat="false" ht="15" hidden="false" customHeight="false" outlineLevel="0" collapsed="false">
      <c r="A28" s="30"/>
      <c r="B28" s="38"/>
      <c r="C28" s="51" t="s">
        <v>40</v>
      </c>
      <c r="D28" s="50"/>
      <c r="E28" s="44"/>
      <c r="F28" s="34"/>
    </row>
    <row r="29" customFormat="false" ht="15" hidden="false" customHeight="false" outlineLevel="0" collapsed="false">
      <c r="A29" s="30"/>
      <c r="B29" s="38"/>
      <c r="C29" s="51" t="s">
        <v>41</v>
      </c>
      <c r="D29" s="50"/>
      <c r="E29" s="44"/>
      <c r="F29" s="34"/>
    </row>
    <row r="30" customFormat="false" ht="15" hidden="false" customHeight="false" outlineLevel="0" collapsed="false">
      <c r="A30" s="30"/>
      <c r="B30" s="38"/>
      <c r="C30" s="51" t="s">
        <v>42</v>
      </c>
      <c r="D30" s="50"/>
      <c r="E30" s="44"/>
      <c r="F30" s="34"/>
    </row>
    <row r="31" customFormat="false" ht="15" hidden="false" customHeight="false" outlineLevel="0" collapsed="false">
      <c r="A31" s="30"/>
      <c r="B31" s="38" t="s">
        <v>43</v>
      </c>
      <c r="C31" s="50" t="s">
        <v>44</v>
      </c>
      <c r="D31" s="50"/>
      <c r="E31" s="44"/>
      <c r="F31" s="34"/>
    </row>
    <row r="32" customFormat="false" ht="15" hidden="false" customHeight="false" outlineLevel="0" collapsed="false">
      <c r="A32" s="30"/>
      <c r="B32" s="52"/>
      <c r="C32" s="53"/>
      <c r="D32" s="54"/>
      <c r="E32" s="44"/>
      <c r="F32" s="34"/>
    </row>
    <row r="33" customFormat="false" ht="153" hidden="false" customHeight="true" outlineLevel="0" collapsed="false">
      <c r="A33" s="30"/>
      <c r="B33" s="55" t="s">
        <v>45</v>
      </c>
      <c r="C33" s="56" t="s">
        <v>46</v>
      </c>
      <c r="D33" s="56"/>
      <c r="E33" s="44"/>
      <c r="F33" s="34"/>
    </row>
    <row r="34" customFormat="false" ht="15" hidden="false" customHeight="false" outlineLevel="0" collapsed="false">
      <c r="A34" s="57"/>
      <c r="B34" s="58" t="s">
        <v>47</v>
      </c>
      <c r="C34" s="59" t="s">
        <v>48</v>
      </c>
      <c r="D34" s="59"/>
      <c r="E34" s="60"/>
      <c r="F34" s="61"/>
    </row>
    <row r="35" customFormat="false" ht="15" hidden="false" customHeight="false" outlineLevel="0" collapsed="false">
      <c r="A35" s="30"/>
      <c r="B35" s="62"/>
      <c r="C35" s="63"/>
      <c r="D35" s="34"/>
      <c r="E35" s="44"/>
      <c r="F35" s="34"/>
    </row>
    <row r="36" customFormat="false" ht="17.25" hidden="false" customHeight="false" outlineLevel="0" collapsed="false">
      <c r="A36" s="30"/>
      <c r="B36" s="64" t="s">
        <v>49</v>
      </c>
      <c r="C36" s="64"/>
      <c r="D36" s="64"/>
      <c r="E36" s="44"/>
      <c r="F36" s="34"/>
      <c r="G36" s="65"/>
    </row>
    <row r="37" customFormat="false" ht="16.5" hidden="false" customHeight="false" outlineLevel="0" collapsed="false">
      <c r="A37" s="66"/>
      <c r="B37" s="67" t="s">
        <v>50</v>
      </c>
      <c r="C37" s="68"/>
      <c r="D37" s="69" t="n">
        <f aca="false">D40/(1+BDI_Materiais!$H$27)</f>
        <v>4459102.54448695</v>
      </c>
      <c r="E37" s="70"/>
      <c r="F37" s="71"/>
      <c r="G37" s="72"/>
      <c r="H37" s="72"/>
    </row>
    <row r="38" customFormat="false" ht="16.5" hidden="false" customHeight="false" outlineLevel="0" collapsed="false">
      <c r="A38" s="66"/>
      <c r="B38" s="67" t="str">
        <f aca="false">UPPER(IF('!Dados'!G3="Com Desoneração",'!Dados'!C8,'!Dados'!C9))</f>
        <v>BDI = 20,26%...........................................................................................................</v>
      </c>
      <c r="C38" s="68"/>
      <c r="D38" s="69" t="n">
        <f aca="false">D40-D37</f>
        <v>903414.175513054</v>
      </c>
      <c r="E38" s="70"/>
      <c r="F38" s="71"/>
      <c r="G38" s="73"/>
      <c r="H38" s="74"/>
    </row>
    <row r="39" customFormat="false" ht="8.25" hidden="false" customHeight="true" outlineLevel="0" collapsed="false">
      <c r="A39" s="75"/>
      <c r="B39" s="67"/>
      <c r="C39" s="68"/>
      <c r="D39" s="69"/>
      <c r="E39" s="70"/>
      <c r="F39" s="71"/>
      <c r="G39" s="76"/>
      <c r="H39" s="74"/>
      <c r="I39" s="77"/>
    </row>
    <row r="40" customFormat="false" ht="16.5" hidden="false" customHeight="false" outlineLevel="0" collapsed="false">
      <c r="A40" s="18"/>
      <c r="B40" s="78" t="s">
        <v>51</v>
      </c>
      <c r="C40" s="68"/>
      <c r="D40" s="69" t="n">
        <f aca="false">'MOD 1'!K1090</f>
        <v>5362516.72</v>
      </c>
      <c r="E40" s="79"/>
      <c r="F40" s="80"/>
      <c r="G40" s="76"/>
      <c r="H40" s="76"/>
    </row>
    <row r="41" customFormat="false" ht="12" hidden="false" customHeight="true" outlineLevel="0" collapsed="false">
      <c r="A41" s="81"/>
      <c r="B41" s="82" t="s">
        <v>52</v>
      </c>
      <c r="C41" s="82"/>
      <c r="D41" s="82"/>
      <c r="E41" s="70"/>
      <c r="F41" s="71"/>
      <c r="G41" s="76"/>
      <c r="H41" s="76"/>
      <c r="I41" s="76"/>
      <c r="J41" s="76"/>
      <c r="K41" s="76"/>
    </row>
    <row r="42" customFormat="false" ht="17.25" hidden="false" customHeight="false" outlineLevel="0" collapsed="false">
      <c r="A42" s="83"/>
      <c r="B42" s="84" t="s">
        <v>53</v>
      </c>
      <c r="C42" s="84"/>
      <c r="D42" s="84"/>
      <c r="E42" s="79"/>
      <c r="F42" s="80"/>
      <c r="G42" s="76"/>
    </row>
    <row r="43" customFormat="false" ht="16.5" hidden="false" customHeight="false" outlineLevel="0" collapsed="false">
      <c r="A43" s="83"/>
      <c r="B43" s="68" t="s">
        <v>50</v>
      </c>
      <c r="C43" s="68"/>
      <c r="D43" s="69" t="n">
        <f aca="false">D46/(1+BDI_Materiais!$H$27)</f>
        <v>1304783.31947447</v>
      </c>
      <c r="E43" s="79"/>
      <c r="F43" s="80"/>
      <c r="G43" s="76"/>
    </row>
    <row r="44" customFormat="false" ht="16.5" hidden="false" customHeight="false" outlineLevel="0" collapsed="false">
      <c r="A44" s="83"/>
      <c r="B44" s="68" t="str">
        <f aca="false">UPPER(IF('!Dados'!G3="Com Desoneração",'!Dados'!C8,'!Dados'!C9))</f>
        <v>BDI = 20,26%...........................................................................................................</v>
      </c>
      <c r="C44" s="68"/>
      <c r="D44" s="69" t="n">
        <f aca="false">D43*BDI_Materiais!$H$27</f>
        <v>264349.100525528</v>
      </c>
      <c r="E44" s="79"/>
      <c r="F44" s="80"/>
      <c r="G44" s="76"/>
      <c r="H44" s="76"/>
    </row>
    <row r="45" customFormat="false" ht="9" hidden="false" customHeight="true" outlineLevel="0" collapsed="false">
      <c r="A45" s="83"/>
      <c r="B45" s="68"/>
      <c r="C45" s="68"/>
      <c r="D45" s="69"/>
      <c r="E45" s="79"/>
      <c r="F45" s="80"/>
      <c r="G45" s="76"/>
      <c r="H45" s="76"/>
    </row>
    <row r="46" customFormat="false" ht="16.5" hidden="false" customHeight="false" outlineLevel="0" collapsed="false">
      <c r="A46" s="83"/>
      <c r="B46" s="78" t="s">
        <v>54</v>
      </c>
      <c r="C46" s="68"/>
      <c r="D46" s="69" t="n">
        <f aca="false">'MOD 2'!K239</f>
        <v>1569132.42</v>
      </c>
      <c r="E46" s="79"/>
      <c r="F46" s="80"/>
      <c r="G46" s="76"/>
      <c r="H46" s="76"/>
    </row>
    <row r="47" customFormat="false" ht="16.5" hidden="false" customHeight="false" outlineLevel="0" collapsed="false">
      <c r="A47" s="83"/>
      <c r="B47" s="68"/>
      <c r="C47" s="68"/>
      <c r="D47" s="69"/>
      <c r="E47" s="79"/>
      <c r="F47" s="80"/>
      <c r="G47" s="76"/>
      <c r="H47" s="76"/>
    </row>
    <row r="48" customFormat="false" ht="17.25" hidden="false" customHeight="false" outlineLevel="0" collapsed="false">
      <c r="A48" s="83"/>
      <c r="B48" s="84" t="s">
        <v>55</v>
      </c>
      <c r="C48" s="84"/>
      <c r="D48" s="84"/>
      <c r="E48" s="79"/>
      <c r="F48" s="80"/>
      <c r="G48" s="85"/>
    </row>
    <row r="49" customFormat="false" ht="16.5" hidden="false" customHeight="false" outlineLevel="0" collapsed="false">
      <c r="A49" s="66"/>
      <c r="B49" s="67" t="s">
        <v>56</v>
      </c>
      <c r="C49" s="68"/>
      <c r="D49" s="69" t="n">
        <f aca="false">D52/(1+BDI_Equipamentos!$H$27)</f>
        <v>7843.61645770793</v>
      </c>
      <c r="E49" s="70"/>
      <c r="F49" s="71"/>
      <c r="G49" s="86"/>
      <c r="H49" s="87"/>
      <c r="I49" s="88"/>
    </row>
    <row r="50" customFormat="false" ht="16.5" hidden="false" customHeight="false" outlineLevel="0" collapsed="false">
      <c r="A50" s="66"/>
      <c r="B50" s="67" t="str">
        <f aca="false">UPPER(IF('!Dados'!G3="Com Desoneração",'!Dados'!C10,'!Dados'!C10))</f>
        <v>BDI = 13,26%...........................................................................................................</v>
      </c>
      <c r="C50" s="68"/>
      <c r="D50" s="69" t="n">
        <f aca="false">D49*BDI_Equipamentos!$H$27</f>
        <v>1040.06354229207</v>
      </c>
      <c r="E50" s="70"/>
      <c r="F50" s="71"/>
      <c r="G50" s="76"/>
      <c r="H50" s="89"/>
      <c r="I50" s="90"/>
    </row>
    <row r="51" customFormat="false" ht="9" hidden="false" customHeight="true" outlineLevel="0" collapsed="false">
      <c r="A51" s="66"/>
      <c r="B51" s="67"/>
      <c r="C51" s="68"/>
      <c r="D51" s="69"/>
      <c r="E51" s="70"/>
      <c r="F51" s="71"/>
      <c r="G51" s="76"/>
      <c r="H51" s="89"/>
      <c r="I51" s="90"/>
    </row>
    <row r="52" customFormat="false" ht="16.5" hidden="false" customHeight="false" outlineLevel="0" collapsed="false">
      <c r="A52" s="66"/>
      <c r="B52" s="78" t="s">
        <v>57</v>
      </c>
      <c r="C52" s="68"/>
      <c r="D52" s="69" t="n">
        <f aca="false">EQUIPAMENTOS!K22</f>
        <v>8883.68</v>
      </c>
      <c r="E52" s="70"/>
      <c r="F52" s="71"/>
      <c r="G52" s="76"/>
      <c r="H52" s="89"/>
      <c r="I52" s="90"/>
    </row>
    <row r="53" customFormat="false" ht="15.75" hidden="false" customHeight="false" outlineLevel="0" collapsed="false">
      <c r="A53" s="30"/>
      <c r="B53" s="67"/>
      <c r="C53" s="68"/>
      <c r="D53" s="69"/>
      <c r="E53" s="44"/>
      <c r="F53" s="34"/>
      <c r="H53" s="91"/>
      <c r="I53" s="91"/>
    </row>
    <row r="54" customFormat="false" ht="15.75" hidden="false" customHeight="false" outlineLevel="0" collapsed="false">
      <c r="A54" s="92"/>
      <c r="B54" s="93" t="s">
        <v>58</v>
      </c>
      <c r="C54" s="68"/>
      <c r="D54" s="69" t="n">
        <f aca="false">D52+D46</f>
        <v>1578016.1</v>
      </c>
      <c r="E54" s="44"/>
      <c r="F54" s="34"/>
      <c r="G54" s="76"/>
    </row>
    <row r="55" customFormat="false" ht="15" hidden="false" customHeight="false" outlineLevel="0" collapsed="false">
      <c r="A55" s="92"/>
      <c r="B55" s="82" t="s">
        <v>52</v>
      </c>
      <c r="C55" s="82"/>
      <c r="D55" s="82"/>
      <c r="E55" s="44"/>
      <c r="F55" s="34"/>
      <c r="G55" s="76"/>
    </row>
    <row r="56" customFormat="false" ht="18.75" hidden="false" customHeight="false" outlineLevel="0" collapsed="false">
      <c r="A56" s="92"/>
      <c r="B56" s="94" t="s">
        <v>59</v>
      </c>
      <c r="C56" s="94"/>
      <c r="D56" s="95" t="n">
        <f aca="false">D40+D54</f>
        <v>6940532.82</v>
      </c>
      <c r="E56" s="19"/>
      <c r="H56" s="96" t="n">
        <f aca="false">Cronograma!M31</f>
        <v>6940532.82</v>
      </c>
    </row>
    <row r="57" customFormat="false" ht="15.75" hidden="false" customHeight="false" outlineLevel="0" collapsed="false">
      <c r="A57" s="92"/>
      <c r="B57" s="97"/>
      <c r="C57" s="97"/>
      <c r="D57" s="98"/>
      <c r="E57" s="19"/>
      <c r="F57" s="99"/>
      <c r="G57" s="76"/>
      <c r="H57" s="76" t="n">
        <f aca="false">D56-H56</f>
        <v>0</v>
      </c>
    </row>
    <row r="58" customFormat="false" ht="7.5" hidden="false" customHeight="true" outlineLevel="0" collapsed="false">
      <c r="A58" s="30"/>
      <c r="B58" s="34"/>
      <c r="C58" s="34"/>
      <c r="D58" s="100"/>
      <c r="E58" s="44"/>
      <c r="F58" s="34"/>
      <c r="H58" s="91"/>
      <c r="I58" s="91"/>
    </row>
    <row r="59" customFormat="false" ht="55.5" hidden="false" customHeight="true" outlineLevel="0" collapsed="false">
      <c r="A59" s="30"/>
      <c r="B59" s="101" t="s">
        <v>60</v>
      </c>
      <c r="C59" s="102" t="s">
        <v>61</v>
      </c>
      <c r="D59" s="102"/>
      <c r="E59" s="44"/>
      <c r="F59" s="34"/>
    </row>
    <row r="60" customFormat="false" ht="15" hidden="false" customHeight="false" outlineLevel="0" collapsed="false">
      <c r="A60" s="103"/>
      <c r="B60" s="104"/>
      <c r="C60" s="104"/>
      <c r="D60" s="104"/>
      <c r="E60" s="105"/>
      <c r="F60" s="34"/>
    </row>
    <row r="62" customFormat="false" ht="15" hidden="false" customHeight="false" outlineLevel="0" collapsed="false">
      <c r="D62" s="99"/>
      <c r="F62" s="99"/>
    </row>
    <row r="63" customFormat="false" ht="15" hidden="false" customHeight="false" outlineLevel="0" collapsed="false">
      <c r="D63" s="99"/>
    </row>
    <row r="64" customFormat="false" ht="15" hidden="false" customHeight="false" outlineLevel="0" collapsed="false">
      <c r="D64" s="99"/>
    </row>
    <row r="65" customFormat="false" ht="15" hidden="false" customHeight="false" outlineLevel="0" collapsed="false">
      <c r="D65" s="99"/>
    </row>
    <row r="66" customFormat="false" ht="15" hidden="false" customHeight="false" outlineLevel="0" collapsed="false">
      <c r="D66" s="99"/>
    </row>
    <row r="68" customFormat="false" ht="15" hidden="false" customHeight="false" outlineLevel="0" collapsed="false">
      <c r="D68" s="99"/>
      <c r="F68" s="106"/>
    </row>
    <row r="71" customFormat="false" ht="15" hidden="false" customHeight="false" outlineLevel="0" collapsed="false">
      <c r="F71" s="107"/>
    </row>
    <row r="73" customFormat="false" ht="15" hidden="false" customHeight="false" outlineLevel="0" collapsed="false">
      <c r="F73" s="86"/>
    </row>
  </sheetData>
  <mergeCells count="25">
    <mergeCell ref="A1:F1"/>
    <mergeCell ref="B8:D8"/>
    <mergeCell ref="B9:D9"/>
    <mergeCell ref="B10:D10"/>
    <mergeCell ref="B12:D12"/>
    <mergeCell ref="B13:D13"/>
    <mergeCell ref="B14:D14"/>
    <mergeCell ref="C16:D16"/>
    <mergeCell ref="C17:D17"/>
    <mergeCell ref="C18:D18"/>
    <mergeCell ref="C19:D19"/>
    <mergeCell ref="C20:D20"/>
    <mergeCell ref="C21:D21"/>
    <mergeCell ref="C22:D22"/>
    <mergeCell ref="C23:D23"/>
    <mergeCell ref="C31:D31"/>
    <mergeCell ref="C33:D33"/>
    <mergeCell ref="C34:D34"/>
    <mergeCell ref="B36:D36"/>
    <mergeCell ref="B41:D41"/>
    <mergeCell ref="B42:D42"/>
    <mergeCell ref="B48:D48"/>
    <mergeCell ref="B55:D55"/>
    <mergeCell ref="B57:C57"/>
    <mergeCell ref="C59:D59"/>
  </mergeCells>
  <printOptions headings="false" gridLines="false" gridLinesSet="true" horizontalCentered="true" verticalCentered="true"/>
  <pageMargins left="0.196527777777778" right="0.196527777777778" top="0.590277777777778" bottom="0.590277777777778" header="0.511805555555555" footer="0.511805555555555"/>
  <pageSetup paperSize="9" scale="100" firstPageNumber="0" fitToWidth="0"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3.xml><?xml version="1.0" encoding="utf-8"?>
<worksheet xmlns="http://schemas.openxmlformats.org/spreadsheetml/2006/main" xmlns:r="http://schemas.openxmlformats.org/officeDocument/2006/relationships">
  <sheetPr filterMode="false">
    <tabColor rgb="FF00B050"/>
    <pageSetUpPr fitToPage="true"/>
  </sheetPr>
  <dimension ref="A1:AD48"/>
  <sheetViews>
    <sheetView showFormulas="false" showGridLines="false" showRowColHeaders="true" showZeros="true" rightToLeft="false" tabSelected="false" showOutlineSymbols="true" defaultGridColor="true" view="pageBreakPreview" topLeftCell="A1" colorId="64" zoomScale="100" zoomScaleNormal="50" zoomScalePageLayoutView="100" workbookViewId="0">
      <selection pane="topLeft" activeCell="W32" activeCellId="0" sqref="W32"/>
    </sheetView>
  </sheetViews>
  <sheetFormatPr defaultRowHeight="15" zeroHeight="false" outlineLevelRow="0" outlineLevelCol="0"/>
  <cols>
    <col collapsed="false" customWidth="true" hidden="false" outlineLevel="0" max="1" min="1" style="108" width="13.86"/>
    <col collapsed="false" customWidth="true" hidden="false" outlineLevel="0" max="2" min="2" style="108" width="28.71"/>
    <col collapsed="false" customWidth="true" hidden="false" outlineLevel="0" max="3" min="3" style="108" width="13.43"/>
    <col collapsed="false" customWidth="true" hidden="false" outlineLevel="0" max="4" min="4" style="108" width="13.86"/>
    <col collapsed="false" customWidth="true" hidden="false" outlineLevel="0" max="6" min="5" style="108" width="13.7"/>
    <col collapsed="false" customWidth="true" hidden="false" outlineLevel="0" max="12" min="7" style="108" width="15"/>
    <col collapsed="false" customWidth="true" hidden="false" outlineLevel="0" max="13" min="13" style="108" width="28.57"/>
    <col collapsed="false" customWidth="true" hidden="false" outlineLevel="0" max="14" min="14" style="108" width="16.57"/>
    <col collapsed="false" customWidth="true" hidden="false" outlineLevel="0" max="15" min="15" style="108" width="13.01"/>
    <col collapsed="false" customWidth="true" hidden="false" outlineLevel="0" max="16" min="16" style="108" width="9.14"/>
    <col collapsed="false" customWidth="true" hidden="false" outlineLevel="0" max="17" min="17" style="108" width="28.42"/>
    <col collapsed="false" customWidth="true" hidden="false" outlineLevel="0" max="18" min="18" style="0" width="9.14"/>
    <col collapsed="false" customWidth="true" hidden="false" outlineLevel="0" max="20" min="19" style="0" width="16.57"/>
    <col collapsed="false" customWidth="true" hidden="false" outlineLevel="0" max="21" min="21" style="0" width="20.29"/>
    <col collapsed="false" customWidth="true" hidden="false" outlineLevel="0" max="22" min="22" style="0" width="16.57"/>
    <col collapsed="false" customWidth="true" hidden="false" outlineLevel="0" max="23" min="23" style="0" width="17.29"/>
    <col collapsed="false" customWidth="true" hidden="false" outlineLevel="0" max="25" min="24" style="0" width="16.57"/>
    <col collapsed="false" customWidth="true" hidden="false" outlineLevel="0" max="26" min="26" style="0" width="9.14"/>
    <col collapsed="false" customWidth="true" hidden="false" outlineLevel="0" max="1025" min="27" style="108" width="9.14"/>
  </cols>
  <sheetData>
    <row r="1" s="112" customFormat="true" ht="15" hidden="false" customHeight="false" outlineLevel="0" collapsed="false">
      <c r="A1" s="109"/>
      <c r="B1" s="109"/>
      <c r="C1" s="110"/>
      <c r="D1" s="111"/>
      <c r="K1" s="113" t="s">
        <v>2</v>
      </c>
      <c r="L1" s="113"/>
      <c r="M1" s="114" t="n">
        <f aca="false">BDI_Materiais!$H$27</f>
        <v>0.2026</v>
      </c>
      <c r="N1" s="115"/>
      <c r="O1" s="115"/>
      <c r="P1" s="115"/>
      <c r="Q1" s="115"/>
      <c r="S1" s="116"/>
      <c r="T1" s="116"/>
      <c r="U1" s="117" t="s">
        <v>62</v>
      </c>
      <c r="V1" s="117" t="s">
        <v>63</v>
      </c>
      <c r="W1" s="117" t="s">
        <v>64</v>
      </c>
      <c r="X1" s="116"/>
      <c r="Y1" s="116"/>
      <c r="Z1" s="116"/>
      <c r="AA1" s="116"/>
      <c r="AB1" s="116"/>
      <c r="AC1" s="116"/>
      <c r="AD1" s="116"/>
    </row>
    <row r="2" s="112" customFormat="true" ht="15" hidden="false" customHeight="false" outlineLevel="0" collapsed="false">
      <c r="A2" s="109"/>
      <c r="B2" s="118"/>
      <c r="C2" s="118"/>
      <c r="D2" s="119"/>
      <c r="J2" s="120"/>
      <c r="K2" s="113" t="s">
        <v>3</v>
      </c>
      <c r="L2" s="113"/>
      <c r="M2" s="114" t="n">
        <f aca="false">BDI_Equipamentos!$H$27</f>
        <v>0.1326</v>
      </c>
      <c r="N2" s="115"/>
      <c r="O2" s="115"/>
      <c r="P2" s="115"/>
      <c r="Q2" s="115"/>
      <c r="S2" s="116"/>
      <c r="T2" s="121" t="n">
        <v>2</v>
      </c>
      <c r="U2" s="122" t="n">
        <f aca="false">'[1]Módulo 1'!K13</f>
        <v>241342.98</v>
      </c>
      <c r="V2" s="122" t="n">
        <f aca="false">'[1]Módulo 2'!K13</f>
        <v>43139.54</v>
      </c>
      <c r="W2" s="123" t="n">
        <v>0</v>
      </c>
      <c r="X2" s="116"/>
      <c r="Y2" s="116"/>
      <c r="Z2" s="116"/>
      <c r="AA2" s="116"/>
      <c r="AB2" s="116"/>
      <c r="AC2" s="116"/>
      <c r="AD2" s="116"/>
    </row>
    <row r="3" s="112" customFormat="true" ht="15" hidden="false" customHeight="false" outlineLevel="0" collapsed="false">
      <c r="A3" s="109"/>
      <c r="B3" s="118"/>
      <c r="C3" s="118"/>
      <c r="D3" s="119"/>
      <c r="E3" s="124"/>
      <c r="F3" s="125"/>
      <c r="J3" s="120"/>
      <c r="K3" s="120"/>
      <c r="L3" s="120"/>
      <c r="M3" s="120"/>
      <c r="N3" s="115"/>
      <c r="O3" s="115"/>
      <c r="P3" s="115"/>
      <c r="Q3" s="115"/>
      <c r="S3" s="116"/>
      <c r="T3" s="121" t="n">
        <v>3</v>
      </c>
      <c r="U3" s="122" t="n">
        <f aca="false">'[1]Módulo 1'!K45</f>
        <v>1755947.43</v>
      </c>
      <c r="V3" s="122" t="n">
        <f aca="false">'[1]Módulo 2'!K24</f>
        <v>568308.56</v>
      </c>
      <c r="W3" s="123" t="n">
        <v>0</v>
      </c>
      <c r="X3" s="116"/>
      <c r="Y3" s="116"/>
      <c r="Z3" s="116"/>
      <c r="AA3" s="116"/>
      <c r="AB3" s="116"/>
      <c r="AC3" s="116"/>
      <c r="AD3" s="116"/>
    </row>
    <row r="4" s="112" customFormat="true" ht="15" hidden="false" customHeight="false" outlineLevel="0" collapsed="false">
      <c r="A4" s="126"/>
      <c r="B4" s="126"/>
      <c r="C4" s="126"/>
      <c r="D4" s="127"/>
      <c r="E4" s="128"/>
      <c r="F4" s="129"/>
      <c r="J4" s="120"/>
      <c r="K4" s="120"/>
      <c r="L4" s="120"/>
      <c r="N4" s="115"/>
      <c r="O4" s="115"/>
      <c r="P4" s="115"/>
      <c r="Q4" s="115"/>
      <c r="S4" s="116"/>
      <c r="T4" s="121" t="n">
        <v>4</v>
      </c>
      <c r="U4" s="122" t="n">
        <f aca="false">'[1]Módulo 1'!K346</f>
        <v>25085.35</v>
      </c>
      <c r="V4" s="122" t="n">
        <f aca="false">'[1]Módulo 2'!K132</f>
        <v>116934.83</v>
      </c>
      <c r="W4" s="123" t="n">
        <v>0</v>
      </c>
      <c r="X4" s="116"/>
      <c r="Y4" s="116"/>
      <c r="Z4" s="116"/>
      <c r="AA4" s="116"/>
      <c r="AB4" s="116"/>
      <c r="AC4" s="116"/>
      <c r="AD4" s="116"/>
    </row>
    <row r="5" s="112" customFormat="true" ht="15" hidden="false" customHeight="false" outlineLevel="0" collapsed="false">
      <c r="A5" s="130" t="s">
        <v>29</v>
      </c>
      <c r="B5" s="131"/>
      <c r="C5" s="131"/>
      <c r="D5" s="132"/>
      <c r="E5" s="133"/>
      <c r="F5" s="134"/>
      <c r="M5" s="135" t="s">
        <v>65</v>
      </c>
      <c r="N5" s="115"/>
      <c r="O5" s="115"/>
      <c r="P5" s="115"/>
      <c r="Q5" s="115"/>
      <c r="S5" s="116"/>
      <c r="T5" s="121" t="n">
        <v>5</v>
      </c>
      <c r="U5" s="122" t="n">
        <f aca="false">'[1]Módulo 1'!K505</f>
        <v>70305.45</v>
      </c>
      <c r="V5" s="122" t="n">
        <f aca="false">'[1]Módulo 2'!K150</f>
        <v>12264.67</v>
      </c>
      <c r="W5" s="122" t="n">
        <f aca="false">[1]Equipamentos!K13</f>
        <v>4756.92</v>
      </c>
      <c r="X5" s="116"/>
      <c r="Y5" s="116"/>
      <c r="Z5" s="116"/>
      <c r="AA5" s="116"/>
      <c r="AB5" s="116"/>
      <c r="AC5" s="116"/>
      <c r="AD5" s="116"/>
    </row>
    <row r="6" s="112" customFormat="true" ht="15" hidden="false" customHeight="false" outlineLevel="0" collapsed="false">
      <c r="A6" s="130" t="s">
        <v>31</v>
      </c>
      <c r="B6" s="126"/>
      <c r="C6" s="126"/>
      <c r="D6" s="127"/>
      <c r="F6" s="136"/>
      <c r="M6" s="137" t="s">
        <v>66</v>
      </c>
      <c r="N6" s="115"/>
      <c r="O6" s="115"/>
      <c r="P6" s="115"/>
      <c r="Q6" s="115"/>
      <c r="S6" s="116"/>
      <c r="T6" s="121" t="n">
        <v>6</v>
      </c>
      <c r="U6" s="122" t="n">
        <f aca="false">'[1]Módulo 1'!K777</f>
        <v>9951.23</v>
      </c>
      <c r="V6" s="123" t="n">
        <v>0</v>
      </c>
      <c r="W6" s="123" t="n">
        <v>0</v>
      </c>
      <c r="X6" s="116"/>
      <c r="Y6" s="116"/>
      <c r="Z6" s="116"/>
      <c r="AA6" s="116"/>
      <c r="AB6" s="116"/>
      <c r="AC6" s="116"/>
      <c r="AD6" s="116"/>
    </row>
    <row r="7" s="112" customFormat="true" ht="15" hidden="false" customHeight="false" outlineLevel="0" collapsed="false">
      <c r="A7" s="138" t="s">
        <v>21</v>
      </c>
      <c r="B7" s="126"/>
      <c r="C7" s="126"/>
      <c r="D7" s="127"/>
      <c r="F7" s="136"/>
      <c r="M7" s="139" t="str">
        <f aca="false">IF('!Dados'!G3="Com Desoneração",'!Dados'!E6,'!Dados'!E7)</f>
        <v>LEIS SOCIAIS HORISTAS: 110,69%</v>
      </c>
      <c r="N7" s="139"/>
      <c r="O7" s="139"/>
      <c r="P7" s="115"/>
      <c r="Q7" s="115"/>
      <c r="S7" s="116"/>
      <c r="T7" s="121" t="n">
        <v>7</v>
      </c>
      <c r="U7" s="122" t="n">
        <f aca="false">'[1]Módulo 1'!K886</f>
        <v>1074.49</v>
      </c>
      <c r="V7" s="122" t="n">
        <f aca="false">'[1]Módulo 2'!K156</f>
        <v>14935.25</v>
      </c>
      <c r="W7" s="122" t="n">
        <f aca="false">[1]Equipamentos!K18</f>
        <v>26266.53</v>
      </c>
      <c r="X7" s="116"/>
      <c r="Y7" s="116"/>
      <c r="Z7" s="116"/>
      <c r="AA7" s="116"/>
      <c r="AB7" s="116"/>
      <c r="AC7" s="116"/>
      <c r="AD7" s="116"/>
    </row>
    <row r="8" s="112" customFormat="true" ht="15" hidden="false" customHeight="false" outlineLevel="0" collapsed="false">
      <c r="A8" s="138" t="s">
        <v>67</v>
      </c>
      <c r="B8" s="126"/>
      <c r="C8" s="126"/>
      <c r="D8" s="127"/>
      <c r="E8" s="140"/>
      <c r="F8" s="137"/>
      <c r="M8" s="137" t="str">
        <f aca="false">IF('!Dados'!G3="Com Desoneração",'!Dados'!G6,'!Dados'!G7)</f>
        <v>LEIS SOCIAIS MENSALISTAS: 70,40%</v>
      </c>
      <c r="N8" s="115"/>
      <c r="O8" s="115"/>
      <c r="P8" s="115"/>
      <c r="Q8" s="115"/>
      <c r="S8" s="116"/>
      <c r="T8" s="121" t="n">
        <v>8</v>
      </c>
      <c r="U8" s="122" t="n">
        <f aca="false">'[1]Módulo 1'!K925</f>
        <v>0</v>
      </c>
      <c r="V8" s="123" t="n">
        <v>0</v>
      </c>
      <c r="W8" s="123" t="n">
        <v>0</v>
      </c>
      <c r="X8" s="116"/>
      <c r="Y8" s="116"/>
      <c r="Z8" s="116"/>
      <c r="AA8" s="116"/>
      <c r="AB8" s="116"/>
      <c r="AC8" s="116"/>
      <c r="AD8" s="116"/>
    </row>
    <row r="9" s="112" customFormat="true" ht="15" hidden="false" customHeight="false" outlineLevel="0" collapsed="false">
      <c r="A9" s="138" t="s">
        <v>68</v>
      </c>
      <c r="B9" s="126"/>
      <c r="C9" s="126"/>
      <c r="D9" s="111"/>
      <c r="E9" s="140"/>
      <c r="F9" s="137"/>
      <c r="M9" s="137" t="str">
        <f aca="false">IF('!Dados'!G3="Com Desoneração",'!Dados'!I6,'!Dados'!I7)</f>
        <v>TABELA DE REFERÊNCIA:. SINAPI - OUTUBRO DE 2023 SEM DESONERAÇÃO</v>
      </c>
      <c r="N9" s="115"/>
      <c r="O9" s="115"/>
      <c r="P9" s="115"/>
      <c r="Q9" s="115"/>
      <c r="S9" s="116"/>
      <c r="T9" s="121" t="n">
        <v>9</v>
      </c>
      <c r="U9" s="122" t="n">
        <v>0</v>
      </c>
      <c r="V9" s="141" t="n">
        <f aca="false">'[1]Módulo 2'!K170</f>
        <v>50902.48</v>
      </c>
      <c r="W9" s="123" t="n">
        <v>0</v>
      </c>
      <c r="X9" s="116"/>
      <c r="Y9" s="116"/>
      <c r="Z9" s="116"/>
      <c r="AA9" s="116"/>
      <c r="AB9" s="116"/>
      <c r="AC9" s="116"/>
      <c r="AD9" s="116"/>
    </row>
    <row r="10" s="143" customFormat="true" ht="18.75" hidden="false" customHeight="true" outlineLevel="0" collapsed="false">
      <c r="A10" s="142" t="s">
        <v>69</v>
      </c>
      <c r="B10" s="142"/>
      <c r="C10" s="142"/>
      <c r="D10" s="142"/>
      <c r="E10" s="142"/>
      <c r="F10" s="142"/>
      <c r="G10" s="142"/>
      <c r="H10" s="142"/>
      <c r="I10" s="142"/>
      <c r="J10" s="142"/>
      <c r="K10" s="142"/>
      <c r="L10" s="142"/>
      <c r="M10" s="142"/>
      <c r="T10" s="144" t="n">
        <v>2</v>
      </c>
      <c r="U10" s="145" t="n">
        <f aca="false">U21+V21+W21</f>
        <v>450051.93</v>
      </c>
      <c r="V10" s="145"/>
    </row>
    <row r="11" customFormat="false" ht="15" hidden="false" customHeight="true" outlineLevel="0" collapsed="false">
      <c r="A11" s="146" t="s">
        <v>70</v>
      </c>
      <c r="B11" s="146" t="s">
        <v>71</v>
      </c>
      <c r="C11" s="146" t="s">
        <v>72</v>
      </c>
      <c r="D11" s="147" t="s">
        <v>73</v>
      </c>
      <c r="E11" s="147"/>
      <c r="F11" s="147"/>
      <c r="G11" s="147"/>
      <c r="H11" s="147"/>
      <c r="I11" s="147"/>
      <c r="J11" s="147"/>
      <c r="K11" s="147"/>
      <c r="L11" s="147"/>
      <c r="M11" s="146" t="s">
        <v>74</v>
      </c>
      <c r="T11" s="144" t="n">
        <v>3</v>
      </c>
      <c r="U11" s="145" t="n">
        <f aca="false">U22+V22+W22</f>
        <v>2267471.09</v>
      </c>
      <c r="V11" s="145"/>
    </row>
    <row r="12" customFormat="false" ht="15" hidden="false" customHeight="false" outlineLevel="0" collapsed="false">
      <c r="A12" s="146"/>
      <c r="B12" s="146"/>
      <c r="C12" s="146"/>
      <c r="D12" s="148" t="n">
        <v>1</v>
      </c>
      <c r="E12" s="148" t="n">
        <v>2</v>
      </c>
      <c r="F12" s="148" t="n">
        <v>3</v>
      </c>
      <c r="G12" s="148" t="n">
        <v>4</v>
      </c>
      <c r="H12" s="148" t="n">
        <v>5</v>
      </c>
      <c r="I12" s="148" t="n">
        <v>6</v>
      </c>
      <c r="J12" s="148" t="n">
        <v>7</v>
      </c>
      <c r="K12" s="148" t="n">
        <v>8</v>
      </c>
      <c r="L12" s="148" t="n">
        <v>9</v>
      </c>
      <c r="M12" s="146"/>
      <c r="T12" s="144" t="n">
        <v>4</v>
      </c>
      <c r="U12" s="145" t="n">
        <f aca="false">U23+V23+W23</f>
        <v>2495334.68</v>
      </c>
      <c r="V12" s="145"/>
    </row>
    <row r="13" customFormat="false" ht="42" hidden="false" customHeight="true" outlineLevel="0" collapsed="false">
      <c r="A13" s="149" t="s">
        <v>75</v>
      </c>
      <c r="B13" s="150" t="s">
        <v>76</v>
      </c>
      <c r="C13" s="151" t="n">
        <f aca="false">U10</f>
        <v>450051.93</v>
      </c>
      <c r="D13" s="152" t="n">
        <v>0.45</v>
      </c>
      <c r="E13" s="152" t="n">
        <v>0.55</v>
      </c>
      <c r="F13" s="149"/>
      <c r="G13" s="149"/>
      <c r="H13" s="149"/>
      <c r="I13" s="149"/>
      <c r="J13" s="149"/>
      <c r="K13" s="149"/>
      <c r="L13" s="149"/>
      <c r="M13" s="153" t="n">
        <f aca="false">SUM(D13:L13)</f>
        <v>1</v>
      </c>
      <c r="T13" s="144" t="n">
        <v>5</v>
      </c>
      <c r="U13" s="145" t="n">
        <f aca="false">U24+V24+W24</f>
        <v>360628.11</v>
      </c>
      <c r="V13" s="145"/>
    </row>
    <row r="14" customFormat="false" ht="15" hidden="false" customHeight="false" outlineLevel="0" collapsed="false">
      <c r="A14" s="154"/>
      <c r="B14" s="155"/>
      <c r="C14" s="156"/>
      <c r="D14" s="157" t="n">
        <f aca="false">$C$13*D13</f>
        <v>202523.3685</v>
      </c>
      <c r="E14" s="157" t="n">
        <f aca="false">$C$13*E13</f>
        <v>247528.5615</v>
      </c>
      <c r="F14" s="157"/>
      <c r="G14" s="158"/>
      <c r="H14" s="158"/>
      <c r="I14" s="158"/>
      <c r="J14" s="158"/>
      <c r="K14" s="158"/>
      <c r="L14" s="158"/>
      <c r="M14" s="159" t="n">
        <f aca="false">SUM(D14:L14)</f>
        <v>450051.93</v>
      </c>
      <c r="T14" s="144" t="n">
        <v>6</v>
      </c>
      <c r="U14" s="145" t="n">
        <f aca="false">U25+V25+W25</f>
        <v>670735.55</v>
      </c>
      <c r="V14" s="145"/>
    </row>
    <row r="15" customFormat="false" ht="42" hidden="false" customHeight="true" outlineLevel="0" collapsed="false">
      <c r="A15" s="154" t="s">
        <v>77</v>
      </c>
      <c r="B15" s="160" t="s">
        <v>78</v>
      </c>
      <c r="C15" s="151" t="n">
        <f aca="false">U11</f>
        <v>2267471.09</v>
      </c>
      <c r="D15" s="161"/>
      <c r="E15" s="152" t="n">
        <v>0.05</v>
      </c>
      <c r="F15" s="152" t="n">
        <v>0.45</v>
      </c>
      <c r="G15" s="152" t="n">
        <v>0.5</v>
      </c>
      <c r="H15" s="149"/>
      <c r="I15" s="149"/>
      <c r="J15" s="149"/>
      <c r="K15" s="161"/>
      <c r="L15" s="161"/>
      <c r="M15" s="153" t="n">
        <f aca="false">SUM(D15:L15)</f>
        <v>1</v>
      </c>
      <c r="T15" s="144" t="n">
        <v>7</v>
      </c>
      <c r="U15" s="145" t="n">
        <f aca="false">U26+V26+W26</f>
        <v>28506.4</v>
      </c>
      <c r="V15" s="145"/>
    </row>
    <row r="16" customFormat="false" ht="15" hidden="false" customHeight="false" outlineLevel="0" collapsed="false">
      <c r="A16" s="154"/>
      <c r="B16" s="155"/>
      <c r="C16" s="156"/>
      <c r="D16" s="158"/>
      <c r="E16" s="157" t="n">
        <f aca="false">$C$15*E15</f>
        <v>113373.5545</v>
      </c>
      <c r="F16" s="157" t="n">
        <f aca="false">$C$15*F15</f>
        <v>1020361.9905</v>
      </c>
      <c r="G16" s="157" t="n">
        <f aca="false">$C$15*G15</f>
        <v>1133735.545</v>
      </c>
      <c r="H16" s="157"/>
      <c r="I16" s="157"/>
      <c r="J16" s="157"/>
      <c r="K16" s="157"/>
      <c r="L16" s="157"/>
      <c r="M16" s="159" t="n">
        <f aca="false">SUM(D16:L16)</f>
        <v>2267471.09</v>
      </c>
      <c r="T16" s="144" t="n">
        <v>8</v>
      </c>
      <c r="U16" s="145" t="n">
        <f aca="false">U27+V27+W27</f>
        <v>59261.54</v>
      </c>
      <c r="V16" s="145"/>
    </row>
    <row r="17" customFormat="false" ht="42" hidden="false" customHeight="true" outlineLevel="0" collapsed="false">
      <c r="A17" s="161" t="s">
        <v>79</v>
      </c>
      <c r="B17" s="162" t="s">
        <v>80</v>
      </c>
      <c r="C17" s="151" t="n">
        <f aca="false">U12</f>
        <v>2495334.68</v>
      </c>
      <c r="D17" s="161"/>
      <c r="E17" s="161"/>
      <c r="F17" s="161"/>
      <c r="G17" s="152" t="n">
        <v>0.1</v>
      </c>
      <c r="H17" s="152" t="n">
        <v>0.15</v>
      </c>
      <c r="I17" s="152" t="n">
        <v>0.15</v>
      </c>
      <c r="J17" s="152" t="n">
        <v>0.3</v>
      </c>
      <c r="K17" s="152" t="n">
        <v>0.3</v>
      </c>
      <c r="L17" s="149"/>
      <c r="M17" s="153" t="n">
        <f aca="false">SUM(D17:L17)</f>
        <v>1</v>
      </c>
      <c r="O17" s="163" t="s">
        <v>81</v>
      </c>
      <c r="P17" s="163"/>
      <c r="Q17" s="163"/>
      <c r="T17" s="144" t="n">
        <v>9</v>
      </c>
      <c r="U17" s="145" t="n">
        <f aca="false">U28+V28+W28</f>
        <v>22575.2</v>
      </c>
      <c r="V17" s="145"/>
    </row>
    <row r="18" customFormat="false" ht="15" hidden="false" customHeight="false" outlineLevel="0" collapsed="false">
      <c r="A18" s="154"/>
      <c r="B18" s="155"/>
      <c r="C18" s="156"/>
      <c r="D18" s="157"/>
      <c r="E18" s="157"/>
      <c r="F18" s="157"/>
      <c r="G18" s="157" t="n">
        <f aca="false">G17*$C$17</f>
        <v>249533.468</v>
      </c>
      <c r="H18" s="157" t="n">
        <f aca="false">H17*$C$17</f>
        <v>374300.202</v>
      </c>
      <c r="I18" s="157" t="n">
        <f aca="false">I17*$C$17</f>
        <v>374300.202</v>
      </c>
      <c r="J18" s="157" t="n">
        <f aca="false">J17*$C$17</f>
        <v>748600.404</v>
      </c>
      <c r="K18" s="157" t="n">
        <f aca="false">K17*$C$17</f>
        <v>748600.404</v>
      </c>
      <c r="L18" s="157"/>
      <c r="M18" s="159" t="n">
        <f aca="false">SUM(D18:L18)</f>
        <v>2495334.68</v>
      </c>
      <c r="O18" s="164"/>
      <c r="P18" s="165"/>
      <c r="Q18" s="165"/>
      <c r="T18" s="144" t="n">
        <v>10</v>
      </c>
      <c r="U18" s="145" t="n">
        <f aca="false">U29+V29+W29</f>
        <v>585968.32</v>
      </c>
      <c r="V18" s="145"/>
    </row>
    <row r="19" customFormat="false" ht="42" hidden="false" customHeight="true" outlineLevel="0" collapsed="false">
      <c r="A19" s="161" t="s">
        <v>82</v>
      </c>
      <c r="B19" s="162" t="s">
        <v>83</v>
      </c>
      <c r="C19" s="151" t="n">
        <f aca="false">(U13)</f>
        <v>360628.11</v>
      </c>
      <c r="D19" s="161"/>
      <c r="E19" s="161"/>
      <c r="F19" s="161"/>
      <c r="G19" s="161"/>
      <c r="H19" s="152" t="n">
        <v>0.4</v>
      </c>
      <c r="I19" s="152" t="n">
        <v>0.3</v>
      </c>
      <c r="J19" s="152" t="n">
        <v>0.3</v>
      </c>
      <c r="K19" s="161"/>
      <c r="L19" s="161"/>
      <c r="M19" s="153" t="n">
        <f aca="false">SUM(D19:L19)</f>
        <v>1</v>
      </c>
      <c r="O19" s="164"/>
      <c r="P19" s="165"/>
      <c r="Q19" s="165"/>
    </row>
    <row r="20" customFormat="false" ht="15" hidden="false" customHeight="false" outlineLevel="0" collapsed="false">
      <c r="A20" s="154"/>
      <c r="B20" s="155"/>
      <c r="C20" s="156"/>
      <c r="D20" s="157"/>
      <c r="E20" s="157"/>
      <c r="F20" s="157"/>
      <c r="G20" s="157"/>
      <c r="H20" s="157" t="n">
        <f aca="false">H19*$C$19</f>
        <v>144251.244</v>
      </c>
      <c r="I20" s="157" t="n">
        <f aca="false">I19*$C$19</f>
        <v>108188.433</v>
      </c>
      <c r="J20" s="157" t="n">
        <f aca="false">J19*$C$19</f>
        <v>108188.433</v>
      </c>
      <c r="K20" s="157"/>
      <c r="L20" s="161"/>
      <c r="M20" s="159" t="n">
        <f aca="false">SUM(D20:L20)</f>
        <v>360628.11</v>
      </c>
      <c r="O20" s="164"/>
      <c r="P20" s="165"/>
      <c r="Q20" s="165"/>
      <c r="U20" s="144" t="s">
        <v>84</v>
      </c>
      <c r="V20" s="144" t="s">
        <v>85</v>
      </c>
      <c r="W20" s="144" t="s">
        <v>86</v>
      </c>
      <c r="Y20" s="108"/>
      <c r="Z20" s="108"/>
    </row>
    <row r="21" customFormat="false" ht="42" hidden="false" customHeight="true" outlineLevel="0" collapsed="false">
      <c r="A21" s="154" t="s">
        <v>87</v>
      </c>
      <c r="B21" s="166" t="s">
        <v>88</v>
      </c>
      <c r="C21" s="151" t="n">
        <f aca="false">U14</f>
        <v>670735.55</v>
      </c>
      <c r="D21" s="161"/>
      <c r="E21" s="161"/>
      <c r="F21" s="161"/>
      <c r="G21" s="161"/>
      <c r="H21" s="152" t="n">
        <v>0.1</v>
      </c>
      <c r="I21" s="152" t="n">
        <v>0.15</v>
      </c>
      <c r="J21" s="152" t="n">
        <v>0.2</v>
      </c>
      <c r="K21" s="152" t="n">
        <v>0.3</v>
      </c>
      <c r="L21" s="152" t="n">
        <v>0.25</v>
      </c>
      <c r="M21" s="153" t="n">
        <f aca="false">SUM(D21:L21)</f>
        <v>1</v>
      </c>
      <c r="O21" s="163" t="s">
        <v>89</v>
      </c>
      <c r="P21" s="163"/>
      <c r="Q21" s="163"/>
      <c r="T21" s="144" t="n">
        <v>2</v>
      </c>
      <c r="U21" s="145" t="n">
        <v>0</v>
      </c>
      <c r="V21" s="145" t="n">
        <f aca="false">'MOD 2'!K69</f>
        <v>450051.93</v>
      </c>
      <c r="W21" s="145" t="n">
        <v>0</v>
      </c>
      <c r="Y21" s="108"/>
      <c r="Z21" s="108"/>
    </row>
    <row r="22" customFormat="false" ht="15" hidden="false" customHeight="false" outlineLevel="0" collapsed="false">
      <c r="A22" s="154"/>
      <c r="B22" s="155"/>
      <c r="C22" s="156"/>
      <c r="D22" s="157"/>
      <c r="E22" s="157"/>
      <c r="F22" s="157"/>
      <c r="G22" s="157"/>
      <c r="H22" s="157" t="n">
        <f aca="false">H21*$C$21</f>
        <v>67073.555</v>
      </c>
      <c r="I22" s="157" t="n">
        <f aca="false">I21*$C$21</f>
        <v>100610.3325</v>
      </c>
      <c r="J22" s="157" t="n">
        <f aca="false">J21*$C$21</f>
        <v>134147.11</v>
      </c>
      <c r="K22" s="157" t="n">
        <f aca="false">K21*$C$21</f>
        <v>201220.665</v>
      </c>
      <c r="L22" s="157" t="n">
        <f aca="false">L21*$C$21</f>
        <v>167683.8875</v>
      </c>
      <c r="M22" s="159" t="n">
        <f aca="false">SUM(D22:L22)</f>
        <v>670735.55</v>
      </c>
      <c r="O22" s="165"/>
      <c r="P22" s="165"/>
      <c r="Q22" s="165"/>
      <c r="T22" s="144" t="n">
        <v>3</v>
      </c>
      <c r="U22" s="145" t="n">
        <f aca="false">'MOD 1'!K346</f>
        <v>2095881.17</v>
      </c>
      <c r="V22" s="145" t="n">
        <f aca="false">'MOD 2'!K135</f>
        <v>171589.92</v>
      </c>
      <c r="W22" s="145" t="n">
        <v>0</v>
      </c>
      <c r="Y22" s="108"/>
      <c r="Z22" s="108"/>
    </row>
    <row r="23" customFormat="false" ht="42" hidden="false" customHeight="true" outlineLevel="0" collapsed="false">
      <c r="A23" s="154" t="s">
        <v>90</v>
      </c>
      <c r="B23" s="167" t="s">
        <v>91</v>
      </c>
      <c r="C23" s="151" t="n">
        <f aca="false">(U15)</f>
        <v>28506.4</v>
      </c>
      <c r="D23" s="161"/>
      <c r="E23" s="161"/>
      <c r="F23" s="161"/>
      <c r="G23" s="152" t="n">
        <v>0.45</v>
      </c>
      <c r="H23" s="149"/>
      <c r="I23" s="149"/>
      <c r="J23" s="149"/>
      <c r="K23" s="152" t="n">
        <v>0.55</v>
      </c>
      <c r="L23" s="161"/>
      <c r="M23" s="153" t="n">
        <f aca="false">SUM(D23:L23)</f>
        <v>1</v>
      </c>
      <c r="O23" s="165"/>
      <c r="P23" s="165"/>
      <c r="Q23" s="165"/>
      <c r="T23" s="144" t="n">
        <v>4</v>
      </c>
      <c r="U23" s="145" t="n">
        <f aca="false">'MOD 1'!K559</f>
        <v>2233665.01</v>
      </c>
      <c r="V23" s="145" t="n">
        <f aca="false">'MOD 2'!K162</f>
        <v>261669.67</v>
      </c>
      <c r="W23" s="145" t="n">
        <v>0</v>
      </c>
      <c r="Y23" s="108"/>
      <c r="Z23" s="108"/>
    </row>
    <row r="24" customFormat="false" ht="15" hidden="false" customHeight="false" outlineLevel="0" collapsed="false">
      <c r="A24" s="154"/>
      <c r="B24" s="155"/>
      <c r="C24" s="156"/>
      <c r="D24" s="168"/>
      <c r="E24" s="169"/>
      <c r="F24" s="169"/>
      <c r="G24" s="157" t="n">
        <f aca="false">G23*$C$23</f>
        <v>12827.88</v>
      </c>
      <c r="H24" s="157"/>
      <c r="I24" s="157"/>
      <c r="J24" s="157"/>
      <c r="K24" s="157" t="n">
        <f aca="false">K23*$C$23</f>
        <v>15678.52</v>
      </c>
      <c r="L24" s="169"/>
      <c r="M24" s="159" t="n">
        <f aca="false">SUM(D24:L24)</f>
        <v>28506.4</v>
      </c>
      <c r="O24" s="165"/>
      <c r="P24" s="165"/>
      <c r="Q24" s="165"/>
      <c r="T24" s="144" t="n">
        <v>5</v>
      </c>
      <c r="U24" s="145" t="n">
        <f aca="false">'MOD 1'!K794</f>
        <v>334566.01</v>
      </c>
      <c r="V24" s="145" t="n">
        <f aca="false">'MOD 2'!K179</f>
        <v>26062.1</v>
      </c>
      <c r="W24" s="145" t="n">
        <v>0</v>
      </c>
      <c r="Y24" s="108"/>
      <c r="Z24" s="108"/>
    </row>
    <row r="25" customFormat="false" ht="42" hidden="false" customHeight="true" outlineLevel="0" collapsed="false">
      <c r="A25" s="154" t="s">
        <v>92</v>
      </c>
      <c r="B25" s="167" t="s">
        <v>93</v>
      </c>
      <c r="C25" s="151" t="n">
        <f aca="false">U16</f>
        <v>59261.54</v>
      </c>
      <c r="D25" s="161"/>
      <c r="E25" s="161"/>
      <c r="F25" s="161"/>
      <c r="G25" s="161"/>
      <c r="H25" s="152" t="n">
        <v>0.35</v>
      </c>
      <c r="I25" s="152" t="n">
        <v>0.35</v>
      </c>
      <c r="J25" s="152" t="n">
        <v>0.3</v>
      </c>
      <c r="K25" s="161"/>
      <c r="L25" s="161"/>
      <c r="M25" s="153" t="n">
        <f aca="false">SUM(D25:L25)</f>
        <v>1</v>
      </c>
      <c r="O25" s="163" t="s">
        <v>94</v>
      </c>
      <c r="P25" s="163"/>
      <c r="Q25" s="163"/>
      <c r="T25" s="144" t="n">
        <v>6</v>
      </c>
      <c r="U25" s="145" t="n">
        <f aca="false">'MOD 1'!K964</f>
        <v>640080.59</v>
      </c>
      <c r="V25" s="145" t="n">
        <f aca="false">'MOD 2'!K186</f>
        <v>30654.96</v>
      </c>
      <c r="W25" s="145" t="n">
        <v>0</v>
      </c>
      <c r="Y25" s="108"/>
      <c r="Z25" s="108"/>
    </row>
    <row r="26" customFormat="false" ht="15" hidden="false" customHeight="false" outlineLevel="0" collapsed="false">
      <c r="A26" s="154"/>
      <c r="B26" s="155"/>
      <c r="C26" s="156"/>
      <c r="D26" s="168"/>
      <c r="E26" s="169"/>
      <c r="F26" s="169"/>
      <c r="G26" s="169"/>
      <c r="H26" s="157" t="n">
        <f aca="false">H25*$C$25</f>
        <v>20741.539</v>
      </c>
      <c r="I26" s="157" t="n">
        <f aca="false">I25*$C$25</f>
        <v>20741.539</v>
      </c>
      <c r="J26" s="157" t="n">
        <f aca="false">J25*$C$25</f>
        <v>17778.462</v>
      </c>
      <c r="K26" s="169"/>
      <c r="L26" s="169"/>
      <c r="M26" s="159" t="n">
        <f aca="false">SUM(D26:L26)</f>
        <v>59261.54</v>
      </c>
      <c r="O26" s="165"/>
      <c r="P26" s="165"/>
      <c r="Q26" s="165"/>
      <c r="T26" s="144" t="n">
        <v>7</v>
      </c>
      <c r="U26" s="145" t="n">
        <f aca="false">'MOD 1'!K1007</f>
        <v>12069.15</v>
      </c>
      <c r="V26" s="145" t="n">
        <f aca="false">'MOD 2'!K200</f>
        <v>7553.57</v>
      </c>
      <c r="W26" s="145" t="n">
        <f aca="false">EQUIPAMENTOS!K22</f>
        <v>8883.68</v>
      </c>
      <c r="Y26" s="108"/>
      <c r="Z26" s="108"/>
    </row>
    <row r="27" customFormat="false" ht="42" hidden="false" customHeight="true" outlineLevel="0" collapsed="false">
      <c r="A27" s="154" t="s">
        <v>95</v>
      </c>
      <c r="B27" s="166" t="str">
        <f aca="false">[2]Administração_CAIXA!$D$63</f>
        <v>SERVIÇOS COMPLEMENTARES</v>
      </c>
      <c r="C27" s="151" t="n">
        <f aca="false">U17</f>
        <v>22575.2</v>
      </c>
      <c r="D27" s="149"/>
      <c r="E27" s="149"/>
      <c r="F27" s="149"/>
      <c r="G27" s="149"/>
      <c r="H27" s="149"/>
      <c r="I27" s="149"/>
      <c r="J27" s="149"/>
      <c r="K27" s="149"/>
      <c r="L27" s="152" t="n">
        <v>1</v>
      </c>
      <c r="M27" s="153" t="n">
        <f aca="false">SUM(D27:L27)</f>
        <v>1</v>
      </c>
      <c r="O27" s="165"/>
      <c r="P27" s="165"/>
      <c r="Q27" s="165"/>
      <c r="T27" s="144" t="n">
        <v>8</v>
      </c>
      <c r="U27" s="145" t="n">
        <f aca="false">'MOD 1'!K1087</f>
        <v>46254.79</v>
      </c>
      <c r="V27" s="145" t="n">
        <f aca="false">'MOD 2'!K206</f>
        <v>13006.75</v>
      </c>
      <c r="W27" s="145" t="n">
        <v>0</v>
      </c>
      <c r="Y27" s="108"/>
      <c r="Z27" s="108"/>
    </row>
    <row r="28" customFormat="false" ht="15" hidden="false" customHeight="false" outlineLevel="0" collapsed="false">
      <c r="A28" s="154"/>
      <c r="B28" s="154"/>
      <c r="C28" s="156"/>
      <c r="D28" s="157"/>
      <c r="E28" s="157"/>
      <c r="F28" s="157"/>
      <c r="G28" s="157"/>
      <c r="H28" s="157"/>
      <c r="I28" s="157"/>
      <c r="J28" s="157"/>
      <c r="K28" s="157"/>
      <c r="L28" s="157" t="n">
        <f aca="false">L27*$C$27</f>
        <v>22575.2</v>
      </c>
      <c r="M28" s="159" t="n">
        <f aca="false">SUM(D28:L28)</f>
        <v>22575.2</v>
      </c>
      <c r="O28" s="165"/>
      <c r="P28" s="165"/>
      <c r="Q28" s="165"/>
      <c r="T28" s="144" t="n">
        <v>9</v>
      </c>
      <c r="U28" s="145" t="n">
        <v>0</v>
      </c>
      <c r="V28" s="145" t="n">
        <f aca="false">'MOD 2'!K220</f>
        <v>22575.2</v>
      </c>
      <c r="W28" s="145" t="n">
        <v>0</v>
      </c>
      <c r="Y28" s="108"/>
      <c r="Z28" s="108"/>
    </row>
    <row r="29" customFormat="false" ht="42" hidden="false" customHeight="true" outlineLevel="0" collapsed="false">
      <c r="A29" s="154" t="s">
        <v>96</v>
      </c>
      <c r="B29" s="166" t="str">
        <f aca="false">[2]Administração_CAIXA!$D$92</f>
        <v>SERVIÇOS AUXILIARES E ADMINISTRATIVOS</v>
      </c>
      <c r="C29" s="151" t="n">
        <f aca="false">U18</f>
        <v>585968.32</v>
      </c>
      <c r="D29" s="152" t="n">
        <f aca="false">(D28+D26+D24+D22+D20+D18+D16+D14)/($C$31-$C$29)</f>
        <v>0.0318705347156363</v>
      </c>
      <c r="E29" s="152" t="n">
        <f aca="false">(E28+E26+E24+E22+E20+E18+E16+E14)/($C$31-$C$29)</f>
        <v>0.0567941541863333</v>
      </c>
      <c r="F29" s="152" t="n">
        <f aca="false">(F28+F26+F24+F22+F20+F18+F16+F14)/($C$31-$C$29)</f>
        <v>0.160571505805</v>
      </c>
      <c r="G29" s="152" t="n">
        <f aca="false">(G28+G26+G24+G22+G20+G18+G16+G14)/($C$31-$C$29)</f>
        <v>0.21969985401832</v>
      </c>
      <c r="H29" s="152" t="n">
        <f aca="false">(H28+H26+H24+H22+H20+H18+H16+H14)/($C$31-$C$29)</f>
        <v>0.0954222024184348</v>
      </c>
      <c r="I29" s="152" t="n">
        <f aca="false">(I28+I26+I24+I22+I20+I18+I16+I14)/($C$31-$C$29)</f>
        <v>0.0950246876084112</v>
      </c>
      <c r="J29" s="152" t="n">
        <f aca="false">(J28+J26+J24+J22+J20+J18+J16+J14)/($C$31-$C$29)</f>
        <v>0.15873855855897</v>
      </c>
      <c r="K29" s="152" t="n">
        <f aca="false">(K28+K26+K24+K22+K20+K18+K16+K14)/($C$31-$C$29)</f>
        <v>0.151937963490653</v>
      </c>
      <c r="L29" s="152" t="n">
        <f aca="false">(L28+L26+L24+L22+L20+L18+L16+L14)/($C$31-$C$29)</f>
        <v>0.0299405391982409</v>
      </c>
      <c r="M29" s="153" t="n">
        <f aca="false">SUM(D29:L29)</f>
        <v>1</v>
      </c>
      <c r="O29" s="170" t="s">
        <v>97</v>
      </c>
      <c r="P29" s="170"/>
      <c r="Q29" s="170"/>
      <c r="T29" s="144" t="n">
        <v>10</v>
      </c>
      <c r="U29" s="145" t="n">
        <v>0</v>
      </c>
      <c r="V29" s="145" t="n">
        <f aca="false">'MOD 2'!K236</f>
        <v>585968.32</v>
      </c>
      <c r="W29" s="145" t="n">
        <v>0</v>
      </c>
      <c r="Y29" s="108"/>
      <c r="Z29" s="108"/>
    </row>
    <row r="30" customFormat="false" ht="15.75" hidden="false" customHeight="false" outlineLevel="0" collapsed="false">
      <c r="A30" s="171"/>
      <c r="B30" s="172"/>
      <c r="C30" s="173"/>
      <c r="D30" s="157" t="n">
        <f aca="false">D29*$C$29</f>
        <v>18675.1236848231</v>
      </c>
      <c r="E30" s="157" t="n">
        <f aca="false">E29*$C$29</f>
        <v>33279.5751143867</v>
      </c>
      <c r="F30" s="157" t="n">
        <f aca="false">F29*$C$29</f>
        <v>94089.8154964263</v>
      </c>
      <c r="G30" s="157" t="n">
        <f aca="false">G29*$C$29</f>
        <v>128737.15436336</v>
      </c>
      <c r="H30" s="157" t="n">
        <f aca="false">H29*$C$29</f>
        <v>55914.3876418302</v>
      </c>
      <c r="I30" s="157" t="n">
        <f aca="false">I29*$C$29</f>
        <v>55681.4565564256</v>
      </c>
      <c r="J30" s="157" t="n">
        <f aca="false">J29*$C$29</f>
        <v>93015.7664780211</v>
      </c>
      <c r="K30" s="157" t="n">
        <f aca="false">K29*$C$29</f>
        <v>89030.8332108393</v>
      </c>
      <c r="L30" s="157" t="n">
        <f aca="false">L29*$C$29</f>
        <v>17544.2074538874</v>
      </c>
      <c r="M30" s="159" t="n">
        <f aca="false">SUM(D30:L30)</f>
        <v>585968.32</v>
      </c>
      <c r="U30" s="74" t="n">
        <f aca="false">SUM(U20:U29)</f>
        <v>5362516.72</v>
      </c>
      <c r="V30" s="74" t="n">
        <f aca="false">SUM(V20:V29)</f>
        <v>1569132.42</v>
      </c>
      <c r="W30" s="74" t="n">
        <f aca="false">SUM(W20:W29)</f>
        <v>8883.68</v>
      </c>
      <c r="Z30" s="108"/>
    </row>
    <row r="31" customFormat="false" ht="15.75" hidden="false" customHeight="true" outlineLevel="0" collapsed="false">
      <c r="A31" s="174" t="s">
        <v>98</v>
      </c>
      <c r="B31" s="174"/>
      <c r="C31" s="175" t="n">
        <f aca="false">SUM(C13:C29)</f>
        <v>6940532.82</v>
      </c>
      <c r="D31" s="176" t="n">
        <f aca="false">D14+D16+D18+D20+D22+D24+D26+D28+D30</f>
        <v>221198.492184823</v>
      </c>
      <c r="E31" s="176" t="n">
        <f aca="false">E14+E16+E18+E20+E22+E24+E26+E28+E30</f>
        <v>394181.691114387</v>
      </c>
      <c r="F31" s="176" t="n">
        <f aca="false">F14+F16+F18+F20+F22+F24+F26+F28+F30</f>
        <v>1114451.80599643</v>
      </c>
      <c r="G31" s="176" t="n">
        <f aca="false">G14+G16+G18+G20+G22+G24+G26+G28+G30</f>
        <v>1524834.04736336</v>
      </c>
      <c r="H31" s="176" t="n">
        <f aca="false">H14+H16+H18+H20+H22+H24+H26+H28+H30</f>
        <v>662280.92764183</v>
      </c>
      <c r="I31" s="176" t="n">
        <f aca="false">I14+I16+I18+I20+I22+I24+I26+I28+I30</f>
        <v>659521.963056426</v>
      </c>
      <c r="J31" s="176" t="n">
        <f aca="false">J14+J16+J18+J20+J22+J24+J26+J28+J30</f>
        <v>1101730.17547802</v>
      </c>
      <c r="K31" s="176" t="n">
        <f aca="false">K14+K16+K18+K20+K22+K24+K26+K28+K30</f>
        <v>1054530.42221084</v>
      </c>
      <c r="L31" s="176" t="n">
        <f aca="false">L14+L16+L18+L20+L22+L24+L26+L28+L30</f>
        <v>207803.294953887</v>
      </c>
      <c r="M31" s="177" t="n">
        <f aca="false">M30+M28+M26+M24+M22+M20+M18+M16+M14</f>
        <v>6940532.82</v>
      </c>
      <c r="U31" s="76" t="n">
        <f aca="false">'MOD 1'!K1090</f>
        <v>5362516.72</v>
      </c>
      <c r="V31" s="76" t="n">
        <f aca="false">'MOD 2'!K239</f>
        <v>1569132.42</v>
      </c>
      <c r="W31" s="76" t="n">
        <f aca="false">EQUIPAMENTOS!K22</f>
        <v>8883.68</v>
      </c>
      <c r="Z31" s="108"/>
    </row>
    <row r="32" customFormat="false" ht="15" hidden="false" customHeight="true" outlineLevel="0" collapsed="false">
      <c r="A32" s="167" t="s">
        <v>99</v>
      </c>
      <c r="B32" s="167"/>
      <c r="C32" s="178"/>
      <c r="D32" s="179" t="n">
        <f aca="false">D31</f>
        <v>221198.492184823</v>
      </c>
      <c r="E32" s="179" t="n">
        <f aca="false">D32+E31</f>
        <v>615380.18329921</v>
      </c>
      <c r="F32" s="179" t="n">
        <f aca="false">E32+F31</f>
        <v>1729831.98929564</v>
      </c>
      <c r="G32" s="179" t="n">
        <f aca="false">F32+G31</f>
        <v>3254666.036659</v>
      </c>
      <c r="H32" s="179" t="n">
        <f aca="false">G32+H31</f>
        <v>3916946.96430083</v>
      </c>
      <c r="I32" s="179" t="n">
        <f aca="false">H32+I31</f>
        <v>4576468.92735725</v>
      </c>
      <c r="J32" s="179" t="n">
        <f aca="false">I32+J31</f>
        <v>5678199.10283527</v>
      </c>
      <c r="K32" s="179" t="n">
        <f aca="false">J32+K31</f>
        <v>6732729.52504611</v>
      </c>
      <c r="L32" s="179" t="n">
        <f aca="false">K32+L31</f>
        <v>6940532.82</v>
      </c>
      <c r="M32" s="177"/>
      <c r="N32" s="180"/>
      <c r="U32" s="76" t="n">
        <f aca="false">U31-U30</f>
        <v>0</v>
      </c>
      <c r="V32" s="76" t="n">
        <f aca="false">V31-V30</f>
        <v>0</v>
      </c>
      <c r="W32" s="76" t="n">
        <f aca="false">W31-W30</f>
        <v>0</v>
      </c>
      <c r="Z32" s="108"/>
    </row>
    <row r="33" customFormat="false" ht="38.25" hidden="false" customHeight="true" outlineLevel="0" collapsed="false">
      <c r="A33" s="167" t="s">
        <v>100</v>
      </c>
      <c r="B33" s="167"/>
      <c r="C33" s="154"/>
      <c r="D33" s="181" t="n">
        <f aca="false">D31/$C$31</f>
        <v>0.0318705347156363</v>
      </c>
      <c r="E33" s="181" t="n">
        <f aca="false">E31/$C$31</f>
        <v>0.0567941541863333</v>
      </c>
      <c r="F33" s="181" t="n">
        <f aca="false">F31/$C$31</f>
        <v>0.160571505805</v>
      </c>
      <c r="G33" s="181" t="n">
        <f aca="false">G31/$C$31</f>
        <v>0.21969985401832</v>
      </c>
      <c r="H33" s="181" t="n">
        <f aca="false">H31/$C$31</f>
        <v>0.0954222024184348</v>
      </c>
      <c r="I33" s="181" t="n">
        <f aca="false">I31/$C$31</f>
        <v>0.0950246876084112</v>
      </c>
      <c r="J33" s="181" t="n">
        <f aca="false">J31/$C$31</f>
        <v>0.15873855855897</v>
      </c>
      <c r="K33" s="181" t="n">
        <f aca="false">K31/$C$31</f>
        <v>0.151937963490653</v>
      </c>
      <c r="L33" s="181" t="n">
        <f aca="false">L31/$C$31</f>
        <v>0.0299405391982409</v>
      </c>
      <c r="M33" s="182" t="n">
        <f aca="false">SUM(D33:L33)</f>
        <v>1</v>
      </c>
      <c r="N33" s="183"/>
    </row>
    <row r="34" customFormat="false" ht="36.75" hidden="false" customHeight="true" outlineLevel="0" collapsed="false">
      <c r="A34" s="167" t="s">
        <v>101</v>
      </c>
      <c r="B34" s="167"/>
      <c r="C34" s="154"/>
      <c r="D34" s="181" t="n">
        <f aca="false">D32/$C$31</f>
        <v>0.0318705347156363</v>
      </c>
      <c r="E34" s="181" t="n">
        <f aca="false">E32/$C$31</f>
        <v>0.0886646889019696</v>
      </c>
      <c r="F34" s="181" t="n">
        <f aca="false">F32/$C$31</f>
        <v>0.24923619470697</v>
      </c>
      <c r="G34" s="181" t="n">
        <f aca="false">G32/$C$31</f>
        <v>0.46893604872529</v>
      </c>
      <c r="H34" s="181" t="n">
        <f aca="false">H32/$C$31</f>
        <v>0.564358251143725</v>
      </c>
      <c r="I34" s="181" t="n">
        <f aca="false">I32/$C$31</f>
        <v>0.659382938752136</v>
      </c>
      <c r="J34" s="181" t="n">
        <f aca="false">J32/$C$31</f>
        <v>0.818121497311106</v>
      </c>
      <c r="K34" s="181" t="n">
        <f aca="false">K32/$C$31</f>
        <v>0.970059460801759</v>
      </c>
      <c r="L34" s="181" t="n">
        <f aca="false">L32/$C$31</f>
        <v>1</v>
      </c>
      <c r="M34" s="182"/>
    </row>
    <row r="35" customFormat="false" ht="15" hidden="false" customHeight="false" outlineLevel="0" collapsed="false">
      <c r="A35" s="184"/>
      <c r="B35" s="184"/>
      <c r="C35" s="185"/>
      <c r="D35" s="184"/>
      <c r="E35" s="184"/>
      <c r="F35" s="184"/>
      <c r="G35" s="184"/>
      <c r="H35" s="184"/>
      <c r="I35" s="184"/>
      <c r="J35" s="184"/>
      <c r="K35" s="184"/>
      <c r="L35" s="184"/>
      <c r="M35" s="184"/>
    </row>
    <row r="36" customFormat="false" ht="15" hidden="false" customHeight="false" outlineLevel="0" collapsed="false">
      <c r="A36" s="184"/>
      <c r="B36" s="184"/>
      <c r="C36" s="184"/>
      <c r="D36" s="184"/>
      <c r="E36" s="184"/>
      <c r="F36" s="184"/>
      <c r="G36" s="184"/>
      <c r="H36" s="184"/>
      <c r="I36" s="184"/>
      <c r="J36" s="184"/>
      <c r="K36" s="184"/>
      <c r="L36" s="184"/>
      <c r="M36" s="184"/>
    </row>
    <row r="37" customFormat="false" ht="15" hidden="false" customHeight="false" outlineLevel="0" collapsed="false">
      <c r="A37" s="184"/>
      <c r="B37" s="184"/>
      <c r="C37" s="184"/>
      <c r="D37" s="184"/>
      <c r="E37" s="184"/>
      <c r="F37" s="184"/>
      <c r="G37" s="184"/>
      <c r="H37" s="184"/>
      <c r="I37" s="184"/>
      <c r="J37" s="184"/>
      <c r="K37" s="184"/>
      <c r="L37" s="184"/>
      <c r="M37" s="184"/>
    </row>
    <row r="38" customFormat="false" ht="15" hidden="false" customHeight="false" outlineLevel="0" collapsed="false">
      <c r="A38" s="184"/>
      <c r="B38" s="184"/>
      <c r="C38" s="184"/>
      <c r="D38" s="184"/>
      <c r="E38" s="184"/>
      <c r="F38" s="184"/>
      <c r="G38" s="184"/>
      <c r="H38" s="184"/>
      <c r="I38" s="184"/>
      <c r="J38" s="184"/>
      <c r="K38" s="184"/>
      <c r="L38" s="184"/>
      <c r="M38" s="186"/>
    </row>
    <row r="39" customFormat="false" ht="12.75" hidden="false" customHeight="true" outlineLevel="0" collapsed="false">
      <c r="B39" s="187"/>
      <c r="C39" s="187"/>
      <c r="D39" s="187"/>
      <c r="E39" s="187"/>
      <c r="F39" s="187"/>
      <c r="G39" s="187"/>
      <c r="H39" s="187"/>
      <c r="I39" s="187"/>
      <c r="J39" s="187"/>
      <c r="K39" s="187"/>
      <c r="L39" s="187"/>
      <c r="M39" s="187"/>
    </row>
    <row r="40" customFormat="false" ht="15" hidden="false" customHeight="false" outlineLevel="0" collapsed="false">
      <c r="B40" s="188"/>
      <c r="C40" s="188"/>
      <c r="D40" s="188"/>
      <c r="E40" s="188"/>
      <c r="F40" s="188"/>
      <c r="G40" s="188"/>
      <c r="H40" s="188"/>
      <c r="I40" s="188"/>
      <c r="J40" s="188"/>
      <c r="K40" s="188"/>
      <c r="L40" s="188"/>
      <c r="M40" s="188"/>
      <c r="Q40" s="189"/>
    </row>
    <row r="41" customFormat="false" ht="12.75" hidden="false" customHeight="true" outlineLevel="0" collapsed="false">
      <c r="Q41" s="189"/>
    </row>
    <row r="42" customFormat="false" ht="15" hidden="false" customHeight="false" outlineLevel="0" collapsed="false">
      <c r="Q42" s="189"/>
    </row>
    <row r="43" customFormat="false" ht="15" hidden="false" customHeight="false" outlineLevel="0" collapsed="false">
      <c r="Q43" s="189"/>
    </row>
    <row r="44" customFormat="false" ht="15" hidden="false" customHeight="false" outlineLevel="0" collapsed="false">
      <c r="N44" s="180"/>
    </row>
    <row r="46" customFormat="false" ht="15" hidden="false" customHeight="false" outlineLevel="0" collapsed="false">
      <c r="M46" s="183"/>
      <c r="N46" s="180"/>
    </row>
    <row r="48" customFormat="false" ht="15" hidden="false" customHeight="false" outlineLevel="0" collapsed="false">
      <c r="M48" s="190"/>
    </row>
  </sheetData>
  <mergeCells count="16">
    <mergeCell ref="K1:L1"/>
    <mergeCell ref="K2:L2"/>
    <mergeCell ref="A10:M10"/>
    <mergeCell ref="A11:A12"/>
    <mergeCell ref="B11:B12"/>
    <mergeCell ref="C11:C12"/>
    <mergeCell ref="D11:L11"/>
    <mergeCell ref="O17:Q17"/>
    <mergeCell ref="O21:Q21"/>
    <mergeCell ref="O25:Q25"/>
    <mergeCell ref="O29:Q29"/>
    <mergeCell ref="A31:B31"/>
    <mergeCell ref="M31:M32"/>
    <mergeCell ref="A32:B32"/>
    <mergeCell ref="A33:B33"/>
    <mergeCell ref="A34:B34"/>
  </mergeCells>
  <printOptions headings="false" gridLines="false" gridLinesSet="true" horizontalCentered="false" verticalCentered="false"/>
  <pageMargins left="0.196527777777778" right="0.196527777777778" top="0.590277777777778" bottom="0.590277777777778" header="0.511805555555555" footer="0.39375"/>
  <pageSetup paperSize="9" scale="100" firstPageNumber="0" fitToWidth="1" fitToHeight="1" pageOrder="downThenOver" orientation="landscape" blackAndWhite="false" draft="false" cellComments="none" useFirstPageNumber="false" horizontalDpi="300" verticalDpi="300" copies="1"/>
  <headerFooter differentFirst="false" differentOddEven="false">
    <oddHeader/>
    <oddFooter>&amp;CPágina &amp;P de &amp;N</oddFooter>
  </headerFooter>
  <drawing r:id="rId1"/>
</worksheet>
</file>

<file path=xl/worksheets/sheet4.xml><?xml version="1.0" encoding="utf-8"?>
<worksheet xmlns="http://schemas.openxmlformats.org/spreadsheetml/2006/main" xmlns:r="http://schemas.openxmlformats.org/officeDocument/2006/relationships">
  <sheetPr filterMode="false">
    <tabColor rgb="FFF4B183"/>
    <pageSetUpPr fitToPage="false"/>
  </sheetPr>
  <dimension ref="A1:AA491"/>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191" width="21.29"/>
    <col collapsed="false" customWidth="true" hidden="false" outlineLevel="0" max="2" min="2" style="0" width="61.14"/>
    <col collapsed="false" customWidth="true" hidden="false" outlineLevel="0" max="3" min="3" style="0" width="10.58"/>
    <col collapsed="false" customWidth="true" hidden="false" outlineLevel="0" max="4" min="4" style="0" width="12.71"/>
    <col collapsed="false" customWidth="true" hidden="false" outlineLevel="0" max="5" min="5" style="0" width="15.57"/>
    <col collapsed="false" customWidth="true" hidden="false" outlineLevel="0" max="6" min="6" style="0" width="16.71"/>
    <col collapsed="false" customWidth="true" hidden="false" outlineLevel="0" max="7" min="7" style="0" width="10.85"/>
    <col collapsed="false" customWidth="true" hidden="false" outlineLevel="0" max="8" min="8" style="0" width="16.71"/>
    <col collapsed="false" customWidth="true" hidden="false" outlineLevel="0" max="9" min="9" style="0" width="14.43"/>
    <col collapsed="false" customWidth="true" hidden="false" outlineLevel="0" max="10" min="10" style="0" width="11.14"/>
    <col collapsed="false" customWidth="true" hidden="false" outlineLevel="0" max="1025" min="11" style="0" width="8.67"/>
  </cols>
  <sheetData>
    <row r="1" s="112" customFormat="true" ht="15" hidden="false" customHeight="false" outlineLevel="0" collapsed="false">
      <c r="A1" s="109"/>
      <c r="B1" s="109"/>
      <c r="C1" s="110"/>
      <c r="D1" s="111"/>
      <c r="H1" s="113" t="s">
        <v>2</v>
      </c>
      <c r="I1" s="113"/>
      <c r="J1" s="114" t="n">
        <f aca="false">BDI_Materiais!$H$27</f>
        <v>0.2026</v>
      </c>
      <c r="K1" s="115"/>
      <c r="L1" s="115"/>
      <c r="M1" s="115"/>
      <c r="N1" s="115"/>
      <c r="P1" s="116"/>
      <c r="V1" s="116"/>
      <c r="W1" s="116"/>
      <c r="X1" s="116"/>
      <c r="Y1" s="116"/>
      <c r="Z1" s="116"/>
      <c r="AA1" s="116"/>
    </row>
    <row r="2" s="112" customFormat="true" ht="15" hidden="false" customHeight="false" outlineLevel="0" collapsed="false">
      <c r="A2" s="109"/>
      <c r="B2" s="118"/>
      <c r="C2" s="118"/>
      <c r="D2" s="119"/>
      <c r="G2" s="120"/>
      <c r="H2" s="113" t="s">
        <v>3</v>
      </c>
      <c r="I2" s="113"/>
      <c r="J2" s="114" t="n">
        <f aca="false">BDI_Equipamentos!$H$27</f>
        <v>0.1326</v>
      </c>
      <c r="K2" s="115"/>
      <c r="L2" s="115"/>
      <c r="M2" s="115"/>
      <c r="N2" s="115"/>
      <c r="P2" s="116"/>
      <c r="V2" s="116"/>
      <c r="W2" s="116"/>
      <c r="X2" s="116"/>
      <c r="Y2" s="116"/>
      <c r="Z2" s="116"/>
      <c r="AA2" s="116"/>
    </row>
    <row r="3" s="112" customFormat="true" ht="15" hidden="false" customHeight="false" outlineLevel="0" collapsed="false">
      <c r="A3" s="109"/>
      <c r="B3" s="118"/>
      <c r="C3" s="118"/>
      <c r="D3" s="119"/>
      <c r="E3" s="124"/>
      <c r="G3" s="120"/>
      <c r="H3" s="120"/>
      <c r="I3" s="120"/>
      <c r="J3" s="120"/>
      <c r="K3" s="115"/>
      <c r="L3" s="115"/>
      <c r="M3" s="115"/>
      <c r="N3" s="115"/>
      <c r="P3" s="116"/>
      <c r="V3" s="116"/>
      <c r="W3" s="116"/>
      <c r="X3" s="116"/>
      <c r="Y3" s="116"/>
      <c r="Z3" s="116"/>
      <c r="AA3" s="116"/>
    </row>
    <row r="4" s="112" customFormat="true" ht="15" hidden="false" customHeight="false" outlineLevel="0" collapsed="false">
      <c r="A4" s="126"/>
      <c r="B4" s="126"/>
      <c r="C4" s="126"/>
      <c r="D4" s="127"/>
      <c r="E4" s="128"/>
      <c r="G4" s="120"/>
      <c r="H4" s="120"/>
      <c r="I4" s="120"/>
      <c r="K4" s="115"/>
      <c r="L4" s="115"/>
      <c r="M4" s="115"/>
      <c r="N4" s="115"/>
      <c r="P4" s="116"/>
      <c r="V4" s="116"/>
      <c r="W4" s="116"/>
      <c r="X4" s="116"/>
      <c r="Y4" s="116"/>
      <c r="Z4" s="116"/>
      <c r="AA4" s="116"/>
    </row>
    <row r="5" s="112" customFormat="true" ht="15" hidden="false" customHeight="false" outlineLevel="0" collapsed="false">
      <c r="A5" s="130" t="s">
        <v>29</v>
      </c>
      <c r="B5" s="131"/>
      <c r="C5" s="131"/>
      <c r="D5" s="132"/>
      <c r="E5" s="133"/>
      <c r="J5" s="135" t="s">
        <v>65</v>
      </c>
      <c r="K5" s="115"/>
      <c r="L5" s="115"/>
      <c r="M5" s="115"/>
      <c r="N5" s="115"/>
      <c r="P5" s="116"/>
      <c r="V5" s="116"/>
      <c r="W5" s="116"/>
      <c r="X5" s="116"/>
      <c r="Y5" s="116"/>
      <c r="Z5" s="116"/>
      <c r="AA5" s="116"/>
    </row>
    <row r="6" s="112" customFormat="true" ht="15" hidden="false" customHeight="false" outlineLevel="0" collapsed="false">
      <c r="A6" s="130" t="s">
        <v>31</v>
      </c>
      <c r="B6" s="126"/>
      <c r="C6" s="126"/>
      <c r="D6" s="127"/>
      <c r="J6" s="137" t="s">
        <v>66</v>
      </c>
      <c r="K6" s="115"/>
      <c r="L6" s="115"/>
      <c r="M6" s="115"/>
      <c r="N6" s="115"/>
      <c r="P6" s="116"/>
      <c r="V6" s="116"/>
      <c r="W6" s="116"/>
      <c r="X6" s="116"/>
      <c r="Y6" s="116"/>
      <c r="Z6" s="116"/>
      <c r="AA6" s="116"/>
    </row>
    <row r="7" s="112" customFormat="true" ht="15" hidden="false" customHeight="false" outlineLevel="0" collapsed="false">
      <c r="A7" s="138" t="s">
        <v>21</v>
      </c>
      <c r="B7" s="126"/>
      <c r="C7" s="126"/>
      <c r="D7" s="127"/>
      <c r="J7" s="139" t="str">
        <f aca="false">IF('!Dados'!G3="Com Desoneração",'!Dados'!E6,'!Dados'!E7)</f>
        <v>LEIS SOCIAIS HORISTAS: 110,69%</v>
      </c>
      <c r="K7" s="139"/>
      <c r="L7" s="139"/>
      <c r="M7" s="115"/>
      <c r="N7" s="115"/>
      <c r="P7" s="116"/>
      <c r="V7" s="116"/>
      <c r="W7" s="116"/>
      <c r="X7" s="116"/>
      <c r="Y7" s="116"/>
      <c r="Z7" s="116"/>
      <c r="AA7" s="116"/>
    </row>
    <row r="8" s="112" customFormat="true" ht="15" hidden="false" customHeight="false" outlineLevel="0" collapsed="false">
      <c r="A8" s="138" t="s">
        <v>67</v>
      </c>
      <c r="B8" s="126"/>
      <c r="C8" s="126"/>
      <c r="D8" s="127"/>
      <c r="E8" s="140"/>
      <c r="J8" s="137" t="str">
        <f aca="false">IF('!Dados'!G3="Com Desoneração",'!Dados'!G6,'!Dados'!G7)</f>
        <v>LEIS SOCIAIS MENSALISTAS: 70,40%</v>
      </c>
      <c r="K8" s="115"/>
      <c r="L8" s="115"/>
      <c r="M8" s="115"/>
      <c r="N8" s="115"/>
      <c r="P8" s="116"/>
      <c r="V8" s="116"/>
      <c r="W8" s="116"/>
      <c r="X8" s="116"/>
      <c r="Y8" s="116"/>
      <c r="Z8" s="116"/>
      <c r="AA8" s="116"/>
    </row>
    <row r="9" s="112" customFormat="true" ht="15" hidden="false" customHeight="false" outlineLevel="0" collapsed="false">
      <c r="A9" s="138" t="s">
        <v>68</v>
      </c>
      <c r="B9" s="126"/>
      <c r="C9" s="126"/>
      <c r="D9" s="111"/>
      <c r="E9" s="140"/>
      <c r="J9" s="137" t="str">
        <f aca="false">IF('!Dados'!G3="Com Desoneração",'!Dados'!I6,'!Dados'!I7)</f>
        <v>TABELA DE REFERÊNCIA:. SINAPI - OUTUBRO DE 2023 SEM DESONERAÇÃO</v>
      </c>
      <c r="K9" s="115"/>
      <c r="L9" s="115"/>
      <c r="M9" s="115"/>
      <c r="N9" s="115"/>
      <c r="P9" s="116"/>
      <c r="V9" s="116"/>
      <c r="W9" s="116"/>
      <c r="X9" s="116"/>
      <c r="Y9" s="116"/>
      <c r="Z9" s="116"/>
      <c r="AA9" s="116"/>
    </row>
    <row r="10" customFormat="false" ht="23.25" hidden="false" customHeight="true" outlineLevel="0" collapsed="false">
      <c r="A10" s="192" t="s">
        <v>102</v>
      </c>
      <c r="B10" s="192"/>
      <c r="C10" s="192"/>
      <c r="D10" s="192"/>
      <c r="E10" s="192"/>
      <c r="F10" s="192"/>
      <c r="G10" s="192"/>
      <c r="H10" s="192"/>
      <c r="I10" s="192"/>
      <c r="J10" s="192"/>
    </row>
    <row r="11" customFormat="false" ht="38.25" hidden="false" customHeight="false" outlineLevel="0" collapsed="false">
      <c r="A11" s="193" t="s">
        <v>103</v>
      </c>
      <c r="B11" s="194" t="s">
        <v>104</v>
      </c>
      <c r="C11" s="194" t="s">
        <v>105</v>
      </c>
      <c r="D11" s="195" t="s">
        <v>106</v>
      </c>
      <c r="E11" s="194" t="s">
        <v>107</v>
      </c>
      <c r="F11" s="194" t="s">
        <v>108</v>
      </c>
      <c r="G11" s="194" t="s">
        <v>109</v>
      </c>
      <c r="H11" s="194" t="s">
        <v>110</v>
      </c>
      <c r="I11" s="194" t="s">
        <v>111</v>
      </c>
      <c r="J11" s="196" t="s">
        <v>112</v>
      </c>
    </row>
    <row r="12" customFormat="false" ht="30" hidden="false" customHeight="false" outlineLevel="0" collapsed="false">
      <c r="A12" s="197" t="n">
        <v>94216</v>
      </c>
      <c r="B12" s="198" t="s">
        <v>113</v>
      </c>
      <c r="C12" s="199" t="s">
        <v>114</v>
      </c>
      <c r="D12" s="200" t="n">
        <v>1437</v>
      </c>
      <c r="E12" s="201" t="n">
        <f aca="false">VLOOKUP(A12,'COMP ANL'!A:I,9,0)</f>
        <v>201.62</v>
      </c>
      <c r="F12" s="201" t="n">
        <f aca="false">E12*D12</f>
        <v>289727.94</v>
      </c>
      <c r="G12" s="202" t="n">
        <f aca="false">$J$1</f>
        <v>0.2026</v>
      </c>
      <c r="H12" s="201" t="n">
        <f aca="false">ROUND((F12*(1+G12)),2)</f>
        <v>348426.82</v>
      </c>
      <c r="I12" s="203" t="n">
        <f aca="false">H12/CAPA!$D$40</f>
        <v>0.0649744957811526</v>
      </c>
      <c r="J12" s="203" t="n">
        <f aca="false">I12</f>
        <v>0.0649744957811526</v>
      </c>
    </row>
    <row r="13" customFormat="false" ht="60" hidden="false" customHeight="false" outlineLevel="0" collapsed="false">
      <c r="A13" s="197" t="n">
        <v>100778</v>
      </c>
      <c r="B13" s="198" t="s">
        <v>115</v>
      </c>
      <c r="C13" s="199" t="s">
        <v>116</v>
      </c>
      <c r="D13" s="200" t="n">
        <v>20243.63</v>
      </c>
      <c r="E13" s="201" t="n">
        <f aca="false">VLOOKUP(A13,'COMP ANL'!A:I,9,0)</f>
        <v>10.68</v>
      </c>
      <c r="F13" s="201" t="n">
        <f aca="false">E13*D13</f>
        <v>216201.9684</v>
      </c>
      <c r="G13" s="202" t="n">
        <f aca="false">$J$1</f>
        <v>0.2026</v>
      </c>
      <c r="H13" s="201" t="n">
        <f aca="false">ROUND((F13*(1+G13)),2)</f>
        <v>260004.49</v>
      </c>
      <c r="I13" s="203" t="n">
        <f aca="false">H13/CAPA!$D$40</f>
        <v>0.0484855346054753</v>
      </c>
      <c r="J13" s="203" t="n">
        <f aca="false">I13+J12</f>
        <v>0.113460030386628</v>
      </c>
    </row>
    <row r="14" customFormat="false" ht="30" hidden="false" customHeight="false" outlineLevel="0" collapsed="false">
      <c r="A14" s="197" t="n">
        <v>92270</v>
      </c>
      <c r="B14" s="198" t="s">
        <v>117</v>
      </c>
      <c r="C14" s="199" t="s">
        <v>114</v>
      </c>
      <c r="D14" s="200" t="n">
        <v>941.92</v>
      </c>
      <c r="E14" s="201" t="n">
        <f aca="false">VLOOKUP(A14,'COMP ANL'!A:I,9,0)</f>
        <v>189.94</v>
      </c>
      <c r="F14" s="201" t="n">
        <f aca="false">E14*D14</f>
        <v>178908.2848</v>
      </c>
      <c r="G14" s="202" t="n">
        <f aca="false">$J$1</f>
        <v>0.2026</v>
      </c>
      <c r="H14" s="201" t="n">
        <f aca="false">ROUND((F14*(1+G14)),2)</f>
        <v>215155.1</v>
      </c>
      <c r="I14" s="203" t="n">
        <f aca="false">H14/CAPA!$D$40</f>
        <v>0.040122038071706</v>
      </c>
      <c r="J14" s="203" t="n">
        <f aca="false">I14+J13</f>
        <v>0.153582068458334</v>
      </c>
    </row>
    <row r="15" customFormat="false" ht="75" hidden="false" customHeight="false" outlineLevel="0" collapsed="false">
      <c r="A15" s="197" t="n">
        <v>89173</v>
      </c>
      <c r="B15" s="198" t="s">
        <v>118</v>
      </c>
      <c r="C15" s="199" t="s">
        <v>114</v>
      </c>
      <c r="D15" s="200" t="n">
        <v>3939.75</v>
      </c>
      <c r="E15" s="201" t="n">
        <f aca="false">VLOOKUP(A15,'COMP ANL'!A:I,9,0)</f>
        <v>44.81</v>
      </c>
      <c r="F15" s="201" t="n">
        <f aca="false">E15*D15</f>
        <v>176540.1975</v>
      </c>
      <c r="G15" s="202" t="n">
        <f aca="false">$J$1</f>
        <v>0.2026</v>
      </c>
      <c r="H15" s="201" t="n">
        <f aca="false">ROUND((F15*(1+G15)),2)</f>
        <v>212307.24</v>
      </c>
      <c r="I15" s="203" t="n">
        <f aca="false">H15/CAPA!$D$40</f>
        <v>0.0395909702636787</v>
      </c>
      <c r="J15" s="203" t="n">
        <f aca="false">I15+J14</f>
        <v>0.193173038722013</v>
      </c>
    </row>
    <row r="16" customFormat="false" ht="60" hidden="false" customHeight="false" outlineLevel="0" collapsed="false">
      <c r="A16" s="197" t="n">
        <v>100897</v>
      </c>
      <c r="B16" s="198" t="s">
        <v>119</v>
      </c>
      <c r="C16" s="199" t="s">
        <v>120</v>
      </c>
      <c r="D16" s="200" t="n">
        <v>1485</v>
      </c>
      <c r="E16" s="201" t="n">
        <f aca="false">VLOOKUP(A16,'COMP ANL'!A:I,9,0)</f>
        <v>116.19</v>
      </c>
      <c r="F16" s="201" t="n">
        <f aca="false">E16*D16</f>
        <v>172542.15</v>
      </c>
      <c r="G16" s="202" t="n">
        <f aca="false">$J$1</f>
        <v>0.2026</v>
      </c>
      <c r="H16" s="201" t="n">
        <f aca="false">ROUND((F16*(1+G16)),2)</f>
        <v>207499.19</v>
      </c>
      <c r="I16" s="203" t="n">
        <f aca="false">H16/CAPA!$D$40</f>
        <v>0.0386943669986357</v>
      </c>
      <c r="J16" s="203" t="n">
        <f aca="false">I16+J15</f>
        <v>0.231867405720648</v>
      </c>
    </row>
    <row r="17" customFormat="false" ht="45" hidden="false" customHeight="false" outlineLevel="0" collapsed="false">
      <c r="A17" s="197" t="n">
        <v>92263</v>
      </c>
      <c r="B17" s="198" t="s">
        <v>121</v>
      </c>
      <c r="C17" s="199" t="s">
        <v>114</v>
      </c>
      <c r="D17" s="204" t="n">
        <v>768.81</v>
      </c>
      <c r="E17" s="201" t="n">
        <f aca="false">VLOOKUP(A17,'COMP ANL'!A:I,9,0)</f>
        <v>154.19</v>
      </c>
      <c r="F17" s="201" t="n">
        <f aca="false">E17*D17</f>
        <v>118542.8139</v>
      </c>
      <c r="G17" s="202" t="n">
        <f aca="false">$J$1</f>
        <v>0.2026</v>
      </c>
      <c r="H17" s="201" t="n">
        <f aca="false">ROUND((F17*(1+G17)),2)</f>
        <v>142559.59</v>
      </c>
      <c r="I17" s="203" t="n">
        <f aca="false">H17/CAPA!$D$40</f>
        <v>0.0265844560387683</v>
      </c>
      <c r="J17" s="203" t="n">
        <f aca="false">I17+J16</f>
        <v>0.258451861759417</v>
      </c>
    </row>
    <row r="18" customFormat="false" ht="30" hidden="false" customHeight="false" outlineLevel="0" collapsed="false">
      <c r="A18" s="197" t="n">
        <v>92265</v>
      </c>
      <c r="B18" s="198" t="s">
        <v>122</v>
      </c>
      <c r="C18" s="199" t="s">
        <v>114</v>
      </c>
      <c r="D18" s="200" t="n">
        <v>978.76</v>
      </c>
      <c r="E18" s="201" t="n">
        <f aca="false">VLOOKUP(A18,'COMP ANL'!A:I,9,0)</f>
        <v>111.91</v>
      </c>
      <c r="F18" s="201" t="n">
        <f aca="false">E18*D18</f>
        <v>109533.0316</v>
      </c>
      <c r="G18" s="202" t="n">
        <f aca="false">$J$1</f>
        <v>0.2026</v>
      </c>
      <c r="H18" s="201" t="n">
        <f aca="false">ROUND((F18*(1+G18)),2)</f>
        <v>131724.42</v>
      </c>
      <c r="I18" s="203" t="n">
        <f aca="false">H18/CAPA!$D$40</f>
        <v>0.0245639178165583</v>
      </c>
      <c r="J18" s="203" t="n">
        <f aca="false">I18+J17</f>
        <v>0.283015779575975</v>
      </c>
    </row>
    <row r="19" customFormat="false" ht="60" hidden="false" customHeight="false" outlineLevel="0" collapsed="false">
      <c r="A19" s="205" t="n">
        <v>87680</v>
      </c>
      <c r="B19" s="206" t="s">
        <v>123</v>
      </c>
      <c r="C19" s="207" t="s">
        <v>114</v>
      </c>
      <c r="D19" s="208" t="n">
        <v>2249.18</v>
      </c>
      <c r="E19" s="201" t="n">
        <f aca="false">VLOOKUP(A19,'COMP ANL'!A:I,9,0)</f>
        <v>46.69</v>
      </c>
      <c r="F19" s="201" t="n">
        <f aca="false">E19*D19</f>
        <v>105014.2142</v>
      </c>
      <c r="G19" s="202" t="n">
        <f aca="false">$J$1</f>
        <v>0.2026</v>
      </c>
      <c r="H19" s="201" t="n">
        <f aca="false">ROUND((F19*(1+G19)),2)</f>
        <v>126290.09</v>
      </c>
      <c r="I19" s="203" t="n">
        <f aca="false">H19/CAPA!$D$40</f>
        <v>0.0235505261044669</v>
      </c>
      <c r="J19" s="203" t="n">
        <f aca="false">I19+J18</f>
        <v>0.306566305680442</v>
      </c>
    </row>
    <row r="20" customFormat="false" ht="60" hidden="false" customHeight="false" outlineLevel="0" collapsed="false">
      <c r="A20" s="197" t="n">
        <v>100757</v>
      </c>
      <c r="B20" s="198" t="s">
        <v>124</v>
      </c>
      <c r="C20" s="199" t="s">
        <v>114</v>
      </c>
      <c r="D20" s="200" t="n">
        <v>1919.62</v>
      </c>
      <c r="E20" s="201" t="n">
        <f aca="false">VLOOKUP(A20,'COMP ANL'!A:I,9,0)</f>
        <v>51.25</v>
      </c>
      <c r="F20" s="201" t="n">
        <f aca="false">E20*D20</f>
        <v>98380.525</v>
      </c>
      <c r="G20" s="202" t="n">
        <f aca="false">$J$1</f>
        <v>0.2026</v>
      </c>
      <c r="H20" s="201" t="n">
        <f aca="false">ROUND((F20*(1+G20)),2)</f>
        <v>118312.42</v>
      </c>
      <c r="I20" s="203" t="n">
        <f aca="false">H20/CAPA!$D$40</f>
        <v>0.0220628533536768</v>
      </c>
      <c r="J20" s="203" t="n">
        <f aca="false">I20+J19</f>
        <v>0.328629159034119</v>
      </c>
    </row>
    <row r="21" customFormat="false" ht="30" hidden="false" customHeight="false" outlineLevel="0" collapsed="false">
      <c r="A21" s="205" t="n">
        <v>98555</v>
      </c>
      <c r="B21" s="206" t="s">
        <v>125</v>
      </c>
      <c r="C21" s="207" t="s">
        <v>114</v>
      </c>
      <c r="D21" s="208" t="n">
        <v>2562.88</v>
      </c>
      <c r="E21" s="201" t="n">
        <f aca="false">VLOOKUP(A21,'COMP ANL'!A:I,9,0)</f>
        <v>33.62</v>
      </c>
      <c r="F21" s="201" t="n">
        <f aca="false">E21*D21</f>
        <v>86164.0256</v>
      </c>
      <c r="G21" s="202" t="n">
        <f aca="false">$J$1</f>
        <v>0.2026</v>
      </c>
      <c r="H21" s="201" t="n">
        <f aca="false">ROUND((F21*(1+G21)),2)</f>
        <v>103620.86</v>
      </c>
      <c r="I21" s="203" t="n">
        <f aca="false">H21/CAPA!$D$40</f>
        <v>0.0193231770473622</v>
      </c>
      <c r="J21" s="203" t="n">
        <f aca="false">I21+J20</f>
        <v>0.347952336081481</v>
      </c>
    </row>
    <row r="22" customFormat="false" ht="45" hidden="false" customHeight="false" outlineLevel="0" collapsed="false">
      <c r="A22" s="197" t="n">
        <v>94569</v>
      </c>
      <c r="B22" s="198" t="s">
        <v>126</v>
      </c>
      <c r="C22" s="199" t="s">
        <v>114</v>
      </c>
      <c r="D22" s="200" t="n">
        <v>119.7</v>
      </c>
      <c r="E22" s="201" t="n">
        <f aca="false">VLOOKUP(A22,'COMP ANL'!A:I,9,0)</f>
        <v>717.92</v>
      </c>
      <c r="F22" s="201" t="n">
        <f aca="false">E22*D22</f>
        <v>85935.024</v>
      </c>
      <c r="G22" s="202" t="n">
        <f aca="false">$J$1</f>
        <v>0.2026</v>
      </c>
      <c r="H22" s="201" t="n">
        <f aca="false">ROUND((F22*(1+G22)),2)</f>
        <v>103345.46</v>
      </c>
      <c r="I22" s="203" t="n">
        <f aca="false">H22/CAPA!$D$40</f>
        <v>0.0192718205641324</v>
      </c>
      <c r="J22" s="203" t="n">
        <f aca="false">I22+J21</f>
        <v>0.367224156645613</v>
      </c>
    </row>
    <row r="23" customFormat="false" ht="45" hidden="false" customHeight="false" outlineLevel="0" collapsed="false">
      <c r="A23" s="197" t="n">
        <v>96557</v>
      </c>
      <c r="B23" s="198" t="s">
        <v>127</v>
      </c>
      <c r="C23" s="199" t="s">
        <v>128</v>
      </c>
      <c r="D23" s="200" t="n">
        <v>135.94</v>
      </c>
      <c r="E23" s="201" t="n">
        <f aca="false">VLOOKUP(A23,'COMP ANL'!A:I,9,0)</f>
        <v>623.52</v>
      </c>
      <c r="F23" s="201" t="n">
        <f aca="false">E23*D23</f>
        <v>84761.3088</v>
      </c>
      <c r="G23" s="202" t="n">
        <f aca="false">$J$1</f>
        <v>0.2026</v>
      </c>
      <c r="H23" s="201" t="n">
        <f aca="false">ROUND((F23*(1+G23)),2)</f>
        <v>101933.95</v>
      </c>
      <c r="I23" s="203" t="n">
        <f aca="false">H23/CAPA!$D$40</f>
        <v>0.0190086027368135</v>
      </c>
      <c r="J23" s="203" t="n">
        <f aca="false">I23+J22</f>
        <v>0.386232759382427</v>
      </c>
    </row>
    <row r="24" customFormat="false" ht="45" hidden="false" customHeight="false" outlineLevel="0" collapsed="false">
      <c r="A24" s="205" t="n">
        <v>94962</v>
      </c>
      <c r="B24" s="206" t="s">
        <v>129</v>
      </c>
      <c r="C24" s="207" t="s">
        <v>128</v>
      </c>
      <c r="D24" s="208" t="n">
        <v>157.44</v>
      </c>
      <c r="E24" s="201" t="n">
        <f aca="false">VLOOKUP(A24,'COMP ANL'!A:I,9,0)</f>
        <v>499.87</v>
      </c>
      <c r="F24" s="201" t="n">
        <f aca="false">E24*D24</f>
        <v>78699.5328</v>
      </c>
      <c r="G24" s="202" t="n">
        <f aca="false">$J$1</f>
        <v>0.2026</v>
      </c>
      <c r="H24" s="201" t="n">
        <f aca="false">ROUND((F24*(1+G24)),2)</f>
        <v>94644.06</v>
      </c>
      <c r="I24" s="203" t="n">
        <f aca="false">H24/CAPA!$D$40</f>
        <v>0.0176491869287822</v>
      </c>
      <c r="J24" s="203" t="n">
        <f aca="false">I24+J23</f>
        <v>0.403881946311209</v>
      </c>
    </row>
    <row r="25" customFormat="false" ht="30" hidden="false" customHeight="false" outlineLevel="0" collapsed="false">
      <c r="A25" s="197" t="s">
        <v>130</v>
      </c>
      <c r="B25" s="198" t="s">
        <v>131</v>
      </c>
      <c r="C25" s="199" t="s">
        <v>114</v>
      </c>
      <c r="D25" s="200" t="n">
        <v>857.89</v>
      </c>
      <c r="E25" s="201" t="n">
        <f aca="false">VLOOKUP(A25,'COMP ANL'!A:I,9,0)</f>
        <v>90</v>
      </c>
      <c r="F25" s="201" t="n">
        <f aca="false">E25*D25</f>
        <v>77210.1</v>
      </c>
      <c r="G25" s="202" t="n">
        <f aca="false">$J$1</f>
        <v>0.2026</v>
      </c>
      <c r="H25" s="201" t="n">
        <f aca="false">ROUND((F25*(1+G25)),2)</f>
        <v>92852.87</v>
      </c>
      <c r="I25" s="203" t="n">
        <f aca="false">H25/CAPA!$D$40</f>
        <v>0.0173151665250192</v>
      </c>
      <c r="J25" s="203" t="n">
        <f aca="false">I25+J24</f>
        <v>0.421197112836228</v>
      </c>
    </row>
    <row r="26" customFormat="false" ht="75" hidden="false" customHeight="false" outlineLevel="0" collapsed="false">
      <c r="A26" s="197" t="s">
        <v>132</v>
      </c>
      <c r="B26" s="198" t="s">
        <v>133</v>
      </c>
      <c r="C26" s="199" t="s">
        <v>134</v>
      </c>
      <c r="D26" s="200" t="n">
        <v>338</v>
      </c>
      <c r="E26" s="201" t="n">
        <f aca="false">VLOOKUP(A26,'COMP ANL'!A:I,9,0)</f>
        <v>227.82</v>
      </c>
      <c r="F26" s="201" t="n">
        <f aca="false">E26*D26</f>
        <v>77003.16</v>
      </c>
      <c r="G26" s="202" t="n">
        <f aca="false">$J$1</f>
        <v>0.2026</v>
      </c>
      <c r="H26" s="201" t="n">
        <f aca="false">ROUND((F26*(1+G26)),2)</f>
        <v>92604</v>
      </c>
      <c r="I26" s="203" t="n">
        <f aca="false">H26/CAPA!$D$40</f>
        <v>0.0172687573457114</v>
      </c>
      <c r="J26" s="203" t="n">
        <f aca="false">I26+J25</f>
        <v>0.43846587018194</v>
      </c>
    </row>
    <row r="27" customFormat="false" ht="30" hidden="false" customHeight="false" outlineLevel="0" collapsed="false">
      <c r="A27" s="197" t="n">
        <v>98557</v>
      </c>
      <c r="B27" s="198" t="s">
        <v>135</v>
      </c>
      <c r="C27" s="199" t="s">
        <v>114</v>
      </c>
      <c r="D27" s="200" t="n">
        <v>1464.134</v>
      </c>
      <c r="E27" s="201" t="n">
        <f aca="false">VLOOKUP(A27,'COMP ANL'!A:I,9,0)</f>
        <v>45.84</v>
      </c>
      <c r="F27" s="201" t="n">
        <f aca="false">E27*D27</f>
        <v>67115.90256</v>
      </c>
      <c r="G27" s="202" t="n">
        <f aca="false">$J$1</f>
        <v>0.2026</v>
      </c>
      <c r="H27" s="201" t="n">
        <f aca="false">ROUND((F27*(1+G27)),2)</f>
        <v>80713.58</v>
      </c>
      <c r="I27" s="203" t="n">
        <f aca="false">H27/CAPA!$D$40</f>
        <v>0.0150514365202763</v>
      </c>
      <c r="J27" s="203" t="n">
        <f aca="false">I27+J26</f>
        <v>0.453517306702216</v>
      </c>
    </row>
    <row r="28" customFormat="false" ht="45" hidden="false" customHeight="false" outlineLevel="0" collapsed="false">
      <c r="A28" s="205" t="n">
        <v>92762</v>
      </c>
      <c r="B28" s="206" t="s">
        <v>136</v>
      </c>
      <c r="C28" s="207" t="s">
        <v>116</v>
      </c>
      <c r="D28" s="208" t="n">
        <v>4840.9</v>
      </c>
      <c r="E28" s="201" t="n">
        <f aca="false">VLOOKUP(A28,'COMP ANL'!A:I,9,0)</f>
        <v>12.42</v>
      </c>
      <c r="F28" s="201" t="n">
        <f aca="false">E28*D28</f>
        <v>60123.978</v>
      </c>
      <c r="G28" s="202" t="n">
        <f aca="false">$J$1</f>
        <v>0.2026</v>
      </c>
      <c r="H28" s="201" t="n">
        <f aca="false">ROUND((F28*(1+G28)),2)</f>
        <v>72305.1</v>
      </c>
      <c r="I28" s="203" t="n">
        <f aca="false">H28/CAPA!$D$40</f>
        <v>0.0134834264908362</v>
      </c>
      <c r="J28" s="203" t="n">
        <f aca="false">I28+J27</f>
        <v>0.467000733193052</v>
      </c>
    </row>
    <row r="29" customFormat="false" ht="60" hidden="false" customHeight="false" outlineLevel="0" collapsed="false">
      <c r="A29" s="197" t="n">
        <v>87489</v>
      </c>
      <c r="B29" s="198" t="s">
        <v>137</v>
      </c>
      <c r="C29" s="199" t="s">
        <v>114</v>
      </c>
      <c r="D29" s="200" t="n">
        <v>1015.65</v>
      </c>
      <c r="E29" s="201" t="n">
        <f aca="false">VLOOKUP(A29,'COMP ANL'!A:I,9,0)</f>
        <v>58.77</v>
      </c>
      <c r="F29" s="201" t="n">
        <f aca="false">E29*D29</f>
        <v>59689.7505</v>
      </c>
      <c r="G29" s="202" t="n">
        <f aca="false">$J$1</f>
        <v>0.2026</v>
      </c>
      <c r="H29" s="201" t="n">
        <f aca="false">ROUND((F29*(1+G29)),2)</f>
        <v>71782.89</v>
      </c>
      <c r="I29" s="203" t="n">
        <f aca="false">H29/CAPA!$D$40</f>
        <v>0.0133860449762849</v>
      </c>
      <c r="J29" s="203" t="n">
        <f aca="false">I29+J28</f>
        <v>0.480386778169337</v>
      </c>
    </row>
    <row r="30" customFormat="false" ht="45" hidden="false" customHeight="false" outlineLevel="0" collapsed="false">
      <c r="A30" s="197" t="n">
        <v>100622</v>
      </c>
      <c r="B30" s="198" t="s">
        <v>138</v>
      </c>
      <c r="C30" s="199" t="s">
        <v>134</v>
      </c>
      <c r="D30" s="200" t="n">
        <v>24</v>
      </c>
      <c r="E30" s="201" t="n">
        <f aca="false">VLOOKUP(A30,'COMP ANL'!A:I,9,0)</f>
        <v>2470.87</v>
      </c>
      <c r="F30" s="201" t="n">
        <f aca="false">E30*D30</f>
        <v>59300.88</v>
      </c>
      <c r="G30" s="202" t="n">
        <f aca="false">$J$1</f>
        <v>0.2026</v>
      </c>
      <c r="H30" s="201" t="n">
        <f aca="false">ROUND((F30*(1+G30)),2)</f>
        <v>71315.24</v>
      </c>
      <c r="I30" s="203" t="n">
        <f aca="false">H30/CAPA!$D$40</f>
        <v>0.013298837788985</v>
      </c>
      <c r="J30" s="203" t="n">
        <f aca="false">I30+J29</f>
        <v>0.493685615958322</v>
      </c>
    </row>
    <row r="31" customFormat="false" ht="60" hidden="false" customHeight="false" outlineLevel="0" collapsed="false">
      <c r="A31" s="209" t="n">
        <v>87491</v>
      </c>
      <c r="B31" s="210" t="s">
        <v>139</v>
      </c>
      <c r="C31" s="211" t="s">
        <v>114</v>
      </c>
      <c r="D31" s="211" t="n">
        <v>710.21</v>
      </c>
      <c r="E31" s="201" t="n">
        <f aca="false">VLOOKUP(A31,'COMP ANL'!A:I,9,0)</f>
        <v>78.49</v>
      </c>
      <c r="F31" s="201" t="n">
        <f aca="false">E31*D31</f>
        <v>55744.3829</v>
      </c>
      <c r="G31" s="202" t="n">
        <f aca="false">$J$1</f>
        <v>0.2026</v>
      </c>
      <c r="H31" s="201" t="n">
        <f aca="false">ROUND((F31*(1+G31)),2)</f>
        <v>67038.19</v>
      </c>
      <c r="I31" s="203" t="n">
        <f aca="false">H31/CAPA!$D$40</f>
        <v>0.0125012551942216</v>
      </c>
      <c r="J31" s="203" t="n">
        <f aca="false">I31+J30</f>
        <v>0.506186871152543</v>
      </c>
    </row>
    <row r="32" customFormat="false" ht="45" hidden="false" customHeight="false" outlineLevel="0" collapsed="false">
      <c r="A32" s="205" t="n">
        <v>91926</v>
      </c>
      <c r="B32" s="206" t="s">
        <v>140</v>
      </c>
      <c r="C32" s="207" t="s">
        <v>120</v>
      </c>
      <c r="D32" s="208" t="n">
        <v>12010.4</v>
      </c>
      <c r="E32" s="201" t="n">
        <f aca="false">VLOOKUP(A32,'COMP ANL'!A:I,9,0)</f>
        <v>4.57</v>
      </c>
      <c r="F32" s="201" t="n">
        <f aca="false">E32*D32</f>
        <v>54887.528</v>
      </c>
      <c r="G32" s="202" t="n">
        <f aca="false">$J$1</f>
        <v>0.2026</v>
      </c>
      <c r="H32" s="201" t="n">
        <f aca="false">ROUND((F32*(1+G32)),2)</f>
        <v>66007.74</v>
      </c>
      <c r="I32" s="203" t="n">
        <f aca="false">H32/CAPA!$D$40</f>
        <v>0.0123090972852016</v>
      </c>
      <c r="J32" s="203" t="n">
        <f aca="false">I32+J31</f>
        <v>0.518495968437745</v>
      </c>
    </row>
    <row r="33" customFormat="false" ht="30" hidden="false" customHeight="false" outlineLevel="0" collapsed="false">
      <c r="A33" s="197" t="n">
        <v>88497</v>
      </c>
      <c r="B33" s="198" t="s">
        <v>141</v>
      </c>
      <c r="C33" s="199" t="s">
        <v>114</v>
      </c>
      <c r="D33" s="200" t="n">
        <v>2688.83</v>
      </c>
      <c r="E33" s="201" t="n">
        <f aca="false">VLOOKUP(A33,'COMP ANL'!A:I,9,0)</f>
        <v>19.66</v>
      </c>
      <c r="F33" s="201" t="n">
        <f aca="false">E33*D33</f>
        <v>52862.3978</v>
      </c>
      <c r="G33" s="202" t="n">
        <f aca="false">$J$1</f>
        <v>0.2026</v>
      </c>
      <c r="H33" s="201" t="n">
        <f aca="false">ROUND((F33*(1+G33)),2)</f>
        <v>63572.32</v>
      </c>
      <c r="I33" s="203" t="n">
        <f aca="false">H33/CAPA!$D$40</f>
        <v>0.0118549411254796</v>
      </c>
      <c r="J33" s="203" t="n">
        <f aca="false">I33+J32</f>
        <v>0.530350909563225</v>
      </c>
    </row>
    <row r="34" customFormat="false" ht="45" hidden="false" customHeight="false" outlineLevel="0" collapsed="false">
      <c r="A34" s="197" t="n">
        <v>100721</v>
      </c>
      <c r="B34" s="198" t="s">
        <v>142</v>
      </c>
      <c r="C34" s="199" t="s">
        <v>114</v>
      </c>
      <c r="D34" s="200" t="n">
        <v>1914.42</v>
      </c>
      <c r="E34" s="201" t="n">
        <f aca="false">VLOOKUP(A34,'COMP ANL'!A:I,9,0)</f>
        <v>25.99</v>
      </c>
      <c r="F34" s="201" t="n">
        <f aca="false">E34*D34</f>
        <v>49755.7758</v>
      </c>
      <c r="G34" s="202" t="n">
        <f aca="false">$J$1</f>
        <v>0.2026</v>
      </c>
      <c r="H34" s="201" t="n">
        <f aca="false">ROUND((F34*(1+G34)),2)</f>
        <v>59836.3</v>
      </c>
      <c r="I34" s="203" t="n">
        <f aca="false">H34/CAPA!$D$40</f>
        <v>0.0111582495914344</v>
      </c>
      <c r="J34" s="203" t="n">
        <f aca="false">I34+J33</f>
        <v>0.541509159154659</v>
      </c>
    </row>
    <row r="35" customFormat="false" ht="45" hidden="false" customHeight="false" outlineLevel="0" collapsed="false">
      <c r="A35" s="205" t="n">
        <v>87275</v>
      </c>
      <c r="B35" s="206" t="s">
        <v>143</v>
      </c>
      <c r="C35" s="207" t="s">
        <v>114</v>
      </c>
      <c r="D35" s="208" t="n">
        <v>650.78</v>
      </c>
      <c r="E35" s="201" t="n">
        <f aca="false">VLOOKUP(A35,'COMP ANL'!A:I,9,0)</f>
        <v>75.14</v>
      </c>
      <c r="F35" s="201" t="n">
        <f aca="false">E35*D35</f>
        <v>48899.6092</v>
      </c>
      <c r="G35" s="202" t="n">
        <f aca="false">$J$1</f>
        <v>0.2026</v>
      </c>
      <c r="H35" s="201" t="n">
        <f aca="false">ROUND((F35*(1+G35)),2)</f>
        <v>58806.67</v>
      </c>
      <c r="I35" s="203" t="n">
        <f aca="false">H35/CAPA!$D$40</f>
        <v>0.0109662445956905</v>
      </c>
      <c r="J35" s="203" t="n">
        <f aca="false">I35+J34</f>
        <v>0.55247540375035</v>
      </c>
    </row>
    <row r="36" customFormat="false" ht="45" hidden="false" customHeight="false" outlineLevel="0" collapsed="false">
      <c r="A36" s="205" t="n">
        <v>96531</v>
      </c>
      <c r="B36" s="206" t="s">
        <v>144</v>
      </c>
      <c r="C36" s="207" t="s">
        <v>114</v>
      </c>
      <c r="D36" s="208" t="n">
        <v>342.81</v>
      </c>
      <c r="E36" s="201" t="n">
        <f aca="false">VLOOKUP(A36,'COMP ANL'!A:I,9,0)</f>
        <v>142.27</v>
      </c>
      <c r="F36" s="201" t="n">
        <f aca="false">E36*D36</f>
        <v>48771.5787</v>
      </c>
      <c r="G36" s="202" t="n">
        <f aca="false">$J$1</f>
        <v>0.2026</v>
      </c>
      <c r="H36" s="201" t="n">
        <f aca="false">ROUND((F36*(1+G36)),2)</f>
        <v>58652.7</v>
      </c>
      <c r="I36" s="203" t="n">
        <f aca="false">H36/CAPA!$D$40</f>
        <v>0.0109375323309015</v>
      </c>
      <c r="J36" s="203" t="n">
        <f aca="false">I36+J35</f>
        <v>0.563412936081251</v>
      </c>
    </row>
    <row r="37" customFormat="false" ht="30" hidden="false" customHeight="false" outlineLevel="0" collapsed="false">
      <c r="A37" s="205" t="n">
        <v>96973</v>
      </c>
      <c r="B37" s="206" t="s">
        <v>145</v>
      </c>
      <c r="C37" s="207" t="s">
        <v>120</v>
      </c>
      <c r="D37" s="208" t="n">
        <v>604.8</v>
      </c>
      <c r="E37" s="201" t="n">
        <f aca="false">VLOOKUP(A37,'COMP ANL'!A:I,9,0)</f>
        <v>72.38</v>
      </c>
      <c r="F37" s="201" t="n">
        <f aca="false">E37*D37</f>
        <v>43775.424</v>
      </c>
      <c r="G37" s="202" t="n">
        <f aca="false">$J$1</f>
        <v>0.2026</v>
      </c>
      <c r="H37" s="201" t="n">
        <f aca="false">ROUND((F37*(1+G37)),2)</f>
        <v>52644.32</v>
      </c>
      <c r="I37" s="203" t="n">
        <f aca="false">H37/CAPA!$D$40</f>
        <v>0.00981709200153319</v>
      </c>
      <c r="J37" s="203" t="n">
        <f aca="false">I37+J36</f>
        <v>0.573230028082784</v>
      </c>
    </row>
    <row r="38" customFormat="false" ht="45" hidden="false" customHeight="false" outlineLevel="0" collapsed="false">
      <c r="A38" s="197" t="n">
        <v>100702</v>
      </c>
      <c r="B38" s="198" t="s">
        <v>146</v>
      </c>
      <c r="C38" s="199" t="s">
        <v>114</v>
      </c>
      <c r="D38" s="200" t="n">
        <v>118.44</v>
      </c>
      <c r="E38" s="201" t="n">
        <f aca="false">VLOOKUP(A38,'COMP ANL'!A:I,9,0)</f>
        <v>361.29</v>
      </c>
      <c r="F38" s="201" t="n">
        <f aca="false">E38*D38</f>
        <v>42791.1876</v>
      </c>
      <c r="G38" s="202" t="n">
        <f aca="false">$J$1</f>
        <v>0.2026</v>
      </c>
      <c r="H38" s="201" t="n">
        <f aca="false">ROUND((F38*(1+G38)),2)</f>
        <v>51460.68</v>
      </c>
      <c r="I38" s="203" t="n">
        <f aca="false">H38/CAPA!$D$40</f>
        <v>0.00959636728181614</v>
      </c>
      <c r="J38" s="203" t="n">
        <f aca="false">I38+J37</f>
        <v>0.5828263953646</v>
      </c>
    </row>
    <row r="39" customFormat="false" ht="30" hidden="false" customHeight="false" outlineLevel="0" collapsed="false">
      <c r="A39" s="197" t="s">
        <v>147</v>
      </c>
      <c r="B39" s="198" t="s">
        <v>148</v>
      </c>
      <c r="C39" s="199" t="s">
        <v>114</v>
      </c>
      <c r="D39" s="200" t="n">
        <v>394.64</v>
      </c>
      <c r="E39" s="201" t="n">
        <f aca="false">VLOOKUP(A39,'COMP ANL'!A:I,9,0)</f>
        <v>107.54</v>
      </c>
      <c r="F39" s="201" t="n">
        <f aca="false">E39*D39</f>
        <v>42439.5856</v>
      </c>
      <c r="G39" s="202" t="n">
        <f aca="false">$J$1</f>
        <v>0.2026</v>
      </c>
      <c r="H39" s="201" t="n">
        <f aca="false">ROUND((F39*(1+G39)),2)</f>
        <v>51037.85</v>
      </c>
      <c r="I39" s="203" t="n">
        <f aca="false">H39/CAPA!$D$40</f>
        <v>0.0095175181104144</v>
      </c>
      <c r="J39" s="203" t="n">
        <f aca="false">I39+J38</f>
        <v>0.592343913475015</v>
      </c>
    </row>
    <row r="40" customFormat="false" ht="60" hidden="false" customHeight="false" outlineLevel="0" collapsed="false">
      <c r="A40" s="197" t="s">
        <v>149</v>
      </c>
      <c r="B40" s="198" t="s">
        <v>150</v>
      </c>
      <c r="C40" s="199" t="s">
        <v>128</v>
      </c>
      <c r="D40" s="200" t="n">
        <v>62.41</v>
      </c>
      <c r="E40" s="201" t="n">
        <f aca="false">VLOOKUP(A40,'COMP ANL'!A:I,9,0)</f>
        <v>620.35</v>
      </c>
      <c r="F40" s="201" t="n">
        <f aca="false">E40*D40</f>
        <v>38716.0435</v>
      </c>
      <c r="G40" s="202" t="n">
        <f aca="false">$J$1</f>
        <v>0.2026</v>
      </c>
      <c r="H40" s="201" t="n">
        <f aca="false">ROUND((F40*(1+G40)),2)</f>
        <v>46559.91</v>
      </c>
      <c r="I40" s="203" t="n">
        <f aca="false">H40/CAPA!$D$40</f>
        <v>0.00868247362779318</v>
      </c>
      <c r="J40" s="203" t="n">
        <f aca="false">I40+J39</f>
        <v>0.601026387102808</v>
      </c>
    </row>
    <row r="41" customFormat="false" ht="30" hidden="false" customHeight="false" outlineLevel="0" collapsed="false">
      <c r="A41" s="197" t="n">
        <v>95578</v>
      </c>
      <c r="B41" s="198" t="s">
        <v>151</v>
      </c>
      <c r="C41" s="199" t="s">
        <v>116</v>
      </c>
      <c r="D41" s="200" t="n">
        <v>3802.4</v>
      </c>
      <c r="E41" s="201" t="n">
        <f aca="false">VLOOKUP(A41,'COMP ANL'!A:I,9,0)</f>
        <v>10.06</v>
      </c>
      <c r="F41" s="201" t="n">
        <f aca="false">E41*D41</f>
        <v>38252.144</v>
      </c>
      <c r="G41" s="202" t="n">
        <f aca="false">$J$1</f>
        <v>0.2026</v>
      </c>
      <c r="H41" s="201" t="n">
        <f aca="false">ROUND((F41*(1+G41)),2)</f>
        <v>46002.03</v>
      </c>
      <c r="I41" s="203" t="n">
        <f aca="false">H41/CAPA!$D$40</f>
        <v>0.00857844038572993</v>
      </c>
      <c r="J41" s="203" t="n">
        <f aca="false">I41+J40</f>
        <v>0.609604827488538</v>
      </c>
    </row>
    <row r="42" customFormat="false" ht="60" hidden="false" customHeight="false" outlineLevel="0" collapsed="false">
      <c r="A42" s="205" t="n">
        <v>100766</v>
      </c>
      <c r="B42" s="206" t="s">
        <v>152</v>
      </c>
      <c r="C42" s="207" t="s">
        <v>116</v>
      </c>
      <c r="D42" s="208" t="n">
        <v>2380.96</v>
      </c>
      <c r="E42" s="201" t="n">
        <f aca="false">VLOOKUP(A42,'COMP ANL'!A:I,9,0)</f>
        <v>15.69</v>
      </c>
      <c r="F42" s="201" t="n">
        <f aca="false">E42*D42</f>
        <v>37357.2624</v>
      </c>
      <c r="G42" s="202" t="n">
        <f aca="false">$J$1</f>
        <v>0.2026</v>
      </c>
      <c r="H42" s="201" t="n">
        <f aca="false">ROUND((F42*(1+G42)),2)</f>
        <v>44925.84</v>
      </c>
      <c r="I42" s="203" t="n">
        <f aca="false">H42/CAPA!$D$40</f>
        <v>0.00837775289957511</v>
      </c>
      <c r="J42" s="203" t="n">
        <f aca="false">I42+J41</f>
        <v>0.617982580388113</v>
      </c>
    </row>
    <row r="43" customFormat="false" ht="30" hidden="false" customHeight="false" outlineLevel="0" collapsed="false">
      <c r="A43" s="197" t="n">
        <v>93358</v>
      </c>
      <c r="B43" s="198" t="s">
        <v>153</v>
      </c>
      <c r="C43" s="199" t="s">
        <v>128</v>
      </c>
      <c r="D43" s="200" t="n">
        <v>429.1</v>
      </c>
      <c r="E43" s="201" t="n">
        <f aca="false">VLOOKUP(A43,'COMP ANL'!A:I,9,0)</f>
        <v>86.67</v>
      </c>
      <c r="F43" s="201" t="n">
        <f aca="false">E43*D43</f>
        <v>37190.097</v>
      </c>
      <c r="G43" s="202" t="n">
        <f aca="false">$J$1</f>
        <v>0.2026</v>
      </c>
      <c r="H43" s="201" t="n">
        <f aca="false">ROUND((F43*(1+G43)),2)</f>
        <v>44724.81</v>
      </c>
      <c r="I43" s="203" t="n">
        <f aca="false">H43/CAPA!$D$40</f>
        <v>0.00834026490457264</v>
      </c>
      <c r="J43" s="203" t="n">
        <f aca="false">I43+J42</f>
        <v>0.626322845292686</v>
      </c>
    </row>
    <row r="44" customFormat="false" ht="45" hidden="false" customHeight="false" outlineLevel="0" collapsed="false">
      <c r="A44" s="205" t="s">
        <v>154</v>
      </c>
      <c r="B44" s="206" t="s">
        <v>155</v>
      </c>
      <c r="C44" s="207" t="s">
        <v>120</v>
      </c>
      <c r="D44" s="208" t="n">
        <v>46.75</v>
      </c>
      <c r="E44" s="201" t="n">
        <f aca="false">VLOOKUP(A44,'COMP ANL'!A:I,9,0)</f>
        <v>795.3</v>
      </c>
      <c r="F44" s="201" t="n">
        <f aca="false">E44*D44</f>
        <v>37180.275</v>
      </c>
      <c r="G44" s="202" t="n">
        <f aca="false">$J$1</f>
        <v>0.2026</v>
      </c>
      <c r="H44" s="201" t="n">
        <f aca="false">ROUND((F44*(1+G44)),2)</f>
        <v>44713</v>
      </c>
      <c r="I44" s="203" t="n">
        <f aca="false">H44/CAPA!$D$40</f>
        <v>0.00833806258043705</v>
      </c>
      <c r="J44" s="203" t="n">
        <f aca="false">I44+J43</f>
        <v>0.634660907873123</v>
      </c>
    </row>
    <row r="45" customFormat="false" ht="30" hidden="false" customHeight="false" outlineLevel="0" collapsed="false">
      <c r="A45" s="205" t="n">
        <v>88489</v>
      </c>
      <c r="B45" s="206" t="s">
        <v>156</v>
      </c>
      <c r="C45" s="207" t="s">
        <v>114</v>
      </c>
      <c r="D45" s="208" t="n">
        <v>2661.23</v>
      </c>
      <c r="E45" s="201" t="n">
        <f aca="false">VLOOKUP(A45,'COMP ANL'!A:I,9,0)</f>
        <v>13.65</v>
      </c>
      <c r="F45" s="201" t="n">
        <f aca="false">E45*D45</f>
        <v>36325.7895</v>
      </c>
      <c r="G45" s="202" t="n">
        <f aca="false">$J$1</f>
        <v>0.2026</v>
      </c>
      <c r="H45" s="201" t="n">
        <f aca="false">ROUND((F45*(1+G45)),2)</f>
        <v>43685.39</v>
      </c>
      <c r="I45" s="203" t="n">
        <f aca="false">H45/CAPA!$D$40</f>
        <v>0.00814643427349538</v>
      </c>
      <c r="J45" s="203" t="n">
        <f aca="false">I45+J44</f>
        <v>0.642807342146618</v>
      </c>
    </row>
    <row r="46" customFormat="false" ht="15" hidden="false" customHeight="false" outlineLevel="0" collapsed="false">
      <c r="A46" s="205" t="s">
        <v>157</v>
      </c>
      <c r="B46" s="206" t="s">
        <v>158</v>
      </c>
      <c r="C46" s="207" t="s">
        <v>114</v>
      </c>
      <c r="D46" s="208" t="n">
        <v>66.71</v>
      </c>
      <c r="E46" s="201" t="n">
        <f aca="false">VLOOKUP(A46,'COMP ANL'!A:I,9,0)</f>
        <v>544.21</v>
      </c>
      <c r="F46" s="201" t="n">
        <f aca="false">E46*D46</f>
        <v>36304.2491</v>
      </c>
      <c r="G46" s="202" t="n">
        <f aca="false">$J$1</f>
        <v>0.2026</v>
      </c>
      <c r="H46" s="201" t="n">
        <f aca="false">ROUND((F46*(1+G46)),2)</f>
        <v>43659.49</v>
      </c>
      <c r="I46" s="203" t="n">
        <f aca="false">H46/CAPA!$D$40</f>
        <v>0.00814160445172467</v>
      </c>
      <c r="J46" s="203" t="n">
        <f aca="false">I46+J45</f>
        <v>0.650948946598343</v>
      </c>
    </row>
    <row r="47" customFormat="false" ht="60" hidden="false" customHeight="false" outlineLevel="0" collapsed="false">
      <c r="A47" s="205" t="s">
        <v>159</v>
      </c>
      <c r="B47" s="206" t="s">
        <v>160</v>
      </c>
      <c r="C47" s="207" t="s">
        <v>120</v>
      </c>
      <c r="D47" s="208" t="n">
        <v>240</v>
      </c>
      <c r="E47" s="201" t="n">
        <f aca="false">VLOOKUP(A47,'COMP ANL'!A:I,9,0)</f>
        <v>145.25</v>
      </c>
      <c r="F47" s="201" t="n">
        <f aca="false">E47*D47</f>
        <v>34860</v>
      </c>
      <c r="G47" s="202" t="n">
        <f aca="false">$J$1</f>
        <v>0.2026</v>
      </c>
      <c r="H47" s="201" t="n">
        <f aca="false">ROUND((F47*(1+G47)),2)</f>
        <v>41922.64</v>
      </c>
      <c r="I47" s="203" t="n">
        <f aca="false">H47/CAPA!$D$40</f>
        <v>0.00781771734969994</v>
      </c>
      <c r="J47" s="203" t="n">
        <f aca="false">I47+J46</f>
        <v>0.658766663948043</v>
      </c>
    </row>
    <row r="48" customFormat="false" ht="45" hidden="false" customHeight="false" outlineLevel="0" collapsed="false">
      <c r="A48" s="205" t="n">
        <v>98679</v>
      </c>
      <c r="B48" s="206" t="s">
        <v>161</v>
      </c>
      <c r="C48" s="207" t="s">
        <v>114</v>
      </c>
      <c r="D48" s="208" t="n">
        <v>796.32</v>
      </c>
      <c r="E48" s="201" t="n">
        <f aca="false">VLOOKUP(A48,'COMP ANL'!A:I,9,0)</f>
        <v>39.94</v>
      </c>
      <c r="F48" s="201" t="n">
        <f aca="false">E48*D48</f>
        <v>31805.0208</v>
      </c>
      <c r="G48" s="202" t="n">
        <f aca="false">$J$1</f>
        <v>0.2026</v>
      </c>
      <c r="H48" s="201" t="n">
        <f aca="false">ROUND((F48*(1+G48)),2)</f>
        <v>38248.72</v>
      </c>
      <c r="I48" s="203" t="n">
        <f aca="false">H48/CAPA!$D$40</f>
        <v>0.00713260619912809</v>
      </c>
      <c r="J48" s="203" t="n">
        <f aca="false">I48+J47</f>
        <v>0.665899270147171</v>
      </c>
    </row>
    <row r="49" customFormat="false" ht="75" hidden="false" customHeight="false" outlineLevel="0" collapsed="false">
      <c r="A49" s="205" t="s">
        <v>162</v>
      </c>
      <c r="B49" s="206" t="s">
        <v>163</v>
      </c>
      <c r="C49" s="207" t="s">
        <v>128</v>
      </c>
      <c r="D49" s="208" t="n">
        <v>49.5</v>
      </c>
      <c r="E49" s="201" t="n">
        <f aca="false">VLOOKUP(A49,'COMP ANL'!A:I,9,0)</f>
        <v>622.96</v>
      </c>
      <c r="F49" s="201" t="n">
        <f aca="false">E49*D49</f>
        <v>30836.52</v>
      </c>
      <c r="G49" s="202" t="n">
        <f aca="false">$J$1</f>
        <v>0.2026</v>
      </c>
      <c r="H49" s="201" t="n">
        <f aca="false">ROUND((F49*(1+G49)),2)</f>
        <v>37084</v>
      </c>
      <c r="I49" s="203" t="n">
        <f aca="false">H49/CAPA!$D$40</f>
        <v>0.00691540967353851</v>
      </c>
      <c r="J49" s="203" t="n">
        <f aca="false">I49+J48</f>
        <v>0.672814679820709</v>
      </c>
    </row>
    <row r="50" customFormat="false" ht="45" hidden="false" customHeight="false" outlineLevel="0" collapsed="false">
      <c r="A50" s="197" t="n">
        <v>87257</v>
      </c>
      <c r="B50" s="198" t="s">
        <v>164</v>
      </c>
      <c r="C50" s="199" t="s">
        <v>114</v>
      </c>
      <c r="D50" s="200" t="n">
        <v>346.39</v>
      </c>
      <c r="E50" s="201" t="n">
        <f aca="false">VLOOKUP(A50,'COMP ANL'!A:I,9,0)</f>
        <v>87.44</v>
      </c>
      <c r="F50" s="201" t="n">
        <f aca="false">E50*D50</f>
        <v>30288.3416</v>
      </c>
      <c r="G50" s="202" t="n">
        <f aca="false">$J$1</f>
        <v>0.2026</v>
      </c>
      <c r="H50" s="201" t="n">
        <f aca="false">ROUND((F50*(1+G50)),2)</f>
        <v>36424.76</v>
      </c>
      <c r="I50" s="203" t="n">
        <f aca="false">H50/CAPA!$D$40</f>
        <v>0.00679247485870776</v>
      </c>
      <c r="J50" s="203" t="n">
        <f aca="false">I50+J49</f>
        <v>0.679607154679417</v>
      </c>
    </row>
    <row r="51" customFormat="false" ht="45" hidden="false" customHeight="false" outlineLevel="0" collapsed="false">
      <c r="A51" s="197" t="n">
        <v>94990</v>
      </c>
      <c r="B51" s="198" t="s">
        <v>165</v>
      </c>
      <c r="C51" s="199" t="s">
        <v>128</v>
      </c>
      <c r="D51" s="200" t="n">
        <v>33.96</v>
      </c>
      <c r="E51" s="201" t="n">
        <f aca="false">VLOOKUP(A51,'COMP ANL'!A:I,9,0)</f>
        <v>877.82</v>
      </c>
      <c r="F51" s="201" t="n">
        <f aca="false">E51*D51</f>
        <v>29810.7672</v>
      </c>
      <c r="G51" s="202" t="n">
        <f aca="false">$J$1</f>
        <v>0.2026</v>
      </c>
      <c r="H51" s="201" t="n">
        <f aca="false">ROUND((F51*(1+G51)),2)</f>
        <v>35850.43</v>
      </c>
      <c r="I51" s="203" t="n">
        <f aca="false">H51/CAPA!$D$40</f>
        <v>0.0066853740271415</v>
      </c>
      <c r="J51" s="203" t="n">
        <f aca="false">I51+J50</f>
        <v>0.686292528706558</v>
      </c>
    </row>
    <row r="52" customFormat="false" ht="45" hidden="false" customHeight="false" outlineLevel="0" collapsed="false">
      <c r="A52" s="197" t="n">
        <v>87251</v>
      </c>
      <c r="B52" s="198" t="s">
        <v>166</v>
      </c>
      <c r="C52" s="199" t="s">
        <v>114</v>
      </c>
      <c r="D52" s="200" t="n">
        <v>575.51</v>
      </c>
      <c r="E52" s="201" t="n">
        <f aca="false">VLOOKUP(A52,'COMP ANL'!A:I,9,0)</f>
        <v>50.76</v>
      </c>
      <c r="F52" s="201" t="n">
        <f aca="false">E52*D52</f>
        <v>29212.8876</v>
      </c>
      <c r="G52" s="202" t="n">
        <f aca="false">$J$1</f>
        <v>0.2026</v>
      </c>
      <c r="H52" s="201" t="n">
        <f aca="false">ROUND((F52*(1+G52)),2)</f>
        <v>35131.42</v>
      </c>
      <c r="I52" s="203" t="n">
        <f aca="false">H52/CAPA!$D$40</f>
        <v>0.00655129332631713</v>
      </c>
      <c r="J52" s="203" t="n">
        <f aca="false">I52+J51</f>
        <v>0.692843822032876</v>
      </c>
    </row>
    <row r="53" customFormat="false" ht="45" hidden="false" customHeight="false" outlineLevel="0" collapsed="false">
      <c r="A53" s="197" t="n">
        <v>92759</v>
      </c>
      <c r="B53" s="198" t="s">
        <v>167</v>
      </c>
      <c r="C53" s="199" t="s">
        <v>116</v>
      </c>
      <c r="D53" s="200" t="n">
        <v>1795.8</v>
      </c>
      <c r="E53" s="201" t="n">
        <f aca="false">VLOOKUP(A53,'COMP ANL'!A:I,9,0)</f>
        <v>15.53</v>
      </c>
      <c r="F53" s="201" t="n">
        <f aca="false">E53*D53</f>
        <v>27888.774</v>
      </c>
      <c r="G53" s="202" t="n">
        <f aca="false">$J$1</f>
        <v>0.2026</v>
      </c>
      <c r="H53" s="201" t="n">
        <f aca="false">ROUND((F53*(1+G53)),2)</f>
        <v>33539.04</v>
      </c>
      <c r="I53" s="203" t="n">
        <f aca="false">H53/CAPA!$D$40</f>
        <v>0.00625434693283343</v>
      </c>
      <c r="J53" s="203" t="n">
        <f aca="false">I53+J52</f>
        <v>0.699098168965709</v>
      </c>
    </row>
    <row r="54" customFormat="false" ht="15" hidden="false" customHeight="false" outlineLevel="0" collapsed="false">
      <c r="A54" s="205" t="s">
        <v>168</v>
      </c>
      <c r="B54" s="206" t="s">
        <v>169</v>
      </c>
      <c r="C54" s="207" t="s">
        <v>114</v>
      </c>
      <c r="D54" s="208" t="n">
        <v>157</v>
      </c>
      <c r="E54" s="201" t="n">
        <f aca="false">VLOOKUP(A54,'COMP ANL'!A:I,9,0)</f>
        <v>175.59</v>
      </c>
      <c r="F54" s="201" t="n">
        <f aca="false">E54*D54</f>
        <v>27567.63</v>
      </c>
      <c r="G54" s="202" t="n">
        <f aca="false">$J$1</f>
        <v>0.2026</v>
      </c>
      <c r="H54" s="201" t="n">
        <f aca="false">ROUND((F54*(1+G54)),2)</f>
        <v>33152.83</v>
      </c>
      <c r="I54" s="203" t="n">
        <f aca="false">H54/CAPA!$D$40</f>
        <v>0.00618232664456849</v>
      </c>
      <c r="J54" s="203" t="n">
        <f aca="false">I54+J53</f>
        <v>0.705280495610278</v>
      </c>
    </row>
    <row r="55" customFormat="false" ht="30" hidden="false" customHeight="false" outlineLevel="0" collapsed="false">
      <c r="A55" s="197" t="n">
        <v>96546</v>
      </c>
      <c r="B55" s="198" t="s">
        <v>170</v>
      </c>
      <c r="C55" s="199" t="s">
        <v>116</v>
      </c>
      <c r="D55" s="200" t="n">
        <v>1904</v>
      </c>
      <c r="E55" s="201" t="n">
        <f aca="false">VLOOKUP(A55,'COMP ANL'!A:I,9,0)</f>
        <v>14.38</v>
      </c>
      <c r="F55" s="201" t="n">
        <f aca="false">E55*D55</f>
        <v>27379.52</v>
      </c>
      <c r="G55" s="202" t="n">
        <f aca="false">$J$1</f>
        <v>0.2026</v>
      </c>
      <c r="H55" s="201" t="n">
        <f aca="false">ROUND((F55*(1+G55)),2)</f>
        <v>32926.61</v>
      </c>
      <c r="I55" s="203" t="n">
        <f aca="false">H55/CAPA!$D$40</f>
        <v>0.0061401412283149</v>
      </c>
      <c r="J55" s="203" t="n">
        <f aca="false">I55+J54</f>
        <v>0.711420636838592</v>
      </c>
    </row>
    <row r="56" customFormat="false" ht="45" hidden="false" customHeight="false" outlineLevel="0" collapsed="false">
      <c r="A56" s="197" t="n">
        <v>92919</v>
      </c>
      <c r="B56" s="198" t="s">
        <v>171</v>
      </c>
      <c r="C56" s="199" t="s">
        <v>116</v>
      </c>
      <c r="D56" s="200" t="n">
        <v>2013.9</v>
      </c>
      <c r="E56" s="201" t="n">
        <f aca="false">VLOOKUP(A56,'COMP ANL'!A:I,9,0)</f>
        <v>13.47</v>
      </c>
      <c r="F56" s="201" t="n">
        <f aca="false">E56*D56</f>
        <v>27127.233</v>
      </c>
      <c r="G56" s="202" t="n">
        <f aca="false">$J$1</f>
        <v>0.2026</v>
      </c>
      <c r="H56" s="201" t="n">
        <f aca="false">ROUND((F56*(1+G56)),2)</f>
        <v>32623.21</v>
      </c>
      <c r="I56" s="203" t="n">
        <f aca="false">H56/CAPA!$D$40</f>
        <v>0.00608356331614384</v>
      </c>
      <c r="J56" s="203" t="n">
        <f aca="false">I56+J55</f>
        <v>0.717504200154736</v>
      </c>
    </row>
    <row r="57" customFormat="false" ht="30" hidden="false" customHeight="false" outlineLevel="0" collapsed="false">
      <c r="A57" s="205" t="s">
        <v>172</v>
      </c>
      <c r="B57" s="206" t="s">
        <v>173</v>
      </c>
      <c r="C57" s="207" t="s">
        <v>114</v>
      </c>
      <c r="D57" s="208" t="n">
        <v>476.93</v>
      </c>
      <c r="E57" s="201" t="n">
        <f aca="false">VLOOKUP(A57,'COMP ANL'!A:I,9,0)</f>
        <v>55</v>
      </c>
      <c r="F57" s="201" t="n">
        <f aca="false">E57*D57</f>
        <v>26231.15</v>
      </c>
      <c r="G57" s="202" t="n">
        <f aca="false">$J$1</f>
        <v>0.2026</v>
      </c>
      <c r="H57" s="201" t="n">
        <f aca="false">ROUND((F57*(1+G57)),2)</f>
        <v>31545.58</v>
      </c>
      <c r="I57" s="203" t="n">
        <f aca="false">H57/CAPA!$D$40</f>
        <v>0.00588260729935776</v>
      </c>
      <c r="J57" s="203" t="n">
        <f aca="false">I57+J56</f>
        <v>0.723386807454094</v>
      </c>
    </row>
    <row r="58" customFormat="false" ht="60" hidden="false" customHeight="false" outlineLevel="0" collapsed="false">
      <c r="A58" s="205" t="s">
        <v>174</v>
      </c>
      <c r="B58" s="206" t="s">
        <v>175</v>
      </c>
      <c r="C58" s="207" t="s">
        <v>128</v>
      </c>
      <c r="D58" s="208" t="n">
        <v>42.73</v>
      </c>
      <c r="E58" s="201" t="n">
        <f aca="false">VLOOKUP(A58,'COMP ANL'!A:I,9,0)</f>
        <v>609.4</v>
      </c>
      <c r="F58" s="201" t="n">
        <f aca="false">E58*D58</f>
        <v>26039.662</v>
      </c>
      <c r="G58" s="202" t="n">
        <f aca="false">$J$1</f>
        <v>0.2026</v>
      </c>
      <c r="H58" s="201" t="n">
        <f aca="false">ROUND((F58*(1+G58)),2)</f>
        <v>31315.3</v>
      </c>
      <c r="I58" s="203" t="n">
        <f aca="false">H58/CAPA!$D$40</f>
        <v>0.00583966477590768</v>
      </c>
      <c r="J58" s="203" t="n">
        <f aca="false">I58+J57</f>
        <v>0.729226472230002</v>
      </c>
    </row>
    <row r="59" customFormat="false" ht="30" hidden="false" customHeight="false" outlineLevel="0" collapsed="false">
      <c r="A59" s="205" t="n">
        <v>96545</v>
      </c>
      <c r="B59" s="206" t="s">
        <v>176</v>
      </c>
      <c r="C59" s="207" t="s">
        <v>116</v>
      </c>
      <c r="D59" s="208" t="n">
        <v>1583.2</v>
      </c>
      <c r="E59" s="201" t="n">
        <f aca="false">VLOOKUP(A59,'COMP ANL'!A:I,9,0)</f>
        <v>16.27</v>
      </c>
      <c r="F59" s="201" t="n">
        <f aca="false">E59*D59</f>
        <v>25758.664</v>
      </c>
      <c r="G59" s="202" t="n">
        <f aca="false">$J$1</f>
        <v>0.2026</v>
      </c>
      <c r="H59" s="201" t="n">
        <f aca="false">ROUND((F59*(1+G59)),2)</f>
        <v>30977.37</v>
      </c>
      <c r="I59" s="203" t="n">
        <f aca="false">H59/CAPA!$D$40</f>
        <v>0.00577664772297437</v>
      </c>
      <c r="J59" s="203" t="n">
        <f aca="false">I59+J58</f>
        <v>0.735003119952976</v>
      </c>
    </row>
    <row r="60" customFormat="false" ht="15" hidden="false" customHeight="false" outlineLevel="0" collapsed="false">
      <c r="A60" s="197" t="s">
        <v>177</v>
      </c>
      <c r="B60" s="198" t="s">
        <v>178</v>
      </c>
      <c r="C60" s="199" t="s">
        <v>134</v>
      </c>
      <c r="D60" s="200" t="n">
        <v>992</v>
      </c>
      <c r="E60" s="201" t="n">
        <f aca="false">VLOOKUP(A60,'COMP ANL'!A:I,9,0)</f>
        <v>25.88</v>
      </c>
      <c r="F60" s="201" t="n">
        <f aca="false">E60*D60</f>
        <v>25672.96</v>
      </c>
      <c r="G60" s="202" t="n">
        <f aca="false">$J$1</f>
        <v>0.2026</v>
      </c>
      <c r="H60" s="201" t="n">
        <f aca="false">ROUND((F60*(1+G60)),2)</f>
        <v>30874.3</v>
      </c>
      <c r="I60" s="203" t="n">
        <f aca="false">H60/CAPA!$D$40</f>
        <v>0.00575742727008225</v>
      </c>
      <c r="J60" s="203" t="n">
        <f aca="false">I60+J59</f>
        <v>0.740760547223058</v>
      </c>
    </row>
    <row r="61" customFormat="false" ht="45" hidden="false" customHeight="false" outlineLevel="0" collapsed="false">
      <c r="A61" s="197" t="n">
        <v>91834</v>
      </c>
      <c r="B61" s="198" t="s">
        <v>179</v>
      </c>
      <c r="C61" s="199" t="s">
        <v>120</v>
      </c>
      <c r="D61" s="200" t="n">
        <v>1264.85</v>
      </c>
      <c r="E61" s="201" t="n">
        <f aca="false">VLOOKUP(A61,'COMP ANL'!A:I,9,0)</f>
        <v>18.39</v>
      </c>
      <c r="F61" s="201" t="n">
        <f aca="false">E61*D61</f>
        <v>23260.5915</v>
      </c>
      <c r="G61" s="202" t="n">
        <f aca="false">$J$1</f>
        <v>0.2026</v>
      </c>
      <c r="H61" s="201" t="n">
        <f aca="false">ROUND((F61*(1+G61)),2)</f>
        <v>27973.19</v>
      </c>
      <c r="I61" s="203" t="n">
        <f aca="false">H61/CAPA!$D$40</f>
        <v>0.00521642942308626</v>
      </c>
      <c r="J61" s="203" t="n">
        <f aca="false">I61+J60</f>
        <v>0.745976976646144</v>
      </c>
    </row>
    <row r="62" customFormat="false" ht="30" hidden="false" customHeight="false" outlineLevel="0" collapsed="false">
      <c r="A62" s="197" t="n">
        <v>93382</v>
      </c>
      <c r="B62" s="198" t="s">
        <v>180</v>
      </c>
      <c r="C62" s="199" t="s">
        <v>128</v>
      </c>
      <c r="D62" s="200" t="n">
        <v>814.47</v>
      </c>
      <c r="E62" s="201" t="n">
        <f aca="false">VLOOKUP(A62,'COMP ANL'!A:I,9,0)</f>
        <v>25.28</v>
      </c>
      <c r="F62" s="201" t="n">
        <f aca="false">E62*D62</f>
        <v>20589.8016</v>
      </c>
      <c r="G62" s="202" t="n">
        <f aca="false">$J$1</f>
        <v>0.2026</v>
      </c>
      <c r="H62" s="201" t="n">
        <f aca="false">ROUND((F62*(1+G62)),2)</f>
        <v>24761.3</v>
      </c>
      <c r="I62" s="203" t="n">
        <f aca="false">H62/CAPA!$D$40</f>
        <v>0.00461747744443396</v>
      </c>
      <c r="J62" s="203" t="n">
        <f aca="false">I62+J61</f>
        <v>0.750594454090578</v>
      </c>
    </row>
    <row r="63" customFormat="false" ht="30" hidden="false" customHeight="false" outlineLevel="0" collapsed="false">
      <c r="A63" s="197" t="n">
        <v>96619</v>
      </c>
      <c r="B63" s="198" t="s">
        <v>181</v>
      </c>
      <c r="C63" s="199" t="s">
        <v>114</v>
      </c>
      <c r="D63" s="200" t="n">
        <v>502.06</v>
      </c>
      <c r="E63" s="201" t="n">
        <f aca="false">VLOOKUP(A63,'COMP ANL'!A:I,9,0)</f>
        <v>39.09</v>
      </c>
      <c r="F63" s="201" t="n">
        <f aca="false">E63*D63</f>
        <v>19625.5254</v>
      </c>
      <c r="G63" s="202" t="n">
        <f aca="false">$J$1</f>
        <v>0.2026</v>
      </c>
      <c r="H63" s="201" t="n">
        <f aca="false">ROUND((F63*(1+G63)),2)</f>
        <v>23601.66</v>
      </c>
      <c r="I63" s="203" t="n">
        <f aca="false">H63/CAPA!$D$40</f>
        <v>0.00440122823523802</v>
      </c>
      <c r="J63" s="203" t="n">
        <f aca="false">I63+J62</f>
        <v>0.754995682325816</v>
      </c>
    </row>
    <row r="64" customFormat="false" ht="45" hidden="false" customHeight="false" outlineLevel="0" collapsed="false">
      <c r="A64" s="197" t="n">
        <v>91928</v>
      </c>
      <c r="B64" s="198" t="s">
        <v>182</v>
      </c>
      <c r="C64" s="199" t="s">
        <v>120</v>
      </c>
      <c r="D64" s="200" t="n">
        <v>2694</v>
      </c>
      <c r="E64" s="201" t="n">
        <f aca="false">VLOOKUP(A64,'COMP ANL'!A:I,9,0)</f>
        <v>7.08</v>
      </c>
      <c r="F64" s="201" t="n">
        <f aca="false">E64*D64</f>
        <v>19073.52</v>
      </c>
      <c r="G64" s="202" t="n">
        <f aca="false">$J$1</f>
        <v>0.2026</v>
      </c>
      <c r="H64" s="201" t="n">
        <f aca="false">ROUND((F64*(1+G64)),2)</f>
        <v>22937.82</v>
      </c>
      <c r="I64" s="203" t="n">
        <f aca="false">H64/CAPA!$D$40</f>
        <v>0.00427743561422406</v>
      </c>
      <c r="J64" s="203" t="n">
        <f aca="false">I64+J63</f>
        <v>0.759273117940041</v>
      </c>
    </row>
    <row r="65" customFormat="false" ht="45" hidden="false" customHeight="false" outlineLevel="0" collapsed="false">
      <c r="A65" s="205" t="n">
        <v>87879</v>
      </c>
      <c r="B65" s="206" t="s">
        <v>183</v>
      </c>
      <c r="C65" s="207" t="s">
        <v>114</v>
      </c>
      <c r="D65" s="208" t="n">
        <v>3967.35</v>
      </c>
      <c r="E65" s="201" t="n">
        <f aca="false">VLOOKUP(A65,'COMP ANL'!A:I,9,0)</f>
        <v>4.69</v>
      </c>
      <c r="F65" s="201" t="n">
        <f aca="false">E65*D65</f>
        <v>18606.8715</v>
      </c>
      <c r="G65" s="202" t="n">
        <f aca="false">$J$1</f>
        <v>0.2026</v>
      </c>
      <c r="H65" s="201" t="n">
        <f aca="false">ROUND((F65*(1+G65)),2)</f>
        <v>22376.62</v>
      </c>
      <c r="I65" s="203" t="n">
        <f aca="false">H65/CAPA!$D$40</f>
        <v>0.00417278325987205</v>
      </c>
      <c r="J65" s="203" t="n">
        <f aca="false">I65+J64</f>
        <v>0.763445901199913</v>
      </c>
    </row>
    <row r="66" customFormat="false" ht="30" hidden="false" customHeight="false" outlineLevel="0" collapsed="false">
      <c r="A66" s="205" t="n">
        <v>96977</v>
      </c>
      <c r="B66" s="206" t="s">
        <v>184</v>
      </c>
      <c r="C66" s="207" t="s">
        <v>120</v>
      </c>
      <c r="D66" s="208" t="n">
        <v>294.1</v>
      </c>
      <c r="E66" s="201" t="n">
        <f aca="false">VLOOKUP(A66,'COMP ANL'!A:I,9,0)</f>
        <v>61.56</v>
      </c>
      <c r="F66" s="201" t="n">
        <f aca="false">E66*D66</f>
        <v>18104.796</v>
      </c>
      <c r="G66" s="202" t="n">
        <f aca="false">$J$1</f>
        <v>0.2026</v>
      </c>
      <c r="H66" s="201" t="n">
        <f aca="false">ROUND((F66*(1+G66)),2)</f>
        <v>21772.83</v>
      </c>
      <c r="I66" s="203" t="n">
        <f aca="false">H66/CAPA!$D$40</f>
        <v>0.00406018873914113</v>
      </c>
      <c r="J66" s="203" t="n">
        <f aca="false">I66+J65</f>
        <v>0.767506089939054</v>
      </c>
    </row>
    <row r="67" customFormat="false" ht="45" hidden="false" customHeight="false" outlineLevel="0" collapsed="false">
      <c r="A67" s="212" t="s">
        <v>185</v>
      </c>
      <c r="B67" s="213" t="s">
        <v>186</v>
      </c>
      <c r="C67" s="214" t="s">
        <v>114</v>
      </c>
      <c r="D67" s="214" t="n">
        <v>39.28</v>
      </c>
      <c r="E67" s="201" t="n">
        <f aca="false">VLOOKUP(A67,'COMP ANL'!A:I,9,0)</f>
        <v>452.85</v>
      </c>
      <c r="F67" s="201" t="n">
        <f aca="false">E67*D67</f>
        <v>17787.948</v>
      </c>
      <c r="G67" s="202" t="n">
        <f aca="false">$J$1</f>
        <v>0.2026</v>
      </c>
      <c r="H67" s="201" t="n">
        <f aca="false">ROUND((F67*(1+G67)),2)</f>
        <v>21391.79</v>
      </c>
      <c r="I67" s="203" t="n">
        <f aca="false">H67/CAPA!$D$40</f>
        <v>0.00398913255043427</v>
      </c>
      <c r="J67" s="203" t="n">
        <f aca="false">I67+J66</f>
        <v>0.771495222489488</v>
      </c>
    </row>
    <row r="68" customFormat="false" ht="45" hidden="false" customHeight="false" outlineLevel="0" collapsed="false">
      <c r="A68" s="205" t="n">
        <v>95745</v>
      </c>
      <c r="B68" s="206" t="s">
        <v>187</v>
      </c>
      <c r="C68" s="207" t="s">
        <v>120</v>
      </c>
      <c r="D68" s="208" t="n">
        <v>620.6</v>
      </c>
      <c r="E68" s="201" t="n">
        <f aca="false">VLOOKUP(A68,'COMP ANL'!A:I,9,0)</f>
        <v>28.1</v>
      </c>
      <c r="F68" s="201" t="n">
        <f aca="false">E68*D68</f>
        <v>17438.86</v>
      </c>
      <c r="G68" s="202" t="n">
        <f aca="false">$J$1</f>
        <v>0.2026</v>
      </c>
      <c r="H68" s="201" t="n">
        <f aca="false">ROUND((F68*(1+G68)),2)</f>
        <v>20971.97</v>
      </c>
      <c r="I68" s="203" t="n">
        <f aca="false">H68/CAPA!$D$40</f>
        <v>0.00391084468264371</v>
      </c>
      <c r="J68" s="203" t="n">
        <f aca="false">I68+J67</f>
        <v>0.775406067172132</v>
      </c>
    </row>
    <row r="69" customFormat="false" ht="75" hidden="false" customHeight="false" outlineLevel="0" collapsed="false">
      <c r="A69" s="205" t="n">
        <v>99839</v>
      </c>
      <c r="B69" s="206" t="s">
        <v>188</v>
      </c>
      <c r="C69" s="207" t="s">
        <v>120</v>
      </c>
      <c r="D69" s="208" t="n">
        <v>34.11</v>
      </c>
      <c r="E69" s="201" t="n">
        <f aca="false">VLOOKUP(A69,'COMP ANL'!A:I,9,0)</f>
        <v>501.18</v>
      </c>
      <c r="F69" s="201" t="n">
        <f aca="false">E69*D69</f>
        <v>17095.2498</v>
      </c>
      <c r="G69" s="202" t="n">
        <f aca="false">$J$1</f>
        <v>0.2026</v>
      </c>
      <c r="H69" s="201" t="n">
        <f aca="false">ROUND((F69*(1+G69)),2)</f>
        <v>20558.75</v>
      </c>
      <c r="I69" s="203" t="n">
        <f aca="false">H69/CAPA!$D$40</f>
        <v>0.00383378758024646</v>
      </c>
      <c r="J69" s="203" t="n">
        <f aca="false">I69+J68</f>
        <v>0.779239854752378</v>
      </c>
    </row>
    <row r="70" customFormat="false" ht="15" hidden="false" customHeight="false" outlineLevel="0" collapsed="false">
      <c r="A70" s="197" t="n">
        <v>96995</v>
      </c>
      <c r="B70" s="198" t="s">
        <v>189</v>
      </c>
      <c r="C70" s="199" t="s">
        <v>128</v>
      </c>
      <c r="D70" s="200" t="n">
        <v>321.8</v>
      </c>
      <c r="E70" s="201" t="n">
        <f aca="false">VLOOKUP(A70,'COMP ANL'!A:I,9,0)</f>
        <v>52.55</v>
      </c>
      <c r="F70" s="201" t="n">
        <f aca="false">E70*D70</f>
        <v>16910.59</v>
      </c>
      <c r="G70" s="202" t="n">
        <f aca="false">$J$1</f>
        <v>0.2026</v>
      </c>
      <c r="H70" s="201" t="n">
        <f aca="false">ROUND((F70*(1+G70)),2)</f>
        <v>20336.68</v>
      </c>
      <c r="I70" s="203" t="n">
        <f aca="false">H70/CAPA!$D$40</f>
        <v>0.00379237605435382</v>
      </c>
      <c r="J70" s="203" t="n">
        <f aca="false">I70+J69</f>
        <v>0.783032230806732</v>
      </c>
    </row>
    <row r="71" customFormat="false" ht="30" hidden="false" customHeight="false" outlineLevel="0" collapsed="false">
      <c r="A71" s="197" t="n">
        <v>88496</v>
      </c>
      <c r="B71" s="198" t="s">
        <v>190</v>
      </c>
      <c r="C71" s="199" t="s">
        <v>114</v>
      </c>
      <c r="D71" s="200" t="n">
        <v>476.93</v>
      </c>
      <c r="E71" s="201" t="n">
        <f aca="false">VLOOKUP(A71,'COMP ANL'!A:I,9,0)</f>
        <v>34.15</v>
      </c>
      <c r="F71" s="201" t="n">
        <f aca="false">E71*D71</f>
        <v>16287.1595</v>
      </c>
      <c r="G71" s="202" t="n">
        <f aca="false">$J$1</f>
        <v>0.2026</v>
      </c>
      <c r="H71" s="201" t="n">
        <f aca="false">ROUND((F71*(1+G71)),2)</f>
        <v>19586.94</v>
      </c>
      <c r="I71" s="203" t="n">
        <f aca="false">H71/CAPA!$D$40</f>
        <v>0.00365256483526638</v>
      </c>
      <c r="J71" s="203" t="n">
        <f aca="false">I71+J70</f>
        <v>0.786684795641998</v>
      </c>
    </row>
    <row r="72" customFormat="false" ht="45" hidden="false" customHeight="false" outlineLevel="0" collapsed="false">
      <c r="A72" s="197" t="n">
        <v>92922</v>
      </c>
      <c r="B72" s="198" t="s">
        <v>191</v>
      </c>
      <c r="C72" s="199" t="s">
        <v>116</v>
      </c>
      <c r="D72" s="200" t="n">
        <v>1465.1</v>
      </c>
      <c r="E72" s="201" t="n">
        <f aca="false">VLOOKUP(A72,'COMP ANL'!A:I,9,0)</f>
        <v>10.61</v>
      </c>
      <c r="F72" s="201" t="n">
        <f aca="false">E72*D72</f>
        <v>15544.711</v>
      </c>
      <c r="G72" s="202" t="n">
        <f aca="false">$J$1</f>
        <v>0.2026</v>
      </c>
      <c r="H72" s="201" t="n">
        <f aca="false">ROUND((F72*(1+G72)),2)</f>
        <v>18694.07</v>
      </c>
      <c r="I72" s="203" t="n">
        <f aca="false">H72/CAPA!$D$40</f>
        <v>0.00348606279030865</v>
      </c>
      <c r="J72" s="203" t="n">
        <f aca="false">I72+J71</f>
        <v>0.790170858432307</v>
      </c>
    </row>
    <row r="73" customFormat="false" ht="75" hidden="false" customHeight="false" outlineLevel="0" collapsed="false">
      <c r="A73" s="197" t="n">
        <v>99837</v>
      </c>
      <c r="B73" s="198" t="s">
        <v>192</v>
      </c>
      <c r="C73" s="199" t="s">
        <v>120</v>
      </c>
      <c r="D73" s="200" t="n">
        <v>26.4</v>
      </c>
      <c r="E73" s="201" t="n">
        <f aca="false">VLOOKUP(A73,'COMP ANL'!A:I,9,0)</f>
        <v>586.32</v>
      </c>
      <c r="F73" s="201" t="n">
        <f aca="false">E73*D73</f>
        <v>15478.848</v>
      </c>
      <c r="G73" s="202" t="n">
        <f aca="false">$J$1</f>
        <v>0.2026</v>
      </c>
      <c r="H73" s="201" t="n">
        <f aca="false">ROUND((F73*(1+G73)),2)</f>
        <v>18614.86</v>
      </c>
      <c r="I73" s="203" t="n">
        <f aca="false">H73/CAPA!$D$40</f>
        <v>0.00347129174079293</v>
      </c>
      <c r="J73" s="203" t="n">
        <f aca="false">I73+J72</f>
        <v>0.7936421501731</v>
      </c>
    </row>
    <row r="74" customFormat="false" ht="45" hidden="false" customHeight="false" outlineLevel="0" collapsed="false">
      <c r="A74" s="205" t="n">
        <v>91931</v>
      </c>
      <c r="B74" s="206" t="s">
        <v>193</v>
      </c>
      <c r="C74" s="207" t="s">
        <v>120</v>
      </c>
      <c r="D74" s="208" t="n">
        <v>1439.6</v>
      </c>
      <c r="E74" s="201" t="n">
        <f aca="false">VLOOKUP(A74,'COMP ANL'!A:I,9,0)</f>
        <v>10.71</v>
      </c>
      <c r="F74" s="201" t="n">
        <f aca="false">E74*D74</f>
        <v>15418.116</v>
      </c>
      <c r="G74" s="202" t="n">
        <f aca="false">$J$1</f>
        <v>0.2026</v>
      </c>
      <c r="H74" s="201" t="n">
        <f aca="false">ROUND((F74*(1+G74)),2)</f>
        <v>18541.83</v>
      </c>
      <c r="I74" s="203" t="n">
        <f aca="false">H74/CAPA!$D$40</f>
        <v>0.0034576731352364</v>
      </c>
      <c r="J74" s="203" t="n">
        <f aca="false">I74+J73</f>
        <v>0.797099823308336</v>
      </c>
    </row>
    <row r="75" customFormat="false" ht="30" hidden="false" customHeight="false" outlineLevel="0" collapsed="false">
      <c r="A75" s="197" t="n">
        <v>93202</v>
      </c>
      <c r="B75" s="198" t="s">
        <v>194</v>
      </c>
      <c r="C75" s="199" t="s">
        <v>120</v>
      </c>
      <c r="D75" s="200" t="n">
        <v>536.28</v>
      </c>
      <c r="E75" s="201" t="n">
        <f aca="false">VLOOKUP(A75,'COMP ANL'!A:I,9,0)</f>
        <v>28.68</v>
      </c>
      <c r="F75" s="201" t="n">
        <f aca="false">E75*D75</f>
        <v>15380.5104</v>
      </c>
      <c r="G75" s="202" t="n">
        <f aca="false">$J$1</f>
        <v>0.2026</v>
      </c>
      <c r="H75" s="201" t="n">
        <f aca="false">ROUND((F75*(1+G75)),2)</f>
        <v>18496.6</v>
      </c>
      <c r="I75" s="203" t="n">
        <f aca="false">H75/CAPA!$D$40</f>
        <v>0.00344923866270015</v>
      </c>
      <c r="J75" s="203" t="n">
        <f aca="false">I75+J74</f>
        <v>0.800549061971037</v>
      </c>
    </row>
    <row r="76" customFormat="false" ht="45" hidden="false" customHeight="false" outlineLevel="0" collapsed="false">
      <c r="A76" s="197" t="n">
        <v>89714</v>
      </c>
      <c r="B76" s="198" t="s">
        <v>195</v>
      </c>
      <c r="C76" s="199" t="s">
        <v>120</v>
      </c>
      <c r="D76" s="200" t="n">
        <v>413.6</v>
      </c>
      <c r="E76" s="201" t="n">
        <f aca="false">VLOOKUP(A76,'COMP ANL'!A:I,9,0)</f>
        <v>36.65</v>
      </c>
      <c r="F76" s="201" t="n">
        <f aca="false">E76*D76</f>
        <v>15158.44</v>
      </c>
      <c r="G76" s="202" t="n">
        <f aca="false">$J$1</f>
        <v>0.2026</v>
      </c>
      <c r="H76" s="201" t="n">
        <f aca="false">ROUND((F76*(1+G76)),2)</f>
        <v>18229.54</v>
      </c>
      <c r="I76" s="203" t="n">
        <f aca="false">H76/CAPA!$D$40</f>
        <v>0.00339943741937648</v>
      </c>
      <c r="J76" s="203" t="n">
        <f aca="false">I76+J75</f>
        <v>0.803948499390413</v>
      </c>
    </row>
    <row r="77" customFormat="false" ht="45" hidden="false" customHeight="false" outlineLevel="0" collapsed="false">
      <c r="A77" s="205" t="n">
        <v>92917</v>
      </c>
      <c r="B77" s="206" t="s">
        <v>196</v>
      </c>
      <c r="C77" s="207" t="s">
        <v>116</v>
      </c>
      <c r="D77" s="208" t="n">
        <v>979.8</v>
      </c>
      <c r="E77" s="201" t="n">
        <f aca="false">VLOOKUP(A77,'COMP ANL'!A:I,9,0)</f>
        <v>15.39</v>
      </c>
      <c r="F77" s="201" t="n">
        <f aca="false">E77*D77</f>
        <v>15079.122</v>
      </c>
      <c r="G77" s="202" t="n">
        <f aca="false">$J$1</f>
        <v>0.2026</v>
      </c>
      <c r="H77" s="201" t="n">
        <f aca="false">ROUND((F77*(1+G77)),2)</f>
        <v>18134.15</v>
      </c>
      <c r="I77" s="203" t="n">
        <f aca="false">H77/CAPA!$D$40</f>
        <v>0.00338164912985111</v>
      </c>
      <c r="J77" s="203" t="n">
        <f aca="false">I77+J76</f>
        <v>0.807330148520264</v>
      </c>
    </row>
    <row r="78" customFormat="false" ht="30" hidden="false" customHeight="false" outlineLevel="0" collapsed="false">
      <c r="A78" s="205" t="n">
        <v>94231</v>
      </c>
      <c r="B78" s="206" t="s">
        <v>197</v>
      </c>
      <c r="C78" s="207" t="s">
        <v>120</v>
      </c>
      <c r="D78" s="208" t="n">
        <v>314.75</v>
      </c>
      <c r="E78" s="201" t="n">
        <f aca="false">VLOOKUP(A78,'COMP ANL'!A:I,9,0)</f>
        <v>47.85</v>
      </c>
      <c r="F78" s="201" t="n">
        <f aca="false">E78*D78</f>
        <v>15060.7875</v>
      </c>
      <c r="G78" s="202" t="n">
        <f aca="false">$J$1</f>
        <v>0.2026</v>
      </c>
      <c r="H78" s="201" t="n">
        <f aca="false">ROUND((F78*(1+G78)),2)</f>
        <v>18112.1</v>
      </c>
      <c r="I78" s="203" t="n">
        <f aca="false">H78/CAPA!$D$40</f>
        <v>0.00337753725455983</v>
      </c>
      <c r="J78" s="203" t="n">
        <f aca="false">I78+J77</f>
        <v>0.810707685774824</v>
      </c>
    </row>
    <row r="79" customFormat="false" ht="30" hidden="false" customHeight="false" outlineLevel="0" collapsed="false">
      <c r="A79" s="205" t="n">
        <v>89356</v>
      </c>
      <c r="B79" s="206" t="s">
        <v>198</v>
      </c>
      <c r="C79" s="207" t="s">
        <v>120</v>
      </c>
      <c r="D79" s="208" t="n">
        <v>620.7</v>
      </c>
      <c r="E79" s="201" t="n">
        <f aca="false">VLOOKUP(A79,'COMP ANL'!A:I,9,0)</f>
        <v>23.95</v>
      </c>
      <c r="F79" s="201" t="n">
        <f aca="false">E79*D79</f>
        <v>14865.765</v>
      </c>
      <c r="G79" s="202" t="n">
        <f aca="false">$J$1</f>
        <v>0.2026</v>
      </c>
      <c r="H79" s="201" t="n">
        <f aca="false">ROUND((F79*(1+G79)),2)</f>
        <v>17877.57</v>
      </c>
      <c r="I79" s="203" t="n">
        <f aca="false">H79/CAPA!$D$40</f>
        <v>0.00333380219278831</v>
      </c>
      <c r="J79" s="203" t="n">
        <f aca="false">I79+J78</f>
        <v>0.814041487967612</v>
      </c>
    </row>
    <row r="80" customFormat="false" ht="30" hidden="false" customHeight="false" outlineLevel="0" collapsed="false">
      <c r="A80" s="197" t="s">
        <v>199</v>
      </c>
      <c r="B80" s="198" t="s">
        <v>200</v>
      </c>
      <c r="C80" s="199" t="s">
        <v>120</v>
      </c>
      <c r="D80" s="200" t="n">
        <v>266</v>
      </c>
      <c r="E80" s="201" t="n">
        <f aca="false">VLOOKUP(A80,'COMP ANL'!A:I,9,0)</f>
        <v>53.25</v>
      </c>
      <c r="F80" s="201" t="n">
        <f aca="false">E80*D80</f>
        <v>14164.5</v>
      </c>
      <c r="G80" s="202" t="n">
        <f aca="false">$J$1</f>
        <v>0.2026</v>
      </c>
      <c r="H80" s="201" t="n">
        <f aca="false">ROUND((F80*(1+G80)),2)</f>
        <v>17034.23</v>
      </c>
      <c r="I80" s="203" t="n">
        <f aca="false">H80/CAPA!$D$40</f>
        <v>0.00317653648266853</v>
      </c>
      <c r="J80" s="203" t="n">
        <f aca="false">I80+J79</f>
        <v>0.817218024450281</v>
      </c>
    </row>
    <row r="81" customFormat="false" ht="45" hidden="false" customHeight="false" outlineLevel="0" collapsed="false">
      <c r="A81" s="205" t="n">
        <v>91935</v>
      </c>
      <c r="B81" s="206" t="s">
        <v>201</v>
      </c>
      <c r="C81" s="207" t="s">
        <v>120</v>
      </c>
      <c r="D81" s="208" t="n">
        <v>508</v>
      </c>
      <c r="E81" s="201" t="n">
        <f aca="false">VLOOKUP(A81,'COMP ANL'!A:I,9,0)</f>
        <v>26.87</v>
      </c>
      <c r="F81" s="201" t="n">
        <f aca="false">E81*D81</f>
        <v>13649.96</v>
      </c>
      <c r="G81" s="202" t="n">
        <f aca="false">$J$1</f>
        <v>0.2026</v>
      </c>
      <c r="H81" s="201" t="n">
        <f aca="false">ROUND((F81*(1+G81)),2)</f>
        <v>16415.44</v>
      </c>
      <c r="I81" s="203" t="n">
        <f aca="false">H81/CAPA!$D$40</f>
        <v>0.00306114476786191</v>
      </c>
      <c r="J81" s="203" t="n">
        <f aca="false">I81+J80</f>
        <v>0.820279169218142</v>
      </c>
    </row>
    <row r="82" customFormat="false" ht="60" hidden="false" customHeight="false" outlineLevel="0" collapsed="false">
      <c r="A82" s="197" t="n">
        <v>89169</v>
      </c>
      <c r="B82" s="198" t="s">
        <v>202</v>
      </c>
      <c r="C82" s="199" t="s">
        <v>114</v>
      </c>
      <c r="D82" s="200" t="n">
        <v>172.21</v>
      </c>
      <c r="E82" s="201" t="n">
        <f aca="false">VLOOKUP(A82,'COMP ANL'!A:I,9,0)</f>
        <v>79.02</v>
      </c>
      <c r="F82" s="201" t="n">
        <f aca="false">E82*D82</f>
        <v>13608.0342</v>
      </c>
      <c r="G82" s="202" t="n">
        <f aca="false">$J$1</f>
        <v>0.2026</v>
      </c>
      <c r="H82" s="201" t="n">
        <f aca="false">ROUND((F82*(1+G82)),2)</f>
        <v>16365.02</v>
      </c>
      <c r="I82" s="203" t="n">
        <f aca="false">H82/CAPA!$D$40</f>
        <v>0.00305174246617547</v>
      </c>
      <c r="J82" s="203" t="n">
        <f aca="false">I82+J81</f>
        <v>0.823330911684318</v>
      </c>
    </row>
    <row r="83" customFormat="false" ht="30" hidden="false" customHeight="false" outlineLevel="0" collapsed="false">
      <c r="A83" s="197" t="n">
        <v>96543</v>
      </c>
      <c r="B83" s="198" t="s">
        <v>203</v>
      </c>
      <c r="C83" s="199" t="s">
        <v>116</v>
      </c>
      <c r="D83" s="200" t="n">
        <v>692.3</v>
      </c>
      <c r="E83" s="201" t="n">
        <f aca="false">VLOOKUP(A83,'COMP ANL'!A:I,9,0)</f>
        <v>19.32</v>
      </c>
      <c r="F83" s="201" t="n">
        <f aca="false">E83*D83</f>
        <v>13375.236</v>
      </c>
      <c r="G83" s="202" t="n">
        <f aca="false">$J$1</f>
        <v>0.2026</v>
      </c>
      <c r="H83" s="201" t="n">
        <f aca="false">ROUND((F83*(1+G83)),2)</f>
        <v>16085.06</v>
      </c>
      <c r="I83" s="203" t="n">
        <f aca="false">H83/CAPA!$D$40</f>
        <v>0.0029995356359467</v>
      </c>
      <c r="J83" s="203" t="n">
        <f aca="false">I83+J82</f>
        <v>0.826330447320265</v>
      </c>
    </row>
    <row r="84" customFormat="false" ht="30" hidden="false" customHeight="false" outlineLevel="0" collapsed="false">
      <c r="A84" s="197" t="n">
        <v>85005</v>
      </c>
      <c r="B84" s="198" t="s">
        <v>204</v>
      </c>
      <c r="C84" s="199" t="s">
        <v>114</v>
      </c>
      <c r="D84" s="200" t="n">
        <v>24.01</v>
      </c>
      <c r="E84" s="201" t="n">
        <f aca="false">VLOOKUP(A84,'COMP ANL'!A:I,9,0)</f>
        <v>546.06</v>
      </c>
      <c r="F84" s="201" t="n">
        <f aca="false">E84*D84</f>
        <v>13110.9006</v>
      </c>
      <c r="G84" s="202" t="n">
        <f aca="false">$J$1</f>
        <v>0.2026</v>
      </c>
      <c r="H84" s="201" t="n">
        <f aca="false">ROUND((F84*(1+G84)),2)</f>
        <v>15767.17</v>
      </c>
      <c r="I84" s="203" t="n">
        <f aca="false">H84/CAPA!$D$40</f>
        <v>0.00294025563429852</v>
      </c>
      <c r="J84" s="203" t="n">
        <f aca="false">I84+J83</f>
        <v>0.829270702954563</v>
      </c>
    </row>
    <row r="85" customFormat="false" ht="45" hidden="false" customHeight="false" outlineLevel="0" collapsed="false">
      <c r="A85" s="197" t="n">
        <v>79627</v>
      </c>
      <c r="B85" s="198" t="s">
        <v>205</v>
      </c>
      <c r="C85" s="199" t="s">
        <v>114</v>
      </c>
      <c r="D85" s="200" t="n">
        <v>15.72</v>
      </c>
      <c r="E85" s="201" t="n">
        <f aca="false">VLOOKUP(A85,'COMP ANL'!A:I,9,0)</f>
        <v>832.36</v>
      </c>
      <c r="F85" s="201" t="n">
        <f aca="false">E85*D85</f>
        <v>13084.6992</v>
      </c>
      <c r="G85" s="202" t="n">
        <f aca="false">$J$1</f>
        <v>0.2026</v>
      </c>
      <c r="H85" s="201" t="n">
        <f aca="false">ROUND((F85*(1+G85)),2)</f>
        <v>15735.66</v>
      </c>
      <c r="I85" s="203" t="n">
        <f aca="false">H85/CAPA!$D$40</f>
        <v>0.00293437966194351</v>
      </c>
      <c r="J85" s="203" t="n">
        <f aca="false">I85+J84</f>
        <v>0.832205082616507</v>
      </c>
    </row>
    <row r="86" customFormat="false" ht="45" hidden="false" customHeight="false" outlineLevel="0" collapsed="false">
      <c r="A86" s="205" t="n">
        <v>91930</v>
      </c>
      <c r="B86" s="206" t="s">
        <v>206</v>
      </c>
      <c r="C86" s="207" t="s">
        <v>120</v>
      </c>
      <c r="D86" s="208" t="n">
        <v>1286.6</v>
      </c>
      <c r="E86" s="201" t="n">
        <f aca="false">VLOOKUP(A86,'COMP ANL'!A:I,9,0)</f>
        <v>9.9</v>
      </c>
      <c r="F86" s="201" t="n">
        <f aca="false">E86*D86</f>
        <v>12737.34</v>
      </c>
      <c r="G86" s="202" t="n">
        <f aca="false">$J$1</f>
        <v>0.2026</v>
      </c>
      <c r="H86" s="201" t="n">
        <f aca="false">ROUND((F86*(1+G86)),2)</f>
        <v>15317.93</v>
      </c>
      <c r="I86" s="203" t="n">
        <f aca="false">H86/CAPA!$D$40</f>
        <v>0.0028564815365275</v>
      </c>
      <c r="J86" s="203" t="n">
        <f aca="false">I86+J85</f>
        <v>0.835061564153034</v>
      </c>
    </row>
    <row r="87" customFormat="false" ht="60" hidden="false" customHeight="false" outlineLevel="0" collapsed="false">
      <c r="A87" s="197" t="s">
        <v>207</v>
      </c>
      <c r="B87" s="198" t="s">
        <v>208</v>
      </c>
      <c r="C87" s="199" t="s">
        <v>120</v>
      </c>
      <c r="D87" s="200" t="n">
        <v>129.9</v>
      </c>
      <c r="E87" s="201" t="n">
        <f aca="false">VLOOKUP(A87,'COMP ANL'!A:I,9,0)</f>
        <v>94.35</v>
      </c>
      <c r="F87" s="201" t="n">
        <f aca="false">E87*D87</f>
        <v>12256.065</v>
      </c>
      <c r="G87" s="202" t="n">
        <f aca="false">$J$1</f>
        <v>0.2026</v>
      </c>
      <c r="H87" s="201" t="n">
        <f aca="false">ROUND((F87*(1+G87)),2)</f>
        <v>14739.14</v>
      </c>
      <c r="I87" s="203" t="n">
        <f aca="false">H87/CAPA!$D$40</f>
        <v>0.00274854900592273</v>
      </c>
      <c r="J87" s="203" t="n">
        <f aca="false">I87+J86</f>
        <v>0.837810113158957</v>
      </c>
    </row>
    <row r="88" customFormat="false" ht="30" hidden="false" customHeight="false" outlineLevel="0" collapsed="false">
      <c r="A88" s="205" t="n">
        <v>95583</v>
      </c>
      <c r="B88" s="206" t="s">
        <v>209</v>
      </c>
      <c r="C88" s="207" t="s">
        <v>116</v>
      </c>
      <c r="D88" s="208" t="n">
        <v>698.45</v>
      </c>
      <c r="E88" s="201" t="n">
        <f aca="false">VLOOKUP(A88,'COMP ANL'!A:I,9,0)</f>
        <v>17.52</v>
      </c>
      <c r="F88" s="201" t="n">
        <f aca="false">E88*D88</f>
        <v>12236.844</v>
      </c>
      <c r="G88" s="202" t="n">
        <f aca="false">$J$1</f>
        <v>0.2026</v>
      </c>
      <c r="H88" s="201" t="n">
        <f aca="false">ROUND((F88*(1+G88)),2)</f>
        <v>14716.03</v>
      </c>
      <c r="I88" s="203" t="n">
        <f aca="false">H88/CAPA!$D$40</f>
        <v>0.00274423946225011</v>
      </c>
      <c r="J88" s="203" t="n">
        <f aca="false">I88+J87</f>
        <v>0.840554352621207</v>
      </c>
    </row>
    <row r="89" customFormat="false" ht="45" hidden="false" customHeight="false" outlineLevel="0" collapsed="false">
      <c r="A89" s="197" t="n">
        <v>97902</v>
      </c>
      <c r="B89" s="198" t="s">
        <v>210</v>
      </c>
      <c r="C89" s="199" t="s">
        <v>134</v>
      </c>
      <c r="D89" s="200" t="n">
        <v>20</v>
      </c>
      <c r="E89" s="201" t="n">
        <f aca="false">VLOOKUP(A89,'COMP ANL'!A:I,9,0)</f>
        <v>596.81</v>
      </c>
      <c r="F89" s="201" t="n">
        <f aca="false">E89*D89</f>
        <v>11936.2</v>
      </c>
      <c r="G89" s="202" t="n">
        <f aca="false">$J$1</f>
        <v>0.2026</v>
      </c>
      <c r="H89" s="201" t="n">
        <f aca="false">ROUND((F89*(1+G89)),2)</f>
        <v>14354.47</v>
      </c>
      <c r="I89" s="203" t="n">
        <f aca="false">H89/CAPA!$D$40</f>
        <v>0.00267681589624955</v>
      </c>
      <c r="J89" s="203" t="n">
        <f aca="false">I89+J88</f>
        <v>0.843231168517457</v>
      </c>
    </row>
    <row r="90" customFormat="false" ht="75" hidden="false" customHeight="false" outlineLevel="0" collapsed="false">
      <c r="A90" s="197" t="n">
        <v>90842</v>
      </c>
      <c r="B90" s="198" t="s">
        <v>211</v>
      </c>
      <c r="C90" s="199" t="s">
        <v>134</v>
      </c>
      <c r="D90" s="200" t="n">
        <v>10</v>
      </c>
      <c r="E90" s="201" t="n">
        <f aca="false">VLOOKUP(A90,'COMP ANL'!A:I,9,0)</f>
        <v>1116.76</v>
      </c>
      <c r="F90" s="201" t="n">
        <f aca="false">E90*D90</f>
        <v>11167.6</v>
      </c>
      <c r="G90" s="202" t="n">
        <f aca="false">$J$1</f>
        <v>0.2026</v>
      </c>
      <c r="H90" s="201" t="n">
        <f aca="false">ROUND((F90*(1+G90)),2)</f>
        <v>13430.16</v>
      </c>
      <c r="I90" s="203" t="n">
        <f aca="false">H90/CAPA!$D$40</f>
        <v>0.00250445093250917</v>
      </c>
      <c r="J90" s="203" t="n">
        <f aca="false">I90+J89</f>
        <v>0.845735619449966</v>
      </c>
    </row>
    <row r="91" customFormat="false" ht="45" hidden="false" customHeight="false" outlineLevel="0" collapsed="false">
      <c r="A91" s="205" t="n">
        <v>91341</v>
      </c>
      <c r="B91" s="206" t="s">
        <v>212</v>
      </c>
      <c r="C91" s="207" t="s">
        <v>114</v>
      </c>
      <c r="D91" s="208" t="n">
        <v>19.83</v>
      </c>
      <c r="E91" s="201" t="n">
        <f aca="false">VLOOKUP(A91,'COMP ANL'!A:I,9,0)</f>
        <v>555.27</v>
      </c>
      <c r="F91" s="201" t="n">
        <f aca="false">E91*D91</f>
        <v>11011.0041</v>
      </c>
      <c r="G91" s="202" t="n">
        <f aca="false">$J$1</f>
        <v>0.2026</v>
      </c>
      <c r="H91" s="201" t="n">
        <f aca="false">ROUND((F91*(1+G91)),2)</f>
        <v>13241.83</v>
      </c>
      <c r="I91" s="203" t="n">
        <f aca="false">H91/CAPA!$D$40</f>
        <v>0.00246933122849079</v>
      </c>
      <c r="J91" s="203" t="n">
        <f aca="false">I91+J90</f>
        <v>0.848204950678457</v>
      </c>
    </row>
    <row r="92" customFormat="false" ht="30" hidden="false" customHeight="false" outlineLevel="0" collapsed="false">
      <c r="A92" s="197" t="n">
        <v>89357</v>
      </c>
      <c r="B92" s="198" t="s">
        <v>213</v>
      </c>
      <c r="C92" s="199" t="s">
        <v>120</v>
      </c>
      <c r="D92" s="200" t="n">
        <v>333.32</v>
      </c>
      <c r="E92" s="201" t="n">
        <f aca="false">VLOOKUP(A92,'COMP ANL'!A:I,9,0)</f>
        <v>32.8</v>
      </c>
      <c r="F92" s="201" t="n">
        <f aca="false">E92*D92</f>
        <v>10932.896</v>
      </c>
      <c r="G92" s="202" t="n">
        <f aca="false">$J$1</f>
        <v>0.2026</v>
      </c>
      <c r="H92" s="201" t="n">
        <f aca="false">ROUND((F92*(1+G92)),2)</f>
        <v>13147.9</v>
      </c>
      <c r="I92" s="203" t="n">
        <f aca="false">H92/CAPA!$D$40</f>
        <v>0.00245181519918879</v>
      </c>
      <c r="J92" s="203" t="n">
        <f aca="false">I92+J91</f>
        <v>0.850656765877645</v>
      </c>
    </row>
    <row r="93" customFormat="false" ht="45" hidden="false" customHeight="false" outlineLevel="0" collapsed="false">
      <c r="A93" s="205" t="n">
        <v>92990</v>
      </c>
      <c r="B93" s="206" t="s">
        <v>214</v>
      </c>
      <c r="C93" s="207" t="s">
        <v>120</v>
      </c>
      <c r="D93" s="208" t="n">
        <v>132.2</v>
      </c>
      <c r="E93" s="201" t="n">
        <f aca="false">VLOOKUP(A93,'COMP ANL'!A:I,9,0)</f>
        <v>82.32</v>
      </c>
      <c r="F93" s="201" t="n">
        <f aca="false">E93*D93</f>
        <v>10882.704</v>
      </c>
      <c r="G93" s="202" t="n">
        <f aca="false">$J$1</f>
        <v>0.2026</v>
      </c>
      <c r="H93" s="201" t="n">
        <f aca="false">ROUND((F93*(1+G93)),2)</f>
        <v>13087.54</v>
      </c>
      <c r="I93" s="203" t="n">
        <f aca="false">H93/CAPA!$D$40</f>
        <v>0.00244055929022819</v>
      </c>
      <c r="J93" s="203" t="n">
        <f aca="false">I93+J92</f>
        <v>0.853097325167874</v>
      </c>
    </row>
    <row r="94" customFormat="false" ht="60" hidden="false" customHeight="false" outlineLevel="0" collapsed="false">
      <c r="A94" s="205" t="n">
        <v>92778</v>
      </c>
      <c r="B94" s="206" t="s">
        <v>215</v>
      </c>
      <c r="C94" s="207" t="s">
        <v>116</v>
      </c>
      <c r="D94" s="208" t="n">
        <v>749.8</v>
      </c>
      <c r="E94" s="201" t="n">
        <f aca="false">VLOOKUP(A94,'COMP ANL'!A:I,9,0)</f>
        <v>14.37</v>
      </c>
      <c r="F94" s="201" t="n">
        <f aca="false">E94*D94</f>
        <v>10774.626</v>
      </c>
      <c r="G94" s="202" t="n">
        <f aca="false">$J$1</f>
        <v>0.2026</v>
      </c>
      <c r="H94" s="201" t="n">
        <f aca="false">ROUND((F94*(1+G94)),2)</f>
        <v>12957.57</v>
      </c>
      <c r="I94" s="203" t="n">
        <f aca="false">H94/CAPA!$D$40</f>
        <v>0.00241632253596032</v>
      </c>
      <c r="J94" s="203" t="n">
        <f aca="false">I94+J93</f>
        <v>0.855513647703834</v>
      </c>
    </row>
    <row r="95" customFormat="false" ht="45" hidden="false" customHeight="false" outlineLevel="0" collapsed="false">
      <c r="A95" s="197" t="n">
        <v>92763</v>
      </c>
      <c r="B95" s="198" t="s">
        <v>216</v>
      </c>
      <c r="C95" s="199" t="s">
        <v>116</v>
      </c>
      <c r="D95" s="200" t="n">
        <v>1027.2</v>
      </c>
      <c r="E95" s="201" t="n">
        <f aca="false">VLOOKUP(A95,'COMP ANL'!A:I,9,0)</f>
        <v>10.43</v>
      </c>
      <c r="F95" s="201" t="n">
        <f aca="false">E95*D95</f>
        <v>10713.696</v>
      </c>
      <c r="G95" s="202" t="n">
        <f aca="false">$J$1</f>
        <v>0.2026</v>
      </c>
      <c r="H95" s="201" t="n">
        <f aca="false">ROUND((F95*(1+G95)),2)</f>
        <v>12884.29</v>
      </c>
      <c r="I95" s="203" t="n">
        <f aca="false">H95/CAPA!$D$40</f>
        <v>0.00240265731050252</v>
      </c>
      <c r="J95" s="203" t="n">
        <f aca="false">I95+J94</f>
        <v>0.857916305014336</v>
      </c>
    </row>
    <row r="96" customFormat="false" ht="45" hidden="false" customHeight="false" outlineLevel="0" collapsed="false">
      <c r="A96" s="205" t="n">
        <v>94227</v>
      </c>
      <c r="B96" s="206" t="s">
        <v>217</v>
      </c>
      <c r="C96" s="207" t="s">
        <v>120</v>
      </c>
      <c r="D96" s="208" t="n">
        <v>182.76</v>
      </c>
      <c r="E96" s="201" t="n">
        <f aca="false">VLOOKUP(A96,'COMP ANL'!A:I,9,0)</f>
        <v>57.64</v>
      </c>
      <c r="F96" s="201" t="n">
        <f aca="false">E96*D96</f>
        <v>10534.2864</v>
      </c>
      <c r="G96" s="202" t="n">
        <f aca="false">$J$1</f>
        <v>0.2026</v>
      </c>
      <c r="H96" s="201" t="n">
        <f aca="false">ROUND((F96*(1+G96)),2)</f>
        <v>12668.53</v>
      </c>
      <c r="I96" s="203" t="n">
        <f aca="false">H96/CAPA!$D$40</f>
        <v>0.00236242247091772</v>
      </c>
      <c r="J96" s="203" t="n">
        <f aca="false">I96+J95</f>
        <v>0.860278727485254</v>
      </c>
    </row>
    <row r="97" customFormat="false" ht="45" hidden="false" customHeight="false" outlineLevel="0" collapsed="false">
      <c r="A97" s="205" t="s">
        <v>218</v>
      </c>
      <c r="B97" s="206" t="s">
        <v>219</v>
      </c>
      <c r="C97" s="207" t="s">
        <v>114</v>
      </c>
      <c r="D97" s="208" t="n">
        <v>183.39</v>
      </c>
      <c r="E97" s="201" t="n">
        <f aca="false">VLOOKUP(A97,'COMP ANL'!A:I,9,0)</f>
        <v>56.62</v>
      </c>
      <c r="F97" s="201" t="n">
        <f aca="false">E97*D97</f>
        <v>10383.5418</v>
      </c>
      <c r="G97" s="202" t="n">
        <f aca="false">$J$1</f>
        <v>0.2026</v>
      </c>
      <c r="H97" s="201" t="n">
        <f aca="false">ROUND((F97*(1+G97)),2)</f>
        <v>12487.25</v>
      </c>
      <c r="I97" s="203" t="n">
        <f aca="false">H97/CAPA!$D$40</f>
        <v>0.00232861744811492</v>
      </c>
      <c r="J97" s="203" t="n">
        <f aca="false">I97+J96</f>
        <v>0.862607344933369</v>
      </c>
    </row>
    <row r="98" customFormat="false" ht="30" hidden="false" customHeight="false" outlineLevel="0" collapsed="false">
      <c r="A98" s="205" t="n">
        <v>98689</v>
      </c>
      <c r="B98" s="206" t="s">
        <v>220</v>
      </c>
      <c r="C98" s="207" t="s">
        <v>120</v>
      </c>
      <c r="D98" s="208" t="n">
        <v>100.9</v>
      </c>
      <c r="E98" s="201" t="n">
        <f aca="false">VLOOKUP(A98,'COMP ANL'!A:I,9,0)</f>
        <v>96.9</v>
      </c>
      <c r="F98" s="201" t="n">
        <f aca="false">E98*D98</f>
        <v>9777.21</v>
      </c>
      <c r="G98" s="202" t="n">
        <f aca="false">$J$1</f>
        <v>0.2026</v>
      </c>
      <c r="H98" s="201" t="n">
        <f aca="false">ROUND((F98*(1+G98)),2)</f>
        <v>11758.07</v>
      </c>
      <c r="I98" s="203" t="n">
        <f aca="false">H98/CAPA!$D$40</f>
        <v>0.00219264024970723</v>
      </c>
      <c r="J98" s="203" t="n">
        <f aca="false">I98+J97</f>
        <v>0.864799985183076</v>
      </c>
    </row>
    <row r="99" customFormat="false" ht="45" hidden="false" customHeight="false" outlineLevel="0" collapsed="false">
      <c r="A99" s="197" t="n">
        <v>92921</v>
      </c>
      <c r="B99" s="198" t="s">
        <v>221</v>
      </c>
      <c r="C99" s="199" t="s">
        <v>116</v>
      </c>
      <c r="D99" s="200" t="n">
        <v>861.2</v>
      </c>
      <c r="E99" s="201" t="n">
        <f aca="false">VLOOKUP(A99,'COMP ANL'!A:I,9,0)</f>
        <v>11.12</v>
      </c>
      <c r="F99" s="201" t="n">
        <f aca="false">E99*D99</f>
        <v>9576.544</v>
      </c>
      <c r="G99" s="202" t="n">
        <f aca="false">$J$1</f>
        <v>0.2026</v>
      </c>
      <c r="H99" s="201" t="n">
        <f aca="false">ROUND((F99*(1+G99)),2)</f>
        <v>11516.75</v>
      </c>
      <c r="I99" s="203" t="n">
        <f aca="false">H99/CAPA!$D$40</f>
        <v>0.00214763899141745</v>
      </c>
      <c r="J99" s="203" t="n">
        <f aca="false">I99+J98</f>
        <v>0.866947624174494</v>
      </c>
    </row>
    <row r="100" customFormat="false" ht="30" hidden="false" customHeight="false" outlineLevel="0" collapsed="false">
      <c r="A100" s="205" t="s">
        <v>222</v>
      </c>
      <c r="B100" s="206" t="s">
        <v>223</v>
      </c>
      <c r="C100" s="207" t="s">
        <v>120</v>
      </c>
      <c r="D100" s="208" t="n">
        <v>30</v>
      </c>
      <c r="E100" s="201" t="n">
        <f aca="false">VLOOKUP(A100,'COMP ANL'!A:I,9,0)</f>
        <v>304.78</v>
      </c>
      <c r="F100" s="201" t="n">
        <f aca="false">E100*D100</f>
        <v>9143.4</v>
      </c>
      <c r="G100" s="202" t="n">
        <f aca="false">$J$1</f>
        <v>0.2026</v>
      </c>
      <c r="H100" s="201" t="n">
        <f aca="false">ROUND((F100*(1+G100)),2)</f>
        <v>10995.85</v>
      </c>
      <c r="I100" s="203" t="n">
        <f aca="false">H100/CAPA!$D$40</f>
        <v>0.00205050176514881</v>
      </c>
      <c r="J100" s="203" t="n">
        <f aca="false">I100+J99</f>
        <v>0.868998125939643</v>
      </c>
    </row>
    <row r="101" customFormat="false" ht="15" hidden="false" customHeight="false" outlineLevel="0" collapsed="false">
      <c r="A101" s="197" t="s">
        <v>224</v>
      </c>
      <c r="B101" s="198" t="s">
        <v>225</v>
      </c>
      <c r="C101" s="199" t="s">
        <v>134</v>
      </c>
      <c r="D101" s="200" t="n">
        <v>23</v>
      </c>
      <c r="E101" s="201" t="n">
        <f aca="false">VLOOKUP(A101,'COMP ANL'!A:I,9,0)</f>
        <v>396.73</v>
      </c>
      <c r="F101" s="201" t="n">
        <f aca="false">E101*D101</f>
        <v>9124.79</v>
      </c>
      <c r="G101" s="202" t="n">
        <f aca="false">$J$1</f>
        <v>0.2026</v>
      </c>
      <c r="H101" s="201" t="n">
        <f aca="false">ROUND((F101*(1+G101)),2)</f>
        <v>10973.47</v>
      </c>
      <c r="I101" s="203" t="n">
        <f aca="false">H101/CAPA!$D$40</f>
        <v>0.00204632835158787</v>
      </c>
      <c r="J101" s="203" t="n">
        <f aca="false">I101+J100</f>
        <v>0.87104445429123</v>
      </c>
    </row>
    <row r="102" customFormat="false" ht="30" hidden="false" customHeight="false" outlineLevel="0" collapsed="false">
      <c r="A102" s="205" t="s">
        <v>226</v>
      </c>
      <c r="B102" s="206" t="s">
        <v>227</v>
      </c>
      <c r="C102" s="207" t="s">
        <v>134</v>
      </c>
      <c r="D102" s="208" t="n">
        <v>14</v>
      </c>
      <c r="E102" s="201" t="n">
        <f aca="false">VLOOKUP(A102,'COMP ANL'!A:I,9,0)</f>
        <v>638.93</v>
      </c>
      <c r="F102" s="201" t="n">
        <f aca="false">E102*D102</f>
        <v>8945.02</v>
      </c>
      <c r="G102" s="202" t="n">
        <f aca="false">$J$1</f>
        <v>0.2026</v>
      </c>
      <c r="H102" s="201" t="n">
        <f aca="false">ROUND((F102*(1+G102)),2)</f>
        <v>10757.28</v>
      </c>
      <c r="I102" s="203" t="n">
        <f aca="false">H102/CAPA!$D$40</f>
        <v>0.0020060133257729</v>
      </c>
      <c r="J102" s="203" t="n">
        <f aca="false">I102+J101</f>
        <v>0.873050467617003</v>
      </c>
    </row>
    <row r="103" customFormat="false" ht="45" hidden="false" customHeight="false" outlineLevel="0" collapsed="false">
      <c r="A103" s="197" t="n">
        <v>91005</v>
      </c>
      <c r="B103" s="198" t="s">
        <v>228</v>
      </c>
      <c r="C103" s="199" t="s">
        <v>114</v>
      </c>
      <c r="D103" s="200" t="n">
        <v>400.28</v>
      </c>
      <c r="E103" s="201" t="n">
        <f aca="false">VLOOKUP(A103,'COMP ANL'!A:I,9,0)</f>
        <v>21.59</v>
      </c>
      <c r="F103" s="201" t="n">
        <f aca="false">E103*D103</f>
        <v>8642.0452</v>
      </c>
      <c r="G103" s="202" t="n">
        <f aca="false">$J$1</f>
        <v>0.2026</v>
      </c>
      <c r="H103" s="201" t="n">
        <f aca="false">ROUND((F103*(1+G103)),2)</f>
        <v>10392.92</v>
      </c>
      <c r="I103" s="203" t="n">
        <f aca="false">H103/CAPA!$D$40</f>
        <v>0.00193806761687822</v>
      </c>
      <c r="J103" s="203" t="n">
        <f aca="false">I103+J102</f>
        <v>0.874988535233882</v>
      </c>
    </row>
    <row r="104" customFormat="false" ht="30" hidden="false" customHeight="false" outlineLevel="0" collapsed="false">
      <c r="A104" s="197" t="n">
        <v>96547</v>
      </c>
      <c r="B104" s="198" t="s">
        <v>229</v>
      </c>
      <c r="C104" s="199" t="s">
        <v>116</v>
      </c>
      <c r="D104" s="200" t="n">
        <v>688.3</v>
      </c>
      <c r="E104" s="201" t="n">
        <f aca="false">VLOOKUP(A104,'COMP ANL'!A:I,9,0)</f>
        <v>12.06</v>
      </c>
      <c r="F104" s="201" t="n">
        <f aca="false">E104*D104</f>
        <v>8300.898</v>
      </c>
      <c r="G104" s="202" t="n">
        <f aca="false">$J$1</f>
        <v>0.2026</v>
      </c>
      <c r="H104" s="201" t="n">
        <f aca="false">ROUND((F104*(1+G104)),2)</f>
        <v>9982.66</v>
      </c>
      <c r="I104" s="203" t="n">
        <f aca="false">H104/CAPA!$D$40</f>
        <v>0.00186156249411191</v>
      </c>
      <c r="J104" s="203" t="n">
        <f aca="false">I104+J103</f>
        <v>0.876850097727994</v>
      </c>
    </row>
    <row r="105" customFormat="false" ht="30" hidden="false" customHeight="false" outlineLevel="0" collapsed="false">
      <c r="A105" s="197" t="s">
        <v>230</v>
      </c>
      <c r="B105" s="198" t="s">
        <v>231</v>
      </c>
      <c r="C105" s="199" t="s">
        <v>120</v>
      </c>
      <c r="D105" s="200" t="n">
        <v>21.49</v>
      </c>
      <c r="E105" s="201" t="n">
        <f aca="false">VLOOKUP(A105,'COMP ANL'!A:I,9,0)</f>
        <v>383</v>
      </c>
      <c r="F105" s="201" t="n">
        <f aca="false">E105*D105</f>
        <v>8230.67</v>
      </c>
      <c r="G105" s="202" t="n">
        <f aca="false">$J$1</f>
        <v>0.2026</v>
      </c>
      <c r="H105" s="201" t="n">
        <f aca="false">ROUND((F105*(1+G105)),2)</f>
        <v>9898.2</v>
      </c>
      <c r="I105" s="203" t="n">
        <f aca="false">H105/CAPA!$D$40</f>
        <v>0.00184581242666969</v>
      </c>
      <c r="J105" s="203" t="n">
        <f aca="false">I105+J104</f>
        <v>0.878695910154663</v>
      </c>
    </row>
    <row r="106" customFormat="false" ht="45" hidden="false" customHeight="false" outlineLevel="0" collapsed="false">
      <c r="A106" s="205" t="n">
        <v>92336</v>
      </c>
      <c r="B106" s="206" t="s">
        <v>232</v>
      </c>
      <c r="C106" s="207" t="s">
        <v>120</v>
      </c>
      <c r="D106" s="208" t="n">
        <v>74.4</v>
      </c>
      <c r="E106" s="201" t="n">
        <f aca="false">VLOOKUP(A106,'COMP ANL'!A:I,9,0)</f>
        <v>109.52</v>
      </c>
      <c r="F106" s="201" t="n">
        <f aca="false">E106*D106</f>
        <v>8148.288</v>
      </c>
      <c r="G106" s="202" t="n">
        <f aca="false">$J$1</f>
        <v>0.2026</v>
      </c>
      <c r="H106" s="201" t="n">
        <f aca="false">ROUND((F106*(1+G106)),2)</f>
        <v>9799.13</v>
      </c>
      <c r="I106" s="203" t="n">
        <f aca="false">H106/CAPA!$D$40</f>
        <v>0.00182733789219775</v>
      </c>
      <c r="J106" s="203" t="n">
        <f aca="false">I106+J105</f>
        <v>0.880523248046861</v>
      </c>
    </row>
    <row r="107" customFormat="false" ht="60" hidden="false" customHeight="false" outlineLevel="0" collapsed="false">
      <c r="A107" s="197" t="n">
        <v>92775</v>
      </c>
      <c r="B107" s="198" t="s">
        <v>233</v>
      </c>
      <c r="C107" s="199" t="s">
        <v>116</v>
      </c>
      <c r="D107" s="200" t="n">
        <v>396.8</v>
      </c>
      <c r="E107" s="201" t="n">
        <f aca="false">VLOOKUP(A107,'COMP ANL'!A:I,9,0)</f>
        <v>19.76</v>
      </c>
      <c r="F107" s="201" t="n">
        <f aca="false">E107*D107</f>
        <v>7840.768</v>
      </c>
      <c r="G107" s="202" t="n">
        <f aca="false">$J$1</f>
        <v>0.2026</v>
      </c>
      <c r="H107" s="201" t="n">
        <f aca="false">ROUND((F107*(1+G107)),2)</f>
        <v>9429.31</v>
      </c>
      <c r="I107" s="203" t="n">
        <f aca="false">H107/CAPA!$D$40</f>
        <v>0.00175837400465951</v>
      </c>
      <c r="J107" s="203" t="n">
        <f aca="false">I107+J106</f>
        <v>0.882281622051521</v>
      </c>
    </row>
    <row r="108" customFormat="false" ht="45" hidden="false" customHeight="false" outlineLevel="0" collapsed="false">
      <c r="A108" s="205" t="n">
        <v>97083</v>
      </c>
      <c r="B108" s="206" t="s">
        <v>234</v>
      </c>
      <c r="C108" s="207" t="s">
        <v>114</v>
      </c>
      <c r="D108" s="208" t="n">
        <v>2249.18</v>
      </c>
      <c r="E108" s="201" t="n">
        <f aca="false">VLOOKUP(A108,'COMP ANL'!A:I,9,0)</f>
        <v>3.45</v>
      </c>
      <c r="F108" s="201" t="n">
        <f aca="false">E108*D108</f>
        <v>7759.671</v>
      </c>
      <c r="G108" s="202" t="n">
        <f aca="false">$J$1</f>
        <v>0.2026</v>
      </c>
      <c r="H108" s="201" t="n">
        <f aca="false">ROUND((F108*(1+G108)),2)</f>
        <v>9331.78</v>
      </c>
      <c r="I108" s="203" t="n">
        <f aca="false">H108/CAPA!$D$40</f>
        <v>0.00174018664877934</v>
      </c>
      <c r="J108" s="203" t="n">
        <f aca="false">I108+J107</f>
        <v>0.8840218087003</v>
      </c>
    </row>
    <row r="109" customFormat="false" ht="30" hidden="false" customHeight="false" outlineLevel="0" collapsed="false">
      <c r="A109" s="205" t="n">
        <v>88488</v>
      </c>
      <c r="B109" s="206" t="s">
        <v>235</v>
      </c>
      <c r="C109" s="207" t="s">
        <v>114</v>
      </c>
      <c r="D109" s="208" t="n">
        <v>476.93</v>
      </c>
      <c r="E109" s="201" t="n">
        <f aca="false">VLOOKUP(A109,'COMP ANL'!A:I,9,0)</f>
        <v>16.07</v>
      </c>
      <c r="F109" s="201" t="n">
        <f aca="false">E109*D109</f>
        <v>7664.2651</v>
      </c>
      <c r="G109" s="202" t="n">
        <f aca="false">$J$1</f>
        <v>0.2026</v>
      </c>
      <c r="H109" s="201" t="n">
        <f aca="false">ROUND((F109*(1+G109)),2)</f>
        <v>9217.05</v>
      </c>
      <c r="I109" s="203" t="n">
        <f aca="false">H109/CAPA!$D$40</f>
        <v>0.00171879184369238</v>
      </c>
      <c r="J109" s="203" t="n">
        <f aca="false">I109+J108</f>
        <v>0.885740600543992</v>
      </c>
    </row>
    <row r="110" customFormat="false" ht="30" hidden="false" customHeight="false" outlineLevel="0" collapsed="false">
      <c r="A110" s="205" t="n">
        <v>72118</v>
      </c>
      <c r="B110" s="206" t="s">
        <v>236</v>
      </c>
      <c r="C110" s="207" t="s">
        <v>114</v>
      </c>
      <c r="D110" s="208" t="n">
        <v>46.76</v>
      </c>
      <c r="E110" s="201" t="n">
        <f aca="false">VLOOKUP(A110,'COMP ANL'!A:I,9,0)</f>
        <v>160.39</v>
      </c>
      <c r="F110" s="201" t="n">
        <f aca="false">E110*D110</f>
        <v>7499.8364</v>
      </c>
      <c r="G110" s="202" t="n">
        <f aca="false">$J$1</f>
        <v>0.2026</v>
      </c>
      <c r="H110" s="201" t="n">
        <f aca="false">ROUND((F110*(1+G110)),2)</f>
        <v>9019.3</v>
      </c>
      <c r="I110" s="203" t="n">
        <f aca="false">H110/CAPA!$D$40</f>
        <v>0.00168191550179446</v>
      </c>
      <c r="J110" s="203" t="n">
        <f aca="false">I110+J109</f>
        <v>0.887422516045787</v>
      </c>
    </row>
    <row r="111" customFormat="false" ht="45" hidden="false" customHeight="false" outlineLevel="0" collapsed="false">
      <c r="A111" s="197" t="n">
        <v>97903</v>
      </c>
      <c r="B111" s="198" t="s">
        <v>237</v>
      </c>
      <c r="C111" s="199" t="s">
        <v>134</v>
      </c>
      <c r="D111" s="200" t="n">
        <v>9</v>
      </c>
      <c r="E111" s="201" t="n">
        <f aca="false">VLOOKUP(A111,'COMP ANL'!A:I,9,0)</f>
        <v>831.79</v>
      </c>
      <c r="F111" s="201" t="n">
        <f aca="false">E111*D111</f>
        <v>7486.11</v>
      </c>
      <c r="G111" s="202" t="n">
        <f aca="false">$J$1</f>
        <v>0.2026</v>
      </c>
      <c r="H111" s="201" t="n">
        <f aca="false">ROUND((F111*(1+G111)),2)</f>
        <v>9002.8</v>
      </c>
      <c r="I111" s="203" t="n">
        <f aca="false">H111/CAPA!$D$40</f>
        <v>0.0016788385883112</v>
      </c>
      <c r="J111" s="203" t="n">
        <f aca="false">I111+J110</f>
        <v>0.889101354634098</v>
      </c>
    </row>
    <row r="112" customFormat="false" ht="30" hidden="false" customHeight="false" outlineLevel="0" collapsed="false">
      <c r="A112" s="197" t="s">
        <v>238</v>
      </c>
      <c r="B112" s="198" t="s">
        <v>239</v>
      </c>
      <c r="C112" s="199" t="s">
        <v>120</v>
      </c>
      <c r="D112" s="200" t="n">
        <v>82.8</v>
      </c>
      <c r="E112" s="201" t="n">
        <f aca="false">VLOOKUP(A112,'COMP ANL'!A:I,9,0)</f>
        <v>90.37</v>
      </c>
      <c r="F112" s="201" t="n">
        <f aca="false">E112*D112</f>
        <v>7482.636</v>
      </c>
      <c r="G112" s="202" t="n">
        <f aca="false">$J$1</f>
        <v>0.2026</v>
      </c>
      <c r="H112" s="201" t="n">
        <f aca="false">ROUND((F112*(1+G112)),2)</f>
        <v>8998.62</v>
      </c>
      <c r="I112" s="203" t="n">
        <f aca="false">H112/CAPA!$D$40</f>
        <v>0.00167805910356211</v>
      </c>
      <c r="J112" s="203" t="n">
        <f aca="false">I112+J111</f>
        <v>0.89077941373766</v>
      </c>
    </row>
    <row r="113" customFormat="false" ht="45" hidden="false" customHeight="false" outlineLevel="0" collapsed="false">
      <c r="A113" s="205" t="n">
        <v>90822</v>
      </c>
      <c r="B113" s="206" t="s">
        <v>240</v>
      </c>
      <c r="C113" s="207" t="s">
        <v>134</v>
      </c>
      <c r="D113" s="208" t="n">
        <v>20</v>
      </c>
      <c r="E113" s="201" t="n">
        <f aca="false">VLOOKUP(A113,'COMP ANL'!A:I,9,0)</f>
        <v>373</v>
      </c>
      <c r="F113" s="201" t="n">
        <f aca="false">E113*D113</f>
        <v>7460</v>
      </c>
      <c r="G113" s="202" t="n">
        <f aca="false">$J$1</f>
        <v>0.2026</v>
      </c>
      <c r="H113" s="201" t="n">
        <f aca="false">ROUND((F113*(1+G113)),2)</f>
        <v>8971.4</v>
      </c>
      <c r="I113" s="203" t="n">
        <f aca="false">H113/CAPA!$D$40</f>
        <v>0.00167298312871274</v>
      </c>
      <c r="J113" s="203" t="n">
        <f aca="false">I113+J112</f>
        <v>0.892452396866373</v>
      </c>
    </row>
    <row r="114" customFormat="false" ht="30" hidden="false" customHeight="false" outlineLevel="0" collapsed="false">
      <c r="A114" s="197" t="n">
        <v>84186</v>
      </c>
      <c r="B114" s="198" t="s">
        <v>241</v>
      </c>
      <c r="C114" s="199" t="s">
        <v>114</v>
      </c>
      <c r="D114" s="200" t="n">
        <v>76.67</v>
      </c>
      <c r="E114" s="201" t="n">
        <f aca="false">VLOOKUP(A114,'COMP ANL'!A:I,9,0)</f>
        <v>97.01</v>
      </c>
      <c r="F114" s="201" t="n">
        <f aca="false">E114*D114</f>
        <v>7437.7567</v>
      </c>
      <c r="G114" s="202" t="n">
        <f aca="false">$J$1</f>
        <v>0.2026</v>
      </c>
      <c r="H114" s="201" t="n">
        <f aca="false">ROUND((F114*(1+G114)),2)</f>
        <v>8944.65</v>
      </c>
      <c r="I114" s="203" t="n">
        <f aca="false">H114/CAPA!$D$40</f>
        <v>0.00166799479927775</v>
      </c>
      <c r="J114" s="203" t="n">
        <f aca="false">I114+J113</f>
        <v>0.894120391665651</v>
      </c>
    </row>
    <row r="115" customFormat="false" ht="45" hidden="false" customHeight="false" outlineLevel="0" collapsed="false">
      <c r="A115" s="205" t="n">
        <v>92788</v>
      </c>
      <c r="B115" s="206" t="s">
        <v>242</v>
      </c>
      <c r="C115" s="207" t="s">
        <v>116</v>
      </c>
      <c r="D115" s="208" t="n">
        <v>667.3</v>
      </c>
      <c r="E115" s="201" t="n">
        <f aca="false">VLOOKUP(A115,'COMP ANL'!A:I,9,0)</f>
        <v>11</v>
      </c>
      <c r="F115" s="201" t="n">
        <f aca="false">E115*D115</f>
        <v>7340.3</v>
      </c>
      <c r="G115" s="202" t="n">
        <f aca="false">$J$1</f>
        <v>0.2026</v>
      </c>
      <c r="H115" s="201" t="n">
        <f aca="false">ROUND((F115*(1+G115)),2)</f>
        <v>8827.44</v>
      </c>
      <c r="I115" s="203" t="n">
        <f aca="false">H115/CAPA!$D$40</f>
        <v>0.00164613752477027</v>
      </c>
      <c r="J115" s="203" t="n">
        <f aca="false">I115+J114</f>
        <v>0.895766529190421</v>
      </c>
    </row>
    <row r="116" customFormat="false" ht="30" hidden="false" customHeight="false" outlineLevel="0" collapsed="false">
      <c r="A116" s="205" t="n">
        <v>100848</v>
      </c>
      <c r="B116" s="206" t="s">
        <v>243</v>
      </c>
      <c r="C116" s="207" t="s">
        <v>134</v>
      </c>
      <c r="D116" s="208" t="n">
        <v>13</v>
      </c>
      <c r="E116" s="201" t="n">
        <f aca="false">VLOOKUP(A116,'COMP ANL'!A:I,9,0)</f>
        <v>561.52</v>
      </c>
      <c r="F116" s="201" t="n">
        <f aca="false">E116*D116</f>
        <v>7299.76</v>
      </c>
      <c r="G116" s="202" t="n">
        <f aca="false">$J$1</f>
        <v>0.2026</v>
      </c>
      <c r="H116" s="201" t="n">
        <f aca="false">ROUND((F116*(1+G116)),2)</f>
        <v>8778.69</v>
      </c>
      <c r="I116" s="203" t="n">
        <f aca="false">H116/CAPA!$D$40</f>
        <v>0.00163704664402426</v>
      </c>
      <c r="J116" s="203" t="n">
        <f aca="false">I116+J115</f>
        <v>0.897403575834445</v>
      </c>
    </row>
    <row r="117" customFormat="false" ht="60" hidden="false" customHeight="false" outlineLevel="0" collapsed="false">
      <c r="A117" s="197" t="s">
        <v>244</v>
      </c>
      <c r="B117" s="198" t="s">
        <v>245</v>
      </c>
      <c r="C117" s="199" t="s">
        <v>120</v>
      </c>
      <c r="D117" s="200" t="n">
        <v>85</v>
      </c>
      <c r="E117" s="201" t="n">
        <f aca="false">VLOOKUP(A117,'COMP ANL'!A:I,9,0)</f>
        <v>84.64</v>
      </c>
      <c r="F117" s="201" t="n">
        <f aca="false">E117*D117</f>
        <v>7194.4</v>
      </c>
      <c r="G117" s="202" t="n">
        <f aca="false">$J$1</f>
        <v>0.2026</v>
      </c>
      <c r="H117" s="201" t="n">
        <f aca="false">ROUND((F117*(1+G117)),2)</f>
        <v>8651.99</v>
      </c>
      <c r="I117" s="203" t="n">
        <f aca="false">H117/CAPA!$D$40</f>
        <v>0.00161341967806489</v>
      </c>
      <c r="J117" s="203" t="n">
        <f aca="false">I117+J116</f>
        <v>0.89901699551251</v>
      </c>
    </row>
    <row r="118" customFormat="false" ht="45" hidden="false" customHeight="false" outlineLevel="0" collapsed="false">
      <c r="A118" s="197" t="n">
        <v>91836</v>
      </c>
      <c r="B118" s="198" t="s">
        <v>246</v>
      </c>
      <c r="C118" s="199" t="s">
        <v>120</v>
      </c>
      <c r="D118" s="200" t="n">
        <v>314.6</v>
      </c>
      <c r="E118" s="201" t="n">
        <f aca="false">VLOOKUP(A118,'COMP ANL'!A:I,9,0)</f>
        <v>21.49</v>
      </c>
      <c r="F118" s="201" t="n">
        <f aca="false">E118*D118</f>
        <v>6760.754</v>
      </c>
      <c r="G118" s="202" t="n">
        <f aca="false">$J$1</f>
        <v>0.2026</v>
      </c>
      <c r="H118" s="201" t="n">
        <f aca="false">ROUND((F118*(1+G118)),2)</f>
        <v>8130.48</v>
      </c>
      <c r="I118" s="203" t="n">
        <f aca="false">H118/CAPA!$D$40</f>
        <v>0.00151616869923717</v>
      </c>
      <c r="J118" s="203" t="n">
        <f aca="false">I118+J117</f>
        <v>0.900533164211747</v>
      </c>
    </row>
    <row r="119" customFormat="false" ht="45" hidden="false" customHeight="false" outlineLevel="0" collapsed="false">
      <c r="A119" s="205" t="n">
        <v>89578</v>
      </c>
      <c r="B119" s="206" t="s">
        <v>247</v>
      </c>
      <c r="C119" s="207" t="s">
        <v>120</v>
      </c>
      <c r="D119" s="208" t="n">
        <v>219.4</v>
      </c>
      <c r="E119" s="201" t="n">
        <f aca="false">VLOOKUP(A119,'COMP ANL'!A:I,9,0)</f>
        <v>29.78</v>
      </c>
      <c r="F119" s="201" t="n">
        <f aca="false">E119*D119</f>
        <v>6533.732</v>
      </c>
      <c r="G119" s="202" t="n">
        <f aca="false">$J$1</f>
        <v>0.2026</v>
      </c>
      <c r="H119" s="201" t="n">
        <f aca="false">ROUND((F119*(1+G119)),2)</f>
        <v>7857.47</v>
      </c>
      <c r="I119" s="203" t="n">
        <f aca="false">H119/CAPA!$D$40</f>
        <v>0.00146525790226347</v>
      </c>
      <c r="J119" s="203" t="n">
        <f aca="false">I119+J118</f>
        <v>0.901998422114011</v>
      </c>
    </row>
    <row r="120" customFormat="false" ht="45" hidden="false" customHeight="false" outlineLevel="0" collapsed="false">
      <c r="A120" s="205" t="n">
        <v>99635</v>
      </c>
      <c r="B120" s="206" t="s">
        <v>248</v>
      </c>
      <c r="C120" s="207" t="s">
        <v>134</v>
      </c>
      <c r="D120" s="208" t="n">
        <v>18</v>
      </c>
      <c r="E120" s="201" t="n">
        <f aca="false">VLOOKUP(A120,'COMP ANL'!A:I,9,0)</f>
        <v>360.24</v>
      </c>
      <c r="F120" s="201" t="n">
        <f aca="false">E120*D120</f>
        <v>6484.32</v>
      </c>
      <c r="G120" s="202" t="n">
        <f aca="false">$J$1</f>
        <v>0.2026</v>
      </c>
      <c r="H120" s="201" t="n">
        <f aca="false">ROUND((F120*(1+G120)),2)</f>
        <v>7798.04</v>
      </c>
      <c r="I120" s="203" t="n">
        <f aca="false">H120/CAPA!$D$40</f>
        <v>0.00145417541933557</v>
      </c>
      <c r="J120" s="203" t="n">
        <f aca="false">I120+J119</f>
        <v>0.903452597533346</v>
      </c>
    </row>
    <row r="121" customFormat="false" ht="30" hidden="false" customHeight="false" outlineLevel="0" collapsed="false">
      <c r="A121" s="209" t="n">
        <v>98297</v>
      </c>
      <c r="B121" s="210" t="s">
        <v>249</v>
      </c>
      <c r="C121" s="211" t="s">
        <v>120</v>
      </c>
      <c r="D121" s="211" t="n">
        <v>831.45</v>
      </c>
      <c r="E121" s="201" t="n">
        <f aca="false">VLOOKUP(A121,'COMP ANL'!A:I,9,0)</f>
        <v>7.56</v>
      </c>
      <c r="F121" s="201" t="n">
        <f aca="false">E121*D121</f>
        <v>6285.762</v>
      </c>
      <c r="G121" s="202" t="n">
        <f aca="false">$J$1</f>
        <v>0.2026</v>
      </c>
      <c r="H121" s="201" t="n">
        <f aca="false">ROUND((F121*(1+G121)),2)</f>
        <v>7559.26</v>
      </c>
      <c r="I121" s="203" t="n">
        <f aca="false">H121/CAPA!$D$40</f>
        <v>0.0014096478192426</v>
      </c>
      <c r="J121" s="203" t="n">
        <f aca="false">I121+J120</f>
        <v>0.904862245352589</v>
      </c>
    </row>
    <row r="122" customFormat="false" ht="45" hidden="false" customHeight="false" outlineLevel="0" collapsed="false">
      <c r="A122" s="205" t="n">
        <v>92785</v>
      </c>
      <c r="B122" s="206" t="s">
        <v>250</v>
      </c>
      <c r="C122" s="207" t="s">
        <v>116</v>
      </c>
      <c r="D122" s="208" t="n">
        <v>379.3</v>
      </c>
      <c r="E122" s="201" t="n">
        <f aca="false">VLOOKUP(A122,'COMP ANL'!A:I,9,0)</f>
        <v>16.07</v>
      </c>
      <c r="F122" s="201" t="n">
        <f aca="false">E122*D122</f>
        <v>6095.351</v>
      </c>
      <c r="G122" s="202" t="n">
        <f aca="false">$J$1</f>
        <v>0.2026</v>
      </c>
      <c r="H122" s="201" t="n">
        <f aca="false">ROUND((F122*(1+G122)),2)</f>
        <v>7330.27</v>
      </c>
      <c r="I122" s="203" t="n">
        <f aca="false">H122/CAPA!$D$40</f>
        <v>0.00136694585448304</v>
      </c>
      <c r="J122" s="203" t="n">
        <f aca="false">I122+J121</f>
        <v>0.906229191207072</v>
      </c>
    </row>
    <row r="123" customFormat="false" ht="30" hidden="false" customHeight="false" outlineLevel="0" collapsed="false">
      <c r="A123" s="197" t="n">
        <v>91996</v>
      </c>
      <c r="B123" s="198" t="s">
        <v>251</v>
      </c>
      <c r="C123" s="199" t="s">
        <v>134</v>
      </c>
      <c r="D123" s="200" t="n">
        <v>159</v>
      </c>
      <c r="E123" s="201" t="n">
        <f aca="false">VLOOKUP(A123,'COMP ANL'!A:I,9,0)</f>
        <v>38.09</v>
      </c>
      <c r="F123" s="201" t="n">
        <f aca="false">E123*D123</f>
        <v>6056.31</v>
      </c>
      <c r="G123" s="202" t="n">
        <f aca="false">$J$1</f>
        <v>0.2026</v>
      </c>
      <c r="H123" s="201" t="n">
        <f aca="false">ROUND((F123*(1+G123)),2)</f>
        <v>7283.32</v>
      </c>
      <c r="I123" s="203" t="n">
        <f aca="false">H123/CAPA!$D$40</f>
        <v>0.00135819063702612</v>
      </c>
      <c r="J123" s="203" t="n">
        <f aca="false">I123+J122</f>
        <v>0.907587381844098</v>
      </c>
    </row>
    <row r="124" customFormat="false" ht="30" hidden="false" customHeight="false" outlineLevel="0" collapsed="false">
      <c r="A124" s="205" t="n">
        <v>97113</v>
      </c>
      <c r="B124" s="206" t="s">
        <v>252</v>
      </c>
      <c r="C124" s="207" t="s">
        <v>114</v>
      </c>
      <c r="D124" s="208" t="n">
        <v>2249.18</v>
      </c>
      <c r="E124" s="201" t="n">
        <f aca="false">VLOOKUP(A124,'COMP ANL'!A:I,9,0)</f>
        <v>2.64</v>
      </c>
      <c r="F124" s="201" t="n">
        <f aca="false">E124*D124</f>
        <v>5937.8352</v>
      </c>
      <c r="G124" s="202" t="n">
        <f aca="false">$J$1</f>
        <v>0.2026</v>
      </c>
      <c r="H124" s="201" t="n">
        <f aca="false">ROUND((F124*(1+G124)),2)</f>
        <v>7140.84</v>
      </c>
      <c r="I124" s="203" t="n">
        <f aca="false">H124/CAPA!$D$40</f>
        <v>0.00133162102289911</v>
      </c>
      <c r="J124" s="203" t="n">
        <f aca="false">I124+J123</f>
        <v>0.908919002866997</v>
      </c>
    </row>
    <row r="125" customFormat="false" ht="45" hidden="false" customHeight="false" outlineLevel="0" collapsed="false">
      <c r="A125" s="205" t="n">
        <v>91306</v>
      </c>
      <c r="B125" s="206" t="s">
        <v>253</v>
      </c>
      <c r="C125" s="207" t="s">
        <v>134</v>
      </c>
      <c r="D125" s="208" t="n">
        <v>35</v>
      </c>
      <c r="E125" s="201" t="n">
        <f aca="false">VLOOKUP(A125,'COMP ANL'!A:I,9,0)</f>
        <v>168.69</v>
      </c>
      <c r="F125" s="201" t="n">
        <f aca="false">E125*D125</f>
        <v>5904.15</v>
      </c>
      <c r="G125" s="202" t="n">
        <f aca="false">$J$1</f>
        <v>0.2026</v>
      </c>
      <c r="H125" s="201" t="n">
        <f aca="false">ROUND((F125*(1+G125)),2)</f>
        <v>7100.33</v>
      </c>
      <c r="I125" s="203" t="n">
        <f aca="false">H125/CAPA!$D$40</f>
        <v>0.00132406673409869</v>
      </c>
      <c r="J125" s="203" t="n">
        <f aca="false">I125+J124</f>
        <v>0.910243069601096</v>
      </c>
    </row>
    <row r="126" customFormat="false" ht="15" hidden="false" customHeight="false" outlineLevel="0" collapsed="false">
      <c r="A126" s="197" t="s">
        <v>254</v>
      </c>
      <c r="B126" s="198" t="s">
        <v>255</v>
      </c>
      <c r="C126" s="199" t="s">
        <v>134</v>
      </c>
      <c r="D126" s="200" t="n">
        <v>96</v>
      </c>
      <c r="E126" s="201" t="n">
        <f aca="false">VLOOKUP(A126,'COMP ANL'!A:I,9,0)</f>
        <v>60.78</v>
      </c>
      <c r="F126" s="201" t="n">
        <f aca="false">E126*D126</f>
        <v>5834.88</v>
      </c>
      <c r="G126" s="202" t="n">
        <f aca="false">$J$1</f>
        <v>0.2026</v>
      </c>
      <c r="H126" s="201" t="n">
        <f aca="false">ROUND((F126*(1+G126)),2)</f>
        <v>7017.03</v>
      </c>
      <c r="I126" s="203" t="n">
        <f aca="false">H126/CAPA!$D$40</f>
        <v>0.00130853298299833</v>
      </c>
      <c r="J126" s="203" t="n">
        <f aca="false">I126+J125</f>
        <v>0.911551602584094</v>
      </c>
    </row>
    <row r="127" customFormat="false" ht="60" hidden="false" customHeight="false" outlineLevel="0" collapsed="false">
      <c r="A127" s="197" t="n">
        <v>97994</v>
      </c>
      <c r="B127" s="198" t="s">
        <v>256</v>
      </c>
      <c r="C127" s="199" t="s">
        <v>134</v>
      </c>
      <c r="D127" s="200" t="n">
        <v>2</v>
      </c>
      <c r="E127" s="201" t="n">
        <f aca="false">VLOOKUP(A127,'COMP ANL'!A:I,9,0)</f>
        <v>2898.86</v>
      </c>
      <c r="F127" s="201" t="n">
        <f aca="false">E127*D127</f>
        <v>5797.72</v>
      </c>
      <c r="G127" s="202" t="n">
        <f aca="false">$J$1</f>
        <v>0.2026</v>
      </c>
      <c r="H127" s="201" t="n">
        <f aca="false">ROUND((F127*(1+G127)),2)</f>
        <v>6972.34</v>
      </c>
      <c r="I127" s="203" t="n">
        <f aca="false">H127/CAPA!$D$40</f>
        <v>0.00130019920944881</v>
      </c>
      <c r="J127" s="203" t="n">
        <f aca="false">I127+J126</f>
        <v>0.912851801793543</v>
      </c>
    </row>
    <row r="128" customFormat="false" ht="45" hidden="false" customHeight="false" outlineLevel="0" collapsed="false">
      <c r="A128" s="197" t="n">
        <v>92916</v>
      </c>
      <c r="B128" s="198" t="s">
        <v>257</v>
      </c>
      <c r="C128" s="199" t="s">
        <v>116</v>
      </c>
      <c r="D128" s="200" t="n">
        <v>343.2</v>
      </c>
      <c r="E128" s="201" t="n">
        <f aca="false">VLOOKUP(A128,'COMP ANL'!A:I,9,0)</f>
        <v>16.85</v>
      </c>
      <c r="F128" s="201" t="n">
        <f aca="false">E128*D128</f>
        <v>5782.92</v>
      </c>
      <c r="G128" s="202" t="n">
        <f aca="false">$J$1</f>
        <v>0.2026</v>
      </c>
      <c r="H128" s="201" t="n">
        <f aca="false">ROUND((F128*(1+G128)),2)</f>
        <v>6954.54</v>
      </c>
      <c r="I128" s="203" t="n">
        <f aca="false">H128/CAPA!$D$40</f>
        <v>0.00129687987247898</v>
      </c>
      <c r="J128" s="203" t="n">
        <f aca="false">I128+J127</f>
        <v>0.914148681666022</v>
      </c>
    </row>
    <row r="129" customFormat="false" ht="60" hidden="false" customHeight="false" outlineLevel="0" collapsed="false">
      <c r="A129" s="205" t="n">
        <v>99252</v>
      </c>
      <c r="B129" s="206" t="s">
        <v>258</v>
      </c>
      <c r="C129" s="207" t="s">
        <v>134</v>
      </c>
      <c r="D129" s="208" t="n">
        <v>2</v>
      </c>
      <c r="E129" s="201" t="n">
        <f aca="false">VLOOKUP(A129,'COMP ANL'!A:I,9,0)</f>
        <v>2830.84</v>
      </c>
      <c r="F129" s="201" t="n">
        <f aca="false">E129*D129</f>
        <v>5661.68</v>
      </c>
      <c r="G129" s="202" t="n">
        <f aca="false">$J$1</f>
        <v>0.2026</v>
      </c>
      <c r="H129" s="201" t="n">
        <f aca="false">ROUND((F129*(1+G129)),2)</f>
        <v>6808.74</v>
      </c>
      <c r="I129" s="203" t="n">
        <f aca="false">H129/CAPA!$D$40</f>
        <v>0.00126969114606322</v>
      </c>
      <c r="J129" s="203" t="n">
        <f aca="false">I129+J128</f>
        <v>0.915418372812085</v>
      </c>
    </row>
    <row r="130" customFormat="false" ht="45" hidden="false" customHeight="false" outlineLevel="0" collapsed="false">
      <c r="A130" s="197" t="n">
        <v>89712</v>
      </c>
      <c r="B130" s="198" t="s">
        <v>259</v>
      </c>
      <c r="C130" s="199" t="s">
        <v>120</v>
      </c>
      <c r="D130" s="200" t="n">
        <v>214.3</v>
      </c>
      <c r="E130" s="201" t="n">
        <f aca="false">VLOOKUP(A130,'COMP ANL'!A:I,9,0)</f>
        <v>26.32</v>
      </c>
      <c r="F130" s="201" t="n">
        <f aca="false">E130*D130</f>
        <v>5640.376</v>
      </c>
      <c r="G130" s="202" t="n">
        <f aca="false">$J$1</f>
        <v>0.2026</v>
      </c>
      <c r="H130" s="201" t="n">
        <f aca="false">ROUND((F130*(1+G130)),2)</f>
        <v>6783.12</v>
      </c>
      <c r="I130" s="203" t="n">
        <f aca="false">H130/CAPA!$D$40</f>
        <v>0.00126491353858194</v>
      </c>
      <c r="J130" s="203" t="n">
        <f aca="false">I130+J129</f>
        <v>0.916683286350667</v>
      </c>
    </row>
    <row r="131" customFormat="false" ht="60" hidden="false" customHeight="false" outlineLevel="0" collapsed="false">
      <c r="A131" s="205" t="n">
        <v>100974</v>
      </c>
      <c r="B131" s="206" t="s">
        <v>260</v>
      </c>
      <c r="C131" s="207" t="s">
        <v>128</v>
      </c>
      <c r="D131" s="208" t="n">
        <v>645.57</v>
      </c>
      <c r="E131" s="201" t="n">
        <f aca="false">VLOOKUP(A131,'COMP ANL'!A:I,9,0)</f>
        <v>8.6</v>
      </c>
      <c r="F131" s="201" t="n">
        <f aca="false">E131*D131</f>
        <v>5551.902</v>
      </c>
      <c r="G131" s="202" t="n">
        <f aca="false">$J$1</f>
        <v>0.2026</v>
      </c>
      <c r="H131" s="201" t="n">
        <f aca="false">ROUND((F131*(1+G131)),2)</f>
        <v>6676.72</v>
      </c>
      <c r="I131" s="203" t="n">
        <f aca="false">H131/CAPA!$D$40</f>
        <v>0.00124507210860501</v>
      </c>
      <c r="J131" s="203" t="n">
        <f aca="false">I131+J130</f>
        <v>0.917928358459272</v>
      </c>
    </row>
    <row r="132" customFormat="false" ht="45" hidden="false" customHeight="false" outlineLevel="0" collapsed="false">
      <c r="A132" s="205" t="s">
        <v>261</v>
      </c>
      <c r="B132" s="206" t="s">
        <v>262</v>
      </c>
      <c r="C132" s="207" t="s">
        <v>134</v>
      </c>
      <c r="D132" s="208" t="n">
        <v>1</v>
      </c>
      <c r="E132" s="201" t="n">
        <f aca="false">VLOOKUP(A132,'COMP ANL'!A:I,9,0)</f>
        <v>5497.89</v>
      </c>
      <c r="F132" s="201" t="n">
        <f aca="false">E132*D132</f>
        <v>5497.89</v>
      </c>
      <c r="G132" s="202" t="n">
        <f aca="false">$J$1</f>
        <v>0.2026</v>
      </c>
      <c r="H132" s="201" t="n">
        <f aca="false">ROUND((F132*(1+G132)),2)</f>
        <v>6611.76</v>
      </c>
      <c r="I132" s="203" t="n">
        <f aca="false">H132/CAPA!$D$40</f>
        <v>0.0012329583934612</v>
      </c>
      <c r="J132" s="203" t="n">
        <f aca="false">I132+J131</f>
        <v>0.919161316852733</v>
      </c>
    </row>
    <row r="133" customFormat="false" ht="45" hidden="false" customHeight="false" outlineLevel="0" collapsed="false">
      <c r="A133" s="205" t="s">
        <v>263</v>
      </c>
      <c r="B133" s="206" t="s">
        <v>264</v>
      </c>
      <c r="C133" s="207" t="s">
        <v>134</v>
      </c>
      <c r="D133" s="208" t="n">
        <v>2</v>
      </c>
      <c r="E133" s="201" t="n">
        <f aca="false">VLOOKUP(A133,'COMP ANL'!A:I,9,0)</f>
        <v>2604.26</v>
      </c>
      <c r="F133" s="201" t="n">
        <f aca="false">E133*D133</f>
        <v>5208.52</v>
      </c>
      <c r="G133" s="202" t="n">
        <f aca="false">$J$1</f>
        <v>0.2026</v>
      </c>
      <c r="H133" s="201" t="n">
        <f aca="false">ROUND((F133*(1+G133)),2)</f>
        <v>6263.77</v>
      </c>
      <c r="I133" s="203" t="n">
        <f aca="false">H133/CAPA!$D$40</f>
        <v>0.00116806535570112</v>
      </c>
      <c r="J133" s="203" t="n">
        <f aca="false">I133+J132</f>
        <v>0.920329382208434</v>
      </c>
    </row>
    <row r="134" customFormat="false" ht="45" hidden="false" customHeight="false" outlineLevel="0" collapsed="false">
      <c r="A134" s="205" t="s">
        <v>265</v>
      </c>
      <c r="B134" s="206" t="s">
        <v>266</v>
      </c>
      <c r="C134" s="207" t="s">
        <v>134</v>
      </c>
      <c r="D134" s="208" t="n">
        <v>8</v>
      </c>
      <c r="E134" s="201" t="n">
        <f aca="false">VLOOKUP(A134,'COMP ANL'!A:I,9,0)</f>
        <v>648.85</v>
      </c>
      <c r="F134" s="201" t="n">
        <f aca="false">E134*D134</f>
        <v>5190.8</v>
      </c>
      <c r="G134" s="202" t="n">
        <f aca="false">$J$1</f>
        <v>0.2026</v>
      </c>
      <c r="H134" s="201" t="n">
        <f aca="false">ROUND((F134*(1+G134)),2)</f>
        <v>6242.46</v>
      </c>
      <c r="I134" s="203" t="n">
        <f aca="false">H134/CAPA!$D$40</f>
        <v>0.00116409147531758</v>
      </c>
      <c r="J134" s="203" t="n">
        <f aca="false">I134+J133</f>
        <v>0.921493473683752</v>
      </c>
    </row>
    <row r="135" customFormat="false" ht="30" hidden="false" customHeight="false" outlineLevel="0" collapsed="false">
      <c r="A135" s="197" t="s">
        <v>267</v>
      </c>
      <c r="B135" s="198" t="s">
        <v>268</v>
      </c>
      <c r="C135" s="199" t="s">
        <v>120</v>
      </c>
      <c r="D135" s="200" t="n">
        <v>46.7</v>
      </c>
      <c r="E135" s="201" t="n">
        <f aca="false">VLOOKUP(A135,'COMP ANL'!A:I,9,0)</f>
        <v>107.19</v>
      </c>
      <c r="F135" s="201" t="n">
        <f aca="false">E135*D135</f>
        <v>5005.773</v>
      </c>
      <c r="G135" s="202" t="n">
        <f aca="false">$J$1</f>
        <v>0.2026</v>
      </c>
      <c r="H135" s="201" t="n">
        <f aca="false">ROUND((F135*(1+G135)),2)</f>
        <v>6019.94</v>
      </c>
      <c r="I135" s="203" t="n">
        <f aca="false">H135/CAPA!$D$40</f>
        <v>0.00112259603360267</v>
      </c>
      <c r="J135" s="203" t="n">
        <f aca="false">I135+J134</f>
        <v>0.922616069717355</v>
      </c>
    </row>
    <row r="136" customFormat="false" ht="45" hidden="false" customHeight="false" outlineLevel="0" collapsed="false">
      <c r="A136" s="197" t="n">
        <v>91940</v>
      </c>
      <c r="B136" s="198" t="s">
        <v>269</v>
      </c>
      <c r="C136" s="199" t="s">
        <v>134</v>
      </c>
      <c r="D136" s="200" t="n">
        <v>268</v>
      </c>
      <c r="E136" s="201" t="n">
        <f aca="false">VLOOKUP(A136,'COMP ANL'!A:I,9,0)</f>
        <v>18.64</v>
      </c>
      <c r="F136" s="201" t="n">
        <f aca="false">E136*D136</f>
        <v>4995.52</v>
      </c>
      <c r="G136" s="202" t="n">
        <f aca="false">$J$1</f>
        <v>0.2026</v>
      </c>
      <c r="H136" s="201" t="n">
        <f aca="false">ROUND((F136*(1+G136)),2)</f>
        <v>6007.61</v>
      </c>
      <c r="I136" s="203" t="n">
        <f aca="false">H136/CAPA!$D$40</f>
        <v>0.00112029674007245</v>
      </c>
      <c r="J136" s="203" t="n">
        <f aca="false">I136+J135</f>
        <v>0.923736366457427</v>
      </c>
    </row>
    <row r="137" customFormat="false" ht="30" hidden="false" customHeight="false" outlineLevel="0" collapsed="false">
      <c r="A137" s="205" t="n">
        <v>100874</v>
      </c>
      <c r="B137" s="206" t="s">
        <v>270</v>
      </c>
      <c r="C137" s="207" t="s">
        <v>134</v>
      </c>
      <c r="D137" s="208" t="n">
        <v>16</v>
      </c>
      <c r="E137" s="201" t="n">
        <f aca="false">VLOOKUP(A137,'COMP ANL'!A:I,9,0)</f>
        <v>311.58</v>
      </c>
      <c r="F137" s="201" t="n">
        <f aca="false">E137*D137</f>
        <v>4985.28</v>
      </c>
      <c r="G137" s="202" t="n">
        <f aca="false">$J$1</f>
        <v>0.2026</v>
      </c>
      <c r="H137" s="201" t="n">
        <f aca="false">ROUND((F137*(1+G137)),2)</f>
        <v>5995.3</v>
      </c>
      <c r="I137" s="203" t="n">
        <f aca="false">H137/CAPA!$D$40</f>
        <v>0.00111800117613433</v>
      </c>
      <c r="J137" s="203" t="n">
        <f aca="false">I137+J136</f>
        <v>0.924854367633562</v>
      </c>
    </row>
    <row r="138" customFormat="false" ht="45" hidden="false" customHeight="false" outlineLevel="0" collapsed="false">
      <c r="A138" s="197" t="n">
        <v>97886</v>
      </c>
      <c r="B138" s="198" t="s">
        <v>271</v>
      </c>
      <c r="C138" s="199" t="s">
        <v>134</v>
      </c>
      <c r="D138" s="200" t="n">
        <v>28</v>
      </c>
      <c r="E138" s="201" t="n">
        <f aca="false">VLOOKUP(A138,'COMP ANL'!A:I,9,0)</f>
        <v>176.88</v>
      </c>
      <c r="F138" s="201" t="n">
        <f aca="false">E138*D138</f>
        <v>4952.64</v>
      </c>
      <c r="G138" s="202" t="n">
        <f aca="false">$J$1</f>
        <v>0.2026</v>
      </c>
      <c r="H138" s="201" t="n">
        <f aca="false">ROUND((F138*(1+G138)),2)</f>
        <v>5956.04</v>
      </c>
      <c r="I138" s="203" t="n">
        <f aca="false">H138/CAPA!$D$40</f>
        <v>0.00111067998684021</v>
      </c>
      <c r="J138" s="203" t="n">
        <f aca="false">I138+J137</f>
        <v>0.925965047620402</v>
      </c>
    </row>
    <row r="139" customFormat="false" ht="45" hidden="false" customHeight="false" outlineLevel="0" collapsed="false">
      <c r="A139" s="205" t="s">
        <v>272</v>
      </c>
      <c r="B139" s="206" t="s">
        <v>273</v>
      </c>
      <c r="C139" s="207" t="s">
        <v>134</v>
      </c>
      <c r="D139" s="208" t="n">
        <v>35</v>
      </c>
      <c r="E139" s="201" t="n">
        <f aca="false">VLOOKUP(A139,'COMP ANL'!A:I,9,0)</f>
        <v>141.49</v>
      </c>
      <c r="F139" s="201" t="n">
        <f aca="false">E139*D139</f>
        <v>4952.15</v>
      </c>
      <c r="G139" s="202" t="n">
        <f aca="false">$J$1</f>
        <v>0.2026</v>
      </c>
      <c r="H139" s="201" t="n">
        <f aca="false">ROUND((F139*(1+G139)),2)</f>
        <v>5955.46</v>
      </c>
      <c r="I139" s="203" t="n">
        <f aca="false">H139/CAPA!$D$40</f>
        <v>0.00111057182866928</v>
      </c>
      <c r="J139" s="203" t="n">
        <f aca="false">I139+J138</f>
        <v>0.927075619449071</v>
      </c>
    </row>
    <row r="140" customFormat="false" ht="60" hidden="false" customHeight="false" outlineLevel="0" collapsed="false">
      <c r="A140" s="205" t="n">
        <v>87755</v>
      </c>
      <c r="B140" s="206" t="s">
        <v>274</v>
      </c>
      <c r="C140" s="207" t="s">
        <v>114</v>
      </c>
      <c r="D140" s="208" t="n">
        <v>90.2</v>
      </c>
      <c r="E140" s="201" t="n">
        <f aca="false">VLOOKUP(A140,'COMP ANL'!A:I,9,0)</f>
        <v>53.96</v>
      </c>
      <c r="F140" s="201" t="n">
        <f aca="false">E140*D140</f>
        <v>4867.192</v>
      </c>
      <c r="G140" s="202" t="n">
        <f aca="false">$J$1</f>
        <v>0.2026</v>
      </c>
      <c r="H140" s="201" t="n">
        <f aca="false">ROUND((F140*(1+G140)),2)</f>
        <v>5853.29</v>
      </c>
      <c r="I140" s="203" t="n">
        <f aca="false">H140/CAPA!$D$40</f>
        <v>0.0010915192074217</v>
      </c>
      <c r="J140" s="203" t="n">
        <f aca="false">I140+J139</f>
        <v>0.928167138656493</v>
      </c>
    </row>
    <row r="141" customFormat="false" ht="60" hidden="false" customHeight="false" outlineLevel="0" collapsed="false">
      <c r="A141" s="197" t="n">
        <v>86920</v>
      </c>
      <c r="B141" s="198" t="s">
        <v>275</v>
      </c>
      <c r="C141" s="199" t="s">
        <v>134</v>
      </c>
      <c r="D141" s="200" t="n">
        <v>6</v>
      </c>
      <c r="E141" s="201" t="n">
        <f aca="false">VLOOKUP(A141,'COMP ANL'!A:I,9,0)</f>
        <v>807.2</v>
      </c>
      <c r="F141" s="201" t="n">
        <f aca="false">E141*D141</f>
        <v>4843.2</v>
      </c>
      <c r="G141" s="202" t="n">
        <f aca="false">$J$1</f>
        <v>0.2026</v>
      </c>
      <c r="H141" s="201" t="n">
        <f aca="false">ROUND((F141*(1+G141)),2)</f>
        <v>5824.43</v>
      </c>
      <c r="I141" s="203" t="n">
        <f aca="false">H141/CAPA!$D$40</f>
        <v>0.00108613740602006</v>
      </c>
      <c r="J141" s="203" t="n">
        <f aca="false">I141+J140</f>
        <v>0.929253276062513</v>
      </c>
    </row>
    <row r="142" customFormat="false" ht="15" hidden="false" customHeight="false" outlineLevel="0" collapsed="false">
      <c r="A142" s="197" t="s">
        <v>276</v>
      </c>
      <c r="B142" s="198" t="s">
        <v>277</v>
      </c>
      <c r="C142" s="199" t="s">
        <v>134</v>
      </c>
      <c r="D142" s="200" t="n">
        <v>828</v>
      </c>
      <c r="E142" s="201" t="n">
        <f aca="false">VLOOKUP(A142,'COMP ANL'!A:I,9,0)</f>
        <v>5.84</v>
      </c>
      <c r="F142" s="201" t="n">
        <f aca="false">E142*D142</f>
        <v>4835.52</v>
      </c>
      <c r="G142" s="202" t="n">
        <f aca="false">$J$1</f>
        <v>0.2026</v>
      </c>
      <c r="H142" s="201" t="n">
        <f aca="false">ROUND((F142*(1+G142)),2)</f>
        <v>5815.2</v>
      </c>
      <c r="I142" s="203" t="n">
        <f aca="false">H142/CAPA!$D$40</f>
        <v>0.00108441619926548</v>
      </c>
      <c r="J142" s="203" t="n">
        <f aca="false">I142+J141</f>
        <v>0.930337692261778</v>
      </c>
    </row>
    <row r="143" customFormat="false" ht="45" hidden="false" customHeight="false" outlineLevel="0" collapsed="false">
      <c r="A143" s="205" t="n">
        <v>95787</v>
      </c>
      <c r="B143" s="206" t="s">
        <v>278</v>
      </c>
      <c r="C143" s="207" t="s">
        <v>134</v>
      </c>
      <c r="D143" s="208" t="n">
        <v>179</v>
      </c>
      <c r="E143" s="201" t="n">
        <f aca="false">VLOOKUP(A143,'COMP ANL'!A:I,9,0)</f>
        <v>26.85</v>
      </c>
      <c r="F143" s="201" t="n">
        <f aca="false">E143*D143</f>
        <v>4806.15</v>
      </c>
      <c r="G143" s="202" t="n">
        <f aca="false">$J$1</f>
        <v>0.2026</v>
      </c>
      <c r="H143" s="201" t="n">
        <f aca="false">ROUND((F143*(1+G143)),2)</f>
        <v>5779.88</v>
      </c>
      <c r="I143" s="203" t="n">
        <f aca="false">H143/CAPA!$D$40</f>
        <v>0.00107782973961525</v>
      </c>
      <c r="J143" s="203" t="n">
        <f aca="false">I143+J142</f>
        <v>0.931415522001393</v>
      </c>
    </row>
    <row r="144" customFormat="false" ht="45" hidden="false" customHeight="false" outlineLevel="0" collapsed="false">
      <c r="A144" s="205" t="n">
        <v>90820</v>
      </c>
      <c r="B144" s="206" t="s">
        <v>279</v>
      </c>
      <c r="C144" s="207" t="s">
        <v>134</v>
      </c>
      <c r="D144" s="208" t="n">
        <v>14</v>
      </c>
      <c r="E144" s="201" t="n">
        <f aca="false">VLOOKUP(A144,'COMP ANL'!A:I,9,0)</f>
        <v>340.26</v>
      </c>
      <c r="F144" s="201" t="n">
        <f aca="false">E144*D144</f>
        <v>4763.64</v>
      </c>
      <c r="G144" s="202" t="n">
        <f aca="false">$J$1</f>
        <v>0.2026</v>
      </c>
      <c r="H144" s="201" t="n">
        <f aca="false">ROUND((F144*(1+G144)),2)</f>
        <v>5728.75</v>
      </c>
      <c r="I144" s="203" t="n">
        <f aca="false">H144/CAPA!$D$40</f>
        <v>0.00106829503740923</v>
      </c>
      <c r="J144" s="203" t="n">
        <f aca="false">I144+J143</f>
        <v>0.932483817038803</v>
      </c>
    </row>
    <row r="145" customFormat="false" ht="30" hidden="false" customHeight="false" outlineLevel="0" collapsed="false">
      <c r="A145" s="209" t="s">
        <v>280</v>
      </c>
      <c r="B145" s="210" t="s">
        <v>281</v>
      </c>
      <c r="C145" s="211" t="s">
        <v>114</v>
      </c>
      <c r="D145" s="211" t="n">
        <v>11.58</v>
      </c>
      <c r="E145" s="201" t="n">
        <f aca="false">VLOOKUP(A145,'COMP ANL'!A:I,9,0)</f>
        <v>400</v>
      </c>
      <c r="F145" s="201" t="n">
        <f aca="false">E145*D145</f>
        <v>4632</v>
      </c>
      <c r="G145" s="202" t="n">
        <f aca="false">$J$1</f>
        <v>0.2026</v>
      </c>
      <c r="H145" s="201" t="n">
        <f aca="false">ROUND((F145*(1+G145)),2)</f>
        <v>5570.44</v>
      </c>
      <c r="I145" s="203" t="n">
        <f aca="false">H145/CAPA!$D$40</f>
        <v>0.00103877345113434</v>
      </c>
      <c r="J145" s="203" t="n">
        <f aca="false">I145+J144</f>
        <v>0.933522590489937</v>
      </c>
    </row>
    <row r="146" customFormat="false" ht="30" hidden="false" customHeight="false" outlineLevel="0" collapsed="false">
      <c r="A146" s="205" t="n">
        <v>79480</v>
      </c>
      <c r="B146" s="206" t="s">
        <v>282</v>
      </c>
      <c r="C146" s="207" t="s">
        <v>128</v>
      </c>
      <c r="D146" s="208" t="n">
        <v>1442.91</v>
      </c>
      <c r="E146" s="201" t="n">
        <f aca="false">VLOOKUP(A146,'COMP ANL'!A:I,9,0)</f>
        <v>3.21</v>
      </c>
      <c r="F146" s="201" t="n">
        <f aca="false">E146*D146</f>
        <v>4631.7411</v>
      </c>
      <c r="G146" s="202" t="n">
        <f aca="false">$J$1</f>
        <v>0.2026</v>
      </c>
      <c r="H146" s="201" t="n">
        <f aca="false">ROUND((F146*(1+G146)),2)</f>
        <v>5570.13</v>
      </c>
      <c r="I146" s="203" t="n">
        <f aca="false">H146/CAPA!$D$40</f>
        <v>0.00103871564245678</v>
      </c>
      <c r="J146" s="203" t="n">
        <f aca="false">I146+J145</f>
        <v>0.934561306132394</v>
      </c>
    </row>
    <row r="147" customFormat="false" ht="30" hidden="false" customHeight="false" outlineLevel="0" collapsed="false">
      <c r="A147" s="197" t="n">
        <v>96548</v>
      </c>
      <c r="B147" s="198" t="s">
        <v>283</v>
      </c>
      <c r="C147" s="199" t="s">
        <v>116</v>
      </c>
      <c r="D147" s="200" t="n">
        <v>398.3</v>
      </c>
      <c r="E147" s="201" t="n">
        <f aca="false">VLOOKUP(A147,'COMP ANL'!A:I,9,0)</f>
        <v>11.28</v>
      </c>
      <c r="F147" s="201" t="n">
        <f aca="false">E147*D147</f>
        <v>4492.824</v>
      </c>
      <c r="G147" s="202" t="n">
        <f aca="false">$J$1</f>
        <v>0.2026</v>
      </c>
      <c r="H147" s="201" t="n">
        <f aca="false">ROUND((F147*(1+G147)),2)</f>
        <v>5403.07</v>
      </c>
      <c r="I147" s="203" t="n">
        <f aca="false">H147/CAPA!$D$40</f>
        <v>0.00100756235963773</v>
      </c>
      <c r="J147" s="203" t="n">
        <f aca="false">I147+J146</f>
        <v>0.935568868492032</v>
      </c>
    </row>
    <row r="148" customFormat="false" ht="45" hidden="false" customHeight="false" outlineLevel="0" collapsed="false">
      <c r="A148" s="205" t="n">
        <v>91298</v>
      </c>
      <c r="B148" s="206" t="s">
        <v>284</v>
      </c>
      <c r="C148" s="207" t="s">
        <v>134</v>
      </c>
      <c r="D148" s="208" t="n">
        <v>5</v>
      </c>
      <c r="E148" s="201" t="n">
        <f aca="false">VLOOKUP(A148,'COMP ANL'!A:I,9,0)</f>
        <v>892.01</v>
      </c>
      <c r="F148" s="201" t="n">
        <f aca="false">E148*D148</f>
        <v>4460.05</v>
      </c>
      <c r="G148" s="202" t="n">
        <f aca="false">$J$1</f>
        <v>0.2026</v>
      </c>
      <c r="H148" s="201" t="n">
        <f aca="false">ROUND((F148*(1+G148)),2)</f>
        <v>5363.66</v>
      </c>
      <c r="I148" s="203" t="n">
        <f aca="false">H148/CAPA!$D$40</f>
        <v>0.00100021319840286</v>
      </c>
      <c r="J148" s="203" t="n">
        <f aca="false">I148+J147</f>
        <v>0.936569081690434</v>
      </c>
    </row>
    <row r="149" customFormat="false" ht="45" hidden="false" customHeight="false" outlineLevel="0" collapsed="false">
      <c r="A149" s="205" t="s">
        <v>285</v>
      </c>
      <c r="B149" s="206" t="s">
        <v>286</v>
      </c>
      <c r="C149" s="207" t="s">
        <v>134</v>
      </c>
      <c r="D149" s="208" t="n">
        <v>1</v>
      </c>
      <c r="E149" s="201" t="n">
        <f aca="false">VLOOKUP(A149,'COMP ANL'!A:I,9,0)</f>
        <v>4448.39</v>
      </c>
      <c r="F149" s="201" t="n">
        <f aca="false">E149*D149</f>
        <v>4448.39</v>
      </c>
      <c r="G149" s="202" t="n">
        <f aca="false">$J$1</f>
        <v>0.2026</v>
      </c>
      <c r="H149" s="201" t="n">
        <f aca="false">ROUND((F149*(1+G149)),2)</f>
        <v>5349.63</v>
      </c>
      <c r="I149" s="203" t="n">
        <f aca="false">H149/CAPA!$D$40</f>
        <v>0.000997596889544057</v>
      </c>
      <c r="J149" s="203" t="n">
        <f aca="false">I149+J148</f>
        <v>0.937566678579978</v>
      </c>
    </row>
    <row r="150" customFormat="false" ht="30" hidden="false" customHeight="false" outlineLevel="0" collapsed="false">
      <c r="A150" s="205" t="s">
        <v>287</v>
      </c>
      <c r="B150" s="206" t="s">
        <v>288</v>
      </c>
      <c r="C150" s="207" t="s">
        <v>134</v>
      </c>
      <c r="D150" s="208" t="n">
        <v>1</v>
      </c>
      <c r="E150" s="201" t="n">
        <f aca="false">VLOOKUP(A150,'COMP ANL'!A:I,9,0)</f>
        <v>4279.82</v>
      </c>
      <c r="F150" s="201" t="n">
        <f aca="false">E150*D150</f>
        <v>4279.82</v>
      </c>
      <c r="G150" s="202" t="n">
        <f aca="false">$J$1</f>
        <v>0.2026</v>
      </c>
      <c r="H150" s="201" t="n">
        <f aca="false">ROUND((F150*(1+G150)),2)</f>
        <v>5146.91</v>
      </c>
      <c r="I150" s="203" t="n">
        <f aca="false">H150/CAPA!$D$40</f>
        <v>0.000959793744009063</v>
      </c>
      <c r="J150" s="203" t="n">
        <f aca="false">I150+J149</f>
        <v>0.938526472323987</v>
      </c>
    </row>
    <row r="151" customFormat="false" ht="30" hidden="false" customHeight="false" outlineLevel="0" collapsed="false">
      <c r="A151" s="197" t="n">
        <v>86915</v>
      </c>
      <c r="B151" s="198" t="s">
        <v>289</v>
      </c>
      <c r="C151" s="199" t="s">
        <v>134</v>
      </c>
      <c r="D151" s="200" t="n">
        <v>31</v>
      </c>
      <c r="E151" s="201" t="n">
        <f aca="false">VLOOKUP(A151,'COMP ANL'!A:I,9,0)</f>
        <v>132.31</v>
      </c>
      <c r="F151" s="201" t="n">
        <f aca="false">E151*D151</f>
        <v>4101.61</v>
      </c>
      <c r="G151" s="202" t="n">
        <f aca="false">$J$1</f>
        <v>0.2026</v>
      </c>
      <c r="H151" s="201" t="n">
        <f aca="false">ROUND((F151*(1+G151)),2)</f>
        <v>4932.6</v>
      </c>
      <c r="I151" s="203" t="n">
        <f aca="false">H151/CAPA!$D$40</f>
        <v>0.000919829299851582</v>
      </c>
      <c r="J151" s="203" t="n">
        <f aca="false">I151+J150</f>
        <v>0.939446301623839</v>
      </c>
    </row>
    <row r="152" customFormat="false" ht="30" hidden="false" customHeight="false" outlineLevel="0" collapsed="false">
      <c r="A152" s="197" t="s">
        <v>290</v>
      </c>
      <c r="B152" s="198" t="s">
        <v>291</v>
      </c>
      <c r="C152" s="199" t="s">
        <v>114</v>
      </c>
      <c r="D152" s="200" t="n">
        <v>19.8</v>
      </c>
      <c r="E152" s="201" t="n">
        <f aca="false">VLOOKUP(A152,'COMP ANL'!A:I,9,0)</f>
        <v>203.91</v>
      </c>
      <c r="F152" s="201" t="n">
        <f aca="false">E152*D152</f>
        <v>4037.418</v>
      </c>
      <c r="G152" s="202" t="n">
        <f aca="false">$J$1</f>
        <v>0.2026</v>
      </c>
      <c r="H152" s="201" t="n">
        <f aca="false">ROUND((F152*(1+G152)),2)</f>
        <v>4855.4</v>
      </c>
      <c r="I152" s="203" t="n">
        <f aca="false">H152/CAPA!$D$40</f>
        <v>0.000905433074342004</v>
      </c>
      <c r="J152" s="203" t="n">
        <f aca="false">I152+J151</f>
        <v>0.940351734698181</v>
      </c>
    </row>
    <row r="153" customFormat="false" ht="30" hidden="false" customHeight="false" outlineLevel="0" collapsed="false">
      <c r="A153" s="197" t="n">
        <v>86901</v>
      </c>
      <c r="B153" s="198" t="s">
        <v>292</v>
      </c>
      <c r="C153" s="199" t="s">
        <v>134</v>
      </c>
      <c r="D153" s="200" t="n">
        <v>24</v>
      </c>
      <c r="E153" s="201" t="n">
        <f aca="false">VLOOKUP(A153,'COMP ANL'!A:I,9,0)</f>
        <v>149.92</v>
      </c>
      <c r="F153" s="201" t="n">
        <f aca="false">E153*D153</f>
        <v>3598.08</v>
      </c>
      <c r="G153" s="202" t="n">
        <f aca="false">$J$1</f>
        <v>0.2026</v>
      </c>
      <c r="H153" s="201" t="n">
        <f aca="false">ROUND((F153*(1+G153)),2)</f>
        <v>4327.05</v>
      </c>
      <c r="I153" s="203" t="n">
        <f aca="false">H153/CAPA!$D$40</f>
        <v>0.00080690657501577</v>
      </c>
      <c r="J153" s="203" t="n">
        <f aca="false">I153+J152</f>
        <v>0.941158641273197</v>
      </c>
    </row>
    <row r="154" customFormat="false" ht="30" hidden="false" customHeight="false" outlineLevel="0" collapsed="false">
      <c r="A154" s="205" t="s">
        <v>293</v>
      </c>
      <c r="B154" s="206" t="s">
        <v>294</v>
      </c>
      <c r="C154" s="207" t="s">
        <v>114</v>
      </c>
      <c r="D154" s="208" t="n">
        <v>11.22</v>
      </c>
      <c r="E154" s="201" t="n">
        <f aca="false">VLOOKUP(A154,'COMP ANL'!A:I,9,0)</f>
        <v>315.46</v>
      </c>
      <c r="F154" s="201" t="n">
        <f aca="false">E154*D154</f>
        <v>3539.4612</v>
      </c>
      <c r="G154" s="202" t="n">
        <f aca="false">$J$1</f>
        <v>0.2026</v>
      </c>
      <c r="H154" s="201" t="n">
        <f aca="false">ROUND((F154*(1+G154)),2)</f>
        <v>4256.56</v>
      </c>
      <c r="I154" s="203" t="n">
        <f aca="false">H154/CAPA!$D$40</f>
        <v>0.000793761627656054</v>
      </c>
      <c r="J154" s="203" t="n">
        <f aca="false">I154+J153</f>
        <v>0.941952402900853</v>
      </c>
    </row>
    <row r="155" customFormat="false" ht="30" hidden="false" customHeight="false" outlineLevel="0" collapsed="false">
      <c r="A155" s="197" t="n">
        <v>83633</v>
      </c>
      <c r="B155" s="198" t="s">
        <v>295</v>
      </c>
      <c r="C155" s="199" t="s">
        <v>134</v>
      </c>
      <c r="D155" s="200" t="n">
        <v>1</v>
      </c>
      <c r="E155" s="201" t="n">
        <f aca="false">VLOOKUP(A155,'COMP ANL'!A:I,9,0)</f>
        <v>3396.85</v>
      </c>
      <c r="F155" s="201" t="n">
        <f aca="false">E155*D155</f>
        <v>3396.85</v>
      </c>
      <c r="G155" s="202" t="n">
        <f aca="false">$J$1</f>
        <v>0.2026</v>
      </c>
      <c r="H155" s="201" t="n">
        <f aca="false">ROUND((F155*(1+G155)),2)</f>
        <v>4085.05</v>
      </c>
      <c r="I155" s="203" t="n">
        <f aca="false">H155/CAPA!$D$40</f>
        <v>0.000761778510594555</v>
      </c>
      <c r="J155" s="203" t="n">
        <f aca="false">I155+J154</f>
        <v>0.942714181411447</v>
      </c>
    </row>
    <row r="156" customFormat="false" ht="45" hidden="false" customHeight="false" outlineLevel="0" collapsed="false">
      <c r="A156" s="205" t="s">
        <v>296</v>
      </c>
      <c r="B156" s="206" t="s">
        <v>297</v>
      </c>
      <c r="C156" s="207" t="s">
        <v>134</v>
      </c>
      <c r="D156" s="208" t="n">
        <v>1</v>
      </c>
      <c r="E156" s="201" t="n">
        <f aca="false">VLOOKUP(A156,'COMP ANL'!A:I,9,0)</f>
        <v>3380.47</v>
      </c>
      <c r="F156" s="201" t="n">
        <f aca="false">E156*D156</f>
        <v>3380.47</v>
      </c>
      <c r="G156" s="202" t="n">
        <f aca="false">$J$1</f>
        <v>0.2026</v>
      </c>
      <c r="H156" s="201" t="n">
        <f aca="false">ROUND((F156*(1+G156)),2)</f>
        <v>4065.35</v>
      </c>
      <c r="I156" s="203" t="n">
        <f aca="false">H156/CAPA!$D$40</f>
        <v>0.000758104862375143</v>
      </c>
      <c r="J156" s="203" t="n">
        <f aca="false">I156+J155</f>
        <v>0.943472286273823</v>
      </c>
    </row>
    <row r="157" customFormat="false" ht="45" hidden="false" customHeight="false" outlineLevel="0" collapsed="false">
      <c r="A157" s="205" t="n">
        <v>91860</v>
      </c>
      <c r="B157" s="206" t="s">
        <v>298</v>
      </c>
      <c r="C157" s="207" t="s">
        <v>120</v>
      </c>
      <c r="D157" s="208" t="n">
        <v>253.7</v>
      </c>
      <c r="E157" s="201" t="n">
        <f aca="false">VLOOKUP(A157,'COMP ANL'!A:I,9,0)</f>
        <v>13</v>
      </c>
      <c r="F157" s="201" t="n">
        <f aca="false">E157*D157</f>
        <v>3298.1</v>
      </c>
      <c r="G157" s="202" t="n">
        <f aca="false">$J$1</f>
        <v>0.2026</v>
      </c>
      <c r="H157" s="201" t="n">
        <f aca="false">ROUND((F157*(1+G157)),2)</f>
        <v>3966.3</v>
      </c>
      <c r="I157" s="203" t="n">
        <f aca="false">H157/CAPA!$D$40</f>
        <v>0.000739634057495302</v>
      </c>
      <c r="J157" s="203" t="n">
        <f aca="false">I157+J156</f>
        <v>0.944211920331318</v>
      </c>
    </row>
    <row r="158" customFormat="false" ht="60" hidden="false" customHeight="false" outlineLevel="0" collapsed="false">
      <c r="A158" s="197" t="s">
        <v>299</v>
      </c>
      <c r="B158" s="198" t="s">
        <v>300</v>
      </c>
      <c r="C158" s="199" t="s">
        <v>114</v>
      </c>
      <c r="D158" s="200" t="n">
        <v>64.24</v>
      </c>
      <c r="E158" s="201" t="n">
        <f aca="false">VLOOKUP(A158,'COMP ANL'!A:I,9,0)</f>
        <v>50.13</v>
      </c>
      <c r="F158" s="201" t="n">
        <f aca="false">E158*D158</f>
        <v>3220.3512</v>
      </c>
      <c r="G158" s="202" t="n">
        <f aca="false">$J$1</f>
        <v>0.2026</v>
      </c>
      <c r="H158" s="201" t="n">
        <f aca="false">ROUND((F158*(1+G158)),2)</f>
        <v>3872.79</v>
      </c>
      <c r="I158" s="203" t="n">
        <f aca="false">H158/CAPA!$D$40</f>
        <v>0.000722196349627419</v>
      </c>
      <c r="J158" s="203" t="n">
        <f aca="false">I158+J157</f>
        <v>0.944934116680945</v>
      </c>
    </row>
    <row r="159" customFormat="false" ht="60" hidden="false" customHeight="false" outlineLevel="0" collapsed="false">
      <c r="A159" s="205" t="n">
        <v>94562</v>
      </c>
      <c r="B159" s="206" t="s">
        <v>301</v>
      </c>
      <c r="C159" s="207" t="s">
        <v>114</v>
      </c>
      <c r="D159" s="208" t="n">
        <v>5.21</v>
      </c>
      <c r="E159" s="201" t="n">
        <f aca="false">VLOOKUP(A159,'COMP ANL'!A:I,9,0)</f>
        <v>616.33</v>
      </c>
      <c r="F159" s="201" t="n">
        <f aca="false">E159*D159</f>
        <v>3211.0793</v>
      </c>
      <c r="G159" s="202" t="n">
        <f aca="false">$J$1</f>
        <v>0.2026</v>
      </c>
      <c r="H159" s="201" t="n">
        <f aca="false">ROUND((F159*(1+G159)),2)</f>
        <v>3861.64</v>
      </c>
      <c r="I159" s="203" t="n">
        <f aca="false">H159/CAPA!$D$40</f>
        <v>0.000720117102031152</v>
      </c>
      <c r="J159" s="203" t="n">
        <f aca="false">I159+J158</f>
        <v>0.945654233782977</v>
      </c>
    </row>
    <row r="160" customFormat="false" ht="45" hidden="false" customHeight="false" outlineLevel="0" collapsed="false">
      <c r="A160" s="197" t="n">
        <v>89529</v>
      </c>
      <c r="B160" s="198" t="s">
        <v>302</v>
      </c>
      <c r="C160" s="199" t="s">
        <v>134</v>
      </c>
      <c r="D160" s="200" t="n">
        <v>94</v>
      </c>
      <c r="E160" s="201" t="n">
        <f aca="false">VLOOKUP(A160,'COMP ANL'!A:I,9,0)</f>
        <v>33.95</v>
      </c>
      <c r="F160" s="201" t="n">
        <f aca="false">E160*D160</f>
        <v>3191.3</v>
      </c>
      <c r="G160" s="202" t="n">
        <f aca="false">$J$1</f>
        <v>0.2026</v>
      </c>
      <c r="H160" s="201" t="n">
        <f aca="false">ROUND((F160*(1+G160)),2)</f>
        <v>3837.86</v>
      </c>
      <c r="I160" s="203" t="n">
        <f aca="false">H160/CAPA!$D$40</f>
        <v>0.00071568261702315</v>
      </c>
      <c r="J160" s="203" t="n">
        <f aca="false">I160+J159</f>
        <v>0.9463699164</v>
      </c>
    </row>
    <row r="161" customFormat="false" ht="15" hidden="false" customHeight="false" outlineLevel="0" collapsed="false">
      <c r="A161" s="205" t="s">
        <v>303</v>
      </c>
      <c r="B161" s="206" t="s">
        <v>304</v>
      </c>
      <c r="C161" s="207" t="s">
        <v>134</v>
      </c>
      <c r="D161" s="208" t="n">
        <v>52</v>
      </c>
      <c r="E161" s="201" t="n">
        <f aca="false">VLOOKUP(A161,'COMP ANL'!A:I,9,0)</f>
        <v>61.2</v>
      </c>
      <c r="F161" s="201" t="n">
        <f aca="false">E161*D161</f>
        <v>3182.4</v>
      </c>
      <c r="G161" s="202" t="n">
        <f aca="false">$J$1</f>
        <v>0.2026</v>
      </c>
      <c r="H161" s="201" t="n">
        <f aca="false">ROUND((F161*(1+G161)),2)</f>
        <v>3827.15</v>
      </c>
      <c r="I161" s="203" t="n">
        <f aca="false">H161/CAPA!$D$40</f>
        <v>0.000713685420453104</v>
      </c>
      <c r="J161" s="203" t="n">
        <f aca="false">I161+J160</f>
        <v>0.947083601820453</v>
      </c>
    </row>
    <row r="162" customFormat="false" ht="30" hidden="false" customHeight="false" outlineLevel="0" collapsed="false">
      <c r="A162" s="205" t="n">
        <v>95601</v>
      </c>
      <c r="B162" s="206" t="s">
        <v>305</v>
      </c>
      <c r="C162" s="207" t="s">
        <v>134</v>
      </c>
      <c r="D162" s="208" t="n">
        <v>183</v>
      </c>
      <c r="E162" s="201" t="n">
        <f aca="false">VLOOKUP(A162,'COMP ANL'!A:I,9,0)</f>
        <v>17.38</v>
      </c>
      <c r="F162" s="201" t="n">
        <f aca="false">E162*D162</f>
        <v>3180.54</v>
      </c>
      <c r="G162" s="202" t="n">
        <f aca="false">$J$1</f>
        <v>0.2026</v>
      </c>
      <c r="H162" s="201" t="n">
        <f aca="false">ROUND((F162*(1+G162)),2)</f>
        <v>3824.92</v>
      </c>
      <c r="I162" s="203" t="n">
        <f aca="false">H162/CAPA!$D$40</f>
        <v>0.000713269570933851</v>
      </c>
      <c r="J162" s="203" t="n">
        <f aca="false">I162+J161</f>
        <v>0.947796871391387</v>
      </c>
    </row>
    <row r="163" customFormat="false" ht="60" hidden="false" customHeight="false" outlineLevel="0" collapsed="false">
      <c r="A163" s="197" t="n">
        <v>95472</v>
      </c>
      <c r="B163" s="198" t="s">
        <v>306</v>
      </c>
      <c r="C163" s="199" t="s">
        <v>134</v>
      </c>
      <c r="D163" s="200" t="n">
        <v>4</v>
      </c>
      <c r="E163" s="201" t="n">
        <f aca="false">VLOOKUP(A163,'COMP ANL'!A:I,9,0)</f>
        <v>790.52</v>
      </c>
      <c r="F163" s="201" t="n">
        <f aca="false">E163*D163</f>
        <v>3162.08</v>
      </c>
      <c r="G163" s="202" t="n">
        <f aca="false">$J$1</f>
        <v>0.2026</v>
      </c>
      <c r="H163" s="201" t="n">
        <f aca="false">ROUND((F163*(1+G163)),2)</f>
        <v>3802.72</v>
      </c>
      <c r="I163" s="203" t="n">
        <f aca="false">H163/CAPA!$D$40</f>
        <v>0.000709129723701822</v>
      </c>
      <c r="J163" s="203" t="n">
        <f aca="false">I163+J162</f>
        <v>0.948506001115089</v>
      </c>
    </row>
    <row r="164" customFormat="false" ht="15" hidden="false" customHeight="false" outlineLevel="0" collapsed="false">
      <c r="A164" s="197" t="s">
        <v>307</v>
      </c>
      <c r="B164" s="198" t="s">
        <v>308</v>
      </c>
      <c r="C164" s="199" t="s">
        <v>114</v>
      </c>
      <c r="D164" s="200" t="n">
        <v>8.64</v>
      </c>
      <c r="E164" s="201" t="n">
        <f aca="false">VLOOKUP(A164,'COMP ANL'!A:I,9,0)</f>
        <v>346.39</v>
      </c>
      <c r="F164" s="201" t="n">
        <f aca="false">E164*D164</f>
        <v>2992.8096</v>
      </c>
      <c r="G164" s="202" t="n">
        <f aca="false">$J$1</f>
        <v>0.2026</v>
      </c>
      <c r="H164" s="201" t="n">
        <f aca="false">ROUND((F164*(1+G164)),2)</f>
        <v>3599.15</v>
      </c>
      <c r="I164" s="203" t="n">
        <f aca="false">H164/CAPA!$D$40</f>
        <v>0.000671168070502538</v>
      </c>
      <c r="J164" s="203" t="n">
        <f aca="false">I164+J163</f>
        <v>0.949177169185591</v>
      </c>
    </row>
    <row r="165" customFormat="false" ht="15" hidden="false" customHeight="false" outlineLevel="0" collapsed="false">
      <c r="A165" s="197" t="s">
        <v>309</v>
      </c>
      <c r="B165" s="198" t="s">
        <v>310</v>
      </c>
      <c r="C165" s="199" t="s">
        <v>134</v>
      </c>
      <c r="D165" s="200" t="n">
        <v>17</v>
      </c>
      <c r="E165" s="201" t="n">
        <f aca="false">VLOOKUP(A165,'COMP ANL'!A:I,9,0)</f>
        <v>172.35</v>
      </c>
      <c r="F165" s="201" t="n">
        <f aca="false">E165*D165</f>
        <v>2929.95</v>
      </c>
      <c r="G165" s="202" t="n">
        <f aca="false">$J$1</f>
        <v>0.2026</v>
      </c>
      <c r="H165" s="201" t="n">
        <f aca="false">ROUND((F165*(1+G165)),2)</f>
        <v>3523.56</v>
      </c>
      <c r="I165" s="203" t="n">
        <f aca="false">H165/CAPA!$D$40</f>
        <v>0.000657072077157085</v>
      </c>
      <c r="J165" s="203" t="n">
        <f aca="false">I165+J164</f>
        <v>0.949834241262748</v>
      </c>
    </row>
    <row r="166" customFormat="false" ht="30" hidden="false" customHeight="false" outlineLevel="0" collapsed="false">
      <c r="A166" s="205" t="n">
        <v>89449</v>
      </c>
      <c r="B166" s="206" t="s">
        <v>311</v>
      </c>
      <c r="C166" s="207" t="s">
        <v>120</v>
      </c>
      <c r="D166" s="208" t="n">
        <v>158.28</v>
      </c>
      <c r="E166" s="201" t="n">
        <f aca="false">VLOOKUP(A166,'COMP ANL'!A:I,9,0)</f>
        <v>18.11</v>
      </c>
      <c r="F166" s="201" t="n">
        <f aca="false">E166*D166</f>
        <v>2866.4508</v>
      </c>
      <c r="G166" s="202" t="n">
        <f aca="false">$J$1</f>
        <v>0.2026</v>
      </c>
      <c r="H166" s="201" t="n">
        <f aca="false">ROUND((F166*(1+G166)),2)</f>
        <v>3447.19</v>
      </c>
      <c r="I166" s="203" t="n">
        <f aca="false">H166/CAPA!$D$40</f>
        <v>0.000642830629719696</v>
      </c>
      <c r="J166" s="203" t="n">
        <f aca="false">I166+J165</f>
        <v>0.950477071892468</v>
      </c>
    </row>
    <row r="167" customFormat="false" ht="45" hidden="false" customHeight="false" outlineLevel="0" collapsed="false">
      <c r="A167" s="197" t="n">
        <v>89580</v>
      </c>
      <c r="B167" s="198" t="s">
        <v>312</v>
      </c>
      <c r="C167" s="199" t="s">
        <v>120</v>
      </c>
      <c r="D167" s="200" t="n">
        <v>45.9</v>
      </c>
      <c r="E167" s="201" t="n">
        <f aca="false">VLOOKUP(A167,'COMP ANL'!A:I,9,0)</f>
        <v>61.39</v>
      </c>
      <c r="F167" s="201" t="n">
        <f aca="false">E167*D167</f>
        <v>2817.801</v>
      </c>
      <c r="G167" s="202" t="n">
        <f aca="false">$J$1</f>
        <v>0.2026</v>
      </c>
      <c r="H167" s="201" t="n">
        <f aca="false">ROUND((F167*(1+G167)),2)</f>
        <v>3388.69</v>
      </c>
      <c r="I167" s="203" t="n">
        <f aca="false">H167/CAPA!$D$40</f>
        <v>0.000631921572824485</v>
      </c>
      <c r="J167" s="203" t="n">
        <f aca="false">I167+J166</f>
        <v>0.951108993465292</v>
      </c>
    </row>
    <row r="168" customFormat="false" ht="45" hidden="false" customHeight="false" outlineLevel="0" collapsed="false">
      <c r="A168" s="205" t="n">
        <v>97887</v>
      </c>
      <c r="B168" s="206" t="s">
        <v>313</v>
      </c>
      <c r="C168" s="207" t="s">
        <v>134</v>
      </c>
      <c r="D168" s="208" t="n">
        <v>10</v>
      </c>
      <c r="E168" s="201" t="n">
        <f aca="false">VLOOKUP(A168,'COMP ANL'!A:I,9,0)</f>
        <v>277.86</v>
      </c>
      <c r="F168" s="201" t="n">
        <f aca="false">E168*D168</f>
        <v>2778.6</v>
      </c>
      <c r="G168" s="202" t="n">
        <f aca="false">$J$1</f>
        <v>0.2026</v>
      </c>
      <c r="H168" s="201" t="n">
        <f aca="false">ROUND((F168*(1+G168)),2)</f>
        <v>3341.54</v>
      </c>
      <c r="I168" s="203" t="n">
        <f aca="false">H168/CAPA!$D$40</f>
        <v>0.00062312905944655</v>
      </c>
      <c r="J168" s="203" t="n">
        <f aca="false">I168+J167</f>
        <v>0.951732122524739</v>
      </c>
    </row>
    <row r="169" customFormat="false" ht="45" hidden="false" customHeight="false" outlineLevel="0" collapsed="false">
      <c r="A169" s="205" t="n">
        <v>95746</v>
      </c>
      <c r="B169" s="206" t="s">
        <v>314</v>
      </c>
      <c r="C169" s="207" t="s">
        <v>120</v>
      </c>
      <c r="D169" s="208" t="n">
        <v>83.7</v>
      </c>
      <c r="E169" s="201" t="n">
        <f aca="false">VLOOKUP(A169,'COMP ANL'!A:I,9,0)</f>
        <v>33.09</v>
      </c>
      <c r="F169" s="201" t="n">
        <f aca="false">E169*D169</f>
        <v>2769.633</v>
      </c>
      <c r="G169" s="202" t="n">
        <f aca="false">$J$1</f>
        <v>0.2026</v>
      </c>
      <c r="H169" s="201" t="n">
        <f aca="false">ROUND((F169*(1+G169)),2)</f>
        <v>3330.76</v>
      </c>
      <c r="I169" s="203" t="n">
        <f aca="false">H169/CAPA!$D$40</f>
        <v>0.000621118809304151</v>
      </c>
      <c r="J169" s="203" t="n">
        <f aca="false">I169+J168</f>
        <v>0.952353241334043</v>
      </c>
    </row>
    <row r="170" customFormat="false" ht="45" hidden="false" customHeight="false" outlineLevel="0" collapsed="false">
      <c r="A170" s="197" t="n">
        <v>95795</v>
      </c>
      <c r="B170" s="198" t="s">
        <v>315</v>
      </c>
      <c r="C170" s="199" t="s">
        <v>134</v>
      </c>
      <c r="D170" s="200" t="n">
        <v>89</v>
      </c>
      <c r="E170" s="201" t="n">
        <f aca="false">VLOOKUP(A170,'COMP ANL'!A:I,9,0)</f>
        <v>30.56</v>
      </c>
      <c r="F170" s="201" t="n">
        <f aca="false">E170*D170</f>
        <v>2719.84</v>
      </c>
      <c r="G170" s="202" t="n">
        <f aca="false">$J$1</f>
        <v>0.2026</v>
      </c>
      <c r="H170" s="201" t="n">
        <f aca="false">ROUND((F170*(1+G170)),2)</f>
        <v>3270.88</v>
      </c>
      <c r="I170" s="203" t="n">
        <f aca="false">H170/CAPA!$D$40</f>
        <v>0.000609952410553976</v>
      </c>
      <c r="J170" s="203" t="n">
        <f aca="false">I170+J169</f>
        <v>0.952963193744597</v>
      </c>
    </row>
    <row r="171" customFormat="false" ht="45" hidden="false" customHeight="false" outlineLevel="0" collapsed="false">
      <c r="A171" s="197" t="s">
        <v>316</v>
      </c>
      <c r="B171" s="198" t="s">
        <v>317</v>
      </c>
      <c r="C171" s="199" t="s">
        <v>134</v>
      </c>
      <c r="D171" s="200" t="n">
        <v>45</v>
      </c>
      <c r="E171" s="201" t="n">
        <f aca="false">VLOOKUP(A171,'COMP ANL'!A:I,9,0)</f>
        <v>56.61</v>
      </c>
      <c r="F171" s="201" t="n">
        <f aca="false">E171*D171</f>
        <v>2547.45</v>
      </c>
      <c r="G171" s="202" t="n">
        <f aca="false">$J$1</f>
        <v>0.2026</v>
      </c>
      <c r="H171" s="201" t="n">
        <f aca="false">ROUND((F171*(1+G171)),2)</f>
        <v>3063.56</v>
      </c>
      <c r="I171" s="203" t="n">
        <f aca="false">H171/CAPA!$D$40</f>
        <v>0.000571291458835769</v>
      </c>
      <c r="J171" s="203" t="n">
        <f aca="false">I171+J170</f>
        <v>0.953534485203432</v>
      </c>
    </row>
    <row r="172" customFormat="false" ht="60" hidden="false" customHeight="false" outlineLevel="0" collapsed="false">
      <c r="A172" s="205" t="n">
        <v>72283</v>
      </c>
      <c r="B172" s="206" t="s">
        <v>318</v>
      </c>
      <c r="C172" s="207" t="s">
        <v>134</v>
      </c>
      <c r="D172" s="208" t="n">
        <v>2</v>
      </c>
      <c r="E172" s="201" t="n">
        <f aca="false">VLOOKUP(A172,'COMP ANL'!A:I,9,0)</f>
        <v>1263.87</v>
      </c>
      <c r="F172" s="201" t="n">
        <f aca="false">E172*D172</f>
        <v>2527.74</v>
      </c>
      <c r="G172" s="202" t="n">
        <f aca="false">$J$1</f>
        <v>0.2026</v>
      </c>
      <c r="H172" s="201" t="n">
        <f aca="false">ROUND((F172*(1+G172)),2)</f>
        <v>3039.86</v>
      </c>
      <c r="I172" s="203" t="n">
        <f aca="false">H172/CAPA!$D$40</f>
        <v>0.00056687189219617</v>
      </c>
      <c r="J172" s="203" t="n">
        <f aca="false">I172+J171</f>
        <v>0.954101357095629</v>
      </c>
    </row>
    <row r="173" customFormat="false" ht="30" hidden="false" customHeight="false" outlineLevel="0" collapsed="false">
      <c r="A173" s="197" t="n">
        <v>95584</v>
      </c>
      <c r="B173" s="198" t="s">
        <v>319</v>
      </c>
      <c r="C173" s="199" t="s">
        <v>116</v>
      </c>
      <c r="D173" s="200" t="n">
        <v>156.36</v>
      </c>
      <c r="E173" s="201" t="n">
        <f aca="false">VLOOKUP(A173,'COMP ANL'!A:I,9,0)</f>
        <v>15.57</v>
      </c>
      <c r="F173" s="201" t="n">
        <f aca="false">E173*D173</f>
        <v>2434.5252</v>
      </c>
      <c r="G173" s="202" t="n">
        <f aca="false">$J$1</f>
        <v>0.2026</v>
      </c>
      <c r="H173" s="201" t="n">
        <f aca="false">ROUND((F173*(1+G173)),2)</f>
        <v>2927.76</v>
      </c>
      <c r="I173" s="203" t="n">
        <f aca="false">H173/CAPA!$D$40</f>
        <v>0.000545967528470476</v>
      </c>
      <c r="J173" s="203" t="n">
        <f aca="false">I173+J172</f>
        <v>0.954647324624099</v>
      </c>
    </row>
    <row r="174" customFormat="false" ht="45" hidden="false" customHeight="false" outlineLevel="0" collapsed="false">
      <c r="A174" s="205" t="s">
        <v>320</v>
      </c>
      <c r="B174" s="206" t="s">
        <v>321</v>
      </c>
      <c r="C174" s="207" t="s">
        <v>134</v>
      </c>
      <c r="D174" s="208" t="n">
        <v>1</v>
      </c>
      <c r="E174" s="201" t="n">
        <f aca="false">VLOOKUP(A174,'COMP ANL'!A:I,9,0)</f>
        <v>2415.02</v>
      </c>
      <c r="F174" s="201" t="n">
        <f aca="false">E174*D174</f>
        <v>2415.02</v>
      </c>
      <c r="G174" s="202" t="n">
        <f aca="false">$J$1</f>
        <v>0.2026</v>
      </c>
      <c r="H174" s="201" t="n">
        <f aca="false">ROUND((F174*(1+G174)),2)</f>
        <v>2904.3</v>
      </c>
      <c r="I174" s="203" t="n">
        <f aca="false">H174/CAPA!$D$40</f>
        <v>0.000541592716936088</v>
      </c>
      <c r="J174" s="203" t="n">
        <f aca="false">I174+J173</f>
        <v>0.955188917341035</v>
      </c>
    </row>
    <row r="175" customFormat="false" ht="30" hidden="false" customHeight="false" outlineLevel="0" collapsed="false">
      <c r="A175" s="205" t="n">
        <v>94500</v>
      </c>
      <c r="B175" s="206" t="s">
        <v>322</v>
      </c>
      <c r="C175" s="207" t="s">
        <v>134</v>
      </c>
      <c r="D175" s="208" t="n">
        <v>5</v>
      </c>
      <c r="E175" s="201" t="n">
        <f aca="false">VLOOKUP(A175,'COMP ANL'!A:I,9,0)</f>
        <v>473.32</v>
      </c>
      <c r="F175" s="201" t="n">
        <f aca="false">E175*D175</f>
        <v>2366.6</v>
      </c>
      <c r="G175" s="202" t="n">
        <f aca="false">$J$1</f>
        <v>0.2026</v>
      </c>
      <c r="H175" s="201" t="n">
        <f aca="false">ROUND((F175*(1+G175)),2)</f>
        <v>2846.07</v>
      </c>
      <c r="I175" s="203" t="n">
        <f aca="false">H175/CAPA!$D$40</f>
        <v>0.00053073400953424</v>
      </c>
      <c r="J175" s="203" t="n">
        <f aca="false">I175+J174</f>
        <v>0.95571965135057</v>
      </c>
    </row>
    <row r="176" customFormat="false" ht="45" hidden="false" customHeight="false" outlineLevel="0" collapsed="false">
      <c r="A176" s="197" t="n">
        <v>92787</v>
      </c>
      <c r="B176" s="198" t="s">
        <v>323</v>
      </c>
      <c r="C176" s="199" t="s">
        <v>116</v>
      </c>
      <c r="D176" s="200" t="n">
        <v>177.6</v>
      </c>
      <c r="E176" s="201" t="n">
        <f aca="false">VLOOKUP(A176,'COMP ANL'!A:I,9,0)</f>
        <v>13.17</v>
      </c>
      <c r="F176" s="201" t="n">
        <f aca="false">E176*D176</f>
        <v>2338.992</v>
      </c>
      <c r="G176" s="202" t="n">
        <f aca="false">$J$1</f>
        <v>0.2026</v>
      </c>
      <c r="H176" s="201" t="n">
        <f aca="false">ROUND((F176*(1+G176)),2)</f>
        <v>2812.87</v>
      </c>
      <c r="I176" s="203" t="n">
        <f aca="false">H176/CAPA!$D$40</f>
        <v>0.000524542886646701</v>
      </c>
      <c r="J176" s="203" t="n">
        <f aca="false">I176+J175</f>
        <v>0.956244194237216</v>
      </c>
    </row>
    <row r="177" customFormat="false" ht="30" hidden="false" customHeight="false" outlineLevel="0" collapsed="false">
      <c r="A177" s="205" t="n">
        <v>89451</v>
      </c>
      <c r="B177" s="206" t="s">
        <v>324</v>
      </c>
      <c r="C177" s="207" t="s">
        <v>120</v>
      </c>
      <c r="D177" s="208" t="n">
        <v>48.7</v>
      </c>
      <c r="E177" s="201" t="n">
        <f aca="false">VLOOKUP(A177,'COMP ANL'!A:I,9,0)</f>
        <v>47.18</v>
      </c>
      <c r="F177" s="201" t="n">
        <f aca="false">E177*D177</f>
        <v>2297.666</v>
      </c>
      <c r="G177" s="202" t="n">
        <f aca="false">$J$1</f>
        <v>0.2026</v>
      </c>
      <c r="H177" s="201" t="n">
        <f aca="false">ROUND((F177*(1+G177)),2)</f>
        <v>2763.17</v>
      </c>
      <c r="I177" s="203" t="n">
        <f aca="false">H177/CAPA!$D$40</f>
        <v>0.000515274850275898</v>
      </c>
      <c r="J177" s="203" t="n">
        <f aca="false">I177+J176</f>
        <v>0.956759469087492</v>
      </c>
    </row>
    <row r="178" customFormat="false" ht="45" hidden="false" customHeight="false" outlineLevel="0" collapsed="false">
      <c r="A178" s="197" t="n">
        <v>97995</v>
      </c>
      <c r="B178" s="198" t="s">
        <v>325</v>
      </c>
      <c r="C178" s="199" t="s">
        <v>120</v>
      </c>
      <c r="D178" s="200" t="n">
        <v>1.6</v>
      </c>
      <c r="E178" s="201" t="n">
        <f aca="false">VLOOKUP(A178,'COMP ANL'!A:I,9,0)</f>
        <v>1421.93</v>
      </c>
      <c r="F178" s="201" t="n">
        <f aca="false">E178*D178</f>
        <v>2275.088</v>
      </c>
      <c r="G178" s="202" t="n">
        <f aca="false">$J$1</f>
        <v>0.2026</v>
      </c>
      <c r="H178" s="201" t="n">
        <f aca="false">ROUND((F178*(1+G178)),2)</f>
        <v>2736.02</v>
      </c>
      <c r="I178" s="203" t="n">
        <f aca="false">H178/CAPA!$D$40</f>
        <v>0.00051021192899889</v>
      </c>
      <c r="J178" s="203" t="n">
        <f aca="false">I178+J177</f>
        <v>0.957269681016491</v>
      </c>
    </row>
    <row r="179" customFormat="false" ht="30" hidden="false" customHeight="false" outlineLevel="0" collapsed="false">
      <c r="A179" s="205" t="s">
        <v>326</v>
      </c>
      <c r="B179" s="206" t="s">
        <v>327</v>
      </c>
      <c r="C179" s="207" t="s">
        <v>114</v>
      </c>
      <c r="D179" s="208" t="n">
        <v>9.05</v>
      </c>
      <c r="E179" s="201" t="n">
        <f aca="false">VLOOKUP(A179,'COMP ANL'!A:I,9,0)</f>
        <v>250.44</v>
      </c>
      <c r="F179" s="201" t="n">
        <f aca="false">E179*D179</f>
        <v>2266.482</v>
      </c>
      <c r="G179" s="202" t="n">
        <f aca="false">$J$1</f>
        <v>0.2026</v>
      </c>
      <c r="H179" s="201" t="n">
        <f aca="false">ROUND((F179*(1+G179)),2)</f>
        <v>2725.67</v>
      </c>
      <c r="I179" s="203" t="n">
        <f aca="false">H179/CAPA!$D$40</f>
        <v>0.00050828186508666</v>
      </c>
      <c r="J179" s="203" t="n">
        <f aca="false">I179+J178</f>
        <v>0.957777962881578</v>
      </c>
    </row>
    <row r="180" customFormat="false" ht="15" hidden="false" customHeight="false" outlineLevel="0" collapsed="false">
      <c r="A180" s="205" t="s">
        <v>328</v>
      </c>
      <c r="B180" s="206" t="s">
        <v>329</v>
      </c>
      <c r="C180" s="207" t="s">
        <v>134</v>
      </c>
      <c r="D180" s="208" t="n">
        <v>17</v>
      </c>
      <c r="E180" s="201" t="n">
        <f aca="false">VLOOKUP(A180,'COMP ANL'!A:I,9,0)</f>
        <v>131.39</v>
      </c>
      <c r="F180" s="201" t="n">
        <f aca="false">E180*D180</f>
        <v>2233.63</v>
      </c>
      <c r="G180" s="202" t="n">
        <f aca="false">$J$1</f>
        <v>0.2026</v>
      </c>
      <c r="H180" s="201" t="n">
        <f aca="false">ROUND((F180*(1+G180)),2)</f>
        <v>2686.16</v>
      </c>
      <c r="I180" s="203" t="n">
        <f aca="false">H180/CAPA!$D$40</f>
        <v>0.000500914055891279</v>
      </c>
      <c r="J180" s="203" t="n">
        <f aca="false">I180+J179</f>
        <v>0.958278876937469</v>
      </c>
    </row>
    <row r="181" customFormat="false" ht="45" hidden="false" customHeight="false" outlineLevel="0" collapsed="false">
      <c r="A181" s="205" t="n">
        <v>89362</v>
      </c>
      <c r="B181" s="206" t="s">
        <v>330</v>
      </c>
      <c r="C181" s="207" t="s">
        <v>134</v>
      </c>
      <c r="D181" s="208" t="n">
        <v>232</v>
      </c>
      <c r="E181" s="201" t="n">
        <f aca="false">VLOOKUP(A181,'COMP ANL'!A:I,9,0)</f>
        <v>9.6</v>
      </c>
      <c r="F181" s="201" t="n">
        <f aca="false">E181*D181</f>
        <v>2227.2</v>
      </c>
      <c r="G181" s="202" t="n">
        <f aca="false">$J$1</f>
        <v>0.2026</v>
      </c>
      <c r="H181" s="201" t="n">
        <f aca="false">ROUND((F181*(1+G181)),2)</f>
        <v>2678.43</v>
      </c>
      <c r="I181" s="203" t="n">
        <f aca="false">H181/CAPA!$D$40</f>
        <v>0.000499472568544271</v>
      </c>
      <c r="J181" s="203" t="n">
        <f aca="false">I181+J180</f>
        <v>0.958778349506013</v>
      </c>
    </row>
    <row r="182" customFormat="false" ht="45" hidden="false" customHeight="false" outlineLevel="0" collapsed="false">
      <c r="A182" s="197" t="s">
        <v>331</v>
      </c>
      <c r="B182" s="198" t="s">
        <v>332</v>
      </c>
      <c r="C182" s="199" t="s">
        <v>134</v>
      </c>
      <c r="D182" s="200" t="n">
        <v>1</v>
      </c>
      <c r="E182" s="201" t="n">
        <f aca="false">VLOOKUP(A182,'COMP ANL'!A:I,9,0)</f>
        <v>2217.61</v>
      </c>
      <c r="F182" s="201" t="n">
        <f aca="false">E182*D182</f>
        <v>2217.61</v>
      </c>
      <c r="G182" s="202" t="n">
        <f aca="false">$J$1</f>
        <v>0.2026</v>
      </c>
      <c r="H182" s="201" t="n">
        <f aca="false">ROUND((F182*(1+G182)),2)</f>
        <v>2666.9</v>
      </c>
      <c r="I182" s="203" t="n">
        <f aca="false">H182/CAPA!$D$40</f>
        <v>0.000497322458698087</v>
      </c>
      <c r="J182" s="203" t="n">
        <f aca="false">I182+J181</f>
        <v>0.959275671964711</v>
      </c>
    </row>
    <row r="183" customFormat="false" ht="30" hidden="false" customHeight="false" outlineLevel="0" collapsed="false">
      <c r="A183" s="205" t="n">
        <v>83635</v>
      </c>
      <c r="B183" s="206" t="s">
        <v>333</v>
      </c>
      <c r="C183" s="207" t="s">
        <v>134</v>
      </c>
      <c r="D183" s="208" t="n">
        <v>9</v>
      </c>
      <c r="E183" s="201" t="n">
        <f aca="false">VLOOKUP(A183,'COMP ANL'!A:I,9,0)</f>
        <v>245.71</v>
      </c>
      <c r="F183" s="201" t="n">
        <f aca="false">E183*D183</f>
        <v>2211.39</v>
      </c>
      <c r="G183" s="202" t="n">
        <f aca="false">$J$1</f>
        <v>0.2026</v>
      </c>
      <c r="H183" s="201" t="n">
        <f aca="false">ROUND((F183*(1+G183)),2)</f>
        <v>2659.42</v>
      </c>
      <c r="I183" s="203" t="n">
        <f aca="false">H183/CAPA!$D$40</f>
        <v>0.00049592759125234</v>
      </c>
      <c r="J183" s="203" t="n">
        <f aca="false">I183+J182</f>
        <v>0.959771599555964</v>
      </c>
    </row>
    <row r="184" customFormat="false" ht="45" hidden="false" customHeight="false" outlineLevel="0" collapsed="false">
      <c r="A184" s="197" t="s">
        <v>334</v>
      </c>
      <c r="B184" s="198" t="s">
        <v>335</v>
      </c>
      <c r="C184" s="199" t="s">
        <v>134</v>
      </c>
      <c r="D184" s="200" t="n">
        <v>1</v>
      </c>
      <c r="E184" s="201" t="n">
        <f aca="false">VLOOKUP(A184,'COMP ANL'!A:I,9,0)</f>
        <v>2204.49</v>
      </c>
      <c r="F184" s="201" t="n">
        <f aca="false">E184*D184</f>
        <v>2204.49</v>
      </c>
      <c r="G184" s="202" t="n">
        <f aca="false">$J$1</f>
        <v>0.2026</v>
      </c>
      <c r="H184" s="201" t="n">
        <f aca="false">ROUND((F184*(1+G184)),2)</f>
        <v>2651.12</v>
      </c>
      <c r="I184" s="203" t="n">
        <f aca="false">H184/CAPA!$D$40</f>
        <v>0.000494379810530456</v>
      </c>
      <c r="J184" s="203" t="n">
        <f aca="false">I184+J183</f>
        <v>0.960265979366494</v>
      </c>
    </row>
    <row r="185" customFormat="false" ht="45" hidden="false" customHeight="false" outlineLevel="0" collapsed="false">
      <c r="A185" s="197" t="n">
        <v>99254</v>
      </c>
      <c r="B185" s="198" t="s">
        <v>336</v>
      </c>
      <c r="C185" s="199" t="s">
        <v>120</v>
      </c>
      <c r="D185" s="200" t="n">
        <v>1.6</v>
      </c>
      <c r="E185" s="201" t="n">
        <f aca="false">VLOOKUP(A185,'COMP ANL'!A:I,9,0)</f>
        <v>1365.55</v>
      </c>
      <c r="F185" s="201" t="n">
        <f aca="false">E185*D185</f>
        <v>2184.88</v>
      </c>
      <c r="G185" s="202" t="n">
        <f aca="false">$J$1</f>
        <v>0.2026</v>
      </c>
      <c r="H185" s="201" t="n">
        <f aca="false">ROUND((F185*(1+G185)),2)</f>
        <v>2627.54</v>
      </c>
      <c r="I185" s="203" t="n">
        <f aca="false">H185/CAPA!$D$40</f>
        <v>0.000489982621443463</v>
      </c>
      <c r="J185" s="203" t="n">
        <f aca="false">I185+J184</f>
        <v>0.960755961987938</v>
      </c>
    </row>
    <row r="186" customFormat="false" ht="45" hidden="false" customHeight="false" outlineLevel="0" collapsed="false">
      <c r="A186" s="197" t="n">
        <v>92688</v>
      </c>
      <c r="B186" s="198" t="s">
        <v>337</v>
      </c>
      <c r="C186" s="199" t="s">
        <v>120</v>
      </c>
      <c r="D186" s="200" t="n">
        <v>54.5</v>
      </c>
      <c r="E186" s="201" t="n">
        <f aca="false">VLOOKUP(A186,'COMP ANL'!A:I,9,0)</f>
        <v>39.26</v>
      </c>
      <c r="F186" s="201" t="n">
        <f aca="false">E186*D186</f>
        <v>2139.67</v>
      </c>
      <c r="G186" s="202" t="n">
        <f aca="false">$J$1</f>
        <v>0.2026</v>
      </c>
      <c r="H186" s="201" t="n">
        <f aca="false">ROUND((F186*(1+G186)),2)</f>
        <v>2573.17</v>
      </c>
      <c r="I186" s="203" t="n">
        <f aca="false">H186/CAPA!$D$40</f>
        <v>0.000479843725317093</v>
      </c>
      <c r="J186" s="203" t="n">
        <f aca="false">I186+J185</f>
        <v>0.961235805713255</v>
      </c>
    </row>
    <row r="187" customFormat="false" ht="30" hidden="false" customHeight="false" outlineLevel="0" collapsed="false">
      <c r="A187" s="197" t="n">
        <v>94213</v>
      </c>
      <c r="B187" s="198" t="s">
        <v>338</v>
      </c>
      <c r="C187" s="199" t="s">
        <v>114</v>
      </c>
      <c r="D187" s="200" t="n">
        <v>28.93</v>
      </c>
      <c r="E187" s="201" t="n">
        <f aca="false">VLOOKUP(A187,'COMP ANL'!A:I,9,0)</f>
        <v>72.95</v>
      </c>
      <c r="F187" s="201" t="n">
        <f aca="false">E187*D187</f>
        <v>2110.4435</v>
      </c>
      <c r="G187" s="202" t="n">
        <f aca="false">$J$1</f>
        <v>0.2026</v>
      </c>
      <c r="H187" s="201" t="n">
        <f aca="false">ROUND((F187*(1+G187)),2)</f>
        <v>2538.02</v>
      </c>
      <c r="I187" s="203" t="n">
        <f aca="false">H187/CAPA!$D$40</f>
        <v>0.000473288967199714</v>
      </c>
      <c r="J187" s="203" t="n">
        <f aca="false">I187+J186</f>
        <v>0.961709094680455</v>
      </c>
    </row>
    <row r="188" customFormat="false" ht="45" hidden="false" customHeight="false" outlineLevel="0" collapsed="false">
      <c r="A188" s="205" t="s">
        <v>339</v>
      </c>
      <c r="B188" s="206" t="s">
        <v>340</v>
      </c>
      <c r="C188" s="207" t="s">
        <v>134</v>
      </c>
      <c r="D188" s="208" t="n">
        <v>1</v>
      </c>
      <c r="E188" s="201" t="n">
        <f aca="false">VLOOKUP(A188,'COMP ANL'!A:I,9,0)</f>
        <v>2016.04</v>
      </c>
      <c r="F188" s="201" t="n">
        <f aca="false">E188*D188</f>
        <v>2016.04</v>
      </c>
      <c r="G188" s="202" t="n">
        <f aca="false">$J$1</f>
        <v>0.2026</v>
      </c>
      <c r="H188" s="201" t="n">
        <f aca="false">ROUND((F188*(1+G188)),2)</f>
        <v>2424.49</v>
      </c>
      <c r="I188" s="203" t="n">
        <f aca="false">H188/CAPA!$D$40</f>
        <v>0.000452117937638803</v>
      </c>
      <c r="J188" s="203" t="n">
        <f aca="false">I188+J187</f>
        <v>0.962161212618093</v>
      </c>
    </row>
    <row r="189" customFormat="false" ht="45" hidden="false" customHeight="false" outlineLevel="0" collapsed="false">
      <c r="A189" s="197" t="n">
        <v>89711</v>
      </c>
      <c r="B189" s="198" t="s">
        <v>341</v>
      </c>
      <c r="C189" s="199" t="s">
        <v>120</v>
      </c>
      <c r="D189" s="200" t="n">
        <v>94.5</v>
      </c>
      <c r="E189" s="201" t="n">
        <f aca="false">VLOOKUP(A189,'COMP ANL'!A:I,9,0)</f>
        <v>21.05</v>
      </c>
      <c r="F189" s="201" t="n">
        <f aca="false">E189*D189</f>
        <v>1989.225</v>
      </c>
      <c r="G189" s="202" t="n">
        <f aca="false">$J$1</f>
        <v>0.2026</v>
      </c>
      <c r="H189" s="201" t="n">
        <f aca="false">ROUND((F189*(1+G189)),2)</f>
        <v>2392.24</v>
      </c>
      <c r="I189" s="203" t="n">
        <f aca="false">H189/CAPA!$D$40</f>
        <v>0.000446103970376059</v>
      </c>
      <c r="J189" s="203" t="n">
        <f aca="false">I189+J188</f>
        <v>0.962607316588469</v>
      </c>
    </row>
    <row r="190" customFormat="false" ht="45" hidden="false" customHeight="false" outlineLevel="0" collapsed="false">
      <c r="A190" s="205" t="n">
        <v>92023</v>
      </c>
      <c r="B190" s="206" t="s">
        <v>342</v>
      </c>
      <c r="C190" s="207" t="s">
        <v>134</v>
      </c>
      <c r="D190" s="208" t="n">
        <v>36</v>
      </c>
      <c r="E190" s="201" t="n">
        <f aca="false">VLOOKUP(A190,'COMP ANL'!A:I,9,0)</f>
        <v>55.2</v>
      </c>
      <c r="F190" s="201" t="n">
        <f aca="false">E190*D190</f>
        <v>1987.2</v>
      </c>
      <c r="G190" s="202" t="n">
        <f aca="false">$J$1</f>
        <v>0.2026</v>
      </c>
      <c r="H190" s="201" t="n">
        <f aca="false">ROUND((F190*(1+G190)),2)</f>
        <v>2389.81</v>
      </c>
      <c r="I190" s="203" t="n">
        <f aca="false">H190/CAPA!$D$40</f>
        <v>0.000445650824935796</v>
      </c>
      <c r="J190" s="203" t="n">
        <f aca="false">I190+J189</f>
        <v>0.963052967413405</v>
      </c>
    </row>
    <row r="191" customFormat="false" ht="30" hidden="false" customHeight="false" outlineLevel="0" collapsed="false">
      <c r="A191" s="205" t="n">
        <v>94497</v>
      </c>
      <c r="B191" s="206" t="s">
        <v>343</v>
      </c>
      <c r="C191" s="207" t="s">
        <v>134</v>
      </c>
      <c r="D191" s="208" t="n">
        <v>14</v>
      </c>
      <c r="E191" s="201" t="n">
        <f aca="false">VLOOKUP(A191,'COMP ANL'!A:I,9,0)</f>
        <v>140.58</v>
      </c>
      <c r="F191" s="201" t="n">
        <f aca="false">E191*D191</f>
        <v>1968.12</v>
      </c>
      <c r="G191" s="202" t="n">
        <f aca="false">$J$1</f>
        <v>0.2026</v>
      </c>
      <c r="H191" s="201" t="n">
        <f aca="false">ROUND((F191*(1+G191)),2)</f>
        <v>2366.86</v>
      </c>
      <c r="I191" s="203" t="n">
        <f aca="false">H191/CAPA!$D$40</f>
        <v>0.000441371117999983</v>
      </c>
      <c r="J191" s="203" t="n">
        <f aca="false">I191+J190</f>
        <v>0.963494338531405</v>
      </c>
    </row>
    <row r="192" customFormat="false" ht="15" hidden="false" customHeight="false" outlineLevel="0" collapsed="false">
      <c r="A192" s="197" t="s">
        <v>344</v>
      </c>
      <c r="B192" s="198" t="s">
        <v>345</v>
      </c>
      <c r="C192" s="199" t="s">
        <v>134</v>
      </c>
      <c r="D192" s="200" t="n">
        <v>16</v>
      </c>
      <c r="E192" s="201" t="n">
        <f aca="false">VLOOKUP(A192,'COMP ANL'!A:I,9,0)</f>
        <v>121.22</v>
      </c>
      <c r="F192" s="201" t="n">
        <f aca="false">E192*D192</f>
        <v>1939.52</v>
      </c>
      <c r="G192" s="202" t="n">
        <f aca="false">$J$1</f>
        <v>0.2026</v>
      </c>
      <c r="H192" s="201" t="n">
        <f aca="false">ROUND((F192*(1+G192)),2)</f>
        <v>2332.47</v>
      </c>
      <c r="I192" s="203" t="n">
        <f aca="false">H192/CAPA!$D$40</f>
        <v>0.000434958084382439</v>
      </c>
      <c r="J192" s="203" t="n">
        <f aca="false">I192+J191</f>
        <v>0.963929296615788</v>
      </c>
    </row>
    <row r="193" customFormat="false" ht="30" hidden="false" customHeight="false" outlineLevel="0" collapsed="false">
      <c r="A193" s="197" t="n">
        <v>96544</v>
      </c>
      <c r="B193" s="198" t="s">
        <v>346</v>
      </c>
      <c r="C193" s="199" t="s">
        <v>116</v>
      </c>
      <c r="D193" s="200" t="n">
        <v>108.3</v>
      </c>
      <c r="E193" s="201" t="n">
        <f aca="false">VLOOKUP(A193,'COMP ANL'!A:I,9,0)</f>
        <v>17.72</v>
      </c>
      <c r="F193" s="201" t="n">
        <f aca="false">E193*D193</f>
        <v>1919.076</v>
      </c>
      <c r="G193" s="202" t="n">
        <f aca="false">$J$1</f>
        <v>0.2026</v>
      </c>
      <c r="H193" s="201" t="n">
        <f aca="false">ROUND((F193*(1+G193)),2)</f>
        <v>2307.88</v>
      </c>
      <c r="I193" s="203" t="n">
        <f aca="false">H193/CAPA!$D$40</f>
        <v>0.00043037255089435</v>
      </c>
      <c r="J193" s="203" t="n">
        <f aca="false">I193+J192</f>
        <v>0.964359669166682</v>
      </c>
    </row>
    <row r="194" customFormat="false" ht="45" hidden="false" customHeight="false" outlineLevel="0" collapsed="false">
      <c r="A194" s="205" t="n">
        <v>89798</v>
      </c>
      <c r="B194" s="206" t="s">
        <v>347</v>
      </c>
      <c r="C194" s="207" t="s">
        <v>120</v>
      </c>
      <c r="D194" s="208" t="n">
        <v>156.3</v>
      </c>
      <c r="E194" s="201" t="n">
        <f aca="false">VLOOKUP(A194,'COMP ANL'!A:I,9,0)</f>
        <v>12.24</v>
      </c>
      <c r="F194" s="201" t="n">
        <f aca="false">E194*D194</f>
        <v>1913.112</v>
      </c>
      <c r="G194" s="202" t="n">
        <f aca="false">$J$1</f>
        <v>0.2026</v>
      </c>
      <c r="H194" s="201" t="n">
        <f aca="false">ROUND((F194*(1+G194)),2)</f>
        <v>2300.71</v>
      </c>
      <c r="I194" s="203" t="n">
        <f aca="false">H194/CAPA!$D$40</f>
        <v>0.000429035492126167</v>
      </c>
      <c r="J194" s="203" t="n">
        <f aca="false">I194+J193</f>
        <v>0.964788704658808</v>
      </c>
    </row>
    <row r="195" customFormat="false" ht="30" hidden="false" customHeight="false" outlineLevel="0" collapsed="false">
      <c r="A195" s="205" t="s">
        <v>348</v>
      </c>
      <c r="B195" s="206" t="s">
        <v>349</v>
      </c>
      <c r="C195" s="207" t="s">
        <v>120</v>
      </c>
      <c r="D195" s="208" t="n">
        <v>16.4</v>
      </c>
      <c r="E195" s="201" t="n">
        <f aca="false">VLOOKUP(A195,'COMP ANL'!A:I,9,0)</f>
        <v>115.77</v>
      </c>
      <c r="F195" s="201" t="n">
        <f aca="false">E195*D195</f>
        <v>1898.628</v>
      </c>
      <c r="G195" s="202" t="n">
        <f aca="false">$J$1</f>
        <v>0.2026</v>
      </c>
      <c r="H195" s="201" t="n">
        <f aca="false">ROUND((F195*(1+G195)),2)</f>
        <v>2283.29</v>
      </c>
      <c r="I195" s="203" t="n">
        <f aca="false">H195/CAPA!$D$40</f>
        <v>0.00042578701740626</v>
      </c>
      <c r="J195" s="203" t="n">
        <f aca="false">I195+J194</f>
        <v>0.965214491676214</v>
      </c>
    </row>
    <row r="196" customFormat="false" ht="45" hidden="false" customHeight="false" outlineLevel="0" collapsed="false">
      <c r="A196" s="197" t="n">
        <v>101159</v>
      </c>
      <c r="B196" s="198" t="s">
        <v>350</v>
      </c>
      <c r="C196" s="199" t="s">
        <v>114</v>
      </c>
      <c r="D196" s="200" t="n">
        <v>13.02</v>
      </c>
      <c r="E196" s="201" t="n">
        <f aca="false">VLOOKUP(A196,'COMP ANL'!A:I,9,0)</f>
        <v>145.61</v>
      </c>
      <c r="F196" s="201" t="n">
        <f aca="false">E196*D196</f>
        <v>1895.8422</v>
      </c>
      <c r="G196" s="202" t="n">
        <f aca="false">$J$1</f>
        <v>0.2026</v>
      </c>
      <c r="H196" s="201" t="n">
        <f aca="false">ROUND((F196*(1+G196)),2)</f>
        <v>2279.94</v>
      </c>
      <c r="I196" s="203" t="n">
        <f aca="false">H196/CAPA!$D$40</f>
        <v>0.000425162310729355</v>
      </c>
      <c r="J196" s="203" t="n">
        <f aca="false">I196+J195</f>
        <v>0.965639653986944</v>
      </c>
    </row>
    <row r="197" customFormat="false" ht="45" hidden="false" customHeight="false" outlineLevel="0" collapsed="false">
      <c r="A197" s="205" t="s">
        <v>351</v>
      </c>
      <c r="B197" s="206" t="s">
        <v>352</v>
      </c>
      <c r="C197" s="207" t="s">
        <v>114</v>
      </c>
      <c r="D197" s="208" t="n">
        <v>4.54</v>
      </c>
      <c r="E197" s="201" t="n">
        <f aca="false">VLOOKUP(A197,'COMP ANL'!A:I,9,0)</f>
        <v>416.58</v>
      </c>
      <c r="F197" s="201" t="n">
        <f aca="false">E197*D197</f>
        <v>1891.2732</v>
      </c>
      <c r="G197" s="202" t="n">
        <f aca="false">$J$1</f>
        <v>0.2026</v>
      </c>
      <c r="H197" s="201" t="n">
        <f aca="false">ROUND((F197*(1+G197)),2)</f>
        <v>2274.45</v>
      </c>
      <c r="I197" s="203" t="n">
        <f aca="false">H197/CAPA!$D$40</f>
        <v>0.00042413853769765</v>
      </c>
      <c r="J197" s="203" t="n">
        <f aca="false">I197+J196</f>
        <v>0.966063792524641</v>
      </c>
    </row>
    <row r="198" customFormat="false" ht="60" hidden="false" customHeight="false" outlineLevel="0" collapsed="false">
      <c r="A198" s="197" t="n">
        <v>95470</v>
      </c>
      <c r="B198" s="198" t="s">
        <v>353</v>
      </c>
      <c r="C198" s="199" t="s">
        <v>134</v>
      </c>
      <c r="D198" s="200" t="n">
        <v>6</v>
      </c>
      <c r="E198" s="201" t="n">
        <f aca="false">VLOOKUP(A198,'COMP ANL'!A:I,9,0)</f>
        <v>314.89</v>
      </c>
      <c r="F198" s="201" t="n">
        <f aca="false">E198*D198</f>
        <v>1889.34</v>
      </c>
      <c r="G198" s="202" t="n">
        <f aca="false">$J$1</f>
        <v>0.2026</v>
      </c>
      <c r="H198" s="201" t="n">
        <f aca="false">ROUND((F198*(1+G198)),2)</f>
        <v>2272.12</v>
      </c>
      <c r="I198" s="203" t="n">
        <f aca="false">H198/CAPA!$D$40</f>
        <v>0.000423704040217892</v>
      </c>
      <c r="J198" s="203" t="n">
        <f aca="false">I198+J197</f>
        <v>0.966487496564859</v>
      </c>
    </row>
    <row r="199" customFormat="false" ht="30" hidden="false" customHeight="false" outlineLevel="0" collapsed="false">
      <c r="A199" s="197" t="s">
        <v>354</v>
      </c>
      <c r="B199" s="198" t="s">
        <v>355</v>
      </c>
      <c r="C199" s="199" t="s">
        <v>134</v>
      </c>
      <c r="D199" s="200" t="n">
        <v>19</v>
      </c>
      <c r="E199" s="201" t="n">
        <f aca="false">VLOOKUP(A199,'COMP ANL'!A:I,9,0)</f>
        <v>99.02</v>
      </c>
      <c r="F199" s="201" t="n">
        <f aca="false">E199*D199</f>
        <v>1881.38</v>
      </c>
      <c r="G199" s="202" t="n">
        <f aca="false">$J$1</f>
        <v>0.2026</v>
      </c>
      <c r="H199" s="201" t="n">
        <f aca="false">ROUND((F199*(1+G199)),2)</f>
        <v>2262.55</v>
      </c>
      <c r="I199" s="203" t="n">
        <f aca="false">H199/CAPA!$D$40</f>
        <v>0.000421919430397599</v>
      </c>
      <c r="J199" s="203" t="n">
        <f aca="false">I199+J198</f>
        <v>0.966909415995257</v>
      </c>
    </row>
    <row r="200" customFormat="false" ht="30" hidden="false" customHeight="false" outlineLevel="0" collapsed="false">
      <c r="A200" s="197" t="n">
        <v>100860</v>
      </c>
      <c r="B200" s="198" t="s">
        <v>356</v>
      </c>
      <c r="C200" s="199" t="s">
        <v>134</v>
      </c>
      <c r="D200" s="200" t="n">
        <v>17</v>
      </c>
      <c r="E200" s="201" t="n">
        <f aca="false">VLOOKUP(A200,'COMP ANL'!A:I,9,0)</f>
        <v>110.44</v>
      </c>
      <c r="F200" s="201" t="n">
        <f aca="false">E200*D200</f>
        <v>1877.48</v>
      </c>
      <c r="G200" s="202" t="n">
        <f aca="false">$J$1</f>
        <v>0.2026</v>
      </c>
      <c r="H200" s="201" t="n">
        <f aca="false">ROUND((F200*(1+G200)),2)</f>
        <v>2257.86</v>
      </c>
      <c r="I200" s="203" t="n">
        <f aca="false">H200/CAPA!$D$40</f>
        <v>0.000421044841049932</v>
      </c>
      <c r="J200" s="203" t="n">
        <f aca="false">I200+J199</f>
        <v>0.967330460836307</v>
      </c>
    </row>
    <row r="201" customFormat="false" ht="30" hidden="false" customHeight="false" outlineLevel="0" collapsed="false">
      <c r="A201" s="197" t="s">
        <v>357</v>
      </c>
      <c r="B201" s="198" t="s">
        <v>358</v>
      </c>
      <c r="C201" s="199" t="s">
        <v>114</v>
      </c>
      <c r="D201" s="200" t="n">
        <v>4.86</v>
      </c>
      <c r="E201" s="201" t="n">
        <f aca="false">VLOOKUP(A201,'COMP ANL'!A:I,9,0)</f>
        <v>363.1</v>
      </c>
      <c r="F201" s="201" t="n">
        <f aca="false">E201*D201</f>
        <v>1764.666</v>
      </c>
      <c r="G201" s="202" t="n">
        <f aca="false">$J$1</f>
        <v>0.2026</v>
      </c>
      <c r="H201" s="201" t="n">
        <f aca="false">ROUND((F201*(1+G201)),2)</f>
        <v>2122.19</v>
      </c>
      <c r="I201" s="203" t="n">
        <f aca="false">H201/CAPA!$D$40</f>
        <v>0.000395745153033294</v>
      </c>
      <c r="J201" s="203" t="n">
        <f aca="false">I201+J200</f>
        <v>0.96772620598934</v>
      </c>
    </row>
    <row r="202" customFormat="false" ht="30" hidden="false" customHeight="false" outlineLevel="0" collapsed="false">
      <c r="A202" s="205" t="n">
        <v>89450</v>
      </c>
      <c r="B202" s="206" t="s">
        <v>359</v>
      </c>
      <c r="C202" s="207" t="s">
        <v>120</v>
      </c>
      <c r="D202" s="208" t="n">
        <v>60.8</v>
      </c>
      <c r="E202" s="201" t="n">
        <f aca="false">VLOOKUP(A202,'COMP ANL'!A:I,9,0)</f>
        <v>28.99</v>
      </c>
      <c r="F202" s="201" t="n">
        <f aca="false">E202*D202</f>
        <v>1762.592</v>
      </c>
      <c r="G202" s="202" t="n">
        <f aca="false">$J$1</f>
        <v>0.2026</v>
      </c>
      <c r="H202" s="201" t="n">
        <f aca="false">ROUND((F202*(1+G202)),2)</f>
        <v>2119.69</v>
      </c>
      <c r="I202" s="203" t="n">
        <f aca="false">H202/CAPA!$D$40</f>
        <v>0.000395278954020679</v>
      </c>
      <c r="J202" s="203" t="n">
        <f aca="false">I202+J201</f>
        <v>0.968121484943361</v>
      </c>
    </row>
    <row r="203" customFormat="false" ht="30" hidden="false" customHeight="false" outlineLevel="0" collapsed="false">
      <c r="A203" s="197" t="s">
        <v>360</v>
      </c>
      <c r="B203" s="198" t="s">
        <v>361</v>
      </c>
      <c r="C203" s="199" t="s">
        <v>134</v>
      </c>
      <c r="D203" s="200" t="n">
        <v>4</v>
      </c>
      <c r="E203" s="201" t="n">
        <f aca="false">VLOOKUP(A203,'COMP ANL'!A:I,9,0)</f>
        <v>437.1</v>
      </c>
      <c r="F203" s="201" t="n">
        <f aca="false">E203*D203</f>
        <v>1748.4</v>
      </c>
      <c r="G203" s="202" t="n">
        <f aca="false">$J$1</f>
        <v>0.2026</v>
      </c>
      <c r="H203" s="201" t="n">
        <f aca="false">ROUND((F203*(1+G203)),2)</f>
        <v>2102.63</v>
      </c>
      <c r="I203" s="203" t="n">
        <f aca="false">H203/CAPA!$D$40</f>
        <v>0.000392097611958588</v>
      </c>
      <c r="J203" s="203" t="n">
        <f aca="false">I203+J202</f>
        <v>0.968513582555319</v>
      </c>
    </row>
    <row r="204" customFormat="false" ht="30" hidden="false" customHeight="false" outlineLevel="0" collapsed="false">
      <c r="A204" s="205" t="s">
        <v>362</v>
      </c>
      <c r="B204" s="206" t="s">
        <v>363</v>
      </c>
      <c r="C204" s="207" t="s">
        <v>134</v>
      </c>
      <c r="D204" s="208" t="n">
        <v>4</v>
      </c>
      <c r="E204" s="201" t="n">
        <f aca="false">VLOOKUP(A204,'COMP ANL'!A:I,9,0)</f>
        <v>436.84</v>
      </c>
      <c r="F204" s="201" t="n">
        <f aca="false">E204*D204</f>
        <v>1747.36</v>
      </c>
      <c r="G204" s="202" t="n">
        <f aca="false">$J$1</f>
        <v>0.2026</v>
      </c>
      <c r="H204" s="201" t="n">
        <f aca="false">ROUND((F204*(1+G204)),2)</f>
        <v>2101.38</v>
      </c>
      <c r="I204" s="203" t="n">
        <f aca="false">H204/CAPA!$D$40</f>
        <v>0.00039186451245228</v>
      </c>
      <c r="J204" s="203" t="n">
        <f aca="false">I204+J203</f>
        <v>0.968905447067771</v>
      </c>
    </row>
    <row r="205" customFormat="false" ht="30" hidden="false" customHeight="false" outlineLevel="0" collapsed="false">
      <c r="A205" s="197" t="n">
        <v>101094</v>
      </c>
      <c r="B205" s="198" t="s">
        <v>364</v>
      </c>
      <c r="C205" s="199" t="s">
        <v>120</v>
      </c>
      <c r="D205" s="200" t="n">
        <v>12.25</v>
      </c>
      <c r="E205" s="201" t="n">
        <f aca="false">VLOOKUP(A205,'COMP ANL'!A:I,9,0)</f>
        <v>142.4</v>
      </c>
      <c r="F205" s="201" t="n">
        <f aca="false">E205*D205</f>
        <v>1744.4</v>
      </c>
      <c r="G205" s="202" t="n">
        <f aca="false">$J$1</f>
        <v>0.2026</v>
      </c>
      <c r="H205" s="201" t="n">
        <f aca="false">ROUND((F205*(1+G205)),2)</f>
        <v>2097.82</v>
      </c>
      <c r="I205" s="203" t="n">
        <f aca="false">H205/CAPA!$D$40</f>
        <v>0.000391200645058315</v>
      </c>
      <c r="J205" s="203" t="n">
        <f aca="false">I205+J204</f>
        <v>0.96929664771283</v>
      </c>
    </row>
    <row r="206" customFormat="false" ht="15" hidden="false" customHeight="false" outlineLevel="0" collapsed="false">
      <c r="A206" s="197" t="s">
        <v>365</v>
      </c>
      <c r="B206" s="198" t="s">
        <v>366</v>
      </c>
      <c r="C206" s="199" t="s">
        <v>120</v>
      </c>
      <c r="D206" s="200" t="n">
        <v>83.03</v>
      </c>
      <c r="E206" s="201" t="n">
        <f aca="false">VLOOKUP(A206,'COMP ANL'!A:I,9,0)</f>
        <v>20.69</v>
      </c>
      <c r="F206" s="201" t="n">
        <f aca="false">E206*D206</f>
        <v>1717.8907</v>
      </c>
      <c r="G206" s="202" t="n">
        <f aca="false">$J$1</f>
        <v>0.2026</v>
      </c>
      <c r="H206" s="201" t="n">
        <f aca="false">ROUND((F206*(1+G206)),2)</f>
        <v>2065.94</v>
      </c>
      <c r="I206" s="203" t="n">
        <f aca="false">H206/CAPA!$D$40</f>
        <v>0.000385255675249438</v>
      </c>
      <c r="J206" s="203" t="n">
        <f aca="false">I206+J205</f>
        <v>0.969681903388079</v>
      </c>
    </row>
    <row r="207" customFormat="false" ht="45" hidden="false" customHeight="false" outlineLevel="0" collapsed="false">
      <c r="A207" s="197" t="s">
        <v>367</v>
      </c>
      <c r="B207" s="198" t="s">
        <v>368</v>
      </c>
      <c r="C207" s="199" t="s">
        <v>134</v>
      </c>
      <c r="D207" s="200" t="n">
        <v>1</v>
      </c>
      <c r="E207" s="201" t="n">
        <f aca="false">VLOOKUP(A207,'COMP ANL'!A:I,9,0)</f>
        <v>1695.21</v>
      </c>
      <c r="F207" s="201" t="n">
        <f aca="false">E207*D207</f>
        <v>1695.21</v>
      </c>
      <c r="G207" s="202" t="n">
        <f aca="false">$J$1</f>
        <v>0.2026</v>
      </c>
      <c r="H207" s="201" t="n">
        <f aca="false">ROUND((F207*(1+G207)),2)</f>
        <v>2038.66</v>
      </c>
      <c r="I207" s="203" t="n">
        <f aca="false">H207/CAPA!$D$40</f>
        <v>0.000380168511623774</v>
      </c>
      <c r="J207" s="203" t="n">
        <f aca="false">I207+J206</f>
        <v>0.970062071899703</v>
      </c>
    </row>
    <row r="208" customFormat="false" ht="45" hidden="false" customHeight="false" outlineLevel="0" collapsed="false">
      <c r="A208" s="205" t="n">
        <v>92891</v>
      </c>
      <c r="B208" s="206" t="s">
        <v>369</v>
      </c>
      <c r="C208" s="207" t="s">
        <v>134</v>
      </c>
      <c r="D208" s="208" t="n">
        <v>5</v>
      </c>
      <c r="E208" s="201" t="n">
        <f aca="false">VLOOKUP(A208,'COMP ANL'!A:I,9,0)</f>
        <v>330.9</v>
      </c>
      <c r="F208" s="201" t="n">
        <f aca="false">E208*D208</f>
        <v>1654.5</v>
      </c>
      <c r="G208" s="202" t="n">
        <f aca="false">$J$1</f>
        <v>0.2026</v>
      </c>
      <c r="H208" s="201" t="n">
        <f aca="false">ROUND((F208*(1+G208)),2)</f>
        <v>1989.7</v>
      </c>
      <c r="I208" s="203" t="n">
        <f aca="false">H208/CAPA!$D$40</f>
        <v>0.000371038470160705</v>
      </c>
      <c r="J208" s="203" t="n">
        <f aca="false">I208+J207</f>
        <v>0.970433110369864</v>
      </c>
    </row>
    <row r="209" customFormat="false" ht="30" hidden="false" customHeight="false" outlineLevel="0" collapsed="false">
      <c r="A209" s="197" t="s">
        <v>370</v>
      </c>
      <c r="B209" s="198" t="s">
        <v>371</v>
      </c>
      <c r="C209" s="199" t="s">
        <v>134</v>
      </c>
      <c r="D209" s="200" t="n">
        <v>4</v>
      </c>
      <c r="E209" s="201" t="n">
        <f aca="false">VLOOKUP(A209,'COMP ANL'!A:I,9,0)</f>
        <v>410.99</v>
      </c>
      <c r="F209" s="201" t="n">
        <f aca="false">E209*D209</f>
        <v>1643.96</v>
      </c>
      <c r="G209" s="202" t="n">
        <f aca="false">$J$1</f>
        <v>0.2026</v>
      </c>
      <c r="H209" s="201" t="n">
        <f aca="false">ROUND((F209*(1+G209)),2)</f>
        <v>1977.03</v>
      </c>
      <c r="I209" s="203" t="n">
        <f aca="false">H209/CAPA!$D$40</f>
        <v>0.000368675773564768</v>
      </c>
      <c r="J209" s="203" t="n">
        <f aca="false">I209+J208</f>
        <v>0.970801786143428</v>
      </c>
    </row>
    <row r="210" customFormat="false" ht="45" hidden="false" customHeight="false" outlineLevel="0" collapsed="false">
      <c r="A210" s="197" t="s">
        <v>372</v>
      </c>
      <c r="B210" s="198" t="s">
        <v>373</v>
      </c>
      <c r="C210" s="199" t="s">
        <v>134</v>
      </c>
      <c r="D210" s="200" t="n">
        <v>4</v>
      </c>
      <c r="E210" s="201" t="n">
        <f aca="false">VLOOKUP(A210,'COMP ANL'!A:I,9,0)</f>
        <v>409.41</v>
      </c>
      <c r="F210" s="201" t="n">
        <f aca="false">E210*D210</f>
        <v>1637.64</v>
      </c>
      <c r="G210" s="202" t="n">
        <f aca="false">$J$1</f>
        <v>0.2026</v>
      </c>
      <c r="H210" s="201" t="n">
        <f aca="false">ROUND((F210*(1+G210)),2)</f>
        <v>1969.43</v>
      </c>
      <c r="I210" s="203" t="n">
        <f aca="false">H210/CAPA!$D$40</f>
        <v>0.000367258528566415</v>
      </c>
      <c r="J210" s="203" t="n">
        <f aca="false">I210+J209</f>
        <v>0.971169044671995</v>
      </c>
    </row>
    <row r="211" customFormat="false" ht="30" hidden="false" customHeight="false" outlineLevel="0" collapsed="false">
      <c r="A211" s="197" t="n">
        <v>99624</v>
      </c>
      <c r="B211" s="198" t="s">
        <v>374</v>
      </c>
      <c r="C211" s="199" t="s">
        <v>134</v>
      </c>
      <c r="D211" s="200" t="n">
        <v>3</v>
      </c>
      <c r="E211" s="201" t="n">
        <f aca="false">VLOOKUP(A211,'COMP ANL'!A:I,9,0)</f>
        <v>538.03</v>
      </c>
      <c r="F211" s="201" t="n">
        <f aca="false">E211*D211</f>
        <v>1614.09</v>
      </c>
      <c r="G211" s="202" t="n">
        <f aca="false">$J$1</f>
        <v>0.2026</v>
      </c>
      <c r="H211" s="201" t="n">
        <f aca="false">ROUND((F211*(1+G211)),2)</f>
        <v>1941.1</v>
      </c>
      <c r="I211" s="203" t="n">
        <f aca="false">H211/CAPA!$D$40</f>
        <v>0.000361975561355452</v>
      </c>
      <c r="J211" s="203" t="n">
        <f aca="false">I211+J210</f>
        <v>0.97153102023335</v>
      </c>
    </row>
    <row r="212" customFormat="false" ht="45" hidden="false" customHeight="false" outlineLevel="0" collapsed="false">
      <c r="A212" s="205" t="s">
        <v>375</v>
      </c>
      <c r="B212" s="206" t="s">
        <v>376</v>
      </c>
      <c r="C212" s="207" t="s">
        <v>134</v>
      </c>
      <c r="D212" s="208" t="n">
        <v>21</v>
      </c>
      <c r="E212" s="201" t="n">
        <f aca="false">VLOOKUP(A212,'COMP ANL'!A:I,9,0)</f>
        <v>76.64</v>
      </c>
      <c r="F212" s="201" t="n">
        <f aca="false">E212*D212</f>
        <v>1609.44</v>
      </c>
      <c r="G212" s="202" t="n">
        <f aca="false">$J$1</f>
        <v>0.2026</v>
      </c>
      <c r="H212" s="201" t="n">
        <f aca="false">ROUND((F212*(1+G212)),2)</f>
        <v>1935.51</v>
      </c>
      <c r="I212" s="203" t="n">
        <f aca="false">H212/CAPA!$D$40</f>
        <v>0.000360933140363243</v>
      </c>
      <c r="J212" s="203" t="n">
        <f aca="false">I212+J211</f>
        <v>0.971891953373714</v>
      </c>
    </row>
    <row r="213" customFormat="false" ht="45" hidden="false" customHeight="false" outlineLevel="0" collapsed="false">
      <c r="A213" s="212" t="s">
        <v>377</v>
      </c>
      <c r="B213" s="213" t="s">
        <v>378</v>
      </c>
      <c r="C213" s="214" t="s">
        <v>134</v>
      </c>
      <c r="D213" s="214" t="n">
        <v>1</v>
      </c>
      <c r="E213" s="201" t="n">
        <f aca="false">VLOOKUP(A213,'COMP ANL'!A:I,9,0)</f>
        <v>1586.15</v>
      </c>
      <c r="F213" s="201" t="n">
        <f aca="false">E213*D213</f>
        <v>1586.15</v>
      </c>
      <c r="G213" s="202" t="n">
        <f aca="false">$J$1</f>
        <v>0.2026</v>
      </c>
      <c r="H213" s="201" t="n">
        <f aca="false">ROUND((F213*(1+G213)),2)</f>
        <v>1907.5</v>
      </c>
      <c r="I213" s="203" t="n">
        <f aca="false">H213/CAPA!$D$40</f>
        <v>0.000355709846625895</v>
      </c>
      <c r="J213" s="203" t="n">
        <f aca="false">I213+J212</f>
        <v>0.972247663220339</v>
      </c>
    </row>
    <row r="214" customFormat="false" ht="45" hidden="false" customHeight="false" outlineLevel="0" collapsed="false">
      <c r="A214" s="205" t="n">
        <v>92337</v>
      </c>
      <c r="B214" s="206" t="s">
        <v>379</v>
      </c>
      <c r="C214" s="207" t="s">
        <v>120</v>
      </c>
      <c r="D214" s="208" t="n">
        <v>11</v>
      </c>
      <c r="E214" s="201" t="n">
        <f aca="false">VLOOKUP(A214,'COMP ANL'!A:I,9,0)</f>
        <v>144.04</v>
      </c>
      <c r="F214" s="201" t="n">
        <f aca="false">E214*D214</f>
        <v>1584.44</v>
      </c>
      <c r="G214" s="202" t="n">
        <f aca="false">$J$1</f>
        <v>0.2026</v>
      </c>
      <c r="H214" s="201" t="n">
        <f aca="false">ROUND((F214*(1+G214)),2)</f>
        <v>1905.45</v>
      </c>
      <c r="I214" s="203" t="n">
        <f aca="false">H214/CAPA!$D$40</f>
        <v>0.000355327563435551</v>
      </c>
      <c r="J214" s="203" t="n">
        <f aca="false">I214+J213</f>
        <v>0.972602990783775</v>
      </c>
    </row>
    <row r="215" customFormat="false" ht="75" hidden="false" customHeight="false" outlineLevel="0" collapsed="false">
      <c r="A215" s="197" t="n">
        <v>86942</v>
      </c>
      <c r="B215" s="198" t="s">
        <v>380</v>
      </c>
      <c r="C215" s="199" t="s">
        <v>134</v>
      </c>
      <c r="D215" s="200" t="n">
        <v>6</v>
      </c>
      <c r="E215" s="201" t="n">
        <f aca="false">VLOOKUP(A215,'COMP ANL'!A:I,9,0)</f>
        <v>262.67</v>
      </c>
      <c r="F215" s="201" t="n">
        <f aca="false">E215*D215</f>
        <v>1576.02</v>
      </c>
      <c r="G215" s="202" t="n">
        <f aca="false">$J$1</f>
        <v>0.2026</v>
      </c>
      <c r="H215" s="201" t="n">
        <f aca="false">ROUND((F215*(1+G215)),2)</f>
        <v>1895.32</v>
      </c>
      <c r="I215" s="203" t="n">
        <f aca="false">H215/CAPA!$D$40</f>
        <v>0.000353438525036431</v>
      </c>
      <c r="J215" s="203" t="n">
        <f aca="false">I215+J214</f>
        <v>0.972956429308812</v>
      </c>
    </row>
    <row r="216" customFormat="false" ht="60" hidden="false" customHeight="false" outlineLevel="0" collapsed="false">
      <c r="A216" s="197" t="n">
        <v>87519</v>
      </c>
      <c r="B216" s="198" t="s">
        <v>381</v>
      </c>
      <c r="C216" s="199" t="s">
        <v>114</v>
      </c>
      <c r="D216" s="200" t="n">
        <v>16.86</v>
      </c>
      <c r="E216" s="201" t="n">
        <f aca="false">VLOOKUP(A216,'COMP ANL'!A:I,9,0)</f>
        <v>93.33</v>
      </c>
      <c r="F216" s="201" t="n">
        <f aca="false">E216*D216</f>
        <v>1573.5438</v>
      </c>
      <c r="G216" s="202" t="n">
        <f aca="false">$J$1</f>
        <v>0.2026</v>
      </c>
      <c r="H216" s="201" t="n">
        <f aca="false">ROUND((F216*(1+G216)),2)</f>
        <v>1892.34</v>
      </c>
      <c r="I216" s="203" t="n">
        <f aca="false">H216/CAPA!$D$40</f>
        <v>0.000352882815813393</v>
      </c>
      <c r="J216" s="203" t="n">
        <f aca="false">I216+J215</f>
        <v>0.973309312124625</v>
      </c>
    </row>
    <row r="217" customFormat="false" ht="60" hidden="false" customHeight="false" outlineLevel="0" collapsed="false">
      <c r="A217" s="197" t="n">
        <v>89043</v>
      </c>
      <c r="B217" s="198" t="s">
        <v>382</v>
      </c>
      <c r="C217" s="199" t="s">
        <v>114</v>
      </c>
      <c r="D217" s="200" t="n">
        <v>17.49</v>
      </c>
      <c r="E217" s="201" t="n">
        <f aca="false">VLOOKUP(A217,'COMP ANL'!A:I,9,0)</f>
        <v>88.8</v>
      </c>
      <c r="F217" s="201" t="n">
        <f aca="false">E217*D217</f>
        <v>1553.112</v>
      </c>
      <c r="G217" s="202" t="n">
        <f aca="false">$J$1</f>
        <v>0.2026</v>
      </c>
      <c r="H217" s="201" t="n">
        <f aca="false">ROUND((F217*(1+G217)),2)</f>
        <v>1867.77</v>
      </c>
      <c r="I217" s="203" t="n">
        <f aca="false">H217/CAPA!$D$40</f>
        <v>0.000348301011917404</v>
      </c>
      <c r="J217" s="203" t="n">
        <f aca="false">I217+J216</f>
        <v>0.973657613136542</v>
      </c>
    </row>
    <row r="218" customFormat="false" ht="45" hidden="false" customHeight="false" outlineLevel="0" collapsed="false">
      <c r="A218" s="205" t="n">
        <v>92341</v>
      </c>
      <c r="B218" s="206" t="s">
        <v>383</v>
      </c>
      <c r="C218" s="207" t="s">
        <v>120</v>
      </c>
      <c r="D218" s="208" t="n">
        <v>15</v>
      </c>
      <c r="E218" s="201" t="n">
        <f aca="false">VLOOKUP(A218,'COMP ANL'!A:I,9,0)</f>
        <v>100.04</v>
      </c>
      <c r="F218" s="201" t="n">
        <f aca="false">E218*D218</f>
        <v>1500.6</v>
      </c>
      <c r="G218" s="202" t="n">
        <f aca="false">$J$1</f>
        <v>0.2026</v>
      </c>
      <c r="H218" s="201" t="n">
        <f aca="false">ROUND((F218*(1+G218)),2)</f>
        <v>1804.62</v>
      </c>
      <c r="I218" s="203" t="n">
        <f aca="false">H218/CAPA!$D$40</f>
        <v>0.000336524824858728</v>
      </c>
      <c r="J218" s="203" t="n">
        <f aca="false">I218+J217</f>
        <v>0.973994137961401</v>
      </c>
    </row>
    <row r="219" customFormat="false" ht="45" hidden="false" customHeight="false" outlineLevel="0" collapsed="false">
      <c r="A219" s="205" t="n">
        <v>89366</v>
      </c>
      <c r="B219" s="206" t="s">
        <v>384</v>
      </c>
      <c r="C219" s="207" t="s">
        <v>134</v>
      </c>
      <c r="D219" s="208" t="n">
        <v>90</v>
      </c>
      <c r="E219" s="201" t="n">
        <f aca="false">VLOOKUP(A219,'COMP ANL'!A:I,9,0)</f>
        <v>16.34</v>
      </c>
      <c r="F219" s="201" t="n">
        <f aca="false">E219*D219</f>
        <v>1470.6</v>
      </c>
      <c r="G219" s="202" t="n">
        <f aca="false">$J$1</f>
        <v>0.2026</v>
      </c>
      <c r="H219" s="201" t="n">
        <f aca="false">ROUND((F219*(1+G219)),2)</f>
        <v>1768.54</v>
      </c>
      <c r="I219" s="203" t="n">
        <f aca="false">H219/CAPA!$D$40</f>
        <v>0.000329796640708656</v>
      </c>
      <c r="J219" s="203" t="n">
        <f aca="false">I219+J218</f>
        <v>0.97432393460211</v>
      </c>
    </row>
    <row r="220" customFormat="false" ht="45" hidden="false" customHeight="false" outlineLevel="0" collapsed="false">
      <c r="A220" s="205" t="n">
        <v>86911</v>
      </c>
      <c r="B220" s="206" t="s">
        <v>385</v>
      </c>
      <c r="C220" s="207" t="s">
        <v>134</v>
      </c>
      <c r="D220" s="208" t="n">
        <v>18</v>
      </c>
      <c r="E220" s="201" t="n">
        <f aca="false">VLOOKUP(A220,'COMP ANL'!A:I,9,0)</f>
        <v>81.23</v>
      </c>
      <c r="F220" s="201" t="n">
        <f aca="false">E220*D220</f>
        <v>1462.14</v>
      </c>
      <c r="G220" s="202" t="n">
        <f aca="false">$J$1</f>
        <v>0.2026</v>
      </c>
      <c r="H220" s="201" t="n">
        <f aca="false">ROUND((F220*(1+G220)),2)</f>
        <v>1758.37</v>
      </c>
      <c r="I220" s="203" t="n">
        <f aca="false">H220/CAPA!$D$40</f>
        <v>0.000327900143125335</v>
      </c>
      <c r="J220" s="203" t="n">
        <f aca="false">I220+J219</f>
        <v>0.974651834745235</v>
      </c>
    </row>
    <row r="221" customFormat="false" ht="45" hidden="false" customHeight="false" outlineLevel="0" collapsed="false">
      <c r="A221" s="205" t="n">
        <v>101161</v>
      </c>
      <c r="B221" s="206" t="s">
        <v>386</v>
      </c>
      <c r="C221" s="207" t="s">
        <v>114</v>
      </c>
      <c r="D221" s="208" t="n">
        <v>6.1</v>
      </c>
      <c r="E221" s="201" t="n">
        <f aca="false">VLOOKUP(A221,'COMP ANL'!A:I,9,0)</f>
        <v>238.98</v>
      </c>
      <c r="F221" s="201" t="n">
        <f aca="false">E221*D221</f>
        <v>1457.778</v>
      </c>
      <c r="G221" s="202" t="n">
        <f aca="false">$J$1</f>
        <v>0.2026</v>
      </c>
      <c r="H221" s="201" t="n">
        <f aca="false">ROUND((F221*(1+G221)),2)</f>
        <v>1753.12</v>
      </c>
      <c r="I221" s="203" t="n">
        <f aca="false">H221/CAPA!$D$40</f>
        <v>0.000326921125198841</v>
      </c>
      <c r="J221" s="203" t="n">
        <f aca="false">I221+J220</f>
        <v>0.974978755870434</v>
      </c>
    </row>
    <row r="222" customFormat="false" ht="30" hidden="false" customHeight="false" outlineLevel="0" collapsed="false">
      <c r="A222" s="197" t="n">
        <v>100851</v>
      </c>
      <c r="B222" s="198" t="s">
        <v>387</v>
      </c>
      <c r="C222" s="199" t="s">
        <v>134</v>
      </c>
      <c r="D222" s="200" t="n">
        <v>13</v>
      </c>
      <c r="E222" s="201" t="n">
        <f aca="false">VLOOKUP(A222,'COMP ANL'!A:I,9,0)</f>
        <v>111.78</v>
      </c>
      <c r="F222" s="201" t="n">
        <f aca="false">E222*D222</f>
        <v>1453.14</v>
      </c>
      <c r="G222" s="202" t="n">
        <f aca="false">$J$1</f>
        <v>0.2026</v>
      </c>
      <c r="H222" s="201" t="n">
        <f aca="false">ROUND((F222*(1+G222)),2)</f>
        <v>1747.55</v>
      </c>
      <c r="I222" s="203" t="n">
        <f aca="false">H222/CAPA!$D$40</f>
        <v>0.000325882433798733</v>
      </c>
      <c r="J222" s="203" t="n">
        <f aca="false">I222+J221</f>
        <v>0.975304638304232</v>
      </c>
    </row>
    <row r="223" customFormat="false" ht="30" hidden="false" customHeight="false" outlineLevel="0" collapsed="false">
      <c r="A223" s="197" t="s">
        <v>388</v>
      </c>
      <c r="B223" s="198" t="s">
        <v>389</v>
      </c>
      <c r="C223" s="199" t="s">
        <v>114</v>
      </c>
      <c r="D223" s="200" t="n">
        <v>1.68</v>
      </c>
      <c r="E223" s="201" t="n">
        <f aca="false">VLOOKUP(A223,'COMP ANL'!A:I,9,0)</f>
        <v>860.25</v>
      </c>
      <c r="F223" s="201" t="n">
        <f aca="false">E223*D223</f>
        <v>1445.22</v>
      </c>
      <c r="G223" s="202" t="n">
        <f aca="false">$J$1</f>
        <v>0.2026</v>
      </c>
      <c r="H223" s="201" t="n">
        <f aca="false">ROUND((F223*(1+G223)),2)</f>
        <v>1738.02</v>
      </c>
      <c r="I223" s="203" t="n">
        <f aca="false">H223/CAPA!$D$40</f>
        <v>0.000324105283162642</v>
      </c>
      <c r="J223" s="203" t="n">
        <f aca="false">I223+J222</f>
        <v>0.975628743587395</v>
      </c>
    </row>
    <row r="224" customFormat="false" ht="45" hidden="false" customHeight="false" outlineLevel="0" collapsed="false">
      <c r="A224" s="197" t="n">
        <v>89985</v>
      </c>
      <c r="B224" s="198" t="s">
        <v>390</v>
      </c>
      <c r="C224" s="199" t="s">
        <v>134</v>
      </c>
      <c r="D224" s="200" t="n">
        <v>12</v>
      </c>
      <c r="E224" s="201" t="n">
        <f aca="false">VLOOKUP(A224,'COMP ANL'!A:I,9,0)</f>
        <v>118.92</v>
      </c>
      <c r="F224" s="201" t="n">
        <f aca="false">E224*D224</f>
        <v>1427.04</v>
      </c>
      <c r="G224" s="202" t="n">
        <f aca="false">$J$1</f>
        <v>0.2026</v>
      </c>
      <c r="H224" s="201" t="n">
        <f aca="false">ROUND((F224*(1+G224)),2)</f>
        <v>1716.16</v>
      </c>
      <c r="I224" s="203" t="n">
        <f aca="false">H224/CAPA!$D$40</f>
        <v>0.000320028838996329</v>
      </c>
      <c r="J224" s="203" t="n">
        <f aca="false">I224+J223</f>
        <v>0.975948772426391</v>
      </c>
    </row>
    <row r="225" customFormat="false" ht="15" hidden="false" customHeight="false" outlineLevel="0" collapsed="false">
      <c r="A225" s="205" t="s">
        <v>391</v>
      </c>
      <c r="B225" s="206" t="s">
        <v>392</v>
      </c>
      <c r="C225" s="207" t="s">
        <v>134</v>
      </c>
      <c r="D225" s="208" t="n">
        <v>12</v>
      </c>
      <c r="E225" s="201" t="n">
        <f aca="false">VLOOKUP(A225,'COMP ANL'!A:I,9,0)</f>
        <v>118.35</v>
      </c>
      <c r="F225" s="201" t="n">
        <f aca="false">E225*D225</f>
        <v>1420.2</v>
      </c>
      <c r="G225" s="202" t="n">
        <f aca="false">$J$1</f>
        <v>0.2026</v>
      </c>
      <c r="H225" s="201" t="n">
        <f aca="false">ROUND((F225*(1+G225)),2)</f>
        <v>1707.93</v>
      </c>
      <c r="I225" s="203" t="n">
        <f aca="false">H225/CAPA!$D$40</f>
        <v>0.000318494111846797</v>
      </c>
      <c r="J225" s="203" t="n">
        <f aca="false">I225+J224</f>
        <v>0.976267266538238</v>
      </c>
    </row>
    <row r="226" customFormat="false" ht="60" hidden="false" customHeight="false" outlineLevel="0" collapsed="false">
      <c r="A226" s="197" t="n">
        <v>97330</v>
      </c>
      <c r="B226" s="198" t="s">
        <v>393</v>
      </c>
      <c r="C226" s="199" t="s">
        <v>120</v>
      </c>
      <c r="D226" s="200" t="n">
        <v>18.4</v>
      </c>
      <c r="E226" s="201" t="n">
        <f aca="false">VLOOKUP(A226,'COMP ANL'!A:I,9,0)</f>
        <v>76.5</v>
      </c>
      <c r="F226" s="201" t="n">
        <f aca="false">E226*D226</f>
        <v>1407.6</v>
      </c>
      <c r="G226" s="202" t="n">
        <f aca="false">$J$1</f>
        <v>0.2026</v>
      </c>
      <c r="H226" s="201" t="n">
        <f aca="false">ROUND((F226*(1+G226)),2)</f>
        <v>1692.78</v>
      </c>
      <c r="I226" s="203" t="n">
        <f aca="false">H226/CAPA!$D$40</f>
        <v>0.000315668945830345</v>
      </c>
      <c r="J226" s="203" t="n">
        <f aca="false">I226+J225</f>
        <v>0.976582935484069</v>
      </c>
    </row>
    <row r="227" customFormat="false" ht="45" hidden="false" customHeight="false" outlineLevel="0" collapsed="false">
      <c r="A227" s="197" t="n">
        <v>95879</v>
      </c>
      <c r="B227" s="198" t="s">
        <v>394</v>
      </c>
      <c r="C227" s="199" t="s">
        <v>395</v>
      </c>
      <c r="D227" s="200" t="n">
        <v>968.345</v>
      </c>
      <c r="E227" s="201" t="n">
        <f aca="false">VLOOKUP(A227,'COMP ANL'!A:I,9,0)</f>
        <v>1.45</v>
      </c>
      <c r="F227" s="201" t="n">
        <f aca="false">E227*D227</f>
        <v>1404.10025</v>
      </c>
      <c r="G227" s="202" t="n">
        <f aca="false">$J$1</f>
        <v>0.2026</v>
      </c>
      <c r="H227" s="201" t="n">
        <f aca="false">ROUND((F227*(1+G227)),2)</f>
        <v>1688.57</v>
      </c>
      <c r="I227" s="203" t="n">
        <f aca="false">H227/CAPA!$D$40</f>
        <v>0.0003148838666931</v>
      </c>
      <c r="J227" s="203" t="n">
        <f aca="false">I227+J226</f>
        <v>0.976897819350762</v>
      </c>
    </row>
    <row r="228" customFormat="false" ht="30" hidden="false" customHeight="false" outlineLevel="0" collapsed="false">
      <c r="A228" s="197" t="n">
        <v>92877</v>
      </c>
      <c r="B228" s="198" t="s">
        <v>396</v>
      </c>
      <c r="C228" s="199" t="s">
        <v>116</v>
      </c>
      <c r="D228" s="200" t="n">
        <v>120.3</v>
      </c>
      <c r="E228" s="201" t="n">
        <f aca="false">VLOOKUP(A228,'COMP ANL'!A:I,9,0)</f>
        <v>11.51</v>
      </c>
      <c r="F228" s="201" t="n">
        <f aca="false">E228*D228</f>
        <v>1384.653</v>
      </c>
      <c r="G228" s="202" t="n">
        <f aca="false">$J$1</f>
        <v>0.2026</v>
      </c>
      <c r="H228" s="201" t="n">
        <f aca="false">ROUND((F228*(1+G228)),2)</f>
        <v>1665.18</v>
      </c>
      <c r="I228" s="203" t="n">
        <f aca="false">H228/CAPA!$D$40</f>
        <v>0.000310522108731066</v>
      </c>
      <c r="J228" s="203" t="n">
        <f aca="false">I228+J227</f>
        <v>0.977208341459493</v>
      </c>
    </row>
    <row r="229" customFormat="false" ht="30" hidden="false" customHeight="false" outlineLevel="0" collapsed="false">
      <c r="A229" s="205" t="n">
        <v>92267</v>
      </c>
      <c r="B229" s="206" t="s">
        <v>397</v>
      </c>
      <c r="C229" s="207" t="s">
        <v>114</v>
      </c>
      <c r="D229" s="208" t="n">
        <v>29.4</v>
      </c>
      <c r="E229" s="201" t="n">
        <f aca="false">VLOOKUP(A229,'COMP ANL'!A:I,9,0)</f>
        <v>46.69</v>
      </c>
      <c r="F229" s="201" t="n">
        <f aca="false">E229*D229</f>
        <v>1372.686</v>
      </c>
      <c r="G229" s="202" t="n">
        <f aca="false">$J$1</f>
        <v>0.2026</v>
      </c>
      <c r="H229" s="201" t="n">
        <f aca="false">ROUND((F229*(1+G229)),2)</f>
        <v>1650.79</v>
      </c>
      <c r="I229" s="203" t="n">
        <f aca="false">H229/CAPA!$D$40</f>
        <v>0.000307838667214449</v>
      </c>
      <c r="J229" s="203" t="n">
        <f aca="false">I229+J228</f>
        <v>0.977516180126707</v>
      </c>
    </row>
    <row r="230" customFormat="false" ht="45" hidden="false" customHeight="false" outlineLevel="0" collapsed="false">
      <c r="A230" s="205" t="n">
        <v>94229</v>
      </c>
      <c r="B230" s="206" t="s">
        <v>398</v>
      </c>
      <c r="C230" s="207" t="s">
        <v>120</v>
      </c>
      <c r="D230" s="208" t="n">
        <v>8.9</v>
      </c>
      <c r="E230" s="201" t="n">
        <f aca="false">VLOOKUP(A230,'COMP ANL'!A:I,9,0)</f>
        <v>152.5</v>
      </c>
      <c r="F230" s="201" t="n">
        <f aca="false">E230*D230</f>
        <v>1357.25</v>
      </c>
      <c r="G230" s="202" t="n">
        <f aca="false">$J$1</f>
        <v>0.2026</v>
      </c>
      <c r="H230" s="201" t="n">
        <f aca="false">ROUND((F230*(1+G230)),2)</f>
        <v>1632.23</v>
      </c>
      <c r="I230" s="203" t="n">
        <f aca="false">H230/CAPA!$D$40</f>
        <v>0.000304377605744789</v>
      </c>
      <c r="J230" s="203" t="n">
        <f aca="false">I230+J229</f>
        <v>0.977820557732452</v>
      </c>
    </row>
    <row r="231" customFormat="false" ht="45" hidden="false" customHeight="false" outlineLevel="0" collapsed="false">
      <c r="A231" s="205" t="n">
        <v>92986</v>
      </c>
      <c r="B231" s="206" t="s">
        <v>399</v>
      </c>
      <c r="C231" s="207" t="s">
        <v>120</v>
      </c>
      <c r="D231" s="208" t="n">
        <v>33.1</v>
      </c>
      <c r="E231" s="201" t="n">
        <f aca="false">VLOOKUP(A231,'COMP ANL'!A:I,9,0)</f>
        <v>40.92</v>
      </c>
      <c r="F231" s="201" t="n">
        <f aca="false">E231*D231</f>
        <v>1354.452</v>
      </c>
      <c r="G231" s="202" t="n">
        <f aca="false">$J$1</f>
        <v>0.2026</v>
      </c>
      <c r="H231" s="201" t="n">
        <f aca="false">ROUND((F231*(1+G231)),2)</f>
        <v>1628.86</v>
      </c>
      <c r="I231" s="203" t="n">
        <f aca="false">H231/CAPA!$D$40</f>
        <v>0.000303749169475783</v>
      </c>
      <c r="J231" s="203" t="n">
        <f aca="false">I231+J230</f>
        <v>0.978124306901928</v>
      </c>
    </row>
    <row r="232" customFormat="false" ht="45" hidden="false" customHeight="false" outlineLevel="0" collapsed="false">
      <c r="A232" s="205" t="n">
        <v>100709</v>
      </c>
      <c r="B232" s="206" t="s">
        <v>400</v>
      </c>
      <c r="C232" s="207" t="s">
        <v>134</v>
      </c>
      <c r="D232" s="208" t="n">
        <v>28</v>
      </c>
      <c r="E232" s="201" t="n">
        <f aca="false">VLOOKUP(A232,'COMP ANL'!A:I,9,0)</f>
        <v>48.03</v>
      </c>
      <c r="F232" s="201" t="n">
        <f aca="false">E232*D232</f>
        <v>1344.84</v>
      </c>
      <c r="G232" s="202" t="n">
        <f aca="false">$J$1</f>
        <v>0.2026</v>
      </c>
      <c r="H232" s="201" t="n">
        <f aca="false">ROUND((F232*(1+G232)),2)</f>
        <v>1617.3</v>
      </c>
      <c r="I232" s="203" t="n">
        <f aca="false">H232/CAPA!$D$40</f>
        <v>0.000301593465241447</v>
      </c>
      <c r="J232" s="203" t="n">
        <f aca="false">I232+J231</f>
        <v>0.978425900367169</v>
      </c>
    </row>
    <row r="233" customFormat="false" ht="45" hidden="false" customHeight="false" outlineLevel="0" collapsed="false">
      <c r="A233" s="205" t="n">
        <v>92769</v>
      </c>
      <c r="B233" s="206" t="s">
        <v>401</v>
      </c>
      <c r="C233" s="207" t="s">
        <v>116</v>
      </c>
      <c r="D233" s="208" t="n">
        <v>90</v>
      </c>
      <c r="E233" s="201" t="n">
        <f aca="false">VLOOKUP(A233,'COMP ANL'!A:I,9,0)</f>
        <v>14.19</v>
      </c>
      <c r="F233" s="201" t="n">
        <f aca="false">E233*D233</f>
        <v>1277.1</v>
      </c>
      <c r="G233" s="202" t="n">
        <f aca="false">$J$1</f>
        <v>0.2026</v>
      </c>
      <c r="H233" s="201" t="n">
        <f aca="false">ROUND((F233*(1+G233)),2)</f>
        <v>1535.84</v>
      </c>
      <c r="I233" s="203" t="n">
        <f aca="false">H233/CAPA!$D$40</f>
        <v>0.000286402836614372</v>
      </c>
      <c r="J233" s="203" t="n">
        <f aca="false">I233+J232</f>
        <v>0.978712303203784</v>
      </c>
    </row>
    <row r="234" customFormat="false" ht="60" hidden="false" customHeight="false" outlineLevel="0" collapsed="false">
      <c r="A234" s="212" t="n">
        <v>87472</v>
      </c>
      <c r="B234" s="213" t="s">
        <v>402</v>
      </c>
      <c r="C234" s="214" t="s">
        <v>114</v>
      </c>
      <c r="D234" s="214" t="n">
        <v>20.89</v>
      </c>
      <c r="E234" s="201" t="n">
        <f aca="false">VLOOKUP(A234,'COMP ANL'!A:I,9,0)</f>
        <v>60.47</v>
      </c>
      <c r="F234" s="201" t="n">
        <f aca="false">E234*D234</f>
        <v>1263.2183</v>
      </c>
      <c r="G234" s="202" t="n">
        <f aca="false">$J$1</f>
        <v>0.2026</v>
      </c>
      <c r="H234" s="201" t="n">
        <f aca="false">ROUND((F234*(1+G234)),2)</f>
        <v>1519.15</v>
      </c>
      <c r="I234" s="203" t="n">
        <f aca="false">H234/CAPA!$D$40</f>
        <v>0.000283290492006149</v>
      </c>
      <c r="J234" s="203" t="n">
        <f aca="false">I234+J233</f>
        <v>0.97899559369579</v>
      </c>
    </row>
    <row r="235" customFormat="false" ht="60" hidden="false" customHeight="false" outlineLevel="0" collapsed="false">
      <c r="A235" s="197" t="n">
        <v>87529</v>
      </c>
      <c r="B235" s="198" t="s">
        <v>403</v>
      </c>
      <c r="C235" s="199" t="s">
        <v>114</v>
      </c>
      <c r="D235" s="200" t="n">
        <v>27.6</v>
      </c>
      <c r="E235" s="201" t="n">
        <f aca="false">VLOOKUP(A235,'COMP ANL'!A:I,9,0)</f>
        <v>44.58</v>
      </c>
      <c r="F235" s="201" t="n">
        <f aca="false">E235*D235</f>
        <v>1230.408</v>
      </c>
      <c r="G235" s="202" t="n">
        <f aca="false">$J$1</f>
        <v>0.2026</v>
      </c>
      <c r="H235" s="201" t="n">
        <f aca="false">ROUND((F235*(1+G235)),2)</f>
        <v>1479.69</v>
      </c>
      <c r="I235" s="203" t="n">
        <f aca="false">H235/CAPA!$D$40</f>
        <v>0.00027593200679102</v>
      </c>
      <c r="J235" s="203" t="n">
        <f aca="false">I235+J234</f>
        <v>0.979271525702581</v>
      </c>
    </row>
    <row r="236" customFormat="false" ht="45" hidden="false" customHeight="false" outlineLevel="0" collapsed="false">
      <c r="A236" s="197" t="n">
        <v>92355</v>
      </c>
      <c r="B236" s="198" t="s">
        <v>404</v>
      </c>
      <c r="C236" s="199" t="s">
        <v>134</v>
      </c>
      <c r="D236" s="200" t="n">
        <v>6</v>
      </c>
      <c r="E236" s="201" t="n">
        <f aca="false">VLOOKUP(A236,'COMP ANL'!A:I,9,0)</f>
        <v>201.74</v>
      </c>
      <c r="F236" s="201" t="n">
        <f aca="false">E236*D236</f>
        <v>1210.44</v>
      </c>
      <c r="G236" s="202" t="n">
        <f aca="false">$J$1</f>
        <v>0.2026</v>
      </c>
      <c r="H236" s="201" t="n">
        <f aca="false">ROUND((F236*(1+G236)),2)</f>
        <v>1455.68</v>
      </c>
      <c r="I236" s="203" t="n">
        <f aca="false">H236/CAPA!$D$40</f>
        <v>0.000271454631473858</v>
      </c>
      <c r="J236" s="203" t="n">
        <f aca="false">I236+J235</f>
        <v>0.979542980334055</v>
      </c>
    </row>
    <row r="237" customFormat="false" ht="30" hidden="false" customHeight="false" outlineLevel="0" collapsed="false">
      <c r="A237" s="197" t="s">
        <v>405</v>
      </c>
      <c r="B237" s="198" t="s">
        <v>406</v>
      </c>
      <c r="C237" s="199" t="s">
        <v>120</v>
      </c>
      <c r="D237" s="200" t="n">
        <v>7.8</v>
      </c>
      <c r="E237" s="201" t="n">
        <f aca="false">VLOOKUP(A237,'COMP ANL'!A:I,9,0)</f>
        <v>154.65</v>
      </c>
      <c r="F237" s="201" t="n">
        <f aca="false">E237*D237</f>
        <v>1206.27</v>
      </c>
      <c r="G237" s="202" t="n">
        <f aca="false">$J$1</f>
        <v>0.2026</v>
      </c>
      <c r="H237" s="201" t="n">
        <f aca="false">ROUND((F237*(1+G237)),2)</f>
        <v>1450.66</v>
      </c>
      <c r="I237" s="203" t="n">
        <f aca="false">H237/CAPA!$D$40</f>
        <v>0.000270518503856525</v>
      </c>
      <c r="J237" s="203" t="n">
        <f aca="false">I237+J236</f>
        <v>0.979813498837911</v>
      </c>
    </row>
    <row r="238" customFormat="false" ht="45" hidden="false" customHeight="false" outlineLevel="0" collapsed="false">
      <c r="A238" s="205" t="s">
        <v>407</v>
      </c>
      <c r="B238" s="206" t="s">
        <v>408</v>
      </c>
      <c r="C238" s="207" t="s">
        <v>114</v>
      </c>
      <c r="D238" s="208" t="n">
        <v>13.31</v>
      </c>
      <c r="E238" s="201" t="n">
        <f aca="false">VLOOKUP(A238,'COMP ANL'!A:I,9,0)</f>
        <v>90.57</v>
      </c>
      <c r="F238" s="201" t="n">
        <f aca="false">E238*D238</f>
        <v>1205.4867</v>
      </c>
      <c r="G238" s="202" t="n">
        <f aca="false">$J$1</f>
        <v>0.2026</v>
      </c>
      <c r="H238" s="201" t="n">
        <f aca="false">ROUND((F238*(1+G238)),2)</f>
        <v>1449.72</v>
      </c>
      <c r="I238" s="203" t="n">
        <f aca="false">H238/CAPA!$D$40</f>
        <v>0.000270343213027782</v>
      </c>
      <c r="J238" s="203" t="n">
        <f aca="false">I238+J237</f>
        <v>0.980083842050939</v>
      </c>
    </row>
    <row r="239" customFormat="false" ht="15" hidden="false" customHeight="false" outlineLevel="0" collapsed="false">
      <c r="A239" s="205" t="s">
        <v>409</v>
      </c>
      <c r="B239" s="206" t="s">
        <v>410</v>
      </c>
      <c r="C239" s="207" t="s">
        <v>114</v>
      </c>
      <c r="D239" s="208" t="n">
        <v>3.15</v>
      </c>
      <c r="E239" s="201" t="n">
        <f aca="false">VLOOKUP(A239,'COMP ANL'!A:I,9,0)</f>
        <v>382.32</v>
      </c>
      <c r="F239" s="201" t="n">
        <f aca="false">E239*D239</f>
        <v>1204.308</v>
      </c>
      <c r="G239" s="202" t="n">
        <f aca="false">$J$1</f>
        <v>0.2026</v>
      </c>
      <c r="H239" s="201" t="n">
        <f aca="false">ROUND((F239*(1+G239)),2)</f>
        <v>1448.3</v>
      </c>
      <c r="I239" s="203" t="n">
        <f aca="false">H239/CAPA!$D$40</f>
        <v>0.000270078411988616</v>
      </c>
      <c r="J239" s="203" t="n">
        <f aca="false">I239+J238</f>
        <v>0.980353920462927</v>
      </c>
    </row>
    <row r="240" customFormat="false" ht="30" hidden="false" customHeight="false" outlineLevel="0" collapsed="false">
      <c r="A240" s="205" t="n">
        <v>96985</v>
      </c>
      <c r="B240" s="206" t="s">
        <v>411</v>
      </c>
      <c r="C240" s="207" t="s">
        <v>134</v>
      </c>
      <c r="D240" s="208" t="n">
        <v>16</v>
      </c>
      <c r="E240" s="201" t="n">
        <f aca="false">VLOOKUP(A240,'COMP ANL'!A:I,9,0)</f>
        <v>74.71</v>
      </c>
      <c r="F240" s="201" t="n">
        <f aca="false">E240*D240</f>
        <v>1195.36</v>
      </c>
      <c r="G240" s="202" t="n">
        <f aca="false">$J$1</f>
        <v>0.2026</v>
      </c>
      <c r="H240" s="201" t="n">
        <f aca="false">ROUND((F240*(1+G240)),2)</f>
        <v>1437.54</v>
      </c>
      <c r="I240" s="203" t="n">
        <f aca="false">H240/CAPA!$D$40</f>
        <v>0.000268071891438317</v>
      </c>
      <c r="J240" s="203" t="n">
        <f aca="false">I240+J239</f>
        <v>0.980621992354366</v>
      </c>
    </row>
    <row r="241" customFormat="false" ht="60" hidden="false" customHeight="false" outlineLevel="0" collapsed="false">
      <c r="A241" s="205" t="n">
        <v>92776</v>
      </c>
      <c r="B241" s="206" t="s">
        <v>412</v>
      </c>
      <c r="C241" s="207" t="s">
        <v>116</v>
      </c>
      <c r="D241" s="208" t="n">
        <v>65.1</v>
      </c>
      <c r="E241" s="201" t="n">
        <f aca="false">VLOOKUP(A241,'COMP ANL'!A:I,9,0)</f>
        <v>18.01</v>
      </c>
      <c r="F241" s="201" t="n">
        <f aca="false">E241*D241</f>
        <v>1172.451</v>
      </c>
      <c r="G241" s="202" t="n">
        <f aca="false">$J$1</f>
        <v>0.2026</v>
      </c>
      <c r="H241" s="201" t="n">
        <f aca="false">ROUND((F241*(1+G241)),2)</f>
        <v>1409.99</v>
      </c>
      <c r="I241" s="203" t="n">
        <f aca="false">H241/CAPA!$D$40</f>
        <v>0.00026293437831929</v>
      </c>
      <c r="J241" s="203" t="n">
        <f aca="false">I241+J240</f>
        <v>0.980884926732685</v>
      </c>
    </row>
    <row r="242" customFormat="false" ht="15" hidden="false" customHeight="false" outlineLevel="0" collapsed="false">
      <c r="A242" s="197" t="s">
        <v>413</v>
      </c>
      <c r="B242" s="198" t="s">
        <v>414</v>
      </c>
      <c r="C242" s="199" t="s">
        <v>134</v>
      </c>
      <c r="D242" s="200" t="n">
        <v>1</v>
      </c>
      <c r="E242" s="201" t="n">
        <f aca="false">VLOOKUP(A242,'COMP ANL'!A:I,9,0)</f>
        <v>1169.21</v>
      </c>
      <c r="F242" s="201" t="n">
        <f aca="false">E242*D242</f>
        <v>1169.21</v>
      </c>
      <c r="G242" s="202" t="n">
        <f aca="false">$J$1</f>
        <v>0.2026</v>
      </c>
      <c r="H242" s="201" t="n">
        <f aca="false">ROUND((F242*(1+G242)),2)</f>
        <v>1406.09</v>
      </c>
      <c r="I242" s="203" t="n">
        <f aca="false">H242/CAPA!$D$40</f>
        <v>0.00026220710785961</v>
      </c>
      <c r="J242" s="203" t="n">
        <f aca="false">I242+J241</f>
        <v>0.981147133840545</v>
      </c>
    </row>
    <row r="243" customFormat="false" ht="30" hidden="false" customHeight="false" outlineLevel="0" collapsed="false">
      <c r="A243" s="197" t="n">
        <v>100705</v>
      </c>
      <c r="B243" s="198" t="s">
        <v>415</v>
      </c>
      <c r="C243" s="199" t="s">
        <v>134</v>
      </c>
      <c r="D243" s="200" t="n">
        <v>14</v>
      </c>
      <c r="E243" s="201" t="n">
        <f aca="false">VLOOKUP(A243,'COMP ANL'!A:I,9,0)</f>
        <v>81.34</v>
      </c>
      <c r="F243" s="201" t="n">
        <f aca="false">E243*D243</f>
        <v>1138.76</v>
      </c>
      <c r="G243" s="202" t="n">
        <f aca="false">$J$1</f>
        <v>0.2026</v>
      </c>
      <c r="H243" s="201" t="n">
        <f aca="false">ROUND((F243*(1+G243)),2)</f>
        <v>1369.47</v>
      </c>
      <c r="I243" s="203" t="n">
        <f aca="false">H243/CAPA!$D$40</f>
        <v>0.000255378224722813</v>
      </c>
      <c r="J243" s="203" t="n">
        <f aca="false">I243+J242</f>
        <v>0.981402512065267</v>
      </c>
    </row>
    <row r="244" customFormat="false" ht="60" hidden="false" customHeight="false" outlineLevel="0" collapsed="false">
      <c r="A244" s="205" t="n">
        <v>92779</v>
      </c>
      <c r="B244" s="206" t="s">
        <v>416</v>
      </c>
      <c r="C244" s="207" t="s">
        <v>116</v>
      </c>
      <c r="D244" s="208" t="n">
        <v>92.2</v>
      </c>
      <c r="E244" s="201" t="n">
        <f aca="false">VLOOKUP(A244,'COMP ANL'!A:I,9,0)</f>
        <v>11.93</v>
      </c>
      <c r="F244" s="201" t="n">
        <f aca="false">E244*D244</f>
        <v>1099.946</v>
      </c>
      <c r="G244" s="202" t="n">
        <f aca="false">$J$1</f>
        <v>0.2026</v>
      </c>
      <c r="H244" s="201" t="n">
        <f aca="false">ROUND((F244*(1+G244)),2)</f>
        <v>1322.8</v>
      </c>
      <c r="I244" s="203" t="n">
        <f aca="false">H244/CAPA!$D$40</f>
        <v>0.0002466752215553</v>
      </c>
      <c r="J244" s="203" t="n">
        <f aca="false">I244+J243</f>
        <v>0.981649187286823</v>
      </c>
    </row>
    <row r="245" customFormat="false" ht="30" hidden="false" customHeight="false" outlineLevel="0" collapsed="false">
      <c r="A245" s="197" t="s">
        <v>417</v>
      </c>
      <c r="B245" s="198" t="s">
        <v>418</v>
      </c>
      <c r="C245" s="199" t="s">
        <v>134</v>
      </c>
      <c r="D245" s="200" t="n">
        <v>4</v>
      </c>
      <c r="E245" s="201" t="n">
        <f aca="false">VLOOKUP(A245,'COMP ANL'!A:I,9,0)</f>
        <v>274.68</v>
      </c>
      <c r="F245" s="201" t="n">
        <f aca="false">E245*D245</f>
        <v>1098.72</v>
      </c>
      <c r="G245" s="202" t="n">
        <f aca="false">$J$1</f>
        <v>0.2026</v>
      </c>
      <c r="H245" s="201" t="n">
        <f aca="false">ROUND((F245*(1+G245)),2)</f>
        <v>1321.32</v>
      </c>
      <c r="I245" s="203" t="n">
        <f aca="false">H245/CAPA!$D$40</f>
        <v>0.000246399231739831</v>
      </c>
      <c r="J245" s="203" t="n">
        <f aca="false">I245+J244</f>
        <v>0.981895586518562</v>
      </c>
    </row>
    <row r="246" customFormat="false" ht="45" hidden="false" customHeight="false" outlineLevel="0" collapsed="false">
      <c r="A246" s="197" t="n">
        <v>92348</v>
      </c>
      <c r="B246" s="198" t="s">
        <v>419</v>
      </c>
      <c r="C246" s="199" t="s">
        <v>134</v>
      </c>
      <c r="D246" s="200" t="n">
        <v>8</v>
      </c>
      <c r="E246" s="201" t="n">
        <f aca="false">VLOOKUP(A246,'COMP ANL'!A:I,9,0)</f>
        <v>137.15</v>
      </c>
      <c r="F246" s="201" t="n">
        <f aca="false">E246*D246</f>
        <v>1097.2</v>
      </c>
      <c r="G246" s="202" t="n">
        <f aca="false">$J$1</f>
        <v>0.2026</v>
      </c>
      <c r="H246" s="201" t="n">
        <f aca="false">ROUND((F246*(1+G246)),2)</f>
        <v>1319.49</v>
      </c>
      <c r="I246" s="203" t="n">
        <f aca="false">H246/CAPA!$D$40</f>
        <v>0.000246057974062596</v>
      </c>
      <c r="J246" s="203" t="n">
        <f aca="false">I246+J245</f>
        <v>0.982141644492625</v>
      </c>
    </row>
    <row r="247" customFormat="false" ht="60" hidden="false" customHeight="false" outlineLevel="0" collapsed="false">
      <c r="A247" s="205" t="n">
        <v>89168</v>
      </c>
      <c r="B247" s="206" t="s">
        <v>420</v>
      </c>
      <c r="C247" s="207" t="s">
        <v>114</v>
      </c>
      <c r="D247" s="208" t="n">
        <v>12</v>
      </c>
      <c r="E247" s="201" t="n">
        <f aca="false">VLOOKUP(A247,'COMP ANL'!A:I,9,0)</f>
        <v>91.28</v>
      </c>
      <c r="F247" s="201" t="n">
        <f aca="false">E247*D247</f>
        <v>1095.36</v>
      </c>
      <c r="G247" s="202" t="n">
        <f aca="false">$J$1</f>
        <v>0.2026</v>
      </c>
      <c r="H247" s="201" t="n">
        <f aca="false">ROUND((F247*(1+G247)),2)</f>
        <v>1317.28</v>
      </c>
      <c r="I247" s="203" t="n">
        <f aca="false">H247/CAPA!$D$40</f>
        <v>0.000245645854135444</v>
      </c>
      <c r="J247" s="203" t="n">
        <f aca="false">I247+J246</f>
        <v>0.98238729034676</v>
      </c>
    </row>
    <row r="248" customFormat="false" ht="45" hidden="false" customHeight="false" outlineLevel="0" collapsed="false">
      <c r="A248" s="205" t="n">
        <v>92029</v>
      </c>
      <c r="B248" s="206" t="s">
        <v>421</v>
      </c>
      <c r="C248" s="207" t="s">
        <v>134</v>
      </c>
      <c r="D248" s="208" t="n">
        <v>17</v>
      </c>
      <c r="E248" s="201" t="n">
        <f aca="false">VLOOKUP(A248,'COMP ANL'!A:I,9,0)</f>
        <v>62.23</v>
      </c>
      <c r="F248" s="201" t="n">
        <f aca="false">E248*D248</f>
        <v>1057.91</v>
      </c>
      <c r="G248" s="202" t="n">
        <f aca="false">$J$1</f>
        <v>0.2026</v>
      </c>
      <c r="H248" s="201" t="n">
        <f aca="false">ROUND((F248*(1+G248)),2)</f>
        <v>1272.24</v>
      </c>
      <c r="I248" s="203" t="n">
        <f aca="false">H248/CAPA!$D$40</f>
        <v>0.000237246812724157</v>
      </c>
      <c r="J248" s="203" t="n">
        <f aca="false">I248+J247</f>
        <v>0.982624537159485</v>
      </c>
    </row>
    <row r="249" customFormat="false" ht="45" hidden="false" customHeight="false" outlineLevel="0" collapsed="false">
      <c r="A249" s="197" t="s">
        <v>422</v>
      </c>
      <c r="B249" s="198" t="s">
        <v>423</v>
      </c>
      <c r="C249" s="199" t="s">
        <v>134</v>
      </c>
      <c r="D249" s="200" t="n">
        <v>1</v>
      </c>
      <c r="E249" s="201" t="n">
        <f aca="false">VLOOKUP(A249,'COMP ANL'!A:I,9,0)</f>
        <v>1052.62</v>
      </c>
      <c r="F249" s="201" t="n">
        <f aca="false">E249*D249</f>
        <v>1052.62</v>
      </c>
      <c r="G249" s="202" t="n">
        <f aca="false">$J$1</f>
        <v>0.2026</v>
      </c>
      <c r="H249" s="201" t="n">
        <f aca="false">ROUND((F249*(1+G249)),2)</f>
        <v>1265.88</v>
      </c>
      <c r="I249" s="203" t="n">
        <f aca="false">H249/CAPA!$D$40</f>
        <v>0.000236060802436062</v>
      </c>
      <c r="J249" s="203" t="n">
        <f aca="false">I249+J248</f>
        <v>0.982860597961921</v>
      </c>
    </row>
    <row r="250" customFormat="false" ht="30" hidden="false" customHeight="false" outlineLevel="0" collapsed="false">
      <c r="A250" s="197" t="n">
        <v>98302</v>
      </c>
      <c r="B250" s="198" t="s">
        <v>424</v>
      </c>
      <c r="C250" s="199" t="s">
        <v>134</v>
      </c>
      <c r="D250" s="200" t="n">
        <v>1</v>
      </c>
      <c r="E250" s="201" t="n">
        <f aca="false">VLOOKUP(A250,'COMP ANL'!A:I,9,0)</f>
        <v>1048.43</v>
      </c>
      <c r="F250" s="201" t="n">
        <f aca="false">E250*D250</f>
        <v>1048.43</v>
      </c>
      <c r="G250" s="202" t="n">
        <f aca="false">$J$1</f>
        <v>0.2026</v>
      </c>
      <c r="H250" s="201" t="n">
        <f aca="false">ROUND((F250*(1+G250)),2)</f>
        <v>1260.84</v>
      </c>
      <c r="I250" s="203" t="n">
        <f aca="false">H250/CAPA!$D$40</f>
        <v>0.000235120945226629</v>
      </c>
      <c r="J250" s="203" t="n">
        <f aca="false">I250+J249</f>
        <v>0.983095718907147</v>
      </c>
    </row>
    <row r="251" customFormat="false" ht="30" hidden="false" customHeight="false" outlineLevel="0" collapsed="false">
      <c r="A251" s="197" t="n">
        <v>100875</v>
      </c>
      <c r="B251" s="198" t="s">
        <v>425</v>
      </c>
      <c r="C251" s="199" t="s">
        <v>134</v>
      </c>
      <c r="D251" s="200" t="n">
        <v>1</v>
      </c>
      <c r="E251" s="201" t="n">
        <f aca="false">VLOOKUP(A251,'COMP ANL'!A:I,9,0)</f>
        <v>1043.21</v>
      </c>
      <c r="F251" s="201" t="n">
        <f aca="false">E251*D251</f>
        <v>1043.21</v>
      </c>
      <c r="G251" s="202" t="n">
        <f aca="false">$J$1</f>
        <v>0.2026</v>
      </c>
      <c r="H251" s="201" t="n">
        <f aca="false">ROUND((F251*(1+G251)),2)</f>
        <v>1254.56</v>
      </c>
      <c r="I251" s="203" t="n">
        <f aca="false">H251/CAPA!$D$40</f>
        <v>0.000233949853306938</v>
      </c>
      <c r="J251" s="203" t="n">
        <f aca="false">I251+J250</f>
        <v>0.983329668760454</v>
      </c>
    </row>
    <row r="252" customFormat="false" ht="30" hidden="false" customHeight="false" outlineLevel="0" collapsed="false">
      <c r="A252" s="205" t="n">
        <v>89501</v>
      </c>
      <c r="B252" s="206" t="s">
        <v>426</v>
      </c>
      <c r="C252" s="207" t="s">
        <v>134</v>
      </c>
      <c r="D252" s="208" t="n">
        <v>72</v>
      </c>
      <c r="E252" s="201" t="n">
        <f aca="false">VLOOKUP(A252,'COMP ANL'!A:I,9,0)</f>
        <v>14.31</v>
      </c>
      <c r="F252" s="201" t="n">
        <f aca="false">E252*D252</f>
        <v>1030.32</v>
      </c>
      <c r="G252" s="202" t="n">
        <f aca="false">$J$1</f>
        <v>0.2026</v>
      </c>
      <c r="H252" s="201" t="n">
        <f aca="false">ROUND((F252*(1+G252)),2)</f>
        <v>1239.06</v>
      </c>
      <c r="I252" s="203" t="n">
        <f aca="false">H252/CAPA!$D$40</f>
        <v>0.000231059419428719</v>
      </c>
      <c r="J252" s="203" t="n">
        <f aca="false">I252+J251</f>
        <v>0.983560728179883</v>
      </c>
    </row>
    <row r="253" customFormat="false" ht="30" hidden="false" customHeight="false" outlineLevel="0" collapsed="false">
      <c r="A253" s="205" t="n">
        <v>98110</v>
      </c>
      <c r="B253" s="206" t="s">
        <v>427</v>
      </c>
      <c r="C253" s="207" t="s">
        <v>134</v>
      </c>
      <c r="D253" s="208" t="n">
        <v>2</v>
      </c>
      <c r="E253" s="201" t="n">
        <f aca="false">VLOOKUP(A253,'COMP ANL'!A:I,9,0)</f>
        <v>515.15</v>
      </c>
      <c r="F253" s="201" t="n">
        <f aca="false">E253*D253</f>
        <v>1030.3</v>
      </c>
      <c r="G253" s="202" t="n">
        <f aca="false">$J$1</f>
        <v>0.2026</v>
      </c>
      <c r="H253" s="201" t="n">
        <f aca="false">ROUND((F253*(1+G253)),2)</f>
        <v>1239.04</v>
      </c>
      <c r="I253" s="203" t="n">
        <f aca="false">H253/CAPA!$D$40</f>
        <v>0.000231055689836618</v>
      </c>
      <c r="J253" s="203" t="n">
        <f aca="false">I253+J252</f>
        <v>0.98379178386972</v>
      </c>
    </row>
    <row r="254" customFormat="false" ht="75" hidden="false" customHeight="false" outlineLevel="0" collapsed="false">
      <c r="A254" s="205" t="n">
        <v>94473</v>
      </c>
      <c r="B254" s="206" t="s">
        <v>428</v>
      </c>
      <c r="C254" s="207" t="s">
        <v>134</v>
      </c>
      <c r="D254" s="208" t="n">
        <v>8</v>
      </c>
      <c r="E254" s="201" t="n">
        <f aca="false">VLOOKUP(A254,'COMP ANL'!A:I,9,0)</f>
        <v>128.47</v>
      </c>
      <c r="F254" s="201" t="n">
        <f aca="false">E254*D254</f>
        <v>1027.76</v>
      </c>
      <c r="G254" s="202" t="n">
        <f aca="false">$J$1</f>
        <v>0.2026</v>
      </c>
      <c r="H254" s="201" t="n">
        <f aca="false">ROUND((F254*(1+G254)),2)</f>
        <v>1235.98</v>
      </c>
      <c r="I254" s="203" t="n">
        <f aca="false">H254/CAPA!$D$40</f>
        <v>0.000230485062245177</v>
      </c>
      <c r="J254" s="203" t="n">
        <f aca="false">I254+J253</f>
        <v>0.984022268931965</v>
      </c>
    </row>
    <row r="255" customFormat="false" ht="15" hidden="false" customHeight="false" outlineLevel="0" collapsed="false">
      <c r="A255" s="197" t="s">
        <v>429</v>
      </c>
      <c r="B255" s="198" t="s">
        <v>430</v>
      </c>
      <c r="C255" s="199" t="s">
        <v>134</v>
      </c>
      <c r="D255" s="200" t="n">
        <v>291</v>
      </c>
      <c r="E255" s="201" t="n">
        <f aca="false">VLOOKUP(A255,'COMP ANL'!A:I,9,0)</f>
        <v>3.53</v>
      </c>
      <c r="F255" s="201" t="n">
        <f aca="false">E255*D255</f>
        <v>1027.23</v>
      </c>
      <c r="G255" s="202" t="n">
        <f aca="false">$J$1</f>
        <v>0.2026</v>
      </c>
      <c r="H255" s="201" t="n">
        <f aca="false">ROUND((F255*(1+G255)),2)</f>
        <v>1235.35</v>
      </c>
      <c r="I255" s="203" t="n">
        <f aca="false">H255/CAPA!$D$40</f>
        <v>0.000230367580093997</v>
      </c>
      <c r="J255" s="203" t="n">
        <f aca="false">I255+J254</f>
        <v>0.984252636512059</v>
      </c>
    </row>
    <row r="256" customFormat="false" ht="30" hidden="false" customHeight="false" outlineLevel="0" collapsed="false">
      <c r="A256" s="197" t="s">
        <v>431</v>
      </c>
      <c r="B256" s="198" t="s">
        <v>432</v>
      </c>
      <c r="C256" s="199" t="s">
        <v>134</v>
      </c>
      <c r="D256" s="200" t="n">
        <v>2</v>
      </c>
      <c r="E256" s="201" t="n">
        <f aca="false">VLOOKUP(A256,'COMP ANL'!A:I,9,0)</f>
        <v>503.47</v>
      </c>
      <c r="F256" s="201" t="n">
        <f aca="false">E256*D256</f>
        <v>1006.94</v>
      </c>
      <c r="G256" s="202" t="n">
        <f aca="false">$J$1</f>
        <v>0.2026</v>
      </c>
      <c r="H256" s="201" t="n">
        <f aca="false">ROUND((F256*(1+G256)),2)</f>
        <v>1210.95</v>
      </c>
      <c r="I256" s="203" t="n">
        <f aca="false">H256/CAPA!$D$40</f>
        <v>0.000225817477730867</v>
      </c>
      <c r="J256" s="203" t="n">
        <f aca="false">I256+J255</f>
        <v>0.98447845398979</v>
      </c>
    </row>
    <row r="257" customFormat="false" ht="30" hidden="false" customHeight="false" outlineLevel="0" collapsed="false">
      <c r="A257" s="197" t="s">
        <v>433</v>
      </c>
      <c r="B257" s="198" t="s">
        <v>434</v>
      </c>
      <c r="C257" s="199" t="s">
        <v>120</v>
      </c>
      <c r="D257" s="200" t="n">
        <v>60</v>
      </c>
      <c r="E257" s="201" t="n">
        <f aca="false">VLOOKUP(A257,'COMP ANL'!A:I,9,0)</f>
        <v>16.78</v>
      </c>
      <c r="F257" s="201" t="n">
        <f aca="false">E257*D257</f>
        <v>1006.8</v>
      </c>
      <c r="G257" s="202" t="n">
        <f aca="false">$J$1</f>
        <v>0.2026</v>
      </c>
      <c r="H257" s="201" t="n">
        <f aca="false">ROUND((F257*(1+G257)),2)</f>
        <v>1210.78</v>
      </c>
      <c r="I257" s="203" t="n">
        <f aca="false">H257/CAPA!$D$40</f>
        <v>0.000225785776198009</v>
      </c>
      <c r="J257" s="203" t="n">
        <f aca="false">I257+J256</f>
        <v>0.984704239765988</v>
      </c>
    </row>
    <row r="258" customFormat="false" ht="60" hidden="false" customHeight="false" outlineLevel="0" collapsed="false">
      <c r="A258" s="205" t="n">
        <v>92777</v>
      </c>
      <c r="B258" s="206" t="s">
        <v>435</v>
      </c>
      <c r="C258" s="207" t="s">
        <v>116</v>
      </c>
      <c r="D258" s="208" t="n">
        <v>60.7</v>
      </c>
      <c r="E258" s="201" t="n">
        <f aca="false">VLOOKUP(A258,'COMP ANL'!A:I,9,0)</f>
        <v>16.39</v>
      </c>
      <c r="F258" s="201" t="n">
        <f aca="false">E258*D258</f>
        <v>994.873</v>
      </c>
      <c r="G258" s="202" t="n">
        <f aca="false">$J$1</f>
        <v>0.2026</v>
      </c>
      <c r="H258" s="201" t="n">
        <f aca="false">ROUND((F258*(1+G258)),2)</f>
        <v>1196.43</v>
      </c>
      <c r="I258" s="203" t="n">
        <f aca="false">H258/CAPA!$D$40</f>
        <v>0.000223109793865594</v>
      </c>
      <c r="J258" s="203" t="n">
        <f aca="false">I258+J257</f>
        <v>0.984927349559853</v>
      </c>
    </row>
    <row r="259" customFormat="false" ht="15" hidden="false" customHeight="false" outlineLevel="0" collapsed="false">
      <c r="A259" s="197" t="s">
        <v>436</v>
      </c>
      <c r="B259" s="198" t="s">
        <v>437</v>
      </c>
      <c r="C259" s="199" t="s">
        <v>134</v>
      </c>
      <c r="D259" s="200" t="n">
        <v>24</v>
      </c>
      <c r="E259" s="201" t="n">
        <f aca="false">VLOOKUP(A259,'COMP ANL'!A:I,9,0)</f>
        <v>41.07</v>
      </c>
      <c r="F259" s="201" t="n">
        <f aca="false">E259*D259</f>
        <v>985.68</v>
      </c>
      <c r="G259" s="202" t="n">
        <f aca="false">$J$1</f>
        <v>0.2026</v>
      </c>
      <c r="H259" s="201" t="n">
        <f aca="false">ROUND((F259*(1+G259)),2)</f>
        <v>1185.38</v>
      </c>
      <c r="I259" s="203" t="n">
        <f aca="false">H259/CAPA!$D$40</f>
        <v>0.000221049194229832</v>
      </c>
      <c r="J259" s="203" t="n">
        <f aca="false">I259+J258</f>
        <v>0.985148398754083</v>
      </c>
    </row>
    <row r="260" customFormat="false" ht="60" hidden="false" customHeight="false" outlineLevel="0" collapsed="false">
      <c r="A260" s="197" t="n">
        <v>94655</v>
      </c>
      <c r="B260" s="198" t="s">
        <v>438</v>
      </c>
      <c r="C260" s="199" t="s">
        <v>120</v>
      </c>
      <c r="D260" s="200" t="n">
        <v>8.4</v>
      </c>
      <c r="E260" s="201" t="n">
        <f aca="false">VLOOKUP(A260,'COMP ANL'!A:I,9,0)</f>
        <v>114.73</v>
      </c>
      <c r="F260" s="201" t="n">
        <f aca="false">E260*D260</f>
        <v>963.732</v>
      </c>
      <c r="G260" s="202" t="n">
        <f aca="false">$J$1</f>
        <v>0.2026</v>
      </c>
      <c r="H260" s="201" t="n">
        <f aca="false">ROUND((F260*(1+G260)),2)</f>
        <v>1158.98</v>
      </c>
      <c r="I260" s="203" t="n">
        <f aca="false">H260/CAPA!$D$40</f>
        <v>0.000216126132656608</v>
      </c>
      <c r="J260" s="203" t="n">
        <f aca="false">I260+J259</f>
        <v>0.98536452488674</v>
      </c>
    </row>
    <row r="261" customFormat="false" ht="15" hidden="false" customHeight="false" outlineLevel="0" collapsed="false">
      <c r="A261" s="197" t="s">
        <v>439</v>
      </c>
      <c r="B261" s="198" t="s">
        <v>440</v>
      </c>
      <c r="C261" s="199" t="s">
        <v>134</v>
      </c>
      <c r="D261" s="200" t="n">
        <v>1067</v>
      </c>
      <c r="E261" s="201" t="n">
        <f aca="false">VLOOKUP(A261,'COMP ANL'!A:I,9,0)</f>
        <v>0.88</v>
      </c>
      <c r="F261" s="201" t="n">
        <f aca="false">E261*D261</f>
        <v>938.96</v>
      </c>
      <c r="G261" s="202" t="n">
        <f aca="false">$J$1</f>
        <v>0.2026</v>
      </c>
      <c r="H261" s="201" t="n">
        <f aca="false">ROUND((F261*(1+G261)),2)</f>
        <v>1129.19</v>
      </c>
      <c r="I261" s="203" t="n">
        <f aca="false">H261/CAPA!$D$40</f>
        <v>0.000210570905222278</v>
      </c>
      <c r="J261" s="203" t="n">
        <f aca="false">I261+J260</f>
        <v>0.985575095791962</v>
      </c>
    </row>
    <row r="262" customFormat="false" ht="15" hidden="false" customHeight="false" outlineLevel="0" collapsed="false">
      <c r="A262" s="205" t="s">
        <v>441</v>
      </c>
      <c r="B262" s="206" t="s">
        <v>442</v>
      </c>
      <c r="C262" s="207" t="s">
        <v>120</v>
      </c>
      <c r="D262" s="208" t="n">
        <v>6</v>
      </c>
      <c r="E262" s="201" t="n">
        <f aca="false">VLOOKUP(A262,'COMP ANL'!A:I,9,0)</f>
        <v>152.99</v>
      </c>
      <c r="F262" s="201" t="n">
        <f aca="false">E262*D262</f>
        <v>917.94</v>
      </c>
      <c r="G262" s="202" t="n">
        <f aca="false">$J$1</f>
        <v>0.2026</v>
      </c>
      <c r="H262" s="201" t="n">
        <f aca="false">ROUND((F262*(1+G262)),2)</f>
        <v>1103.91</v>
      </c>
      <c r="I262" s="203" t="n">
        <f aca="false">H262/CAPA!$D$40</f>
        <v>0.000205856700806706</v>
      </c>
      <c r="J262" s="203" t="n">
        <f aca="false">I262+J261</f>
        <v>0.985780952492769</v>
      </c>
    </row>
    <row r="263" customFormat="false" ht="60" hidden="false" customHeight="false" outlineLevel="0" collapsed="false">
      <c r="A263" s="197" t="n">
        <v>89748</v>
      </c>
      <c r="B263" s="198" t="s">
        <v>443</v>
      </c>
      <c r="C263" s="199" t="s">
        <v>134</v>
      </c>
      <c r="D263" s="200" t="n">
        <v>23</v>
      </c>
      <c r="E263" s="201" t="n">
        <f aca="false">VLOOKUP(A263,'COMP ANL'!A:I,9,0)</f>
        <v>39.66</v>
      </c>
      <c r="F263" s="201" t="n">
        <f aca="false">E263*D263</f>
        <v>912.18</v>
      </c>
      <c r="G263" s="202" t="n">
        <f aca="false">$J$1</f>
        <v>0.2026</v>
      </c>
      <c r="H263" s="201" t="n">
        <f aca="false">ROUND((F263*(1+G263)),2)</f>
        <v>1096.99</v>
      </c>
      <c r="I263" s="203" t="n">
        <f aca="false">H263/CAPA!$D$40</f>
        <v>0.000204566261939786</v>
      </c>
      <c r="J263" s="203" t="n">
        <f aca="false">I263+J262</f>
        <v>0.985985518754709</v>
      </c>
    </row>
    <row r="264" customFormat="false" ht="30" hidden="false" customHeight="false" outlineLevel="0" collapsed="false">
      <c r="A264" s="205" t="n">
        <v>95602</v>
      </c>
      <c r="B264" s="206" t="s">
        <v>444</v>
      </c>
      <c r="C264" s="207" t="s">
        <v>134</v>
      </c>
      <c r="D264" s="208" t="n">
        <v>32</v>
      </c>
      <c r="E264" s="201" t="n">
        <f aca="false">VLOOKUP(A264,'COMP ANL'!A:I,9,0)</f>
        <v>27.81</v>
      </c>
      <c r="F264" s="201" t="n">
        <f aca="false">E264*D264</f>
        <v>889.92</v>
      </c>
      <c r="G264" s="202" t="n">
        <f aca="false">$J$1</f>
        <v>0.2026</v>
      </c>
      <c r="H264" s="201" t="n">
        <f aca="false">ROUND((F264*(1+G264)),2)</f>
        <v>1070.22</v>
      </c>
      <c r="I264" s="203" t="n">
        <f aca="false">H264/CAPA!$D$40</f>
        <v>0.000199574202912695</v>
      </c>
      <c r="J264" s="203" t="n">
        <f aca="false">I264+J263</f>
        <v>0.986185092957621</v>
      </c>
    </row>
    <row r="265" customFormat="false" ht="45" hidden="false" customHeight="false" outlineLevel="0" collapsed="false">
      <c r="A265" s="197" t="s">
        <v>445</v>
      </c>
      <c r="B265" s="198" t="s">
        <v>446</v>
      </c>
      <c r="C265" s="199" t="s">
        <v>134</v>
      </c>
      <c r="D265" s="200" t="n">
        <v>5</v>
      </c>
      <c r="E265" s="201" t="n">
        <f aca="false">VLOOKUP(A265,'COMP ANL'!A:I,9,0)</f>
        <v>174.75</v>
      </c>
      <c r="F265" s="201" t="n">
        <f aca="false">E265*D265</f>
        <v>873.75</v>
      </c>
      <c r="G265" s="202" t="n">
        <f aca="false">$J$1</f>
        <v>0.2026</v>
      </c>
      <c r="H265" s="201" t="n">
        <f aca="false">ROUND((F265*(1+G265)),2)</f>
        <v>1050.77</v>
      </c>
      <c r="I265" s="203" t="n">
        <f aca="false">H265/CAPA!$D$40</f>
        <v>0.000195947174594544</v>
      </c>
      <c r="J265" s="203" t="n">
        <f aca="false">I265+J264</f>
        <v>0.986381040132216</v>
      </c>
    </row>
    <row r="266" customFormat="false" ht="45" hidden="false" customHeight="false" outlineLevel="0" collapsed="false">
      <c r="A266" s="197" t="n">
        <v>92642</v>
      </c>
      <c r="B266" s="198" t="s">
        <v>447</v>
      </c>
      <c r="C266" s="199" t="s">
        <v>134</v>
      </c>
      <c r="D266" s="200" t="n">
        <v>4</v>
      </c>
      <c r="E266" s="201" t="n">
        <f aca="false">VLOOKUP(A266,'COMP ANL'!A:I,9,0)</f>
        <v>216.67</v>
      </c>
      <c r="F266" s="201" t="n">
        <f aca="false">E266*D266</f>
        <v>866.68</v>
      </c>
      <c r="G266" s="202" t="n">
        <f aca="false">$J$1</f>
        <v>0.2026</v>
      </c>
      <c r="H266" s="201" t="n">
        <f aca="false">ROUND((F266*(1+G266)),2)</f>
        <v>1042.27</v>
      </c>
      <c r="I266" s="203" t="n">
        <f aca="false">H266/CAPA!$D$40</f>
        <v>0.00019436209795165</v>
      </c>
      <c r="J266" s="203" t="n">
        <f aca="false">I266+J265</f>
        <v>0.986575402230168</v>
      </c>
    </row>
    <row r="267" customFormat="false" ht="30" hidden="false" customHeight="false" outlineLevel="0" collapsed="false">
      <c r="A267" s="205" t="n">
        <v>91993</v>
      </c>
      <c r="B267" s="206" t="s">
        <v>448</v>
      </c>
      <c r="C267" s="207" t="s">
        <v>134</v>
      </c>
      <c r="D267" s="208" t="n">
        <v>17</v>
      </c>
      <c r="E267" s="201" t="n">
        <f aca="false">VLOOKUP(A267,'COMP ANL'!A:I,9,0)</f>
        <v>50.97</v>
      </c>
      <c r="F267" s="201" t="n">
        <f aca="false">E267*D267</f>
        <v>866.49</v>
      </c>
      <c r="G267" s="202" t="n">
        <f aca="false">$J$1</f>
        <v>0.2026</v>
      </c>
      <c r="H267" s="201" t="n">
        <f aca="false">ROUND((F267*(1+G267)),2)</f>
        <v>1042.04</v>
      </c>
      <c r="I267" s="203" t="n">
        <f aca="false">H267/CAPA!$D$40</f>
        <v>0.000194319207642489</v>
      </c>
      <c r="J267" s="203" t="n">
        <f aca="false">I267+J266</f>
        <v>0.98676972143781</v>
      </c>
    </row>
    <row r="268" customFormat="false" ht="30" hidden="false" customHeight="false" outlineLevel="0" collapsed="false">
      <c r="A268" s="205" t="n">
        <v>89452</v>
      </c>
      <c r="B268" s="206" t="s">
        <v>449</v>
      </c>
      <c r="C268" s="207" t="s">
        <v>120</v>
      </c>
      <c r="D268" s="208" t="n">
        <v>13</v>
      </c>
      <c r="E268" s="201" t="n">
        <f aca="false">VLOOKUP(A268,'COMP ANL'!A:I,9,0)</f>
        <v>64.95</v>
      </c>
      <c r="F268" s="201" t="n">
        <f aca="false">E268*D268</f>
        <v>844.35</v>
      </c>
      <c r="G268" s="202" t="n">
        <f aca="false">$J$1</f>
        <v>0.2026</v>
      </c>
      <c r="H268" s="201" t="n">
        <f aca="false">ROUND((F268*(1+G268)),2)</f>
        <v>1015.42</v>
      </c>
      <c r="I268" s="203" t="n">
        <f aca="false">H268/CAPA!$D$40</f>
        <v>0.000189355120556156</v>
      </c>
      <c r="J268" s="203" t="n">
        <f aca="false">I268+J267</f>
        <v>0.986959076558366</v>
      </c>
    </row>
    <row r="269" customFormat="false" ht="45" hidden="false" customHeight="false" outlineLevel="0" collapsed="false">
      <c r="A269" s="205" t="n">
        <v>98281</v>
      </c>
      <c r="B269" s="206" t="s">
        <v>450</v>
      </c>
      <c r="C269" s="207" t="s">
        <v>120</v>
      </c>
      <c r="D269" s="208" t="n">
        <v>94.65</v>
      </c>
      <c r="E269" s="201" t="n">
        <f aca="false">VLOOKUP(A269,'COMP ANL'!A:I,9,0)</f>
        <v>8.76</v>
      </c>
      <c r="F269" s="201" t="n">
        <f aca="false">E269*D269</f>
        <v>829.134</v>
      </c>
      <c r="G269" s="202" t="n">
        <f aca="false">$J$1</f>
        <v>0.2026</v>
      </c>
      <c r="H269" s="201" t="n">
        <f aca="false">ROUND((F269*(1+G269)),2)</f>
        <v>997.12</v>
      </c>
      <c r="I269" s="203" t="n">
        <f aca="false">H269/CAPA!$D$40</f>
        <v>0.000185942543783808</v>
      </c>
      <c r="J269" s="203" t="n">
        <f aca="false">I269+J268</f>
        <v>0.98714501910215</v>
      </c>
    </row>
    <row r="270" customFormat="false" ht="45" hidden="false" customHeight="false" outlineLevel="0" collapsed="false">
      <c r="A270" s="197" t="s">
        <v>451</v>
      </c>
      <c r="B270" s="198" t="s">
        <v>452</v>
      </c>
      <c r="C270" s="199" t="s">
        <v>134</v>
      </c>
      <c r="D270" s="200" t="n">
        <v>1</v>
      </c>
      <c r="E270" s="201" t="n">
        <f aca="false">VLOOKUP(A270,'COMP ANL'!A:I,9,0)</f>
        <v>821.79</v>
      </c>
      <c r="F270" s="201" t="n">
        <f aca="false">E270*D270</f>
        <v>821.79</v>
      </c>
      <c r="G270" s="202" t="n">
        <f aca="false">$J$1</f>
        <v>0.2026</v>
      </c>
      <c r="H270" s="201" t="n">
        <f aca="false">ROUND((F270*(1+G270)),2)</f>
        <v>988.28</v>
      </c>
      <c r="I270" s="203" t="n">
        <f aca="false">H270/CAPA!$D$40</f>
        <v>0.000184294064075198</v>
      </c>
      <c r="J270" s="203" t="n">
        <f aca="false">I270+J269</f>
        <v>0.987329313166225</v>
      </c>
    </row>
    <row r="271" customFormat="false" ht="45" hidden="false" customHeight="false" outlineLevel="0" collapsed="false">
      <c r="A271" s="197" t="s">
        <v>453</v>
      </c>
      <c r="B271" s="198" t="s">
        <v>454</v>
      </c>
      <c r="C271" s="199" t="s">
        <v>134</v>
      </c>
      <c r="D271" s="200" t="n">
        <v>1</v>
      </c>
      <c r="E271" s="201" t="n">
        <f aca="false">VLOOKUP(A271,'COMP ANL'!A:I,9,0)</f>
        <v>817.33</v>
      </c>
      <c r="F271" s="201" t="n">
        <f aca="false">E271*D271</f>
        <v>817.33</v>
      </c>
      <c r="G271" s="202" t="n">
        <f aca="false">$J$1</f>
        <v>0.2026</v>
      </c>
      <c r="H271" s="201" t="n">
        <f aca="false">ROUND((F271*(1+G271)),2)</f>
        <v>982.92</v>
      </c>
      <c r="I271" s="203" t="n">
        <f aca="false">H271/CAPA!$D$40</f>
        <v>0.00018329453339215</v>
      </c>
      <c r="J271" s="203" t="n">
        <f aca="false">I271+J270</f>
        <v>0.987512607699617</v>
      </c>
    </row>
    <row r="272" customFormat="false" ht="30" hidden="false" customHeight="false" outlineLevel="0" collapsed="false">
      <c r="A272" s="197" t="n">
        <v>89395</v>
      </c>
      <c r="B272" s="198" t="s">
        <v>455</v>
      </c>
      <c r="C272" s="199" t="s">
        <v>134</v>
      </c>
      <c r="D272" s="200" t="n">
        <v>61</v>
      </c>
      <c r="E272" s="201" t="n">
        <f aca="false">VLOOKUP(A272,'COMP ANL'!A:I,9,0)</f>
        <v>13.25</v>
      </c>
      <c r="F272" s="201" t="n">
        <f aca="false">E272*D272</f>
        <v>808.25</v>
      </c>
      <c r="G272" s="202" t="n">
        <f aca="false">$J$1</f>
        <v>0.2026</v>
      </c>
      <c r="H272" s="201" t="n">
        <f aca="false">ROUND((F272*(1+G272)),2)</f>
        <v>972</v>
      </c>
      <c r="I272" s="203" t="n">
        <f aca="false">H272/CAPA!$D$40</f>
        <v>0.000181258176105044</v>
      </c>
      <c r="J272" s="203" t="n">
        <f aca="false">I272+J271</f>
        <v>0.987693865875722</v>
      </c>
    </row>
    <row r="273" customFormat="false" ht="45" hidden="false" customHeight="false" outlineLevel="0" collapsed="false">
      <c r="A273" s="205" t="n">
        <v>92358</v>
      </c>
      <c r="B273" s="206" t="s">
        <v>456</v>
      </c>
      <c r="C273" s="207" t="s">
        <v>134</v>
      </c>
      <c r="D273" s="208" t="n">
        <v>3</v>
      </c>
      <c r="E273" s="201" t="n">
        <f aca="false">VLOOKUP(A273,'COMP ANL'!A:I,9,0)</f>
        <v>266.88</v>
      </c>
      <c r="F273" s="201" t="n">
        <f aca="false">E273*D273</f>
        <v>800.64</v>
      </c>
      <c r="G273" s="202" t="n">
        <f aca="false">$J$1</f>
        <v>0.2026</v>
      </c>
      <c r="H273" s="201" t="n">
        <f aca="false">ROUND((F273*(1+G273)),2)</f>
        <v>962.85</v>
      </c>
      <c r="I273" s="203" t="n">
        <f aca="false">H273/CAPA!$D$40</f>
        <v>0.000179551887718869</v>
      </c>
      <c r="J273" s="203" t="n">
        <f aca="false">I273+J272</f>
        <v>0.987873417763441</v>
      </c>
    </row>
    <row r="274" customFormat="false" ht="15" hidden="false" customHeight="false" outlineLevel="0" collapsed="false">
      <c r="A274" s="205" t="s">
        <v>457</v>
      </c>
      <c r="B274" s="206" t="s">
        <v>458</v>
      </c>
      <c r="C274" s="207" t="s">
        <v>134</v>
      </c>
      <c r="D274" s="208" t="n">
        <v>17</v>
      </c>
      <c r="E274" s="201" t="n">
        <f aca="false">VLOOKUP(A274,'COMP ANL'!A:I,9,0)</f>
        <v>46.76</v>
      </c>
      <c r="F274" s="201" t="n">
        <f aca="false">E274*D274</f>
        <v>794.92</v>
      </c>
      <c r="G274" s="202" t="n">
        <f aca="false">$J$1</f>
        <v>0.2026</v>
      </c>
      <c r="H274" s="201" t="n">
        <f aca="false">ROUND((F274*(1+G274)),2)</f>
        <v>955.97</v>
      </c>
      <c r="I274" s="203" t="n">
        <f aca="false">H274/CAPA!$D$40</f>
        <v>0.000178268908036151</v>
      </c>
      <c r="J274" s="203" t="n">
        <f aca="false">I274+J273</f>
        <v>0.988051686671478</v>
      </c>
    </row>
    <row r="275" customFormat="false" ht="30" hidden="false" customHeight="false" outlineLevel="0" collapsed="false">
      <c r="A275" s="197" t="n">
        <v>94499</v>
      </c>
      <c r="B275" s="198" t="s">
        <v>459</v>
      </c>
      <c r="C275" s="199" t="s">
        <v>134</v>
      </c>
      <c r="D275" s="200" t="n">
        <v>2</v>
      </c>
      <c r="E275" s="201" t="n">
        <f aca="false">VLOOKUP(A275,'COMP ANL'!A:I,9,0)</f>
        <v>390.17</v>
      </c>
      <c r="F275" s="201" t="n">
        <f aca="false">E275*D275</f>
        <v>780.34</v>
      </c>
      <c r="G275" s="202" t="n">
        <f aca="false">$J$1</f>
        <v>0.2026</v>
      </c>
      <c r="H275" s="201" t="n">
        <f aca="false">ROUND((F275*(1+G275)),2)</f>
        <v>938.44</v>
      </c>
      <c r="I275" s="203" t="n">
        <f aca="false">H275/CAPA!$D$40</f>
        <v>0.000174999920559688</v>
      </c>
      <c r="J275" s="203" t="n">
        <f aca="false">I275+J274</f>
        <v>0.988226686592037</v>
      </c>
    </row>
    <row r="276" customFormat="false" ht="45" hidden="false" customHeight="false" outlineLevel="0" collapsed="false">
      <c r="A276" s="197" t="s">
        <v>460</v>
      </c>
      <c r="B276" s="198" t="s">
        <v>461</v>
      </c>
      <c r="C276" s="199" t="s">
        <v>134</v>
      </c>
      <c r="D276" s="200" t="n">
        <v>1</v>
      </c>
      <c r="E276" s="201" t="n">
        <f aca="false">VLOOKUP(A276,'COMP ANL'!A:I,9,0)</f>
        <v>777.63</v>
      </c>
      <c r="F276" s="201" t="n">
        <f aca="false">E276*D276</f>
        <v>777.63</v>
      </c>
      <c r="G276" s="202" t="n">
        <f aca="false">$J$1</f>
        <v>0.2026</v>
      </c>
      <c r="H276" s="201" t="n">
        <f aca="false">ROUND((F276*(1+G276)),2)</f>
        <v>935.18</v>
      </c>
      <c r="I276" s="203" t="n">
        <f aca="false">H276/CAPA!$D$40</f>
        <v>0.000174391997047237</v>
      </c>
      <c r="J276" s="203" t="n">
        <f aca="false">I276+J275</f>
        <v>0.988401078589084</v>
      </c>
    </row>
    <row r="277" customFormat="false" ht="45" hidden="false" customHeight="false" outlineLevel="0" collapsed="false">
      <c r="A277" s="197" t="s">
        <v>462</v>
      </c>
      <c r="B277" s="198" t="s">
        <v>463</v>
      </c>
      <c r="C277" s="199" t="s">
        <v>134</v>
      </c>
      <c r="D277" s="200" t="n">
        <v>5</v>
      </c>
      <c r="E277" s="201" t="n">
        <f aca="false">VLOOKUP(A277,'COMP ANL'!A:I,9,0)</f>
        <v>153.92</v>
      </c>
      <c r="F277" s="201" t="n">
        <f aca="false">E277*D277</f>
        <v>769.6</v>
      </c>
      <c r="G277" s="202" t="n">
        <f aca="false">$J$1</f>
        <v>0.2026</v>
      </c>
      <c r="H277" s="201" t="n">
        <f aca="false">ROUND((F277*(1+G277)),2)</f>
        <v>925.52</v>
      </c>
      <c r="I277" s="203" t="n">
        <f aca="false">H277/CAPA!$D$40</f>
        <v>0.00017259060406249</v>
      </c>
      <c r="J277" s="203" t="n">
        <f aca="false">I277+J276</f>
        <v>0.988573669193147</v>
      </c>
    </row>
    <row r="278" customFormat="false" ht="45" hidden="false" customHeight="false" outlineLevel="0" collapsed="false">
      <c r="A278" s="205" t="s">
        <v>464</v>
      </c>
      <c r="B278" s="206" t="s">
        <v>465</v>
      </c>
      <c r="C278" s="207" t="s">
        <v>134</v>
      </c>
      <c r="D278" s="208" t="n">
        <v>1</v>
      </c>
      <c r="E278" s="201" t="n">
        <f aca="false">VLOOKUP(A278,'COMP ANL'!A:I,9,0)</f>
        <v>769.31</v>
      </c>
      <c r="F278" s="201" t="n">
        <f aca="false">E278*D278</f>
        <v>769.31</v>
      </c>
      <c r="G278" s="202" t="n">
        <f aca="false">$J$1</f>
        <v>0.2026</v>
      </c>
      <c r="H278" s="201" t="n">
        <f aca="false">ROUND((F278*(1+G278)),2)</f>
        <v>925.17</v>
      </c>
      <c r="I278" s="203" t="n">
        <f aca="false">H278/CAPA!$D$40</f>
        <v>0.000172525336200723</v>
      </c>
      <c r="J278" s="203" t="n">
        <f aca="false">I278+J277</f>
        <v>0.988746194529348</v>
      </c>
    </row>
    <row r="279" customFormat="false" ht="15" hidden="false" customHeight="false" outlineLevel="0" collapsed="false">
      <c r="A279" s="197" t="s">
        <v>466</v>
      </c>
      <c r="B279" s="198" t="s">
        <v>467</v>
      </c>
      <c r="C279" s="199" t="s">
        <v>134</v>
      </c>
      <c r="D279" s="200" t="n">
        <v>102</v>
      </c>
      <c r="E279" s="201" t="n">
        <f aca="false">VLOOKUP(A279,'COMP ANL'!A:I,9,0)</f>
        <v>7.4</v>
      </c>
      <c r="F279" s="201" t="n">
        <f aca="false">E279*D279</f>
        <v>754.8</v>
      </c>
      <c r="G279" s="202" t="n">
        <f aca="false">$J$1</f>
        <v>0.2026</v>
      </c>
      <c r="H279" s="201" t="n">
        <f aca="false">ROUND((F279*(1+G279)),2)</f>
        <v>907.72</v>
      </c>
      <c r="I279" s="203" t="n">
        <f aca="false">H279/CAPA!$D$40</f>
        <v>0.000169271267092665</v>
      </c>
      <c r="J279" s="203" t="n">
        <f aca="false">I279+J278</f>
        <v>0.98891546579644</v>
      </c>
    </row>
    <row r="280" customFormat="false" ht="45" hidden="false" customHeight="false" outlineLevel="0" collapsed="false">
      <c r="A280" s="197" t="s">
        <v>468</v>
      </c>
      <c r="B280" s="198" t="s">
        <v>469</v>
      </c>
      <c r="C280" s="199" t="s">
        <v>134</v>
      </c>
      <c r="D280" s="200" t="n">
        <v>1</v>
      </c>
      <c r="E280" s="201" t="n">
        <f aca="false">VLOOKUP(A280,'COMP ANL'!A:I,9,0)</f>
        <v>742.17</v>
      </c>
      <c r="F280" s="201" t="n">
        <f aca="false">E280*D280</f>
        <v>742.17</v>
      </c>
      <c r="G280" s="202" t="n">
        <f aca="false">$J$1</f>
        <v>0.2026</v>
      </c>
      <c r="H280" s="201" t="n">
        <f aca="false">ROUND((F280*(1+G280)),2)</f>
        <v>892.53</v>
      </c>
      <c r="I280" s="203" t="n">
        <f aca="false">H280/CAPA!$D$40</f>
        <v>0.000166438641892011</v>
      </c>
      <c r="J280" s="203" t="n">
        <f aca="false">I280+J279</f>
        <v>0.989081904438332</v>
      </c>
    </row>
    <row r="281" customFormat="false" ht="30" hidden="false" customHeight="false" outlineLevel="0" collapsed="false">
      <c r="A281" s="197" t="s">
        <v>470</v>
      </c>
      <c r="B281" s="198" t="s">
        <v>471</v>
      </c>
      <c r="C281" s="199" t="s">
        <v>114</v>
      </c>
      <c r="D281" s="200" t="n">
        <v>2.12</v>
      </c>
      <c r="E281" s="201" t="n">
        <f aca="false">VLOOKUP(A281,'COMP ANL'!A:I,9,0)</f>
        <v>328.23</v>
      </c>
      <c r="F281" s="201" t="n">
        <f aca="false">E281*D281</f>
        <v>695.8476</v>
      </c>
      <c r="G281" s="202" t="n">
        <f aca="false">$J$1</f>
        <v>0.2026</v>
      </c>
      <c r="H281" s="201" t="n">
        <f aca="false">ROUND((F281*(1+G281)),2)</f>
        <v>836.83</v>
      </c>
      <c r="I281" s="203" t="n">
        <f aca="false">H281/CAPA!$D$40</f>
        <v>0.00015605172789093</v>
      </c>
      <c r="J281" s="203" t="n">
        <f aca="false">I281+J280</f>
        <v>0.989237956166223</v>
      </c>
    </row>
    <row r="282" customFormat="false" ht="45" hidden="false" customHeight="false" outlineLevel="0" collapsed="false">
      <c r="A282" s="205" t="n">
        <v>89383</v>
      </c>
      <c r="B282" s="206" t="s">
        <v>472</v>
      </c>
      <c r="C282" s="207" t="s">
        <v>134</v>
      </c>
      <c r="D282" s="208" t="n">
        <v>104</v>
      </c>
      <c r="E282" s="201" t="n">
        <f aca="false">VLOOKUP(A282,'COMP ANL'!A:I,9,0)</f>
        <v>6.69</v>
      </c>
      <c r="F282" s="201" t="n">
        <f aca="false">E282*D282</f>
        <v>695.76</v>
      </c>
      <c r="G282" s="202" t="n">
        <f aca="false">$J$1</f>
        <v>0.2026</v>
      </c>
      <c r="H282" s="201" t="n">
        <f aca="false">ROUND((F282*(1+G282)),2)</f>
        <v>836.72</v>
      </c>
      <c r="I282" s="203" t="n">
        <f aca="false">H282/CAPA!$D$40</f>
        <v>0.000156031215134374</v>
      </c>
      <c r="J282" s="203" t="n">
        <f aca="false">I282+J281</f>
        <v>0.989393987381358</v>
      </c>
    </row>
    <row r="283" customFormat="false" ht="45" hidden="false" customHeight="false" outlineLevel="0" collapsed="false">
      <c r="A283" s="197" t="n">
        <v>89728</v>
      </c>
      <c r="B283" s="198" t="s">
        <v>473</v>
      </c>
      <c r="C283" s="199" t="s">
        <v>134</v>
      </c>
      <c r="D283" s="200" t="n">
        <v>54</v>
      </c>
      <c r="E283" s="201" t="n">
        <f aca="false">VLOOKUP(A283,'COMP ANL'!A:I,9,0)</f>
        <v>12.73</v>
      </c>
      <c r="F283" s="201" t="n">
        <f aca="false">E283*D283</f>
        <v>687.42</v>
      </c>
      <c r="G283" s="202" t="n">
        <f aca="false">$J$1</f>
        <v>0.2026</v>
      </c>
      <c r="H283" s="201" t="n">
        <f aca="false">ROUND((F283*(1+G283)),2)</f>
        <v>826.69</v>
      </c>
      <c r="I283" s="203" t="n">
        <f aca="false">H283/CAPA!$D$40</f>
        <v>0.00015416082469576</v>
      </c>
      <c r="J283" s="203" t="n">
        <f aca="false">I283+J282</f>
        <v>0.989548148206053</v>
      </c>
    </row>
    <row r="284" customFormat="false" ht="45" hidden="false" customHeight="false" outlineLevel="0" collapsed="false">
      <c r="A284" s="197" t="n">
        <v>100868</v>
      </c>
      <c r="B284" s="198" t="s">
        <v>474</v>
      </c>
      <c r="C284" s="199" t="s">
        <v>134</v>
      </c>
      <c r="D284" s="200" t="n">
        <v>2</v>
      </c>
      <c r="E284" s="201" t="n">
        <f aca="false">VLOOKUP(A284,'COMP ANL'!A:I,9,0)</f>
        <v>342.05</v>
      </c>
      <c r="F284" s="201" t="n">
        <f aca="false">E284*D284</f>
        <v>684.1</v>
      </c>
      <c r="G284" s="202" t="n">
        <f aca="false">$J$1</f>
        <v>0.2026</v>
      </c>
      <c r="H284" s="201" t="n">
        <f aca="false">ROUND((F284*(1+G284)),2)</f>
        <v>822.7</v>
      </c>
      <c r="I284" s="203" t="n">
        <f aca="false">H284/CAPA!$D$40</f>
        <v>0.000153416771071625</v>
      </c>
      <c r="J284" s="203" t="n">
        <f aca="false">I284+J283</f>
        <v>0.989701564977125</v>
      </c>
    </row>
    <row r="285" customFormat="false" ht="45" hidden="false" customHeight="false" outlineLevel="0" collapsed="false">
      <c r="A285" s="197" t="n">
        <v>91943</v>
      </c>
      <c r="B285" s="198" t="s">
        <v>475</v>
      </c>
      <c r="C285" s="199" t="s">
        <v>134</v>
      </c>
      <c r="D285" s="200" t="n">
        <v>31</v>
      </c>
      <c r="E285" s="201" t="n">
        <f aca="false">VLOOKUP(A285,'COMP ANL'!A:I,9,0)</f>
        <v>21.93</v>
      </c>
      <c r="F285" s="201" t="n">
        <f aca="false">E285*D285</f>
        <v>679.83</v>
      </c>
      <c r="G285" s="202" t="n">
        <f aca="false">$J$1</f>
        <v>0.2026</v>
      </c>
      <c r="H285" s="201" t="n">
        <f aca="false">ROUND((F285*(1+G285)),2)</f>
        <v>817.56</v>
      </c>
      <c r="I285" s="203" t="n">
        <f aca="false">H285/CAPA!$D$40</f>
        <v>0.000152458265901687</v>
      </c>
      <c r="J285" s="203" t="n">
        <f aca="false">I285+J284</f>
        <v>0.989854023243027</v>
      </c>
    </row>
    <row r="286" customFormat="false" ht="15" hidden="false" customHeight="false" outlineLevel="0" collapsed="false">
      <c r="A286" s="205" t="n">
        <v>72554</v>
      </c>
      <c r="B286" s="206" t="s">
        <v>476</v>
      </c>
      <c r="C286" s="207" t="s">
        <v>134</v>
      </c>
      <c r="D286" s="208" t="n">
        <v>1</v>
      </c>
      <c r="E286" s="201" t="n">
        <f aca="false">VLOOKUP(A286,'COMP ANL'!A:I,9,0)</f>
        <v>675.91</v>
      </c>
      <c r="F286" s="201" t="n">
        <f aca="false">E286*D286</f>
        <v>675.91</v>
      </c>
      <c r="G286" s="202" t="n">
        <f aca="false">$J$1</f>
        <v>0.2026</v>
      </c>
      <c r="H286" s="201" t="n">
        <f aca="false">ROUND((F286*(1+G286)),2)</f>
        <v>812.85</v>
      </c>
      <c r="I286" s="203" t="n">
        <f aca="false">H286/CAPA!$D$40</f>
        <v>0.000151579946961918</v>
      </c>
      <c r="J286" s="203" t="n">
        <f aca="false">I286+J285</f>
        <v>0.990005603189989</v>
      </c>
    </row>
    <row r="287" customFormat="false" ht="15" hidden="false" customHeight="false" outlineLevel="0" collapsed="false">
      <c r="A287" s="205" t="s">
        <v>477</v>
      </c>
      <c r="B287" s="206" t="s">
        <v>478</v>
      </c>
      <c r="C287" s="207" t="s">
        <v>134</v>
      </c>
      <c r="D287" s="208" t="n">
        <v>12</v>
      </c>
      <c r="E287" s="201" t="n">
        <f aca="false">VLOOKUP(A287,'COMP ANL'!A:I,9,0)</f>
        <v>55.66</v>
      </c>
      <c r="F287" s="201" t="n">
        <f aca="false">E287*D287</f>
        <v>667.92</v>
      </c>
      <c r="G287" s="202" t="n">
        <f aca="false">$J$1</f>
        <v>0.2026</v>
      </c>
      <c r="H287" s="201" t="n">
        <f aca="false">ROUND((F287*(1+G287)),2)</f>
        <v>803.24</v>
      </c>
      <c r="I287" s="203" t="n">
        <f aca="false">H287/CAPA!$D$40</f>
        <v>0.000149787877957423</v>
      </c>
      <c r="J287" s="203" t="n">
        <f aca="false">I287+J286</f>
        <v>0.990155391067946</v>
      </c>
    </row>
    <row r="288" customFormat="false" ht="45" hidden="false" customHeight="false" outlineLevel="0" collapsed="false">
      <c r="A288" s="205" t="n">
        <v>89731</v>
      </c>
      <c r="B288" s="206" t="s">
        <v>479</v>
      </c>
      <c r="C288" s="207" t="s">
        <v>134</v>
      </c>
      <c r="D288" s="208" t="n">
        <v>46</v>
      </c>
      <c r="E288" s="201" t="n">
        <f aca="false">VLOOKUP(A288,'COMP ANL'!A:I,9,0)</f>
        <v>14.46</v>
      </c>
      <c r="F288" s="201" t="n">
        <f aca="false">E288*D288</f>
        <v>665.16</v>
      </c>
      <c r="G288" s="202" t="n">
        <f aca="false">$J$1</f>
        <v>0.2026</v>
      </c>
      <c r="H288" s="201" t="n">
        <f aca="false">ROUND((F288*(1+G288)),2)</f>
        <v>799.92</v>
      </c>
      <c r="I288" s="203" t="n">
        <f aca="false">H288/CAPA!$D$40</f>
        <v>0.000149168765668669</v>
      </c>
      <c r="J288" s="203" t="n">
        <f aca="false">I288+J287</f>
        <v>0.990304559833615</v>
      </c>
    </row>
    <row r="289" customFormat="false" ht="45" hidden="false" customHeight="false" outlineLevel="0" collapsed="false">
      <c r="A289" s="197" t="n">
        <v>92786</v>
      </c>
      <c r="B289" s="198" t="s">
        <v>480</v>
      </c>
      <c r="C289" s="199" t="s">
        <v>116</v>
      </c>
      <c r="D289" s="200" t="n">
        <v>44.5</v>
      </c>
      <c r="E289" s="201" t="n">
        <f aca="false">VLOOKUP(A289,'COMP ANL'!A:I,9,0)</f>
        <v>14.87</v>
      </c>
      <c r="F289" s="201" t="n">
        <f aca="false">E289*D289</f>
        <v>661.715</v>
      </c>
      <c r="G289" s="202" t="n">
        <f aca="false">$J$1</f>
        <v>0.2026</v>
      </c>
      <c r="H289" s="201" t="n">
        <f aca="false">ROUND((F289*(1+G289)),2)</f>
        <v>795.78</v>
      </c>
      <c r="I289" s="203" t="n">
        <f aca="false">H289/CAPA!$D$40</f>
        <v>0.000148396740103777</v>
      </c>
      <c r="J289" s="203" t="n">
        <f aca="false">I289+J288</f>
        <v>0.990452956573718</v>
      </c>
    </row>
    <row r="290" customFormat="false" ht="30" hidden="false" customHeight="false" outlineLevel="0" collapsed="false">
      <c r="A290" s="197" t="n">
        <v>86889</v>
      </c>
      <c r="B290" s="198" t="s">
        <v>481</v>
      </c>
      <c r="C290" s="199" t="s">
        <v>134</v>
      </c>
      <c r="D290" s="200" t="n">
        <v>1</v>
      </c>
      <c r="E290" s="201" t="n">
        <f aca="false">VLOOKUP(A290,'COMP ANL'!A:I,9,0)</f>
        <v>657.55</v>
      </c>
      <c r="F290" s="201" t="n">
        <f aca="false">E290*D290</f>
        <v>657.55</v>
      </c>
      <c r="G290" s="202" t="n">
        <f aca="false">$J$1</f>
        <v>0.2026</v>
      </c>
      <c r="H290" s="201" t="n">
        <f aca="false">ROUND((F290*(1+G290)),2)</f>
        <v>790.77</v>
      </c>
      <c r="I290" s="203" t="n">
        <f aca="false">H290/CAPA!$D$40</f>
        <v>0.000147462477282495</v>
      </c>
      <c r="J290" s="203" t="n">
        <f aca="false">I290+J289</f>
        <v>0.990600419051001</v>
      </c>
    </row>
    <row r="291" customFormat="false" ht="30" hidden="false" customHeight="false" outlineLevel="0" collapsed="false">
      <c r="A291" s="197" t="s">
        <v>482</v>
      </c>
      <c r="B291" s="198" t="s">
        <v>483</v>
      </c>
      <c r="C291" s="199" t="s">
        <v>134</v>
      </c>
      <c r="D291" s="200" t="n">
        <v>1</v>
      </c>
      <c r="E291" s="201" t="n">
        <f aca="false">VLOOKUP(A291,'COMP ANL'!A:I,9,0)</f>
        <v>645.43</v>
      </c>
      <c r="F291" s="201" t="n">
        <f aca="false">E291*D291</f>
        <v>645.43</v>
      </c>
      <c r="G291" s="202" t="n">
        <f aca="false">$J$1</f>
        <v>0.2026</v>
      </c>
      <c r="H291" s="201" t="n">
        <f aca="false">ROUND((F291*(1+G291)),2)</f>
        <v>776.19</v>
      </c>
      <c r="I291" s="203" t="n">
        <f aca="false">H291/CAPA!$D$40</f>
        <v>0.000144743604640919</v>
      </c>
      <c r="J291" s="203" t="n">
        <f aca="false">I291+J290</f>
        <v>0.990745162655642</v>
      </c>
    </row>
    <row r="292" customFormat="false" ht="30" hidden="false" customHeight="false" outlineLevel="0" collapsed="false">
      <c r="A292" s="197" t="n">
        <v>89625</v>
      </c>
      <c r="B292" s="198" t="s">
        <v>484</v>
      </c>
      <c r="C292" s="199" t="s">
        <v>134</v>
      </c>
      <c r="D292" s="200" t="n">
        <v>28</v>
      </c>
      <c r="E292" s="201" t="n">
        <f aca="false">VLOOKUP(A292,'COMP ANL'!A:I,9,0)</f>
        <v>22.57</v>
      </c>
      <c r="F292" s="201" t="n">
        <f aca="false">E292*D292</f>
        <v>631.96</v>
      </c>
      <c r="G292" s="202" t="n">
        <f aca="false">$J$1</f>
        <v>0.2026</v>
      </c>
      <c r="H292" s="201" t="n">
        <f aca="false">ROUND((F292*(1+G292)),2)</f>
        <v>760</v>
      </c>
      <c r="I292" s="203" t="n">
        <f aca="false">H292/CAPA!$D$40</f>
        <v>0.000141724499835219</v>
      </c>
      <c r="J292" s="203" t="n">
        <f aca="false">I292+J291</f>
        <v>0.990886887155477</v>
      </c>
    </row>
    <row r="293" customFormat="false" ht="45" hidden="false" customHeight="false" outlineLevel="0" collapsed="false">
      <c r="A293" s="197" t="n">
        <v>92770</v>
      </c>
      <c r="B293" s="198" t="s">
        <v>485</v>
      </c>
      <c r="C293" s="199" t="s">
        <v>116</v>
      </c>
      <c r="D293" s="200" t="n">
        <v>46.8</v>
      </c>
      <c r="E293" s="201" t="n">
        <f aca="false">VLOOKUP(A293,'COMP ANL'!A:I,9,0)</f>
        <v>13.38</v>
      </c>
      <c r="F293" s="201" t="n">
        <f aca="false">E293*D293</f>
        <v>626.184</v>
      </c>
      <c r="G293" s="202" t="n">
        <f aca="false">$J$1</f>
        <v>0.2026</v>
      </c>
      <c r="H293" s="201" t="n">
        <f aca="false">ROUND((F293*(1+G293)),2)</f>
        <v>753.05</v>
      </c>
      <c r="I293" s="203" t="n">
        <f aca="false">H293/CAPA!$D$40</f>
        <v>0.000140428466580147</v>
      </c>
      <c r="J293" s="203" t="n">
        <f aca="false">I293+J292</f>
        <v>0.991027315622057</v>
      </c>
    </row>
    <row r="294" customFormat="false" ht="45" hidden="false" customHeight="false" outlineLevel="0" collapsed="false">
      <c r="A294" s="197" t="n">
        <v>87259</v>
      </c>
      <c r="B294" s="198" t="s">
        <v>486</v>
      </c>
      <c r="C294" s="199" t="s">
        <v>114</v>
      </c>
      <c r="D294" s="200" t="n">
        <v>4.31</v>
      </c>
      <c r="E294" s="201" t="n">
        <f aca="false">VLOOKUP(A294,'COMP ANL'!A:I,9,0)</f>
        <v>137.99</v>
      </c>
      <c r="F294" s="201" t="n">
        <f aca="false">E294*D294</f>
        <v>594.7369</v>
      </c>
      <c r="G294" s="202" t="n">
        <f aca="false">$J$1</f>
        <v>0.2026</v>
      </c>
      <c r="H294" s="201" t="n">
        <f aca="false">ROUND((F294*(1+G294)),2)</f>
        <v>715.23</v>
      </c>
      <c r="I294" s="203" t="n">
        <f aca="false">H294/CAPA!$D$40</f>
        <v>0.000133375807917294</v>
      </c>
      <c r="J294" s="203" t="n">
        <f aca="false">I294+J293</f>
        <v>0.991160691429974</v>
      </c>
    </row>
    <row r="295" customFormat="false" ht="45" hidden="false" customHeight="false" outlineLevel="0" collapsed="false">
      <c r="A295" s="205" t="n">
        <v>95754</v>
      </c>
      <c r="B295" s="206" t="s">
        <v>487</v>
      </c>
      <c r="C295" s="207" t="s">
        <v>134</v>
      </c>
      <c r="D295" s="208" t="n">
        <v>62</v>
      </c>
      <c r="E295" s="201" t="n">
        <f aca="false">VLOOKUP(A295,'COMP ANL'!A:I,9,0)</f>
        <v>9.44</v>
      </c>
      <c r="F295" s="201" t="n">
        <f aca="false">E295*D295</f>
        <v>585.28</v>
      </c>
      <c r="G295" s="202" t="n">
        <f aca="false">$J$1</f>
        <v>0.2026</v>
      </c>
      <c r="H295" s="201" t="n">
        <f aca="false">ROUND((F295*(1+G295)),2)</f>
        <v>703.86</v>
      </c>
      <c r="I295" s="203" t="n">
        <f aca="false">H295/CAPA!$D$40</f>
        <v>0.000131255534807918</v>
      </c>
      <c r="J295" s="203" t="n">
        <f aca="false">I295+J294</f>
        <v>0.991291946964782</v>
      </c>
    </row>
    <row r="296" customFormat="false" ht="45" hidden="false" customHeight="false" outlineLevel="0" collapsed="false">
      <c r="A296" s="197" t="n">
        <v>92346</v>
      </c>
      <c r="B296" s="198" t="s">
        <v>488</v>
      </c>
      <c r="C296" s="199" t="s">
        <v>134</v>
      </c>
      <c r="D296" s="200" t="n">
        <v>6</v>
      </c>
      <c r="E296" s="201" t="n">
        <f aca="false">VLOOKUP(A296,'COMP ANL'!A:I,9,0)</f>
        <v>96.54</v>
      </c>
      <c r="F296" s="201" t="n">
        <f aca="false">E296*D296</f>
        <v>579.24</v>
      </c>
      <c r="G296" s="202" t="n">
        <f aca="false">$J$1</f>
        <v>0.2026</v>
      </c>
      <c r="H296" s="201" t="n">
        <f aca="false">ROUND((F296*(1+G296)),2)</f>
        <v>696.59</v>
      </c>
      <c r="I296" s="203" t="n">
        <f aca="false">H296/CAPA!$D$40</f>
        <v>0.000129899828079231</v>
      </c>
      <c r="J296" s="203" t="n">
        <f aca="false">I296+J295</f>
        <v>0.991421846792862</v>
      </c>
    </row>
    <row r="297" customFormat="false" ht="45" hidden="false" customHeight="false" outlineLevel="0" collapsed="false">
      <c r="A297" s="197" t="n">
        <v>95789</v>
      </c>
      <c r="B297" s="198" t="s">
        <v>489</v>
      </c>
      <c r="C297" s="199" t="s">
        <v>134</v>
      </c>
      <c r="D297" s="200" t="n">
        <v>16</v>
      </c>
      <c r="E297" s="201" t="n">
        <f aca="false">VLOOKUP(A297,'COMP ANL'!A:I,9,0)</f>
        <v>36.17</v>
      </c>
      <c r="F297" s="201" t="n">
        <f aca="false">E297*D297</f>
        <v>578.72</v>
      </c>
      <c r="G297" s="202" t="n">
        <f aca="false">$J$1</f>
        <v>0.2026</v>
      </c>
      <c r="H297" s="201" t="n">
        <f aca="false">ROUND((F297*(1+G297)),2)</f>
        <v>695.97</v>
      </c>
      <c r="I297" s="203" t="n">
        <f aca="false">H297/CAPA!$D$40</f>
        <v>0.000129784210724102</v>
      </c>
      <c r="J297" s="203" t="n">
        <f aca="false">I297+J296</f>
        <v>0.991551631003586</v>
      </c>
    </row>
    <row r="298" customFormat="false" ht="60" hidden="false" customHeight="false" outlineLevel="0" collapsed="false">
      <c r="A298" s="205" t="n">
        <v>104334</v>
      </c>
      <c r="B298" s="206" t="s">
        <v>490</v>
      </c>
      <c r="C298" s="207" t="s">
        <v>134</v>
      </c>
      <c r="D298" s="208" t="n">
        <v>11</v>
      </c>
      <c r="E298" s="201" t="n">
        <f aca="false">VLOOKUP(A298,'COMP ANL'!A:I,9,0)</f>
        <v>51.1</v>
      </c>
      <c r="F298" s="201" t="n">
        <f aca="false">E298*D298</f>
        <v>562.1</v>
      </c>
      <c r="G298" s="202" t="n">
        <f aca="false">$J$1</f>
        <v>0.2026</v>
      </c>
      <c r="H298" s="201" t="n">
        <f aca="false">ROUND((F298*(1+G298)),2)</f>
        <v>675.98</v>
      </c>
      <c r="I298" s="203" t="n">
        <f aca="false">H298/CAPA!$D$40</f>
        <v>0.000126056483419226</v>
      </c>
      <c r="J298" s="203" t="n">
        <f aca="false">I298+J297</f>
        <v>0.991677687487005</v>
      </c>
    </row>
    <row r="299" customFormat="false" ht="30" hidden="false" customHeight="false" outlineLevel="0" collapsed="false">
      <c r="A299" s="197" t="s">
        <v>491</v>
      </c>
      <c r="B299" s="198" t="s">
        <v>492</v>
      </c>
      <c r="C299" s="199" t="s">
        <v>134</v>
      </c>
      <c r="D299" s="200" t="n">
        <v>1</v>
      </c>
      <c r="E299" s="201" t="n">
        <f aca="false">VLOOKUP(A299,'COMP ANL'!A:I,9,0)</f>
        <v>533.42</v>
      </c>
      <c r="F299" s="201" t="n">
        <f aca="false">E299*D299</f>
        <v>533.42</v>
      </c>
      <c r="G299" s="202" t="n">
        <f aca="false">$J$1</f>
        <v>0.2026</v>
      </c>
      <c r="H299" s="201" t="n">
        <f aca="false">ROUND((F299*(1+G299)),2)</f>
        <v>641.49</v>
      </c>
      <c r="I299" s="203" t="n">
        <f aca="false">H299/CAPA!$D$40</f>
        <v>0.000119624801841177</v>
      </c>
      <c r="J299" s="203" t="n">
        <f aca="false">I299+J298</f>
        <v>0.991797312288846</v>
      </c>
    </row>
    <row r="300" customFormat="false" ht="30" hidden="false" customHeight="false" outlineLevel="0" collapsed="false">
      <c r="A300" s="197" t="s">
        <v>493</v>
      </c>
      <c r="B300" s="198" t="s">
        <v>494</v>
      </c>
      <c r="C300" s="199" t="s">
        <v>120</v>
      </c>
      <c r="D300" s="200" t="n">
        <v>19.49</v>
      </c>
      <c r="E300" s="201" t="n">
        <f aca="false">VLOOKUP(A300,'COMP ANL'!A:I,9,0)</f>
        <v>26.97</v>
      </c>
      <c r="F300" s="201" t="n">
        <f aca="false">E300*D300</f>
        <v>525.6453</v>
      </c>
      <c r="G300" s="202" t="n">
        <f aca="false">$J$1</f>
        <v>0.2026</v>
      </c>
      <c r="H300" s="201" t="n">
        <f aca="false">ROUND((F300*(1+G300)),2)</f>
        <v>632.14</v>
      </c>
      <c r="I300" s="203" t="n">
        <f aca="false">H300/CAPA!$D$40</f>
        <v>0.000117881217533994</v>
      </c>
      <c r="J300" s="203" t="n">
        <f aca="false">I300+J299</f>
        <v>0.99191519350638</v>
      </c>
    </row>
    <row r="301" customFormat="false" ht="15" hidden="false" customHeight="false" outlineLevel="0" collapsed="false">
      <c r="A301" s="205" t="s">
        <v>495</v>
      </c>
      <c r="B301" s="206" t="s">
        <v>496</v>
      </c>
      <c r="C301" s="207" t="s">
        <v>134</v>
      </c>
      <c r="D301" s="208" t="n">
        <v>12</v>
      </c>
      <c r="E301" s="201" t="n">
        <f aca="false">VLOOKUP(A301,'COMP ANL'!A:I,9,0)</f>
        <v>43.48</v>
      </c>
      <c r="F301" s="201" t="n">
        <f aca="false">E301*D301</f>
        <v>521.76</v>
      </c>
      <c r="G301" s="202" t="n">
        <f aca="false">$J$1</f>
        <v>0.2026</v>
      </c>
      <c r="H301" s="201" t="n">
        <f aca="false">ROUND((F301*(1+G301)),2)</f>
        <v>627.47</v>
      </c>
      <c r="I301" s="203" t="n">
        <f aca="false">H301/CAPA!$D$40</f>
        <v>0.000117010357778428</v>
      </c>
      <c r="J301" s="203" t="n">
        <f aca="false">I301+J300</f>
        <v>0.992032203864159</v>
      </c>
    </row>
    <row r="302" customFormat="false" ht="15" hidden="false" customHeight="false" outlineLevel="0" collapsed="false">
      <c r="A302" s="197" t="s">
        <v>497</v>
      </c>
      <c r="B302" s="198" t="s">
        <v>498</v>
      </c>
      <c r="C302" s="199" t="s">
        <v>134</v>
      </c>
      <c r="D302" s="200" t="n">
        <v>1</v>
      </c>
      <c r="E302" s="201" t="n">
        <f aca="false">VLOOKUP(A302,'COMP ANL'!A:I,9,0)</f>
        <v>520</v>
      </c>
      <c r="F302" s="201" t="n">
        <f aca="false">E302*D302</f>
        <v>520</v>
      </c>
      <c r="G302" s="202" t="n">
        <f aca="false">$J$1</f>
        <v>0.2026</v>
      </c>
      <c r="H302" s="201" t="n">
        <f aca="false">ROUND((F302*(1+G302)),2)</f>
        <v>625.35</v>
      </c>
      <c r="I302" s="203" t="n">
        <f aca="false">H302/CAPA!$D$40</f>
        <v>0.000116615021015729</v>
      </c>
      <c r="J302" s="203" t="n">
        <f aca="false">I302+J301</f>
        <v>0.992148818885174</v>
      </c>
    </row>
    <row r="303" customFormat="false" ht="30" hidden="false" customHeight="false" outlineLevel="0" collapsed="false">
      <c r="A303" s="197" t="s">
        <v>499</v>
      </c>
      <c r="B303" s="198" t="s">
        <v>500</v>
      </c>
      <c r="C303" s="199" t="s">
        <v>134</v>
      </c>
      <c r="D303" s="200" t="n">
        <v>3</v>
      </c>
      <c r="E303" s="201" t="n">
        <f aca="false">VLOOKUP(A303,'COMP ANL'!A:I,9,0)</f>
        <v>169.81</v>
      </c>
      <c r="F303" s="201" t="n">
        <f aca="false">E303*D303</f>
        <v>509.43</v>
      </c>
      <c r="G303" s="202" t="n">
        <f aca="false">$J$1</f>
        <v>0.2026</v>
      </c>
      <c r="H303" s="201" t="n">
        <f aca="false">ROUND((F303*(1+G303)),2)</f>
        <v>612.64</v>
      </c>
      <c r="I303" s="203" t="n">
        <f aca="false">H303/CAPA!$D$40</f>
        <v>0.00011424486523559</v>
      </c>
      <c r="J303" s="203" t="n">
        <f aca="false">I303+J302</f>
        <v>0.99226306375041</v>
      </c>
    </row>
    <row r="304" customFormat="false" ht="45" hidden="false" customHeight="false" outlineLevel="0" collapsed="false">
      <c r="A304" s="197" t="n">
        <v>89596</v>
      </c>
      <c r="B304" s="198" t="s">
        <v>501</v>
      </c>
      <c r="C304" s="199" t="s">
        <v>134</v>
      </c>
      <c r="D304" s="200" t="n">
        <v>49</v>
      </c>
      <c r="E304" s="201" t="n">
        <f aca="false">VLOOKUP(A304,'COMP ANL'!A:I,9,0)</f>
        <v>10.37</v>
      </c>
      <c r="F304" s="201" t="n">
        <f aca="false">E304*D304</f>
        <v>508.13</v>
      </c>
      <c r="G304" s="202" t="n">
        <f aca="false">$J$1</f>
        <v>0.2026</v>
      </c>
      <c r="H304" s="201" t="n">
        <f aca="false">ROUND((F304*(1+G304)),2)</f>
        <v>611.08</v>
      </c>
      <c r="I304" s="203" t="n">
        <f aca="false">H304/CAPA!$D$40</f>
        <v>0.000113953957051718</v>
      </c>
      <c r="J304" s="203" t="n">
        <f aca="false">I304+J303</f>
        <v>0.992377017707461</v>
      </c>
    </row>
    <row r="305" customFormat="false" ht="30" hidden="false" customHeight="false" outlineLevel="0" collapsed="false">
      <c r="A305" s="197" t="n">
        <v>89513</v>
      </c>
      <c r="B305" s="198" t="s">
        <v>502</v>
      </c>
      <c r="C305" s="199" t="s">
        <v>134</v>
      </c>
      <c r="D305" s="200" t="n">
        <v>5</v>
      </c>
      <c r="E305" s="201" t="n">
        <f aca="false">VLOOKUP(A305,'COMP ANL'!A:I,9,0)</f>
        <v>101.31</v>
      </c>
      <c r="F305" s="201" t="n">
        <f aca="false">E305*D305</f>
        <v>506.55</v>
      </c>
      <c r="G305" s="202" t="n">
        <f aca="false">$J$1</f>
        <v>0.2026</v>
      </c>
      <c r="H305" s="201" t="n">
        <f aca="false">ROUND((F305*(1+G305)),2)</f>
        <v>609.18</v>
      </c>
      <c r="I305" s="203" t="n">
        <f aca="false">H305/CAPA!$D$40</f>
        <v>0.00011359964580213</v>
      </c>
      <c r="J305" s="203" t="n">
        <f aca="false">I305+J304</f>
        <v>0.992490617353264</v>
      </c>
    </row>
    <row r="306" customFormat="false" ht="15" hidden="false" customHeight="false" outlineLevel="0" collapsed="false">
      <c r="A306" s="197" t="s">
        <v>503</v>
      </c>
      <c r="B306" s="198" t="s">
        <v>504</v>
      </c>
      <c r="C306" s="199" t="s">
        <v>134</v>
      </c>
      <c r="D306" s="200" t="n">
        <v>582</v>
      </c>
      <c r="E306" s="201" t="n">
        <f aca="false">VLOOKUP(A306,'COMP ANL'!A:I,9,0)</f>
        <v>0.86</v>
      </c>
      <c r="F306" s="201" t="n">
        <f aca="false">E306*D306</f>
        <v>500.52</v>
      </c>
      <c r="G306" s="202" t="n">
        <f aca="false">$J$1</f>
        <v>0.2026</v>
      </c>
      <c r="H306" s="201" t="n">
        <f aca="false">ROUND((F306*(1+G306)),2)</f>
        <v>601.93</v>
      </c>
      <c r="I306" s="203" t="n">
        <f aca="false">H306/CAPA!$D$40</f>
        <v>0.000112247668665544</v>
      </c>
      <c r="J306" s="203" t="n">
        <f aca="false">I306+J305</f>
        <v>0.992602865021929</v>
      </c>
    </row>
    <row r="307" customFormat="false" ht="30" hidden="false" customHeight="false" outlineLevel="0" collapsed="false">
      <c r="A307" s="197" t="n">
        <v>100849</v>
      </c>
      <c r="B307" s="198" t="s">
        <v>505</v>
      </c>
      <c r="C307" s="199" t="s">
        <v>134</v>
      </c>
      <c r="D307" s="200" t="n">
        <v>9</v>
      </c>
      <c r="E307" s="201" t="n">
        <f aca="false">VLOOKUP(A307,'COMP ANL'!A:I,9,0)</f>
        <v>55.43</v>
      </c>
      <c r="F307" s="201" t="n">
        <f aca="false">E307*D307</f>
        <v>498.87</v>
      </c>
      <c r="G307" s="202" t="n">
        <f aca="false">$J$1</f>
        <v>0.2026</v>
      </c>
      <c r="H307" s="201" t="n">
        <f aca="false">ROUND((F307*(1+G307)),2)</f>
        <v>599.94</v>
      </c>
      <c r="I307" s="203" t="n">
        <f aca="false">H307/CAPA!$D$40</f>
        <v>0.000111876574251502</v>
      </c>
      <c r="J307" s="203" t="n">
        <f aca="false">I307+J306</f>
        <v>0.992714741596181</v>
      </c>
    </row>
    <row r="308" customFormat="false" ht="45" hidden="false" customHeight="false" outlineLevel="0" collapsed="false">
      <c r="A308" s="197" t="n">
        <v>89801</v>
      </c>
      <c r="B308" s="198" t="s">
        <v>506</v>
      </c>
      <c r="C308" s="199" t="s">
        <v>134</v>
      </c>
      <c r="D308" s="200" t="n">
        <v>54</v>
      </c>
      <c r="E308" s="201" t="n">
        <f aca="false">VLOOKUP(A308,'COMP ANL'!A:I,9,0)</f>
        <v>9.19</v>
      </c>
      <c r="F308" s="201" t="n">
        <f aca="false">E308*D308</f>
        <v>496.26</v>
      </c>
      <c r="G308" s="202" t="n">
        <f aca="false">$J$1</f>
        <v>0.2026</v>
      </c>
      <c r="H308" s="201" t="n">
        <f aca="false">ROUND((F308*(1+G308)),2)</f>
        <v>596.8</v>
      </c>
      <c r="I308" s="203" t="n">
        <f aca="false">H308/CAPA!$D$40</f>
        <v>0.000111291028291656</v>
      </c>
      <c r="J308" s="203" t="n">
        <f aca="false">I308+J307</f>
        <v>0.992826032624472</v>
      </c>
    </row>
    <row r="309" customFormat="false" ht="30" hidden="false" customHeight="false" outlineLevel="0" collapsed="false">
      <c r="A309" s="197" t="n">
        <v>95251</v>
      </c>
      <c r="B309" s="198" t="s">
        <v>507</v>
      </c>
      <c r="C309" s="199" t="s">
        <v>134</v>
      </c>
      <c r="D309" s="200" t="n">
        <v>3</v>
      </c>
      <c r="E309" s="201" t="n">
        <f aca="false">VLOOKUP(A309,'COMP ANL'!A:I,9,0)</f>
        <v>164.76</v>
      </c>
      <c r="F309" s="201" t="n">
        <f aca="false">E309*D309</f>
        <v>494.28</v>
      </c>
      <c r="G309" s="202" t="n">
        <f aca="false">$J$1</f>
        <v>0.2026</v>
      </c>
      <c r="H309" s="201" t="n">
        <f aca="false">ROUND((F309*(1+G309)),2)</f>
        <v>594.42</v>
      </c>
      <c r="I309" s="203" t="n">
        <f aca="false">H309/CAPA!$D$40</f>
        <v>0.000110847206831646</v>
      </c>
      <c r="J309" s="203" t="n">
        <f aca="false">I309+J308</f>
        <v>0.992936879831304</v>
      </c>
    </row>
    <row r="310" customFormat="false" ht="30" hidden="false" customHeight="false" outlineLevel="0" collapsed="false">
      <c r="A310" s="197" t="s">
        <v>508</v>
      </c>
      <c r="B310" s="198" t="s">
        <v>509</v>
      </c>
      <c r="C310" s="199" t="s">
        <v>134</v>
      </c>
      <c r="D310" s="200" t="n">
        <v>76</v>
      </c>
      <c r="E310" s="201" t="n">
        <f aca="false">VLOOKUP(A310,'COMP ANL'!A:I,9,0)</f>
        <v>6.27</v>
      </c>
      <c r="F310" s="201" t="n">
        <f aca="false">E310*D310</f>
        <v>476.52</v>
      </c>
      <c r="G310" s="202" t="n">
        <f aca="false">$J$1</f>
        <v>0.2026</v>
      </c>
      <c r="H310" s="201" t="n">
        <f aca="false">ROUND((F310*(1+G310)),2)</f>
        <v>573.06</v>
      </c>
      <c r="I310" s="203" t="n">
        <f aca="false">H310/CAPA!$D$40</f>
        <v>0.000106864002467856</v>
      </c>
      <c r="J310" s="203" t="n">
        <f aca="false">I310+J309</f>
        <v>0.993043743833772</v>
      </c>
    </row>
    <row r="311" customFormat="false" ht="45" hidden="false" customHeight="false" outlineLevel="0" collapsed="false">
      <c r="A311" s="197" t="n">
        <v>92913</v>
      </c>
      <c r="B311" s="198" t="s">
        <v>510</v>
      </c>
      <c r="C311" s="199" t="s">
        <v>134</v>
      </c>
      <c r="D311" s="200" t="n">
        <v>3</v>
      </c>
      <c r="E311" s="201" t="n">
        <f aca="false">VLOOKUP(A311,'COMP ANL'!A:I,9,0)</f>
        <v>155.82</v>
      </c>
      <c r="F311" s="201" t="n">
        <f aca="false">E311*D311</f>
        <v>467.46</v>
      </c>
      <c r="G311" s="202" t="n">
        <f aca="false">$J$1</f>
        <v>0.2026</v>
      </c>
      <c r="H311" s="201" t="n">
        <f aca="false">ROUND((F311*(1+G311)),2)</f>
        <v>562.17</v>
      </c>
      <c r="I311" s="203" t="n">
        <f aca="false">H311/CAPA!$D$40</f>
        <v>0.000104833239568902</v>
      </c>
      <c r="J311" s="203" t="n">
        <f aca="false">I311+J310</f>
        <v>0.993148577073341</v>
      </c>
    </row>
    <row r="312" customFormat="false" ht="45" hidden="false" customHeight="false" outlineLevel="0" collapsed="false">
      <c r="A312" s="197" t="n">
        <v>92353</v>
      </c>
      <c r="B312" s="198" t="s">
        <v>511</v>
      </c>
      <c r="C312" s="199" t="s">
        <v>134</v>
      </c>
      <c r="D312" s="200" t="n">
        <v>3</v>
      </c>
      <c r="E312" s="201" t="n">
        <f aca="false">VLOOKUP(A312,'COMP ANL'!A:I,9,0)</f>
        <v>155.68</v>
      </c>
      <c r="F312" s="201" t="n">
        <f aca="false">E312*D312</f>
        <v>467.04</v>
      </c>
      <c r="G312" s="202" t="n">
        <f aca="false">$J$1</f>
        <v>0.2026</v>
      </c>
      <c r="H312" s="201" t="n">
        <f aca="false">ROUND((F312*(1+G312)),2)</f>
        <v>561.66</v>
      </c>
      <c r="I312" s="203" t="n">
        <f aca="false">H312/CAPA!$D$40</f>
        <v>0.000104738134970328</v>
      </c>
      <c r="J312" s="203" t="n">
        <f aca="false">I312+J311</f>
        <v>0.993253315208311</v>
      </c>
    </row>
    <row r="313" customFormat="false" ht="45" hidden="false" customHeight="false" outlineLevel="0" collapsed="false">
      <c r="A313" s="197" t="n">
        <v>89799</v>
      </c>
      <c r="B313" s="198" t="s">
        <v>512</v>
      </c>
      <c r="C313" s="199" t="s">
        <v>120</v>
      </c>
      <c r="D313" s="200" t="n">
        <v>21.7</v>
      </c>
      <c r="E313" s="201" t="n">
        <f aca="false">VLOOKUP(A313,'COMP ANL'!A:I,9,0)</f>
        <v>20.98</v>
      </c>
      <c r="F313" s="201" t="n">
        <f aca="false">E313*D313</f>
        <v>455.266</v>
      </c>
      <c r="G313" s="202" t="n">
        <f aca="false">$J$1</f>
        <v>0.2026</v>
      </c>
      <c r="H313" s="201" t="n">
        <f aca="false">ROUND((F313*(1+G313)),2)</f>
        <v>547.5</v>
      </c>
      <c r="I313" s="203" t="n">
        <f aca="false">H313/CAPA!$D$40</f>
        <v>0.000102097583762872</v>
      </c>
      <c r="J313" s="203" t="n">
        <f aca="false">I313+J312</f>
        <v>0.993355412792074</v>
      </c>
    </row>
    <row r="314" customFormat="false" ht="60" hidden="false" customHeight="false" outlineLevel="0" collapsed="false">
      <c r="A314" s="197" t="n">
        <v>87902</v>
      </c>
      <c r="B314" s="198" t="s">
        <v>513</v>
      </c>
      <c r="C314" s="199" t="s">
        <v>114</v>
      </c>
      <c r="D314" s="200" t="n">
        <v>41.77</v>
      </c>
      <c r="E314" s="201" t="n">
        <f aca="false">VLOOKUP(A314,'COMP ANL'!A:I,9,0)</f>
        <v>10.84</v>
      </c>
      <c r="F314" s="201" t="n">
        <f aca="false">E314*D314</f>
        <v>452.7868</v>
      </c>
      <c r="G314" s="202" t="n">
        <f aca="false">$J$1</f>
        <v>0.2026</v>
      </c>
      <c r="H314" s="201" t="n">
        <f aca="false">ROUND((F314*(1+G314)),2)</f>
        <v>544.52</v>
      </c>
      <c r="I314" s="203" t="n">
        <f aca="false">H314/CAPA!$D$40</f>
        <v>0.000101541874539834</v>
      </c>
      <c r="J314" s="203" t="n">
        <f aca="false">I314+J313</f>
        <v>0.993456954666614</v>
      </c>
    </row>
    <row r="315" customFormat="false" ht="45" hidden="false" customHeight="false" outlineLevel="0" collapsed="false">
      <c r="A315" s="197" t="n">
        <v>92890</v>
      </c>
      <c r="B315" s="198" t="s">
        <v>514</v>
      </c>
      <c r="C315" s="199" t="s">
        <v>134</v>
      </c>
      <c r="D315" s="200" t="n">
        <v>2</v>
      </c>
      <c r="E315" s="201" t="n">
        <f aca="false">VLOOKUP(A315,'COMP ANL'!A:I,9,0)</f>
        <v>224.6</v>
      </c>
      <c r="F315" s="201" t="n">
        <f aca="false">E315*D315</f>
        <v>449.2</v>
      </c>
      <c r="G315" s="202" t="n">
        <f aca="false">$J$1</f>
        <v>0.2026</v>
      </c>
      <c r="H315" s="201" t="n">
        <f aca="false">ROUND((F315*(1+G315)),2)</f>
        <v>540.21</v>
      </c>
      <c r="I315" s="203" t="n">
        <f aca="false">H315/CAPA!$D$40</f>
        <v>0.000100738147442084</v>
      </c>
      <c r="J315" s="203" t="n">
        <f aca="false">I315+J314</f>
        <v>0.993557692814056</v>
      </c>
    </row>
    <row r="316" customFormat="false" ht="60" hidden="false" customHeight="false" outlineLevel="0" collapsed="false">
      <c r="A316" s="197" t="n">
        <v>94701</v>
      </c>
      <c r="B316" s="198" t="s">
        <v>515</v>
      </c>
      <c r="C316" s="199" t="s">
        <v>134</v>
      </c>
      <c r="D316" s="200" t="n">
        <v>2</v>
      </c>
      <c r="E316" s="201" t="n">
        <f aca="false">VLOOKUP(A316,'COMP ANL'!A:I,9,0)</f>
        <v>220.77</v>
      </c>
      <c r="F316" s="201" t="n">
        <f aca="false">E316*D316</f>
        <v>441.54</v>
      </c>
      <c r="G316" s="202" t="n">
        <f aca="false">$J$1</f>
        <v>0.2026</v>
      </c>
      <c r="H316" s="201" t="n">
        <f aca="false">ROUND((F316*(1+G316)),2)</f>
        <v>531</v>
      </c>
      <c r="I316" s="203" t="n">
        <f aca="false">H316/CAPA!$D$40</f>
        <v>9.90206702796071E-005</v>
      </c>
      <c r="J316" s="203" t="n">
        <f aca="false">I316+J315</f>
        <v>0.993656713484335</v>
      </c>
    </row>
    <row r="317" customFormat="false" ht="60" hidden="false" customHeight="false" outlineLevel="0" collapsed="false">
      <c r="A317" s="197" t="n">
        <v>97331</v>
      </c>
      <c r="B317" s="198" t="s">
        <v>516</v>
      </c>
      <c r="C317" s="199" t="s">
        <v>120</v>
      </c>
      <c r="D317" s="200" t="n">
        <v>14.65</v>
      </c>
      <c r="E317" s="201" t="n">
        <f aca="false">VLOOKUP(A317,'COMP ANL'!A:I,9,0)</f>
        <v>29.78</v>
      </c>
      <c r="F317" s="201" t="n">
        <f aca="false">E317*D317</f>
        <v>436.277</v>
      </c>
      <c r="G317" s="202" t="n">
        <f aca="false">$J$1</f>
        <v>0.2026</v>
      </c>
      <c r="H317" s="201" t="n">
        <f aca="false">ROUND((F317*(1+G317)),2)</f>
        <v>524.67</v>
      </c>
      <c r="I317" s="203" t="n">
        <f aca="false">H317/CAPA!$D$40</f>
        <v>9.78402543796637E-005</v>
      </c>
      <c r="J317" s="203" t="n">
        <f aca="false">I317+J316</f>
        <v>0.993754553738715</v>
      </c>
    </row>
    <row r="318" customFormat="false" ht="45" hidden="false" customHeight="false" outlineLevel="0" collapsed="false">
      <c r="A318" s="197" t="n">
        <v>89367</v>
      </c>
      <c r="B318" s="198" t="s">
        <v>517</v>
      </c>
      <c r="C318" s="199" t="s">
        <v>134</v>
      </c>
      <c r="D318" s="200" t="n">
        <v>33</v>
      </c>
      <c r="E318" s="201" t="n">
        <f aca="false">VLOOKUP(A318,'COMP ANL'!A:I,9,0)</f>
        <v>13.21</v>
      </c>
      <c r="F318" s="201" t="n">
        <f aca="false">E318*D318</f>
        <v>435.93</v>
      </c>
      <c r="G318" s="202" t="n">
        <f aca="false">$J$1</f>
        <v>0.2026</v>
      </c>
      <c r="H318" s="201" t="n">
        <f aca="false">ROUND((F318*(1+G318)),2)</f>
        <v>524.25</v>
      </c>
      <c r="I318" s="203" t="n">
        <f aca="false">H318/CAPA!$D$40</f>
        <v>9.77619329455443E-005</v>
      </c>
      <c r="J318" s="203" t="n">
        <f aca="false">I318+J317</f>
        <v>0.99385231567166</v>
      </c>
    </row>
    <row r="319" customFormat="false" ht="45" hidden="false" customHeight="false" outlineLevel="0" collapsed="false">
      <c r="A319" s="205" t="n">
        <v>104331</v>
      </c>
      <c r="B319" s="206" t="s">
        <v>518</v>
      </c>
      <c r="C319" s="207" t="s">
        <v>134</v>
      </c>
      <c r="D319" s="208" t="n">
        <v>17</v>
      </c>
      <c r="E319" s="201" t="n">
        <f aca="false">VLOOKUP(A319,'COMP ANL'!A:I,9,0)</f>
        <v>25.45</v>
      </c>
      <c r="F319" s="201" t="n">
        <f aca="false">E319*D319</f>
        <v>432.65</v>
      </c>
      <c r="G319" s="202" t="n">
        <f aca="false">$J$1</f>
        <v>0.2026</v>
      </c>
      <c r="H319" s="201" t="n">
        <f aca="false">ROUND((F319*(1+G319)),2)</f>
        <v>520.3</v>
      </c>
      <c r="I319" s="203" t="n">
        <f aca="false">H319/CAPA!$D$40</f>
        <v>9.70253385056112E-005</v>
      </c>
      <c r="J319" s="203" t="n">
        <f aca="false">I319+J318</f>
        <v>0.993949341010166</v>
      </c>
    </row>
    <row r="320" customFormat="false" ht="30" hidden="false" customHeight="false" outlineLevel="0" collapsed="false">
      <c r="A320" s="197" t="n">
        <v>94797</v>
      </c>
      <c r="B320" s="198" t="s">
        <v>519</v>
      </c>
      <c r="C320" s="199" t="s">
        <v>134</v>
      </c>
      <c r="D320" s="200" t="n">
        <v>2</v>
      </c>
      <c r="E320" s="201" t="n">
        <f aca="false">VLOOKUP(A320,'COMP ANL'!A:I,9,0)</f>
        <v>214.74</v>
      </c>
      <c r="F320" s="201" t="n">
        <f aca="false">E320*D320</f>
        <v>429.48</v>
      </c>
      <c r="G320" s="202" t="n">
        <f aca="false">$J$1</f>
        <v>0.2026</v>
      </c>
      <c r="H320" s="201" t="n">
        <f aca="false">ROUND((F320*(1+G320)),2)</f>
        <v>516.49</v>
      </c>
      <c r="I320" s="203" t="n">
        <f aca="false">H320/CAPA!$D$40</f>
        <v>9.63148512103847E-005</v>
      </c>
      <c r="J320" s="203" t="n">
        <f aca="false">I320+J319</f>
        <v>0.994045655861377</v>
      </c>
    </row>
    <row r="321" customFormat="false" ht="45" hidden="false" customHeight="false" outlineLevel="0" collapsed="false">
      <c r="A321" s="197" t="n">
        <v>97669</v>
      </c>
      <c r="B321" s="198" t="s">
        <v>520</v>
      </c>
      <c r="C321" s="199" t="s">
        <v>120</v>
      </c>
      <c r="D321" s="200" t="n">
        <v>23.1</v>
      </c>
      <c r="E321" s="201" t="n">
        <f aca="false">VLOOKUP(A321,'COMP ANL'!A:I,9,0)</f>
        <v>18.49</v>
      </c>
      <c r="F321" s="201" t="n">
        <f aca="false">E321*D321</f>
        <v>427.119</v>
      </c>
      <c r="G321" s="202" t="n">
        <f aca="false">$J$1</f>
        <v>0.2026</v>
      </c>
      <c r="H321" s="201" t="n">
        <f aca="false">ROUND((F321*(1+G321)),2)</f>
        <v>513.65</v>
      </c>
      <c r="I321" s="203" t="n">
        <f aca="false">H321/CAPA!$D$40</f>
        <v>9.57852491320531E-005</v>
      </c>
      <c r="J321" s="203" t="n">
        <f aca="false">I321+J320</f>
        <v>0.994141441110509</v>
      </c>
    </row>
    <row r="322" customFormat="false" ht="45" hidden="false" customHeight="false" outlineLevel="0" collapsed="false">
      <c r="A322" s="197" t="n">
        <v>92357</v>
      </c>
      <c r="B322" s="198" t="s">
        <v>521</v>
      </c>
      <c r="C322" s="199" t="s">
        <v>134</v>
      </c>
      <c r="D322" s="200" t="n">
        <v>2</v>
      </c>
      <c r="E322" s="201" t="n">
        <f aca="false">VLOOKUP(A322,'COMP ANL'!A:I,9,0)</f>
        <v>213.2</v>
      </c>
      <c r="F322" s="201" t="n">
        <f aca="false">E322*D322</f>
        <v>426.4</v>
      </c>
      <c r="G322" s="202" t="n">
        <f aca="false">$J$1</f>
        <v>0.2026</v>
      </c>
      <c r="H322" s="201" t="n">
        <f aca="false">ROUND((F322*(1+G322)),2)</f>
        <v>512.79</v>
      </c>
      <c r="I322" s="203" t="n">
        <f aca="false">H322/CAPA!$D$40</f>
        <v>9.56248766717132E-005</v>
      </c>
      <c r="J322" s="203" t="n">
        <f aca="false">I322+J321</f>
        <v>0.99423706598718</v>
      </c>
    </row>
    <row r="323" customFormat="false" ht="30" hidden="false" customHeight="false" outlineLevel="0" collapsed="false">
      <c r="A323" s="197" t="n">
        <v>92004</v>
      </c>
      <c r="B323" s="198" t="s">
        <v>522</v>
      </c>
      <c r="C323" s="199" t="s">
        <v>134</v>
      </c>
      <c r="D323" s="200" t="n">
        <v>7</v>
      </c>
      <c r="E323" s="201" t="n">
        <f aca="false">VLOOKUP(A323,'COMP ANL'!A:I,9,0)</f>
        <v>60.88</v>
      </c>
      <c r="F323" s="201" t="n">
        <f aca="false">E323*D323</f>
        <v>426.16</v>
      </c>
      <c r="G323" s="202" t="n">
        <f aca="false">$J$1</f>
        <v>0.2026</v>
      </c>
      <c r="H323" s="201" t="n">
        <f aca="false">ROUND((F323*(1+G323)),2)</f>
        <v>512.5</v>
      </c>
      <c r="I323" s="203" t="n">
        <f aca="false">H323/CAPA!$D$40</f>
        <v>9.55707975862498E-005</v>
      </c>
      <c r="J323" s="203" t="n">
        <f aca="false">I323+J322</f>
        <v>0.994332636784767</v>
      </c>
    </row>
    <row r="324" customFormat="false" ht="30" hidden="false" customHeight="false" outlineLevel="0" collapsed="false">
      <c r="A324" s="197" t="s">
        <v>523</v>
      </c>
      <c r="B324" s="198" t="s">
        <v>524</v>
      </c>
      <c r="C324" s="199" t="s">
        <v>134</v>
      </c>
      <c r="D324" s="200" t="n">
        <v>4</v>
      </c>
      <c r="E324" s="201" t="n">
        <f aca="false">VLOOKUP(A324,'COMP ANL'!A:I,9,0)</f>
        <v>106.34</v>
      </c>
      <c r="F324" s="201" t="n">
        <f aca="false">E324*D324</f>
        <v>425.36</v>
      </c>
      <c r="G324" s="202" t="n">
        <f aca="false">$J$1</f>
        <v>0.2026</v>
      </c>
      <c r="H324" s="201" t="n">
        <f aca="false">ROUND((F324*(1+G324)),2)</f>
        <v>511.54</v>
      </c>
      <c r="I324" s="203" t="n">
        <f aca="false">H324/CAPA!$D$40</f>
        <v>9.53917771654053E-005</v>
      </c>
      <c r="J324" s="203" t="n">
        <f aca="false">I324+J323</f>
        <v>0.994428028561932</v>
      </c>
    </row>
    <row r="325" customFormat="false" ht="30" hidden="false" customHeight="false" outlineLevel="0" collapsed="false">
      <c r="A325" s="197" t="n">
        <v>95248</v>
      </c>
      <c r="B325" s="198" t="s">
        <v>525</v>
      </c>
      <c r="C325" s="199" t="s">
        <v>134</v>
      </c>
      <c r="D325" s="200" t="n">
        <v>6</v>
      </c>
      <c r="E325" s="201" t="n">
        <f aca="false">VLOOKUP(A325,'COMP ANL'!A:I,9,0)</f>
        <v>70.17</v>
      </c>
      <c r="F325" s="201" t="n">
        <f aca="false">E325*D325</f>
        <v>421.02</v>
      </c>
      <c r="G325" s="202" t="n">
        <f aca="false">$J$1</f>
        <v>0.2026</v>
      </c>
      <c r="H325" s="201" t="n">
        <f aca="false">ROUND((F325*(1+G325)),2)</f>
        <v>506.32</v>
      </c>
      <c r="I325" s="203" t="n">
        <f aca="false">H325/CAPA!$D$40</f>
        <v>9.44183536270634E-005</v>
      </c>
      <c r="J325" s="203" t="n">
        <f aca="false">I325+J324</f>
        <v>0.994522446915559</v>
      </c>
    </row>
    <row r="326" customFormat="false" ht="15" hidden="false" customHeight="false" outlineLevel="0" collapsed="false">
      <c r="A326" s="205" t="s">
        <v>526</v>
      </c>
      <c r="B326" s="206" t="s">
        <v>527</v>
      </c>
      <c r="C326" s="207" t="s">
        <v>134</v>
      </c>
      <c r="D326" s="208" t="n">
        <v>1</v>
      </c>
      <c r="E326" s="201" t="n">
        <f aca="false">VLOOKUP(A326,'COMP ANL'!A:I,9,0)</f>
        <v>411.51</v>
      </c>
      <c r="F326" s="201" t="n">
        <f aca="false">E326*D326</f>
        <v>411.51</v>
      </c>
      <c r="G326" s="202" t="n">
        <f aca="false">$J$1</f>
        <v>0.2026</v>
      </c>
      <c r="H326" s="201" t="n">
        <f aca="false">ROUND((F326*(1+G326)),2)</f>
        <v>494.88</v>
      </c>
      <c r="I326" s="203" t="n">
        <f aca="false">H326/CAPA!$D$40</f>
        <v>9.22850269453332E-005</v>
      </c>
      <c r="J326" s="203" t="n">
        <f aca="false">I326+J325</f>
        <v>0.994614731942504</v>
      </c>
    </row>
    <row r="327" customFormat="false" ht="45" hidden="false" customHeight="false" outlineLevel="0" collapsed="false">
      <c r="A327" s="205" t="n">
        <v>89803</v>
      </c>
      <c r="B327" s="206" t="s">
        <v>528</v>
      </c>
      <c r="C327" s="207" t="s">
        <v>134</v>
      </c>
      <c r="D327" s="208" t="n">
        <v>24</v>
      </c>
      <c r="E327" s="201" t="n">
        <f aca="false">VLOOKUP(A327,'COMP ANL'!A:I,9,0)</f>
        <v>16.69</v>
      </c>
      <c r="F327" s="201" t="n">
        <f aca="false">E327*D327</f>
        <v>400.56</v>
      </c>
      <c r="G327" s="202" t="n">
        <f aca="false">$J$1</f>
        <v>0.2026</v>
      </c>
      <c r="H327" s="201" t="n">
        <f aca="false">ROUND((F327*(1+G327)),2)</f>
        <v>481.71</v>
      </c>
      <c r="I327" s="203" t="n">
        <f aca="false">H327/CAPA!$D$40</f>
        <v>8.98290905468729E-005</v>
      </c>
      <c r="J327" s="203" t="n">
        <f aca="false">I327+J326</f>
        <v>0.994704561033051</v>
      </c>
    </row>
    <row r="328" customFormat="false" ht="30" hidden="false" customHeight="false" outlineLevel="0" collapsed="false">
      <c r="A328" s="197" t="s">
        <v>529</v>
      </c>
      <c r="B328" s="198" t="s">
        <v>530</v>
      </c>
      <c r="C328" s="199" t="s">
        <v>134</v>
      </c>
      <c r="D328" s="200" t="n">
        <v>5</v>
      </c>
      <c r="E328" s="201" t="n">
        <f aca="false">VLOOKUP(A328,'COMP ANL'!A:I,9,0)</f>
        <v>77.86</v>
      </c>
      <c r="F328" s="201" t="n">
        <f aca="false">E328*D328</f>
        <v>389.3</v>
      </c>
      <c r="G328" s="202" t="n">
        <f aca="false">$J$1</f>
        <v>0.2026</v>
      </c>
      <c r="H328" s="201" t="n">
        <f aca="false">ROUND((F328*(1+G328)),2)</f>
        <v>468.17</v>
      </c>
      <c r="I328" s="203" t="n">
        <f aca="false">H328/CAPA!$D$40</f>
        <v>8.73041566945455E-005</v>
      </c>
      <c r="J328" s="203" t="n">
        <f aca="false">I328+J327</f>
        <v>0.994791865189746</v>
      </c>
    </row>
    <row r="329" customFormat="false" ht="30" hidden="false" customHeight="false" outlineLevel="0" collapsed="false">
      <c r="A329" s="197" t="n">
        <v>89594</v>
      </c>
      <c r="B329" s="198" t="s">
        <v>531</v>
      </c>
      <c r="C329" s="199" t="s">
        <v>134</v>
      </c>
      <c r="D329" s="200" t="n">
        <v>11</v>
      </c>
      <c r="E329" s="201" t="n">
        <f aca="false">VLOOKUP(A329,'COMP ANL'!A:I,9,0)</f>
        <v>35.04</v>
      </c>
      <c r="F329" s="201" t="n">
        <f aca="false">E329*D329</f>
        <v>385.44</v>
      </c>
      <c r="G329" s="202" t="n">
        <f aca="false">$J$1</f>
        <v>0.2026</v>
      </c>
      <c r="H329" s="201" t="n">
        <f aca="false">ROUND((F329*(1+G329)),2)</f>
        <v>463.53</v>
      </c>
      <c r="I329" s="203" t="n">
        <f aca="false">H329/CAPA!$D$40</f>
        <v>8.64388913271304E-005</v>
      </c>
      <c r="J329" s="203" t="n">
        <f aca="false">I329+J328</f>
        <v>0.994878304081073</v>
      </c>
    </row>
    <row r="330" customFormat="false" ht="30" hidden="false" customHeight="false" outlineLevel="0" collapsed="false">
      <c r="A330" s="197" t="n">
        <v>98400</v>
      </c>
      <c r="B330" s="198" t="s">
        <v>532</v>
      </c>
      <c r="C330" s="199" t="s">
        <v>120</v>
      </c>
      <c r="D330" s="200" t="n">
        <v>30</v>
      </c>
      <c r="E330" s="201" t="n">
        <f aca="false">VLOOKUP(A330,'COMP ANL'!A:I,9,0)</f>
        <v>12.75</v>
      </c>
      <c r="F330" s="201" t="n">
        <f aca="false">E330*D330</f>
        <v>382.5</v>
      </c>
      <c r="G330" s="202" t="n">
        <f aca="false">$J$1</f>
        <v>0.2026</v>
      </c>
      <c r="H330" s="201" t="n">
        <f aca="false">ROUND((F330*(1+G330)),2)</f>
        <v>459.99</v>
      </c>
      <c r="I330" s="203" t="n">
        <f aca="false">H330/CAPA!$D$40</f>
        <v>8.57787535252664E-005</v>
      </c>
      <c r="J330" s="203" t="n">
        <f aca="false">I330+J329</f>
        <v>0.994964082834598</v>
      </c>
    </row>
    <row r="331" customFormat="false" ht="45" hidden="false" customHeight="false" outlineLevel="0" collapsed="false">
      <c r="A331" s="205" t="n">
        <v>92701</v>
      </c>
      <c r="B331" s="206" t="s">
        <v>533</v>
      </c>
      <c r="C331" s="207" t="s">
        <v>134</v>
      </c>
      <c r="D331" s="208" t="n">
        <v>11</v>
      </c>
      <c r="E331" s="201" t="n">
        <f aca="false">VLOOKUP(A331,'COMP ANL'!A:I,9,0)</f>
        <v>34.52</v>
      </c>
      <c r="F331" s="201" t="n">
        <f aca="false">E331*D331</f>
        <v>379.72</v>
      </c>
      <c r="G331" s="202" t="n">
        <f aca="false">$J$1</f>
        <v>0.2026</v>
      </c>
      <c r="H331" s="201" t="n">
        <f aca="false">ROUND((F331*(1+G331)),2)</f>
        <v>456.65</v>
      </c>
      <c r="I331" s="203" t="n">
        <f aca="false">H331/CAPA!$D$40</f>
        <v>8.51559116444116E-005</v>
      </c>
      <c r="J331" s="203" t="n">
        <f aca="false">I331+J330</f>
        <v>0.995049238746243</v>
      </c>
    </row>
    <row r="332" customFormat="false" ht="45" hidden="false" customHeight="false" outlineLevel="0" collapsed="false">
      <c r="A332" s="205" t="n">
        <v>89709</v>
      </c>
      <c r="B332" s="206" t="s">
        <v>534</v>
      </c>
      <c r="C332" s="207" t="s">
        <v>134</v>
      </c>
      <c r="D332" s="208" t="n">
        <v>15</v>
      </c>
      <c r="E332" s="201" t="n">
        <f aca="false">VLOOKUP(A332,'COMP ANL'!A:I,9,0)</f>
        <v>25.15</v>
      </c>
      <c r="F332" s="201" t="n">
        <f aca="false">E332*D332</f>
        <v>377.25</v>
      </c>
      <c r="G332" s="202" t="n">
        <f aca="false">$J$1</f>
        <v>0.2026</v>
      </c>
      <c r="H332" s="201" t="n">
        <f aca="false">ROUND((F332*(1+G332)),2)</f>
        <v>453.68</v>
      </c>
      <c r="I332" s="203" t="n">
        <f aca="false">H332/CAPA!$D$40</f>
        <v>8.4602067217424E-005</v>
      </c>
      <c r="J332" s="203" t="n">
        <f aca="false">I332+J331</f>
        <v>0.99513384081346</v>
      </c>
    </row>
    <row r="333" customFormat="false" ht="45" hidden="false" customHeight="false" outlineLevel="0" collapsed="false">
      <c r="A333" s="197" t="n">
        <v>95801</v>
      </c>
      <c r="B333" s="198" t="s">
        <v>535</v>
      </c>
      <c r="C333" s="199" t="s">
        <v>134</v>
      </c>
      <c r="D333" s="200" t="n">
        <v>10</v>
      </c>
      <c r="E333" s="201" t="n">
        <f aca="false">VLOOKUP(A333,'COMP ANL'!A:I,9,0)</f>
        <v>36.28</v>
      </c>
      <c r="F333" s="201" t="n">
        <f aca="false">E333*D333</f>
        <v>362.8</v>
      </c>
      <c r="G333" s="202" t="n">
        <f aca="false">$J$1</f>
        <v>0.2026</v>
      </c>
      <c r="H333" s="201" t="n">
        <f aca="false">ROUND((F333*(1+G333)),2)</f>
        <v>436.3</v>
      </c>
      <c r="I333" s="203" t="n">
        <f aca="false">H333/CAPA!$D$40</f>
        <v>8.13610516817186E-005</v>
      </c>
      <c r="J333" s="203" t="n">
        <f aca="false">I333+J332</f>
        <v>0.995215201865142</v>
      </c>
    </row>
    <row r="334" customFormat="false" ht="30" hidden="false" customHeight="false" outlineLevel="0" collapsed="false">
      <c r="A334" s="205" t="n">
        <v>89521</v>
      </c>
      <c r="B334" s="206" t="s">
        <v>536</v>
      </c>
      <c r="C334" s="207" t="s">
        <v>134</v>
      </c>
      <c r="D334" s="208" t="n">
        <v>3</v>
      </c>
      <c r="E334" s="201" t="n">
        <f aca="false">VLOOKUP(A334,'COMP ANL'!A:I,9,0)</f>
        <v>120.73</v>
      </c>
      <c r="F334" s="201" t="n">
        <f aca="false">E334*D334</f>
        <v>362.19</v>
      </c>
      <c r="G334" s="202" t="n">
        <f aca="false">$J$1</f>
        <v>0.2026</v>
      </c>
      <c r="H334" s="201" t="n">
        <f aca="false">ROUND((F334*(1+G334)),2)</f>
        <v>435.57</v>
      </c>
      <c r="I334" s="203" t="n">
        <f aca="false">H334/CAPA!$D$40</f>
        <v>8.12249215700348E-005</v>
      </c>
      <c r="J334" s="203" t="n">
        <f aca="false">I334+J333</f>
        <v>0.995296426786712</v>
      </c>
    </row>
    <row r="335" customFormat="false" ht="30" hidden="false" customHeight="false" outlineLevel="0" collapsed="false">
      <c r="A335" s="197" t="n">
        <v>86884</v>
      </c>
      <c r="B335" s="198" t="s">
        <v>537</v>
      </c>
      <c r="C335" s="199" t="s">
        <v>134</v>
      </c>
      <c r="D335" s="200" t="n">
        <v>33</v>
      </c>
      <c r="E335" s="201" t="n">
        <f aca="false">VLOOKUP(A335,'COMP ANL'!A:I,9,0)</f>
        <v>10.89</v>
      </c>
      <c r="F335" s="201" t="n">
        <f aca="false">E335*D335</f>
        <v>359.37</v>
      </c>
      <c r="G335" s="202" t="n">
        <f aca="false">$J$1</f>
        <v>0.2026</v>
      </c>
      <c r="H335" s="201" t="n">
        <f aca="false">ROUND((F335*(1+G335)),2)</f>
        <v>432.18</v>
      </c>
      <c r="I335" s="203" t="n">
        <f aca="false">H335/CAPA!$D$40</f>
        <v>8.05927557089277E-005</v>
      </c>
      <c r="J335" s="203" t="n">
        <f aca="false">I335+J334</f>
        <v>0.995377019542421</v>
      </c>
    </row>
    <row r="336" customFormat="false" ht="45" hidden="false" customHeight="false" outlineLevel="0" collapsed="false">
      <c r="A336" s="197" t="n">
        <v>97488</v>
      </c>
      <c r="B336" s="198" t="s">
        <v>538</v>
      </c>
      <c r="C336" s="199" t="s">
        <v>134</v>
      </c>
      <c r="D336" s="200" t="n">
        <v>1</v>
      </c>
      <c r="E336" s="201" t="n">
        <f aca="false">VLOOKUP(A336,'COMP ANL'!A:I,9,0)</f>
        <v>356.23</v>
      </c>
      <c r="F336" s="201" t="n">
        <f aca="false">E336*D336</f>
        <v>356.23</v>
      </c>
      <c r="G336" s="202" t="n">
        <f aca="false">$J$1</f>
        <v>0.2026</v>
      </c>
      <c r="H336" s="201" t="n">
        <f aca="false">ROUND((F336*(1+G336)),2)</f>
        <v>428.4</v>
      </c>
      <c r="I336" s="203" t="n">
        <f aca="false">H336/CAPA!$D$40</f>
        <v>7.98878628018525E-005</v>
      </c>
      <c r="J336" s="203" t="n">
        <f aca="false">I336+J335</f>
        <v>0.995456907405223</v>
      </c>
    </row>
    <row r="337" customFormat="false" ht="30" hidden="false" customHeight="false" outlineLevel="0" collapsed="false">
      <c r="A337" s="197" t="n">
        <v>94496</v>
      </c>
      <c r="B337" s="198" t="s">
        <v>539</v>
      </c>
      <c r="C337" s="199" t="s">
        <v>134</v>
      </c>
      <c r="D337" s="200" t="n">
        <v>3</v>
      </c>
      <c r="E337" s="201" t="n">
        <f aca="false">VLOOKUP(A337,'COMP ANL'!A:I,9,0)</f>
        <v>111.05</v>
      </c>
      <c r="F337" s="201" t="n">
        <f aca="false">E337*D337</f>
        <v>333.15</v>
      </c>
      <c r="G337" s="202" t="n">
        <f aca="false">$J$1</f>
        <v>0.2026</v>
      </c>
      <c r="H337" s="201" t="n">
        <f aca="false">ROUND((F337*(1+G337)),2)</f>
        <v>400.65</v>
      </c>
      <c r="I337" s="203" t="n">
        <f aca="false">H337/CAPA!$D$40</f>
        <v>7.47130537618165E-005</v>
      </c>
      <c r="J337" s="203" t="n">
        <f aca="false">I337+J336</f>
        <v>0.995531620458984</v>
      </c>
    </row>
    <row r="338" customFormat="false" ht="45" hidden="false" customHeight="false" outlineLevel="0" collapsed="false">
      <c r="A338" s="197" t="n">
        <v>100867</v>
      </c>
      <c r="B338" s="198" t="s">
        <v>540</v>
      </c>
      <c r="C338" s="199" t="s">
        <v>134</v>
      </c>
      <c r="D338" s="200" t="n">
        <v>1</v>
      </c>
      <c r="E338" s="201" t="n">
        <f aca="false">VLOOKUP(A338,'COMP ANL'!A:I,9,0)</f>
        <v>329.88</v>
      </c>
      <c r="F338" s="201" t="n">
        <f aca="false">E338*D338</f>
        <v>329.88</v>
      </c>
      <c r="G338" s="202" t="n">
        <f aca="false">$J$1</f>
        <v>0.2026</v>
      </c>
      <c r="H338" s="201" t="n">
        <f aca="false">ROUND((F338*(1+G338)),2)</f>
        <v>396.71</v>
      </c>
      <c r="I338" s="203" t="n">
        <f aca="false">H338/CAPA!$D$40</f>
        <v>7.39783241179339E-005</v>
      </c>
      <c r="J338" s="203" t="n">
        <f aca="false">I338+J337</f>
        <v>0.995605598783102</v>
      </c>
    </row>
    <row r="339" customFormat="false" ht="45" hidden="false" customHeight="false" outlineLevel="0" collapsed="false">
      <c r="A339" s="197" t="n">
        <v>89595</v>
      </c>
      <c r="B339" s="198" t="s">
        <v>541</v>
      </c>
      <c r="C339" s="199" t="s">
        <v>134</v>
      </c>
      <c r="D339" s="200" t="n">
        <v>23</v>
      </c>
      <c r="E339" s="201" t="n">
        <f aca="false">VLOOKUP(A339,'COMP ANL'!A:I,9,0)</f>
        <v>14.25</v>
      </c>
      <c r="F339" s="201" t="n">
        <f aca="false">E339*D339</f>
        <v>327.75</v>
      </c>
      <c r="G339" s="202" t="n">
        <f aca="false">$J$1</f>
        <v>0.2026</v>
      </c>
      <c r="H339" s="201" t="n">
        <f aca="false">ROUND((F339*(1+G339)),2)</f>
        <v>394.15</v>
      </c>
      <c r="I339" s="203" t="n">
        <f aca="false">H339/CAPA!$D$40</f>
        <v>7.35009363290153E-005</v>
      </c>
      <c r="J339" s="203" t="n">
        <f aca="false">I339+J338</f>
        <v>0.995679099719431</v>
      </c>
    </row>
    <row r="340" customFormat="false" ht="15" hidden="false" customHeight="false" outlineLevel="0" collapsed="false">
      <c r="A340" s="197" t="s">
        <v>542</v>
      </c>
      <c r="B340" s="198" t="s">
        <v>543</v>
      </c>
      <c r="C340" s="199" t="s">
        <v>134</v>
      </c>
      <c r="D340" s="200" t="n">
        <v>11</v>
      </c>
      <c r="E340" s="201" t="n">
        <f aca="false">VLOOKUP(A340,'COMP ANL'!A:I,9,0)</f>
        <v>29.67</v>
      </c>
      <c r="F340" s="201" t="n">
        <f aca="false">E340*D340</f>
        <v>326.37</v>
      </c>
      <c r="G340" s="202" t="n">
        <f aca="false">$J$1</f>
        <v>0.2026</v>
      </c>
      <c r="H340" s="201" t="n">
        <f aca="false">ROUND((F340*(1+G340)),2)</f>
        <v>392.49</v>
      </c>
      <c r="I340" s="203" t="n">
        <f aca="false">H340/CAPA!$D$40</f>
        <v>7.31913801846384E-005</v>
      </c>
      <c r="J340" s="203" t="n">
        <f aca="false">I340+J339</f>
        <v>0.995752291099616</v>
      </c>
    </row>
    <row r="341" customFormat="false" ht="30" hidden="false" customHeight="false" outlineLevel="0" collapsed="false">
      <c r="A341" s="197" t="n">
        <v>94495</v>
      </c>
      <c r="B341" s="198" t="s">
        <v>544</v>
      </c>
      <c r="C341" s="199" t="s">
        <v>134</v>
      </c>
      <c r="D341" s="200" t="n">
        <v>4</v>
      </c>
      <c r="E341" s="201" t="n">
        <f aca="false">VLOOKUP(A341,'COMP ANL'!A:I,9,0)</f>
        <v>81.5</v>
      </c>
      <c r="F341" s="201" t="n">
        <f aca="false">E341*D341</f>
        <v>326</v>
      </c>
      <c r="G341" s="202" t="n">
        <f aca="false">$J$1</f>
        <v>0.2026</v>
      </c>
      <c r="H341" s="201" t="n">
        <f aca="false">ROUND((F341*(1+G341)),2)</f>
        <v>392.05</v>
      </c>
      <c r="I341" s="203" t="n">
        <f aca="false">H341/CAPA!$D$40</f>
        <v>7.3109329158418E-005</v>
      </c>
      <c r="J341" s="203" t="n">
        <f aca="false">I341+J340</f>
        <v>0.995825400428774</v>
      </c>
    </row>
    <row r="342" customFormat="false" ht="60" hidden="false" customHeight="false" outlineLevel="0" collapsed="false">
      <c r="A342" s="197" t="s">
        <v>545</v>
      </c>
      <c r="B342" s="198" t="s">
        <v>546</v>
      </c>
      <c r="C342" s="199" t="s">
        <v>134</v>
      </c>
      <c r="D342" s="200" t="n">
        <v>18</v>
      </c>
      <c r="E342" s="201" t="n">
        <f aca="false">VLOOKUP(A342,'COMP ANL'!A:I,9,0)</f>
        <v>17.97</v>
      </c>
      <c r="F342" s="201" t="n">
        <f aca="false">E342*D342</f>
        <v>323.46</v>
      </c>
      <c r="G342" s="202" t="n">
        <f aca="false">$J$1</f>
        <v>0.2026</v>
      </c>
      <c r="H342" s="201" t="n">
        <f aca="false">ROUND((F342*(1+G342)),2)</f>
        <v>388.99</v>
      </c>
      <c r="I342" s="203" t="n">
        <f aca="false">H342/CAPA!$D$40</f>
        <v>7.25387015669762E-005</v>
      </c>
      <c r="J342" s="203" t="n">
        <f aca="false">I342+J341</f>
        <v>0.995897939130341</v>
      </c>
    </row>
    <row r="343" customFormat="false" ht="30" hidden="false" customHeight="false" outlineLevel="0" collapsed="false">
      <c r="A343" s="197" t="s">
        <v>547</v>
      </c>
      <c r="B343" s="198" t="s">
        <v>548</v>
      </c>
      <c r="C343" s="199" t="s">
        <v>134</v>
      </c>
      <c r="D343" s="200" t="n">
        <v>6</v>
      </c>
      <c r="E343" s="201" t="n">
        <f aca="false">VLOOKUP(A343,'COMP ANL'!A:I,9,0)</f>
        <v>52.72</v>
      </c>
      <c r="F343" s="201" t="n">
        <f aca="false">E343*D343</f>
        <v>316.32</v>
      </c>
      <c r="G343" s="202" t="n">
        <f aca="false">$J$1</f>
        <v>0.2026</v>
      </c>
      <c r="H343" s="201" t="n">
        <f aca="false">ROUND((F343*(1+G343)),2)</f>
        <v>380.41</v>
      </c>
      <c r="I343" s="203" t="n">
        <f aca="false">H343/CAPA!$D$40</f>
        <v>7.09387065556786E-005</v>
      </c>
      <c r="J343" s="203" t="n">
        <f aca="false">I343+J342</f>
        <v>0.995968877836897</v>
      </c>
    </row>
    <row r="344" customFormat="false" ht="45" hidden="false" customHeight="false" outlineLevel="0" collapsed="false">
      <c r="A344" s="197" t="s">
        <v>549</v>
      </c>
      <c r="B344" s="198" t="s">
        <v>550</v>
      </c>
      <c r="C344" s="199" t="s">
        <v>134</v>
      </c>
      <c r="D344" s="200" t="n">
        <v>1</v>
      </c>
      <c r="E344" s="201" t="n">
        <f aca="false">VLOOKUP(A344,'COMP ANL'!A:I,9,0)</f>
        <v>315.04</v>
      </c>
      <c r="F344" s="201" t="n">
        <f aca="false">E344*D344</f>
        <v>315.04</v>
      </c>
      <c r="G344" s="202" t="n">
        <f aca="false">$J$1</f>
        <v>0.2026</v>
      </c>
      <c r="H344" s="201" t="n">
        <f aca="false">ROUND((F344*(1+G344)),2)</f>
        <v>378.87</v>
      </c>
      <c r="I344" s="203" t="n">
        <f aca="false">H344/CAPA!$D$40</f>
        <v>7.06515279639072E-005</v>
      </c>
      <c r="J344" s="203" t="n">
        <f aca="false">I344+J343</f>
        <v>0.996039529364861</v>
      </c>
    </row>
    <row r="345" customFormat="false" ht="45" hidden="false" customHeight="false" outlineLevel="0" collapsed="false">
      <c r="A345" s="197" t="n">
        <v>92914</v>
      </c>
      <c r="B345" s="198" t="s">
        <v>551</v>
      </c>
      <c r="C345" s="199" t="s">
        <v>134</v>
      </c>
      <c r="D345" s="200" t="n">
        <v>2</v>
      </c>
      <c r="E345" s="201" t="n">
        <f aca="false">VLOOKUP(A345,'COMP ANL'!A:I,9,0)</f>
        <v>155.82</v>
      </c>
      <c r="F345" s="201" t="n">
        <f aca="false">E345*D345</f>
        <v>311.64</v>
      </c>
      <c r="G345" s="202" t="n">
        <f aca="false">$J$1</f>
        <v>0.2026</v>
      </c>
      <c r="H345" s="201" t="n">
        <f aca="false">ROUND((F345*(1+G345)),2)</f>
        <v>374.78</v>
      </c>
      <c r="I345" s="203" t="n">
        <f aca="false">H345/CAPA!$D$40</f>
        <v>6.98888263792677E-005</v>
      </c>
      <c r="J345" s="203" t="n">
        <f aca="false">I345+J344</f>
        <v>0.99610941819124</v>
      </c>
    </row>
    <row r="346" customFormat="false" ht="45" hidden="false" customHeight="false" outlineLevel="0" collapsed="false">
      <c r="A346" s="197" t="n">
        <v>92771</v>
      </c>
      <c r="B346" s="198" t="s">
        <v>552</v>
      </c>
      <c r="C346" s="199" t="s">
        <v>116</v>
      </c>
      <c r="D346" s="200" t="n">
        <v>25.8</v>
      </c>
      <c r="E346" s="201" t="n">
        <f aca="false">VLOOKUP(A346,'COMP ANL'!A:I,9,0)</f>
        <v>11.94</v>
      </c>
      <c r="F346" s="201" t="n">
        <f aca="false">E346*D346</f>
        <v>308.052</v>
      </c>
      <c r="G346" s="202" t="n">
        <f aca="false">$J$1</f>
        <v>0.2026</v>
      </c>
      <c r="H346" s="201" t="n">
        <f aca="false">ROUND((F346*(1+G346)),2)</f>
        <v>370.46</v>
      </c>
      <c r="I346" s="203" t="n">
        <f aca="false">H346/CAPA!$D$40</f>
        <v>6.90832344854675E-005</v>
      </c>
      <c r="J346" s="203" t="n">
        <f aca="false">I346+J345</f>
        <v>0.996178501425726</v>
      </c>
    </row>
    <row r="347" customFormat="false" ht="45" hidden="false" customHeight="false" outlineLevel="0" collapsed="false">
      <c r="A347" s="205" t="s">
        <v>553</v>
      </c>
      <c r="B347" s="206" t="s">
        <v>554</v>
      </c>
      <c r="C347" s="207" t="s">
        <v>134</v>
      </c>
      <c r="D347" s="208" t="n">
        <v>2</v>
      </c>
      <c r="E347" s="201" t="n">
        <f aca="false">VLOOKUP(A347,'COMP ANL'!A:I,9,0)</f>
        <v>148.77</v>
      </c>
      <c r="F347" s="201" t="n">
        <f aca="false">E347*D347</f>
        <v>297.54</v>
      </c>
      <c r="G347" s="202" t="n">
        <f aca="false">$J$1</f>
        <v>0.2026</v>
      </c>
      <c r="H347" s="201" t="n">
        <f aca="false">ROUND((F347*(1+G347)),2)</f>
        <v>357.82</v>
      </c>
      <c r="I347" s="203" t="n">
        <f aca="false">H347/CAPA!$D$40</f>
        <v>6.67261322776818E-005</v>
      </c>
      <c r="J347" s="203" t="n">
        <f aca="false">I347+J346</f>
        <v>0.996245227558003</v>
      </c>
    </row>
    <row r="348" customFormat="false" ht="45" hidden="false" customHeight="false" outlineLevel="0" collapsed="false">
      <c r="A348" s="197" t="n">
        <v>89713</v>
      </c>
      <c r="B348" s="198" t="s">
        <v>555</v>
      </c>
      <c r="C348" s="199" t="s">
        <v>120</v>
      </c>
      <c r="D348" s="200" t="n">
        <v>9.1</v>
      </c>
      <c r="E348" s="201" t="n">
        <f aca="false">VLOOKUP(A348,'COMP ANL'!A:I,9,0)</f>
        <v>32.68</v>
      </c>
      <c r="F348" s="201" t="n">
        <f aca="false">E348*D348</f>
        <v>297.388</v>
      </c>
      <c r="G348" s="202" t="n">
        <f aca="false">$J$1</f>
        <v>0.2026</v>
      </c>
      <c r="H348" s="201" t="n">
        <f aca="false">ROUND((F348*(1+G348)),2)</f>
        <v>357.64</v>
      </c>
      <c r="I348" s="203" t="n">
        <f aca="false">H348/CAPA!$D$40</f>
        <v>6.66925659487734E-005</v>
      </c>
      <c r="J348" s="203" t="n">
        <f aca="false">I348+J347</f>
        <v>0.996311920123952</v>
      </c>
    </row>
    <row r="349" customFormat="false" ht="15" hidden="false" customHeight="false" outlineLevel="0" collapsed="false">
      <c r="A349" s="205" t="s">
        <v>556</v>
      </c>
      <c r="B349" s="206" t="s">
        <v>557</v>
      </c>
      <c r="C349" s="207" t="s">
        <v>134</v>
      </c>
      <c r="D349" s="208" t="n">
        <v>608</v>
      </c>
      <c r="E349" s="201" t="n">
        <f aca="false">VLOOKUP(A349,'COMP ANL'!A:I,9,0)</f>
        <v>0.48</v>
      </c>
      <c r="F349" s="201" t="n">
        <f aca="false">E349*D349</f>
        <v>291.84</v>
      </c>
      <c r="G349" s="202" t="n">
        <f aca="false">$J$1</f>
        <v>0.2026</v>
      </c>
      <c r="H349" s="201" t="n">
        <f aca="false">ROUND((F349*(1+G349)),2)</f>
        <v>350.97</v>
      </c>
      <c r="I349" s="203" t="n">
        <f aca="false">H349/CAPA!$D$40</f>
        <v>6.54487469831143E-005</v>
      </c>
      <c r="J349" s="203" t="n">
        <f aca="false">I349+J348</f>
        <v>0.996377368870935</v>
      </c>
    </row>
    <row r="350" customFormat="false" ht="30" hidden="false" customHeight="false" outlineLevel="0" collapsed="false">
      <c r="A350" s="197" t="n">
        <v>89628</v>
      </c>
      <c r="B350" s="198" t="s">
        <v>558</v>
      </c>
      <c r="C350" s="199" t="s">
        <v>134</v>
      </c>
      <c r="D350" s="200" t="n">
        <v>6</v>
      </c>
      <c r="E350" s="201" t="n">
        <f aca="false">VLOOKUP(A350,'COMP ANL'!A:I,9,0)</f>
        <v>47.07</v>
      </c>
      <c r="F350" s="201" t="n">
        <f aca="false">E350*D350</f>
        <v>282.42</v>
      </c>
      <c r="G350" s="202" t="n">
        <f aca="false">$J$1</f>
        <v>0.2026</v>
      </c>
      <c r="H350" s="201" t="n">
        <f aca="false">ROUND((F350*(1+G350)),2)</f>
        <v>339.64</v>
      </c>
      <c r="I350" s="203" t="n">
        <f aca="false">H350/CAPA!$D$40</f>
        <v>6.33359330579393E-005</v>
      </c>
      <c r="J350" s="203" t="n">
        <f aca="false">I350+J349</f>
        <v>0.996440704803993</v>
      </c>
    </row>
    <row r="351" customFormat="false" ht="75" hidden="false" customHeight="false" outlineLevel="0" collapsed="false">
      <c r="A351" s="205" t="n">
        <v>94474</v>
      </c>
      <c r="B351" s="206" t="s">
        <v>559</v>
      </c>
      <c r="C351" s="207" t="s">
        <v>134</v>
      </c>
      <c r="D351" s="208" t="n">
        <v>2</v>
      </c>
      <c r="E351" s="201" t="n">
        <f aca="false">VLOOKUP(A351,'COMP ANL'!A:I,9,0)</f>
        <v>139.7</v>
      </c>
      <c r="F351" s="201" t="n">
        <f aca="false">E351*D351</f>
        <v>279.4</v>
      </c>
      <c r="G351" s="202" t="n">
        <f aca="false">$J$1</f>
        <v>0.2026</v>
      </c>
      <c r="H351" s="201" t="n">
        <f aca="false">ROUND((F351*(1+G351)),2)</f>
        <v>336.01</v>
      </c>
      <c r="I351" s="203" t="n">
        <f aca="false">H351/CAPA!$D$40</f>
        <v>6.26590120916211E-005</v>
      </c>
      <c r="J351" s="203" t="n">
        <f aca="false">I351+J350</f>
        <v>0.996503363816085</v>
      </c>
    </row>
    <row r="352" customFormat="false" ht="45" hidden="false" customHeight="false" outlineLevel="0" collapsed="false">
      <c r="A352" s="205" t="n">
        <v>89726</v>
      </c>
      <c r="B352" s="206" t="s">
        <v>560</v>
      </c>
      <c r="C352" s="207" t="s">
        <v>134</v>
      </c>
      <c r="D352" s="208" t="n">
        <v>27</v>
      </c>
      <c r="E352" s="201" t="n">
        <f aca="false">VLOOKUP(A352,'COMP ANL'!A:I,9,0)</f>
        <v>10.34</v>
      </c>
      <c r="F352" s="201" t="n">
        <f aca="false">E352*D352</f>
        <v>279.18</v>
      </c>
      <c r="G352" s="202" t="n">
        <f aca="false">$J$1</f>
        <v>0.2026</v>
      </c>
      <c r="H352" s="201" t="n">
        <f aca="false">ROUND((F352*(1+G352)),2)</f>
        <v>335.74</v>
      </c>
      <c r="I352" s="203" t="n">
        <f aca="false">H352/CAPA!$D$40</f>
        <v>6.26086625982585E-005</v>
      </c>
      <c r="J352" s="203" t="n">
        <f aca="false">I352+J351</f>
        <v>0.996565972478683</v>
      </c>
    </row>
    <row r="353" customFormat="false" ht="30" hidden="false" customHeight="false" outlineLevel="0" collapsed="false">
      <c r="A353" s="197" t="s">
        <v>561</v>
      </c>
      <c r="B353" s="198" t="s">
        <v>562</v>
      </c>
      <c r="C353" s="199" t="s">
        <v>134</v>
      </c>
      <c r="D353" s="200" t="n">
        <v>23</v>
      </c>
      <c r="E353" s="201" t="n">
        <f aca="false">VLOOKUP(A353,'COMP ANL'!A:I,9,0)</f>
        <v>11.67</v>
      </c>
      <c r="F353" s="201" t="n">
        <f aca="false">E353*D353</f>
        <v>268.41</v>
      </c>
      <c r="G353" s="202" t="n">
        <f aca="false">$J$1</f>
        <v>0.2026</v>
      </c>
      <c r="H353" s="201" t="n">
        <f aca="false">ROUND((F353*(1+G353)),2)</f>
        <v>322.79</v>
      </c>
      <c r="I353" s="203" t="n">
        <f aca="false">H353/CAPA!$D$40</f>
        <v>6.01937517129084E-005</v>
      </c>
      <c r="J353" s="203" t="n">
        <f aca="false">I353+J352</f>
        <v>0.996626166230396</v>
      </c>
    </row>
    <row r="354" customFormat="false" ht="45" hidden="false" customHeight="false" outlineLevel="0" collapsed="false">
      <c r="A354" s="205" t="n">
        <v>92694</v>
      </c>
      <c r="B354" s="206" t="s">
        <v>563</v>
      </c>
      <c r="C354" s="207" t="s">
        <v>134</v>
      </c>
      <c r="D354" s="208" t="n">
        <v>11</v>
      </c>
      <c r="E354" s="201" t="n">
        <f aca="false">VLOOKUP(A354,'COMP ANL'!A:I,9,0)</f>
        <v>24.14</v>
      </c>
      <c r="F354" s="201" t="n">
        <f aca="false">E354*D354</f>
        <v>265.54</v>
      </c>
      <c r="G354" s="202" t="n">
        <f aca="false">$J$1</f>
        <v>0.2026</v>
      </c>
      <c r="H354" s="201" t="n">
        <f aca="false">ROUND((F354*(1+G354)),2)</f>
        <v>319.34</v>
      </c>
      <c r="I354" s="203" t="n">
        <f aca="false">H354/CAPA!$D$40</f>
        <v>5.95503970754985E-005</v>
      </c>
      <c r="J354" s="203" t="n">
        <f aca="false">I354+J353</f>
        <v>0.996685716627472</v>
      </c>
    </row>
    <row r="355" customFormat="false" ht="30" hidden="false" customHeight="false" outlineLevel="0" collapsed="false">
      <c r="A355" s="205" t="n">
        <v>89448</v>
      </c>
      <c r="B355" s="206" t="s">
        <v>564</v>
      </c>
      <c r="C355" s="207" t="s">
        <v>120</v>
      </c>
      <c r="D355" s="208" t="n">
        <v>16.06</v>
      </c>
      <c r="E355" s="201" t="n">
        <f aca="false">VLOOKUP(A355,'COMP ANL'!A:I,9,0)</f>
        <v>16.37</v>
      </c>
      <c r="F355" s="201" t="n">
        <f aca="false">E355*D355</f>
        <v>262.9022</v>
      </c>
      <c r="G355" s="202" t="n">
        <f aca="false">$J$1</f>
        <v>0.2026</v>
      </c>
      <c r="H355" s="201" t="n">
        <f aca="false">ROUND((F355*(1+G355)),2)</f>
        <v>316.17</v>
      </c>
      <c r="I355" s="203" t="n">
        <f aca="false">H355/CAPA!$D$40</f>
        <v>5.89592567275016E-005</v>
      </c>
      <c r="J355" s="203" t="n">
        <f aca="false">I355+J354</f>
        <v>0.996744675884199</v>
      </c>
    </row>
    <row r="356" customFormat="false" ht="45" hidden="false" customHeight="false" outlineLevel="0" collapsed="false">
      <c r="A356" s="205" t="n">
        <v>97667</v>
      </c>
      <c r="B356" s="206" t="s">
        <v>565</v>
      </c>
      <c r="C356" s="207" t="s">
        <v>120</v>
      </c>
      <c r="D356" s="208" t="n">
        <v>30</v>
      </c>
      <c r="E356" s="201" t="n">
        <f aca="false">VLOOKUP(A356,'COMP ANL'!A:I,9,0)</f>
        <v>8.76</v>
      </c>
      <c r="F356" s="201" t="n">
        <f aca="false">E356*D356</f>
        <v>262.8</v>
      </c>
      <c r="G356" s="202" t="n">
        <f aca="false">$J$1</f>
        <v>0.2026</v>
      </c>
      <c r="H356" s="201" t="n">
        <f aca="false">ROUND((F356*(1+G356)),2)</f>
        <v>316.04</v>
      </c>
      <c r="I356" s="203" t="n">
        <f aca="false">H356/CAPA!$D$40</f>
        <v>5.89350143788456E-005</v>
      </c>
      <c r="J356" s="203" t="n">
        <f aca="false">I356+J355</f>
        <v>0.996803610898578</v>
      </c>
    </row>
    <row r="357" customFormat="false" ht="30" hidden="false" customHeight="false" outlineLevel="0" collapsed="false">
      <c r="A357" s="205" t="s">
        <v>566</v>
      </c>
      <c r="B357" s="206" t="s">
        <v>567</v>
      </c>
      <c r="C357" s="207" t="s">
        <v>134</v>
      </c>
      <c r="D357" s="208" t="n">
        <v>4</v>
      </c>
      <c r="E357" s="201" t="n">
        <f aca="false">VLOOKUP(A357,'COMP ANL'!A:I,9,0)</f>
        <v>65.57</v>
      </c>
      <c r="F357" s="201" t="n">
        <f aca="false">E357*D357</f>
        <v>262.28</v>
      </c>
      <c r="G357" s="202" t="n">
        <f aca="false">$J$1</f>
        <v>0.2026</v>
      </c>
      <c r="H357" s="201" t="n">
        <f aca="false">ROUND((F357*(1+G357)),2)</f>
        <v>315.42</v>
      </c>
      <c r="I357" s="203" t="n">
        <f aca="false">H357/CAPA!$D$40</f>
        <v>5.88193970237169E-005</v>
      </c>
      <c r="J357" s="203" t="n">
        <f aca="false">I357+J356</f>
        <v>0.996862430295602</v>
      </c>
    </row>
    <row r="358" customFormat="false" ht="15" hidden="false" customHeight="false" outlineLevel="0" collapsed="false">
      <c r="A358" s="205" t="s">
        <v>568</v>
      </c>
      <c r="B358" s="206" t="s">
        <v>569</v>
      </c>
      <c r="C358" s="207" t="s">
        <v>134</v>
      </c>
      <c r="D358" s="208" t="n">
        <v>3</v>
      </c>
      <c r="E358" s="201" t="n">
        <f aca="false">VLOOKUP(A358,'COMP ANL'!A:I,9,0)</f>
        <v>86.29</v>
      </c>
      <c r="F358" s="201" t="n">
        <f aca="false">E358*D358</f>
        <v>258.87</v>
      </c>
      <c r="G358" s="202" t="n">
        <f aca="false">$J$1</f>
        <v>0.2026</v>
      </c>
      <c r="H358" s="201" t="n">
        <f aca="false">ROUND((F358*(1+G358)),2)</f>
        <v>311.32</v>
      </c>
      <c r="I358" s="203" t="n">
        <f aca="false">H358/CAPA!$D$40</f>
        <v>5.80548306430269E-005</v>
      </c>
      <c r="J358" s="203" t="n">
        <f aca="false">I358+J357</f>
        <v>0.996920485126245</v>
      </c>
    </row>
    <row r="359" customFormat="false" ht="30" hidden="false" customHeight="false" outlineLevel="0" collapsed="false">
      <c r="A359" s="205" t="n">
        <v>99630</v>
      </c>
      <c r="B359" s="206" t="s">
        <v>570</v>
      </c>
      <c r="C359" s="207" t="s">
        <v>134</v>
      </c>
      <c r="D359" s="208" t="n">
        <v>2</v>
      </c>
      <c r="E359" s="201" t="n">
        <f aca="false">VLOOKUP(A359,'COMP ANL'!A:I,9,0)</f>
        <v>129.18</v>
      </c>
      <c r="F359" s="201" t="n">
        <f aca="false">E359*D359</f>
        <v>258.36</v>
      </c>
      <c r="G359" s="202" t="n">
        <f aca="false">$J$1</f>
        <v>0.2026</v>
      </c>
      <c r="H359" s="201" t="n">
        <f aca="false">ROUND((F359*(1+G359)),2)</f>
        <v>310.7</v>
      </c>
      <c r="I359" s="203" t="n">
        <f aca="false">H359/CAPA!$D$40</f>
        <v>5.79392132878982E-005</v>
      </c>
      <c r="J359" s="203" t="n">
        <f aca="false">I359+J358</f>
        <v>0.996978424339532</v>
      </c>
    </row>
    <row r="360" customFormat="false" ht="60" hidden="false" customHeight="false" outlineLevel="0" collapsed="false">
      <c r="A360" s="205" t="n">
        <v>94686</v>
      </c>
      <c r="B360" s="206" t="s">
        <v>571</v>
      </c>
      <c r="C360" s="207" t="s">
        <v>134</v>
      </c>
      <c r="D360" s="208" t="n">
        <v>1</v>
      </c>
      <c r="E360" s="201" t="n">
        <f aca="false">VLOOKUP(A360,'COMP ANL'!A:I,9,0)</f>
        <v>246.01</v>
      </c>
      <c r="F360" s="201" t="n">
        <f aca="false">E360*D360</f>
        <v>246.01</v>
      </c>
      <c r="G360" s="202" t="n">
        <f aca="false">$J$1</f>
        <v>0.2026</v>
      </c>
      <c r="H360" s="201" t="n">
        <f aca="false">ROUND((F360*(1+G360)),2)</f>
        <v>295.85</v>
      </c>
      <c r="I360" s="203" t="n">
        <f aca="false">H360/CAPA!$D$40</f>
        <v>5.516999115296E-005</v>
      </c>
      <c r="J360" s="203" t="n">
        <f aca="false">I360+J359</f>
        <v>0.997033594330686</v>
      </c>
    </row>
    <row r="361" customFormat="false" ht="30" hidden="false" customHeight="false" outlineLevel="0" collapsed="false">
      <c r="A361" s="205" t="s">
        <v>572</v>
      </c>
      <c r="B361" s="206" t="s">
        <v>573</v>
      </c>
      <c r="C361" s="207" t="s">
        <v>134</v>
      </c>
      <c r="D361" s="208" t="n">
        <v>26</v>
      </c>
      <c r="E361" s="201" t="n">
        <f aca="false">VLOOKUP(A361,'COMP ANL'!A:I,9,0)</f>
        <v>9.44</v>
      </c>
      <c r="F361" s="201" t="n">
        <f aca="false">E361*D361</f>
        <v>245.44</v>
      </c>
      <c r="G361" s="202" t="n">
        <f aca="false">$J$1</f>
        <v>0.2026</v>
      </c>
      <c r="H361" s="201" t="n">
        <f aca="false">ROUND((F361*(1+G361)),2)</f>
        <v>295.17</v>
      </c>
      <c r="I361" s="203" t="n">
        <f aca="false">H361/CAPA!$D$40</f>
        <v>5.50431850215285E-005</v>
      </c>
      <c r="J361" s="203" t="n">
        <f aca="false">I361+J360</f>
        <v>0.997088637515707</v>
      </c>
    </row>
    <row r="362" customFormat="false" ht="60" hidden="false" customHeight="false" outlineLevel="0" collapsed="false">
      <c r="A362" s="205" t="s">
        <v>574</v>
      </c>
      <c r="B362" s="206" t="s">
        <v>575</v>
      </c>
      <c r="C362" s="207" t="s">
        <v>134</v>
      </c>
      <c r="D362" s="208" t="n">
        <v>23</v>
      </c>
      <c r="E362" s="201" t="n">
        <f aca="false">VLOOKUP(A362,'COMP ANL'!A:I,9,0)</f>
        <v>10.67</v>
      </c>
      <c r="F362" s="201" t="n">
        <f aca="false">E362*D362</f>
        <v>245.41</v>
      </c>
      <c r="G362" s="202" t="n">
        <f aca="false">$J$1</f>
        <v>0.2026</v>
      </c>
      <c r="H362" s="201" t="n">
        <f aca="false">ROUND((F362*(1+G362)),2)</f>
        <v>295.13</v>
      </c>
      <c r="I362" s="203" t="n">
        <f aca="false">H362/CAPA!$D$40</f>
        <v>5.50357258373266E-005</v>
      </c>
      <c r="J362" s="203" t="n">
        <f aca="false">I362+J361</f>
        <v>0.997143673241544</v>
      </c>
    </row>
    <row r="363" customFormat="false" ht="45" hidden="false" customHeight="false" outlineLevel="0" collapsed="false">
      <c r="A363" s="205" t="n">
        <v>104332</v>
      </c>
      <c r="B363" s="206" t="s">
        <v>576</v>
      </c>
      <c r="C363" s="207" t="s">
        <v>134</v>
      </c>
      <c r="D363" s="208" t="n">
        <v>4</v>
      </c>
      <c r="E363" s="201" t="n">
        <f aca="false">VLOOKUP(A363,'COMP ANL'!A:I,9,0)</f>
        <v>60.34</v>
      </c>
      <c r="F363" s="201" t="n">
        <f aca="false">E363*D363</f>
        <v>241.36</v>
      </c>
      <c r="G363" s="202" t="n">
        <f aca="false">$J$1</f>
        <v>0.2026</v>
      </c>
      <c r="H363" s="201" t="n">
        <f aca="false">ROUND((F363*(1+G363)),2)</f>
        <v>290.26</v>
      </c>
      <c r="I363" s="203" t="n">
        <f aca="false">H363/CAPA!$D$40</f>
        <v>5.41275701607509E-005</v>
      </c>
      <c r="J363" s="203" t="n">
        <f aca="false">I363+J362</f>
        <v>0.997197800811705</v>
      </c>
    </row>
    <row r="364" customFormat="false" ht="45" hidden="false" customHeight="false" outlineLevel="0" collapsed="false">
      <c r="A364" s="205" t="n">
        <v>89630</v>
      </c>
      <c r="B364" s="206" t="s">
        <v>577</v>
      </c>
      <c r="C364" s="207" t="s">
        <v>134</v>
      </c>
      <c r="D364" s="208" t="n">
        <v>4</v>
      </c>
      <c r="E364" s="201" t="n">
        <f aca="false">VLOOKUP(A364,'COMP ANL'!A:I,9,0)</f>
        <v>59.93</v>
      </c>
      <c r="F364" s="201" t="n">
        <f aca="false">E364*D364</f>
        <v>239.72</v>
      </c>
      <c r="G364" s="202" t="n">
        <f aca="false">$J$1</f>
        <v>0.2026</v>
      </c>
      <c r="H364" s="201" t="n">
        <f aca="false">ROUND((F364*(1+G364)),2)</f>
        <v>288.29</v>
      </c>
      <c r="I364" s="203" t="n">
        <f aca="false">H364/CAPA!$D$40</f>
        <v>5.37602053388097E-005</v>
      </c>
      <c r="J364" s="203" t="n">
        <f aca="false">I364+J363</f>
        <v>0.997251561017044</v>
      </c>
    </row>
    <row r="365" customFormat="false" ht="30" hidden="false" customHeight="false" outlineLevel="0" collapsed="false">
      <c r="A365" s="205" t="s">
        <v>578</v>
      </c>
      <c r="B365" s="206" t="s">
        <v>579</v>
      </c>
      <c r="C365" s="207" t="s">
        <v>134</v>
      </c>
      <c r="D365" s="208" t="n">
        <v>2</v>
      </c>
      <c r="E365" s="201" t="n">
        <f aca="false">VLOOKUP(A365,'COMP ANL'!A:I,9,0)</f>
        <v>114.27</v>
      </c>
      <c r="F365" s="201" t="n">
        <f aca="false">E365*D365</f>
        <v>228.54</v>
      </c>
      <c r="G365" s="202" t="n">
        <f aca="false">$J$1</f>
        <v>0.2026</v>
      </c>
      <c r="H365" s="201" t="n">
        <f aca="false">ROUND((F365*(1+G365)),2)</f>
        <v>274.84</v>
      </c>
      <c r="I365" s="203" t="n">
        <f aca="false">H365/CAPA!$D$40</f>
        <v>5.12520546509364E-005</v>
      </c>
      <c r="J365" s="203" t="n">
        <f aca="false">I365+J364</f>
        <v>0.997302813071695</v>
      </c>
    </row>
    <row r="366" customFormat="false" ht="30" hidden="false" customHeight="false" outlineLevel="0" collapsed="false">
      <c r="A366" s="205" t="s">
        <v>580</v>
      </c>
      <c r="B366" s="206" t="s">
        <v>581</v>
      </c>
      <c r="C366" s="207" t="s">
        <v>134</v>
      </c>
      <c r="D366" s="208" t="n">
        <v>2</v>
      </c>
      <c r="E366" s="201" t="n">
        <f aca="false">VLOOKUP(A366,'COMP ANL'!A:I,9,0)</f>
        <v>113.06</v>
      </c>
      <c r="F366" s="201" t="n">
        <f aca="false">E366*D366</f>
        <v>226.12</v>
      </c>
      <c r="G366" s="202" t="n">
        <f aca="false">$J$1</f>
        <v>0.2026</v>
      </c>
      <c r="H366" s="201" t="n">
        <f aca="false">ROUND((F366*(1+G366)),2)</f>
        <v>271.93</v>
      </c>
      <c r="I366" s="203" t="n">
        <f aca="false">H366/CAPA!$D$40</f>
        <v>5.07093990002515E-005</v>
      </c>
      <c r="J366" s="203" t="n">
        <f aca="false">I366+J365</f>
        <v>0.997353522470695</v>
      </c>
    </row>
    <row r="367" customFormat="false" ht="45" hidden="false" customHeight="false" outlineLevel="0" collapsed="false">
      <c r="A367" s="205" t="n">
        <v>92910</v>
      </c>
      <c r="B367" s="206" t="s">
        <v>582</v>
      </c>
      <c r="C367" s="207" t="s">
        <v>134</v>
      </c>
      <c r="D367" s="208" t="n">
        <v>2</v>
      </c>
      <c r="E367" s="201" t="n">
        <f aca="false">VLOOKUP(A367,'COMP ANL'!A:I,9,0)</f>
        <v>112.86</v>
      </c>
      <c r="F367" s="201" t="n">
        <f aca="false">E367*D367</f>
        <v>225.72</v>
      </c>
      <c r="G367" s="202" t="n">
        <f aca="false">$J$1</f>
        <v>0.2026</v>
      </c>
      <c r="H367" s="201" t="n">
        <f aca="false">ROUND((F367*(1+G367)),2)</f>
        <v>271.45</v>
      </c>
      <c r="I367" s="203" t="n">
        <f aca="false">H367/CAPA!$D$40</f>
        <v>5.06198887898293E-005</v>
      </c>
      <c r="J367" s="203" t="n">
        <f aca="false">I367+J366</f>
        <v>0.997404142359485</v>
      </c>
    </row>
    <row r="368" customFormat="false" ht="15" hidden="false" customHeight="false" outlineLevel="0" collapsed="false">
      <c r="A368" s="205" t="s">
        <v>583</v>
      </c>
      <c r="B368" s="206" t="s">
        <v>584</v>
      </c>
      <c r="C368" s="207" t="s">
        <v>134</v>
      </c>
      <c r="D368" s="208" t="n">
        <v>3</v>
      </c>
      <c r="E368" s="201" t="n">
        <f aca="false">VLOOKUP(A368,'COMP ANL'!A:I,9,0)</f>
        <v>74.05</v>
      </c>
      <c r="F368" s="201" t="n">
        <f aca="false">E368*D368</f>
        <v>222.15</v>
      </c>
      <c r="G368" s="202" t="n">
        <f aca="false">$J$1</f>
        <v>0.2026</v>
      </c>
      <c r="H368" s="201" t="n">
        <f aca="false">ROUND((F368*(1+G368)),2)</f>
        <v>267.16</v>
      </c>
      <c r="I368" s="203" t="n">
        <f aca="false">H368/CAPA!$D$40</f>
        <v>4.98198912841805E-005</v>
      </c>
      <c r="J368" s="203" t="n">
        <f aca="false">I368+J367</f>
        <v>0.997453962250769</v>
      </c>
    </row>
    <row r="369" customFormat="false" ht="45" hidden="false" customHeight="false" outlineLevel="0" collapsed="false">
      <c r="A369" s="197" t="n">
        <v>86937</v>
      </c>
      <c r="B369" s="198" t="s">
        <v>585</v>
      </c>
      <c r="C369" s="199" t="s">
        <v>134</v>
      </c>
      <c r="D369" s="200" t="n">
        <v>1</v>
      </c>
      <c r="E369" s="201" t="n">
        <f aca="false">VLOOKUP(A369,'COMP ANL'!A:I,9,0)</f>
        <v>219.47</v>
      </c>
      <c r="F369" s="201" t="n">
        <f aca="false">E369*D369</f>
        <v>219.47</v>
      </c>
      <c r="G369" s="202" t="n">
        <f aca="false">$J$1</f>
        <v>0.2026</v>
      </c>
      <c r="H369" s="201" t="n">
        <f aca="false">ROUND((F369*(1+G369)),2)</f>
        <v>263.93</v>
      </c>
      <c r="I369" s="203" t="n">
        <f aca="false">H369/CAPA!$D$40</f>
        <v>4.92175621598808E-005</v>
      </c>
      <c r="J369" s="203" t="n">
        <f aca="false">I369+J368</f>
        <v>0.997503179812929</v>
      </c>
    </row>
    <row r="370" customFormat="false" ht="30" hidden="false" customHeight="false" outlineLevel="0" collapsed="false">
      <c r="A370" s="205" t="s">
        <v>586</v>
      </c>
      <c r="B370" s="206" t="s">
        <v>587</v>
      </c>
      <c r="C370" s="207" t="s">
        <v>134</v>
      </c>
      <c r="D370" s="208" t="n">
        <v>5</v>
      </c>
      <c r="E370" s="201" t="n">
        <f aca="false">VLOOKUP(A370,'COMP ANL'!A:I,9,0)</f>
        <v>43.23</v>
      </c>
      <c r="F370" s="201" t="n">
        <f aca="false">E370*D370</f>
        <v>216.15</v>
      </c>
      <c r="G370" s="202" t="n">
        <f aca="false">$J$1</f>
        <v>0.2026</v>
      </c>
      <c r="H370" s="201" t="n">
        <f aca="false">ROUND((F370*(1+G370)),2)</f>
        <v>259.94</v>
      </c>
      <c r="I370" s="203" t="n">
        <f aca="false">H370/CAPA!$D$40</f>
        <v>4.84735085357459E-005</v>
      </c>
      <c r="J370" s="203" t="n">
        <f aca="false">I370+J369</f>
        <v>0.997551653321465</v>
      </c>
    </row>
    <row r="371" customFormat="false" ht="30" hidden="false" customHeight="false" outlineLevel="0" collapsed="false">
      <c r="A371" s="205" t="s">
        <v>588</v>
      </c>
      <c r="B371" s="206" t="s">
        <v>355</v>
      </c>
      <c r="C371" s="207" t="s">
        <v>134</v>
      </c>
      <c r="D371" s="208" t="n">
        <v>2</v>
      </c>
      <c r="E371" s="201" t="n">
        <f aca="false">VLOOKUP(A371,'COMP ANL'!A:I,9,0)</f>
        <v>105.93</v>
      </c>
      <c r="F371" s="201" t="n">
        <f aca="false">E371*D371</f>
        <v>211.86</v>
      </c>
      <c r="G371" s="202" t="n">
        <f aca="false">$J$1</f>
        <v>0.2026</v>
      </c>
      <c r="H371" s="201" t="n">
        <f aca="false">ROUND((F371*(1+G371)),2)</f>
        <v>254.78</v>
      </c>
      <c r="I371" s="203" t="n">
        <f aca="false">H371/CAPA!$D$40</f>
        <v>4.75112737737068E-005</v>
      </c>
      <c r="J371" s="203" t="n">
        <f aca="false">I371+J370</f>
        <v>0.997599164595238</v>
      </c>
    </row>
    <row r="372" customFormat="false" ht="45" hidden="false" customHeight="false" outlineLevel="0" collapsed="false">
      <c r="A372" s="205" t="n">
        <v>89384</v>
      </c>
      <c r="B372" s="206" t="s">
        <v>589</v>
      </c>
      <c r="C372" s="207" t="s">
        <v>134</v>
      </c>
      <c r="D372" s="208" t="n">
        <v>16</v>
      </c>
      <c r="E372" s="201" t="n">
        <f aca="false">VLOOKUP(A372,'COMP ANL'!A:I,9,0)</f>
        <v>13.05</v>
      </c>
      <c r="F372" s="201" t="n">
        <f aca="false">E372*D372</f>
        <v>208.8</v>
      </c>
      <c r="G372" s="202" t="n">
        <f aca="false">$J$1</f>
        <v>0.2026</v>
      </c>
      <c r="H372" s="201" t="n">
        <f aca="false">ROUND((F372*(1+G372)),2)</f>
        <v>251.1</v>
      </c>
      <c r="I372" s="203" t="n">
        <f aca="false">H372/CAPA!$D$40</f>
        <v>4.68250288271362E-005</v>
      </c>
      <c r="J372" s="203" t="n">
        <f aca="false">I372+J371</f>
        <v>0.997645989624065</v>
      </c>
    </row>
    <row r="373" customFormat="false" ht="30" hidden="false" customHeight="false" outlineLevel="0" collapsed="false">
      <c r="A373" s="205" t="s">
        <v>590</v>
      </c>
      <c r="B373" s="206" t="s">
        <v>591</v>
      </c>
      <c r="C373" s="207" t="s">
        <v>134</v>
      </c>
      <c r="D373" s="208" t="n">
        <v>1</v>
      </c>
      <c r="E373" s="201" t="n">
        <f aca="false">VLOOKUP(A373,'COMP ANL'!A:I,9,0)</f>
        <v>202.59</v>
      </c>
      <c r="F373" s="201" t="n">
        <f aca="false">E373*D373</f>
        <v>202.59</v>
      </c>
      <c r="G373" s="202" t="n">
        <f aca="false">$J$1</f>
        <v>0.2026</v>
      </c>
      <c r="H373" s="201" t="n">
        <f aca="false">ROUND((F373*(1+G373)),2)</f>
        <v>243.63</v>
      </c>
      <c r="I373" s="203" t="n">
        <f aca="false">H373/CAPA!$D$40</f>
        <v>4.54320261774401E-005</v>
      </c>
      <c r="J373" s="203" t="n">
        <f aca="false">I373+J372</f>
        <v>0.997691421650243</v>
      </c>
    </row>
    <row r="374" customFormat="false" ht="30" hidden="false" customHeight="false" outlineLevel="0" collapsed="false">
      <c r="A374" s="197" t="n">
        <v>91955</v>
      </c>
      <c r="B374" s="198" t="s">
        <v>592</v>
      </c>
      <c r="C374" s="199" t="s">
        <v>134</v>
      </c>
      <c r="D374" s="200" t="n">
        <v>5</v>
      </c>
      <c r="E374" s="201" t="n">
        <f aca="false">VLOOKUP(A374,'COMP ANL'!A:I,9,0)</f>
        <v>39.44</v>
      </c>
      <c r="F374" s="201" t="n">
        <f aca="false">E374*D374</f>
        <v>197.2</v>
      </c>
      <c r="G374" s="202" t="n">
        <f aca="false">$J$1</f>
        <v>0.2026</v>
      </c>
      <c r="H374" s="201" t="n">
        <f aca="false">ROUND((F374*(1+G374)),2)</f>
        <v>237.15</v>
      </c>
      <c r="I374" s="203" t="n">
        <f aca="false">H374/CAPA!$D$40</f>
        <v>4.42236383367398E-005</v>
      </c>
      <c r="J374" s="203" t="n">
        <f aca="false">I374+J373</f>
        <v>0.99773564528858</v>
      </c>
    </row>
    <row r="375" customFormat="false" ht="60" hidden="false" customHeight="false" outlineLevel="0" collapsed="false">
      <c r="A375" s="205" t="s">
        <v>593</v>
      </c>
      <c r="B375" s="206" t="s">
        <v>594</v>
      </c>
      <c r="C375" s="207" t="s">
        <v>134</v>
      </c>
      <c r="D375" s="208" t="n">
        <v>4</v>
      </c>
      <c r="E375" s="201" t="n">
        <f aca="false">VLOOKUP(A375,'COMP ANL'!A:I,9,0)</f>
        <v>49.19</v>
      </c>
      <c r="F375" s="201" t="n">
        <f aca="false">E375*D375</f>
        <v>196.76</v>
      </c>
      <c r="G375" s="202" t="n">
        <f aca="false">$J$1</f>
        <v>0.2026</v>
      </c>
      <c r="H375" s="201" t="n">
        <f aca="false">ROUND((F375*(1+G375)),2)</f>
        <v>236.62</v>
      </c>
      <c r="I375" s="203" t="n">
        <f aca="false">H375/CAPA!$D$40</f>
        <v>4.41248041460652E-005</v>
      </c>
      <c r="J375" s="203" t="n">
        <f aca="false">I375+J374</f>
        <v>0.997779770092726</v>
      </c>
    </row>
    <row r="376" customFormat="false" ht="30" hidden="false" customHeight="false" outlineLevel="0" collapsed="false">
      <c r="A376" s="205" t="s">
        <v>595</v>
      </c>
      <c r="B376" s="206" t="s">
        <v>596</v>
      </c>
      <c r="C376" s="207" t="s">
        <v>134</v>
      </c>
      <c r="D376" s="208" t="n">
        <v>4</v>
      </c>
      <c r="E376" s="201" t="n">
        <f aca="false">VLOOKUP(A376,'COMP ANL'!A:I,9,0)</f>
        <v>47.21</v>
      </c>
      <c r="F376" s="201" t="n">
        <f aca="false">E376*D376</f>
        <v>188.84</v>
      </c>
      <c r="G376" s="202" t="n">
        <f aca="false">$J$1</f>
        <v>0.2026</v>
      </c>
      <c r="H376" s="201" t="n">
        <f aca="false">ROUND((F376*(1+G376)),2)</f>
        <v>227.1</v>
      </c>
      <c r="I376" s="203" t="n">
        <f aca="false">H376/CAPA!$D$40</f>
        <v>4.2349518306024E-005</v>
      </c>
      <c r="J376" s="203" t="n">
        <f aca="false">I376+J375</f>
        <v>0.997822119611032</v>
      </c>
    </row>
    <row r="377" customFormat="false" ht="45" hidden="false" customHeight="false" outlineLevel="0" collapsed="false">
      <c r="A377" s="205" t="n">
        <v>98262</v>
      </c>
      <c r="B377" s="206" t="s">
        <v>597</v>
      </c>
      <c r="C377" s="207" t="s">
        <v>120</v>
      </c>
      <c r="D377" s="208" t="n">
        <v>40</v>
      </c>
      <c r="E377" s="201" t="n">
        <f aca="false">VLOOKUP(A377,'COMP ANL'!A:I,9,0)</f>
        <v>4.65</v>
      </c>
      <c r="F377" s="201" t="n">
        <f aca="false">E377*D377</f>
        <v>186</v>
      </c>
      <c r="G377" s="202" t="n">
        <f aca="false">$J$1</f>
        <v>0.2026</v>
      </c>
      <c r="H377" s="201" t="n">
        <f aca="false">ROUND((F377*(1+G377)),2)</f>
        <v>223.68</v>
      </c>
      <c r="I377" s="203" t="n">
        <f aca="false">H377/CAPA!$D$40</f>
        <v>4.17117580567656E-005</v>
      </c>
      <c r="J377" s="203" t="n">
        <f aca="false">I377+J376</f>
        <v>0.997863831369089</v>
      </c>
    </row>
    <row r="378" customFormat="false" ht="15" hidden="false" customHeight="false" outlineLevel="0" collapsed="false">
      <c r="A378" s="205" t="s">
        <v>598</v>
      </c>
      <c r="B378" s="206" t="s">
        <v>599</v>
      </c>
      <c r="C378" s="207" t="s">
        <v>120</v>
      </c>
      <c r="D378" s="208" t="n">
        <v>19.49</v>
      </c>
      <c r="E378" s="201" t="n">
        <f aca="false">VLOOKUP(A378,'COMP ANL'!A:I,9,0)</f>
        <v>9.5</v>
      </c>
      <c r="F378" s="201" t="n">
        <f aca="false">E378*D378</f>
        <v>185.155</v>
      </c>
      <c r="G378" s="202" t="n">
        <f aca="false">$J$1</f>
        <v>0.2026</v>
      </c>
      <c r="H378" s="201" t="n">
        <f aca="false">ROUND((F378*(1+G378)),2)</f>
        <v>222.67</v>
      </c>
      <c r="I378" s="203" t="n">
        <f aca="false">H378/CAPA!$D$40</f>
        <v>4.15234136556687E-005</v>
      </c>
      <c r="J378" s="203" t="n">
        <f aca="false">I378+J377</f>
        <v>0.997905354782744</v>
      </c>
    </row>
    <row r="379" customFormat="false" ht="60" hidden="false" customHeight="false" outlineLevel="0" collapsed="false">
      <c r="A379" s="205" t="n">
        <v>97328</v>
      </c>
      <c r="B379" s="206" t="s">
        <v>600</v>
      </c>
      <c r="C379" s="207" t="s">
        <v>120</v>
      </c>
      <c r="D379" s="208" t="n">
        <v>3.75</v>
      </c>
      <c r="E379" s="201" t="n">
        <f aca="false">VLOOKUP(A379,'COMP ANL'!A:I,9,0)</f>
        <v>49.19</v>
      </c>
      <c r="F379" s="201" t="n">
        <f aca="false">E379*D379</f>
        <v>184.4625</v>
      </c>
      <c r="G379" s="202" t="n">
        <f aca="false">$J$1</f>
        <v>0.2026</v>
      </c>
      <c r="H379" s="201" t="n">
        <f aca="false">ROUND((F379*(1+G379)),2)</f>
        <v>221.83</v>
      </c>
      <c r="I379" s="203" t="n">
        <f aca="false">H379/CAPA!$D$40</f>
        <v>4.13667707874298E-005</v>
      </c>
      <c r="J379" s="203" t="n">
        <f aca="false">I379+J378</f>
        <v>0.997946721553532</v>
      </c>
    </row>
    <row r="380" customFormat="false" ht="30" hidden="false" customHeight="false" outlineLevel="0" collapsed="false">
      <c r="A380" s="205" t="s">
        <v>601</v>
      </c>
      <c r="B380" s="206" t="s">
        <v>602</v>
      </c>
      <c r="C380" s="207" t="s">
        <v>134</v>
      </c>
      <c r="D380" s="208" t="n">
        <v>8</v>
      </c>
      <c r="E380" s="201" t="n">
        <f aca="false">VLOOKUP(A380,'COMP ANL'!A:I,9,0)</f>
        <v>23.04</v>
      </c>
      <c r="F380" s="201" t="n">
        <f aca="false">E380*D380</f>
        <v>184.32</v>
      </c>
      <c r="G380" s="202" t="n">
        <f aca="false">$J$1</f>
        <v>0.2026</v>
      </c>
      <c r="H380" s="201" t="n">
        <f aca="false">ROUND((F380*(1+G380)),2)</f>
        <v>221.66</v>
      </c>
      <c r="I380" s="203" t="n">
        <f aca="false">H380/CAPA!$D$40</f>
        <v>4.1335069254572E-005</v>
      </c>
      <c r="J380" s="203" t="n">
        <f aca="false">I380+J379</f>
        <v>0.997988056622786</v>
      </c>
    </row>
    <row r="381" customFormat="false" ht="45" hidden="false" customHeight="false" outlineLevel="0" collapsed="false">
      <c r="A381" s="197" t="n">
        <v>97670</v>
      </c>
      <c r="B381" s="198" t="s">
        <v>603</v>
      </c>
      <c r="C381" s="199" t="s">
        <v>120</v>
      </c>
      <c r="D381" s="200" t="n">
        <v>7.6</v>
      </c>
      <c r="E381" s="201" t="n">
        <f aca="false">VLOOKUP(A381,'COMP ANL'!A:I,9,0)</f>
        <v>23.73</v>
      </c>
      <c r="F381" s="201" t="n">
        <f aca="false">E381*D381</f>
        <v>180.348</v>
      </c>
      <c r="G381" s="202" t="n">
        <f aca="false">$J$1</f>
        <v>0.2026</v>
      </c>
      <c r="H381" s="201" t="n">
        <f aca="false">ROUND((F381*(1+G381)),2)</f>
        <v>216.89</v>
      </c>
      <c r="I381" s="203" t="n">
        <f aca="false">H381/CAPA!$D$40</f>
        <v>4.04455615385009E-005</v>
      </c>
      <c r="J381" s="203" t="n">
        <f aca="false">I381+J380</f>
        <v>0.998028502184325</v>
      </c>
    </row>
    <row r="382" customFormat="false" ht="45" hidden="false" customHeight="false" outlineLevel="0" collapsed="false">
      <c r="A382" s="197" t="n">
        <v>97668</v>
      </c>
      <c r="B382" s="198" t="s">
        <v>604</v>
      </c>
      <c r="C382" s="199" t="s">
        <v>120</v>
      </c>
      <c r="D382" s="200" t="n">
        <v>14.4</v>
      </c>
      <c r="E382" s="201" t="n">
        <f aca="false">VLOOKUP(A382,'COMP ANL'!A:I,9,0)</f>
        <v>12.49</v>
      </c>
      <c r="F382" s="201" t="n">
        <f aca="false">E382*D382</f>
        <v>179.856</v>
      </c>
      <c r="G382" s="202" t="n">
        <f aca="false">$J$1</f>
        <v>0.2026</v>
      </c>
      <c r="H382" s="201" t="n">
        <f aca="false">ROUND((F382*(1+G382)),2)</f>
        <v>216.29</v>
      </c>
      <c r="I382" s="203" t="n">
        <f aca="false">H382/CAPA!$D$40</f>
        <v>4.03336737754731E-005</v>
      </c>
      <c r="J382" s="203" t="n">
        <f aca="false">I382+J381</f>
        <v>0.9980688358581</v>
      </c>
    </row>
    <row r="383" customFormat="false" ht="60" hidden="false" customHeight="false" outlineLevel="0" collapsed="false">
      <c r="A383" s="197" t="n">
        <v>92780</v>
      </c>
      <c r="B383" s="198" t="s">
        <v>605</v>
      </c>
      <c r="C383" s="199" t="s">
        <v>116</v>
      </c>
      <c r="D383" s="200" t="n">
        <v>16</v>
      </c>
      <c r="E383" s="201" t="n">
        <f aca="false">VLOOKUP(A383,'COMP ANL'!A:I,9,0)</f>
        <v>11.04</v>
      </c>
      <c r="F383" s="201" t="n">
        <f aca="false">E383*D383</f>
        <v>176.64</v>
      </c>
      <c r="G383" s="202" t="n">
        <f aca="false">$J$1</f>
        <v>0.2026</v>
      </c>
      <c r="H383" s="201" t="n">
        <f aca="false">ROUND((F383*(1+G383)),2)</f>
        <v>212.43</v>
      </c>
      <c r="I383" s="203" t="n">
        <f aca="false">H383/CAPA!$D$40</f>
        <v>3.96138624999942E-005</v>
      </c>
      <c r="J383" s="203" t="n">
        <f aca="false">I383+J382</f>
        <v>0.9981084497206</v>
      </c>
    </row>
    <row r="384" customFormat="false" ht="45" hidden="false" customHeight="false" outlineLevel="0" collapsed="false">
      <c r="A384" s="197" t="n">
        <v>100561</v>
      </c>
      <c r="B384" s="198" t="s">
        <v>606</v>
      </c>
      <c r="C384" s="199" t="s">
        <v>134</v>
      </c>
      <c r="D384" s="200" t="n">
        <v>1</v>
      </c>
      <c r="E384" s="201" t="n">
        <f aca="false">VLOOKUP(A384,'COMP ANL'!A:I,9,0)</f>
        <v>171.97</v>
      </c>
      <c r="F384" s="201" t="n">
        <f aca="false">E384*D384</f>
        <v>171.97</v>
      </c>
      <c r="G384" s="202" t="n">
        <f aca="false">$J$1</f>
        <v>0.2026</v>
      </c>
      <c r="H384" s="201" t="n">
        <f aca="false">ROUND((F384*(1+G384)),2)</f>
        <v>206.81</v>
      </c>
      <c r="I384" s="203" t="n">
        <f aca="false">H384/CAPA!$D$40</f>
        <v>3.85658471196338E-005</v>
      </c>
      <c r="J384" s="203" t="n">
        <f aca="false">I384+J383</f>
        <v>0.99814701556772</v>
      </c>
    </row>
    <row r="385" customFormat="false" ht="45" hidden="false" customHeight="false" outlineLevel="0" collapsed="false">
      <c r="A385" s="197" t="n">
        <v>92768</v>
      </c>
      <c r="B385" s="198" t="s">
        <v>607</v>
      </c>
      <c r="C385" s="199" t="s">
        <v>116</v>
      </c>
      <c r="D385" s="200" t="n">
        <v>11.4</v>
      </c>
      <c r="E385" s="201" t="n">
        <f aca="false">VLOOKUP(A385,'COMP ANL'!A:I,9,0)</f>
        <v>14.96</v>
      </c>
      <c r="F385" s="201" t="n">
        <f aca="false">E385*D385</f>
        <v>170.544</v>
      </c>
      <c r="G385" s="202" t="n">
        <f aca="false">$J$1</f>
        <v>0.2026</v>
      </c>
      <c r="H385" s="201" t="n">
        <f aca="false">ROUND((F385*(1+G385)),2)</f>
        <v>205.1</v>
      </c>
      <c r="I385" s="203" t="n">
        <f aca="false">H385/CAPA!$D$40</f>
        <v>3.82469669950045E-005</v>
      </c>
      <c r="J385" s="203" t="n">
        <f aca="false">I385+J384</f>
        <v>0.998185262534715</v>
      </c>
    </row>
    <row r="386" customFormat="false" ht="15" hidden="false" customHeight="false" outlineLevel="0" collapsed="false">
      <c r="A386" s="205" t="s">
        <v>608</v>
      </c>
      <c r="B386" s="206" t="s">
        <v>609</v>
      </c>
      <c r="C386" s="207" t="s">
        <v>134</v>
      </c>
      <c r="D386" s="208" t="n">
        <v>11</v>
      </c>
      <c r="E386" s="201" t="n">
        <f aca="false">VLOOKUP(A386,'COMP ANL'!A:I,9,0)</f>
        <v>15.37</v>
      </c>
      <c r="F386" s="201" t="n">
        <f aca="false">E386*D386</f>
        <v>169.07</v>
      </c>
      <c r="G386" s="202" t="n">
        <f aca="false">$J$1</f>
        <v>0.2026</v>
      </c>
      <c r="H386" s="201" t="n">
        <f aca="false">ROUND((F386*(1+G386)),2)</f>
        <v>203.32</v>
      </c>
      <c r="I386" s="203" t="n">
        <f aca="false">H386/CAPA!$D$40</f>
        <v>3.79150332980221E-005</v>
      </c>
      <c r="J386" s="203" t="n">
        <f aca="false">I386+J385</f>
        <v>0.998223177568013</v>
      </c>
    </row>
    <row r="387" customFormat="false" ht="45" hidden="false" customHeight="false" outlineLevel="0" collapsed="false">
      <c r="A387" s="205" t="s">
        <v>610</v>
      </c>
      <c r="B387" s="206" t="s">
        <v>611</v>
      </c>
      <c r="C387" s="207" t="s">
        <v>134</v>
      </c>
      <c r="D387" s="208" t="n">
        <v>6</v>
      </c>
      <c r="E387" s="201" t="n">
        <f aca="false">VLOOKUP(A387,'COMP ANL'!A:I,9,0)</f>
        <v>28.01</v>
      </c>
      <c r="F387" s="201" t="n">
        <f aca="false">E387*D387</f>
        <v>168.06</v>
      </c>
      <c r="G387" s="202" t="n">
        <f aca="false">$J$1</f>
        <v>0.2026</v>
      </c>
      <c r="H387" s="201" t="n">
        <f aca="false">ROUND((F387*(1+G387)),2)</f>
        <v>202.11</v>
      </c>
      <c r="I387" s="203" t="n">
        <f aca="false">H387/CAPA!$D$40</f>
        <v>3.7689392975916E-005</v>
      </c>
      <c r="J387" s="203" t="n">
        <f aca="false">I387+J386</f>
        <v>0.998260866960989</v>
      </c>
    </row>
    <row r="388" customFormat="false" ht="30" hidden="false" customHeight="false" outlineLevel="0" collapsed="false">
      <c r="A388" s="205" t="n">
        <v>95249</v>
      </c>
      <c r="B388" s="206" t="s">
        <v>612</v>
      </c>
      <c r="C388" s="207" t="s">
        <v>134</v>
      </c>
      <c r="D388" s="208" t="n">
        <v>2</v>
      </c>
      <c r="E388" s="201" t="n">
        <f aca="false">VLOOKUP(A388,'COMP ANL'!A:I,9,0)</f>
        <v>82.41</v>
      </c>
      <c r="F388" s="201" t="n">
        <f aca="false">E388*D388</f>
        <v>164.82</v>
      </c>
      <c r="G388" s="202" t="n">
        <f aca="false">$J$1</f>
        <v>0.2026</v>
      </c>
      <c r="H388" s="201" t="n">
        <f aca="false">ROUND((F388*(1+G388)),2)</f>
        <v>198.21</v>
      </c>
      <c r="I388" s="203" t="n">
        <f aca="false">H388/CAPA!$D$40</f>
        <v>3.69621225162353E-005</v>
      </c>
      <c r="J388" s="203" t="n">
        <f aca="false">I388+J387</f>
        <v>0.998297829083505</v>
      </c>
    </row>
    <row r="389" customFormat="false" ht="30" hidden="false" customHeight="false" outlineLevel="0" collapsed="false">
      <c r="A389" s="205" t="n">
        <v>89505</v>
      </c>
      <c r="B389" s="206" t="s">
        <v>613</v>
      </c>
      <c r="C389" s="207" t="s">
        <v>134</v>
      </c>
      <c r="D389" s="208" t="n">
        <v>4</v>
      </c>
      <c r="E389" s="201" t="n">
        <f aca="false">VLOOKUP(A389,'COMP ANL'!A:I,9,0)</f>
        <v>40.66</v>
      </c>
      <c r="F389" s="201" t="n">
        <f aca="false">E389*D389</f>
        <v>162.64</v>
      </c>
      <c r="G389" s="202" t="n">
        <f aca="false">$J$1</f>
        <v>0.2026</v>
      </c>
      <c r="H389" s="201" t="n">
        <f aca="false">ROUND((F389*(1+G389)),2)</f>
        <v>195.59</v>
      </c>
      <c r="I389" s="203" t="n">
        <f aca="false">H389/CAPA!$D$40</f>
        <v>3.64735459510138E-005</v>
      </c>
      <c r="J389" s="203" t="n">
        <f aca="false">I389+J388</f>
        <v>0.998334302629456</v>
      </c>
    </row>
    <row r="390" customFormat="false" ht="15" hidden="false" customHeight="false" outlineLevel="0" collapsed="false">
      <c r="A390" s="197" t="s">
        <v>614</v>
      </c>
      <c r="B390" s="198" t="s">
        <v>615</v>
      </c>
      <c r="C390" s="199" t="s">
        <v>134</v>
      </c>
      <c r="D390" s="200" t="n">
        <v>2</v>
      </c>
      <c r="E390" s="201" t="n">
        <f aca="false">VLOOKUP(A390,'COMP ANL'!A:I,9,0)</f>
        <v>80.98</v>
      </c>
      <c r="F390" s="201" t="n">
        <f aca="false">E390*D390</f>
        <v>161.96</v>
      </c>
      <c r="G390" s="202" t="n">
        <f aca="false">$J$1</f>
        <v>0.2026</v>
      </c>
      <c r="H390" s="201" t="n">
        <f aca="false">ROUND((F390*(1+G390)),2)</f>
        <v>194.77</v>
      </c>
      <c r="I390" s="203" t="n">
        <f aca="false">H390/CAPA!$D$40</f>
        <v>3.63206326748758E-005</v>
      </c>
      <c r="J390" s="203" t="n">
        <f aca="false">I390+J389</f>
        <v>0.998370623262131</v>
      </c>
    </row>
    <row r="391" customFormat="false" ht="15" hidden="false" customHeight="false" outlineLevel="0" collapsed="false">
      <c r="A391" s="197" t="s">
        <v>616</v>
      </c>
      <c r="B391" s="198" t="s">
        <v>617</v>
      </c>
      <c r="C391" s="199" t="s">
        <v>134</v>
      </c>
      <c r="D391" s="200" t="n">
        <v>136</v>
      </c>
      <c r="E391" s="201" t="n">
        <f aca="false">VLOOKUP(A391,'COMP ANL'!A:I,9,0)</f>
        <v>1.13</v>
      </c>
      <c r="F391" s="201" t="n">
        <f aca="false">E391*D391</f>
        <v>153.68</v>
      </c>
      <c r="G391" s="202" t="n">
        <f aca="false">$J$1</f>
        <v>0.2026</v>
      </c>
      <c r="H391" s="201" t="n">
        <f aca="false">ROUND((F391*(1+G391)),2)</f>
        <v>184.82</v>
      </c>
      <c r="I391" s="203" t="n">
        <f aca="false">H391/CAPA!$D$40</f>
        <v>3.44651606046647E-005</v>
      </c>
      <c r="J391" s="203" t="n">
        <f aca="false">I391+J390</f>
        <v>0.998405088422735</v>
      </c>
    </row>
    <row r="392" customFormat="false" ht="60" hidden="false" customHeight="false" outlineLevel="0" collapsed="false">
      <c r="A392" s="197" t="n">
        <v>97498</v>
      </c>
      <c r="B392" s="198" t="s">
        <v>618</v>
      </c>
      <c r="C392" s="199" t="s">
        <v>120</v>
      </c>
      <c r="D392" s="200" t="n">
        <v>3.41</v>
      </c>
      <c r="E392" s="201" t="n">
        <f aca="false">VLOOKUP(A392,'COMP ANL'!A:I,9,0)</f>
        <v>44.13</v>
      </c>
      <c r="F392" s="201" t="n">
        <f aca="false">E392*D392</f>
        <v>150.4833</v>
      </c>
      <c r="G392" s="202" t="n">
        <f aca="false">$J$1</f>
        <v>0.2026</v>
      </c>
      <c r="H392" s="201" t="n">
        <f aca="false">ROUND((F392*(1+G392)),2)</f>
        <v>180.97</v>
      </c>
      <c r="I392" s="203" t="n">
        <f aca="false">H392/CAPA!$D$40</f>
        <v>3.37472141252363E-005</v>
      </c>
      <c r="J392" s="203" t="n">
        <f aca="false">I392+J391</f>
        <v>0.998438835636861</v>
      </c>
    </row>
    <row r="393" customFormat="false" ht="30" hidden="false" customHeight="false" outlineLevel="0" collapsed="false">
      <c r="A393" s="205" t="s">
        <v>619</v>
      </c>
      <c r="B393" s="206" t="s">
        <v>620</v>
      </c>
      <c r="C393" s="207" t="s">
        <v>114</v>
      </c>
      <c r="D393" s="208" t="n">
        <v>1.54</v>
      </c>
      <c r="E393" s="201" t="n">
        <f aca="false">VLOOKUP(A393,'COMP ANL'!A:I,9,0)</f>
        <v>97.05</v>
      </c>
      <c r="F393" s="201" t="n">
        <f aca="false">E393*D393</f>
        <v>149.457</v>
      </c>
      <c r="G393" s="202" t="n">
        <f aca="false">$J$1</f>
        <v>0.2026</v>
      </c>
      <c r="H393" s="201" t="n">
        <f aca="false">ROUND((F393*(1+G393)),2)</f>
        <v>179.74</v>
      </c>
      <c r="I393" s="203" t="n">
        <f aca="false">H393/CAPA!$D$40</f>
        <v>3.35178442110293E-005</v>
      </c>
      <c r="J393" s="203" t="n">
        <f aca="false">I393+J392</f>
        <v>0.998472353481072</v>
      </c>
    </row>
    <row r="394" customFormat="false" ht="30" hidden="false" customHeight="false" outlineLevel="0" collapsed="false">
      <c r="A394" s="205" t="n">
        <v>85120</v>
      </c>
      <c r="B394" s="206" t="s">
        <v>621</v>
      </c>
      <c r="C394" s="207" t="s">
        <v>134</v>
      </c>
      <c r="D394" s="208" t="n">
        <v>1</v>
      </c>
      <c r="E394" s="201" t="n">
        <f aca="false">VLOOKUP(A394,'COMP ANL'!A:I,9,0)</f>
        <v>147.73</v>
      </c>
      <c r="F394" s="201" t="n">
        <f aca="false">E394*D394</f>
        <v>147.73</v>
      </c>
      <c r="G394" s="202" t="n">
        <f aca="false">$J$1</f>
        <v>0.2026</v>
      </c>
      <c r="H394" s="201" t="n">
        <f aca="false">ROUND((F394*(1+G394)),2)</f>
        <v>177.66</v>
      </c>
      <c r="I394" s="203" t="n">
        <f aca="false">H394/CAPA!$D$40</f>
        <v>3.31299666325329E-005</v>
      </c>
      <c r="J394" s="203" t="n">
        <f aca="false">I394+J393</f>
        <v>0.998505483447704</v>
      </c>
    </row>
    <row r="395" customFormat="false" ht="45" hidden="false" customHeight="false" outlineLevel="0" collapsed="false">
      <c r="A395" s="205" t="n">
        <v>92375</v>
      </c>
      <c r="B395" s="206" t="s">
        <v>622</v>
      </c>
      <c r="C395" s="207" t="s">
        <v>134</v>
      </c>
      <c r="D395" s="208" t="n">
        <v>2</v>
      </c>
      <c r="E395" s="201" t="n">
        <f aca="false">VLOOKUP(A395,'COMP ANL'!A:I,9,0)</f>
        <v>72.64</v>
      </c>
      <c r="F395" s="201" t="n">
        <f aca="false">E395*D395</f>
        <v>145.28</v>
      </c>
      <c r="G395" s="202" t="n">
        <f aca="false">$J$1</f>
        <v>0.2026</v>
      </c>
      <c r="H395" s="201" t="n">
        <f aca="false">ROUND((F395*(1+G395)),2)</f>
        <v>174.71</v>
      </c>
      <c r="I395" s="203" t="n">
        <f aca="false">H395/CAPA!$D$40</f>
        <v>3.25798517976462E-005</v>
      </c>
      <c r="J395" s="203" t="n">
        <f aca="false">I395+J394</f>
        <v>0.998538063299502</v>
      </c>
    </row>
    <row r="396" customFormat="false" ht="30" hidden="false" customHeight="false" outlineLevel="0" collapsed="false">
      <c r="A396" s="205" t="n">
        <v>96988</v>
      </c>
      <c r="B396" s="206" t="s">
        <v>623</v>
      </c>
      <c r="C396" s="207" t="s">
        <v>134</v>
      </c>
      <c r="D396" s="208" t="n">
        <v>1</v>
      </c>
      <c r="E396" s="201" t="n">
        <f aca="false">VLOOKUP(A396,'COMP ANL'!A:I,9,0)</f>
        <v>144.91</v>
      </c>
      <c r="F396" s="201" t="n">
        <f aca="false">E396*D396</f>
        <v>144.91</v>
      </c>
      <c r="G396" s="202" t="n">
        <f aca="false">$J$1</f>
        <v>0.2026</v>
      </c>
      <c r="H396" s="201" t="n">
        <f aca="false">ROUND((F396*(1+G396)),2)</f>
        <v>174.27</v>
      </c>
      <c r="I396" s="203" t="n">
        <f aca="false">H396/CAPA!$D$40</f>
        <v>3.24978007714258E-005</v>
      </c>
      <c r="J396" s="203" t="n">
        <f aca="false">I396+J395</f>
        <v>0.998570561100273</v>
      </c>
    </row>
    <row r="397" customFormat="false" ht="15" hidden="false" customHeight="false" outlineLevel="0" collapsed="false">
      <c r="A397" s="205" t="s">
        <v>624</v>
      </c>
      <c r="B397" s="206" t="s">
        <v>625</v>
      </c>
      <c r="C397" s="207" t="s">
        <v>134</v>
      </c>
      <c r="D397" s="208" t="n">
        <v>20</v>
      </c>
      <c r="E397" s="201" t="n">
        <f aca="false">VLOOKUP(A397,'COMP ANL'!A:I,9,0)</f>
        <v>7.22</v>
      </c>
      <c r="F397" s="201" t="n">
        <f aca="false">E397*D397</f>
        <v>144.4</v>
      </c>
      <c r="G397" s="202" t="n">
        <f aca="false">$J$1</f>
        <v>0.2026</v>
      </c>
      <c r="H397" s="201" t="n">
        <f aca="false">ROUND((F397*(1+G397)),2)</f>
        <v>173.66</v>
      </c>
      <c r="I397" s="203" t="n">
        <f aca="false">H397/CAPA!$D$40</f>
        <v>3.23840482123476E-005</v>
      </c>
      <c r="J397" s="203" t="n">
        <f aca="false">I397+J396</f>
        <v>0.998602945148486</v>
      </c>
    </row>
    <row r="398" customFormat="false" ht="15" hidden="false" customHeight="false" outlineLevel="0" collapsed="false">
      <c r="A398" s="197" t="s">
        <v>626</v>
      </c>
      <c r="B398" s="198" t="s">
        <v>627</v>
      </c>
      <c r="C398" s="199" t="s">
        <v>134</v>
      </c>
      <c r="D398" s="200" t="n">
        <v>1</v>
      </c>
      <c r="E398" s="201" t="n">
        <f aca="false">VLOOKUP(A398,'COMP ANL'!A:I,9,0)</f>
        <v>136.98</v>
      </c>
      <c r="F398" s="201" t="n">
        <f aca="false">E398*D398</f>
        <v>136.98</v>
      </c>
      <c r="G398" s="202" t="n">
        <f aca="false">$J$1</f>
        <v>0.2026</v>
      </c>
      <c r="H398" s="201" t="n">
        <f aca="false">ROUND((F398*(1+G398)),2)</f>
        <v>164.73</v>
      </c>
      <c r="I398" s="203" t="n">
        <f aca="false">H398/CAPA!$D$40</f>
        <v>3.07187853392838E-005</v>
      </c>
      <c r="J398" s="203" t="n">
        <f aca="false">I398+J397</f>
        <v>0.998633663933825</v>
      </c>
    </row>
    <row r="399" customFormat="false" ht="75" hidden="false" customHeight="false" outlineLevel="0" collapsed="false">
      <c r="A399" s="197" t="n">
        <v>94787</v>
      </c>
      <c r="B399" s="198" t="s">
        <v>628</v>
      </c>
      <c r="C399" s="199" t="s">
        <v>134</v>
      </c>
      <c r="D399" s="200" t="n">
        <v>2</v>
      </c>
      <c r="E399" s="201" t="n">
        <f aca="false">VLOOKUP(A399,'COMP ANL'!A:I,9,0)</f>
        <v>67.28</v>
      </c>
      <c r="F399" s="201" t="n">
        <f aca="false">E399*D399</f>
        <v>134.56</v>
      </c>
      <c r="G399" s="202" t="n">
        <f aca="false">$J$1</f>
        <v>0.2026</v>
      </c>
      <c r="H399" s="201" t="n">
        <f aca="false">ROUND((F399*(1+G399)),2)</f>
        <v>161.82</v>
      </c>
      <c r="I399" s="203" t="n">
        <f aca="false">H399/CAPA!$D$40</f>
        <v>3.01761296885989E-005</v>
      </c>
      <c r="J399" s="203" t="n">
        <f aca="false">I399+J398</f>
        <v>0.998663840063514</v>
      </c>
    </row>
    <row r="400" customFormat="false" ht="30" hidden="false" customHeight="false" outlineLevel="0" collapsed="false">
      <c r="A400" s="205" t="n">
        <v>91953</v>
      </c>
      <c r="B400" s="206" t="s">
        <v>629</v>
      </c>
      <c r="C400" s="207" t="s">
        <v>134</v>
      </c>
      <c r="D400" s="208" t="n">
        <v>4</v>
      </c>
      <c r="E400" s="201" t="n">
        <f aca="false">VLOOKUP(A400,'COMP ANL'!A:I,9,0)</f>
        <v>32.46</v>
      </c>
      <c r="F400" s="201" t="n">
        <f aca="false">E400*D400</f>
        <v>129.84</v>
      </c>
      <c r="G400" s="202" t="n">
        <f aca="false">$J$1</f>
        <v>0.2026</v>
      </c>
      <c r="H400" s="201" t="n">
        <f aca="false">ROUND((F400*(1+G400)),2)</f>
        <v>156.15</v>
      </c>
      <c r="I400" s="203" t="n">
        <f aca="false">H400/CAPA!$D$40</f>
        <v>2.91187903279861E-005</v>
      </c>
      <c r="J400" s="203" t="n">
        <f aca="false">I400+J399</f>
        <v>0.998692958853841</v>
      </c>
    </row>
    <row r="401" customFormat="false" ht="45" hidden="false" customHeight="false" outlineLevel="0" collapsed="false">
      <c r="A401" s="205" t="n">
        <v>95796</v>
      </c>
      <c r="B401" s="206" t="s">
        <v>630</v>
      </c>
      <c r="C401" s="207" t="s">
        <v>134</v>
      </c>
      <c r="D401" s="208" t="n">
        <v>3</v>
      </c>
      <c r="E401" s="201" t="n">
        <f aca="false">VLOOKUP(A401,'COMP ANL'!A:I,9,0)</f>
        <v>42.43</v>
      </c>
      <c r="F401" s="201" t="n">
        <f aca="false">E401*D401</f>
        <v>127.29</v>
      </c>
      <c r="G401" s="202" t="n">
        <f aca="false">$J$1</f>
        <v>0.2026</v>
      </c>
      <c r="H401" s="201" t="n">
        <f aca="false">ROUND((F401*(1+G401)),2)</f>
        <v>153.08</v>
      </c>
      <c r="I401" s="203" t="n">
        <f aca="false">H401/CAPA!$D$40</f>
        <v>2.85462979404939E-005</v>
      </c>
      <c r="J401" s="203" t="n">
        <f aca="false">I401+J400</f>
        <v>0.998721505151782</v>
      </c>
    </row>
    <row r="402" customFormat="false" ht="30" hidden="false" customHeight="false" outlineLevel="0" collapsed="false">
      <c r="A402" s="205" t="n">
        <v>89568</v>
      </c>
      <c r="B402" s="206" t="s">
        <v>631</v>
      </c>
      <c r="C402" s="207" t="s">
        <v>134</v>
      </c>
      <c r="D402" s="208" t="n">
        <v>4</v>
      </c>
      <c r="E402" s="201" t="n">
        <f aca="false">VLOOKUP(A402,'COMP ANL'!A:I,9,0)</f>
        <v>31.56</v>
      </c>
      <c r="F402" s="201" t="n">
        <f aca="false">E402*D402</f>
        <v>126.24</v>
      </c>
      <c r="G402" s="202" t="n">
        <f aca="false">$J$1</f>
        <v>0.2026</v>
      </c>
      <c r="H402" s="201" t="n">
        <f aca="false">ROUND((F402*(1+G402)),2)</f>
        <v>151.82</v>
      </c>
      <c r="I402" s="203" t="n">
        <f aca="false">H402/CAPA!$D$40</f>
        <v>2.83113336381355E-005</v>
      </c>
      <c r="J402" s="203" t="n">
        <f aca="false">I402+J401</f>
        <v>0.99874981648542</v>
      </c>
    </row>
    <row r="403" customFormat="false" ht="30" hidden="false" customHeight="false" outlineLevel="0" collapsed="false">
      <c r="A403" s="197" t="s">
        <v>632</v>
      </c>
      <c r="B403" s="198" t="s">
        <v>633</v>
      </c>
      <c r="C403" s="199" t="s">
        <v>134</v>
      </c>
      <c r="D403" s="200" t="n">
        <v>2</v>
      </c>
      <c r="E403" s="201" t="n">
        <f aca="false">VLOOKUP(A403,'COMP ANL'!A:I,9,0)</f>
        <v>63.1</v>
      </c>
      <c r="F403" s="201" t="n">
        <f aca="false">E403*D403</f>
        <v>126.2</v>
      </c>
      <c r="G403" s="202" t="n">
        <f aca="false">$J$1</f>
        <v>0.2026</v>
      </c>
      <c r="H403" s="201" t="n">
        <f aca="false">ROUND((F403*(1+G403)),2)</f>
        <v>151.77</v>
      </c>
      <c r="I403" s="203" t="n">
        <f aca="false">H403/CAPA!$D$40</f>
        <v>2.83020096578832E-005</v>
      </c>
      <c r="J403" s="203" t="n">
        <f aca="false">I403+J402</f>
        <v>0.998778118495078</v>
      </c>
    </row>
    <row r="404" customFormat="false" ht="30" hidden="false" customHeight="false" outlineLevel="0" collapsed="false">
      <c r="A404" s="205" t="s">
        <v>634</v>
      </c>
      <c r="B404" s="206" t="s">
        <v>635</v>
      </c>
      <c r="C404" s="207" t="s">
        <v>134</v>
      </c>
      <c r="D404" s="208" t="n">
        <v>7</v>
      </c>
      <c r="E404" s="201" t="n">
        <f aca="false">VLOOKUP(A404,'COMP ANL'!A:I,9,0)</f>
        <v>17.96</v>
      </c>
      <c r="F404" s="201" t="n">
        <f aca="false">E404*D404</f>
        <v>125.72</v>
      </c>
      <c r="G404" s="202" t="n">
        <f aca="false">$J$1</f>
        <v>0.2026</v>
      </c>
      <c r="H404" s="201" t="n">
        <f aca="false">ROUND((F404*(1+G404)),2)</f>
        <v>151.19</v>
      </c>
      <c r="I404" s="203" t="n">
        <f aca="false">H404/CAPA!$D$40</f>
        <v>2.81938514869563E-005</v>
      </c>
      <c r="J404" s="203" t="n">
        <f aca="false">I404+J403</f>
        <v>0.998806312346565</v>
      </c>
    </row>
    <row r="405" customFormat="false" ht="45" hidden="false" customHeight="false" outlineLevel="0" collapsed="false">
      <c r="A405" s="197" t="n">
        <v>92692</v>
      </c>
      <c r="B405" s="198" t="s">
        <v>636</v>
      </c>
      <c r="C405" s="199" t="s">
        <v>134</v>
      </c>
      <c r="D405" s="200" t="n">
        <v>8</v>
      </c>
      <c r="E405" s="201" t="n">
        <f aca="false">VLOOKUP(A405,'COMP ANL'!A:I,9,0)</f>
        <v>15.29</v>
      </c>
      <c r="F405" s="201" t="n">
        <f aca="false">E405*D405</f>
        <v>122.32</v>
      </c>
      <c r="G405" s="202" t="n">
        <f aca="false">$J$1</f>
        <v>0.2026</v>
      </c>
      <c r="H405" s="201" t="n">
        <f aca="false">ROUND((F405*(1+G405)),2)</f>
        <v>147.1</v>
      </c>
      <c r="I405" s="203" t="n">
        <f aca="false">H405/CAPA!$D$40</f>
        <v>2.74311499023168E-005</v>
      </c>
      <c r="J405" s="203" t="n">
        <f aca="false">I405+J404</f>
        <v>0.998833743496467</v>
      </c>
    </row>
    <row r="406" customFormat="false" ht="30" hidden="false" customHeight="false" outlineLevel="0" collapsed="false">
      <c r="A406" s="197" t="n">
        <v>96989</v>
      </c>
      <c r="B406" s="198" t="s">
        <v>637</v>
      </c>
      <c r="C406" s="199" t="s">
        <v>134</v>
      </c>
      <c r="D406" s="200" t="n">
        <v>1</v>
      </c>
      <c r="E406" s="201" t="n">
        <f aca="false">VLOOKUP(A406,'COMP ANL'!A:I,9,0)</f>
        <v>121.26</v>
      </c>
      <c r="F406" s="201" t="n">
        <f aca="false">E406*D406</f>
        <v>121.26</v>
      </c>
      <c r="G406" s="202" t="n">
        <f aca="false">$J$1</f>
        <v>0.2026</v>
      </c>
      <c r="H406" s="201" t="n">
        <f aca="false">ROUND((F406*(1+G406)),2)</f>
        <v>145.83</v>
      </c>
      <c r="I406" s="203" t="n">
        <f aca="false">H406/CAPA!$D$40</f>
        <v>2.71943208039079E-005</v>
      </c>
      <c r="J406" s="203" t="n">
        <f aca="false">I406+J405</f>
        <v>0.998860937817271</v>
      </c>
    </row>
    <row r="407" customFormat="false" ht="15" hidden="false" customHeight="false" outlineLevel="0" collapsed="false">
      <c r="A407" s="197" t="s">
        <v>638</v>
      </c>
      <c r="B407" s="198" t="s">
        <v>639</v>
      </c>
      <c r="C407" s="199" t="s">
        <v>134</v>
      </c>
      <c r="D407" s="200" t="n">
        <v>4</v>
      </c>
      <c r="E407" s="201" t="n">
        <f aca="false">VLOOKUP(A407,'COMP ANL'!A:I,9,0)</f>
        <v>29.83</v>
      </c>
      <c r="F407" s="201" t="n">
        <f aca="false">E407*D407</f>
        <v>119.32</v>
      </c>
      <c r="G407" s="202" t="n">
        <f aca="false">$J$1</f>
        <v>0.2026</v>
      </c>
      <c r="H407" s="201" t="n">
        <f aca="false">ROUND((F407*(1+G407)),2)</f>
        <v>143.49</v>
      </c>
      <c r="I407" s="203" t="n">
        <f aca="false">H407/CAPA!$D$40</f>
        <v>2.67579585280995E-005</v>
      </c>
      <c r="J407" s="203" t="n">
        <f aca="false">I407+J406</f>
        <v>0.998887695775799</v>
      </c>
    </row>
    <row r="408" customFormat="false" ht="30" hidden="false" customHeight="false" outlineLevel="0" collapsed="false">
      <c r="A408" s="197" t="n">
        <v>89497</v>
      </c>
      <c r="B408" s="198" t="s">
        <v>640</v>
      </c>
      <c r="C408" s="199" t="s">
        <v>134</v>
      </c>
      <c r="D408" s="200" t="n">
        <v>9</v>
      </c>
      <c r="E408" s="201" t="n">
        <f aca="false">VLOOKUP(A408,'COMP ANL'!A:I,9,0)</f>
        <v>13.17</v>
      </c>
      <c r="F408" s="201" t="n">
        <f aca="false">E408*D408</f>
        <v>118.53</v>
      </c>
      <c r="G408" s="202" t="n">
        <f aca="false">$J$1</f>
        <v>0.2026</v>
      </c>
      <c r="H408" s="201" t="n">
        <f aca="false">ROUND((F408*(1+G408)),2)</f>
        <v>142.54</v>
      </c>
      <c r="I408" s="203" t="n">
        <f aca="false">H408/CAPA!$D$40</f>
        <v>2.65808029033054E-005</v>
      </c>
      <c r="J408" s="203" t="n">
        <f aca="false">I408+J407</f>
        <v>0.998914276578703</v>
      </c>
    </row>
    <row r="409" customFormat="false" ht="30" hidden="false" customHeight="false" outlineLevel="0" collapsed="false">
      <c r="A409" s="205" t="s">
        <v>641</v>
      </c>
      <c r="B409" s="206" t="s">
        <v>642</v>
      </c>
      <c r="C409" s="207" t="s">
        <v>134</v>
      </c>
      <c r="D409" s="208" t="n">
        <v>2</v>
      </c>
      <c r="E409" s="201" t="n">
        <f aca="false">VLOOKUP(A409,'COMP ANL'!A:I,9,0)</f>
        <v>58.13</v>
      </c>
      <c r="F409" s="201" t="n">
        <f aca="false">E409*D409</f>
        <v>116.26</v>
      </c>
      <c r="G409" s="202" t="n">
        <f aca="false">$J$1</f>
        <v>0.2026</v>
      </c>
      <c r="H409" s="201" t="n">
        <f aca="false">ROUND((F409*(1+G409)),2)</f>
        <v>139.81</v>
      </c>
      <c r="I409" s="203" t="n">
        <f aca="false">H409/CAPA!$D$40</f>
        <v>2.60717135815289E-005</v>
      </c>
      <c r="J409" s="203" t="n">
        <f aca="false">I409+J408</f>
        <v>0.998940348292284</v>
      </c>
    </row>
    <row r="410" customFormat="false" ht="30" hidden="false" customHeight="false" outlineLevel="0" collapsed="false">
      <c r="A410" s="205" t="s">
        <v>643</v>
      </c>
      <c r="B410" s="206" t="s">
        <v>644</v>
      </c>
      <c r="C410" s="207" t="s">
        <v>134</v>
      </c>
      <c r="D410" s="208" t="n">
        <v>38</v>
      </c>
      <c r="E410" s="201" t="n">
        <f aca="false">VLOOKUP(A410,'COMP ANL'!A:I,9,0)</f>
        <v>3.02</v>
      </c>
      <c r="F410" s="201" t="n">
        <f aca="false">E410*D410</f>
        <v>114.76</v>
      </c>
      <c r="G410" s="202" t="n">
        <f aca="false">$J$1</f>
        <v>0.2026</v>
      </c>
      <c r="H410" s="201" t="n">
        <f aca="false">ROUND((F410*(1+G410)),2)</f>
        <v>138.01</v>
      </c>
      <c r="I410" s="203" t="n">
        <f aca="false">H410/CAPA!$D$40</f>
        <v>2.57360502924455E-005</v>
      </c>
      <c r="J410" s="203" t="n">
        <f aca="false">I410+J409</f>
        <v>0.998966084342577</v>
      </c>
    </row>
    <row r="411" customFormat="false" ht="45" hidden="false" customHeight="false" outlineLevel="0" collapsed="false">
      <c r="A411" s="205" t="n">
        <v>92369</v>
      </c>
      <c r="B411" s="206" t="s">
        <v>645</v>
      </c>
      <c r="C411" s="207" t="s">
        <v>134</v>
      </c>
      <c r="D411" s="208" t="n">
        <v>3</v>
      </c>
      <c r="E411" s="201" t="n">
        <f aca="false">VLOOKUP(A411,'COMP ANL'!A:I,9,0)</f>
        <v>38.16</v>
      </c>
      <c r="F411" s="201" t="n">
        <f aca="false">E411*D411</f>
        <v>114.48</v>
      </c>
      <c r="G411" s="202" t="n">
        <f aca="false">$J$1</f>
        <v>0.2026</v>
      </c>
      <c r="H411" s="201" t="n">
        <f aca="false">ROUND((F411*(1+G411)),2)</f>
        <v>137.67</v>
      </c>
      <c r="I411" s="203" t="n">
        <f aca="false">H411/CAPA!$D$40</f>
        <v>2.56726472267298E-005</v>
      </c>
      <c r="J411" s="203" t="n">
        <f aca="false">I411+J410</f>
        <v>0.998991756989803</v>
      </c>
    </row>
    <row r="412" customFormat="false" ht="30" hidden="false" customHeight="false" outlineLevel="0" collapsed="false">
      <c r="A412" s="205" t="n">
        <v>95250</v>
      </c>
      <c r="B412" s="206" t="s">
        <v>646</v>
      </c>
      <c r="C412" s="207" t="s">
        <v>134</v>
      </c>
      <c r="D412" s="208" t="n">
        <v>1</v>
      </c>
      <c r="E412" s="201" t="n">
        <f aca="false">VLOOKUP(A412,'COMP ANL'!A:I,9,0)</f>
        <v>111.23</v>
      </c>
      <c r="F412" s="201" t="n">
        <f aca="false">E412*D412</f>
        <v>111.23</v>
      </c>
      <c r="G412" s="202" t="n">
        <f aca="false">$J$1</f>
        <v>0.2026</v>
      </c>
      <c r="H412" s="201" t="n">
        <f aca="false">ROUND((F412*(1+G412)),2)</f>
        <v>133.77</v>
      </c>
      <c r="I412" s="203" t="n">
        <f aca="false">H412/CAPA!$D$40</f>
        <v>2.4945376767049E-005</v>
      </c>
      <c r="J412" s="203" t="n">
        <f aca="false">I412+J411</f>
        <v>0.99901670236657</v>
      </c>
    </row>
    <row r="413" customFormat="false" ht="45" hidden="false" customHeight="false" outlineLevel="0" collapsed="false">
      <c r="A413" s="205" t="n">
        <v>92373</v>
      </c>
      <c r="B413" s="206" t="s">
        <v>647</v>
      </c>
      <c r="C413" s="207" t="s">
        <v>134</v>
      </c>
      <c r="D413" s="208" t="n">
        <v>2</v>
      </c>
      <c r="E413" s="201" t="n">
        <f aca="false">VLOOKUP(A413,'COMP ANL'!A:I,9,0)</f>
        <v>55.34</v>
      </c>
      <c r="F413" s="201" t="n">
        <f aca="false">E413*D413</f>
        <v>110.68</v>
      </c>
      <c r="G413" s="202" t="n">
        <f aca="false">$J$1</f>
        <v>0.2026</v>
      </c>
      <c r="H413" s="201" t="n">
        <f aca="false">ROUND((F413*(1+G413)),2)</f>
        <v>133.1</v>
      </c>
      <c r="I413" s="203" t="n">
        <f aca="false">H413/CAPA!$D$40</f>
        <v>2.4820435431668E-005</v>
      </c>
      <c r="J413" s="203" t="n">
        <f aca="false">I413+J412</f>
        <v>0.999041522802002</v>
      </c>
    </row>
    <row r="414" customFormat="false" ht="30" hidden="false" customHeight="false" outlineLevel="0" collapsed="false">
      <c r="A414" s="205" t="n">
        <v>89398</v>
      </c>
      <c r="B414" s="206" t="s">
        <v>648</v>
      </c>
      <c r="C414" s="207" t="s">
        <v>134</v>
      </c>
      <c r="D414" s="208" t="n">
        <v>6</v>
      </c>
      <c r="E414" s="201" t="n">
        <f aca="false">VLOOKUP(A414,'COMP ANL'!A:I,9,0)</f>
        <v>18.42</v>
      </c>
      <c r="F414" s="201" t="n">
        <f aca="false">E414*D414</f>
        <v>110.52</v>
      </c>
      <c r="G414" s="202" t="n">
        <f aca="false">$J$1</f>
        <v>0.2026</v>
      </c>
      <c r="H414" s="201" t="n">
        <f aca="false">ROUND((F414*(1+G414)),2)</f>
        <v>132.91</v>
      </c>
      <c r="I414" s="203" t="n">
        <f aca="false">H414/CAPA!$D$40</f>
        <v>2.47850043067092E-005</v>
      </c>
      <c r="J414" s="203" t="n">
        <f aca="false">I414+J413</f>
        <v>0.999066307806309</v>
      </c>
    </row>
    <row r="415" customFormat="false" ht="15" hidden="false" customHeight="false" outlineLevel="0" collapsed="false">
      <c r="A415" s="205" t="s">
        <v>649</v>
      </c>
      <c r="B415" s="206" t="s">
        <v>650</v>
      </c>
      <c r="C415" s="207" t="s">
        <v>134</v>
      </c>
      <c r="D415" s="208" t="n">
        <v>22</v>
      </c>
      <c r="E415" s="201" t="n">
        <f aca="false">VLOOKUP(A415,'COMP ANL'!A:I,9,0)</f>
        <v>5.02</v>
      </c>
      <c r="F415" s="201" t="n">
        <f aca="false">E415*D415</f>
        <v>110.44</v>
      </c>
      <c r="G415" s="202" t="n">
        <f aca="false">$J$1</f>
        <v>0.2026</v>
      </c>
      <c r="H415" s="201" t="n">
        <f aca="false">ROUND((F415*(1+G415)),2)</f>
        <v>132.82</v>
      </c>
      <c r="I415" s="203" t="n">
        <f aca="false">H415/CAPA!$D$40</f>
        <v>2.4768221142255E-005</v>
      </c>
      <c r="J415" s="203" t="n">
        <f aca="false">I415+J414</f>
        <v>0.999091076027451</v>
      </c>
    </row>
    <row r="416" customFormat="false" ht="45" hidden="false" customHeight="false" outlineLevel="0" collapsed="false">
      <c r="A416" s="205" t="n">
        <v>92382</v>
      </c>
      <c r="B416" s="206" t="s">
        <v>651</v>
      </c>
      <c r="C416" s="207" t="s">
        <v>134</v>
      </c>
      <c r="D416" s="208" t="n">
        <v>2</v>
      </c>
      <c r="E416" s="201" t="n">
        <f aca="false">VLOOKUP(A416,'COMP ANL'!A:I,9,0)</f>
        <v>55.13</v>
      </c>
      <c r="F416" s="201" t="n">
        <f aca="false">E416*D416</f>
        <v>110.26</v>
      </c>
      <c r="G416" s="202" t="n">
        <f aca="false">$J$1</f>
        <v>0.2026</v>
      </c>
      <c r="H416" s="201" t="n">
        <f aca="false">ROUND((F416*(1+G416)),2)</f>
        <v>132.6</v>
      </c>
      <c r="I416" s="203" t="n">
        <f aca="false">H416/CAPA!$D$40</f>
        <v>2.47271956291448E-005</v>
      </c>
      <c r="J416" s="203" t="n">
        <f aca="false">I416+J415</f>
        <v>0.99911580322308</v>
      </c>
    </row>
    <row r="417" customFormat="false" ht="60" hidden="false" customHeight="false" outlineLevel="0" collapsed="false">
      <c r="A417" s="205" t="n">
        <v>87243</v>
      </c>
      <c r="B417" s="206" t="s">
        <v>652</v>
      </c>
      <c r="C417" s="207" t="s">
        <v>114</v>
      </c>
      <c r="D417" s="208" t="n">
        <v>0.55</v>
      </c>
      <c r="E417" s="201" t="n">
        <f aca="false">VLOOKUP(A417,'COMP ANL'!A:I,9,0)</f>
        <v>200</v>
      </c>
      <c r="F417" s="201" t="n">
        <f aca="false">E417*D417</f>
        <v>110</v>
      </c>
      <c r="G417" s="202" t="n">
        <f aca="false">$J$1</f>
        <v>0.2026</v>
      </c>
      <c r="H417" s="201" t="n">
        <f aca="false">ROUND((F417*(1+G417)),2)</f>
        <v>132.29</v>
      </c>
      <c r="I417" s="203" t="n">
        <f aca="false">H417/CAPA!$D$40</f>
        <v>2.46693869515805E-005</v>
      </c>
      <c r="J417" s="203" t="n">
        <f aca="false">I417+J416</f>
        <v>0.999140472610032</v>
      </c>
    </row>
    <row r="418" customFormat="false" ht="30" hidden="false" customHeight="false" outlineLevel="0" collapsed="false">
      <c r="A418" s="205" t="n">
        <v>89353</v>
      </c>
      <c r="B418" s="206" t="s">
        <v>653</v>
      </c>
      <c r="C418" s="207" t="s">
        <v>134</v>
      </c>
      <c r="D418" s="208" t="n">
        <v>2</v>
      </c>
      <c r="E418" s="201" t="n">
        <f aca="false">VLOOKUP(A418,'COMP ANL'!A:I,9,0)</f>
        <v>52.48</v>
      </c>
      <c r="F418" s="201" t="n">
        <f aca="false">E418*D418</f>
        <v>104.96</v>
      </c>
      <c r="G418" s="202" t="n">
        <f aca="false">$J$1</f>
        <v>0.2026</v>
      </c>
      <c r="H418" s="201" t="n">
        <f aca="false">ROUND((F418*(1+G418)),2)</f>
        <v>126.22</v>
      </c>
      <c r="I418" s="203" t="n">
        <f aca="false">H418/CAPA!$D$40</f>
        <v>2.35374557489492E-005</v>
      </c>
      <c r="J418" s="203" t="n">
        <f aca="false">I418+J417</f>
        <v>0.999164010065781</v>
      </c>
    </row>
    <row r="419" customFormat="false" ht="45" hidden="false" customHeight="false" outlineLevel="0" collapsed="false">
      <c r="A419" s="205" t="n">
        <v>92905</v>
      </c>
      <c r="B419" s="206" t="s">
        <v>654</v>
      </c>
      <c r="C419" s="207" t="s">
        <v>134</v>
      </c>
      <c r="D419" s="208" t="n">
        <v>2</v>
      </c>
      <c r="E419" s="201" t="n">
        <f aca="false">VLOOKUP(A419,'COMP ANL'!A:I,9,0)</f>
        <v>51.3</v>
      </c>
      <c r="F419" s="201" t="n">
        <f aca="false">E419*D419</f>
        <v>102.6</v>
      </c>
      <c r="G419" s="202" t="n">
        <f aca="false">$J$1</f>
        <v>0.2026</v>
      </c>
      <c r="H419" s="201" t="n">
        <f aca="false">ROUND((F419*(1+G419)),2)</f>
        <v>123.39</v>
      </c>
      <c r="I419" s="203" t="n">
        <f aca="false">H419/CAPA!$D$40</f>
        <v>2.3009718466668E-005</v>
      </c>
      <c r="J419" s="203" t="n">
        <f aca="false">I419+J418</f>
        <v>0.999187019784247</v>
      </c>
    </row>
    <row r="420" customFormat="false" ht="45" hidden="false" customHeight="false" outlineLevel="0" collapsed="false">
      <c r="A420" s="205" t="n">
        <v>89380</v>
      </c>
      <c r="B420" s="206" t="s">
        <v>655</v>
      </c>
      <c r="C420" s="207" t="s">
        <v>134</v>
      </c>
      <c r="D420" s="208" t="n">
        <v>10</v>
      </c>
      <c r="E420" s="201" t="n">
        <f aca="false">VLOOKUP(A420,'COMP ANL'!A:I,9,0)</f>
        <v>10.12</v>
      </c>
      <c r="F420" s="201" t="n">
        <f aca="false">E420*D420</f>
        <v>101.2</v>
      </c>
      <c r="G420" s="202" t="n">
        <f aca="false">$J$1</f>
        <v>0.2026</v>
      </c>
      <c r="H420" s="201" t="n">
        <f aca="false">ROUND((F420*(1+G420)),2)</f>
        <v>121.7</v>
      </c>
      <c r="I420" s="203" t="n">
        <f aca="false">H420/CAPA!$D$40</f>
        <v>2.26945679341397E-005</v>
      </c>
      <c r="J420" s="203" t="n">
        <f aca="false">I420+J419</f>
        <v>0.999209714352181</v>
      </c>
    </row>
    <row r="421" customFormat="false" ht="60" hidden="false" customHeight="false" outlineLevel="0" collapsed="false">
      <c r="A421" s="205" t="s">
        <v>656</v>
      </c>
      <c r="B421" s="206" t="s">
        <v>657</v>
      </c>
      <c r="C421" s="207" t="s">
        <v>134</v>
      </c>
      <c r="D421" s="208" t="n">
        <v>9</v>
      </c>
      <c r="E421" s="201" t="n">
        <f aca="false">VLOOKUP(A421,'COMP ANL'!A:I,9,0)</f>
        <v>11.23</v>
      </c>
      <c r="F421" s="201" t="n">
        <f aca="false">E421*D421</f>
        <v>101.07</v>
      </c>
      <c r="G421" s="202" t="n">
        <f aca="false">$J$1</f>
        <v>0.2026</v>
      </c>
      <c r="H421" s="201" t="n">
        <f aca="false">ROUND((F421*(1+G421)),2)</f>
        <v>121.55</v>
      </c>
      <c r="I421" s="203" t="n">
        <f aca="false">H421/CAPA!$D$40</f>
        <v>2.26665959933827E-005</v>
      </c>
      <c r="J421" s="203" t="n">
        <f aca="false">I421+J420</f>
        <v>0.999232380948175</v>
      </c>
    </row>
    <row r="422" customFormat="false" ht="30" hidden="false" customHeight="false" outlineLevel="0" collapsed="false">
      <c r="A422" s="205" t="n">
        <v>89502</v>
      </c>
      <c r="B422" s="206" t="s">
        <v>658</v>
      </c>
      <c r="C422" s="207" t="s">
        <v>134</v>
      </c>
      <c r="D422" s="208" t="n">
        <v>6</v>
      </c>
      <c r="E422" s="201" t="n">
        <f aca="false">VLOOKUP(A422,'COMP ANL'!A:I,9,0)</f>
        <v>16.83</v>
      </c>
      <c r="F422" s="201" t="n">
        <f aca="false">E422*D422</f>
        <v>100.98</v>
      </c>
      <c r="G422" s="202" t="n">
        <f aca="false">$J$1</f>
        <v>0.2026</v>
      </c>
      <c r="H422" s="201" t="n">
        <f aca="false">ROUND((F422*(1+G422)),2)</f>
        <v>121.44</v>
      </c>
      <c r="I422" s="203" t="n">
        <f aca="false">H422/CAPA!$D$40</f>
        <v>2.26460832368276E-005</v>
      </c>
      <c r="J422" s="203" t="n">
        <f aca="false">I422+J421</f>
        <v>0.999255027031412</v>
      </c>
    </row>
    <row r="423" customFormat="false" ht="45" hidden="false" customHeight="false" outlineLevel="0" collapsed="false">
      <c r="A423" s="205" t="n">
        <v>89400</v>
      </c>
      <c r="B423" s="206" t="s">
        <v>659</v>
      </c>
      <c r="C423" s="207" t="s">
        <v>134</v>
      </c>
      <c r="D423" s="208" t="n">
        <v>5</v>
      </c>
      <c r="E423" s="201" t="n">
        <f aca="false">VLOOKUP(A423,'COMP ANL'!A:I,9,0)</f>
        <v>20.09</v>
      </c>
      <c r="F423" s="201" t="n">
        <f aca="false">E423*D423</f>
        <v>100.45</v>
      </c>
      <c r="G423" s="202" t="n">
        <f aca="false">$J$1</f>
        <v>0.2026</v>
      </c>
      <c r="H423" s="201" t="n">
        <f aca="false">ROUND((F423*(1+G423)),2)</f>
        <v>120.8</v>
      </c>
      <c r="I423" s="203" t="n">
        <f aca="false">H423/CAPA!$D$40</f>
        <v>2.2526736289598E-005</v>
      </c>
      <c r="J423" s="203" t="n">
        <f aca="false">I423+J422</f>
        <v>0.999277553767701</v>
      </c>
    </row>
    <row r="424" customFormat="false" ht="30" hidden="false" customHeight="false" outlineLevel="0" collapsed="false">
      <c r="A424" s="205" t="n">
        <v>89523</v>
      </c>
      <c r="B424" s="206" t="s">
        <v>660</v>
      </c>
      <c r="C424" s="207" t="s">
        <v>134</v>
      </c>
      <c r="D424" s="208" t="n">
        <v>1</v>
      </c>
      <c r="E424" s="201" t="n">
        <f aca="false">VLOOKUP(A424,'COMP ANL'!A:I,9,0)</f>
        <v>98.91</v>
      </c>
      <c r="F424" s="201" t="n">
        <f aca="false">E424*D424</f>
        <v>98.91</v>
      </c>
      <c r="G424" s="202" t="n">
        <f aca="false">$J$1</f>
        <v>0.2026</v>
      </c>
      <c r="H424" s="201" t="n">
        <f aca="false">ROUND((F424*(1+G424)),2)</f>
        <v>118.95</v>
      </c>
      <c r="I424" s="203" t="n">
        <f aca="false">H424/CAPA!$D$40</f>
        <v>2.21817490202623E-005</v>
      </c>
      <c r="J424" s="203" t="n">
        <f aca="false">I424+J423</f>
        <v>0.999299735516721</v>
      </c>
    </row>
    <row r="425" customFormat="false" ht="45" hidden="false" customHeight="false" outlineLevel="0" collapsed="false">
      <c r="A425" s="205" t="n">
        <v>92377</v>
      </c>
      <c r="B425" s="206" t="s">
        <v>661</v>
      </c>
      <c r="C425" s="207" t="s">
        <v>134</v>
      </c>
      <c r="D425" s="208" t="n">
        <v>1</v>
      </c>
      <c r="E425" s="201" t="n">
        <f aca="false">VLOOKUP(A425,'COMP ANL'!A:I,9,0)</f>
        <v>98.27</v>
      </c>
      <c r="F425" s="201" t="n">
        <f aca="false">E425*D425</f>
        <v>98.27</v>
      </c>
      <c r="G425" s="202" t="n">
        <f aca="false">$J$1</f>
        <v>0.2026</v>
      </c>
      <c r="H425" s="201" t="n">
        <f aca="false">ROUND((F425*(1+G425)),2)</f>
        <v>118.18</v>
      </c>
      <c r="I425" s="203" t="n">
        <f aca="false">H425/CAPA!$D$40</f>
        <v>2.20381597243766E-005</v>
      </c>
      <c r="J425" s="203" t="n">
        <f aca="false">I425+J424</f>
        <v>0.999321773676446</v>
      </c>
    </row>
    <row r="426" customFormat="false" ht="45" hidden="false" customHeight="false" outlineLevel="0" collapsed="false">
      <c r="A426" s="205" t="n">
        <v>92371</v>
      </c>
      <c r="B426" s="206" t="s">
        <v>662</v>
      </c>
      <c r="C426" s="207" t="s">
        <v>134</v>
      </c>
      <c r="D426" s="208" t="n">
        <v>2</v>
      </c>
      <c r="E426" s="201" t="n">
        <f aca="false">VLOOKUP(A426,'COMP ANL'!A:I,9,0)</f>
        <v>46.53</v>
      </c>
      <c r="F426" s="201" t="n">
        <f aca="false">E426*D426</f>
        <v>93.06</v>
      </c>
      <c r="G426" s="202" t="n">
        <f aca="false">$J$1</f>
        <v>0.2026</v>
      </c>
      <c r="H426" s="201" t="n">
        <f aca="false">ROUND((F426*(1+G426)),2)</f>
        <v>111.91</v>
      </c>
      <c r="I426" s="203" t="n">
        <f aca="false">H426/CAPA!$D$40</f>
        <v>2.0868932600736E-005</v>
      </c>
      <c r="J426" s="203" t="n">
        <f aca="false">I426+J425</f>
        <v>0.999342642609047</v>
      </c>
    </row>
    <row r="427" customFormat="false" ht="45" hidden="false" customHeight="false" outlineLevel="0" collapsed="false">
      <c r="A427" s="205" t="n">
        <v>89827</v>
      </c>
      <c r="B427" s="206" t="s">
        <v>663</v>
      </c>
      <c r="C427" s="207" t="s">
        <v>134</v>
      </c>
      <c r="D427" s="208" t="n">
        <v>5</v>
      </c>
      <c r="E427" s="201" t="n">
        <f aca="false">VLOOKUP(A427,'COMP ANL'!A:I,9,0)</f>
        <v>18.18</v>
      </c>
      <c r="F427" s="201" t="n">
        <f aca="false">E427*D427</f>
        <v>90.9</v>
      </c>
      <c r="G427" s="202" t="n">
        <f aca="false">$J$1</f>
        <v>0.2026</v>
      </c>
      <c r="H427" s="201" t="n">
        <f aca="false">ROUND((F427*(1+G427)),2)</f>
        <v>109.32</v>
      </c>
      <c r="I427" s="203" t="n">
        <f aca="false">H427/CAPA!$D$40</f>
        <v>2.0385950423666E-005</v>
      </c>
      <c r="J427" s="203" t="n">
        <f aca="false">I427+J426</f>
        <v>0.99936302855947</v>
      </c>
    </row>
    <row r="428" customFormat="false" ht="45" hidden="false" customHeight="false" outlineLevel="0" collapsed="false">
      <c r="A428" s="205" t="n">
        <v>92893</v>
      </c>
      <c r="B428" s="206" t="s">
        <v>664</v>
      </c>
      <c r="C428" s="207" t="s">
        <v>134</v>
      </c>
      <c r="D428" s="208" t="n">
        <v>1</v>
      </c>
      <c r="E428" s="201" t="n">
        <f aca="false">VLOOKUP(A428,'COMP ANL'!A:I,9,0)</f>
        <v>89.67</v>
      </c>
      <c r="F428" s="201" t="n">
        <f aca="false">E428*D428</f>
        <v>89.67</v>
      </c>
      <c r="G428" s="202" t="n">
        <f aca="false">$J$1</f>
        <v>0.2026</v>
      </c>
      <c r="H428" s="201" t="n">
        <f aca="false">ROUND((F428*(1+G428)),2)</f>
        <v>107.84</v>
      </c>
      <c r="I428" s="203" t="n">
        <f aca="false">H428/CAPA!$D$40</f>
        <v>2.01099606081974E-005</v>
      </c>
      <c r="J428" s="203" t="n">
        <f aca="false">I428+J427</f>
        <v>0.999383138520078</v>
      </c>
    </row>
    <row r="429" customFormat="false" ht="30" hidden="false" customHeight="false" outlineLevel="0" collapsed="false">
      <c r="A429" s="205" t="n">
        <v>99629</v>
      </c>
      <c r="B429" s="206" t="s">
        <v>665</v>
      </c>
      <c r="C429" s="207" t="s">
        <v>134</v>
      </c>
      <c r="D429" s="208" t="n">
        <v>1</v>
      </c>
      <c r="E429" s="201" t="n">
        <f aca="false">VLOOKUP(A429,'COMP ANL'!A:I,9,0)</f>
        <v>86.84</v>
      </c>
      <c r="F429" s="201" t="n">
        <f aca="false">E429*D429</f>
        <v>86.84</v>
      </c>
      <c r="G429" s="202" t="n">
        <f aca="false">$J$1</f>
        <v>0.2026</v>
      </c>
      <c r="H429" s="201" t="n">
        <f aca="false">ROUND((F429*(1+G429)),2)</f>
        <v>104.43</v>
      </c>
      <c r="I429" s="203" t="n">
        <f aca="false">H429/CAPA!$D$40</f>
        <v>1.94740651549894E-005</v>
      </c>
      <c r="J429" s="203" t="n">
        <f aca="false">I429+J428</f>
        <v>0.999402612585233</v>
      </c>
    </row>
    <row r="430" customFormat="false" ht="45" hidden="false" customHeight="false" outlineLevel="0" collapsed="false">
      <c r="A430" s="205" t="n">
        <v>89737</v>
      </c>
      <c r="B430" s="206" t="s">
        <v>666</v>
      </c>
      <c r="C430" s="207" t="s">
        <v>134</v>
      </c>
      <c r="D430" s="208" t="n">
        <v>4</v>
      </c>
      <c r="E430" s="201" t="n">
        <f aca="false">VLOOKUP(A430,'COMP ANL'!A:I,9,0)</f>
        <v>21.59</v>
      </c>
      <c r="F430" s="201" t="n">
        <f aca="false">E430*D430</f>
        <v>86.36</v>
      </c>
      <c r="G430" s="202" t="n">
        <f aca="false">$J$1</f>
        <v>0.2026</v>
      </c>
      <c r="H430" s="201" t="n">
        <f aca="false">ROUND((F430*(1+G430)),2)</f>
        <v>103.86</v>
      </c>
      <c r="I430" s="203" t="n">
        <f aca="false">H430/CAPA!$D$40</f>
        <v>1.9367771780113E-005</v>
      </c>
      <c r="J430" s="203" t="n">
        <f aca="false">I430+J429</f>
        <v>0.999421980357014</v>
      </c>
    </row>
    <row r="431" customFormat="false" ht="45" hidden="false" customHeight="false" outlineLevel="0" collapsed="false">
      <c r="A431" s="205" t="n">
        <v>92386</v>
      </c>
      <c r="B431" s="206" t="s">
        <v>667</v>
      </c>
      <c r="C431" s="207" t="s">
        <v>134</v>
      </c>
      <c r="D431" s="208" t="n">
        <v>1</v>
      </c>
      <c r="E431" s="201" t="n">
        <f aca="false">VLOOKUP(A431,'COMP ANL'!A:I,9,0)</f>
        <v>81.17</v>
      </c>
      <c r="F431" s="201" t="n">
        <f aca="false">E431*D431</f>
        <v>81.17</v>
      </c>
      <c r="G431" s="202" t="n">
        <f aca="false">$J$1</f>
        <v>0.2026</v>
      </c>
      <c r="H431" s="201" t="n">
        <f aca="false">ROUND((F431*(1+G431)),2)</f>
        <v>97.62</v>
      </c>
      <c r="I431" s="203" t="n">
        <f aca="false">H431/CAPA!$D$40</f>
        <v>1.82041390446238E-005</v>
      </c>
      <c r="J431" s="203" t="n">
        <f aca="false">I431+J430</f>
        <v>0.999440184496058</v>
      </c>
    </row>
    <row r="432" customFormat="false" ht="45" hidden="false" customHeight="false" outlineLevel="0" collapsed="false">
      <c r="A432" s="197" t="n">
        <v>89579</v>
      </c>
      <c r="B432" s="198" t="s">
        <v>668</v>
      </c>
      <c r="C432" s="199" t="s">
        <v>134</v>
      </c>
      <c r="D432" s="200" t="n">
        <v>7</v>
      </c>
      <c r="E432" s="201" t="n">
        <f aca="false">VLOOKUP(A432,'COMP ANL'!A:I,9,0)</f>
        <v>11.58</v>
      </c>
      <c r="F432" s="201" t="n">
        <f aca="false">E432*D432</f>
        <v>81.06</v>
      </c>
      <c r="G432" s="202" t="n">
        <f aca="false">$J$1</f>
        <v>0.2026</v>
      </c>
      <c r="H432" s="201" t="n">
        <f aca="false">ROUND((F432*(1+G432)),2)</f>
        <v>97.48</v>
      </c>
      <c r="I432" s="203" t="n">
        <f aca="false">H432/CAPA!$D$40</f>
        <v>1.81780318999173E-005</v>
      </c>
      <c r="J432" s="203" t="n">
        <f aca="false">I432+J431</f>
        <v>0.999458362527958</v>
      </c>
    </row>
    <row r="433" customFormat="false" ht="45" hidden="false" customHeight="false" outlineLevel="0" collapsed="false">
      <c r="A433" s="205" t="n">
        <v>92920</v>
      </c>
      <c r="B433" s="206" t="s">
        <v>669</v>
      </c>
      <c r="C433" s="207" t="s">
        <v>134</v>
      </c>
      <c r="D433" s="208" t="n">
        <v>2</v>
      </c>
      <c r="E433" s="201" t="n">
        <f aca="false">VLOOKUP(A433,'COMP ANL'!A:I,9,0)</f>
        <v>40.34</v>
      </c>
      <c r="F433" s="201" t="n">
        <f aca="false">E433*D433</f>
        <v>80.68</v>
      </c>
      <c r="G433" s="202" t="n">
        <f aca="false">$J$1</f>
        <v>0.2026</v>
      </c>
      <c r="H433" s="201" t="n">
        <f aca="false">ROUND((F433*(1+G433)),2)</f>
        <v>97.03</v>
      </c>
      <c r="I433" s="203" t="n">
        <f aca="false">H433/CAPA!$D$40</f>
        <v>1.80941160776465E-005</v>
      </c>
      <c r="J433" s="203" t="n">
        <f aca="false">I433+J432</f>
        <v>0.999476456644036</v>
      </c>
    </row>
    <row r="434" customFormat="false" ht="15" hidden="false" customHeight="false" outlineLevel="0" collapsed="false">
      <c r="A434" s="205" t="s">
        <v>670</v>
      </c>
      <c r="B434" s="206" t="s">
        <v>671</v>
      </c>
      <c r="C434" s="207" t="s">
        <v>134</v>
      </c>
      <c r="D434" s="208" t="n">
        <v>6</v>
      </c>
      <c r="E434" s="201" t="n">
        <f aca="false">VLOOKUP(A434,'COMP ANL'!A:I,9,0)</f>
        <v>13.17</v>
      </c>
      <c r="F434" s="201" t="n">
        <f aca="false">E434*D434</f>
        <v>79.02</v>
      </c>
      <c r="G434" s="202" t="n">
        <f aca="false">$J$1</f>
        <v>0.2026</v>
      </c>
      <c r="H434" s="201" t="n">
        <f aca="false">ROUND((F434*(1+G434)),2)</f>
        <v>95.03</v>
      </c>
      <c r="I434" s="203" t="n">
        <f aca="false">H434/CAPA!$D$40</f>
        <v>1.77211568675538E-005</v>
      </c>
      <c r="J434" s="203" t="n">
        <f aca="false">I434+J433</f>
        <v>0.999494177800903</v>
      </c>
    </row>
    <row r="435" customFormat="false" ht="45" hidden="false" customHeight="false" outlineLevel="0" collapsed="false">
      <c r="A435" s="205" t="n">
        <v>89805</v>
      </c>
      <c r="B435" s="206" t="s">
        <v>672</v>
      </c>
      <c r="C435" s="207" t="s">
        <v>134</v>
      </c>
      <c r="D435" s="208" t="n">
        <v>4</v>
      </c>
      <c r="E435" s="201" t="n">
        <f aca="false">VLOOKUP(A435,'COMP ANL'!A:I,9,0)</f>
        <v>19.57</v>
      </c>
      <c r="F435" s="201" t="n">
        <f aca="false">E435*D435</f>
        <v>78.28</v>
      </c>
      <c r="G435" s="202" t="n">
        <f aca="false">$J$1</f>
        <v>0.2026</v>
      </c>
      <c r="H435" s="201" t="n">
        <f aca="false">ROUND((F435*(1+G435)),2)</f>
        <v>94.14</v>
      </c>
      <c r="I435" s="203" t="n">
        <f aca="false">H435/CAPA!$D$40</f>
        <v>1.75551900190625E-005</v>
      </c>
      <c r="J435" s="203" t="n">
        <f aca="false">I435+J434</f>
        <v>0.999511732990923</v>
      </c>
    </row>
    <row r="436" customFormat="false" ht="15" hidden="false" customHeight="false" outlineLevel="0" collapsed="false">
      <c r="A436" s="205" t="s">
        <v>673</v>
      </c>
      <c r="B436" s="206" t="s">
        <v>674</v>
      </c>
      <c r="C436" s="207" t="s">
        <v>134</v>
      </c>
      <c r="D436" s="208" t="n">
        <v>5</v>
      </c>
      <c r="E436" s="201" t="n">
        <f aca="false">VLOOKUP(A436,'COMP ANL'!A:I,9,0)</f>
        <v>15.42</v>
      </c>
      <c r="F436" s="201" t="n">
        <f aca="false">E436*D436</f>
        <v>77.1</v>
      </c>
      <c r="G436" s="202" t="n">
        <f aca="false">$J$1</f>
        <v>0.2026</v>
      </c>
      <c r="H436" s="201" t="n">
        <f aca="false">ROUND((F436*(1+G436)),2)</f>
        <v>92.72</v>
      </c>
      <c r="I436" s="203" t="n">
        <f aca="false">H436/CAPA!$D$40</f>
        <v>1.72903889798967E-005</v>
      </c>
      <c r="J436" s="203" t="n">
        <f aca="false">I436+J435</f>
        <v>0.999529023379902</v>
      </c>
    </row>
    <row r="437" customFormat="false" ht="30" hidden="false" customHeight="false" outlineLevel="0" collapsed="false">
      <c r="A437" s="205" t="s">
        <v>675</v>
      </c>
      <c r="B437" s="206" t="s">
        <v>676</v>
      </c>
      <c r="C437" s="207" t="s">
        <v>134</v>
      </c>
      <c r="D437" s="208" t="n">
        <v>4</v>
      </c>
      <c r="E437" s="201" t="n">
        <f aca="false">VLOOKUP(A437,'COMP ANL'!A:I,9,0)</f>
        <v>19.16</v>
      </c>
      <c r="F437" s="201" t="n">
        <f aca="false">E437*D437</f>
        <v>76.64</v>
      </c>
      <c r="G437" s="202" t="n">
        <f aca="false">$J$1</f>
        <v>0.2026</v>
      </c>
      <c r="H437" s="201" t="n">
        <f aca="false">ROUND((F437*(1+G437)),2)</f>
        <v>92.17</v>
      </c>
      <c r="I437" s="203" t="n">
        <f aca="false">H437/CAPA!$D$40</f>
        <v>1.71878251971213E-005</v>
      </c>
      <c r="J437" s="203" t="n">
        <f aca="false">I437+J436</f>
        <v>0.9995462112051</v>
      </c>
    </row>
    <row r="438" customFormat="false" ht="15" hidden="false" customHeight="false" outlineLevel="0" collapsed="false">
      <c r="A438" s="205" t="s">
        <v>677</v>
      </c>
      <c r="B438" s="206" t="s">
        <v>678</v>
      </c>
      <c r="C438" s="207" t="s">
        <v>134</v>
      </c>
      <c r="D438" s="208" t="n">
        <v>1</v>
      </c>
      <c r="E438" s="201" t="n">
        <f aca="false">VLOOKUP(A438,'COMP ANL'!A:I,9,0)</f>
        <v>72.52</v>
      </c>
      <c r="F438" s="201" t="n">
        <f aca="false">E438*D438</f>
        <v>72.52</v>
      </c>
      <c r="G438" s="202" t="n">
        <f aca="false">$J$1</f>
        <v>0.2026</v>
      </c>
      <c r="H438" s="201" t="n">
        <f aca="false">ROUND((F438*(1+G438)),2)</f>
        <v>87.21</v>
      </c>
      <c r="I438" s="203" t="n">
        <f aca="false">H438/CAPA!$D$40</f>
        <v>1.62628863560914E-005</v>
      </c>
      <c r="J438" s="203" t="n">
        <f aca="false">I438+J437</f>
        <v>0.999562474091456</v>
      </c>
    </row>
    <row r="439" customFormat="false" ht="45" hidden="false" customHeight="false" outlineLevel="0" collapsed="false">
      <c r="A439" s="205" t="s">
        <v>679</v>
      </c>
      <c r="B439" s="206" t="s">
        <v>680</v>
      </c>
      <c r="C439" s="207" t="s">
        <v>134</v>
      </c>
      <c r="D439" s="208" t="n">
        <v>5</v>
      </c>
      <c r="E439" s="201" t="n">
        <f aca="false">VLOOKUP(A439,'COMP ANL'!A:I,9,0)</f>
        <v>14.09</v>
      </c>
      <c r="F439" s="201" t="n">
        <f aca="false">E439*D439</f>
        <v>70.45</v>
      </c>
      <c r="G439" s="202" t="n">
        <f aca="false">$J$1</f>
        <v>0.2026</v>
      </c>
      <c r="H439" s="201" t="n">
        <f aca="false">ROUND((F439*(1+G439)),2)</f>
        <v>84.72</v>
      </c>
      <c r="I439" s="203" t="n">
        <f aca="false">H439/CAPA!$D$40</f>
        <v>1.5798552139526E-005</v>
      </c>
      <c r="J439" s="203" t="n">
        <f aca="false">I439+J438</f>
        <v>0.999578272643595</v>
      </c>
    </row>
    <row r="440" customFormat="false" ht="15" hidden="false" customHeight="false" outlineLevel="0" collapsed="false">
      <c r="A440" s="205" t="s">
        <v>681</v>
      </c>
      <c r="B440" s="206" t="s">
        <v>682</v>
      </c>
      <c r="C440" s="207" t="s">
        <v>134</v>
      </c>
      <c r="D440" s="208" t="n">
        <v>70</v>
      </c>
      <c r="E440" s="201" t="n">
        <f aca="false">VLOOKUP(A440,'COMP ANL'!A:I,9,0)</f>
        <v>0.9</v>
      </c>
      <c r="F440" s="201" t="n">
        <f aca="false">E440*D440</f>
        <v>63</v>
      </c>
      <c r="G440" s="202" t="n">
        <f aca="false">$J$1</f>
        <v>0.2026</v>
      </c>
      <c r="H440" s="201" t="n">
        <f aca="false">ROUND((F440*(1+G440)),2)</f>
        <v>75.76</v>
      </c>
      <c r="I440" s="203" t="n">
        <f aca="false">H440/CAPA!$D$40</f>
        <v>1.41276948783108E-005</v>
      </c>
      <c r="J440" s="203" t="n">
        <f aca="false">I440+J439</f>
        <v>0.999592400338474</v>
      </c>
    </row>
    <row r="441" customFormat="false" ht="45" hidden="false" customHeight="false" outlineLevel="0" collapsed="false">
      <c r="A441" s="205" t="n">
        <v>92892</v>
      </c>
      <c r="B441" s="206" t="s">
        <v>683</v>
      </c>
      <c r="C441" s="207" t="s">
        <v>134</v>
      </c>
      <c r="D441" s="208" t="n">
        <v>1</v>
      </c>
      <c r="E441" s="201" t="n">
        <f aca="false">VLOOKUP(A441,'COMP ANL'!A:I,9,0)</f>
        <v>62.39</v>
      </c>
      <c r="F441" s="201" t="n">
        <f aca="false">E441*D441</f>
        <v>62.39</v>
      </c>
      <c r="G441" s="202" t="n">
        <f aca="false">$J$1</f>
        <v>0.2026</v>
      </c>
      <c r="H441" s="201" t="n">
        <f aca="false">ROUND((F441*(1+G441)),2)</f>
        <v>75.03</v>
      </c>
      <c r="I441" s="203" t="n">
        <f aca="false">H441/CAPA!$D$40</f>
        <v>1.3991564766627E-005</v>
      </c>
      <c r="J441" s="203" t="n">
        <f aca="false">I441+J440</f>
        <v>0.99960639190324</v>
      </c>
    </row>
    <row r="442" customFormat="false" ht="60" hidden="false" customHeight="false" outlineLevel="0" collapsed="false">
      <c r="A442" s="205" t="n">
        <v>92365</v>
      </c>
      <c r="B442" s="206" t="s">
        <v>684</v>
      </c>
      <c r="C442" s="207" t="s">
        <v>120</v>
      </c>
      <c r="D442" s="208" t="n">
        <v>1</v>
      </c>
      <c r="E442" s="201" t="n">
        <f aca="false">VLOOKUP(A442,'COMP ANL'!A:I,9,0)</f>
        <v>62.38</v>
      </c>
      <c r="F442" s="201" t="n">
        <f aca="false">E442*D442</f>
        <v>62.38</v>
      </c>
      <c r="G442" s="202" t="n">
        <f aca="false">$J$1</f>
        <v>0.2026</v>
      </c>
      <c r="H442" s="201" t="n">
        <f aca="false">ROUND((F442*(1+G442)),2)</f>
        <v>75.02</v>
      </c>
      <c r="I442" s="203" t="n">
        <f aca="false">H442/CAPA!$D$40</f>
        <v>1.39896999705765E-005</v>
      </c>
      <c r="J442" s="203" t="n">
        <f aca="false">I442+J441</f>
        <v>0.999620381603211</v>
      </c>
    </row>
    <row r="443" customFormat="false" ht="30" hidden="false" customHeight="false" outlineLevel="0" collapsed="false">
      <c r="A443" s="205" t="s">
        <v>685</v>
      </c>
      <c r="B443" s="206" t="s">
        <v>686</v>
      </c>
      <c r="C443" s="207" t="s">
        <v>134</v>
      </c>
      <c r="D443" s="208" t="n">
        <v>5</v>
      </c>
      <c r="E443" s="201" t="n">
        <f aca="false">VLOOKUP(A443,'COMP ANL'!A:I,9,0)</f>
        <v>12.47</v>
      </c>
      <c r="F443" s="201" t="n">
        <f aca="false">E443*D443</f>
        <v>62.35</v>
      </c>
      <c r="G443" s="202" t="n">
        <f aca="false">$J$1</f>
        <v>0.2026</v>
      </c>
      <c r="H443" s="201" t="n">
        <f aca="false">ROUND((F443*(1+G443)),2)</f>
        <v>74.98</v>
      </c>
      <c r="I443" s="203" t="n">
        <f aca="false">H443/CAPA!$D$40</f>
        <v>1.39822407863746E-005</v>
      </c>
      <c r="J443" s="203" t="n">
        <f aca="false">I443+J442</f>
        <v>0.999634363843997</v>
      </c>
    </row>
    <row r="444" customFormat="false" ht="45" hidden="false" customHeight="false" outlineLevel="0" collapsed="false">
      <c r="A444" s="197" t="n">
        <v>89363</v>
      </c>
      <c r="B444" s="198" t="s">
        <v>687</v>
      </c>
      <c r="C444" s="199" t="s">
        <v>134</v>
      </c>
      <c r="D444" s="200" t="n">
        <v>6</v>
      </c>
      <c r="E444" s="201" t="n">
        <f aca="false">VLOOKUP(A444,'COMP ANL'!A:I,9,0)</f>
        <v>10.39</v>
      </c>
      <c r="F444" s="201" t="n">
        <f aca="false">E444*D444</f>
        <v>62.34</v>
      </c>
      <c r="G444" s="202" t="n">
        <f aca="false">$J$1</f>
        <v>0.2026</v>
      </c>
      <c r="H444" s="201" t="n">
        <f aca="false">ROUND((F444*(1+G444)),2)</f>
        <v>74.97</v>
      </c>
      <c r="I444" s="203" t="n">
        <f aca="false">H444/CAPA!$D$40</f>
        <v>1.39803759903242E-005</v>
      </c>
      <c r="J444" s="203" t="n">
        <f aca="false">I444+J443</f>
        <v>0.999648344219987</v>
      </c>
    </row>
    <row r="445" customFormat="false" ht="15" hidden="false" customHeight="false" outlineLevel="0" collapsed="false">
      <c r="A445" s="205" t="s">
        <v>688</v>
      </c>
      <c r="B445" s="206" t="s">
        <v>689</v>
      </c>
      <c r="C445" s="207" t="s">
        <v>134</v>
      </c>
      <c r="D445" s="208" t="n">
        <v>4</v>
      </c>
      <c r="E445" s="201" t="n">
        <f aca="false">VLOOKUP(A445,'COMP ANL'!A:I,9,0)</f>
        <v>13.37</v>
      </c>
      <c r="F445" s="201" t="n">
        <f aca="false">E445*D445</f>
        <v>53.48</v>
      </c>
      <c r="G445" s="202" t="n">
        <f aca="false">$J$1</f>
        <v>0.2026</v>
      </c>
      <c r="H445" s="201" t="n">
        <f aca="false">ROUND((F445*(1+G445)),2)</f>
        <v>64.32</v>
      </c>
      <c r="I445" s="203" t="n">
        <f aca="false">H445/CAPA!$D$40</f>
        <v>1.19943681965807E-005</v>
      </c>
      <c r="J445" s="203" t="n">
        <f aca="false">I445+J444</f>
        <v>0.999660338588184</v>
      </c>
    </row>
    <row r="446" customFormat="false" ht="45" hidden="false" customHeight="false" outlineLevel="0" collapsed="false">
      <c r="A446" s="205" t="n">
        <v>95756</v>
      </c>
      <c r="B446" s="206" t="s">
        <v>690</v>
      </c>
      <c r="C446" s="207" t="s">
        <v>134</v>
      </c>
      <c r="D446" s="208" t="n">
        <v>3</v>
      </c>
      <c r="E446" s="201" t="n">
        <f aca="false">VLOOKUP(A446,'COMP ANL'!A:I,9,0)</f>
        <v>17.74</v>
      </c>
      <c r="F446" s="201" t="n">
        <f aca="false">E446*D446</f>
        <v>53.22</v>
      </c>
      <c r="G446" s="202" t="n">
        <f aca="false">$J$1</f>
        <v>0.2026</v>
      </c>
      <c r="H446" s="201" t="n">
        <f aca="false">ROUND((F446*(1+G446)),2)</f>
        <v>64</v>
      </c>
      <c r="I446" s="203" t="n">
        <f aca="false">H446/CAPA!$D$40</f>
        <v>1.19346947229658E-005</v>
      </c>
      <c r="J446" s="203" t="n">
        <f aca="false">I446+J445</f>
        <v>0.999672273282907</v>
      </c>
    </row>
    <row r="447" customFormat="false" ht="15" hidden="false" customHeight="false" outlineLevel="0" collapsed="false">
      <c r="A447" s="205" t="s">
        <v>691</v>
      </c>
      <c r="B447" s="206" t="s">
        <v>692</v>
      </c>
      <c r="C447" s="207" t="s">
        <v>134</v>
      </c>
      <c r="D447" s="208" t="n">
        <v>2</v>
      </c>
      <c r="E447" s="201" t="n">
        <f aca="false">VLOOKUP(A447,'COMP ANL'!A:I,9,0)</f>
        <v>26.12</v>
      </c>
      <c r="F447" s="201" t="n">
        <f aca="false">E447*D447</f>
        <v>52.24</v>
      </c>
      <c r="G447" s="202" t="n">
        <f aca="false">$J$1</f>
        <v>0.2026</v>
      </c>
      <c r="H447" s="201" t="n">
        <f aca="false">ROUND((F447*(1+G447)),2)</f>
        <v>62.82</v>
      </c>
      <c r="I447" s="203" t="n">
        <f aca="false">H447/CAPA!$D$40</f>
        <v>1.17146487890111E-005</v>
      </c>
      <c r="J447" s="203" t="n">
        <f aca="false">I447+J446</f>
        <v>0.999683987931696</v>
      </c>
    </row>
    <row r="448" customFormat="false" ht="45" hidden="false" customHeight="false" outlineLevel="0" collapsed="false">
      <c r="A448" s="205" t="n">
        <v>92953</v>
      </c>
      <c r="B448" s="206" t="s">
        <v>693</v>
      </c>
      <c r="C448" s="207" t="s">
        <v>134</v>
      </c>
      <c r="D448" s="208" t="n">
        <v>2</v>
      </c>
      <c r="E448" s="201" t="n">
        <f aca="false">VLOOKUP(A448,'COMP ANL'!A:I,9,0)</f>
        <v>26.09</v>
      </c>
      <c r="F448" s="201" t="n">
        <f aca="false">E448*D448</f>
        <v>52.18</v>
      </c>
      <c r="G448" s="202" t="n">
        <f aca="false">$J$1</f>
        <v>0.2026</v>
      </c>
      <c r="H448" s="201" t="n">
        <f aca="false">ROUND((F448*(1+G448)),2)</f>
        <v>62.75</v>
      </c>
      <c r="I448" s="203" t="n">
        <f aca="false">H448/CAPA!$D$40</f>
        <v>1.17015952166579E-005</v>
      </c>
      <c r="J448" s="203" t="n">
        <f aca="false">I448+J447</f>
        <v>0.999695689526913</v>
      </c>
    </row>
    <row r="449" customFormat="false" ht="45" hidden="false" customHeight="false" outlineLevel="0" collapsed="false">
      <c r="A449" s="205" t="n">
        <v>89572</v>
      </c>
      <c r="B449" s="206" t="s">
        <v>694</v>
      </c>
      <c r="C449" s="207" t="s">
        <v>134</v>
      </c>
      <c r="D449" s="208" t="n">
        <v>6</v>
      </c>
      <c r="E449" s="201" t="n">
        <f aca="false">VLOOKUP(A449,'COMP ANL'!A:I,9,0)</f>
        <v>8.64</v>
      </c>
      <c r="F449" s="201" t="n">
        <f aca="false">E449*D449</f>
        <v>51.84</v>
      </c>
      <c r="G449" s="202" t="n">
        <f aca="false">$J$1</f>
        <v>0.2026</v>
      </c>
      <c r="H449" s="201" t="n">
        <f aca="false">ROUND((F449*(1+G449)),2)</f>
        <v>62.34</v>
      </c>
      <c r="I449" s="203" t="n">
        <f aca="false">H449/CAPA!$D$40</f>
        <v>1.16251385785889E-005</v>
      </c>
      <c r="J449" s="203" t="n">
        <f aca="false">I449+J448</f>
        <v>0.999707314665491</v>
      </c>
    </row>
    <row r="450" customFormat="false" ht="15" hidden="false" customHeight="false" outlineLevel="0" collapsed="false">
      <c r="A450" s="197" t="s">
        <v>695</v>
      </c>
      <c r="B450" s="198" t="s">
        <v>696</v>
      </c>
      <c r="C450" s="199" t="s">
        <v>134</v>
      </c>
      <c r="D450" s="200" t="n">
        <v>2</v>
      </c>
      <c r="E450" s="201" t="n">
        <f aca="false">VLOOKUP(A450,'COMP ANL'!A:I,9,0)</f>
        <v>25.35</v>
      </c>
      <c r="F450" s="201" t="n">
        <f aca="false">E450*D450</f>
        <v>50.7</v>
      </c>
      <c r="G450" s="202" t="n">
        <f aca="false">$J$1</f>
        <v>0.2026</v>
      </c>
      <c r="H450" s="201" t="n">
        <f aca="false">ROUND((F450*(1+G450)),2)</f>
        <v>60.97</v>
      </c>
      <c r="I450" s="203" t="n">
        <f aca="false">H450/CAPA!$D$40</f>
        <v>1.13696615196754E-005</v>
      </c>
      <c r="J450" s="203" t="n">
        <f aca="false">I450+J449</f>
        <v>0.999718684327011</v>
      </c>
    </row>
    <row r="451" customFormat="false" ht="45" hidden="false" customHeight="false" outlineLevel="0" collapsed="false">
      <c r="A451" s="205" t="n">
        <v>92927</v>
      </c>
      <c r="B451" s="206" t="s">
        <v>697</v>
      </c>
      <c r="C451" s="207" t="s">
        <v>134</v>
      </c>
      <c r="D451" s="208" t="n">
        <v>1</v>
      </c>
      <c r="E451" s="201" t="n">
        <f aca="false">VLOOKUP(A451,'COMP ANL'!A:I,9,0)</f>
        <v>49.98</v>
      </c>
      <c r="F451" s="201" t="n">
        <f aca="false">E451*D451</f>
        <v>49.98</v>
      </c>
      <c r="G451" s="202" t="n">
        <f aca="false">$J$1</f>
        <v>0.2026</v>
      </c>
      <c r="H451" s="201" t="n">
        <f aca="false">ROUND((F451*(1+G451)),2)</f>
        <v>60.11</v>
      </c>
      <c r="I451" s="203" t="n">
        <f aca="false">H451/CAPA!$D$40</f>
        <v>1.12092890593356E-005</v>
      </c>
      <c r="J451" s="203" t="n">
        <f aca="false">I451+J450</f>
        <v>0.99972989361607</v>
      </c>
    </row>
    <row r="452" customFormat="false" ht="45" hidden="false" customHeight="false" outlineLevel="0" collapsed="false">
      <c r="A452" s="205" t="n">
        <v>95547</v>
      </c>
      <c r="B452" s="206" t="s">
        <v>698</v>
      </c>
      <c r="C452" s="207" t="s">
        <v>134</v>
      </c>
      <c r="D452" s="208" t="n">
        <v>1</v>
      </c>
      <c r="E452" s="201" t="n">
        <f aca="false">VLOOKUP(A452,'COMP ANL'!A:I,9,0)</f>
        <v>47.68</v>
      </c>
      <c r="F452" s="201" t="n">
        <f aca="false">E452*D452</f>
        <v>47.68</v>
      </c>
      <c r="G452" s="202" t="n">
        <f aca="false">$J$1</f>
        <v>0.2026</v>
      </c>
      <c r="H452" s="201" t="n">
        <f aca="false">ROUND((F452*(1+G452)),2)</f>
        <v>57.34</v>
      </c>
      <c r="I452" s="203" t="n">
        <f aca="false">H452/CAPA!$D$40</f>
        <v>1.06927405533572E-005</v>
      </c>
      <c r="J452" s="203" t="n">
        <f aca="false">I452+J451</f>
        <v>0.999740586356623</v>
      </c>
    </row>
    <row r="453" customFormat="false" ht="15" hidden="false" customHeight="false" outlineLevel="0" collapsed="false">
      <c r="A453" s="205" t="s">
        <v>699</v>
      </c>
      <c r="B453" s="206" t="s">
        <v>700</v>
      </c>
      <c r="C453" s="207" t="s">
        <v>134</v>
      </c>
      <c r="D453" s="208" t="n">
        <v>1</v>
      </c>
      <c r="E453" s="201" t="n">
        <f aca="false">VLOOKUP(A453,'COMP ANL'!A:I,9,0)</f>
        <v>45.64</v>
      </c>
      <c r="F453" s="201" t="n">
        <f aca="false">E453*D453</f>
        <v>45.64</v>
      </c>
      <c r="G453" s="202" t="n">
        <f aca="false">$J$1</f>
        <v>0.2026</v>
      </c>
      <c r="H453" s="201" t="n">
        <f aca="false">ROUND((F453*(1+G453)),2)</f>
        <v>54.89</v>
      </c>
      <c r="I453" s="203" t="n">
        <f aca="false">H453/CAPA!$D$40</f>
        <v>1.02358655209937E-005</v>
      </c>
      <c r="J453" s="203" t="n">
        <f aca="false">I453+J452</f>
        <v>0.999750822222144</v>
      </c>
    </row>
    <row r="454" customFormat="false" ht="45" hidden="false" customHeight="false" outlineLevel="0" collapsed="false">
      <c r="A454" s="197" t="n">
        <v>92705</v>
      </c>
      <c r="B454" s="198" t="s">
        <v>701</v>
      </c>
      <c r="C454" s="199" t="s">
        <v>134</v>
      </c>
      <c r="D454" s="200" t="n">
        <v>1</v>
      </c>
      <c r="E454" s="201" t="n">
        <f aca="false">VLOOKUP(A454,'COMP ANL'!A:I,9,0)</f>
        <v>45.57</v>
      </c>
      <c r="F454" s="201" t="n">
        <f aca="false">E454*D454</f>
        <v>45.57</v>
      </c>
      <c r="G454" s="202" t="n">
        <f aca="false">$J$1</f>
        <v>0.2026</v>
      </c>
      <c r="H454" s="201" t="n">
        <f aca="false">ROUND((F454*(1+G454)),2)</f>
        <v>54.8</v>
      </c>
      <c r="I454" s="203" t="n">
        <f aca="false">H454/CAPA!$D$40</f>
        <v>1.02190823565395E-005</v>
      </c>
      <c r="J454" s="203" t="n">
        <f aca="false">I454+J453</f>
        <v>0.999761041304501</v>
      </c>
    </row>
    <row r="455" customFormat="false" ht="45" hidden="false" customHeight="false" outlineLevel="0" collapsed="false">
      <c r="A455" s="205" t="n">
        <v>89368</v>
      </c>
      <c r="B455" s="206" t="s">
        <v>702</v>
      </c>
      <c r="C455" s="207" t="s">
        <v>134</v>
      </c>
      <c r="D455" s="208" t="n">
        <v>3</v>
      </c>
      <c r="E455" s="201" t="n">
        <f aca="false">VLOOKUP(A455,'COMP ANL'!A:I,9,0)</f>
        <v>14.95</v>
      </c>
      <c r="F455" s="201" t="n">
        <f aca="false">E455*D455</f>
        <v>44.85</v>
      </c>
      <c r="G455" s="202" t="n">
        <f aca="false">$J$1</f>
        <v>0.2026</v>
      </c>
      <c r="H455" s="201" t="n">
        <f aca="false">ROUND((F455*(1+G455)),2)</f>
        <v>53.94</v>
      </c>
      <c r="I455" s="203" t="n">
        <f aca="false">H455/CAPA!$D$40</f>
        <v>1.00587098961996E-005</v>
      </c>
      <c r="J455" s="203" t="n">
        <f aca="false">I455+J454</f>
        <v>0.999771100014397</v>
      </c>
    </row>
    <row r="456" customFormat="false" ht="45" hidden="false" customHeight="false" outlineLevel="0" collapsed="false">
      <c r="A456" s="205" t="n">
        <v>89391</v>
      </c>
      <c r="B456" s="206" t="s">
        <v>703</v>
      </c>
      <c r="C456" s="207" t="s">
        <v>134</v>
      </c>
      <c r="D456" s="208" t="n">
        <v>5</v>
      </c>
      <c r="E456" s="201" t="n">
        <f aca="false">VLOOKUP(A456,'COMP ANL'!A:I,9,0)</f>
        <v>8.79</v>
      </c>
      <c r="F456" s="201" t="n">
        <f aca="false">E456*D456</f>
        <v>43.95</v>
      </c>
      <c r="G456" s="202" t="n">
        <f aca="false">$J$1</f>
        <v>0.2026</v>
      </c>
      <c r="H456" s="201" t="n">
        <f aca="false">ROUND((F456*(1+G456)),2)</f>
        <v>52.85</v>
      </c>
      <c r="I456" s="203" t="n">
        <f aca="false">H456/CAPA!$D$40</f>
        <v>9.85544712669912E-006</v>
      </c>
      <c r="J456" s="203" t="n">
        <f aca="false">I456+J455</f>
        <v>0.999780955461524</v>
      </c>
    </row>
    <row r="457" customFormat="false" ht="30" hidden="false" customHeight="false" outlineLevel="0" collapsed="false">
      <c r="A457" s="205" t="s">
        <v>704</v>
      </c>
      <c r="B457" s="206" t="s">
        <v>705</v>
      </c>
      <c r="C457" s="207" t="s">
        <v>134</v>
      </c>
      <c r="D457" s="208" t="n">
        <v>1</v>
      </c>
      <c r="E457" s="201" t="n">
        <f aca="false">VLOOKUP(A457,'COMP ANL'!A:I,9,0)</f>
        <v>42.84</v>
      </c>
      <c r="F457" s="201" t="n">
        <f aca="false">E457*D457</f>
        <v>42.84</v>
      </c>
      <c r="G457" s="202" t="n">
        <f aca="false">$J$1</f>
        <v>0.2026</v>
      </c>
      <c r="H457" s="201" t="n">
        <f aca="false">ROUND((F457*(1+G457)),2)</f>
        <v>51.52</v>
      </c>
      <c r="I457" s="203" t="n">
        <f aca="false">H457/CAPA!$D$40</f>
        <v>9.60742925198749E-006</v>
      </c>
      <c r="J457" s="203" t="n">
        <f aca="false">I457+J456</f>
        <v>0.999790562890776</v>
      </c>
    </row>
    <row r="458" customFormat="false" ht="30" hidden="false" customHeight="false" outlineLevel="0" collapsed="false">
      <c r="A458" s="205" t="n">
        <v>86886</v>
      </c>
      <c r="B458" s="206" t="s">
        <v>706</v>
      </c>
      <c r="C458" s="207" t="s">
        <v>134</v>
      </c>
      <c r="D458" s="208" t="n">
        <v>1</v>
      </c>
      <c r="E458" s="201" t="n">
        <f aca="false">VLOOKUP(A458,'COMP ANL'!A:I,9,0)</f>
        <v>42.77</v>
      </c>
      <c r="F458" s="201" t="n">
        <f aca="false">E458*D458</f>
        <v>42.77</v>
      </c>
      <c r="G458" s="202" t="n">
        <f aca="false">$J$1</f>
        <v>0.2026</v>
      </c>
      <c r="H458" s="201" t="n">
        <f aca="false">ROUND((F458*(1+G458)),2)</f>
        <v>51.44</v>
      </c>
      <c r="I458" s="203" t="n">
        <f aca="false">H458/CAPA!$D$40</f>
        <v>9.59251088358378E-006</v>
      </c>
      <c r="J458" s="203" t="n">
        <f aca="false">I458+J457</f>
        <v>0.99980015540166</v>
      </c>
    </row>
    <row r="459" customFormat="false" ht="45" hidden="false" customHeight="false" outlineLevel="0" collapsed="false">
      <c r="A459" s="205" t="n">
        <v>92699</v>
      </c>
      <c r="B459" s="206" t="s">
        <v>707</v>
      </c>
      <c r="C459" s="207" t="s">
        <v>134</v>
      </c>
      <c r="D459" s="208" t="n">
        <v>2</v>
      </c>
      <c r="E459" s="201" t="n">
        <f aca="false">VLOOKUP(A459,'COMP ANL'!A:I,9,0)</f>
        <v>21.12</v>
      </c>
      <c r="F459" s="201" t="n">
        <f aca="false">E459*D459</f>
        <v>42.24</v>
      </c>
      <c r="G459" s="202" t="n">
        <f aca="false">$J$1</f>
        <v>0.2026</v>
      </c>
      <c r="H459" s="201" t="n">
        <f aca="false">ROUND((F459*(1+G459)),2)</f>
        <v>50.8</v>
      </c>
      <c r="I459" s="203" t="n">
        <f aca="false">H459/CAPA!$D$40</f>
        <v>9.47316393635412E-006</v>
      </c>
      <c r="J459" s="203" t="n">
        <f aca="false">I459+J458</f>
        <v>0.999809628565596</v>
      </c>
    </row>
    <row r="460" customFormat="false" ht="15" hidden="false" customHeight="false" outlineLevel="0" collapsed="false">
      <c r="A460" s="205" t="s">
        <v>708</v>
      </c>
      <c r="B460" s="206" t="s">
        <v>709</v>
      </c>
      <c r="C460" s="207" t="s">
        <v>134</v>
      </c>
      <c r="D460" s="208" t="n">
        <v>1032</v>
      </c>
      <c r="E460" s="201" t="n">
        <f aca="false">VLOOKUP(A460,'COMP ANL'!A:I,9,0)</f>
        <v>0.04</v>
      </c>
      <c r="F460" s="201" t="n">
        <f aca="false">E460*D460</f>
        <v>41.28</v>
      </c>
      <c r="G460" s="202" t="n">
        <f aca="false">$J$1</f>
        <v>0.2026</v>
      </c>
      <c r="H460" s="201" t="n">
        <f aca="false">ROUND((F460*(1+G460)),2)</f>
        <v>49.64</v>
      </c>
      <c r="I460" s="203" t="n">
        <f aca="false">H460/CAPA!$D$40</f>
        <v>9.25684759450037E-006</v>
      </c>
      <c r="J460" s="203" t="n">
        <f aca="false">I460+J459</f>
        <v>0.99981888541319</v>
      </c>
    </row>
    <row r="461" customFormat="false" ht="45" hidden="false" customHeight="false" outlineLevel="0" collapsed="false">
      <c r="A461" s="205" t="n">
        <v>91876</v>
      </c>
      <c r="B461" s="206" t="s">
        <v>710</v>
      </c>
      <c r="C461" s="207" t="s">
        <v>134</v>
      </c>
      <c r="D461" s="208" t="n">
        <v>4</v>
      </c>
      <c r="E461" s="201" t="n">
        <f aca="false">VLOOKUP(A461,'COMP ANL'!A:I,9,0)</f>
        <v>10.29</v>
      </c>
      <c r="F461" s="201" t="n">
        <f aca="false">E461*D461</f>
        <v>41.16</v>
      </c>
      <c r="G461" s="202" t="n">
        <f aca="false">$J$1</f>
        <v>0.2026</v>
      </c>
      <c r="H461" s="201" t="n">
        <f aca="false">ROUND((F461*(1+G461)),2)</f>
        <v>49.5</v>
      </c>
      <c r="I461" s="203" t="n">
        <f aca="false">H461/CAPA!$D$40</f>
        <v>9.23074044979388E-006</v>
      </c>
      <c r="J461" s="203" t="n">
        <f aca="false">I461+J460</f>
        <v>0.99982811615364</v>
      </c>
    </row>
    <row r="462" customFormat="false" ht="45" hidden="false" customHeight="false" outlineLevel="0" collapsed="false">
      <c r="A462" s="205" t="n">
        <v>89627</v>
      </c>
      <c r="B462" s="206" t="s">
        <v>711</v>
      </c>
      <c r="C462" s="207" t="s">
        <v>134</v>
      </c>
      <c r="D462" s="208" t="n">
        <v>2</v>
      </c>
      <c r="E462" s="201" t="n">
        <f aca="false">VLOOKUP(A462,'COMP ANL'!A:I,9,0)</f>
        <v>19.92</v>
      </c>
      <c r="F462" s="201" t="n">
        <f aca="false">E462*D462</f>
        <v>39.84</v>
      </c>
      <c r="G462" s="202" t="n">
        <f aca="false">$J$1</f>
        <v>0.2026</v>
      </c>
      <c r="H462" s="201" t="n">
        <f aca="false">ROUND((F462*(1+G462)),2)</f>
        <v>47.91</v>
      </c>
      <c r="I462" s="203" t="n">
        <f aca="false">H462/CAPA!$D$40</f>
        <v>8.9342378777702E-006</v>
      </c>
      <c r="J462" s="203" t="n">
        <f aca="false">I462+J461</f>
        <v>0.999837050391518</v>
      </c>
    </row>
    <row r="463" customFormat="false" ht="30" hidden="false" customHeight="false" outlineLevel="0" collapsed="false">
      <c r="A463" s="205" t="n">
        <v>94489</v>
      </c>
      <c r="B463" s="206" t="s">
        <v>712</v>
      </c>
      <c r="C463" s="207" t="s">
        <v>134</v>
      </c>
      <c r="D463" s="208" t="n">
        <v>1</v>
      </c>
      <c r="E463" s="201" t="n">
        <f aca="false">VLOOKUP(A463,'COMP ANL'!A:I,9,0)</f>
        <v>38.78</v>
      </c>
      <c r="F463" s="201" t="n">
        <f aca="false">E463*D463</f>
        <v>38.78</v>
      </c>
      <c r="G463" s="202" t="n">
        <f aca="false">$J$1</f>
        <v>0.2026</v>
      </c>
      <c r="H463" s="201" t="n">
        <f aca="false">ROUND((F463*(1+G463)),2)</f>
        <v>46.64</v>
      </c>
      <c r="I463" s="203" t="n">
        <f aca="false">H463/CAPA!$D$40</f>
        <v>8.69740877936134E-006</v>
      </c>
      <c r="J463" s="203" t="n">
        <f aca="false">I463+J462</f>
        <v>0.999845747800297</v>
      </c>
    </row>
    <row r="464" customFormat="false" ht="30" hidden="false" customHeight="false" outlineLevel="0" collapsed="false">
      <c r="A464" s="212" t="n">
        <v>89623</v>
      </c>
      <c r="B464" s="213" t="s">
        <v>713</v>
      </c>
      <c r="C464" s="214" t="s">
        <v>134</v>
      </c>
      <c r="D464" s="214" t="n">
        <v>2</v>
      </c>
      <c r="E464" s="201" t="n">
        <f aca="false">VLOOKUP(A464,'COMP ANL'!A:I,9,0)</f>
        <v>19.26</v>
      </c>
      <c r="F464" s="201" t="n">
        <f aca="false">E464*D464</f>
        <v>38.52</v>
      </c>
      <c r="G464" s="202" t="n">
        <f aca="false">$J$1</f>
        <v>0.2026</v>
      </c>
      <c r="H464" s="201" t="n">
        <f aca="false">ROUND((F464*(1+G464)),2)</f>
        <v>46.32</v>
      </c>
      <c r="I464" s="203" t="n">
        <f aca="false">H464/CAPA!$D$40</f>
        <v>8.63773530574652E-006</v>
      </c>
      <c r="J464" s="203" t="n">
        <f aca="false">I464+J463</f>
        <v>0.999854385535603</v>
      </c>
    </row>
    <row r="465" customFormat="false" ht="30" hidden="false" customHeight="false" outlineLevel="0" collapsed="false">
      <c r="A465" s="205" t="s">
        <v>714</v>
      </c>
      <c r="B465" s="206" t="s">
        <v>715</v>
      </c>
      <c r="C465" s="207" t="s">
        <v>134</v>
      </c>
      <c r="D465" s="208" t="n">
        <v>1</v>
      </c>
      <c r="E465" s="201" t="n">
        <f aca="false">VLOOKUP(A465,'COMP ANL'!A:I,9,0)</f>
        <v>38.44</v>
      </c>
      <c r="F465" s="201" t="n">
        <f aca="false">E465*D465</f>
        <v>38.44</v>
      </c>
      <c r="G465" s="202" t="n">
        <f aca="false">$J$1</f>
        <v>0.2026</v>
      </c>
      <c r="H465" s="201" t="n">
        <f aca="false">ROUND((F465*(1+G465)),2)</f>
        <v>46.23</v>
      </c>
      <c r="I465" s="203" t="n">
        <f aca="false">H465/CAPA!$D$40</f>
        <v>8.62095214129234E-006</v>
      </c>
      <c r="J465" s="203" t="n">
        <f aca="false">I465+J464</f>
        <v>0.999863006487744</v>
      </c>
    </row>
    <row r="466" customFormat="false" ht="45" hidden="false" customHeight="false" outlineLevel="0" collapsed="false">
      <c r="A466" s="205" t="n">
        <v>92700</v>
      </c>
      <c r="B466" s="206" t="s">
        <v>716</v>
      </c>
      <c r="C466" s="207" t="s">
        <v>134</v>
      </c>
      <c r="D466" s="208" t="n">
        <v>1</v>
      </c>
      <c r="E466" s="201" t="n">
        <f aca="false">VLOOKUP(A466,'COMP ANL'!A:I,9,0)</f>
        <v>36.74</v>
      </c>
      <c r="F466" s="201" t="n">
        <f aca="false">E466*D466</f>
        <v>36.74</v>
      </c>
      <c r="G466" s="202" t="n">
        <f aca="false">$J$1</f>
        <v>0.2026</v>
      </c>
      <c r="H466" s="201" t="n">
        <f aca="false">ROUND((F466*(1+G466)),2)</f>
        <v>44.18</v>
      </c>
      <c r="I466" s="203" t="n">
        <f aca="false">H466/CAPA!$D$40</f>
        <v>8.23866895094735E-006</v>
      </c>
      <c r="J466" s="203" t="n">
        <f aca="false">I466+J465</f>
        <v>0.999871245156695</v>
      </c>
    </row>
    <row r="467" customFormat="false" ht="30" hidden="false" customHeight="false" outlineLevel="0" collapsed="false">
      <c r="A467" s="205" t="n">
        <v>89552</v>
      </c>
      <c r="B467" s="206" t="s">
        <v>717</v>
      </c>
      <c r="C467" s="207" t="s">
        <v>134</v>
      </c>
      <c r="D467" s="208" t="n">
        <v>2</v>
      </c>
      <c r="E467" s="201" t="n">
        <f aca="false">VLOOKUP(A467,'COMP ANL'!A:I,9,0)</f>
        <v>18.01</v>
      </c>
      <c r="F467" s="201" t="n">
        <f aca="false">E467*D467</f>
        <v>36.02</v>
      </c>
      <c r="G467" s="202" t="n">
        <f aca="false">$J$1</f>
        <v>0.2026</v>
      </c>
      <c r="H467" s="201" t="n">
        <f aca="false">ROUND((F467*(1+G467)),2)</f>
        <v>43.32</v>
      </c>
      <c r="I467" s="203" t="n">
        <f aca="false">H467/CAPA!$D$40</f>
        <v>8.07829649060749E-006</v>
      </c>
      <c r="J467" s="203" t="n">
        <f aca="false">I467+J466</f>
        <v>0.999879323453186</v>
      </c>
    </row>
    <row r="468" customFormat="false" ht="30" hidden="false" customHeight="false" outlineLevel="0" collapsed="false">
      <c r="A468" s="205" t="n">
        <v>98308</v>
      </c>
      <c r="B468" s="206" t="s">
        <v>718</v>
      </c>
      <c r="C468" s="207" t="s">
        <v>134</v>
      </c>
      <c r="D468" s="208" t="n">
        <v>1</v>
      </c>
      <c r="E468" s="201" t="n">
        <f aca="false">VLOOKUP(A468,'COMP ANL'!A:I,9,0)</f>
        <v>34.95</v>
      </c>
      <c r="F468" s="201" t="n">
        <f aca="false">E468*D468</f>
        <v>34.95</v>
      </c>
      <c r="G468" s="202" t="n">
        <f aca="false">$J$1</f>
        <v>0.2026</v>
      </c>
      <c r="H468" s="201" t="n">
        <f aca="false">ROUND((F468*(1+G468)),2)</f>
        <v>42.03</v>
      </c>
      <c r="I468" s="203" t="n">
        <f aca="false">H468/CAPA!$D$40</f>
        <v>7.83773780009771E-006</v>
      </c>
      <c r="J468" s="203" t="n">
        <f aca="false">I468+J467</f>
        <v>0.999887161190986</v>
      </c>
    </row>
    <row r="469" customFormat="false" ht="30" hidden="false" customHeight="false" outlineLevel="0" collapsed="false">
      <c r="A469" s="205" t="s">
        <v>719</v>
      </c>
      <c r="B469" s="206" t="s">
        <v>720</v>
      </c>
      <c r="C469" s="207" t="s">
        <v>134</v>
      </c>
      <c r="D469" s="208" t="n">
        <v>1</v>
      </c>
      <c r="E469" s="201" t="n">
        <f aca="false">VLOOKUP(A469,'COMP ANL'!A:I,9,0)</f>
        <v>33.66</v>
      </c>
      <c r="F469" s="201" t="n">
        <f aca="false">E469*D469</f>
        <v>33.66</v>
      </c>
      <c r="G469" s="202" t="n">
        <f aca="false">$J$1</f>
        <v>0.2026</v>
      </c>
      <c r="H469" s="201" t="n">
        <f aca="false">ROUND((F469*(1+G469)),2)</f>
        <v>40.48</v>
      </c>
      <c r="I469" s="203" t="n">
        <f aca="false">H469/CAPA!$D$40</f>
        <v>7.54869441227588E-006</v>
      </c>
      <c r="J469" s="203" t="n">
        <f aca="false">I469+J468</f>
        <v>0.999894709885398</v>
      </c>
    </row>
    <row r="470" customFormat="false" ht="30" hidden="false" customHeight="false" outlineLevel="0" collapsed="false">
      <c r="A470" s="212" t="s">
        <v>721</v>
      </c>
      <c r="B470" s="213" t="s">
        <v>722</v>
      </c>
      <c r="C470" s="214" t="s">
        <v>134</v>
      </c>
      <c r="D470" s="214" t="n">
        <v>1</v>
      </c>
      <c r="E470" s="201" t="n">
        <f aca="false">VLOOKUP(A470,'COMP ANL'!A:I,9,0)</f>
        <v>33.57</v>
      </c>
      <c r="F470" s="201" t="n">
        <f aca="false">E470*D470</f>
        <v>33.57</v>
      </c>
      <c r="G470" s="202" t="n">
        <f aca="false">$J$1</f>
        <v>0.2026</v>
      </c>
      <c r="H470" s="201" t="n">
        <f aca="false">ROUND((F470*(1+G470)),2)</f>
        <v>40.37</v>
      </c>
      <c r="I470" s="203" t="n">
        <f aca="false">H470/CAPA!$D$40</f>
        <v>7.52818165572079E-006</v>
      </c>
      <c r="J470" s="203" t="n">
        <f aca="false">I470+J469</f>
        <v>0.999902238067054</v>
      </c>
    </row>
    <row r="471" customFormat="false" ht="15" hidden="false" customHeight="false" outlineLevel="0" collapsed="false">
      <c r="A471" s="205" t="s">
        <v>723</v>
      </c>
      <c r="B471" s="206" t="s">
        <v>724</v>
      </c>
      <c r="C471" s="207" t="s">
        <v>134</v>
      </c>
      <c r="D471" s="208" t="n">
        <v>2</v>
      </c>
      <c r="E471" s="201" t="n">
        <f aca="false">VLOOKUP(A471,'COMP ANL'!A:I,9,0)</f>
        <v>16.66</v>
      </c>
      <c r="F471" s="201" t="n">
        <f aca="false">E471*D471</f>
        <v>33.32</v>
      </c>
      <c r="G471" s="202" t="n">
        <f aca="false">$J$1</f>
        <v>0.2026</v>
      </c>
      <c r="H471" s="201" t="n">
        <f aca="false">ROUND((F471*(1+G471)),2)</f>
        <v>40.07</v>
      </c>
      <c r="I471" s="203" t="n">
        <f aca="false">H471/CAPA!$D$40</f>
        <v>7.47223777420688E-006</v>
      </c>
      <c r="J471" s="203" t="n">
        <f aca="false">I471+J470</f>
        <v>0.999909710304828</v>
      </c>
    </row>
    <row r="472" customFormat="false" ht="30" hidden="false" customHeight="false" outlineLevel="0" collapsed="false">
      <c r="A472" s="212" t="s">
        <v>725</v>
      </c>
      <c r="B472" s="213" t="s">
        <v>726</v>
      </c>
      <c r="C472" s="214" t="s">
        <v>134</v>
      </c>
      <c r="D472" s="214" t="n">
        <v>4</v>
      </c>
      <c r="E472" s="201" t="n">
        <f aca="false">VLOOKUP(A472,'COMP ANL'!A:I,9,0)</f>
        <v>8.21</v>
      </c>
      <c r="F472" s="201" t="n">
        <f aca="false">E472*D472</f>
        <v>32.84</v>
      </c>
      <c r="G472" s="202" t="n">
        <f aca="false">$J$1</f>
        <v>0.2026</v>
      </c>
      <c r="H472" s="201" t="n">
        <f aca="false">ROUND((F472*(1+G472)),2)</f>
        <v>39.49</v>
      </c>
      <c r="I472" s="203" t="n">
        <f aca="false">H472/CAPA!$D$40</f>
        <v>7.36407960328001E-006</v>
      </c>
      <c r="J472" s="203" t="n">
        <f aca="false">I472+J471</f>
        <v>0.999917074384432</v>
      </c>
    </row>
    <row r="473" customFormat="false" ht="15" hidden="false" customHeight="false" outlineLevel="0" collapsed="false">
      <c r="A473" s="205" t="s">
        <v>727</v>
      </c>
      <c r="B473" s="206" t="s">
        <v>728</v>
      </c>
      <c r="C473" s="207" t="s">
        <v>134</v>
      </c>
      <c r="D473" s="208" t="n">
        <v>1</v>
      </c>
      <c r="E473" s="201" t="n">
        <f aca="false">VLOOKUP(A473,'COMP ANL'!A:I,9,0)</f>
        <v>32.01</v>
      </c>
      <c r="F473" s="201" t="n">
        <f aca="false">E473*D473</f>
        <v>32.01</v>
      </c>
      <c r="G473" s="202" t="n">
        <f aca="false">$J$1</f>
        <v>0.2026</v>
      </c>
      <c r="H473" s="201" t="n">
        <f aca="false">ROUND((F473*(1+G473)),2)</f>
        <v>38.5</v>
      </c>
      <c r="I473" s="203" t="n">
        <f aca="false">H473/CAPA!$D$40</f>
        <v>7.17946479428413E-006</v>
      </c>
      <c r="J473" s="203" t="n">
        <f aca="false">I473+J472</f>
        <v>0.999924253849226</v>
      </c>
    </row>
    <row r="474" customFormat="false" ht="45" hidden="false" customHeight="false" outlineLevel="0" collapsed="false">
      <c r="A474" s="205" t="n">
        <v>89732</v>
      </c>
      <c r="B474" s="206" t="s">
        <v>729</v>
      </c>
      <c r="C474" s="207" t="s">
        <v>134</v>
      </c>
      <c r="D474" s="208" t="n">
        <v>2</v>
      </c>
      <c r="E474" s="201" t="n">
        <f aca="false">VLOOKUP(A474,'COMP ANL'!A:I,9,0)</f>
        <v>15.11</v>
      </c>
      <c r="F474" s="201" t="n">
        <f aca="false">E474*D474</f>
        <v>30.22</v>
      </c>
      <c r="G474" s="202" t="n">
        <f aca="false">$J$1</f>
        <v>0.2026</v>
      </c>
      <c r="H474" s="201" t="n">
        <f aca="false">ROUND((F474*(1+G474)),2)</f>
        <v>36.34</v>
      </c>
      <c r="I474" s="203" t="n">
        <f aca="false">H474/CAPA!$D$40</f>
        <v>6.77666884738403E-006</v>
      </c>
      <c r="J474" s="203" t="n">
        <f aca="false">I474+J473</f>
        <v>0.999931030518073</v>
      </c>
    </row>
    <row r="475" customFormat="false" ht="60" hidden="false" customHeight="false" outlineLevel="0" collapsed="false">
      <c r="A475" s="205" t="s">
        <v>730</v>
      </c>
      <c r="B475" s="206" t="s">
        <v>731</v>
      </c>
      <c r="C475" s="207" t="s">
        <v>134</v>
      </c>
      <c r="D475" s="208" t="n">
        <v>1</v>
      </c>
      <c r="E475" s="201" t="n">
        <f aca="false">VLOOKUP(A475,'COMP ANL'!A:I,9,0)</f>
        <v>28.01</v>
      </c>
      <c r="F475" s="201" t="n">
        <f aca="false">E475*D475</f>
        <v>28.01</v>
      </c>
      <c r="G475" s="202" t="n">
        <f aca="false">$J$1</f>
        <v>0.2026</v>
      </c>
      <c r="H475" s="201" t="n">
        <f aca="false">ROUND((F475*(1+G475)),2)</f>
        <v>33.68</v>
      </c>
      <c r="I475" s="203" t="n">
        <f aca="false">H475/CAPA!$D$40</f>
        <v>6.28063309796077E-006</v>
      </c>
      <c r="J475" s="203" t="n">
        <f aca="false">I475+J474</f>
        <v>0.999937311151171</v>
      </c>
    </row>
    <row r="476" customFormat="false" ht="45" hidden="false" customHeight="false" outlineLevel="0" collapsed="false">
      <c r="A476" s="205" t="n">
        <v>92760</v>
      </c>
      <c r="B476" s="206" t="s">
        <v>732</v>
      </c>
      <c r="C476" s="207" t="s">
        <v>116</v>
      </c>
      <c r="D476" s="208" t="n">
        <v>1.9</v>
      </c>
      <c r="E476" s="201" t="n">
        <f aca="false">VLOOKUP(A476,'COMP ANL'!A:I,9,0)</f>
        <v>14.74</v>
      </c>
      <c r="F476" s="201" t="n">
        <f aca="false">E476*D476</f>
        <v>28.006</v>
      </c>
      <c r="G476" s="202" t="n">
        <f aca="false">$J$1</f>
        <v>0.2026</v>
      </c>
      <c r="H476" s="201" t="n">
        <f aca="false">ROUND((F476*(1+G476)),2)</f>
        <v>33.68</v>
      </c>
      <c r="I476" s="203" t="n">
        <f aca="false">H476/CAPA!$D$40</f>
        <v>6.28063309796077E-006</v>
      </c>
      <c r="J476" s="203" t="n">
        <f aca="false">I476+J475</f>
        <v>0.999943591784269</v>
      </c>
    </row>
    <row r="477" customFormat="false" ht="60" hidden="false" customHeight="false" outlineLevel="0" collapsed="false">
      <c r="A477" s="205" t="n">
        <v>92364</v>
      </c>
      <c r="B477" s="206" t="s">
        <v>733</v>
      </c>
      <c r="C477" s="207" t="s">
        <v>120</v>
      </c>
      <c r="D477" s="208" t="n">
        <v>0.5</v>
      </c>
      <c r="E477" s="201" t="n">
        <f aca="false">VLOOKUP(A477,'COMP ANL'!A:I,9,0)</f>
        <v>54.24</v>
      </c>
      <c r="F477" s="201" t="n">
        <f aca="false">E477*D477</f>
        <v>27.12</v>
      </c>
      <c r="G477" s="202" t="n">
        <f aca="false">$J$1</f>
        <v>0.2026</v>
      </c>
      <c r="H477" s="201" t="n">
        <f aca="false">ROUND((F477*(1+G477)),2)</f>
        <v>32.61</v>
      </c>
      <c r="I477" s="203" t="n">
        <f aca="false">H477/CAPA!$D$40</f>
        <v>6.08109992056118E-006</v>
      </c>
      <c r="J477" s="203" t="n">
        <f aca="false">I477+J476</f>
        <v>0.99994967288419</v>
      </c>
    </row>
    <row r="478" customFormat="false" ht="15" hidden="false" customHeight="false" outlineLevel="0" collapsed="false">
      <c r="A478" s="205" t="s">
        <v>734</v>
      </c>
      <c r="B478" s="206" t="s">
        <v>735</v>
      </c>
      <c r="C478" s="207" t="s">
        <v>134</v>
      </c>
      <c r="D478" s="208" t="n">
        <v>1</v>
      </c>
      <c r="E478" s="201" t="n">
        <f aca="false">VLOOKUP(A478,'COMP ANL'!A:I,9,0)</f>
        <v>26.37</v>
      </c>
      <c r="F478" s="201" t="n">
        <f aca="false">E478*D478</f>
        <v>26.37</v>
      </c>
      <c r="G478" s="202" t="n">
        <f aca="false">$J$1</f>
        <v>0.2026</v>
      </c>
      <c r="H478" s="201" t="n">
        <f aca="false">ROUND((F478*(1+G478)),2)</f>
        <v>31.71</v>
      </c>
      <c r="I478" s="203" t="n">
        <f aca="false">H478/CAPA!$D$40</f>
        <v>5.91326827601947E-006</v>
      </c>
      <c r="J478" s="203" t="n">
        <f aca="false">I478+J477</f>
        <v>0.999955586152466</v>
      </c>
    </row>
    <row r="479" customFormat="false" ht="45" hidden="false" customHeight="false" outlineLevel="0" collapsed="false">
      <c r="A479" s="205" t="n">
        <v>89785</v>
      </c>
      <c r="B479" s="206" t="s">
        <v>736</v>
      </c>
      <c r="C479" s="207" t="s">
        <v>134</v>
      </c>
      <c r="D479" s="208" t="n">
        <v>1</v>
      </c>
      <c r="E479" s="201" t="n">
        <f aca="false">VLOOKUP(A479,'COMP ANL'!A:I,9,0)</f>
        <v>25.22</v>
      </c>
      <c r="F479" s="201" t="n">
        <f aca="false">E479*D479</f>
        <v>25.22</v>
      </c>
      <c r="G479" s="202" t="n">
        <f aca="false">$J$1</f>
        <v>0.2026</v>
      </c>
      <c r="H479" s="201" t="n">
        <f aca="false">ROUND((F479*(1+G479)),2)</f>
        <v>30.33</v>
      </c>
      <c r="I479" s="203" t="n">
        <f aca="false">H479/CAPA!$D$40</f>
        <v>5.65592642105552E-006</v>
      </c>
      <c r="J479" s="203" t="n">
        <f aca="false">I479+J478</f>
        <v>0.999961242078887</v>
      </c>
    </row>
    <row r="480" customFormat="false" ht="60" hidden="false" customHeight="false" outlineLevel="0" collapsed="false">
      <c r="A480" s="205" t="s">
        <v>737</v>
      </c>
      <c r="B480" s="206" t="s">
        <v>738</v>
      </c>
      <c r="C480" s="207" t="s">
        <v>134</v>
      </c>
      <c r="D480" s="208" t="n">
        <v>2</v>
      </c>
      <c r="E480" s="201" t="n">
        <f aca="false">VLOOKUP(A480,'COMP ANL'!A:I,9,0)</f>
        <v>11.23</v>
      </c>
      <c r="F480" s="201" t="n">
        <f aca="false">E480*D480</f>
        <v>22.46</v>
      </c>
      <c r="G480" s="202" t="n">
        <f aca="false">$J$1</f>
        <v>0.2026</v>
      </c>
      <c r="H480" s="201" t="n">
        <f aca="false">ROUND((F480*(1+G480)),2)</f>
        <v>27.01</v>
      </c>
      <c r="I480" s="203" t="n">
        <f aca="false">H480/CAPA!$D$40</f>
        <v>5.03681413230167E-006</v>
      </c>
      <c r="J480" s="203" t="n">
        <f aca="false">I480+J479</f>
        <v>0.999966278893019</v>
      </c>
    </row>
    <row r="481" customFormat="false" ht="45" hidden="false" customHeight="false" outlineLevel="0" collapsed="false">
      <c r="A481" s="205" t="n">
        <v>91862</v>
      </c>
      <c r="B481" s="206" t="s">
        <v>739</v>
      </c>
      <c r="C481" s="207" t="s">
        <v>120</v>
      </c>
      <c r="D481" s="208" t="n">
        <v>2</v>
      </c>
      <c r="E481" s="201" t="n">
        <f aca="false">VLOOKUP(A481,'COMP ANL'!A:I,9,0)</f>
        <v>10.24</v>
      </c>
      <c r="F481" s="201" t="n">
        <f aca="false">E481*D481</f>
        <v>20.48</v>
      </c>
      <c r="G481" s="202" t="n">
        <f aca="false">$J$1</f>
        <v>0.2026</v>
      </c>
      <c r="H481" s="201" t="n">
        <f aca="false">ROUND((F481*(1+G481)),2)</f>
        <v>24.63</v>
      </c>
      <c r="I481" s="203" t="n">
        <f aca="false">H481/CAPA!$D$40</f>
        <v>4.59299267229138E-006</v>
      </c>
      <c r="J481" s="203" t="n">
        <f aca="false">I481+J480</f>
        <v>0.999970871885692</v>
      </c>
    </row>
    <row r="482" customFormat="false" ht="45" hidden="false" customHeight="false" outlineLevel="0" collapsed="false">
      <c r="A482" s="205" t="n">
        <v>89802</v>
      </c>
      <c r="B482" s="206" t="s">
        <v>740</v>
      </c>
      <c r="C482" s="207" t="s">
        <v>134</v>
      </c>
      <c r="D482" s="208" t="n">
        <v>2</v>
      </c>
      <c r="E482" s="201" t="n">
        <f aca="false">VLOOKUP(A482,'COMP ANL'!A:I,9,0)</f>
        <v>9.84</v>
      </c>
      <c r="F482" s="201" t="n">
        <f aca="false">E482*D482</f>
        <v>19.68</v>
      </c>
      <c r="G482" s="202" t="n">
        <f aca="false">$J$1</f>
        <v>0.2026</v>
      </c>
      <c r="H482" s="201" t="n">
        <f aca="false">ROUND((F482*(1+G482)),2)</f>
        <v>23.67</v>
      </c>
      <c r="I482" s="203" t="n">
        <f aca="false">H482/CAPA!$D$40</f>
        <v>4.41397225144689E-006</v>
      </c>
      <c r="J482" s="203" t="n">
        <f aca="false">I482+J481</f>
        <v>0.999975285857943</v>
      </c>
    </row>
    <row r="483" customFormat="false" ht="15" hidden="false" customHeight="false" outlineLevel="0" collapsed="false">
      <c r="A483" s="205" t="s">
        <v>741</v>
      </c>
      <c r="B483" s="206" t="s">
        <v>742</v>
      </c>
      <c r="C483" s="207" t="s">
        <v>134</v>
      </c>
      <c r="D483" s="208" t="n">
        <v>1</v>
      </c>
      <c r="E483" s="201" t="n">
        <f aca="false">VLOOKUP(A483,'COMP ANL'!A:I,9,0)</f>
        <v>16.56</v>
      </c>
      <c r="F483" s="201" t="n">
        <f aca="false">E483*D483</f>
        <v>16.56</v>
      </c>
      <c r="G483" s="202" t="n">
        <f aca="false">$J$1</f>
        <v>0.2026</v>
      </c>
      <c r="H483" s="201" t="n">
        <f aca="false">ROUND((F483*(1+G483)),2)</f>
        <v>19.92</v>
      </c>
      <c r="I483" s="203" t="n">
        <f aca="false">H483/CAPA!$D$40</f>
        <v>3.71467373252311E-006</v>
      </c>
      <c r="J483" s="203" t="n">
        <f aca="false">I483+J482</f>
        <v>0.999979000531675</v>
      </c>
    </row>
    <row r="484" customFormat="false" ht="15" hidden="false" customHeight="false" outlineLevel="0" collapsed="false">
      <c r="A484" s="212" t="s">
        <v>743</v>
      </c>
      <c r="B484" s="213" t="s">
        <v>744</v>
      </c>
      <c r="C484" s="214" t="s">
        <v>134</v>
      </c>
      <c r="D484" s="214" t="n">
        <v>2</v>
      </c>
      <c r="E484" s="201" t="n">
        <f aca="false">VLOOKUP(A484,'COMP ANL'!A:I,9,0)</f>
        <v>7.93</v>
      </c>
      <c r="F484" s="201" t="n">
        <f aca="false">E484*D484</f>
        <v>15.86</v>
      </c>
      <c r="G484" s="202" t="n">
        <f aca="false">$J$1</f>
        <v>0.2026</v>
      </c>
      <c r="H484" s="201" t="n">
        <f aca="false">ROUND((F484*(1+G484)),2)</f>
        <v>19.07</v>
      </c>
      <c r="I484" s="203" t="n">
        <f aca="false">H484/CAPA!$D$40</f>
        <v>3.55616606823372E-006</v>
      </c>
      <c r="J484" s="203" t="n">
        <f aca="false">I484+J483</f>
        <v>0.999982556697744</v>
      </c>
    </row>
    <row r="485" customFormat="false" ht="45" hidden="false" customHeight="false" outlineLevel="0" collapsed="false">
      <c r="A485" s="205" t="n">
        <v>89783</v>
      </c>
      <c r="B485" s="206" t="s">
        <v>745</v>
      </c>
      <c r="C485" s="207" t="s">
        <v>134</v>
      </c>
      <c r="D485" s="208" t="n">
        <v>1</v>
      </c>
      <c r="E485" s="201" t="n">
        <f aca="false">VLOOKUP(A485,'COMP ANL'!A:I,9,0)</f>
        <v>14.68</v>
      </c>
      <c r="F485" s="201" t="n">
        <f aca="false">E485*D485</f>
        <v>14.68</v>
      </c>
      <c r="G485" s="202" t="n">
        <f aca="false">$J$1</f>
        <v>0.2026</v>
      </c>
      <c r="H485" s="201" t="n">
        <f aca="false">ROUND((F485*(1+G485)),2)</f>
        <v>17.65</v>
      </c>
      <c r="I485" s="203" t="n">
        <f aca="false">H485/CAPA!$D$40</f>
        <v>3.29136502906792E-006</v>
      </c>
      <c r="J485" s="203" t="n">
        <f aca="false">I485+J484</f>
        <v>0.999985848062773</v>
      </c>
    </row>
    <row r="486" customFormat="false" ht="45" hidden="false" customHeight="false" outlineLevel="0" collapsed="false">
      <c r="A486" s="205" t="n">
        <v>91874</v>
      </c>
      <c r="B486" s="206" t="s">
        <v>746</v>
      </c>
      <c r="C486" s="207" t="s">
        <v>134</v>
      </c>
      <c r="D486" s="208" t="n">
        <v>2</v>
      </c>
      <c r="E486" s="201" t="n">
        <f aca="false">VLOOKUP(A486,'COMP ANL'!A:I,9,0)</f>
        <v>7.28</v>
      </c>
      <c r="F486" s="201" t="n">
        <f aca="false">E486*D486</f>
        <v>14.56</v>
      </c>
      <c r="G486" s="202" t="n">
        <f aca="false">$J$1</f>
        <v>0.2026</v>
      </c>
      <c r="H486" s="201" t="n">
        <f aca="false">ROUND((F486*(1+G486)),2)</f>
        <v>17.51</v>
      </c>
      <c r="I486" s="203" t="n">
        <f aca="false">H486/CAPA!$D$40</f>
        <v>3.26525788436143E-006</v>
      </c>
      <c r="J486" s="203" t="n">
        <f aca="false">I486+J485</f>
        <v>0.999989113320657</v>
      </c>
    </row>
    <row r="487" customFormat="false" ht="30" hidden="false" customHeight="false" outlineLevel="0" collapsed="false">
      <c r="A487" s="205" t="s">
        <v>747</v>
      </c>
      <c r="B487" s="206" t="s">
        <v>748</v>
      </c>
      <c r="C487" s="207" t="s">
        <v>134</v>
      </c>
      <c r="D487" s="208" t="n">
        <v>1</v>
      </c>
      <c r="E487" s="201" t="n">
        <f aca="false">VLOOKUP(A487,'COMP ANL'!A:I,9,0)</f>
        <v>14.32</v>
      </c>
      <c r="F487" s="201" t="n">
        <f aca="false">E487*D487</f>
        <v>14.32</v>
      </c>
      <c r="G487" s="202" t="n">
        <f aca="false">$J$1</f>
        <v>0.2026</v>
      </c>
      <c r="H487" s="201" t="n">
        <f aca="false">ROUND((F487*(1+G487)),2)</f>
        <v>17.22</v>
      </c>
      <c r="I487" s="203" t="n">
        <f aca="false">H487/CAPA!$D$40</f>
        <v>3.21117879889799E-006</v>
      </c>
      <c r="J487" s="203" t="n">
        <f aca="false">I487+J486</f>
        <v>0.999992324499456</v>
      </c>
    </row>
    <row r="488" customFormat="false" ht="45" hidden="false" customHeight="false" outlineLevel="0" collapsed="false">
      <c r="A488" s="205" t="n">
        <v>91887</v>
      </c>
      <c r="B488" s="206" t="s">
        <v>749</v>
      </c>
      <c r="C488" s="207" t="s">
        <v>134</v>
      </c>
      <c r="D488" s="208" t="n">
        <v>1</v>
      </c>
      <c r="E488" s="201" t="n">
        <f aca="false">VLOOKUP(A488,'COMP ANL'!A:I,9,0)</f>
        <v>12.59</v>
      </c>
      <c r="F488" s="201" t="n">
        <f aca="false">E488*D488</f>
        <v>12.59</v>
      </c>
      <c r="G488" s="202" t="n">
        <f aca="false">$J$1</f>
        <v>0.2026</v>
      </c>
      <c r="H488" s="201" t="n">
        <f aca="false">ROUND((F488*(1+G488)),2)</f>
        <v>15.14</v>
      </c>
      <c r="I488" s="203" t="n">
        <f aca="false">H488/CAPA!$D$40</f>
        <v>2.8233012204016E-006</v>
      </c>
      <c r="J488" s="203" t="n">
        <f aca="false">I488+J487</f>
        <v>0.999995147800676</v>
      </c>
    </row>
    <row r="489" customFormat="false" ht="15" hidden="false" customHeight="false" outlineLevel="0" collapsed="false">
      <c r="A489" s="205" t="s">
        <v>750</v>
      </c>
      <c r="B489" s="206" t="s">
        <v>751</v>
      </c>
      <c r="C489" s="207" t="s">
        <v>134</v>
      </c>
      <c r="D489" s="208" t="n">
        <v>1</v>
      </c>
      <c r="E489" s="201" t="n">
        <f aca="false">VLOOKUP(A489,'COMP ANL'!A:I,9,0)</f>
        <v>11</v>
      </c>
      <c r="F489" s="201" t="n">
        <f aca="false">E489*D489</f>
        <v>11</v>
      </c>
      <c r="G489" s="202" t="n">
        <f aca="false">$J$1</f>
        <v>0.2026</v>
      </c>
      <c r="H489" s="201" t="n">
        <f aca="false">ROUND((F489*(1+G489)),2)</f>
        <v>13.23</v>
      </c>
      <c r="I489" s="203" t="n">
        <f aca="false">H489/CAPA!$D$40</f>
        <v>2.46712517476309E-006</v>
      </c>
      <c r="J489" s="203" t="n">
        <f aca="false">I489+J488</f>
        <v>0.999997614925851</v>
      </c>
    </row>
    <row r="490" customFormat="false" ht="15" hidden="false" customHeight="false" outlineLevel="0" collapsed="false">
      <c r="A490" s="205" t="s">
        <v>752</v>
      </c>
      <c r="B490" s="206" t="s">
        <v>753</v>
      </c>
      <c r="C490" s="207" t="s">
        <v>134</v>
      </c>
      <c r="D490" s="208" t="n">
        <v>1</v>
      </c>
      <c r="E490" s="201" t="n">
        <f aca="false">VLOOKUP(A490,'COMP ANL'!A:I,9,0)</f>
        <v>10.46</v>
      </c>
      <c r="F490" s="201" t="n">
        <f aca="false">E490*D490</f>
        <v>10.46</v>
      </c>
      <c r="G490" s="202" t="n">
        <f aca="false">$J$1</f>
        <v>0.2026</v>
      </c>
      <c r="H490" s="201" t="n">
        <f aca="false">ROUND((F490*(1+G490)),2)</f>
        <v>12.58</v>
      </c>
      <c r="I490" s="203" t="n">
        <f aca="false">H490/CAPA!$D$40</f>
        <v>2.34591343148297E-006</v>
      </c>
      <c r="J490" s="203" t="n">
        <f aca="false">I490+J489</f>
        <v>0.999999960839283</v>
      </c>
    </row>
    <row r="491" customFormat="false" ht="15" hidden="false" customHeight="false" outlineLevel="0" collapsed="false">
      <c r="A491" s="205" t="s">
        <v>754</v>
      </c>
      <c r="B491" s="206" t="s">
        <v>755</v>
      </c>
      <c r="C491" s="207" t="s">
        <v>134</v>
      </c>
      <c r="D491" s="208" t="n">
        <v>3</v>
      </c>
      <c r="E491" s="201" t="n">
        <f aca="false">VLOOKUP(A491,'COMP ANL'!A:I,9,0)</f>
        <v>0.07</v>
      </c>
      <c r="F491" s="201" t="n">
        <f aca="false">E491*D491</f>
        <v>0.21</v>
      </c>
      <c r="G491" s="202" t="n">
        <f aca="false">$J$1</f>
        <v>0.2026</v>
      </c>
      <c r="H491" s="201" t="n">
        <f aca="false">ROUND((F491*(1+G491)),2)</f>
        <v>0.25</v>
      </c>
      <c r="I491" s="203" t="n">
        <f aca="false">H491/CAPA!$D$40</f>
        <v>4.66199012615853E-008</v>
      </c>
      <c r="J491" s="203" t="n">
        <f aca="false">I491+J490</f>
        <v>1.00000000745918</v>
      </c>
    </row>
  </sheetData>
  <autoFilter ref="A11:I491"/>
  <mergeCells count="3">
    <mergeCell ref="H1:I1"/>
    <mergeCell ref="H2:I2"/>
    <mergeCell ref="A10:J10"/>
  </mergeCells>
  <printOptions headings="false" gridLines="false" gridLinesSet="true" horizontalCentered="false" verticalCentered="false"/>
  <pageMargins left="0.511805555555555" right="0.511805555555555" top="0.7875" bottom="0.7875" header="0.511805555555555" footer="0.511805555555555"/>
  <pageSetup paperSize="9" scale="48"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5.xml><?xml version="1.0" encoding="utf-8"?>
<worksheet xmlns="http://schemas.openxmlformats.org/spreadsheetml/2006/main" xmlns:r="http://schemas.openxmlformats.org/officeDocument/2006/relationships">
  <sheetPr filterMode="false">
    <tabColor rgb="FFF4B183"/>
    <pageSetUpPr fitToPage="false"/>
  </sheetPr>
  <dimension ref="A1:AA1090"/>
  <sheetViews>
    <sheetView showFormulas="false" showGridLines="false" showRowColHeaders="true" showZeros="true" rightToLeft="false" tabSelected="false" showOutlineSymbols="true" defaultGridColor="true" view="pageBreakPreview" topLeftCell="A1" colorId="64" zoomScale="100" zoomScaleNormal="85"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215" width="21.14"/>
    <col collapsed="false" customWidth="true" hidden="false" outlineLevel="0" max="2" min="2" style="215" width="20.86"/>
    <col collapsed="false" customWidth="true" hidden="false" outlineLevel="0" max="3" min="3" style="216" width="20.86"/>
    <col collapsed="false" customWidth="true" hidden="false" outlineLevel="0" max="4" min="4" style="217" width="60.71"/>
    <col collapsed="false" customWidth="true" hidden="false" outlineLevel="0" max="5" min="5" style="216" width="7.71"/>
    <col collapsed="false" customWidth="true" hidden="false" outlineLevel="0" max="6" min="6" style="218" width="13.57"/>
    <col collapsed="false" customWidth="true" hidden="false" outlineLevel="0" max="7" min="7" style="219" width="16.14"/>
    <col collapsed="false" customWidth="true" hidden="false" outlineLevel="0" max="9" min="8" style="219" width="17.14"/>
    <col collapsed="false" customWidth="true" hidden="false" outlineLevel="0" max="10" min="10" style="219" width="27.71"/>
    <col collapsed="false" customWidth="true" hidden="false" outlineLevel="0" max="11" min="11" style="219" width="17.71"/>
    <col collapsed="false" customWidth="true" hidden="false" outlineLevel="0" max="12" min="12" style="220" width="16"/>
    <col collapsed="false" customWidth="true" hidden="false" outlineLevel="0" max="13" min="13" style="86" width="12.42"/>
    <col collapsed="false" customWidth="true" hidden="false" outlineLevel="0" max="14" min="14" style="221" width="9.14"/>
    <col collapsed="false" customWidth="true" hidden="false" outlineLevel="0" max="15" min="15" style="221" width="10.29"/>
    <col collapsed="false" customWidth="true" hidden="false" outlineLevel="0" max="1025" min="16" style="0" width="8.67"/>
  </cols>
  <sheetData>
    <row r="1" s="112" customFormat="true" ht="15" hidden="false" customHeight="false" outlineLevel="0" collapsed="false">
      <c r="A1" s="109"/>
      <c r="B1" s="109"/>
      <c r="C1" s="111"/>
      <c r="D1" s="110"/>
      <c r="E1" s="111"/>
      <c r="I1" s="113" t="s">
        <v>2</v>
      </c>
      <c r="J1" s="113"/>
      <c r="K1" s="114" t="n">
        <f aca="false">BDI_Materiais!$H$27</f>
        <v>0.2026</v>
      </c>
      <c r="L1" s="115"/>
      <c r="M1" s="115"/>
      <c r="N1" s="115"/>
      <c r="P1" s="116"/>
      <c r="V1" s="116"/>
      <c r="W1" s="116"/>
      <c r="X1" s="116"/>
      <c r="Y1" s="116"/>
      <c r="Z1" s="116"/>
      <c r="AA1" s="116"/>
    </row>
    <row r="2" s="112" customFormat="true" ht="15" hidden="false" customHeight="false" outlineLevel="0" collapsed="false">
      <c r="A2" s="109"/>
      <c r="B2" s="118"/>
      <c r="C2" s="119"/>
      <c r="D2" s="118"/>
      <c r="E2" s="119"/>
      <c r="H2" s="120"/>
      <c r="I2" s="113" t="s">
        <v>3</v>
      </c>
      <c r="J2" s="113"/>
      <c r="K2" s="114" t="n">
        <f aca="false">BDI_Equipamentos!$H$27</f>
        <v>0.1326</v>
      </c>
      <c r="L2" s="115"/>
      <c r="M2" s="115"/>
      <c r="N2" s="115"/>
      <c r="P2" s="116"/>
      <c r="V2" s="116"/>
      <c r="W2" s="116"/>
      <c r="X2" s="116"/>
      <c r="Y2" s="116"/>
      <c r="Z2" s="116"/>
      <c r="AA2" s="116"/>
    </row>
    <row r="3" s="112" customFormat="true" ht="15" hidden="false" customHeight="false" outlineLevel="0" collapsed="false">
      <c r="A3" s="109"/>
      <c r="B3" s="118"/>
      <c r="C3" s="119"/>
      <c r="D3" s="118"/>
      <c r="E3" s="119"/>
      <c r="F3" s="124"/>
      <c r="H3" s="120"/>
      <c r="I3" s="120"/>
      <c r="J3" s="120"/>
      <c r="K3" s="120"/>
      <c r="L3" s="115"/>
      <c r="M3" s="115"/>
      <c r="N3" s="115"/>
      <c r="P3" s="116"/>
      <c r="V3" s="116"/>
      <c r="W3" s="116"/>
      <c r="X3" s="116"/>
      <c r="Y3" s="116"/>
      <c r="Z3" s="116"/>
      <c r="AA3" s="116"/>
    </row>
    <row r="4" s="112" customFormat="true" ht="15" hidden="false" customHeight="false" outlineLevel="0" collapsed="false">
      <c r="A4" s="126"/>
      <c r="B4" s="126"/>
      <c r="C4" s="127"/>
      <c r="D4" s="126"/>
      <c r="E4" s="127"/>
      <c r="F4" s="128"/>
      <c r="H4" s="120"/>
      <c r="I4" s="120"/>
      <c r="J4" s="120"/>
      <c r="L4" s="115"/>
      <c r="M4" s="115"/>
      <c r="N4" s="115"/>
      <c r="P4" s="116"/>
      <c r="V4" s="116"/>
      <c r="W4" s="116"/>
      <c r="X4" s="116"/>
      <c r="Y4" s="116"/>
      <c r="Z4" s="116"/>
      <c r="AA4" s="116"/>
    </row>
    <row r="5" s="112" customFormat="true" ht="15" hidden="false" customHeight="false" outlineLevel="0" collapsed="false">
      <c r="A5" s="130" t="s">
        <v>29</v>
      </c>
      <c r="B5" s="131"/>
      <c r="C5" s="132"/>
      <c r="D5" s="131"/>
      <c r="E5" s="132"/>
      <c r="F5" s="133"/>
      <c r="K5" s="135" t="s">
        <v>65</v>
      </c>
      <c r="L5" s="115"/>
      <c r="M5" s="115"/>
      <c r="N5" s="115"/>
      <c r="P5" s="116"/>
      <c r="V5" s="116"/>
      <c r="W5" s="116"/>
      <c r="X5" s="116"/>
      <c r="Y5" s="116"/>
      <c r="Z5" s="116"/>
      <c r="AA5" s="116"/>
    </row>
    <row r="6" s="112" customFormat="true" ht="15" hidden="false" customHeight="false" outlineLevel="0" collapsed="false">
      <c r="A6" s="130" t="s">
        <v>31</v>
      </c>
      <c r="B6" s="126"/>
      <c r="C6" s="127"/>
      <c r="D6" s="126"/>
      <c r="E6" s="127"/>
      <c r="K6" s="137" t="s">
        <v>66</v>
      </c>
      <c r="L6" s="115"/>
      <c r="M6" s="115"/>
      <c r="N6" s="115"/>
      <c r="P6" s="116"/>
      <c r="V6" s="116"/>
      <c r="W6" s="116"/>
      <c r="X6" s="116"/>
      <c r="Y6" s="116"/>
      <c r="Z6" s="116"/>
      <c r="AA6" s="116"/>
    </row>
    <row r="7" s="112" customFormat="true" ht="15" hidden="false" customHeight="false" outlineLevel="0" collapsed="false">
      <c r="A7" s="138" t="s">
        <v>21</v>
      </c>
      <c r="B7" s="126"/>
      <c r="C7" s="127"/>
      <c r="D7" s="126"/>
      <c r="E7" s="127"/>
      <c r="K7" s="139" t="str">
        <f aca="false">IF('!Dados'!G3="Com Desoneração",'!Dados'!E6,'!Dados'!E7)</f>
        <v>LEIS SOCIAIS HORISTAS: 110,69%</v>
      </c>
      <c r="L7" s="139"/>
      <c r="M7" s="115"/>
      <c r="N7" s="115"/>
      <c r="P7" s="116"/>
      <c r="V7" s="116"/>
      <c r="W7" s="116"/>
      <c r="X7" s="116"/>
      <c r="Y7" s="116"/>
      <c r="Z7" s="116"/>
      <c r="AA7" s="116"/>
    </row>
    <row r="8" s="112" customFormat="true" ht="15" hidden="false" customHeight="false" outlineLevel="0" collapsed="false">
      <c r="A8" s="138" t="s">
        <v>67</v>
      </c>
      <c r="B8" s="126"/>
      <c r="C8" s="127"/>
      <c r="D8" s="126"/>
      <c r="E8" s="127"/>
      <c r="F8" s="140"/>
      <c r="K8" s="137" t="str">
        <f aca="false">IF('!Dados'!G3="Com Desoneração",'!Dados'!G6,'!Dados'!G7)</f>
        <v>LEIS SOCIAIS MENSALISTAS: 70,40%</v>
      </c>
      <c r="L8" s="115"/>
      <c r="M8" s="115"/>
      <c r="N8" s="115"/>
      <c r="P8" s="116"/>
      <c r="V8" s="116"/>
      <c r="W8" s="116"/>
      <c r="X8" s="116"/>
      <c r="Y8" s="116"/>
      <c r="Z8" s="116"/>
      <c r="AA8" s="116"/>
    </row>
    <row r="9" s="112" customFormat="true" ht="15" hidden="false" customHeight="false" outlineLevel="0" collapsed="false">
      <c r="A9" s="138" t="s">
        <v>68</v>
      </c>
      <c r="B9" s="126"/>
      <c r="C9" s="127"/>
      <c r="D9" s="126"/>
      <c r="E9" s="111"/>
      <c r="F9" s="140"/>
      <c r="K9" s="137" t="str">
        <f aca="false">IF('!Dados'!G3="Com Desoneração",'!Dados'!I6,'!Dados'!I7)</f>
        <v>TABELA DE REFERÊNCIA:. SINAPI - OUTUBRO DE 2023 SEM DESONERAÇÃO</v>
      </c>
      <c r="L9" s="115"/>
      <c r="M9" s="115"/>
      <c r="N9" s="115"/>
      <c r="P9" s="116"/>
      <c r="V9" s="116"/>
      <c r="W9" s="116"/>
      <c r="X9" s="116"/>
      <c r="Y9" s="116"/>
      <c r="Z9" s="116"/>
      <c r="AA9" s="116"/>
    </row>
    <row r="10" customFormat="false" ht="18.75" hidden="false" customHeight="true" outlineLevel="0" collapsed="false">
      <c r="A10" s="222" t="s">
        <v>49</v>
      </c>
      <c r="B10" s="222"/>
      <c r="C10" s="222"/>
      <c r="D10" s="222"/>
      <c r="E10" s="222"/>
      <c r="F10" s="222"/>
      <c r="G10" s="222"/>
      <c r="H10" s="222"/>
      <c r="I10" s="222"/>
      <c r="J10" s="222"/>
      <c r="K10" s="222"/>
    </row>
    <row r="11" customFormat="false" ht="18.75" hidden="false" customHeight="true" outlineLevel="0" collapsed="false">
      <c r="A11" s="222" t="s">
        <v>756</v>
      </c>
      <c r="B11" s="222"/>
      <c r="C11" s="222"/>
      <c r="D11" s="222"/>
      <c r="E11" s="222"/>
      <c r="F11" s="222"/>
      <c r="G11" s="222"/>
      <c r="H11" s="222"/>
      <c r="I11" s="222"/>
      <c r="J11" s="222"/>
      <c r="K11" s="222"/>
    </row>
    <row r="12" customFormat="false" ht="25.5" hidden="false" customHeight="false" outlineLevel="0" collapsed="false">
      <c r="A12" s="223" t="s">
        <v>70</v>
      </c>
      <c r="B12" s="224" t="s">
        <v>103</v>
      </c>
      <c r="C12" s="224" t="s">
        <v>757</v>
      </c>
      <c r="D12" s="224" t="s">
        <v>758</v>
      </c>
      <c r="E12" s="224" t="s">
        <v>105</v>
      </c>
      <c r="F12" s="225" t="s">
        <v>106</v>
      </c>
      <c r="G12" s="226" t="s">
        <v>759</v>
      </c>
      <c r="H12" s="226" t="s">
        <v>760</v>
      </c>
      <c r="I12" s="226" t="s">
        <v>761</v>
      </c>
      <c r="J12" s="226" t="s">
        <v>762</v>
      </c>
      <c r="K12" s="227" t="s">
        <v>763</v>
      </c>
    </row>
    <row r="13" customFormat="false" ht="15" hidden="false" customHeight="false" outlineLevel="0" collapsed="false">
      <c r="A13" s="228" t="s">
        <v>764</v>
      </c>
      <c r="B13" s="229" t="s">
        <v>15</v>
      </c>
      <c r="C13" s="230"/>
      <c r="D13" s="231" t="s">
        <v>78</v>
      </c>
      <c r="E13" s="230"/>
      <c r="F13" s="232"/>
      <c r="G13" s="233" t="s">
        <v>15</v>
      </c>
      <c r="H13" s="234"/>
      <c r="I13" s="233"/>
      <c r="J13" s="233"/>
      <c r="K13" s="235"/>
    </row>
    <row r="14" customFormat="false" ht="15" hidden="false" customHeight="false" outlineLevel="0" collapsed="false">
      <c r="A14" s="236" t="s">
        <v>765</v>
      </c>
      <c r="B14" s="237" t="s">
        <v>15</v>
      </c>
      <c r="C14" s="238"/>
      <c r="D14" s="239" t="s">
        <v>766</v>
      </c>
      <c r="E14" s="238"/>
      <c r="F14" s="240"/>
      <c r="G14" s="241" t="s">
        <v>15</v>
      </c>
      <c r="H14" s="242"/>
      <c r="I14" s="241"/>
      <c r="J14" s="241"/>
      <c r="K14" s="243"/>
    </row>
    <row r="15" customFormat="false" ht="15" hidden="false" customHeight="false" outlineLevel="0" collapsed="false">
      <c r="A15" s="236" t="s">
        <v>767</v>
      </c>
      <c r="B15" s="237" t="s">
        <v>15</v>
      </c>
      <c r="C15" s="238"/>
      <c r="D15" s="239" t="s">
        <v>768</v>
      </c>
      <c r="E15" s="238"/>
      <c r="F15" s="240"/>
      <c r="G15" s="241" t="s">
        <v>15</v>
      </c>
      <c r="H15" s="242"/>
      <c r="I15" s="241"/>
      <c r="J15" s="241"/>
      <c r="K15" s="243"/>
    </row>
    <row r="16" customFormat="false" ht="15" hidden="false" customHeight="false" outlineLevel="0" collapsed="false">
      <c r="A16" s="236" t="s">
        <v>769</v>
      </c>
      <c r="B16" s="237" t="s">
        <v>15</v>
      </c>
      <c r="C16" s="238"/>
      <c r="D16" s="239" t="s">
        <v>770</v>
      </c>
      <c r="E16" s="238"/>
      <c r="F16" s="240"/>
      <c r="G16" s="241" t="s">
        <v>15</v>
      </c>
      <c r="H16" s="242"/>
      <c r="I16" s="241"/>
      <c r="J16" s="241"/>
      <c r="K16" s="243"/>
    </row>
    <row r="17" customFormat="false" ht="15" hidden="false" customHeight="false" outlineLevel="0" collapsed="false">
      <c r="A17" s="244" t="s">
        <v>771</v>
      </c>
      <c r="B17" s="245" t="s">
        <v>15</v>
      </c>
      <c r="C17" s="246"/>
      <c r="D17" s="247" t="s">
        <v>772</v>
      </c>
      <c r="E17" s="246"/>
      <c r="F17" s="248"/>
      <c r="G17" s="249" t="s">
        <v>15</v>
      </c>
      <c r="H17" s="250"/>
      <c r="I17" s="249"/>
      <c r="J17" s="249"/>
      <c r="K17" s="251"/>
    </row>
    <row r="18" customFormat="false" ht="30" hidden="false" customHeight="false" outlineLevel="0" collapsed="false">
      <c r="A18" s="205" t="s">
        <v>773</v>
      </c>
      <c r="B18" s="205" t="n">
        <v>79480</v>
      </c>
      <c r="C18" s="207" t="s">
        <v>774</v>
      </c>
      <c r="D18" s="206" t="s">
        <v>282</v>
      </c>
      <c r="E18" s="207" t="s">
        <v>128</v>
      </c>
      <c r="F18" s="252" t="n">
        <v>434.76</v>
      </c>
      <c r="G18" s="253" t="n">
        <f aca="false">VLOOKUP(B18,'COMP ANL'!A:I,9,0)</f>
        <v>3.21</v>
      </c>
      <c r="H18" s="254" t="n">
        <f aca="false">$K$1</f>
        <v>0.2026</v>
      </c>
      <c r="I18" s="253" t="n">
        <f aca="false">G18*(1+H18)</f>
        <v>3.860346</v>
      </c>
      <c r="J18" s="253" t="n">
        <f aca="false">ROUND((I18*F18),2)</f>
        <v>1678.32</v>
      </c>
      <c r="K18" s="214"/>
    </row>
    <row r="19" customFormat="false" ht="15" hidden="false" customHeight="false" outlineLevel="0" collapsed="false">
      <c r="A19" s="244" t="s">
        <v>775</v>
      </c>
      <c r="B19" s="245" t="s">
        <v>15</v>
      </c>
      <c r="C19" s="246"/>
      <c r="D19" s="247" t="s">
        <v>776</v>
      </c>
      <c r="E19" s="246"/>
      <c r="F19" s="248"/>
      <c r="G19" s="249" t="s">
        <v>15</v>
      </c>
      <c r="H19" s="250"/>
      <c r="I19" s="249"/>
      <c r="J19" s="249"/>
      <c r="K19" s="251"/>
    </row>
    <row r="20" customFormat="false" ht="30" hidden="false" customHeight="false" outlineLevel="0" collapsed="false">
      <c r="A20" s="205" t="s">
        <v>777</v>
      </c>
      <c r="B20" s="205" t="n">
        <v>93382</v>
      </c>
      <c r="C20" s="207" t="s">
        <v>774</v>
      </c>
      <c r="D20" s="206" t="s">
        <v>180</v>
      </c>
      <c r="E20" s="207" t="s">
        <v>128</v>
      </c>
      <c r="F20" s="252" t="n">
        <v>320.8</v>
      </c>
      <c r="G20" s="253" t="n">
        <f aca="false">VLOOKUP(B20,'COMP ANL'!A:I,9,0)</f>
        <v>25.28</v>
      </c>
      <c r="H20" s="254" t="n">
        <f aca="false">$K$1</f>
        <v>0.2026</v>
      </c>
      <c r="I20" s="253" t="n">
        <f aca="false">G20*(1+H20)</f>
        <v>30.401728</v>
      </c>
      <c r="J20" s="253" t="n">
        <f aca="false">ROUND((I20*F20),2)</f>
        <v>9752.87</v>
      </c>
      <c r="K20" s="214"/>
    </row>
    <row r="21" customFormat="false" ht="15" hidden="false" customHeight="false" outlineLevel="0" collapsed="false">
      <c r="A21" s="244" t="s">
        <v>778</v>
      </c>
      <c r="B21" s="245" t="s">
        <v>15</v>
      </c>
      <c r="C21" s="246"/>
      <c r="D21" s="247" t="s">
        <v>779</v>
      </c>
      <c r="E21" s="246"/>
      <c r="F21" s="248"/>
      <c r="G21" s="249" t="s">
        <v>15</v>
      </c>
      <c r="H21" s="250"/>
      <c r="I21" s="249"/>
      <c r="J21" s="249"/>
      <c r="K21" s="251"/>
    </row>
    <row r="22" customFormat="false" ht="60" hidden="false" customHeight="false" outlineLevel="0" collapsed="false">
      <c r="A22" s="205" t="s">
        <v>780</v>
      </c>
      <c r="B22" s="205" t="n">
        <v>100974</v>
      </c>
      <c r="C22" s="207" t="s">
        <v>774</v>
      </c>
      <c r="D22" s="206" t="s">
        <v>260</v>
      </c>
      <c r="E22" s="207" t="s">
        <v>128</v>
      </c>
      <c r="F22" s="252" t="n">
        <v>130.14</v>
      </c>
      <c r="G22" s="253" t="n">
        <f aca="false">VLOOKUP(B22,'COMP ANL'!A:I,9,0)</f>
        <v>8.6</v>
      </c>
      <c r="H22" s="254" t="n">
        <f aca="false">$K$1</f>
        <v>0.2026</v>
      </c>
      <c r="I22" s="253" t="n">
        <f aca="false">G22*(1+H22)</f>
        <v>10.34236</v>
      </c>
      <c r="J22" s="253" t="n">
        <f aca="false">ROUND((I22*F22),2)</f>
        <v>1345.95</v>
      </c>
      <c r="K22" s="214"/>
    </row>
    <row r="23" customFormat="false" ht="45" hidden="false" customHeight="false" outlineLevel="0" collapsed="false">
      <c r="A23" s="205" t="s">
        <v>781</v>
      </c>
      <c r="B23" s="205" t="n">
        <v>95879</v>
      </c>
      <c r="C23" s="207" t="s">
        <v>774</v>
      </c>
      <c r="D23" s="206" t="s">
        <v>394</v>
      </c>
      <c r="E23" s="207" t="s">
        <v>395</v>
      </c>
      <c r="F23" s="252" t="n">
        <v>195.21</v>
      </c>
      <c r="G23" s="253" t="n">
        <f aca="false">VLOOKUP(B23,'COMP ANL'!A:I,9,0)</f>
        <v>1.45</v>
      </c>
      <c r="H23" s="254" t="n">
        <f aca="false">$K$1</f>
        <v>0.2026</v>
      </c>
      <c r="I23" s="253" t="n">
        <f aca="false">G23*(1+H23)</f>
        <v>1.74377</v>
      </c>
      <c r="J23" s="253" t="n">
        <f aca="false">ROUND((I23*F23),2)</f>
        <v>340.4</v>
      </c>
      <c r="K23" s="214"/>
    </row>
    <row r="24" customFormat="false" ht="15" hidden="false" customHeight="false" outlineLevel="0" collapsed="false">
      <c r="A24" s="236" t="s">
        <v>782</v>
      </c>
      <c r="B24" s="237" t="s">
        <v>15</v>
      </c>
      <c r="C24" s="238"/>
      <c r="D24" s="239" t="s">
        <v>783</v>
      </c>
      <c r="E24" s="238"/>
      <c r="F24" s="240"/>
      <c r="G24" s="241" t="s">
        <v>15</v>
      </c>
      <c r="H24" s="242"/>
      <c r="I24" s="241"/>
      <c r="J24" s="241"/>
      <c r="K24" s="243"/>
    </row>
    <row r="25" customFormat="false" ht="15" hidden="false" customHeight="false" outlineLevel="0" collapsed="false">
      <c r="A25" s="236" t="s">
        <v>784</v>
      </c>
      <c r="B25" s="237" t="s">
        <v>15</v>
      </c>
      <c r="C25" s="238"/>
      <c r="D25" s="239" t="s">
        <v>785</v>
      </c>
      <c r="E25" s="238"/>
      <c r="F25" s="240"/>
      <c r="G25" s="241" t="s">
        <v>15</v>
      </c>
      <c r="H25" s="242"/>
      <c r="I25" s="241"/>
      <c r="J25" s="241"/>
      <c r="K25" s="243"/>
    </row>
    <row r="26" customFormat="false" ht="15" hidden="false" customHeight="false" outlineLevel="0" collapsed="false">
      <c r="A26" s="244" t="s">
        <v>786</v>
      </c>
      <c r="B26" s="245" t="s">
        <v>15</v>
      </c>
      <c r="C26" s="246"/>
      <c r="D26" s="247" t="s">
        <v>787</v>
      </c>
      <c r="E26" s="246"/>
      <c r="F26" s="248"/>
      <c r="G26" s="249" t="s">
        <v>15</v>
      </c>
      <c r="H26" s="250"/>
      <c r="I26" s="249"/>
      <c r="J26" s="249"/>
      <c r="K26" s="251"/>
    </row>
    <row r="27" customFormat="false" ht="60" hidden="false" customHeight="false" outlineLevel="0" collapsed="false">
      <c r="A27" s="205" t="s">
        <v>788</v>
      </c>
      <c r="B27" s="205" t="n">
        <v>100897</v>
      </c>
      <c r="C27" s="207" t="s">
        <v>789</v>
      </c>
      <c r="D27" s="206" t="s">
        <v>119</v>
      </c>
      <c r="E27" s="207" t="s">
        <v>120</v>
      </c>
      <c r="F27" s="252" t="n">
        <v>1415</v>
      </c>
      <c r="G27" s="253" t="n">
        <f aca="false">VLOOKUP(B27,'COMP ANL'!A:I,9,0)</f>
        <v>116.19</v>
      </c>
      <c r="H27" s="254" t="n">
        <f aca="false">$K$1</f>
        <v>0.2026</v>
      </c>
      <c r="I27" s="253" t="n">
        <f aca="false">G27*(1+H27)</f>
        <v>139.730094</v>
      </c>
      <c r="J27" s="253" t="n">
        <f aca="false">ROUND((I27*F27),2)</f>
        <v>197718.08</v>
      </c>
      <c r="K27" s="214"/>
    </row>
    <row r="28" customFormat="false" ht="30" hidden="false" customHeight="false" outlineLevel="0" collapsed="false">
      <c r="A28" s="205" t="s">
        <v>790</v>
      </c>
      <c r="B28" s="205" t="n">
        <v>95583</v>
      </c>
      <c r="C28" s="207" t="s">
        <v>774</v>
      </c>
      <c r="D28" s="206" t="s">
        <v>209</v>
      </c>
      <c r="E28" s="207" t="s">
        <v>116</v>
      </c>
      <c r="F28" s="252" t="n">
        <v>599</v>
      </c>
      <c r="G28" s="253" t="n">
        <f aca="false">VLOOKUP(B28,'COMP ANL'!A:I,9,0)</f>
        <v>17.52</v>
      </c>
      <c r="H28" s="254" t="n">
        <f aca="false">$K$1</f>
        <v>0.2026</v>
      </c>
      <c r="I28" s="253" t="n">
        <f aca="false">G28*(1+H28)</f>
        <v>21.069552</v>
      </c>
      <c r="J28" s="253" t="n">
        <f aca="false">ROUND((I28*F28),2)</f>
        <v>12620.66</v>
      </c>
      <c r="K28" s="214"/>
    </row>
    <row r="29" customFormat="false" ht="30" hidden="false" customHeight="false" outlineLevel="0" collapsed="false">
      <c r="A29" s="205" t="s">
        <v>791</v>
      </c>
      <c r="B29" s="205" t="n">
        <v>95578</v>
      </c>
      <c r="C29" s="207" t="s">
        <v>774</v>
      </c>
      <c r="D29" s="206" t="s">
        <v>151</v>
      </c>
      <c r="E29" s="207" t="s">
        <v>116</v>
      </c>
      <c r="F29" s="252" t="n">
        <v>2731.52</v>
      </c>
      <c r="G29" s="253" t="n">
        <f aca="false">VLOOKUP(B29,'COMP ANL'!A:I,9,0)</f>
        <v>10.06</v>
      </c>
      <c r="H29" s="254" t="n">
        <f aca="false">$K$1</f>
        <v>0.2026</v>
      </c>
      <c r="I29" s="253" t="n">
        <f aca="false">G29*(1+H29)</f>
        <v>12.098156</v>
      </c>
      <c r="J29" s="253" t="n">
        <f aca="false">ROUND((I29*F29),2)</f>
        <v>33046.36</v>
      </c>
      <c r="K29" s="214"/>
    </row>
    <row r="30" customFormat="false" ht="30" hidden="false" customHeight="false" outlineLevel="0" collapsed="false">
      <c r="A30" s="205" t="s">
        <v>792</v>
      </c>
      <c r="B30" s="205" t="n">
        <v>95601</v>
      </c>
      <c r="C30" s="207" t="s">
        <v>774</v>
      </c>
      <c r="D30" s="206" t="s">
        <v>305</v>
      </c>
      <c r="E30" s="207" t="s">
        <v>134</v>
      </c>
      <c r="F30" s="252" t="n">
        <v>176</v>
      </c>
      <c r="G30" s="253" t="n">
        <f aca="false">VLOOKUP(B30,'COMP ANL'!A:I,9,0)</f>
        <v>17.38</v>
      </c>
      <c r="H30" s="254" t="n">
        <f aca="false">$K$1</f>
        <v>0.2026</v>
      </c>
      <c r="I30" s="253" t="n">
        <f aca="false">G30*(1+H30)</f>
        <v>20.901188</v>
      </c>
      <c r="J30" s="253" t="n">
        <f aca="false">ROUND((I30*F30),2)</f>
        <v>3678.61</v>
      </c>
      <c r="K30" s="214"/>
    </row>
    <row r="31" customFormat="false" ht="15" hidden="false" customHeight="false" outlineLevel="0" collapsed="false">
      <c r="A31" s="236" t="s">
        <v>793</v>
      </c>
      <c r="B31" s="237" t="s">
        <v>15</v>
      </c>
      <c r="C31" s="238"/>
      <c r="D31" s="239" t="s">
        <v>794</v>
      </c>
      <c r="E31" s="238"/>
      <c r="F31" s="240"/>
      <c r="G31" s="241" t="s">
        <v>15</v>
      </c>
      <c r="H31" s="242"/>
      <c r="I31" s="241"/>
      <c r="J31" s="241"/>
      <c r="K31" s="243"/>
    </row>
    <row r="32" customFormat="false" ht="15" hidden="false" customHeight="false" outlineLevel="0" collapsed="false">
      <c r="A32" s="244" t="s">
        <v>795</v>
      </c>
      <c r="B32" s="245" t="s">
        <v>15</v>
      </c>
      <c r="C32" s="246"/>
      <c r="D32" s="247" t="s">
        <v>796</v>
      </c>
      <c r="E32" s="246"/>
      <c r="F32" s="248"/>
      <c r="G32" s="249" t="s">
        <v>15</v>
      </c>
      <c r="H32" s="250"/>
      <c r="I32" s="249"/>
      <c r="J32" s="249"/>
      <c r="K32" s="251"/>
    </row>
    <row r="33" customFormat="false" ht="30" hidden="false" customHeight="false" outlineLevel="0" collapsed="false">
      <c r="A33" s="205" t="s">
        <v>797</v>
      </c>
      <c r="B33" s="205" t="n">
        <v>96619</v>
      </c>
      <c r="C33" s="207" t="s">
        <v>774</v>
      </c>
      <c r="D33" s="206" t="s">
        <v>181</v>
      </c>
      <c r="E33" s="207" t="s">
        <v>114</v>
      </c>
      <c r="F33" s="252" t="n">
        <v>103.82</v>
      </c>
      <c r="G33" s="253" t="n">
        <f aca="false">VLOOKUP(B33,'COMP ANL'!A:I,9,0)</f>
        <v>39.09</v>
      </c>
      <c r="H33" s="254" t="n">
        <f aca="false">$K$1</f>
        <v>0.2026</v>
      </c>
      <c r="I33" s="253" t="n">
        <f aca="false">G33*(1+H33)</f>
        <v>47.009634</v>
      </c>
      <c r="J33" s="253" t="n">
        <f aca="false">ROUND((I33*F33),2)</f>
        <v>4880.54</v>
      </c>
      <c r="K33" s="214"/>
    </row>
    <row r="34" customFormat="false" ht="15" hidden="false" customHeight="false" outlineLevel="0" collapsed="false">
      <c r="A34" s="244" t="s">
        <v>798</v>
      </c>
      <c r="B34" s="245" t="s">
        <v>15</v>
      </c>
      <c r="C34" s="246"/>
      <c r="D34" s="247" t="s">
        <v>799</v>
      </c>
      <c r="E34" s="246"/>
      <c r="F34" s="248"/>
      <c r="G34" s="249" t="s">
        <v>15</v>
      </c>
      <c r="H34" s="250"/>
      <c r="I34" s="249"/>
      <c r="J34" s="249"/>
      <c r="K34" s="251"/>
    </row>
    <row r="35" customFormat="false" ht="45" hidden="false" customHeight="false" outlineLevel="0" collapsed="false">
      <c r="A35" s="205" t="s">
        <v>800</v>
      </c>
      <c r="B35" s="205" t="n">
        <v>96531</v>
      </c>
      <c r="C35" s="207" t="s">
        <v>774</v>
      </c>
      <c r="D35" s="206" t="s">
        <v>144</v>
      </c>
      <c r="E35" s="207" t="s">
        <v>114</v>
      </c>
      <c r="F35" s="252" t="n">
        <v>295.88</v>
      </c>
      <c r="G35" s="253" t="n">
        <f aca="false">VLOOKUP(B35,'COMP ANL'!A:I,9,0)</f>
        <v>142.27</v>
      </c>
      <c r="H35" s="254" t="n">
        <f aca="false">$K$1</f>
        <v>0.2026</v>
      </c>
      <c r="I35" s="253" t="n">
        <f aca="false">G35*(1+H35)</f>
        <v>171.093902</v>
      </c>
      <c r="J35" s="253" t="n">
        <f aca="false">ROUND((I35*F35),2)</f>
        <v>50623.26</v>
      </c>
      <c r="K35" s="214"/>
    </row>
    <row r="36" customFormat="false" ht="15" hidden="false" customHeight="false" outlineLevel="0" collapsed="false">
      <c r="A36" s="244" t="s">
        <v>801</v>
      </c>
      <c r="B36" s="245" t="s">
        <v>15</v>
      </c>
      <c r="C36" s="246"/>
      <c r="D36" s="247" t="s">
        <v>802</v>
      </c>
      <c r="E36" s="246"/>
      <c r="F36" s="248"/>
      <c r="G36" s="249" t="s">
        <v>15</v>
      </c>
      <c r="H36" s="250"/>
      <c r="I36" s="249"/>
      <c r="J36" s="249"/>
      <c r="K36" s="251"/>
    </row>
    <row r="37" customFormat="false" ht="30" hidden="false" customHeight="false" outlineLevel="0" collapsed="false">
      <c r="A37" s="205" t="s">
        <v>803</v>
      </c>
      <c r="B37" s="205" t="n">
        <v>96545</v>
      </c>
      <c r="C37" s="207" t="s">
        <v>774</v>
      </c>
      <c r="D37" s="206" t="s">
        <v>176</v>
      </c>
      <c r="E37" s="207" t="s">
        <v>116</v>
      </c>
      <c r="F37" s="252" t="n">
        <v>1307.1</v>
      </c>
      <c r="G37" s="253" t="n">
        <f aca="false">VLOOKUP(B37,'COMP ANL'!A:I,9,0)</f>
        <v>16.27</v>
      </c>
      <c r="H37" s="254" t="n">
        <f aca="false">$K$1</f>
        <v>0.2026</v>
      </c>
      <c r="I37" s="253" t="n">
        <f aca="false">G37*(1+H37)</f>
        <v>19.566302</v>
      </c>
      <c r="J37" s="253" t="n">
        <f aca="false">ROUND((I37*F37),2)</f>
        <v>25575.11</v>
      </c>
      <c r="K37" s="214"/>
    </row>
    <row r="38" customFormat="false" ht="30" hidden="false" customHeight="false" outlineLevel="0" collapsed="false">
      <c r="A38" s="205" t="s">
        <v>804</v>
      </c>
      <c r="B38" s="205" t="n">
        <v>96546</v>
      </c>
      <c r="C38" s="207" t="s">
        <v>774</v>
      </c>
      <c r="D38" s="206" t="s">
        <v>170</v>
      </c>
      <c r="E38" s="207" t="s">
        <v>116</v>
      </c>
      <c r="F38" s="252" t="n">
        <v>514.4</v>
      </c>
      <c r="G38" s="253" t="n">
        <f aca="false">VLOOKUP(B38,'COMP ANL'!A:I,9,0)</f>
        <v>14.38</v>
      </c>
      <c r="H38" s="254" t="n">
        <f aca="false">$K$1</f>
        <v>0.2026</v>
      </c>
      <c r="I38" s="253" t="n">
        <f aca="false">G38*(1+H38)</f>
        <v>17.293388</v>
      </c>
      <c r="J38" s="253" t="n">
        <f aca="false">ROUND((I38*F38),2)</f>
        <v>8895.72</v>
      </c>
      <c r="K38" s="214"/>
    </row>
    <row r="39" customFormat="false" ht="30" hidden="false" customHeight="false" outlineLevel="0" collapsed="false">
      <c r="A39" s="205" t="s">
        <v>805</v>
      </c>
      <c r="B39" s="205" t="n">
        <v>96547</v>
      </c>
      <c r="C39" s="207" t="s">
        <v>774</v>
      </c>
      <c r="D39" s="206" t="s">
        <v>229</v>
      </c>
      <c r="E39" s="207" t="s">
        <v>116</v>
      </c>
      <c r="F39" s="252" t="n">
        <v>55.5</v>
      </c>
      <c r="G39" s="253" t="n">
        <f aca="false">VLOOKUP(B39,'COMP ANL'!A:I,9,0)</f>
        <v>12.06</v>
      </c>
      <c r="H39" s="254" t="n">
        <f aca="false">$K$1</f>
        <v>0.2026</v>
      </c>
      <c r="I39" s="253" t="n">
        <f aca="false">G39*(1+H39)</f>
        <v>14.503356</v>
      </c>
      <c r="J39" s="253" t="n">
        <f aca="false">ROUND((I39*F39),2)</f>
        <v>804.94</v>
      </c>
      <c r="K39" s="214"/>
    </row>
    <row r="40" customFormat="false" ht="15" hidden="false" customHeight="false" outlineLevel="0" collapsed="false">
      <c r="A40" s="244" t="s">
        <v>806</v>
      </c>
      <c r="B40" s="245" t="s">
        <v>15</v>
      </c>
      <c r="C40" s="246"/>
      <c r="D40" s="247" t="s">
        <v>807</v>
      </c>
      <c r="E40" s="246"/>
      <c r="F40" s="248"/>
      <c r="G40" s="249" t="s">
        <v>15</v>
      </c>
      <c r="H40" s="250"/>
      <c r="I40" s="249"/>
      <c r="J40" s="249"/>
      <c r="K40" s="251"/>
    </row>
    <row r="41" customFormat="false" ht="45" hidden="false" customHeight="false" outlineLevel="0" collapsed="false">
      <c r="A41" s="205" t="s">
        <v>808</v>
      </c>
      <c r="B41" s="205" t="n">
        <v>96557</v>
      </c>
      <c r="C41" s="207" t="s">
        <v>774</v>
      </c>
      <c r="D41" s="206" t="s">
        <v>127</v>
      </c>
      <c r="E41" s="207" t="s">
        <v>128</v>
      </c>
      <c r="F41" s="252" t="n">
        <v>57.95</v>
      </c>
      <c r="G41" s="253" t="n">
        <f aca="false">VLOOKUP(B41,'COMP ANL'!A:I,9,0)</f>
        <v>623.52</v>
      </c>
      <c r="H41" s="254" t="n">
        <f aca="false">$K$1</f>
        <v>0.2026</v>
      </c>
      <c r="I41" s="253" t="n">
        <f aca="false">G41*(1+H41)</f>
        <v>749.845152</v>
      </c>
      <c r="J41" s="253" t="n">
        <f aca="false">ROUND((I41*F41),2)</f>
        <v>43453.53</v>
      </c>
      <c r="K41" s="214"/>
    </row>
    <row r="42" customFormat="false" ht="15" hidden="false" customHeight="false" outlineLevel="0" collapsed="false">
      <c r="A42" s="244" t="s">
        <v>809</v>
      </c>
      <c r="B42" s="245" t="s">
        <v>15</v>
      </c>
      <c r="C42" s="246"/>
      <c r="D42" s="247" t="s">
        <v>810</v>
      </c>
      <c r="E42" s="246"/>
      <c r="F42" s="248"/>
      <c r="G42" s="249" t="s">
        <v>15</v>
      </c>
      <c r="H42" s="250"/>
      <c r="I42" s="249"/>
      <c r="J42" s="249"/>
      <c r="K42" s="251"/>
    </row>
    <row r="43" customFormat="false" ht="30" hidden="false" customHeight="false" outlineLevel="0" collapsed="false">
      <c r="A43" s="205" t="s">
        <v>811</v>
      </c>
      <c r="B43" s="205" t="n">
        <v>98557</v>
      </c>
      <c r="C43" s="207" t="s">
        <v>774</v>
      </c>
      <c r="D43" s="206" t="s">
        <v>135</v>
      </c>
      <c r="E43" s="207" t="s">
        <v>114</v>
      </c>
      <c r="F43" s="252" t="n">
        <v>361.22</v>
      </c>
      <c r="G43" s="253" t="n">
        <f aca="false">VLOOKUP(B43,'COMP ANL'!A:I,9,0)</f>
        <v>45.84</v>
      </c>
      <c r="H43" s="254" t="n">
        <f aca="false">$K$1</f>
        <v>0.2026</v>
      </c>
      <c r="I43" s="253" t="n">
        <f aca="false">G43*(1+H43)</f>
        <v>55.127184</v>
      </c>
      <c r="J43" s="253" t="n">
        <f aca="false">ROUND((I43*F43),2)</f>
        <v>19913.04</v>
      </c>
      <c r="K43" s="214"/>
    </row>
    <row r="44" customFormat="false" ht="15" hidden="false" customHeight="false" outlineLevel="0" collapsed="false">
      <c r="A44" s="236" t="s">
        <v>812</v>
      </c>
      <c r="B44" s="237" t="s">
        <v>15</v>
      </c>
      <c r="C44" s="238"/>
      <c r="D44" s="239" t="s">
        <v>813</v>
      </c>
      <c r="E44" s="238"/>
      <c r="F44" s="240"/>
      <c r="G44" s="241" t="s">
        <v>15</v>
      </c>
      <c r="H44" s="242"/>
      <c r="I44" s="241"/>
      <c r="J44" s="241"/>
      <c r="K44" s="243"/>
    </row>
    <row r="45" customFormat="false" ht="15" hidden="false" customHeight="false" outlineLevel="0" collapsed="false">
      <c r="A45" s="244" t="s">
        <v>814</v>
      </c>
      <c r="B45" s="245" t="s">
        <v>15</v>
      </c>
      <c r="C45" s="246"/>
      <c r="D45" s="247" t="s">
        <v>796</v>
      </c>
      <c r="E45" s="246"/>
      <c r="F45" s="248"/>
      <c r="G45" s="249" t="s">
        <v>15</v>
      </c>
      <c r="H45" s="250"/>
      <c r="I45" s="249"/>
      <c r="J45" s="249"/>
      <c r="K45" s="251"/>
    </row>
    <row r="46" customFormat="false" ht="30" hidden="false" customHeight="false" outlineLevel="0" collapsed="false">
      <c r="A46" s="205" t="s">
        <v>815</v>
      </c>
      <c r="B46" s="205" t="n">
        <v>96619</v>
      </c>
      <c r="C46" s="207" t="s">
        <v>774</v>
      </c>
      <c r="D46" s="206" t="s">
        <v>181</v>
      </c>
      <c r="E46" s="207" t="s">
        <v>114</v>
      </c>
      <c r="F46" s="252" t="n">
        <v>186</v>
      </c>
      <c r="G46" s="253" t="n">
        <f aca="false">VLOOKUP(B46,'COMP ANL'!A:I,9,0)</f>
        <v>39.09</v>
      </c>
      <c r="H46" s="254" t="n">
        <f aca="false">$K$1</f>
        <v>0.2026</v>
      </c>
      <c r="I46" s="253" t="n">
        <f aca="false">G46*(1+H46)</f>
        <v>47.009634</v>
      </c>
      <c r="J46" s="253" t="n">
        <f aca="false">ROUND((I46*F46),2)</f>
        <v>8743.79</v>
      </c>
      <c r="K46" s="214"/>
    </row>
    <row r="47" customFormat="false" ht="15" hidden="false" customHeight="false" outlineLevel="0" collapsed="false">
      <c r="A47" s="244" t="s">
        <v>816</v>
      </c>
      <c r="B47" s="245" t="s">
        <v>15</v>
      </c>
      <c r="C47" s="246"/>
      <c r="D47" s="247" t="s">
        <v>799</v>
      </c>
      <c r="E47" s="246"/>
      <c r="F47" s="248"/>
      <c r="G47" s="249" t="s">
        <v>15</v>
      </c>
      <c r="H47" s="250"/>
      <c r="I47" s="249"/>
      <c r="J47" s="249"/>
      <c r="K47" s="251"/>
    </row>
    <row r="48" customFormat="false" ht="30" hidden="false" customHeight="false" outlineLevel="0" collapsed="false">
      <c r="A48" s="205" t="s">
        <v>817</v>
      </c>
      <c r="B48" s="205" t="n">
        <v>92270</v>
      </c>
      <c r="C48" s="207" t="s">
        <v>774</v>
      </c>
      <c r="D48" s="206" t="s">
        <v>117</v>
      </c>
      <c r="E48" s="207" t="s">
        <v>114</v>
      </c>
      <c r="F48" s="252" t="n">
        <v>910.4</v>
      </c>
      <c r="G48" s="253" t="n">
        <f aca="false">VLOOKUP(B48,'COMP ANL'!A:I,9,0)</f>
        <v>189.94</v>
      </c>
      <c r="H48" s="254" t="n">
        <f aca="false">$K$1</f>
        <v>0.2026</v>
      </c>
      <c r="I48" s="253" t="n">
        <f aca="false">G48*(1+H48)</f>
        <v>228.421844</v>
      </c>
      <c r="J48" s="253" t="n">
        <f aca="false">ROUND((I48*F48),2)</f>
        <v>207955.25</v>
      </c>
      <c r="K48" s="214"/>
    </row>
    <row r="49" customFormat="false" ht="15" hidden="false" customHeight="false" outlineLevel="0" collapsed="false">
      <c r="A49" s="244" t="s">
        <v>818</v>
      </c>
      <c r="B49" s="245" t="s">
        <v>15</v>
      </c>
      <c r="C49" s="246"/>
      <c r="D49" s="247" t="s">
        <v>802</v>
      </c>
      <c r="E49" s="246"/>
      <c r="F49" s="248"/>
      <c r="G49" s="249" t="s">
        <v>15</v>
      </c>
      <c r="H49" s="250"/>
      <c r="I49" s="249"/>
      <c r="J49" s="249"/>
      <c r="K49" s="251"/>
    </row>
    <row r="50" customFormat="false" ht="30" hidden="false" customHeight="false" outlineLevel="0" collapsed="false">
      <c r="A50" s="205" t="s">
        <v>819</v>
      </c>
      <c r="B50" s="205" t="n">
        <v>96543</v>
      </c>
      <c r="C50" s="207" t="s">
        <v>774</v>
      </c>
      <c r="D50" s="206" t="s">
        <v>203</v>
      </c>
      <c r="E50" s="207" t="s">
        <v>116</v>
      </c>
      <c r="F50" s="252" t="n">
        <v>673</v>
      </c>
      <c r="G50" s="253" t="n">
        <f aca="false">VLOOKUP(B50,'COMP ANL'!A:I,9,0)</f>
        <v>19.32</v>
      </c>
      <c r="H50" s="254" t="n">
        <f aca="false">$K$1</f>
        <v>0.2026</v>
      </c>
      <c r="I50" s="253" t="n">
        <f aca="false">G50*(1+H50)</f>
        <v>23.234232</v>
      </c>
      <c r="J50" s="253" t="n">
        <f aca="false">ROUND((I50*F50),2)</f>
        <v>15636.64</v>
      </c>
      <c r="K50" s="214"/>
    </row>
    <row r="51" customFormat="false" ht="30" hidden="false" customHeight="false" outlineLevel="0" collapsed="false">
      <c r="A51" s="205" t="s">
        <v>820</v>
      </c>
      <c r="B51" s="205" t="n">
        <v>96544</v>
      </c>
      <c r="C51" s="207" t="s">
        <v>774</v>
      </c>
      <c r="D51" s="206" t="s">
        <v>346</v>
      </c>
      <c r="E51" s="207" t="s">
        <v>116</v>
      </c>
      <c r="F51" s="252" t="n">
        <v>14.2</v>
      </c>
      <c r="G51" s="253" t="n">
        <f aca="false">VLOOKUP(B51,'COMP ANL'!A:I,9,0)</f>
        <v>17.72</v>
      </c>
      <c r="H51" s="254" t="n">
        <f aca="false">$K$1</f>
        <v>0.2026</v>
      </c>
      <c r="I51" s="253" t="n">
        <f aca="false">G51*(1+H51)</f>
        <v>21.310072</v>
      </c>
      <c r="J51" s="253" t="n">
        <f aca="false">ROUND((I51*F51),2)</f>
        <v>302.6</v>
      </c>
      <c r="K51" s="214"/>
    </row>
    <row r="52" customFormat="false" ht="30" hidden="false" customHeight="false" outlineLevel="0" collapsed="false">
      <c r="A52" s="205" t="s">
        <v>821</v>
      </c>
      <c r="B52" s="205" t="n">
        <v>96546</v>
      </c>
      <c r="C52" s="207" t="s">
        <v>774</v>
      </c>
      <c r="D52" s="206" t="s">
        <v>170</v>
      </c>
      <c r="E52" s="207" t="s">
        <v>116</v>
      </c>
      <c r="F52" s="252" t="n">
        <v>1323.3</v>
      </c>
      <c r="G52" s="253" t="n">
        <f aca="false">VLOOKUP(B52,'COMP ANL'!A:I,9,0)</f>
        <v>14.38</v>
      </c>
      <c r="H52" s="254" t="n">
        <f aca="false">$K$1</f>
        <v>0.2026</v>
      </c>
      <c r="I52" s="253" t="n">
        <f aca="false">G52*(1+H52)</f>
        <v>17.293388</v>
      </c>
      <c r="J52" s="253" t="n">
        <f aca="false">ROUND((I52*F52),2)</f>
        <v>22884.34</v>
      </c>
      <c r="K52" s="214"/>
    </row>
    <row r="53" customFormat="false" ht="30" hidden="false" customHeight="false" outlineLevel="0" collapsed="false">
      <c r="A53" s="205" t="s">
        <v>822</v>
      </c>
      <c r="B53" s="205" t="n">
        <v>96547</v>
      </c>
      <c r="C53" s="207" t="s">
        <v>774</v>
      </c>
      <c r="D53" s="206" t="s">
        <v>229</v>
      </c>
      <c r="E53" s="207" t="s">
        <v>116</v>
      </c>
      <c r="F53" s="252" t="n">
        <v>632.8</v>
      </c>
      <c r="G53" s="253" t="n">
        <f aca="false">VLOOKUP(B53,'COMP ANL'!A:I,9,0)</f>
        <v>12.06</v>
      </c>
      <c r="H53" s="254" t="n">
        <f aca="false">$K$1</f>
        <v>0.2026</v>
      </c>
      <c r="I53" s="253" t="n">
        <f aca="false">G53*(1+H53)</f>
        <v>14.503356</v>
      </c>
      <c r="J53" s="253" t="n">
        <f aca="false">ROUND((I53*F53),2)</f>
        <v>9177.72</v>
      </c>
      <c r="K53" s="214"/>
    </row>
    <row r="54" customFormat="false" ht="15" hidden="false" customHeight="false" outlineLevel="0" collapsed="false">
      <c r="A54" s="244" t="s">
        <v>823</v>
      </c>
      <c r="B54" s="245" t="s">
        <v>15</v>
      </c>
      <c r="C54" s="246"/>
      <c r="D54" s="247" t="s">
        <v>807</v>
      </c>
      <c r="E54" s="246"/>
      <c r="F54" s="248"/>
      <c r="G54" s="249" t="s">
        <v>15</v>
      </c>
      <c r="H54" s="250"/>
      <c r="I54" s="249"/>
      <c r="J54" s="249"/>
      <c r="K54" s="251"/>
    </row>
    <row r="55" customFormat="false" ht="45" hidden="false" customHeight="false" outlineLevel="0" collapsed="false">
      <c r="A55" s="205" t="s">
        <v>824</v>
      </c>
      <c r="B55" s="205" t="n">
        <v>96557</v>
      </c>
      <c r="C55" s="207" t="s">
        <v>774</v>
      </c>
      <c r="D55" s="206" t="s">
        <v>127</v>
      </c>
      <c r="E55" s="207" t="s">
        <v>128</v>
      </c>
      <c r="F55" s="252" t="n">
        <v>59.15</v>
      </c>
      <c r="G55" s="253" t="n">
        <f aca="false">VLOOKUP(B55,'COMP ANL'!A:I,9,0)</f>
        <v>623.52</v>
      </c>
      <c r="H55" s="254" t="n">
        <f aca="false">$K$1</f>
        <v>0.2026</v>
      </c>
      <c r="I55" s="253" t="n">
        <f aca="false">G55*(1+H55)</f>
        <v>749.845152</v>
      </c>
      <c r="J55" s="253" t="n">
        <f aca="false">ROUND((I55*F55),2)</f>
        <v>44353.34</v>
      </c>
      <c r="K55" s="214"/>
    </row>
    <row r="56" customFormat="false" ht="15" hidden="false" customHeight="false" outlineLevel="0" collapsed="false">
      <c r="A56" s="244" t="s">
        <v>825</v>
      </c>
      <c r="B56" s="245" t="s">
        <v>15</v>
      </c>
      <c r="C56" s="246"/>
      <c r="D56" s="247" t="s">
        <v>810</v>
      </c>
      <c r="E56" s="246"/>
      <c r="F56" s="248"/>
      <c r="G56" s="249" t="s">
        <v>15</v>
      </c>
      <c r="H56" s="250"/>
      <c r="I56" s="249"/>
      <c r="J56" s="249"/>
      <c r="K56" s="251"/>
    </row>
    <row r="57" customFormat="false" ht="30" hidden="false" customHeight="false" outlineLevel="0" collapsed="false">
      <c r="A57" s="205" t="s">
        <v>826</v>
      </c>
      <c r="B57" s="205" t="n">
        <v>98557</v>
      </c>
      <c r="C57" s="207" t="s">
        <v>774</v>
      </c>
      <c r="D57" s="206" t="s">
        <v>135</v>
      </c>
      <c r="E57" s="207" t="s">
        <v>114</v>
      </c>
      <c r="F57" s="252" t="n">
        <v>706.814</v>
      </c>
      <c r="G57" s="253" t="n">
        <f aca="false">VLOOKUP(B57,'COMP ANL'!A:I,9,0)</f>
        <v>45.84</v>
      </c>
      <c r="H57" s="254" t="n">
        <f aca="false">$K$1</f>
        <v>0.2026</v>
      </c>
      <c r="I57" s="253" t="n">
        <f aca="false">G57*(1+H57)</f>
        <v>55.127184</v>
      </c>
      <c r="J57" s="253" t="n">
        <f aca="false">ROUND((I57*F57),2)</f>
        <v>38964.67</v>
      </c>
      <c r="K57" s="214"/>
    </row>
    <row r="58" customFormat="false" ht="15" hidden="false" customHeight="false" outlineLevel="0" collapsed="false">
      <c r="A58" s="236" t="s">
        <v>827</v>
      </c>
      <c r="B58" s="237" t="s">
        <v>15</v>
      </c>
      <c r="C58" s="238"/>
      <c r="D58" s="239" t="s">
        <v>828</v>
      </c>
      <c r="E58" s="238"/>
      <c r="F58" s="240"/>
      <c r="G58" s="241" t="s">
        <v>15</v>
      </c>
      <c r="H58" s="242"/>
      <c r="I58" s="241"/>
      <c r="J58" s="241"/>
      <c r="K58" s="243"/>
    </row>
    <row r="59" customFormat="false" ht="15" hidden="false" customHeight="false" outlineLevel="0" collapsed="false">
      <c r="A59" s="236" t="s">
        <v>829</v>
      </c>
      <c r="B59" s="237" t="s">
        <v>15</v>
      </c>
      <c r="C59" s="238"/>
      <c r="D59" s="239" t="s">
        <v>770</v>
      </c>
      <c r="E59" s="238"/>
      <c r="F59" s="240"/>
      <c r="G59" s="241" t="s">
        <v>15</v>
      </c>
      <c r="H59" s="242"/>
      <c r="I59" s="241"/>
      <c r="J59" s="241"/>
      <c r="K59" s="243"/>
    </row>
    <row r="60" customFormat="false" ht="15" hidden="false" customHeight="false" outlineLevel="0" collapsed="false">
      <c r="A60" s="244" t="s">
        <v>830</v>
      </c>
      <c r="B60" s="245" t="s">
        <v>15</v>
      </c>
      <c r="C60" s="246"/>
      <c r="D60" s="247" t="s">
        <v>772</v>
      </c>
      <c r="E60" s="246"/>
      <c r="F60" s="248"/>
      <c r="G60" s="249" t="s">
        <v>15</v>
      </c>
      <c r="H60" s="250"/>
      <c r="I60" s="249"/>
      <c r="J60" s="249"/>
      <c r="K60" s="251"/>
    </row>
    <row r="61" customFormat="false" ht="30" hidden="false" customHeight="false" outlineLevel="0" collapsed="false">
      <c r="A61" s="205" t="s">
        <v>831</v>
      </c>
      <c r="B61" s="205" t="n">
        <v>79480</v>
      </c>
      <c r="C61" s="207" t="s">
        <v>774</v>
      </c>
      <c r="D61" s="206" t="s">
        <v>282</v>
      </c>
      <c r="E61" s="207" t="s">
        <v>128</v>
      </c>
      <c r="F61" s="252" t="n">
        <v>19.27</v>
      </c>
      <c r="G61" s="253" t="n">
        <f aca="false">VLOOKUP(B61,'COMP ANL'!A:I,9,0)</f>
        <v>3.21</v>
      </c>
      <c r="H61" s="254" t="n">
        <f aca="false">$K$1</f>
        <v>0.2026</v>
      </c>
      <c r="I61" s="253" t="n">
        <f aca="false">G61*(1+H61)</f>
        <v>3.860346</v>
      </c>
      <c r="J61" s="253" t="n">
        <f aca="false">ROUND((I61*F61),2)</f>
        <v>74.39</v>
      </c>
      <c r="K61" s="214"/>
    </row>
    <row r="62" customFormat="false" ht="15" hidden="false" customHeight="false" outlineLevel="0" collapsed="false">
      <c r="A62" s="244" t="s">
        <v>832</v>
      </c>
      <c r="B62" s="245" t="s">
        <v>15</v>
      </c>
      <c r="C62" s="246"/>
      <c r="D62" s="247" t="s">
        <v>776</v>
      </c>
      <c r="E62" s="246"/>
      <c r="F62" s="248"/>
      <c r="G62" s="249" t="s">
        <v>15</v>
      </c>
      <c r="H62" s="250"/>
      <c r="I62" s="249"/>
      <c r="J62" s="249"/>
      <c r="K62" s="251"/>
    </row>
    <row r="63" customFormat="false" ht="30" hidden="false" customHeight="false" outlineLevel="0" collapsed="false">
      <c r="A63" s="205" t="s">
        <v>833</v>
      </c>
      <c r="B63" s="205" t="n">
        <v>93382</v>
      </c>
      <c r="C63" s="207" t="s">
        <v>774</v>
      </c>
      <c r="D63" s="206" t="s">
        <v>180</v>
      </c>
      <c r="E63" s="207" t="s">
        <v>128</v>
      </c>
      <c r="F63" s="252" t="n">
        <v>12.1</v>
      </c>
      <c r="G63" s="253" t="n">
        <f aca="false">VLOOKUP(B63,'COMP ANL'!A:I,9,0)</f>
        <v>25.28</v>
      </c>
      <c r="H63" s="254" t="n">
        <f aca="false">$K$1</f>
        <v>0.2026</v>
      </c>
      <c r="I63" s="253" t="n">
        <f aca="false">G63*(1+H63)</f>
        <v>30.401728</v>
      </c>
      <c r="J63" s="253" t="n">
        <f aca="false">ROUND((I63*F63),2)</f>
        <v>367.86</v>
      </c>
      <c r="K63" s="214"/>
    </row>
    <row r="64" customFormat="false" ht="15" hidden="false" customHeight="false" outlineLevel="0" collapsed="false">
      <c r="A64" s="244" t="s">
        <v>834</v>
      </c>
      <c r="B64" s="245" t="s">
        <v>15</v>
      </c>
      <c r="C64" s="246"/>
      <c r="D64" s="247" t="s">
        <v>779</v>
      </c>
      <c r="E64" s="246"/>
      <c r="F64" s="248"/>
      <c r="G64" s="249" t="s">
        <v>15</v>
      </c>
      <c r="H64" s="250"/>
      <c r="I64" s="249"/>
      <c r="J64" s="249"/>
      <c r="K64" s="251"/>
    </row>
    <row r="65" customFormat="false" ht="60" hidden="false" customHeight="false" outlineLevel="0" collapsed="false">
      <c r="A65" s="205" t="s">
        <v>835</v>
      </c>
      <c r="B65" s="205" t="n">
        <v>100974</v>
      </c>
      <c r="C65" s="207" t="s">
        <v>774</v>
      </c>
      <c r="D65" s="206" t="s">
        <v>260</v>
      </c>
      <c r="E65" s="207" t="s">
        <v>128</v>
      </c>
      <c r="F65" s="252" t="n">
        <v>7.6</v>
      </c>
      <c r="G65" s="253" t="n">
        <f aca="false">VLOOKUP(B65,'COMP ANL'!A:I,9,0)</f>
        <v>8.6</v>
      </c>
      <c r="H65" s="254" t="n">
        <f aca="false">$K$1</f>
        <v>0.2026</v>
      </c>
      <c r="I65" s="253" t="n">
        <f aca="false">G65*(1+H65)</f>
        <v>10.34236</v>
      </c>
      <c r="J65" s="253" t="n">
        <f aca="false">ROUND((I65*F65),2)</f>
        <v>78.6</v>
      </c>
      <c r="K65" s="214"/>
    </row>
    <row r="66" customFormat="false" ht="45" hidden="false" customHeight="false" outlineLevel="0" collapsed="false">
      <c r="A66" s="205" t="s">
        <v>836</v>
      </c>
      <c r="B66" s="205" t="n">
        <v>95879</v>
      </c>
      <c r="C66" s="207" t="s">
        <v>774</v>
      </c>
      <c r="D66" s="206" t="s">
        <v>394</v>
      </c>
      <c r="E66" s="207" t="s">
        <v>395</v>
      </c>
      <c r="F66" s="252" t="n">
        <v>11.4</v>
      </c>
      <c r="G66" s="253" t="n">
        <f aca="false">VLOOKUP(B66,'COMP ANL'!A:I,9,0)</f>
        <v>1.45</v>
      </c>
      <c r="H66" s="254" t="n">
        <f aca="false">$K$1</f>
        <v>0.2026</v>
      </c>
      <c r="I66" s="253" t="n">
        <f aca="false">G66*(1+H66)</f>
        <v>1.74377</v>
      </c>
      <c r="J66" s="253" t="n">
        <f aca="false">ROUND((I66*F66),2)</f>
        <v>19.88</v>
      </c>
      <c r="K66" s="214"/>
    </row>
    <row r="67" customFormat="false" ht="15" hidden="false" customHeight="false" outlineLevel="0" collapsed="false">
      <c r="A67" s="236" t="s">
        <v>837</v>
      </c>
      <c r="B67" s="237" t="s">
        <v>15</v>
      </c>
      <c r="C67" s="238"/>
      <c r="D67" s="239" t="s">
        <v>783</v>
      </c>
      <c r="E67" s="238"/>
      <c r="F67" s="240"/>
      <c r="G67" s="241" t="s">
        <v>15</v>
      </c>
      <c r="H67" s="242"/>
      <c r="I67" s="241"/>
      <c r="J67" s="241"/>
      <c r="K67" s="243"/>
    </row>
    <row r="68" customFormat="false" ht="15" hidden="false" customHeight="false" outlineLevel="0" collapsed="false">
      <c r="A68" s="236" t="s">
        <v>838</v>
      </c>
      <c r="B68" s="237" t="s">
        <v>15</v>
      </c>
      <c r="C68" s="238"/>
      <c r="D68" s="239" t="s">
        <v>785</v>
      </c>
      <c r="E68" s="238"/>
      <c r="F68" s="240"/>
      <c r="G68" s="241" t="s">
        <v>15</v>
      </c>
      <c r="H68" s="242"/>
      <c r="I68" s="241"/>
      <c r="J68" s="241"/>
      <c r="K68" s="243"/>
    </row>
    <row r="69" customFormat="false" ht="15" hidden="false" customHeight="false" outlineLevel="0" collapsed="false">
      <c r="A69" s="244" t="s">
        <v>839</v>
      </c>
      <c r="B69" s="245" t="s">
        <v>15</v>
      </c>
      <c r="C69" s="246"/>
      <c r="D69" s="247" t="s">
        <v>787</v>
      </c>
      <c r="E69" s="246"/>
      <c r="F69" s="248"/>
      <c r="G69" s="249" t="s">
        <v>15</v>
      </c>
      <c r="H69" s="250"/>
      <c r="I69" s="249"/>
      <c r="J69" s="249"/>
      <c r="K69" s="251"/>
    </row>
    <row r="70" customFormat="false" ht="60" hidden="false" customHeight="false" outlineLevel="0" collapsed="false">
      <c r="A70" s="205" t="s">
        <v>840</v>
      </c>
      <c r="B70" s="205" t="s">
        <v>159</v>
      </c>
      <c r="C70" s="207" t="s">
        <v>841</v>
      </c>
      <c r="D70" s="206" t="s">
        <v>160</v>
      </c>
      <c r="E70" s="207" t="s">
        <v>120</v>
      </c>
      <c r="F70" s="252" t="n">
        <v>80</v>
      </c>
      <c r="G70" s="253" t="n">
        <f aca="false">VLOOKUP(B70,'COMP ANL'!A:I,9,0)</f>
        <v>145.25</v>
      </c>
      <c r="H70" s="254" t="n">
        <f aca="false">$K$1</f>
        <v>0.2026</v>
      </c>
      <c r="I70" s="253" t="n">
        <f aca="false">G70*(1+H70)</f>
        <v>174.67765</v>
      </c>
      <c r="J70" s="253" t="n">
        <f aca="false">ROUND((I70*F70),2)</f>
        <v>13974.21</v>
      </c>
      <c r="K70" s="214"/>
    </row>
    <row r="71" customFormat="false" ht="30" hidden="false" customHeight="false" outlineLevel="0" collapsed="false">
      <c r="A71" s="205" t="s">
        <v>842</v>
      </c>
      <c r="B71" s="205" t="n">
        <v>95583</v>
      </c>
      <c r="C71" s="207" t="s">
        <v>774</v>
      </c>
      <c r="D71" s="206" t="s">
        <v>209</v>
      </c>
      <c r="E71" s="207" t="s">
        <v>116</v>
      </c>
      <c r="F71" s="252" t="n">
        <v>99.45</v>
      </c>
      <c r="G71" s="253" t="n">
        <f aca="false">VLOOKUP(B71,'COMP ANL'!A:I,9,0)</f>
        <v>17.52</v>
      </c>
      <c r="H71" s="254" t="n">
        <f aca="false">$K$1</f>
        <v>0.2026</v>
      </c>
      <c r="I71" s="253" t="n">
        <f aca="false">G71*(1+H71)</f>
        <v>21.069552</v>
      </c>
      <c r="J71" s="253" t="n">
        <f aca="false">ROUND((I71*F71),2)</f>
        <v>2095.37</v>
      </c>
      <c r="K71" s="214"/>
    </row>
    <row r="72" customFormat="false" ht="30" hidden="false" customHeight="false" outlineLevel="0" collapsed="false">
      <c r="A72" s="205" t="s">
        <v>843</v>
      </c>
      <c r="B72" s="205" t="n">
        <v>95578</v>
      </c>
      <c r="C72" s="207" t="s">
        <v>774</v>
      </c>
      <c r="D72" s="206" t="s">
        <v>151</v>
      </c>
      <c r="E72" s="207" t="s">
        <v>116</v>
      </c>
      <c r="F72" s="252" t="n">
        <v>558.72</v>
      </c>
      <c r="G72" s="253" t="n">
        <f aca="false">VLOOKUP(B72,'COMP ANL'!A:I,9,0)</f>
        <v>10.06</v>
      </c>
      <c r="H72" s="254" t="n">
        <f aca="false">$K$1</f>
        <v>0.2026</v>
      </c>
      <c r="I72" s="253" t="n">
        <f aca="false">G72*(1+H72)</f>
        <v>12.098156</v>
      </c>
      <c r="J72" s="253" t="n">
        <f aca="false">ROUND((I72*F72),2)</f>
        <v>6759.48</v>
      </c>
      <c r="K72" s="214"/>
    </row>
    <row r="73" customFormat="false" ht="30" hidden="false" customHeight="false" outlineLevel="0" collapsed="false">
      <c r="A73" s="205" t="s">
        <v>844</v>
      </c>
      <c r="B73" s="205" t="n">
        <v>95602</v>
      </c>
      <c r="C73" s="207" t="s">
        <v>774</v>
      </c>
      <c r="D73" s="206" t="s">
        <v>444</v>
      </c>
      <c r="E73" s="207" t="s">
        <v>134</v>
      </c>
      <c r="F73" s="252" t="n">
        <v>12</v>
      </c>
      <c r="G73" s="253" t="n">
        <f aca="false">VLOOKUP(B73,'COMP ANL'!A:I,9,0)</f>
        <v>27.81</v>
      </c>
      <c r="H73" s="254" t="n">
        <f aca="false">$K$1</f>
        <v>0.2026</v>
      </c>
      <c r="I73" s="253" t="n">
        <f aca="false">G73*(1+H73)</f>
        <v>33.444306</v>
      </c>
      <c r="J73" s="253" t="n">
        <f aca="false">ROUND((I73*F73),2)</f>
        <v>401.33</v>
      </c>
      <c r="K73" s="214"/>
    </row>
    <row r="74" customFormat="false" ht="15" hidden="false" customHeight="false" outlineLevel="0" collapsed="false">
      <c r="A74" s="236" t="s">
        <v>845</v>
      </c>
      <c r="B74" s="237" t="s">
        <v>15</v>
      </c>
      <c r="C74" s="238"/>
      <c r="D74" s="239" t="s">
        <v>794</v>
      </c>
      <c r="E74" s="238"/>
      <c r="F74" s="240"/>
      <c r="G74" s="241" t="s">
        <v>15</v>
      </c>
      <c r="H74" s="242"/>
      <c r="I74" s="241"/>
      <c r="J74" s="241"/>
      <c r="K74" s="243"/>
    </row>
    <row r="75" customFormat="false" ht="15" hidden="false" customHeight="false" outlineLevel="0" collapsed="false">
      <c r="A75" s="244" t="s">
        <v>846</v>
      </c>
      <c r="B75" s="245" t="s">
        <v>15</v>
      </c>
      <c r="C75" s="246"/>
      <c r="D75" s="247" t="s">
        <v>796</v>
      </c>
      <c r="E75" s="246"/>
      <c r="F75" s="248"/>
      <c r="G75" s="249" t="s">
        <v>15</v>
      </c>
      <c r="H75" s="250"/>
      <c r="I75" s="249"/>
      <c r="J75" s="249"/>
      <c r="K75" s="251"/>
    </row>
    <row r="76" customFormat="false" ht="30" hidden="false" customHeight="false" outlineLevel="0" collapsed="false">
      <c r="A76" s="205" t="s">
        <v>847</v>
      </c>
      <c r="B76" s="205" t="n">
        <v>96619</v>
      </c>
      <c r="C76" s="207" t="s">
        <v>774</v>
      </c>
      <c r="D76" s="206" t="s">
        <v>181</v>
      </c>
      <c r="E76" s="207" t="s">
        <v>114</v>
      </c>
      <c r="F76" s="252" t="n">
        <v>8.64</v>
      </c>
      <c r="G76" s="253" t="n">
        <f aca="false">VLOOKUP(B76,'COMP ANL'!A:I,9,0)</f>
        <v>39.09</v>
      </c>
      <c r="H76" s="254" t="n">
        <f aca="false">$K$1</f>
        <v>0.2026</v>
      </c>
      <c r="I76" s="253" t="n">
        <f aca="false">G76*(1+H76)</f>
        <v>47.009634</v>
      </c>
      <c r="J76" s="253" t="n">
        <f aca="false">ROUND((I76*F76),2)</f>
        <v>406.16</v>
      </c>
      <c r="K76" s="214"/>
    </row>
    <row r="77" customFormat="false" ht="15" hidden="false" customHeight="false" outlineLevel="0" collapsed="false">
      <c r="A77" s="244" t="s">
        <v>848</v>
      </c>
      <c r="B77" s="245" t="s">
        <v>15</v>
      </c>
      <c r="C77" s="246"/>
      <c r="D77" s="247" t="s">
        <v>799</v>
      </c>
      <c r="E77" s="246"/>
      <c r="F77" s="248"/>
      <c r="G77" s="249" t="s">
        <v>15</v>
      </c>
      <c r="H77" s="250"/>
      <c r="I77" s="249"/>
      <c r="J77" s="249"/>
      <c r="K77" s="251"/>
    </row>
    <row r="78" customFormat="false" ht="45" hidden="false" customHeight="false" outlineLevel="0" collapsed="false">
      <c r="A78" s="205" t="s">
        <v>849</v>
      </c>
      <c r="B78" s="205" t="n">
        <v>96531</v>
      </c>
      <c r="C78" s="207" t="s">
        <v>774</v>
      </c>
      <c r="D78" s="206" t="s">
        <v>144</v>
      </c>
      <c r="E78" s="207" t="s">
        <v>114</v>
      </c>
      <c r="F78" s="252" t="n">
        <v>24.72</v>
      </c>
      <c r="G78" s="253" t="n">
        <f aca="false">VLOOKUP(B78,'COMP ANL'!A:I,9,0)</f>
        <v>142.27</v>
      </c>
      <c r="H78" s="254" t="n">
        <f aca="false">$K$1</f>
        <v>0.2026</v>
      </c>
      <c r="I78" s="253" t="n">
        <f aca="false">G78*(1+H78)</f>
        <v>171.093902</v>
      </c>
      <c r="J78" s="253" t="n">
        <f aca="false">ROUND((I78*F78),2)</f>
        <v>4229.44</v>
      </c>
      <c r="K78" s="214"/>
    </row>
    <row r="79" customFormat="false" ht="15" hidden="false" customHeight="false" outlineLevel="0" collapsed="false">
      <c r="A79" s="244" t="s">
        <v>850</v>
      </c>
      <c r="B79" s="245" t="s">
        <v>15</v>
      </c>
      <c r="C79" s="246"/>
      <c r="D79" s="247" t="s">
        <v>802</v>
      </c>
      <c r="E79" s="246"/>
      <c r="F79" s="248"/>
      <c r="G79" s="249" t="s">
        <v>15</v>
      </c>
      <c r="H79" s="250"/>
      <c r="I79" s="249"/>
      <c r="J79" s="249"/>
      <c r="K79" s="251"/>
    </row>
    <row r="80" customFormat="false" ht="30" hidden="false" customHeight="false" outlineLevel="0" collapsed="false">
      <c r="A80" s="205" t="s">
        <v>851</v>
      </c>
      <c r="B80" s="205" t="n">
        <v>96544</v>
      </c>
      <c r="C80" s="207" t="s">
        <v>774</v>
      </c>
      <c r="D80" s="206" t="s">
        <v>346</v>
      </c>
      <c r="E80" s="207" t="s">
        <v>116</v>
      </c>
      <c r="F80" s="252" t="n">
        <v>34.7</v>
      </c>
      <c r="G80" s="253" t="n">
        <f aca="false">VLOOKUP(B80,'COMP ANL'!A:I,9,0)</f>
        <v>17.72</v>
      </c>
      <c r="H80" s="254" t="n">
        <f aca="false">$K$1</f>
        <v>0.2026</v>
      </c>
      <c r="I80" s="253" t="n">
        <f aca="false">G80*(1+H80)</f>
        <v>21.310072</v>
      </c>
      <c r="J80" s="253" t="n">
        <f aca="false">ROUND((I80*F80),2)</f>
        <v>739.46</v>
      </c>
      <c r="K80" s="214"/>
    </row>
    <row r="81" customFormat="false" ht="30" hidden="false" customHeight="false" outlineLevel="0" collapsed="false">
      <c r="A81" s="205" t="s">
        <v>852</v>
      </c>
      <c r="B81" s="205" t="n">
        <v>96545</v>
      </c>
      <c r="C81" s="207" t="s">
        <v>774</v>
      </c>
      <c r="D81" s="206" t="s">
        <v>176</v>
      </c>
      <c r="E81" s="207" t="s">
        <v>116</v>
      </c>
      <c r="F81" s="252" t="n">
        <v>170.5</v>
      </c>
      <c r="G81" s="253" t="n">
        <f aca="false">VLOOKUP(B81,'COMP ANL'!A:I,9,0)</f>
        <v>16.27</v>
      </c>
      <c r="H81" s="254" t="n">
        <f aca="false">$K$1</f>
        <v>0.2026</v>
      </c>
      <c r="I81" s="253" t="n">
        <f aca="false">G81*(1+H81)</f>
        <v>19.566302</v>
      </c>
      <c r="J81" s="253" t="n">
        <f aca="false">ROUND((I81*F81),2)</f>
        <v>3336.05</v>
      </c>
      <c r="K81" s="214"/>
    </row>
    <row r="82" customFormat="false" ht="30" hidden="false" customHeight="false" outlineLevel="0" collapsed="false">
      <c r="A82" s="205" t="s">
        <v>853</v>
      </c>
      <c r="B82" s="205" t="n">
        <v>96548</v>
      </c>
      <c r="C82" s="207" t="s">
        <v>774</v>
      </c>
      <c r="D82" s="206" t="s">
        <v>283</v>
      </c>
      <c r="E82" s="207" t="s">
        <v>116</v>
      </c>
      <c r="F82" s="252" t="n">
        <v>237.9</v>
      </c>
      <c r="G82" s="253" t="n">
        <f aca="false">VLOOKUP(B82,'COMP ANL'!A:I,9,0)</f>
        <v>11.28</v>
      </c>
      <c r="H82" s="254" t="n">
        <f aca="false">$K$1</f>
        <v>0.2026</v>
      </c>
      <c r="I82" s="253" t="n">
        <f aca="false">G82*(1+H82)</f>
        <v>13.565328</v>
      </c>
      <c r="J82" s="253" t="n">
        <f aca="false">ROUND((I82*F82),2)</f>
        <v>3227.19</v>
      </c>
      <c r="K82" s="214"/>
    </row>
    <row r="83" customFormat="false" ht="15" hidden="false" customHeight="false" outlineLevel="0" collapsed="false">
      <c r="A83" s="244" t="s">
        <v>854</v>
      </c>
      <c r="B83" s="245" t="s">
        <v>15</v>
      </c>
      <c r="C83" s="246"/>
      <c r="D83" s="247" t="s">
        <v>807</v>
      </c>
      <c r="E83" s="246"/>
      <c r="F83" s="248"/>
      <c r="G83" s="249" t="s">
        <v>15</v>
      </c>
      <c r="H83" s="250"/>
      <c r="I83" s="249"/>
      <c r="J83" s="249"/>
      <c r="K83" s="251"/>
    </row>
    <row r="84" customFormat="false" ht="45" hidden="false" customHeight="false" outlineLevel="0" collapsed="false">
      <c r="A84" s="205" t="s">
        <v>855</v>
      </c>
      <c r="B84" s="205" t="n">
        <v>96557</v>
      </c>
      <c r="C84" s="207" t="s">
        <v>774</v>
      </c>
      <c r="D84" s="206" t="s">
        <v>127</v>
      </c>
      <c r="E84" s="207" t="s">
        <v>128</v>
      </c>
      <c r="F84" s="252" t="n">
        <v>10.96</v>
      </c>
      <c r="G84" s="253" t="n">
        <f aca="false">VLOOKUP(B84,'COMP ANL'!A:I,9,0)</f>
        <v>623.52</v>
      </c>
      <c r="H84" s="254" t="n">
        <f aca="false">$K$1</f>
        <v>0.2026</v>
      </c>
      <c r="I84" s="253" t="n">
        <f aca="false">G84*(1+H84)</f>
        <v>749.845152</v>
      </c>
      <c r="J84" s="253" t="n">
        <f aca="false">ROUND((I84*F84),2)</f>
        <v>8218.3</v>
      </c>
      <c r="K84" s="214"/>
    </row>
    <row r="85" customFormat="false" ht="15" hidden="false" customHeight="false" outlineLevel="0" collapsed="false">
      <c r="A85" s="244" t="s">
        <v>856</v>
      </c>
      <c r="B85" s="245" t="s">
        <v>15</v>
      </c>
      <c r="C85" s="246"/>
      <c r="D85" s="247" t="s">
        <v>810</v>
      </c>
      <c r="E85" s="246"/>
      <c r="F85" s="248"/>
      <c r="G85" s="249" t="s">
        <v>15</v>
      </c>
      <c r="H85" s="250"/>
      <c r="I85" s="249"/>
      <c r="J85" s="249"/>
      <c r="K85" s="251"/>
    </row>
    <row r="86" customFormat="false" ht="30" hidden="false" customHeight="false" outlineLevel="0" collapsed="false">
      <c r="A86" s="205" t="s">
        <v>857</v>
      </c>
      <c r="B86" s="205" t="n">
        <v>98557</v>
      </c>
      <c r="C86" s="207" t="s">
        <v>774</v>
      </c>
      <c r="D86" s="206" t="s">
        <v>135</v>
      </c>
      <c r="E86" s="207" t="s">
        <v>114</v>
      </c>
      <c r="F86" s="252" t="n">
        <v>25.34</v>
      </c>
      <c r="G86" s="253" t="n">
        <f aca="false">VLOOKUP(B86,'COMP ANL'!A:I,9,0)</f>
        <v>45.84</v>
      </c>
      <c r="H86" s="254" t="n">
        <f aca="false">$K$1</f>
        <v>0.2026</v>
      </c>
      <c r="I86" s="253" t="n">
        <f aca="false">G86*(1+H86)</f>
        <v>55.127184</v>
      </c>
      <c r="J86" s="253" t="n">
        <f aca="false">ROUND((I86*F86),2)</f>
        <v>1396.92</v>
      </c>
      <c r="K86" s="214"/>
    </row>
    <row r="87" customFormat="false" ht="15" hidden="false" customHeight="false" outlineLevel="0" collapsed="false">
      <c r="A87" s="236" t="s">
        <v>858</v>
      </c>
      <c r="B87" s="237" t="s">
        <v>15</v>
      </c>
      <c r="C87" s="238"/>
      <c r="D87" s="239" t="s">
        <v>813</v>
      </c>
      <c r="E87" s="238"/>
      <c r="F87" s="240"/>
      <c r="G87" s="241" t="s">
        <v>15</v>
      </c>
      <c r="H87" s="242"/>
      <c r="I87" s="241"/>
      <c r="J87" s="241"/>
      <c r="K87" s="243"/>
    </row>
    <row r="88" customFormat="false" ht="15" hidden="false" customHeight="false" outlineLevel="0" collapsed="false">
      <c r="A88" s="244" t="s">
        <v>859</v>
      </c>
      <c r="B88" s="245" t="s">
        <v>15</v>
      </c>
      <c r="C88" s="246"/>
      <c r="D88" s="247" t="s">
        <v>796</v>
      </c>
      <c r="E88" s="246"/>
      <c r="F88" s="248"/>
      <c r="G88" s="249" t="s">
        <v>15</v>
      </c>
      <c r="H88" s="250"/>
      <c r="I88" s="249"/>
      <c r="J88" s="249"/>
      <c r="K88" s="251"/>
    </row>
    <row r="89" customFormat="false" ht="30" hidden="false" customHeight="false" outlineLevel="0" collapsed="false">
      <c r="A89" s="205" t="s">
        <v>860</v>
      </c>
      <c r="B89" s="205" t="n">
        <v>96619</v>
      </c>
      <c r="C89" s="207" t="s">
        <v>774</v>
      </c>
      <c r="D89" s="206" t="s">
        <v>181</v>
      </c>
      <c r="E89" s="207" t="s">
        <v>114</v>
      </c>
      <c r="F89" s="252" t="n">
        <v>186</v>
      </c>
      <c r="G89" s="253" t="n">
        <f aca="false">VLOOKUP(B89,'COMP ANL'!A:I,9,0)</f>
        <v>39.09</v>
      </c>
      <c r="H89" s="254" t="n">
        <f aca="false">$K$1</f>
        <v>0.2026</v>
      </c>
      <c r="I89" s="253" t="n">
        <f aca="false">G89*(1+H89)</f>
        <v>47.009634</v>
      </c>
      <c r="J89" s="253" t="n">
        <f aca="false">ROUND((I89*F89),2)</f>
        <v>8743.79</v>
      </c>
      <c r="K89" s="214"/>
    </row>
    <row r="90" customFormat="false" ht="15" hidden="false" customHeight="false" outlineLevel="0" collapsed="false">
      <c r="A90" s="244" t="s">
        <v>861</v>
      </c>
      <c r="B90" s="245" t="s">
        <v>15</v>
      </c>
      <c r="C90" s="246"/>
      <c r="D90" s="247" t="s">
        <v>799</v>
      </c>
      <c r="E90" s="246"/>
      <c r="F90" s="248"/>
      <c r="G90" s="249" t="s">
        <v>15</v>
      </c>
      <c r="H90" s="250"/>
      <c r="I90" s="249"/>
      <c r="J90" s="249"/>
      <c r="K90" s="251"/>
    </row>
    <row r="91" customFormat="false" ht="30" hidden="false" customHeight="false" outlineLevel="0" collapsed="false">
      <c r="A91" s="205" t="s">
        <v>862</v>
      </c>
      <c r="B91" s="205" t="n">
        <v>92270</v>
      </c>
      <c r="C91" s="207" t="s">
        <v>774</v>
      </c>
      <c r="D91" s="206" t="s">
        <v>117</v>
      </c>
      <c r="E91" s="207" t="s">
        <v>114</v>
      </c>
      <c r="F91" s="252" t="n">
        <v>16.57</v>
      </c>
      <c r="G91" s="253" t="n">
        <f aca="false">VLOOKUP(B91,'COMP ANL'!A:I,9,0)</f>
        <v>189.94</v>
      </c>
      <c r="H91" s="254" t="n">
        <f aca="false">$K$1</f>
        <v>0.2026</v>
      </c>
      <c r="I91" s="253" t="n">
        <f aca="false">G91*(1+H91)</f>
        <v>228.421844</v>
      </c>
      <c r="J91" s="253" t="n">
        <f aca="false">ROUND((I91*F91),2)</f>
        <v>3784.95</v>
      </c>
      <c r="K91" s="214"/>
    </row>
    <row r="92" customFormat="false" ht="15" hidden="false" customHeight="false" outlineLevel="0" collapsed="false">
      <c r="A92" s="244" t="s">
        <v>863</v>
      </c>
      <c r="B92" s="245" t="s">
        <v>15</v>
      </c>
      <c r="C92" s="246"/>
      <c r="D92" s="247" t="s">
        <v>802</v>
      </c>
      <c r="E92" s="246"/>
      <c r="F92" s="248"/>
      <c r="G92" s="249" t="s">
        <v>15</v>
      </c>
      <c r="H92" s="250"/>
      <c r="I92" s="249"/>
      <c r="J92" s="249"/>
      <c r="K92" s="251"/>
    </row>
    <row r="93" customFormat="false" ht="30" hidden="false" customHeight="false" outlineLevel="0" collapsed="false">
      <c r="A93" s="205" t="s">
        <v>864</v>
      </c>
      <c r="B93" s="205" t="n">
        <v>96543</v>
      </c>
      <c r="C93" s="207" t="s">
        <v>774</v>
      </c>
      <c r="D93" s="206" t="s">
        <v>203</v>
      </c>
      <c r="E93" s="207" t="s">
        <v>116</v>
      </c>
      <c r="F93" s="252" t="n">
        <v>10.1</v>
      </c>
      <c r="G93" s="253" t="n">
        <f aca="false">VLOOKUP(B93,'COMP ANL'!A:I,9,0)</f>
        <v>19.32</v>
      </c>
      <c r="H93" s="254" t="n">
        <f aca="false">$K$1</f>
        <v>0.2026</v>
      </c>
      <c r="I93" s="253" t="n">
        <f aca="false">G93*(1+H93)</f>
        <v>23.234232</v>
      </c>
      <c r="J93" s="253" t="n">
        <f aca="false">ROUND((I93*F93),2)</f>
        <v>234.67</v>
      </c>
      <c r="K93" s="214"/>
    </row>
    <row r="94" customFormat="false" ht="30" hidden="false" customHeight="false" outlineLevel="0" collapsed="false">
      <c r="A94" s="205" t="s">
        <v>865</v>
      </c>
      <c r="B94" s="205" t="n">
        <v>96544</v>
      </c>
      <c r="C94" s="207" t="s">
        <v>774</v>
      </c>
      <c r="D94" s="206" t="s">
        <v>346</v>
      </c>
      <c r="E94" s="207" t="s">
        <v>116</v>
      </c>
      <c r="F94" s="252" t="n">
        <v>17.6</v>
      </c>
      <c r="G94" s="253" t="n">
        <f aca="false">VLOOKUP(B94,'COMP ANL'!A:I,9,0)</f>
        <v>17.72</v>
      </c>
      <c r="H94" s="254" t="n">
        <f aca="false">$K$1</f>
        <v>0.2026</v>
      </c>
      <c r="I94" s="253" t="n">
        <f aca="false">G94*(1+H94)</f>
        <v>21.310072</v>
      </c>
      <c r="J94" s="253" t="n">
        <f aca="false">ROUND((I94*F94),2)</f>
        <v>375.06</v>
      </c>
      <c r="K94" s="214"/>
    </row>
    <row r="95" customFormat="false" ht="30" hidden="false" customHeight="false" outlineLevel="0" collapsed="false">
      <c r="A95" s="205" t="s">
        <v>866</v>
      </c>
      <c r="B95" s="205" t="n">
        <v>96545</v>
      </c>
      <c r="C95" s="207" t="s">
        <v>774</v>
      </c>
      <c r="D95" s="206" t="s">
        <v>176</v>
      </c>
      <c r="E95" s="207" t="s">
        <v>116</v>
      </c>
      <c r="F95" s="252" t="n">
        <v>18.8</v>
      </c>
      <c r="G95" s="253" t="n">
        <f aca="false">VLOOKUP(B95,'COMP ANL'!A:I,9,0)</f>
        <v>16.27</v>
      </c>
      <c r="H95" s="254" t="n">
        <f aca="false">$K$1</f>
        <v>0.2026</v>
      </c>
      <c r="I95" s="253" t="n">
        <f aca="false">G95*(1+H95)</f>
        <v>19.566302</v>
      </c>
      <c r="J95" s="253" t="n">
        <f aca="false">ROUND((I95*F95),2)</f>
        <v>367.85</v>
      </c>
      <c r="K95" s="214"/>
    </row>
    <row r="96" customFormat="false" ht="30" hidden="false" customHeight="false" outlineLevel="0" collapsed="false">
      <c r="A96" s="205" t="s">
        <v>867</v>
      </c>
      <c r="B96" s="205" t="n">
        <v>96546</v>
      </c>
      <c r="C96" s="207" t="s">
        <v>774</v>
      </c>
      <c r="D96" s="206" t="s">
        <v>170</v>
      </c>
      <c r="E96" s="207" t="s">
        <v>116</v>
      </c>
      <c r="F96" s="252" t="n">
        <v>11</v>
      </c>
      <c r="G96" s="253" t="n">
        <f aca="false">VLOOKUP(B96,'COMP ANL'!A:I,9,0)</f>
        <v>14.38</v>
      </c>
      <c r="H96" s="254" t="n">
        <f aca="false">$K$1</f>
        <v>0.2026</v>
      </c>
      <c r="I96" s="253" t="n">
        <f aca="false">G96*(1+H96)</f>
        <v>17.293388</v>
      </c>
      <c r="J96" s="253" t="n">
        <f aca="false">ROUND((I96*F96),2)</f>
        <v>190.23</v>
      </c>
      <c r="K96" s="214"/>
    </row>
    <row r="97" customFormat="false" ht="30" hidden="false" customHeight="false" outlineLevel="0" collapsed="false">
      <c r="A97" s="205" t="s">
        <v>868</v>
      </c>
      <c r="B97" s="205" t="n">
        <v>96548</v>
      </c>
      <c r="C97" s="207" t="s">
        <v>774</v>
      </c>
      <c r="D97" s="206" t="s">
        <v>283</v>
      </c>
      <c r="E97" s="207" t="s">
        <v>116</v>
      </c>
      <c r="F97" s="252" t="n">
        <v>23.7</v>
      </c>
      <c r="G97" s="253" t="n">
        <f aca="false">VLOOKUP(B97,'COMP ANL'!A:I,9,0)</f>
        <v>11.28</v>
      </c>
      <c r="H97" s="254" t="n">
        <f aca="false">$K$1</f>
        <v>0.2026</v>
      </c>
      <c r="I97" s="253" t="n">
        <f aca="false">G97*(1+H97)</f>
        <v>13.565328</v>
      </c>
      <c r="J97" s="253" t="n">
        <f aca="false">ROUND((I97*F97),2)</f>
        <v>321.5</v>
      </c>
      <c r="K97" s="214"/>
    </row>
    <row r="98" customFormat="false" ht="15" hidden="false" customHeight="false" outlineLevel="0" collapsed="false">
      <c r="A98" s="244" t="s">
        <v>869</v>
      </c>
      <c r="B98" s="245" t="s">
        <v>15</v>
      </c>
      <c r="C98" s="246"/>
      <c r="D98" s="247" t="s">
        <v>807</v>
      </c>
      <c r="E98" s="246"/>
      <c r="F98" s="248"/>
      <c r="G98" s="249" t="s">
        <v>15</v>
      </c>
      <c r="H98" s="250"/>
      <c r="I98" s="249"/>
      <c r="J98" s="249"/>
      <c r="K98" s="251"/>
    </row>
    <row r="99" customFormat="false" ht="45" hidden="false" customHeight="false" outlineLevel="0" collapsed="false">
      <c r="A99" s="205" t="s">
        <v>870</v>
      </c>
      <c r="B99" s="205" t="n">
        <v>96557</v>
      </c>
      <c r="C99" s="207" t="s">
        <v>774</v>
      </c>
      <c r="D99" s="206" t="s">
        <v>127</v>
      </c>
      <c r="E99" s="207" t="s">
        <v>128</v>
      </c>
      <c r="F99" s="252" t="n">
        <v>1.08</v>
      </c>
      <c r="G99" s="253" t="n">
        <f aca="false">VLOOKUP(B99,'COMP ANL'!A:I,9,0)</f>
        <v>623.52</v>
      </c>
      <c r="H99" s="254" t="n">
        <f aca="false">$K$1</f>
        <v>0.2026</v>
      </c>
      <c r="I99" s="253" t="n">
        <f aca="false">G99*(1+H99)</f>
        <v>749.845152</v>
      </c>
      <c r="J99" s="253" t="n">
        <f aca="false">ROUND((I99*F99),2)</f>
        <v>809.83</v>
      </c>
      <c r="K99" s="214"/>
    </row>
    <row r="100" customFormat="false" ht="15" hidden="false" customHeight="false" outlineLevel="0" collapsed="false">
      <c r="A100" s="244" t="s">
        <v>871</v>
      </c>
      <c r="B100" s="245" t="s">
        <v>15</v>
      </c>
      <c r="C100" s="246"/>
      <c r="D100" s="247" t="s">
        <v>810</v>
      </c>
      <c r="E100" s="246"/>
      <c r="F100" s="248"/>
      <c r="G100" s="249" t="s">
        <v>15</v>
      </c>
      <c r="H100" s="250"/>
      <c r="I100" s="249"/>
      <c r="J100" s="249"/>
      <c r="K100" s="251"/>
    </row>
    <row r="101" customFormat="false" ht="30" hidden="false" customHeight="false" outlineLevel="0" collapsed="false">
      <c r="A101" s="205" t="s">
        <v>872</v>
      </c>
      <c r="B101" s="205" t="n">
        <v>98557</v>
      </c>
      <c r="C101" s="207" t="s">
        <v>774</v>
      </c>
      <c r="D101" s="206" t="s">
        <v>135</v>
      </c>
      <c r="E101" s="207" t="s">
        <v>114</v>
      </c>
      <c r="F101" s="252" t="n">
        <v>14.48</v>
      </c>
      <c r="G101" s="253" t="n">
        <f aca="false">VLOOKUP(B101,'COMP ANL'!A:I,9,0)</f>
        <v>45.84</v>
      </c>
      <c r="H101" s="254" t="n">
        <f aca="false">$K$1</f>
        <v>0.2026</v>
      </c>
      <c r="I101" s="253" t="n">
        <f aca="false">G101*(1+H101)</f>
        <v>55.127184</v>
      </c>
      <c r="J101" s="253" t="n">
        <f aca="false">ROUND((I101*F101),2)</f>
        <v>798.24</v>
      </c>
      <c r="K101" s="214"/>
    </row>
    <row r="102" customFormat="false" ht="15" hidden="false" customHeight="false" outlineLevel="0" collapsed="false">
      <c r="A102" s="236" t="s">
        <v>873</v>
      </c>
      <c r="B102" s="237" t="s">
        <v>15</v>
      </c>
      <c r="C102" s="238"/>
      <c r="D102" s="239" t="s">
        <v>874</v>
      </c>
      <c r="E102" s="238"/>
      <c r="F102" s="240"/>
      <c r="G102" s="241" t="s">
        <v>15</v>
      </c>
      <c r="H102" s="242"/>
      <c r="I102" s="241"/>
      <c r="J102" s="241"/>
      <c r="K102" s="243"/>
    </row>
    <row r="103" customFormat="false" ht="15" hidden="false" customHeight="false" outlineLevel="0" collapsed="false">
      <c r="A103" s="236" t="s">
        <v>875</v>
      </c>
      <c r="B103" s="237" t="s">
        <v>15</v>
      </c>
      <c r="C103" s="238"/>
      <c r="D103" s="239" t="s">
        <v>770</v>
      </c>
      <c r="E103" s="238"/>
      <c r="F103" s="240"/>
      <c r="G103" s="241" t="s">
        <v>15</v>
      </c>
      <c r="H103" s="242"/>
      <c r="I103" s="241"/>
      <c r="J103" s="241"/>
      <c r="K103" s="243"/>
    </row>
    <row r="104" customFormat="false" ht="15" hidden="false" customHeight="false" outlineLevel="0" collapsed="false">
      <c r="A104" s="244" t="s">
        <v>876</v>
      </c>
      <c r="B104" s="245" t="s">
        <v>15</v>
      </c>
      <c r="C104" s="246"/>
      <c r="D104" s="247" t="s">
        <v>772</v>
      </c>
      <c r="E104" s="246"/>
      <c r="F104" s="248"/>
      <c r="G104" s="249" t="s">
        <v>15</v>
      </c>
      <c r="H104" s="250"/>
      <c r="I104" s="249"/>
      <c r="J104" s="249"/>
      <c r="K104" s="251"/>
    </row>
    <row r="105" customFormat="false" ht="30" hidden="false" customHeight="false" outlineLevel="0" collapsed="false">
      <c r="A105" s="205" t="s">
        <v>877</v>
      </c>
      <c r="B105" s="205" t="n">
        <v>79480</v>
      </c>
      <c r="C105" s="207" t="s">
        <v>774</v>
      </c>
      <c r="D105" s="206" t="s">
        <v>282</v>
      </c>
      <c r="E105" s="207" t="s">
        <v>128</v>
      </c>
      <c r="F105" s="252" t="n">
        <v>945.72</v>
      </c>
      <c r="G105" s="253" t="n">
        <f aca="false">VLOOKUP(B105,'COMP ANL'!A:I,9,0)</f>
        <v>3.21</v>
      </c>
      <c r="H105" s="254" t="n">
        <f aca="false">$K$1</f>
        <v>0.2026</v>
      </c>
      <c r="I105" s="253" t="n">
        <f aca="false">G105*(1+H105)</f>
        <v>3.860346</v>
      </c>
      <c r="J105" s="253" t="n">
        <f aca="false">ROUND((I105*F105),2)</f>
        <v>3650.81</v>
      </c>
      <c r="K105" s="214"/>
    </row>
    <row r="106" customFormat="false" ht="15" hidden="false" customHeight="false" outlineLevel="0" collapsed="false">
      <c r="A106" s="244" t="s">
        <v>878</v>
      </c>
      <c r="B106" s="245" t="s">
        <v>15</v>
      </c>
      <c r="C106" s="246"/>
      <c r="D106" s="247" t="s">
        <v>776</v>
      </c>
      <c r="E106" s="246"/>
      <c r="F106" s="248"/>
      <c r="G106" s="249" t="s">
        <v>15</v>
      </c>
      <c r="H106" s="250"/>
      <c r="I106" s="249"/>
      <c r="J106" s="249"/>
      <c r="K106" s="251"/>
    </row>
    <row r="107" customFormat="false" ht="30" hidden="false" customHeight="false" outlineLevel="0" collapsed="false">
      <c r="A107" s="205" t="s">
        <v>879</v>
      </c>
      <c r="B107" s="205" t="n">
        <v>93382</v>
      </c>
      <c r="C107" s="207" t="s">
        <v>774</v>
      </c>
      <c r="D107" s="206" t="s">
        <v>180</v>
      </c>
      <c r="E107" s="207" t="s">
        <v>128</v>
      </c>
      <c r="F107" s="252" t="n">
        <v>451.43</v>
      </c>
      <c r="G107" s="253" t="n">
        <f aca="false">VLOOKUP(B107,'COMP ANL'!A:I,9,0)</f>
        <v>25.28</v>
      </c>
      <c r="H107" s="254" t="n">
        <f aca="false">$K$1</f>
        <v>0.2026</v>
      </c>
      <c r="I107" s="253" t="n">
        <f aca="false">G107*(1+H107)</f>
        <v>30.401728</v>
      </c>
      <c r="J107" s="253" t="n">
        <f aca="false">ROUND((I107*F107),2)</f>
        <v>13724.25</v>
      </c>
      <c r="K107" s="214"/>
    </row>
    <row r="108" customFormat="false" ht="15" hidden="false" customHeight="false" outlineLevel="0" collapsed="false">
      <c r="A108" s="244" t="s">
        <v>880</v>
      </c>
      <c r="B108" s="245" t="s">
        <v>15</v>
      </c>
      <c r="C108" s="246"/>
      <c r="D108" s="247" t="s">
        <v>779</v>
      </c>
      <c r="E108" s="246"/>
      <c r="F108" s="248"/>
      <c r="G108" s="249" t="s">
        <v>15</v>
      </c>
      <c r="H108" s="250"/>
      <c r="I108" s="249"/>
      <c r="J108" s="249"/>
      <c r="K108" s="251"/>
    </row>
    <row r="109" customFormat="false" ht="60" hidden="false" customHeight="false" outlineLevel="0" collapsed="false">
      <c r="A109" s="205" t="s">
        <v>881</v>
      </c>
      <c r="B109" s="205" t="n">
        <v>100974</v>
      </c>
      <c r="C109" s="207" t="s">
        <v>774</v>
      </c>
      <c r="D109" s="206" t="s">
        <v>260</v>
      </c>
      <c r="E109" s="207" t="s">
        <v>128</v>
      </c>
      <c r="F109" s="252" t="n">
        <v>494.29</v>
      </c>
      <c r="G109" s="253" t="n">
        <f aca="false">VLOOKUP(B109,'COMP ANL'!A:I,9,0)</f>
        <v>8.6</v>
      </c>
      <c r="H109" s="254" t="n">
        <f aca="false">$K$1</f>
        <v>0.2026</v>
      </c>
      <c r="I109" s="253" t="n">
        <f aca="false">G109*(1+H109)</f>
        <v>10.34236</v>
      </c>
      <c r="J109" s="253" t="n">
        <f aca="false">ROUND((I109*F109),2)</f>
        <v>5112.13</v>
      </c>
      <c r="K109" s="214"/>
    </row>
    <row r="110" customFormat="false" ht="45" hidden="false" customHeight="false" outlineLevel="0" collapsed="false">
      <c r="A110" s="205" t="s">
        <v>882</v>
      </c>
      <c r="B110" s="205" t="n">
        <v>95879</v>
      </c>
      <c r="C110" s="207" t="s">
        <v>774</v>
      </c>
      <c r="D110" s="206" t="s">
        <v>394</v>
      </c>
      <c r="E110" s="207" t="s">
        <v>395</v>
      </c>
      <c r="F110" s="252" t="n">
        <v>741.435</v>
      </c>
      <c r="G110" s="253" t="n">
        <f aca="false">VLOOKUP(B110,'COMP ANL'!A:I,9,0)</f>
        <v>1.45</v>
      </c>
      <c r="H110" s="254" t="n">
        <f aca="false">$K$1</f>
        <v>0.2026</v>
      </c>
      <c r="I110" s="253" t="n">
        <f aca="false">G110*(1+H110)</f>
        <v>1.74377</v>
      </c>
      <c r="J110" s="253" t="n">
        <f aca="false">ROUND((I110*F110),2)</f>
        <v>1292.89</v>
      </c>
      <c r="K110" s="214"/>
    </row>
    <row r="111" customFormat="false" ht="15" hidden="false" customHeight="false" outlineLevel="0" collapsed="false">
      <c r="A111" s="236" t="s">
        <v>883</v>
      </c>
      <c r="B111" s="237" t="s">
        <v>15</v>
      </c>
      <c r="C111" s="238"/>
      <c r="D111" s="239" t="s">
        <v>783</v>
      </c>
      <c r="E111" s="238"/>
      <c r="F111" s="240"/>
      <c r="G111" s="241" t="s">
        <v>15</v>
      </c>
      <c r="H111" s="242"/>
      <c r="I111" s="241"/>
      <c r="J111" s="241"/>
      <c r="K111" s="243"/>
    </row>
    <row r="112" customFormat="false" ht="15" hidden="false" customHeight="false" outlineLevel="0" collapsed="false">
      <c r="A112" s="236" t="s">
        <v>884</v>
      </c>
      <c r="B112" s="237" t="s">
        <v>15</v>
      </c>
      <c r="C112" s="238"/>
      <c r="D112" s="239" t="s">
        <v>785</v>
      </c>
      <c r="E112" s="238"/>
      <c r="F112" s="240"/>
      <c r="G112" s="241" t="s">
        <v>15</v>
      </c>
      <c r="H112" s="242"/>
      <c r="I112" s="241"/>
      <c r="J112" s="241"/>
      <c r="K112" s="243"/>
    </row>
    <row r="113" customFormat="false" ht="15" hidden="false" customHeight="false" outlineLevel="0" collapsed="false">
      <c r="A113" s="244" t="s">
        <v>885</v>
      </c>
      <c r="B113" s="245" t="s">
        <v>15</v>
      </c>
      <c r="C113" s="246"/>
      <c r="D113" s="247" t="s">
        <v>787</v>
      </c>
      <c r="E113" s="246"/>
      <c r="F113" s="248"/>
      <c r="G113" s="249" t="s">
        <v>15</v>
      </c>
      <c r="H113" s="250"/>
      <c r="I113" s="249"/>
      <c r="J113" s="249"/>
      <c r="K113" s="251"/>
    </row>
    <row r="114" customFormat="false" ht="60" hidden="false" customHeight="false" outlineLevel="0" collapsed="false">
      <c r="A114" s="205" t="s">
        <v>886</v>
      </c>
      <c r="B114" s="205" t="s">
        <v>159</v>
      </c>
      <c r="C114" s="207" t="s">
        <v>841</v>
      </c>
      <c r="D114" s="206" t="s">
        <v>160</v>
      </c>
      <c r="E114" s="207" t="s">
        <v>120</v>
      </c>
      <c r="F114" s="252" t="n">
        <v>160</v>
      </c>
      <c r="G114" s="253" t="n">
        <f aca="false">VLOOKUP(B114,'COMP ANL'!A:I,9,0)</f>
        <v>145.25</v>
      </c>
      <c r="H114" s="254" t="n">
        <f aca="false">$K$1</f>
        <v>0.2026</v>
      </c>
      <c r="I114" s="253" t="n">
        <f aca="false">G114*(1+H114)</f>
        <v>174.67765</v>
      </c>
      <c r="J114" s="253" t="n">
        <f aca="false">ROUND((I114*F114),2)</f>
        <v>27948.42</v>
      </c>
      <c r="K114" s="214"/>
    </row>
    <row r="115" customFormat="false" ht="30" hidden="false" customHeight="false" outlineLevel="0" collapsed="false">
      <c r="A115" s="205" t="s">
        <v>887</v>
      </c>
      <c r="B115" s="205" t="n">
        <v>95584</v>
      </c>
      <c r="C115" s="207" t="s">
        <v>774</v>
      </c>
      <c r="D115" s="206" t="s">
        <v>319</v>
      </c>
      <c r="E115" s="207" t="s">
        <v>116</v>
      </c>
      <c r="F115" s="252" t="n">
        <v>115.2</v>
      </c>
      <c r="G115" s="253" t="n">
        <f aca="false">VLOOKUP(B115,'COMP ANL'!A:I,9,0)</f>
        <v>15.57</v>
      </c>
      <c r="H115" s="254" t="n">
        <f aca="false">$K$1</f>
        <v>0.2026</v>
      </c>
      <c r="I115" s="253" t="n">
        <f aca="false">G115*(1+H115)</f>
        <v>18.724482</v>
      </c>
      <c r="J115" s="253" t="n">
        <f aca="false">ROUND((I115*F115),2)</f>
        <v>2157.06</v>
      </c>
      <c r="K115" s="214"/>
    </row>
    <row r="116" customFormat="false" ht="30" hidden="false" customHeight="false" outlineLevel="0" collapsed="false">
      <c r="A116" s="205" t="s">
        <v>888</v>
      </c>
      <c r="B116" s="205" t="n">
        <v>95578</v>
      </c>
      <c r="C116" s="207" t="s">
        <v>774</v>
      </c>
      <c r="D116" s="206" t="s">
        <v>151</v>
      </c>
      <c r="E116" s="207" t="s">
        <v>116</v>
      </c>
      <c r="F116" s="252" t="n">
        <v>349.2</v>
      </c>
      <c r="G116" s="253" t="n">
        <f aca="false">VLOOKUP(B116,'COMP ANL'!A:I,9,0)</f>
        <v>10.06</v>
      </c>
      <c r="H116" s="254" t="n">
        <f aca="false">$K$1</f>
        <v>0.2026</v>
      </c>
      <c r="I116" s="253" t="n">
        <f aca="false">G116*(1+H116)</f>
        <v>12.098156</v>
      </c>
      <c r="J116" s="253" t="n">
        <f aca="false">ROUND((I116*F116),2)</f>
        <v>4224.68</v>
      </c>
      <c r="K116" s="214"/>
    </row>
    <row r="117" customFormat="false" ht="30" hidden="false" customHeight="false" outlineLevel="0" collapsed="false">
      <c r="A117" s="205" t="s">
        <v>889</v>
      </c>
      <c r="B117" s="205" t="n">
        <v>95602</v>
      </c>
      <c r="C117" s="207" t="s">
        <v>774</v>
      </c>
      <c r="D117" s="206" t="s">
        <v>444</v>
      </c>
      <c r="E117" s="207" t="s">
        <v>134</v>
      </c>
      <c r="F117" s="252" t="n">
        <v>20</v>
      </c>
      <c r="G117" s="253" t="n">
        <f aca="false">VLOOKUP(B117,'COMP ANL'!A:I,9,0)</f>
        <v>27.81</v>
      </c>
      <c r="H117" s="254" t="n">
        <f aca="false">$K$1</f>
        <v>0.2026</v>
      </c>
      <c r="I117" s="253" t="n">
        <f aca="false">G117*(1+H117)</f>
        <v>33.444306</v>
      </c>
      <c r="J117" s="253" t="n">
        <f aca="false">ROUND((I117*F117),2)</f>
        <v>668.89</v>
      </c>
      <c r="K117" s="214"/>
    </row>
    <row r="118" customFormat="false" ht="15" hidden="false" customHeight="false" outlineLevel="0" collapsed="false">
      <c r="A118" s="236" t="s">
        <v>890</v>
      </c>
      <c r="B118" s="237" t="s">
        <v>15</v>
      </c>
      <c r="C118" s="238"/>
      <c r="D118" s="239" t="s">
        <v>794</v>
      </c>
      <c r="E118" s="238"/>
      <c r="F118" s="240"/>
      <c r="G118" s="241" t="s">
        <v>15</v>
      </c>
      <c r="H118" s="242"/>
      <c r="I118" s="241"/>
      <c r="J118" s="241"/>
      <c r="K118" s="243"/>
    </row>
    <row r="119" customFormat="false" ht="15" hidden="false" customHeight="false" outlineLevel="0" collapsed="false">
      <c r="A119" s="244" t="s">
        <v>891</v>
      </c>
      <c r="B119" s="245" t="s">
        <v>15</v>
      </c>
      <c r="C119" s="246"/>
      <c r="D119" s="247" t="s">
        <v>796</v>
      </c>
      <c r="E119" s="246"/>
      <c r="F119" s="248"/>
      <c r="G119" s="249" t="s">
        <v>15</v>
      </c>
      <c r="H119" s="250"/>
      <c r="I119" s="249"/>
      <c r="J119" s="249"/>
      <c r="K119" s="251"/>
    </row>
    <row r="120" customFormat="false" ht="30" hidden="false" customHeight="false" outlineLevel="0" collapsed="false">
      <c r="A120" s="205" t="s">
        <v>892</v>
      </c>
      <c r="B120" s="205" t="n">
        <v>96619</v>
      </c>
      <c r="C120" s="207" t="s">
        <v>774</v>
      </c>
      <c r="D120" s="206" t="s">
        <v>181</v>
      </c>
      <c r="E120" s="207" t="s">
        <v>114</v>
      </c>
      <c r="F120" s="252" t="n">
        <v>9.78</v>
      </c>
      <c r="G120" s="253" t="n">
        <f aca="false">VLOOKUP(B120,'COMP ANL'!A:I,9,0)</f>
        <v>39.09</v>
      </c>
      <c r="H120" s="254" t="n">
        <f aca="false">$K$1</f>
        <v>0.2026</v>
      </c>
      <c r="I120" s="253" t="n">
        <f aca="false">G120*(1+H120)</f>
        <v>47.009634</v>
      </c>
      <c r="J120" s="253" t="n">
        <f aca="false">ROUND((I120*F120),2)</f>
        <v>459.75</v>
      </c>
      <c r="K120" s="214"/>
    </row>
    <row r="121" customFormat="false" ht="15" hidden="false" customHeight="false" outlineLevel="0" collapsed="false">
      <c r="A121" s="244" t="s">
        <v>893</v>
      </c>
      <c r="B121" s="245" t="s">
        <v>15</v>
      </c>
      <c r="C121" s="246"/>
      <c r="D121" s="247" t="s">
        <v>799</v>
      </c>
      <c r="E121" s="246"/>
      <c r="F121" s="248"/>
      <c r="G121" s="249" t="s">
        <v>15</v>
      </c>
      <c r="H121" s="250"/>
      <c r="I121" s="249"/>
      <c r="J121" s="249"/>
      <c r="K121" s="251"/>
    </row>
    <row r="122" customFormat="false" ht="45" hidden="false" customHeight="false" outlineLevel="0" collapsed="false">
      <c r="A122" s="205" t="s">
        <v>894</v>
      </c>
      <c r="B122" s="205" t="n">
        <v>96531</v>
      </c>
      <c r="C122" s="207" t="s">
        <v>774</v>
      </c>
      <c r="D122" s="206" t="s">
        <v>144</v>
      </c>
      <c r="E122" s="207" t="s">
        <v>114</v>
      </c>
      <c r="F122" s="252" t="n">
        <v>11.55</v>
      </c>
      <c r="G122" s="253" t="n">
        <f aca="false">VLOOKUP(B122,'COMP ANL'!A:I,9,0)</f>
        <v>142.27</v>
      </c>
      <c r="H122" s="254" t="n">
        <f aca="false">$K$1</f>
        <v>0.2026</v>
      </c>
      <c r="I122" s="253" t="n">
        <f aca="false">G122*(1+H122)</f>
        <v>171.093902</v>
      </c>
      <c r="J122" s="253" t="n">
        <f aca="false">ROUND((I122*F122),2)</f>
        <v>1976.13</v>
      </c>
      <c r="K122" s="214"/>
    </row>
    <row r="123" customFormat="false" ht="15" hidden="false" customHeight="false" outlineLevel="0" collapsed="false">
      <c r="A123" s="244" t="s">
        <v>895</v>
      </c>
      <c r="B123" s="245" t="s">
        <v>15</v>
      </c>
      <c r="C123" s="246"/>
      <c r="D123" s="247" t="s">
        <v>802</v>
      </c>
      <c r="E123" s="246"/>
      <c r="F123" s="248"/>
      <c r="G123" s="249" t="s">
        <v>15</v>
      </c>
      <c r="H123" s="250"/>
      <c r="I123" s="249"/>
      <c r="J123" s="249"/>
      <c r="K123" s="251"/>
    </row>
    <row r="124" customFormat="false" ht="30" hidden="false" customHeight="false" outlineLevel="0" collapsed="false">
      <c r="A124" s="205" t="s">
        <v>896</v>
      </c>
      <c r="B124" s="205" t="n">
        <v>96544</v>
      </c>
      <c r="C124" s="207" t="s">
        <v>774</v>
      </c>
      <c r="D124" s="206" t="s">
        <v>346</v>
      </c>
      <c r="E124" s="207" t="s">
        <v>116</v>
      </c>
      <c r="F124" s="252" t="n">
        <v>19.1</v>
      </c>
      <c r="G124" s="253" t="n">
        <f aca="false">VLOOKUP(B124,'COMP ANL'!A:I,9,0)</f>
        <v>17.72</v>
      </c>
      <c r="H124" s="254" t="n">
        <f aca="false">$K$1</f>
        <v>0.2026</v>
      </c>
      <c r="I124" s="253" t="n">
        <f aca="false">G124*(1+H124)</f>
        <v>21.310072</v>
      </c>
      <c r="J124" s="253" t="n">
        <f aca="false">ROUND((I124*F124),2)</f>
        <v>407.02</v>
      </c>
      <c r="K124" s="214"/>
    </row>
    <row r="125" customFormat="false" ht="30" hidden="false" customHeight="false" outlineLevel="0" collapsed="false">
      <c r="A125" s="205" t="s">
        <v>897</v>
      </c>
      <c r="B125" s="205" t="n">
        <v>96545</v>
      </c>
      <c r="C125" s="207" t="s">
        <v>774</v>
      </c>
      <c r="D125" s="206" t="s">
        <v>176</v>
      </c>
      <c r="E125" s="207" t="s">
        <v>116</v>
      </c>
      <c r="F125" s="252" t="n">
        <v>75.3</v>
      </c>
      <c r="G125" s="253" t="n">
        <f aca="false">VLOOKUP(B125,'COMP ANL'!A:I,9,0)</f>
        <v>16.27</v>
      </c>
      <c r="H125" s="254" t="n">
        <f aca="false">$K$1</f>
        <v>0.2026</v>
      </c>
      <c r="I125" s="253" t="n">
        <f aca="false">G125*(1+H125)</f>
        <v>19.566302</v>
      </c>
      <c r="J125" s="253" t="n">
        <f aca="false">ROUND((I125*F125),2)</f>
        <v>1473.34</v>
      </c>
      <c r="K125" s="214"/>
    </row>
    <row r="126" customFormat="false" ht="30" hidden="false" customHeight="false" outlineLevel="0" collapsed="false">
      <c r="A126" s="205" t="s">
        <v>898</v>
      </c>
      <c r="B126" s="205" t="n">
        <v>96548</v>
      </c>
      <c r="C126" s="207" t="s">
        <v>774</v>
      </c>
      <c r="D126" s="206" t="s">
        <v>283</v>
      </c>
      <c r="E126" s="207" t="s">
        <v>116</v>
      </c>
      <c r="F126" s="252" t="n">
        <v>136.7</v>
      </c>
      <c r="G126" s="253" t="n">
        <f aca="false">VLOOKUP(B126,'COMP ANL'!A:I,9,0)</f>
        <v>11.28</v>
      </c>
      <c r="H126" s="254" t="n">
        <f aca="false">$K$1</f>
        <v>0.2026</v>
      </c>
      <c r="I126" s="253" t="n">
        <f aca="false">G126*(1+H126)</f>
        <v>13.565328</v>
      </c>
      <c r="J126" s="253" t="n">
        <f aca="false">ROUND((I126*F126),2)</f>
        <v>1854.38</v>
      </c>
      <c r="K126" s="214"/>
    </row>
    <row r="127" customFormat="false" ht="15" hidden="false" customHeight="false" outlineLevel="0" collapsed="false">
      <c r="A127" s="244" t="s">
        <v>899</v>
      </c>
      <c r="B127" s="245" t="s">
        <v>15</v>
      </c>
      <c r="C127" s="246"/>
      <c r="D127" s="247" t="s">
        <v>807</v>
      </c>
      <c r="E127" s="246"/>
      <c r="F127" s="248"/>
      <c r="G127" s="249" t="s">
        <v>15</v>
      </c>
      <c r="H127" s="250"/>
      <c r="I127" s="249"/>
      <c r="J127" s="249"/>
      <c r="K127" s="251"/>
    </row>
    <row r="128" customFormat="false" ht="45" hidden="false" customHeight="false" outlineLevel="0" collapsed="false">
      <c r="A128" s="205" t="s">
        <v>900</v>
      </c>
      <c r="B128" s="205" t="n">
        <v>96557</v>
      </c>
      <c r="C128" s="207" t="s">
        <v>774</v>
      </c>
      <c r="D128" s="206" t="s">
        <v>127</v>
      </c>
      <c r="E128" s="207" t="s">
        <v>128</v>
      </c>
      <c r="F128" s="252" t="n">
        <v>3.88</v>
      </c>
      <c r="G128" s="253" t="n">
        <f aca="false">VLOOKUP(B128,'COMP ANL'!A:I,9,0)</f>
        <v>623.52</v>
      </c>
      <c r="H128" s="254" t="n">
        <f aca="false">$K$1</f>
        <v>0.2026</v>
      </c>
      <c r="I128" s="253" t="n">
        <f aca="false">G128*(1+H128)</f>
        <v>749.845152</v>
      </c>
      <c r="J128" s="253" t="n">
        <f aca="false">ROUND((I128*F128),2)</f>
        <v>2909.4</v>
      </c>
      <c r="K128" s="214"/>
    </row>
    <row r="129" customFormat="false" ht="15" hidden="false" customHeight="false" outlineLevel="0" collapsed="false">
      <c r="A129" s="244" t="s">
        <v>901</v>
      </c>
      <c r="B129" s="245" t="s">
        <v>15</v>
      </c>
      <c r="C129" s="246"/>
      <c r="D129" s="247" t="s">
        <v>810</v>
      </c>
      <c r="E129" s="246"/>
      <c r="F129" s="248"/>
      <c r="G129" s="249" t="s">
        <v>15</v>
      </c>
      <c r="H129" s="250"/>
      <c r="I129" s="249"/>
      <c r="J129" s="249"/>
      <c r="K129" s="251"/>
    </row>
    <row r="130" customFormat="false" ht="30" hidden="false" customHeight="false" outlineLevel="0" collapsed="false">
      <c r="A130" s="205" t="s">
        <v>902</v>
      </c>
      <c r="B130" s="205" t="n">
        <v>98557</v>
      </c>
      <c r="C130" s="207" t="s">
        <v>774</v>
      </c>
      <c r="D130" s="206" t="s">
        <v>135</v>
      </c>
      <c r="E130" s="207" t="s">
        <v>114</v>
      </c>
      <c r="F130" s="252" t="n">
        <v>12.51</v>
      </c>
      <c r="G130" s="253" t="n">
        <f aca="false">VLOOKUP(B130,'COMP ANL'!A:I,9,0)</f>
        <v>45.84</v>
      </c>
      <c r="H130" s="254" t="n">
        <f aca="false">$K$1</f>
        <v>0.2026</v>
      </c>
      <c r="I130" s="253" t="n">
        <f aca="false">G130*(1+H130)</f>
        <v>55.127184</v>
      </c>
      <c r="J130" s="253" t="n">
        <f aca="false">ROUND((I130*F130),2)</f>
        <v>689.64</v>
      </c>
      <c r="K130" s="214"/>
    </row>
    <row r="131" customFormat="false" ht="15" hidden="false" customHeight="false" outlineLevel="0" collapsed="false">
      <c r="A131" s="236" t="s">
        <v>903</v>
      </c>
      <c r="B131" s="237" t="s">
        <v>15</v>
      </c>
      <c r="C131" s="238"/>
      <c r="D131" s="239" t="s">
        <v>904</v>
      </c>
      <c r="E131" s="238"/>
      <c r="F131" s="240"/>
      <c r="G131" s="241" t="s">
        <v>15</v>
      </c>
      <c r="H131" s="242"/>
      <c r="I131" s="241"/>
      <c r="J131" s="241"/>
      <c r="K131" s="243"/>
    </row>
    <row r="132" customFormat="false" ht="15" hidden="false" customHeight="false" outlineLevel="0" collapsed="false">
      <c r="A132" s="236" t="s">
        <v>905</v>
      </c>
      <c r="B132" s="237" t="s">
        <v>15</v>
      </c>
      <c r="C132" s="238"/>
      <c r="D132" s="239" t="s">
        <v>770</v>
      </c>
      <c r="E132" s="238"/>
      <c r="F132" s="240"/>
      <c r="G132" s="241" t="s">
        <v>15</v>
      </c>
      <c r="H132" s="242"/>
      <c r="I132" s="241"/>
      <c r="J132" s="241"/>
      <c r="K132" s="243"/>
    </row>
    <row r="133" customFormat="false" ht="15" hidden="false" customHeight="false" outlineLevel="0" collapsed="false">
      <c r="A133" s="244" t="s">
        <v>906</v>
      </c>
      <c r="B133" s="245" t="s">
        <v>15</v>
      </c>
      <c r="C133" s="246"/>
      <c r="D133" s="247" t="s">
        <v>772</v>
      </c>
      <c r="E133" s="246"/>
      <c r="F133" s="248"/>
      <c r="G133" s="249" t="s">
        <v>15</v>
      </c>
      <c r="H133" s="250"/>
      <c r="I133" s="249"/>
      <c r="J133" s="249"/>
      <c r="K133" s="251"/>
    </row>
    <row r="134" customFormat="false" ht="30" hidden="false" customHeight="false" outlineLevel="0" collapsed="false">
      <c r="A134" s="205" t="s">
        <v>907</v>
      </c>
      <c r="B134" s="205" t="n">
        <v>79480</v>
      </c>
      <c r="C134" s="207" t="s">
        <v>774</v>
      </c>
      <c r="D134" s="206" t="s">
        <v>282</v>
      </c>
      <c r="E134" s="207" t="s">
        <v>128</v>
      </c>
      <c r="F134" s="252" t="n">
        <v>21.58</v>
      </c>
      <c r="G134" s="253" t="n">
        <f aca="false">VLOOKUP(B134,'COMP ANL'!A:I,9,0)</f>
        <v>3.21</v>
      </c>
      <c r="H134" s="254" t="n">
        <f aca="false">$K$1</f>
        <v>0.2026</v>
      </c>
      <c r="I134" s="253" t="n">
        <f aca="false">G134*(1+H134)</f>
        <v>3.860346</v>
      </c>
      <c r="J134" s="253" t="n">
        <f aca="false">ROUND((I134*F134),2)</f>
        <v>83.31</v>
      </c>
      <c r="K134" s="214"/>
    </row>
    <row r="135" customFormat="false" ht="15" hidden="false" customHeight="false" outlineLevel="0" collapsed="false">
      <c r="A135" s="244" t="s">
        <v>908</v>
      </c>
      <c r="B135" s="245" t="s">
        <v>15</v>
      </c>
      <c r="C135" s="246"/>
      <c r="D135" s="247" t="s">
        <v>776</v>
      </c>
      <c r="E135" s="246"/>
      <c r="F135" s="248"/>
      <c r="G135" s="249" t="s">
        <v>15</v>
      </c>
      <c r="H135" s="250"/>
      <c r="I135" s="249"/>
      <c r="J135" s="249"/>
      <c r="K135" s="251"/>
    </row>
    <row r="136" customFormat="false" ht="30" hidden="false" customHeight="false" outlineLevel="0" collapsed="false">
      <c r="A136" s="205" t="s">
        <v>909</v>
      </c>
      <c r="B136" s="205" t="n">
        <v>93382</v>
      </c>
      <c r="C136" s="207" t="s">
        <v>774</v>
      </c>
      <c r="D136" s="206" t="s">
        <v>180</v>
      </c>
      <c r="E136" s="207" t="s">
        <v>128</v>
      </c>
      <c r="F136" s="252" t="n">
        <v>15.07</v>
      </c>
      <c r="G136" s="253" t="n">
        <f aca="false">VLOOKUP(B136,'COMP ANL'!A:I,9,0)</f>
        <v>25.28</v>
      </c>
      <c r="H136" s="254" t="n">
        <f aca="false">$K$1</f>
        <v>0.2026</v>
      </c>
      <c r="I136" s="253" t="n">
        <f aca="false">G136*(1+H136)</f>
        <v>30.401728</v>
      </c>
      <c r="J136" s="253" t="n">
        <f aca="false">ROUND((I136*F136),2)</f>
        <v>458.15</v>
      </c>
      <c r="K136" s="214"/>
    </row>
    <row r="137" customFormat="false" ht="15" hidden="false" customHeight="false" outlineLevel="0" collapsed="false">
      <c r="A137" s="244" t="s">
        <v>910</v>
      </c>
      <c r="B137" s="245" t="s">
        <v>15</v>
      </c>
      <c r="C137" s="246"/>
      <c r="D137" s="247" t="s">
        <v>779</v>
      </c>
      <c r="E137" s="246"/>
      <c r="F137" s="248"/>
      <c r="G137" s="249" t="s">
        <v>15</v>
      </c>
      <c r="H137" s="250"/>
      <c r="I137" s="249"/>
      <c r="J137" s="249"/>
      <c r="K137" s="251"/>
    </row>
    <row r="138" customFormat="false" ht="60" hidden="false" customHeight="false" outlineLevel="0" collapsed="false">
      <c r="A138" s="205" t="s">
        <v>911</v>
      </c>
      <c r="B138" s="205" t="n">
        <v>100974</v>
      </c>
      <c r="C138" s="207" t="s">
        <v>774</v>
      </c>
      <c r="D138" s="206" t="s">
        <v>260</v>
      </c>
      <c r="E138" s="207" t="s">
        <v>128</v>
      </c>
      <c r="F138" s="252" t="n">
        <v>6.77</v>
      </c>
      <c r="G138" s="253" t="n">
        <f aca="false">VLOOKUP(B138,'COMP ANL'!A:I,9,0)</f>
        <v>8.6</v>
      </c>
      <c r="H138" s="254" t="n">
        <f aca="false">$K$1</f>
        <v>0.2026</v>
      </c>
      <c r="I138" s="253" t="n">
        <f aca="false">G138*(1+H138)</f>
        <v>10.34236</v>
      </c>
      <c r="J138" s="253" t="n">
        <f aca="false">ROUND((I138*F138),2)</f>
        <v>70.02</v>
      </c>
      <c r="K138" s="214"/>
    </row>
    <row r="139" customFormat="false" ht="45" hidden="false" customHeight="false" outlineLevel="0" collapsed="false">
      <c r="A139" s="205" t="s">
        <v>912</v>
      </c>
      <c r="B139" s="205" t="n">
        <v>95879</v>
      </c>
      <c r="C139" s="207" t="s">
        <v>774</v>
      </c>
      <c r="D139" s="206" t="s">
        <v>394</v>
      </c>
      <c r="E139" s="207" t="s">
        <v>395</v>
      </c>
      <c r="F139" s="252" t="n">
        <v>10.15</v>
      </c>
      <c r="G139" s="253" t="n">
        <f aca="false">VLOOKUP(B139,'COMP ANL'!A:I,9,0)</f>
        <v>1.45</v>
      </c>
      <c r="H139" s="254" t="n">
        <f aca="false">$K$1</f>
        <v>0.2026</v>
      </c>
      <c r="I139" s="253" t="n">
        <f aca="false">G139*(1+H139)</f>
        <v>1.74377</v>
      </c>
      <c r="J139" s="253" t="n">
        <f aca="false">ROUND((I139*F139),2)</f>
        <v>17.7</v>
      </c>
      <c r="K139" s="214"/>
    </row>
    <row r="140" customFormat="false" ht="15" hidden="false" customHeight="false" outlineLevel="0" collapsed="false">
      <c r="A140" s="236" t="s">
        <v>913</v>
      </c>
      <c r="B140" s="237" t="s">
        <v>15</v>
      </c>
      <c r="C140" s="238"/>
      <c r="D140" s="239" t="s">
        <v>783</v>
      </c>
      <c r="E140" s="238"/>
      <c r="F140" s="240"/>
      <c r="G140" s="241" t="s">
        <v>15</v>
      </c>
      <c r="H140" s="242"/>
      <c r="I140" s="241"/>
      <c r="J140" s="241"/>
      <c r="K140" s="243"/>
    </row>
    <row r="141" customFormat="false" ht="15" hidden="false" customHeight="false" outlineLevel="0" collapsed="false">
      <c r="A141" s="236" t="s">
        <v>914</v>
      </c>
      <c r="B141" s="237" t="s">
        <v>15</v>
      </c>
      <c r="C141" s="238"/>
      <c r="D141" s="239" t="s">
        <v>785</v>
      </c>
      <c r="E141" s="238"/>
      <c r="F141" s="240"/>
      <c r="G141" s="241" t="s">
        <v>15</v>
      </c>
      <c r="H141" s="242"/>
      <c r="I141" s="241"/>
      <c r="J141" s="241"/>
      <c r="K141" s="243"/>
    </row>
    <row r="142" customFormat="false" ht="15" hidden="false" customHeight="false" outlineLevel="0" collapsed="false">
      <c r="A142" s="244" t="s">
        <v>915</v>
      </c>
      <c r="B142" s="245" t="s">
        <v>15</v>
      </c>
      <c r="C142" s="246"/>
      <c r="D142" s="247" t="s">
        <v>787</v>
      </c>
      <c r="E142" s="246"/>
      <c r="F142" s="248"/>
      <c r="G142" s="249" t="s">
        <v>15</v>
      </c>
      <c r="H142" s="250"/>
      <c r="I142" s="249"/>
      <c r="J142" s="249"/>
      <c r="K142" s="251"/>
    </row>
    <row r="143" customFormat="false" ht="60" hidden="false" customHeight="false" outlineLevel="0" collapsed="false">
      <c r="A143" s="205" t="s">
        <v>916</v>
      </c>
      <c r="B143" s="205" t="n">
        <v>100897</v>
      </c>
      <c r="C143" s="207" t="s">
        <v>774</v>
      </c>
      <c r="D143" s="206" t="s">
        <v>119</v>
      </c>
      <c r="E143" s="207" t="s">
        <v>120</v>
      </c>
      <c r="F143" s="252" t="n">
        <v>70</v>
      </c>
      <c r="G143" s="253" t="n">
        <f aca="false">VLOOKUP(B143,'COMP ANL'!A:I,9,0)</f>
        <v>116.19</v>
      </c>
      <c r="H143" s="254" t="n">
        <f aca="false">$K$1</f>
        <v>0.2026</v>
      </c>
      <c r="I143" s="253" t="n">
        <f aca="false">G143*(1+H143)</f>
        <v>139.730094</v>
      </c>
      <c r="J143" s="253" t="n">
        <f aca="false">ROUND((I143*F143),2)</f>
        <v>9781.11</v>
      </c>
      <c r="K143" s="214"/>
    </row>
    <row r="144" customFormat="false" ht="30" hidden="false" customHeight="false" outlineLevel="0" collapsed="false">
      <c r="A144" s="205" t="s">
        <v>917</v>
      </c>
      <c r="B144" s="205" t="n">
        <v>95584</v>
      </c>
      <c r="C144" s="207" t="s">
        <v>774</v>
      </c>
      <c r="D144" s="206" t="s">
        <v>319</v>
      </c>
      <c r="E144" s="207" t="s">
        <v>116</v>
      </c>
      <c r="F144" s="252" t="n">
        <v>41.16</v>
      </c>
      <c r="G144" s="253" t="n">
        <f aca="false">VLOOKUP(B144,'COMP ANL'!A:I,9,0)</f>
        <v>15.57</v>
      </c>
      <c r="H144" s="254" t="n">
        <f aca="false">$K$1</f>
        <v>0.2026</v>
      </c>
      <c r="I144" s="253" t="n">
        <f aca="false">G144*(1+H144)</f>
        <v>18.724482</v>
      </c>
      <c r="J144" s="253" t="n">
        <f aca="false">ROUND((I144*F144),2)</f>
        <v>770.7</v>
      </c>
      <c r="K144" s="214"/>
    </row>
    <row r="145" customFormat="false" ht="30" hidden="false" customHeight="false" outlineLevel="0" collapsed="false">
      <c r="A145" s="205" t="s">
        <v>918</v>
      </c>
      <c r="B145" s="205" t="n">
        <v>95578</v>
      </c>
      <c r="C145" s="207" t="s">
        <v>774</v>
      </c>
      <c r="D145" s="206" t="s">
        <v>151</v>
      </c>
      <c r="E145" s="207" t="s">
        <v>116</v>
      </c>
      <c r="F145" s="252" t="n">
        <v>162.96</v>
      </c>
      <c r="G145" s="253" t="n">
        <f aca="false">VLOOKUP(B145,'COMP ANL'!A:I,9,0)</f>
        <v>10.06</v>
      </c>
      <c r="H145" s="254" t="n">
        <f aca="false">$K$1</f>
        <v>0.2026</v>
      </c>
      <c r="I145" s="253" t="n">
        <f aca="false">G145*(1+H145)</f>
        <v>12.098156</v>
      </c>
      <c r="J145" s="253" t="n">
        <f aca="false">ROUND((I145*F145),2)</f>
        <v>1971.52</v>
      </c>
      <c r="K145" s="214"/>
    </row>
    <row r="146" customFormat="false" ht="30" hidden="false" customHeight="false" outlineLevel="0" collapsed="false">
      <c r="A146" s="205" t="s">
        <v>919</v>
      </c>
      <c r="B146" s="205" t="n">
        <v>95601</v>
      </c>
      <c r="C146" s="207" t="s">
        <v>774</v>
      </c>
      <c r="D146" s="206" t="s">
        <v>305</v>
      </c>
      <c r="E146" s="207" t="s">
        <v>134</v>
      </c>
      <c r="F146" s="252" t="n">
        <v>7</v>
      </c>
      <c r="G146" s="253" t="n">
        <f aca="false">VLOOKUP(B146,'COMP ANL'!A:I,9,0)</f>
        <v>17.38</v>
      </c>
      <c r="H146" s="254" t="n">
        <f aca="false">$K$1</f>
        <v>0.2026</v>
      </c>
      <c r="I146" s="253" t="n">
        <f aca="false">G146*(1+H146)</f>
        <v>20.901188</v>
      </c>
      <c r="J146" s="253" t="n">
        <f aca="false">ROUND((I146*F146),2)</f>
        <v>146.31</v>
      </c>
      <c r="K146" s="214"/>
    </row>
    <row r="147" customFormat="false" ht="15" hidden="false" customHeight="false" outlineLevel="0" collapsed="false">
      <c r="A147" s="236" t="s">
        <v>920</v>
      </c>
      <c r="B147" s="237" t="s">
        <v>15</v>
      </c>
      <c r="C147" s="238"/>
      <c r="D147" s="239" t="s">
        <v>794</v>
      </c>
      <c r="E147" s="238"/>
      <c r="F147" s="240"/>
      <c r="G147" s="241" t="s">
        <v>15</v>
      </c>
      <c r="H147" s="242"/>
      <c r="I147" s="241"/>
      <c r="J147" s="241"/>
      <c r="K147" s="243"/>
    </row>
    <row r="148" customFormat="false" ht="15" hidden="false" customHeight="false" outlineLevel="0" collapsed="false">
      <c r="A148" s="244" t="s">
        <v>921</v>
      </c>
      <c r="B148" s="245" t="s">
        <v>15</v>
      </c>
      <c r="C148" s="246"/>
      <c r="D148" s="247" t="s">
        <v>796</v>
      </c>
      <c r="E148" s="246"/>
      <c r="F148" s="248"/>
      <c r="G148" s="249" t="s">
        <v>15</v>
      </c>
      <c r="H148" s="250"/>
      <c r="I148" s="249"/>
      <c r="J148" s="249"/>
      <c r="K148" s="251"/>
    </row>
    <row r="149" customFormat="false" ht="30" hidden="false" customHeight="false" outlineLevel="0" collapsed="false">
      <c r="A149" s="205" t="s">
        <v>922</v>
      </c>
      <c r="B149" s="205" t="n">
        <v>96619</v>
      </c>
      <c r="C149" s="207" t="s">
        <v>774</v>
      </c>
      <c r="D149" s="206" t="s">
        <v>181</v>
      </c>
      <c r="E149" s="207" t="s">
        <v>114</v>
      </c>
      <c r="F149" s="252" t="n">
        <v>4.8</v>
      </c>
      <c r="G149" s="253" t="n">
        <f aca="false">VLOOKUP(B149,'COMP ANL'!A:I,9,0)</f>
        <v>39.09</v>
      </c>
      <c r="H149" s="254" t="n">
        <f aca="false">$K$1</f>
        <v>0.2026</v>
      </c>
      <c r="I149" s="253" t="n">
        <f aca="false">G149*(1+H149)</f>
        <v>47.009634</v>
      </c>
      <c r="J149" s="253" t="n">
        <f aca="false">ROUND((I149*F149),2)</f>
        <v>225.65</v>
      </c>
      <c r="K149" s="214"/>
    </row>
    <row r="150" customFormat="false" ht="15" hidden="false" customHeight="false" outlineLevel="0" collapsed="false">
      <c r="A150" s="244" t="s">
        <v>923</v>
      </c>
      <c r="B150" s="245" t="s">
        <v>15</v>
      </c>
      <c r="C150" s="246"/>
      <c r="D150" s="247" t="s">
        <v>799</v>
      </c>
      <c r="E150" s="246"/>
      <c r="F150" s="248"/>
      <c r="G150" s="249" t="s">
        <v>15</v>
      </c>
      <c r="H150" s="250"/>
      <c r="I150" s="249"/>
      <c r="J150" s="249"/>
      <c r="K150" s="251"/>
    </row>
    <row r="151" customFormat="false" ht="45" hidden="false" customHeight="false" outlineLevel="0" collapsed="false">
      <c r="A151" s="205" t="s">
        <v>924</v>
      </c>
      <c r="B151" s="205" t="n">
        <v>96531</v>
      </c>
      <c r="C151" s="207" t="s">
        <v>774</v>
      </c>
      <c r="D151" s="206" t="s">
        <v>144</v>
      </c>
      <c r="E151" s="207" t="s">
        <v>114</v>
      </c>
      <c r="F151" s="252" t="n">
        <v>10.66</v>
      </c>
      <c r="G151" s="253" t="n">
        <f aca="false">VLOOKUP(B151,'COMP ANL'!A:I,9,0)</f>
        <v>142.27</v>
      </c>
      <c r="H151" s="254" t="n">
        <f aca="false">$K$1</f>
        <v>0.2026</v>
      </c>
      <c r="I151" s="253" t="n">
        <f aca="false">G151*(1+H151)</f>
        <v>171.093902</v>
      </c>
      <c r="J151" s="253" t="n">
        <f aca="false">ROUND((I151*F151),2)</f>
        <v>1823.86</v>
      </c>
      <c r="K151" s="214"/>
    </row>
    <row r="152" customFormat="false" ht="15" hidden="false" customHeight="false" outlineLevel="0" collapsed="false">
      <c r="A152" s="244" t="s">
        <v>925</v>
      </c>
      <c r="B152" s="245" t="s">
        <v>15</v>
      </c>
      <c r="C152" s="246"/>
      <c r="D152" s="247" t="s">
        <v>802</v>
      </c>
      <c r="E152" s="246"/>
      <c r="F152" s="248"/>
      <c r="G152" s="249" t="s">
        <v>15</v>
      </c>
      <c r="H152" s="250"/>
      <c r="I152" s="249"/>
      <c r="J152" s="249"/>
      <c r="K152" s="251"/>
    </row>
    <row r="153" customFormat="false" ht="30" hidden="false" customHeight="false" outlineLevel="0" collapsed="false">
      <c r="A153" s="205" t="s">
        <v>926</v>
      </c>
      <c r="B153" s="205" t="n">
        <v>96544</v>
      </c>
      <c r="C153" s="207" t="s">
        <v>774</v>
      </c>
      <c r="D153" s="206" t="s">
        <v>346</v>
      </c>
      <c r="E153" s="207" t="s">
        <v>116</v>
      </c>
      <c r="F153" s="252" t="n">
        <v>22.7</v>
      </c>
      <c r="G153" s="253" t="n">
        <f aca="false">VLOOKUP(B153,'COMP ANL'!A:I,9,0)</f>
        <v>17.72</v>
      </c>
      <c r="H153" s="254" t="n">
        <f aca="false">$K$1</f>
        <v>0.2026</v>
      </c>
      <c r="I153" s="253" t="n">
        <f aca="false">G153*(1+H153)</f>
        <v>21.310072</v>
      </c>
      <c r="J153" s="253" t="n">
        <f aca="false">ROUND((I153*F153),2)</f>
        <v>483.74</v>
      </c>
      <c r="K153" s="214"/>
    </row>
    <row r="154" customFormat="false" ht="30" hidden="false" customHeight="false" outlineLevel="0" collapsed="false">
      <c r="A154" s="205" t="s">
        <v>927</v>
      </c>
      <c r="B154" s="205" t="n">
        <v>96545</v>
      </c>
      <c r="C154" s="207" t="s">
        <v>774</v>
      </c>
      <c r="D154" s="206" t="s">
        <v>176</v>
      </c>
      <c r="E154" s="207" t="s">
        <v>116</v>
      </c>
      <c r="F154" s="252" t="n">
        <v>11.5</v>
      </c>
      <c r="G154" s="253" t="n">
        <f aca="false">VLOOKUP(B154,'COMP ANL'!A:I,9,0)</f>
        <v>16.27</v>
      </c>
      <c r="H154" s="254" t="n">
        <f aca="false">$K$1</f>
        <v>0.2026</v>
      </c>
      <c r="I154" s="253" t="n">
        <f aca="false">G154*(1+H154)</f>
        <v>19.566302</v>
      </c>
      <c r="J154" s="253" t="n">
        <f aca="false">ROUND((I154*F154),2)</f>
        <v>225.01</v>
      </c>
      <c r="K154" s="214"/>
    </row>
    <row r="155" customFormat="false" ht="30" hidden="false" customHeight="false" outlineLevel="0" collapsed="false">
      <c r="A155" s="205" t="s">
        <v>928</v>
      </c>
      <c r="B155" s="205" t="n">
        <v>96546</v>
      </c>
      <c r="C155" s="207" t="s">
        <v>774</v>
      </c>
      <c r="D155" s="206" t="s">
        <v>170</v>
      </c>
      <c r="E155" s="207" t="s">
        <v>116</v>
      </c>
      <c r="F155" s="252" t="n">
        <v>7.9</v>
      </c>
      <c r="G155" s="253" t="n">
        <f aca="false">VLOOKUP(B155,'COMP ANL'!A:I,9,0)</f>
        <v>14.38</v>
      </c>
      <c r="H155" s="254" t="n">
        <f aca="false">$K$1</f>
        <v>0.2026</v>
      </c>
      <c r="I155" s="253" t="n">
        <f aca="false">G155*(1+H155)</f>
        <v>17.293388</v>
      </c>
      <c r="J155" s="253" t="n">
        <f aca="false">ROUND((I155*F155),2)</f>
        <v>136.62</v>
      </c>
      <c r="K155" s="214"/>
    </row>
    <row r="156" customFormat="false" ht="15" hidden="false" customHeight="false" outlineLevel="0" collapsed="false">
      <c r="A156" s="244" t="s">
        <v>929</v>
      </c>
      <c r="B156" s="245" t="s">
        <v>15</v>
      </c>
      <c r="C156" s="246"/>
      <c r="D156" s="247" t="s">
        <v>807</v>
      </c>
      <c r="E156" s="246"/>
      <c r="F156" s="248"/>
      <c r="G156" s="249" t="s">
        <v>15</v>
      </c>
      <c r="H156" s="250"/>
      <c r="I156" s="249"/>
      <c r="J156" s="249"/>
      <c r="K156" s="251"/>
    </row>
    <row r="157" customFormat="false" ht="45" hidden="false" customHeight="false" outlineLevel="0" collapsed="false">
      <c r="A157" s="205" t="s">
        <v>930</v>
      </c>
      <c r="B157" s="205" t="n">
        <v>96557</v>
      </c>
      <c r="C157" s="207" t="s">
        <v>774</v>
      </c>
      <c r="D157" s="206" t="s">
        <v>127</v>
      </c>
      <c r="E157" s="207" t="s">
        <v>128</v>
      </c>
      <c r="F157" s="252" t="n">
        <v>2.03</v>
      </c>
      <c r="G157" s="253" t="n">
        <f aca="false">VLOOKUP(B157,'COMP ANL'!A:I,9,0)</f>
        <v>623.52</v>
      </c>
      <c r="H157" s="254" t="n">
        <f aca="false">$K$1</f>
        <v>0.2026</v>
      </c>
      <c r="I157" s="253" t="n">
        <f aca="false">G157*(1+H157)</f>
        <v>749.845152</v>
      </c>
      <c r="J157" s="253" t="n">
        <f aca="false">ROUND((I157*F157),2)</f>
        <v>1522.19</v>
      </c>
      <c r="K157" s="214"/>
    </row>
    <row r="158" customFormat="false" ht="15" hidden="false" customHeight="false" outlineLevel="0" collapsed="false">
      <c r="A158" s="244" t="s">
        <v>931</v>
      </c>
      <c r="B158" s="245" t="s">
        <v>15</v>
      </c>
      <c r="C158" s="246"/>
      <c r="D158" s="247" t="s">
        <v>810</v>
      </c>
      <c r="E158" s="246"/>
      <c r="F158" s="248"/>
      <c r="G158" s="249" t="s">
        <v>15</v>
      </c>
      <c r="H158" s="250"/>
      <c r="I158" s="249"/>
      <c r="J158" s="249"/>
      <c r="K158" s="251"/>
    </row>
    <row r="159" customFormat="false" ht="30" hidden="false" customHeight="false" outlineLevel="0" collapsed="false">
      <c r="A159" s="205" t="s">
        <v>932</v>
      </c>
      <c r="B159" s="205" t="n">
        <v>98557</v>
      </c>
      <c r="C159" s="207" t="s">
        <v>774</v>
      </c>
      <c r="D159" s="206" t="s">
        <v>135</v>
      </c>
      <c r="E159" s="207" t="s">
        <v>114</v>
      </c>
      <c r="F159" s="252" t="n">
        <v>31.36</v>
      </c>
      <c r="G159" s="253" t="n">
        <f aca="false">VLOOKUP(B159,'COMP ANL'!A:I,9,0)</f>
        <v>45.84</v>
      </c>
      <c r="H159" s="254" t="n">
        <f aca="false">$K$1</f>
        <v>0.2026</v>
      </c>
      <c r="I159" s="253" t="n">
        <f aca="false">G159*(1+H159)</f>
        <v>55.127184</v>
      </c>
      <c r="J159" s="253" t="n">
        <f aca="false">ROUND((I159*F159),2)</f>
        <v>1728.79</v>
      </c>
      <c r="K159" s="214"/>
    </row>
    <row r="160" customFormat="false" ht="15" hidden="false" customHeight="false" outlineLevel="0" collapsed="false">
      <c r="A160" s="236" t="s">
        <v>933</v>
      </c>
      <c r="B160" s="237" t="s">
        <v>15</v>
      </c>
      <c r="C160" s="238"/>
      <c r="D160" s="239" t="s">
        <v>813</v>
      </c>
      <c r="E160" s="238"/>
      <c r="F160" s="240"/>
      <c r="G160" s="241" t="s">
        <v>15</v>
      </c>
      <c r="H160" s="242"/>
      <c r="I160" s="241"/>
      <c r="J160" s="241"/>
      <c r="K160" s="243"/>
    </row>
    <row r="161" customFormat="false" ht="15" hidden="false" customHeight="false" outlineLevel="0" collapsed="false">
      <c r="A161" s="244" t="s">
        <v>934</v>
      </c>
      <c r="B161" s="245" t="s">
        <v>15</v>
      </c>
      <c r="C161" s="246"/>
      <c r="D161" s="247" t="s">
        <v>796</v>
      </c>
      <c r="E161" s="246"/>
      <c r="F161" s="248"/>
      <c r="G161" s="249" t="s">
        <v>15</v>
      </c>
      <c r="H161" s="250"/>
      <c r="I161" s="249"/>
      <c r="J161" s="249"/>
      <c r="K161" s="251"/>
    </row>
    <row r="162" customFormat="false" ht="30" hidden="false" customHeight="false" outlineLevel="0" collapsed="false">
      <c r="A162" s="205" t="s">
        <v>935</v>
      </c>
      <c r="B162" s="205" t="n">
        <v>96619</v>
      </c>
      <c r="C162" s="207" t="s">
        <v>774</v>
      </c>
      <c r="D162" s="206" t="s">
        <v>181</v>
      </c>
      <c r="E162" s="207" t="s">
        <v>114</v>
      </c>
      <c r="F162" s="252" t="n">
        <v>3.02</v>
      </c>
      <c r="G162" s="253" t="n">
        <f aca="false">VLOOKUP(B162,'COMP ANL'!A:I,9,0)</f>
        <v>39.09</v>
      </c>
      <c r="H162" s="254" t="n">
        <f aca="false">$K$1</f>
        <v>0.2026</v>
      </c>
      <c r="I162" s="253" t="n">
        <f aca="false">G162*(1+H162)</f>
        <v>47.009634</v>
      </c>
      <c r="J162" s="253" t="n">
        <f aca="false">ROUND((I162*F162),2)</f>
        <v>141.97</v>
      </c>
      <c r="K162" s="214"/>
    </row>
    <row r="163" customFormat="false" ht="15" hidden="false" customHeight="false" outlineLevel="0" collapsed="false">
      <c r="A163" s="244" t="s">
        <v>936</v>
      </c>
      <c r="B163" s="245" t="s">
        <v>15</v>
      </c>
      <c r="C163" s="246"/>
      <c r="D163" s="247" t="s">
        <v>799</v>
      </c>
      <c r="E163" s="246"/>
      <c r="F163" s="248"/>
      <c r="G163" s="249" t="s">
        <v>15</v>
      </c>
      <c r="H163" s="250"/>
      <c r="I163" s="249"/>
      <c r="J163" s="249"/>
      <c r="K163" s="251"/>
    </row>
    <row r="164" customFormat="false" ht="30" hidden="false" customHeight="false" outlineLevel="0" collapsed="false">
      <c r="A164" s="205" t="s">
        <v>937</v>
      </c>
      <c r="B164" s="205" t="n">
        <v>92270</v>
      </c>
      <c r="C164" s="207" t="s">
        <v>774</v>
      </c>
      <c r="D164" s="206" t="s">
        <v>117</v>
      </c>
      <c r="E164" s="207" t="s">
        <v>114</v>
      </c>
      <c r="F164" s="252" t="n">
        <v>14.95</v>
      </c>
      <c r="G164" s="253" t="n">
        <f aca="false">VLOOKUP(B164,'COMP ANL'!A:I,9,0)</f>
        <v>189.94</v>
      </c>
      <c r="H164" s="254" t="n">
        <f aca="false">$K$1</f>
        <v>0.2026</v>
      </c>
      <c r="I164" s="253" t="n">
        <f aca="false">G164*(1+H164)</f>
        <v>228.421844</v>
      </c>
      <c r="J164" s="253" t="n">
        <f aca="false">ROUND((I164*F164),2)</f>
        <v>3414.91</v>
      </c>
      <c r="K164" s="214"/>
    </row>
    <row r="165" customFormat="false" ht="15" hidden="false" customHeight="false" outlineLevel="0" collapsed="false">
      <c r="A165" s="244" t="s">
        <v>938</v>
      </c>
      <c r="B165" s="245" t="s">
        <v>15</v>
      </c>
      <c r="C165" s="246"/>
      <c r="D165" s="247" t="s">
        <v>802</v>
      </c>
      <c r="E165" s="246"/>
      <c r="F165" s="248"/>
      <c r="G165" s="249" t="s">
        <v>15</v>
      </c>
      <c r="H165" s="250"/>
      <c r="I165" s="249"/>
      <c r="J165" s="249"/>
      <c r="K165" s="251"/>
    </row>
    <row r="166" customFormat="false" ht="30" hidden="false" customHeight="false" outlineLevel="0" collapsed="false">
      <c r="A166" s="205" t="s">
        <v>939</v>
      </c>
      <c r="B166" s="205" t="n">
        <v>96543</v>
      </c>
      <c r="C166" s="207" t="s">
        <v>774</v>
      </c>
      <c r="D166" s="206" t="s">
        <v>203</v>
      </c>
      <c r="E166" s="207" t="s">
        <v>116</v>
      </c>
      <c r="F166" s="252" t="n">
        <v>9.2</v>
      </c>
      <c r="G166" s="253" t="n">
        <f aca="false">VLOOKUP(B166,'COMP ANL'!A:I,9,0)</f>
        <v>19.32</v>
      </c>
      <c r="H166" s="254" t="n">
        <f aca="false">$K$1</f>
        <v>0.2026</v>
      </c>
      <c r="I166" s="253" t="n">
        <f aca="false">G166*(1+H166)</f>
        <v>23.234232</v>
      </c>
      <c r="J166" s="253" t="n">
        <f aca="false">ROUND((I166*F166),2)</f>
        <v>213.75</v>
      </c>
      <c r="K166" s="214"/>
    </row>
    <row r="167" customFormat="false" ht="30" hidden="false" customHeight="false" outlineLevel="0" collapsed="false">
      <c r="A167" s="205" t="s">
        <v>940</v>
      </c>
      <c r="B167" s="205" t="n">
        <v>96546</v>
      </c>
      <c r="C167" s="207" t="s">
        <v>774</v>
      </c>
      <c r="D167" s="206" t="s">
        <v>170</v>
      </c>
      <c r="E167" s="207" t="s">
        <v>116</v>
      </c>
      <c r="F167" s="252" t="n">
        <v>47.4</v>
      </c>
      <c r="G167" s="253" t="n">
        <f aca="false">VLOOKUP(B167,'COMP ANL'!A:I,9,0)</f>
        <v>14.38</v>
      </c>
      <c r="H167" s="254" t="n">
        <f aca="false">$K$1</f>
        <v>0.2026</v>
      </c>
      <c r="I167" s="253" t="n">
        <f aca="false">G167*(1+H167)</f>
        <v>17.293388</v>
      </c>
      <c r="J167" s="253" t="n">
        <f aca="false">ROUND((I167*F167),2)</f>
        <v>819.71</v>
      </c>
      <c r="K167" s="214"/>
    </row>
    <row r="168" customFormat="false" ht="15" hidden="false" customHeight="false" outlineLevel="0" collapsed="false">
      <c r="A168" s="244" t="s">
        <v>941</v>
      </c>
      <c r="B168" s="245" t="s">
        <v>15</v>
      </c>
      <c r="C168" s="246"/>
      <c r="D168" s="247" t="s">
        <v>807</v>
      </c>
      <c r="E168" s="246"/>
      <c r="F168" s="248"/>
      <c r="G168" s="249" t="s">
        <v>15</v>
      </c>
      <c r="H168" s="250"/>
      <c r="I168" s="249"/>
      <c r="J168" s="249"/>
      <c r="K168" s="251"/>
    </row>
    <row r="169" customFormat="false" ht="45" hidden="false" customHeight="false" outlineLevel="0" collapsed="false">
      <c r="A169" s="205" t="s">
        <v>942</v>
      </c>
      <c r="B169" s="205" t="n">
        <v>96557</v>
      </c>
      <c r="C169" s="207" t="s">
        <v>774</v>
      </c>
      <c r="D169" s="206" t="s">
        <v>127</v>
      </c>
      <c r="E169" s="207" t="s">
        <v>128</v>
      </c>
      <c r="F169" s="252" t="n">
        <v>0.89</v>
      </c>
      <c r="G169" s="253" t="n">
        <f aca="false">VLOOKUP(B169,'COMP ANL'!A:I,9,0)</f>
        <v>623.52</v>
      </c>
      <c r="H169" s="254" t="n">
        <f aca="false">$K$1</f>
        <v>0.2026</v>
      </c>
      <c r="I169" s="253" t="n">
        <f aca="false">G169*(1+H169)</f>
        <v>749.845152</v>
      </c>
      <c r="J169" s="253" t="n">
        <f aca="false">ROUND((I169*F169),2)</f>
        <v>667.36</v>
      </c>
      <c r="K169" s="214"/>
    </row>
    <row r="170" customFormat="false" ht="15" hidden="false" customHeight="false" outlineLevel="0" collapsed="false">
      <c r="A170" s="244" t="s">
        <v>943</v>
      </c>
      <c r="B170" s="245" t="s">
        <v>15</v>
      </c>
      <c r="C170" s="246"/>
      <c r="D170" s="247" t="s">
        <v>810</v>
      </c>
      <c r="E170" s="246"/>
      <c r="F170" s="248"/>
      <c r="G170" s="249" t="s">
        <v>15</v>
      </c>
      <c r="H170" s="250"/>
      <c r="I170" s="249"/>
      <c r="J170" s="249"/>
      <c r="K170" s="251"/>
    </row>
    <row r="171" customFormat="false" ht="30" hidden="false" customHeight="false" outlineLevel="0" collapsed="false">
      <c r="A171" s="205" t="s">
        <v>944</v>
      </c>
      <c r="B171" s="205" t="n">
        <v>98557</v>
      </c>
      <c r="C171" s="207" t="s">
        <v>774</v>
      </c>
      <c r="D171" s="206" t="s">
        <v>135</v>
      </c>
      <c r="E171" s="207" t="s">
        <v>114</v>
      </c>
      <c r="F171" s="252" t="n">
        <v>11.84</v>
      </c>
      <c r="G171" s="253" t="n">
        <f aca="false">VLOOKUP(B171,'COMP ANL'!A:I,9,0)</f>
        <v>45.84</v>
      </c>
      <c r="H171" s="254" t="n">
        <f aca="false">$K$1</f>
        <v>0.2026</v>
      </c>
      <c r="I171" s="253" t="n">
        <f aca="false">G171*(1+H171)</f>
        <v>55.127184</v>
      </c>
      <c r="J171" s="253" t="n">
        <f aca="false">ROUND((I171*F171),2)</f>
        <v>652.71</v>
      </c>
      <c r="K171" s="214"/>
    </row>
    <row r="172" customFormat="false" ht="15" hidden="false" customHeight="false" outlineLevel="0" collapsed="false">
      <c r="A172" s="236" t="s">
        <v>945</v>
      </c>
      <c r="B172" s="237" t="s">
        <v>15</v>
      </c>
      <c r="C172" s="238"/>
      <c r="D172" s="239" t="s">
        <v>946</v>
      </c>
      <c r="E172" s="238"/>
      <c r="F172" s="240"/>
      <c r="G172" s="241" t="s">
        <v>15</v>
      </c>
      <c r="H172" s="242"/>
      <c r="I172" s="241"/>
      <c r="J172" s="241"/>
      <c r="K172" s="243"/>
    </row>
    <row r="173" customFormat="false" ht="15" hidden="false" customHeight="false" outlineLevel="0" collapsed="false">
      <c r="A173" s="236" t="s">
        <v>947</v>
      </c>
      <c r="B173" s="237" t="s">
        <v>15</v>
      </c>
      <c r="C173" s="238"/>
      <c r="D173" s="239" t="s">
        <v>770</v>
      </c>
      <c r="E173" s="238"/>
      <c r="F173" s="240"/>
      <c r="G173" s="241" t="s">
        <v>15</v>
      </c>
      <c r="H173" s="242"/>
      <c r="I173" s="241"/>
      <c r="J173" s="241"/>
      <c r="K173" s="243"/>
    </row>
    <row r="174" customFormat="false" ht="15" hidden="false" customHeight="false" outlineLevel="0" collapsed="false">
      <c r="A174" s="244" t="s">
        <v>948</v>
      </c>
      <c r="B174" s="245" t="s">
        <v>15</v>
      </c>
      <c r="C174" s="246"/>
      <c r="D174" s="247" t="s">
        <v>772</v>
      </c>
      <c r="E174" s="246"/>
      <c r="F174" s="248"/>
      <c r="G174" s="249" t="s">
        <v>15</v>
      </c>
      <c r="H174" s="250"/>
      <c r="I174" s="249"/>
      <c r="J174" s="249"/>
      <c r="K174" s="251"/>
    </row>
    <row r="175" customFormat="false" ht="30" hidden="false" customHeight="false" outlineLevel="0" collapsed="false">
      <c r="A175" s="205" t="s">
        <v>949</v>
      </c>
      <c r="B175" s="205" t="n">
        <v>79480</v>
      </c>
      <c r="C175" s="207" t="s">
        <v>774</v>
      </c>
      <c r="D175" s="206" t="s">
        <v>282</v>
      </c>
      <c r="E175" s="207" t="s">
        <v>128</v>
      </c>
      <c r="F175" s="252" t="n">
        <v>21.58</v>
      </c>
      <c r="G175" s="253" t="n">
        <f aca="false">VLOOKUP(B175,'COMP ANL'!A:I,9,0)</f>
        <v>3.21</v>
      </c>
      <c r="H175" s="254" t="n">
        <f aca="false">$K$1</f>
        <v>0.2026</v>
      </c>
      <c r="I175" s="253" t="n">
        <f aca="false">G175*(1+H175)</f>
        <v>3.860346</v>
      </c>
      <c r="J175" s="253" t="n">
        <f aca="false">ROUND((I175*F175),2)</f>
        <v>83.31</v>
      </c>
      <c r="K175" s="214"/>
    </row>
    <row r="176" customFormat="false" ht="15" hidden="false" customHeight="false" outlineLevel="0" collapsed="false">
      <c r="A176" s="244" t="s">
        <v>950</v>
      </c>
      <c r="B176" s="245" t="s">
        <v>15</v>
      </c>
      <c r="C176" s="246"/>
      <c r="D176" s="247" t="s">
        <v>776</v>
      </c>
      <c r="E176" s="246"/>
      <c r="F176" s="248"/>
      <c r="G176" s="249" t="s">
        <v>15</v>
      </c>
      <c r="H176" s="250"/>
      <c r="I176" s="249"/>
      <c r="J176" s="249"/>
      <c r="K176" s="251"/>
    </row>
    <row r="177" customFormat="false" ht="30" hidden="false" customHeight="false" outlineLevel="0" collapsed="false">
      <c r="A177" s="205" t="s">
        <v>951</v>
      </c>
      <c r="B177" s="205" t="n">
        <v>93382</v>
      </c>
      <c r="C177" s="207" t="s">
        <v>774</v>
      </c>
      <c r="D177" s="206" t="s">
        <v>180</v>
      </c>
      <c r="E177" s="207" t="s">
        <v>128</v>
      </c>
      <c r="F177" s="252" t="n">
        <v>15.07</v>
      </c>
      <c r="G177" s="253" t="n">
        <f aca="false">VLOOKUP(B177,'COMP ANL'!A:I,9,0)</f>
        <v>25.28</v>
      </c>
      <c r="H177" s="254" t="n">
        <f aca="false">$K$1</f>
        <v>0.2026</v>
      </c>
      <c r="I177" s="253" t="n">
        <f aca="false">G177*(1+H177)</f>
        <v>30.401728</v>
      </c>
      <c r="J177" s="253" t="n">
        <f aca="false">ROUND((I177*F177),2)</f>
        <v>458.15</v>
      </c>
      <c r="K177" s="214"/>
    </row>
    <row r="178" customFormat="false" ht="15" hidden="false" customHeight="false" outlineLevel="0" collapsed="false">
      <c r="A178" s="244" t="s">
        <v>952</v>
      </c>
      <c r="B178" s="245" t="s">
        <v>15</v>
      </c>
      <c r="C178" s="246"/>
      <c r="D178" s="247" t="s">
        <v>779</v>
      </c>
      <c r="E178" s="246"/>
      <c r="F178" s="248"/>
      <c r="G178" s="249" t="s">
        <v>15</v>
      </c>
      <c r="H178" s="250"/>
      <c r="I178" s="249"/>
      <c r="J178" s="249"/>
      <c r="K178" s="251"/>
    </row>
    <row r="179" customFormat="false" ht="60" hidden="false" customHeight="false" outlineLevel="0" collapsed="false">
      <c r="A179" s="205" t="s">
        <v>953</v>
      </c>
      <c r="B179" s="205" t="n">
        <v>100974</v>
      </c>
      <c r="C179" s="207" t="s">
        <v>774</v>
      </c>
      <c r="D179" s="206" t="s">
        <v>260</v>
      </c>
      <c r="E179" s="207" t="s">
        <v>128</v>
      </c>
      <c r="F179" s="252" t="n">
        <v>6.77</v>
      </c>
      <c r="G179" s="253" t="n">
        <f aca="false">VLOOKUP(B179,'COMP ANL'!A:I,9,0)</f>
        <v>8.6</v>
      </c>
      <c r="H179" s="254" t="n">
        <f aca="false">$K$1</f>
        <v>0.2026</v>
      </c>
      <c r="I179" s="253" t="n">
        <f aca="false">G179*(1+H179)</f>
        <v>10.34236</v>
      </c>
      <c r="J179" s="253" t="n">
        <f aca="false">ROUND((I179*F179),2)</f>
        <v>70.02</v>
      </c>
      <c r="K179" s="214"/>
    </row>
    <row r="180" customFormat="false" ht="45" hidden="false" customHeight="false" outlineLevel="0" collapsed="false">
      <c r="A180" s="205" t="s">
        <v>954</v>
      </c>
      <c r="B180" s="205" t="n">
        <v>95879</v>
      </c>
      <c r="C180" s="207" t="s">
        <v>774</v>
      </c>
      <c r="D180" s="206" t="s">
        <v>394</v>
      </c>
      <c r="E180" s="207" t="s">
        <v>395</v>
      </c>
      <c r="F180" s="252" t="n">
        <v>10.15</v>
      </c>
      <c r="G180" s="253" t="n">
        <f aca="false">VLOOKUP(B180,'COMP ANL'!A:I,9,0)</f>
        <v>1.45</v>
      </c>
      <c r="H180" s="254" t="n">
        <f aca="false">$K$1</f>
        <v>0.2026</v>
      </c>
      <c r="I180" s="253" t="n">
        <f aca="false">G180*(1+H180)</f>
        <v>1.74377</v>
      </c>
      <c r="J180" s="253" t="n">
        <f aca="false">ROUND((I180*F180),2)</f>
        <v>17.7</v>
      </c>
      <c r="K180" s="214"/>
    </row>
    <row r="181" customFormat="false" ht="15" hidden="false" customHeight="false" outlineLevel="0" collapsed="false">
      <c r="A181" s="236" t="s">
        <v>955</v>
      </c>
      <c r="B181" s="237" t="s">
        <v>15</v>
      </c>
      <c r="C181" s="238"/>
      <c r="D181" s="239" t="s">
        <v>956</v>
      </c>
      <c r="E181" s="238"/>
      <c r="F181" s="240"/>
      <c r="G181" s="241" t="s">
        <v>15</v>
      </c>
      <c r="H181" s="242"/>
      <c r="I181" s="241"/>
      <c r="J181" s="241"/>
      <c r="K181" s="243"/>
    </row>
    <row r="182" customFormat="false" ht="15" hidden="false" customHeight="false" outlineLevel="0" collapsed="false">
      <c r="A182" s="236" t="s">
        <v>957</v>
      </c>
      <c r="B182" s="237" t="s">
        <v>15</v>
      </c>
      <c r="C182" s="238"/>
      <c r="D182" s="239" t="s">
        <v>768</v>
      </c>
      <c r="E182" s="238"/>
      <c r="F182" s="240"/>
      <c r="G182" s="241" t="s">
        <v>15</v>
      </c>
      <c r="H182" s="242"/>
      <c r="I182" s="241"/>
      <c r="J182" s="241"/>
      <c r="K182" s="243"/>
    </row>
    <row r="183" customFormat="false" ht="15" hidden="false" customHeight="false" outlineLevel="0" collapsed="false">
      <c r="A183" s="236" t="s">
        <v>958</v>
      </c>
      <c r="B183" s="237" t="s">
        <v>15</v>
      </c>
      <c r="C183" s="238"/>
      <c r="D183" s="239" t="s">
        <v>959</v>
      </c>
      <c r="E183" s="238"/>
      <c r="F183" s="240"/>
      <c r="G183" s="241" t="s">
        <v>15</v>
      </c>
      <c r="H183" s="242"/>
      <c r="I183" s="241"/>
      <c r="J183" s="241"/>
      <c r="K183" s="243"/>
    </row>
    <row r="184" customFormat="false" ht="15" hidden="false" customHeight="false" outlineLevel="0" collapsed="false">
      <c r="A184" s="244" t="s">
        <v>960</v>
      </c>
      <c r="B184" s="245" t="s">
        <v>15</v>
      </c>
      <c r="C184" s="246"/>
      <c r="D184" s="247" t="s">
        <v>799</v>
      </c>
      <c r="E184" s="246"/>
      <c r="F184" s="248"/>
      <c r="G184" s="249" t="s">
        <v>15</v>
      </c>
      <c r="H184" s="250"/>
      <c r="I184" s="249"/>
      <c r="J184" s="249"/>
      <c r="K184" s="251"/>
    </row>
    <row r="185" customFormat="false" ht="45" hidden="false" customHeight="false" outlineLevel="0" collapsed="false">
      <c r="A185" s="205" t="s">
        <v>961</v>
      </c>
      <c r="B185" s="205" t="n">
        <v>92263</v>
      </c>
      <c r="C185" s="207" t="s">
        <v>774</v>
      </c>
      <c r="D185" s="206" t="s">
        <v>121</v>
      </c>
      <c r="E185" s="207" t="s">
        <v>114</v>
      </c>
      <c r="F185" s="252" t="n">
        <v>634.14</v>
      </c>
      <c r="G185" s="253" t="n">
        <f aca="false">VLOOKUP(B185,'COMP ANL'!A:I,9,0)</f>
        <v>154.19</v>
      </c>
      <c r="H185" s="254" t="n">
        <f aca="false">$K$1</f>
        <v>0.2026</v>
      </c>
      <c r="I185" s="253" t="n">
        <f aca="false">G185*(1+H185)</f>
        <v>185.428894</v>
      </c>
      <c r="J185" s="253" t="n">
        <f aca="false">ROUND((I185*F185),2)</f>
        <v>117587.88</v>
      </c>
      <c r="K185" s="214"/>
    </row>
    <row r="186" customFormat="false" ht="15" hidden="false" customHeight="false" outlineLevel="0" collapsed="false">
      <c r="A186" s="244" t="s">
        <v>962</v>
      </c>
      <c r="B186" s="245" t="s">
        <v>15</v>
      </c>
      <c r="C186" s="246"/>
      <c r="D186" s="247" t="s">
        <v>802</v>
      </c>
      <c r="E186" s="246"/>
      <c r="F186" s="248"/>
      <c r="G186" s="249" t="s">
        <v>15</v>
      </c>
      <c r="H186" s="250"/>
      <c r="I186" s="249"/>
      <c r="J186" s="249"/>
      <c r="K186" s="251"/>
    </row>
    <row r="187" customFormat="false" ht="45" hidden="false" customHeight="false" outlineLevel="0" collapsed="false">
      <c r="A187" s="205" t="s">
        <v>963</v>
      </c>
      <c r="B187" s="205" t="n">
        <v>92759</v>
      </c>
      <c r="C187" s="207" t="s">
        <v>774</v>
      </c>
      <c r="D187" s="206" t="s">
        <v>167</v>
      </c>
      <c r="E187" s="207" t="s">
        <v>116</v>
      </c>
      <c r="F187" s="252" t="n">
        <v>1081.5</v>
      </c>
      <c r="G187" s="253" t="n">
        <f aca="false">VLOOKUP(B187,'COMP ANL'!A:I,9,0)</f>
        <v>15.53</v>
      </c>
      <c r="H187" s="254" t="n">
        <f aca="false">$K$1</f>
        <v>0.2026</v>
      </c>
      <c r="I187" s="253" t="n">
        <f aca="false">G187*(1+H187)</f>
        <v>18.676378</v>
      </c>
      <c r="J187" s="253" t="n">
        <f aca="false">ROUND((I187*F187),2)</f>
        <v>20198.5</v>
      </c>
      <c r="K187" s="214"/>
    </row>
    <row r="188" customFormat="false" ht="45" hidden="false" customHeight="false" outlineLevel="0" collapsed="false">
      <c r="A188" s="205" t="s">
        <v>964</v>
      </c>
      <c r="B188" s="205" t="n">
        <v>92762</v>
      </c>
      <c r="C188" s="207" t="s">
        <v>774</v>
      </c>
      <c r="D188" s="206" t="s">
        <v>136</v>
      </c>
      <c r="E188" s="207" t="s">
        <v>116</v>
      </c>
      <c r="F188" s="252" t="n">
        <v>2013</v>
      </c>
      <c r="G188" s="253" t="n">
        <f aca="false">VLOOKUP(B188,'COMP ANL'!A:I,9,0)</f>
        <v>12.42</v>
      </c>
      <c r="H188" s="254" t="n">
        <f aca="false">$K$1</f>
        <v>0.2026</v>
      </c>
      <c r="I188" s="253" t="n">
        <f aca="false">G188*(1+H188)</f>
        <v>14.936292</v>
      </c>
      <c r="J188" s="253" t="n">
        <f aca="false">ROUND((I188*F188),2)</f>
        <v>30066.76</v>
      </c>
      <c r="K188" s="214"/>
    </row>
    <row r="189" customFormat="false" ht="45" hidden="false" customHeight="false" outlineLevel="0" collapsed="false">
      <c r="A189" s="205" t="s">
        <v>965</v>
      </c>
      <c r="B189" s="205" t="n">
        <v>92763</v>
      </c>
      <c r="C189" s="207" t="s">
        <v>774</v>
      </c>
      <c r="D189" s="206" t="s">
        <v>216</v>
      </c>
      <c r="E189" s="207" t="s">
        <v>116</v>
      </c>
      <c r="F189" s="252" t="n">
        <v>966.7</v>
      </c>
      <c r="G189" s="253" t="n">
        <f aca="false">VLOOKUP(B189,'COMP ANL'!A:I,9,0)</f>
        <v>10.43</v>
      </c>
      <c r="H189" s="254" t="n">
        <f aca="false">$K$1</f>
        <v>0.2026</v>
      </c>
      <c r="I189" s="253" t="n">
        <f aca="false">G189*(1+H189)</f>
        <v>12.543118</v>
      </c>
      <c r="J189" s="253" t="n">
        <f aca="false">ROUND((I189*F189),2)</f>
        <v>12125.43</v>
      </c>
      <c r="K189" s="214"/>
    </row>
    <row r="190" customFormat="false" ht="15" hidden="false" customHeight="false" outlineLevel="0" collapsed="false">
      <c r="A190" s="244" t="s">
        <v>966</v>
      </c>
      <c r="B190" s="245" t="s">
        <v>15</v>
      </c>
      <c r="C190" s="246"/>
      <c r="D190" s="247" t="s">
        <v>807</v>
      </c>
      <c r="E190" s="246"/>
      <c r="F190" s="248"/>
      <c r="G190" s="249" t="s">
        <v>15</v>
      </c>
      <c r="H190" s="250"/>
      <c r="I190" s="249"/>
      <c r="J190" s="249"/>
      <c r="K190" s="251"/>
    </row>
    <row r="191" customFormat="false" ht="60" hidden="false" customHeight="false" outlineLevel="0" collapsed="false">
      <c r="A191" s="205" t="s">
        <v>967</v>
      </c>
      <c r="B191" s="205" t="s">
        <v>174</v>
      </c>
      <c r="C191" s="207" t="s">
        <v>841</v>
      </c>
      <c r="D191" s="206" t="s">
        <v>175</v>
      </c>
      <c r="E191" s="207" t="s">
        <v>128</v>
      </c>
      <c r="F191" s="252" t="n">
        <v>34.97</v>
      </c>
      <c r="G191" s="253" t="n">
        <f aca="false">VLOOKUP(B191,'COMP ANL'!A:I,9,0)</f>
        <v>609.4</v>
      </c>
      <c r="H191" s="254" t="n">
        <f aca="false">$K$1</f>
        <v>0.2026</v>
      </c>
      <c r="I191" s="253" t="n">
        <f aca="false">G191*(1+H191)</f>
        <v>732.86444</v>
      </c>
      <c r="J191" s="253" t="n">
        <f aca="false">ROUND((I191*F191),2)</f>
        <v>25628.27</v>
      </c>
      <c r="K191" s="214"/>
    </row>
    <row r="192" customFormat="false" ht="15" hidden="false" customHeight="false" outlineLevel="0" collapsed="false">
      <c r="A192" s="236" t="s">
        <v>968</v>
      </c>
      <c r="B192" s="237" t="s">
        <v>15</v>
      </c>
      <c r="C192" s="238"/>
      <c r="D192" s="239" t="s">
        <v>969</v>
      </c>
      <c r="E192" s="238"/>
      <c r="F192" s="240"/>
      <c r="G192" s="241" t="s">
        <v>15</v>
      </c>
      <c r="H192" s="242"/>
      <c r="I192" s="241"/>
      <c r="J192" s="241"/>
      <c r="K192" s="243"/>
    </row>
    <row r="193" customFormat="false" ht="15" hidden="false" customHeight="false" outlineLevel="0" collapsed="false">
      <c r="A193" s="244" t="s">
        <v>970</v>
      </c>
      <c r="B193" s="245" t="s">
        <v>15</v>
      </c>
      <c r="C193" s="246"/>
      <c r="D193" s="247" t="s">
        <v>799</v>
      </c>
      <c r="E193" s="246"/>
      <c r="F193" s="248"/>
      <c r="G193" s="249" t="s">
        <v>15</v>
      </c>
      <c r="H193" s="250"/>
      <c r="I193" s="249"/>
      <c r="J193" s="249"/>
      <c r="K193" s="251"/>
    </row>
    <row r="194" customFormat="false" ht="30" hidden="false" customHeight="false" outlineLevel="0" collapsed="false">
      <c r="A194" s="205" t="s">
        <v>971</v>
      </c>
      <c r="B194" s="205" t="n">
        <v>92265</v>
      </c>
      <c r="C194" s="207" t="s">
        <v>774</v>
      </c>
      <c r="D194" s="206" t="s">
        <v>122</v>
      </c>
      <c r="E194" s="207" t="s">
        <v>114</v>
      </c>
      <c r="F194" s="252" t="n">
        <v>848.48</v>
      </c>
      <c r="G194" s="253" t="n">
        <f aca="false">VLOOKUP(B194,'COMP ANL'!A:I,9,0)</f>
        <v>111.91</v>
      </c>
      <c r="H194" s="254" t="n">
        <f aca="false">$K$1</f>
        <v>0.2026</v>
      </c>
      <c r="I194" s="253" t="n">
        <f aca="false">G194*(1+H194)</f>
        <v>134.582966</v>
      </c>
      <c r="J194" s="253" t="n">
        <f aca="false">ROUND((I194*F194),2)</f>
        <v>114190.95</v>
      </c>
      <c r="K194" s="214"/>
    </row>
    <row r="195" customFormat="false" ht="15" hidden="false" customHeight="false" outlineLevel="0" collapsed="false">
      <c r="A195" s="244" t="s">
        <v>972</v>
      </c>
      <c r="B195" s="245" t="s">
        <v>15</v>
      </c>
      <c r="C195" s="246"/>
      <c r="D195" s="247" t="s">
        <v>802</v>
      </c>
      <c r="E195" s="246"/>
      <c r="F195" s="248"/>
      <c r="G195" s="249" t="s">
        <v>15</v>
      </c>
      <c r="H195" s="250"/>
      <c r="I195" s="249"/>
      <c r="J195" s="249"/>
      <c r="K195" s="251"/>
    </row>
    <row r="196" customFormat="false" ht="45" hidden="false" customHeight="false" outlineLevel="0" collapsed="false">
      <c r="A196" s="205" t="s">
        <v>973</v>
      </c>
      <c r="B196" s="205" t="n">
        <v>92759</v>
      </c>
      <c r="C196" s="207" t="s">
        <v>774</v>
      </c>
      <c r="D196" s="206" t="s">
        <v>167</v>
      </c>
      <c r="E196" s="207" t="s">
        <v>116</v>
      </c>
      <c r="F196" s="252" t="n">
        <v>714.3</v>
      </c>
      <c r="G196" s="253" t="n">
        <f aca="false">VLOOKUP(B196,'COMP ANL'!A:I,9,0)</f>
        <v>15.53</v>
      </c>
      <c r="H196" s="254" t="n">
        <f aca="false">$K$1</f>
        <v>0.2026</v>
      </c>
      <c r="I196" s="253" t="n">
        <f aca="false">G196*(1+H196)</f>
        <v>18.676378</v>
      </c>
      <c r="J196" s="253" t="n">
        <f aca="false">ROUND((I196*F196),2)</f>
        <v>13340.54</v>
      </c>
      <c r="K196" s="214"/>
    </row>
    <row r="197" customFormat="false" ht="45" hidden="false" customHeight="false" outlineLevel="0" collapsed="false">
      <c r="A197" s="205" t="s">
        <v>974</v>
      </c>
      <c r="B197" s="205" t="n">
        <v>92760</v>
      </c>
      <c r="C197" s="207" t="s">
        <v>774</v>
      </c>
      <c r="D197" s="206" t="s">
        <v>732</v>
      </c>
      <c r="E197" s="207" t="s">
        <v>116</v>
      </c>
      <c r="F197" s="252" t="n">
        <v>1.9</v>
      </c>
      <c r="G197" s="253" t="n">
        <f aca="false">VLOOKUP(B197,'COMP ANL'!A:I,9,0)</f>
        <v>14.74</v>
      </c>
      <c r="H197" s="254" t="n">
        <f aca="false">$K$1</f>
        <v>0.2026</v>
      </c>
      <c r="I197" s="253" t="n">
        <f aca="false">G197*(1+H197)</f>
        <v>17.726324</v>
      </c>
      <c r="J197" s="253" t="n">
        <f aca="false">ROUND((I197*F197),2)</f>
        <v>33.68</v>
      </c>
      <c r="K197" s="214"/>
    </row>
    <row r="198" customFormat="false" ht="45" hidden="false" customHeight="false" outlineLevel="0" collapsed="false">
      <c r="A198" s="205" t="s">
        <v>975</v>
      </c>
      <c r="B198" s="205" t="n">
        <v>92762</v>
      </c>
      <c r="C198" s="207" t="s">
        <v>774</v>
      </c>
      <c r="D198" s="206" t="s">
        <v>136</v>
      </c>
      <c r="E198" s="207" t="s">
        <v>116</v>
      </c>
      <c r="F198" s="252" t="n">
        <v>2827.9</v>
      </c>
      <c r="G198" s="253" t="n">
        <f aca="false">VLOOKUP(B198,'COMP ANL'!A:I,9,0)</f>
        <v>12.42</v>
      </c>
      <c r="H198" s="254" t="n">
        <f aca="false">$K$1</f>
        <v>0.2026</v>
      </c>
      <c r="I198" s="253" t="n">
        <f aca="false">G198*(1+H198)</f>
        <v>14.936292</v>
      </c>
      <c r="J198" s="253" t="n">
        <f aca="false">ROUND((I198*F198),2)</f>
        <v>42238.34</v>
      </c>
      <c r="K198" s="214"/>
    </row>
    <row r="199" customFormat="false" ht="45" hidden="false" customHeight="false" outlineLevel="0" collapsed="false">
      <c r="A199" s="205" t="s">
        <v>976</v>
      </c>
      <c r="B199" s="205" t="n">
        <v>92763</v>
      </c>
      <c r="C199" s="207" t="s">
        <v>774</v>
      </c>
      <c r="D199" s="206" t="s">
        <v>216</v>
      </c>
      <c r="E199" s="207" t="s">
        <v>116</v>
      </c>
      <c r="F199" s="252" t="n">
        <v>60.5</v>
      </c>
      <c r="G199" s="253" t="n">
        <f aca="false">VLOOKUP(B199,'COMP ANL'!A:I,9,0)</f>
        <v>10.43</v>
      </c>
      <c r="H199" s="254" t="n">
        <f aca="false">$K$1</f>
        <v>0.2026</v>
      </c>
      <c r="I199" s="253" t="n">
        <f aca="false">G199*(1+H199)</f>
        <v>12.543118</v>
      </c>
      <c r="J199" s="253" t="n">
        <f aca="false">ROUND((I199*F199),2)</f>
        <v>758.86</v>
      </c>
      <c r="K199" s="214"/>
    </row>
    <row r="200" customFormat="false" ht="15" hidden="false" customHeight="false" outlineLevel="0" collapsed="false">
      <c r="A200" s="244" t="s">
        <v>977</v>
      </c>
      <c r="B200" s="245" t="s">
        <v>15</v>
      </c>
      <c r="C200" s="246"/>
      <c r="D200" s="247" t="s">
        <v>807</v>
      </c>
      <c r="E200" s="246"/>
      <c r="F200" s="248"/>
      <c r="G200" s="249" t="s">
        <v>15</v>
      </c>
      <c r="H200" s="250"/>
      <c r="I200" s="249"/>
      <c r="J200" s="249"/>
      <c r="K200" s="251"/>
    </row>
    <row r="201" customFormat="false" ht="60" hidden="false" customHeight="false" outlineLevel="0" collapsed="false">
      <c r="A201" s="205" t="s">
        <v>978</v>
      </c>
      <c r="B201" s="205" t="s">
        <v>149</v>
      </c>
      <c r="C201" s="207" t="s">
        <v>841</v>
      </c>
      <c r="D201" s="206" t="s">
        <v>150</v>
      </c>
      <c r="E201" s="207" t="s">
        <v>128</v>
      </c>
      <c r="F201" s="252" t="n">
        <v>48.86</v>
      </c>
      <c r="G201" s="253" t="n">
        <f aca="false">VLOOKUP(B201,'COMP ANL'!A:I,9,0)</f>
        <v>620.35</v>
      </c>
      <c r="H201" s="254" t="n">
        <f aca="false">$K$1</f>
        <v>0.2026</v>
      </c>
      <c r="I201" s="253" t="n">
        <f aca="false">G201*(1+H201)</f>
        <v>746.03291</v>
      </c>
      <c r="J201" s="253" t="n">
        <f aca="false">ROUND((I201*F201),2)</f>
        <v>36451.17</v>
      </c>
      <c r="K201" s="214"/>
    </row>
    <row r="202" customFormat="false" ht="15" hidden="false" customHeight="false" outlineLevel="0" collapsed="false">
      <c r="A202" s="236" t="s">
        <v>979</v>
      </c>
      <c r="B202" s="237" t="s">
        <v>15</v>
      </c>
      <c r="C202" s="238"/>
      <c r="D202" s="239" t="s">
        <v>828</v>
      </c>
      <c r="E202" s="238"/>
      <c r="F202" s="240"/>
      <c r="G202" s="241" t="s">
        <v>15</v>
      </c>
      <c r="H202" s="242"/>
      <c r="I202" s="241"/>
      <c r="J202" s="241"/>
      <c r="K202" s="243"/>
    </row>
    <row r="203" customFormat="false" ht="15" hidden="false" customHeight="false" outlineLevel="0" collapsed="false">
      <c r="A203" s="236" t="s">
        <v>980</v>
      </c>
      <c r="B203" s="237" t="s">
        <v>15</v>
      </c>
      <c r="C203" s="238"/>
      <c r="D203" s="239" t="s">
        <v>959</v>
      </c>
      <c r="E203" s="238"/>
      <c r="F203" s="240"/>
      <c r="G203" s="241" t="s">
        <v>15</v>
      </c>
      <c r="H203" s="242"/>
      <c r="I203" s="241"/>
      <c r="J203" s="241"/>
      <c r="K203" s="243"/>
    </row>
    <row r="204" customFormat="false" ht="15" hidden="false" customHeight="false" outlineLevel="0" collapsed="false">
      <c r="A204" s="244" t="s">
        <v>981</v>
      </c>
      <c r="B204" s="245" t="s">
        <v>15</v>
      </c>
      <c r="C204" s="246"/>
      <c r="D204" s="247" t="s">
        <v>799</v>
      </c>
      <c r="E204" s="246"/>
      <c r="F204" s="248"/>
      <c r="G204" s="249" t="s">
        <v>15</v>
      </c>
      <c r="H204" s="250"/>
      <c r="I204" s="249"/>
      <c r="J204" s="249"/>
      <c r="K204" s="251"/>
    </row>
    <row r="205" customFormat="false" ht="45" hidden="false" customHeight="false" outlineLevel="0" collapsed="false">
      <c r="A205" s="205" t="s">
        <v>982</v>
      </c>
      <c r="B205" s="205" t="n">
        <v>92263</v>
      </c>
      <c r="C205" s="207" t="s">
        <v>774</v>
      </c>
      <c r="D205" s="206" t="s">
        <v>121</v>
      </c>
      <c r="E205" s="207" t="s">
        <v>114</v>
      </c>
      <c r="F205" s="252" t="n">
        <v>91.65</v>
      </c>
      <c r="G205" s="253" t="n">
        <f aca="false">VLOOKUP(B205,'COMP ANL'!A:I,9,0)</f>
        <v>154.19</v>
      </c>
      <c r="H205" s="254" t="n">
        <f aca="false">$K$1</f>
        <v>0.2026</v>
      </c>
      <c r="I205" s="253" t="n">
        <f aca="false">G205*(1+H205)</f>
        <v>185.428894</v>
      </c>
      <c r="J205" s="253" t="n">
        <f aca="false">ROUND((I205*F205),2)</f>
        <v>16994.56</v>
      </c>
      <c r="K205" s="214"/>
    </row>
    <row r="206" customFormat="false" ht="15" hidden="false" customHeight="false" outlineLevel="0" collapsed="false">
      <c r="A206" s="244" t="s">
        <v>983</v>
      </c>
      <c r="B206" s="245" t="s">
        <v>15</v>
      </c>
      <c r="C206" s="246"/>
      <c r="D206" s="247" t="s">
        <v>802</v>
      </c>
      <c r="E206" s="246"/>
      <c r="F206" s="248"/>
      <c r="G206" s="249" t="s">
        <v>15</v>
      </c>
      <c r="H206" s="250"/>
      <c r="I206" s="249"/>
      <c r="J206" s="249"/>
      <c r="K206" s="251"/>
    </row>
    <row r="207" customFormat="false" ht="60" hidden="false" customHeight="false" outlineLevel="0" collapsed="false">
      <c r="A207" s="205" t="s">
        <v>984</v>
      </c>
      <c r="B207" s="205" t="n">
        <v>92775</v>
      </c>
      <c r="C207" s="207" t="s">
        <v>774</v>
      </c>
      <c r="D207" s="206" t="s">
        <v>233</v>
      </c>
      <c r="E207" s="207" t="s">
        <v>116</v>
      </c>
      <c r="F207" s="252" t="n">
        <v>145</v>
      </c>
      <c r="G207" s="253" t="n">
        <f aca="false">VLOOKUP(B207,'COMP ANL'!A:I,9,0)</f>
        <v>19.76</v>
      </c>
      <c r="H207" s="254" t="n">
        <f aca="false">$K$1</f>
        <v>0.2026</v>
      </c>
      <c r="I207" s="253" t="n">
        <f aca="false">G207*(1+H207)</f>
        <v>23.763376</v>
      </c>
      <c r="J207" s="253" t="n">
        <f aca="false">ROUND((I207*F207),2)</f>
        <v>3445.69</v>
      </c>
      <c r="K207" s="214"/>
    </row>
    <row r="208" customFormat="false" ht="60" hidden="false" customHeight="false" outlineLevel="0" collapsed="false">
      <c r="A208" s="205" t="s">
        <v>985</v>
      </c>
      <c r="B208" s="205" t="n">
        <v>92778</v>
      </c>
      <c r="C208" s="207" t="s">
        <v>774</v>
      </c>
      <c r="D208" s="206" t="s">
        <v>215</v>
      </c>
      <c r="E208" s="207" t="s">
        <v>116</v>
      </c>
      <c r="F208" s="252" t="n">
        <v>311.9</v>
      </c>
      <c r="G208" s="253" t="n">
        <f aca="false">VLOOKUP(B208,'COMP ANL'!A:I,9,0)</f>
        <v>14.37</v>
      </c>
      <c r="H208" s="254" t="n">
        <f aca="false">$K$1</f>
        <v>0.2026</v>
      </c>
      <c r="I208" s="253" t="n">
        <f aca="false">G208*(1+H208)</f>
        <v>17.281362</v>
      </c>
      <c r="J208" s="253" t="n">
        <f aca="false">ROUND((I208*F208),2)</f>
        <v>5390.06</v>
      </c>
      <c r="K208" s="214"/>
    </row>
    <row r="209" customFormat="false" ht="15" hidden="false" customHeight="false" outlineLevel="0" collapsed="false">
      <c r="A209" s="244" t="s">
        <v>986</v>
      </c>
      <c r="B209" s="245" t="s">
        <v>15</v>
      </c>
      <c r="C209" s="246"/>
      <c r="D209" s="247" t="s">
        <v>807</v>
      </c>
      <c r="E209" s="246"/>
      <c r="F209" s="248"/>
      <c r="G209" s="249" t="s">
        <v>15</v>
      </c>
      <c r="H209" s="250"/>
      <c r="I209" s="249"/>
      <c r="J209" s="249"/>
      <c r="K209" s="251"/>
    </row>
    <row r="210" customFormat="false" ht="60" hidden="false" customHeight="false" outlineLevel="0" collapsed="false">
      <c r="A210" s="205" t="s">
        <v>987</v>
      </c>
      <c r="B210" s="205" t="s">
        <v>174</v>
      </c>
      <c r="C210" s="207" t="s">
        <v>841</v>
      </c>
      <c r="D210" s="206" t="s">
        <v>175</v>
      </c>
      <c r="E210" s="207" t="s">
        <v>128</v>
      </c>
      <c r="F210" s="252" t="n">
        <v>5.29</v>
      </c>
      <c r="G210" s="253" t="n">
        <f aca="false">VLOOKUP(B210,'COMP ANL'!A:I,9,0)</f>
        <v>609.4</v>
      </c>
      <c r="H210" s="254" t="n">
        <f aca="false">$K$1</f>
        <v>0.2026</v>
      </c>
      <c r="I210" s="253" t="n">
        <f aca="false">G210*(1+H210)</f>
        <v>732.86444</v>
      </c>
      <c r="J210" s="253" t="n">
        <f aca="false">ROUND((I210*F210),2)</f>
        <v>3876.85</v>
      </c>
      <c r="K210" s="214"/>
    </row>
    <row r="211" customFormat="false" ht="15" hidden="false" customHeight="false" outlineLevel="0" collapsed="false">
      <c r="A211" s="236" t="s">
        <v>988</v>
      </c>
      <c r="B211" s="237" t="s">
        <v>15</v>
      </c>
      <c r="C211" s="238"/>
      <c r="D211" s="239" t="s">
        <v>969</v>
      </c>
      <c r="E211" s="238"/>
      <c r="F211" s="240"/>
      <c r="G211" s="241" t="s">
        <v>15</v>
      </c>
      <c r="H211" s="242"/>
      <c r="I211" s="241"/>
      <c r="J211" s="241"/>
      <c r="K211" s="243"/>
    </row>
    <row r="212" customFormat="false" ht="15" hidden="false" customHeight="false" outlineLevel="0" collapsed="false">
      <c r="A212" s="244" t="s">
        <v>989</v>
      </c>
      <c r="B212" s="245" t="s">
        <v>15</v>
      </c>
      <c r="C212" s="246"/>
      <c r="D212" s="247" t="s">
        <v>799</v>
      </c>
      <c r="E212" s="246"/>
      <c r="F212" s="248"/>
      <c r="G212" s="249" t="s">
        <v>15</v>
      </c>
      <c r="H212" s="250"/>
      <c r="I212" s="249"/>
      <c r="J212" s="249"/>
      <c r="K212" s="251"/>
    </row>
    <row r="213" customFormat="false" ht="30" hidden="false" customHeight="false" outlineLevel="0" collapsed="false">
      <c r="A213" s="205" t="s">
        <v>990</v>
      </c>
      <c r="B213" s="205" t="n">
        <v>92265</v>
      </c>
      <c r="C213" s="207" t="s">
        <v>774</v>
      </c>
      <c r="D213" s="206" t="s">
        <v>122</v>
      </c>
      <c r="E213" s="207" t="s">
        <v>114</v>
      </c>
      <c r="F213" s="252" t="n">
        <v>26.79</v>
      </c>
      <c r="G213" s="253" t="n">
        <f aca="false">VLOOKUP(B213,'COMP ANL'!A:I,9,0)</f>
        <v>111.91</v>
      </c>
      <c r="H213" s="254" t="n">
        <f aca="false">$K$1</f>
        <v>0.2026</v>
      </c>
      <c r="I213" s="253" t="n">
        <f aca="false">G213*(1+H213)</f>
        <v>134.582966</v>
      </c>
      <c r="J213" s="253" t="n">
        <f aca="false">ROUND((I213*F213),2)</f>
        <v>3605.48</v>
      </c>
      <c r="K213" s="214"/>
    </row>
    <row r="214" customFormat="false" ht="15" hidden="false" customHeight="false" outlineLevel="0" collapsed="false">
      <c r="A214" s="244" t="s">
        <v>991</v>
      </c>
      <c r="B214" s="245" t="s">
        <v>15</v>
      </c>
      <c r="C214" s="246"/>
      <c r="D214" s="247" t="s">
        <v>802</v>
      </c>
      <c r="E214" s="246"/>
      <c r="F214" s="248"/>
      <c r="G214" s="249" t="s">
        <v>15</v>
      </c>
      <c r="H214" s="250"/>
      <c r="I214" s="249"/>
      <c r="J214" s="249"/>
      <c r="K214" s="251"/>
    </row>
    <row r="215" customFormat="false" ht="60" hidden="false" customHeight="false" outlineLevel="0" collapsed="false">
      <c r="A215" s="205" t="s">
        <v>992</v>
      </c>
      <c r="B215" s="205" t="n">
        <v>92775</v>
      </c>
      <c r="C215" s="207" t="s">
        <v>774</v>
      </c>
      <c r="D215" s="206" t="s">
        <v>233</v>
      </c>
      <c r="E215" s="207" t="s">
        <v>116</v>
      </c>
      <c r="F215" s="252" t="n">
        <v>17.9</v>
      </c>
      <c r="G215" s="253" t="n">
        <f aca="false">VLOOKUP(B215,'COMP ANL'!A:I,9,0)</f>
        <v>19.76</v>
      </c>
      <c r="H215" s="254" t="n">
        <f aca="false">$K$1</f>
        <v>0.2026</v>
      </c>
      <c r="I215" s="253" t="n">
        <f aca="false">G215*(1+H215)</f>
        <v>23.763376</v>
      </c>
      <c r="J215" s="253" t="n">
        <f aca="false">ROUND((I215*F215),2)</f>
        <v>425.36</v>
      </c>
      <c r="K215" s="214"/>
    </row>
    <row r="216" customFormat="false" ht="60" hidden="false" customHeight="false" outlineLevel="0" collapsed="false">
      <c r="A216" s="205" t="s">
        <v>993</v>
      </c>
      <c r="B216" s="205" t="n">
        <v>92776</v>
      </c>
      <c r="C216" s="207" t="s">
        <v>774</v>
      </c>
      <c r="D216" s="206" t="s">
        <v>412</v>
      </c>
      <c r="E216" s="207" t="s">
        <v>116</v>
      </c>
      <c r="F216" s="252" t="n">
        <v>29.7</v>
      </c>
      <c r="G216" s="253" t="n">
        <f aca="false">VLOOKUP(B216,'COMP ANL'!A:I,9,0)</f>
        <v>18.01</v>
      </c>
      <c r="H216" s="254" t="n">
        <f aca="false">$K$1</f>
        <v>0.2026</v>
      </c>
      <c r="I216" s="253" t="n">
        <f aca="false">G216*(1+H216)</f>
        <v>21.658826</v>
      </c>
      <c r="J216" s="253" t="n">
        <f aca="false">ROUND((I216*F216),2)</f>
        <v>643.27</v>
      </c>
      <c r="K216" s="214"/>
    </row>
    <row r="217" customFormat="false" ht="60" hidden="false" customHeight="false" outlineLevel="0" collapsed="false">
      <c r="A217" s="205" t="s">
        <v>994</v>
      </c>
      <c r="B217" s="205" t="n">
        <v>92777</v>
      </c>
      <c r="C217" s="207" t="s">
        <v>774</v>
      </c>
      <c r="D217" s="206" t="s">
        <v>435</v>
      </c>
      <c r="E217" s="207" t="s">
        <v>116</v>
      </c>
      <c r="F217" s="252" t="n">
        <v>39</v>
      </c>
      <c r="G217" s="253" t="n">
        <f aca="false">VLOOKUP(B217,'COMP ANL'!A:I,9,0)</f>
        <v>16.39</v>
      </c>
      <c r="H217" s="254" t="n">
        <f aca="false">$K$1</f>
        <v>0.2026</v>
      </c>
      <c r="I217" s="253" t="n">
        <f aca="false">G217*(1+H217)</f>
        <v>19.710614</v>
      </c>
      <c r="J217" s="253" t="n">
        <f aca="false">ROUND((I217*F217),2)</f>
        <v>768.71</v>
      </c>
      <c r="K217" s="214"/>
    </row>
    <row r="218" customFormat="false" ht="60" hidden="false" customHeight="false" outlineLevel="0" collapsed="false">
      <c r="A218" s="205" t="s">
        <v>995</v>
      </c>
      <c r="B218" s="205" t="n">
        <v>92778</v>
      </c>
      <c r="C218" s="207" t="s">
        <v>774</v>
      </c>
      <c r="D218" s="206" t="s">
        <v>215</v>
      </c>
      <c r="E218" s="207" t="s">
        <v>116</v>
      </c>
      <c r="F218" s="252" t="n">
        <v>9.7</v>
      </c>
      <c r="G218" s="253" t="n">
        <f aca="false">VLOOKUP(B218,'COMP ANL'!A:I,9,0)</f>
        <v>14.37</v>
      </c>
      <c r="H218" s="254" t="n">
        <f aca="false">$K$1</f>
        <v>0.2026</v>
      </c>
      <c r="I218" s="253" t="n">
        <f aca="false">G218*(1+H218)</f>
        <v>17.281362</v>
      </c>
      <c r="J218" s="253" t="n">
        <f aca="false">ROUND((I218*F218),2)</f>
        <v>167.63</v>
      </c>
      <c r="K218" s="214"/>
    </row>
    <row r="219" customFormat="false" ht="60" hidden="false" customHeight="false" outlineLevel="0" collapsed="false">
      <c r="A219" s="205" t="s">
        <v>996</v>
      </c>
      <c r="B219" s="205" t="n">
        <v>92779</v>
      </c>
      <c r="C219" s="207" t="s">
        <v>774</v>
      </c>
      <c r="D219" s="206" t="s">
        <v>416</v>
      </c>
      <c r="E219" s="207" t="s">
        <v>116</v>
      </c>
      <c r="F219" s="252" t="n">
        <v>13.7</v>
      </c>
      <c r="G219" s="253" t="n">
        <f aca="false">VLOOKUP(B219,'COMP ANL'!A:I,9,0)</f>
        <v>11.93</v>
      </c>
      <c r="H219" s="254" t="n">
        <f aca="false">$K$1</f>
        <v>0.2026</v>
      </c>
      <c r="I219" s="253" t="n">
        <f aca="false">G219*(1+H219)</f>
        <v>14.347018</v>
      </c>
      <c r="J219" s="253" t="n">
        <f aca="false">ROUND((I219*F219),2)</f>
        <v>196.55</v>
      </c>
      <c r="K219" s="214"/>
    </row>
    <row r="220" customFormat="false" ht="15" hidden="false" customHeight="false" outlineLevel="0" collapsed="false">
      <c r="A220" s="244" t="s">
        <v>997</v>
      </c>
      <c r="B220" s="245" t="s">
        <v>15</v>
      </c>
      <c r="C220" s="246"/>
      <c r="D220" s="247" t="s">
        <v>807</v>
      </c>
      <c r="E220" s="246"/>
      <c r="F220" s="248"/>
      <c r="G220" s="249" t="s">
        <v>15</v>
      </c>
      <c r="H220" s="250"/>
      <c r="I220" s="249"/>
      <c r="J220" s="249"/>
      <c r="K220" s="251"/>
    </row>
    <row r="221" customFormat="false" ht="60" hidden="false" customHeight="false" outlineLevel="0" collapsed="false">
      <c r="A221" s="205" t="s">
        <v>998</v>
      </c>
      <c r="B221" s="205" t="s">
        <v>149</v>
      </c>
      <c r="C221" s="207" t="s">
        <v>841</v>
      </c>
      <c r="D221" s="206" t="s">
        <v>150</v>
      </c>
      <c r="E221" s="207" t="s">
        <v>128</v>
      </c>
      <c r="F221" s="252" t="n">
        <v>1.69</v>
      </c>
      <c r="G221" s="253" t="n">
        <f aca="false">VLOOKUP(B221,'COMP ANL'!A:I,9,0)</f>
        <v>620.35</v>
      </c>
      <c r="H221" s="254" t="n">
        <f aca="false">$K$1</f>
        <v>0.2026</v>
      </c>
      <c r="I221" s="253" t="n">
        <f aca="false">G221*(1+H221)</f>
        <v>746.03291</v>
      </c>
      <c r="J221" s="253" t="n">
        <f aca="false">ROUND((I221*F221),2)</f>
        <v>1260.8</v>
      </c>
      <c r="K221" s="214"/>
    </row>
    <row r="222" customFormat="false" ht="15" hidden="false" customHeight="false" outlineLevel="0" collapsed="false">
      <c r="A222" s="236" t="s">
        <v>999</v>
      </c>
      <c r="B222" s="237" t="s">
        <v>15</v>
      </c>
      <c r="C222" s="238"/>
      <c r="D222" s="239" t="s">
        <v>1000</v>
      </c>
      <c r="E222" s="238"/>
      <c r="F222" s="240"/>
      <c r="G222" s="241" t="s">
        <v>15</v>
      </c>
      <c r="H222" s="242"/>
      <c r="I222" s="241"/>
      <c r="J222" s="241"/>
      <c r="K222" s="243"/>
    </row>
    <row r="223" customFormat="false" ht="15" hidden="false" customHeight="false" outlineLevel="0" collapsed="false">
      <c r="A223" s="244" t="s">
        <v>1001</v>
      </c>
      <c r="B223" s="245" t="s">
        <v>15</v>
      </c>
      <c r="C223" s="246"/>
      <c r="D223" s="247" t="s">
        <v>799</v>
      </c>
      <c r="E223" s="246"/>
      <c r="F223" s="248"/>
      <c r="G223" s="249" t="s">
        <v>15</v>
      </c>
      <c r="H223" s="250"/>
      <c r="I223" s="249"/>
      <c r="J223" s="249"/>
      <c r="K223" s="251"/>
    </row>
    <row r="224" customFormat="false" ht="45" hidden="false" customHeight="false" outlineLevel="0" collapsed="false">
      <c r="A224" s="205" t="s">
        <v>1002</v>
      </c>
      <c r="B224" s="205" t="n">
        <v>91005</v>
      </c>
      <c r="C224" s="207" t="s">
        <v>774</v>
      </c>
      <c r="D224" s="206" t="s">
        <v>228</v>
      </c>
      <c r="E224" s="207" t="s">
        <v>114</v>
      </c>
      <c r="F224" s="252" t="n">
        <v>2.38</v>
      </c>
      <c r="G224" s="253" t="n">
        <f aca="false">VLOOKUP(B224,'COMP ANL'!A:I,9,0)</f>
        <v>21.59</v>
      </c>
      <c r="H224" s="254" t="n">
        <f aca="false">$K$1</f>
        <v>0.2026</v>
      </c>
      <c r="I224" s="253" t="n">
        <f aca="false">G224*(1+H224)</f>
        <v>25.964134</v>
      </c>
      <c r="J224" s="253" t="n">
        <f aca="false">ROUND((I224*F224),2)</f>
        <v>61.79</v>
      </c>
      <c r="K224" s="214"/>
    </row>
    <row r="225" customFormat="false" ht="15" hidden="false" customHeight="false" outlineLevel="0" collapsed="false">
      <c r="A225" s="244" t="s">
        <v>1003</v>
      </c>
      <c r="B225" s="245" t="s">
        <v>15</v>
      </c>
      <c r="C225" s="246"/>
      <c r="D225" s="247" t="s">
        <v>802</v>
      </c>
      <c r="E225" s="246"/>
      <c r="F225" s="248"/>
      <c r="G225" s="249" t="s">
        <v>15</v>
      </c>
      <c r="H225" s="250"/>
      <c r="I225" s="249"/>
      <c r="J225" s="249"/>
      <c r="K225" s="251"/>
    </row>
    <row r="226" customFormat="false" ht="45" hidden="false" customHeight="false" outlineLevel="0" collapsed="false">
      <c r="A226" s="205" t="s">
        <v>1004</v>
      </c>
      <c r="B226" s="205" t="n">
        <v>92768</v>
      </c>
      <c r="C226" s="207" t="s">
        <v>774</v>
      </c>
      <c r="D226" s="206" t="s">
        <v>607</v>
      </c>
      <c r="E226" s="207" t="s">
        <v>116</v>
      </c>
      <c r="F226" s="252" t="n">
        <v>11.4</v>
      </c>
      <c r="G226" s="253" t="n">
        <f aca="false">VLOOKUP(B226,'COMP ANL'!A:I,9,0)</f>
        <v>14.96</v>
      </c>
      <c r="H226" s="254" t="n">
        <f aca="false">$K$1</f>
        <v>0.2026</v>
      </c>
      <c r="I226" s="253" t="n">
        <f aca="false">G226*(1+H226)</f>
        <v>17.990896</v>
      </c>
      <c r="J226" s="253" t="n">
        <f aca="false">ROUND((I226*F226),2)</f>
        <v>205.1</v>
      </c>
      <c r="K226" s="214"/>
    </row>
    <row r="227" customFormat="false" ht="45" hidden="false" customHeight="false" outlineLevel="0" collapsed="false">
      <c r="A227" s="205" t="s">
        <v>1005</v>
      </c>
      <c r="B227" s="205" t="n">
        <v>92769</v>
      </c>
      <c r="C227" s="207" t="s">
        <v>774</v>
      </c>
      <c r="D227" s="206" t="s">
        <v>401</v>
      </c>
      <c r="E227" s="207" t="s">
        <v>116</v>
      </c>
      <c r="F227" s="252" t="n">
        <v>62.6</v>
      </c>
      <c r="G227" s="253" t="n">
        <f aca="false">VLOOKUP(B227,'COMP ANL'!A:I,9,0)</f>
        <v>14.19</v>
      </c>
      <c r="H227" s="254" t="n">
        <f aca="false">$K$1</f>
        <v>0.2026</v>
      </c>
      <c r="I227" s="253" t="n">
        <f aca="false">G227*(1+H227)</f>
        <v>17.064894</v>
      </c>
      <c r="J227" s="253" t="n">
        <f aca="false">ROUND((I227*F227),2)</f>
        <v>1068.26</v>
      </c>
      <c r="K227" s="214"/>
    </row>
    <row r="228" customFormat="false" ht="45" hidden="false" customHeight="false" outlineLevel="0" collapsed="false">
      <c r="A228" s="205" t="s">
        <v>1006</v>
      </c>
      <c r="B228" s="205" t="n">
        <v>92770</v>
      </c>
      <c r="C228" s="207" t="s">
        <v>774</v>
      </c>
      <c r="D228" s="206" t="s">
        <v>485</v>
      </c>
      <c r="E228" s="207" t="s">
        <v>116</v>
      </c>
      <c r="F228" s="252" t="n">
        <v>13.4</v>
      </c>
      <c r="G228" s="253" t="n">
        <f aca="false">VLOOKUP(B228,'COMP ANL'!A:I,9,0)</f>
        <v>13.38</v>
      </c>
      <c r="H228" s="254" t="n">
        <f aca="false">$K$1</f>
        <v>0.2026</v>
      </c>
      <c r="I228" s="253" t="n">
        <f aca="false">G228*(1+H228)</f>
        <v>16.090788</v>
      </c>
      <c r="J228" s="253" t="n">
        <f aca="false">ROUND((I228*F228),2)</f>
        <v>215.62</v>
      </c>
      <c r="K228" s="214"/>
    </row>
    <row r="229" customFormat="false" ht="15" hidden="false" customHeight="false" outlineLevel="0" collapsed="false">
      <c r="A229" s="244" t="s">
        <v>1007</v>
      </c>
      <c r="B229" s="245" t="s">
        <v>15</v>
      </c>
      <c r="C229" s="246"/>
      <c r="D229" s="247" t="s">
        <v>807</v>
      </c>
      <c r="E229" s="246"/>
      <c r="F229" s="248"/>
      <c r="G229" s="249" t="s">
        <v>15</v>
      </c>
      <c r="H229" s="250"/>
      <c r="I229" s="249"/>
      <c r="J229" s="249"/>
      <c r="K229" s="251"/>
    </row>
    <row r="230" customFormat="false" ht="60" hidden="false" customHeight="false" outlineLevel="0" collapsed="false">
      <c r="A230" s="205" t="s">
        <v>1008</v>
      </c>
      <c r="B230" s="205" t="s">
        <v>149</v>
      </c>
      <c r="C230" s="207" t="s">
        <v>841</v>
      </c>
      <c r="D230" s="206" t="s">
        <v>150</v>
      </c>
      <c r="E230" s="207" t="s">
        <v>128</v>
      </c>
      <c r="F230" s="252" t="n">
        <v>0.24</v>
      </c>
      <c r="G230" s="253" t="n">
        <f aca="false">VLOOKUP(B230,'COMP ANL'!A:I,9,0)</f>
        <v>620.35</v>
      </c>
      <c r="H230" s="254" t="n">
        <f aca="false">$K$1</f>
        <v>0.2026</v>
      </c>
      <c r="I230" s="253" t="n">
        <f aca="false">G230*(1+H230)</f>
        <v>746.03291</v>
      </c>
      <c r="J230" s="253" t="n">
        <f aca="false">ROUND((I230*F230),2)</f>
        <v>179.05</v>
      </c>
      <c r="K230" s="214"/>
    </row>
    <row r="231" customFormat="false" ht="15" hidden="false" customHeight="false" outlineLevel="0" collapsed="false">
      <c r="A231" s="236" t="s">
        <v>1009</v>
      </c>
      <c r="B231" s="237" t="s">
        <v>15</v>
      </c>
      <c r="C231" s="238"/>
      <c r="D231" s="239" t="s">
        <v>1010</v>
      </c>
      <c r="E231" s="238"/>
      <c r="F231" s="240"/>
      <c r="G231" s="241" t="s">
        <v>15</v>
      </c>
      <c r="H231" s="242"/>
      <c r="I231" s="241"/>
      <c r="J231" s="241"/>
      <c r="K231" s="243"/>
    </row>
    <row r="232" customFormat="false" ht="15" hidden="false" customHeight="false" outlineLevel="0" collapsed="false">
      <c r="A232" s="244" t="s">
        <v>1011</v>
      </c>
      <c r="B232" s="245" t="s">
        <v>15</v>
      </c>
      <c r="C232" s="246"/>
      <c r="D232" s="247" t="s">
        <v>799</v>
      </c>
      <c r="E232" s="246"/>
      <c r="F232" s="248"/>
      <c r="G232" s="249" t="s">
        <v>15</v>
      </c>
      <c r="H232" s="250"/>
      <c r="I232" s="249"/>
      <c r="J232" s="249"/>
      <c r="K232" s="251"/>
    </row>
    <row r="233" customFormat="false" ht="45" hidden="false" customHeight="false" outlineLevel="0" collapsed="false">
      <c r="A233" s="205" t="s">
        <v>1012</v>
      </c>
      <c r="B233" s="205" t="n">
        <v>91005</v>
      </c>
      <c r="C233" s="207" t="s">
        <v>774</v>
      </c>
      <c r="D233" s="206" t="s">
        <v>228</v>
      </c>
      <c r="E233" s="207" t="s">
        <v>114</v>
      </c>
      <c r="F233" s="252" t="n">
        <v>157.54</v>
      </c>
      <c r="G233" s="253" t="n">
        <f aca="false">VLOOKUP(B233,'COMP ANL'!A:I,9,0)</f>
        <v>21.59</v>
      </c>
      <c r="H233" s="254" t="n">
        <f aca="false">$K$1</f>
        <v>0.2026</v>
      </c>
      <c r="I233" s="253" t="n">
        <f aca="false">G233*(1+H233)</f>
        <v>25.964134</v>
      </c>
      <c r="J233" s="253" t="n">
        <f aca="false">ROUND((I233*F233),2)</f>
        <v>4090.39</v>
      </c>
      <c r="K233" s="214"/>
    </row>
    <row r="234" customFormat="false" ht="15" hidden="false" customHeight="false" outlineLevel="0" collapsed="false">
      <c r="A234" s="244" t="s">
        <v>1013</v>
      </c>
      <c r="B234" s="245" t="s">
        <v>15</v>
      </c>
      <c r="C234" s="246"/>
      <c r="D234" s="247" t="s">
        <v>802</v>
      </c>
      <c r="E234" s="246"/>
      <c r="F234" s="248"/>
      <c r="G234" s="249" t="s">
        <v>15</v>
      </c>
      <c r="H234" s="250"/>
      <c r="I234" s="249"/>
      <c r="J234" s="249"/>
      <c r="K234" s="251"/>
    </row>
    <row r="235" customFormat="false" ht="45" hidden="false" customHeight="false" outlineLevel="0" collapsed="false">
      <c r="A235" s="205" t="s">
        <v>1014</v>
      </c>
      <c r="B235" s="205" t="n">
        <v>92916</v>
      </c>
      <c r="C235" s="207" t="s">
        <v>774</v>
      </c>
      <c r="D235" s="206" t="s">
        <v>257</v>
      </c>
      <c r="E235" s="207" t="s">
        <v>116</v>
      </c>
      <c r="F235" s="252" t="n">
        <v>285.6</v>
      </c>
      <c r="G235" s="253" t="n">
        <f aca="false">VLOOKUP(B235,'COMP ANL'!A:I,9,0)</f>
        <v>16.85</v>
      </c>
      <c r="H235" s="254" t="n">
        <f aca="false">$K$1</f>
        <v>0.2026</v>
      </c>
      <c r="I235" s="253" t="n">
        <f aca="false">G235*(1+H235)</f>
        <v>20.26381</v>
      </c>
      <c r="J235" s="253" t="n">
        <f aca="false">ROUND((I235*F235),2)</f>
        <v>5787.34</v>
      </c>
      <c r="K235" s="214"/>
    </row>
    <row r="236" customFormat="false" ht="45" hidden="false" customHeight="false" outlineLevel="0" collapsed="false">
      <c r="A236" s="205" t="s">
        <v>1015</v>
      </c>
      <c r="B236" s="205" t="n">
        <v>92917</v>
      </c>
      <c r="C236" s="207" t="s">
        <v>774</v>
      </c>
      <c r="D236" s="206" t="s">
        <v>196</v>
      </c>
      <c r="E236" s="207" t="s">
        <v>116</v>
      </c>
      <c r="F236" s="252" t="n">
        <v>744.3</v>
      </c>
      <c r="G236" s="253" t="n">
        <f aca="false">VLOOKUP(B236,'COMP ANL'!A:I,9,0)</f>
        <v>15.39</v>
      </c>
      <c r="H236" s="254" t="n">
        <f aca="false">$K$1</f>
        <v>0.2026</v>
      </c>
      <c r="I236" s="253" t="n">
        <f aca="false">G236*(1+H236)</f>
        <v>18.508014</v>
      </c>
      <c r="J236" s="253" t="n">
        <f aca="false">ROUND((I236*F236),2)</f>
        <v>13775.51</v>
      </c>
      <c r="K236" s="214"/>
    </row>
    <row r="237" customFormat="false" ht="45" hidden="false" customHeight="false" outlineLevel="0" collapsed="false">
      <c r="A237" s="205" t="s">
        <v>1016</v>
      </c>
      <c r="B237" s="205" t="n">
        <v>92919</v>
      </c>
      <c r="C237" s="207" t="s">
        <v>774</v>
      </c>
      <c r="D237" s="206" t="s">
        <v>171</v>
      </c>
      <c r="E237" s="207" t="s">
        <v>116</v>
      </c>
      <c r="F237" s="252" t="n">
        <v>268.3</v>
      </c>
      <c r="G237" s="253" t="n">
        <f aca="false">VLOOKUP(B237,'COMP ANL'!A:I,9,0)</f>
        <v>13.47</v>
      </c>
      <c r="H237" s="254" t="n">
        <f aca="false">$K$1</f>
        <v>0.2026</v>
      </c>
      <c r="I237" s="253" t="n">
        <f aca="false">G237*(1+H237)</f>
        <v>16.199022</v>
      </c>
      <c r="J237" s="253" t="n">
        <f aca="false">ROUND((I237*F237),2)</f>
        <v>4346.2</v>
      </c>
      <c r="K237" s="214"/>
    </row>
    <row r="238" customFormat="false" ht="45" hidden="false" customHeight="false" outlineLevel="0" collapsed="false">
      <c r="A238" s="205" t="s">
        <v>1017</v>
      </c>
      <c r="B238" s="205" t="n">
        <v>92921</v>
      </c>
      <c r="C238" s="207" t="s">
        <v>774</v>
      </c>
      <c r="D238" s="206" t="s">
        <v>221</v>
      </c>
      <c r="E238" s="207" t="s">
        <v>116</v>
      </c>
      <c r="F238" s="252" t="n">
        <v>5.9</v>
      </c>
      <c r="G238" s="253" t="n">
        <f aca="false">VLOOKUP(B238,'COMP ANL'!A:I,9,0)</f>
        <v>11.12</v>
      </c>
      <c r="H238" s="254" t="n">
        <f aca="false">$K$1</f>
        <v>0.2026</v>
      </c>
      <c r="I238" s="253" t="n">
        <f aca="false">G238*(1+H238)</f>
        <v>13.372912</v>
      </c>
      <c r="J238" s="253" t="n">
        <f aca="false">ROUND((I238*F238),2)</f>
        <v>78.9</v>
      </c>
      <c r="K238" s="214"/>
    </row>
    <row r="239" customFormat="false" ht="15" hidden="false" customHeight="false" outlineLevel="0" collapsed="false">
      <c r="A239" s="244" t="s">
        <v>1018</v>
      </c>
      <c r="B239" s="245" t="s">
        <v>15</v>
      </c>
      <c r="C239" s="246"/>
      <c r="D239" s="247" t="s">
        <v>807</v>
      </c>
      <c r="E239" s="246"/>
      <c r="F239" s="248"/>
      <c r="G239" s="249" t="s">
        <v>15</v>
      </c>
      <c r="H239" s="250"/>
      <c r="I239" s="249"/>
      <c r="J239" s="249"/>
      <c r="K239" s="251"/>
    </row>
    <row r="240" customFormat="false" ht="75" hidden="false" customHeight="false" outlineLevel="0" collapsed="false">
      <c r="A240" s="205" t="s">
        <v>1019</v>
      </c>
      <c r="B240" s="205" t="s">
        <v>162</v>
      </c>
      <c r="C240" s="207" t="s">
        <v>841</v>
      </c>
      <c r="D240" s="206" t="s">
        <v>163</v>
      </c>
      <c r="E240" s="207" t="s">
        <v>128</v>
      </c>
      <c r="F240" s="252" t="n">
        <v>12.57</v>
      </c>
      <c r="G240" s="253" t="n">
        <f aca="false">VLOOKUP(B240,'COMP ANL'!A:I,9,0)</f>
        <v>622.96</v>
      </c>
      <c r="H240" s="254" t="n">
        <f aca="false">$K$1</f>
        <v>0.2026</v>
      </c>
      <c r="I240" s="253" t="n">
        <f aca="false">G240*(1+H240)</f>
        <v>749.171696</v>
      </c>
      <c r="J240" s="253" t="n">
        <f aca="false">ROUND((I240*F240),2)</f>
        <v>9417.09</v>
      </c>
      <c r="K240" s="214"/>
    </row>
    <row r="241" customFormat="false" ht="15" hidden="false" customHeight="false" outlineLevel="0" collapsed="false">
      <c r="A241" s="244" t="s">
        <v>1020</v>
      </c>
      <c r="B241" s="245" t="s">
        <v>15</v>
      </c>
      <c r="C241" s="246"/>
      <c r="D241" s="247" t="s">
        <v>810</v>
      </c>
      <c r="E241" s="246"/>
      <c r="F241" s="248"/>
      <c r="G241" s="249" t="s">
        <v>15</v>
      </c>
      <c r="H241" s="250"/>
      <c r="I241" s="249"/>
      <c r="J241" s="249"/>
      <c r="K241" s="251"/>
    </row>
    <row r="242" customFormat="false" ht="30" hidden="false" customHeight="false" outlineLevel="0" collapsed="false">
      <c r="A242" s="205" t="s">
        <v>1021</v>
      </c>
      <c r="B242" s="205" t="n">
        <v>98555</v>
      </c>
      <c r="C242" s="207" t="s">
        <v>774</v>
      </c>
      <c r="D242" s="206" t="s">
        <v>125</v>
      </c>
      <c r="E242" s="207" t="s">
        <v>114</v>
      </c>
      <c r="F242" s="252" t="n">
        <v>159.96</v>
      </c>
      <c r="G242" s="253" t="n">
        <f aca="false">VLOOKUP(B242,'COMP ANL'!A:I,9,0)</f>
        <v>33.62</v>
      </c>
      <c r="H242" s="254" t="n">
        <f aca="false">$K$1</f>
        <v>0.2026</v>
      </c>
      <c r="I242" s="253" t="n">
        <f aca="false">G242*(1+H242)</f>
        <v>40.431412</v>
      </c>
      <c r="J242" s="253" t="n">
        <f aca="false">ROUND((I242*F242),2)</f>
        <v>6467.41</v>
      </c>
      <c r="K242" s="214"/>
    </row>
    <row r="243" customFormat="false" ht="15" hidden="false" customHeight="false" outlineLevel="0" collapsed="false">
      <c r="A243" s="236" t="s">
        <v>1022</v>
      </c>
      <c r="B243" s="237" t="s">
        <v>15</v>
      </c>
      <c r="C243" s="238"/>
      <c r="D243" s="239" t="s">
        <v>874</v>
      </c>
      <c r="E243" s="238"/>
      <c r="F243" s="240"/>
      <c r="G243" s="241" t="s">
        <v>15</v>
      </c>
      <c r="H243" s="242"/>
      <c r="I243" s="241"/>
      <c r="J243" s="241"/>
      <c r="K243" s="243"/>
    </row>
    <row r="244" customFormat="false" ht="15" hidden="false" customHeight="false" outlineLevel="0" collapsed="false">
      <c r="A244" s="236" t="s">
        <v>1023</v>
      </c>
      <c r="B244" s="237" t="s">
        <v>15</v>
      </c>
      <c r="C244" s="238"/>
      <c r="D244" s="239" t="s">
        <v>959</v>
      </c>
      <c r="E244" s="238"/>
      <c r="F244" s="240"/>
      <c r="G244" s="241" t="s">
        <v>15</v>
      </c>
      <c r="H244" s="242"/>
      <c r="I244" s="241"/>
      <c r="J244" s="241"/>
      <c r="K244" s="243"/>
    </row>
    <row r="245" customFormat="false" ht="15" hidden="false" customHeight="false" outlineLevel="0" collapsed="false">
      <c r="A245" s="244" t="s">
        <v>1024</v>
      </c>
      <c r="B245" s="245" t="s">
        <v>15</v>
      </c>
      <c r="C245" s="246"/>
      <c r="D245" s="247" t="s">
        <v>799</v>
      </c>
      <c r="E245" s="246"/>
      <c r="F245" s="248"/>
      <c r="G245" s="249" t="s">
        <v>15</v>
      </c>
      <c r="H245" s="250"/>
      <c r="I245" s="249"/>
      <c r="J245" s="249"/>
      <c r="K245" s="251"/>
    </row>
    <row r="246" customFormat="false" ht="45" hidden="false" customHeight="false" outlineLevel="0" collapsed="false">
      <c r="A246" s="205" t="s">
        <v>1025</v>
      </c>
      <c r="B246" s="205" t="n">
        <v>92263</v>
      </c>
      <c r="C246" s="207" t="s">
        <v>774</v>
      </c>
      <c r="D246" s="206" t="s">
        <v>121</v>
      </c>
      <c r="E246" s="207" t="s">
        <v>114</v>
      </c>
      <c r="F246" s="252" t="n">
        <v>15.18</v>
      </c>
      <c r="G246" s="253" t="n">
        <f aca="false">VLOOKUP(B246,'COMP ANL'!A:I,9,0)</f>
        <v>154.19</v>
      </c>
      <c r="H246" s="254" t="n">
        <f aca="false">$K$1</f>
        <v>0.2026</v>
      </c>
      <c r="I246" s="253" t="n">
        <f aca="false">G246*(1+H246)</f>
        <v>185.428894</v>
      </c>
      <c r="J246" s="253" t="n">
        <f aca="false">ROUND((I246*F246),2)</f>
        <v>2814.81</v>
      </c>
      <c r="K246" s="214"/>
    </row>
    <row r="247" customFormat="false" ht="15" hidden="false" customHeight="false" outlineLevel="0" collapsed="false">
      <c r="A247" s="244" t="s">
        <v>1026</v>
      </c>
      <c r="B247" s="245" t="s">
        <v>15</v>
      </c>
      <c r="C247" s="246"/>
      <c r="D247" s="247" t="s">
        <v>802</v>
      </c>
      <c r="E247" s="246"/>
      <c r="F247" s="248"/>
      <c r="G247" s="249" t="s">
        <v>15</v>
      </c>
      <c r="H247" s="250"/>
      <c r="I247" s="249"/>
      <c r="J247" s="249"/>
      <c r="K247" s="251"/>
    </row>
    <row r="248" customFormat="false" ht="60" hidden="false" customHeight="false" outlineLevel="0" collapsed="false">
      <c r="A248" s="205" t="s">
        <v>1027</v>
      </c>
      <c r="B248" s="205" t="n">
        <v>92775</v>
      </c>
      <c r="C248" s="207" t="s">
        <v>774</v>
      </c>
      <c r="D248" s="206" t="s">
        <v>233</v>
      </c>
      <c r="E248" s="207" t="s">
        <v>116</v>
      </c>
      <c r="F248" s="252" t="n">
        <v>24.7</v>
      </c>
      <c r="G248" s="253" t="n">
        <f aca="false">VLOOKUP(B248,'COMP ANL'!A:I,9,0)</f>
        <v>19.76</v>
      </c>
      <c r="H248" s="254" t="n">
        <f aca="false">$K$1</f>
        <v>0.2026</v>
      </c>
      <c r="I248" s="253" t="n">
        <f aca="false">G248*(1+H248)</f>
        <v>23.763376</v>
      </c>
      <c r="J248" s="253" t="n">
        <f aca="false">ROUND((I248*F248),2)</f>
        <v>586.96</v>
      </c>
      <c r="K248" s="214"/>
    </row>
    <row r="249" customFormat="false" ht="60" hidden="false" customHeight="false" outlineLevel="0" collapsed="false">
      <c r="A249" s="205" t="s">
        <v>1028</v>
      </c>
      <c r="B249" s="205" t="n">
        <v>92778</v>
      </c>
      <c r="C249" s="207" t="s">
        <v>774</v>
      </c>
      <c r="D249" s="206" t="s">
        <v>215</v>
      </c>
      <c r="E249" s="207" t="s">
        <v>116</v>
      </c>
      <c r="F249" s="252" t="n">
        <v>55.7</v>
      </c>
      <c r="G249" s="253" t="n">
        <f aca="false">VLOOKUP(B249,'COMP ANL'!A:I,9,0)</f>
        <v>14.37</v>
      </c>
      <c r="H249" s="254" t="n">
        <f aca="false">$K$1</f>
        <v>0.2026</v>
      </c>
      <c r="I249" s="253" t="n">
        <f aca="false">G249*(1+H249)</f>
        <v>17.281362</v>
      </c>
      <c r="J249" s="253" t="n">
        <f aca="false">ROUND((I249*F249),2)</f>
        <v>962.57</v>
      </c>
      <c r="K249" s="214"/>
    </row>
    <row r="250" customFormat="false" ht="15" hidden="false" customHeight="false" outlineLevel="0" collapsed="false">
      <c r="A250" s="244" t="s">
        <v>1029</v>
      </c>
      <c r="B250" s="245" t="s">
        <v>15</v>
      </c>
      <c r="C250" s="246"/>
      <c r="D250" s="247" t="s">
        <v>807</v>
      </c>
      <c r="E250" s="246"/>
      <c r="F250" s="248"/>
      <c r="G250" s="249" t="s">
        <v>15</v>
      </c>
      <c r="H250" s="250"/>
      <c r="I250" s="249"/>
      <c r="J250" s="249"/>
      <c r="K250" s="251"/>
    </row>
    <row r="251" customFormat="false" ht="60" hidden="false" customHeight="false" outlineLevel="0" collapsed="false">
      <c r="A251" s="205" t="s">
        <v>1030</v>
      </c>
      <c r="B251" s="205" t="s">
        <v>174</v>
      </c>
      <c r="C251" s="207" t="s">
        <v>841</v>
      </c>
      <c r="D251" s="206" t="s">
        <v>175</v>
      </c>
      <c r="E251" s="207" t="s">
        <v>128</v>
      </c>
      <c r="F251" s="252" t="n">
        <v>1.01</v>
      </c>
      <c r="G251" s="253" t="n">
        <f aca="false">VLOOKUP(B251,'COMP ANL'!A:I,9,0)</f>
        <v>609.4</v>
      </c>
      <c r="H251" s="254" t="n">
        <f aca="false">$K$1</f>
        <v>0.2026</v>
      </c>
      <c r="I251" s="253" t="n">
        <f aca="false">G251*(1+H251)</f>
        <v>732.86444</v>
      </c>
      <c r="J251" s="253" t="n">
        <f aca="false">ROUND((I251*F251),2)</f>
        <v>740.19</v>
      </c>
      <c r="K251" s="214"/>
    </row>
    <row r="252" customFormat="false" ht="15" hidden="false" customHeight="false" outlineLevel="0" collapsed="false">
      <c r="A252" s="236" t="s">
        <v>1031</v>
      </c>
      <c r="B252" s="237" t="s">
        <v>15</v>
      </c>
      <c r="C252" s="238"/>
      <c r="D252" s="239" t="s">
        <v>969</v>
      </c>
      <c r="E252" s="238"/>
      <c r="F252" s="240"/>
      <c r="G252" s="241" t="s">
        <v>15</v>
      </c>
      <c r="H252" s="242"/>
      <c r="I252" s="241"/>
      <c r="J252" s="241"/>
      <c r="K252" s="243"/>
    </row>
    <row r="253" customFormat="false" ht="15" hidden="false" customHeight="false" outlineLevel="0" collapsed="false">
      <c r="A253" s="244" t="s">
        <v>1032</v>
      </c>
      <c r="B253" s="245" t="s">
        <v>15</v>
      </c>
      <c r="C253" s="246"/>
      <c r="D253" s="247" t="s">
        <v>799</v>
      </c>
      <c r="E253" s="246"/>
      <c r="F253" s="248"/>
      <c r="G253" s="249" t="s">
        <v>15</v>
      </c>
      <c r="H253" s="250"/>
      <c r="I253" s="249"/>
      <c r="J253" s="249"/>
      <c r="K253" s="251"/>
    </row>
    <row r="254" customFormat="false" ht="30" hidden="false" customHeight="false" outlineLevel="0" collapsed="false">
      <c r="A254" s="205" t="s">
        <v>1033</v>
      </c>
      <c r="B254" s="205" t="n">
        <v>92265</v>
      </c>
      <c r="C254" s="207" t="s">
        <v>774</v>
      </c>
      <c r="D254" s="206" t="s">
        <v>122</v>
      </c>
      <c r="E254" s="207" t="s">
        <v>114</v>
      </c>
      <c r="F254" s="252" t="n">
        <v>42.46</v>
      </c>
      <c r="G254" s="253" t="n">
        <f aca="false">VLOOKUP(B254,'COMP ANL'!A:I,9,0)</f>
        <v>111.91</v>
      </c>
      <c r="H254" s="254" t="n">
        <f aca="false">$K$1</f>
        <v>0.2026</v>
      </c>
      <c r="I254" s="253" t="n">
        <f aca="false">G254*(1+H254)</f>
        <v>134.582966</v>
      </c>
      <c r="J254" s="253" t="n">
        <f aca="false">ROUND((I254*F254),2)</f>
        <v>5714.39</v>
      </c>
      <c r="K254" s="214"/>
    </row>
    <row r="255" customFormat="false" ht="15" hidden="false" customHeight="false" outlineLevel="0" collapsed="false">
      <c r="A255" s="244" t="s">
        <v>1034</v>
      </c>
      <c r="B255" s="245" t="s">
        <v>15</v>
      </c>
      <c r="C255" s="246"/>
      <c r="D255" s="247" t="s">
        <v>802</v>
      </c>
      <c r="E255" s="246"/>
      <c r="F255" s="248"/>
      <c r="G255" s="249" t="s">
        <v>15</v>
      </c>
      <c r="H255" s="250"/>
      <c r="I255" s="249"/>
      <c r="J255" s="249"/>
      <c r="K255" s="251"/>
    </row>
    <row r="256" customFormat="false" ht="60" hidden="false" customHeight="false" outlineLevel="0" collapsed="false">
      <c r="A256" s="205" t="s">
        <v>1035</v>
      </c>
      <c r="B256" s="205" t="n">
        <v>92775</v>
      </c>
      <c r="C256" s="207" t="s">
        <v>774</v>
      </c>
      <c r="D256" s="206" t="s">
        <v>233</v>
      </c>
      <c r="E256" s="207" t="s">
        <v>116</v>
      </c>
      <c r="F256" s="252" t="n">
        <v>65.7</v>
      </c>
      <c r="G256" s="253" t="n">
        <f aca="false">VLOOKUP(B256,'COMP ANL'!A:I,9,0)</f>
        <v>19.76</v>
      </c>
      <c r="H256" s="254" t="n">
        <f aca="false">$K$1</f>
        <v>0.2026</v>
      </c>
      <c r="I256" s="253" t="n">
        <f aca="false">G256*(1+H256)</f>
        <v>23.763376</v>
      </c>
      <c r="J256" s="253" t="n">
        <f aca="false">ROUND((I256*F256),2)</f>
        <v>1561.25</v>
      </c>
      <c r="K256" s="214"/>
    </row>
    <row r="257" customFormat="false" ht="60" hidden="false" customHeight="false" outlineLevel="0" collapsed="false">
      <c r="A257" s="205" t="s">
        <v>1036</v>
      </c>
      <c r="B257" s="205" t="n">
        <v>92778</v>
      </c>
      <c r="C257" s="207" t="s">
        <v>774</v>
      </c>
      <c r="D257" s="206" t="s">
        <v>215</v>
      </c>
      <c r="E257" s="207" t="s">
        <v>116</v>
      </c>
      <c r="F257" s="252" t="n">
        <v>106.6</v>
      </c>
      <c r="G257" s="253" t="n">
        <f aca="false">VLOOKUP(B257,'COMP ANL'!A:I,9,0)</f>
        <v>14.37</v>
      </c>
      <c r="H257" s="254" t="n">
        <f aca="false">$K$1</f>
        <v>0.2026</v>
      </c>
      <c r="I257" s="253" t="n">
        <f aca="false">G257*(1+H257)</f>
        <v>17.281362</v>
      </c>
      <c r="J257" s="253" t="n">
        <f aca="false">ROUND((I257*F257),2)</f>
        <v>1842.19</v>
      </c>
      <c r="K257" s="214"/>
    </row>
    <row r="258" customFormat="false" ht="60" hidden="false" customHeight="false" outlineLevel="0" collapsed="false">
      <c r="A258" s="205" t="s">
        <v>1037</v>
      </c>
      <c r="B258" s="205" t="n">
        <v>92779</v>
      </c>
      <c r="C258" s="207" t="s">
        <v>774</v>
      </c>
      <c r="D258" s="206" t="s">
        <v>416</v>
      </c>
      <c r="E258" s="207" t="s">
        <v>116</v>
      </c>
      <c r="F258" s="252" t="n">
        <v>68.7</v>
      </c>
      <c r="G258" s="253" t="n">
        <f aca="false">VLOOKUP(B258,'COMP ANL'!A:I,9,0)</f>
        <v>11.93</v>
      </c>
      <c r="H258" s="254" t="n">
        <f aca="false">$K$1</f>
        <v>0.2026</v>
      </c>
      <c r="I258" s="253" t="n">
        <f aca="false">G258*(1+H258)</f>
        <v>14.347018</v>
      </c>
      <c r="J258" s="253" t="n">
        <f aca="false">ROUND((I258*F258),2)</f>
        <v>985.64</v>
      </c>
      <c r="K258" s="214"/>
    </row>
    <row r="259" customFormat="false" ht="15" hidden="false" customHeight="false" outlineLevel="0" collapsed="false">
      <c r="A259" s="244" t="s">
        <v>1038</v>
      </c>
      <c r="B259" s="245" t="s">
        <v>15</v>
      </c>
      <c r="C259" s="246"/>
      <c r="D259" s="247" t="s">
        <v>807</v>
      </c>
      <c r="E259" s="246"/>
      <c r="F259" s="248"/>
      <c r="G259" s="249" t="s">
        <v>15</v>
      </c>
      <c r="H259" s="250"/>
      <c r="I259" s="249"/>
      <c r="J259" s="249"/>
      <c r="K259" s="251"/>
    </row>
    <row r="260" customFormat="false" ht="60" hidden="false" customHeight="false" outlineLevel="0" collapsed="false">
      <c r="A260" s="205" t="s">
        <v>1039</v>
      </c>
      <c r="B260" s="205" t="s">
        <v>149</v>
      </c>
      <c r="C260" s="207" t="s">
        <v>841</v>
      </c>
      <c r="D260" s="206" t="s">
        <v>150</v>
      </c>
      <c r="E260" s="207" t="s">
        <v>128</v>
      </c>
      <c r="F260" s="252" t="n">
        <v>4.34</v>
      </c>
      <c r="G260" s="253" t="n">
        <f aca="false">VLOOKUP(B260,'COMP ANL'!A:I,9,0)</f>
        <v>620.35</v>
      </c>
      <c r="H260" s="254" t="n">
        <f aca="false">$K$1</f>
        <v>0.2026</v>
      </c>
      <c r="I260" s="253" t="n">
        <f aca="false">G260*(1+H260)</f>
        <v>746.03291</v>
      </c>
      <c r="J260" s="253" t="n">
        <f aca="false">ROUND((I260*F260),2)</f>
        <v>3237.78</v>
      </c>
      <c r="K260" s="214"/>
    </row>
    <row r="261" customFormat="false" ht="30" hidden="false" customHeight="false" outlineLevel="0" collapsed="false">
      <c r="A261" s="236" t="s">
        <v>1040</v>
      </c>
      <c r="B261" s="237" t="s">
        <v>15</v>
      </c>
      <c r="C261" s="238"/>
      <c r="D261" s="239" t="s">
        <v>1041</v>
      </c>
      <c r="E261" s="238"/>
      <c r="F261" s="240"/>
      <c r="G261" s="241" t="s">
        <v>15</v>
      </c>
      <c r="H261" s="242"/>
      <c r="I261" s="241"/>
      <c r="J261" s="241"/>
      <c r="K261" s="243"/>
    </row>
    <row r="262" customFormat="false" ht="15" hidden="false" customHeight="false" outlineLevel="0" collapsed="false">
      <c r="A262" s="244" t="s">
        <v>1042</v>
      </c>
      <c r="B262" s="245" t="s">
        <v>15</v>
      </c>
      <c r="C262" s="246"/>
      <c r="D262" s="247" t="s">
        <v>802</v>
      </c>
      <c r="E262" s="246"/>
      <c r="F262" s="248"/>
      <c r="G262" s="249" t="s">
        <v>15</v>
      </c>
      <c r="H262" s="250"/>
      <c r="I262" s="249"/>
      <c r="J262" s="249"/>
      <c r="K262" s="251"/>
    </row>
    <row r="263" customFormat="false" ht="45" hidden="false" customHeight="false" outlineLevel="0" collapsed="false">
      <c r="A263" s="205" t="s">
        <v>1043</v>
      </c>
      <c r="B263" s="205" t="n">
        <v>92785</v>
      </c>
      <c r="C263" s="207" t="s">
        <v>774</v>
      </c>
      <c r="D263" s="206" t="s">
        <v>250</v>
      </c>
      <c r="E263" s="207" t="s">
        <v>116</v>
      </c>
      <c r="F263" s="252" t="n">
        <v>209.7</v>
      </c>
      <c r="G263" s="253" t="n">
        <f aca="false">VLOOKUP(B263,'COMP ANL'!A:I,9,0)</f>
        <v>16.07</v>
      </c>
      <c r="H263" s="254" t="n">
        <f aca="false">$K$1</f>
        <v>0.2026</v>
      </c>
      <c r="I263" s="253" t="n">
        <f aca="false">G263*(1+H263)</f>
        <v>19.325782</v>
      </c>
      <c r="J263" s="253" t="n">
        <f aca="false">ROUND((I263*F263),2)</f>
        <v>4052.62</v>
      </c>
      <c r="K263" s="214"/>
    </row>
    <row r="264" customFormat="false" ht="45" hidden="false" customHeight="false" outlineLevel="0" collapsed="false">
      <c r="A264" s="205" t="s">
        <v>1044</v>
      </c>
      <c r="B264" s="205" t="n">
        <v>92788</v>
      </c>
      <c r="C264" s="207" t="s">
        <v>774</v>
      </c>
      <c r="D264" s="206" t="s">
        <v>242</v>
      </c>
      <c r="E264" s="207" t="s">
        <v>116</v>
      </c>
      <c r="F264" s="252" t="n">
        <v>667.3</v>
      </c>
      <c r="G264" s="253" t="n">
        <f aca="false">VLOOKUP(B264,'COMP ANL'!A:I,9,0)</f>
        <v>11</v>
      </c>
      <c r="H264" s="254" t="n">
        <f aca="false">$K$1</f>
        <v>0.2026</v>
      </c>
      <c r="I264" s="253" t="n">
        <f aca="false">G264*(1+H264)</f>
        <v>13.2286</v>
      </c>
      <c r="J264" s="253" t="n">
        <f aca="false">ROUND((I264*F264),2)</f>
        <v>8827.44</v>
      </c>
      <c r="K264" s="214"/>
    </row>
    <row r="265" customFormat="false" ht="15" hidden="false" customHeight="false" outlineLevel="0" collapsed="false">
      <c r="A265" s="236" t="s">
        <v>1045</v>
      </c>
      <c r="B265" s="237" t="s">
        <v>15</v>
      </c>
      <c r="C265" s="238"/>
      <c r="D265" s="239" t="s">
        <v>1010</v>
      </c>
      <c r="E265" s="238"/>
      <c r="F265" s="240"/>
      <c r="G265" s="241" t="s">
        <v>15</v>
      </c>
      <c r="H265" s="242"/>
      <c r="I265" s="241"/>
      <c r="J265" s="241"/>
      <c r="K265" s="243"/>
    </row>
    <row r="266" customFormat="false" ht="15" hidden="false" customHeight="false" outlineLevel="0" collapsed="false">
      <c r="A266" s="244" t="s">
        <v>1046</v>
      </c>
      <c r="B266" s="245" t="s">
        <v>15</v>
      </c>
      <c r="C266" s="246"/>
      <c r="D266" s="247" t="s">
        <v>799</v>
      </c>
      <c r="E266" s="246"/>
      <c r="F266" s="248"/>
      <c r="G266" s="249" t="s">
        <v>15</v>
      </c>
      <c r="H266" s="250"/>
      <c r="I266" s="249"/>
      <c r="J266" s="249"/>
      <c r="K266" s="251"/>
    </row>
    <row r="267" customFormat="false" ht="45" hidden="false" customHeight="false" outlineLevel="0" collapsed="false">
      <c r="A267" s="205" t="s">
        <v>1047</v>
      </c>
      <c r="B267" s="205" t="n">
        <v>91005</v>
      </c>
      <c r="C267" s="207" t="s">
        <v>774</v>
      </c>
      <c r="D267" s="206" t="s">
        <v>228</v>
      </c>
      <c r="E267" s="207" t="s">
        <v>114</v>
      </c>
      <c r="F267" s="252" t="n">
        <v>240.36</v>
      </c>
      <c r="G267" s="253" t="n">
        <f aca="false">VLOOKUP(B267,'COMP ANL'!A:I,9,0)</f>
        <v>21.59</v>
      </c>
      <c r="H267" s="254" t="n">
        <f aca="false">$K$1</f>
        <v>0.2026</v>
      </c>
      <c r="I267" s="253" t="n">
        <f aca="false">G267*(1+H267)</f>
        <v>25.964134</v>
      </c>
      <c r="J267" s="253" t="n">
        <f aca="false">ROUND((I267*F267),2)</f>
        <v>6240.74</v>
      </c>
      <c r="K267" s="214"/>
    </row>
    <row r="268" customFormat="false" ht="15" hidden="false" customHeight="false" outlineLevel="0" collapsed="false">
      <c r="A268" s="244" t="s">
        <v>1048</v>
      </c>
      <c r="B268" s="245" t="s">
        <v>15</v>
      </c>
      <c r="C268" s="246"/>
      <c r="D268" s="247" t="s">
        <v>802</v>
      </c>
      <c r="E268" s="246"/>
      <c r="F268" s="248"/>
      <c r="G268" s="249" t="s">
        <v>15</v>
      </c>
      <c r="H268" s="250"/>
      <c r="I268" s="249"/>
      <c r="J268" s="249"/>
      <c r="K268" s="251"/>
    </row>
    <row r="269" customFormat="false" ht="45" hidden="false" customHeight="false" outlineLevel="0" collapsed="false">
      <c r="A269" s="205" t="s">
        <v>1049</v>
      </c>
      <c r="B269" s="205" t="n">
        <v>92916</v>
      </c>
      <c r="C269" s="207" t="s">
        <v>774</v>
      </c>
      <c r="D269" s="206" t="s">
        <v>257</v>
      </c>
      <c r="E269" s="207" t="s">
        <v>116</v>
      </c>
      <c r="F269" s="252" t="n">
        <v>57.6</v>
      </c>
      <c r="G269" s="253" t="n">
        <f aca="false">VLOOKUP(B269,'COMP ANL'!A:I,9,0)</f>
        <v>16.85</v>
      </c>
      <c r="H269" s="254" t="n">
        <f aca="false">$K$1</f>
        <v>0.2026</v>
      </c>
      <c r="I269" s="253" t="n">
        <f aca="false">G269*(1+H269)</f>
        <v>20.26381</v>
      </c>
      <c r="J269" s="253" t="n">
        <f aca="false">ROUND((I269*F269),2)</f>
        <v>1167.2</v>
      </c>
      <c r="K269" s="214"/>
    </row>
    <row r="270" customFormat="false" ht="45" hidden="false" customHeight="false" outlineLevel="0" collapsed="false">
      <c r="A270" s="205" t="s">
        <v>1050</v>
      </c>
      <c r="B270" s="205" t="n">
        <v>92917</v>
      </c>
      <c r="C270" s="207" t="s">
        <v>774</v>
      </c>
      <c r="D270" s="206" t="s">
        <v>196</v>
      </c>
      <c r="E270" s="207" t="s">
        <v>116</v>
      </c>
      <c r="F270" s="252" t="n">
        <v>235.5</v>
      </c>
      <c r="G270" s="253" t="n">
        <f aca="false">VLOOKUP(B270,'COMP ANL'!A:I,9,0)</f>
        <v>15.39</v>
      </c>
      <c r="H270" s="254" t="n">
        <f aca="false">$K$1</f>
        <v>0.2026</v>
      </c>
      <c r="I270" s="253" t="n">
        <f aca="false">G270*(1+H270)</f>
        <v>18.508014</v>
      </c>
      <c r="J270" s="253" t="n">
        <f aca="false">ROUND((I270*F270),2)</f>
        <v>4358.64</v>
      </c>
      <c r="K270" s="214"/>
    </row>
    <row r="271" customFormat="false" ht="45" hidden="false" customHeight="false" outlineLevel="0" collapsed="false">
      <c r="A271" s="205" t="s">
        <v>1051</v>
      </c>
      <c r="B271" s="205" t="n">
        <v>92919</v>
      </c>
      <c r="C271" s="207" t="s">
        <v>774</v>
      </c>
      <c r="D271" s="206" t="s">
        <v>171</v>
      </c>
      <c r="E271" s="207" t="s">
        <v>116</v>
      </c>
      <c r="F271" s="252" t="n">
        <v>1745.6</v>
      </c>
      <c r="G271" s="253" t="n">
        <f aca="false">VLOOKUP(B271,'COMP ANL'!A:I,9,0)</f>
        <v>13.47</v>
      </c>
      <c r="H271" s="254" t="n">
        <f aca="false">$K$1</f>
        <v>0.2026</v>
      </c>
      <c r="I271" s="253" t="n">
        <f aca="false">G271*(1+H271)</f>
        <v>16.199022</v>
      </c>
      <c r="J271" s="253" t="n">
        <f aca="false">ROUND((I271*F271),2)</f>
        <v>28277.01</v>
      </c>
      <c r="K271" s="214"/>
    </row>
    <row r="272" customFormat="false" ht="45" hidden="false" customHeight="false" outlineLevel="0" collapsed="false">
      <c r="A272" s="205" t="s">
        <v>1052</v>
      </c>
      <c r="B272" s="205" t="n">
        <v>92921</v>
      </c>
      <c r="C272" s="207" t="s">
        <v>774</v>
      </c>
      <c r="D272" s="206" t="s">
        <v>221</v>
      </c>
      <c r="E272" s="207" t="s">
        <v>116</v>
      </c>
      <c r="F272" s="252" t="n">
        <v>855.3</v>
      </c>
      <c r="G272" s="253" t="n">
        <f aca="false">VLOOKUP(B272,'COMP ANL'!A:I,9,0)</f>
        <v>11.12</v>
      </c>
      <c r="H272" s="254" t="n">
        <f aca="false">$K$1</f>
        <v>0.2026</v>
      </c>
      <c r="I272" s="253" t="n">
        <f aca="false">G272*(1+H272)</f>
        <v>13.372912</v>
      </c>
      <c r="J272" s="253" t="n">
        <f aca="false">ROUND((I272*F272),2)</f>
        <v>11437.85</v>
      </c>
      <c r="K272" s="214"/>
    </row>
    <row r="273" customFormat="false" ht="45" hidden="false" customHeight="false" outlineLevel="0" collapsed="false">
      <c r="A273" s="205" t="s">
        <v>1053</v>
      </c>
      <c r="B273" s="205" t="n">
        <v>92922</v>
      </c>
      <c r="C273" s="207" t="s">
        <v>774</v>
      </c>
      <c r="D273" s="206" t="s">
        <v>191</v>
      </c>
      <c r="E273" s="207" t="s">
        <v>116</v>
      </c>
      <c r="F273" s="252" t="n">
        <v>1465.1</v>
      </c>
      <c r="G273" s="253" t="n">
        <f aca="false">VLOOKUP(B273,'COMP ANL'!A:I,9,0)</f>
        <v>10.61</v>
      </c>
      <c r="H273" s="254" t="n">
        <f aca="false">$K$1</f>
        <v>0.2026</v>
      </c>
      <c r="I273" s="253" t="n">
        <f aca="false">G273*(1+H273)</f>
        <v>12.759586</v>
      </c>
      <c r="J273" s="253" t="n">
        <f aca="false">ROUND((I273*F273),2)</f>
        <v>18694.07</v>
      </c>
      <c r="K273" s="214"/>
    </row>
    <row r="274" customFormat="false" ht="15" hidden="false" customHeight="false" outlineLevel="0" collapsed="false">
      <c r="A274" s="244" t="s">
        <v>1054</v>
      </c>
      <c r="B274" s="245" t="s">
        <v>15</v>
      </c>
      <c r="C274" s="246"/>
      <c r="D274" s="247" t="s">
        <v>807</v>
      </c>
      <c r="E274" s="246"/>
      <c r="F274" s="248"/>
      <c r="G274" s="249" t="s">
        <v>15</v>
      </c>
      <c r="H274" s="250"/>
      <c r="I274" s="249"/>
      <c r="J274" s="249"/>
      <c r="K274" s="251"/>
    </row>
    <row r="275" customFormat="false" ht="75" hidden="false" customHeight="false" outlineLevel="0" collapsed="false">
      <c r="A275" s="205" t="s">
        <v>1055</v>
      </c>
      <c r="B275" s="205" t="s">
        <v>162</v>
      </c>
      <c r="C275" s="207" t="s">
        <v>841</v>
      </c>
      <c r="D275" s="206" t="s">
        <v>163</v>
      </c>
      <c r="E275" s="207" t="s">
        <v>128</v>
      </c>
      <c r="F275" s="252" t="n">
        <v>36.93</v>
      </c>
      <c r="G275" s="253" t="n">
        <f aca="false">VLOOKUP(B275,'COMP ANL'!A:I,9,0)</f>
        <v>622.96</v>
      </c>
      <c r="H275" s="254" t="n">
        <f aca="false">$K$1</f>
        <v>0.2026</v>
      </c>
      <c r="I275" s="253" t="n">
        <f aca="false">G275*(1+H275)</f>
        <v>749.171696</v>
      </c>
      <c r="J275" s="253" t="n">
        <f aca="false">ROUND((I275*F275),2)</f>
        <v>27666.91</v>
      </c>
      <c r="K275" s="214"/>
    </row>
    <row r="276" customFormat="false" ht="15" hidden="false" customHeight="false" outlineLevel="0" collapsed="false">
      <c r="A276" s="244" t="s">
        <v>1056</v>
      </c>
      <c r="B276" s="245" t="s">
        <v>15</v>
      </c>
      <c r="C276" s="246"/>
      <c r="D276" s="247" t="s">
        <v>1057</v>
      </c>
      <c r="E276" s="246"/>
      <c r="F276" s="248"/>
      <c r="G276" s="249" t="s">
        <v>15</v>
      </c>
      <c r="H276" s="250"/>
      <c r="I276" s="249"/>
      <c r="J276" s="249"/>
      <c r="K276" s="251"/>
    </row>
    <row r="277" customFormat="false" ht="30" hidden="false" customHeight="false" outlineLevel="0" collapsed="false">
      <c r="A277" s="205" t="s">
        <v>1058</v>
      </c>
      <c r="B277" s="205" t="n">
        <v>98555</v>
      </c>
      <c r="C277" s="207" t="s">
        <v>774</v>
      </c>
      <c r="D277" s="206" t="s">
        <v>125</v>
      </c>
      <c r="E277" s="207" t="s">
        <v>114</v>
      </c>
      <c r="F277" s="252" t="n">
        <v>374.09</v>
      </c>
      <c r="G277" s="253" t="n">
        <f aca="false">VLOOKUP(B277,'COMP ANL'!A:I,9,0)</f>
        <v>33.62</v>
      </c>
      <c r="H277" s="254" t="n">
        <f aca="false">$K$1</f>
        <v>0.2026</v>
      </c>
      <c r="I277" s="253" t="n">
        <f aca="false">G277*(1+H277)</f>
        <v>40.431412</v>
      </c>
      <c r="J277" s="253" t="n">
        <f aca="false">ROUND((I277*F277),2)</f>
        <v>15124.99</v>
      </c>
      <c r="K277" s="214"/>
    </row>
    <row r="278" customFormat="false" ht="15" hidden="false" customHeight="false" outlineLevel="0" collapsed="false">
      <c r="A278" s="244" t="s">
        <v>1059</v>
      </c>
      <c r="B278" s="245" t="s">
        <v>15</v>
      </c>
      <c r="C278" s="246"/>
      <c r="D278" s="247" t="s">
        <v>1060</v>
      </c>
      <c r="E278" s="246"/>
      <c r="F278" s="248"/>
      <c r="G278" s="249" t="s">
        <v>15</v>
      </c>
      <c r="H278" s="250"/>
      <c r="I278" s="249"/>
      <c r="J278" s="249"/>
      <c r="K278" s="251"/>
    </row>
    <row r="279" customFormat="false" ht="30" hidden="false" customHeight="false" outlineLevel="0" collapsed="false">
      <c r="A279" s="205" t="s">
        <v>1061</v>
      </c>
      <c r="B279" s="205" t="n">
        <v>98557</v>
      </c>
      <c r="C279" s="207" t="s">
        <v>774</v>
      </c>
      <c r="D279" s="206" t="s">
        <v>135</v>
      </c>
      <c r="E279" s="207" t="s">
        <v>114</v>
      </c>
      <c r="F279" s="252" t="n">
        <v>300.57</v>
      </c>
      <c r="G279" s="253" t="n">
        <f aca="false">VLOOKUP(B279,'COMP ANL'!A:I,9,0)</f>
        <v>45.84</v>
      </c>
      <c r="H279" s="254" t="n">
        <f aca="false">$K$1</f>
        <v>0.2026</v>
      </c>
      <c r="I279" s="253" t="n">
        <f aca="false">G279*(1+H279)</f>
        <v>55.127184</v>
      </c>
      <c r="J279" s="253" t="n">
        <f aca="false">ROUND((I279*F279),2)</f>
        <v>16569.58</v>
      </c>
      <c r="K279" s="214"/>
    </row>
    <row r="280" customFormat="false" ht="15" hidden="false" customHeight="false" outlineLevel="0" collapsed="false">
      <c r="A280" s="236" t="s">
        <v>1062</v>
      </c>
      <c r="B280" s="237" t="s">
        <v>15</v>
      </c>
      <c r="C280" s="238"/>
      <c r="D280" s="239" t="s">
        <v>904</v>
      </c>
      <c r="E280" s="238"/>
      <c r="F280" s="240"/>
      <c r="G280" s="241" t="s">
        <v>15</v>
      </c>
      <c r="H280" s="242"/>
      <c r="I280" s="241"/>
      <c r="J280" s="241"/>
      <c r="K280" s="243"/>
    </row>
    <row r="281" customFormat="false" ht="15" hidden="false" customHeight="false" outlineLevel="0" collapsed="false">
      <c r="A281" s="236" t="s">
        <v>1063</v>
      </c>
      <c r="B281" s="237" t="s">
        <v>15</v>
      </c>
      <c r="C281" s="238"/>
      <c r="D281" s="239" t="s">
        <v>959</v>
      </c>
      <c r="E281" s="238"/>
      <c r="F281" s="240"/>
      <c r="G281" s="241" t="s">
        <v>15</v>
      </c>
      <c r="H281" s="242"/>
      <c r="I281" s="241"/>
      <c r="J281" s="241"/>
      <c r="K281" s="243"/>
    </row>
    <row r="282" customFormat="false" ht="15" hidden="false" customHeight="false" outlineLevel="0" collapsed="false">
      <c r="A282" s="244" t="s">
        <v>1064</v>
      </c>
      <c r="B282" s="245" t="s">
        <v>15</v>
      </c>
      <c r="C282" s="246"/>
      <c r="D282" s="247" t="s">
        <v>799</v>
      </c>
      <c r="E282" s="246"/>
      <c r="F282" s="248"/>
      <c r="G282" s="249" t="s">
        <v>15</v>
      </c>
      <c r="H282" s="250"/>
      <c r="I282" s="249"/>
      <c r="J282" s="249"/>
      <c r="K282" s="251"/>
    </row>
    <row r="283" customFormat="false" ht="45" hidden="false" customHeight="false" outlineLevel="0" collapsed="false">
      <c r="A283" s="205" t="s">
        <v>1065</v>
      </c>
      <c r="B283" s="205" t="n">
        <v>92263</v>
      </c>
      <c r="C283" s="207" t="s">
        <v>774</v>
      </c>
      <c r="D283" s="206" t="s">
        <v>121</v>
      </c>
      <c r="E283" s="207" t="s">
        <v>114</v>
      </c>
      <c r="F283" s="252" t="n">
        <v>21.92</v>
      </c>
      <c r="G283" s="253" t="n">
        <f aca="false">VLOOKUP(B283,'COMP ANL'!A:I,9,0)</f>
        <v>154.19</v>
      </c>
      <c r="H283" s="254" t="n">
        <f aca="false">$K$1</f>
        <v>0.2026</v>
      </c>
      <c r="I283" s="253" t="n">
        <f aca="false">G283*(1+H283)</f>
        <v>185.428894</v>
      </c>
      <c r="J283" s="253" t="n">
        <f aca="false">ROUND((I283*F283),2)</f>
        <v>4064.6</v>
      </c>
      <c r="K283" s="214"/>
    </row>
    <row r="284" customFormat="false" ht="15" hidden="false" customHeight="false" outlineLevel="0" collapsed="false">
      <c r="A284" s="244" t="s">
        <v>1066</v>
      </c>
      <c r="B284" s="245" t="s">
        <v>15</v>
      </c>
      <c r="C284" s="246"/>
      <c r="D284" s="247" t="s">
        <v>802</v>
      </c>
      <c r="E284" s="246"/>
      <c r="F284" s="248"/>
      <c r="G284" s="249" t="s">
        <v>15</v>
      </c>
      <c r="H284" s="250"/>
      <c r="I284" s="249"/>
      <c r="J284" s="249"/>
      <c r="K284" s="251"/>
    </row>
    <row r="285" customFormat="false" ht="60" hidden="false" customHeight="false" outlineLevel="0" collapsed="false">
      <c r="A285" s="205" t="s">
        <v>1067</v>
      </c>
      <c r="B285" s="205" t="n">
        <v>92775</v>
      </c>
      <c r="C285" s="207" t="s">
        <v>774</v>
      </c>
      <c r="D285" s="206" t="s">
        <v>233</v>
      </c>
      <c r="E285" s="207" t="s">
        <v>116</v>
      </c>
      <c r="F285" s="252" t="n">
        <v>33.6</v>
      </c>
      <c r="G285" s="253" t="n">
        <f aca="false">VLOOKUP(B285,'COMP ANL'!A:I,9,0)</f>
        <v>19.76</v>
      </c>
      <c r="H285" s="254" t="n">
        <f aca="false">$K$1</f>
        <v>0.2026</v>
      </c>
      <c r="I285" s="253" t="n">
        <f aca="false">G285*(1+H285)</f>
        <v>23.763376</v>
      </c>
      <c r="J285" s="253" t="n">
        <f aca="false">ROUND((I285*F285),2)</f>
        <v>798.45</v>
      </c>
      <c r="K285" s="214"/>
    </row>
    <row r="286" customFormat="false" ht="60" hidden="false" customHeight="false" outlineLevel="0" collapsed="false">
      <c r="A286" s="205" t="s">
        <v>1068</v>
      </c>
      <c r="B286" s="205" t="n">
        <v>92778</v>
      </c>
      <c r="C286" s="207" t="s">
        <v>774</v>
      </c>
      <c r="D286" s="206" t="s">
        <v>215</v>
      </c>
      <c r="E286" s="207" t="s">
        <v>116</v>
      </c>
      <c r="F286" s="252" t="n">
        <v>86.9</v>
      </c>
      <c r="G286" s="253" t="n">
        <f aca="false">VLOOKUP(B286,'COMP ANL'!A:I,9,0)</f>
        <v>14.37</v>
      </c>
      <c r="H286" s="254" t="n">
        <f aca="false">$K$1</f>
        <v>0.2026</v>
      </c>
      <c r="I286" s="253" t="n">
        <f aca="false">G286*(1+H286)</f>
        <v>17.281362</v>
      </c>
      <c r="J286" s="253" t="n">
        <f aca="false">ROUND((I286*F286),2)</f>
        <v>1501.75</v>
      </c>
      <c r="K286" s="214"/>
    </row>
    <row r="287" customFormat="false" ht="15" hidden="false" customHeight="false" outlineLevel="0" collapsed="false">
      <c r="A287" s="244" t="s">
        <v>1069</v>
      </c>
      <c r="B287" s="245" t="s">
        <v>15</v>
      </c>
      <c r="C287" s="246"/>
      <c r="D287" s="247" t="s">
        <v>807</v>
      </c>
      <c r="E287" s="246"/>
      <c r="F287" s="248"/>
      <c r="G287" s="249" t="s">
        <v>15</v>
      </c>
      <c r="H287" s="250"/>
      <c r="I287" s="249"/>
      <c r="J287" s="249"/>
      <c r="K287" s="251"/>
    </row>
    <row r="288" customFormat="false" ht="60" hidden="false" customHeight="false" outlineLevel="0" collapsed="false">
      <c r="A288" s="205" t="s">
        <v>1070</v>
      </c>
      <c r="B288" s="205" t="s">
        <v>174</v>
      </c>
      <c r="C288" s="207" t="s">
        <v>841</v>
      </c>
      <c r="D288" s="206" t="s">
        <v>175</v>
      </c>
      <c r="E288" s="207" t="s">
        <v>128</v>
      </c>
      <c r="F288" s="252" t="n">
        <v>1.22</v>
      </c>
      <c r="G288" s="253" t="n">
        <f aca="false">VLOOKUP(B288,'COMP ANL'!A:I,9,0)</f>
        <v>609.4</v>
      </c>
      <c r="H288" s="254" t="n">
        <f aca="false">$K$1</f>
        <v>0.2026</v>
      </c>
      <c r="I288" s="253" t="n">
        <f aca="false">G288*(1+H288)</f>
        <v>732.86444</v>
      </c>
      <c r="J288" s="253" t="n">
        <f aca="false">ROUND((I288*F288),2)</f>
        <v>894.09</v>
      </c>
      <c r="K288" s="214"/>
    </row>
    <row r="289" customFormat="false" ht="15" hidden="false" customHeight="false" outlineLevel="0" collapsed="false">
      <c r="A289" s="236" t="s">
        <v>1071</v>
      </c>
      <c r="B289" s="237" t="s">
        <v>15</v>
      </c>
      <c r="C289" s="238"/>
      <c r="D289" s="239" t="s">
        <v>969</v>
      </c>
      <c r="E289" s="238"/>
      <c r="F289" s="240"/>
      <c r="G289" s="241" t="s">
        <v>15</v>
      </c>
      <c r="H289" s="242"/>
      <c r="I289" s="241"/>
      <c r="J289" s="241"/>
      <c r="K289" s="243"/>
    </row>
    <row r="290" customFormat="false" ht="15" hidden="false" customHeight="false" outlineLevel="0" collapsed="false">
      <c r="A290" s="244" t="s">
        <v>1072</v>
      </c>
      <c r="B290" s="245" t="s">
        <v>15</v>
      </c>
      <c r="C290" s="246"/>
      <c r="D290" s="247" t="s">
        <v>799</v>
      </c>
      <c r="E290" s="246"/>
      <c r="F290" s="248"/>
      <c r="G290" s="249" t="s">
        <v>15</v>
      </c>
      <c r="H290" s="250"/>
      <c r="I290" s="249"/>
      <c r="J290" s="249"/>
      <c r="K290" s="251"/>
    </row>
    <row r="291" customFormat="false" ht="30" hidden="false" customHeight="false" outlineLevel="0" collapsed="false">
      <c r="A291" s="205" t="s">
        <v>1073</v>
      </c>
      <c r="B291" s="205" t="n">
        <v>92265</v>
      </c>
      <c r="C291" s="207" t="s">
        <v>774</v>
      </c>
      <c r="D291" s="206" t="s">
        <v>122</v>
      </c>
      <c r="E291" s="207" t="s">
        <v>114</v>
      </c>
      <c r="F291" s="252" t="n">
        <v>52.51</v>
      </c>
      <c r="G291" s="253" t="n">
        <f aca="false">VLOOKUP(B291,'COMP ANL'!A:I,9,0)</f>
        <v>111.91</v>
      </c>
      <c r="H291" s="254" t="n">
        <f aca="false">$K$1</f>
        <v>0.2026</v>
      </c>
      <c r="I291" s="253" t="n">
        <f aca="false">G291*(1+H291)</f>
        <v>134.582966</v>
      </c>
      <c r="J291" s="253" t="n">
        <f aca="false">ROUND((I291*F291),2)</f>
        <v>7066.95</v>
      </c>
      <c r="K291" s="214"/>
    </row>
    <row r="292" customFormat="false" ht="15" hidden="false" customHeight="false" outlineLevel="0" collapsed="false">
      <c r="A292" s="244" t="s">
        <v>1074</v>
      </c>
      <c r="B292" s="245" t="s">
        <v>15</v>
      </c>
      <c r="C292" s="246"/>
      <c r="D292" s="247" t="s">
        <v>802</v>
      </c>
      <c r="E292" s="246"/>
      <c r="F292" s="248"/>
      <c r="G292" s="249" t="s">
        <v>15</v>
      </c>
      <c r="H292" s="250"/>
      <c r="I292" s="249"/>
      <c r="J292" s="249"/>
      <c r="K292" s="251"/>
    </row>
    <row r="293" customFormat="false" ht="60" hidden="false" customHeight="false" outlineLevel="0" collapsed="false">
      <c r="A293" s="205" t="s">
        <v>1075</v>
      </c>
      <c r="B293" s="205" t="n">
        <v>92775</v>
      </c>
      <c r="C293" s="207" t="s">
        <v>774</v>
      </c>
      <c r="D293" s="206" t="s">
        <v>233</v>
      </c>
      <c r="E293" s="207" t="s">
        <v>116</v>
      </c>
      <c r="F293" s="252" t="n">
        <v>86.8</v>
      </c>
      <c r="G293" s="253" t="n">
        <f aca="false">VLOOKUP(B293,'COMP ANL'!A:I,9,0)</f>
        <v>19.76</v>
      </c>
      <c r="H293" s="254" t="n">
        <f aca="false">$K$1</f>
        <v>0.2026</v>
      </c>
      <c r="I293" s="253" t="n">
        <f aca="false">G293*(1+H293)</f>
        <v>23.763376</v>
      </c>
      <c r="J293" s="253" t="n">
        <f aca="false">ROUND((I293*F293),2)</f>
        <v>2062.66</v>
      </c>
      <c r="K293" s="214"/>
    </row>
    <row r="294" customFormat="false" ht="60" hidden="false" customHeight="false" outlineLevel="0" collapsed="false">
      <c r="A294" s="205" t="s">
        <v>1076</v>
      </c>
      <c r="B294" s="205" t="n">
        <v>92776</v>
      </c>
      <c r="C294" s="207" t="s">
        <v>774</v>
      </c>
      <c r="D294" s="206" t="s">
        <v>412</v>
      </c>
      <c r="E294" s="207" t="s">
        <v>116</v>
      </c>
      <c r="F294" s="252" t="n">
        <v>35.4</v>
      </c>
      <c r="G294" s="253" t="n">
        <f aca="false">VLOOKUP(B294,'COMP ANL'!A:I,9,0)</f>
        <v>18.01</v>
      </c>
      <c r="H294" s="254" t="n">
        <f aca="false">$K$1</f>
        <v>0.2026</v>
      </c>
      <c r="I294" s="253" t="n">
        <f aca="false">G294*(1+H294)</f>
        <v>21.658826</v>
      </c>
      <c r="J294" s="253" t="n">
        <f aca="false">ROUND((I294*F294),2)</f>
        <v>766.72</v>
      </c>
      <c r="K294" s="214"/>
    </row>
    <row r="295" customFormat="false" ht="60" hidden="false" customHeight="false" outlineLevel="0" collapsed="false">
      <c r="A295" s="205" t="s">
        <v>1077</v>
      </c>
      <c r="B295" s="205" t="n">
        <v>92778</v>
      </c>
      <c r="C295" s="207" t="s">
        <v>774</v>
      </c>
      <c r="D295" s="206" t="s">
        <v>215</v>
      </c>
      <c r="E295" s="207" t="s">
        <v>116</v>
      </c>
      <c r="F295" s="252" t="n">
        <v>151.2</v>
      </c>
      <c r="G295" s="253" t="n">
        <f aca="false">VLOOKUP(B295,'COMP ANL'!A:I,9,0)</f>
        <v>14.37</v>
      </c>
      <c r="H295" s="254" t="n">
        <f aca="false">$K$1</f>
        <v>0.2026</v>
      </c>
      <c r="I295" s="253" t="n">
        <f aca="false">G295*(1+H295)</f>
        <v>17.281362</v>
      </c>
      <c r="J295" s="253" t="n">
        <f aca="false">ROUND((I295*F295),2)</f>
        <v>2612.94</v>
      </c>
      <c r="K295" s="214"/>
    </row>
    <row r="296" customFormat="false" ht="60" hidden="false" customHeight="false" outlineLevel="0" collapsed="false">
      <c r="A296" s="205" t="s">
        <v>1078</v>
      </c>
      <c r="B296" s="205" t="n">
        <v>92779</v>
      </c>
      <c r="C296" s="207" t="s">
        <v>774</v>
      </c>
      <c r="D296" s="206" t="s">
        <v>416</v>
      </c>
      <c r="E296" s="207" t="s">
        <v>116</v>
      </c>
      <c r="F296" s="252" t="n">
        <v>9.8</v>
      </c>
      <c r="G296" s="253" t="n">
        <f aca="false">VLOOKUP(B296,'COMP ANL'!A:I,9,0)</f>
        <v>11.93</v>
      </c>
      <c r="H296" s="254" t="n">
        <f aca="false">$K$1</f>
        <v>0.2026</v>
      </c>
      <c r="I296" s="253" t="n">
        <f aca="false">G296*(1+H296)</f>
        <v>14.347018</v>
      </c>
      <c r="J296" s="253" t="n">
        <f aca="false">ROUND((I296*F296),2)</f>
        <v>140.6</v>
      </c>
      <c r="K296" s="214"/>
    </row>
    <row r="297" customFormat="false" ht="60" hidden="false" customHeight="false" outlineLevel="0" collapsed="false">
      <c r="A297" s="205" t="s">
        <v>1079</v>
      </c>
      <c r="B297" s="205" t="n">
        <v>92780</v>
      </c>
      <c r="C297" s="207" t="s">
        <v>774</v>
      </c>
      <c r="D297" s="206" t="s">
        <v>605</v>
      </c>
      <c r="E297" s="207" t="s">
        <v>116</v>
      </c>
      <c r="F297" s="252" t="n">
        <v>16</v>
      </c>
      <c r="G297" s="253" t="n">
        <f aca="false">VLOOKUP(B297,'COMP ANL'!A:I,9,0)</f>
        <v>11.04</v>
      </c>
      <c r="H297" s="254" t="n">
        <f aca="false">$K$1</f>
        <v>0.2026</v>
      </c>
      <c r="I297" s="253" t="n">
        <f aca="false">G297*(1+H297)</f>
        <v>13.276704</v>
      </c>
      <c r="J297" s="253" t="n">
        <f aca="false">ROUND((I297*F297),2)</f>
        <v>212.43</v>
      </c>
      <c r="K297" s="214"/>
    </row>
    <row r="298" customFormat="false" ht="15" hidden="false" customHeight="false" outlineLevel="0" collapsed="false">
      <c r="A298" s="244" t="s">
        <v>1080</v>
      </c>
      <c r="B298" s="245" t="s">
        <v>15</v>
      </c>
      <c r="C298" s="246"/>
      <c r="D298" s="247" t="s">
        <v>807</v>
      </c>
      <c r="E298" s="246"/>
      <c r="F298" s="248"/>
      <c r="G298" s="249" t="s">
        <v>15</v>
      </c>
      <c r="H298" s="250"/>
      <c r="I298" s="249"/>
      <c r="J298" s="249"/>
      <c r="K298" s="251"/>
    </row>
    <row r="299" customFormat="false" ht="60" hidden="false" customHeight="false" outlineLevel="0" collapsed="false">
      <c r="A299" s="205" t="s">
        <v>1081</v>
      </c>
      <c r="B299" s="205" t="s">
        <v>149</v>
      </c>
      <c r="C299" s="207" t="s">
        <v>841</v>
      </c>
      <c r="D299" s="206" t="s">
        <v>150</v>
      </c>
      <c r="E299" s="207" t="s">
        <v>128</v>
      </c>
      <c r="F299" s="252" t="n">
        <v>3.64</v>
      </c>
      <c r="G299" s="253" t="n">
        <f aca="false">VLOOKUP(B299,'COMP ANL'!A:I,9,0)</f>
        <v>620.35</v>
      </c>
      <c r="H299" s="254" t="n">
        <f aca="false">$K$1</f>
        <v>0.2026</v>
      </c>
      <c r="I299" s="253" t="n">
        <f aca="false">G299*(1+H299)</f>
        <v>746.03291</v>
      </c>
      <c r="J299" s="253" t="n">
        <f aca="false">ROUND((I299*F299),2)</f>
        <v>2715.56</v>
      </c>
      <c r="K299" s="214"/>
    </row>
    <row r="300" customFormat="false" ht="15" hidden="false" customHeight="false" outlineLevel="0" collapsed="false">
      <c r="A300" s="236" t="s">
        <v>1082</v>
      </c>
      <c r="B300" s="237" t="s">
        <v>15</v>
      </c>
      <c r="C300" s="238"/>
      <c r="D300" s="239" t="s">
        <v>1000</v>
      </c>
      <c r="E300" s="238"/>
      <c r="F300" s="240"/>
      <c r="G300" s="241" t="s">
        <v>15</v>
      </c>
      <c r="H300" s="242"/>
      <c r="I300" s="241"/>
      <c r="J300" s="241"/>
      <c r="K300" s="243"/>
    </row>
    <row r="301" customFormat="false" ht="15" hidden="false" customHeight="false" outlineLevel="0" collapsed="false">
      <c r="A301" s="244" t="s">
        <v>1083</v>
      </c>
      <c r="B301" s="245" t="s">
        <v>15</v>
      </c>
      <c r="C301" s="246"/>
      <c r="D301" s="247" t="s">
        <v>799</v>
      </c>
      <c r="E301" s="246"/>
      <c r="F301" s="248"/>
      <c r="G301" s="249" t="s">
        <v>15</v>
      </c>
      <c r="H301" s="250"/>
      <c r="I301" s="249"/>
      <c r="J301" s="249"/>
      <c r="K301" s="251"/>
    </row>
    <row r="302" customFormat="false" ht="30" hidden="false" customHeight="false" outlineLevel="0" collapsed="false">
      <c r="A302" s="205" t="s">
        <v>1084</v>
      </c>
      <c r="B302" s="205" t="n">
        <v>92267</v>
      </c>
      <c r="C302" s="207" t="s">
        <v>774</v>
      </c>
      <c r="D302" s="206" t="s">
        <v>397</v>
      </c>
      <c r="E302" s="207" t="s">
        <v>114</v>
      </c>
      <c r="F302" s="252" t="n">
        <v>25.35</v>
      </c>
      <c r="G302" s="253" t="n">
        <f aca="false">VLOOKUP(B302,'COMP ANL'!A:I,9,0)</f>
        <v>46.69</v>
      </c>
      <c r="H302" s="254" t="n">
        <f aca="false">$K$1</f>
        <v>0.2026</v>
      </c>
      <c r="I302" s="253" t="n">
        <f aca="false">G302*(1+H302)</f>
        <v>56.149394</v>
      </c>
      <c r="J302" s="253" t="n">
        <f aca="false">ROUND((I302*F302),2)</f>
        <v>1423.39</v>
      </c>
      <c r="K302" s="214"/>
    </row>
    <row r="303" customFormat="false" ht="15" hidden="false" customHeight="false" outlineLevel="0" collapsed="false">
      <c r="A303" s="244" t="s">
        <v>1085</v>
      </c>
      <c r="B303" s="245" t="s">
        <v>15</v>
      </c>
      <c r="C303" s="246"/>
      <c r="D303" s="247" t="s">
        <v>802</v>
      </c>
      <c r="E303" s="246"/>
      <c r="F303" s="248"/>
      <c r="G303" s="249" t="s">
        <v>15</v>
      </c>
      <c r="H303" s="250"/>
      <c r="I303" s="249"/>
      <c r="J303" s="249"/>
      <c r="K303" s="251"/>
    </row>
    <row r="304" customFormat="false" ht="45" hidden="false" customHeight="false" outlineLevel="0" collapsed="false">
      <c r="A304" s="205" t="s">
        <v>1086</v>
      </c>
      <c r="B304" s="205" t="n">
        <v>92785</v>
      </c>
      <c r="C304" s="207" t="s">
        <v>774</v>
      </c>
      <c r="D304" s="206" t="s">
        <v>250</v>
      </c>
      <c r="E304" s="207" t="s">
        <v>116</v>
      </c>
      <c r="F304" s="252" t="n">
        <v>169.6</v>
      </c>
      <c r="G304" s="253" t="n">
        <f aca="false">VLOOKUP(B304,'COMP ANL'!A:I,9,0)</f>
        <v>16.07</v>
      </c>
      <c r="H304" s="254" t="n">
        <f aca="false">$K$1</f>
        <v>0.2026</v>
      </c>
      <c r="I304" s="253" t="n">
        <f aca="false">G304*(1+H304)</f>
        <v>19.325782</v>
      </c>
      <c r="J304" s="253" t="n">
        <f aca="false">ROUND((I304*F304),2)</f>
        <v>3277.65</v>
      </c>
      <c r="K304" s="214"/>
    </row>
    <row r="305" customFormat="false" ht="45" hidden="false" customHeight="false" outlineLevel="0" collapsed="false">
      <c r="A305" s="205" t="s">
        <v>1087</v>
      </c>
      <c r="B305" s="205" t="n">
        <v>92786</v>
      </c>
      <c r="C305" s="207" t="s">
        <v>774</v>
      </c>
      <c r="D305" s="206" t="s">
        <v>480</v>
      </c>
      <c r="E305" s="207" t="s">
        <v>116</v>
      </c>
      <c r="F305" s="252" t="n">
        <v>44.5</v>
      </c>
      <c r="G305" s="253" t="n">
        <f aca="false">VLOOKUP(B305,'COMP ANL'!A:I,9,0)</f>
        <v>14.87</v>
      </c>
      <c r="H305" s="254" t="n">
        <f aca="false">$K$1</f>
        <v>0.2026</v>
      </c>
      <c r="I305" s="253" t="n">
        <f aca="false">G305*(1+H305)</f>
        <v>17.882662</v>
      </c>
      <c r="J305" s="253" t="n">
        <f aca="false">ROUND((I305*F305),2)</f>
        <v>795.78</v>
      </c>
      <c r="K305" s="214"/>
    </row>
    <row r="306" customFormat="false" ht="45" hidden="false" customHeight="false" outlineLevel="0" collapsed="false">
      <c r="A306" s="205" t="s">
        <v>1088</v>
      </c>
      <c r="B306" s="205" t="n">
        <v>92787</v>
      </c>
      <c r="C306" s="207" t="s">
        <v>774</v>
      </c>
      <c r="D306" s="206" t="s">
        <v>323</v>
      </c>
      <c r="E306" s="207" t="s">
        <v>116</v>
      </c>
      <c r="F306" s="252" t="n">
        <v>177.6</v>
      </c>
      <c r="G306" s="253" t="n">
        <f aca="false">VLOOKUP(B306,'COMP ANL'!A:I,9,0)</f>
        <v>13.17</v>
      </c>
      <c r="H306" s="254" t="n">
        <f aca="false">$K$1</f>
        <v>0.2026</v>
      </c>
      <c r="I306" s="253" t="n">
        <f aca="false">G306*(1+H306)</f>
        <v>15.838242</v>
      </c>
      <c r="J306" s="253" t="n">
        <f aca="false">ROUND((I306*F306),2)</f>
        <v>2812.87</v>
      </c>
      <c r="K306" s="214"/>
    </row>
    <row r="307" customFormat="false" ht="15" hidden="false" customHeight="false" outlineLevel="0" collapsed="false">
      <c r="A307" s="244" t="s">
        <v>1089</v>
      </c>
      <c r="B307" s="245" t="s">
        <v>15</v>
      </c>
      <c r="C307" s="246"/>
      <c r="D307" s="247" t="s">
        <v>807</v>
      </c>
      <c r="E307" s="246"/>
      <c r="F307" s="248"/>
      <c r="G307" s="249" t="s">
        <v>15</v>
      </c>
      <c r="H307" s="250"/>
      <c r="I307" s="249"/>
      <c r="J307" s="249"/>
      <c r="K307" s="251"/>
    </row>
    <row r="308" customFormat="false" ht="60" hidden="false" customHeight="false" outlineLevel="0" collapsed="false">
      <c r="A308" s="205" t="s">
        <v>1090</v>
      </c>
      <c r="B308" s="205" t="s">
        <v>149</v>
      </c>
      <c r="C308" s="207" t="s">
        <v>841</v>
      </c>
      <c r="D308" s="206" t="s">
        <v>150</v>
      </c>
      <c r="E308" s="207" t="s">
        <v>128</v>
      </c>
      <c r="F308" s="252" t="n">
        <v>2.54</v>
      </c>
      <c r="G308" s="253" t="n">
        <f aca="false">VLOOKUP(B308,'COMP ANL'!A:I,9,0)</f>
        <v>620.35</v>
      </c>
      <c r="H308" s="254" t="n">
        <f aca="false">$K$1</f>
        <v>0.2026</v>
      </c>
      <c r="I308" s="253" t="n">
        <f aca="false">G308*(1+H308)</f>
        <v>746.03291</v>
      </c>
      <c r="J308" s="253" t="n">
        <f aca="false">ROUND((I308*F308),2)</f>
        <v>1894.92</v>
      </c>
      <c r="K308" s="214"/>
    </row>
    <row r="309" customFormat="false" ht="15" hidden="false" customHeight="false" outlineLevel="0" collapsed="false">
      <c r="A309" s="236" t="s">
        <v>1091</v>
      </c>
      <c r="B309" s="237" t="s">
        <v>15</v>
      </c>
      <c r="C309" s="238"/>
      <c r="D309" s="239" t="s">
        <v>946</v>
      </c>
      <c r="E309" s="238"/>
      <c r="F309" s="240"/>
      <c r="G309" s="241" t="s">
        <v>15</v>
      </c>
      <c r="H309" s="242"/>
      <c r="I309" s="241"/>
      <c r="J309" s="241"/>
      <c r="K309" s="243"/>
    </row>
    <row r="310" customFormat="false" ht="15" hidden="false" customHeight="false" outlineLevel="0" collapsed="false">
      <c r="A310" s="236" t="s">
        <v>1092</v>
      </c>
      <c r="B310" s="237" t="s">
        <v>15</v>
      </c>
      <c r="C310" s="238"/>
      <c r="D310" s="239" t="s">
        <v>959</v>
      </c>
      <c r="E310" s="238"/>
      <c r="F310" s="240"/>
      <c r="G310" s="241" t="s">
        <v>15</v>
      </c>
      <c r="H310" s="242"/>
      <c r="I310" s="241"/>
      <c r="J310" s="241"/>
      <c r="K310" s="243"/>
    </row>
    <row r="311" customFormat="false" ht="15" hidden="false" customHeight="false" outlineLevel="0" collapsed="false">
      <c r="A311" s="244" t="s">
        <v>1093</v>
      </c>
      <c r="B311" s="245" t="s">
        <v>15</v>
      </c>
      <c r="C311" s="246"/>
      <c r="D311" s="247" t="s">
        <v>799</v>
      </c>
      <c r="E311" s="246"/>
      <c r="F311" s="248"/>
      <c r="G311" s="249" t="s">
        <v>15</v>
      </c>
      <c r="H311" s="250"/>
      <c r="I311" s="249"/>
      <c r="J311" s="249"/>
      <c r="K311" s="251"/>
    </row>
    <row r="312" customFormat="false" ht="45" hidden="false" customHeight="false" outlineLevel="0" collapsed="false">
      <c r="A312" s="205" t="s">
        <v>1094</v>
      </c>
      <c r="B312" s="205" t="n">
        <v>92263</v>
      </c>
      <c r="C312" s="207" t="s">
        <v>774</v>
      </c>
      <c r="D312" s="206" t="s">
        <v>121</v>
      </c>
      <c r="E312" s="207" t="s">
        <v>114</v>
      </c>
      <c r="F312" s="252" t="n">
        <v>5.92</v>
      </c>
      <c r="G312" s="253" t="n">
        <f aca="false">VLOOKUP(B312,'COMP ANL'!A:I,9,0)</f>
        <v>154.19</v>
      </c>
      <c r="H312" s="254" t="n">
        <f aca="false">$K$1</f>
        <v>0.2026</v>
      </c>
      <c r="I312" s="253" t="n">
        <f aca="false">G312*(1+H312)</f>
        <v>185.428894</v>
      </c>
      <c r="J312" s="253" t="n">
        <f aca="false">ROUND((I312*F312),2)</f>
        <v>1097.74</v>
      </c>
      <c r="K312" s="214"/>
    </row>
    <row r="313" customFormat="false" ht="15" hidden="false" customHeight="false" outlineLevel="0" collapsed="false">
      <c r="A313" s="244" t="s">
        <v>1095</v>
      </c>
      <c r="B313" s="245" t="s">
        <v>15</v>
      </c>
      <c r="C313" s="246"/>
      <c r="D313" s="247" t="s">
        <v>802</v>
      </c>
      <c r="E313" s="246"/>
      <c r="F313" s="248"/>
      <c r="G313" s="249" t="s">
        <v>15</v>
      </c>
      <c r="H313" s="250"/>
      <c r="I313" s="249"/>
      <c r="J313" s="249"/>
      <c r="K313" s="251"/>
    </row>
    <row r="314" customFormat="false" ht="60" hidden="false" customHeight="false" outlineLevel="0" collapsed="false">
      <c r="A314" s="205" t="s">
        <v>1096</v>
      </c>
      <c r="B314" s="205" t="n">
        <v>92775</v>
      </c>
      <c r="C314" s="207" t="s">
        <v>774</v>
      </c>
      <c r="D314" s="206" t="s">
        <v>233</v>
      </c>
      <c r="E314" s="207" t="s">
        <v>116</v>
      </c>
      <c r="F314" s="252" t="n">
        <v>6.7</v>
      </c>
      <c r="G314" s="253" t="n">
        <f aca="false">VLOOKUP(B314,'COMP ANL'!A:I,9,0)</f>
        <v>19.76</v>
      </c>
      <c r="H314" s="254" t="n">
        <f aca="false">$K$1</f>
        <v>0.2026</v>
      </c>
      <c r="I314" s="253" t="n">
        <f aca="false">G314*(1+H314)</f>
        <v>23.763376</v>
      </c>
      <c r="J314" s="253" t="n">
        <f aca="false">ROUND((I314*F314),2)</f>
        <v>159.21</v>
      </c>
      <c r="K314" s="214"/>
    </row>
    <row r="315" customFormat="false" ht="60" hidden="false" customHeight="false" outlineLevel="0" collapsed="false">
      <c r="A315" s="205" t="s">
        <v>1097</v>
      </c>
      <c r="B315" s="205" t="n">
        <v>92778</v>
      </c>
      <c r="C315" s="207" t="s">
        <v>774</v>
      </c>
      <c r="D315" s="206" t="s">
        <v>215</v>
      </c>
      <c r="E315" s="207" t="s">
        <v>116</v>
      </c>
      <c r="F315" s="252" t="n">
        <v>19.4</v>
      </c>
      <c r="G315" s="253" t="n">
        <f aca="false">VLOOKUP(B315,'COMP ANL'!A:I,9,0)</f>
        <v>14.37</v>
      </c>
      <c r="H315" s="254" t="n">
        <f aca="false">$K$1</f>
        <v>0.2026</v>
      </c>
      <c r="I315" s="253" t="n">
        <f aca="false">G315*(1+H315)</f>
        <v>17.281362</v>
      </c>
      <c r="J315" s="253" t="n">
        <f aca="false">ROUND((I315*F315),2)</f>
        <v>335.26</v>
      </c>
      <c r="K315" s="214"/>
    </row>
    <row r="316" customFormat="false" ht="15" hidden="false" customHeight="false" outlineLevel="0" collapsed="false">
      <c r="A316" s="244" t="s">
        <v>1098</v>
      </c>
      <c r="B316" s="245" t="s">
        <v>15</v>
      </c>
      <c r="C316" s="246"/>
      <c r="D316" s="247" t="s">
        <v>807</v>
      </c>
      <c r="E316" s="246"/>
      <c r="F316" s="248"/>
      <c r="G316" s="249" t="s">
        <v>15</v>
      </c>
      <c r="H316" s="250"/>
      <c r="I316" s="249"/>
      <c r="J316" s="249"/>
      <c r="K316" s="251"/>
    </row>
    <row r="317" customFormat="false" ht="60" hidden="false" customHeight="false" outlineLevel="0" collapsed="false">
      <c r="A317" s="205" t="s">
        <v>1099</v>
      </c>
      <c r="B317" s="205" t="s">
        <v>174</v>
      </c>
      <c r="C317" s="207" t="s">
        <v>841</v>
      </c>
      <c r="D317" s="206" t="s">
        <v>175</v>
      </c>
      <c r="E317" s="207" t="s">
        <v>128</v>
      </c>
      <c r="F317" s="252" t="n">
        <v>0.24</v>
      </c>
      <c r="G317" s="253" t="n">
        <f aca="false">VLOOKUP(B317,'COMP ANL'!A:I,9,0)</f>
        <v>609.4</v>
      </c>
      <c r="H317" s="254" t="n">
        <f aca="false">$K$1</f>
        <v>0.2026</v>
      </c>
      <c r="I317" s="253" t="n">
        <f aca="false">G317*(1+H317)</f>
        <v>732.86444</v>
      </c>
      <c r="J317" s="253" t="n">
        <f aca="false">ROUND((I317*F317),2)</f>
        <v>175.89</v>
      </c>
      <c r="K317" s="214"/>
    </row>
    <row r="318" customFormat="false" ht="15" hidden="false" customHeight="false" outlineLevel="0" collapsed="false">
      <c r="A318" s="236" t="s">
        <v>1100</v>
      </c>
      <c r="B318" s="237" t="s">
        <v>15</v>
      </c>
      <c r="C318" s="238"/>
      <c r="D318" s="239" t="s">
        <v>1101</v>
      </c>
      <c r="E318" s="238"/>
      <c r="F318" s="240"/>
      <c r="G318" s="241" t="s">
        <v>15</v>
      </c>
      <c r="H318" s="242"/>
      <c r="I318" s="241"/>
      <c r="J318" s="241"/>
      <c r="K318" s="243"/>
    </row>
    <row r="319" customFormat="false" ht="15" hidden="false" customHeight="false" outlineLevel="0" collapsed="false">
      <c r="A319" s="244" t="s">
        <v>1102</v>
      </c>
      <c r="B319" s="245" t="s">
        <v>15</v>
      </c>
      <c r="C319" s="246"/>
      <c r="D319" s="247" t="s">
        <v>799</v>
      </c>
      <c r="E319" s="246"/>
      <c r="F319" s="248"/>
      <c r="G319" s="249" t="s">
        <v>15</v>
      </c>
      <c r="H319" s="250"/>
      <c r="I319" s="249"/>
      <c r="J319" s="249"/>
      <c r="K319" s="251"/>
    </row>
    <row r="320" customFormat="false" ht="30" hidden="false" customHeight="false" outlineLevel="0" collapsed="false">
      <c r="A320" s="205" t="s">
        <v>1103</v>
      </c>
      <c r="B320" s="205" t="n">
        <v>92265</v>
      </c>
      <c r="C320" s="207" t="s">
        <v>774</v>
      </c>
      <c r="D320" s="206" t="s">
        <v>122</v>
      </c>
      <c r="E320" s="207" t="s">
        <v>114</v>
      </c>
      <c r="F320" s="252" t="n">
        <v>8.52</v>
      </c>
      <c r="G320" s="253" t="n">
        <f aca="false">VLOOKUP(B320,'COMP ANL'!A:I,9,0)</f>
        <v>111.91</v>
      </c>
      <c r="H320" s="254" t="n">
        <f aca="false">$K$1</f>
        <v>0.2026</v>
      </c>
      <c r="I320" s="253" t="n">
        <f aca="false">G320*(1+H320)</f>
        <v>134.582966</v>
      </c>
      <c r="J320" s="253" t="n">
        <f aca="false">ROUND((I320*F320),2)</f>
        <v>1146.65</v>
      </c>
      <c r="K320" s="214"/>
    </row>
    <row r="321" customFormat="false" ht="15" hidden="false" customHeight="false" outlineLevel="0" collapsed="false">
      <c r="A321" s="244" t="s">
        <v>1104</v>
      </c>
      <c r="B321" s="245" t="s">
        <v>15</v>
      </c>
      <c r="C321" s="246"/>
      <c r="D321" s="247" t="s">
        <v>802</v>
      </c>
      <c r="E321" s="246"/>
      <c r="F321" s="248"/>
      <c r="G321" s="249" t="s">
        <v>15</v>
      </c>
      <c r="H321" s="250"/>
      <c r="I321" s="249"/>
      <c r="J321" s="249"/>
      <c r="K321" s="251"/>
    </row>
    <row r="322" customFormat="false" ht="60" hidden="false" customHeight="false" outlineLevel="0" collapsed="false">
      <c r="A322" s="205" t="s">
        <v>1105</v>
      </c>
      <c r="B322" s="205" t="n">
        <v>92775</v>
      </c>
      <c r="C322" s="207" t="s">
        <v>774</v>
      </c>
      <c r="D322" s="206" t="s">
        <v>233</v>
      </c>
      <c r="E322" s="207" t="s">
        <v>116</v>
      </c>
      <c r="F322" s="252" t="n">
        <v>16.4</v>
      </c>
      <c r="G322" s="253" t="n">
        <f aca="false">VLOOKUP(B322,'COMP ANL'!A:I,9,0)</f>
        <v>19.76</v>
      </c>
      <c r="H322" s="254" t="n">
        <f aca="false">$K$1</f>
        <v>0.2026</v>
      </c>
      <c r="I322" s="253" t="n">
        <f aca="false">G322*(1+H322)</f>
        <v>23.763376</v>
      </c>
      <c r="J322" s="253" t="n">
        <f aca="false">ROUND((I322*F322),2)</f>
        <v>389.72</v>
      </c>
      <c r="K322" s="214"/>
    </row>
    <row r="323" customFormat="false" ht="60" hidden="false" customHeight="false" outlineLevel="0" collapsed="false">
      <c r="A323" s="205" t="s">
        <v>1106</v>
      </c>
      <c r="B323" s="205" t="n">
        <v>92777</v>
      </c>
      <c r="C323" s="207" t="s">
        <v>774</v>
      </c>
      <c r="D323" s="206" t="s">
        <v>435</v>
      </c>
      <c r="E323" s="207" t="s">
        <v>116</v>
      </c>
      <c r="F323" s="252" t="n">
        <v>21.7</v>
      </c>
      <c r="G323" s="253" t="n">
        <f aca="false">VLOOKUP(B323,'COMP ANL'!A:I,9,0)</f>
        <v>16.39</v>
      </c>
      <c r="H323" s="254" t="n">
        <f aca="false">$K$1</f>
        <v>0.2026</v>
      </c>
      <c r="I323" s="253" t="n">
        <f aca="false">G323*(1+H323)</f>
        <v>19.710614</v>
      </c>
      <c r="J323" s="253" t="n">
        <f aca="false">ROUND((I323*F323),2)</f>
        <v>427.72</v>
      </c>
      <c r="K323" s="214"/>
    </row>
    <row r="324" customFormat="false" ht="60" hidden="false" customHeight="false" outlineLevel="0" collapsed="false">
      <c r="A324" s="205" t="s">
        <v>1107</v>
      </c>
      <c r="B324" s="205" t="n">
        <v>92778</v>
      </c>
      <c r="C324" s="207" t="s">
        <v>774</v>
      </c>
      <c r="D324" s="206" t="s">
        <v>215</v>
      </c>
      <c r="E324" s="207" t="s">
        <v>116</v>
      </c>
      <c r="F324" s="252" t="n">
        <v>8.4</v>
      </c>
      <c r="G324" s="253" t="n">
        <f aca="false">VLOOKUP(B324,'COMP ANL'!A:I,9,0)</f>
        <v>14.37</v>
      </c>
      <c r="H324" s="254" t="n">
        <f aca="false">$K$1</f>
        <v>0.2026</v>
      </c>
      <c r="I324" s="253" t="n">
        <f aca="false">G324*(1+H324)</f>
        <v>17.281362</v>
      </c>
      <c r="J324" s="253" t="n">
        <f aca="false">ROUND((I324*F324),2)</f>
        <v>145.16</v>
      </c>
      <c r="K324" s="214"/>
    </row>
    <row r="325" customFormat="false" ht="15" hidden="false" customHeight="false" outlineLevel="0" collapsed="false">
      <c r="A325" s="244" t="s">
        <v>1108</v>
      </c>
      <c r="B325" s="245" t="s">
        <v>15</v>
      </c>
      <c r="C325" s="246"/>
      <c r="D325" s="247" t="s">
        <v>807</v>
      </c>
      <c r="E325" s="246"/>
      <c r="F325" s="248"/>
      <c r="G325" s="249" t="s">
        <v>15</v>
      </c>
      <c r="H325" s="250"/>
      <c r="I325" s="249"/>
      <c r="J325" s="249"/>
      <c r="K325" s="251"/>
    </row>
    <row r="326" customFormat="false" ht="60" hidden="false" customHeight="false" outlineLevel="0" collapsed="false">
      <c r="A326" s="205" t="s">
        <v>1109</v>
      </c>
      <c r="B326" s="205" t="s">
        <v>149</v>
      </c>
      <c r="C326" s="207" t="s">
        <v>841</v>
      </c>
      <c r="D326" s="206" t="s">
        <v>150</v>
      </c>
      <c r="E326" s="207" t="s">
        <v>128</v>
      </c>
      <c r="F326" s="252" t="n">
        <v>0.4</v>
      </c>
      <c r="G326" s="253" t="n">
        <f aca="false">VLOOKUP(B326,'COMP ANL'!A:I,9,0)</f>
        <v>620.35</v>
      </c>
      <c r="H326" s="254" t="n">
        <f aca="false">$K$1</f>
        <v>0.2026</v>
      </c>
      <c r="I326" s="253" t="n">
        <f aca="false">G326*(1+H326)</f>
        <v>746.03291</v>
      </c>
      <c r="J326" s="253" t="n">
        <f aca="false">ROUND((I326*F326),2)</f>
        <v>298.41</v>
      </c>
      <c r="K326" s="214"/>
    </row>
    <row r="327" customFormat="false" ht="15" hidden="false" customHeight="false" outlineLevel="0" collapsed="false">
      <c r="A327" s="236" t="s">
        <v>1110</v>
      </c>
      <c r="B327" s="237" t="s">
        <v>15</v>
      </c>
      <c r="C327" s="238"/>
      <c r="D327" s="239" t="s">
        <v>1111</v>
      </c>
      <c r="E327" s="238"/>
      <c r="F327" s="240"/>
      <c r="G327" s="241" t="s">
        <v>15</v>
      </c>
      <c r="H327" s="242"/>
      <c r="I327" s="241"/>
      <c r="J327" s="241"/>
      <c r="K327" s="243"/>
    </row>
    <row r="328" customFormat="false" ht="15" hidden="false" customHeight="false" outlineLevel="0" collapsed="false">
      <c r="A328" s="244" t="s">
        <v>1112</v>
      </c>
      <c r="B328" s="245" t="s">
        <v>15</v>
      </c>
      <c r="C328" s="246"/>
      <c r="D328" s="247" t="s">
        <v>799</v>
      </c>
      <c r="E328" s="246"/>
      <c r="F328" s="248"/>
      <c r="G328" s="249" t="s">
        <v>15</v>
      </c>
      <c r="H328" s="250"/>
      <c r="I328" s="249"/>
      <c r="J328" s="249"/>
      <c r="K328" s="251"/>
    </row>
    <row r="329" customFormat="false" ht="30" hidden="false" customHeight="false" outlineLevel="0" collapsed="false">
      <c r="A329" s="205" t="s">
        <v>1113</v>
      </c>
      <c r="B329" s="205" t="n">
        <v>92267</v>
      </c>
      <c r="C329" s="207" t="s">
        <v>774</v>
      </c>
      <c r="D329" s="206" t="s">
        <v>397</v>
      </c>
      <c r="E329" s="207" t="s">
        <v>114</v>
      </c>
      <c r="F329" s="252" t="n">
        <v>4.05</v>
      </c>
      <c r="G329" s="253" t="n">
        <f aca="false">VLOOKUP(B329,'COMP ANL'!A:I,9,0)</f>
        <v>46.69</v>
      </c>
      <c r="H329" s="254" t="n">
        <f aca="false">$K$1</f>
        <v>0.2026</v>
      </c>
      <c r="I329" s="253" t="n">
        <f aca="false">G329*(1+H329)</f>
        <v>56.149394</v>
      </c>
      <c r="J329" s="253" t="n">
        <f aca="false">ROUND((I329*F329),2)</f>
        <v>227.41</v>
      </c>
      <c r="K329" s="214"/>
    </row>
    <row r="330" customFormat="false" ht="15" hidden="false" customHeight="false" outlineLevel="0" collapsed="false">
      <c r="A330" s="244" t="s">
        <v>1114</v>
      </c>
      <c r="B330" s="245" t="s">
        <v>15</v>
      </c>
      <c r="C330" s="246"/>
      <c r="D330" s="247" t="s">
        <v>802</v>
      </c>
      <c r="E330" s="246"/>
      <c r="F330" s="248"/>
      <c r="G330" s="249" t="s">
        <v>15</v>
      </c>
      <c r="H330" s="250"/>
      <c r="I330" s="249"/>
      <c r="J330" s="249"/>
      <c r="K330" s="251"/>
    </row>
    <row r="331" customFormat="false" ht="45" hidden="false" customHeight="false" outlineLevel="0" collapsed="false">
      <c r="A331" s="205" t="s">
        <v>1115</v>
      </c>
      <c r="B331" s="205" t="n">
        <v>92769</v>
      </c>
      <c r="C331" s="207" t="s">
        <v>774</v>
      </c>
      <c r="D331" s="206" t="s">
        <v>401</v>
      </c>
      <c r="E331" s="207" t="s">
        <v>116</v>
      </c>
      <c r="F331" s="252" t="n">
        <v>27.4</v>
      </c>
      <c r="G331" s="253" t="n">
        <f aca="false">VLOOKUP(B331,'COMP ANL'!A:I,9,0)</f>
        <v>14.19</v>
      </c>
      <c r="H331" s="254" t="n">
        <f aca="false">$K$1</f>
        <v>0.2026</v>
      </c>
      <c r="I331" s="253" t="n">
        <f aca="false">G331*(1+H331)</f>
        <v>17.064894</v>
      </c>
      <c r="J331" s="253" t="n">
        <f aca="false">ROUND((I331*F331),2)</f>
        <v>467.58</v>
      </c>
      <c r="K331" s="214"/>
    </row>
    <row r="332" customFormat="false" ht="45" hidden="false" customHeight="false" outlineLevel="0" collapsed="false">
      <c r="A332" s="205" t="s">
        <v>1116</v>
      </c>
      <c r="B332" s="205" t="n">
        <v>92770</v>
      </c>
      <c r="C332" s="207" t="s">
        <v>774</v>
      </c>
      <c r="D332" s="206" t="s">
        <v>485</v>
      </c>
      <c r="E332" s="207" t="s">
        <v>116</v>
      </c>
      <c r="F332" s="252" t="n">
        <v>33.4</v>
      </c>
      <c r="G332" s="253" t="n">
        <f aca="false">VLOOKUP(B332,'COMP ANL'!A:I,9,0)</f>
        <v>13.38</v>
      </c>
      <c r="H332" s="254" t="n">
        <f aca="false">$K$1</f>
        <v>0.2026</v>
      </c>
      <c r="I332" s="253" t="n">
        <f aca="false">G332*(1+H332)</f>
        <v>16.090788</v>
      </c>
      <c r="J332" s="253" t="n">
        <f aca="false">ROUND((I332*F332),2)</f>
        <v>537.43</v>
      </c>
      <c r="K332" s="214"/>
    </row>
    <row r="333" customFormat="false" ht="45" hidden="false" customHeight="false" outlineLevel="0" collapsed="false">
      <c r="A333" s="205" t="s">
        <v>1117</v>
      </c>
      <c r="B333" s="205" t="n">
        <v>92771</v>
      </c>
      <c r="C333" s="207" t="s">
        <v>774</v>
      </c>
      <c r="D333" s="206" t="s">
        <v>552</v>
      </c>
      <c r="E333" s="207" t="s">
        <v>116</v>
      </c>
      <c r="F333" s="252" t="n">
        <v>25.8</v>
      </c>
      <c r="G333" s="253" t="n">
        <f aca="false">VLOOKUP(B333,'COMP ANL'!A:I,9,0)</f>
        <v>11.94</v>
      </c>
      <c r="H333" s="254" t="n">
        <f aca="false">$K$1</f>
        <v>0.2026</v>
      </c>
      <c r="I333" s="253" t="n">
        <f aca="false">G333*(1+H333)</f>
        <v>14.359044</v>
      </c>
      <c r="J333" s="253" t="n">
        <f aca="false">ROUND((I333*F333),2)</f>
        <v>370.46</v>
      </c>
      <c r="K333" s="214"/>
    </row>
    <row r="334" customFormat="false" ht="15" hidden="false" customHeight="false" outlineLevel="0" collapsed="false">
      <c r="A334" s="244" t="s">
        <v>1118</v>
      </c>
      <c r="B334" s="245" t="s">
        <v>15</v>
      </c>
      <c r="C334" s="246"/>
      <c r="D334" s="247" t="s">
        <v>807</v>
      </c>
      <c r="E334" s="246"/>
      <c r="F334" s="248"/>
      <c r="G334" s="249" t="s">
        <v>15</v>
      </c>
      <c r="H334" s="250"/>
      <c r="I334" s="249"/>
      <c r="J334" s="249"/>
      <c r="K334" s="251"/>
    </row>
    <row r="335" customFormat="false" ht="60" hidden="false" customHeight="false" outlineLevel="0" collapsed="false">
      <c r="A335" s="205" t="s">
        <v>1119</v>
      </c>
      <c r="B335" s="205" t="s">
        <v>149</v>
      </c>
      <c r="C335" s="207" t="s">
        <v>841</v>
      </c>
      <c r="D335" s="206" t="s">
        <v>150</v>
      </c>
      <c r="E335" s="207" t="s">
        <v>128</v>
      </c>
      <c r="F335" s="252" t="n">
        <v>0.7</v>
      </c>
      <c r="G335" s="253" t="n">
        <f aca="false">VLOOKUP(B335,'COMP ANL'!A:I,9,0)</f>
        <v>620.35</v>
      </c>
      <c r="H335" s="254" t="n">
        <f aca="false">$K$1</f>
        <v>0.2026</v>
      </c>
      <c r="I335" s="253" t="n">
        <f aca="false">G335*(1+H335)</f>
        <v>746.03291</v>
      </c>
      <c r="J335" s="253" t="n">
        <f aca="false">ROUND((I335*F335),2)</f>
        <v>522.22</v>
      </c>
      <c r="K335" s="214"/>
    </row>
    <row r="336" customFormat="false" ht="15" hidden="false" customHeight="false" outlineLevel="0" collapsed="false">
      <c r="A336" s="236" t="s">
        <v>1120</v>
      </c>
      <c r="B336" s="237" t="s">
        <v>15</v>
      </c>
      <c r="C336" s="238"/>
      <c r="D336" s="239" t="s">
        <v>1121</v>
      </c>
      <c r="E336" s="238"/>
      <c r="F336" s="240"/>
      <c r="G336" s="241" t="s">
        <v>15</v>
      </c>
      <c r="H336" s="242"/>
      <c r="I336" s="241"/>
      <c r="J336" s="241"/>
      <c r="K336" s="243"/>
    </row>
    <row r="337" customFormat="false" ht="15" hidden="false" customHeight="false" outlineLevel="0" collapsed="false">
      <c r="A337" s="236" t="s">
        <v>1122</v>
      </c>
      <c r="B337" s="237" t="s">
        <v>15</v>
      </c>
      <c r="C337" s="238"/>
      <c r="D337" s="239" t="s">
        <v>1123</v>
      </c>
      <c r="E337" s="238"/>
      <c r="F337" s="240"/>
      <c r="G337" s="241" t="s">
        <v>15</v>
      </c>
      <c r="H337" s="242"/>
      <c r="I337" s="241"/>
      <c r="J337" s="241"/>
      <c r="K337" s="243"/>
    </row>
    <row r="338" customFormat="false" ht="15" hidden="false" customHeight="false" outlineLevel="0" collapsed="false">
      <c r="A338" s="244" t="s">
        <v>1124</v>
      </c>
      <c r="B338" s="245" t="s">
        <v>15</v>
      </c>
      <c r="C338" s="246"/>
      <c r="D338" s="247" t="s">
        <v>1125</v>
      </c>
      <c r="E338" s="246"/>
      <c r="F338" s="248"/>
      <c r="G338" s="249" t="s">
        <v>15</v>
      </c>
      <c r="H338" s="250"/>
      <c r="I338" s="249"/>
      <c r="J338" s="249"/>
      <c r="K338" s="251"/>
    </row>
    <row r="339" customFormat="false" ht="60" hidden="false" customHeight="false" outlineLevel="0" collapsed="false">
      <c r="A339" s="205" t="s">
        <v>1126</v>
      </c>
      <c r="B339" s="205" t="n">
        <v>100766</v>
      </c>
      <c r="C339" s="207" t="s">
        <v>774</v>
      </c>
      <c r="D339" s="206" t="s">
        <v>152</v>
      </c>
      <c r="E339" s="207" t="s">
        <v>116</v>
      </c>
      <c r="F339" s="252" t="n">
        <v>2380.96</v>
      </c>
      <c r="G339" s="253" t="n">
        <f aca="false">VLOOKUP(B339,'COMP ANL'!A:I,9,0)</f>
        <v>15.69</v>
      </c>
      <c r="H339" s="254" t="n">
        <f aca="false">$K$1</f>
        <v>0.2026</v>
      </c>
      <c r="I339" s="253" t="n">
        <f aca="false">G339*(1+H339)</f>
        <v>18.868794</v>
      </c>
      <c r="J339" s="253" t="n">
        <f aca="false">ROUND((I339*F339),2)</f>
        <v>44925.84</v>
      </c>
      <c r="K339" s="214"/>
    </row>
    <row r="340" customFormat="false" ht="15" hidden="false" customHeight="false" outlineLevel="0" collapsed="false">
      <c r="A340" s="244" t="s">
        <v>1127</v>
      </c>
      <c r="B340" s="245" t="s">
        <v>15</v>
      </c>
      <c r="C340" s="246"/>
      <c r="D340" s="247" t="s">
        <v>1128</v>
      </c>
      <c r="E340" s="246"/>
      <c r="F340" s="248"/>
      <c r="G340" s="249" t="s">
        <v>15</v>
      </c>
      <c r="H340" s="250"/>
      <c r="I340" s="249"/>
      <c r="J340" s="249"/>
      <c r="K340" s="251"/>
    </row>
    <row r="341" customFormat="false" ht="60" hidden="false" customHeight="false" outlineLevel="0" collapsed="false">
      <c r="A341" s="205" t="s">
        <v>1129</v>
      </c>
      <c r="B341" s="205" t="n">
        <v>100778</v>
      </c>
      <c r="C341" s="207" t="s">
        <v>774</v>
      </c>
      <c r="D341" s="206" t="s">
        <v>115</v>
      </c>
      <c r="E341" s="207" t="s">
        <v>116</v>
      </c>
      <c r="F341" s="252" t="n">
        <v>20243.63</v>
      </c>
      <c r="G341" s="253" t="n">
        <f aca="false">VLOOKUP(B341,'COMP ANL'!A:I,9,0)</f>
        <v>10.68</v>
      </c>
      <c r="H341" s="254" t="n">
        <f aca="false">$K$1</f>
        <v>0.2026</v>
      </c>
      <c r="I341" s="253" t="n">
        <f aca="false">G341*(1+H341)</f>
        <v>12.843768</v>
      </c>
      <c r="J341" s="253" t="n">
        <f aca="false">ROUND((I341*F341),2)</f>
        <v>260004.49</v>
      </c>
      <c r="K341" s="214"/>
    </row>
    <row r="342" customFormat="false" ht="15" hidden="false" customHeight="false" outlineLevel="0" collapsed="false">
      <c r="A342" s="244" t="s">
        <v>1130</v>
      </c>
      <c r="B342" s="245" t="s">
        <v>15</v>
      </c>
      <c r="C342" s="246"/>
      <c r="D342" s="247" t="s">
        <v>1131</v>
      </c>
      <c r="E342" s="246"/>
      <c r="F342" s="248"/>
      <c r="G342" s="249" t="s">
        <v>15</v>
      </c>
      <c r="H342" s="250"/>
      <c r="I342" s="249"/>
      <c r="J342" s="249"/>
      <c r="K342" s="251"/>
    </row>
    <row r="343" customFormat="false" ht="60" hidden="false" customHeight="false" outlineLevel="0" collapsed="false">
      <c r="A343" s="205" t="s">
        <v>1132</v>
      </c>
      <c r="B343" s="205" t="n">
        <v>100757</v>
      </c>
      <c r="C343" s="207" t="s">
        <v>774</v>
      </c>
      <c r="D343" s="206" t="s">
        <v>124</v>
      </c>
      <c r="E343" s="207" t="s">
        <v>114</v>
      </c>
      <c r="F343" s="252" t="n">
        <v>1914.42</v>
      </c>
      <c r="G343" s="253" t="n">
        <f aca="false">VLOOKUP(B343,'COMP ANL'!A:I,9,0)</f>
        <v>51.25</v>
      </c>
      <c r="H343" s="254" t="n">
        <f aca="false">$K$1</f>
        <v>0.2026</v>
      </c>
      <c r="I343" s="253" t="n">
        <f aca="false">G343*(1+H343)</f>
        <v>61.63325</v>
      </c>
      <c r="J343" s="253" t="n">
        <f aca="false">ROUND((I343*F343),2)</f>
        <v>117991.93</v>
      </c>
      <c r="K343" s="214"/>
    </row>
    <row r="344" customFormat="false" ht="45" hidden="false" customHeight="false" outlineLevel="0" collapsed="false">
      <c r="A344" s="205" t="s">
        <v>1133</v>
      </c>
      <c r="B344" s="205" t="n">
        <v>100721</v>
      </c>
      <c r="C344" s="207" t="s">
        <v>774</v>
      </c>
      <c r="D344" s="206" t="s">
        <v>142</v>
      </c>
      <c r="E344" s="207" t="s">
        <v>114</v>
      </c>
      <c r="F344" s="252" t="n">
        <v>1914.42</v>
      </c>
      <c r="G344" s="253" t="n">
        <f aca="false">VLOOKUP(B344,'COMP ANL'!A:I,9,0)</f>
        <v>25.99</v>
      </c>
      <c r="H344" s="254" t="n">
        <f aca="false">$K$1</f>
        <v>0.2026</v>
      </c>
      <c r="I344" s="253" t="n">
        <f aca="false">G344*(1+H344)</f>
        <v>31.255574</v>
      </c>
      <c r="J344" s="253" t="n">
        <f aca="false">ROUND((I344*F344),2)</f>
        <v>59836.3</v>
      </c>
      <c r="K344" s="214"/>
    </row>
    <row r="345" customFormat="false" ht="15" hidden="false" customHeight="false" outlineLevel="0" collapsed="false">
      <c r="A345" s="255"/>
      <c r="B345" s="255"/>
      <c r="C345" s="256"/>
      <c r="D345" s="257"/>
      <c r="E345" s="256"/>
      <c r="H345" s="258"/>
      <c r="K345" s="259"/>
    </row>
    <row r="346" customFormat="false" ht="15" hidden="false" customHeight="false" outlineLevel="0" collapsed="false">
      <c r="A346" s="260"/>
      <c r="B346" s="261"/>
      <c r="C346" s="262"/>
      <c r="D346" s="263" t="s">
        <v>1134</v>
      </c>
      <c r="E346" s="262"/>
      <c r="F346" s="264"/>
      <c r="G346" s="265"/>
      <c r="H346" s="266"/>
      <c r="I346" s="267"/>
      <c r="J346" s="265"/>
      <c r="K346" s="268" t="n">
        <f aca="false">SUM(J13:J344)</f>
        <v>2095881.17</v>
      </c>
    </row>
    <row r="347" customFormat="false" ht="15" hidden="false" customHeight="false" outlineLevel="0" collapsed="false">
      <c r="A347" s="255"/>
      <c r="B347" s="255"/>
      <c r="C347" s="256"/>
      <c r="D347" s="257"/>
      <c r="E347" s="256"/>
      <c r="H347" s="258"/>
      <c r="K347" s="259"/>
    </row>
    <row r="348" customFormat="false" ht="15" hidden="false" customHeight="false" outlineLevel="0" collapsed="false">
      <c r="A348" s="228" t="s">
        <v>1135</v>
      </c>
      <c r="B348" s="229" t="s">
        <v>15</v>
      </c>
      <c r="C348" s="230"/>
      <c r="D348" s="231" t="s">
        <v>1136</v>
      </c>
      <c r="E348" s="230"/>
      <c r="F348" s="232"/>
      <c r="G348" s="233" t="s">
        <v>15</v>
      </c>
      <c r="H348" s="234"/>
      <c r="I348" s="233"/>
      <c r="J348" s="233"/>
      <c r="K348" s="235"/>
    </row>
    <row r="349" customFormat="false" ht="15" hidden="false" customHeight="false" outlineLevel="0" collapsed="false">
      <c r="A349" s="236" t="s">
        <v>1137</v>
      </c>
      <c r="B349" s="237" t="s">
        <v>15</v>
      </c>
      <c r="C349" s="238"/>
      <c r="D349" s="239" t="s">
        <v>1138</v>
      </c>
      <c r="E349" s="238"/>
      <c r="F349" s="240"/>
      <c r="G349" s="241" t="s">
        <v>15</v>
      </c>
      <c r="H349" s="242"/>
      <c r="I349" s="241"/>
      <c r="J349" s="241"/>
      <c r="K349" s="243"/>
    </row>
    <row r="350" customFormat="false" ht="15" hidden="false" customHeight="false" outlineLevel="0" collapsed="false">
      <c r="A350" s="236" t="s">
        <v>1139</v>
      </c>
      <c r="B350" s="237" t="s">
        <v>15</v>
      </c>
      <c r="C350" s="238"/>
      <c r="D350" s="239" t="s">
        <v>1010</v>
      </c>
      <c r="E350" s="238"/>
      <c r="F350" s="240"/>
      <c r="G350" s="241" t="s">
        <v>15</v>
      </c>
      <c r="H350" s="242"/>
      <c r="I350" s="241"/>
      <c r="J350" s="241"/>
      <c r="K350" s="243"/>
    </row>
    <row r="351" customFormat="false" ht="15" hidden="false" customHeight="false" outlineLevel="0" collapsed="false">
      <c r="A351" s="244" t="s">
        <v>1140</v>
      </c>
      <c r="B351" s="245" t="s">
        <v>15</v>
      </c>
      <c r="C351" s="246"/>
      <c r="D351" s="247" t="s">
        <v>1141</v>
      </c>
      <c r="E351" s="246"/>
      <c r="F351" s="248"/>
      <c r="G351" s="249" t="s">
        <v>15</v>
      </c>
      <c r="H351" s="250"/>
      <c r="I351" s="249"/>
      <c r="J351" s="249"/>
      <c r="K351" s="251"/>
    </row>
    <row r="352" customFormat="false" ht="45" hidden="false" customHeight="false" outlineLevel="0" collapsed="false">
      <c r="A352" s="205" t="s">
        <v>1142</v>
      </c>
      <c r="B352" s="205" t="n">
        <v>101159</v>
      </c>
      <c r="C352" s="207" t="s">
        <v>774</v>
      </c>
      <c r="D352" s="206" t="s">
        <v>350</v>
      </c>
      <c r="E352" s="207" t="s">
        <v>114</v>
      </c>
      <c r="F352" s="252" t="n">
        <v>13.02</v>
      </c>
      <c r="G352" s="253" t="n">
        <f aca="false">VLOOKUP(B352,'COMP ANL'!A:I,9,0)</f>
        <v>145.61</v>
      </c>
      <c r="H352" s="254" t="n">
        <f aca="false">$K$1</f>
        <v>0.2026</v>
      </c>
      <c r="I352" s="253" t="n">
        <f aca="false">G352*(1+H352)</f>
        <v>175.110586</v>
      </c>
      <c r="J352" s="253" t="n">
        <f aca="false">ROUND((I352*F352),2)</f>
        <v>2279.94</v>
      </c>
      <c r="K352" s="214"/>
    </row>
    <row r="353" customFormat="false" ht="15" hidden="false" customHeight="false" outlineLevel="0" collapsed="false">
      <c r="A353" s="244" t="s">
        <v>1143</v>
      </c>
      <c r="B353" s="245" t="s">
        <v>15</v>
      </c>
      <c r="C353" s="246"/>
      <c r="D353" s="247" t="s">
        <v>1144</v>
      </c>
      <c r="E353" s="246"/>
      <c r="F353" s="248"/>
      <c r="G353" s="249" t="s">
        <v>15</v>
      </c>
      <c r="H353" s="250"/>
      <c r="I353" s="249"/>
      <c r="J353" s="249"/>
      <c r="K353" s="251"/>
    </row>
    <row r="354" customFormat="false" ht="60" hidden="false" customHeight="false" outlineLevel="0" collapsed="false">
      <c r="A354" s="205" t="s">
        <v>1145</v>
      </c>
      <c r="B354" s="205" t="n">
        <v>87489</v>
      </c>
      <c r="C354" s="207" t="s">
        <v>774</v>
      </c>
      <c r="D354" s="206" t="s">
        <v>137</v>
      </c>
      <c r="E354" s="207" t="s">
        <v>114</v>
      </c>
      <c r="F354" s="252" t="n">
        <v>1015.65</v>
      </c>
      <c r="G354" s="253" t="n">
        <f aca="false">VLOOKUP(B354,'COMP ANL'!A:I,9,0)</f>
        <v>58.77</v>
      </c>
      <c r="H354" s="254" t="n">
        <f aca="false">$K$1</f>
        <v>0.2026</v>
      </c>
      <c r="I354" s="253" t="n">
        <f aca="false">G354*(1+H354)</f>
        <v>70.676802</v>
      </c>
      <c r="J354" s="253" t="n">
        <f aca="false">ROUND((I354*F354),2)</f>
        <v>71782.89</v>
      </c>
      <c r="K354" s="214"/>
    </row>
    <row r="355" customFormat="false" ht="60" hidden="false" customHeight="false" outlineLevel="0" collapsed="false">
      <c r="A355" s="205" t="s">
        <v>1146</v>
      </c>
      <c r="B355" s="205" t="n">
        <v>87519</v>
      </c>
      <c r="C355" s="207" t="s">
        <v>774</v>
      </c>
      <c r="D355" s="206" t="s">
        <v>381</v>
      </c>
      <c r="E355" s="207" t="s">
        <v>114</v>
      </c>
      <c r="F355" s="252" t="n">
        <v>16.86</v>
      </c>
      <c r="G355" s="253" t="n">
        <f aca="false">VLOOKUP(B355,'COMP ANL'!A:I,9,0)</f>
        <v>93.33</v>
      </c>
      <c r="H355" s="254" t="n">
        <f aca="false">$K$1</f>
        <v>0.2026</v>
      </c>
      <c r="I355" s="253" t="n">
        <f aca="false">G355*(1+H355)</f>
        <v>112.238658</v>
      </c>
      <c r="J355" s="253" t="n">
        <f aca="false">ROUND((I355*F355),2)</f>
        <v>1892.34</v>
      </c>
      <c r="K355" s="214"/>
    </row>
    <row r="356" customFormat="false" ht="60" hidden="false" customHeight="false" outlineLevel="0" collapsed="false">
      <c r="A356" s="205" t="s">
        <v>1147</v>
      </c>
      <c r="B356" s="205" t="n">
        <v>87491</v>
      </c>
      <c r="C356" s="207" t="s">
        <v>774</v>
      </c>
      <c r="D356" s="206" t="s">
        <v>139</v>
      </c>
      <c r="E356" s="207" t="s">
        <v>114</v>
      </c>
      <c r="F356" s="252" t="n">
        <v>710.21</v>
      </c>
      <c r="G356" s="253" t="n">
        <f aca="false">VLOOKUP(B356,'COMP ANL'!A:I,9,0)</f>
        <v>78.49</v>
      </c>
      <c r="H356" s="254" t="n">
        <f aca="false">$K$1</f>
        <v>0.2026</v>
      </c>
      <c r="I356" s="253" t="n">
        <f aca="false">G356*(1+H356)</f>
        <v>94.392074</v>
      </c>
      <c r="J356" s="253" t="n">
        <f aca="false">ROUND((I356*F356),2)</f>
        <v>67038.19</v>
      </c>
      <c r="K356" s="214"/>
    </row>
    <row r="357" customFormat="false" ht="30" hidden="false" customHeight="false" outlineLevel="0" collapsed="false">
      <c r="A357" s="205" t="s">
        <v>1148</v>
      </c>
      <c r="B357" s="205" t="n">
        <v>93202</v>
      </c>
      <c r="C357" s="207" t="s">
        <v>774</v>
      </c>
      <c r="D357" s="206" t="s">
        <v>194</v>
      </c>
      <c r="E357" s="207" t="s">
        <v>120</v>
      </c>
      <c r="F357" s="252" t="n">
        <v>536.28</v>
      </c>
      <c r="G357" s="253" t="n">
        <f aca="false">VLOOKUP(B357,'COMP ANL'!A:I,9,0)</f>
        <v>28.68</v>
      </c>
      <c r="H357" s="254" t="n">
        <f aca="false">$K$1</f>
        <v>0.2026</v>
      </c>
      <c r="I357" s="253" t="n">
        <f aca="false">G357*(1+H357)</f>
        <v>34.490568</v>
      </c>
      <c r="J357" s="253" t="n">
        <f aca="false">ROUND((I357*F357),2)</f>
        <v>18496.6</v>
      </c>
      <c r="K357" s="214"/>
    </row>
    <row r="358" customFormat="false" ht="15" hidden="false" customHeight="false" outlineLevel="0" collapsed="false">
      <c r="A358" s="244" t="s">
        <v>1149</v>
      </c>
      <c r="B358" s="245" t="s">
        <v>15</v>
      </c>
      <c r="C358" s="246"/>
      <c r="D358" s="247" t="s">
        <v>1150</v>
      </c>
      <c r="E358" s="246"/>
      <c r="F358" s="248"/>
      <c r="G358" s="249" t="s">
        <v>15</v>
      </c>
      <c r="H358" s="250"/>
      <c r="I358" s="249"/>
      <c r="J358" s="249"/>
      <c r="K358" s="251"/>
    </row>
    <row r="359" customFormat="false" ht="45" hidden="false" customHeight="false" outlineLevel="0" collapsed="false">
      <c r="A359" s="205" t="s">
        <v>1151</v>
      </c>
      <c r="B359" s="205" t="n">
        <v>101161</v>
      </c>
      <c r="C359" s="207" t="s">
        <v>774</v>
      </c>
      <c r="D359" s="206" t="s">
        <v>386</v>
      </c>
      <c r="E359" s="207" t="s">
        <v>114</v>
      </c>
      <c r="F359" s="252" t="n">
        <v>6.1</v>
      </c>
      <c r="G359" s="253" t="n">
        <f aca="false">VLOOKUP(B359,'COMP ANL'!A:I,9,0)</f>
        <v>238.98</v>
      </c>
      <c r="H359" s="254" t="n">
        <f aca="false">$K$1</f>
        <v>0.2026</v>
      </c>
      <c r="I359" s="253" t="n">
        <f aca="false">G359*(1+H359)</f>
        <v>287.397348</v>
      </c>
      <c r="J359" s="253" t="n">
        <f aca="false">ROUND((I359*F359),2)</f>
        <v>1753.12</v>
      </c>
      <c r="K359" s="214"/>
    </row>
    <row r="360" customFormat="false" ht="15" hidden="false" customHeight="false" outlineLevel="0" collapsed="false">
      <c r="A360" s="244" t="s">
        <v>1152</v>
      </c>
      <c r="B360" s="245" t="s">
        <v>15</v>
      </c>
      <c r="C360" s="246"/>
      <c r="D360" s="247" t="s">
        <v>1153</v>
      </c>
      <c r="E360" s="246"/>
      <c r="F360" s="248"/>
      <c r="G360" s="249" t="s">
        <v>15</v>
      </c>
      <c r="H360" s="250"/>
      <c r="I360" s="249"/>
      <c r="J360" s="249"/>
      <c r="K360" s="251"/>
    </row>
    <row r="361" customFormat="false" ht="45" hidden="false" customHeight="false" outlineLevel="0" collapsed="false">
      <c r="A361" s="205" t="s">
        <v>1154</v>
      </c>
      <c r="B361" s="205" t="n">
        <v>79627</v>
      </c>
      <c r="C361" s="207" t="s">
        <v>774</v>
      </c>
      <c r="D361" s="206" t="s">
        <v>205</v>
      </c>
      <c r="E361" s="207" t="s">
        <v>114</v>
      </c>
      <c r="F361" s="252" t="n">
        <v>15.72</v>
      </c>
      <c r="G361" s="253" t="n">
        <f aca="false">VLOOKUP(B361,'COMP ANL'!A:I,9,0)</f>
        <v>832.36</v>
      </c>
      <c r="H361" s="254" t="n">
        <f aca="false">$K$1</f>
        <v>0.2026</v>
      </c>
      <c r="I361" s="253" t="n">
        <f aca="false">G361*(1+H361)</f>
        <v>1000.996136</v>
      </c>
      <c r="J361" s="253" t="n">
        <f aca="false">ROUND((I361*F361),2)</f>
        <v>15735.66</v>
      </c>
      <c r="K361" s="214"/>
    </row>
    <row r="362" customFormat="false" ht="15" hidden="false" customHeight="false" outlineLevel="0" collapsed="false">
      <c r="A362" s="236" t="s">
        <v>1155</v>
      </c>
      <c r="B362" s="237" t="s">
        <v>15</v>
      </c>
      <c r="C362" s="238"/>
      <c r="D362" s="239" t="s">
        <v>1156</v>
      </c>
      <c r="E362" s="238"/>
      <c r="F362" s="240"/>
      <c r="G362" s="241" t="s">
        <v>15</v>
      </c>
      <c r="H362" s="242"/>
      <c r="I362" s="241"/>
      <c r="J362" s="241"/>
      <c r="K362" s="243"/>
    </row>
    <row r="363" customFormat="false" ht="15" hidden="false" customHeight="false" outlineLevel="0" collapsed="false">
      <c r="A363" s="244" t="s">
        <v>1157</v>
      </c>
      <c r="B363" s="245" t="s">
        <v>15</v>
      </c>
      <c r="C363" s="246"/>
      <c r="D363" s="247" t="s">
        <v>1158</v>
      </c>
      <c r="E363" s="246"/>
      <c r="F363" s="248"/>
      <c r="G363" s="249" t="s">
        <v>15</v>
      </c>
      <c r="H363" s="250"/>
      <c r="I363" s="249"/>
      <c r="J363" s="249"/>
      <c r="K363" s="251"/>
    </row>
    <row r="364" customFormat="false" ht="30" hidden="false" customHeight="false" outlineLevel="0" collapsed="false">
      <c r="A364" s="205" t="s">
        <v>1159</v>
      </c>
      <c r="B364" s="205" t="s">
        <v>326</v>
      </c>
      <c r="C364" s="207" t="s">
        <v>1160</v>
      </c>
      <c r="D364" s="206" t="s">
        <v>327</v>
      </c>
      <c r="E364" s="207" t="s">
        <v>114</v>
      </c>
      <c r="F364" s="252" t="n">
        <v>9.05</v>
      </c>
      <c r="G364" s="253" t="n">
        <f aca="false">VLOOKUP(B364,'COMP ANL'!A:I,9,0)</f>
        <v>250.44</v>
      </c>
      <c r="H364" s="254" t="n">
        <f aca="false">$K$1</f>
        <v>0.2026</v>
      </c>
      <c r="I364" s="253" t="n">
        <f aca="false">G364*(1+H364)</f>
        <v>301.179144</v>
      </c>
      <c r="J364" s="253" t="n">
        <f aca="false">ROUND((I364*F364),2)</f>
        <v>2725.67</v>
      </c>
      <c r="K364" s="214"/>
    </row>
    <row r="365" customFormat="false" ht="15" hidden="false" customHeight="false" outlineLevel="0" collapsed="false">
      <c r="A365" s="244" t="s">
        <v>1161</v>
      </c>
      <c r="B365" s="245" t="s">
        <v>15</v>
      </c>
      <c r="C365" s="246"/>
      <c r="D365" s="247" t="s">
        <v>1162</v>
      </c>
      <c r="E365" s="246"/>
      <c r="F365" s="248"/>
      <c r="G365" s="249" t="s">
        <v>15</v>
      </c>
      <c r="H365" s="250"/>
      <c r="I365" s="249"/>
      <c r="J365" s="249"/>
      <c r="K365" s="251"/>
    </row>
    <row r="366" customFormat="false" ht="30" hidden="false" customHeight="false" outlineLevel="0" collapsed="false">
      <c r="A366" s="205" t="s">
        <v>1163</v>
      </c>
      <c r="B366" s="205" t="s">
        <v>293</v>
      </c>
      <c r="C366" s="207" t="s">
        <v>1164</v>
      </c>
      <c r="D366" s="206" t="s">
        <v>294</v>
      </c>
      <c r="E366" s="207" t="s">
        <v>114</v>
      </c>
      <c r="F366" s="252" t="n">
        <v>11.22</v>
      </c>
      <c r="G366" s="253" t="n">
        <f aca="false">VLOOKUP(B366,'COMP ANL'!A:I,9,0)</f>
        <v>315.46</v>
      </c>
      <c r="H366" s="254" t="n">
        <f aca="false">$K$1</f>
        <v>0.2026</v>
      </c>
      <c r="I366" s="253" t="n">
        <f aca="false">G366*(1+H366)</f>
        <v>379.372196</v>
      </c>
      <c r="J366" s="253" t="n">
        <f aca="false">ROUND((I366*F366),2)</f>
        <v>4256.56</v>
      </c>
      <c r="K366" s="214"/>
    </row>
    <row r="367" customFormat="false" ht="15" hidden="false" customHeight="false" outlineLevel="0" collapsed="false">
      <c r="A367" s="244" t="s">
        <v>1165</v>
      </c>
      <c r="B367" s="245" t="s">
        <v>15</v>
      </c>
      <c r="C367" s="246"/>
      <c r="D367" s="247" t="s">
        <v>1166</v>
      </c>
      <c r="E367" s="246"/>
      <c r="F367" s="248"/>
      <c r="G367" s="249" t="s">
        <v>15</v>
      </c>
      <c r="H367" s="250"/>
      <c r="I367" s="249"/>
      <c r="J367" s="249"/>
      <c r="K367" s="251"/>
    </row>
    <row r="368" customFormat="false" ht="45" hidden="false" customHeight="false" outlineLevel="0" collapsed="false">
      <c r="A368" s="205" t="s">
        <v>1167</v>
      </c>
      <c r="B368" s="205" t="s">
        <v>351</v>
      </c>
      <c r="C368" s="207" t="s">
        <v>1164</v>
      </c>
      <c r="D368" s="206" t="s">
        <v>352</v>
      </c>
      <c r="E368" s="207" t="s">
        <v>114</v>
      </c>
      <c r="F368" s="252" t="n">
        <v>4.54</v>
      </c>
      <c r="G368" s="253" t="n">
        <f aca="false">VLOOKUP(B368,'COMP ANL'!A:I,9,0)</f>
        <v>416.58</v>
      </c>
      <c r="H368" s="254" t="n">
        <f aca="false">$K$1</f>
        <v>0.2026</v>
      </c>
      <c r="I368" s="253" t="n">
        <f aca="false">G368*(1+H368)</f>
        <v>500.979108</v>
      </c>
      <c r="J368" s="253" t="n">
        <f aca="false">ROUND((I368*F368),2)</f>
        <v>2274.45</v>
      </c>
      <c r="K368" s="214"/>
    </row>
    <row r="369" customFormat="false" ht="45" hidden="false" customHeight="false" outlineLevel="0" collapsed="false">
      <c r="A369" s="205" t="s">
        <v>1168</v>
      </c>
      <c r="B369" s="205" t="n">
        <v>94569</v>
      </c>
      <c r="C369" s="207" t="s">
        <v>774</v>
      </c>
      <c r="D369" s="206" t="s">
        <v>126</v>
      </c>
      <c r="E369" s="207" t="s">
        <v>114</v>
      </c>
      <c r="F369" s="252" t="n">
        <v>119.7</v>
      </c>
      <c r="G369" s="253" t="n">
        <f aca="false">VLOOKUP(B369,'COMP ANL'!A:I,9,0)</f>
        <v>717.92</v>
      </c>
      <c r="H369" s="254" t="n">
        <f aca="false">$K$1</f>
        <v>0.2026</v>
      </c>
      <c r="I369" s="253" t="n">
        <f aca="false">G369*(1+H369)</f>
        <v>863.370592</v>
      </c>
      <c r="J369" s="253" t="n">
        <f aca="false">ROUND((I369*F369),2)</f>
        <v>103345.46</v>
      </c>
      <c r="K369" s="214"/>
    </row>
    <row r="370" customFormat="false" ht="15" hidden="false" customHeight="false" outlineLevel="0" collapsed="false">
      <c r="A370" s="244" t="s">
        <v>1169</v>
      </c>
      <c r="B370" s="245" t="s">
        <v>15</v>
      </c>
      <c r="C370" s="246"/>
      <c r="D370" s="247" t="s">
        <v>1170</v>
      </c>
      <c r="E370" s="246"/>
      <c r="F370" s="248"/>
      <c r="G370" s="249" t="s">
        <v>15</v>
      </c>
      <c r="H370" s="250"/>
      <c r="I370" s="249"/>
      <c r="J370" s="249"/>
      <c r="K370" s="251"/>
    </row>
    <row r="371" customFormat="false" ht="45" hidden="false" customHeight="false" outlineLevel="0" collapsed="false">
      <c r="A371" s="205" t="s">
        <v>1171</v>
      </c>
      <c r="B371" s="205" t="n">
        <v>100702</v>
      </c>
      <c r="C371" s="207" t="s">
        <v>774</v>
      </c>
      <c r="D371" s="206" t="s">
        <v>146</v>
      </c>
      <c r="E371" s="207" t="s">
        <v>114</v>
      </c>
      <c r="F371" s="252" t="n">
        <v>118.44</v>
      </c>
      <c r="G371" s="253" t="n">
        <f aca="false">VLOOKUP(B371,'COMP ANL'!A:I,9,0)</f>
        <v>361.29</v>
      </c>
      <c r="H371" s="254" t="n">
        <f aca="false">$K$1</f>
        <v>0.2026</v>
      </c>
      <c r="I371" s="253" t="n">
        <f aca="false">G371*(1+H371)</f>
        <v>434.487354</v>
      </c>
      <c r="J371" s="253" t="n">
        <f aca="false">ROUND((I371*F371),2)</f>
        <v>51460.68</v>
      </c>
      <c r="K371" s="214"/>
    </row>
    <row r="372" customFormat="false" ht="15" hidden="false" customHeight="false" outlineLevel="0" collapsed="false">
      <c r="A372" s="244" t="s">
        <v>1172</v>
      </c>
      <c r="B372" s="245" t="s">
        <v>15</v>
      </c>
      <c r="C372" s="246"/>
      <c r="D372" s="247" t="s">
        <v>1173</v>
      </c>
      <c r="E372" s="246"/>
      <c r="F372" s="248"/>
      <c r="G372" s="249" t="s">
        <v>15</v>
      </c>
      <c r="H372" s="250"/>
      <c r="I372" s="249"/>
      <c r="J372" s="249"/>
      <c r="K372" s="251"/>
    </row>
    <row r="373" customFormat="false" ht="45" hidden="false" customHeight="false" outlineLevel="0" collapsed="false">
      <c r="A373" s="205" t="s">
        <v>1174</v>
      </c>
      <c r="B373" s="205" t="n">
        <v>91341</v>
      </c>
      <c r="C373" s="207" t="s">
        <v>774</v>
      </c>
      <c r="D373" s="206" t="s">
        <v>212</v>
      </c>
      <c r="E373" s="207" t="s">
        <v>114</v>
      </c>
      <c r="F373" s="252" t="n">
        <v>19.83</v>
      </c>
      <c r="G373" s="253" t="n">
        <f aca="false">VLOOKUP(B373,'COMP ANL'!A:I,9,0)</f>
        <v>555.27</v>
      </c>
      <c r="H373" s="254" t="n">
        <f aca="false">$K$1</f>
        <v>0.2026</v>
      </c>
      <c r="I373" s="253" t="n">
        <f aca="false">G373*(1+H373)</f>
        <v>667.767702</v>
      </c>
      <c r="J373" s="253" t="n">
        <f aca="false">ROUND((I373*F373),2)</f>
        <v>13241.83</v>
      </c>
      <c r="K373" s="214"/>
    </row>
    <row r="374" customFormat="false" ht="15" hidden="false" customHeight="false" outlineLevel="0" collapsed="false">
      <c r="A374" s="244" t="s">
        <v>1175</v>
      </c>
      <c r="B374" s="245" t="s">
        <v>15</v>
      </c>
      <c r="C374" s="246"/>
      <c r="D374" s="247" t="s">
        <v>1176</v>
      </c>
      <c r="E374" s="246"/>
      <c r="F374" s="248"/>
      <c r="G374" s="249" t="s">
        <v>15</v>
      </c>
      <c r="H374" s="250"/>
      <c r="I374" s="249"/>
      <c r="J374" s="249"/>
      <c r="K374" s="251"/>
    </row>
    <row r="375" customFormat="false" ht="45" hidden="false" customHeight="false" outlineLevel="0" collapsed="false">
      <c r="A375" s="205" t="s">
        <v>1177</v>
      </c>
      <c r="B375" s="205" t="n">
        <v>90822</v>
      </c>
      <c r="C375" s="207" t="s">
        <v>774</v>
      </c>
      <c r="D375" s="206" t="s">
        <v>240</v>
      </c>
      <c r="E375" s="207" t="s">
        <v>134</v>
      </c>
      <c r="F375" s="252" t="n">
        <v>20</v>
      </c>
      <c r="G375" s="253" t="n">
        <f aca="false">VLOOKUP(B375,'COMP ANL'!A:I,9,0)</f>
        <v>373</v>
      </c>
      <c r="H375" s="254" t="n">
        <f aca="false">$K$1</f>
        <v>0.2026</v>
      </c>
      <c r="I375" s="253" t="n">
        <f aca="false">G375*(1+H375)</f>
        <v>448.5698</v>
      </c>
      <c r="J375" s="253" t="n">
        <f aca="false">ROUND((I375*F375),2)</f>
        <v>8971.4</v>
      </c>
      <c r="K375" s="214"/>
    </row>
    <row r="376" customFormat="false" ht="45" hidden="false" customHeight="false" outlineLevel="0" collapsed="false">
      <c r="A376" s="205" t="s">
        <v>1178</v>
      </c>
      <c r="B376" s="205" t="n">
        <v>91298</v>
      </c>
      <c r="C376" s="207" t="s">
        <v>774</v>
      </c>
      <c r="D376" s="206" t="s">
        <v>284</v>
      </c>
      <c r="E376" s="207" t="s">
        <v>134</v>
      </c>
      <c r="F376" s="252" t="n">
        <v>5</v>
      </c>
      <c r="G376" s="253" t="n">
        <f aca="false">VLOOKUP(B376,'COMP ANL'!A:I,9,0)</f>
        <v>892.01</v>
      </c>
      <c r="H376" s="254" t="n">
        <f aca="false">$K$1</f>
        <v>0.2026</v>
      </c>
      <c r="I376" s="253" t="n">
        <f aca="false">G376*(1+H376)</f>
        <v>1072.731226</v>
      </c>
      <c r="J376" s="253" t="n">
        <f aca="false">ROUND((I376*F376),2)</f>
        <v>5363.66</v>
      </c>
      <c r="K376" s="214"/>
    </row>
    <row r="377" customFormat="false" ht="75" hidden="false" customHeight="false" outlineLevel="0" collapsed="false">
      <c r="A377" s="205" t="s">
        <v>1179</v>
      </c>
      <c r="B377" s="205" t="n">
        <v>90842</v>
      </c>
      <c r="C377" s="207" t="s">
        <v>774</v>
      </c>
      <c r="D377" s="206" t="s">
        <v>211</v>
      </c>
      <c r="E377" s="207" t="s">
        <v>134</v>
      </c>
      <c r="F377" s="252" t="n">
        <v>10</v>
      </c>
      <c r="G377" s="253" t="n">
        <f aca="false">VLOOKUP(B377,'COMP ANL'!A:I,9,0)</f>
        <v>1116.76</v>
      </c>
      <c r="H377" s="254" t="n">
        <f aca="false">$K$1</f>
        <v>0.2026</v>
      </c>
      <c r="I377" s="253" t="n">
        <f aca="false">G377*(1+H377)</f>
        <v>1343.015576</v>
      </c>
      <c r="J377" s="253" t="n">
        <f aca="false">ROUND((I377*F377),2)</f>
        <v>13430.16</v>
      </c>
      <c r="K377" s="214"/>
    </row>
    <row r="378" customFormat="false" ht="45" hidden="false" customHeight="false" outlineLevel="0" collapsed="false">
      <c r="A378" s="205" t="s">
        <v>1180</v>
      </c>
      <c r="B378" s="205" t="n">
        <v>90820</v>
      </c>
      <c r="C378" s="207" t="s">
        <v>774</v>
      </c>
      <c r="D378" s="206" t="s">
        <v>279</v>
      </c>
      <c r="E378" s="207" t="s">
        <v>134</v>
      </c>
      <c r="F378" s="252" t="n">
        <v>14</v>
      </c>
      <c r="G378" s="253" t="n">
        <f aca="false">VLOOKUP(B378,'COMP ANL'!A:I,9,0)</f>
        <v>340.26</v>
      </c>
      <c r="H378" s="254" t="n">
        <f aca="false">$K$1</f>
        <v>0.2026</v>
      </c>
      <c r="I378" s="253" t="n">
        <f aca="false">G378*(1+H378)</f>
        <v>409.196676</v>
      </c>
      <c r="J378" s="253" t="n">
        <f aca="false">ROUND((I378*F378),2)</f>
        <v>5728.75</v>
      </c>
      <c r="K378" s="214"/>
    </row>
    <row r="379" customFormat="false" ht="15" hidden="false" customHeight="false" outlineLevel="0" collapsed="false">
      <c r="A379" s="244" t="s">
        <v>1181</v>
      </c>
      <c r="B379" s="245" t="s">
        <v>15</v>
      </c>
      <c r="C379" s="246"/>
      <c r="D379" s="247" t="s">
        <v>1182</v>
      </c>
      <c r="E379" s="246"/>
      <c r="F379" s="248"/>
      <c r="G379" s="249" t="s">
        <v>15</v>
      </c>
      <c r="H379" s="250"/>
      <c r="I379" s="249"/>
      <c r="J379" s="249"/>
      <c r="K379" s="251"/>
    </row>
    <row r="380" customFormat="false" ht="30" hidden="false" customHeight="false" outlineLevel="0" collapsed="false">
      <c r="A380" s="205" t="s">
        <v>1183</v>
      </c>
      <c r="B380" s="205" t="s">
        <v>280</v>
      </c>
      <c r="C380" s="207" t="s">
        <v>1160</v>
      </c>
      <c r="D380" s="206" t="s">
        <v>281</v>
      </c>
      <c r="E380" s="207" t="s">
        <v>114</v>
      </c>
      <c r="F380" s="252" t="n">
        <v>11.58</v>
      </c>
      <c r="G380" s="253" t="n">
        <f aca="false">VLOOKUP(B380,'COMP ANL'!A:I,9,0)</f>
        <v>400</v>
      </c>
      <c r="H380" s="254" t="n">
        <f aca="false">$K$1</f>
        <v>0.2026</v>
      </c>
      <c r="I380" s="253" t="n">
        <f aca="false">G380*(1+H380)</f>
        <v>481.04</v>
      </c>
      <c r="J380" s="253" t="n">
        <f aca="false">ROUND((I380*F380),2)</f>
        <v>5570.44</v>
      </c>
      <c r="K380" s="214"/>
    </row>
    <row r="381" customFormat="false" ht="15" hidden="false" customHeight="false" outlineLevel="0" collapsed="false">
      <c r="A381" s="244" t="s">
        <v>1184</v>
      </c>
      <c r="B381" s="245" t="s">
        <v>15</v>
      </c>
      <c r="C381" s="246"/>
      <c r="D381" s="247" t="s">
        <v>1185</v>
      </c>
      <c r="E381" s="246"/>
      <c r="F381" s="248"/>
      <c r="G381" s="249" t="s">
        <v>15</v>
      </c>
      <c r="H381" s="250"/>
      <c r="I381" s="249"/>
      <c r="J381" s="249"/>
      <c r="K381" s="251"/>
    </row>
    <row r="382" customFormat="false" ht="45" hidden="false" customHeight="false" outlineLevel="0" collapsed="false">
      <c r="A382" s="205" t="s">
        <v>1186</v>
      </c>
      <c r="B382" s="205" t="n">
        <v>91306</v>
      </c>
      <c r="C382" s="207" t="s">
        <v>774</v>
      </c>
      <c r="D382" s="206" t="s">
        <v>253</v>
      </c>
      <c r="E382" s="207" t="s">
        <v>134</v>
      </c>
      <c r="F382" s="252" t="n">
        <v>35</v>
      </c>
      <c r="G382" s="253" t="n">
        <f aca="false">VLOOKUP(B382,'COMP ANL'!A:I,9,0)</f>
        <v>168.69</v>
      </c>
      <c r="H382" s="254" t="n">
        <f aca="false">$K$1</f>
        <v>0.2026</v>
      </c>
      <c r="I382" s="253" t="n">
        <f aca="false">G382*(1+H382)</f>
        <v>202.866594</v>
      </c>
      <c r="J382" s="253" t="n">
        <f aca="false">ROUND((I382*F382),2)</f>
        <v>7100.33</v>
      </c>
      <c r="K382" s="214"/>
    </row>
    <row r="383" customFormat="false" ht="15" hidden="false" customHeight="false" outlineLevel="0" collapsed="false">
      <c r="A383" s="244" t="s">
        <v>1187</v>
      </c>
      <c r="B383" s="245" t="s">
        <v>15</v>
      </c>
      <c r="C383" s="246"/>
      <c r="D383" s="247" t="s">
        <v>1188</v>
      </c>
      <c r="E383" s="246"/>
      <c r="F383" s="248"/>
      <c r="G383" s="249" t="s">
        <v>15</v>
      </c>
      <c r="H383" s="250"/>
      <c r="I383" s="249"/>
      <c r="J383" s="249"/>
      <c r="K383" s="251"/>
    </row>
    <row r="384" customFormat="false" ht="30" hidden="false" customHeight="false" outlineLevel="0" collapsed="false">
      <c r="A384" s="205" t="s">
        <v>1189</v>
      </c>
      <c r="B384" s="205" t="n">
        <v>100705</v>
      </c>
      <c r="C384" s="207" t="s">
        <v>774</v>
      </c>
      <c r="D384" s="206" t="s">
        <v>415</v>
      </c>
      <c r="E384" s="207" t="s">
        <v>134</v>
      </c>
      <c r="F384" s="252" t="n">
        <v>14</v>
      </c>
      <c r="G384" s="253" t="n">
        <f aca="false">VLOOKUP(B384,'COMP ANL'!A:I,9,0)</f>
        <v>81.34</v>
      </c>
      <c r="H384" s="254" t="n">
        <f aca="false">$K$1</f>
        <v>0.2026</v>
      </c>
      <c r="I384" s="253" t="n">
        <f aca="false">G384*(1+H384)</f>
        <v>97.819484</v>
      </c>
      <c r="J384" s="253" t="n">
        <f aca="false">ROUND((I384*F384),2)</f>
        <v>1369.47</v>
      </c>
      <c r="K384" s="214"/>
    </row>
    <row r="385" customFormat="false" ht="15" hidden="false" customHeight="false" outlineLevel="0" collapsed="false">
      <c r="A385" s="244" t="s">
        <v>1190</v>
      </c>
      <c r="B385" s="245" t="s">
        <v>15</v>
      </c>
      <c r="C385" s="246"/>
      <c r="D385" s="247" t="s">
        <v>1191</v>
      </c>
      <c r="E385" s="246"/>
      <c r="F385" s="248"/>
      <c r="G385" s="249" t="s">
        <v>15</v>
      </c>
      <c r="H385" s="250"/>
      <c r="I385" s="249"/>
      <c r="J385" s="249"/>
      <c r="K385" s="251"/>
    </row>
    <row r="386" customFormat="false" ht="30" hidden="false" customHeight="false" outlineLevel="0" collapsed="false">
      <c r="A386" s="205" t="s">
        <v>1192</v>
      </c>
      <c r="B386" s="205" t="n">
        <v>100874</v>
      </c>
      <c r="C386" s="207" t="s">
        <v>774</v>
      </c>
      <c r="D386" s="206" t="s">
        <v>270</v>
      </c>
      <c r="E386" s="207" t="s">
        <v>134</v>
      </c>
      <c r="F386" s="252" t="n">
        <v>16</v>
      </c>
      <c r="G386" s="253" t="n">
        <f aca="false">VLOOKUP(B386,'COMP ANL'!A:I,9,0)</f>
        <v>311.58</v>
      </c>
      <c r="H386" s="254" t="n">
        <f aca="false">$K$1</f>
        <v>0.2026</v>
      </c>
      <c r="I386" s="253" t="n">
        <f aca="false">G386*(1+H386)</f>
        <v>374.706108</v>
      </c>
      <c r="J386" s="253" t="n">
        <f aca="false">ROUND((I386*F386),2)</f>
        <v>5995.3</v>
      </c>
      <c r="K386" s="214"/>
    </row>
    <row r="387" customFormat="false" ht="15" hidden="false" customHeight="false" outlineLevel="0" collapsed="false">
      <c r="A387" s="244" t="s">
        <v>1193</v>
      </c>
      <c r="B387" s="245" t="s">
        <v>15</v>
      </c>
      <c r="C387" s="246"/>
      <c r="D387" s="247" t="s">
        <v>1194</v>
      </c>
      <c r="E387" s="246"/>
      <c r="F387" s="248"/>
      <c r="G387" s="249" t="s">
        <v>15</v>
      </c>
      <c r="H387" s="250"/>
      <c r="I387" s="249"/>
      <c r="J387" s="249"/>
      <c r="K387" s="251"/>
    </row>
    <row r="388" customFormat="false" ht="45" hidden="false" customHeight="false" outlineLevel="0" collapsed="false">
      <c r="A388" s="205" t="s">
        <v>1195</v>
      </c>
      <c r="B388" s="205" t="n">
        <v>100709</v>
      </c>
      <c r="C388" s="207" t="s">
        <v>774</v>
      </c>
      <c r="D388" s="206" t="s">
        <v>400</v>
      </c>
      <c r="E388" s="207" t="s">
        <v>134</v>
      </c>
      <c r="F388" s="252" t="n">
        <v>28</v>
      </c>
      <c r="G388" s="253" t="n">
        <f aca="false">VLOOKUP(B388,'COMP ANL'!A:I,9,0)</f>
        <v>48.03</v>
      </c>
      <c r="H388" s="254" t="n">
        <f aca="false">$K$1</f>
        <v>0.2026</v>
      </c>
      <c r="I388" s="253" t="n">
        <f aca="false">G388*(1+H388)</f>
        <v>57.760878</v>
      </c>
      <c r="J388" s="253" t="n">
        <f aca="false">ROUND((I388*F388),2)</f>
        <v>1617.3</v>
      </c>
      <c r="K388" s="214"/>
    </row>
    <row r="389" customFormat="false" ht="15" hidden="false" customHeight="false" outlineLevel="0" collapsed="false">
      <c r="A389" s="236" t="s">
        <v>1196</v>
      </c>
      <c r="B389" s="237" t="s">
        <v>15</v>
      </c>
      <c r="C389" s="238"/>
      <c r="D389" s="239" t="s">
        <v>1197</v>
      </c>
      <c r="E389" s="238"/>
      <c r="F389" s="240"/>
      <c r="G389" s="241" t="s">
        <v>15</v>
      </c>
      <c r="H389" s="242"/>
      <c r="I389" s="241"/>
      <c r="J389" s="241"/>
      <c r="K389" s="243"/>
    </row>
    <row r="390" customFormat="false" ht="15" hidden="false" customHeight="false" outlineLevel="0" collapsed="false">
      <c r="A390" s="244" t="s">
        <v>1198</v>
      </c>
      <c r="B390" s="245" t="s">
        <v>15</v>
      </c>
      <c r="C390" s="246"/>
      <c r="D390" s="247" t="s">
        <v>1199</v>
      </c>
      <c r="E390" s="246"/>
      <c r="F390" s="248"/>
      <c r="G390" s="249" t="s">
        <v>15</v>
      </c>
      <c r="H390" s="250"/>
      <c r="I390" s="249"/>
      <c r="J390" s="249"/>
      <c r="K390" s="251"/>
    </row>
    <row r="391" customFormat="false" ht="30" hidden="false" customHeight="false" outlineLevel="0" collapsed="false">
      <c r="A391" s="205" t="s">
        <v>1200</v>
      </c>
      <c r="B391" s="205" t="n">
        <v>72118</v>
      </c>
      <c r="C391" s="207" t="s">
        <v>774</v>
      </c>
      <c r="D391" s="206" t="s">
        <v>236</v>
      </c>
      <c r="E391" s="207" t="s">
        <v>114</v>
      </c>
      <c r="F391" s="252" t="n">
        <v>41.55</v>
      </c>
      <c r="G391" s="253" t="n">
        <f aca="false">VLOOKUP(B391,'COMP ANL'!A:I,9,0)</f>
        <v>160.39</v>
      </c>
      <c r="H391" s="254" t="n">
        <f aca="false">$K$1</f>
        <v>0.2026</v>
      </c>
      <c r="I391" s="253" t="n">
        <f aca="false">G391*(1+H391)</f>
        <v>192.885014</v>
      </c>
      <c r="J391" s="253" t="n">
        <f aca="false">ROUND((I391*F391),2)</f>
        <v>8014.37</v>
      </c>
      <c r="K391" s="214"/>
    </row>
    <row r="392" customFormat="false" ht="15" hidden="false" customHeight="false" outlineLevel="0" collapsed="false">
      <c r="A392" s="244" t="s">
        <v>1201</v>
      </c>
      <c r="B392" s="245" t="s">
        <v>15</v>
      </c>
      <c r="C392" s="246"/>
      <c r="D392" s="247" t="s">
        <v>1202</v>
      </c>
      <c r="E392" s="246"/>
      <c r="F392" s="248"/>
      <c r="G392" s="249" t="s">
        <v>15</v>
      </c>
      <c r="H392" s="250"/>
      <c r="I392" s="249"/>
      <c r="J392" s="249"/>
      <c r="K392" s="251"/>
    </row>
    <row r="393" customFormat="false" ht="30" hidden="false" customHeight="false" outlineLevel="0" collapsed="false">
      <c r="A393" s="205" t="s">
        <v>1203</v>
      </c>
      <c r="B393" s="205" t="n">
        <v>85005</v>
      </c>
      <c r="C393" s="207" t="s">
        <v>774</v>
      </c>
      <c r="D393" s="206" t="s">
        <v>204</v>
      </c>
      <c r="E393" s="207" t="s">
        <v>114</v>
      </c>
      <c r="F393" s="252" t="n">
        <v>23.5</v>
      </c>
      <c r="G393" s="253" t="n">
        <f aca="false">VLOOKUP(B393,'COMP ANL'!A:I,9,0)</f>
        <v>546.06</v>
      </c>
      <c r="H393" s="254" t="n">
        <f aca="false">$K$1</f>
        <v>0.2026</v>
      </c>
      <c r="I393" s="253" t="n">
        <f aca="false">G393*(1+H393)</f>
        <v>656.691756</v>
      </c>
      <c r="J393" s="253" t="n">
        <f aca="false">ROUND((I393*F393),2)</f>
        <v>15432.26</v>
      </c>
      <c r="K393" s="214"/>
    </row>
    <row r="394" customFormat="false" ht="15" hidden="false" customHeight="false" outlineLevel="0" collapsed="false">
      <c r="A394" s="244" t="s">
        <v>1204</v>
      </c>
      <c r="B394" s="245" t="s">
        <v>15</v>
      </c>
      <c r="C394" s="246"/>
      <c r="D394" s="247" t="s">
        <v>1205</v>
      </c>
      <c r="E394" s="246"/>
      <c r="F394" s="248"/>
      <c r="G394" s="249" t="s">
        <v>15</v>
      </c>
      <c r="H394" s="250"/>
      <c r="I394" s="249"/>
      <c r="J394" s="249"/>
      <c r="K394" s="251"/>
    </row>
    <row r="395" customFormat="false" ht="30" hidden="false" customHeight="false" outlineLevel="0" collapsed="false">
      <c r="A395" s="205" t="s">
        <v>1206</v>
      </c>
      <c r="B395" s="205" t="n">
        <v>94216</v>
      </c>
      <c r="C395" s="207" t="s">
        <v>774</v>
      </c>
      <c r="D395" s="206" t="s">
        <v>113</v>
      </c>
      <c r="E395" s="207" t="s">
        <v>114</v>
      </c>
      <c r="F395" s="252" t="n">
        <v>1437</v>
      </c>
      <c r="G395" s="253" t="n">
        <f aca="false">VLOOKUP(B395,'COMP ANL'!A:I,9,0)</f>
        <v>201.62</v>
      </c>
      <c r="H395" s="254" t="n">
        <f aca="false">$K$1</f>
        <v>0.2026</v>
      </c>
      <c r="I395" s="253" t="n">
        <f aca="false">G395*(1+H395)</f>
        <v>242.468212</v>
      </c>
      <c r="J395" s="253" t="n">
        <f aca="false">ROUND((I395*F395),2)</f>
        <v>348426.82</v>
      </c>
      <c r="K395" s="214"/>
    </row>
    <row r="396" customFormat="false" ht="15" hidden="false" customHeight="false" outlineLevel="0" collapsed="false">
      <c r="A396" s="244" t="s">
        <v>1207</v>
      </c>
      <c r="B396" s="245" t="s">
        <v>15</v>
      </c>
      <c r="C396" s="246"/>
      <c r="D396" s="247" t="s">
        <v>1208</v>
      </c>
      <c r="E396" s="246"/>
      <c r="F396" s="248"/>
      <c r="G396" s="249" t="s">
        <v>15</v>
      </c>
      <c r="H396" s="250"/>
      <c r="I396" s="249"/>
      <c r="J396" s="249"/>
      <c r="K396" s="251"/>
    </row>
    <row r="397" customFormat="false" ht="15" hidden="false" customHeight="false" outlineLevel="0" collapsed="false">
      <c r="A397" s="205" t="s">
        <v>1209</v>
      </c>
      <c r="B397" s="205" t="s">
        <v>365</v>
      </c>
      <c r="C397" s="207" t="s">
        <v>1210</v>
      </c>
      <c r="D397" s="206" t="s">
        <v>366</v>
      </c>
      <c r="E397" s="207" t="s">
        <v>120</v>
      </c>
      <c r="F397" s="252" t="n">
        <v>83.03</v>
      </c>
      <c r="G397" s="253" t="n">
        <f aca="false">VLOOKUP(B397,'COMP ANL'!A:I,9,0)</f>
        <v>20.69</v>
      </c>
      <c r="H397" s="254" t="n">
        <f aca="false">$K$1</f>
        <v>0.2026</v>
      </c>
      <c r="I397" s="253" t="n">
        <f aca="false">G397*(1+H397)</f>
        <v>24.881794</v>
      </c>
      <c r="J397" s="253" t="n">
        <f aca="false">ROUND((I397*F397),2)</f>
        <v>2065.94</v>
      </c>
      <c r="K397" s="214"/>
    </row>
    <row r="398" customFormat="false" ht="15" hidden="false" customHeight="false" outlineLevel="0" collapsed="false">
      <c r="A398" s="236" t="s">
        <v>1211</v>
      </c>
      <c r="B398" s="237" t="s">
        <v>15</v>
      </c>
      <c r="C398" s="238"/>
      <c r="D398" s="239" t="s">
        <v>1212</v>
      </c>
      <c r="E398" s="238"/>
      <c r="F398" s="240"/>
      <c r="G398" s="241" t="s">
        <v>15</v>
      </c>
      <c r="H398" s="242"/>
      <c r="I398" s="241"/>
      <c r="J398" s="241"/>
      <c r="K398" s="243"/>
    </row>
    <row r="399" customFormat="false" ht="15" hidden="false" customHeight="false" outlineLevel="0" collapsed="false">
      <c r="A399" s="236" t="s">
        <v>1213</v>
      </c>
      <c r="B399" s="237" t="s">
        <v>15</v>
      </c>
      <c r="C399" s="238"/>
      <c r="D399" s="239" t="s">
        <v>1214</v>
      </c>
      <c r="E399" s="238"/>
      <c r="F399" s="240"/>
      <c r="G399" s="241" t="s">
        <v>15</v>
      </c>
      <c r="H399" s="242"/>
      <c r="I399" s="241"/>
      <c r="J399" s="241"/>
      <c r="K399" s="243"/>
    </row>
    <row r="400" customFormat="false" ht="15" hidden="false" customHeight="false" outlineLevel="0" collapsed="false">
      <c r="A400" s="244" t="s">
        <v>1215</v>
      </c>
      <c r="B400" s="245" t="s">
        <v>15</v>
      </c>
      <c r="C400" s="246"/>
      <c r="D400" s="247" t="s">
        <v>1216</v>
      </c>
      <c r="E400" s="246"/>
      <c r="F400" s="248"/>
      <c r="G400" s="249" t="s">
        <v>15</v>
      </c>
      <c r="H400" s="250"/>
      <c r="I400" s="249"/>
      <c r="J400" s="249"/>
      <c r="K400" s="251"/>
    </row>
    <row r="401" customFormat="false" ht="45" hidden="false" customHeight="false" outlineLevel="0" collapsed="false">
      <c r="A401" s="205" t="s">
        <v>1217</v>
      </c>
      <c r="B401" s="205" t="n">
        <v>94990</v>
      </c>
      <c r="C401" s="207" t="s">
        <v>774</v>
      </c>
      <c r="D401" s="206" t="s">
        <v>165</v>
      </c>
      <c r="E401" s="207" t="s">
        <v>128</v>
      </c>
      <c r="F401" s="252" t="n">
        <v>33.96</v>
      </c>
      <c r="G401" s="253" t="n">
        <f aca="false">VLOOKUP(B401,'COMP ANL'!A:I,9,0)</f>
        <v>877.82</v>
      </c>
      <c r="H401" s="254" t="n">
        <f aca="false">$K$1</f>
        <v>0.2026</v>
      </c>
      <c r="I401" s="253" t="n">
        <f aca="false">G401*(1+H401)</f>
        <v>1055.666332</v>
      </c>
      <c r="J401" s="253" t="n">
        <f aca="false">ROUND((I401*F401),2)</f>
        <v>35850.43</v>
      </c>
      <c r="K401" s="214"/>
    </row>
    <row r="402" customFormat="false" ht="45" hidden="false" customHeight="false" outlineLevel="0" collapsed="false">
      <c r="A402" s="205" t="s">
        <v>1218</v>
      </c>
      <c r="B402" s="205" t="n">
        <v>98679</v>
      </c>
      <c r="C402" s="207" t="s">
        <v>774</v>
      </c>
      <c r="D402" s="206" t="s">
        <v>161</v>
      </c>
      <c r="E402" s="207" t="s">
        <v>114</v>
      </c>
      <c r="F402" s="252" t="n">
        <v>796.32</v>
      </c>
      <c r="G402" s="253" t="n">
        <f aca="false">VLOOKUP(B402,'COMP ANL'!A:I,9,0)</f>
        <v>39.94</v>
      </c>
      <c r="H402" s="254" t="n">
        <f aca="false">$K$1</f>
        <v>0.2026</v>
      </c>
      <c r="I402" s="253" t="n">
        <f aca="false">G402*(1+H402)</f>
        <v>48.031844</v>
      </c>
      <c r="J402" s="253" t="n">
        <f aca="false">ROUND((I402*F402),2)</f>
        <v>38248.72</v>
      </c>
      <c r="K402" s="214"/>
    </row>
    <row r="403" customFormat="false" ht="30" hidden="false" customHeight="false" outlineLevel="0" collapsed="false">
      <c r="A403" s="205" t="s">
        <v>1219</v>
      </c>
      <c r="B403" s="205" t="n">
        <v>101094</v>
      </c>
      <c r="C403" s="207" t="s">
        <v>774</v>
      </c>
      <c r="D403" s="206" t="s">
        <v>364</v>
      </c>
      <c r="E403" s="207" t="s">
        <v>120</v>
      </c>
      <c r="F403" s="252" t="n">
        <v>12.25</v>
      </c>
      <c r="G403" s="253" t="n">
        <f aca="false">VLOOKUP(B403,'COMP ANL'!A:I,9,0)</f>
        <v>142.4</v>
      </c>
      <c r="H403" s="254" t="n">
        <f aca="false">$K$1</f>
        <v>0.2026</v>
      </c>
      <c r="I403" s="253" t="n">
        <f aca="false">G403*(1+H403)</f>
        <v>171.25024</v>
      </c>
      <c r="J403" s="253" t="n">
        <f aca="false">ROUND((I403*F403),2)</f>
        <v>2097.82</v>
      </c>
      <c r="K403" s="214"/>
    </row>
    <row r="404" customFormat="false" ht="15" hidden="false" customHeight="false" outlineLevel="0" collapsed="false">
      <c r="A404" s="244" t="s">
        <v>1220</v>
      </c>
      <c r="B404" s="245" t="s">
        <v>15</v>
      </c>
      <c r="C404" s="246"/>
      <c r="D404" s="247" t="s">
        <v>1221</v>
      </c>
      <c r="E404" s="246"/>
      <c r="F404" s="248"/>
      <c r="G404" s="249" t="s">
        <v>15</v>
      </c>
      <c r="H404" s="250"/>
      <c r="I404" s="249"/>
      <c r="J404" s="249"/>
      <c r="K404" s="251"/>
    </row>
    <row r="405" customFormat="false" ht="45" hidden="false" customHeight="false" outlineLevel="0" collapsed="false">
      <c r="A405" s="205" t="s">
        <v>1222</v>
      </c>
      <c r="B405" s="205" t="n">
        <v>87251</v>
      </c>
      <c r="C405" s="207" t="s">
        <v>774</v>
      </c>
      <c r="D405" s="206" t="s">
        <v>166</v>
      </c>
      <c r="E405" s="207" t="s">
        <v>114</v>
      </c>
      <c r="F405" s="252" t="n">
        <v>575.51</v>
      </c>
      <c r="G405" s="253" t="n">
        <f aca="false">VLOOKUP(B405,'COMP ANL'!A:I,9,0)</f>
        <v>50.76</v>
      </c>
      <c r="H405" s="254" t="n">
        <f aca="false">$K$1</f>
        <v>0.2026</v>
      </c>
      <c r="I405" s="253" t="n">
        <f aca="false">G405*(1+H405)</f>
        <v>61.043976</v>
      </c>
      <c r="J405" s="253" t="n">
        <f aca="false">ROUND((I405*F405),2)</f>
        <v>35131.42</v>
      </c>
      <c r="K405" s="214"/>
    </row>
    <row r="406" customFormat="false" ht="45" hidden="false" customHeight="false" outlineLevel="0" collapsed="false">
      <c r="A406" s="205" t="s">
        <v>1223</v>
      </c>
      <c r="B406" s="205" t="n">
        <v>87257</v>
      </c>
      <c r="C406" s="207" t="s">
        <v>774</v>
      </c>
      <c r="D406" s="206" t="s">
        <v>164</v>
      </c>
      <c r="E406" s="207" t="s">
        <v>114</v>
      </c>
      <c r="F406" s="252" t="n">
        <v>346.39</v>
      </c>
      <c r="G406" s="253" t="n">
        <f aca="false">VLOOKUP(B406,'COMP ANL'!A:I,9,0)</f>
        <v>87.44</v>
      </c>
      <c r="H406" s="254" t="n">
        <f aca="false">$K$1</f>
        <v>0.2026</v>
      </c>
      <c r="I406" s="253" t="n">
        <f aca="false">G406*(1+H406)</f>
        <v>105.155344</v>
      </c>
      <c r="J406" s="253" t="n">
        <f aca="false">ROUND((I406*F406),2)</f>
        <v>36424.76</v>
      </c>
      <c r="K406" s="214"/>
    </row>
    <row r="407" customFormat="false" ht="15" hidden="false" customHeight="false" outlineLevel="0" collapsed="false">
      <c r="A407" s="244" t="s">
        <v>1224</v>
      </c>
      <c r="B407" s="245" t="s">
        <v>15</v>
      </c>
      <c r="C407" s="246"/>
      <c r="D407" s="247" t="s">
        <v>1225</v>
      </c>
      <c r="E407" s="246"/>
      <c r="F407" s="248"/>
      <c r="G407" s="249" t="s">
        <v>15</v>
      </c>
      <c r="H407" s="250"/>
      <c r="I407" s="249"/>
      <c r="J407" s="249"/>
      <c r="K407" s="251"/>
    </row>
    <row r="408" customFormat="false" ht="30" hidden="false" customHeight="false" outlineLevel="0" collapsed="false">
      <c r="A408" s="205" t="s">
        <v>1226</v>
      </c>
      <c r="B408" s="205" t="n">
        <v>84186</v>
      </c>
      <c r="C408" s="207" t="s">
        <v>774</v>
      </c>
      <c r="D408" s="206" t="s">
        <v>241</v>
      </c>
      <c r="E408" s="207" t="s">
        <v>114</v>
      </c>
      <c r="F408" s="252" t="n">
        <v>76.67</v>
      </c>
      <c r="G408" s="253" t="n">
        <f aca="false">VLOOKUP(B408,'COMP ANL'!A:I,9,0)</f>
        <v>97.01</v>
      </c>
      <c r="H408" s="254" t="n">
        <f aca="false">$K$1</f>
        <v>0.2026</v>
      </c>
      <c r="I408" s="253" t="n">
        <f aca="false">G408*(1+H408)</f>
        <v>116.664226</v>
      </c>
      <c r="J408" s="253" t="n">
        <f aca="false">ROUND((I408*F408),2)</f>
        <v>8944.65</v>
      </c>
      <c r="K408" s="214"/>
    </row>
    <row r="409" customFormat="false" ht="15" hidden="false" customHeight="false" outlineLevel="0" collapsed="false">
      <c r="A409" s="244" t="s">
        <v>1227</v>
      </c>
      <c r="B409" s="245" t="s">
        <v>15</v>
      </c>
      <c r="C409" s="246"/>
      <c r="D409" s="247" t="s">
        <v>1228</v>
      </c>
      <c r="E409" s="246"/>
      <c r="F409" s="248"/>
      <c r="G409" s="249" t="s">
        <v>15</v>
      </c>
      <c r="H409" s="250"/>
      <c r="I409" s="249"/>
      <c r="J409" s="249"/>
      <c r="K409" s="251"/>
    </row>
    <row r="410" customFormat="false" ht="30" hidden="false" customHeight="false" outlineLevel="0" collapsed="false">
      <c r="A410" s="205" t="s">
        <v>1229</v>
      </c>
      <c r="B410" s="205" t="s">
        <v>147</v>
      </c>
      <c r="C410" s="207" t="s">
        <v>1210</v>
      </c>
      <c r="D410" s="206" t="s">
        <v>148</v>
      </c>
      <c r="E410" s="207" t="s">
        <v>114</v>
      </c>
      <c r="F410" s="252" t="n">
        <v>394.64</v>
      </c>
      <c r="G410" s="253" t="n">
        <f aca="false">VLOOKUP(B410,'COMP ANL'!A:I,9,0)</f>
        <v>107.54</v>
      </c>
      <c r="H410" s="254" t="n">
        <f aca="false">$K$1</f>
        <v>0.2026</v>
      </c>
      <c r="I410" s="253" t="n">
        <f aca="false">G410*(1+H410)</f>
        <v>129.327604</v>
      </c>
      <c r="J410" s="253" t="n">
        <f aca="false">ROUND((I410*F410),2)</f>
        <v>51037.85</v>
      </c>
      <c r="K410" s="214"/>
    </row>
    <row r="411" customFormat="false" ht="15" hidden="false" customHeight="false" outlineLevel="0" collapsed="false">
      <c r="A411" s="244" t="s">
        <v>1230</v>
      </c>
      <c r="B411" s="245" t="s">
        <v>15</v>
      </c>
      <c r="C411" s="246"/>
      <c r="D411" s="247" t="s">
        <v>1231</v>
      </c>
      <c r="E411" s="246"/>
      <c r="F411" s="248"/>
      <c r="G411" s="249" t="s">
        <v>15</v>
      </c>
      <c r="H411" s="250"/>
      <c r="I411" s="249"/>
      <c r="J411" s="249"/>
      <c r="K411" s="251"/>
    </row>
    <row r="412" customFormat="false" ht="60" hidden="false" customHeight="false" outlineLevel="0" collapsed="false">
      <c r="A412" s="205" t="s">
        <v>1232</v>
      </c>
      <c r="B412" s="205" t="n">
        <v>87680</v>
      </c>
      <c r="C412" s="207" t="s">
        <v>774</v>
      </c>
      <c r="D412" s="206" t="s">
        <v>123</v>
      </c>
      <c r="E412" s="207" t="s">
        <v>114</v>
      </c>
      <c r="F412" s="252" t="n">
        <v>2249.18</v>
      </c>
      <c r="G412" s="253" t="n">
        <f aca="false">VLOOKUP(B412,'COMP ANL'!A:I,9,0)</f>
        <v>46.69</v>
      </c>
      <c r="H412" s="254" t="n">
        <f aca="false">$K$1</f>
        <v>0.2026</v>
      </c>
      <c r="I412" s="253" t="n">
        <f aca="false">G412*(1+H412)</f>
        <v>56.149394</v>
      </c>
      <c r="J412" s="253" t="n">
        <f aca="false">ROUND((I412*F412),2)</f>
        <v>126290.09</v>
      </c>
      <c r="K412" s="214"/>
    </row>
    <row r="413" customFormat="false" ht="45" hidden="false" customHeight="false" outlineLevel="0" collapsed="false">
      <c r="A413" s="205" t="s">
        <v>1233</v>
      </c>
      <c r="B413" s="205" t="n">
        <v>97083</v>
      </c>
      <c r="C413" s="207" t="s">
        <v>774</v>
      </c>
      <c r="D413" s="206" t="s">
        <v>234</v>
      </c>
      <c r="E413" s="207" t="s">
        <v>114</v>
      </c>
      <c r="F413" s="252" t="n">
        <v>2249.18</v>
      </c>
      <c r="G413" s="253" t="n">
        <f aca="false">VLOOKUP(B413,'COMP ANL'!A:I,9,0)</f>
        <v>3.45</v>
      </c>
      <c r="H413" s="254" t="n">
        <f aca="false">$K$1</f>
        <v>0.2026</v>
      </c>
      <c r="I413" s="253" t="n">
        <f aca="false">G413*(1+H413)</f>
        <v>4.14897</v>
      </c>
      <c r="J413" s="253" t="n">
        <f aca="false">ROUND((I413*F413),2)</f>
        <v>9331.78</v>
      </c>
      <c r="K413" s="214"/>
    </row>
    <row r="414" customFormat="false" ht="30" hidden="false" customHeight="false" outlineLevel="0" collapsed="false">
      <c r="A414" s="205" t="s">
        <v>1234</v>
      </c>
      <c r="B414" s="205" t="n">
        <v>97113</v>
      </c>
      <c r="C414" s="207" t="s">
        <v>774</v>
      </c>
      <c r="D414" s="206" t="s">
        <v>252</v>
      </c>
      <c r="E414" s="207" t="s">
        <v>114</v>
      </c>
      <c r="F414" s="252" t="n">
        <v>2249.18</v>
      </c>
      <c r="G414" s="253" t="n">
        <f aca="false">VLOOKUP(B414,'COMP ANL'!A:I,9,0)</f>
        <v>2.64</v>
      </c>
      <c r="H414" s="254" t="n">
        <f aca="false">$K$1</f>
        <v>0.2026</v>
      </c>
      <c r="I414" s="253" t="n">
        <f aca="false">G414*(1+H414)</f>
        <v>3.174864</v>
      </c>
      <c r="J414" s="253" t="n">
        <f aca="false">ROUND((I414*F414),2)</f>
        <v>7140.84</v>
      </c>
      <c r="K414" s="214"/>
    </row>
    <row r="415" customFormat="false" ht="45" hidden="false" customHeight="false" outlineLevel="0" collapsed="false">
      <c r="A415" s="205" t="s">
        <v>1235</v>
      </c>
      <c r="B415" s="205" t="n">
        <v>94962</v>
      </c>
      <c r="C415" s="207" t="s">
        <v>774</v>
      </c>
      <c r="D415" s="206" t="s">
        <v>129</v>
      </c>
      <c r="E415" s="207" t="s">
        <v>128</v>
      </c>
      <c r="F415" s="252" t="n">
        <v>157.44</v>
      </c>
      <c r="G415" s="253" t="n">
        <f aca="false">VLOOKUP(B415,'COMP ANL'!A:I,9,0)</f>
        <v>499.87</v>
      </c>
      <c r="H415" s="254" t="n">
        <f aca="false">$K$1</f>
        <v>0.2026</v>
      </c>
      <c r="I415" s="253" t="n">
        <f aca="false">G415*(1+H415)</f>
        <v>601.143662</v>
      </c>
      <c r="J415" s="253" t="n">
        <f aca="false">ROUND((I415*F415),2)</f>
        <v>94644.06</v>
      </c>
      <c r="K415" s="214"/>
    </row>
    <row r="416" customFormat="false" ht="15" hidden="false" customHeight="false" outlineLevel="0" collapsed="false">
      <c r="A416" s="236" t="s">
        <v>1236</v>
      </c>
      <c r="B416" s="237" t="s">
        <v>15</v>
      </c>
      <c r="C416" s="238"/>
      <c r="D416" s="239" t="s">
        <v>1237</v>
      </c>
      <c r="E416" s="238"/>
      <c r="F416" s="240"/>
      <c r="G416" s="241" t="s">
        <v>15</v>
      </c>
      <c r="H416" s="242"/>
      <c r="I416" s="241"/>
      <c r="J416" s="241"/>
      <c r="K416" s="243"/>
    </row>
    <row r="417" customFormat="false" ht="15" hidden="false" customHeight="false" outlineLevel="0" collapsed="false">
      <c r="A417" s="244" t="s">
        <v>1238</v>
      </c>
      <c r="B417" s="245" t="s">
        <v>15</v>
      </c>
      <c r="C417" s="246"/>
      <c r="D417" s="247" t="s">
        <v>1239</v>
      </c>
      <c r="E417" s="246"/>
      <c r="F417" s="248"/>
      <c r="G417" s="249" t="s">
        <v>15</v>
      </c>
      <c r="H417" s="250"/>
      <c r="I417" s="249"/>
      <c r="J417" s="249"/>
      <c r="K417" s="251"/>
    </row>
    <row r="418" customFormat="false" ht="45" hidden="false" customHeight="false" outlineLevel="0" collapsed="false">
      <c r="A418" s="205" t="s">
        <v>1240</v>
      </c>
      <c r="B418" s="205" t="n">
        <v>87879</v>
      </c>
      <c r="C418" s="207" t="s">
        <v>774</v>
      </c>
      <c r="D418" s="206" t="s">
        <v>183</v>
      </c>
      <c r="E418" s="207" t="s">
        <v>114</v>
      </c>
      <c r="F418" s="252" t="n">
        <v>3318.39</v>
      </c>
      <c r="G418" s="253" t="n">
        <f aca="false">VLOOKUP(B418,'COMP ANL'!A:I,9,0)</f>
        <v>4.69</v>
      </c>
      <c r="H418" s="254" t="n">
        <f aca="false">$K$1</f>
        <v>0.2026</v>
      </c>
      <c r="I418" s="253" t="n">
        <f aca="false">G418*(1+H418)</f>
        <v>5.640194</v>
      </c>
      <c r="J418" s="253" t="n">
        <f aca="false">ROUND((I418*F418),2)</f>
        <v>18716.36</v>
      </c>
      <c r="K418" s="214"/>
    </row>
    <row r="419" customFormat="false" ht="15" hidden="false" customHeight="false" outlineLevel="0" collapsed="false">
      <c r="A419" s="244" t="s">
        <v>1241</v>
      </c>
      <c r="B419" s="245" t="s">
        <v>15</v>
      </c>
      <c r="C419" s="246"/>
      <c r="D419" s="247" t="s">
        <v>1242</v>
      </c>
      <c r="E419" s="246"/>
      <c r="F419" s="248"/>
      <c r="G419" s="249" t="s">
        <v>15</v>
      </c>
      <c r="H419" s="250"/>
      <c r="I419" s="249"/>
      <c r="J419" s="249"/>
      <c r="K419" s="251"/>
    </row>
    <row r="420" customFormat="false" ht="75" hidden="false" customHeight="false" outlineLevel="0" collapsed="false">
      <c r="A420" s="205" t="s">
        <v>1243</v>
      </c>
      <c r="B420" s="205" t="n">
        <v>89173</v>
      </c>
      <c r="C420" s="207" t="s">
        <v>774</v>
      </c>
      <c r="D420" s="206" t="s">
        <v>118</v>
      </c>
      <c r="E420" s="207" t="s">
        <v>114</v>
      </c>
      <c r="F420" s="252" t="n">
        <v>3318.39</v>
      </c>
      <c r="G420" s="253" t="n">
        <f aca="false">VLOOKUP(B420,'COMP ANL'!A:I,9,0)</f>
        <v>44.81</v>
      </c>
      <c r="H420" s="254" t="n">
        <f aca="false">$K$1</f>
        <v>0.2026</v>
      </c>
      <c r="I420" s="253" t="n">
        <f aca="false">G420*(1+H420)</f>
        <v>53.888506</v>
      </c>
      <c r="J420" s="253" t="n">
        <f aca="false">ROUND((I420*F420),2)</f>
        <v>178823.08</v>
      </c>
      <c r="K420" s="214"/>
    </row>
    <row r="421" customFormat="false" ht="15" hidden="false" customHeight="false" outlineLevel="0" collapsed="false">
      <c r="A421" s="244" t="s">
        <v>1244</v>
      </c>
      <c r="B421" s="245" t="s">
        <v>15</v>
      </c>
      <c r="C421" s="246"/>
      <c r="D421" s="247" t="s">
        <v>1245</v>
      </c>
      <c r="E421" s="246"/>
      <c r="F421" s="248"/>
      <c r="G421" s="249" t="s">
        <v>15</v>
      </c>
      <c r="H421" s="250"/>
      <c r="I421" s="249"/>
      <c r="J421" s="249"/>
      <c r="K421" s="251"/>
    </row>
    <row r="422" customFormat="false" ht="45" hidden="false" customHeight="false" outlineLevel="0" collapsed="false">
      <c r="A422" s="205" t="s">
        <v>1246</v>
      </c>
      <c r="B422" s="205" t="n">
        <v>87275</v>
      </c>
      <c r="C422" s="207" t="s">
        <v>774</v>
      </c>
      <c r="D422" s="206" t="s">
        <v>143</v>
      </c>
      <c r="E422" s="207" t="s">
        <v>114</v>
      </c>
      <c r="F422" s="252" t="n">
        <v>650.78</v>
      </c>
      <c r="G422" s="253" t="n">
        <f aca="false">VLOOKUP(B422,'COMP ANL'!A:I,9,0)</f>
        <v>75.14</v>
      </c>
      <c r="H422" s="254" t="n">
        <f aca="false">$K$1</f>
        <v>0.2026</v>
      </c>
      <c r="I422" s="253" t="n">
        <f aca="false">G422*(1+H422)</f>
        <v>90.363364</v>
      </c>
      <c r="J422" s="253" t="n">
        <f aca="false">ROUND((I422*F422),2)</f>
        <v>58806.67</v>
      </c>
      <c r="K422" s="214"/>
    </row>
    <row r="423" customFormat="false" ht="45" hidden="false" customHeight="false" outlineLevel="0" collapsed="false">
      <c r="A423" s="205" t="s">
        <v>1247</v>
      </c>
      <c r="B423" s="205" t="s">
        <v>218</v>
      </c>
      <c r="C423" s="207" t="s">
        <v>1160</v>
      </c>
      <c r="D423" s="206" t="s">
        <v>219</v>
      </c>
      <c r="E423" s="207" t="s">
        <v>114</v>
      </c>
      <c r="F423" s="252" t="n">
        <v>183.39</v>
      </c>
      <c r="G423" s="253" t="n">
        <f aca="false">VLOOKUP(B423,'COMP ANL'!A:I,9,0)</f>
        <v>56.62</v>
      </c>
      <c r="H423" s="254" t="n">
        <f aca="false">$K$1</f>
        <v>0.2026</v>
      </c>
      <c r="I423" s="253" t="n">
        <f aca="false">G423*(1+H423)</f>
        <v>68.091212</v>
      </c>
      <c r="J423" s="253" t="n">
        <f aca="false">ROUND((I423*F423),2)</f>
        <v>12487.25</v>
      </c>
      <c r="K423" s="214"/>
    </row>
    <row r="424" customFormat="false" ht="15" hidden="false" customHeight="false" outlineLevel="0" collapsed="false">
      <c r="A424" s="236" t="s">
        <v>1248</v>
      </c>
      <c r="B424" s="237" t="s">
        <v>15</v>
      </c>
      <c r="C424" s="238"/>
      <c r="D424" s="239" t="s">
        <v>1249</v>
      </c>
      <c r="E424" s="238"/>
      <c r="F424" s="240"/>
      <c r="G424" s="241" t="s">
        <v>15</v>
      </c>
      <c r="H424" s="242"/>
      <c r="I424" s="241"/>
      <c r="J424" s="241"/>
      <c r="K424" s="243"/>
    </row>
    <row r="425" customFormat="false" ht="15" hidden="false" customHeight="false" outlineLevel="0" collapsed="false">
      <c r="A425" s="244" t="s">
        <v>1250</v>
      </c>
      <c r="B425" s="245" t="s">
        <v>15</v>
      </c>
      <c r="C425" s="246"/>
      <c r="D425" s="247" t="s">
        <v>1251</v>
      </c>
      <c r="E425" s="246"/>
      <c r="F425" s="248"/>
      <c r="G425" s="249" t="s">
        <v>15</v>
      </c>
      <c r="H425" s="250"/>
      <c r="I425" s="249"/>
      <c r="J425" s="249"/>
      <c r="K425" s="251"/>
    </row>
    <row r="426" customFormat="false" ht="30" hidden="false" customHeight="false" outlineLevel="0" collapsed="false">
      <c r="A426" s="205" t="s">
        <v>1252</v>
      </c>
      <c r="B426" s="205" t="s">
        <v>130</v>
      </c>
      <c r="C426" s="207" t="s">
        <v>1160</v>
      </c>
      <c r="D426" s="206" t="s">
        <v>131</v>
      </c>
      <c r="E426" s="207" t="s">
        <v>114</v>
      </c>
      <c r="F426" s="252" t="n">
        <v>857.89</v>
      </c>
      <c r="G426" s="253" t="n">
        <f aca="false">VLOOKUP(B426,'COMP ANL'!A:I,9,0)</f>
        <v>90</v>
      </c>
      <c r="H426" s="254" t="n">
        <f aca="false">$K$1</f>
        <v>0.2026</v>
      </c>
      <c r="I426" s="253" t="n">
        <f aca="false">G426*(1+H426)</f>
        <v>108.234</v>
      </c>
      <c r="J426" s="253" t="n">
        <f aca="false">ROUND((I426*F426),2)</f>
        <v>92852.87</v>
      </c>
      <c r="K426" s="214"/>
    </row>
    <row r="427" customFormat="false" ht="15" hidden="false" customHeight="false" outlineLevel="0" collapsed="false">
      <c r="A427" s="244" t="s">
        <v>1253</v>
      </c>
      <c r="B427" s="245" t="s">
        <v>15</v>
      </c>
      <c r="C427" s="246"/>
      <c r="D427" s="247" t="s">
        <v>1254</v>
      </c>
      <c r="E427" s="246"/>
      <c r="F427" s="248"/>
      <c r="G427" s="249" t="s">
        <v>15</v>
      </c>
      <c r="H427" s="250"/>
      <c r="I427" s="249"/>
      <c r="J427" s="249"/>
      <c r="K427" s="251"/>
    </row>
    <row r="428" customFormat="false" ht="45" hidden="false" customHeight="false" outlineLevel="0" collapsed="false">
      <c r="A428" s="205" t="s">
        <v>1255</v>
      </c>
      <c r="B428" s="205" t="s">
        <v>172</v>
      </c>
      <c r="C428" s="207" t="s">
        <v>1160</v>
      </c>
      <c r="D428" s="206" t="s">
        <v>173</v>
      </c>
      <c r="E428" s="207" t="s">
        <v>114</v>
      </c>
      <c r="F428" s="252" t="n">
        <v>476.93</v>
      </c>
      <c r="G428" s="253" t="n">
        <f aca="false">VLOOKUP(B428,'COMP ANL'!A:I,9,0)</f>
        <v>55</v>
      </c>
      <c r="H428" s="254" t="n">
        <f aca="false">$K$1</f>
        <v>0.2026</v>
      </c>
      <c r="I428" s="253" t="n">
        <f aca="false">G428*(1+H428)</f>
        <v>66.143</v>
      </c>
      <c r="J428" s="253" t="n">
        <f aca="false">ROUND((I428*F428),2)</f>
        <v>31545.58</v>
      </c>
      <c r="K428" s="214"/>
    </row>
    <row r="429" customFormat="false" ht="15" hidden="false" customHeight="false" outlineLevel="0" collapsed="false">
      <c r="A429" s="236" t="s">
        <v>1256</v>
      </c>
      <c r="B429" s="237" t="s">
        <v>15</v>
      </c>
      <c r="C429" s="238"/>
      <c r="D429" s="239" t="s">
        <v>1257</v>
      </c>
      <c r="E429" s="238"/>
      <c r="F429" s="240"/>
      <c r="G429" s="241" t="s">
        <v>15</v>
      </c>
      <c r="H429" s="242"/>
      <c r="I429" s="241"/>
      <c r="J429" s="241"/>
      <c r="K429" s="243"/>
    </row>
    <row r="430" customFormat="false" ht="15" hidden="false" customHeight="false" outlineLevel="0" collapsed="false">
      <c r="A430" s="244" t="s">
        <v>1258</v>
      </c>
      <c r="B430" s="245" t="s">
        <v>15</v>
      </c>
      <c r="C430" s="246"/>
      <c r="D430" s="247" t="s">
        <v>1259</v>
      </c>
      <c r="E430" s="246"/>
      <c r="F430" s="248"/>
      <c r="G430" s="249" t="s">
        <v>15</v>
      </c>
      <c r="H430" s="250"/>
      <c r="I430" s="249"/>
      <c r="J430" s="249"/>
      <c r="K430" s="251"/>
    </row>
    <row r="431" customFormat="false" ht="30" hidden="false" customHeight="false" outlineLevel="0" collapsed="false">
      <c r="A431" s="205" t="s">
        <v>1260</v>
      </c>
      <c r="B431" s="205" t="n">
        <v>88496</v>
      </c>
      <c r="C431" s="207" t="s">
        <v>774</v>
      </c>
      <c r="D431" s="206" t="s">
        <v>190</v>
      </c>
      <c r="E431" s="207" t="s">
        <v>114</v>
      </c>
      <c r="F431" s="252" t="n">
        <v>476.93</v>
      </c>
      <c r="G431" s="253" t="n">
        <f aca="false">VLOOKUP(B431,'COMP ANL'!A:I,9,0)</f>
        <v>34.15</v>
      </c>
      <c r="H431" s="254" t="n">
        <f aca="false">$K$1</f>
        <v>0.2026</v>
      </c>
      <c r="I431" s="253" t="n">
        <f aca="false">G431*(1+H431)</f>
        <v>41.06879</v>
      </c>
      <c r="J431" s="253" t="n">
        <f aca="false">ROUND((I431*F431),2)</f>
        <v>19586.94</v>
      </c>
      <c r="K431" s="214"/>
    </row>
    <row r="432" customFormat="false" ht="30" hidden="false" customHeight="false" outlineLevel="0" collapsed="false">
      <c r="A432" s="205" t="s">
        <v>1261</v>
      </c>
      <c r="B432" s="205" t="n">
        <v>88497</v>
      </c>
      <c r="C432" s="207" t="s">
        <v>774</v>
      </c>
      <c r="D432" s="206" t="s">
        <v>141</v>
      </c>
      <c r="E432" s="207" t="s">
        <v>114</v>
      </c>
      <c r="F432" s="252" t="n">
        <v>2661.23</v>
      </c>
      <c r="G432" s="253" t="n">
        <f aca="false">VLOOKUP(B432,'COMP ANL'!A:I,9,0)</f>
        <v>19.66</v>
      </c>
      <c r="H432" s="254" t="n">
        <f aca="false">$K$1</f>
        <v>0.2026</v>
      </c>
      <c r="I432" s="253" t="n">
        <f aca="false">G432*(1+H432)</f>
        <v>23.643116</v>
      </c>
      <c r="J432" s="253" t="n">
        <f aca="false">ROUND((I432*F432),2)</f>
        <v>62919.77</v>
      </c>
      <c r="K432" s="214"/>
    </row>
    <row r="433" customFormat="false" ht="15" hidden="false" customHeight="false" outlineLevel="0" collapsed="false">
      <c r="A433" s="244" t="s">
        <v>1262</v>
      </c>
      <c r="B433" s="245" t="s">
        <v>15</v>
      </c>
      <c r="C433" s="246"/>
      <c r="D433" s="247" t="s">
        <v>1263</v>
      </c>
      <c r="E433" s="246"/>
      <c r="F433" s="248"/>
      <c r="G433" s="249" t="s">
        <v>15</v>
      </c>
      <c r="H433" s="250"/>
      <c r="I433" s="249"/>
      <c r="J433" s="249"/>
      <c r="K433" s="251"/>
    </row>
    <row r="434" customFormat="false" ht="30" hidden="false" customHeight="false" outlineLevel="0" collapsed="false">
      <c r="A434" s="205" t="s">
        <v>1264</v>
      </c>
      <c r="B434" s="205" t="n">
        <v>88488</v>
      </c>
      <c r="C434" s="207" t="s">
        <v>774</v>
      </c>
      <c r="D434" s="206" t="s">
        <v>235</v>
      </c>
      <c r="E434" s="207" t="s">
        <v>114</v>
      </c>
      <c r="F434" s="252" t="n">
        <v>476.93</v>
      </c>
      <c r="G434" s="253" t="n">
        <f aca="false">VLOOKUP(B434,'COMP ANL'!A:I,9,0)</f>
        <v>16.07</v>
      </c>
      <c r="H434" s="254" t="n">
        <f aca="false">$K$1</f>
        <v>0.2026</v>
      </c>
      <c r="I434" s="253" t="n">
        <f aca="false">G434*(1+H434)</f>
        <v>19.325782</v>
      </c>
      <c r="J434" s="253" t="n">
        <f aca="false">ROUND((I434*F434),2)</f>
        <v>9217.05</v>
      </c>
      <c r="K434" s="214"/>
    </row>
    <row r="435" customFormat="false" ht="30" hidden="false" customHeight="false" outlineLevel="0" collapsed="false">
      <c r="A435" s="205" t="s">
        <v>1265</v>
      </c>
      <c r="B435" s="205" t="n">
        <v>88489</v>
      </c>
      <c r="C435" s="207" t="s">
        <v>774</v>
      </c>
      <c r="D435" s="206" t="s">
        <v>156</v>
      </c>
      <c r="E435" s="207" t="s">
        <v>114</v>
      </c>
      <c r="F435" s="252" t="n">
        <v>2661.23</v>
      </c>
      <c r="G435" s="253" t="n">
        <f aca="false">VLOOKUP(B435,'COMP ANL'!A:I,9,0)</f>
        <v>13.65</v>
      </c>
      <c r="H435" s="254" t="n">
        <f aca="false">$K$1</f>
        <v>0.2026</v>
      </c>
      <c r="I435" s="253" t="n">
        <f aca="false">G435*(1+H435)</f>
        <v>16.41549</v>
      </c>
      <c r="J435" s="253" t="n">
        <f aca="false">ROUND((I435*F435),2)</f>
        <v>43685.39</v>
      </c>
      <c r="K435" s="214"/>
    </row>
    <row r="436" customFormat="false" ht="15" hidden="false" customHeight="false" outlineLevel="0" collapsed="false">
      <c r="A436" s="244" t="s">
        <v>1266</v>
      </c>
      <c r="B436" s="245" t="s">
        <v>15</v>
      </c>
      <c r="C436" s="246"/>
      <c r="D436" s="247" t="s">
        <v>1267</v>
      </c>
      <c r="E436" s="246"/>
      <c r="F436" s="248"/>
      <c r="G436" s="249" t="s">
        <v>15</v>
      </c>
      <c r="H436" s="250"/>
      <c r="I436" s="249"/>
      <c r="J436" s="249"/>
      <c r="K436" s="251"/>
    </row>
    <row r="437" customFormat="false" ht="30" hidden="false" customHeight="false" outlineLevel="0" collapsed="false">
      <c r="A437" s="205" t="s">
        <v>1268</v>
      </c>
      <c r="B437" s="205" t="n">
        <v>98555</v>
      </c>
      <c r="C437" s="207" t="s">
        <v>774</v>
      </c>
      <c r="D437" s="206" t="s">
        <v>125</v>
      </c>
      <c r="E437" s="207" t="s">
        <v>114</v>
      </c>
      <c r="F437" s="252" t="n">
        <v>2028.83</v>
      </c>
      <c r="G437" s="253" t="n">
        <f aca="false">VLOOKUP(B437,'COMP ANL'!A:I,9,0)</f>
        <v>33.62</v>
      </c>
      <c r="H437" s="254" t="n">
        <f aca="false">$K$1</f>
        <v>0.2026</v>
      </c>
      <c r="I437" s="253" t="n">
        <f aca="false">G437*(1+H437)</f>
        <v>40.431412</v>
      </c>
      <c r="J437" s="253" t="n">
        <f aca="false">ROUND((I437*F437),2)</f>
        <v>82028.46</v>
      </c>
      <c r="K437" s="214"/>
    </row>
    <row r="438" customFormat="false" ht="15" hidden="false" customHeight="false" outlineLevel="0" collapsed="false">
      <c r="A438" s="236" t="s">
        <v>1269</v>
      </c>
      <c r="B438" s="237" t="s">
        <v>15</v>
      </c>
      <c r="C438" s="238"/>
      <c r="D438" s="239" t="s">
        <v>1270</v>
      </c>
      <c r="E438" s="238"/>
      <c r="F438" s="240"/>
      <c r="G438" s="241" t="s">
        <v>15</v>
      </c>
      <c r="H438" s="242"/>
      <c r="I438" s="241"/>
      <c r="J438" s="241"/>
      <c r="K438" s="243"/>
    </row>
    <row r="439" customFormat="false" ht="15" hidden="false" customHeight="false" outlineLevel="0" collapsed="false">
      <c r="A439" s="244" t="s">
        <v>1271</v>
      </c>
      <c r="B439" s="245" t="s">
        <v>15</v>
      </c>
      <c r="C439" s="246"/>
      <c r="D439" s="247" t="s">
        <v>1272</v>
      </c>
      <c r="E439" s="246"/>
      <c r="F439" s="248"/>
      <c r="G439" s="249" t="s">
        <v>15</v>
      </c>
      <c r="H439" s="250"/>
      <c r="I439" s="249"/>
      <c r="J439" s="249"/>
      <c r="K439" s="251"/>
    </row>
    <row r="440" customFormat="false" ht="15" hidden="false" customHeight="false" outlineLevel="0" collapsed="false">
      <c r="A440" s="205" t="s">
        <v>1273</v>
      </c>
      <c r="B440" s="205" t="s">
        <v>598</v>
      </c>
      <c r="C440" s="207" t="s">
        <v>1210</v>
      </c>
      <c r="D440" s="206" t="s">
        <v>599</v>
      </c>
      <c r="E440" s="207" t="s">
        <v>120</v>
      </c>
      <c r="F440" s="252" t="n">
        <v>19.49</v>
      </c>
      <c r="G440" s="253" t="n">
        <f aca="false">VLOOKUP(B440,'COMP ANL'!A:I,9,0)</f>
        <v>9.5</v>
      </c>
      <c r="H440" s="254" t="n">
        <f aca="false">$K$1</f>
        <v>0.2026</v>
      </c>
      <c r="I440" s="253" t="n">
        <f aca="false">G440*(1+H440)</f>
        <v>11.4247</v>
      </c>
      <c r="J440" s="253" t="n">
        <f aca="false">ROUND((I440*F440),2)</f>
        <v>222.67</v>
      </c>
      <c r="K440" s="214"/>
    </row>
    <row r="441" customFormat="false" ht="15" hidden="false" customHeight="false" outlineLevel="0" collapsed="false">
      <c r="A441" s="244" t="s">
        <v>1274</v>
      </c>
      <c r="B441" s="245" t="s">
        <v>15</v>
      </c>
      <c r="C441" s="246"/>
      <c r="D441" s="247" t="s">
        <v>1275</v>
      </c>
      <c r="E441" s="246"/>
      <c r="F441" s="248"/>
      <c r="G441" s="249" t="s">
        <v>15</v>
      </c>
      <c r="H441" s="250"/>
      <c r="I441" s="249"/>
      <c r="J441" s="249"/>
      <c r="K441" s="251"/>
    </row>
    <row r="442" customFormat="false" ht="30" hidden="false" customHeight="false" outlineLevel="0" collapsed="false">
      <c r="A442" s="205" t="s">
        <v>1276</v>
      </c>
      <c r="B442" s="205" t="n">
        <v>98689</v>
      </c>
      <c r="C442" s="207" t="s">
        <v>774</v>
      </c>
      <c r="D442" s="206" t="s">
        <v>220</v>
      </c>
      <c r="E442" s="207" t="s">
        <v>120</v>
      </c>
      <c r="F442" s="252" t="n">
        <v>100.9</v>
      </c>
      <c r="G442" s="253" t="n">
        <f aca="false">VLOOKUP(B442,'COMP ANL'!A:I,9,0)</f>
        <v>96.9</v>
      </c>
      <c r="H442" s="254" t="n">
        <f aca="false">$K$1</f>
        <v>0.2026</v>
      </c>
      <c r="I442" s="253" t="n">
        <f aca="false">G442*(1+H442)</f>
        <v>116.53194</v>
      </c>
      <c r="J442" s="253" t="n">
        <f aca="false">ROUND((I442*F442),2)</f>
        <v>11758.07</v>
      </c>
      <c r="K442" s="214"/>
    </row>
    <row r="443" customFormat="false" ht="15" hidden="false" customHeight="false" outlineLevel="0" collapsed="false">
      <c r="A443" s="244" t="s">
        <v>1277</v>
      </c>
      <c r="B443" s="245" t="s">
        <v>15</v>
      </c>
      <c r="C443" s="246"/>
      <c r="D443" s="247" t="s">
        <v>1278</v>
      </c>
      <c r="E443" s="246"/>
      <c r="F443" s="248"/>
      <c r="G443" s="249" t="s">
        <v>15</v>
      </c>
      <c r="H443" s="250"/>
      <c r="I443" s="249"/>
      <c r="J443" s="249"/>
      <c r="K443" s="251"/>
    </row>
    <row r="444" customFormat="false" ht="30" hidden="false" customHeight="false" outlineLevel="0" collapsed="false">
      <c r="A444" s="205" t="s">
        <v>1279</v>
      </c>
      <c r="B444" s="205" t="n">
        <v>94231</v>
      </c>
      <c r="C444" s="207" t="s">
        <v>774</v>
      </c>
      <c r="D444" s="206" t="s">
        <v>197</v>
      </c>
      <c r="E444" s="207" t="s">
        <v>120</v>
      </c>
      <c r="F444" s="252" t="n">
        <v>314.75</v>
      </c>
      <c r="G444" s="253" t="n">
        <f aca="false">VLOOKUP(B444,'COMP ANL'!A:I,9,0)</f>
        <v>47.85</v>
      </c>
      <c r="H444" s="254" t="n">
        <f aca="false">$K$1</f>
        <v>0.2026</v>
      </c>
      <c r="I444" s="253" t="n">
        <f aca="false">G444*(1+H444)</f>
        <v>57.54441</v>
      </c>
      <c r="J444" s="253" t="n">
        <f aca="false">ROUND((I444*F444),2)</f>
        <v>18112.1</v>
      </c>
      <c r="K444" s="214"/>
    </row>
    <row r="445" customFormat="false" ht="15" hidden="false" customHeight="false" outlineLevel="0" collapsed="false">
      <c r="A445" s="244" t="s">
        <v>1280</v>
      </c>
      <c r="B445" s="245" t="s">
        <v>15</v>
      </c>
      <c r="C445" s="246"/>
      <c r="D445" s="247" t="s">
        <v>1281</v>
      </c>
      <c r="E445" s="246"/>
      <c r="F445" s="248"/>
      <c r="G445" s="249" t="s">
        <v>15</v>
      </c>
      <c r="H445" s="250"/>
      <c r="I445" s="249"/>
      <c r="J445" s="249"/>
      <c r="K445" s="251"/>
    </row>
    <row r="446" customFormat="false" ht="30" hidden="false" customHeight="false" outlineLevel="0" collapsed="false">
      <c r="A446" s="205" t="s">
        <v>1282</v>
      </c>
      <c r="B446" s="205" t="s">
        <v>199</v>
      </c>
      <c r="C446" s="207" t="s">
        <v>1160</v>
      </c>
      <c r="D446" s="206" t="s">
        <v>200</v>
      </c>
      <c r="E446" s="207" t="s">
        <v>120</v>
      </c>
      <c r="F446" s="252" t="n">
        <v>266</v>
      </c>
      <c r="G446" s="253" t="n">
        <f aca="false">VLOOKUP(B446,'COMP ANL'!A:I,9,0)</f>
        <v>53.25</v>
      </c>
      <c r="H446" s="254" t="n">
        <f aca="false">$K$1</f>
        <v>0.2026</v>
      </c>
      <c r="I446" s="253" t="n">
        <f aca="false">G446*(1+H446)</f>
        <v>64.03845</v>
      </c>
      <c r="J446" s="253" t="n">
        <f aca="false">ROUND((I446*F446),2)</f>
        <v>17034.23</v>
      </c>
      <c r="K446" s="214"/>
    </row>
    <row r="447" customFormat="false" ht="15" hidden="false" customHeight="false" outlineLevel="0" collapsed="false">
      <c r="A447" s="244" t="s">
        <v>1283</v>
      </c>
      <c r="B447" s="245" t="s">
        <v>15</v>
      </c>
      <c r="C447" s="246"/>
      <c r="D447" s="247" t="s">
        <v>1284</v>
      </c>
      <c r="E447" s="246"/>
      <c r="F447" s="248"/>
      <c r="G447" s="249" t="s">
        <v>15</v>
      </c>
      <c r="H447" s="250"/>
      <c r="I447" s="249"/>
      <c r="J447" s="249"/>
      <c r="K447" s="251"/>
    </row>
    <row r="448" customFormat="false" ht="45" hidden="false" customHeight="false" outlineLevel="0" collapsed="false">
      <c r="A448" s="205" t="s">
        <v>1285</v>
      </c>
      <c r="B448" s="205" t="n">
        <v>94227</v>
      </c>
      <c r="C448" s="207" t="s">
        <v>774</v>
      </c>
      <c r="D448" s="206" t="s">
        <v>217</v>
      </c>
      <c r="E448" s="207" t="s">
        <v>120</v>
      </c>
      <c r="F448" s="252" t="n">
        <v>182.76</v>
      </c>
      <c r="G448" s="253" t="n">
        <f aca="false">VLOOKUP(B448,'COMP ANL'!A:I,9,0)</f>
        <v>57.64</v>
      </c>
      <c r="H448" s="254" t="n">
        <f aca="false">$K$1</f>
        <v>0.2026</v>
      </c>
      <c r="I448" s="253" t="n">
        <f aca="false">G448*(1+H448)</f>
        <v>69.317864</v>
      </c>
      <c r="J448" s="253" t="n">
        <f aca="false">ROUND((I448*F448),2)</f>
        <v>12668.53</v>
      </c>
      <c r="K448" s="214"/>
    </row>
    <row r="449" customFormat="false" ht="15" hidden="false" customHeight="false" outlineLevel="0" collapsed="false">
      <c r="A449" s="244" t="s">
        <v>1286</v>
      </c>
      <c r="B449" s="245" t="s">
        <v>15</v>
      </c>
      <c r="C449" s="246"/>
      <c r="D449" s="247" t="s">
        <v>1287</v>
      </c>
      <c r="E449" s="246"/>
      <c r="F449" s="248"/>
      <c r="G449" s="249" t="s">
        <v>15</v>
      </c>
      <c r="H449" s="250"/>
      <c r="I449" s="249"/>
      <c r="J449" s="249"/>
      <c r="K449" s="251"/>
    </row>
    <row r="450" customFormat="false" ht="15" hidden="false" customHeight="false" outlineLevel="0" collapsed="false">
      <c r="A450" s="205" t="s">
        <v>1288</v>
      </c>
      <c r="B450" s="205" t="s">
        <v>157</v>
      </c>
      <c r="C450" s="207" t="s">
        <v>1160</v>
      </c>
      <c r="D450" s="206" t="s">
        <v>158</v>
      </c>
      <c r="E450" s="207" t="s">
        <v>114</v>
      </c>
      <c r="F450" s="252" t="n">
        <v>66.71</v>
      </c>
      <c r="G450" s="253" t="n">
        <f aca="false">VLOOKUP(B450,'COMP ANL'!A:I,9,0)</f>
        <v>544.21</v>
      </c>
      <c r="H450" s="254" t="n">
        <f aca="false">$K$1</f>
        <v>0.2026</v>
      </c>
      <c r="I450" s="253" t="n">
        <f aca="false">G450*(1+H450)</f>
        <v>654.466946</v>
      </c>
      <c r="J450" s="253" t="n">
        <f aca="false">ROUND((I450*F450),2)</f>
        <v>43659.49</v>
      </c>
      <c r="K450" s="214"/>
    </row>
    <row r="451" customFormat="false" ht="45" hidden="false" customHeight="false" outlineLevel="0" collapsed="false">
      <c r="A451" s="205" t="s">
        <v>1289</v>
      </c>
      <c r="B451" s="205" t="s">
        <v>154</v>
      </c>
      <c r="C451" s="207" t="s">
        <v>1160</v>
      </c>
      <c r="D451" s="206" t="s">
        <v>155</v>
      </c>
      <c r="E451" s="207" t="s">
        <v>120</v>
      </c>
      <c r="F451" s="252" t="n">
        <v>46.75</v>
      </c>
      <c r="G451" s="253" t="n">
        <f aca="false">VLOOKUP(B451,'COMP ANL'!A:I,9,0)</f>
        <v>795.3</v>
      </c>
      <c r="H451" s="254" t="n">
        <f aca="false">$K$1</f>
        <v>0.2026</v>
      </c>
      <c r="I451" s="253" t="n">
        <f aca="false">G451*(1+H451)</f>
        <v>956.42778</v>
      </c>
      <c r="J451" s="253" t="n">
        <f aca="false">ROUND((I451*F451),2)</f>
        <v>44713</v>
      </c>
      <c r="K451" s="214"/>
    </row>
    <row r="452" customFormat="false" ht="15" hidden="false" customHeight="false" outlineLevel="0" collapsed="false">
      <c r="A452" s="244" t="s">
        <v>1290</v>
      </c>
      <c r="B452" s="245" t="s">
        <v>15</v>
      </c>
      <c r="C452" s="246"/>
      <c r="D452" s="247" t="s">
        <v>1291</v>
      </c>
      <c r="E452" s="246"/>
      <c r="F452" s="248"/>
      <c r="G452" s="249" t="s">
        <v>15</v>
      </c>
      <c r="H452" s="250"/>
      <c r="I452" s="249"/>
      <c r="J452" s="249"/>
      <c r="K452" s="251"/>
    </row>
    <row r="453" customFormat="false" ht="30" hidden="false" customHeight="false" outlineLevel="0" collapsed="false">
      <c r="A453" s="205" t="s">
        <v>1292</v>
      </c>
      <c r="B453" s="205" t="s">
        <v>493</v>
      </c>
      <c r="C453" s="207" t="s">
        <v>1160</v>
      </c>
      <c r="D453" s="206" t="s">
        <v>494</v>
      </c>
      <c r="E453" s="207" t="s">
        <v>120</v>
      </c>
      <c r="F453" s="252" t="n">
        <v>19.49</v>
      </c>
      <c r="G453" s="253" t="n">
        <f aca="false">VLOOKUP(B453,'COMP ANL'!A:I,9,0)</f>
        <v>26.97</v>
      </c>
      <c r="H453" s="254" t="n">
        <f aca="false">$K$1</f>
        <v>0.2026</v>
      </c>
      <c r="I453" s="253" t="n">
        <f aca="false">G453*(1+H453)</f>
        <v>32.434122</v>
      </c>
      <c r="J453" s="253" t="n">
        <f aca="false">ROUND((I453*F453),2)</f>
        <v>632.14</v>
      </c>
      <c r="K453" s="214"/>
    </row>
    <row r="454" customFormat="false" ht="15" hidden="false" customHeight="false" outlineLevel="0" collapsed="false">
      <c r="A454" s="244" t="s">
        <v>1293</v>
      </c>
      <c r="B454" s="245" t="s">
        <v>15</v>
      </c>
      <c r="C454" s="246"/>
      <c r="D454" s="247" t="s">
        <v>1294</v>
      </c>
      <c r="E454" s="246"/>
      <c r="F454" s="248"/>
      <c r="G454" s="249" t="s">
        <v>15</v>
      </c>
      <c r="H454" s="250"/>
      <c r="I454" s="249"/>
      <c r="J454" s="249"/>
      <c r="K454" s="251"/>
    </row>
    <row r="455" customFormat="false" ht="15" hidden="false" customHeight="false" outlineLevel="0" collapsed="false">
      <c r="A455" s="205" t="s">
        <v>1295</v>
      </c>
      <c r="B455" s="205" t="s">
        <v>168</v>
      </c>
      <c r="C455" s="207" t="s">
        <v>1160</v>
      </c>
      <c r="D455" s="206" t="s">
        <v>169</v>
      </c>
      <c r="E455" s="207" t="s">
        <v>114</v>
      </c>
      <c r="F455" s="252" t="n">
        <v>157</v>
      </c>
      <c r="G455" s="253" t="n">
        <f aca="false">VLOOKUP(B455,'COMP ANL'!A:I,9,0)</f>
        <v>175.59</v>
      </c>
      <c r="H455" s="254" t="n">
        <f aca="false">$K$1</f>
        <v>0.2026</v>
      </c>
      <c r="I455" s="253" t="n">
        <f aca="false">G455*(1+H455)</f>
        <v>211.164534</v>
      </c>
      <c r="J455" s="253" t="n">
        <f aca="false">ROUND((I455*F455),2)</f>
        <v>33152.83</v>
      </c>
      <c r="K455" s="214"/>
    </row>
    <row r="456" customFormat="false" ht="15" hidden="false" customHeight="false" outlineLevel="0" collapsed="false">
      <c r="A456" s="236" t="s">
        <v>1296</v>
      </c>
      <c r="B456" s="237" t="s">
        <v>15</v>
      </c>
      <c r="C456" s="238"/>
      <c r="D456" s="239" t="s">
        <v>1297</v>
      </c>
      <c r="E456" s="238"/>
      <c r="F456" s="240"/>
      <c r="G456" s="241" t="s">
        <v>15</v>
      </c>
      <c r="H456" s="242"/>
      <c r="I456" s="241"/>
      <c r="J456" s="241"/>
      <c r="K456" s="243"/>
    </row>
    <row r="457" customFormat="false" ht="15" hidden="false" customHeight="false" outlineLevel="0" collapsed="false">
      <c r="A457" s="236" t="s">
        <v>1298</v>
      </c>
      <c r="B457" s="237" t="s">
        <v>15</v>
      </c>
      <c r="C457" s="238"/>
      <c r="D457" s="239" t="s">
        <v>1299</v>
      </c>
      <c r="E457" s="238"/>
      <c r="F457" s="240"/>
      <c r="G457" s="241" t="s">
        <v>15</v>
      </c>
      <c r="H457" s="242"/>
      <c r="I457" s="241"/>
      <c r="J457" s="241"/>
      <c r="K457" s="243"/>
    </row>
    <row r="458" customFormat="false" ht="15" hidden="false" customHeight="false" outlineLevel="0" collapsed="false">
      <c r="A458" s="244" t="s">
        <v>1300</v>
      </c>
      <c r="B458" s="245" t="s">
        <v>15</v>
      </c>
      <c r="C458" s="246"/>
      <c r="D458" s="247" t="s">
        <v>1301</v>
      </c>
      <c r="E458" s="246"/>
      <c r="F458" s="248"/>
      <c r="G458" s="249" t="s">
        <v>15</v>
      </c>
      <c r="H458" s="250"/>
      <c r="I458" s="249"/>
      <c r="J458" s="249"/>
      <c r="K458" s="251"/>
    </row>
    <row r="459" customFormat="false" ht="75" hidden="false" customHeight="false" outlineLevel="0" collapsed="false">
      <c r="A459" s="205" t="s">
        <v>1302</v>
      </c>
      <c r="B459" s="205" t="n">
        <v>99837</v>
      </c>
      <c r="C459" s="207" t="s">
        <v>774</v>
      </c>
      <c r="D459" s="206" t="s">
        <v>192</v>
      </c>
      <c r="E459" s="207" t="s">
        <v>120</v>
      </c>
      <c r="F459" s="252" t="n">
        <v>26.4</v>
      </c>
      <c r="G459" s="253" t="n">
        <f aca="false">VLOOKUP(B459,'COMP ANL'!A:I,9,0)</f>
        <v>586.32</v>
      </c>
      <c r="H459" s="254" t="n">
        <f aca="false">$K$1</f>
        <v>0.2026</v>
      </c>
      <c r="I459" s="253" t="n">
        <f aca="false">G459*(1+H459)</f>
        <v>705.108432</v>
      </c>
      <c r="J459" s="253" t="n">
        <f aca="false">ROUND((I459*F459),2)</f>
        <v>18614.86</v>
      </c>
      <c r="K459" s="214"/>
    </row>
    <row r="460" customFormat="false" ht="15" hidden="false" customHeight="false" outlineLevel="0" collapsed="false">
      <c r="A460" s="244" t="s">
        <v>1303</v>
      </c>
      <c r="B460" s="245" t="s">
        <v>15</v>
      </c>
      <c r="C460" s="246"/>
      <c r="D460" s="247" t="s">
        <v>1304</v>
      </c>
      <c r="E460" s="246"/>
      <c r="F460" s="248"/>
      <c r="G460" s="249" t="s">
        <v>15</v>
      </c>
      <c r="H460" s="250"/>
      <c r="I460" s="249"/>
      <c r="J460" s="249"/>
      <c r="K460" s="251"/>
    </row>
    <row r="461" customFormat="false" ht="60" hidden="false" customHeight="false" outlineLevel="0" collapsed="false">
      <c r="A461" s="205" t="s">
        <v>1305</v>
      </c>
      <c r="B461" s="205" t="n">
        <v>89043</v>
      </c>
      <c r="C461" s="207" t="s">
        <v>774</v>
      </c>
      <c r="D461" s="206" t="s">
        <v>382</v>
      </c>
      <c r="E461" s="207" t="s">
        <v>114</v>
      </c>
      <c r="F461" s="252" t="n">
        <v>17.49</v>
      </c>
      <c r="G461" s="253" t="n">
        <f aca="false">VLOOKUP(B461,'COMP ANL'!A:I,9,0)</f>
        <v>88.8</v>
      </c>
      <c r="H461" s="254" t="n">
        <f aca="false">$K$1</f>
        <v>0.2026</v>
      </c>
      <c r="I461" s="253" t="n">
        <f aca="false">G461*(1+H461)</f>
        <v>106.79088</v>
      </c>
      <c r="J461" s="253" t="n">
        <f aca="false">ROUND((I461*F461),2)</f>
        <v>1867.77</v>
      </c>
      <c r="K461" s="214"/>
    </row>
    <row r="462" customFormat="false" ht="45" hidden="false" customHeight="false" outlineLevel="0" collapsed="false">
      <c r="A462" s="205" t="s">
        <v>1306</v>
      </c>
      <c r="B462" s="205" t="n">
        <v>87879</v>
      </c>
      <c r="C462" s="207" t="s">
        <v>774</v>
      </c>
      <c r="D462" s="206" t="s">
        <v>183</v>
      </c>
      <c r="E462" s="207" t="s">
        <v>114</v>
      </c>
      <c r="F462" s="252" t="n">
        <v>34.98</v>
      </c>
      <c r="G462" s="253" t="n">
        <f aca="false">VLOOKUP(B462,'COMP ANL'!A:I,9,0)</f>
        <v>4.69</v>
      </c>
      <c r="H462" s="254" t="n">
        <f aca="false">$K$1</f>
        <v>0.2026</v>
      </c>
      <c r="I462" s="253" t="n">
        <f aca="false">G462*(1+H462)</f>
        <v>5.640194</v>
      </c>
      <c r="J462" s="253" t="n">
        <f aca="false">ROUND((I462*F462),2)</f>
        <v>197.29</v>
      </c>
      <c r="K462" s="214"/>
    </row>
    <row r="463" customFormat="false" ht="75" hidden="false" customHeight="false" outlineLevel="0" collapsed="false">
      <c r="A463" s="205" t="s">
        <v>1307</v>
      </c>
      <c r="B463" s="205" t="n">
        <v>89173</v>
      </c>
      <c r="C463" s="207" t="s">
        <v>774</v>
      </c>
      <c r="D463" s="206" t="s">
        <v>118</v>
      </c>
      <c r="E463" s="207" t="s">
        <v>114</v>
      </c>
      <c r="F463" s="252" t="n">
        <v>34.98</v>
      </c>
      <c r="G463" s="253" t="n">
        <f aca="false">VLOOKUP(B463,'COMP ANL'!A:I,9,0)</f>
        <v>44.81</v>
      </c>
      <c r="H463" s="254" t="n">
        <f aca="false">$K$1</f>
        <v>0.2026</v>
      </c>
      <c r="I463" s="253" t="n">
        <f aca="false">G463*(1+H463)</f>
        <v>53.888506</v>
      </c>
      <c r="J463" s="253" t="n">
        <f aca="false">ROUND((I463*F463),2)</f>
        <v>1885.02</v>
      </c>
      <c r="K463" s="214"/>
    </row>
    <row r="464" customFormat="false" ht="15" hidden="false" customHeight="false" outlineLevel="0" collapsed="false">
      <c r="A464" s="244" t="s">
        <v>1308</v>
      </c>
      <c r="B464" s="245" t="s">
        <v>15</v>
      </c>
      <c r="C464" s="246"/>
      <c r="D464" s="247" t="s">
        <v>1309</v>
      </c>
      <c r="E464" s="246"/>
      <c r="F464" s="248"/>
      <c r="G464" s="249" t="s">
        <v>15</v>
      </c>
      <c r="H464" s="250"/>
      <c r="I464" s="249"/>
      <c r="J464" s="249"/>
      <c r="K464" s="251"/>
    </row>
    <row r="465" customFormat="false" ht="15" hidden="false" customHeight="false" outlineLevel="0" collapsed="false">
      <c r="A465" s="205" t="s">
        <v>1310</v>
      </c>
      <c r="B465" s="205" t="s">
        <v>254</v>
      </c>
      <c r="C465" s="207" t="s">
        <v>1160</v>
      </c>
      <c r="D465" s="206" t="s">
        <v>255</v>
      </c>
      <c r="E465" s="207" t="s">
        <v>134</v>
      </c>
      <c r="F465" s="252" t="n">
        <v>96</v>
      </c>
      <c r="G465" s="253" t="n">
        <f aca="false">VLOOKUP(B465,'COMP ANL'!A:I,9,0)</f>
        <v>60.78</v>
      </c>
      <c r="H465" s="254" t="n">
        <f aca="false">$K$1</f>
        <v>0.2026</v>
      </c>
      <c r="I465" s="253" t="n">
        <f aca="false">G465*(1+H465)</f>
        <v>73.094028</v>
      </c>
      <c r="J465" s="253" t="n">
        <f aca="false">ROUND((I465*F465),2)</f>
        <v>7017.03</v>
      </c>
      <c r="K465" s="214"/>
    </row>
    <row r="466" customFormat="false" ht="15" hidden="false" customHeight="false" outlineLevel="0" collapsed="false">
      <c r="A466" s="236" t="s">
        <v>1311</v>
      </c>
      <c r="B466" s="237" t="s">
        <v>15</v>
      </c>
      <c r="C466" s="238"/>
      <c r="D466" s="239" t="s">
        <v>1312</v>
      </c>
      <c r="E466" s="238"/>
      <c r="F466" s="240"/>
      <c r="G466" s="241" t="s">
        <v>15</v>
      </c>
      <c r="H466" s="242"/>
      <c r="I466" s="241"/>
      <c r="J466" s="241"/>
      <c r="K466" s="243"/>
    </row>
    <row r="467" customFormat="false" ht="15" hidden="false" customHeight="false" outlineLevel="0" collapsed="false">
      <c r="A467" s="244" t="s">
        <v>1313</v>
      </c>
      <c r="B467" s="245" t="s">
        <v>15</v>
      </c>
      <c r="C467" s="246"/>
      <c r="D467" s="247" t="s">
        <v>1314</v>
      </c>
      <c r="E467" s="246"/>
      <c r="F467" s="248"/>
      <c r="G467" s="249" t="s">
        <v>15</v>
      </c>
      <c r="H467" s="250"/>
      <c r="I467" s="249"/>
      <c r="J467" s="249"/>
      <c r="K467" s="251"/>
    </row>
    <row r="468" customFormat="false" ht="15" hidden="false" customHeight="false" outlineLevel="0" collapsed="false">
      <c r="A468" s="205" t="s">
        <v>1315</v>
      </c>
      <c r="B468" s="205" t="s">
        <v>477</v>
      </c>
      <c r="C468" s="207" t="s">
        <v>1160</v>
      </c>
      <c r="D468" s="206" t="s">
        <v>478</v>
      </c>
      <c r="E468" s="207" t="s">
        <v>134</v>
      </c>
      <c r="F468" s="252" t="n">
        <v>8</v>
      </c>
      <c r="G468" s="253" t="n">
        <f aca="false">VLOOKUP(B468,'COMP ANL'!A:I,9,0)</f>
        <v>55.66</v>
      </c>
      <c r="H468" s="254" t="n">
        <f aca="false">$K$1</f>
        <v>0.2026</v>
      </c>
      <c r="I468" s="253" t="n">
        <f aca="false">G468*(1+H468)</f>
        <v>66.936716</v>
      </c>
      <c r="J468" s="253" t="n">
        <f aca="false">ROUND((I468*F468),2)</f>
        <v>535.49</v>
      </c>
      <c r="K468" s="214"/>
    </row>
    <row r="469" customFormat="false" ht="15" hidden="false" customHeight="false" outlineLevel="0" collapsed="false">
      <c r="A469" s="205" t="s">
        <v>1316</v>
      </c>
      <c r="B469" s="205" t="s">
        <v>457</v>
      </c>
      <c r="C469" s="207" t="s">
        <v>1210</v>
      </c>
      <c r="D469" s="206" t="s">
        <v>458</v>
      </c>
      <c r="E469" s="207" t="s">
        <v>134</v>
      </c>
      <c r="F469" s="252" t="n">
        <v>17</v>
      </c>
      <c r="G469" s="253" t="n">
        <f aca="false">VLOOKUP(B469,'COMP ANL'!A:I,9,0)</f>
        <v>46.76</v>
      </c>
      <c r="H469" s="254" t="n">
        <f aca="false">$K$1</f>
        <v>0.2026</v>
      </c>
      <c r="I469" s="253" t="n">
        <f aca="false">G469*(1+H469)</f>
        <v>56.233576</v>
      </c>
      <c r="J469" s="253" t="n">
        <f aca="false">ROUND((I469*F469),2)</f>
        <v>955.97</v>
      </c>
      <c r="K469" s="214"/>
    </row>
    <row r="470" customFormat="false" ht="15" hidden="false" customHeight="false" outlineLevel="0" collapsed="false">
      <c r="A470" s="205" t="s">
        <v>1317</v>
      </c>
      <c r="B470" s="205" t="s">
        <v>495</v>
      </c>
      <c r="C470" s="207" t="s">
        <v>1210</v>
      </c>
      <c r="D470" s="206" t="s">
        <v>496</v>
      </c>
      <c r="E470" s="207" t="s">
        <v>134</v>
      </c>
      <c r="F470" s="252" t="n">
        <v>11</v>
      </c>
      <c r="G470" s="253" t="n">
        <f aca="false">VLOOKUP(B470,'COMP ANL'!A:I,9,0)</f>
        <v>43.48</v>
      </c>
      <c r="H470" s="254" t="n">
        <f aca="false">$K$1</f>
        <v>0.2026</v>
      </c>
      <c r="I470" s="253" t="n">
        <f aca="false">G470*(1+H470)</f>
        <v>52.289048</v>
      </c>
      <c r="J470" s="253" t="n">
        <f aca="false">ROUND((I470*F470),2)</f>
        <v>575.18</v>
      </c>
      <c r="K470" s="214"/>
    </row>
    <row r="471" customFormat="false" ht="15" hidden="false" customHeight="false" outlineLevel="0" collapsed="false">
      <c r="A471" s="205" t="s">
        <v>1318</v>
      </c>
      <c r="B471" s="205" t="s">
        <v>391</v>
      </c>
      <c r="C471" s="207" t="s">
        <v>1160</v>
      </c>
      <c r="D471" s="206" t="s">
        <v>392</v>
      </c>
      <c r="E471" s="207" t="s">
        <v>134</v>
      </c>
      <c r="F471" s="252" t="n">
        <v>8</v>
      </c>
      <c r="G471" s="253" t="n">
        <f aca="false">VLOOKUP(B471,'COMP ANL'!A:I,9,0)</f>
        <v>118.35</v>
      </c>
      <c r="H471" s="254" t="n">
        <f aca="false">$K$1</f>
        <v>0.2026</v>
      </c>
      <c r="I471" s="253" t="n">
        <f aca="false">G471*(1+H471)</f>
        <v>142.32771</v>
      </c>
      <c r="J471" s="253" t="n">
        <f aca="false">ROUND((I471*F471),2)</f>
        <v>1138.62</v>
      </c>
      <c r="K471" s="214"/>
    </row>
    <row r="472" customFormat="false" ht="15" hidden="false" customHeight="false" outlineLevel="0" collapsed="false">
      <c r="A472" s="244" t="s">
        <v>1319</v>
      </c>
      <c r="B472" s="245" t="s">
        <v>15</v>
      </c>
      <c r="C472" s="246"/>
      <c r="D472" s="247" t="s">
        <v>1320</v>
      </c>
      <c r="E472" s="246"/>
      <c r="F472" s="248"/>
      <c r="G472" s="249" t="s">
        <v>15</v>
      </c>
      <c r="H472" s="250"/>
      <c r="I472" s="249"/>
      <c r="J472" s="249"/>
      <c r="K472" s="251"/>
    </row>
    <row r="473" customFormat="false" ht="30" hidden="false" customHeight="false" outlineLevel="0" collapsed="false">
      <c r="A473" s="205" t="s">
        <v>1321</v>
      </c>
      <c r="B473" s="205" t="n">
        <v>100875</v>
      </c>
      <c r="C473" s="207" t="s">
        <v>774</v>
      </c>
      <c r="D473" s="206" t="s">
        <v>425</v>
      </c>
      <c r="E473" s="207" t="s">
        <v>134</v>
      </c>
      <c r="F473" s="252" t="n">
        <v>1</v>
      </c>
      <c r="G473" s="253" t="n">
        <f aca="false">VLOOKUP(B473,'COMP ANL'!A:I,9,0)</f>
        <v>1043.21</v>
      </c>
      <c r="H473" s="254" t="n">
        <f aca="false">$K$1</f>
        <v>0.2026</v>
      </c>
      <c r="I473" s="253" t="n">
        <f aca="false">G473*(1+H473)</f>
        <v>1254.564346</v>
      </c>
      <c r="J473" s="253" t="n">
        <f aca="false">ROUND((I473*F473),2)</f>
        <v>1254.56</v>
      </c>
      <c r="K473" s="214"/>
    </row>
    <row r="474" customFormat="false" ht="45" hidden="false" customHeight="false" outlineLevel="0" collapsed="false">
      <c r="A474" s="205" t="s">
        <v>1322</v>
      </c>
      <c r="B474" s="205" t="n">
        <v>100867</v>
      </c>
      <c r="C474" s="207" t="s">
        <v>774</v>
      </c>
      <c r="D474" s="206" t="s">
        <v>540</v>
      </c>
      <c r="E474" s="207" t="s">
        <v>134</v>
      </c>
      <c r="F474" s="252" t="n">
        <v>1</v>
      </c>
      <c r="G474" s="253" t="n">
        <f aca="false">VLOOKUP(B474,'COMP ANL'!A:I,9,0)</f>
        <v>329.88</v>
      </c>
      <c r="H474" s="254" t="n">
        <f aca="false">$K$1</f>
        <v>0.2026</v>
      </c>
      <c r="I474" s="253" t="n">
        <f aca="false">G474*(1+H474)</f>
        <v>396.713688</v>
      </c>
      <c r="J474" s="253" t="n">
        <f aca="false">ROUND((I474*F474),2)</f>
        <v>396.71</v>
      </c>
      <c r="K474" s="214"/>
    </row>
    <row r="475" customFormat="false" ht="45" hidden="false" customHeight="false" outlineLevel="0" collapsed="false">
      <c r="A475" s="205" t="s">
        <v>1323</v>
      </c>
      <c r="B475" s="205" t="n">
        <v>100868</v>
      </c>
      <c r="C475" s="207" t="s">
        <v>774</v>
      </c>
      <c r="D475" s="206" t="s">
        <v>474</v>
      </c>
      <c r="E475" s="207" t="s">
        <v>134</v>
      </c>
      <c r="F475" s="252" t="n">
        <v>2</v>
      </c>
      <c r="G475" s="253" t="n">
        <f aca="false">VLOOKUP(B475,'COMP ANL'!A:I,9,0)</f>
        <v>342.05</v>
      </c>
      <c r="H475" s="254" t="n">
        <f aca="false">$K$1</f>
        <v>0.2026</v>
      </c>
      <c r="I475" s="253" t="n">
        <f aca="false">G475*(1+H475)</f>
        <v>411.34933</v>
      </c>
      <c r="J475" s="253" t="n">
        <f aca="false">ROUND((I475*F475),2)</f>
        <v>822.7</v>
      </c>
      <c r="K475" s="214"/>
    </row>
    <row r="476" customFormat="false" ht="45" hidden="false" customHeight="false" outlineLevel="0" collapsed="false">
      <c r="A476" s="205" t="s">
        <v>1324</v>
      </c>
      <c r="B476" s="205" t="s">
        <v>265</v>
      </c>
      <c r="C476" s="207" t="s">
        <v>1160</v>
      </c>
      <c r="D476" s="206" t="s">
        <v>266</v>
      </c>
      <c r="E476" s="207" t="s">
        <v>134</v>
      </c>
      <c r="F476" s="252" t="n">
        <v>8</v>
      </c>
      <c r="G476" s="253" t="n">
        <f aca="false">VLOOKUP(B476,'COMP ANL'!A:I,9,0)</f>
        <v>648.85</v>
      </c>
      <c r="H476" s="254" t="n">
        <f aca="false">$K$1</f>
        <v>0.2026</v>
      </c>
      <c r="I476" s="253" t="n">
        <f aca="false">G476*(1+H476)</f>
        <v>780.30701</v>
      </c>
      <c r="J476" s="253" t="n">
        <f aca="false">ROUND((I476*F476),2)</f>
        <v>6242.46</v>
      </c>
      <c r="K476" s="214"/>
    </row>
    <row r="477" customFormat="false" ht="30" hidden="false" customHeight="false" outlineLevel="0" collapsed="false">
      <c r="A477" s="205" t="s">
        <v>1325</v>
      </c>
      <c r="B477" s="205" t="s">
        <v>360</v>
      </c>
      <c r="C477" s="207" t="s">
        <v>1160</v>
      </c>
      <c r="D477" s="206" t="s">
        <v>361</v>
      </c>
      <c r="E477" s="207" t="s">
        <v>134</v>
      </c>
      <c r="F477" s="252" t="n">
        <v>4</v>
      </c>
      <c r="G477" s="253" t="n">
        <f aca="false">VLOOKUP(B477,'COMP ANL'!A:I,9,0)</f>
        <v>437.1</v>
      </c>
      <c r="H477" s="254" t="n">
        <f aca="false">$K$1</f>
        <v>0.2026</v>
      </c>
      <c r="I477" s="253" t="n">
        <f aca="false">G477*(1+H477)</f>
        <v>525.65646</v>
      </c>
      <c r="J477" s="253" t="n">
        <f aca="false">ROUND((I477*F477),2)</f>
        <v>2102.63</v>
      </c>
      <c r="K477" s="214"/>
    </row>
    <row r="478" customFormat="false" ht="15" hidden="false" customHeight="false" outlineLevel="0" collapsed="false">
      <c r="A478" s="205" t="s">
        <v>1326</v>
      </c>
      <c r="B478" s="205" t="s">
        <v>638</v>
      </c>
      <c r="C478" s="207" t="s">
        <v>1210</v>
      </c>
      <c r="D478" s="206" t="s">
        <v>639</v>
      </c>
      <c r="E478" s="207" t="s">
        <v>134</v>
      </c>
      <c r="F478" s="252" t="n">
        <v>4</v>
      </c>
      <c r="G478" s="253" t="n">
        <f aca="false">VLOOKUP(B478,'COMP ANL'!A:I,9,0)</f>
        <v>29.83</v>
      </c>
      <c r="H478" s="254" t="n">
        <f aca="false">$K$1</f>
        <v>0.2026</v>
      </c>
      <c r="I478" s="253" t="n">
        <f aca="false">G478*(1+H478)</f>
        <v>35.873558</v>
      </c>
      <c r="J478" s="253" t="n">
        <f aca="false">ROUND((I478*F478),2)</f>
        <v>143.49</v>
      </c>
      <c r="K478" s="214"/>
    </row>
    <row r="479" customFormat="false" ht="15" hidden="false" customHeight="false" outlineLevel="0" collapsed="false">
      <c r="A479" s="205" t="s">
        <v>1327</v>
      </c>
      <c r="B479" s="205" t="s">
        <v>477</v>
      </c>
      <c r="C479" s="207" t="s">
        <v>1160</v>
      </c>
      <c r="D479" s="206" t="s">
        <v>478</v>
      </c>
      <c r="E479" s="207" t="s">
        <v>134</v>
      </c>
      <c r="F479" s="252" t="n">
        <v>4</v>
      </c>
      <c r="G479" s="253" t="n">
        <f aca="false">VLOOKUP(B479,'COMP ANL'!A:I,9,0)</f>
        <v>55.66</v>
      </c>
      <c r="H479" s="254" t="n">
        <f aca="false">$K$1</f>
        <v>0.2026</v>
      </c>
      <c r="I479" s="253" t="n">
        <f aca="false">G479*(1+H479)</f>
        <v>66.936716</v>
      </c>
      <c r="J479" s="253" t="n">
        <f aca="false">ROUND((I479*F479),2)</f>
        <v>267.75</v>
      </c>
      <c r="K479" s="214"/>
    </row>
    <row r="480" customFormat="false" ht="15" hidden="false" customHeight="false" outlineLevel="0" collapsed="false">
      <c r="A480" s="205" t="s">
        <v>1328</v>
      </c>
      <c r="B480" s="205" t="s">
        <v>495</v>
      </c>
      <c r="C480" s="207" t="s">
        <v>1210</v>
      </c>
      <c r="D480" s="206" t="s">
        <v>496</v>
      </c>
      <c r="E480" s="207" t="s">
        <v>134</v>
      </c>
      <c r="F480" s="252" t="n">
        <v>1</v>
      </c>
      <c r="G480" s="253" t="n">
        <f aca="false">VLOOKUP(B480,'COMP ANL'!A:I,9,0)</f>
        <v>43.48</v>
      </c>
      <c r="H480" s="254" t="n">
        <f aca="false">$K$1</f>
        <v>0.2026</v>
      </c>
      <c r="I480" s="253" t="n">
        <f aca="false">G480*(1+H480)</f>
        <v>52.289048</v>
      </c>
      <c r="J480" s="253" t="n">
        <f aca="false">ROUND((I480*F480),2)</f>
        <v>52.29</v>
      </c>
      <c r="K480" s="214"/>
    </row>
    <row r="481" customFormat="false" ht="15" hidden="false" customHeight="false" outlineLevel="0" collapsed="false">
      <c r="A481" s="205" t="s">
        <v>1329</v>
      </c>
      <c r="B481" s="205" t="s">
        <v>391</v>
      </c>
      <c r="C481" s="207" t="s">
        <v>1160</v>
      </c>
      <c r="D481" s="206" t="s">
        <v>392</v>
      </c>
      <c r="E481" s="207" t="s">
        <v>134</v>
      </c>
      <c r="F481" s="252" t="n">
        <v>4</v>
      </c>
      <c r="G481" s="253" t="n">
        <f aca="false">VLOOKUP(B481,'COMP ANL'!A:I,9,0)</f>
        <v>118.35</v>
      </c>
      <c r="H481" s="254" t="n">
        <f aca="false">$K$1</f>
        <v>0.2026</v>
      </c>
      <c r="I481" s="253" t="n">
        <f aca="false">G481*(1+H481)</f>
        <v>142.32771</v>
      </c>
      <c r="J481" s="253" t="n">
        <f aca="false">ROUND((I481*F481),2)</f>
        <v>569.31</v>
      </c>
      <c r="K481" s="214"/>
    </row>
    <row r="482" customFormat="false" ht="15" hidden="false" customHeight="false" outlineLevel="0" collapsed="false">
      <c r="A482" s="205" t="s">
        <v>1330</v>
      </c>
      <c r="B482" s="205" t="s">
        <v>734</v>
      </c>
      <c r="C482" s="207" t="s">
        <v>1160</v>
      </c>
      <c r="D482" s="206" t="s">
        <v>735</v>
      </c>
      <c r="E482" s="207" t="s">
        <v>134</v>
      </c>
      <c r="F482" s="252" t="n">
        <v>1</v>
      </c>
      <c r="G482" s="253" t="n">
        <f aca="false">VLOOKUP(B482,'COMP ANL'!A:I,9,0)</f>
        <v>26.37</v>
      </c>
      <c r="H482" s="254" t="n">
        <f aca="false">$K$1</f>
        <v>0.2026</v>
      </c>
      <c r="I482" s="253" t="n">
        <f aca="false">G482*(1+H482)</f>
        <v>31.712562</v>
      </c>
      <c r="J482" s="253" t="n">
        <f aca="false">ROUND((I482*F482),2)</f>
        <v>31.71</v>
      </c>
      <c r="K482" s="214"/>
    </row>
    <row r="483" customFormat="false" ht="15" hidden="false" customHeight="false" outlineLevel="0" collapsed="false">
      <c r="A483" s="244" t="s">
        <v>1331</v>
      </c>
      <c r="B483" s="245" t="s">
        <v>15</v>
      </c>
      <c r="C483" s="246"/>
      <c r="D483" s="247" t="s">
        <v>1332</v>
      </c>
      <c r="E483" s="246"/>
      <c r="F483" s="248"/>
      <c r="G483" s="249" t="s">
        <v>15</v>
      </c>
      <c r="H483" s="250"/>
      <c r="I483" s="249"/>
      <c r="J483" s="249"/>
      <c r="K483" s="251"/>
    </row>
    <row r="484" customFormat="false" ht="30" hidden="false" customHeight="false" outlineLevel="0" collapsed="false">
      <c r="A484" s="205" t="s">
        <v>1333</v>
      </c>
      <c r="B484" s="205" t="s">
        <v>619</v>
      </c>
      <c r="C484" s="207" t="s">
        <v>1160</v>
      </c>
      <c r="D484" s="206" t="s">
        <v>620</v>
      </c>
      <c r="E484" s="207" t="s">
        <v>114</v>
      </c>
      <c r="F484" s="252" t="n">
        <v>1.54</v>
      </c>
      <c r="G484" s="253" t="n">
        <f aca="false">VLOOKUP(B484,'COMP ANL'!A:I,9,0)</f>
        <v>97.05</v>
      </c>
      <c r="H484" s="254" t="n">
        <f aca="false">$K$1</f>
        <v>0.2026</v>
      </c>
      <c r="I484" s="253" t="n">
        <f aca="false">G484*(1+H484)</f>
        <v>116.71233</v>
      </c>
      <c r="J484" s="253" t="n">
        <f aca="false">ROUND((I484*F484),2)</f>
        <v>179.74</v>
      </c>
      <c r="K484" s="214"/>
    </row>
    <row r="485" customFormat="false" ht="45" hidden="false" customHeight="false" outlineLevel="0" collapsed="false">
      <c r="A485" s="205" t="s">
        <v>1334</v>
      </c>
      <c r="B485" s="205" t="s">
        <v>553</v>
      </c>
      <c r="C485" s="207" t="s">
        <v>1164</v>
      </c>
      <c r="D485" s="206" t="s">
        <v>554</v>
      </c>
      <c r="E485" s="207" t="s">
        <v>134</v>
      </c>
      <c r="F485" s="252" t="n">
        <v>2</v>
      </c>
      <c r="G485" s="253" t="n">
        <f aca="false">VLOOKUP(B485,'COMP ANL'!A:I,9,0)</f>
        <v>148.77</v>
      </c>
      <c r="H485" s="254" t="n">
        <f aca="false">$K$1</f>
        <v>0.2026</v>
      </c>
      <c r="I485" s="253" t="n">
        <f aca="false">G485*(1+H485)</f>
        <v>178.910802</v>
      </c>
      <c r="J485" s="253" t="n">
        <f aca="false">ROUND((I485*F485),2)</f>
        <v>357.82</v>
      </c>
      <c r="K485" s="214"/>
    </row>
    <row r="486" customFormat="false" ht="15" hidden="false" customHeight="false" outlineLevel="0" collapsed="false">
      <c r="A486" s="236" t="s">
        <v>1335</v>
      </c>
      <c r="B486" s="237" t="s">
        <v>15</v>
      </c>
      <c r="C486" s="238"/>
      <c r="D486" s="239" t="s">
        <v>1336</v>
      </c>
      <c r="E486" s="238"/>
      <c r="F486" s="240"/>
      <c r="G486" s="241" t="s">
        <v>15</v>
      </c>
      <c r="H486" s="242"/>
      <c r="I486" s="241"/>
      <c r="J486" s="241"/>
      <c r="K486" s="243"/>
    </row>
    <row r="487" customFormat="false" ht="15" hidden="false" customHeight="false" outlineLevel="0" collapsed="false">
      <c r="A487" s="236" t="s">
        <v>1337</v>
      </c>
      <c r="B487" s="237" t="s">
        <v>15</v>
      </c>
      <c r="C487" s="238"/>
      <c r="D487" s="239" t="s">
        <v>1338</v>
      </c>
      <c r="E487" s="238"/>
      <c r="F487" s="240"/>
      <c r="G487" s="241" t="s">
        <v>15</v>
      </c>
      <c r="H487" s="242"/>
      <c r="I487" s="241"/>
      <c r="J487" s="241"/>
      <c r="K487" s="243"/>
    </row>
    <row r="488" customFormat="false" ht="15" hidden="false" customHeight="false" outlineLevel="0" collapsed="false">
      <c r="A488" s="244" t="s">
        <v>1339</v>
      </c>
      <c r="B488" s="245" t="s">
        <v>15</v>
      </c>
      <c r="C488" s="246"/>
      <c r="D488" s="247" t="s">
        <v>1340</v>
      </c>
      <c r="E488" s="246"/>
      <c r="F488" s="248"/>
      <c r="G488" s="249" t="s">
        <v>15</v>
      </c>
      <c r="H488" s="250"/>
      <c r="I488" s="249"/>
      <c r="J488" s="249"/>
      <c r="K488" s="251"/>
    </row>
    <row r="489" customFormat="false" ht="45" hidden="false" customHeight="false" outlineLevel="0" collapsed="false">
      <c r="A489" s="205" t="s">
        <v>1341</v>
      </c>
      <c r="B489" s="205" t="s">
        <v>339</v>
      </c>
      <c r="C489" s="207" t="s">
        <v>1160</v>
      </c>
      <c r="D489" s="206" t="s">
        <v>340</v>
      </c>
      <c r="E489" s="207" t="s">
        <v>134</v>
      </c>
      <c r="F489" s="252" t="n">
        <v>1</v>
      </c>
      <c r="G489" s="253" t="n">
        <f aca="false">VLOOKUP(B489,'COMP ANL'!A:I,9,0)</f>
        <v>2016.04</v>
      </c>
      <c r="H489" s="254" t="n">
        <f aca="false">$K$1</f>
        <v>0.2026</v>
      </c>
      <c r="I489" s="253" t="n">
        <f aca="false">G489*(1+H489)</f>
        <v>2424.489704</v>
      </c>
      <c r="J489" s="253" t="n">
        <f aca="false">ROUND((I489*F489),2)</f>
        <v>2424.49</v>
      </c>
      <c r="K489" s="214"/>
    </row>
    <row r="490" customFormat="false" ht="15" hidden="false" customHeight="false" outlineLevel="0" collapsed="false">
      <c r="A490" s="244" t="s">
        <v>1342</v>
      </c>
      <c r="B490" s="245" t="s">
        <v>15</v>
      </c>
      <c r="C490" s="246"/>
      <c r="D490" s="247" t="s">
        <v>1343</v>
      </c>
      <c r="E490" s="246"/>
      <c r="F490" s="248"/>
      <c r="G490" s="249" t="s">
        <v>15</v>
      </c>
      <c r="H490" s="250"/>
      <c r="I490" s="249"/>
      <c r="J490" s="249"/>
      <c r="K490" s="251"/>
    </row>
    <row r="491" customFormat="false" ht="45" hidden="false" customHeight="false" outlineLevel="0" collapsed="false">
      <c r="A491" s="205" t="s">
        <v>1344</v>
      </c>
      <c r="B491" s="205" t="s">
        <v>316</v>
      </c>
      <c r="C491" s="207" t="s">
        <v>841</v>
      </c>
      <c r="D491" s="206" t="s">
        <v>317</v>
      </c>
      <c r="E491" s="207" t="s">
        <v>134</v>
      </c>
      <c r="F491" s="252" t="n">
        <v>45</v>
      </c>
      <c r="G491" s="253" t="n">
        <f aca="false">VLOOKUP(B491,'COMP ANL'!A:I,9,0)</f>
        <v>56.61</v>
      </c>
      <c r="H491" s="254" t="n">
        <f aca="false">$K$1</f>
        <v>0.2026</v>
      </c>
      <c r="I491" s="253" t="n">
        <f aca="false">G491*(1+H491)</f>
        <v>68.079186</v>
      </c>
      <c r="J491" s="253" t="n">
        <f aca="false">ROUND((I491*F491),2)</f>
        <v>3063.56</v>
      </c>
      <c r="K491" s="214"/>
    </row>
    <row r="492" customFormat="false" ht="45" hidden="false" customHeight="false" outlineLevel="0" collapsed="false">
      <c r="A492" s="205" t="s">
        <v>1345</v>
      </c>
      <c r="B492" s="205" t="s">
        <v>445</v>
      </c>
      <c r="C492" s="207" t="s">
        <v>1160</v>
      </c>
      <c r="D492" s="206" t="s">
        <v>446</v>
      </c>
      <c r="E492" s="207" t="s">
        <v>134</v>
      </c>
      <c r="F492" s="252" t="n">
        <v>5</v>
      </c>
      <c r="G492" s="253" t="n">
        <f aca="false">VLOOKUP(B492,'COMP ANL'!A:I,9,0)</f>
        <v>174.75</v>
      </c>
      <c r="H492" s="254" t="n">
        <f aca="false">$K$1</f>
        <v>0.2026</v>
      </c>
      <c r="I492" s="253" t="n">
        <f aca="false">G492*(1+H492)</f>
        <v>210.15435</v>
      </c>
      <c r="J492" s="253" t="n">
        <f aca="false">ROUND((I492*F492),2)</f>
        <v>1050.77</v>
      </c>
      <c r="K492" s="214"/>
    </row>
    <row r="493" customFormat="false" ht="15" hidden="false" customHeight="false" outlineLevel="0" collapsed="false">
      <c r="A493" s="205" t="s">
        <v>1346</v>
      </c>
      <c r="B493" s="205" t="s">
        <v>309</v>
      </c>
      <c r="C493" s="207" t="s">
        <v>1160</v>
      </c>
      <c r="D493" s="206" t="s">
        <v>310</v>
      </c>
      <c r="E493" s="207" t="s">
        <v>134</v>
      </c>
      <c r="F493" s="252" t="n">
        <v>17</v>
      </c>
      <c r="G493" s="253" t="n">
        <f aca="false">VLOOKUP(B493,'COMP ANL'!A:I,9,0)</f>
        <v>172.35</v>
      </c>
      <c r="H493" s="254" t="n">
        <f aca="false">$K$1</f>
        <v>0.2026</v>
      </c>
      <c r="I493" s="253" t="n">
        <f aca="false">G493*(1+H493)</f>
        <v>207.26811</v>
      </c>
      <c r="J493" s="253" t="n">
        <f aca="false">ROUND((I493*F493),2)</f>
        <v>3523.56</v>
      </c>
      <c r="K493" s="214"/>
    </row>
    <row r="494" customFormat="false" ht="30" hidden="false" customHeight="false" outlineLevel="0" collapsed="false">
      <c r="A494" s="205" t="s">
        <v>1347</v>
      </c>
      <c r="B494" s="205" t="s">
        <v>357</v>
      </c>
      <c r="C494" s="207" t="s">
        <v>1210</v>
      </c>
      <c r="D494" s="206" t="s">
        <v>358</v>
      </c>
      <c r="E494" s="207" t="s">
        <v>114</v>
      </c>
      <c r="F494" s="252" t="n">
        <v>4.86</v>
      </c>
      <c r="G494" s="253" t="n">
        <f aca="false">VLOOKUP(B494,'COMP ANL'!A:I,9,0)</f>
        <v>363.1</v>
      </c>
      <c r="H494" s="254" t="n">
        <f aca="false">$K$1</f>
        <v>0.2026</v>
      </c>
      <c r="I494" s="253" t="n">
        <f aca="false">G494*(1+H494)</f>
        <v>436.66406</v>
      </c>
      <c r="J494" s="253" t="n">
        <f aca="false">ROUND((I494*F494),2)</f>
        <v>2122.19</v>
      </c>
      <c r="K494" s="214"/>
    </row>
    <row r="495" customFormat="false" ht="15" hidden="false" customHeight="false" outlineLevel="0" collapsed="false">
      <c r="A495" s="205" t="s">
        <v>1348</v>
      </c>
      <c r="B495" s="205" t="s">
        <v>307</v>
      </c>
      <c r="C495" s="207" t="s">
        <v>1160</v>
      </c>
      <c r="D495" s="206" t="s">
        <v>308</v>
      </c>
      <c r="E495" s="207" t="s">
        <v>114</v>
      </c>
      <c r="F495" s="252" t="n">
        <v>8.64</v>
      </c>
      <c r="G495" s="253" t="n">
        <f aca="false">VLOOKUP(B495,'COMP ANL'!A:I,9,0)</f>
        <v>346.39</v>
      </c>
      <c r="H495" s="254" t="n">
        <f aca="false">$K$1</f>
        <v>0.2026</v>
      </c>
      <c r="I495" s="253" t="n">
        <f aca="false">G495*(1+H495)</f>
        <v>416.568614</v>
      </c>
      <c r="J495" s="253" t="n">
        <f aca="false">ROUND((I495*F495),2)</f>
        <v>3599.15</v>
      </c>
      <c r="K495" s="214"/>
    </row>
    <row r="496" customFormat="false" ht="15" hidden="false" customHeight="false" outlineLevel="0" collapsed="false">
      <c r="A496" s="236" t="s">
        <v>1349</v>
      </c>
      <c r="B496" s="237" t="s">
        <v>15</v>
      </c>
      <c r="C496" s="238"/>
      <c r="D496" s="239" t="s">
        <v>1350</v>
      </c>
      <c r="E496" s="238"/>
      <c r="F496" s="240"/>
      <c r="G496" s="241" t="s">
        <v>15</v>
      </c>
      <c r="H496" s="242"/>
      <c r="I496" s="241"/>
      <c r="J496" s="241"/>
      <c r="K496" s="243"/>
    </row>
    <row r="497" customFormat="false" ht="15" hidden="false" customHeight="false" outlineLevel="0" collapsed="false">
      <c r="A497" s="236" t="s">
        <v>1351</v>
      </c>
      <c r="B497" s="237" t="s">
        <v>15</v>
      </c>
      <c r="C497" s="238"/>
      <c r="D497" s="239" t="s">
        <v>1297</v>
      </c>
      <c r="E497" s="238"/>
      <c r="F497" s="240"/>
      <c r="G497" s="241" t="s">
        <v>15</v>
      </c>
      <c r="H497" s="242"/>
      <c r="I497" s="241"/>
      <c r="J497" s="241"/>
      <c r="K497" s="243"/>
    </row>
    <row r="498" customFormat="false" ht="15" hidden="false" customHeight="false" outlineLevel="0" collapsed="false">
      <c r="A498" s="244" t="s">
        <v>1352</v>
      </c>
      <c r="B498" s="245" t="s">
        <v>15</v>
      </c>
      <c r="C498" s="246"/>
      <c r="D498" s="247" t="s">
        <v>1353</v>
      </c>
      <c r="E498" s="246"/>
      <c r="F498" s="248"/>
      <c r="G498" s="249" t="s">
        <v>15</v>
      </c>
      <c r="H498" s="250"/>
      <c r="I498" s="249"/>
      <c r="J498" s="249"/>
      <c r="K498" s="251"/>
    </row>
    <row r="499" customFormat="false" ht="30" hidden="false" customHeight="false" outlineLevel="0" collapsed="false">
      <c r="A499" s="205" t="s">
        <v>1354</v>
      </c>
      <c r="B499" s="205" t="s">
        <v>222</v>
      </c>
      <c r="C499" s="207" t="s">
        <v>1210</v>
      </c>
      <c r="D499" s="206" t="s">
        <v>223</v>
      </c>
      <c r="E499" s="207" t="s">
        <v>120</v>
      </c>
      <c r="F499" s="252" t="n">
        <v>30</v>
      </c>
      <c r="G499" s="253" t="n">
        <f aca="false">VLOOKUP(B499,'COMP ANL'!A:I,9,0)</f>
        <v>304.78</v>
      </c>
      <c r="H499" s="254" t="n">
        <f aca="false">$K$1</f>
        <v>0.2026</v>
      </c>
      <c r="I499" s="253" t="n">
        <f aca="false">G499*(1+H499)</f>
        <v>366.528428</v>
      </c>
      <c r="J499" s="253" t="n">
        <f aca="false">ROUND((I499*F499),2)</f>
        <v>10995.85</v>
      </c>
      <c r="K499" s="214"/>
    </row>
    <row r="500" customFormat="false" ht="30" hidden="false" customHeight="false" outlineLevel="0" collapsed="false">
      <c r="A500" s="205" t="s">
        <v>1355</v>
      </c>
      <c r="B500" s="205" t="s">
        <v>470</v>
      </c>
      <c r="C500" s="207" t="s">
        <v>1356</v>
      </c>
      <c r="D500" s="206" t="s">
        <v>471</v>
      </c>
      <c r="E500" s="207" t="s">
        <v>114</v>
      </c>
      <c r="F500" s="252" t="n">
        <v>2.12</v>
      </c>
      <c r="G500" s="253" t="n">
        <f aca="false">VLOOKUP(B500,'COMP ANL'!A:I,9,0)</f>
        <v>328.23</v>
      </c>
      <c r="H500" s="254" t="n">
        <f aca="false">$K$1</f>
        <v>0.2026</v>
      </c>
      <c r="I500" s="253" t="n">
        <f aca="false">G500*(1+H500)</f>
        <v>394.729398</v>
      </c>
      <c r="J500" s="253" t="n">
        <f aca="false">ROUND((I500*F500),2)</f>
        <v>836.83</v>
      </c>
      <c r="K500" s="214"/>
    </row>
    <row r="501" customFormat="false" ht="15" hidden="false" customHeight="false" outlineLevel="0" collapsed="false">
      <c r="A501" s="205" t="s">
        <v>1357</v>
      </c>
      <c r="B501" s="205" t="s">
        <v>441</v>
      </c>
      <c r="C501" s="207" t="s">
        <v>1160</v>
      </c>
      <c r="D501" s="206" t="s">
        <v>442</v>
      </c>
      <c r="E501" s="207" t="s">
        <v>120</v>
      </c>
      <c r="F501" s="252" t="n">
        <v>6</v>
      </c>
      <c r="G501" s="253" t="n">
        <f aca="false">VLOOKUP(B501,'COMP ANL'!A:I,9,0)</f>
        <v>152.99</v>
      </c>
      <c r="H501" s="254" t="n">
        <f aca="false">$K$1</f>
        <v>0.2026</v>
      </c>
      <c r="I501" s="253" t="n">
        <f aca="false">G501*(1+H501)</f>
        <v>183.985774</v>
      </c>
      <c r="J501" s="253" t="n">
        <f aca="false">ROUND((I501*F501),2)</f>
        <v>1103.91</v>
      </c>
      <c r="K501" s="214"/>
    </row>
    <row r="502" customFormat="false" ht="15" hidden="false" customHeight="false" outlineLevel="0" collapsed="false">
      <c r="A502" s="236" t="s">
        <v>1358</v>
      </c>
      <c r="B502" s="237" t="s">
        <v>15</v>
      </c>
      <c r="C502" s="238"/>
      <c r="D502" s="239" t="s">
        <v>904</v>
      </c>
      <c r="E502" s="238"/>
      <c r="F502" s="240"/>
      <c r="G502" s="241" t="s">
        <v>15</v>
      </c>
      <c r="H502" s="242"/>
      <c r="I502" s="241"/>
      <c r="J502" s="241"/>
      <c r="K502" s="243"/>
    </row>
    <row r="503" customFormat="false" ht="15" hidden="false" customHeight="false" outlineLevel="0" collapsed="false">
      <c r="A503" s="244" t="s">
        <v>1359</v>
      </c>
      <c r="B503" s="245" t="s">
        <v>15</v>
      </c>
      <c r="C503" s="246"/>
      <c r="D503" s="247" t="s">
        <v>1360</v>
      </c>
      <c r="E503" s="246"/>
      <c r="F503" s="248"/>
      <c r="G503" s="249" t="s">
        <v>15</v>
      </c>
      <c r="H503" s="250"/>
      <c r="I503" s="249"/>
      <c r="J503" s="249"/>
      <c r="K503" s="251"/>
    </row>
    <row r="504" customFormat="false" ht="30" hidden="false" customHeight="false" outlineLevel="0" collapsed="false">
      <c r="A504" s="205" t="s">
        <v>1361</v>
      </c>
      <c r="B504" s="205" t="n">
        <v>94213</v>
      </c>
      <c r="C504" s="207" t="s">
        <v>774</v>
      </c>
      <c r="D504" s="206" t="s">
        <v>338</v>
      </c>
      <c r="E504" s="207" t="s">
        <v>114</v>
      </c>
      <c r="F504" s="252" t="n">
        <v>28.93</v>
      </c>
      <c r="G504" s="253" t="n">
        <f aca="false">VLOOKUP(B504,'COMP ANL'!A:I,9,0)</f>
        <v>72.95</v>
      </c>
      <c r="H504" s="254" t="n">
        <f aca="false">$K$1</f>
        <v>0.2026</v>
      </c>
      <c r="I504" s="253" t="n">
        <f aca="false">G504*(1+H504)</f>
        <v>87.72967</v>
      </c>
      <c r="J504" s="253" t="n">
        <f aca="false">ROUND((I504*F504),2)</f>
        <v>2538.02</v>
      </c>
      <c r="K504" s="214"/>
    </row>
    <row r="505" customFormat="false" ht="45" hidden="false" customHeight="false" outlineLevel="0" collapsed="false">
      <c r="A505" s="205" t="s">
        <v>1362</v>
      </c>
      <c r="B505" s="205" t="n">
        <v>94229</v>
      </c>
      <c r="C505" s="207" t="s">
        <v>774</v>
      </c>
      <c r="D505" s="206" t="s">
        <v>398</v>
      </c>
      <c r="E505" s="207" t="s">
        <v>120</v>
      </c>
      <c r="F505" s="252" t="n">
        <v>8.9</v>
      </c>
      <c r="G505" s="253" t="n">
        <f aca="false">VLOOKUP(B505,'COMP ANL'!A:I,9,0)</f>
        <v>152.5</v>
      </c>
      <c r="H505" s="254" t="n">
        <f aca="false">$K$1</f>
        <v>0.2026</v>
      </c>
      <c r="I505" s="253" t="n">
        <f aca="false">G505*(1+H505)</f>
        <v>183.3965</v>
      </c>
      <c r="J505" s="253" t="n">
        <f aca="false">ROUND((I505*F505),2)</f>
        <v>1632.23</v>
      </c>
      <c r="K505" s="214"/>
    </row>
    <row r="506" customFormat="false" ht="60" hidden="false" customHeight="false" outlineLevel="0" collapsed="false">
      <c r="A506" s="205" t="s">
        <v>1363</v>
      </c>
      <c r="B506" s="205" t="s">
        <v>299</v>
      </c>
      <c r="C506" s="207" t="s">
        <v>1164</v>
      </c>
      <c r="D506" s="206" t="s">
        <v>300</v>
      </c>
      <c r="E506" s="207" t="s">
        <v>114</v>
      </c>
      <c r="F506" s="252" t="n">
        <v>34.44</v>
      </c>
      <c r="G506" s="253" t="n">
        <f aca="false">VLOOKUP(B506,'COMP ANL'!A:I,9,0)</f>
        <v>50.13</v>
      </c>
      <c r="H506" s="254" t="n">
        <f aca="false">$K$1</f>
        <v>0.2026</v>
      </c>
      <c r="I506" s="253" t="n">
        <f aca="false">G506*(1+H506)</f>
        <v>60.286338</v>
      </c>
      <c r="J506" s="253" t="n">
        <f aca="false">ROUND((I506*F506),2)</f>
        <v>2076.26</v>
      </c>
      <c r="K506" s="214"/>
    </row>
    <row r="507" customFormat="false" ht="45" hidden="false" customHeight="false" outlineLevel="0" collapsed="false">
      <c r="A507" s="205" t="s">
        <v>1364</v>
      </c>
      <c r="B507" s="205" t="n">
        <v>87879</v>
      </c>
      <c r="C507" s="207" t="s">
        <v>774</v>
      </c>
      <c r="D507" s="206" t="s">
        <v>183</v>
      </c>
      <c r="E507" s="207" t="s">
        <v>114</v>
      </c>
      <c r="F507" s="252" t="n">
        <v>27.6</v>
      </c>
      <c r="G507" s="253" t="n">
        <f aca="false">VLOOKUP(B507,'COMP ANL'!A:I,9,0)</f>
        <v>4.69</v>
      </c>
      <c r="H507" s="254" t="n">
        <f aca="false">$K$1</f>
        <v>0.2026</v>
      </c>
      <c r="I507" s="253" t="n">
        <f aca="false">G507*(1+H507)</f>
        <v>5.640194</v>
      </c>
      <c r="J507" s="253" t="n">
        <f aca="false">ROUND((I507*F507),2)</f>
        <v>155.67</v>
      </c>
      <c r="K507" s="214"/>
    </row>
    <row r="508" customFormat="false" ht="30" hidden="false" customHeight="false" outlineLevel="0" collapsed="false">
      <c r="A508" s="205" t="s">
        <v>1365</v>
      </c>
      <c r="B508" s="205" t="n">
        <v>88497</v>
      </c>
      <c r="C508" s="207" t="s">
        <v>774</v>
      </c>
      <c r="D508" s="206" t="s">
        <v>141</v>
      </c>
      <c r="E508" s="207" t="s">
        <v>114</v>
      </c>
      <c r="F508" s="252" t="n">
        <v>27.6</v>
      </c>
      <c r="G508" s="253" t="n">
        <f aca="false">VLOOKUP(B508,'COMP ANL'!A:I,9,0)</f>
        <v>19.66</v>
      </c>
      <c r="H508" s="254" t="n">
        <f aca="false">$K$1</f>
        <v>0.2026</v>
      </c>
      <c r="I508" s="253" t="n">
        <f aca="false">G508*(1+H508)</f>
        <v>23.643116</v>
      </c>
      <c r="J508" s="253" t="n">
        <f aca="false">ROUND((I508*F508),2)</f>
        <v>652.55</v>
      </c>
      <c r="K508" s="214"/>
    </row>
    <row r="509" customFormat="false" ht="60" hidden="false" customHeight="false" outlineLevel="0" collapsed="false">
      <c r="A509" s="205" t="s">
        <v>1366</v>
      </c>
      <c r="B509" s="205" t="n">
        <v>87529</v>
      </c>
      <c r="C509" s="207" t="s">
        <v>774</v>
      </c>
      <c r="D509" s="206" t="s">
        <v>403</v>
      </c>
      <c r="E509" s="207" t="s">
        <v>114</v>
      </c>
      <c r="F509" s="252" t="n">
        <v>27.6</v>
      </c>
      <c r="G509" s="253" t="n">
        <f aca="false">VLOOKUP(B509,'COMP ANL'!A:I,9,0)</f>
        <v>44.58</v>
      </c>
      <c r="H509" s="254" t="n">
        <f aca="false">$K$1</f>
        <v>0.2026</v>
      </c>
      <c r="I509" s="253" t="n">
        <f aca="false">G509*(1+H509)</f>
        <v>53.611908</v>
      </c>
      <c r="J509" s="253" t="n">
        <f aca="false">ROUND((I509*F509),2)</f>
        <v>1479.69</v>
      </c>
      <c r="K509" s="214"/>
    </row>
    <row r="510" customFormat="false" ht="60" hidden="false" customHeight="false" outlineLevel="0" collapsed="false">
      <c r="A510" s="205" t="s">
        <v>1367</v>
      </c>
      <c r="B510" s="205" t="n">
        <v>89168</v>
      </c>
      <c r="C510" s="207" t="s">
        <v>774</v>
      </c>
      <c r="D510" s="206" t="s">
        <v>420</v>
      </c>
      <c r="E510" s="207" t="s">
        <v>114</v>
      </c>
      <c r="F510" s="252" t="n">
        <v>12</v>
      </c>
      <c r="G510" s="253" t="n">
        <f aca="false">VLOOKUP(B510,'COMP ANL'!A:I,9,0)</f>
        <v>91.28</v>
      </c>
      <c r="H510" s="254" t="n">
        <f aca="false">$K$1</f>
        <v>0.2026</v>
      </c>
      <c r="I510" s="253" t="n">
        <f aca="false">G510*(1+H510)</f>
        <v>109.773328</v>
      </c>
      <c r="J510" s="253" t="n">
        <f aca="false">ROUND((I510*F510),2)</f>
        <v>1317.28</v>
      </c>
      <c r="K510" s="214"/>
    </row>
    <row r="511" customFormat="false" ht="15" hidden="false" customHeight="false" outlineLevel="0" collapsed="false">
      <c r="A511" s="244" t="s">
        <v>1368</v>
      </c>
      <c r="B511" s="245" t="s">
        <v>15</v>
      </c>
      <c r="C511" s="246"/>
      <c r="D511" s="247" t="s">
        <v>1369</v>
      </c>
      <c r="E511" s="246"/>
      <c r="F511" s="248"/>
      <c r="G511" s="249" t="s">
        <v>15</v>
      </c>
      <c r="H511" s="250"/>
      <c r="I511" s="249"/>
      <c r="J511" s="249"/>
      <c r="K511" s="251"/>
    </row>
    <row r="512" customFormat="false" ht="45" hidden="false" customHeight="false" outlineLevel="0" collapsed="false">
      <c r="A512" s="205" t="s">
        <v>1370</v>
      </c>
      <c r="B512" s="205" t="s">
        <v>407</v>
      </c>
      <c r="C512" s="207" t="s">
        <v>1160</v>
      </c>
      <c r="D512" s="206" t="s">
        <v>408</v>
      </c>
      <c r="E512" s="207" t="s">
        <v>114</v>
      </c>
      <c r="F512" s="252" t="n">
        <v>13.31</v>
      </c>
      <c r="G512" s="253" t="n">
        <f aca="false">VLOOKUP(B512,'COMP ANL'!A:I,9,0)</f>
        <v>90.57</v>
      </c>
      <c r="H512" s="254" t="n">
        <f aca="false">$K$1</f>
        <v>0.2026</v>
      </c>
      <c r="I512" s="253" t="n">
        <f aca="false">G512*(1+H512)</f>
        <v>108.919482</v>
      </c>
      <c r="J512" s="253" t="n">
        <f aca="false">ROUND((I512*F512),2)</f>
        <v>1449.72</v>
      </c>
      <c r="K512" s="214"/>
    </row>
    <row r="513" customFormat="false" ht="60" hidden="false" customHeight="false" outlineLevel="0" collapsed="false">
      <c r="A513" s="205" t="s">
        <v>1371</v>
      </c>
      <c r="B513" s="205" t="n">
        <v>87902</v>
      </c>
      <c r="C513" s="207" t="s">
        <v>774</v>
      </c>
      <c r="D513" s="206" t="s">
        <v>513</v>
      </c>
      <c r="E513" s="207" t="s">
        <v>114</v>
      </c>
      <c r="F513" s="252" t="n">
        <v>41.77</v>
      </c>
      <c r="G513" s="253" t="n">
        <f aca="false">VLOOKUP(B513,'COMP ANL'!A:I,9,0)</f>
        <v>10.84</v>
      </c>
      <c r="H513" s="254" t="n">
        <f aca="false">$K$1</f>
        <v>0.2026</v>
      </c>
      <c r="I513" s="253" t="n">
        <f aca="false">G513*(1+H513)</f>
        <v>13.036184</v>
      </c>
      <c r="J513" s="253" t="n">
        <f aca="false">ROUND((I513*F513),2)</f>
        <v>544.52</v>
      </c>
      <c r="K513" s="214"/>
    </row>
    <row r="514" customFormat="false" ht="60" hidden="false" customHeight="false" outlineLevel="0" collapsed="false">
      <c r="A514" s="205" t="s">
        <v>1372</v>
      </c>
      <c r="B514" s="205" t="n">
        <v>87472</v>
      </c>
      <c r="C514" s="207" t="s">
        <v>774</v>
      </c>
      <c r="D514" s="206" t="s">
        <v>402</v>
      </c>
      <c r="E514" s="207" t="s">
        <v>114</v>
      </c>
      <c r="F514" s="252" t="n">
        <v>20.89</v>
      </c>
      <c r="G514" s="253" t="n">
        <f aca="false">VLOOKUP(B514,'COMP ANL'!A:I,9,0)</f>
        <v>60.47</v>
      </c>
      <c r="H514" s="254" t="n">
        <f aca="false">$K$1</f>
        <v>0.2026</v>
      </c>
      <c r="I514" s="253" t="n">
        <f aca="false">G514*(1+H514)</f>
        <v>72.721222</v>
      </c>
      <c r="J514" s="253" t="n">
        <f aca="false">ROUND((I514*F514),2)</f>
        <v>1519.15</v>
      </c>
      <c r="K514" s="214"/>
    </row>
    <row r="515" customFormat="false" ht="60" hidden="false" customHeight="false" outlineLevel="0" collapsed="false">
      <c r="A515" s="205" t="s">
        <v>1373</v>
      </c>
      <c r="B515" s="205" t="s">
        <v>299</v>
      </c>
      <c r="C515" s="207" t="s">
        <v>1164</v>
      </c>
      <c r="D515" s="206" t="s">
        <v>300</v>
      </c>
      <c r="E515" s="207" t="s">
        <v>114</v>
      </c>
      <c r="F515" s="252" t="n">
        <v>29.8</v>
      </c>
      <c r="G515" s="253" t="n">
        <f aca="false">VLOOKUP(B515,'COMP ANL'!A:I,9,0)</f>
        <v>50.13</v>
      </c>
      <c r="H515" s="254" t="n">
        <f aca="false">$K$1</f>
        <v>0.2026</v>
      </c>
      <c r="I515" s="253" t="n">
        <f aca="false">G515*(1+H515)</f>
        <v>60.286338</v>
      </c>
      <c r="J515" s="253" t="n">
        <f aca="false">ROUND((I515*F515),2)</f>
        <v>1796.53</v>
      </c>
      <c r="K515" s="214"/>
    </row>
    <row r="516" customFormat="false" ht="60" hidden="false" customHeight="false" outlineLevel="0" collapsed="false">
      <c r="A516" s="205" t="s">
        <v>1374</v>
      </c>
      <c r="B516" s="205" t="n">
        <v>87243</v>
      </c>
      <c r="C516" s="207" t="s">
        <v>774</v>
      </c>
      <c r="D516" s="206" t="s">
        <v>652</v>
      </c>
      <c r="E516" s="207" t="s">
        <v>114</v>
      </c>
      <c r="F516" s="252" t="n">
        <v>0.55</v>
      </c>
      <c r="G516" s="253" t="n">
        <f aca="false">VLOOKUP(B516,'COMP ANL'!A:I,9,0)</f>
        <v>200</v>
      </c>
      <c r="H516" s="254" t="n">
        <f aca="false">$K$1</f>
        <v>0.2026</v>
      </c>
      <c r="I516" s="253" t="n">
        <f aca="false">G516*(1+H516)</f>
        <v>240.52</v>
      </c>
      <c r="J516" s="253" t="n">
        <f aca="false">ROUND((I516*F516),2)</f>
        <v>132.29</v>
      </c>
      <c r="K516" s="214"/>
    </row>
    <row r="517" customFormat="false" ht="15" hidden="false" customHeight="false" outlineLevel="0" collapsed="false">
      <c r="A517" s="244" t="s">
        <v>1375</v>
      </c>
      <c r="B517" s="245" t="s">
        <v>15</v>
      </c>
      <c r="C517" s="246"/>
      <c r="D517" s="247" t="s">
        <v>1376</v>
      </c>
      <c r="E517" s="246"/>
      <c r="F517" s="248"/>
      <c r="G517" s="249" t="s">
        <v>15</v>
      </c>
      <c r="H517" s="250"/>
      <c r="I517" s="249"/>
      <c r="J517" s="249"/>
      <c r="K517" s="251"/>
    </row>
    <row r="518" customFormat="false" ht="45" hidden="false" customHeight="false" outlineLevel="0" collapsed="false">
      <c r="A518" s="205" t="s">
        <v>1377</v>
      </c>
      <c r="B518" s="205" t="n">
        <v>87259</v>
      </c>
      <c r="C518" s="207" t="s">
        <v>774</v>
      </c>
      <c r="D518" s="206" t="s">
        <v>486</v>
      </c>
      <c r="E518" s="207" t="s">
        <v>114</v>
      </c>
      <c r="F518" s="252" t="n">
        <v>4.31</v>
      </c>
      <c r="G518" s="253" t="n">
        <f aca="false">VLOOKUP(B518,'COMP ANL'!A:I,9,0)</f>
        <v>137.99</v>
      </c>
      <c r="H518" s="254" t="n">
        <f aca="false">$K$1</f>
        <v>0.2026</v>
      </c>
      <c r="I518" s="253" t="n">
        <f aca="false">G518*(1+H518)</f>
        <v>165.946774</v>
      </c>
      <c r="J518" s="253" t="n">
        <f aca="false">ROUND((I518*F518),2)</f>
        <v>715.23</v>
      </c>
      <c r="K518" s="214"/>
    </row>
    <row r="519" customFormat="false" ht="15" hidden="false" customHeight="false" outlineLevel="0" collapsed="false">
      <c r="A519" s="244" t="s">
        <v>1378</v>
      </c>
      <c r="B519" s="245" t="s">
        <v>15</v>
      </c>
      <c r="C519" s="246"/>
      <c r="D519" s="247" t="s">
        <v>1379</v>
      </c>
      <c r="E519" s="246"/>
      <c r="F519" s="248"/>
      <c r="G519" s="249" t="s">
        <v>15</v>
      </c>
      <c r="H519" s="250"/>
      <c r="I519" s="249"/>
      <c r="J519" s="249"/>
      <c r="K519" s="251"/>
    </row>
    <row r="520" customFormat="false" ht="60" hidden="false" customHeight="false" outlineLevel="0" collapsed="false">
      <c r="A520" s="205" t="s">
        <v>1380</v>
      </c>
      <c r="B520" s="205" t="n">
        <v>95470</v>
      </c>
      <c r="C520" s="207" t="s">
        <v>774</v>
      </c>
      <c r="D520" s="206" t="s">
        <v>353</v>
      </c>
      <c r="E520" s="207" t="s">
        <v>134</v>
      </c>
      <c r="F520" s="252" t="n">
        <v>1</v>
      </c>
      <c r="G520" s="253" t="n">
        <f aca="false">VLOOKUP(B520,'COMP ANL'!A:I,9,0)</f>
        <v>314.89</v>
      </c>
      <c r="H520" s="254" t="n">
        <f aca="false">$K$1</f>
        <v>0.2026</v>
      </c>
      <c r="I520" s="253" t="n">
        <f aca="false">G520*(1+H520)</f>
        <v>378.686714</v>
      </c>
      <c r="J520" s="253" t="n">
        <f aca="false">ROUND((I520*F520),2)</f>
        <v>378.69</v>
      </c>
      <c r="K520" s="214"/>
    </row>
    <row r="521" customFormat="false" ht="45" hidden="false" customHeight="false" outlineLevel="0" collapsed="false">
      <c r="A521" s="205" t="s">
        <v>1381</v>
      </c>
      <c r="B521" s="205" t="n">
        <v>86937</v>
      </c>
      <c r="C521" s="207" t="s">
        <v>774</v>
      </c>
      <c r="D521" s="206" t="s">
        <v>585</v>
      </c>
      <c r="E521" s="207" t="s">
        <v>134</v>
      </c>
      <c r="F521" s="252" t="n">
        <v>1</v>
      </c>
      <c r="G521" s="253" t="n">
        <f aca="false">VLOOKUP(B521,'COMP ANL'!A:I,9,0)</f>
        <v>219.47</v>
      </c>
      <c r="H521" s="254" t="n">
        <f aca="false">$K$1</f>
        <v>0.2026</v>
      </c>
      <c r="I521" s="253" t="n">
        <f aca="false">G521*(1+H521)</f>
        <v>263.934622</v>
      </c>
      <c r="J521" s="253" t="n">
        <f aca="false">ROUND((I521*F521),2)</f>
        <v>263.93</v>
      </c>
      <c r="K521" s="214"/>
    </row>
    <row r="522" customFormat="false" ht="30" hidden="false" customHeight="false" outlineLevel="0" collapsed="false">
      <c r="A522" s="205" t="s">
        <v>1382</v>
      </c>
      <c r="B522" s="205" t="n">
        <v>86915</v>
      </c>
      <c r="C522" s="207" t="s">
        <v>774</v>
      </c>
      <c r="D522" s="206" t="s">
        <v>289</v>
      </c>
      <c r="E522" s="207" t="s">
        <v>134</v>
      </c>
      <c r="F522" s="252" t="n">
        <v>1</v>
      </c>
      <c r="G522" s="253" t="n">
        <f aca="false">VLOOKUP(B522,'COMP ANL'!A:I,9,0)</f>
        <v>132.31</v>
      </c>
      <c r="H522" s="254" t="n">
        <f aca="false">$K$1</f>
        <v>0.2026</v>
      </c>
      <c r="I522" s="253" t="n">
        <f aca="false">G522*(1+H522)</f>
        <v>159.116006</v>
      </c>
      <c r="J522" s="253" t="n">
        <f aca="false">ROUND((I522*F522),2)</f>
        <v>159.12</v>
      </c>
      <c r="K522" s="214"/>
    </row>
    <row r="523" customFormat="false" ht="45" hidden="false" customHeight="false" outlineLevel="0" collapsed="false">
      <c r="A523" s="205" t="s">
        <v>1383</v>
      </c>
      <c r="B523" s="205" t="n">
        <v>95547</v>
      </c>
      <c r="C523" s="207" t="s">
        <v>774</v>
      </c>
      <c r="D523" s="206" t="s">
        <v>698</v>
      </c>
      <c r="E523" s="207" t="s">
        <v>134</v>
      </c>
      <c r="F523" s="252" t="n">
        <v>1</v>
      </c>
      <c r="G523" s="253" t="n">
        <f aca="false">VLOOKUP(B523,'COMP ANL'!A:I,9,0)</f>
        <v>47.68</v>
      </c>
      <c r="H523" s="254" t="n">
        <f aca="false">$K$1</f>
        <v>0.2026</v>
      </c>
      <c r="I523" s="253" t="n">
        <f aca="false">G523*(1+H523)</f>
        <v>57.339968</v>
      </c>
      <c r="J523" s="253" t="n">
        <f aca="false">ROUND((I523*F523),2)</f>
        <v>57.34</v>
      </c>
      <c r="K523" s="214"/>
    </row>
    <row r="524" customFormat="false" ht="30" hidden="false" customHeight="false" outlineLevel="0" collapsed="false">
      <c r="A524" s="205" t="s">
        <v>1384</v>
      </c>
      <c r="B524" s="205" t="s">
        <v>704</v>
      </c>
      <c r="C524" s="207" t="s">
        <v>1164</v>
      </c>
      <c r="D524" s="206" t="s">
        <v>705</v>
      </c>
      <c r="E524" s="207" t="s">
        <v>134</v>
      </c>
      <c r="F524" s="252" t="n">
        <v>1</v>
      </c>
      <c r="G524" s="253" t="n">
        <f aca="false">VLOOKUP(B524,'COMP ANL'!A:I,9,0)</f>
        <v>42.84</v>
      </c>
      <c r="H524" s="254" t="n">
        <f aca="false">$K$1</f>
        <v>0.2026</v>
      </c>
      <c r="I524" s="253" t="n">
        <f aca="false">G524*(1+H524)</f>
        <v>51.519384</v>
      </c>
      <c r="J524" s="253" t="n">
        <f aca="false">ROUND((I524*F524),2)</f>
        <v>51.52</v>
      </c>
      <c r="K524" s="214"/>
    </row>
    <row r="525" customFormat="false" ht="30" hidden="false" customHeight="false" outlineLevel="0" collapsed="false">
      <c r="A525" s="205" t="s">
        <v>1385</v>
      </c>
      <c r="B525" s="205" t="s">
        <v>721</v>
      </c>
      <c r="C525" s="207" t="s">
        <v>1164</v>
      </c>
      <c r="D525" s="206" t="s">
        <v>722</v>
      </c>
      <c r="E525" s="207" t="s">
        <v>134</v>
      </c>
      <c r="F525" s="252" t="n">
        <v>1</v>
      </c>
      <c r="G525" s="253" t="n">
        <f aca="false">VLOOKUP(B525,'COMP ANL'!A:I,9,0)</f>
        <v>33.57</v>
      </c>
      <c r="H525" s="254" t="n">
        <f aca="false">$K$1</f>
        <v>0.2026</v>
      </c>
      <c r="I525" s="253" t="n">
        <f aca="false">G525*(1+H525)</f>
        <v>40.371282</v>
      </c>
      <c r="J525" s="253" t="n">
        <f aca="false">ROUND((I525*F525),2)</f>
        <v>40.37</v>
      </c>
      <c r="K525" s="214"/>
    </row>
    <row r="526" customFormat="false" ht="30" hidden="false" customHeight="false" outlineLevel="0" collapsed="false">
      <c r="A526" s="205" t="s">
        <v>1386</v>
      </c>
      <c r="B526" s="205" t="s">
        <v>590</v>
      </c>
      <c r="C526" s="207" t="s">
        <v>1210</v>
      </c>
      <c r="D526" s="206" t="s">
        <v>591</v>
      </c>
      <c r="E526" s="207" t="s">
        <v>134</v>
      </c>
      <c r="F526" s="252" t="n">
        <v>1</v>
      </c>
      <c r="G526" s="253" t="n">
        <f aca="false">VLOOKUP(B526,'COMP ANL'!A:I,9,0)</f>
        <v>202.59</v>
      </c>
      <c r="H526" s="254" t="n">
        <f aca="false">$K$1</f>
        <v>0.2026</v>
      </c>
      <c r="I526" s="253" t="n">
        <f aca="false">G526*(1+H526)</f>
        <v>243.634734</v>
      </c>
      <c r="J526" s="253" t="n">
        <f aca="false">ROUND((I526*F526),2)</f>
        <v>243.63</v>
      </c>
      <c r="K526" s="214"/>
    </row>
    <row r="527" customFormat="false" ht="30" hidden="false" customHeight="false" outlineLevel="0" collapsed="false">
      <c r="A527" s="205" t="s">
        <v>1387</v>
      </c>
      <c r="B527" s="205" t="n">
        <v>85005</v>
      </c>
      <c r="C527" s="207" t="s">
        <v>774</v>
      </c>
      <c r="D527" s="206" t="s">
        <v>204</v>
      </c>
      <c r="E527" s="207" t="s">
        <v>114</v>
      </c>
      <c r="F527" s="252" t="n">
        <v>0.51</v>
      </c>
      <c r="G527" s="253" t="n">
        <f aca="false">VLOOKUP(B527,'COMP ANL'!A:I,9,0)</f>
        <v>546.06</v>
      </c>
      <c r="H527" s="254" t="n">
        <f aca="false">$K$1</f>
        <v>0.2026</v>
      </c>
      <c r="I527" s="253" t="n">
        <f aca="false">G527*(1+H527)</f>
        <v>656.691756</v>
      </c>
      <c r="J527" s="253" t="n">
        <f aca="false">ROUND((I527*F527),2)</f>
        <v>334.91</v>
      </c>
      <c r="K527" s="214"/>
    </row>
    <row r="528" customFormat="false" ht="30" hidden="false" customHeight="false" outlineLevel="0" collapsed="false">
      <c r="A528" s="205" t="s">
        <v>1388</v>
      </c>
      <c r="B528" s="205" t="n">
        <v>86889</v>
      </c>
      <c r="C528" s="207" t="s">
        <v>774</v>
      </c>
      <c r="D528" s="206" t="s">
        <v>481</v>
      </c>
      <c r="E528" s="207" t="s">
        <v>134</v>
      </c>
      <c r="F528" s="252" t="n">
        <v>1</v>
      </c>
      <c r="G528" s="253" t="n">
        <f aca="false">VLOOKUP(B528,'COMP ANL'!A:I,9,0)</f>
        <v>657.55</v>
      </c>
      <c r="H528" s="254" t="n">
        <f aca="false">$K$1</f>
        <v>0.2026</v>
      </c>
      <c r="I528" s="253" t="n">
        <f aca="false">G528*(1+H528)</f>
        <v>790.76963</v>
      </c>
      <c r="J528" s="253" t="n">
        <f aca="false">ROUND((I528*F528),2)</f>
        <v>790.77</v>
      </c>
      <c r="K528" s="214"/>
    </row>
    <row r="529" customFormat="false" ht="15" hidden="false" customHeight="false" outlineLevel="0" collapsed="false">
      <c r="A529" s="244" t="s">
        <v>1389</v>
      </c>
      <c r="B529" s="245" t="s">
        <v>15</v>
      </c>
      <c r="C529" s="246"/>
      <c r="D529" s="247" t="s">
        <v>1156</v>
      </c>
      <c r="E529" s="246"/>
      <c r="F529" s="248"/>
      <c r="G529" s="249" t="s">
        <v>15</v>
      </c>
      <c r="H529" s="250"/>
      <c r="I529" s="249"/>
      <c r="J529" s="249"/>
      <c r="K529" s="251"/>
    </row>
    <row r="530" customFormat="false" ht="60" hidden="false" customHeight="false" outlineLevel="0" collapsed="false">
      <c r="A530" s="205" t="s">
        <v>1390</v>
      </c>
      <c r="B530" s="205" t="n">
        <v>94562</v>
      </c>
      <c r="C530" s="207" t="s">
        <v>774</v>
      </c>
      <c r="D530" s="206" t="s">
        <v>301</v>
      </c>
      <c r="E530" s="207" t="s">
        <v>114</v>
      </c>
      <c r="F530" s="252" t="n">
        <v>5.21</v>
      </c>
      <c r="G530" s="253" t="n">
        <f aca="false">VLOOKUP(B530,'COMP ANL'!A:I,9,0)</f>
        <v>616.33</v>
      </c>
      <c r="H530" s="254" t="n">
        <f aca="false">$K$1</f>
        <v>0.2026</v>
      </c>
      <c r="I530" s="253" t="n">
        <f aca="false">G530*(1+H530)</f>
        <v>741.198458</v>
      </c>
      <c r="J530" s="253" t="n">
        <f aca="false">ROUND((I530*F530),2)</f>
        <v>3861.64</v>
      </c>
      <c r="K530" s="214"/>
    </row>
    <row r="531" customFormat="false" ht="30" hidden="false" customHeight="false" outlineLevel="0" collapsed="false">
      <c r="A531" s="205" t="s">
        <v>1391</v>
      </c>
      <c r="B531" s="205" t="n">
        <v>72118</v>
      </c>
      <c r="C531" s="207" t="s">
        <v>774</v>
      </c>
      <c r="D531" s="206" t="s">
        <v>236</v>
      </c>
      <c r="E531" s="207" t="s">
        <v>114</v>
      </c>
      <c r="F531" s="252" t="n">
        <v>5.21</v>
      </c>
      <c r="G531" s="253" t="n">
        <f aca="false">VLOOKUP(B531,'COMP ANL'!A:I,9,0)</f>
        <v>160.39</v>
      </c>
      <c r="H531" s="254" t="n">
        <f aca="false">$K$1</f>
        <v>0.2026</v>
      </c>
      <c r="I531" s="253" t="n">
        <f aca="false">G531*(1+H531)</f>
        <v>192.885014</v>
      </c>
      <c r="J531" s="253" t="n">
        <f aca="false">ROUND((I531*F531),2)</f>
        <v>1004.93</v>
      </c>
      <c r="K531" s="214"/>
    </row>
    <row r="532" customFormat="false" ht="15" hidden="false" customHeight="false" outlineLevel="0" collapsed="false">
      <c r="A532" s="205" t="s">
        <v>1392</v>
      </c>
      <c r="B532" s="205" t="s">
        <v>409</v>
      </c>
      <c r="C532" s="207" t="s">
        <v>1210</v>
      </c>
      <c r="D532" s="206" t="s">
        <v>410</v>
      </c>
      <c r="E532" s="207" t="s">
        <v>114</v>
      </c>
      <c r="F532" s="252" t="n">
        <v>3.15</v>
      </c>
      <c r="G532" s="253" t="n">
        <f aca="false">VLOOKUP(B532,'COMP ANL'!A:I,9,0)</f>
        <v>382.32</v>
      </c>
      <c r="H532" s="254" t="n">
        <f aca="false">$K$1</f>
        <v>0.2026</v>
      </c>
      <c r="I532" s="253" t="n">
        <f aca="false">G532*(1+H532)</f>
        <v>459.778032</v>
      </c>
      <c r="J532" s="253" t="n">
        <f aca="false">ROUND((I532*F532),2)</f>
        <v>1448.3</v>
      </c>
      <c r="K532" s="214"/>
    </row>
    <row r="533" customFormat="false" ht="15" hidden="false" customHeight="false" outlineLevel="0" collapsed="false">
      <c r="A533" s="236" t="s">
        <v>1393</v>
      </c>
      <c r="B533" s="237" t="s">
        <v>15</v>
      </c>
      <c r="C533" s="238"/>
      <c r="D533" s="239" t="s">
        <v>1394</v>
      </c>
      <c r="E533" s="238"/>
      <c r="F533" s="240"/>
      <c r="G533" s="241" t="s">
        <v>15</v>
      </c>
      <c r="H533" s="242"/>
      <c r="I533" s="241"/>
      <c r="J533" s="241"/>
      <c r="K533" s="243"/>
    </row>
    <row r="534" customFormat="false" ht="15" hidden="false" customHeight="false" outlineLevel="0" collapsed="false">
      <c r="A534" s="236" t="s">
        <v>1395</v>
      </c>
      <c r="B534" s="237" t="s">
        <v>15</v>
      </c>
      <c r="C534" s="238"/>
      <c r="D534" s="239" t="s">
        <v>1010</v>
      </c>
      <c r="E534" s="238"/>
      <c r="F534" s="240"/>
      <c r="G534" s="241" t="s">
        <v>15</v>
      </c>
      <c r="H534" s="242"/>
      <c r="I534" s="241"/>
      <c r="J534" s="241"/>
      <c r="K534" s="243"/>
    </row>
    <row r="535" customFormat="false" ht="15" hidden="false" customHeight="false" outlineLevel="0" collapsed="false">
      <c r="A535" s="244" t="s">
        <v>1396</v>
      </c>
      <c r="B535" s="245" t="s">
        <v>15</v>
      </c>
      <c r="C535" s="246"/>
      <c r="D535" s="247" t="s">
        <v>1397</v>
      </c>
      <c r="E535" s="246"/>
      <c r="F535" s="248"/>
      <c r="G535" s="249" t="s">
        <v>15</v>
      </c>
      <c r="H535" s="250"/>
      <c r="I535" s="249"/>
      <c r="J535" s="249"/>
      <c r="K535" s="251"/>
    </row>
    <row r="536" customFormat="false" ht="60" hidden="false" customHeight="false" outlineLevel="0" collapsed="false">
      <c r="A536" s="205" t="s">
        <v>1398</v>
      </c>
      <c r="B536" s="205" t="n">
        <v>89169</v>
      </c>
      <c r="C536" s="207" t="s">
        <v>774</v>
      </c>
      <c r="D536" s="206" t="s">
        <v>202</v>
      </c>
      <c r="E536" s="207" t="s">
        <v>114</v>
      </c>
      <c r="F536" s="252" t="n">
        <v>172.21</v>
      </c>
      <c r="G536" s="253" t="n">
        <f aca="false">VLOOKUP(B536,'COMP ANL'!A:I,9,0)</f>
        <v>79.02</v>
      </c>
      <c r="H536" s="254" t="n">
        <f aca="false">$K$1</f>
        <v>0.2026</v>
      </c>
      <c r="I536" s="253" t="n">
        <f aca="false">G536*(1+H536)</f>
        <v>95.029452</v>
      </c>
      <c r="J536" s="253" t="n">
        <f aca="false">ROUND((I536*F536),2)</f>
        <v>16365.02</v>
      </c>
      <c r="K536" s="214"/>
    </row>
    <row r="537" customFormat="false" ht="15" hidden="false" customHeight="false" outlineLevel="0" collapsed="false">
      <c r="A537" s="236" t="s">
        <v>1399</v>
      </c>
      <c r="B537" s="237" t="s">
        <v>15</v>
      </c>
      <c r="C537" s="238"/>
      <c r="D537" s="239" t="s">
        <v>1156</v>
      </c>
      <c r="E537" s="238"/>
      <c r="F537" s="240"/>
      <c r="G537" s="241" t="s">
        <v>15</v>
      </c>
      <c r="H537" s="242"/>
      <c r="I537" s="241"/>
      <c r="J537" s="241"/>
      <c r="K537" s="243"/>
    </row>
    <row r="538" customFormat="false" ht="15" hidden="false" customHeight="false" outlineLevel="0" collapsed="false">
      <c r="A538" s="244" t="s">
        <v>1400</v>
      </c>
      <c r="B538" s="245" t="s">
        <v>15</v>
      </c>
      <c r="C538" s="246"/>
      <c r="D538" s="247" t="s">
        <v>1401</v>
      </c>
      <c r="E538" s="246"/>
      <c r="F538" s="248"/>
      <c r="G538" s="249" t="s">
        <v>15</v>
      </c>
      <c r="H538" s="250"/>
      <c r="I538" s="249"/>
      <c r="J538" s="249"/>
      <c r="K538" s="251"/>
    </row>
    <row r="539" customFormat="false" ht="30" hidden="false" customHeight="false" outlineLevel="0" collapsed="false">
      <c r="A539" s="205" t="s">
        <v>1402</v>
      </c>
      <c r="B539" s="205" t="s">
        <v>388</v>
      </c>
      <c r="C539" s="207" t="s">
        <v>841</v>
      </c>
      <c r="D539" s="206" t="s">
        <v>389</v>
      </c>
      <c r="E539" s="207" t="s">
        <v>114</v>
      </c>
      <c r="F539" s="252" t="n">
        <v>1.68</v>
      </c>
      <c r="G539" s="253" t="n">
        <f aca="false">VLOOKUP(B539,'COMP ANL'!A:I,9,0)</f>
        <v>860.25</v>
      </c>
      <c r="H539" s="254" t="n">
        <f aca="false">$K$1</f>
        <v>0.2026</v>
      </c>
      <c r="I539" s="253" t="n">
        <f aca="false">G539*(1+H539)</f>
        <v>1034.53665</v>
      </c>
      <c r="J539" s="253" t="n">
        <f aca="false">ROUND((I539*F539),2)</f>
        <v>1738.02</v>
      </c>
      <c r="K539" s="214"/>
    </row>
    <row r="540" customFormat="false" ht="15" hidden="false" customHeight="false" outlineLevel="0" collapsed="false">
      <c r="A540" s="244" t="s">
        <v>1403</v>
      </c>
      <c r="B540" s="245" t="s">
        <v>15</v>
      </c>
      <c r="C540" s="246"/>
      <c r="D540" s="247" t="s">
        <v>1404</v>
      </c>
      <c r="E540" s="246"/>
      <c r="F540" s="248"/>
      <c r="G540" s="249" t="s">
        <v>15</v>
      </c>
      <c r="H540" s="250"/>
      <c r="I540" s="249"/>
      <c r="J540" s="249"/>
      <c r="K540" s="251"/>
    </row>
    <row r="541" customFormat="false" ht="45" hidden="false" customHeight="false" outlineLevel="0" collapsed="false">
      <c r="A541" s="205" t="s">
        <v>1405</v>
      </c>
      <c r="B541" s="205" t="s">
        <v>185</v>
      </c>
      <c r="C541" s="207" t="s">
        <v>774</v>
      </c>
      <c r="D541" s="206" t="s">
        <v>186</v>
      </c>
      <c r="E541" s="207" t="s">
        <v>114</v>
      </c>
      <c r="F541" s="252" t="n">
        <v>39.28</v>
      </c>
      <c r="G541" s="253" t="n">
        <f aca="false">VLOOKUP(B541,'COMP ANL'!A:I,9,0)</f>
        <v>452.85</v>
      </c>
      <c r="H541" s="254" t="n">
        <f aca="false">$K$1</f>
        <v>0.2026</v>
      </c>
      <c r="I541" s="253" t="n">
        <f aca="false">G541*(1+H541)</f>
        <v>544.59741</v>
      </c>
      <c r="J541" s="253" t="n">
        <f aca="false">ROUND((I541*F541),2)</f>
        <v>21391.79</v>
      </c>
      <c r="K541" s="214"/>
    </row>
    <row r="542" customFormat="false" ht="15" hidden="false" customHeight="false" outlineLevel="0" collapsed="false">
      <c r="A542" s="244" t="s">
        <v>1406</v>
      </c>
      <c r="B542" s="245" t="s">
        <v>15</v>
      </c>
      <c r="C542" s="246"/>
      <c r="D542" s="247" t="s">
        <v>1231</v>
      </c>
      <c r="E542" s="246"/>
      <c r="F542" s="248"/>
      <c r="G542" s="249" t="s">
        <v>15</v>
      </c>
      <c r="H542" s="250"/>
      <c r="I542" s="249"/>
      <c r="J542" s="249"/>
      <c r="K542" s="251"/>
    </row>
    <row r="543" customFormat="false" ht="60" hidden="false" customHeight="false" outlineLevel="0" collapsed="false">
      <c r="A543" s="205" t="s">
        <v>1407</v>
      </c>
      <c r="B543" s="205" t="n">
        <v>87755</v>
      </c>
      <c r="C543" s="207" t="s">
        <v>774</v>
      </c>
      <c r="D543" s="206" t="s">
        <v>274</v>
      </c>
      <c r="E543" s="207" t="s">
        <v>114</v>
      </c>
      <c r="F543" s="252" t="n">
        <v>90.2</v>
      </c>
      <c r="G543" s="253" t="n">
        <f aca="false">VLOOKUP(B543,'COMP ANL'!A:I,9,0)</f>
        <v>53.96</v>
      </c>
      <c r="H543" s="254" t="n">
        <f aca="false">$K$1</f>
        <v>0.2026</v>
      </c>
      <c r="I543" s="253" t="n">
        <f aca="false">G543*(1+H543)</f>
        <v>64.892296</v>
      </c>
      <c r="J543" s="253" t="n">
        <f aca="false">ROUND((I543*F543),2)</f>
        <v>5853.29</v>
      </c>
      <c r="K543" s="214"/>
    </row>
    <row r="544" customFormat="false" ht="15" hidden="false" customHeight="false" outlineLevel="0" collapsed="false">
      <c r="A544" s="236" t="s">
        <v>1408</v>
      </c>
      <c r="B544" s="237" t="s">
        <v>15</v>
      </c>
      <c r="C544" s="238"/>
      <c r="D544" s="239" t="s">
        <v>1237</v>
      </c>
      <c r="E544" s="238"/>
      <c r="F544" s="240"/>
      <c r="G544" s="241" t="s">
        <v>15</v>
      </c>
      <c r="H544" s="242"/>
      <c r="I544" s="241"/>
      <c r="J544" s="241"/>
      <c r="K544" s="243"/>
    </row>
    <row r="545" customFormat="false" ht="15" hidden="false" customHeight="false" outlineLevel="0" collapsed="false">
      <c r="A545" s="244" t="s">
        <v>1409</v>
      </c>
      <c r="B545" s="245" t="s">
        <v>15</v>
      </c>
      <c r="C545" s="246"/>
      <c r="D545" s="247" t="s">
        <v>1239</v>
      </c>
      <c r="E545" s="246"/>
      <c r="F545" s="248"/>
      <c r="G545" s="249" t="s">
        <v>15</v>
      </c>
      <c r="H545" s="250"/>
      <c r="I545" s="249"/>
      <c r="J545" s="249"/>
      <c r="K545" s="251"/>
    </row>
    <row r="546" customFormat="false" ht="45" hidden="false" customHeight="false" outlineLevel="0" collapsed="false">
      <c r="A546" s="205" t="s">
        <v>1410</v>
      </c>
      <c r="B546" s="205" t="n">
        <v>87879</v>
      </c>
      <c r="C546" s="207" t="s">
        <v>774</v>
      </c>
      <c r="D546" s="206" t="s">
        <v>183</v>
      </c>
      <c r="E546" s="207" t="s">
        <v>114</v>
      </c>
      <c r="F546" s="252" t="n">
        <v>586.38</v>
      </c>
      <c r="G546" s="253" t="n">
        <f aca="false">VLOOKUP(B546,'COMP ANL'!A:I,9,0)</f>
        <v>4.69</v>
      </c>
      <c r="H546" s="254" t="n">
        <f aca="false">$K$1</f>
        <v>0.2026</v>
      </c>
      <c r="I546" s="253" t="n">
        <f aca="false">G546*(1+H546)</f>
        <v>5.640194</v>
      </c>
      <c r="J546" s="253" t="n">
        <f aca="false">ROUND((I546*F546),2)</f>
        <v>3307.3</v>
      </c>
      <c r="K546" s="214"/>
    </row>
    <row r="547" customFormat="false" ht="15" hidden="false" customHeight="false" outlineLevel="0" collapsed="false">
      <c r="A547" s="244" t="s">
        <v>1411</v>
      </c>
      <c r="B547" s="245" t="s">
        <v>15</v>
      </c>
      <c r="C547" s="246"/>
      <c r="D547" s="247" t="s">
        <v>1412</v>
      </c>
      <c r="E547" s="246"/>
      <c r="F547" s="248"/>
      <c r="G547" s="249" t="s">
        <v>15</v>
      </c>
      <c r="H547" s="250"/>
      <c r="I547" s="249"/>
      <c r="J547" s="249"/>
      <c r="K547" s="251"/>
    </row>
    <row r="548" customFormat="false" ht="75" hidden="false" customHeight="false" outlineLevel="0" collapsed="false">
      <c r="A548" s="205" t="s">
        <v>1413</v>
      </c>
      <c r="B548" s="205" t="n">
        <v>89173</v>
      </c>
      <c r="C548" s="207" t="s">
        <v>774</v>
      </c>
      <c r="D548" s="206" t="s">
        <v>118</v>
      </c>
      <c r="E548" s="207" t="s">
        <v>114</v>
      </c>
      <c r="F548" s="252" t="n">
        <v>586.38</v>
      </c>
      <c r="G548" s="253" t="n">
        <f aca="false">VLOOKUP(B548,'COMP ANL'!A:I,9,0)</f>
        <v>44.81</v>
      </c>
      <c r="H548" s="254" t="n">
        <f aca="false">$K$1</f>
        <v>0.2026</v>
      </c>
      <c r="I548" s="253" t="n">
        <f aca="false">G548*(1+H548)</f>
        <v>53.888506</v>
      </c>
      <c r="J548" s="253" t="n">
        <f aca="false">ROUND((I548*F548),2)</f>
        <v>31599.14</v>
      </c>
      <c r="K548" s="214"/>
    </row>
    <row r="549" customFormat="false" ht="15" hidden="false" customHeight="false" outlineLevel="0" collapsed="false">
      <c r="A549" s="236" t="s">
        <v>1414</v>
      </c>
      <c r="B549" s="237" t="s">
        <v>15</v>
      </c>
      <c r="C549" s="238"/>
      <c r="D549" s="239" t="s">
        <v>1297</v>
      </c>
      <c r="E549" s="238"/>
      <c r="F549" s="240"/>
      <c r="G549" s="241" t="s">
        <v>15</v>
      </c>
      <c r="H549" s="242"/>
      <c r="I549" s="241"/>
      <c r="J549" s="241"/>
      <c r="K549" s="243"/>
    </row>
    <row r="550" customFormat="false" ht="15" hidden="false" customHeight="false" outlineLevel="0" collapsed="false">
      <c r="A550" s="244" t="s">
        <v>1415</v>
      </c>
      <c r="B550" s="245" t="s">
        <v>15</v>
      </c>
      <c r="C550" s="246"/>
      <c r="D550" s="247" t="s">
        <v>1299</v>
      </c>
      <c r="E550" s="246"/>
      <c r="F550" s="248"/>
      <c r="G550" s="249" t="s">
        <v>15</v>
      </c>
      <c r="H550" s="250"/>
      <c r="I550" s="249"/>
      <c r="J550" s="249"/>
      <c r="K550" s="251"/>
    </row>
    <row r="551" customFormat="false" ht="75" hidden="false" customHeight="false" outlineLevel="0" collapsed="false">
      <c r="A551" s="205" t="s">
        <v>1416</v>
      </c>
      <c r="B551" s="205" t="n">
        <v>99839</v>
      </c>
      <c r="C551" s="207" t="s">
        <v>774</v>
      </c>
      <c r="D551" s="206" t="s">
        <v>188</v>
      </c>
      <c r="E551" s="207" t="s">
        <v>120</v>
      </c>
      <c r="F551" s="252" t="n">
        <v>34.11</v>
      </c>
      <c r="G551" s="253" t="n">
        <f aca="false">VLOOKUP(B551,'COMP ANL'!A:I,9,0)</f>
        <v>501.18</v>
      </c>
      <c r="H551" s="254" t="n">
        <f aca="false">$K$1</f>
        <v>0.2026</v>
      </c>
      <c r="I551" s="253" t="n">
        <f aca="false">G551*(1+H551)</f>
        <v>602.719068</v>
      </c>
      <c r="J551" s="253" t="n">
        <f aca="false">ROUND((I551*F551),2)</f>
        <v>20558.75</v>
      </c>
      <c r="K551" s="214"/>
    </row>
    <row r="552" customFormat="false" ht="15" hidden="false" customHeight="false" outlineLevel="0" collapsed="false">
      <c r="A552" s="244" t="s">
        <v>1417</v>
      </c>
      <c r="B552" s="245" t="s">
        <v>15</v>
      </c>
      <c r="C552" s="246"/>
      <c r="D552" s="247" t="s">
        <v>1418</v>
      </c>
      <c r="E552" s="246"/>
      <c r="F552" s="248"/>
      <c r="G552" s="249" t="s">
        <v>15</v>
      </c>
      <c r="H552" s="250"/>
      <c r="I552" s="249"/>
      <c r="J552" s="249"/>
      <c r="K552" s="251"/>
    </row>
    <row r="553" customFormat="false" ht="45" hidden="false" customHeight="false" outlineLevel="0" collapsed="false">
      <c r="A553" s="205" t="s">
        <v>1419</v>
      </c>
      <c r="B553" s="205" t="s">
        <v>462</v>
      </c>
      <c r="C553" s="207" t="s">
        <v>841</v>
      </c>
      <c r="D553" s="206" t="s">
        <v>463</v>
      </c>
      <c r="E553" s="207" t="s">
        <v>134</v>
      </c>
      <c r="F553" s="252" t="n">
        <v>5</v>
      </c>
      <c r="G553" s="253" t="n">
        <f aca="false">VLOOKUP(B553,'COMP ANL'!A:I,9,0)</f>
        <v>153.92</v>
      </c>
      <c r="H553" s="254" t="n">
        <f aca="false">$K$1</f>
        <v>0.2026</v>
      </c>
      <c r="I553" s="253" t="n">
        <f aca="false">G553*(1+H553)</f>
        <v>185.104192</v>
      </c>
      <c r="J553" s="253" t="n">
        <f aca="false">ROUND((I553*F553),2)</f>
        <v>925.52</v>
      </c>
      <c r="K553" s="214"/>
    </row>
    <row r="554" customFormat="false" ht="15" hidden="false" customHeight="false" outlineLevel="0" collapsed="false">
      <c r="A554" s="244" t="s">
        <v>1420</v>
      </c>
      <c r="B554" s="245" t="s">
        <v>15</v>
      </c>
      <c r="C554" s="246"/>
      <c r="D554" s="247" t="s">
        <v>1421</v>
      </c>
      <c r="E554" s="246"/>
      <c r="F554" s="248"/>
      <c r="G554" s="249" t="s">
        <v>15</v>
      </c>
      <c r="H554" s="250"/>
      <c r="I554" s="249"/>
      <c r="J554" s="249"/>
      <c r="K554" s="251"/>
    </row>
    <row r="555" customFormat="false" ht="30" hidden="false" customHeight="false" outlineLevel="0" collapsed="false">
      <c r="A555" s="205" t="s">
        <v>1422</v>
      </c>
      <c r="B555" s="205" t="s">
        <v>230</v>
      </c>
      <c r="C555" s="207" t="s">
        <v>789</v>
      </c>
      <c r="D555" s="206" t="s">
        <v>231</v>
      </c>
      <c r="E555" s="207" t="s">
        <v>120</v>
      </c>
      <c r="F555" s="252" t="n">
        <v>21.49</v>
      </c>
      <c r="G555" s="253" t="n">
        <f aca="false">VLOOKUP(B555,'COMP ANL'!A:I,9,0)</f>
        <v>383</v>
      </c>
      <c r="H555" s="254" t="n">
        <f aca="false">$K$1</f>
        <v>0.2026</v>
      </c>
      <c r="I555" s="253" t="n">
        <f aca="false">G555*(1+H555)</f>
        <v>460.5958</v>
      </c>
      <c r="J555" s="253" t="n">
        <f aca="false">ROUND((I555*F555),2)</f>
        <v>9898.2</v>
      </c>
      <c r="K555" s="214"/>
    </row>
    <row r="556" customFormat="false" ht="30" hidden="false" customHeight="false" outlineLevel="0" collapsed="false">
      <c r="A556" s="244" t="s">
        <v>1423</v>
      </c>
      <c r="B556" s="245" t="s">
        <v>15</v>
      </c>
      <c r="C556" s="246"/>
      <c r="D556" s="247" t="s">
        <v>1424</v>
      </c>
      <c r="E556" s="246"/>
      <c r="F556" s="248"/>
      <c r="G556" s="249" t="s">
        <v>15</v>
      </c>
      <c r="H556" s="250"/>
      <c r="I556" s="249"/>
      <c r="J556" s="249"/>
      <c r="K556" s="251"/>
    </row>
    <row r="557" customFormat="false" ht="60" hidden="false" customHeight="false" outlineLevel="0" collapsed="false">
      <c r="A557" s="205" t="s">
        <v>1425</v>
      </c>
      <c r="B557" s="205" t="n">
        <v>100757</v>
      </c>
      <c r="C557" s="207" t="s">
        <v>774</v>
      </c>
      <c r="D557" s="206" t="s">
        <v>124</v>
      </c>
      <c r="E557" s="207" t="s">
        <v>114</v>
      </c>
      <c r="F557" s="252" t="n">
        <v>5.2</v>
      </c>
      <c r="G557" s="253" t="n">
        <f aca="false">VLOOKUP(B557,'COMP ANL'!A:I,9,0)</f>
        <v>51.25</v>
      </c>
      <c r="H557" s="254" t="n">
        <f aca="false">$K$1</f>
        <v>0.2026</v>
      </c>
      <c r="I557" s="253" t="n">
        <f aca="false">G557*(1+H557)</f>
        <v>61.63325</v>
      </c>
      <c r="J557" s="253" t="n">
        <f aca="false">ROUND((I557*F557),2)</f>
        <v>320.49</v>
      </c>
      <c r="K557" s="214"/>
    </row>
    <row r="558" customFormat="false" ht="15" hidden="false" customHeight="false" outlineLevel="0" collapsed="false">
      <c r="A558" s="255"/>
      <c r="B558" s="255"/>
      <c r="C558" s="256"/>
      <c r="D558" s="257"/>
      <c r="E558" s="256"/>
      <c r="H558" s="258"/>
      <c r="K558" s="259"/>
    </row>
    <row r="559" customFormat="false" ht="15" hidden="false" customHeight="false" outlineLevel="0" collapsed="false">
      <c r="A559" s="260"/>
      <c r="B559" s="261"/>
      <c r="C559" s="262"/>
      <c r="D559" s="263" t="s">
        <v>1426</v>
      </c>
      <c r="E559" s="262"/>
      <c r="F559" s="264"/>
      <c r="G559" s="265"/>
      <c r="H559" s="266"/>
      <c r="I559" s="267"/>
      <c r="J559" s="265"/>
      <c r="K559" s="268" t="n">
        <f aca="false">SUM(J348:J557)</f>
        <v>2233665.01</v>
      </c>
    </row>
    <row r="560" customFormat="false" ht="15" hidden="false" customHeight="false" outlineLevel="0" collapsed="false">
      <c r="A560" s="255"/>
      <c r="B560" s="255"/>
      <c r="C560" s="256"/>
      <c r="D560" s="257"/>
      <c r="E560" s="256"/>
      <c r="H560" s="258"/>
      <c r="K560" s="259"/>
    </row>
    <row r="561" customFormat="false" ht="15" hidden="false" customHeight="false" outlineLevel="0" collapsed="false">
      <c r="A561" s="228" t="s">
        <v>1427</v>
      </c>
      <c r="B561" s="229" t="s">
        <v>15</v>
      </c>
      <c r="C561" s="230"/>
      <c r="D561" s="231" t="s">
        <v>1428</v>
      </c>
      <c r="E561" s="230"/>
      <c r="F561" s="232"/>
      <c r="G561" s="233" t="s">
        <v>15</v>
      </c>
      <c r="H561" s="234"/>
      <c r="I561" s="233"/>
      <c r="J561" s="233"/>
      <c r="K561" s="235"/>
    </row>
    <row r="562" customFormat="false" ht="15" hidden="false" customHeight="false" outlineLevel="0" collapsed="false">
      <c r="A562" s="236" t="s">
        <v>1429</v>
      </c>
      <c r="B562" s="237" t="s">
        <v>15</v>
      </c>
      <c r="C562" s="238"/>
      <c r="D562" s="239" t="s">
        <v>1430</v>
      </c>
      <c r="E562" s="238"/>
      <c r="F562" s="240"/>
      <c r="G562" s="241" t="s">
        <v>15</v>
      </c>
      <c r="H562" s="242"/>
      <c r="I562" s="241"/>
      <c r="J562" s="241"/>
      <c r="K562" s="243"/>
    </row>
    <row r="563" customFormat="false" ht="15" hidden="false" customHeight="false" outlineLevel="0" collapsed="false">
      <c r="A563" s="236" t="s">
        <v>1431</v>
      </c>
      <c r="B563" s="237" t="s">
        <v>15</v>
      </c>
      <c r="C563" s="238"/>
      <c r="D563" s="239" t="s">
        <v>1432</v>
      </c>
      <c r="E563" s="238"/>
      <c r="F563" s="240"/>
      <c r="G563" s="241" t="s">
        <v>15</v>
      </c>
      <c r="H563" s="242"/>
      <c r="I563" s="241"/>
      <c r="J563" s="241"/>
      <c r="K563" s="243"/>
    </row>
    <row r="564" customFormat="false" ht="15" hidden="false" customHeight="false" outlineLevel="0" collapsed="false">
      <c r="A564" s="236" t="s">
        <v>1433</v>
      </c>
      <c r="B564" s="237" t="s">
        <v>15</v>
      </c>
      <c r="C564" s="238"/>
      <c r="D564" s="239" t="s">
        <v>1434</v>
      </c>
      <c r="E564" s="238"/>
      <c r="F564" s="240"/>
      <c r="G564" s="241" t="s">
        <v>15</v>
      </c>
      <c r="H564" s="242"/>
      <c r="I564" s="241"/>
      <c r="J564" s="241"/>
      <c r="K564" s="243"/>
    </row>
    <row r="565" customFormat="false" ht="15" hidden="false" customHeight="false" outlineLevel="0" collapsed="false">
      <c r="A565" s="244" t="s">
        <v>1435</v>
      </c>
      <c r="B565" s="245" t="s">
        <v>15</v>
      </c>
      <c r="C565" s="246"/>
      <c r="D565" s="247" t="s">
        <v>1436</v>
      </c>
      <c r="E565" s="246"/>
      <c r="F565" s="248"/>
      <c r="G565" s="249" t="s">
        <v>15</v>
      </c>
      <c r="H565" s="250"/>
      <c r="I565" s="249"/>
      <c r="J565" s="249"/>
      <c r="K565" s="251"/>
    </row>
    <row r="566" customFormat="false" ht="30" hidden="false" customHeight="false" outlineLevel="0" collapsed="false">
      <c r="A566" s="205" t="s">
        <v>1437</v>
      </c>
      <c r="B566" s="205" t="n">
        <v>89356</v>
      </c>
      <c r="C566" s="207" t="s">
        <v>774</v>
      </c>
      <c r="D566" s="206" t="s">
        <v>198</v>
      </c>
      <c r="E566" s="207" t="s">
        <v>120</v>
      </c>
      <c r="F566" s="252" t="n">
        <v>469.3</v>
      </c>
      <c r="G566" s="253" t="n">
        <f aca="false">VLOOKUP(B566,'COMP ANL'!A:I,9,0)</f>
        <v>23.95</v>
      </c>
      <c r="H566" s="254" t="n">
        <f aca="false">$K$1</f>
        <v>0.2026</v>
      </c>
      <c r="I566" s="253" t="n">
        <f aca="false">G566*(1+H566)</f>
        <v>28.80227</v>
      </c>
      <c r="J566" s="253" t="n">
        <f aca="false">ROUND((I566*F566),2)</f>
        <v>13516.91</v>
      </c>
      <c r="K566" s="214"/>
    </row>
    <row r="567" customFormat="false" ht="30" hidden="false" customHeight="false" outlineLevel="0" collapsed="false">
      <c r="A567" s="205" t="s">
        <v>1438</v>
      </c>
      <c r="B567" s="205" t="n">
        <v>89357</v>
      </c>
      <c r="C567" s="207" t="s">
        <v>774</v>
      </c>
      <c r="D567" s="206" t="s">
        <v>213</v>
      </c>
      <c r="E567" s="207" t="s">
        <v>120</v>
      </c>
      <c r="F567" s="252" t="n">
        <v>288.8</v>
      </c>
      <c r="G567" s="253" t="n">
        <f aca="false">VLOOKUP(B567,'COMP ANL'!A:I,9,0)</f>
        <v>32.8</v>
      </c>
      <c r="H567" s="254" t="n">
        <f aca="false">$K$1</f>
        <v>0.2026</v>
      </c>
      <c r="I567" s="253" t="n">
        <f aca="false">G567*(1+H567)</f>
        <v>39.44528</v>
      </c>
      <c r="J567" s="253" t="n">
        <f aca="false">ROUND((I567*F567),2)</f>
        <v>11391.8</v>
      </c>
      <c r="K567" s="214"/>
    </row>
    <row r="568" customFormat="false" ht="30" hidden="false" customHeight="false" outlineLevel="0" collapsed="false">
      <c r="A568" s="205" t="s">
        <v>1439</v>
      </c>
      <c r="B568" s="205" t="n">
        <v>89449</v>
      </c>
      <c r="C568" s="207" t="s">
        <v>774</v>
      </c>
      <c r="D568" s="206" t="s">
        <v>311</v>
      </c>
      <c r="E568" s="207" t="s">
        <v>120</v>
      </c>
      <c r="F568" s="252" t="n">
        <v>108.1</v>
      </c>
      <c r="G568" s="253" t="n">
        <f aca="false">VLOOKUP(B568,'COMP ANL'!A:I,9,0)</f>
        <v>18.11</v>
      </c>
      <c r="H568" s="254" t="n">
        <f aca="false">$K$1</f>
        <v>0.2026</v>
      </c>
      <c r="I568" s="253" t="n">
        <f aca="false">G568*(1+H568)</f>
        <v>21.779086</v>
      </c>
      <c r="J568" s="253" t="n">
        <f aca="false">ROUND((I568*F568),2)</f>
        <v>2354.32</v>
      </c>
      <c r="K568" s="214"/>
    </row>
    <row r="569" customFormat="false" ht="15" hidden="false" customHeight="false" outlineLevel="0" collapsed="false">
      <c r="A569" s="244" t="s">
        <v>1440</v>
      </c>
      <c r="B569" s="245" t="s">
        <v>15</v>
      </c>
      <c r="C569" s="246"/>
      <c r="D569" s="247" t="s">
        <v>1441</v>
      </c>
      <c r="E569" s="246"/>
      <c r="F569" s="248"/>
      <c r="G569" s="249" t="s">
        <v>15</v>
      </c>
      <c r="H569" s="250"/>
      <c r="I569" s="249"/>
      <c r="J569" s="249"/>
      <c r="K569" s="251"/>
    </row>
    <row r="570" customFormat="false" ht="45" hidden="false" customHeight="false" outlineLevel="0" collapsed="false">
      <c r="A570" s="205" t="s">
        <v>1442</v>
      </c>
      <c r="B570" s="205" t="n">
        <v>89383</v>
      </c>
      <c r="C570" s="207" t="s">
        <v>774</v>
      </c>
      <c r="D570" s="206" t="s">
        <v>472</v>
      </c>
      <c r="E570" s="207" t="s">
        <v>134</v>
      </c>
      <c r="F570" s="252" t="n">
        <v>104</v>
      </c>
      <c r="G570" s="253" t="n">
        <f aca="false">VLOOKUP(B570,'COMP ANL'!A:I,9,0)</f>
        <v>6.69</v>
      </c>
      <c r="H570" s="254" t="n">
        <f aca="false">$K$1</f>
        <v>0.2026</v>
      </c>
      <c r="I570" s="253" t="n">
        <f aca="false">G570*(1+H570)</f>
        <v>8.045394</v>
      </c>
      <c r="J570" s="253" t="n">
        <f aca="false">ROUND((I570*F570),2)</f>
        <v>836.72</v>
      </c>
      <c r="K570" s="214"/>
    </row>
    <row r="571" customFormat="false" ht="45" hidden="false" customHeight="false" outlineLevel="0" collapsed="false">
      <c r="A571" s="205" t="s">
        <v>1443</v>
      </c>
      <c r="B571" s="205" t="n">
        <v>89391</v>
      </c>
      <c r="C571" s="207" t="s">
        <v>774</v>
      </c>
      <c r="D571" s="206" t="s">
        <v>703</v>
      </c>
      <c r="E571" s="207" t="s">
        <v>134</v>
      </c>
      <c r="F571" s="252" t="n">
        <v>3</v>
      </c>
      <c r="G571" s="253" t="n">
        <f aca="false">VLOOKUP(B571,'COMP ANL'!A:I,9,0)</f>
        <v>8.79</v>
      </c>
      <c r="H571" s="254" t="n">
        <f aca="false">$K$1</f>
        <v>0.2026</v>
      </c>
      <c r="I571" s="253" t="n">
        <f aca="false">G571*(1+H571)</f>
        <v>10.570854</v>
      </c>
      <c r="J571" s="253" t="n">
        <f aca="false">ROUND((I571*F571),2)</f>
        <v>31.71</v>
      </c>
      <c r="K571" s="214"/>
    </row>
    <row r="572" customFormat="false" ht="15" hidden="false" customHeight="false" outlineLevel="0" collapsed="false">
      <c r="A572" s="244" t="s">
        <v>1444</v>
      </c>
      <c r="B572" s="245" t="s">
        <v>15</v>
      </c>
      <c r="C572" s="246"/>
      <c r="D572" s="247" t="s">
        <v>1445</v>
      </c>
      <c r="E572" s="246"/>
      <c r="F572" s="248"/>
      <c r="G572" s="249" t="s">
        <v>15</v>
      </c>
      <c r="H572" s="250"/>
      <c r="I572" s="249"/>
      <c r="J572" s="249"/>
      <c r="K572" s="251"/>
    </row>
    <row r="573" customFormat="false" ht="45" hidden="false" customHeight="false" outlineLevel="0" collapsed="false">
      <c r="A573" s="205" t="s">
        <v>1446</v>
      </c>
      <c r="B573" s="205" t="n">
        <v>89362</v>
      </c>
      <c r="C573" s="207" t="s">
        <v>774</v>
      </c>
      <c r="D573" s="206" t="s">
        <v>330</v>
      </c>
      <c r="E573" s="207" t="s">
        <v>134</v>
      </c>
      <c r="F573" s="252" t="n">
        <v>194</v>
      </c>
      <c r="G573" s="253" t="n">
        <f aca="false">VLOOKUP(B573,'COMP ANL'!A:I,9,0)</f>
        <v>9.6</v>
      </c>
      <c r="H573" s="254" t="n">
        <f aca="false">$K$1</f>
        <v>0.2026</v>
      </c>
      <c r="I573" s="253" t="n">
        <f aca="false">G573*(1+H573)</f>
        <v>11.54496</v>
      </c>
      <c r="J573" s="253" t="n">
        <f aca="false">ROUND((I573*F573),2)</f>
        <v>2239.72</v>
      </c>
      <c r="K573" s="214"/>
    </row>
    <row r="574" customFormat="false" ht="45" hidden="false" customHeight="false" outlineLevel="0" collapsed="false">
      <c r="A574" s="205" t="s">
        <v>1447</v>
      </c>
      <c r="B574" s="205" t="n">
        <v>89367</v>
      </c>
      <c r="C574" s="207" t="s">
        <v>774</v>
      </c>
      <c r="D574" s="206" t="s">
        <v>517</v>
      </c>
      <c r="E574" s="207" t="s">
        <v>134</v>
      </c>
      <c r="F574" s="252" t="n">
        <v>28</v>
      </c>
      <c r="G574" s="253" t="n">
        <f aca="false">VLOOKUP(B574,'COMP ANL'!A:I,9,0)</f>
        <v>13.21</v>
      </c>
      <c r="H574" s="254" t="n">
        <f aca="false">$K$1</f>
        <v>0.2026</v>
      </c>
      <c r="I574" s="253" t="n">
        <f aca="false">G574*(1+H574)</f>
        <v>15.886346</v>
      </c>
      <c r="J574" s="253" t="n">
        <f aca="false">ROUND((I574*F574),2)</f>
        <v>444.82</v>
      </c>
      <c r="K574" s="214"/>
    </row>
    <row r="575" customFormat="false" ht="30" hidden="false" customHeight="false" outlineLevel="0" collapsed="false">
      <c r="A575" s="205" t="s">
        <v>1448</v>
      </c>
      <c r="B575" s="205" t="n">
        <v>89501</v>
      </c>
      <c r="C575" s="207" t="s">
        <v>774</v>
      </c>
      <c r="D575" s="206" t="s">
        <v>426</v>
      </c>
      <c r="E575" s="207" t="s">
        <v>134</v>
      </c>
      <c r="F575" s="252" t="n">
        <v>9</v>
      </c>
      <c r="G575" s="253" t="n">
        <f aca="false">VLOOKUP(B575,'COMP ANL'!A:I,9,0)</f>
        <v>14.31</v>
      </c>
      <c r="H575" s="254" t="n">
        <f aca="false">$K$1</f>
        <v>0.2026</v>
      </c>
      <c r="I575" s="253" t="n">
        <f aca="false">G575*(1+H575)</f>
        <v>17.209206</v>
      </c>
      <c r="J575" s="253" t="n">
        <f aca="false">ROUND((I575*F575),2)</f>
        <v>154.88</v>
      </c>
      <c r="K575" s="214"/>
    </row>
    <row r="576" customFormat="false" ht="45" hidden="false" customHeight="false" outlineLevel="0" collapsed="false">
      <c r="A576" s="205" t="s">
        <v>1449</v>
      </c>
      <c r="B576" s="205" t="n">
        <v>89363</v>
      </c>
      <c r="C576" s="207" t="s">
        <v>774</v>
      </c>
      <c r="D576" s="206" t="s">
        <v>687</v>
      </c>
      <c r="E576" s="207" t="s">
        <v>134</v>
      </c>
      <c r="F576" s="252" t="n">
        <v>6</v>
      </c>
      <c r="G576" s="253" t="n">
        <f aca="false">VLOOKUP(B576,'COMP ANL'!A:I,9,0)</f>
        <v>10.39</v>
      </c>
      <c r="H576" s="254" t="n">
        <f aca="false">$K$1</f>
        <v>0.2026</v>
      </c>
      <c r="I576" s="253" t="n">
        <f aca="false">G576*(1+H576)</f>
        <v>12.495014</v>
      </c>
      <c r="J576" s="253" t="n">
        <f aca="false">ROUND((I576*F576),2)</f>
        <v>74.97</v>
      </c>
      <c r="K576" s="214"/>
    </row>
    <row r="577" customFormat="false" ht="45" hidden="false" customHeight="false" outlineLevel="0" collapsed="false">
      <c r="A577" s="205" t="s">
        <v>1450</v>
      </c>
      <c r="B577" s="205" t="n">
        <v>89368</v>
      </c>
      <c r="C577" s="207" t="s">
        <v>774</v>
      </c>
      <c r="D577" s="206" t="s">
        <v>702</v>
      </c>
      <c r="E577" s="207" t="s">
        <v>134</v>
      </c>
      <c r="F577" s="252" t="n">
        <v>3</v>
      </c>
      <c r="G577" s="253" t="n">
        <f aca="false">VLOOKUP(B577,'COMP ANL'!A:I,9,0)</f>
        <v>14.95</v>
      </c>
      <c r="H577" s="254" t="n">
        <f aca="false">$K$1</f>
        <v>0.2026</v>
      </c>
      <c r="I577" s="253" t="n">
        <f aca="false">G577*(1+H577)</f>
        <v>17.97887</v>
      </c>
      <c r="J577" s="253" t="n">
        <f aca="false">ROUND((I577*F577),2)</f>
        <v>53.94</v>
      </c>
      <c r="K577" s="214"/>
    </row>
    <row r="578" customFormat="false" ht="45" hidden="false" customHeight="false" outlineLevel="0" collapsed="false">
      <c r="A578" s="205" t="s">
        <v>1451</v>
      </c>
      <c r="B578" s="205" t="n">
        <v>89366</v>
      </c>
      <c r="C578" s="207" t="s">
        <v>774</v>
      </c>
      <c r="D578" s="206" t="s">
        <v>384</v>
      </c>
      <c r="E578" s="207" t="s">
        <v>134</v>
      </c>
      <c r="F578" s="252" t="n">
        <v>83</v>
      </c>
      <c r="G578" s="253" t="n">
        <f aca="false">VLOOKUP(B578,'COMP ANL'!A:I,9,0)</f>
        <v>16.34</v>
      </c>
      <c r="H578" s="254" t="n">
        <f aca="false">$K$1</f>
        <v>0.2026</v>
      </c>
      <c r="I578" s="253" t="n">
        <f aca="false">G578*(1+H578)</f>
        <v>19.650484</v>
      </c>
      <c r="J578" s="253" t="n">
        <f aca="false">ROUND((I578*F578),2)</f>
        <v>1630.99</v>
      </c>
      <c r="K578" s="214"/>
    </row>
    <row r="579" customFormat="false" ht="15" hidden="false" customHeight="false" outlineLevel="0" collapsed="false">
      <c r="A579" s="244" t="s">
        <v>1452</v>
      </c>
      <c r="B579" s="245" t="s">
        <v>15</v>
      </c>
      <c r="C579" s="246"/>
      <c r="D579" s="247" t="s">
        <v>1453</v>
      </c>
      <c r="E579" s="246"/>
      <c r="F579" s="248"/>
      <c r="G579" s="249" t="s">
        <v>15</v>
      </c>
      <c r="H579" s="250"/>
      <c r="I579" s="249"/>
      <c r="J579" s="249"/>
      <c r="K579" s="251"/>
    </row>
    <row r="580" customFormat="false" ht="45" hidden="false" customHeight="false" outlineLevel="0" collapsed="false">
      <c r="A580" s="205" t="s">
        <v>1454</v>
      </c>
      <c r="B580" s="205" t="n">
        <v>89380</v>
      </c>
      <c r="C580" s="207" t="s">
        <v>774</v>
      </c>
      <c r="D580" s="206" t="s">
        <v>655</v>
      </c>
      <c r="E580" s="207" t="s">
        <v>134</v>
      </c>
      <c r="F580" s="252" t="n">
        <v>10</v>
      </c>
      <c r="G580" s="253" t="n">
        <f aca="false">VLOOKUP(B580,'COMP ANL'!A:I,9,0)</f>
        <v>10.12</v>
      </c>
      <c r="H580" s="254" t="n">
        <f aca="false">$K$1</f>
        <v>0.2026</v>
      </c>
      <c r="I580" s="253" t="n">
        <f aca="false">G580*(1+H580)</f>
        <v>12.170312</v>
      </c>
      <c r="J580" s="253" t="n">
        <f aca="false">ROUND((I580*F580),2)</f>
        <v>121.7</v>
      </c>
      <c r="K580" s="214"/>
    </row>
    <row r="581" customFormat="false" ht="45" hidden="false" customHeight="false" outlineLevel="0" collapsed="false">
      <c r="A581" s="205" t="s">
        <v>1455</v>
      </c>
      <c r="B581" s="205" t="n">
        <v>89579</v>
      </c>
      <c r="C581" s="207" t="s">
        <v>774</v>
      </c>
      <c r="D581" s="206" t="s">
        <v>668</v>
      </c>
      <c r="E581" s="207" t="s">
        <v>134</v>
      </c>
      <c r="F581" s="252" t="n">
        <v>7</v>
      </c>
      <c r="G581" s="253" t="n">
        <f aca="false">VLOOKUP(B581,'COMP ANL'!A:I,9,0)</f>
        <v>11.58</v>
      </c>
      <c r="H581" s="254" t="n">
        <f aca="false">$K$1</f>
        <v>0.2026</v>
      </c>
      <c r="I581" s="253" t="n">
        <f aca="false">G581*(1+H581)</f>
        <v>13.926108</v>
      </c>
      <c r="J581" s="253" t="n">
        <f aca="false">ROUND((I581*F581),2)</f>
        <v>97.48</v>
      </c>
      <c r="K581" s="214"/>
    </row>
    <row r="582" customFormat="false" ht="15" hidden="false" customHeight="false" outlineLevel="0" collapsed="false">
      <c r="A582" s="244" t="s">
        <v>1456</v>
      </c>
      <c r="B582" s="245" t="s">
        <v>15</v>
      </c>
      <c r="C582" s="246"/>
      <c r="D582" s="247" t="s">
        <v>1457</v>
      </c>
      <c r="E582" s="246"/>
      <c r="F582" s="248"/>
      <c r="G582" s="249" t="s">
        <v>15</v>
      </c>
      <c r="H582" s="250"/>
      <c r="I582" s="249"/>
      <c r="J582" s="249"/>
      <c r="K582" s="251"/>
    </row>
    <row r="583" customFormat="false" ht="30" hidden="false" customHeight="false" outlineLevel="0" collapsed="false">
      <c r="A583" s="205" t="s">
        <v>1458</v>
      </c>
      <c r="B583" s="205" t="n">
        <v>89395</v>
      </c>
      <c r="C583" s="207" t="s">
        <v>774</v>
      </c>
      <c r="D583" s="206" t="s">
        <v>455</v>
      </c>
      <c r="E583" s="207" t="s">
        <v>134</v>
      </c>
      <c r="F583" s="252" t="n">
        <v>60</v>
      </c>
      <c r="G583" s="253" t="n">
        <f aca="false">VLOOKUP(B583,'COMP ANL'!A:I,9,0)</f>
        <v>13.25</v>
      </c>
      <c r="H583" s="254" t="n">
        <f aca="false">$K$1</f>
        <v>0.2026</v>
      </c>
      <c r="I583" s="253" t="n">
        <f aca="false">G583*(1+H583)</f>
        <v>15.93445</v>
      </c>
      <c r="J583" s="253" t="n">
        <f aca="false">ROUND((I583*F583),2)</f>
        <v>956.07</v>
      </c>
      <c r="K583" s="214"/>
    </row>
    <row r="584" customFormat="false" ht="30" hidden="false" customHeight="false" outlineLevel="0" collapsed="false">
      <c r="A584" s="205" t="s">
        <v>1459</v>
      </c>
      <c r="B584" s="205" t="n">
        <v>89398</v>
      </c>
      <c r="C584" s="207" t="s">
        <v>774</v>
      </c>
      <c r="D584" s="206" t="s">
        <v>648</v>
      </c>
      <c r="E584" s="207" t="s">
        <v>134</v>
      </c>
      <c r="F584" s="252" t="n">
        <v>5</v>
      </c>
      <c r="G584" s="253" t="n">
        <f aca="false">VLOOKUP(B584,'COMP ANL'!A:I,9,0)</f>
        <v>18.42</v>
      </c>
      <c r="H584" s="254" t="n">
        <f aca="false">$K$1</f>
        <v>0.2026</v>
      </c>
      <c r="I584" s="253" t="n">
        <f aca="false">G584*(1+H584)</f>
        <v>22.151892</v>
      </c>
      <c r="J584" s="253" t="n">
        <f aca="false">ROUND((I584*F584),2)</f>
        <v>110.76</v>
      </c>
      <c r="K584" s="214"/>
    </row>
    <row r="585" customFormat="false" ht="30" hidden="false" customHeight="false" outlineLevel="0" collapsed="false">
      <c r="A585" s="205" t="s">
        <v>1460</v>
      </c>
      <c r="B585" s="205" t="n">
        <v>89625</v>
      </c>
      <c r="C585" s="207" t="s">
        <v>774</v>
      </c>
      <c r="D585" s="206" t="s">
        <v>484</v>
      </c>
      <c r="E585" s="207" t="s">
        <v>134</v>
      </c>
      <c r="F585" s="252" t="n">
        <v>5</v>
      </c>
      <c r="G585" s="253" t="n">
        <f aca="false">VLOOKUP(B585,'COMP ANL'!A:I,9,0)</f>
        <v>22.57</v>
      </c>
      <c r="H585" s="254" t="n">
        <f aca="false">$K$1</f>
        <v>0.2026</v>
      </c>
      <c r="I585" s="253" t="n">
        <f aca="false">G585*(1+H585)</f>
        <v>27.142682</v>
      </c>
      <c r="J585" s="253" t="n">
        <f aca="false">ROUND((I585*F585),2)</f>
        <v>135.71</v>
      </c>
      <c r="K585" s="214"/>
    </row>
    <row r="586" customFormat="false" ht="45" hidden="false" customHeight="false" outlineLevel="0" collapsed="false">
      <c r="A586" s="205" t="s">
        <v>1461</v>
      </c>
      <c r="B586" s="205" t="n">
        <v>89400</v>
      </c>
      <c r="C586" s="207" t="s">
        <v>774</v>
      </c>
      <c r="D586" s="206" t="s">
        <v>659</v>
      </c>
      <c r="E586" s="207" t="s">
        <v>134</v>
      </c>
      <c r="F586" s="252" t="n">
        <v>5</v>
      </c>
      <c r="G586" s="253" t="n">
        <f aca="false">VLOOKUP(B586,'COMP ANL'!A:I,9,0)</f>
        <v>20.09</v>
      </c>
      <c r="H586" s="254" t="n">
        <f aca="false">$K$1</f>
        <v>0.2026</v>
      </c>
      <c r="I586" s="253" t="n">
        <f aca="false">G586*(1+H586)</f>
        <v>24.160234</v>
      </c>
      <c r="J586" s="253" t="n">
        <f aca="false">ROUND((I586*F586),2)</f>
        <v>120.8</v>
      </c>
      <c r="K586" s="214"/>
    </row>
    <row r="587" customFormat="false" ht="45" hidden="false" customHeight="false" outlineLevel="0" collapsed="false">
      <c r="A587" s="205" t="s">
        <v>1462</v>
      </c>
      <c r="B587" s="205" t="n">
        <v>89627</v>
      </c>
      <c r="C587" s="207" t="s">
        <v>774</v>
      </c>
      <c r="D587" s="206" t="s">
        <v>711</v>
      </c>
      <c r="E587" s="207" t="s">
        <v>134</v>
      </c>
      <c r="F587" s="252" t="n">
        <v>2</v>
      </c>
      <c r="G587" s="253" t="n">
        <f aca="false">VLOOKUP(B587,'COMP ANL'!A:I,9,0)</f>
        <v>19.92</v>
      </c>
      <c r="H587" s="254" t="n">
        <f aca="false">$K$1</f>
        <v>0.2026</v>
      </c>
      <c r="I587" s="253" t="n">
        <f aca="false">G587*(1+H587)</f>
        <v>23.955792</v>
      </c>
      <c r="J587" s="253" t="n">
        <f aca="false">ROUND((I587*F587),2)</f>
        <v>47.91</v>
      </c>
      <c r="K587" s="214"/>
    </row>
    <row r="588" customFormat="false" ht="15" hidden="false" customHeight="false" outlineLevel="0" collapsed="false">
      <c r="A588" s="244" t="s">
        <v>1463</v>
      </c>
      <c r="B588" s="245" t="s">
        <v>15</v>
      </c>
      <c r="C588" s="246"/>
      <c r="D588" s="247" t="s">
        <v>1464</v>
      </c>
      <c r="E588" s="246"/>
      <c r="F588" s="248"/>
      <c r="G588" s="249" t="s">
        <v>15</v>
      </c>
      <c r="H588" s="250"/>
      <c r="I588" s="249"/>
      <c r="J588" s="249"/>
      <c r="K588" s="251"/>
    </row>
    <row r="589" customFormat="false" ht="45" hidden="false" customHeight="false" outlineLevel="0" collapsed="false">
      <c r="A589" s="205" t="s">
        <v>1465</v>
      </c>
      <c r="B589" s="205" t="n">
        <v>89384</v>
      </c>
      <c r="C589" s="207" t="s">
        <v>774</v>
      </c>
      <c r="D589" s="206" t="s">
        <v>589</v>
      </c>
      <c r="E589" s="207" t="s">
        <v>134</v>
      </c>
      <c r="F589" s="252" t="n">
        <v>16</v>
      </c>
      <c r="G589" s="253" t="n">
        <f aca="false">VLOOKUP(B589,'COMP ANL'!A:I,9,0)</f>
        <v>13.05</v>
      </c>
      <c r="H589" s="254" t="n">
        <f aca="false">$K$1</f>
        <v>0.2026</v>
      </c>
      <c r="I589" s="253" t="n">
        <f aca="false">G589*(1+H589)</f>
        <v>15.69393</v>
      </c>
      <c r="J589" s="253" t="n">
        <f aca="false">ROUND((I589*F589),2)</f>
        <v>251.1</v>
      </c>
      <c r="K589" s="214"/>
    </row>
    <row r="590" customFormat="false" ht="15" hidden="false" customHeight="false" outlineLevel="0" collapsed="false">
      <c r="A590" s="236" t="s">
        <v>1466</v>
      </c>
      <c r="B590" s="237" t="s">
        <v>15</v>
      </c>
      <c r="C590" s="238"/>
      <c r="D590" s="239" t="s">
        <v>1467</v>
      </c>
      <c r="E590" s="238"/>
      <c r="F590" s="240"/>
      <c r="G590" s="241" t="s">
        <v>15</v>
      </c>
      <c r="H590" s="242"/>
      <c r="I590" s="241"/>
      <c r="J590" s="241"/>
      <c r="K590" s="243"/>
    </row>
    <row r="591" customFormat="false" ht="15" hidden="false" customHeight="false" outlineLevel="0" collapsed="false">
      <c r="A591" s="236" t="s">
        <v>1468</v>
      </c>
      <c r="B591" s="237" t="s">
        <v>15</v>
      </c>
      <c r="C591" s="238"/>
      <c r="D591" s="239" t="s">
        <v>1434</v>
      </c>
      <c r="E591" s="238"/>
      <c r="F591" s="240"/>
      <c r="G591" s="241" t="s">
        <v>15</v>
      </c>
      <c r="H591" s="242"/>
      <c r="I591" s="241"/>
      <c r="J591" s="241"/>
      <c r="K591" s="243"/>
    </row>
    <row r="592" customFormat="false" ht="15" hidden="false" customHeight="false" outlineLevel="0" collapsed="false">
      <c r="A592" s="244" t="s">
        <v>1469</v>
      </c>
      <c r="B592" s="245" t="s">
        <v>15</v>
      </c>
      <c r="C592" s="246"/>
      <c r="D592" s="247" t="s">
        <v>1436</v>
      </c>
      <c r="E592" s="246"/>
      <c r="F592" s="248"/>
      <c r="G592" s="249" t="s">
        <v>15</v>
      </c>
      <c r="H592" s="250"/>
      <c r="I592" s="249"/>
      <c r="J592" s="249"/>
      <c r="K592" s="251"/>
    </row>
    <row r="593" customFormat="false" ht="30" hidden="false" customHeight="false" outlineLevel="0" collapsed="false">
      <c r="A593" s="205" t="s">
        <v>1470</v>
      </c>
      <c r="B593" s="205" t="n">
        <v>89356</v>
      </c>
      <c r="C593" s="207" t="s">
        <v>774</v>
      </c>
      <c r="D593" s="206" t="s">
        <v>198</v>
      </c>
      <c r="E593" s="207" t="s">
        <v>120</v>
      </c>
      <c r="F593" s="252" t="n">
        <v>66.4</v>
      </c>
      <c r="G593" s="253" t="n">
        <f aca="false">VLOOKUP(B593,'COMP ANL'!A:I,9,0)</f>
        <v>23.95</v>
      </c>
      <c r="H593" s="254" t="n">
        <f aca="false">$K$1</f>
        <v>0.2026</v>
      </c>
      <c r="I593" s="253" t="n">
        <f aca="false">G593*(1+H593)</f>
        <v>28.80227</v>
      </c>
      <c r="J593" s="253" t="n">
        <f aca="false">ROUND((I593*F593),2)</f>
        <v>1912.47</v>
      </c>
      <c r="K593" s="214"/>
    </row>
    <row r="594" customFormat="false" ht="30" hidden="false" customHeight="false" outlineLevel="0" collapsed="false">
      <c r="A594" s="205" t="s">
        <v>1471</v>
      </c>
      <c r="B594" s="205" t="n">
        <v>89357</v>
      </c>
      <c r="C594" s="207" t="s">
        <v>774</v>
      </c>
      <c r="D594" s="206" t="s">
        <v>213</v>
      </c>
      <c r="E594" s="207" t="s">
        <v>120</v>
      </c>
      <c r="F594" s="252" t="n">
        <v>35.5</v>
      </c>
      <c r="G594" s="253" t="n">
        <f aca="false">VLOOKUP(B594,'COMP ANL'!A:I,9,0)</f>
        <v>32.8</v>
      </c>
      <c r="H594" s="254" t="n">
        <f aca="false">$K$1</f>
        <v>0.2026</v>
      </c>
      <c r="I594" s="253" t="n">
        <f aca="false">G594*(1+H594)</f>
        <v>39.44528</v>
      </c>
      <c r="J594" s="253" t="n">
        <f aca="false">ROUND((I594*F594),2)</f>
        <v>1400.31</v>
      </c>
      <c r="K594" s="214"/>
    </row>
    <row r="595" customFormat="false" ht="30" hidden="false" customHeight="false" outlineLevel="0" collapsed="false">
      <c r="A595" s="205" t="s">
        <v>1472</v>
      </c>
      <c r="B595" s="205" t="n">
        <v>89450</v>
      </c>
      <c r="C595" s="207" t="s">
        <v>774</v>
      </c>
      <c r="D595" s="206" t="s">
        <v>359</v>
      </c>
      <c r="E595" s="207" t="s">
        <v>120</v>
      </c>
      <c r="F595" s="252" t="n">
        <v>60.8</v>
      </c>
      <c r="G595" s="253" t="n">
        <f aca="false">VLOOKUP(B595,'COMP ANL'!A:I,9,0)</f>
        <v>28.99</v>
      </c>
      <c r="H595" s="254" t="n">
        <f aca="false">$K$1</f>
        <v>0.2026</v>
      </c>
      <c r="I595" s="253" t="n">
        <f aca="false">G595*(1+H595)</f>
        <v>34.863374</v>
      </c>
      <c r="J595" s="253" t="n">
        <f aca="false">ROUND((I595*F595),2)</f>
        <v>2119.69</v>
      </c>
      <c r="K595" s="214"/>
    </row>
    <row r="596" customFormat="false" ht="30" hidden="false" customHeight="false" outlineLevel="0" collapsed="false">
      <c r="A596" s="205" t="s">
        <v>1473</v>
      </c>
      <c r="B596" s="205" t="n">
        <v>89451</v>
      </c>
      <c r="C596" s="207" t="s">
        <v>774</v>
      </c>
      <c r="D596" s="206" t="s">
        <v>324</v>
      </c>
      <c r="E596" s="207" t="s">
        <v>120</v>
      </c>
      <c r="F596" s="252" t="n">
        <v>48.7</v>
      </c>
      <c r="G596" s="253" t="n">
        <f aca="false">VLOOKUP(B596,'COMP ANL'!A:I,9,0)</f>
        <v>47.18</v>
      </c>
      <c r="H596" s="254" t="n">
        <f aca="false">$K$1</f>
        <v>0.2026</v>
      </c>
      <c r="I596" s="253" t="n">
        <f aca="false">G596*(1+H596)</f>
        <v>56.738668</v>
      </c>
      <c r="J596" s="253" t="n">
        <f aca="false">ROUND((I596*F596),2)</f>
        <v>2763.17</v>
      </c>
      <c r="K596" s="214"/>
    </row>
    <row r="597" customFormat="false" ht="30" hidden="false" customHeight="false" outlineLevel="0" collapsed="false">
      <c r="A597" s="205" t="s">
        <v>1474</v>
      </c>
      <c r="B597" s="205" t="n">
        <v>89452</v>
      </c>
      <c r="C597" s="207" t="s">
        <v>774</v>
      </c>
      <c r="D597" s="206" t="s">
        <v>449</v>
      </c>
      <c r="E597" s="207" t="s">
        <v>120</v>
      </c>
      <c r="F597" s="252" t="n">
        <v>13</v>
      </c>
      <c r="G597" s="253" t="n">
        <f aca="false">VLOOKUP(B597,'COMP ANL'!A:I,9,0)</f>
        <v>64.95</v>
      </c>
      <c r="H597" s="254" t="n">
        <f aca="false">$K$1</f>
        <v>0.2026</v>
      </c>
      <c r="I597" s="253" t="n">
        <f aca="false">G597*(1+H597)</f>
        <v>78.10887</v>
      </c>
      <c r="J597" s="253" t="n">
        <f aca="false">ROUND((I597*F597),2)</f>
        <v>1015.42</v>
      </c>
      <c r="K597" s="214"/>
    </row>
    <row r="598" customFormat="false" ht="60" hidden="false" customHeight="false" outlineLevel="0" collapsed="false">
      <c r="A598" s="205" t="s">
        <v>1475</v>
      </c>
      <c r="B598" s="205" t="n">
        <v>94655</v>
      </c>
      <c r="C598" s="207" t="s">
        <v>774</v>
      </c>
      <c r="D598" s="206" t="s">
        <v>438</v>
      </c>
      <c r="E598" s="207" t="s">
        <v>120</v>
      </c>
      <c r="F598" s="252" t="n">
        <v>8.4</v>
      </c>
      <c r="G598" s="253" t="n">
        <f aca="false">VLOOKUP(B598,'COMP ANL'!A:I,9,0)</f>
        <v>114.73</v>
      </c>
      <c r="H598" s="254" t="n">
        <f aca="false">$K$1</f>
        <v>0.2026</v>
      </c>
      <c r="I598" s="253" t="n">
        <f aca="false">G598*(1+H598)</f>
        <v>137.974298</v>
      </c>
      <c r="J598" s="253" t="n">
        <f aca="false">ROUND((I598*F598),2)</f>
        <v>1158.98</v>
      </c>
      <c r="K598" s="214"/>
    </row>
    <row r="599" customFormat="false" ht="15" hidden="false" customHeight="false" outlineLevel="0" collapsed="false">
      <c r="A599" s="244" t="s">
        <v>1476</v>
      </c>
      <c r="B599" s="245" t="s">
        <v>15</v>
      </c>
      <c r="C599" s="246"/>
      <c r="D599" s="247" t="s">
        <v>1441</v>
      </c>
      <c r="E599" s="246"/>
      <c r="F599" s="248"/>
      <c r="G599" s="249" t="s">
        <v>15</v>
      </c>
      <c r="H599" s="250"/>
      <c r="I599" s="249"/>
      <c r="J599" s="249"/>
      <c r="K599" s="251"/>
    </row>
    <row r="600" customFormat="false" ht="45" hidden="false" customHeight="false" outlineLevel="0" collapsed="false">
      <c r="A600" s="205" t="s">
        <v>1477</v>
      </c>
      <c r="B600" s="205" t="n">
        <v>89595</v>
      </c>
      <c r="C600" s="207" t="s">
        <v>774</v>
      </c>
      <c r="D600" s="206" t="s">
        <v>541</v>
      </c>
      <c r="E600" s="207" t="s">
        <v>134</v>
      </c>
      <c r="F600" s="252" t="n">
        <v>23</v>
      </c>
      <c r="G600" s="253" t="n">
        <f aca="false">VLOOKUP(B600,'COMP ANL'!A:I,9,0)</f>
        <v>14.25</v>
      </c>
      <c r="H600" s="254" t="n">
        <f aca="false">$K$1</f>
        <v>0.2026</v>
      </c>
      <c r="I600" s="253" t="n">
        <f aca="false">G600*(1+H600)</f>
        <v>17.13705</v>
      </c>
      <c r="J600" s="253" t="n">
        <f aca="false">ROUND((I600*F600),2)</f>
        <v>394.15</v>
      </c>
      <c r="K600" s="214"/>
    </row>
    <row r="601" customFormat="false" ht="45" hidden="false" customHeight="false" outlineLevel="0" collapsed="false">
      <c r="A601" s="205" t="s">
        <v>1478</v>
      </c>
      <c r="B601" s="205" t="n">
        <v>89596</v>
      </c>
      <c r="C601" s="207" t="s">
        <v>774</v>
      </c>
      <c r="D601" s="206" t="s">
        <v>501</v>
      </c>
      <c r="E601" s="207" t="s">
        <v>134</v>
      </c>
      <c r="F601" s="252" t="n">
        <v>30</v>
      </c>
      <c r="G601" s="253" t="n">
        <f aca="false">VLOOKUP(B601,'COMP ANL'!A:I,9,0)</f>
        <v>10.37</v>
      </c>
      <c r="H601" s="254" t="n">
        <f aca="false">$K$1</f>
        <v>0.2026</v>
      </c>
      <c r="I601" s="253" t="n">
        <f aca="false">G601*(1+H601)</f>
        <v>12.470962</v>
      </c>
      <c r="J601" s="253" t="n">
        <f aca="false">ROUND((I601*F601),2)</f>
        <v>374.13</v>
      </c>
      <c r="K601" s="214"/>
    </row>
    <row r="602" customFormat="false" ht="15" hidden="false" customHeight="false" outlineLevel="0" collapsed="false">
      <c r="A602" s="244" t="s">
        <v>1479</v>
      </c>
      <c r="B602" s="245" t="s">
        <v>15</v>
      </c>
      <c r="C602" s="246"/>
      <c r="D602" s="247" t="s">
        <v>1480</v>
      </c>
      <c r="E602" s="246"/>
      <c r="F602" s="248"/>
      <c r="G602" s="249" t="s">
        <v>15</v>
      </c>
      <c r="H602" s="250"/>
      <c r="I602" s="249"/>
      <c r="J602" s="249"/>
      <c r="K602" s="251"/>
    </row>
    <row r="603" customFormat="false" ht="15" hidden="false" customHeight="false" outlineLevel="0" collapsed="false">
      <c r="A603" s="205" t="s">
        <v>1481</v>
      </c>
      <c r="B603" s="205" t="s">
        <v>752</v>
      </c>
      <c r="C603" s="207" t="s">
        <v>1210</v>
      </c>
      <c r="D603" s="206" t="s">
        <v>753</v>
      </c>
      <c r="E603" s="207" t="s">
        <v>134</v>
      </c>
      <c r="F603" s="252" t="n">
        <v>1</v>
      </c>
      <c r="G603" s="253" t="n">
        <f aca="false">VLOOKUP(B603,'COMP ANL'!A:I,9,0)</f>
        <v>10.46</v>
      </c>
      <c r="H603" s="254" t="n">
        <f aca="false">$K$1</f>
        <v>0.2026</v>
      </c>
      <c r="I603" s="253" t="n">
        <f aca="false">G603*(1+H603)</f>
        <v>12.579196</v>
      </c>
      <c r="J603" s="253" t="n">
        <f aca="false">ROUND((I603*F603),2)</f>
        <v>12.58</v>
      </c>
      <c r="K603" s="214"/>
    </row>
    <row r="604" customFormat="false" ht="15" hidden="false" customHeight="false" outlineLevel="0" collapsed="false">
      <c r="A604" s="205" t="s">
        <v>1482</v>
      </c>
      <c r="B604" s="205" t="s">
        <v>688</v>
      </c>
      <c r="C604" s="207" t="s">
        <v>1210</v>
      </c>
      <c r="D604" s="206" t="s">
        <v>689</v>
      </c>
      <c r="E604" s="207" t="s">
        <v>134</v>
      </c>
      <c r="F604" s="252" t="n">
        <v>4</v>
      </c>
      <c r="G604" s="253" t="n">
        <f aca="false">VLOOKUP(B604,'COMP ANL'!A:I,9,0)</f>
        <v>13.37</v>
      </c>
      <c r="H604" s="254" t="n">
        <f aca="false">$K$1</f>
        <v>0.2026</v>
      </c>
      <c r="I604" s="253" t="n">
        <f aca="false">G604*(1+H604)</f>
        <v>16.078762</v>
      </c>
      <c r="J604" s="253" t="n">
        <f aca="false">ROUND((I604*F604),2)</f>
        <v>64.32</v>
      </c>
      <c r="K604" s="214"/>
    </row>
    <row r="605" customFormat="false" ht="15" hidden="false" customHeight="false" outlineLevel="0" collapsed="false">
      <c r="A605" s="205" t="s">
        <v>1483</v>
      </c>
      <c r="B605" s="205" t="s">
        <v>741</v>
      </c>
      <c r="C605" s="207" t="s">
        <v>1210</v>
      </c>
      <c r="D605" s="206" t="s">
        <v>742</v>
      </c>
      <c r="E605" s="207" t="s">
        <v>134</v>
      </c>
      <c r="F605" s="252" t="n">
        <v>1</v>
      </c>
      <c r="G605" s="253" t="n">
        <f aca="false">VLOOKUP(B605,'COMP ANL'!A:I,9,0)</f>
        <v>16.56</v>
      </c>
      <c r="H605" s="254" t="n">
        <f aca="false">$K$1</f>
        <v>0.2026</v>
      </c>
      <c r="I605" s="253" t="n">
        <f aca="false">G605*(1+H605)</f>
        <v>19.915056</v>
      </c>
      <c r="J605" s="253" t="n">
        <f aca="false">ROUND((I605*F605),2)</f>
        <v>19.92</v>
      </c>
      <c r="K605" s="214"/>
    </row>
    <row r="606" customFormat="false" ht="15" hidden="false" customHeight="false" outlineLevel="0" collapsed="false">
      <c r="A606" s="205" t="s">
        <v>1484</v>
      </c>
      <c r="B606" s="205" t="s">
        <v>673</v>
      </c>
      <c r="C606" s="207" t="s">
        <v>1210</v>
      </c>
      <c r="D606" s="206" t="s">
        <v>674</v>
      </c>
      <c r="E606" s="207" t="s">
        <v>134</v>
      </c>
      <c r="F606" s="252" t="n">
        <v>5</v>
      </c>
      <c r="G606" s="253" t="n">
        <f aca="false">VLOOKUP(B606,'COMP ANL'!A:I,9,0)</f>
        <v>15.42</v>
      </c>
      <c r="H606" s="254" t="n">
        <f aca="false">$K$1</f>
        <v>0.2026</v>
      </c>
      <c r="I606" s="253" t="n">
        <f aca="false">G606*(1+H606)</f>
        <v>18.544092</v>
      </c>
      <c r="J606" s="253" t="n">
        <f aca="false">ROUND((I606*F606),2)</f>
        <v>92.72</v>
      </c>
      <c r="K606" s="214"/>
    </row>
    <row r="607" customFormat="false" ht="15" hidden="false" customHeight="false" outlineLevel="0" collapsed="false">
      <c r="A607" s="205" t="s">
        <v>1485</v>
      </c>
      <c r="B607" s="205" t="s">
        <v>691</v>
      </c>
      <c r="C607" s="207" t="s">
        <v>1210</v>
      </c>
      <c r="D607" s="206" t="s">
        <v>692</v>
      </c>
      <c r="E607" s="207" t="s">
        <v>134</v>
      </c>
      <c r="F607" s="252" t="n">
        <v>2</v>
      </c>
      <c r="G607" s="253" t="n">
        <f aca="false">VLOOKUP(B607,'COMP ANL'!A:I,9,0)</f>
        <v>26.12</v>
      </c>
      <c r="H607" s="254" t="n">
        <f aca="false">$K$1</f>
        <v>0.2026</v>
      </c>
      <c r="I607" s="253" t="n">
        <f aca="false">G607*(1+H607)</f>
        <v>31.411912</v>
      </c>
      <c r="J607" s="253" t="n">
        <f aca="false">ROUND((I607*F607),2)</f>
        <v>62.82</v>
      </c>
      <c r="K607" s="214"/>
    </row>
    <row r="608" customFormat="false" ht="30" hidden="false" customHeight="false" outlineLevel="0" collapsed="false">
      <c r="A608" s="205" t="s">
        <v>1486</v>
      </c>
      <c r="B608" s="205" t="s">
        <v>719</v>
      </c>
      <c r="C608" s="207" t="s">
        <v>1160</v>
      </c>
      <c r="D608" s="206" t="s">
        <v>720</v>
      </c>
      <c r="E608" s="207" t="s">
        <v>134</v>
      </c>
      <c r="F608" s="252" t="n">
        <v>1</v>
      </c>
      <c r="G608" s="253" t="n">
        <f aca="false">VLOOKUP(B608,'COMP ANL'!A:I,9,0)</f>
        <v>33.66</v>
      </c>
      <c r="H608" s="254" t="n">
        <f aca="false">$K$1</f>
        <v>0.2026</v>
      </c>
      <c r="I608" s="253" t="n">
        <f aca="false">G608*(1+H608)</f>
        <v>40.479516</v>
      </c>
      <c r="J608" s="253" t="n">
        <f aca="false">ROUND((I608*F608),2)</f>
        <v>40.48</v>
      </c>
      <c r="K608" s="214"/>
    </row>
    <row r="609" customFormat="false" ht="15" hidden="false" customHeight="false" outlineLevel="0" collapsed="false">
      <c r="A609" s="205" t="s">
        <v>1487</v>
      </c>
      <c r="B609" s="205" t="s">
        <v>699</v>
      </c>
      <c r="C609" s="207" t="s">
        <v>1210</v>
      </c>
      <c r="D609" s="206" t="s">
        <v>700</v>
      </c>
      <c r="E609" s="207" t="s">
        <v>134</v>
      </c>
      <c r="F609" s="252" t="n">
        <v>1</v>
      </c>
      <c r="G609" s="253" t="n">
        <f aca="false">VLOOKUP(B609,'COMP ANL'!A:I,9,0)</f>
        <v>45.64</v>
      </c>
      <c r="H609" s="254" t="n">
        <f aca="false">$K$1</f>
        <v>0.2026</v>
      </c>
      <c r="I609" s="253" t="n">
        <f aca="false">G609*(1+H609)</f>
        <v>54.886664</v>
      </c>
      <c r="J609" s="253" t="n">
        <f aca="false">ROUND((I609*F609),2)</f>
        <v>54.89</v>
      </c>
      <c r="K609" s="214"/>
    </row>
    <row r="610" customFormat="false" ht="15" hidden="false" customHeight="false" outlineLevel="0" collapsed="false">
      <c r="A610" s="205" t="s">
        <v>1488</v>
      </c>
      <c r="B610" s="205" t="s">
        <v>677</v>
      </c>
      <c r="C610" s="207" t="s">
        <v>1210</v>
      </c>
      <c r="D610" s="206" t="s">
        <v>678</v>
      </c>
      <c r="E610" s="207" t="s">
        <v>134</v>
      </c>
      <c r="F610" s="252" t="n">
        <v>1</v>
      </c>
      <c r="G610" s="253" t="n">
        <f aca="false">VLOOKUP(B610,'COMP ANL'!A:I,9,0)</f>
        <v>72.52</v>
      </c>
      <c r="H610" s="254" t="n">
        <f aca="false">$K$1</f>
        <v>0.2026</v>
      </c>
      <c r="I610" s="253" t="n">
        <f aca="false">G610*(1+H610)</f>
        <v>87.212552</v>
      </c>
      <c r="J610" s="253" t="n">
        <f aca="false">ROUND((I610*F610),2)</f>
        <v>87.21</v>
      </c>
      <c r="K610" s="214"/>
    </row>
    <row r="611" customFormat="false" ht="15" hidden="false" customHeight="false" outlineLevel="0" collapsed="false">
      <c r="A611" s="244" t="s">
        <v>1489</v>
      </c>
      <c r="B611" s="245" t="s">
        <v>15</v>
      </c>
      <c r="C611" s="246"/>
      <c r="D611" s="247" t="s">
        <v>1445</v>
      </c>
      <c r="E611" s="246"/>
      <c r="F611" s="248"/>
      <c r="G611" s="249" t="s">
        <v>15</v>
      </c>
      <c r="H611" s="250"/>
      <c r="I611" s="249"/>
      <c r="J611" s="249"/>
      <c r="K611" s="251"/>
    </row>
    <row r="612" customFormat="false" ht="45" hidden="false" customHeight="false" outlineLevel="0" collapsed="false">
      <c r="A612" s="205" t="s">
        <v>1490</v>
      </c>
      <c r="B612" s="205" t="n">
        <v>89362</v>
      </c>
      <c r="C612" s="207" t="s">
        <v>774</v>
      </c>
      <c r="D612" s="206" t="s">
        <v>330</v>
      </c>
      <c r="E612" s="207" t="s">
        <v>134</v>
      </c>
      <c r="F612" s="252" t="n">
        <v>10</v>
      </c>
      <c r="G612" s="253" t="n">
        <f aca="false">VLOOKUP(B612,'COMP ANL'!A:I,9,0)</f>
        <v>9.6</v>
      </c>
      <c r="H612" s="254" t="n">
        <f aca="false">$K$1</f>
        <v>0.2026</v>
      </c>
      <c r="I612" s="253" t="n">
        <f aca="false">G612*(1+H612)</f>
        <v>11.54496</v>
      </c>
      <c r="J612" s="253" t="n">
        <f aca="false">ROUND((I612*F612),2)</f>
        <v>115.45</v>
      </c>
      <c r="K612" s="214"/>
    </row>
    <row r="613" customFormat="false" ht="30" hidden="false" customHeight="false" outlineLevel="0" collapsed="false">
      <c r="A613" s="205" t="s">
        <v>1491</v>
      </c>
      <c r="B613" s="205" t="n">
        <v>89501</v>
      </c>
      <c r="C613" s="207" t="s">
        <v>774</v>
      </c>
      <c r="D613" s="206" t="s">
        <v>426</v>
      </c>
      <c r="E613" s="207" t="s">
        <v>134</v>
      </c>
      <c r="F613" s="252" t="n">
        <v>43</v>
      </c>
      <c r="G613" s="253" t="n">
        <f aca="false">VLOOKUP(B613,'COMP ANL'!A:I,9,0)</f>
        <v>14.31</v>
      </c>
      <c r="H613" s="254" t="n">
        <f aca="false">$K$1</f>
        <v>0.2026</v>
      </c>
      <c r="I613" s="253" t="n">
        <f aca="false">G613*(1+H613)</f>
        <v>17.209206</v>
      </c>
      <c r="J613" s="253" t="n">
        <f aca="false">ROUND((I613*F613),2)</f>
        <v>740</v>
      </c>
      <c r="K613" s="214"/>
    </row>
    <row r="614" customFormat="false" ht="30" hidden="false" customHeight="false" outlineLevel="0" collapsed="false">
      <c r="A614" s="205" t="s">
        <v>1492</v>
      </c>
      <c r="B614" s="205" t="n">
        <v>89505</v>
      </c>
      <c r="C614" s="207" t="s">
        <v>774</v>
      </c>
      <c r="D614" s="206" t="s">
        <v>613</v>
      </c>
      <c r="E614" s="207" t="s">
        <v>134</v>
      </c>
      <c r="F614" s="252" t="n">
        <v>4</v>
      </c>
      <c r="G614" s="253" t="n">
        <f aca="false">VLOOKUP(B614,'COMP ANL'!A:I,9,0)</f>
        <v>40.66</v>
      </c>
      <c r="H614" s="254" t="n">
        <f aca="false">$K$1</f>
        <v>0.2026</v>
      </c>
      <c r="I614" s="253" t="n">
        <f aca="false">G614*(1+H614)</f>
        <v>48.897716</v>
      </c>
      <c r="J614" s="253" t="n">
        <f aca="false">ROUND((I614*F614),2)</f>
        <v>195.59</v>
      </c>
      <c r="K614" s="214"/>
    </row>
    <row r="615" customFormat="false" ht="30" hidden="false" customHeight="false" outlineLevel="0" collapsed="false">
      <c r="A615" s="205" t="s">
        <v>1493</v>
      </c>
      <c r="B615" s="205" t="n">
        <v>89513</v>
      </c>
      <c r="C615" s="207" t="s">
        <v>774</v>
      </c>
      <c r="D615" s="206" t="s">
        <v>502</v>
      </c>
      <c r="E615" s="207" t="s">
        <v>134</v>
      </c>
      <c r="F615" s="252" t="n">
        <v>5</v>
      </c>
      <c r="G615" s="253" t="n">
        <f aca="false">VLOOKUP(B615,'COMP ANL'!A:I,9,0)</f>
        <v>101.31</v>
      </c>
      <c r="H615" s="254" t="n">
        <f aca="false">$K$1</f>
        <v>0.2026</v>
      </c>
      <c r="I615" s="253" t="n">
        <f aca="false">G615*(1+H615)</f>
        <v>121.835406</v>
      </c>
      <c r="J615" s="253" t="n">
        <f aca="false">ROUND((I615*F615),2)</f>
        <v>609.18</v>
      </c>
      <c r="K615" s="214"/>
    </row>
    <row r="616" customFormat="false" ht="30" hidden="false" customHeight="false" outlineLevel="0" collapsed="false">
      <c r="A616" s="205" t="s">
        <v>1494</v>
      </c>
      <c r="B616" s="205" t="n">
        <v>89521</v>
      </c>
      <c r="C616" s="207" t="s">
        <v>774</v>
      </c>
      <c r="D616" s="206" t="s">
        <v>536</v>
      </c>
      <c r="E616" s="207" t="s">
        <v>134</v>
      </c>
      <c r="F616" s="252" t="n">
        <v>3</v>
      </c>
      <c r="G616" s="253" t="n">
        <f aca="false">VLOOKUP(B616,'COMP ANL'!A:I,9,0)</f>
        <v>120.73</v>
      </c>
      <c r="H616" s="254" t="n">
        <f aca="false">$K$1</f>
        <v>0.2026</v>
      </c>
      <c r="I616" s="253" t="n">
        <f aca="false">G616*(1+H616)</f>
        <v>145.189898</v>
      </c>
      <c r="J616" s="253" t="n">
        <f aca="false">ROUND((I616*F616),2)</f>
        <v>435.57</v>
      </c>
      <c r="K616" s="214"/>
    </row>
    <row r="617" customFormat="false" ht="60" hidden="false" customHeight="false" outlineLevel="0" collapsed="false">
      <c r="A617" s="205" t="s">
        <v>1495</v>
      </c>
      <c r="B617" s="205" t="n">
        <v>94686</v>
      </c>
      <c r="C617" s="207" t="s">
        <v>774</v>
      </c>
      <c r="D617" s="206" t="s">
        <v>571</v>
      </c>
      <c r="E617" s="207" t="s">
        <v>134</v>
      </c>
      <c r="F617" s="252" t="n">
        <v>1</v>
      </c>
      <c r="G617" s="253" t="n">
        <f aca="false">VLOOKUP(B617,'COMP ANL'!A:I,9,0)</f>
        <v>246.01</v>
      </c>
      <c r="H617" s="254" t="n">
        <f aca="false">$K$1</f>
        <v>0.2026</v>
      </c>
      <c r="I617" s="253" t="n">
        <f aca="false">G617*(1+H617)</f>
        <v>295.851626</v>
      </c>
      <c r="J617" s="253" t="n">
        <f aca="false">ROUND((I617*F617),2)</f>
        <v>295.85</v>
      </c>
      <c r="K617" s="214"/>
    </row>
    <row r="618" customFormat="false" ht="45" hidden="false" customHeight="false" outlineLevel="0" collapsed="false">
      <c r="A618" s="205" t="s">
        <v>1496</v>
      </c>
      <c r="B618" s="205" t="n">
        <v>89366</v>
      </c>
      <c r="C618" s="207" t="s">
        <v>774</v>
      </c>
      <c r="D618" s="206" t="s">
        <v>384</v>
      </c>
      <c r="E618" s="207" t="s">
        <v>134</v>
      </c>
      <c r="F618" s="252" t="n">
        <v>7</v>
      </c>
      <c r="G618" s="253" t="n">
        <f aca="false">VLOOKUP(B618,'COMP ANL'!A:I,9,0)</f>
        <v>16.34</v>
      </c>
      <c r="H618" s="254" t="n">
        <f aca="false">$K$1</f>
        <v>0.2026</v>
      </c>
      <c r="I618" s="253" t="n">
        <f aca="false">G618*(1+H618)</f>
        <v>19.650484</v>
      </c>
      <c r="J618" s="253" t="n">
        <f aca="false">ROUND((I618*F618),2)</f>
        <v>137.55</v>
      </c>
      <c r="K618" s="214"/>
    </row>
    <row r="619" customFormat="false" ht="30" hidden="false" customHeight="false" outlineLevel="0" collapsed="false">
      <c r="A619" s="205" t="s">
        <v>1497</v>
      </c>
      <c r="B619" s="205" t="n">
        <v>89502</v>
      </c>
      <c r="C619" s="207" t="s">
        <v>774</v>
      </c>
      <c r="D619" s="206" t="s">
        <v>658</v>
      </c>
      <c r="E619" s="207" t="s">
        <v>134</v>
      </c>
      <c r="F619" s="252" t="n">
        <v>6</v>
      </c>
      <c r="G619" s="253" t="n">
        <f aca="false">VLOOKUP(B619,'COMP ANL'!A:I,9,0)</f>
        <v>16.83</v>
      </c>
      <c r="H619" s="254" t="n">
        <f aca="false">$K$1</f>
        <v>0.2026</v>
      </c>
      <c r="I619" s="253" t="n">
        <f aca="false">G619*(1+H619)</f>
        <v>20.239758</v>
      </c>
      <c r="J619" s="253" t="n">
        <f aca="false">ROUND((I619*F619),2)</f>
        <v>121.44</v>
      </c>
      <c r="K619" s="214"/>
    </row>
    <row r="620" customFormat="false" ht="30" hidden="false" customHeight="false" outlineLevel="0" collapsed="false">
      <c r="A620" s="205" t="s">
        <v>1498</v>
      </c>
      <c r="B620" s="205" t="n">
        <v>89523</v>
      </c>
      <c r="C620" s="207" t="s">
        <v>774</v>
      </c>
      <c r="D620" s="206" t="s">
        <v>660</v>
      </c>
      <c r="E620" s="207" t="s">
        <v>134</v>
      </c>
      <c r="F620" s="252" t="n">
        <v>1</v>
      </c>
      <c r="G620" s="253" t="n">
        <f aca="false">VLOOKUP(B620,'COMP ANL'!A:I,9,0)</f>
        <v>98.91</v>
      </c>
      <c r="H620" s="254" t="n">
        <f aca="false">$K$1</f>
        <v>0.2026</v>
      </c>
      <c r="I620" s="253" t="n">
        <f aca="false">G620*(1+H620)</f>
        <v>118.949166</v>
      </c>
      <c r="J620" s="253" t="n">
        <f aca="false">ROUND((I620*F620),2)</f>
        <v>118.95</v>
      </c>
      <c r="K620" s="214"/>
    </row>
    <row r="621" customFormat="false" ht="15" hidden="false" customHeight="false" outlineLevel="0" collapsed="false">
      <c r="A621" s="244" t="s">
        <v>1499</v>
      </c>
      <c r="B621" s="245" t="s">
        <v>15</v>
      </c>
      <c r="C621" s="246"/>
      <c r="D621" s="247" t="s">
        <v>1457</v>
      </c>
      <c r="E621" s="246"/>
      <c r="F621" s="248"/>
      <c r="G621" s="249" t="s">
        <v>15</v>
      </c>
      <c r="H621" s="250"/>
      <c r="I621" s="249"/>
      <c r="J621" s="249"/>
      <c r="K621" s="251"/>
    </row>
    <row r="622" customFormat="false" ht="30" hidden="false" customHeight="false" outlineLevel="0" collapsed="false">
      <c r="A622" s="205" t="s">
        <v>1500</v>
      </c>
      <c r="B622" s="205" t="n">
        <v>89395</v>
      </c>
      <c r="C622" s="207" t="s">
        <v>774</v>
      </c>
      <c r="D622" s="206" t="s">
        <v>455</v>
      </c>
      <c r="E622" s="207" t="s">
        <v>134</v>
      </c>
      <c r="F622" s="252" t="n">
        <v>1</v>
      </c>
      <c r="G622" s="253" t="n">
        <f aca="false">VLOOKUP(B622,'COMP ANL'!A:I,9,0)</f>
        <v>13.25</v>
      </c>
      <c r="H622" s="254" t="n">
        <f aca="false">$K$1</f>
        <v>0.2026</v>
      </c>
      <c r="I622" s="253" t="n">
        <f aca="false">G622*(1+H622)</f>
        <v>15.93445</v>
      </c>
      <c r="J622" s="253" t="n">
        <f aca="false">ROUND((I622*F622),2)</f>
        <v>15.93</v>
      </c>
      <c r="K622" s="214"/>
    </row>
    <row r="623" customFormat="false" ht="30" hidden="false" customHeight="false" outlineLevel="0" collapsed="false">
      <c r="A623" s="205" t="s">
        <v>1501</v>
      </c>
      <c r="B623" s="205" t="n">
        <v>89625</v>
      </c>
      <c r="C623" s="207" t="s">
        <v>774</v>
      </c>
      <c r="D623" s="206" t="s">
        <v>484</v>
      </c>
      <c r="E623" s="207" t="s">
        <v>134</v>
      </c>
      <c r="F623" s="252" t="n">
        <v>14</v>
      </c>
      <c r="G623" s="253" t="n">
        <f aca="false">VLOOKUP(B623,'COMP ANL'!A:I,9,0)</f>
        <v>22.57</v>
      </c>
      <c r="H623" s="254" t="n">
        <f aca="false">$K$1</f>
        <v>0.2026</v>
      </c>
      <c r="I623" s="253" t="n">
        <f aca="false">G623*(1+H623)</f>
        <v>27.142682</v>
      </c>
      <c r="J623" s="253" t="n">
        <f aca="false">ROUND((I623*F623),2)</f>
        <v>380</v>
      </c>
      <c r="K623" s="214"/>
    </row>
    <row r="624" customFormat="false" ht="30" hidden="false" customHeight="false" outlineLevel="0" collapsed="false">
      <c r="A624" s="205" t="s">
        <v>1502</v>
      </c>
      <c r="B624" s="205" t="n">
        <v>89628</v>
      </c>
      <c r="C624" s="207" t="s">
        <v>774</v>
      </c>
      <c r="D624" s="206" t="s">
        <v>558</v>
      </c>
      <c r="E624" s="207" t="s">
        <v>134</v>
      </c>
      <c r="F624" s="252" t="n">
        <v>6</v>
      </c>
      <c r="G624" s="253" t="n">
        <f aca="false">VLOOKUP(B624,'COMP ANL'!A:I,9,0)</f>
        <v>47.07</v>
      </c>
      <c r="H624" s="254" t="n">
        <f aca="false">$K$1</f>
        <v>0.2026</v>
      </c>
      <c r="I624" s="253" t="n">
        <f aca="false">G624*(1+H624)</f>
        <v>56.606382</v>
      </c>
      <c r="J624" s="253" t="n">
        <f aca="false">ROUND((I624*F624),2)</f>
        <v>339.64</v>
      </c>
      <c r="K624" s="214"/>
    </row>
    <row r="625" customFormat="false" ht="60" hidden="false" customHeight="false" outlineLevel="0" collapsed="false">
      <c r="A625" s="205" t="s">
        <v>1503</v>
      </c>
      <c r="B625" s="205" t="n">
        <v>94701</v>
      </c>
      <c r="C625" s="207" t="s">
        <v>774</v>
      </c>
      <c r="D625" s="206" t="s">
        <v>515</v>
      </c>
      <c r="E625" s="207" t="s">
        <v>134</v>
      </c>
      <c r="F625" s="252" t="n">
        <v>2</v>
      </c>
      <c r="G625" s="253" t="n">
        <f aca="false">VLOOKUP(B625,'COMP ANL'!A:I,9,0)</f>
        <v>220.77</v>
      </c>
      <c r="H625" s="254" t="n">
        <f aca="false">$K$1</f>
        <v>0.2026</v>
      </c>
      <c r="I625" s="253" t="n">
        <f aca="false">G625*(1+H625)</f>
        <v>265.498002</v>
      </c>
      <c r="J625" s="253" t="n">
        <f aca="false">ROUND((I625*F625),2)</f>
        <v>531</v>
      </c>
      <c r="K625" s="214"/>
    </row>
    <row r="626" customFormat="false" ht="45" hidden="false" customHeight="false" outlineLevel="0" collapsed="false">
      <c r="A626" s="205" t="s">
        <v>1504</v>
      </c>
      <c r="B626" s="205" t="n">
        <v>89630</v>
      </c>
      <c r="C626" s="207" t="s">
        <v>774</v>
      </c>
      <c r="D626" s="206" t="s">
        <v>577</v>
      </c>
      <c r="E626" s="207" t="s">
        <v>134</v>
      </c>
      <c r="F626" s="252" t="n">
        <v>4</v>
      </c>
      <c r="G626" s="253" t="n">
        <f aca="false">VLOOKUP(B626,'COMP ANL'!A:I,9,0)</f>
        <v>59.93</v>
      </c>
      <c r="H626" s="254" t="n">
        <f aca="false">$K$1</f>
        <v>0.2026</v>
      </c>
      <c r="I626" s="253" t="n">
        <f aca="false">G626*(1+H626)</f>
        <v>72.071818</v>
      </c>
      <c r="J626" s="253" t="n">
        <f aca="false">ROUND((I626*F626),2)</f>
        <v>288.29</v>
      </c>
      <c r="K626" s="214"/>
    </row>
    <row r="627" customFormat="false" ht="30" hidden="false" customHeight="false" outlineLevel="0" collapsed="false">
      <c r="A627" s="205" t="s">
        <v>1505</v>
      </c>
      <c r="B627" s="205" t="s">
        <v>632</v>
      </c>
      <c r="C627" s="207" t="s">
        <v>1160</v>
      </c>
      <c r="D627" s="206" t="s">
        <v>633</v>
      </c>
      <c r="E627" s="207" t="s">
        <v>134</v>
      </c>
      <c r="F627" s="252" t="n">
        <v>2</v>
      </c>
      <c r="G627" s="253" t="n">
        <f aca="false">VLOOKUP(B627,'COMP ANL'!A:I,9,0)</f>
        <v>63.1</v>
      </c>
      <c r="H627" s="254" t="n">
        <f aca="false">$K$1</f>
        <v>0.2026</v>
      </c>
      <c r="I627" s="253" t="n">
        <f aca="false">G627*(1+H627)</f>
        <v>75.88406</v>
      </c>
      <c r="J627" s="253" t="n">
        <f aca="false">ROUND((I627*F627),2)</f>
        <v>151.77</v>
      </c>
      <c r="K627" s="214"/>
    </row>
    <row r="628" customFormat="false" ht="15" hidden="false" customHeight="false" outlineLevel="0" collapsed="false">
      <c r="A628" s="236" t="s">
        <v>1506</v>
      </c>
      <c r="B628" s="237" t="s">
        <v>15</v>
      </c>
      <c r="C628" s="238"/>
      <c r="D628" s="239" t="s">
        <v>828</v>
      </c>
      <c r="E628" s="238"/>
      <c r="F628" s="240"/>
      <c r="G628" s="241" t="s">
        <v>15</v>
      </c>
      <c r="H628" s="242"/>
      <c r="I628" s="241"/>
      <c r="J628" s="241"/>
      <c r="K628" s="243"/>
    </row>
    <row r="629" customFormat="false" ht="15" hidden="false" customHeight="false" outlineLevel="0" collapsed="false">
      <c r="A629" s="236" t="s">
        <v>1507</v>
      </c>
      <c r="B629" s="237" t="s">
        <v>15</v>
      </c>
      <c r="C629" s="238"/>
      <c r="D629" s="239" t="s">
        <v>1508</v>
      </c>
      <c r="E629" s="238"/>
      <c r="F629" s="240"/>
      <c r="G629" s="241" t="s">
        <v>15</v>
      </c>
      <c r="H629" s="242"/>
      <c r="I629" s="241"/>
      <c r="J629" s="241"/>
      <c r="K629" s="243"/>
    </row>
    <row r="630" customFormat="false" ht="15" hidden="false" customHeight="false" outlineLevel="0" collapsed="false">
      <c r="A630" s="244" t="s">
        <v>1509</v>
      </c>
      <c r="B630" s="245" t="s">
        <v>15</v>
      </c>
      <c r="C630" s="246"/>
      <c r="D630" s="247" t="s">
        <v>1436</v>
      </c>
      <c r="E630" s="246"/>
      <c r="F630" s="248"/>
      <c r="G630" s="249" t="s">
        <v>15</v>
      </c>
      <c r="H630" s="250"/>
      <c r="I630" s="249"/>
      <c r="J630" s="249"/>
      <c r="K630" s="251"/>
    </row>
    <row r="631" customFormat="false" ht="30" hidden="false" customHeight="false" outlineLevel="0" collapsed="false">
      <c r="A631" s="205" t="s">
        <v>1510</v>
      </c>
      <c r="B631" s="205" t="n">
        <v>89357</v>
      </c>
      <c r="C631" s="207" t="s">
        <v>774</v>
      </c>
      <c r="D631" s="206" t="s">
        <v>213</v>
      </c>
      <c r="E631" s="207" t="s">
        <v>120</v>
      </c>
      <c r="F631" s="252" t="n">
        <v>9.02</v>
      </c>
      <c r="G631" s="253" t="n">
        <f aca="false">VLOOKUP(B631,'COMP ANL'!A:I,9,0)</f>
        <v>32.8</v>
      </c>
      <c r="H631" s="254" t="n">
        <f aca="false">$K$1</f>
        <v>0.2026</v>
      </c>
      <c r="I631" s="253" t="n">
        <f aca="false">G631*(1+H631)</f>
        <v>39.44528</v>
      </c>
      <c r="J631" s="253" t="n">
        <f aca="false">ROUND((I631*F631),2)</f>
        <v>355.8</v>
      </c>
      <c r="K631" s="214"/>
    </row>
    <row r="632" customFormat="false" ht="30" hidden="false" customHeight="false" outlineLevel="0" collapsed="false">
      <c r="A632" s="205" t="s">
        <v>1511</v>
      </c>
      <c r="B632" s="205" t="n">
        <v>89448</v>
      </c>
      <c r="C632" s="207" t="s">
        <v>774</v>
      </c>
      <c r="D632" s="206" t="s">
        <v>564</v>
      </c>
      <c r="E632" s="207" t="s">
        <v>120</v>
      </c>
      <c r="F632" s="252" t="n">
        <v>16.06</v>
      </c>
      <c r="G632" s="253" t="n">
        <f aca="false">VLOOKUP(B632,'COMP ANL'!A:I,9,0)</f>
        <v>16.37</v>
      </c>
      <c r="H632" s="254" t="n">
        <f aca="false">$K$1</f>
        <v>0.2026</v>
      </c>
      <c r="I632" s="253" t="n">
        <f aca="false">G632*(1+H632)</f>
        <v>19.686562</v>
      </c>
      <c r="J632" s="253" t="n">
        <f aca="false">ROUND((I632*F632),2)</f>
        <v>316.17</v>
      </c>
      <c r="K632" s="214"/>
    </row>
    <row r="633" customFormat="false" ht="30" hidden="false" customHeight="false" outlineLevel="0" collapsed="false">
      <c r="A633" s="205" t="s">
        <v>1512</v>
      </c>
      <c r="B633" s="205" t="n">
        <v>89449</v>
      </c>
      <c r="C633" s="207" t="s">
        <v>774</v>
      </c>
      <c r="D633" s="206" t="s">
        <v>311</v>
      </c>
      <c r="E633" s="207" t="s">
        <v>120</v>
      </c>
      <c r="F633" s="252" t="n">
        <v>50.18</v>
      </c>
      <c r="G633" s="253" t="n">
        <f aca="false">VLOOKUP(B633,'COMP ANL'!A:I,9,0)</f>
        <v>18.11</v>
      </c>
      <c r="H633" s="254" t="n">
        <f aca="false">$K$1</f>
        <v>0.2026</v>
      </c>
      <c r="I633" s="253" t="n">
        <f aca="false">G633*(1+H633)</f>
        <v>21.779086</v>
      </c>
      <c r="J633" s="253" t="n">
        <f aca="false">ROUND((I633*F633),2)</f>
        <v>1092.87</v>
      </c>
      <c r="K633" s="214"/>
    </row>
    <row r="634" customFormat="false" ht="45" hidden="false" customHeight="false" outlineLevel="0" collapsed="false">
      <c r="A634" s="205" t="s">
        <v>1513</v>
      </c>
      <c r="B634" s="205" t="n">
        <v>92341</v>
      </c>
      <c r="C634" s="207" t="s">
        <v>774</v>
      </c>
      <c r="D634" s="206" t="s">
        <v>383</v>
      </c>
      <c r="E634" s="207" t="s">
        <v>120</v>
      </c>
      <c r="F634" s="252" t="n">
        <v>1</v>
      </c>
      <c r="G634" s="253" t="n">
        <f aca="false">VLOOKUP(B634,'COMP ANL'!A:I,9,0)</f>
        <v>100.04</v>
      </c>
      <c r="H634" s="254" t="n">
        <f aca="false">$K$1</f>
        <v>0.2026</v>
      </c>
      <c r="I634" s="253" t="n">
        <f aca="false">G634*(1+H634)</f>
        <v>120.308104</v>
      </c>
      <c r="J634" s="253" t="n">
        <f aca="false">ROUND((I634*F634),2)</f>
        <v>120.31</v>
      </c>
      <c r="K634" s="214"/>
    </row>
    <row r="635" customFormat="false" ht="15" hidden="false" customHeight="false" outlineLevel="0" collapsed="false">
      <c r="A635" s="244" t="s">
        <v>1514</v>
      </c>
      <c r="B635" s="245" t="s">
        <v>15</v>
      </c>
      <c r="C635" s="246"/>
      <c r="D635" s="247" t="s">
        <v>1441</v>
      </c>
      <c r="E635" s="246"/>
      <c r="F635" s="248"/>
      <c r="G635" s="249" t="s">
        <v>15</v>
      </c>
      <c r="H635" s="250"/>
      <c r="I635" s="249"/>
      <c r="J635" s="249"/>
      <c r="K635" s="251"/>
    </row>
    <row r="636" customFormat="false" ht="45" hidden="false" customHeight="false" outlineLevel="0" collapsed="false">
      <c r="A636" s="205" t="s">
        <v>1515</v>
      </c>
      <c r="B636" s="205" t="n">
        <v>89391</v>
      </c>
      <c r="C636" s="207" t="s">
        <v>774</v>
      </c>
      <c r="D636" s="206" t="s">
        <v>703</v>
      </c>
      <c r="E636" s="207" t="s">
        <v>134</v>
      </c>
      <c r="F636" s="252" t="n">
        <v>2</v>
      </c>
      <c r="G636" s="253" t="n">
        <f aca="false">VLOOKUP(B636,'COMP ANL'!A:I,9,0)</f>
        <v>8.79</v>
      </c>
      <c r="H636" s="254" t="n">
        <f aca="false">$K$1</f>
        <v>0.2026</v>
      </c>
      <c r="I636" s="253" t="n">
        <f aca="false">G636*(1+H636)</f>
        <v>10.570854</v>
      </c>
      <c r="J636" s="253" t="n">
        <f aca="false">ROUND((I636*F636),2)</f>
        <v>21.14</v>
      </c>
      <c r="K636" s="214"/>
    </row>
    <row r="637" customFormat="false" ht="45" hidden="false" customHeight="false" outlineLevel="0" collapsed="false">
      <c r="A637" s="205" t="s">
        <v>1516</v>
      </c>
      <c r="B637" s="205" t="n">
        <v>89572</v>
      </c>
      <c r="C637" s="207" t="s">
        <v>774</v>
      </c>
      <c r="D637" s="206" t="s">
        <v>694</v>
      </c>
      <c r="E637" s="207" t="s">
        <v>134</v>
      </c>
      <c r="F637" s="252" t="n">
        <v>6</v>
      </c>
      <c r="G637" s="253" t="n">
        <f aca="false">VLOOKUP(B637,'COMP ANL'!A:I,9,0)</f>
        <v>8.64</v>
      </c>
      <c r="H637" s="254" t="n">
        <f aca="false">$K$1</f>
        <v>0.2026</v>
      </c>
      <c r="I637" s="253" t="n">
        <f aca="false">G637*(1+H637)</f>
        <v>10.390464</v>
      </c>
      <c r="J637" s="253" t="n">
        <f aca="false">ROUND((I637*F637),2)</f>
        <v>62.34</v>
      </c>
      <c r="K637" s="214"/>
    </row>
    <row r="638" customFormat="false" ht="45" hidden="false" customHeight="false" outlineLevel="0" collapsed="false">
      <c r="A638" s="205" t="s">
        <v>1517</v>
      </c>
      <c r="B638" s="205" t="n">
        <v>89596</v>
      </c>
      <c r="C638" s="207" t="s">
        <v>774</v>
      </c>
      <c r="D638" s="206" t="s">
        <v>501</v>
      </c>
      <c r="E638" s="207" t="s">
        <v>134</v>
      </c>
      <c r="F638" s="252" t="n">
        <v>19</v>
      </c>
      <c r="G638" s="253" t="n">
        <f aca="false">VLOOKUP(B638,'COMP ANL'!A:I,9,0)</f>
        <v>10.37</v>
      </c>
      <c r="H638" s="254" t="n">
        <f aca="false">$K$1</f>
        <v>0.2026</v>
      </c>
      <c r="I638" s="253" t="n">
        <f aca="false">G638*(1+H638)</f>
        <v>12.470962</v>
      </c>
      <c r="J638" s="253" t="n">
        <f aca="false">ROUND((I638*F638),2)</f>
        <v>236.95</v>
      </c>
      <c r="K638" s="214"/>
    </row>
    <row r="639" customFormat="false" ht="75" hidden="false" customHeight="false" outlineLevel="0" collapsed="false">
      <c r="A639" s="205" t="s">
        <v>1518</v>
      </c>
      <c r="B639" s="205" t="n">
        <v>94787</v>
      </c>
      <c r="C639" s="207" t="s">
        <v>774</v>
      </c>
      <c r="D639" s="206" t="s">
        <v>628</v>
      </c>
      <c r="E639" s="207" t="s">
        <v>134</v>
      </c>
      <c r="F639" s="252" t="n">
        <v>2</v>
      </c>
      <c r="G639" s="253" t="n">
        <f aca="false">VLOOKUP(B639,'COMP ANL'!A:I,9,0)</f>
        <v>67.28</v>
      </c>
      <c r="H639" s="254" t="n">
        <f aca="false">$K$1</f>
        <v>0.2026</v>
      </c>
      <c r="I639" s="253" t="n">
        <f aca="false">G639*(1+H639)</f>
        <v>80.910928</v>
      </c>
      <c r="J639" s="253" t="n">
        <f aca="false">ROUND((I639*F639),2)</f>
        <v>161.82</v>
      </c>
      <c r="K639" s="214"/>
    </row>
    <row r="640" customFormat="false" ht="30" hidden="false" customHeight="false" outlineLevel="0" collapsed="false">
      <c r="A640" s="205" t="s">
        <v>1519</v>
      </c>
      <c r="B640" s="205" t="s">
        <v>566</v>
      </c>
      <c r="C640" s="207" t="s">
        <v>1160</v>
      </c>
      <c r="D640" s="206" t="s">
        <v>567</v>
      </c>
      <c r="E640" s="207" t="s">
        <v>134</v>
      </c>
      <c r="F640" s="252" t="n">
        <v>4</v>
      </c>
      <c r="G640" s="253" t="n">
        <f aca="false">VLOOKUP(B640,'COMP ANL'!A:I,9,0)</f>
        <v>65.57</v>
      </c>
      <c r="H640" s="254" t="n">
        <f aca="false">$K$1</f>
        <v>0.2026</v>
      </c>
      <c r="I640" s="253" t="n">
        <f aca="false">G640*(1+H640)</f>
        <v>78.854482</v>
      </c>
      <c r="J640" s="253" t="n">
        <f aca="false">ROUND((I640*F640),2)</f>
        <v>315.42</v>
      </c>
      <c r="K640" s="214"/>
    </row>
    <row r="641" customFormat="false" ht="15" hidden="false" customHeight="false" outlineLevel="0" collapsed="false">
      <c r="A641" s="244" t="s">
        <v>1520</v>
      </c>
      <c r="B641" s="245" t="s">
        <v>15</v>
      </c>
      <c r="C641" s="246"/>
      <c r="D641" s="247" t="s">
        <v>1445</v>
      </c>
      <c r="E641" s="246"/>
      <c r="F641" s="248"/>
      <c r="G641" s="249" t="s">
        <v>15</v>
      </c>
      <c r="H641" s="250"/>
      <c r="I641" s="249"/>
      <c r="J641" s="249"/>
      <c r="K641" s="251"/>
    </row>
    <row r="642" customFormat="false" ht="45" hidden="false" customHeight="false" outlineLevel="0" collapsed="false">
      <c r="A642" s="205" t="s">
        <v>1521</v>
      </c>
      <c r="B642" s="205" t="n">
        <v>89367</v>
      </c>
      <c r="C642" s="207" t="s">
        <v>774</v>
      </c>
      <c r="D642" s="206" t="s">
        <v>517</v>
      </c>
      <c r="E642" s="207" t="s">
        <v>134</v>
      </c>
      <c r="F642" s="252" t="n">
        <v>5</v>
      </c>
      <c r="G642" s="253" t="n">
        <f aca="false">VLOOKUP(B642,'COMP ANL'!A:I,9,0)</f>
        <v>13.21</v>
      </c>
      <c r="H642" s="254" t="n">
        <f aca="false">$K$1</f>
        <v>0.2026</v>
      </c>
      <c r="I642" s="253" t="n">
        <f aca="false">G642*(1+H642)</f>
        <v>15.886346</v>
      </c>
      <c r="J642" s="253" t="n">
        <f aca="false">ROUND((I642*F642),2)</f>
        <v>79.43</v>
      </c>
      <c r="K642" s="214"/>
    </row>
    <row r="643" customFormat="false" ht="30" hidden="false" customHeight="false" outlineLevel="0" collapsed="false">
      <c r="A643" s="205" t="s">
        <v>1522</v>
      </c>
      <c r="B643" s="205" t="n">
        <v>89497</v>
      </c>
      <c r="C643" s="207" t="s">
        <v>774</v>
      </c>
      <c r="D643" s="206" t="s">
        <v>640</v>
      </c>
      <c r="E643" s="207" t="s">
        <v>134</v>
      </c>
      <c r="F643" s="252" t="n">
        <v>9</v>
      </c>
      <c r="G643" s="253" t="n">
        <f aca="false">VLOOKUP(B643,'COMP ANL'!A:I,9,0)</f>
        <v>13.17</v>
      </c>
      <c r="H643" s="254" t="n">
        <f aca="false">$K$1</f>
        <v>0.2026</v>
      </c>
      <c r="I643" s="253" t="n">
        <f aca="false">G643*(1+H643)</f>
        <v>15.838242</v>
      </c>
      <c r="J643" s="253" t="n">
        <f aca="false">ROUND((I643*F643),2)</f>
        <v>142.54</v>
      </c>
      <c r="K643" s="214"/>
    </row>
    <row r="644" customFormat="false" ht="30" hidden="false" customHeight="false" outlineLevel="0" collapsed="false">
      <c r="A644" s="205" t="s">
        <v>1523</v>
      </c>
      <c r="B644" s="205" t="n">
        <v>89501</v>
      </c>
      <c r="C644" s="207" t="s">
        <v>774</v>
      </c>
      <c r="D644" s="206" t="s">
        <v>426</v>
      </c>
      <c r="E644" s="207" t="s">
        <v>134</v>
      </c>
      <c r="F644" s="252" t="n">
        <v>20</v>
      </c>
      <c r="G644" s="253" t="n">
        <f aca="false">VLOOKUP(B644,'COMP ANL'!A:I,9,0)</f>
        <v>14.31</v>
      </c>
      <c r="H644" s="254" t="n">
        <f aca="false">$K$1</f>
        <v>0.2026</v>
      </c>
      <c r="I644" s="253" t="n">
        <f aca="false">G644*(1+H644)</f>
        <v>17.209206</v>
      </c>
      <c r="J644" s="253" t="n">
        <f aca="false">ROUND((I644*F644),2)</f>
        <v>344.18</v>
      </c>
      <c r="K644" s="214"/>
    </row>
    <row r="645" customFormat="false" ht="15" hidden="false" customHeight="false" outlineLevel="0" collapsed="false">
      <c r="A645" s="244" t="s">
        <v>1524</v>
      </c>
      <c r="B645" s="245" t="s">
        <v>15</v>
      </c>
      <c r="C645" s="246"/>
      <c r="D645" s="247" t="s">
        <v>1457</v>
      </c>
      <c r="E645" s="246"/>
      <c r="F645" s="248"/>
      <c r="G645" s="249" t="s">
        <v>15</v>
      </c>
      <c r="H645" s="250"/>
      <c r="I645" s="249"/>
      <c r="J645" s="249"/>
      <c r="K645" s="251"/>
    </row>
    <row r="646" customFormat="false" ht="30" hidden="false" customHeight="false" outlineLevel="0" collapsed="false">
      <c r="A646" s="205" t="s">
        <v>1525</v>
      </c>
      <c r="B646" s="205" t="n">
        <v>89398</v>
      </c>
      <c r="C646" s="207" t="s">
        <v>774</v>
      </c>
      <c r="D646" s="206" t="s">
        <v>648</v>
      </c>
      <c r="E646" s="207" t="s">
        <v>134</v>
      </c>
      <c r="F646" s="252" t="n">
        <v>1</v>
      </c>
      <c r="G646" s="253" t="n">
        <f aca="false">VLOOKUP(B646,'COMP ANL'!A:I,9,0)</f>
        <v>18.42</v>
      </c>
      <c r="H646" s="254" t="n">
        <f aca="false">$K$1</f>
        <v>0.2026</v>
      </c>
      <c r="I646" s="253" t="n">
        <f aca="false">G646*(1+H646)</f>
        <v>22.151892</v>
      </c>
      <c r="J646" s="253" t="n">
        <f aca="false">ROUND((I646*F646),2)</f>
        <v>22.15</v>
      </c>
      <c r="K646" s="214"/>
    </row>
    <row r="647" customFormat="false" ht="30" hidden="false" customHeight="false" outlineLevel="0" collapsed="false">
      <c r="A647" s="205" t="s">
        <v>1526</v>
      </c>
      <c r="B647" s="205" t="n">
        <v>89623</v>
      </c>
      <c r="C647" s="207" t="s">
        <v>774</v>
      </c>
      <c r="D647" s="206" t="s">
        <v>713</v>
      </c>
      <c r="E647" s="207" t="s">
        <v>134</v>
      </c>
      <c r="F647" s="252" t="n">
        <v>2</v>
      </c>
      <c r="G647" s="253" t="n">
        <f aca="false">VLOOKUP(B647,'COMP ANL'!A:I,9,0)</f>
        <v>19.26</v>
      </c>
      <c r="H647" s="254" t="n">
        <f aca="false">$K$1</f>
        <v>0.2026</v>
      </c>
      <c r="I647" s="253" t="n">
        <f aca="false">G647*(1+H647)</f>
        <v>23.162076</v>
      </c>
      <c r="J647" s="253" t="n">
        <f aca="false">ROUND((I647*F647),2)</f>
        <v>46.32</v>
      </c>
      <c r="K647" s="214"/>
    </row>
    <row r="648" customFormat="false" ht="30" hidden="false" customHeight="false" outlineLevel="0" collapsed="false">
      <c r="A648" s="205" t="s">
        <v>1527</v>
      </c>
      <c r="B648" s="205" t="n">
        <v>89625</v>
      </c>
      <c r="C648" s="207" t="s">
        <v>774</v>
      </c>
      <c r="D648" s="206" t="s">
        <v>484</v>
      </c>
      <c r="E648" s="207" t="s">
        <v>134</v>
      </c>
      <c r="F648" s="252" t="n">
        <v>9</v>
      </c>
      <c r="G648" s="253" t="n">
        <f aca="false">VLOOKUP(B648,'COMP ANL'!A:I,9,0)</f>
        <v>22.57</v>
      </c>
      <c r="H648" s="254" t="n">
        <f aca="false">$K$1</f>
        <v>0.2026</v>
      </c>
      <c r="I648" s="253" t="n">
        <f aca="false">G648*(1+H648)</f>
        <v>27.142682</v>
      </c>
      <c r="J648" s="253" t="n">
        <f aca="false">ROUND((I648*F648),2)</f>
        <v>244.28</v>
      </c>
      <c r="K648" s="214"/>
    </row>
    <row r="649" customFormat="false" ht="15" hidden="false" customHeight="false" outlineLevel="0" collapsed="false">
      <c r="A649" s="244" t="s">
        <v>1528</v>
      </c>
      <c r="B649" s="245" t="s">
        <v>15</v>
      </c>
      <c r="C649" s="246"/>
      <c r="D649" s="247" t="s">
        <v>1529</v>
      </c>
      <c r="E649" s="246"/>
      <c r="F649" s="248"/>
      <c r="G649" s="249" t="s">
        <v>15</v>
      </c>
      <c r="H649" s="250"/>
      <c r="I649" s="249"/>
      <c r="J649" s="249"/>
      <c r="K649" s="251"/>
    </row>
    <row r="650" customFormat="false" ht="30" hidden="false" customHeight="false" outlineLevel="0" collapsed="false">
      <c r="A650" s="205" t="s">
        <v>1530</v>
      </c>
      <c r="B650" s="205" t="n">
        <v>89552</v>
      </c>
      <c r="C650" s="207" t="s">
        <v>774</v>
      </c>
      <c r="D650" s="206" t="s">
        <v>717</v>
      </c>
      <c r="E650" s="207" t="s">
        <v>134</v>
      </c>
      <c r="F650" s="252" t="n">
        <v>2</v>
      </c>
      <c r="G650" s="253" t="n">
        <f aca="false">VLOOKUP(B650,'COMP ANL'!A:I,9,0)</f>
        <v>18.01</v>
      </c>
      <c r="H650" s="254" t="n">
        <f aca="false">$K$1</f>
        <v>0.2026</v>
      </c>
      <c r="I650" s="253" t="n">
        <f aca="false">G650*(1+H650)</f>
        <v>21.658826</v>
      </c>
      <c r="J650" s="253" t="n">
        <f aca="false">ROUND((I650*F650),2)</f>
        <v>43.32</v>
      </c>
      <c r="K650" s="214"/>
    </row>
    <row r="651" customFormat="false" ht="30" hidden="false" customHeight="false" outlineLevel="0" collapsed="false">
      <c r="A651" s="205" t="s">
        <v>1531</v>
      </c>
      <c r="B651" s="205" t="n">
        <v>89568</v>
      </c>
      <c r="C651" s="207" t="s">
        <v>774</v>
      </c>
      <c r="D651" s="206" t="s">
        <v>631</v>
      </c>
      <c r="E651" s="207" t="s">
        <v>134</v>
      </c>
      <c r="F651" s="252" t="n">
        <v>4</v>
      </c>
      <c r="G651" s="253" t="n">
        <f aca="false">VLOOKUP(B651,'COMP ANL'!A:I,9,0)</f>
        <v>31.56</v>
      </c>
      <c r="H651" s="254" t="n">
        <f aca="false">$K$1</f>
        <v>0.2026</v>
      </c>
      <c r="I651" s="253" t="n">
        <f aca="false">G651*(1+H651)</f>
        <v>37.954056</v>
      </c>
      <c r="J651" s="253" t="n">
        <f aca="false">ROUND((I651*F651),2)</f>
        <v>151.82</v>
      </c>
      <c r="K651" s="214"/>
    </row>
    <row r="652" customFormat="false" ht="30" hidden="false" customHeight="false" outlineLevel="0" collapsed="false">
      <c r="A652" s="205" t="s">
        <v>1532</v>
      </c>
      <c r="B652" s="205" t="n">
        <v>89594</v>
      </c>
      <c r="C652" s="207" t="s">
        <v>774</v>
      </c>
      <c r="D652" s="206" t="s">
        <v>531</v>
      </c>
      <c r="E652" s="207" t="s">
        <v>134</v>
      </c>
      <c r="F652" s="252" t="n">
        <v>11</v>
      </c>
      <c r="G652" s="253" t="n">
        <f aca="false">VLOOKUP(B652,'COMP ANL'!A:I,9,0)</f>
        <v>35.04</v>
      </c>
      <c r="H652" s="254" t="n">
        <f aca="false">$K$1</f>
        <v>0.2026</v>
      </c>
      <c r="I652" s="253" t="n">
        <f aca="false">G652*(1+H652)</f>
        <v>42.139104</v>
      </c>
      <c r="J652" s="253" t="n">
        <f aca="false">ROUND((I652*F652),2)</f>
        <v>463.53</v>
      </c>
      <c r="K652" s="214"/>
    </row>
    <row r="653" customFormat="false" ht="15" hidden="false" customHeight="false" outlineLevel="0" collapsed="false">
      <c r="A653" s="244" t="s">
        <v>1533</v>
      </c>
      <c r="B653" s="245" t="s">
        <v>15</v>
      </c>
      <c r="C653" s="246"/>
      <c r="D653" s="247" t="s">
        <v>1534</v>
      </c>
      <c r="E653" s="246"/>
      <c r="F653" s="248"/>
      <c r="G653" s="249" t="s">
        <v>15</v>
      </c>
      <c r="H653" s="250"/>
      <c r="I653" s="249"/>
      <c r="J653" s="249"/>
      <c r="K653" s="251"/>
    </row>
    <row r="654" customFormat="false" ht="15" hidden="false" customHeight="false" outlineLevel="0" collapsed="false">
      <c r="A654" s="205" t="s">
        <v>1535</v>
      </c>
      <c r="B654" s="205" t="s">
        <v>743</v>
      </c>
      <c r="C654" s="207" t="s">
        <v>1160</v>
      </c>
      <c r="D654" s="206" t="s">
        <v>744</v>
      </c>
      <c r="E654" s="207" t="s">
        <v>134</v>
      </c>
      <c r="F654" s="252" t="n">
        <v>2</v>
      </c>
      <c r="G654" s="253" t="n">
        <f aca="false">VLOOKUP(B654,'COMP ANL'!A:I,9,0)</f>
        <v>7.93</v>
      </c>
      <c r="H654" s="254" t="n">
        <f aca="false">$K$1</f>
        <v>0.2026</v>
      </c>
      <c r="I654" s="253" t="n">
        <f aca="false">G654*(1+H654)</f>
        <v>9.536618</v>
      </c>
      <c r="J654" s="253" t="n">
        <f aca="false">ROUND((I654*F654),2)</f>
        <v>19.07</v>
      </c>
      <c r="K654" s="214"/>
    </row>
    <row r="655" customFormat="false" ht="15" hidden="false" customHeight="false" outlineLevel="0" collapsed="false">
      <c r="A655" s="205" t="s">
        <v>1536</v>
      </c>
      <c r="B655" s="205" t="s">
        <v>670</v>
      </c>
      <c r="C655" s="207" t="s">
        <v>1160</v>
      </c>
      <c r="D655" s="206" t="s">
        <v>671</v>
      </c>
      <c r="E655" s="207" t="s">
        <v>134</v>
      </c>
      <c r="F655" s="252" t="n">
        <v>6</v>
      </c>
      <c r="G655" s="253" t="n">
        <f aca="false">VLOOKUP(B655,'COMP ANL'!A:I,9,0)</f>
        <v>13.17</v>
      </c>
      <c r="H655" s="254" t="n">
        <f aca="false">$K$1</f>
        <v>0.2026</v>
      </c>
      <c r="I655" s="253" t="n">
        <f aca="false">G655*(1+H655)</f>
        <v>15.838242</v>
      </c>
      <c r="J655" s="253" t="n">
        <f aca="false">ROUND((I655*F655),2)</f>
        <v>95.03</v>
      </c>
      <c r="K655" s="214"/>
    </row>
    <row r="656" customFormat="false" ht="15" hidden="false" customHeight="false" outlineLevel="0" collapsed="false">
      <c r="A656" s="205" t="s">
        <v>1537</v>
      </c>
      <c r="B656" s="205" t="s">
        <v>608</v>
      </c>
      <c r="C656" s="207" t="s">
        <v>1160</v>
      </c>
      <c r="D656" s="206" t="s">
        <v>609</v>
      </c>
      <c r="E656" s="207" t="s">
        <v>134</v>
      </c>
      <c r="F656" s="252" t="n">
        <v>11</v>
      </c>
      <c r="G656" s="253" t="n">
        <f aca="false">VLOOKUP(B656,'COMP ANL'!A:I,9,0)</f>
        <v>15.37</v>
      </c>
      <c r="H656" s="254" t="n">
        <f aca="false">$K$1</f>
        <v>0.2026</v>
      </c>
      <c r="I656" s="253" t="n">
        <f aca="false">G656*(1+H656)</f>
        <v>18.483962</v>
      </c>
      <c r="J656" s="253" t="n">
        <f aca="false">ROUND((I656*F656),2)</f>
        <v>203.32</v>
      </c>
      <c r="K656" s="214"/>
    </row>
    <row r="657" customFormat="false" ht="15" hidden="false" customHeight="false" outlineLevel="0" collapsed="false">
      <c r="A657" s="236" t="s">
        <v>1538</v>
      </c>
      <c r="B657" s="237" t="s">
        <v>15</v>
      </c>
      <c r="C657" s="238"/>
      <c r="D657" s="239" t="s">
        <v>1539</v>
      </c>
      <c r="E657" s="238"/>
      <c r="F657" s="240"/>
      <c r="G657" s="241" t="s">
        <v>15</v>
      </c>
      <c r="H657" s="242"/>
      <c r="I657" s="241"/>
      <c r="J657" s="241"/>
      <c r="K657" s="243"/>
    </row>
    <row r="658" customFormat="false" ht="15" hidden="false" customHeight="false" outlineLevel="0" collapsed="false">
      <c r="A658" s="244" t="s">
        <v>1540</v>
      </c>
      <c r="B658" s="245" t="s">
        <v>15</v>
      </c>
      <c r="C658" s="246"/>
      <c r="D658" s="247" t="s">
        <v>1541</v>
      </c>
      <c r="E658" s="246"/>
      <c r="F658" s="248"/>
      <c r="G658" s="249" t="s">
        <v>15</v>
      </c>
      <c r="H658" s="250"/>
      <c r="I658" s="249"/>
      <c r="J658" s="249"/>
      <c r="K658" s="251"/>
    </row>
    <row r="659" customFormat="false" ht="75" hidden="false" customHeight="false" outlineLevel="0" collapsed="false">
      <c r="A659" s="205" t="s">
        <v>1542</v>
      </c>
      <c r="B659" s="205" t="n">
        <v>86942</v>
      </c>
      <c r="C659" s="207" t="s">
        <v>774</v>
      </c>
      <c r="D659" s="206" t="s">
        <v>380</v>
      </c>
      <c r="E659" s="207" t="s">
        <v>134</v>
      </c>
      <c r="F659" s="252" t="n">
        <v>6</v>
      </c>
      <c r="G659" s="253" t="n">
        <f aca="false">VLOOKUP(B659,'COMP ANL'!A:I,9,0)</f>
        <v>262.67</v>
      </c>
      <c r="H659" s="254" t="n">
        <f aca="false">$K$1</f>
        <v>0.2026</v>
      </c>
      <c r="I659" s="253" t="n">
        <f aca="false">G659*(1+H659)</f>
        <v>315.886942</v>
      </c>
      <c r="J659" s="253" t="n">
        <f aca="false">ROUND((I659*F659),2)</f>
        <v>1895.32</v>
      </c>
      <c r="K659" s="214"/>
    </row>
    <row r="660" customFormat="false" ht="45" hidden="false" customHeight="false" outlineLevel="0" collapsed="false">
      <c r="A660" s="205" t="s">
        <v>1543</v>
      </c>
      <c r="B660" s="205" t="s">
        <v>372</v>
      </c>
      <c r="C660" s="207" t="s">
        <v>1160</v>
      </c>
      <c r="D660" s="206" t="s">
        <v>373</v>
      </c>
      <c r="E660" s="207" t="s">
        <v>134</v>
      </c>
      <c r="F660" s="252" t="n">
        <v>4</v>
      </c>
      <c r="G660" s="253" t="n">
        <f aca="false">VLOOKUP(B660,'COMP ANL'!A:I,9,0)</f>
        <v>409.41</v>
      </c>
      <c r="H660" s="254" t="n">
        <f aca="false">$K$1</f>
        <v>0.2026</v>
      </c>
      <c r="I660" s="253" t="n">
        <f aca="false">G660*(1+H660)</f>
        <v>492.356466</v>
      </c>
      <c r="J660" s="253" t="n">
        <f aca="false">ROUND((I660*F660),2)</f>
        <v>1969.43</v>
      </c>
      <c r="K660" s="214"/>
    </row>
    <row r="661" customFormat="false" ht="15" hidden="false" customHeight="false" outlineLevel="0" collapsed="false">
      <c r="A661" s="244" t="s">
        <v>1544</v>
      </c>
      <c r="B661" s="245" t="s">
        <v>15</v>
      </c>
      <c r="C661" s="246"/>
      <c r="D661" s="247" t="s">
        <v>1545</v>
      </c>
      <c r="E661" s="246"/>
      <c r="F661" s="248"/>
      <c r="G661" s="249" t="s">
        <v>15</v>
      </c>
      <c r="H661" s="250"/>
      <c r="I661" s="249"/>
      <c r="J661" s="249"/>
      <c r="K661" s="251"/>
    </row>
    <row r="662" customFormat="false" ht="60" hidden="false" customHeight="false" outlineLevel="0" collapsed="false">
      <c r="A662" s="205" t="s">
        <v>1546</v>
      </c>
      <c r="B662" s="205" t="n">
        <v>95470</v>
      </c>
      <c r="C662" s="207" t="s">
        <v>774</v>
      </c>
      <c r="D662" s="206" t="s">
        <v>353</v>
      </c>
      <c r="E662" s="207" t="s">
        <v>134</v>
      </c>
      <c r="F662" s="252" t="n">
        <v>5</v>
      </c>
      <c r="G662" s="253" t="n">
        <f aca="false">VLOOKUP(B662,'COMP ANL'!A:I,9,0)</f>
        <v>314.89</v>
      </c>
      <c r="H662" s="254" t="n">
        <f aca="false">$K$1</f>
        <v>0.2026</v>
      </c>
      <c r="I662" s="253" t="n">
        <f aca="false">G662*(1+H662)</f>
        <v>378.686714</v>
      </c>
      <c r="J662" s="253" t="n">
        <f aca="false">ROUND((I662*F662),2)</f>
        <v>1893.43</v>
      </c>
      <c r="K662" s="214"/>
    </row>
    <row r="663" customFormat="false" ht="30" hidden="false" customHeight="false" outlineLevel="0" collapsed="false">
      <c r="A663" s="205" t="s">
        <v>1547</v>
      </c>
      <c r="B663" s="205" t="n">
        <v>100848</v>
      </c>
      <c r="C663" s="207" t="s">
        <v>774</v>
      </c>
      <c r="D663" s="206" t="s">
        <v>243</v>
      </c>
      <c r="E663" s="207" t="s">
        <v>134</v>
      </c>
      <c r="F663" s="252" t="n">
        <v>13</v>
      </c>
      <c r="G663" s="253" t="n">
        <f aca="false">VLOOKUP(B663,'COMP ANL'!A:I,9,0)</f>
        <v>561.52</v>
      </c>
      <c r="H663" s="254" t="n">
        <f aca="false">$K$1</f>
        <v>0.2026</v>
      </c>
      <c r="I663" s="253" t="n">
        <f aca="false">G663*(1+H663)</f>
        <v>675.283952</v>
      </c>
      <c r="J663" s="253" t="n">
        <f aca="false">ROUND((I663*F663),2)</f>
        <v>8778.69</v>
      </c>
      <c r="K663" s="214"/>
    </row>
    <row r="664" customFormat="false" ht="60" hidden="false" customHeight="false" outlineLevel="0" collapsed="false">
      <c r="A664" s="205" t="s">
        <v>1548</v>
      </c>
      <c r="B664" s="205" t="n">
        <v>95472</v>
      </c>
      <c r="C664" s="207" t="s">
        <v>774</v>
      </c>
      <c r="D664" s="206" t="s">
        <v>306</v>
      </c>
      <c r="E664" s="207" t="s">
        <v>134</v>
      </c>
      <c r="F664" s="252" t="n">
        <v>4</v>
      </c>
      <c r="G664" s="253" t="n">
        <f aca="false">VLOOKUP(B664,'COMP ANL'!A:I,9,0)</f>
        <v>790.52</v>
      </c>
      <c r="H664" s="254" t="n">
        <f aca="false">$K$1</f>
        <v>0.2026</v>
      </c>
      <c r="I664" s="253" t="n">
        <f aca="false">G664*(1+H664)</f>
        <v>950.679352</v>
      </c>
      <c r="J664" s="253" t="n">
        <f aca="false">ROUND((I664*F664),2)</f>
        <v>3802.72</v>
      </c>
      <c r="K664" s="214"/>
    </row>
    <row r="665" customFormat="false" ht="30" hidden="false" customHeight="false" outlineLevel="0" collapsed="false">
      <c r="A665" s="205" t="s">
        <v>1549</v>
      </c>
      <c r="B665" s="205" t="n">
        <v>100849</v>
      </c>
      <c r="C665" s="207" t="s">
        <v>774</v>
      </c>
      <c r="D665" s="206" t="s">
        <v>505</v>
      </c>
      <c r="E665" s="207" t="s">
        <v>134</v>
      </c>
      <c r="F665" s="252" t="n">
        <v>9</v>
      </c>
      <c r="G665" s="253" t="n">
        <f aca="false">VLOOKUP(B665,'COMP ANL'!A:I,9,0)</f>
        <v>55.43</v>
      </c>
      <c r="H665" s="254" t="n">
        <f aca="false">$K$1</f>
        <v>0.2026</v>
      </c>
      <c r="I665" s="253" t="n">
        <f aca="false">G665*(1+H665)</f>
        <v>66.660118</v>
      </c>
      <c r="J665" s="253" t="n">
        <f aca="false">ROUND((I665*F665),2)</f>
        <v>599.94</v>
      </c>
      <c r="K665" s="214"/>
    </row>
    <row r="666" customFormat="false" ht="30" hidden="false" customHeight="false" outlineLevel="0" collapsed="false">
      <c r="A666" s="205" t="s">
        <v>1550</v>
      </c>
      <c r="B666" s="205" t="n">
        <v>100851</v>
      </c>
      <c r="C666" s="207" t="s">
        <v>774</v>
      </c>
      <c r="D666" s="206" t="s">
        <v>387</v>
      </c>
      <c r="E666" s="207" t="s">
        <v>134</v>
      </c>
      <c r="F666" s="252" t="n">
        <v>13</v>
      </c>
      <c r="G666" s="253" t="n">
        <f aca="false">VLOOKUP(B666,'COMP ANL'!A:I,9,0)</f>
        <v>111.78</v>
      </c>
      <c r="H666" s="254" t="n">
        <f aca="false">$K$1</f>
        <v>0.2026</v>
      </c>
      <c r="I666" s="253" t="n">
        <f aca="false">G666*(1+H666)</f>
        <v>134.426628</v>
      </c>
      <c r="J666" s="253" t="n">
        <f aca="false">ROUND((I666*F666),2)</f>
        <v>1747.55</v>
      </c>
      <c r="K666" s="214"/>
    </row>
    <row r="667" customFormat="false" ht="15" hidden="false" customHeight="false" outlineLevel="0" collapsed="false">
      <c r="A667" s="244" t="s">
        <v>1551</v>
      </c>
      <c r="B667" s="245" t="s">
        <v>15</v>
      </c>
      <c r="C667" s="246"/>
      <c r="D667" s="247" t="s">
        <v>1552</v>
      </c>
      <c r="E667" s="246"/>
      <c r="F667" s="248"/>
      <c r="G667" s="249" t="s">
        <v>15</v>
      </c>
      <c r="H667" s="250"/>
      <c r="I667" s="249"/>
      <c r="J667" s="249"/>
      <c r="K667" s="251"/>
    </row>
    <row r="668" customFormat="false" ht="30" hidden="false" customHeight="false" outlineLevel="0" collapsed="false">
      <c r="A668" s="205" t="s">
        <v>1553</v>
      </c>
      <c r="B668" s="205" t="s">
        <v>523</v>
      </c>
      <c r="C668" s="207" t="s">
        <v>841</v>
      </c>
      <c r="D668" s="206" t="s">
        <v>524</v>
      </c>
      <c r="E668" s="207" t="s">
        <v>134</v>
      </c>
      <c r="F668" s="252" t="n">
        <v>4</v>
      </c>
      <c r="G668" s="253" t="n">
        <f aca="false">VLOOKUP(B668,'COMP ANL'!A:I,9,0)</f>
        <v>106.34</v>
      </c>
      <c r="H668" s="254" t="n">
        <f aca="false">$K$1</f>
        <v>0.2026</v>
      </c>
      <c r="I668" s="253" t="n">
        <f aca="false">G668*(1+H668)</f>
        <v>127.884484</v>
      </c>
      <c r="J668" s="253" t="n">
        <f aca="false">ROUND((I668*F668),2)</f>
        <v>511.54</v>
      </c>
      <c r="K668" s="214"/>
    </row>
    <row r="669" customFormat="false" ht="15" hidden="false" customHeight="false" outlineLevel="0" collapsed="false">
      <c r="A669" s="236" t="s">
        <v>1554</v>
      </c>
      <c r="B669" s="237" t="s">
        <v>15</v>
      </c>
      <c r="C669" s="238"/>
      <c r="D669" s="239" t="s">
        <v>1555</v>
      </c>
      <c r="E669" s="238"/>
      <c r="F669" s="240"/>
      <c r="G669" s="241" t="s">
        <v>15</v>
      </c>
      <c r="H669" s="242"/>
      <c r="I669" s="241"/>
      <c r="J669" s="241"/>
      <c r="K669" s="243"/>
    </row>
    <row r="670" customFormat="false" ht="15" hidden="false" customHeight="false" outlineLevel="0" collapsed="false">
      <c r="A670" s="244" t="s">
        <v>1556</v>
      </c>
      <c r="B670" s="245" t="s">
        <v>15</v>
      </c>
      <c r="C670" s="246"/>
      <c r="D670" s="247" t="s">
        <v>1557</v>
      </c>
      <c r="E670" s="246"/>
      <c r="F670" s="248"/>
      <c r="G670" s="249" t="s">
        <v>15</v>
      </c>
      <c r="H670" s="250"/>
      <c r="I670" s="249"/>
      <c r="J670" s="249"/>
      <c r="K670" s="251"/>
    </row>
    <row r="671" customFormat="false" ht="30" hidden="false" customHeight="false" outlineLevel="0" collapsed="false">
      <c r="A671" s="205" t="s">
        <v>1558</v>
      </c>
      <c r="B671" s="205" t="n">
        <v>86901</v>
      </c>
      <c r="C671" s="207" t="s">
        <v>774</v>
      </c>
      <c r="D671" s="206" t="s">
        <v>292</v>
      </c>
      <c r="E671" s="207" t="s">
        <v>134</v>
      </c>
      <c r="F671" s="252" t="n">
        <v>24</v>
      </c>
      <c r="G671" s="253" t="n">
        <f aca="false">VLOOKUP(B671,'COMP ANL'!A:I,9,0)</f>
        <v>149.92</v>
      </c>
      <c r="H671" s="254" t="n">
        <f aca="false">$K$1</f>
        <v>0.2026</v>
      </c>
      <c r="I671" s="253" t="n">
        <f aca="false">G671*(1+H671)</f>
        <v>180.293792</v>
      </c>
      <c r="J671" s="253" t="n">
        <f aca="false">ROUND((I671*F671),2)</f>
        <v>4327.05</v>
      </c>
      <c r="K671" s="214"/>
    </row>
    <row r="672" customFormat="false" ht="15" hidden="false" customHeight="false" outlineLevel="0" collapsed="false">
      <c r="A672" s="205" t="s">
        <v>1559</v>
      </c>
      <c r="B672" s="205" t="s">
        <v>328</v>
      </c>
      <c r="C672" s="207" t="s">
        <v>1210</v>
      </c>
      <c r="D672" s="206" t="s">
        <v>329</v>
      </c>
      <c r="E672" s="207" t="s">
        <v>134</v>
      </c>
      <c r="F672" s="252" t="n">
        <v>17</v>
      </c>
      <c r="G672" s="253" t="n">
        <f aca="false">VLOOKUP(B672,'COMP ANL'!A:I,9,0)</f>
        <v>131.39</v>
      </c>
      <c r="H672" s="254" t="n">
        <f aca="false">$K$1</f>
        <v>0.2026</v>
      </c>
      <c r="I672" s="253" t="n">
        <f aca="false">G672*(1+H672)</f>
        <v>158.009614</v>
      </c>
      <c r="J672" s="253" t="n">
        <f aca="false">ROUND((I672*F672),2)</f>
        <v>2686.16</v>
      </c>
      <c r="K672" s="214"/>
    </row>
    <row r="673" customFormat="false" ht="45" hidden="false" customHeight="false" outlineLevel="0" collapsed="false">
      <c r="A673" s="205" t="s">
        <v>1560</v>
      </c>
      <c r="B673" s="205" t="s">
        <v>367</v>
      </c>
      <c r="C673" s="207" t="s">
        <v>1160</v>
      </c>
      <c r="D673" s="206" t="s">
        <v>368</v>
      </c>
      <c r="E673" s="207" t="s">
        <v>134</v>
      </c>
      <c r="F673" s="252" t="n">
        <v>1</v>
      </c>
      <c r="G673" s="253" t="n">
        <f aca="false">VLOOKUP(B673,'COMP ANL'!A:I,9,0)</f>
        <v>1695.21</v>
      </c>
      <c r="H673" s="254" t="n">
        <f aca="false">$K$1</f>
        <v>0.2026</v>
      </c>
      <c r="I673" s="253" t="n">
        <f aca="false">G673*(1+H673)</f>
        <v>2038.659546</v>
      </c>
      <c r="J673" s="253" t="n">
        <f aca="false">ROUND((I673*F673),2)</f>
        <v>2038.66</v>
      </c>
      <c r="K673" s="214"/>
    </row>
    <row r="674" customFormat="false" ht="15" hidden="false" customHeight="false" outlineLevel="0" collapsed="false">
      <c r="A674" s="244" t="s">
        <v>1561</v>
      </c>
      <c r="B674" s="245" t="s">
        <v>15</v>
      </c>
      <c r="C674" s="246"/>
      <c r="D674" s="247" t="s">
        <v>1562</v>
      </c>
      <c r="E674" s="246"/>
      <c r="F674" s="248"/>
      <c r="G674" s="249" t="s">
        <v>15</v>
      </c>
      <c r="H674" s="250"/>
      <c r="I674" s="249"/>
      <c r="J674" s="249"/>
      <c r="K674" s="251"/>
    </row>
    <row r="675" customFormat="false" ht="60" hidden="false" customHeight="false" outlineLevel="0" collapsed="false">
      <c r="A675" s="205" t="s">
        <v>1563</v>
      </c>
      <c r="B675" s="205" t="n">
        <v>86920</v>
      </c>
      <c r="C675" s="207" t="s">
        <v>774</v>
      </c>
      <c r="D675" s="206" t="s">
        <v>275</v>
      </c>
      <c r="E675" s="207" t="s">
        <v>134</v>
      </c>
      <c r="F675" s="252" t="n">
        <v>6</v>
      </c>
      <c r="G675" s="253" t="n">
        <f aca="false">VLOOKUP(B675,'COMP ANL'!A:I,9,0)</f>
        <v>807.2</v>
      </c>
      <c r="H675" s="254" t="n">
        <f aca="false">$K$1</f>
        <v>0.2026</v>
      </c>
      <c r="I675" s="253" t="n">
        <f aca="false">G675*(1+H675)</f>
        <v>970.73872</v>
      </c>
      <c r="J675" s="253" t="n">
        <f aca="false">ROUND((I675*F675),2)</f>
        <v>5824.43</v>
      </c>
      <c r="K675" s="214"/>
    </row>
    <row r="676" customFormat="false" ht="15" hidden="false" customHeight="false" outlineLevel="0" collapsed="false">
      <c r="A676" s="244" t="s">
        <v>1564</v>
      </c>
      <c r="B676" s="245" t="s">
        <v>15</v>
      </c>
      <c r="C676" s="246"/>
      <c r="D676" s="247" t="s">
        <v>1565</v>
      </c>
      <c r="E676" s="246"/>
      <c r="F676" s="248"/>
      <c r="G676" s="249" t="s">
        <v>15</v>
      </c>
      <c r="H676" s="250"/>
      <c r="I676" s="249"/>
      <c r="J676" s="249"/>
      <c r="K676" s="251"/>
    </row>
    <row r="677" customFormat="false" ht="30" hidden="false" customHeight="false" outlineLevel="0" collapsed="false">
      <c r="A677" s="205" t="s">
        <v>1566</v>
      </c>
      <c r="B677" s="205" t="n">
        <v>86915</v>
      </c>
      <c r="C677" s="207" t="s">
        <v>774</v>
      </c>
      <c r="D677" s="206" t="s">
        <v>289</v>
      </c>
      <c r="E677" s="207" t="s">
        <v>134</v>
      </c>
      <c r="F677" s="252" t="n">
        <v>30</v>
      </c>
      <c r="G677" s="253" t="n">
        <f aca="false">VLOOKUP(B677,'COMP ANL'!A:I,9,0)</f>
        <v>132.31</v>
      </c>
      <c r="H677" s="254" t="n">
        <f aca="false">$K$1</f>
        <v>0.2026</v>
      </c>
      <c r="I677" s="253" t="n">
        <f aca="false">G677*(1+H677)</f>
        <v>159.116006</v>
      </c>
      <c r="J677" s="253" t="n">
        <f aca="false">ROUND((I677*F677),2)</f>
        <v>4773.48</v>
      </c>
      <c r="K677" s="214"/>
    </row>
    <row r="678" customFormat="false" ht="30" hidden="false" customHeight="false" outlineLevel="0" collapsed="false">
      <c r="A678" s="205" t="s">
        <v>1567</v>
      </c>
      <c r="B678" s="205" t="s">
        <v>417</v>
      </c>
      <c r="C678" s="207" t="s">
        <v>1210</v>
      </c>
      <c r="D678" s="206" t="s">
        <v>418</v>
      </c>
      <c r="E678" s="207" t="s">
        <v>134</v>
      </c>
      <c r="F678" s="252" t="n">
        <v>4</v>
      </c>
      <c r="G678" s="253" t="n">
        <f aca="false">VLOOKUP(B678,'COMP ANL'!A:I,9,0)</f>
        <v>274.68</v>
      </c>
      <c r="H678" s="254" t="n">
        <f aca="false">$K$1</f>
        <v>0.2026</v>
      </c>
      <c r="I678" s="253" t="n">
        <f aca="false">G678*(1+H678)</f>
        <v>330.330168</v>
      </c>
      <c r="J678" s="253" t="n">
        <f aca="false">ROUND((I678*F678),2)</f>
        <v>1321.32</v>
      </c>
      <c r="K678" s="214"/>
    </row>
    <row r="679" customFormat="false" ht="45" hidden="false" customHeight="false" outlineLevel="0" collapsed="false">
      <c r="A679" s="205" t="s">
        <v>1568</v>
      </c>
      <c r="B679" s="205" t="n">
        <v>86911</v>
      </c>
      <c r="C679" s="207" t="s">
        <v>774</v>
      </c>
      <c r="D679" s="206" t="s">
        <v>385</v>
      </c>
      <c r="E679" s="207" t="s">
        <v>134</v>
      </c>
      <c r="F679" s="252" t="n">
        <v>18</v>
      </c>
      <c r="G679" s="253" t="n">
        <f aca="false">VLOOKUP(B679,'COMP ANL'!A:I,9,0)</f>
        <v>81.23</v>
      </c>
      <c r="H679" s="254" t="n">
        <f aca="false">$K$1</f>
        <v>0.2026</v>
      </c>
      <c r="I679" s="253" t="n">
        <f aca="false">G679*(1+H679)</f>
        <v>97.687198</v>
      </c>
      <c r="J679" s="253" t="n">
        <f aca="false">ROUND((I679*F679),2)</f>
        <v>1758.37</v>
      </c>
      <c r="K679" s="214"/>
    </row>
    <row r="680" customFormat="false" ht="15" hidden="false" customHeight="false" outlineLevel="0" collapsed="false">
      <c r="A680" s="244" t="s">
        <v>1569</v>
      </c>
      <c r="B680" s="245" t="s">
        <v>15</v>
      </c>
      <c r="C680" s="246"/>
      <c r="D680" s="247" t="s">
        <v>1570</v>
      </c>
      <c r="E680" s="246"/>
      <c r="F680" s="248"/>
      <c r="G680" s="249" t="s">
        <v>15</v>
      </c>
      <c r="H680" s="250"/>
      <c r="I680" s="249"/>
      <c r="J680" s="249"/>
      <c r="K680" s="251"/>
    </row>
    <row r="681" customFormat="false" ht="30" hidden="false" customHeight="false" outlineLevel="0" collapsed="false">
      <c r="A681" s="205" t="s">
        <v>1571</v>
      </c>
      <c r="B681" s="205" t="n">
        <v>94797</v>
      </c>
      <c r="C681" s="207" t="s">
        <v>774</v>
      </c>
      <c r="D681" s="206" t="s">
        <v>519</v>
      </c>
      <c r="E681" s="207" t="s">
        <v>134</v>
      </c>
      <c r="F681" s="252" t="n">
        <v>2</v>
      </c>
      <c r="G681" s="253" t="n">
        <f aca="false">VLOOKUP(B681,'COMP ANL'!A:I,9,0)</f>
        <v>214.74</v>
      </c>
      <c r="H681" s="254" t="n">
        <f aca="false">$K$1</f>
        <v>0.2026</v>
      </c>
      <c r="I681" s="253" t="n">
        <f aca="false">G681*(1+H681)</f>
        <v>258.246324</v>
      </c>
      <c r="J681" s="253" t="n">
        <f aca="false">ROUND((I681*F681),2)</f>
        <v>516.49</v>
      </c>
      <c r="K681" s="214"/>
    </row>
    <row r="682" customFormat="false" ht="15" hidden="false" customHeight="false" outlineLevel="0" collapsed="false">
      <c r="A682" s="244" t="s">
        <v>1572</v>
      </c>
      <c r="B682" s="245" t="s">
        <v>15</v>
      </c>
      <c r="C682" s="246"/>
      <c r="D682" s="247" t="s">
        <v>1573</v>
      </c>
      <c r="E682" s="246"/>
      <c r="F682" s="248"/>
      <c r="G682" s="249" t="s">
        <v>15</v>
      </c>
      <c r="H682" s="250"/>
      <c r="I682" s="249"/>
      <c r="J682" s="249"/>
      <c r="K682" s="251"/>
    </row>
    <row r="683" customFormat="false" ht="45" hidden="false" customHeight="false" outlineLevel="0" collapsed="false">
      <c r="A683" s="205" t="s">
        <v>1574</v>
      </c>
      <c r="B683" s="205" t="n">
        <v>89985</v>
      </c>
      <c r="C683" s="207" t="s">
        <v>774</v>
      </c>
      <c r="D683" s="206" t="s">
        <v>390</v>
      </c>
      <c r="E683" s="207" t="s">
        <v>134</v>
      </c>
      <c r="F683" s="252" t="n">
        <v>12</v>
      </c>
      <c r="G683" s="253" t="n">
        <f aca="false">VLOOKUP(B683,'COMP ANL'!A:I,9,0)</f>
        <v>118.92</v>
      </c>
      <c r="H683" s="254" t="n">
        <f aca="false">$K$1</f>
        <v>0.2026</v>
      </c>
      <c r="I683" s="253" t="n">
        <f aca="false">G683*(1+H683)</f>
        <v>143.013192</v>
      </c>
      <c r="J683" s="253" t="n">
        <f aca="false">ROUND((I683*F683),2)</f>
        <v>1716.16</v>
      </c>
      <c r="K683" s="214"/>
    </row>
    <row r="684" customFormat="false" ht="15" hidden="false" customHeight="false" outlineLevel="0" collapsed="false">
      <c r="A684" s="244" t="s">
        <v>1575</v>
      </c>
      <c r="B684" s="245" t="s">
        <v>15</v>
      </c>
      <c r="C684" s="246"/>
      <c r="D684" s="247" t="s">
        <v>1576</v>
      </c>
      <c r="E684" s="246"/>
      <c r="F684" s="248"/>
      <c r="G684" s="249" t="s">
        <v>15</v>
      </c>
      <c r="H684" s="250"/>
      <c r="I684" s="249"/>
      <c r="J684" s="249"/>
      <c r="K684" s="251"/>
    </row>
    <row r="685" customFormat="false" ht="15" hidden="false" customHeight="false" outlineLevel="0" collapsed="false">
      <c r="A685" s="205" t="s">
        <v>1577</v>
      </c>
      <c r="B685" s="205" t="s">
        <v>303</v>
      </c>
      <c r="C685" s="207" t="s">
        <v>1210</v>
      </c>
      <c r="D685" s="206" t="s">
        <v>304</v>
      </c>
      <c r="E685" s="207" t="s">
        <v>134</v>
      </c>
      <c r="F685" s="252" t="n">
        <v>52</v>
      </c>
      <c r="G685" s="253" t="n">
        <f aca="false">VLOOKUP(B685,'COMP ANL'!A:I,9,0)</f>
        <v>61.2</v>
      </c>
      <c r="H685" s="254" t="n">
        <f aca="false">$K$1</f>
        <v>0.2026</v>
      </c>
      <c r="I685" s="253" t="n">
        <f aca="false">G685*(1+H685)</f>
        <v>73.59912</v>
      </c>
      <c r="J685" s="253" t="n">
        <f aca="false">ROUND((I685*F685),2)</f>
        <v>3827.15</v>
      </c>
      <c r="K685" s="214"/>
    </row>
    <row r="686" customFormat="false" ht="30" hidden="false" customHeight="false" outlineLevel="0" collapsed="false">
      <c r="A686" s="205" t="s">
        <v>1578</v>
      </c>
      <c r="B686" s="205" t="n">
        <v>94495</v>
      </c>
      <c r="C686" s="207" t="s">
        <v>774</v>
      </c>
      <c r="D686" s="206" t="s">
        <v>544</v>
      </c>
      <c r="E686" s="207" t="s">
        <v>134</v>
      </c>
      <c r="F686" s="252" t="n">
        <v>3</v>
      </c>
      <c r="G686" s="253" t="n">
        <f aca="false">VLOOKUP(B686,'COMP ANL'!A:I,9,0)</f>
        <v>81.5</v>
      </c>
      <c r="H686" s="254" t="n">
        <f aca="false">$K$1</f>
        <v>0.2026</v>
      </c>
      <c r="I686" s="253" t="n">
        <f aca="false">G686*(1+H686)</f>
        <v>98.0119</v>
      </c>
      <c r="J686" s="253" t="n">
        <f aca="false">ROUND((I686*F686),2)</f>
        <v>294.04</v>
      </c>
      <c r="K686" s="214"/>
    </row>
    <row r="687" customFormat="false" ht="30" hidden="false" customHeight="false" outlineLevel="0" collapsed="false">
      <c r="A687" s="205" t="s">
        <v>1579</v>
      </c>
      <c r="B687" s="205" t="n">
        <v>94496</v>
      </c>
      <c r="C687" s="207" t="s">
        <v>774</v>
      </c>
      <c r="D687" s="206" t="s">
        <v>539</v>
      </c>
      <c r="E687" s="207" t="s">
        <v>134</v>
      </c>
      <c r="F687" s="252" t="n">
        <v>2</v>
      </c>
      <c r="G687" s="253" t="n">
        <f aca="false">VLOOKUP(B687,'COMP ANL'!A:I,9,0)</f>
        <v>111.05</v>
      </c>
      <c r="H687" s="254" t="n">
        <f aca="false">$K$1</f>
        <v>0.2026</v>
      </c>
      <c r="I687" s="253" t="n">
        <f aca="false">G687*(1+H687)</f>
        <v>133.54873</v>
      </c>
      <c r="J687" s="253" t="n">
        <f aca="false">ROUND((I687*F687),2)</f>
        <v>267.1</v>
      </c>
      <c r="K687" s="214"/>
    </row>
    <row r="688" customFormat="false" ht="30" hidden="false" customHeight="false" outlineLevel="0" collapsed="false">
      <c r="A688" s="205" t="s">
        <v>1580</v>
      </c>
      <c r="B688" s="205" t="n">
        <v>94497</v>
      </c>
      <c r="C688" s="207" t="s">
        <v>774</v>
      </c>
      <c r="D688" s="206" t="s">
        <v>343</v>
      </c>
      <c r="E688" s="207" t="s">
        <v>134</v>
      </c>
      <c r="F688" s="252" t="n">
        <v>14</v>
      </c>
      <c r="G688" s="253" t="n">
        <f aca="false">VLOOKUP(B688,'COMP ANL'!A:I,9,0)</f>
        <v>140.58</v>
      </c>
      <c r="H688" s="254" t="n">
        <f aca="false">$K$1</f>
        <v>0.2026</v>
      </c>
      <c r="I688" s="253" t="n">
        <f aca="false">G688*(1+H688)</f>
        <v>169.061508</v>
      </c>
      <c r="J688" s="253" t="n">
        <f aca="false">ROUND((I688*F688),2)</f>
        <v>2366.86</v>
      </c>
      <c r="K688" s="214"/>
    </row>
    <row r="689" customFormat="false" ht="15" hidden="false" customHeight="false" outlineLevel="0" collapsed="false">
      <c r="A689" s="244" t="s">
        <v>1581</v>
      </c>
      <c r="B689" s="245" t="s">
        <v>15</v>
      </c>
      <c r="C689" s="246"/>
      <c r="D689" s="247" t="s">
        <v>1582</v>
      </c>
      <c r="E689" s="246"/>
      <c r="F689" s="248"/>
      <c r="G689" s="249" t="s">
        <v>15</v>
      </c>
      <c r="H689" s="250"/>
      <c r="I689" s="249"/>
      <c r="J689" s="249"/>
      <c r="K689" s="251"/>
    </row>
    <row r="690" customFormat="false" ht="30" hidden="false" customHeight="false" outlineLevel="0" collapsed="false">
      <c r="A690" s="205" t="s">
        <v>1583</v>
      </c>
      <c r="B690" s="205" t="n">
        <v>86884</v>
      </c>
      <c r="C690" s="207" t="s">
        <v>774</v>
      </c>
      <c r="D690" s="206" t="s">
        <v>537</v>
      </c>
      <c r="E690" s="207" t="s">
        <v>134</v>
      </c>
      <c r="F690" s="252" t="n">
        <v>33</v>
      </c>
      <c r="G690" s="253" t="n">
        <f aca="false">VLOOKUP(B690,'COMP ANL'!A:I,9,0)</f>
        <v>10.89</v>
      </c>
      <c r="H690" s="254" t="n">
        <f aca="false">$K$1</f>
        <v>0.2026</v>
      </c>
      <c r="I690" s="253" t="n">
        <f aca="false">G690*(1+H690)</f>
        <v>13.096314</v>
      </c>
      <c r="J690" s="253" t="n">
        <f aca="false">ROUND((I690*F690),2)</f>
        <v>432.18</v>
      </c>
      <c r="K690" s="214"/>
    </row>
    <row r="691" customFormat="false" ht="30" hidden="false" customHeight="false" outlineLevel="0" collapsed="false">
      <c r="A691" s="205" t="s">
        <v>1584</v>
      </c>
      <c r="B691" s="205" t="n">
        <v>86886</v>
      </c>
      <c r="C691" s="207" t="s">
        <v>774</v>
      </c>
      <c r="D691" s="206" t="s">
        <v>706</v>
      </c>
      <c r="E691" s="207" t="s">
        <v>134</v>
      </c>
      <c r="F691" s="252" t="n">
        <v>1</v>
      </c>
      <c r="G691" s="253" t="n">
        <f aca="false">VLOOKUP(B691,'COMP ANL'!A:I,9,0)</f>
        <v>42.77</v>
      </c>
      <c r="H691" s="254" t="n">
        <f aca="false">$K$1</f>
        <v>0.2026</v>
      </c>
      <c r="I691" s="253" t="n">
        <f aca="false">G691*(1+H691)</f>
        <v>51.435202</v>
      </c>
      <c r="J691" s="253" t="n">
        <f aca="false">ROUND((I691*F691),2)</f>
        <v>51.44</v>
      </c>
      <c r="K691" s="214"/>
    </row>
    <row r="692" customFormat="false" ht="15" hidden="false" customHeight="false" outlineLevel="0" collapsed="false">
      <c r="A692" s="244" t="s">
        <v>1585</v>
      </c>
      <c r="B692" s="245" t="s">
        <v>15</v>
      </c>
      <c r="C692" s="246"/>
      <c r="D692" s="247" t="s">
        <v>1586</v>
      </c>
      <c r="E692" s="246"/>
      <c r="F692" s="248"/>
      <c r="G692" s="249" t="s">
        <v>15</v>
      </c>
      <c r="H692" s="250"/>
      <c r="I692" s="249"/>
      <c r="J692" s="249"/>
      <c r="K692" s="251"/>
    </row>
    <row r="693" customFormat="false" ht="30" hidden="false" customHeight="false" outlineLevel="0" collapsed="false">
      <c r="A693" s="205" t="s">
        <v>1587</v>
      </c>
      <c r="B693" s="205" t="n">
        <v>100860</v>
      </c>
      <c r="C693" s="207" t="s">
        <v>774</v>
      </c>
      <c r="D693" s="206" t="s">
        <v>356</v>
      </c>
      <c r="E693" s="207" t="s">
        <v>134</v>
      </c>
      <c r="F693" s="252" t="n">
        <v>17</v>
      </c>
      <c r="G693" s="253" t="n">
        <f aca="false">VLOOKUP(B693,'COMP ANL'!A:I,9,0)</f>
        <v>110.44</v>
      </c>
      <c r="H693" s="254" t="n">
        <f aca="false">$K$1</f>
        <v>0.2026</v>
      </c>
      <c r="I693" s="253" t="n">
        <f aca="false">G693*(1+H693)</f>
        <v>132.815144</v>
      </c>
      <c r="J693" s="253" t="n">
        <f aca="false">ROUND((I693*F693),2)</f>
        <v>2257.86</v>
      </c>
      <c r="K693" s="214"/>
    </row>
    <row r="694" customFormat="false" ht="15" hidden="false" customHeight="false" outlineLevel="0" collapsed="false">
      <c r="A694" s="205" t="s">
        <v>1588</v>
      </c>
      <c r="B694" s="205" t="s">
        <v>224</v>
      </c>
      <c r="C694" s="207" t="s">
        <v>1160</v>
      </c>
      <c r="D694" s="206" t="s">
        <v>225</v>
      </c>
      <c r="E694" s="207" t="s">
        <v>134</v>
      </c>
      <c r="F694" s="252" t="n">
        <v>23</v>
      </c>
      <c r="G694" s="253" t="n">
        <f aca="false">VLOOKUP(B694,'COMP ANL'!A:I,9,0)</f>
        <v>396.73</v>
      </c>
      <c r="H694" s="254" t="n">
        <f aca="false">$K$1</f>
        <v>0.2026</v>
      </c>
      <c r="I694" s="253" t="n">
        <f aca="false">G694*(1+H694)</f>
        <v>477.107498</v>
      </c>
      <c r="J694" s="253" t="n">
        <f aca="false">ROUND((I694*F694),2)</f>
        <v>10973.47</v>
      </c>
      <c r="K694" s="214"/>
    </row>
    <row r="695" customFormat="false" ht="15" hidden="false" customHeight="false" outlineLevel="0" collapsed="false">
      <c r="A695" s="244" t="s">
        <v>1589</v>
      </c>
      <c r="B695" s="245" t="s">
        <v>15</v>
      </c>
      <c r="C695" s="246"/>
      <c r="D695" s="247" t="s">
        <v>1590</v>
      </c>
      <c r="E695" s="246"/>
      <c r="F695" s="248"/>
      <c r="G695" s="249" t="s">
        <v>15</v>
      </c>
      <c r="H695" s="250"/>
      <c r="I695" s="249"/>
      <c r="J695" s="249"/>
      <c r="K695" s="251"/>
    </row>
    <row r="696" customFormat="false" ht="45" hidden="false" customHeight="false" outlineLevel="0" collapsed="false">
      <c r="A696" s="205" t="s">
        <v>1591</v>
      </c>
      <c r="B696" s="205" t="n">
        <v>99635</v>
      </c>
      <c r="C696" s="207" t="s">
        <v>774</v>
      </c>
      <c r="D696" s="206" t="s">
        <v>248</v>
      </c>
      <c r="E696" s="207" t="s">
        <v>134</v>
      </c>
      <c r="F696" s="252" t="n">
        <v>18</v>
      </c>
      <c r="G696" s="253" t="n">
        <f aca="false">VLOOKUP(B696,'COMP ANL'!A:I,9,0)</f>
        <v>360.24</v>
      </c>
      <c r="H696" s="254" t="n">
        <f aca="false">$K$1</f>
        <v>0.2026</v>
      </c>
      <c r="I696" s="253" t="n">
        <f aca="false">G696*(1+H696)</f>
        <v>433.224624</v>
      </c>
      <c r="J696" s="253" t="n">
        <f aca="false">ROUND((I696*F696),2)</f>
        <v>7798.04</v>
      </c>
      <c r="K696" s="214"/>
    </row>
    <row r="697" customFormat="false" ht="30" hidden="false" customHeight="false" outlineLevel="0" collapsed="false">
      <c r="A697" s="205" t="s">
        <v>1592</v>
      </c>
      <c r="B697" s="205" t="s">
        <v>362</v>
      </c>
      <c r="C697" s="207" t="s">
        <v>1210</v>
      </c>
      <c r="D697" s="206" t="s">
        <v>363</v>
      </c>
      <c r="E697" s="207" t="s">
        <v>134</v>
      </c>
      <c r="F697" s="252" t="n">
        <v>4</v>
      </c>
      <c r="G697" s="253" t="n">
        <f aca="false">VLOOKUP(B697,'COMP ANL'!A:I,9,0)</f>
        <v>436.84</v>
      </c>
      <c r="H697" s="254" t="n">
        <f aca="false">$K$1</f>
        <v>0.2026</v>
      </c>
      <c r="I697" s="253" t="n">
        <f aca="false">G697*(1+H697)</f>
        <v>525.343784</v>
      </c>
      <c r="J697" s="253" t="n">
        <f aca="false">ROUND((I697*F697),2)</f>
        <v>2101.38</v>
      </c>
      <c r="K697" s="214"/>
    </row>
    <row r="698" customFormat="false" ht="15" hidden="false" customHeight="false" outlineLevel="0" collapsed="false">
      <c r="A698" s="236" t="s">
        <v>1593</v>
      </c>
      <c r="B698" s="237" t="s">
        <v>15</v>
      </c>
      <c r="C698" s="238"/>
      <c r="D698" s="239" t="s">
        <v>1594</v>
      </c>
      <c r="E698" s="238"/>
      <c r="F698" s="240"/>
      <c r="G698" s="241" t="s">
        <v>15</v>
      </c>
      <c r="H698" s="242"/>
      <c r="I698" s="241"/>
      <c r="J698" s="241"/>
      <c r="K698" s="243"/>
    </row>
    <row r="699" customFormat="false" ht="15" hidden="false" customHeight="false" outlineLevel="0" collapsed="false">
      <c r="A699" s="236" t="s">
        <v>1595</v>
      </c>
      <c r="B699" s="237" t="s">
        <v>15</v>
      </c>
      <c r="C699" s="238"/>
      <c r="D699" s="239" t="s">
        <v>1596</v>
      </c>
      <c r="E699" s="238"/>
      <c r="F699" s="240"/>
      <c r="G699" s="241" t="s">
        <v>15</v>
      </c>
      <c r="H699" s="242"/>
      <c r="I699" s="241"/>
      <c r="J699" s="241"/>
      <c r="K699" s="243"/>
    </row>
    <row r="700" customFormat="false" ht="15" hidden="false" customHeight="false" outlineLevel="0" collapsed="false">
      <c r="A700" s="244" t="s">
        <v>1597</v>
      </c>
      <c r="B700" s="245" t="s">
        <v>15</v>
      </c>
      <c r="C700" s="246"/>
      <c r="D700" s="247" t="s">
        <v>1598</v>
      </c>
      <c r="E700" s="246"/>
      <c r="F700" s="248"/>
      <c r="G700" s="249" t="s">
        <v>15</v>
      </c>
      <c r="H700" s="250"/>
      <c r="I700" s="249"/>
      <c r="J700" s="249"/>
      <c r="K700" s="251"/>
    </row>
    <row r="701" customFormat="false" ht="30" hidden="false" customHeight="false" outlineLevel="0" collapsed="false">
      <c r="A701" s="205" t="s">
        <v>1599</v>
      </c>
      <c r="B701" s="205" t="n">
        <v>99630</v>
      </c>
      <c r="C701" s="207" t="s">
        <v>774</v>
      </c>
      <c r="D701" s="206" t="s">
        <v>570</v>
      </c>
      <c r="E701" s="207" t="s">
        <v>134</v>
      </c>
      <c r="F701" s="252" t="n">
        <v>2</v>
      </c>
      <c r="G701" s="253" t="n">
        <f aca="false">VLOOKUP(B701,'COMP ANL'!A:I,9,0)</f>
        <v>129.18</v>
      </c>
      <c r="H701" s="254" t="n">
        <f aca="false">$K$1</f>
        <v>0.2026</v>
      </c>
      <c r="I701" s="253" t="n">
        <f aca="false">G701*(1+H701)</f>
        <v>155.351868</v>
      </c>
      <c r="J701" s="253" t="n">
        <f aca="false">ROUND((I701*F701),2)</f>
        <v>310.7</v>
      </c>
      <c r="K701" s="214"/>
    </row>
    <row r="702" customFormat="false" ht="15" hidden="false" customHeight="false" outlineLevel="0" collapsed="false">
      <c r="A702" s="244" t="s">
        <v>1600</v>
      </c>
      <c r="B702" s="245" t="s">
        <v>15</v>
      </c>
      <c r="C702" s="246"/>
      <c r="D702" s="247" t="s">
        <v>1601</v>
      </c>
      <c r="E702" s="246"/>
      <c r="F702" s="248"/>
      <c r="G702" s="249" t="s">
        <v>15</v>
      </c>
      <c r="H702" s="250"/>
      <c r="I702" s="249"/>
      <c r="J702" s="249"/>
      <c r="K702" s="251"/>
    </row>
    <row r="703" customFormat="false" ht="30" hidden="false" customHeight="false" outlineLevel="0" collapsed="false">
      <c r="A703" s="205" t="s">
        <v>1602</v>
      </c>
      <c r="B703" s="205" t="n">
        <v>94489</v>
      </c>
      <c r="C703" s="207" t="s">
        <v>774</v>
      </c>
      <c r="D703" s="206" t="s">
        <v>712</v>
      </c>
      <c r="E703" s="207" t="s">
        <v>134</v>
      </c>
      <c r="F703" s="252" t="n">
        <v>1</v>
      </c>
      <c r="G703" s="253" t="n">
        <f aca="false">VLOOKUP(B703,'COMP ANL'!A:I,9,0)</f>
        <v>38.78</v>
      </c>
      <c r="H703" s="254" t="n">
        <f aca="false">$K$1</f>
        <v>0.2026</v>
      </c>
      <c r="I703" s="253" t="n">
        <f aca="false">G703*(1+H703)</f>
        <v>46.636828</v>
      </c>
      <c r="J703" s="253" t="n">
        <f aca="false">ROUND((I703*F703),2)</f>
        <v>46.64</v>
      </c>
      <c r="K703" s="214"/>
    </row>
    <row r="704" customFormat="false" ht="30" hidden="false" customHeight="false" outlineLevel="0" collapsed="false">
      <c r="A704" s="205" t="s">
        <v>1603</v>
      </c>
      <c r="B704" s="205" t="n">
        <v>95251</v>
      </c>
      <c r="C704" s="207" t="s">
        <v>774</v>
      </c>
      <c r="D704" s="206" t="s">
        <v>507</v>
      </c>
      <c r="E704" s="207" t="s">
        <v>134</v>
      </c>
      <c r="F704" s="252" t="n">
        <v>2</v>
      </c>
      <c r="G704" s="253" t="n">
        <f aca="false">VLOOKUP(B704,'COMP ANL'!A:I,9,0)</f>
        <v>164.76</v>
      </c>
      <c r="H704" s="254" t="n">
        <f aca="false">$K$1</f>
        <v>0.2026</v>
      </c>
      <c r="I704" s="253" t="n">
        <f aca="false">G704*(1+H704)</f>
        <v>198.140376</v>
      </c>
      <c r="J704" s="253" t="n">
        <f aca="false">ROUND((I704*F704),2)</f>
        <v>396.28</v>
      </c>
      <c r="K704" s="214"/>
    </row>
    <row r="705" customFormat="false" ht="15" hidden="false" customHeight="false" outlineLevel="0" collapsed="false">
      <c r="A705" s="236" t="s">
        <v>1604</v>
      </c>
      <c r="B705" s="237" t="s">
        <v>15</v>
      </c>
      <c r="C705" s="238"/>
      <c r="D705" s="239" t="s">
        <v>1605</v>
      </c>
      <c r="E705" s="238"/>
      <c r="F705" s="240"/>
      <c r="G705" s="241" t="s">
        <v>15</v>
      </c>
      <c r="H705" s="242"/>
      <c r="I705" s="241"/>
      <c r="J705" s="241"/>
      <c r="K705" s="243"/>
    </row>
    <row r="706" customFormat="false" ht="15" hidden="false" customHeight="false" outlineLevel="0" collapsed="false">
      <c r="A706" s="236" t="s">
        <v>1606</v>
      </c>
      <c r="B706" s="237" t="s">
        <v>15</v>
      </c>
      <c r="C706" s="238"/>
      <c r="D706" s="239" t="s">
        <v>1607</v>
      </c>
      <c r="E706" s="238"/>
      <c r="F706" s="240"/>
      <c r="G706" s="241" t="s">
        <v>15</v>
      </c>
      <c r="H706" s="242"/>
      <c r="I706" s="241"/>
      <c r="J706" s="241"/>
      <c r="K706" s="243"/>
    </row>
    <row r="707" customFormat="false" ht="15" hidden="false" customHeight="false" outlineLevel="0" collapsed="false">
      <c r="A707" s="244" t="s">
        <v>1608</v>
      </c>
      <c r="B707" s="245" t="s">
        <v>15</v>
      </c>
      <c r="C707" s="246"/>
      <c r="D707" s="247" t="s">
        <v>1436</v>
      </c>
      <c r="E707" s="246"/>
      <c r="F707" s="248"/>
      <c r="G707" s="249" t="s">
        <v>15</v>
      </c>
      <c r="H707" s="250"/>
      <c r="I707" s="249"/>
      <c r="J707" s="249"/>
      <c r="K707" s="251"/>
    </row>
    <row r="708" customFormat="false" ht="45" hidden="false" customHeight="false" outlineLevel="0" collapsed="false">
      <c r="A708" s="205" t="s">
        <v>1609</v>
      </c>
      <c r="B708" s="205" t="n">
        <v>89578</v>
      </c>
      <c r="C708" s="207" t="s">
        <v>774</v>
      </c>
      <c r="D708" s="206" t="s">
        <v>247</v>
      </c>
      <c r="E708" s="207" t="s">
        <v>120</v>
      </c>
      <c r="F708" s="252" t="n">
        <v>219.4</v>
      </c>
      <c r="G708" s="253" t="n">
        <f aca="false">VLOOKUP(B708,'COMP ANL'!A:I,9,0)</f>
        <v>29.78</v>
      </c>
      <c r="H708" s="254" t="n">
        <f aca="false">$K$1</f>
        <v>0.2026</v>
      </c>
      <c r="I708" s="253" t="n">
        <f aca="false">G708*(1+H708)</f>
        <v>35.813428</v>
      </c>
      <c r="J708" s="253" t="n">
        <f aca="false">ROUND((I708*F708),2)</f>
        <v>7857.47</v>
      </c>
      <c r="K708" s="214"/>
    </row>
    <row r="709" customFormat="false" ht="45" hidden="false" customHeight="false" outlineLevel="0" collapsed="false">
      <c r="A709" s="205" t="s">
        <v>1610</v>
      </c>
      <c r="B709" s="205" t="n">
        <v>89580</v>
      </c>
      <c r="C709" s="207" t="s">
        <v>774</v>
      </c>
      <c r="D709" s="206" t="s">
        <v>312</v>
      </c>
      <c r="E709" s="207" t="s">
        <v>120</v>
      </c>
      <c r="F709" s="252" t="n">
        <v>45.9</v>
      </c>
      <c r="G709" s="253" t="n">
        <f aca="false">VLOOKUP(B709,'COMP ANL'!A:I,9,0)</f>
        <v>61.39</v>
      </c>
      <c r="H709" s="254" t="n">
        <f aca="false">$K$1</f>
        <v>0.2026</v>
      </c>
      <c r="I709" s="253" t="n">
        <f aca="false">G709*(1+H709)</f>
        <v>73.827614</v>
      </c>
      <c r="J709" s="253" t="n">
        <f aca="false">ROUND((I709*F709),2)</f>
        <v>3388.69</v>
      </c>
      <c r="K709" s="214"/>
    </row>
    <row r="710" customFormat="false" ht="30" hidden="false" customHeight="false" outlineLevel="0" collapsed="false">
      <c r="A710" s="205" t="s">
        <v>1611</v>
      </c>
      <c r="B710" s="205" t="s">
        <v>238</v>
      </c>
      <c r="C710" s="207" t="s">
        <v>841</v>
      </c>
      <c r="D710" s="206" t="s">
        <v>239</v>
      </c>
      <c r="E710" s="207" t="s">
        <v>120</v>
      </c>
      <c r="F710" s="252" t="n">
        <v>82.8</v>
      </c>
      <c r="G710" s="253" t="n">
        <f aca="false">VLOOKUP(B710,'COMP ANL'!A:I,9,0)</f>
        <v>90.37</v>
      </c>
      <c r="H710" s="254" t="n">
        <f aca="false">$K$1</f>
        <v>0.2026</v>
      </c>
      <c r="I710" s="253" t="n">
        <f aca="false">G710*(1+H710)</f>
        <v>108.678962</v>
      </c>
      <c r="J710" s="253" t="n">
        <f aca="false">ROUND((I710*F710),2)</f>
        <v>8998.62</v>
      </c>
      <c r="K710" s="214"/>
    </row>
    <row r="711" customFormat="false" ht="30" hidden="false" customHeight="false" outlineLevel="0" collapsed="false">
      <c r="A711" s="205" t="s">
        <v>1612</v>
      </c>
      <c r="B711" s="205" t="s">
        <v>267</v>
      </c>
      <c r="C711" s="207" t="s">
        <v>841</v>
      </c>
      <c r="D711" s="206" t="s">
        <v>268</v>
      </c>
      <c r="E711" s="207" t="s">
        <v>120</v>
      </c>
      <c r="F711" s="252" t="n">
        <v>46.7</v>
      </c>
      <c r="G711" s="253" t="n">
        <f aca="false">VLOOKUP(B711,'COMP ANL'!A:I,9,0)</f>
        <v>107.19</v>
      </c>
      <c r="H711" s="254" t="n">
        <f aca="false">$K$1</f>
        <v>0.2026</v>
      </c>
      <c r="I711" s="253" t="n">
        <f aca="false">G711*(1+H711)</f>
        <v>128.906694</v>
      </c>
      <c r="J711" s="253" t="n">
        <f aca="false">ROUND((I711*F711),2)</f>
        <v>6019.94</v>
      </c>
      <c r="K711" s="214"/>
    </row>
    <row r="712" customFormat="false" ht="30" hidden="false" customHeight="false" outlineLevel="0" collapsed="false">
      <c r="A712" s="205" t="s">
        <v>1613</v>
      </c>
      <c r="B712" s="205" t="s">
        <v>348</v>
      </c>
      <c r="C712" s="207" t="s">
        <v>841</v>
      </c>
      <c r="D712" s="206" t="s">
        <v>349</v>
      </c>
      <c r="E712" s="207" t="s">
        <v>120</v>
      </c>
      <c r="F712" s="252" t="n">
        <v>16.4</v>
      </c>
      <c r="G712" s="253" t="n">
        <f aca="false">VLOOKUP(B712,'COMP ANL'!A:I,9,0)</f>
        <v>115.77</v>
      </c>
      <c r="H712" s="254" t="n">
        <f aca="false">$K$1</f>
        <v>0.2026</v>
      </c>
      <c r="I712" s="253" t="n">
        <f aca="false">G712*(1+H712)</f>
        <v>139.225002</v>
      </c>
      <c r="J712" s="253" t="n">
        <f aca="false">ROUND((I712*F712),2)</f>
        <v>2283.29</v>
      </c>
      <c r="K712" s="214"/>
    </row>
    <row r="713" customFormat="false" ht="15" hidden="false" customHeight="false" outlineLevel="0" collapsed="false">
      <c r="A713" s="244" t="s">
        <v>1614</v>
      </c>
      <c r="B713" s="245" t="s">
        <v>15</v>
      </c>
      <c r="C713" s="246"/>
      <c r="D713" s="247" t="s">
        <v>1445</v>
      </c>
      <c r="E713" s="246"/>
      <c r="F713" s="248"/>
      <c r="G713" s="249" t="s">
        <v>15</v>
      </c>
      <c r="H713" s="250"/>
      <c r="I713" s="249"/>
      <c r="J713" s="249"/>
      <c r="K713" s="251"/>
    </row>
    <row r="714" customFormat="false" ht="45" hidden="false" customHeight="false" outlineLevel="0" collapsed="false">
      <c r="A714" s="205" t="s">
        <v>1615</v>
      </c>
      <c r="B714" s="205" t="n">
        <v>89529</v>
      </c>
      <c r="C714" s="207" t="s">
        <v>774</v>
      </c>
      <c r="D714" s="206" t="s">
        <v>302</v>
      </c>
      <c r="E714" s="207" t="s">
        <v>134</v>
      </c>
      <c r="F714" s="252" t="n">
        <v>94</v>
      </c>
      <c r="G714" s="253" t="n">
        <f aca="false">VLOOKUP(B714,'COMP ANL'!A:I,9,0)</f>
        <v>33.95</v>
      </c>
      <c r="H714" s="254" t="n">
        <f aca="false">$K$1</f>
        <v>0.2026</v>
      </c>
      <c r="I714" s="253" t="n">
        <f aca="false">G714*(1+H714)</f>
        <v>40.82827</v>
      </c>
      <c r="J714" s="253" t="n">
        <f aca="false">ROUND((I714*F714),2)</f>
        <v>3837.86</v>
      </c>
      <c r="K714" s="214"/>
    </row>
    <row r="715" customFormat="false" ht="15" hidden="false" customHeight="false" outlineLevel="0" collapsed="false">
      <c r="A715" s="244" t="s">
        <v>1616</v>
      </c>
      <c r="B715" s="245" t="s">
        <v>15</v>
      </c>
      <c r="C715" s="246"/>
      <c r="D715" s="247" t="s">
        <v>1617</v>
      </c>
      <c r="E715" s="246"/>
      <c r="F715" s="248"/>
      <c r="G715" s="249" t="s">
        <v>15</v>
      </c>
      <c r="H715" s="250"/>
      <c r="I715" s="249"/>
      <c r="J715" s="249"/>
      <c r="K715" s="251"/>
    </row>
    <row r="716" customFormat="false" ht="15" hidden="false" customHeight="false" outlineLevel="0" collapsed="false">
      <c r="A716" s="205" t="s">
        <v>1618</v>
      </c>
      <c r="B716" s="205" t="s">
        <v>436</v>
      </c>
      <c r="C716" s="207" t="s">
        <v>1160</v>
      </c>
      <c r="D716" s="206" t="s">
        <v>437</v>
      </c>
      <c r="E716" s="207" t="s">
        <v>134</v>
      </c>
      <c r="F716" s="252" t="n">
        <v>24</v>
      </c>
      <c r="G716" s="253" t="n">
        <f aca="false">VLOOKUP(B716,'COMP ANL'!A:I,9,0)</f>
        <v>41.07</v>
      </c>
      <c r="H716" s="254" t="n">
        <f aca="false">$K$1</f>
        <v>0.2026</v>
      </c>
      <c r="I716" s="253" t="n">
        <f aca="false">G716*(1+H716)</f>
        <v>49.390782</v>
      </c>
      <c r="J716" s="253" t="n">
        <f aca="false">ROUND((I716*F716),2)</f>
        <v>1185.38</v>
      </c>
      <c r="K716" s="214"/>
    </row>
    <row r="717" customFormat="false" ht="15" hidden="false" customHeight="false" outlineLevel="0" collapsed="false">
      <c r="A717" s="236" t="s">
        <v>1619</v>
      </c>
      <c r="B717" s="237" t="s">
        <v>15</v>
      </c>
      <c r="C717" s="238"/>
      <c r="D717" s="239" t="s">
        <v>1620</v>
      </c>
      <c r="E717" s="238"/>
      <c r="F717" s="240"/>
      <c r="G717" s="241" t="s">
        <v>15</v>
      </c>
      <c r="H717" s="242"/>
      <c r="I717" s="241"/>
      <c r="J717" s="241"/>
      <c r="K717" s="243"/>
    </row>
    <row r="718" customFormat="false" ht="15" hidden="false" customHeight="false" outlineLevel="0" collapsed="false">
      <c r="A718" s="244" t="s">
        <v>1621</v>
      </c>
      <c r="B718" s="245" t="s">
        <v>15</v>
      </c>
      <c r="C718" s="246"/>
      <c r="D718" s="247" t="s">
        <v>1622</v>
      </c>
      <c r="E718" s="246"/>
      <c r="F718" s="248"/>
      <c r="G718" s="249" t="s">
        <v>15</v>
      </c>
      <c r="H718" s="250"/>
      <c r="I718" s="249"/>
      <c r="J718" s="249"/>
      <c r="K718" s="251"/>
    </row>
    <row r="719" customFormat="false" ht="30" hidden="false" customHeight="false" outlineLevel="0" collapsed="false">
      <c r="A719" s="205" t="s">
        <v>1623</v>
      </c>
      <c r="B719" s="205" t="s">
        <v>290</v>
      </c>
      <c r="C719" s="207" t="s">
        <v>1160</v>
      </c>
      <c r="D719" s="206" t="s">
        <v>291</v>
      </c>
      <c r="E719" s="207" t="s">
        <v>114</v>
      </c>
      <c r="F719" s="252" t="n">
        <v>19.8</v>
      </c>
      <c r="G719" s="253" t="n">
        <f aca="false">VLOOKUP(B719,'COMP ANL'!A:I,9,0)</f>
        <v>203.91</v>
      </c>
      <c r="H719" s="254" t="n">
        <f aca="false">$K$1</f>
        <v>0.2026</v>
      </c>
      <c r="I719" s="253" t="n">
        <f aca="false">G719*(1+H719)</f>
        <v>245.222166</v>
      </c>
      <c r="J719" s="253" t="n">
        <f aca="false">ROUND((I719*F719),2)</f>
        <v>4855.4</v>
      </c>
      <c r="K719" s="214"/>
    </row>
    <row r="720" customFormat="false" ht="15" hidden="false" customHeight="false" outlineLevel="0" collapsed="false">
      <c r="A720" s="236" t="s">
        <v>1624</v>
      </c>
      <c r="B720" s="237" t="s">
        <v>15</v>
      </c>
      <c r="C720" s="238"/>
      <c r="D720" s="239" t="s">
        <v>1625</v>
      </c>
      <c r="E720" s="238"/>
      <c r="F720" s="240"/>
      <c r="G720" s="241" t="s">
        <v>15</v>
      </c>
      <c r="H720" s="242"/>
      <c r="I720" s="241"/>
      <c r="J720" s="241"/>
      <c r="K720" s="243"/>
    </row>
    <row r="721" customFormat="false" ht="15" hidden="false" customHeight="false" outlineLevel="0" collapsed="false">
      <c r="A721" s="236" t="s">
        <v>1626</v>
      </c>
      <c r="B721" s="237" t="s">
        <v>15</v>
      </c>
      <c r="C721" s="238"/>
      <c r="D721" s="239" t="s">
        <v>1607</v>
      </c>
      <c r="E721" s="238"/>
      <c r="F721" s="240"/>
      <c r="G721" s="241" t="s">
        <v>15</v>
      </c>
      <c r="H721" s="242"/>
      <c r="I721" s="241"/>
      <c r="J721" s="241"/>
      <c r="K721" s="243"/>
    </row>
    <row r="722" customFormat="false" ht="15" hidden="false" customHeight="false" outlineLevel="0" collapsed="false">
      <c r="A722" s="244" t="s">
        <v>1627</v>
      </c>
      <c r="B722" s="245" t="s">
        <v>15</v>
      </c>
      <c r="C722" s="246"/>
      <c r="D722" s="247" t="s">
        <v>1628</v>
      </c>
      <c r="E722" s="246"/>
      <c r="F722" s="248"/>
      <c r="G722" s="249" t="s">
        <v>15</v>
      </c>
      <c r="H722" s="250"/>
      <c r="I722" s="249"/>
      <c r="J722" s="249"/>
      <c r="K722" s="251"/>
    </row>
    <row r="723" customFormat="false" ht="45" hidden="false" customHeight="false" outlineLevel="0" collapsed="false">
      <c r="A723" s="205" t="s">
        <v>1629</v>
      </c>
      <c r="B723" s="205" t="n">
        <v>89711</v>
      </c>
      <c r="C723" s="207" t="s">
        <v>774</v>
      </c>
      <c r="D723" s="206" t="s">
        <v>341</v>
      </c>
      <c r="E723" s="207" t="s">
        <v>120</v>
      </c>
      <c r="F723" s="252" t="n">
        <v>94.5</v>
      </c>
      <c r="G723" s="253" t="n">
        <f aca="false">VLOOKUP(B723,'COMP ANL'!A:I,9,0)</f>
        <v>21.05</v>
      </c>
      <c r="H723" s="254" t="n">
        <f aca="false">$K$1</f>
        <v>0.2026</v>
      </c>
      <c r="I723" s="253" t="n">
        <f aca="false">G723*(1+H723)</f>
        <v>25.31473</v>
      </c>
      <c r="J723" s="253" t="n">
        <f aca="false">ROUND((I723*F723),2)</f>
        <v>2392.24</v>
      </c>
      <c r="K723" s="214"/>
    </row>
    <row r="724" customFormat="false" ht="45" hidden="false" customHeight="false" outlineLevel="0" collapsed="false">
      <c r="A724" s="205" t="s">
        <v>1630</v>
      </c>
      <c r="B724" s="205" t="n">
        <v>89712</v>
      </c>
      <c r="C724" s="207" t="s">
        <v>774</v>
      </c>
      <c r="D724" s="206" t="s">
        <v>259</v>
      </c>
      <c r="E724" s="207" t="s">
        <v>120</v>
      </c>
      <c r="F724" s="252" t="n">
        <v>214.3</v>
      </c>
      <c r="G724" s="253" t="n">
        <f aca="false">VLOOKUP(B724,'COMP ANL'!A:I,9,0)</f>
        <v>26.32</v>
      </c>
      <c r="H724" s="254" t="n">
        <f aca="false">$K$1</f>
        <v>0.2026</v>
      </c>
      <c r="I724" s="253" t="n">
        <f aca="false">G724*(1+H724)</f>
        <v>31.652432</v>
      </c>
      <c r="J724" s="253" t="n">
        <f aca="false">ROUND((I724*F724),2)</f>
        <v>6783.12</v>
      </c>
      <c r="K724" s="214"/>
    </row>
    <row r="725" customFormat="false" ht="45" hidden="false" customHeight="false" outlineLevel="0" collapsed="false">
      <c r="A725" s="205" t="s">
        <v>1631</v>
      </c>
      <c r="B725" s="205" t="n">
        <v>89713</v>
      </c>
      <c r="C725" s="207" t="s">
        <v>774</v>
      </c>
      <c r="D725" s="206" t="s">
        <v>555</v>
      </c>
      <c r="E725" s="207" t="s">
        <v>120</v>
      </c>
      <c r="F725" s="252" t="n">
        <v>9.1</v>
      </c>
      <c r="G725" s="253" t="n">
        <f aca="false">VLOOKUP(B725,'COMP ANL'!A:I,9,0)</f>
        <v>32.68</v>
      </c>
      <c r="H725" s="254" t="n">
        <f aca="false">$K$1</f>
        <v>0.2026</v>
      </c>
      <c r="I725" s="253" t="n">
        <f aca="false">G725*(1+H725)</f>
        <v>39.300968</v>
      </c>
      <c r="J725" s="253" t="n">
        <f aca="false">ROUND((I725*F725),2)</f>
        <v>357.64</v>
      </c>
      <c r="K725" s="214"/>
    </row>
    <row r="726" customFormat="false" ht="45" hidden="false" customHeight="false" outlineLevel="0" collapsed="false">
      <c r="A726" s="205" t="s">
        <v>1632</v>
      </c>
      <c r="B726" s="205" t="n">
        <v>89714</v>
      </c>
      <c r="C726" s="207" t="s">
        <v>774</v>
      </c>
      <c r="D726" s="206" t="s">
        <v>195</v>
      </c>
      <c r="E726" s="207" t="s">
        <v>120</v>
      </c>
      <c r="F726" s="252" t="n">
        <v>413.6</v>
      </c>
      <c r="G726" s="253" t="n">
        <f aca="false">VLOOKUP(B726,'COMP ANL'!A:I,9,0)</f>
        <v>36.65</v>
      </c>
      <c r="H726" s="254" t="n">
        <f aca="false">$K$1</f>
        <v>0.2026</v>
      </c>
      <c r="I726" s="253" t="n">
        <f aca="false">G726*(1+H726)</f>
        <v>44.07529</v>
      </c>
      <c r="J726" s="253" t="n">
        <f aca="false">ROUND((I726*F726),2)</f>
        <v>18229.54</v>
      </c>
      <c r="K726" s="214"/>
    </row>
    <row r="727" customFormat="false" ht="15" hidden="false" customHeight="false" outlineLevel="0" collapsed="false">
      <c r="A727" s="244" t="s">
        <v>1633</v>
      </c>
      <c r="B727" s="245" t="s">
        <v>15</v>
      </c>
      <c r="C727" s="246"/>
      <c r="D727" s="247" t="s">
        <v>1634</v>
      </c>
      <c r="E727" s="246"/>
      <c r="F727" s="248"/>
      <c r="G727" s="249" t="s">
        <v>15</v>
      </c>
      <c r="H727" s="250"/>
      <c r="I727" s="249"/>
      <c r="J727" s="249"/>
      <c r="K727" s="251"/>
    </row>
    <row r="728" customFormat="false" ht="45" hidden="false" customHeight="false" outlineLevel="0" collapsed="false">
      <c r="A728" s="205" t="s">
        <v>1635</v>
      </c>
      <c r="B728" s="205" t="n">
        <v>89798</v>
      </c>
      <c r="C728" s="207" t="s">
        <v>774</v>
      </c>
      <c r="D728" s="206" t="s">
        <v>347</v>
      </c>
      <c r="E728" s="207" t="s">
        <v>120</v>
      </c>
      <c r="F728" s="252" t="n">
        <v>156.3</v>
      </c>
      <c r="G728" s="253" t="n">
        <f aca="false">VLOOKUP(B728,'COMP ANL'!A:I,9,0)</f>
        <v>12.24</v>
      </c>
      <c r="H728" s="254" t="n">
        <f aca="false">$K$1</f>
        <v>0.2026</v>
      </c>
      <c r="I728" s="253" t="n">
        <f aca="false">G728*(1+H728)</f>
        <v>14.719824</v>
      </c>
      <c r="J728" s="253" t="n">
        <f aca="false">ROUND((I728*F728),2)</f>
        <v>2300.71</v>
      </c>
      <c r="K728" s="214"/>
    </row>
    <row r="729" customFormat="false" ht="45" hidden="false" customHeight="false" outlineLevel="0" collapsed="false">
      <c r="A729" s="205" t="s">
        <v>1636</v>
      </c>
      <c r="B729" s="205" t="n">
        <v>89799</v>
      </c>
      <c r="C729" s="207" t="s">
        <v>774</v>
      </c>
      <c r="D729" s="206" t="s">
        <v>512</v>
      </c>
      <c r="E729" s="207" t="s">
        <v>120</v>
      </c>
      <c r="F729" s="252" t="n">
        <v>21.7</v>
      </c>
      <c r="G729" s="253" t="n">
        <f aca="false">VLOOKUP(B729,'COMP ANL'!A:I,9,0)</f>
        <v>20.98</v>
      </c>
      <c r="H729" s="254" t="n">
        <f aca="false">$K$1</f>
        <v>0.2026</v>
      </c>
      <c r="I729" s="253" t="n">
        <f aca="false">G729*(1+H729)</f>
        <v>25.230548</v>
      </c>
      <c r="J729" s="253" t="n">
        <f aca="false">ROUND((I729*F729),2)</f>
        <v>547.5</v>
      </c>
      <c r="K729" s="214"/>
    </row>
    <row r="730" customFormat="false" ht="15" hidden="false" customHeight="false" outlineLevel="0" collapsed="false">
      <c r="A730" s="244" t="s">
        <v>1637</v>
      </c>
      <c r="B730" s="245" t="s">
        <v>15</v>
      </c>
      <c r="C730" s="246"/>
      <c r="D730" s="247" t="s">
        <v>1638</v>
      </c>
      <c r="E730" s="246"/>
      <c r="F730" s="248"/>
      <c r="G730" s="249" t="s">
        <v>15</v>
      </c>
      <c r="H730" s="250"/>
      <c r="I730" s="249"/>
      <c r="J730" s="249"/>
      <c r="K730" s="251"/>
    </row>
    <row r="731" customFormat="false" ht="30" hidden="false" customHeight="false" outlineLevel="0" collapsed="false">
      <c r="A731" s="205" t="s">
        <v>1639</v>
      </c>
      <c r="B731" s="205" t="s">
        <v>561</v>
      </c>
      <c r="C731" s="207" t="s">
        <v>841</v>
      </c>
      <c r="D731" s="206" t="s">
        <v>562</v>
      </c>
      <c r="E731" s="207" t="s">
        <v>134</v>
      </c>
      <c r="F731" s="252" t="n">
        <v>23</v>
      </c>
      <c r="G731" s="253" t="n">
        <f aca="false">VLOOKUP(B731,'COMP ANL'!A:I,9,0)</f>
        <v>11.67</v>
      </c>
      <c r="H731" s="254" t="n">
        <f aca="false">$K$1</f>
        <v>0.2026</v>
      </c>
      <c r="I731" s="253" t="n">
        <f aca="false">G731*(1+H731)</f>
        <v>14.034342</v>
      </c>
      <c r="J731" s="253" t="n">
        <f aca="false">ROUND((I731*F731),2)</f>
        <v>322.79</v>
      </c>
      <c r="K731" s="214"/>
    </row>
    <row r="732" customFormat="false" ht="30" hidden="false" customHeight="false" outlineLevel="0" collapsed="false">
      <c r="A732" s="205" t="s">
        <v>1640</v>
      </c>
      <c r="B732" s="205" t="s">
        <v>675</v>
      </c>
      <c r="C732" s="207" t="s">
        <v>841</v>
      </c>
      <c r="D732" s="206" t="s">
        <v>676</v>
      </c>
      <c r="E732" s="207" t="s">
        <v>134</v>
      </c>
      <c r="F732" s="252" t="n">
        <v>4</v>
      </c>
      <c r="G732" s="253" t="n">
        <f aca="false">VLOOKUP(B732,'COMP ANL'!A:I,9,0)</f>
        <v>19.16</v>
      </c>
      <c r="H732" s="254" t="n">
        <f aca="false">$K$1</f>
        <v>0.2026</v>
      </c>
      <c r="I732" s="253" t="n">
        <f aca="false">G732*(1+H732)</f>
        <v>23.041816</v>
      </c>
      <c r="J732" s="253" t="n">
        <f aca="false">ROUND((I732*F732),2)</f>
        <v>92.17</v>
      </c>
      <c r="K732" s="214"/>
    </row>
    <row r="733" customFormat="false" ht="15" hidden="false" customHeight="false" outlineLevel="0" collapsed="false">
      <c r="A733" s="244" t="s">
        <v>1641</v>
      </c>
      <c r="B733" s="245" t="s">
        <v>15</v>
      </c>
      <c r="C733" s="246"/>
      <c r="D733" s="247" t="s">
        <v>1642</v>
      </c>
      <c r="E733" s="246"/>
      <c r="F733" s="248"/>
      <c r="G733" s="249" t="s">
        <v>15</v>
      </c>
      <c r="H733" s="250"/>
      <c r="I733" s="249"/>
      <c r="J733" s="249"/>
      <c r="K733" s="251"/>
    </row>
    <row r="734" customFormat="false" ht="60" hidden="false" customHeight="false" outlineLevel="0" collapsed="false">
      <c r="A734" s="205" t="s">
        <v>1643</v>
      </c>
      <c r="B734" s="205" t="n">
        <v>89728</v>
      </c>
      <c r="C734" s="207" t="s">
        <v>774</v>
      </c>
      <c r="D734" s="206" t="s">
        <v>473</v>
      </c>
      <c r="E734" s="207" t="s">
        <v>134</v>
      </c>
      <c r="F734" s="252" t="n">
        <v>54</v>
      </c>
      <c r="G734" s="253" t="n">
        <f aca="false">VLOOKUP(B734,'COMP ANL'!A:I,9,0)</f>
        <v>12.73</v>
      </c>
      <c r="H734" s="254" t="n">
        <f aca="false">$K$1</f>
        <v>0.2026</v>
      </c>
      <c r="I734" s="253" t="n">
        <f aca="false">G734*(1+H734)</f>
        <v>15.309098</v>
      </c>
      <c r="J734" s="253" t="n">
        <f aca="false">ROUND((I734*F734),2)</f>
        <v>826.69</v>
      </c>
      <c r="K734" s="214"/>
    </row>
    <row r="735" customFormat="false" ht="60" hidden="false" customHeight="false" outlineLevel="0" collapsed="false">
      <c r="A735" s="205" t="s">
        <v>1644</v>
      </c>
      <c r="B735" s="205" t="n">
        <v>89748</v>
      </c>
      <c r="C735" s="207" t="s">
        <v>774</v>
      </c>
      <c r="D735" s="206" t="s">
        <v>443</v>
      </c>
      <c r="E735" s="207" t="s">
        <v>134</v>
      </c>
      <c r="F735" s="252" t="n">
        <v>23</v>
      </c>
      <c r="G735" s="253" t="n">
        <f aca="false">VLOOKUP(B735,'COMP ANL'!A:I,9,0)</f>
        <v>39.66</v>
      </c>
      <c r="H735" s="254" t="n">
        <f aca="false">$K$1</f>
        <v>0.2026</v>
      </c>
      <c r="I735" s="253" t="n">
        <f aca="false">G735*(1+H735)</f>
        <v>47.695116</v>
      </c>
      <c r="J735" s="253" t="n">
        <f aca="false">ROUND((I735*F735),2)</f>
        <v>1096.99</v>
      </c>
      <c r="K735" s="214"/>
    </row>
    <row r="736" customFormat="false" ht="45" hidden="false" customHeight="false" outlineLevel="0" collapsed="false">
      <c r="A736" s="205" t="s">
        <v>1645</v>
      </c>
      <c r="B736" s="205" t="n">
        <v>104331</v>
      </c>
      <c r="C736" s="207" t="s">
        <v>774</v>
      </c>
      <c r="D736" s="206" t="s">
        <v>518</v>
      </c>
      <c r="E736" s="207" t="s">
        <v>134</v>
      </c>
      <c r="F736" s="252" t="n">
        <v>17</v>
      </c>
      <c r="G736" s="253" t="n">
        <f aca="false">VLOOKUP(B736,'COMP ANL'!A:I,9,0)</f>
        <v>25.45</v>
      </c>
      <c r="H736" s="254" t="n">
        <f aca="false">$K$1</f>
        <v>0.2026</v>
      </c>
      <c r="I736" s="253" t="n">
        <f aca="false">G736*(1+H736)</f>
        <v>30.60617</v>
      </c>
      <c r="J736" s="253" t="n">
        <f aca="false">ROUND((I736*F736),2)</f>
        <v>520.3</v>
      </c>
      <c r="K736" s="214"/>
    </row>
    <row r="737" customFormat="false" ht="45" hidden="false" customHeight="false" outlineLevel="0" collapsed="false">
      <c r="A737" s="205" t="s">
        <v>1646</v>
      </c>
      <c r="B737" s="205" t="n">
        <v>104332</v>
      </c>
      <c r="C737" s="207" t="s">
        <v>774</v>
      </c>
      <c r="D737" s="206" t="s">
        <v>576</v>
      </c>
      <c r="E737" s="207" t="s">
        <v>134</v>
      </c>
      <c r="F737" s="252" t="n">
        <v>4</v>
      </c>
      <c r="G737" s="253" t="n">
        <f aca="false">VLOOKUP(B737,'COMP ANL'!A:I,9,0)</f>
        <v>60.34</v>
      </c>
      <c r="H737" s="254" t="n">
        <f aca="false">$K$1</f>
        <v>0.2026</v>
      </c>
      <c r="I737" s="253" t="n">
        <f aca="false">G737*(1+H737)</f>
        <v>72.564884</v>
      </c>
      <c r="J737" s="253" t="n">
        <f aca="false">ROUND((I737*F737),2)</f>
        <v>290.26</v>
      </c>
      <c r="K737" s="214"/>
    </row>
    <row r="738" customFormat="false" ht="60" hidden="false" customHeight="false" outlineLevel="0" collapsed="false">
      <c r="A738" s="205" t="s">
        <v>1647</v>
      </c>
      <c r="B738" s="205" t="n">
        <v>104334</v>
      </c>
      <c r="C738" s="207" t="s">
        <v>774</v>
      </c>
      <c r="D738" s="206" t="s">
        <v>490</v>
      </c>
      <c r="E738" s="207" t="s">
        <v>134</v>
      </c>
      <c r="F738" s="252" t="n">
        <v>11</v>
      </c>
      <c r="G738" s="253" t="n">
        <f aca="false">VLOOKUP(B738,'COMP ANL'!A:I,9,0)</f>
        <v>51.1</v>
      </c>
      <c r="H738" s="254" t="n">
        <f aca="false">$K$1</f>
        <v>0.2026</v>
      </c>
      <c r="I738" s="253" t="n">
        <f aca="false">G738*(1+H738)</f>
        <v>61.45286</v>
      </c>
      <c r="J738" s="253" t="n">
        <f aca="false">ROUND((I738*F738),2)</f>
        <v>675.98</v>
      </c>
      <c r="K738" s="214"/>
    </row>
    <row r="739" customFormat="false" ht="15" hidden="false" customHeight="false" outlineLevel="0" collapsed="false">
      <c r="A739" s="244" t="s">
        <v>1648</v>
      </c>
      <c r="B739" s="245" t="s">
        <v>15</v>
      </c>
      <c r="C739" s="246"/>
      <c r="D739" s="247" t="s">
        <v>1634</v>
      </c>
      <c r="E739" s="246"/>
      <c r="F739" s="248"/>
      <c r="G739" s="249" t="s">
        <v>15</v>
      </c>
      <c r="H739" s="250"/>
      <c r="I739" s="249"/>
      <c r="J739" s="249"/>
      <c r="K739" s="251"/>
    </row>
    <row r="740" customFormat="false" ht="45" hidden="false" customHeight="false" outlineLevel="0" collapsed="false">
      <c r="A740" s="205" t="s">
        <v>1649</v>
      </c>
      <c r="B740" s="205" t="n">
        <v>89803</v>
      </c>
      <c r="C740" s="207" t="s">
        <v>774</v>
      </c>
      <c r="D740" s="206" t="s">
        <v>528</v>
      </c>
      <c r="E740" s="207" t="s">
        <v>134</v>
      </c>
      <c r="F740" s="252" t="n">
        <v>24</v>
      </c>
      <c r="G740" s="253" t="n">
        <f aca="false">VLOOKUP(B740,'COMP ANL'!A:I,9,0)</f>
        <v>16.69</v>
      </c>
      <c r="H740" s="254" t="n">
        <f aca="false">$K$1</f>
        <v>0.2026</v>
      </c>
      <c r="I740" s="253" t="n">
        <f aca="false">G740*(1+H740)</f>
        <v>20.071394</v>
      </c>
      <c r="J740" s="253" t="n">
        <f aca="false">ROUND((I740*F740),2)</f>
        <v>481.71</v>
      </c>
      <c r="K740" s="214"/>
    </row>
    <row r="741" customFormat="false" ht="60" hidden="false" customHeight="false" outlineLevel="0" collapsed="false">
      <c r="A741" s="205" t="s">
        <v>1650</v>
      </c>
      <c r="B741" s="205" t="s">
        <v>545</v>
      </c>
      <c r="C741" s="207" t="s">
        <v>841</v>
      </c>
      <c r="D741" s="206" t="s">
        <v>546</v>
      </c>
      <c r="E741" s="207" t="s">
        <v>134</v>
      </c>
      <c r="F741" s="252" t="n">
        <v>18</v>
      </c>
      <c r="G741" s="253" t="n">
        <f aca="false">VLOOKUP(B741,'COMP ANL'!A:I,9,0)</f>
        <v>17.97</v>
      </c>
      <c r="H741" s="254" t="n">
        <f aca="false">$K$1</f>
        <v>0.2026</v>
      </c>
      <c r="I741" s="253" t="n">
        <f aca="false">G741*(1+H741)</f>
        <v>21.610722</v>
      </c>
      <c r="J741" s="253" t="n">
        <f aca="false">ROUND((I741*F741),2)</f>
        <v>388.99</v>
      </c>
      <c r="K741" s="214"/>
    </row>
    <row r="742" customFormat="false" ht="60" hidden="false" customHeight="false" outlineLevel="0" collapsed="false">
      <c r="A742" s="205" t="s">
        <v>1651</v>
      </c>
      <c r="B742" s="205" t="s">
        <v>593</v>
      </c>
      <c r="C742" s="207" t="s">
        <v>841</v>
      </c>
      <c r="D742" s="206" t="s">
        <v>594</v>
      </c>
      <c r="E742" s="207" t="s">
        <v>134</v>
      </c>
      <c r="F742" s="252" t="n">
        <v>4</v>
      </c>
      <c r="G742" s="253" t="n">
        <f aca="false">VLOOKUP(B742,'COMP ANL'!A:I,9,0)</f>
        <v>49.19</v>
      </c>
      <c r="H742" s="254" t="n">
        <f aca="false">$K$1</f>
        <v>0.2026</v>
      </c>
      <c r="I742" s="253" t="n">
        <f aca="false">G742*(1+H742)</f>
        <v>59.155894</v>
      </c>
      <c r="J742" s="253" t="n">
        <f aca="false">ROUND((I742*F742),2)</f>
        <v>236.62</v>
      </c>
      <c r="K742" s="214"/>
    </row>
    <row r="743" customFormat="false" ht="15" hidden="false" customHeight="false" outlineLevel="0" collapsed="false">
      <c r="A743" s="244" t="s">
        <v>1652</v>
      </c>
      <c r="B743" s="245" t="s">
        <v>15</v>
      </c>
      <c r="C743" s="246"/>
      <c r="D743" s="247" t="s">
        <v>1445</v>
      </c>
      <c r="E743" s="246"/>
      <c r="F743" s="248"/>
      <c r="G743" s="249" t="s">
        <v>15</v>
      </c>
      <c r="H743" s="250"/>
      <c r="I743" s="249"/>
      <c r="J743" s="249"/>
      <c r="K743" s="251"/>
    </row>
    <row r="744" customFormat="false" ht="45" hidden="false" customHeight="false" outlineLevel="0" collapsed="false">
      <c r="A744" s="205" t="s">
        <v>1653</v>
      </c>
      <c r="B744" s="205" t="n">
        <v>89731</v>
      </c>
      <c r="C744" s="207" t="s">
        <v>774</v>
      </c>
      <c r="D744" s="206" t="s">
        <v>479</v>
      </c>
      <c r="E744" s="207" t="s">
        <v>134</v>
      </c>
      <c r="F744" s="252" t="n">
        <v>46</v>
      </c>
      <c r="G744" s="253" t="n">
        <f aca="false">VLOOKUP(B744,'COMP ANL'!A:I,9,0)</f>
        <v>14.46</v>
      </c>
      <c r="H744" s="254" t="n">
        <f aca="false">$K$1</f>
        <v>0.2026</v>
      </c>
      <c r="I744" s="253" t="n">
        <f aca="false">G744*(1+H744)</f>
        <v>17.389596</v>
      </c>
      <c r="J744" s="253" t="n">
        <f aca="false">ROUND((I744*F744),2)</f>
        <v>799.92</v>
      </c>
      <c r="K744" s="214"/>
    </row>
    <row r="745" customFormat="false" ht="45" hidden="false" customHeight="false" outlineLevel="0" collapsed="false">
      <c r="A745" s="205" t="s">
        <v>1654</v>
      </c>
      <c r="B745" s="205" t="n">
        <v>89737</v>
      </c>
      <c r="C745" s="207" t="s">
        <v>774</v>
      </c>
      <c r="D745" s="206" t="s">
        <v>666</v>
      </c>
      <c r="E745" s="207" t="s">
        <v>134</v>
      </c>
      <c r="F745" s="252" t="n">
        <v>4</v>
      </c>
      <c r="G745" s="253" t="n">
        <f aca="false">VLOOKUP(B745,'COMP ANL'!A:I,9,0)</f>
        <v>21.59</v>
      </c>
      <c r="H745" s="254" t="n">
        <f aca="false">$K$1</f>
        <v>0.2026</v>
      </c>
      <c r="I745" s="253" t="n">
        <f aca="false">G745*(1+H745)</f>
        <v>25.964134</v>
      </c>
      <c r="J745" s="253" t="n">
        <f aca="false">ROUND((I745*F745),2)</f>
        <v>103.86</v>
      </c>
      <c r="K745" s="214"/>
    </row>
    <row r="746" customFormat="false" ht="45" hidden="false" customHeight="false" outlineLevel="0" collapsed="false">
      <c r="A746" s="205" t="s">
        <v>1655</v>
      </c>
      <c r="B746" s="205" t="n">
        <v>89726</v>
      </c>
      <c r="C746" s="207" t="s">
        <v>774</v>
      </c>
      <c r="D746" s="206" t="s">
        <v>560</v>
      </c>
      <c r="E746" s="207" t="s">
        <v>134</v>
      </c>
      <c r="F746" s="252" t="n">
        <v>27</v>
      </c>
      <c r="G746" s="253" t="n">
        <f aca="false">VLOOKUP(B746,'COMP ANL'!A:I,9,0)</f>
        <v>10.34</v>
      </c>
      <c r="H746" s="254" t="n">
        <f aca="false">$K$1</f>
        <v>0.2026</v>
      </c>
      <c r="I746" s="253" t="n">
        <f aca="false">G746*(1+H746)</f>
        <v>12.434884</v>
      </c>
      <c r="J746" s="253" t="n">
        <f aca="false">ROUND((I746*F746),2)</f>
        <v>335.74</v>
      </c>
      <c r="K746" s="214"/>
    </row>
    <row r="747" customFormat="false" ht="45" hidden="false" customHeight="false" outlineLevel="0" collapsed="false">
      <c r="A747" s="205" t="s">
        <v>1656</v>
      </c>
      <c r="B747" s="205" t="n">
        <v>89732</v>
      </c>
      <c r="C747" s="207" t="s">
        <v>774</v>
      </c>
      <c r="D747" s="206" t="s">
        <v>729</v>
      </c>
      <c r="E747" s="207" t="s">
        <v>134</v>
      </c>
      <c r="F747" s="252" t="n">
        <v>2</v>
      </c>
      <c r="G747" s="253" t="n">
        <f aca="false">VLOOKUP(B747,'COMP ANL'!A:I,9,0)</f>
        <v>15.11</v>
      </c>
      <c r="H747" s="254" t="n">
        <f aca="false">$K$1</f>
        <v>0.2026</v>
      </c>
      <c r="I747" s="253" t="n">
        <f aca="false">G747*(1+H747)</f>
        <v>18.171286</v>
      </c>
      <c r="J747" s="253" t="n">
        <f aca="false">ROUND((I747*F747),2)</f>
        <v>36.34</v>
      </c>
      <c r="K747" s="214"/>
    </row>
    <row r="748" customFormat="false" ht="15" hidden="false" customHeight="false" outlineLevel="0" collapsed="false">
      <c r="A748" s="244" t="s">
        <v>1657</v>
      </c>
      <c r="B748" s="245" t="s">
        <v>15</v>
      </c>
      <c r="C748" s="246"/>
      <c r="D748" s="247" t="s">
        <v>1634</v>
      </c>
      <c r="E748" s="246"/>
      <c r="F748" s="248"/>
      <c r="G748" s="249" t="s">
        <v>15</v>
      </c>
      <c r="H748" s="250"/>
      <c r="I748" s="249"/>
      <c r="J748" s="249"/>
      <c r="K748" s="251"/>
    </row>
    <row r="749" customFormat="false" ht="45" hidden="false" customHeight="false" outlineLevel="0" collapsed="false">
      <c r="A749" s="205" t="s">
        <v>1658</v>
      </c>
      <c r="B749" s="205" t="n">
        <v>89801</v>
      </c>
      <c r="C749" s="207" t="s">
        <v>774</v>
      </c>
      <c r="D749" s="206" t="s">
        <v>506</v>
      </c>
      <c r="E749" s="207" t="s">
        <v>134</v>
      </c>
      <c r="F749" s="252" t="n">
        <v>54</v>
      </c>
      <c r="G749" s="253" t="n">
        <f aca="false">VLOOKUP(B749,'COMP ANL'!A:I,9,0)</f>
        <v>9.19</v>
      </c>
      <c r="H749" s="254" t="n">
        <f aca="false">$K$1</f>
        <v>0.2026</v>
      </c>
      <c r="I749" s="253" t="n">
        <f aca="false">G749*(1+H749)</f>
        <v>11.051894</v>
      </c>
      <c r="J749" s="253" t="n">
        <f aca="false">ROUND((I749*F749),2)</f>
        <v>596.8</v>
      </c>
      <c r="K749" s="214"/>
    </row>
    <row r="750" customFormat="false" ht="45" hidden="false" customHeight="false" outlineLevel="0" collapsed="false">
      <c r="A750" s="205" t="s">
        <v>1659</v>
      </c>
      <c r="B750" s="205" t="n">
        <v>89805</v>
      </c>
      <c r="C750" s="207" t="s">
        <v>774</v>
      </c>
      <c r="D750" s="206" t="s">
        <v>672</v>
      </c>
      <c r="E750" s="207" t="s">
        <v>134</v>
      </c>
      <c r="F750" s="252" t="n">
        <v>4</v>
      </c>
      <c r="G750" s="253" t="n">
        <f aca="false">VLOOKUP(B750,'COMP ANL'!A:I,9,0)</f>
        <v>19.57</v>
      </c>
      <c r="H750" s="254" t="n">
        <f aca="false">$K$1</f>
        <v>0.2026</v>
      </c>
      <c r="I750" s="253" t="n">
        <f aca="false">G750*(1+H750)</f>
        <v>23.534882</v>
      </c>
      <c r="J750" s="253" t="n">
        <f aca="false">ROUND((I750*F750),2)</f>
        <v>94.14</v>
      </c>
      <c r="K750" s="214"/>
    </row>
    <row r="751" customFormat="false" ht="45" hidden="false" customHeight="false" outlineLevel="0" collapsed="false">
      <c r="A751" s="205" t="s">
        <v>1660</v>
      </c>
      <c r="B751" s="205" t="n">
        <v>89802</v>
      </c>
      <c r="C751" s="207" t="s">
        <v>774</v>
      </c>
      <c r="D751" s="206" t="s">
        <v>740</v>
      </c>
      <c r="E751" s="207" t="s">
        <v>134</v>
      </c>
      <c r="F751" s="252" t="n">
        <v>2</v>
      </c>
      <c r="G751" s="253" t="n">
        <f aca="false">VLOOKUP(B751,'COMP ANL'!A:I,9,0)</f>
        <v>9.84</v>
      </c>
      <c r="H751" s="254" t="n">
        <f aca="false">$K$1</f>
        <v>0.2026</v>
      </c>
      <c r="I751" s="253" t="n">
        <f aca="false">G751*(1+H751)</f>
        <v>11.833584</v>
      </c>
      <c r="J751" s="253" t="n">
        <f aca="false">ROUND((I751*F751),2)</f>
        <v>23.67</v>
      </c>
      <c r="K751" s="214"/>
    </row>
    <row r="752" customFormat="false" ht="15" hidden="false" customHeight="false" outlineLevel="0" collapsed="false">
      <c r="A752" s="244" t="s">
        <v>1661</v>
      </c>
      <c r="B752" s="245" t="s">
        <v>15</v>
      </c>
      <c r="C752" s="246"/>
      <c r="D752" s="247" t="s">
        <v>1662</v>
      </c>
      <c r="E752" s="246"/>
      <c r="F752" s="248"/>
      <c r="G752" s="249" t="s">
        <v>15</v>
      </c>
      <c r="H752" s="250"/>
      <c r="I752" s="249"/>
      <c r="J752" s="249"/>
      <c r="K752" s="251"/>
    </row>
    <row r="753" customFormat="false" ht="45" hidden="false" customHeight="false" outlineLevel="0" collapsed="false">
      <c r="A753" s="205" t="s">
        <v>1663</v>
      </c>
      <c r="B753" s="205" t="n">
        <v>89783</v>
      </c>
      <c r="C753" s="207" t="s">
        <v>774</v>
      </c>
      <c r="D753" s="206" t="s">
        <v>745</v>
      </c>
      <c r="E753" s="207" t="s">
        <v>134</v>
      </c>
      <c r="F753" s="252" t="n">
        <v>1</v>
      </c>
      <c r="G753" s="253" t="n">
        <f aca="false">VLOOKUP(B753,'COMP ANL'!A:I,9,0)</f>
        <v>14.68</v>
      </c>
      <c r="H753" s="254" t="n">
        <f aca="false">$K$1</f>
        <v>0.2026</v>
      </c>
      <c r="I753" s="253" t="n">
        <f aca="false">G753*(1+H753)</f>
        <v>17.654168</v>
      </c>
      <c r="J753" s="253" t="n">
        <f aca="false">ROUND((I753*F753),2)</f>
        <v>17.65</v>
      </c>
      <c r="K753" s="214"/>
    </row>
    <row r="754" customFormat="false" ht="45" hidden="false" customHeight="false" outlineLevel="0" collapsed="false">
      <c r="A754" s="205" t="s">
        <v>1664</v>
      </c>
      <c r="B754" s="205" t="n">
        <v>89785</v>
      </c>
      <c r="C754" s="207" t="s">
        <v>774</v>
      </c>
      <c r="D754" s="206" t="s">
        <v>736</v>
      </c>
      <c r="E754" s="207" t="s">
        <v>134</v>
      </c>
      <c r="F754" s="252" t="n">
        <v>1</v>
      </c>
      <c r="G754" s="253" t="n">
        <f aca="false">VLOOKUP(B754,'COMP ANL'!A:I,9,0)</f>
        <v>25.22</v>
      </c>
      <c r="H754" s="254" t="n">
        <f aca="false">$K$1</f>
        <v>0.2026</v>
      </c>
      <c r="I754" s="253" t="n">
        <f aca="false">G754*(1+H754)</f>
        <v>30.329572</v>
      </c>
      <c r="J754" s="253" t="n">
        <f aca="false">ROUND((I754*F754),2)</f>
        <v>30.33</v>
      </c>
      <c r="K754" s="214"/>
    </row>
    <row r="755" customFormat="false" ht="60" hidden="false" customHeight="false" outlineLevel="0" collapsed="false">
      <c r="A755" s="205" t="s">
        <v>1665</v>
      </c>
      <c r="B755" s="205" t="s">
        <v>730</v>
      </c>
      <c r="C755" s="207" t="s">
        <v>841</v>
      </c>
      <c r="D755" s="206" t="s">
        <v>731</v>
      </c>
      <c r="E755" s="207" t="s">
        <v>134</v>
      </c>
      <c r="F755" s="252" t="n">
        <v>1</v>
      </c>
      <c r="G755" s="253" t="n">
        <f aca="false">VLOOKUP(B755,'COMP ANL'!A:I,9,0)</f>
        <v>28.01</v>
      </c>
      <c r="H755" s="254" t="n">
        <f aca="false">$K$1</f>
        <v>0.2026</v>
      </c>
      <c r="I755" s="253" t="n">
        <f aca="false">G755*(1+H755)</f>
        <v>33.684826</v>
      </c>
      <c r="J755" s="253" t="n">
        <f aca="false">ROUND((I755*F755),2)</f>
        <v>33.68</v>
      </c>
      <c r="K755" s="214"/>
    </row>
    <row r="756" customFormat="false" ht="15" hidden="false" customHeight="false" outlineLevel="0" collapsed="false">
      <c r="A756" s="244" t="s">
        <v>1666</v>
      </c>
      <c r="B756" s="245" t="s">
        <v>15</v>
      </c>
      <c r="C756" s="246"/>
      <c r="D756" s="247" t="s">
        <v>1634</v>
      </c>
      <c r="E756" s="246"/>
      <c r="F756" s="248"/>
      <c r="G756" s="249" t="s">
        <v>15</v>
      </c>
      <c r="H756" s="250"/>
      <c r="I756" s="249"/>
      <c r="J756" s="249"/>
      <c r="K756" s="251"/>
    </row>
    <row r="757" customFormat="false" ht="45" hidden="false" customHeight="false" outlineLevel="0" collapsed="false">
      <c r="A757" s="205" t="s">
        <v>1667</v>
      </c>
      <c r="B757" s="205" t="n">
        <v>89827</v>
      </c>
      <c r="C757" s="207" t="s">
        <v>774</v>
      </c>
      <c r="D757" s="206" t="s">
        <v>663</v>
      </c>
      <c r="E757" s="207" t="s">
        <v>134</v>
      </c>
      <c r="F757" s="252" t="n">
        <v>5</v>
      </c>
      <c r="G757" s="253" t="n">
        <f aca="false">VLOOKUP(B757,'COMP ANL'!A:I,9,0)</f>
        <v>18.18</v>
      </c>
      <c r="H757" s="254" t="n">
        <f aca="false">$K$1</f>
        <v>0.2026</v>
      </c>
      <c r="I757" s="253" t="n">
        <f aca="false">G757*(1+H757)</f>
        <v>21.863268</v>
      </c>
      <c r="J757" s="253" t="n">
        <f aca="false">ROUND((I757*F757),2)</f>
        <v>109.32</v>
      </c>
      <c r="K757" s="214"/>
    </row>
    <row r="758" customFormat="false" ht="45" hidden="false" customHeight="false" outlineLevel="0" collapsed="false">
      <c r="A758" s="205" t="s">
        <v>1668</v>
      </c>
      <c r="B758" s="205" t="s">
        <v>610</v>
      </c>
      <c r="C758" s="207" t="s">
        <v>841</v>
      </c>
      <c r="D758" s="206" t="s">
        <v>611</v>
      </c>
      <c r="E758" s="207" t="s">
        <v>134</v>
      </c>
      <c r="F758" s="252" t="n">
        <v>6</v>
      </c>
      <c r="G758" s="253" t="n">
        <f aca="false">VLOOKUP(B758,'COMP ANL'!A:I,9,0)</f>
        <v>28.01</v>
      </c>
      <c r="H758" s="254" t="n">
        <f aca="false">$K$1</f>
        <v>0.2026</v>
      </c>
      <c r="I758" s="253" t="n">
        <f aca="false">G758*(1+H758)</f>
        <v>33.684826</v>
      </c>
      <c r="J758" s="253" t="n">
        <f aca="false">ROUND((I758*F758),2)</f>
        <v>202.11</v>
      </c>
      <c r="K758" s="214"/>
    </row>
    <row r="759" customFormat="false" ht="15" hidden="false" customHeight="false" outlineLevel="0" collapsed="false">
      <c r="A759" s="236" t="s">
        <v>1669</v>
      </c>
      <c r="B759" s="237" t="s">
        <v>15</v>
      </c>
      <c r="C759" s="238"/>
      <c r="D759" s="239" t="s">
        <v>1670</v>
      </c>
      <c r="E759" s="238"/>
      <c r="F759" s="240"/>
      <c r="G759" s="241" t="s">
        <v>15</v>
      </c>
      <c r="H759" s="242"/>
      <c r="I759" s="241"/>
      <c r="J759" s="241"/>
      <c r="K759" s="243"/>
    </row>
    <row r="760" customFormat="false" ht="15" hidden="false" customHeight="false" outlineLevel="0" collapsed="false">
      <c r="A760" s="236" t="s">
        <v>1671</v>
      </c>
      <c r="B760" s="237" t="s">
        <v>15</v>
      </c>
      <c r="C760" s="238"/>
      <c r="D760" s="239" t="s">
        <v>1672</v>
      </c>
      <c r="E760" s="238"/>
      <c r="F760" s="240"/>
      <c r="G760" s="241" t="s">
        <v>15</v>
      </c>
      <c r="H760" s="242"/>
      <c r="I760" s="241"/>
      <c r="J760" s="241"/>
      <c r="K760" s="243"/>
    </row>
    <row r="761" customFormat="false" ht="15" hidden="false" customHeight="false" outlineLevel="0" collapsed="false">
      <c r="A761" s="244" t="s">
        <v>1673</v>
      </c>
      <c r="B761" s="245" t="s">
        <v>15</v>
      </c>
      <c r="C761" s="246"/>
      <c r="D761" s="247" t="s">
        <v>1674</v>
      </c>
      <c r="E761" s="246"/>
      <c r="F761" s="248"/>
      <c r="G761" s="249" t="s">
        <v>15</v>
      </c>
      <c r="H761" s="250"/>
      <c r="I761" s="249"/>
      <c r="J761" s="249"/>
      <c r="K761" s="251"/>
    </row>
    <row r="762" customFormat="false" ht="45" hidden="false" customHeight="false" outlineLevel="0" collapsed="false">
      <c r="A762" s="205" t="s">
        <v>1675</v>
      </c>
      <c r="B762" s="205" t="s">
        <v>375</v>
      </c>
      <c r="C762" s="207" t="s">
        <v>841</v>
      </c>
      <c r="D762" s="206" t="s">
        <v>376</v>
      </c>
      <c r="E762" s="207" t="s">
        <v>134</v>
      </c>
      <c r="F762" s="252" t="n">
        <v>21</v>
      </c>
      <c r="G762" s="253" t="n">
        <f aca="false">VLOOKUP(B762,'COMP ANL'!A:I,9,0)</f>
        <v>76.64</v>
      </c>
      <c r="H762" s="254" t="n">
        <f aca="false">$K$1</f>
        <v>0.2026</v>
      </c>
      <c r="I762" s="253" t="n">
        <f aca="false">G762*(1+H762)</f>
        <v>92.167264</v>
      </c>
      <c r="J762" s="253" t="n">
        <f aca="false">ROUND((I762*F762),2)</f>
        <v>1935.51</v>
      </c>
      <c r="K762" s="214"/>
    </row>
    <row r="763" customFormat="false" ht="15" hidden="false" customHeight="false" outlineLevel="0" collapsed="false">
      <c r="A763" s="205" t="s">
        <v>1676</v>
      </c>
      <c r="B763" s="205" t="s">
        <v>542</v>
      </c>
      <c r="C763" s="207" t="s">
        <v>841</v>
      </c>
      <c r="D763" s="206" t="s">
        <v>543</v>
      </c>
      <c r="E763" s="207" t="s">
        <v>134</v>
      </c>
      <c r="F763" s="252" t="n">
        <v>11</v>
      </c>
      <c r="G763" s="253" t="n">
        <f aca="false">VLOOKUP(B763,'COMP ANL'!A:I,9,0)</f>
        <v>29.67</v>
      </c>
      <c r="H763" s="254" t="n">
        <f aca="false">$K$1</f>
        <v>0.2026</v>
      </c>
      <c r="I763" s="253" t="n">
        <f aca="false">G763*(1+H763)</f>
        <v>35.681142</v>
      </c>
      <c r="J763" s="253" t="n">
        <f aca="false">ROUND((I763*F763),2)</f>
        <v>392.49</v>
      </c>
      <c r="K763" s="214"/>
    </row>
    <row r="764" customFormat="false" ht="15" hidden="false" customHeight="false" outlineLevel="0" collapsed="false">
      <c r="A764" s="244" t="s">
        <v>1677</v>
      </c>
      <c r="B764" s="245" t="s">
        <v>15</v>
      </c>
      <c r="C764" s="246"/>
      <c r="D764" s="247" t="s">
        <v>1678</v>
      </c>
      <c r="E764" s="246"/>
      <c r="F764" s="248"/>
      <c r="G764" s="249" t="s">
        <v>15</v>
      </c>
      <c r="H764" s="250"/>
      <c r="I764" s="249"/>
      <c r="J764" s="249"/>
      <c r="K764" s="251"/>
    </row>
    <row r="765" customFormat="false" ht="45" hidden="false" customHeight="false" outlineLevel="0" collapsed="false">
      <c r="A765" s="205" t="s">
        <v>1679</v>
      </c>
      <c r="B765" s="205" t="n">
        <v>89709</v>
      </c>
      <c r="C765" s="207" t="s">
        <v>774</v>
      </c>
      <c r="D765" s="206" t="s">
        <v>534</v>
      </c>
      <c r="E765" s="207" t="s">
        <v>134</v>
      </c>
      <c r="F765" s="252" t="n">
        <v>15</v>
      </c>
      <c r="G765" s="253" t="n">
        <f aca="false">VLOOKUP(B765,'COMP ANL'!A:I,9,0)</f>
        <v>25.15</v>
      </c>
      <c r="H765" s="254" t="n">
        <f aca="false">$K$1</f>
        <v>0.2026</v>
      </c>
      <c r="I765" s="253" t="n">
        <f aca="false">G765*(1+H765)</f>
        <v>30.24539</v>
      </c>
      <c r="J765" s="253" t="n">
        <f aca="false">ROUND((I765*F765),2)</f>
        <v>453.68</v>
      </c>
      <c r="K765" s="214"/>
    </row>
    <row r="766" customFormat="false" ht="15" hidden="false" customHeight="false" outlineLevel="0" collapsed="false">
      <c r="A766" s="244" t="s">
        <v>1680</v>
      </c>
      <c r="B766" s="245" t="s">
        <v>15</v>
      </c>
      <c r="C766" s="246"/>
      <c r="D766" s="247" t="s">
        <v>1681</v>
      </c>
      <c r="E766" s="246"/>
      <c r="F766" s="248"/>
      <c r="G766" s="249" t="s">
        <v>15</v>
      </c>
      <c r="H766" s="250"/>
      <c r="I766" s="249"/>
      <c r="J766" s="249"/>
      <c r="K766" s="251"/>
    </row>
    <row r="767" customFormat="false" ht="30" hidden="false" customHeight="false" outlineLevel="0" collapsed="false">
      <c r="A767" s="205" t="s">
        <v>1682</v>
      </c>
      <c r="B767" s="205" t="n">
        <v>98110</v>
      </c>
      <c r="C767" s="207" t="s">
        <v>774</v>
      </c>
      <c r="D767" s="206" t="s">
        <v>427</v>
      </c>
      <c r="E767" s="207" t="s">
        <v>134</v>
      </c>
      <c r="F767" s="252" t="n">
        <v>2</v>
      </c>
      <c r="G767" s="253" t="n">
        <f aca="false">VLOOKUP(B767,'COMP ANL'!A:I,9,0)</f>
        <v>515.15</v>
      </c>
      <c r="H767" s="254" t="n">
        <f aca="false">$K$1</f>
        <v>0.2026</v>
      </c>
      <c r="I767" s="253" t="n">
        <f aca="false">G767*(1+H767)</f>
        <v>619.51939</v>
      </c>
      <c r="J767" s="253" t="n">
        <f aca="false">ROUND((I767*F767),2)</f>
        <v>1239.04</v>
      </c>
      <c r="K767" s="214"/>
    </row>
    <row r="768" customFormat="false" ht="15" hidden="false" customHeight="false" outlineLevel="0" collapsed="false">
      <c r="A768" s="236" t="s">
        <v>1683</v>
      </c>
      <c r="B768" s="237" t="s">
        <v>15</v>
      </c>
      <c r="C768" s="238"/>
      <c r="D768" s="239" t="s">
        <v>1684</v>
      </c>
      <c r="E768" s="238"/>
      <c r="F768" s="240"/>
      <c r="G768" s="241" t="s">
        <v>15</v>
      </c>
      <c r="H768" s="242"/>
      <c r="I768" s="241"/>
      <c r="J768" s="241"/>
      <c r="K768" s="243"/>
    </row>
    <row r="769" customFormat="false" ht="15" hidden="false" customHeight="false" outlineLevel="0" collapsed="false">
      <c r="A769" s="236" t="s">
        <v>1685</v>
      </c>
      <c r="B769" s="237" t="s">
        <v>15</v>
      </c>
      <c r="C769" s="238"/>
      <c r="D769" s="239" t="s">
        <v>1686</v>
      </c>
      <c r="E769" s="238"/>
      <c r="F769" s="240"/>
      <c r="G769" s="241" t="s">
        <v>15</v>
      </c>
      <c r="H769" s="242"/>
      <c r="I769" s="241"/>
      <c r="J769" s="241"/>
      <c r="K769" s="243"/>
    </row>
    <row r="770" customFormat="false" ht="15" hidden="false" customHeight="false" outlineLevel="0" collapsed="false">
      <c r="A770" s="244" t="s">
        <v>1687</v>
      </c>
      <c r="B770" s="245" t="s">
        <v>15</v>
      </c>
      <c r="C770" s="246"/>
      <c r="D770" s="247" t="s">
        <v>1688</v>
      </c>
      <c r="E770" s="246"/>
      <c r="F770" s="248"/>
      <c r="G770" s="249" t="s">
        <v>15</v>
      </c>
      <c r="H770" s="250"/>
      <c r="I770" s="249"/>
      <c r="J770" s="249"/>
      <c r="K770" s="251"/>
    </row>
    <row r="771" customFormat="false" ht="30" hidden="false" customHeight="false" outlineLevel="0" collapsed="false">
      <c r="A771" s="205" t="s">
        <v>1689</v>
      </c>
      <c r="B771" s="205" t="n">
        <v>93358</v>
      </c>
      <c r="C771" s="207" t="s">
        <v>774</v>
      </c>
      <c r="D771" s="206" t="s">
        <v>153</v>
      </c>
      <c r="E771" s="207" t="s">
        <v>128</v>
      </c>
      <c r="F771" s="252" t="n">
        <v>429.1</v>
      </c>
      <c r="G771" s="253" t="n">
        <f aca="false">VLOOKUP(B771,'COMP ANL'!A:I,9,0)</f>
        <v>86.67</v>
      </c>
      <c r="H771" s="254" t="n">
        <f aca="false">$K$1</f>
        <v>0.2026</v>
      </c>
      <c r="I771" s="253" t="n">
        <f aca="false">G771*(1+H771)</f>
        <v>104.229342</v>
      </c>
      <c r="J771" s="253" t="n">
        <f aca="false">ROUND((I771*F771),2)</f>
        <v>44724.81</v>
      </c>
      <c r="K771" s="214"/>
    </row>
    <row r="772" customFormat="false" ht="15" hidden="false" customHeight="false" outlineLevel="0" collapsed="false">
      <c r="A772" s="244" t="s">
        <v>1690</v>
      </c>
      <c r="B772" s="245" t="s">
        <v>15</v>
      </c>
      <c r="C772" s="246"/>
      <c r="D772" s="247" t="s">
        <v>776</v>
      </c>
      <c r="E772" s="246"/>
      <c r="F772" s="248"/>
      <c r="G772" s="249" t="s">
        <v>15</v>
      </c>
      <c r="H772" s="250"/>
      <c r="I772" s="249"/>
      <c r="J772" s="249"/>
      <c r="K772" s="251"/>
    </row>
    <row r="773" customFormat="false" ht="15" hidden="false" customHeight="false" outlineLevel="0" collapsed="false">
      <c r="A773" s="205" t="s">
        <v>1691</v>
      </c>
      <c r="B773" s="205" t="n">
        <v>96995</v>
      </c>
      <c r="C773" s="207" t="s">
        <v>774</v>
      </c>
      <c r="D773" s="206" t="s">
        <v>189</v>
      </c>
      <c r="E773" s="207" t="s">
        <v>128</v>
      </c>
      <c r="F773" s="252" t="n">
        <v>321.8</v>
      </c>
      <c r="G773" s="253" t="n">
        <f aca="false">VLOOKUP(B773,'COMP ANL'!A:I,9,0)</f>
        <v>52.55</v>
      </c>
      <c r="H773" s="254" t="n">
        <f aca="false">$K$1</f>
        <v>0.2026</v>
      </c>
      <c r="I773" s="253" t="n">
        <f aca="false">G773*(1+H773)</f>
        <v>63.19663</v>
      </c>
      <c r="J773" s="253" t="n">
        <f aca="false">ROUND((I773*F773),2)</f>
        <v>20336.68</v>
      </c>
      <c r="K773" s="214"/>
    </row>
    <row r="774" customFormat="false" ht="15" hidden="false" customHeight="false" outlineLevel="0" collapsed="false">
      <c r="A774" s="236" t="s">
        <v>1692</v>
      </c>
      <c r="B774" s="237" t="s">
        <v>15</v>
      </c>
      <c r="C774" s="238"/>
      <c r="D774" s="239" t="s">
        <v>1693</v>
      </c>
      <c r="E774" s="238"/>
      <c r="F774" s="240"/>
      <c r="G774" s="241" t="s">
        <v>15</v>
      </c>
      <c r="H774" s="242"/>
      <c r="I774" s="241"/>
      <c r="J774" s="241"/>
      <c r="K774" s="243"/>
    </row>
    <row r="775" customFormat="false" ht="15" hidden="false" customHeight="false" outlineLevel="0" collapsed="false">
      <c r="A775" s="236" t="s">
        <v>1694</v>
      </c>
      <c r="B775" s="237" t="s">
        <v>15</v>
      </c>
      <c r="C775" s="238"/>
      <c r="D775" s="239" t="s">
        <v>1304</v>
      </c>
      <c r="E775" s="238"/>
      <c r="F775" s="240"/>
      <c r="G775" s="241" t="s">
        <v>15</v>
      </c>
      <c r="H775" s="242"/>
      <c r="I775" s="241"/>
      <c r="J775" s="241"/>
      <c r="K775" s="243"/>
    </row>
    <row r="776" customFormat="false" ht="15" hidden="false" customHeight="false" outlineLevel="0" collapsed="false">
      <c r="A776" s="244" t="s">
        <v>1695</v>
      </c>
      <c r="B776" s="245" t="s">
        <v>15</v>
      </c>
      <c r="C776" s="246"/>
      <c r="D776" s="247" t="s">
        <v>1696</v>
      </c>
      <c r="E776" s="246"/>
      <c r="F776" s="248"/>
      <c r="G776" s="249" t="s">
        <v>15</v>
      </c>
      <c r="H776" s="250"/>
      <c r="I776" s="249"/>
      <c r="J776" s="249"/>
      <c r="K776" s="251"/>
    </row>
    <row r="777" customFormat="false" ht="45" hidden="false" customHeight="false" outlineLevel="0" collapsed="false">
      <c r="A777" s="205" t="s">
        <v>1697</v>
      </c>
      <c r="B777" s="205" t="n">
        <v>97902</v>
      </c>
      <c r="C777" s="207" t="s">
        <v>774</v>
      </c>
      <c r="D777" s="206" t="s">
        <v>210</v>
      </c>
      <c r="E777" s="207" t="s">
        <v>134</v>
      </c>
      <c r="F777" s="252" t="n">
        <v>20</v>
      </c>
      <c r="G777" s="253" t="n">
        <f aca="false">VLOOKUP(B777,'COMP ANL'!A:I,9,0)</f>
        <v>596.81</v>
      </c>
      <c r="H777" s="254" t="n">
        <f aca="false">$K$1</f>
        <v>0.2026</v>
      </c>
      <c r="I777" s="253" t="n">
        <f aca="false">G777*(1+H777)</f>
        <v>717.723706</v>
      </c>
      <c r="J777" s="253" t="n">
        <f aca="false">ROUND((I777*F777),2)</f>
        <v>14354.47</v>
      </c>
      <c r="K777" s="214"/>
    </row>
    <row r="778" customFormat="false" ht="45" hidden="false" customHeight="false" outlineLevel="0" collapsed="false">
      <c r="A778" s="205" t="s">
        <v>1698</v>
      </c>
      <c r="B778" s="205" t="n">
        <v>97903</v>
      </c>
      <c r="C778" s="207" t="s">
        <v>774</v>
      </c>
      <c r="D778" s="206" t="s">
        <v>237</v>
      </c>
      <c r="E778" s="207" t="s">
        <v>134</v>
      </c>
      <c r="F778" s="252" t="n">
        <v>9</v>
      </c>
      <c r="G778" s="253" t="n">
        <f aca="false">VLOOKUP(B778,'COMP ANL'!A:I,9,0)</f>
        <v>831.79</v>
      </c>
      <c r="H778" s="254" t="n">
        <f aca="false">$K$1</f>
        <v>0.2026</v>
      </c>
      <c r="I778" s="253" t="n">
        <f aca="false">G778*(1+H778)</f>
        <v>1000.310654</v>
      </c>
      <c r="J778" s="253" t="n">
        <f aca="false">ROUND((I778*F778),2)</f>
        <v>9002.8</v>
      </c>
      <c r="K778" s="214"/>
    </row>
    <row r="779" customFormat="false" ht="15" hidden="false" customHeight="false" outlineLevel="0" collapsed="false">
      <c r="A779" s="244" t="s">
        <v>1699</v>
      </c>
      <c r="B779" s="245" t="s">
        <v>15</v>
      </c>
      <c r="C779" s="246"/>
      <c r="D779" s="247" t="s">
        <v>1700</v>
      </c>
      <c r="E779" s="246"/>
      <c r="F779" s="248"/>
      <c r="G779" s="249" t="s">
        <v>15</v>
      </c>
      <c r="H779" s="250"/>
      <c r="I779" s="249"/>
      <c r="J779" s="249"/>
      <c r="K779" s="251"/>
    </row>
    <row r="780" customFormat="false" ht="30" hidden="false" customHeight="false" outlineLevel="0" collapsed="false">
      <c r="A780" s="205" t="s">
        <v>1701</v>
      </c>
      <c r="B780" s="205" t="s">
        <v>226</v>
      </c>
      <c r="C780" s="207" t="s">
        <v>1210</v>
      </c>
      <c r="D780" s="206" t="s">
        <v>227</v>
      </c>
      <c r="E780" s="207" t="s">
        <v>134</v>
      </c>
      <c r="F780" s="252" t="n">
        <v>14</v>
      </c>
      <c r="G780" s="253" t="n">
        <f aca="false">VLOOKUP(B780,'COMP ANL'!A:I,9,0)</f>
        <v>638.93</v>
      </c>
      <c r="H780" s="254" t="n">
        <f aca="false">$K$1</f>
        <v>0.2026</v>
      </c>
      <c r="I780" s="253" t="n">
        <f aca="false">G780*(1+H780)</f>
        <v>768.377218</v>
      </c>
      <c r="J780" s="253" t="n">
        <f aca="false">ROUND((I780*F780),2)</f>
        <v>10757.28</v>
      </c>
      <c r="K780" s="214"/>
    </row>
    <row r="781" customFormat="false" ht="15" hidden="false" customHeight="false" outlineLevel="0" collapsed="false">
      <c r="A781" s="236" t="s">
        <v>1702</v>
      </c>
      <c r="B781" s="237" t="s">
        <v>15</v>
      </c>
      <c r="C781" s="238"/>
      <c r="D781" s="239" t="s">
        <v>1703</v>
      </c>
      <c r="E781" s="238"/>
      <c r="F781" s="240"/>
      <c r="G781" s="241" t="s">
        <v>15</v>
      </c>
      <c r="H781" s="242"/>
      <c r="I781" s="241"/>
      <c r="J781" s="241"/>
      <c r="K781" s="243"/>
    </row>
    <row r="782" customFormat="false" ht="15" hidden="false" customHeight="false" outlineLevel="0" collapsed="false">
      <c r="A782" s="236" t="s">
        <v>1704</v>
      </c>
      <c r="B782" s="237" t="s">
        <v>15</v>
      </c>
      <c r="C782" s="238"/>
      <c r="D782" s="239" t="s">
        <v>1304</v>
      </c>
      <c r="E782" s="238"/>
      <c r="F782" s="240"/>
      <c r="G782" s="241" t="s">
        <v>15</v>
      </c>
      <c r="H782" s="242"/>
      <c r="I782" s="241"/>
      <c r="J782" s="241"/>
      <c r="K782" s="243"/>
    </row>
    <row r="783" customFormat="false" ht="15" hidden="false" customHeight="false" outlineLevel="0" collapsed="false">
      <c r="A783" s="244" t="s">
        <v>1705</v>
      </c>
      <c r="B783" s="245" t="s">
        <v>15</v>
      </c>
      <c r="C783" s="246"/>
      <c r="D783" s="247" t="s">
        <v>1696</v>
      </c>
      <c r="E783" s="246"/>
      <c r="F783" s="248"/>
      <c r="G783" s="249" t="s">
        <v>15</v>
      </c>
      <c r="H783" s="250"/>
      <c r="I783" s="249"/>
      <c r="J783" s="249"/>
      <c r="K783" s="251"/>
    </row>
    <row r="784" customFormat="false" ht="60" hidden="false" customHeight="false" outlineLevel="0" collapsed="false">
      <c r="A784" s="205" t="s">
        <v>1706</v>
      </c>
      <c r="B784" s="205" t="n">
        <v>97994</v>
      </c>
      <c r="C784" s="207" t="s">
        <v>774</v>
      </c>
      <c r="D784" s="206" t="s">
        <v>256</v>
      </c>
      <c r="E784" s="207" t="s">
        <v>134</v>
      </c>
      <c r="F784" s="252" t="n">
        <v>2</v>
      </c>
      <c r="G784" s="253" t="n">
        <f aca="false">VLOOKUP(B784,'COMP ANL'!A:I,9,0)</f>
        <v>2898.86</v>
      </c>
      <c r="H784" s="254" t="n">
        <f aca="false">$K$1</f>
        <v>0.2026</v>
      </c>
      <c r="I784" s="253" t="n">
        <f aca="false">G784*(1+H784)</f>
        <v>3486.169036</v>
      </c>
      <c r="J784" s="253" t="n">
        <f aca="false">ROUND((I784*F784),2)</f>
        <v>6972.34</v>
      </c>
      <c r="K784" s="214"/>
    </row>
    <row r="785" customFormat="false" ht="45" hidden="false" customHeight="false" outlineLevel="0" collapsed="false">
      <c r="A785" s="205" t="s">
        <v>1707</v>
      </c>
      <c r="B785" s="205" t="n">
        <v>97995</v>
      </c>
      <c r="C785" s="207" t="s">
        <v>774</v>
      </c>
      <c r="D785" s="206" t="s">
        <v>325</v>
      </c>
      <c r="E785" s="207" t="s">
        <v>120</v>
      </c>
      <c r="F785" s="252" t="n">
        <v>1.6</v>
      </c>
      <c r="G785" s="253" t="n">
        <f aca="false">VLOOKUP(B785,'COMP ANL'!A:I,9,0)</f>
        <v>1421.93</v>
      </c>
      <c r="H785" s="254" t="n">
        <f aca="false">$K$1</f>
        <v>0.2026</v>
      </c>
      <c r="I785" s="253" t="n">
        <f aca="false">G785*(1+H785)</f>
        <v>1710.013018</v>
      </c>
      <c r="J785" s="253" t="n">
        <f aca="false">ROUND((I785*F785),2)</f>
        <v>2736.02</v>
      </c>
      <c r="K785" s="214"/>
    </row>
    <row r="786" customFormat="false" ht="30" hidden="false" customHeight="false" outlineLevel="0" collapsed="false">
      <c r="A786" s="205" t="s">
        <v>1708</v>
      </c>
      <c r="B786" s="205" t="s">
        <v>370</v>
      </c>
      <c r="C786" s="207" t="s">
        <v>1210</v>
      </c>
      <c r="D786" s="206" t="s">
        <v>371</v>
      </c>
      <c r="E786" s="207" t="s">
        <v>134</v>
      </c>
      <c r="F786" s="252" t="n">
        <v>2</v>
      </c>
      <c r="G786" s="253" t="n">
        <f aca="false">VLOOKUP(B786,'COMP ANL'!A:I,9,0)</f>
        <v>410.99</v>
      </c>
      <c r="H786" s="254" t="n">
        <f aca="false">$K$1</f>
        <v>0.2026</v>
      </c>
      <c r="I786" s="253" t="n">
        <f aca="false">G786*(1+H786)</f>
        <v>494.256574</v>
      </c>
      <c r="J786" s="253" t="n">
        <f aca="false">ROUND((I786*F786),2)</f>
        <v>988.51</v>
      </c>
      <c r="K786" s="214"/>
    </row>
    <row r="787" customFormat="false" ht="30" hidden="false" customHeight="false" outlineLevel="0" collapsed="false">
      <c r="A787" s="205" t="s">
        <v>1709</v>
      </c>
      <c r="B787" s="205" t="s">
        <v>405</v>
      </c>
      <c r="C787" s="207" t="s">
        <v>1160</v>
      </c>
      <c r="D787" s="206" t="s">
        <v>406</v>
      </c>
      <c r="E787" s="207" t="s">
        <v>120</v>
      </c>
      <c r="F787" s="252" t="n">
        <v>3.9</v>
      </c>
      <c r="G787" s="253" t="n">
        <f aca="false">VLOOKUP(B787,'COMP ANL'!A:I,9,0)</f>
        <v>154.65</v>
      </c>
      <c r="H787" s="254" t="n">
        <f aca="false">$K$1</f>
        <v>0.2026</v>
      </c>
      <c r="I787" s="253" t="n">
        <f aca="false">G787*(1+H787)</f>
        <v>185.98209</v>
      </c>
      <c r="J787" s="253" t="n">
        <f aca="false">ROUND((I787*F787),2)</f>
        <v>725.33</v>
      </c>
      <c r="K787" s="214"/>
    </row>
    <row r="788" customFormat="false" ht="15" hidden="false" customHeight="false" outlineLevel="0" collapsed="false">
      <c r="A788" s="244" t="s">
        <v>1710</v>
      </c>
      <c r="B788" s="245" t="s">
        <v>15</v>
      </c>
      <c r="C788" s="246"/>
      <c r="D788" s="247" t="s">
        <v>1700</v>
      </c>
      <c r="E788" s="246"/>
      <c r="F788" s="248"/>
      <c r="G788" s="249" t="s">
        <v>15</v>
      </c>
      <c r="H788" s="250"/>
      <c r="I788" s="249"/>
      <c r="J788" s="249"/>
      <c r="K788" s="251"/>
    </row>
    <row r="789" customFormat="false" ht="60" hidden="false" customHeight="false" outlineLevel="0" collapsed="false">
      <c r="A789" s="205" t="s">
        <v>1711</v>
      </c>
      <c r="B789" s="205" t="n">
        <v>99252</v>
      </c>
      <c r="C789" s="207" t="s">
        <v>774</v>
      </c>
      <c r="D789" s="206" t="s">
        <v>258</v>
      </c>
      <c r="E789" s="207" t="s">
        <v>134</v>
      </c>
      <c r="F789" s="252" t="n">
        <v>2</v>
      </c>
      <c r="G789" s="253" t="n">
        <f aca="false">VLOOKUP(B789,'COMP ANL'!A:I,9,0)</f>
        <v>2830.84</v>
      </c>
      <c r="H789" s="254" t="n">
        <f aca="false">$K$1</f>
        <v>0.2026</v>
      </c>
      <c r="I789" s="253" t="n">
        <f aca="false">G789*(1+H789)</f>
        <v>3404.368184</v>
      </c>
      <c r="J789" s="253" t="n">
        <f aca="false">ROUND((I789*F789),2)</f>
        <v>6808.74</v>
      </c>
      <c r="K789" s="214"/>
    </row>
    <row r="790" customFormat="false" ht="45" hidden="false" customHeight="false" outlineLevel="0" collapsed="false">
      <c r="A790" s="205" t="s">
        <v>1712</v>
      </c>
      <c r="B790" s="205" t="n">
        <v>99254</v>
      </c>
      <c r="C790" s="207" t="s">
        <v>774</v>
      </c>
      <c r="D790" s="206" t="s">
        <v>336</v>
      </c>
      <c r="E790" s="207" t="s">
        <v>120</v>
      </c>
      <c r="F790" s="252" t="n">
        <v>1.6</v>
      </c>
      <c r="G790" s="253" t="n">
        <f aca="false">VLOOKUP(B790,'COMP ANL'!A:I,9,0)</f>
        <v>1365.55</v>
      </c>
      <c r="H790" s="254" t="n">
        <f aca="false">$K$1</f>
        <v>0.2026</v>
      </c>
      <c r="I790" s="253" t="n">
        <f aca="false">G790*(1+H790)</f>
        <v>1642.21043</v>
      </c>
      <c r="J790" s="253" t="n">
        <f aca="false">ROUND((I790*F790),2)</f>
        <v>2627.54</v>
      </c>
      <c r="K790" s="214"/>
    </row>
    <row r="791" customFormat="false" ht="30" hidden="false" customHeight="false" outlineLevel="0" collapsed="false">
      <c r="A791" s="205" t="s">
        <v>1713</v>
      </c>
      <c r="B791" s="205" t="s">
        <v>370</v>
      </c>
      <c r="C791" s="207" t="s">
        <v>1210</v>
      </c>
      <c r="D791" s="206" t="s">
        <v>371</v>
      </c>
      <c r="E791" s="207" t="s">
        <v>134</v>
      </c>
      <c r="F791" s="252" t="n">
        <v>2</v>
      </c>
      <c r="G791" s="253" t="n">
        <f aca="false">VLOOKUP(B791,'COMP ANL'!A:I,9,0)</f>
        <v>410.99</v>
      </c>
      <c r="H791" s="254" t="n">
        <f aca="false">$K$1</f>
        <v>0.2026</v>
      </c>
      <c r="I791" s="253" t="n">
        <f aca="false">G791*(1+H791)</f>
        <v>494.256574</v>
      </c>
      <c r="J791" s="253" t="n">
        <f aca="false">ROUND((I791*F791),2)</f>
        <v>988.51</v>
      </c>
      <c r="K791" s="214"/>
    </row>
    <row r="792" customFormat="false" ht="30" hidden="false" customHeight="false" outlineLevel="0" collapsed="false">
      <c r="A792" s="205" t="s">
        <v>1714</v>
      </c>
      <c r="B792" s="205" t="s">
        <v>405</v>
      </c>
      <c r="C792" s="207" t="s">
        <v>1160</v>
      </c>
      <c r="D792" s="206" t="s">
        <v>406</v>
      </c>
      <c r="E792" s="207" t="s">
        <v>120</v>
      </c>
      <c r="F792" s="252" t="n">
        <v>3.9</v>
      </c>
      <c r="G792" s="253" t="n">
        <f aca="false">VLOOKUP(B792,'COMP ANL'!A:I,9,0)</f>
        <v>154.65</v>
      </c>
      <c r="H792" s="254" t="n">
        <f aca="false">$K$1</f>
        <v>0.2026</v>
      </c>
      <c r="I792" s="253" t="n">
        <f aca="false">G792*(1+H792)</f>
        <v>185.98209</v>
      </c>
      <c r="J792" s="253" t="n">
        <f aca="false">ROUND((I792*F792),2)</f>
        <v>725.33</v>
      </c>
      <c r="K792" s="214"/>
    </row>
    <row r="793" customFormat="false" ht="15" hidden="false" customHeight="false" outlineLevel="0" collapsed="false">
      <c r="A793" s="255"/>
      <c r="B793" s="255"/>
      <c r="C793" s="256"/>
      <c r="D793" s="257"/>
      <c r="E793" s="256"/>
      <c r="H793" s="258"/>
      <c r="K793" s="259"/>
    </row>
    <row r="794" customFormat="false" ht="15" hidden="false" customHeight="false" outlineLevel="0" collapsed="false">
      <c r="A794" s="260"/>
      <c r="B794" s="261"/>
      <c r="C794" s="262"/>
      <c r="D794" s="263" t="s">
        <v>1715</v>
      </c>
      <c r="E794" s="262"/>
      <c r="F794" s="264"/>
      <c r="G794" s="265"/>
      <c r="H794" s="266"/>
      <c r="I794" s="267"/>
      <c r="J794" s="265"/>
      <c r="K794" s="268" t="n">
        <f aca="false">SUM(J561:J792)</f>
        <v>334566.01</v>
      </c>
    </row>
    <row r="795" customFormat="false" ht="15" hidden="false" customHeight="false" outlineLevel="0" collapsed="false">
      <c r="A795" s="255"/>
      <c r="B795" s="255"/>
      <c r="C795" s="256"/>
      <c r="D795" s="257"/>
      <c r="E795" s="256"/>
      <c r="H795" s="258"/>
      <c r="K795" s="259"/>
    </row>
    <row r="796" customFormat="false" ht="15" hidden="false" customHeight="false" outlineLevel="0" collapsed="false">
      <c r="A796" s="228" t="s">
        <v>1716</v>
      </c>
      <c r="B796" s="229" t="s">
        <v>15</v>
      </c>
      <c r="C796" s="230"/>
      <c r="D796" s="231" t="s">
        <v>88</v>
      </c>
      <c r="E796" s="230"/>
      <c r="F796" s="232"/>
      <c r="G796" s="233" t="s">
        <v>15</v>
      </c>
      <c r="H796" s="234"/>
      <c r="I796" s="233"/>
      <c r="J796" s="233"/>
      <c r="K796" s="235"/>
    </row>
    <row r="797" customFormat="false" ht="15" hidden="false" customHeight="false" outlineLevel="0" collapsed="false">
      <c r="A797" s="236" t="s">
        <v>1717</v>
      </c>
      <c r="B797" s="237" t="s">
        <v>15</v>
      </c>
      <c r="C797" s="238"/>
      <c r="D797" s="239" t="s">
        <v>1718</v>
      </c>
      <c r="E797" s="238"/>
      <c r="F797" s="240"/>
      <c r="G797" s="241" t="s">
        <v>15</v>
      </c>
      <c r="H797" s="242"/>
      <c r="I797" s="241"/>
      <c r="J797" s="241"/>
      <c r="K797" s="243"/>
    </row>
    <row r="798" customFormat="false" ht="15" hidden="false" customHeight="false" outlineLevel="0" collapsed="false">
      <c r="A798" s="236" t="s">
        <v>1719</v>
      </c>
      <c r="B798" s="237" t="s">
        <v>15</v>
      </c>
      <c r="C798" s="238"/>
      <c r="D798" s="239" t="s">
        <v>1720</v>
      </c>
      <c r="E798" s="238"/>
      <c r="F798" s="240"/>
      <c r="G798" s="241" t="s">
        <v>15</v>
      </c>
      <c r="H798" s="242"/>
      <c r="I798" s="241"/>
      <c r="J798" s="241"/>
      <c r="K798" s="243"/>
    </row>
    <row r="799" customFormat="false" ht="15" hidden="false" customHeight="false" outlineLevel="0" collapsed="false">
      <c r="A799" s="244" t="s">
        <v>1721</v>
      </c>
      <c r="B799" s="245" t="s">
        <v>15</v>
      </c>
      <c r="C799" s="246"/>
      <c r="D799" s="247" t="s">
        <v>1722</v>
      </c>
      <c r="E799" s="246"/>
      <c r="F799" s="248"/>
      <c r="G799" s="249" t="s">
        <v>15</v>
      </c>
      <c r="H799" s="250"/>
      <c r="I799" s="249"/>
      <c r="J799" s="249"/>
      <c r="K799" s="251"/>
    </row>
    <row r="800" customFormat="false" ht="45" hidden="false" customHeight="false" outlineLevel="0" collapsed="false">
      <c r="A800" s="205" t="s">
        <v>1723</v>
      </c>
      <c r="B800" s="205" t="s">
        <v>320</v>
      </c>
      <c r="C800" s="207" t="s">
        <v>841</v>
      </c>
      <c r="D800" s="206" t="s">
        <v>321</v>
      </c>
      <c r="E800" s="207" t="s">
        <v>134</v>
      </c>
      <c r="F800" s="252" t="n">
        <v>1</v>
      </c>
      <c r="G800" s="253" t="n">
        <f aca="false">VLOOKUP(B800,'COMP ANL'!A:I,9,0)</f>
        <v>2415.02</v>
      </c>
      <c r="H800" s="254" t="n">
        <f aca="false">$K$1</f>
        <v>0.2026</v>
      </c>
      <c r="I800" s="253" t="n">
        <f aca="false">G800*(1+H800)</f>
        <v>2904.303052</v>
      </c>
      <c r="J800" s="253" t="n">
        <f aca="false">ROUND((I800*F800),2)</f>
        <v>2904.3</v>
      </c>
      <c r="K800" s="214"/>
    </row>
    <row r="801" customFormat="false" ht="45" hidden="false" customHeight="false" outlineLevel="0" collapsed="false">
      <c r="A801" s="205" t="s">
        <v>1724</v>
      </c>
      <c r="B801" s="205" t="s">
        <v>334</v>
      </c>
      <c r="C801" s="207" t="s">
        <v>841</v>
      </c>
      <c r="D801" s="206" t="s">
        <v>335</v>
      </c>
      <c r="E801" s="207" t="s">
        <v>134</v>
      </c>
      <c r="F801" s="252" t="n">
        <v>1</v>
      </c>
      <c r="G801" s="253" t="n">
        <f aca="false">VLOOKUP(B801,'COMP ANL'!A:I,9,0)</f>
        <v>2204.49</v>
      </c>
      <c r="H801" s="254" t="n">
        <f aca="false">$K$1</f>
        <v>0.2026</v>
      </c>
      <c r="I801" s="253" t="n">
        <f aca="false">G801*(1+H801)</f>
        <v>2651.119674</v>
      </c>
      <c r="J801" s="253" t="n">
        <f aca="false">ROUND((I801*F801),2)</f>
        <v>2651.12</v>
      </c>
      <c r="K801" s="214"/>
    </row>
    <row r="802" customFormat="false" ht="45" hidden="false" customHeight="false" outlineLevel="0" collapsed="false">
      <c r="A802" s="205" t="s">
        <v>1725</v>
      </c>
      <c r="B802" s="205" t="s">
        <v>331</v>
      </c>
      <c r="C802" s="207" t="s">
        <v>841</v>
      </c>
      <c r="D802" s="206" t="s">
        <v>332</v>
      </c>
      <c r="E802" s="207" t="s">
        <v>134</v>
      </c>
      <c r="F802" s="252" t="n">
        <v>1</v>
      </c>
      <c r="G802" s="253" t="n">
        <f aca="false">VLOOKUP(B802,'COMP ANL'!A:I,9,0)</f>
        <v>2217.61</v>
      </c>
      <c r="H802" s="254" t="n">
        <f aca="false">$K$1</f>
        <v>0.2026</v>
      </c>
      <c r="I802" s="253" t="n">
        <f aca="false">G802*(1+H802)</f>
        <v>2666.897786</v>
      </c>
      <c r="J802" s="253" t="n">
        <f aca="false">ROUND((I802*F802),2)</f>
        <v>2666.9</v>
      </c>
      <c r="K802" s="214"/>
    </row>
    <row r="803" customFormat="false" ht="45" hidden="false" customHeight="false" outlineLevel="0" collapsed="false">
      <c r="A803" s="205" t="s">
        <v>1726</v>
      </c>
      <c r="B803" s="205" t="s">
        <v>296</v>
      </c>
      <c r="C803" s="207" t="s">
        <v>841</v>
      </c>
      <c r="D803" s="206" t="s">
        <v>297</v>
      </c>
      <c r="E803" s="207" t="s">
        <v>134</v>
      </c>
      <c r="F803" s="252" t="n">
        <v>1</v>
      </c>
      <c r="G803" s="253" t="n">
        <f aca="false">VLOOKUP(B803,'COMP ANL'!A:I,9,0)</f>
        <v>3380.47</v>
      </c>
      <c r="H803" s="254" t="n">
        <f aca="false">$K$1</f>
        <v>0.2026</v>
      </c>
      <c r="I803" s="253" t="n">
        <f aca="false">G803*(1+H803)</f>
        <v>4065.353222</v>
      </c>
      <c r="J803" s="253" t="n">
        <f aca="false">ROUND((I803*F803),2)</f>
        <v>4065.35</v>
      </c>
      <c r="K803" s="214"/>
    </row>
    <row r="804" customFormat="false" ht="45" hidden="false" customHeight="false" outlineLevel="0" collapsed="false">
      <c r="A804" s="205" t="s">
        <v>1727</v>
      </c>
      <c r="B804" s="205" t="s">
        <v>377</v>
      </c>
      <c r="C804" s="207" t="s">
        <v>841</v>
      </c>
      <c r="D804" s="206" t="s">
        <v>378</v>
      </c>
      <c r="E804" s="207" t="s">
        <v>134</v>
      </c>
      <c r="F804" s="252" t="n">
        <v>1</v>
      </c>
      <c r="G804" s="253" t="n">
        <f aca="false">VLOOKUP(B804,'COMP ANL'!A:I,9,0)</f>
        <v>1586.15</v>
      </c>
      <c r="H804" s="254" t="n">
        <f aca="false">$K$1</f>
        <v>0.2026</v>
      </c>
      <c r="I804" s="253" t="n">
        <f aca="false">G804*(1+H804)</f>
        <v>1907.50399</v>
      </c>
      <c r="J804" s="253" t="n">
        <f aca="false">ROUND((I804*F804),2)</f>
        <v>1907.5</v>
      </c>
      <c r="K804" s="214"/>
    </row>
    <row r="805" customFormat="false" ht="45" hidden="false" customHeight="false" outlineLevel="0" collapsed="false">
      <c r="A805" s="205" t="s">
        <v>1728</v>
      </c>
      <c r="B805" s="205" t="s">
        <v>464</v>
      </c>
      <c r="C805" s="207" t="s">
        <v>841</v>
      </c>
      <c r="D805" s="206" t="s">
        <v>465</v>
      </c>
      <c r="E805" s="207" t="s">
        <v>134</v>
      </c>
      <c r="F805" s="252" t="n">
        <v>1</v>
      </c>
      <c r="G805" s="253" t="n">
        <f aca="false">VLOOKUP(B805,'COMP ANL'!A:I,9,0)</f>
        <v>769.31</v>
      </c>
      <c r="H805" s="254" t="n">
        <f aca="false">$K$1</f>
        <v>0.2026</v>
      </c>
      <c r="I805" s="253" t="n">
        <f aca="false">G805*(1+H805)</f>
        <v>925.172206</v>
      </c>
      <c r="J805" s="253" t="n">
        <f aca="false">ROUND((I805*F805),2)</f>
        <v>925.17</v>
      </c>
      <c r="K805" s="214"/>
    </row>
    <row r="806" customFormat="false" ht="45" hidden="false" customHeight="false" outlineLevel="0" collapsed="false">
      <c r="A806" s="205" t="s">
        <v>1729</v>
      </c>
      <c r="B806" s="205" t="s">
        <v>451</v>
      </c>
      <c r="C806" s="207" t="s">
        <v>841</v>
      </c>
      <c r="D806" s="206" t="s">
        <v>452</v>
      </c>
      <c r="E806" s="207" t="s">
        <v>134</v>
      </c>
      <c r="F806" s="252" t="n">
        <v>1</v>
      </c>
      <c r="G806" s="253" t="n">
        <f aca="false">VLOOKUP(B806,'COMP ANL'!A:I,9,0)</f>
        <v>821.79</v>
      </c>
      <c r="H806" s="254" t="n">
        <f aca="false">$K$1</f>
        <v>0.2026</v>
      </c>
      <c r="I806" s="253" t="n">
        <f aca="false">G806*(1+H806)</f>
        <v>988.284654</v>
      </c>
      <c r="J806" s="253" t="n">
        <f aca="false">ROUND((I806*F806),2)</f>
        <v>988.28</v>
      </c>
      <c r="K806" s="214"/>
    </row>
    <row r="807" customFormat="false" ht="45" hidden="false" customHeight="false" outlineLevel="0" collapsed="false">
      <c r="A807" s="205" t="s">
        <v>1730</v>
      </c>
      <c r="B807" s="205" t="s">
        <v>460</v>
      </c>
      <c r="C807" s="207" t="s">
        <v>841</v>
      </c>
      <c r="D807" s="206" t="s">
        <v>461</v>
      </c>
      <c r="E807" s="207" t="s">
        <v>134</v>
      </c>
      <c r="F807" s="252" t="n">
        <v>1</v>
      </c>
      <c r="G807" s="253" t="n">
        <f aca="false">VLOOKUP(B807,'COMP ANL'!A:I,9,0)</f>
        <v>777.63</v>
      </c>
      <c r="H807" s="254" t="n">
        <f aca="false">$K$1</f>
        <v>0.2026</v>
      </c>
      <c r="I807" s="253" t="n">
        <f aca="false">G807*(1+H807)</f>
        <v>935.177838</v>
      </c>
      <c r="J807" s="253" t="n">
        <f aca="false">ROUND((I807*F807),2)</f>
        <v>935.18</v>
      </c>
      <c r="K807" s="214"/>
    </row>
    <row r="808" customFormat="false" ht="45" hidden="false" customHeight="false" outlineLevel="0" collapsed="false">
      <c r="A808" s="205" t="s">
        <v>1731</v>
      </c>
      <c r="B808" s="205" t="s">
        <v>453</v>
      </c>
      <c r="C808" s="207" t="s">
        <v>841</v>
      </c>
      <c r="D808" s="206" t="s">
        <v>454</v>
      </c>
      <c r="E808" s="207" t="s">
        <v>134</v>
      </c>
      <c r="F808" s="252" t="n">
        <v>1</v>
      </c>
      <c r="G808" s="253" t="n">
        <f aca="false">VLOOKUP(B808,'COMP ANL'!A:I,9,0)</f>
        <v>817.33</v>
      </c>
      <c r="H808" s="254" t="n">
        <f aca="false">$K$1</f>
        <v>0.2026</v>
      </c>
      <c r="I808" s="253" t="n">
        <f aca="false">G808*(1+H808)</f>
        <v>982.921058</v>
      </c>
      <c r="J808" s="253" t="n">
        <f aca="false">ROUND((I808*F808),2)</f>
        <v>982.92</v>
      </c>
      <c r="K808" s="214"/>
    </row>
    <row r="809" customFormat="false" ht="45" hidden="false" customHeight="false" outlineLevel="0" collapsed="false">
      <c r="A809" s="205" t="s">
        <v>1732</v>
      </c>
      <c r="B809" s="205" t="s">
        <v>422</v>
      </c>
      <c r="C809" s="207" t="s">
        <v>841</v>
      </c>
      <c r="D809" s="206" t="s">
        <v>423</v>
      </c>
      <c r="E809" s="207" t="s">
        <v>134</v>
      </c>
      <c r="F809" s="252" t="n">
        <v>1</v>
      </c>
      <c r="G809" s="253" t="n">
        <f aca="false">VLOOKUP(B809,'COMP ANL'!A:I,9,0)</f>
        <v>1052.62</v>
      </c>
      <c r="H809" s="254" t="n">
        <f aca="false">$K$1</f>
        <v>0.2026</v>
      </c>
      <c r="I809" s="253" t="n">
        <f aca="false">G809*(1+H809)</f>
        <v>1265.880812</v>
      </c>
      <c r="J809" s="253" t="n">
        <f aca="false">ROUND((I809*F809),2)</f>
        <v>1265.88</v>
      </c>
      <c r="K809" s="214"/>
    </row>
    <row r="810" customFormat="false" ht="45" hidden="false" customHeight="false" outlineLevel="0" collapsed="false">
      <c r="A810" s="205" t="s">
        <v>1733</v>
      </c>
      <c r="B810" s="205" t="s">
        <v>263</v>
      </c>
      <c r="C810" s="207" t="s">
        <v>841</v>
      </c>
      <c r="D810" s="206" t="s">
        <v>264</v>
      </c>
      <c r="E810" s="207" t="s">
        <v>134</v>
      </c>
      <c r="F810" s="252" t="n">
        <v>2</v>
      </c>
      <c r="G810" s="253" t="n">
        <f aca="false">VLOOKUP(B810,'COMP ANL'!A:I,9,0)</f>
        <v>2604.26</v>
      </c>
      <c r="H810" s="254" t="n">
        <f aca="false">$K$1</f>
        <v>0.2026</v>
      </c>
      <c r="I810" s="253" t="n">
        <f aca="false">G810*(1+H810)</f>
        <v>3131.883076</v>
      </c>
      <c r="J810" s="253" t="n">
        <f aca="false">ROUND((I810*F810),2)</f>
        <v>6263.77</v>
      </c>
      <c r="K810" s="214"/>
    </row>
    <row r="811" customFormat="false" ht="45" hidden="false" customHeight="false" outlineLevel="0" collapsed="false">
      <c r="A811" s="205" t="s">
        <v>1734</v>
      </c>
      <c r="B811" s="205" t="s">
        <v>261</v>
      </c>
      <c r="C811" s="207" t="s">
        <v>841</v>
      </c>
      <c r="D811" s="206" t="s">
        <v>262</v>
      </c>
      <c r="E811" s="207" t="s">
        <v>134</v>
      </c>
      <c r="F811" s="252" t="n">
        <v>1</v>
      </c>
      <c r="G811" s="253" t="n">
        <f aca="false">VLOOKUP(B811,'COMP ANL'!A:I,9,0)</f>
        <v>5497.89</v>
      </c>
      <c r="H811" s="254" t="n">
        <f aca="false">$K$1</f>
        <v>0.2026</v>
      </c>
      <c r="I811" s="253" t="n">
        <f aca="false">G811*(1+H811)</f>
        <v>6611.762514</v>
      </c>
      <c r="J811" s="253" t="n">
        <f aca="false">ROUND((I811*F811),2)</f>
        <v>6611.76</v>
      </c>
      <c r="K811" s="214"/>
    </row>
    <row r="812" customFormat="false" ht="45" hidden="false" customHeight="false" outlineLevel="0" collapsed="false">
      <c r="A812" s="205" t="s">
        <v>1735</v>
      </c>
      <c r="B812" s="205" t="s">
        <v>468</v>
      </c>
      <c r="C812" s="207" t="s">
        <v>841</v>
      </c>
      <c r="D812" s="206" t="s">
        <v>469</v>
      </c>
      <c r="E812" s="207" t="s">
        <v>134</v>
      </c>
      <c r="F812" s="252" t="n">
        <v>1</v>
      </c>
      <c r="G812" s="253" t="n">
        <f aca="false">VLOOKUP(B812,'COMP ANL'!A:I,9,0)</f>
        <v>742.17</v>
      </c>
      <c r="H812" s="254" t="n">
        <f aca="false">$K$1</f>
        <v>0.2026</v>
      </c>
      <c r="I812" s="253" t="n">
        <f aca="false">G812*(1+H812)</f>
        <v>892.533642</v>
      </c>
      <c r="J812" s="253" t="n">
        <f aca="false">ROUND((I812*F812),2)</f>
        <v>892.53</v>
      </c>
      <c r="K812" s="214"/>
    </row>
    <row r="813" customFormat="false" ht="15" hidden="false" customHeight="false" outlineLevel="0" collapsed="false">
      <c r="A813" s="236" t="s">
        <v>1736</v>
      </c>
      <c r="B813" s="237" t="s">
        <v>15</v>
      </c>
      <c r="C813" s="238"/>
      <c r="D813" s="239" t="s">
        <v>1737</v>
      </c>
      <c r="E813" s="238"/>
      <c r="F813" s="240"/>
      <c r="G813" s="241" t="s">
        <v>15</v>
      </c>
      <c r="H813" s="242"/>
      <c r="I813" s="241"/>
      <c r="J813" s="241"/>
      <c r="K813" s="243"/>
    </row>
    <row r="814" customFormat="false" ht="15" hidden="false" customHeight="false" outlineLevel="0" collapsed="false">
      <c r="A814" s="244" t="s">
        <v>1738</v>
      </c>
      <c r="B814" s="245" t="s">
        <v>15</v>
      </c>
      <c r="C814" s="246"/>
      <c r="D814" s="247" t="s">
        <v>1739</v>
      </c>
      <c r="E814" s="246"/>
      <c r="F814" s="248"/>
      <c r="G814" s="249" t="s">
        <v>15</v>
      </c>
      <c r="H814" s="250"/>
      <c r="I814" s="249"/>
      <c r="J814" s="249"/>
      <c r="K814" s="251"/>
    </row>
    <row r="815" customFormat="false" ht="45" hidden="false" customHeight="false" outlineLevel="0" collapsed="false">
      <c r="A815" s="205" t="s">
        <v>1740</v>
      </c>
      <c r="B815" s="205" t="n">
        <v>91834</v>
      </c>
      <c r="C815" s="207" t="s">
        <v>774</v>
      </c>
      <c r="D815" s="206" t="s">
        <v>179</v>
      </c>
      <c r="E815" s="207" t="s">
        <v>120</v>
      </c>
      <c r="F815" s="252" t="n">
        <v>634.8</v>
      </c>
      <c r="G815" s="253" t="n">
        <f aca="false">VLOOKUP(B815,'COMP ANL'!A:I,9,0)</f>
        <v>18.39</v>
      </c>
      <c r="H815" s="254" t="n">
        <f aca="false">$K$1</f>
        <v>0.2026</v>
      </c>
      <c r="I815" s="253" t="n">
        <f aca="false">G815*(1+H815)</f>
        <v>22.115814</v>
      </c>
      <c r="J815" s="253" t="n">
        <f aca="false">ROUND((I815*F815),2)</f>
        <v>14039.12</v>
      </c>
      <c r="K815" s="214"/>
    </row>
    <row r="816" customFormat="false" ht="45" hidden="false" customHeight="false" outlineLevel="0" collapsed="false">
      <c r="A816" s="205" t="s">
        <v>1741</v>
      </c>
      <c r="B816" s="205" t="n">
        <v>91836</v>
      </c>
      <c r="C816" s="207" t="s">
        <v>774</v>
      </c>
      <c r="D816" s="206" t="s">
        <v>246</v>
      </c>
      <c r="E816" s="207" t="s">
        <v>120</v>
      </c>
      <c r="F816" s="252" t="n">
        <v>314.6</v>
      </c>
      <c r="G816" s="253" t="n">
        <f aca="false">VLOOKUP(B816,'COMP ANL'!A:I,9,0)</f>
        <v>21.49</v>
      </c>
      <c r="H816" s="254" t="n">
        <f aca="false">$K$1</f>
        <v>0.2026</v>
      </c>
      <c r="I816" s="253" t="n">
        <f aca="false">G816*(1+H816)</f>
        <v>25.843874</v>
      </c>
      <c r="J816" s="253" t="n">
        <f aca="false">ROUND((I816*F816),2)</f>
        <v>8130.48</v>
      </c>
      <c r="K816" s="214"/>
    </row>
    <row r="817" customFormat="false" ht="45" hidden="false" customHeight="false" outlineLevel="0" collapsed="false">
      <c r="A817" s="205" t="s">
        <v>1742</v>
      </c>
      <c r="B817" s="205" t="n">
        <v>91860</v>
      </c>
      <c r="C817" s="207" t="s">
        <v>774</v>
      </c>
      <c r="D817" s="206" t="s">
        <v>298</v>
      </c>
      <c r="E817" s="207" t="s">
        <v>120</v>
      </c>
      <c r="F817" s="252" t="n">
        <v>253.7</v>
      </c>
      <c r="G817" s="253" t="n">
        <f aca="false">VLOOKUP(B817,'COMP ANL'!A:I,9,0)</f>
        <v>13</v>
      </c>
      <c r="H817" s="254" t="n">
        <f aca="false">$K$1</f>
        <v>0.2026</v>
      </c>
      <c r="I817" s="253" t="n">
        <f aca="false">G817*(1+H817)</f>
        <v>15.6338</v>
      </c>
      <c r="J817" s="253" t="n">
        <f aca="false">ROUND((I817*F817),2)</f>
        <v>3966.3</v>
      </c>
      <c r="K817" s="214"/>
    </row>
    <row r="818" customFormat="false" ht="45" hidden="false" customHeight="false" outlineLevel="0" collapsed="false">
      <c r="A818" s="205" t="s">
        <v>1743</v>
      </c>
      <c r="B818" s="205" t="n">
        <v>97668</v>
      </c>
      <c r="C818" s="207" t="s">
        <v>774</v>
      </c>
      <c r="D818" s="206" t="s">
        <v>604</v>
      </c>
      <c r="E818" s="207" t="s">
        <v>120</v>
      </c>
      <c r="F818" s="252" t="n">
        <v>14.4</v>
      </c>
      <c r="G818" s="253" t="n">
        <f aca="false">VLOOKUP(B818,'COMP ANL'!A:I,9,0)</f>
        <v>12.49</v>
      </c>
      <c r="H818" s="254" t="n">
        <f aca="false">$K$1</f>
        <v>0.2026</v>
      </c>
      <c r="I818" s="253" t="n">
        <f aca="false">G818*(1+H818)</f>
        <v>15.020474</v>
      </c>
      <c r="J818" s="253" t="n">
        <f aca="false">ROUND((I818*F818),2)</f>
        <v>216.29</v>
      </c>
      <c r="K818" s="214"/>
    </row>
    <row r="819" customFormat="false" ht="45" hidden="false" customHeight="false" outlineLevel="0" collapsed="false">
      <c r="A819" s="205" t="s">
        <v>1744</v>
      </c>
      <c r="B819" s="205" t="n">
        <v>97669</v>
      </c>
      <c r="C819" s="207" t="s">
        <v>774</v>
      </c>
      <c r="D819" s="206" t="s">
        <v>520</v>
      </c>
      <c r="E819" s="207" t="s">
        <v>120</v>
      </c>
      <c r="F819" s="252" t="n">
        <v>23.1</v>
      </c>
      <c r="G819" s="253" t="n">
        <f aca="false">VLOOKUP(B819,'COMP ANL'!A:I,9,0)</f>
        <v>18.49</v>
      </c>
      <c r="H819" s="254" t="n">
        <f aca="false">$K$1</f>
        <v>0.2026</v>
      </c>
      <c r="I819" s="253" t="n">
        <f aca="false">G819*(1+H819)</f>
        <v>22.236074</v>
      </c>
      <c r="J819" s="253" t="n">
        <f aca="false">ROUND((I819*F819),2)</f>
        <v>513.65</v>
      </c>
      <c r="K819" s="214"/>
    </row>
    <row r="820" customFormat="false" ht="45" hidden="false" customHeight="false" outlineLevel="0" collapsed="false">
      <c r="A820" s="205" t="s">
        <v>1745</v>
      </c>
      <c r="B820" s="205" t="n">
        <v>97670</v>
      </c>
      <c r="C820" s="207" t="s">
        <v>774</v>
      </c>
      <c r="D820" s="206" t="s">
        <v>603</v>
      </c>
      <c r="E820" s="207" t="s">
        <v>120</v>
      </c>
      <c r="F820" s="252" t="n">
        <v>7.6</v>
      </c>
      <c r="G820" s="253" t="n">
        <f aca="false">VLOOKUP(B820,'COMP ANL'!A:I,9,0)</f>
        <v>23.73</v>
      </c>
      <c r="H820" s="254" t="n">
        <f aca="false">$K$1</f>
        <v>0.2026</v>
      </c>
      <c r="I820" s="253" t="n">
        <f aca="false">G820*(1+H820)</f>
        <v>28.537698</v>
      </c>
      <c r="J820" s="253" t="n">
        <f aca="false">ROUND((I820*F820),2)</f>
        <v>216.89</v>
      </c>
      <c r="K820" s="214"/>
    </row>
    <row r="821" customFormat="false" ht="15" hidden="false" customHeight="false" outlineLevel="0" collapsed="false">
      <c r="A821" s="244" t="s">
        <v>1746</v>
      </c>
      <c r="B821" s="245" t="s">
        <v>15</v>
      </c>
      <c r="C821" s="246"/>
      <c r="D821" s="247" t="s">
        <v>1747</v>
      </c>
      <c r="E821" s="246"/>
      <c r="F821" s="248"/>
      <c r="G821" s="249" t="s">
        <v>15</v>
      </c>
      <c r="H821" s="250"/>
      <c r="I821" s="249"/>
      <c r="J821" s="249"/>
      <c r="K821" s="251"/>
    </row>
    <row r="822" customFormat="false" ht="45" hidden="false" customHeight="false" outlineLevel="0" collapsed="false">
      <c r="A822" s="205" t="s">
        <v>1748</v>
      </c>
      <c r="B822" s="205" t="n">
        <v>91862</v>
      </c>
      <c r="C822" s="207" t="s">
        <v>774</v>
      </c>
      <c r="D822" s="206" t="s">
        <v>739</v>
      </c>
      <c r="E822" s="207" t="s">
        <v>120</v>
      </c>
      <c r="F822" s="252" t="n">
        <v>2</v>
      </c>
      <c r="G822" s="253" t="n">
        <f aca="false">VLOOKUP(B822,'COMP ANL'!A:I,9,0)</f>
        <v>10.24</v>
      </c>
      <c r="H822" s="254" t="n">
        <f aca="false">$K$1</f>
        <v>0.2026</v>
      </c>
      <c r="I822" s="253" t="n">
        <f aca="false">G822*(1+H822)</f>
        <v>12.314624</v>
      </c>
      <c r="J822" s="253" t="n">
        <f aca="false">ROUND((I822*F822),2)</f>
        <v>24.63</v>
      </c>
      <c r="K822" s="214"/>
    </row>
    <row r="823" customFormat="false" ht="15" hidden="false" customHeight="false" outlineLevel="0" collapsed="false">
      <c r="A823" s="244" t="s">
        <v>1749</v>
      </c>
      <c r="B823" s="245" t="s">
        <v>15</v>
      </c>
      <c r="C823" s="246"/>
      <c r="D823" s="247" t="s">
        <v>1301</v>
      </c>
      <c r="E823" s="246"/>
      <c r="F823" s="248"/>
      <c r="G823" s="249" t="s">
        <v>15</v>
      </c>
      <c r="H823" s="250"/>
      <c r="I823" s="249"/>
      <c r="J823" s="249"/>
      <c r="K823" s="251"/>
    </row>
    <row r="824" customFormat="false" ht="45" hidden="false" customHeight="false" outlineLevel="0" collapsed="false">
      <c r="A824" s="205" t="s">
        <v>1750</v>
      </c>
      <c r="B824" s="205" t="n">
        <v>95745</v>
      </c>
      <c r="C824" s="207" t="s">
        <v>774</v>
      </c>
      <c r="D824" s="206" t="s">
        <v>187</v>
      </c>
      <c r="E824" s="207" t="s">
        <v>120</v>
      </c>
      <c r="F824" s="252" t="n">
        <v>620.6</v>
      </c>
      <c r="G824" s="253" t="n">
        <f aca="false">VLOOKUP(B824,'COMP ANL'!A:I,9,0)</f>
        <v>28.1</v>
      </c>
      <c r="H824" s="254" t="n">
        <f aca="false">$K$1</f>
        <v>0.2026</v>
      </c>
      <c r="I824" s="253" t="n">
        <f aca="false">G824*(1+H824)</f>
        <v>33.79306</v>
      </c>
      <c r="J824" s="253" t="n">
        <f aca="false">ROUND((I824*F824),2)</f>
        <v>20971.97</v>
      </c>
      <c r="K824" s="214"/>
    </row>
    <row r="825" customFormat="false" ht="45" hidden="false" customHeight="false" outlineLevel="0" collapsed="false">
      <c r="A825" s="205" t="s">
        <v>1751</v>
      </c>
      <c r="B825" s="205" t="n">
        <v>95746</v>
      </c>
      <c r="C825" s="207" t="s">
        <v>774</v>
      </c>
      <c r="D825" s="206" t="s">
        <v>314</v>
      </c>
      <c r="E825" s="207" t="s">
        <v>120</v>
      </c>
      <c r="F825" s="252" t="n">
        <v>63.7</v>
      </c>
      <c r="G825" s="253" t="n">
        <f aca="false">VLOOKUP(B825,'COMP ANL'!A:I,9,0)</f>
        <v>33.09</v>
      </c>
      <c r="H825" s="254" t="n">
        <f aca="false">$K$1</f>
        <v>0.2026</v>
      </c>
      <c r="I825" s="253" t="n">
        <f aca="false">G825*(1+H825)</f>
        <v>39.794034</v>
      </c>
      <c r="J825" s="253" t="n">
        <f aca="false">ROUND((I825*F825),2)</f>
        <v>2534.88</v>
      </c>
      <c r="K825" s="214"/>
    </row>
    <row r="826" customFormat="false" ht="15" hidden="false" customHeight="false" outlineLevel="0" collapsed="false">
      <c r="A826" s="205" t="s">
        <v>1752</v>
      </c>
      <c r="B826" s="205" t="s">
        <v>276</v>
      </c>
      <c r="C826" s="207" t="s">
        <v>1160</v>
      </c>
      <c r="D826" s="206" t="s">
        <v>277</v>
      </c>
      <c r="E826" s="207" t="s">
        <v>134</v>
      </c>
      <c r="F826" s="252" t="n">
        <v>828</v>
      </c>
      <c r="G826" s="253" t="n">
        <f aca="false">VLOOKUP(B826,'COMP ANL'!A:I,9,0)</f>
        <v>5.84</v>
      </c>
      <c r="H826" s="254" t="n">
        <f aca="false">$K$1</f>
        <v>0.2026</v>
      </c>
      <c r="I826" s="253" t="n">
        <f aca="false">G826*(1+H826)</f>
        <v>7.023184</v>
      </c>
      <c r="J826" s="253" t="n">
        <f aca="false">ROUND((I826*F826),2)</f>
        <v>5815.2</v>
      </c>
      <c r="K826" s="214"/>
    </row>
    <row r="827" customFormat="false" ht="15" hidden="false" customHeight="false" outlineLevel="0" collapsed="false">
      <c r="A827" s="205" t="s">
        <v>1753</v>
      </c>
      <c r="B827" s="205" t="s">
        <v>681</v>
      </c>
      <c r="C827" s="207" t="s">
        <v>1160</v>
      </c>
      <c r="D827" s="206" t="s">
        <v>682</v>
      </c>
      <c r="E827" s="207" t="s">
        <v>134</v>
      </c>
      <c r="F827" s="252" t="n">
        <v>70</v>
      </c>
      <c r="G827" s="253" t="n">
        <f aca="false">VLOOKUP(B827,'COMP ANL'!A:I,9,0)</f>
        <v>0.9</v>
      </c>
      <c r="H827" s="254" t="n">
        <f aca="false">$K$1</f>
        <v>0.2026</v>
      </c>
      <c r="I827" s="253" t="n">
        <f aca="false">G827*(1+H827)</f>
        <v>1.08234</v>
      </c>
      <c r="J827" s="253" t="n">
        <f aca="false">ROUND((I827*F827),2)</f>
        <v>75.76</v>
      </c>
      <c r="K827" s="214"/>
    </row>
    <row r="828" customFormat="false" ht="15" hidden="false" customHeight="false" outlineLevel="0" collapsed="false">
      <c r="A828" s="244" t="s">
        <v>1754</v>
      </c>
      <c r="B828" s="245" t="s">
        <v>15</v>
      </c>
      <c r="C828" s="246"/>
      <c r="D828" s="247" t="s">
        <v>1755</v>
      </c>
      <c r="E828" s="246"/>
      <c r="F828" s="248"/>
      <c r="G828" s="249" t="s">
        <v>15</v>
      </c>
      <c r="H828" s="250"/>
      <c r="I828" s="249"/>
      <c r="J828" s="249"/>
      <c r="K828" s="251"/>
    </row>
    <row r="829" customFormat="false" ht="45" hidden="false" customHeight="false" outlineLevel="0" collapsed="false">
      <c r="A829" s="205" t="s">
        <v>1756</v>
      </c>
      <c r="B829" s="205" t="n">
        <v>91926</v>
      </c>
      <c r="C829" s="207" t="s">
        <v>774</v>
      </c>
      <c r="D829" s="206" t="s">
        <v>140</v>
      </c>
      <c r="E829" s="207" t="s">
        <v>120</v>
      </c>
      <c r="F829" s="252" t="n">
        <v>11830.4</v>
      </c>
      <c r="G829" s="253" t="n">
        <f aca="false">VLOOKUP(B829,'COMP ANL'!A:I,9,0)</f>
        <v>4.57</v>
      </c>
      <c r="H829" s="254" t="n">
        <f aca="false">$K$1</f>
        <v>0.2026</v>
      </c>
      <c r="I829" s="253" t="n">
        <f aca="false">G829*(1+H829)</f>
        <v>5.495882</v>
      </c>
      <c r="J829" s="253" t="n">
        <f aca="false">ROUND((I829*F829),2)</f>
        <v>65018.48</v>
      </c>
      <c r="K829" s="214"/>
    </row>
    <row r="830" customFormat="false" ht="45" hidden="false" customHeight="false" outlineLevel="0" collapsed="false">
      <c r="A830" s="205" t="s">
        <v>1757</v>
      </c>
      <c r="B830" s="205" t="n">
        <v>91928</v>
      </c>
      <c r="C830" s="207" t="s">
        <v>774</v>
      </c>
      <c r="D830" s="206" t="s">
        <v>182</v>
      </c>
      <c r="E830" s="207" t="s">
        <v>120</v>
      </c>
      <c r="F830" s="252" t="n">
        <v>2694</v>
      </c>
      <c r="G830" s="253" t="n">
        <f aca="false">VLOOKUP(B830,'COMP ANL'!A:I,9,0)</f>
        <v>7.08</v>
      </c>
      <c r="H830" s="254" t="n">
        <f aca="false">$K$1</f>
        <v>0.2026</v>
      </c>
      <c r="I830" s="253" t="n">
        <f aca="false">G830*(1+H830)</f>
        <v>8.514408</v>
      </c>
      <c r="J830" s="253" t="n">
        <f aca="false">ROUND((I830*F830),2)</f>
        <v>22937.82</v>
      </c>
      <c r="K830" s="214"/>
    </row>
    <row r="831" customFormat="false" ht="45" hidden="false" customHeight="false" outlineLevel="0" collapsed="false">
      <c r="A831" s="205" t="s">
        <v>1758</v>
      </c>
      <c r="B831" s="205" t="n">
        <v>91930</v>
      </c>
      <c r="C831" s="207" t="s">
        <v>774</v>
      </c>
      <c r="D831" s="206" t="s">
        <v>206</v>
      </c>
      <c r="E831" s="207" t="s">
        <v>120</v>
      </c>
      <c r="F831" s="252" t="n">
        <v>1286.6</v>
      </c>
      <c r="G831" s="253" t="n">
        <f aca="false">VLOOKUP(B831,'COMP ANL'!A:I,9,0)</f>
        <v>9.9</v>
      </c>
      <c r="H831" s="254" t="n">
        <f aca="false">$K$1</f>
        <v>0.2026</v>
      </c>
      <c r="I831" s="253" t="n">
        <f aca="false">G831*(1+H831)</f>
        <v>11.90574</v>
      </c>
      <c r="J831" s="253" t="n">
        <f aca="false">ROUND((I831*F831),2)</f>
        <v>15317.93</v>
      </c>
      <c r="K831" s="214"/>
    </row>
    <row r="832" customFormat="false" ht="45" hidden="false" customHeight="false" outlineLevel="0" collapsed="false">
      <c r="A832" s="205" t="s">
        <v>1759</v>
      </c>
      <c r="B832" s="205" t="n">
        <v>91931</v>
      </c>
      <c r="C832" s="207" t="s">
        <v>774</v>
      </c>
      <c r="D832" s="206" t="s">
        <v>193</v>
      </c>
      <c r="E832" s="207" t="s">
        <v>120</v>
      </c>
      <c r="F832" s="252" t="n">
        <v>1439.6</v>
      </c>
      <c r="G832" s="253" t="n">
        <f aca="false">VLOOKUP(B832,'COMP ANL'!A:I,9,0)</f>
        <v>10.71</v>
      </c>
      <c r="H832" s="254" t="n">
        <f aca="false">$K$1</f>
        <v>0.2026</v>
      </c>
      <c r="I832" s="253" t="n">
        <f aca="false">G832*(1+H832)</f>
        <v>12.879846</v>
      </c>
      <c r="J832" s="253" t="n">
        <f aca="false">ROUND((I832*F832),2)</f>
        <v>18541.83</v>
      </c>
      <c r="K832" s="214"/>
    </row>
    <row r="833" customFormat="false" ht="45" hidden="false" customHeight="false" outlineLevel="0" collapsed="false">
      <c r="A833" s="205" t="s">
        <v>1760</v>
      </c>
      <c r="B833" s="205" t="n">
        <v>91935</v>
      </c>
      <c r="C833" s="207" t="s">
        <v>774</v>
      </c>
      <c r="D833" s="206" t="s">
        <v>201</v>
      </c>
      <c r="E833" s="207" t="s">
        <v>120</v>
      </c>
      <c r="F833" s="252" t="n">
        <v>508</v>
      </c>
      <c r="G833" s="253" t="n">
        <f aca="false">VLOOKUP(B833,'COMP ANL'!A:I,9,0)</f>
        <v>26.87</v>
      </c>
      <c r="H833" s="254" t="n">
        <f aca="false">$K$1</f>
        <v>0.2026</v>
      </c>
      <c r="I833" s="253" t="n">
        <f aca="false">G833*(1+H833)</f>
        <v>32.313862</v>
      </c>
      <c r="J833" s="253" t="n">
        <f aca="false">ROUND((I833*F833),2)</f>
        <v>16415.44</v>
      </c>
      <c r="K833" s="214"/>
    </row>
    <row r="834" customFormat="false" ht="45" hidden="false" customHeight="false" outlineLevel="0" collapsed="false">
      <c r="A834" s="205" t="s">
        <v>1761</v>
      </c>
      <c r="B834" s="205" t="n">
        <v>92986</v>
      </c>
      <c r="C834" s="207" t="s">
        <v>774</v>
      </c>
      <c r="D834" s="206" t="s">
        <v>399</v>
      </c>
      <c r="E834" s="207" t="s">
        <v>120</v>
      </c>
      <c r="F834" s="252" t="n">
        <v>33.1</v>
      </c>
      <c r="G834" s="253" t="n">
        <f aca="false">VLOOKUP(B834,'COMP ANL'!A:I,9,0)</f>
        <v>40.92</v>
      </c>
      <c r="H834" s="254" t="n">
        <f aca="false">$K$1</f>
        <v>0.2026</v>
      </c>
      <c r="I834" s="253" t="n">
        <f aca="false">G834*(1+H834)</f>
        <v>49.210392</v>
      </c>
      <c r="J834" s="253" t="n">
        <f aca="false">ROUND((I834*F834),2)</f>
        <v>1628.86</v>
      </c>
      <c r="K834" s="214"/>
    </row>
    <row r="835" customFormat="false" ht="45" hidden="false" customHeight="false" outlineLevel="0" collapsed="false">
      <c r="A835" s="205" t="s">
        <v>1762</v>
      </c>
      <c r="B835" s="205" t="n">
        <v>92990</v>
      </c>
      <c r="C835" s="207" t="s">
        <v>774</v>
      </c>
      <c r="D835" s="206" t="s">
        <v>214</v>
      </c>
      <c r="E835" s="207" t="s">
        <v>120</v>
      </c>
      <c r="F835" s="252" t="n">
        <v>132.2</v>
      </c>
      <c r="G835" s="253" t="n">
        <f aca="false">VLOOKUP(B835,'COMP ANL'!A:I,9,0)</f>
        <v>82.32</v>
      </c>
      <c r="H835" s="254" t="n">
        <f aca="false">$K$1</f>
        <v>0.2026</v>
      </c>
      <c r="I835" s="253" t="n">
        <f aca="false">G835*(1+H835)</f>
        <v>98.998032</v>
      </c>
      <c r="J835" s="253" t="n">
        <f aca="false">ROUND((I835*F835),2)</f>
        <v>13087.54</v>
      </c>
      <c r="K835" s="214"/>
    </row>
    <row r="836" customFormat="false" ht="15" hidden="false" customHeight="false" outlineLevel="0" collapsed="false">
      <c r="A836" s="236" t="s">
        <v>1763</v>
      </c>
      <c r="B836" s="237" t="s">
        <v>15</v>
      </c>
      <c r="C836" s="238"/>
      <c r="D836" s="239" t="s">
        <v>1693</v>
      </c>
      <c r="E836" s="238"/>
      <c r="F836" s="240"/>
      <c r="G836" s="241" t="s">
        <v>15</v>
      </c>
      <c r="H836" s="242"/>
      <c r="I836" s="241"/>
      <c r="J836" s="241"/>
      <c r="K836" s="243"/>
    </row>
    <row r="837" customFormat="false" ht="15" hidden="false" customHeight="false" outlineLevel="0" collapsed="false">
      <c r="A837" s="244" t="s">
        <v>1764</v>
      </c>
      <c r="B837" s="245" t="s">
        <v>15</v>
      </c>
      <c r="C837" s="246"/>
      <c r="D837" s="247" t="s">
        <v>1765</v>
      </c>
      <c r="E837" s="246"/>
      <c r="F837" s="248"/>
      <c r="G837" s="249" t="s">
        <v>15</v>
      </c>
      <c r="H837" s="250"/>
      <c r="I837" s="249"/>
      <c r="J837" s="249"/>
      <c r="K837" s="251"/>
    </row>
    <row r="838" customFormat="false" ht="45" hidden="false" customHeight="false" outlineLevel="0" collapsed="false">
      <c r="A838" s="205" t="s">
        <v>1766</v>
      </c>
      <c r="B838" s="205" t="n">
        <v>91940</v>
      </c>
      <c r="C838" s="207" t="s">
        <v>774</v>
      </c>
      <c r="D838" s="206" t="s">
        <v>269</v>
      </c>
      <c r="E838" s="207" t="s">
        <v>134</v>
      </c>
      <c r="F838" s="252" t="n">
        <v>268</v>
      </c>
      <c r="G838" s="253" t="n">
        <f aca="false">VLOOKUP(B838,'COMP ANL'!A:I,9,0)</f>
        <v>18.64</v>
      </c>
      <c r="H838" s="254" t="n">
        <f aca="false">$K$1</f>
        <v>0.2026</v>
      </c>
      <c r="I838" s="253" t="n">
        <f aca="false">G838*(1+H838)</f>
        <v>22.416464</v>
      </c>
      <c r="J838" s="253" t="n">
        <f aca="false">ROUND((I838*F838),2)</f>
        <v>6007.61</v>
      </c>
      <c r="K838" s="214"/>
    </row>
    <row r="839" customFormat="false" ht="15" hidden="false" customHeight="false" outlineLevel="0" collapsed="false">
      <c r="A839" s="244" t="s">
        <v>1767</v>
      </c>
      <c r="B839" s="245" t="s">
        <v>15</v>
      </c>
      <c r="C839" s="246"/>
      <c r="D839" s="247" t="s">
        <v>1768</v>
      </c>
      <c r="E839" s="246"/>
      <c r="F839" s="248"/>
      <c r="G839" s="249" t="s">
        <v>15</v>
      </c>
      <c r="H839" s="250"/>
      <c r="I839" s="249"/>
      <c r="J839" s="249"/>
      <c r="K839" s="251"/>
    </row>
    <row r="840" customFormat="false" ht="45" hidden="false" customHeight="false" outlineLevel="0" collapsed="false">
      <c r="A840" s="205" t="s">
        <v>1769</v>
      </c>
      <c r="B840" s="205" t="n">
        <v>95787</v>
      </c>
      <c r="C840" s="207" t="s">
        <v>774</v>
      </c>
      <c r="D840" s="206" t="s">
        <v>278</v>
      </c>
      <c r="E840" s="207" t="s">
        <v>134</v>
      </c>
      <c r="F840" s="252" t="n">
        <v>179</v>
      </c>
      <c r="G840" s="253" t="n">
        <f aca="false">VLOOKUP(B840,'COMP ANL'!A:I,9,0)</f>
        <v>26.85</v>
      </c>
      <c r="H840" s="254" t="n">
        <f aca="false">$K$1</f>
        <v>0.2026</v>
      </c>
      <c r="I840" s="253" t="n">
        <f aca="false">G840*(1+H840)</f>
        <v>32.28981</v>
      </c>
      <c r="J840" s="253" t="n">
        <f aca="false">ROUND((I840*F840),2)</f>
        <v>5779.88</v>
      </c>
      <c r="K840" s="214"/>
    </row>
    <row r="841" customFormat="false" ht="45" hidden="false" customHeight="false" outlineLevel="0" collapsed="false">
      <c r="A841" s="205" t="s">
        <v>1770</v>
      </c>
      <c r="B841" s="205" t="n">
        <v>95789</v>
      </c>
      <c r="C841" s="207" t="s">
        <v>774</v>
      </c>
      <c r="D841" s="206" t="s">
        <v>489</v>
      </c>
      <c r="E841" s="207" t="s">
        <v>134</v>
      </c>
      <c r="F841" s="252" t="n">
        <v>12</v>
      </c>
      <c r="G841" s="253" t="n">
        <f aca="false">VLOOKUP(B841,'COMP ANL'!A:I,9,0)</f>
        <v>36.17</v>
      </c>
      <c r="H841" s="254" t="n">
        <f aca="false">$K$1</f>
        <v>0.2026</v>
      </c>
      <c r="I841" s="253" t="n">
        <f aca="false">G841*(1+H841)</f>
        <v>43.498042</v>
      </c>
      <c r="J841" s="253" t="n">
        <f aca="false">ROUND((I841*F841),2)</f>
        <v>521.98</v>
      </c>
      <c r="K841" s="214"/>
    </row>
    <row r="842" customFormat="false" ht="45" hidden="false" customHeight="false" outlineLevel="0" collapsed="false">
      <c r="A842" s="205" t="s">
        <v>1771</v>
      </c>
      <c r="B842" s="205" t="n">
        <v>95795</v>
      </c>
      <c r="C842" s="207" t="s">
        <v>774</v>
      </c>
      <c r="D842" s="206" t="s">
        <v>315</v>
      </c>
      <c r="E842" s="207" t="s">
        <v>134</v>
      </c>
      <c r="F842" s="252" t="n">
        <v>89</v>
      </c>
      <c r="G842" s="253" t="n">
        <f aca="false">VLOOKUP(B842,'COMP ANL'!A:I,9,0)</f>
        <v>30.56</v>
      </c>
      <c r="H842" s="254" t="n">
        <f aca="false">$K$1</f>
        <v>0.2026</v>
      </c>
      <c r="I842" s="253" t="n">
        <f aca="false">G842*(1+H842)</f>
        <v>36.751456</v>
      </c>
      <c r="J842" s="253" t="n">
        <f aca="false">ROUND((I842*F842),2)</f>
        <v>3270.88</v>
      </c>
      <c r="K842" s="214"/>
    </row>
    <row r="843" customFormat="false" ht="45" hidden="false" customHeight="false" outlineLevel="0" collapsed="false">
      <c r="A843" s="205" t="s">
        <v>1772</v>
      </c>
      <c r="B843" s="205" t="n">
        <v>95796</v>
      </c>
      <c r="C843" s="207" t="s">
        <v>774</v>
      </c>
      <c r="D843" s="206" t="s">
        <v>630</v>
      </c>
      <c r="E843" s="207" t="s">
        <v>134</v>
      </c>
      <c r="F843" s="252" t="n">
        <v>1</v>
      </c>
      <c r="G843" s="253" t="n">
        <f aca="false">VLOOKUP(B843,'COMP ANL'!A:I,9,0)</f>
        <v>42.43</v>
      </c>
      <c r="H843" s="254" t="n">
        <f aca="false">$K$1</f>
        <v>0.2026</v>
      </c>
      <c r="I843" s="253" t="n">
        <f aca="false">G843*(1+H843)</f>
        <v>51.026318</v>
      </c>
      <c r="J843" s="253" t="n">
        <f aca="false">ROUND((I843*F843),2)</f>
        <v>51.03</v>
      </c>
      <c r="K843" s="214"/>
    </row>
    <row r="844" customFormat="false" ht="45" hidden="false" customHeight="false" outlineLevel="0" collapsed="false">
      <c r="A844" s="205" t="s">
        <v>1773</v>
      </c>
      <c r="B844" s="205" t="n">
        <v>95801</v>
      </c>
      <c r="C844" s="207" t="s">
        <v>774</v>
      </c>
      <c r="D844" s="206" t="s">
        <v>535</v>
      </c>
      <c r="E844" s="207" t="s">
        <v>134</v>
      </c>
      <c r="F844" s="252" t="n">
        <v>10</v>
      </c>
      <c r="G844" s="253" t="n">
        <f aca="false">VLOOKUP(B844,'COMP ANL'!A:I,9,0)</f>
        <v>36.28</v>
      </c>
      <c r="H844" s="254" t="n">
        <f aca="false">$K$1</f>
        <v>0.2026</v>
      </c>
      <c r="I844" s="253" t="n">
        <f aca="false">G844*(1+H844)</f>
        <v>43.630328</v>
      </c>
      <c r="J844" s="253" t="n">
        <f aca="false">ROUND((I844*F844),2)</f>
        <v>436.3</v>
      </c>
      <c r="K844" s="214"/>
    </row>
    <row r="845" customFormat="false" ht="15" hidden="false" customHeight="false" outlineLevel="0" collapsed="false">
      <c r="A845" s="205" t="s">
        <v>1774</v>
      </c>
      <c r="B845" s="205" t="s">
        <v>429</v>
      </c>
      <c r="C845" s="207" t="s">
        <v>1210</v>
      </c>
      <c r="D845" s="206" t="s">
        <v>430</v>
      </c>
      <c r="E845" s="207" t="s">
        <v>134</v>
      </c>
      <c r="F845" s="252" t="n">
        <v>291</v>
      </c>
      <c r="G845" s="253" t="n">
        <f aca="false">VLOOKUP(B845,'COMP ANL'!A:I,9,0)</f>
        <v>3.53</v>
      </c>
      <c r="H845" s="254" t="n">
        <f aca="false">$K$1</f>
        <v>0.2026</v>
      </c>
      <c r="I845" s="253" t="n">
        <f aca="false">G845*(1+H845)</f>
        <v>4.245178</v>
      </c>
      <c r="J845" s="253" t="n">
        <f aca="false">ROUND((I845*F845),2)</f>
        <v>1235.35</v>
      </c>
      <c r="K845" s="214"/>
    </row>
    <row r="846" customFormat="false" ht="15" hidden="false" customHeight="false" outlineLevel="0" collapsed="false">
      <c r="A846" s="244" t="s">
        <v>1775</v>
      </c>
      <c r="B846" s="245" t="s">
        <v>15</v>
      </c>
      <c r="C846" s="246"/>
      <c r="D846" s="247" t="s">
        <v>1304</v>
      </c>
      <c r="E846" s="246"/>
      <c r="F846" s="248"/>
      <c r="G846" s="249" t="s">
        <v>15</v>
      </c>
      <c r="H846" s="250"/>
      <c r="I846" s="249"/>
      <c r="J846" s="249"/>
      <c r="K846" s="251"/>
    </row>
    <row r="847" customFormat="false" ht="45" hidden="false" customHeight="false" outlineLevel="0" collapsed="false">
      <c r="A847" s="205" t="s">
        <v>1776</v>
      </c>
      <c r="B847" s="205" t="n">
        <v>97886</v>
      </c>
      <c r="C847" s="207" t="s">
        <v>774</v>
      </c>
      <c r="D847" s="206" t="s">
        <v>271</v>
      </c>
      <c r="E847" s="207" t="s">
        <v>134</v>
      </c>
      <c r="F847" s="252" t="n">
        <v>25</v>
      </c>
      <c r="G847" s="253" t="n">
        <f aca="false">VLOOKUP(B847,'COMP ANL'!A:I,9,0)</f>
        <v>176.88</v>
      </c>
      <c r="H847" s="254" t="n">
        <f aca="false">$K$1</f>
        <v>0.2026</v>
      </c>
      <c r="I847" s="253" t="n">
        <f aca="false">G847*(1+H847)</f>
        <v>212.715888</v>
      </c>
      <c r="J847" s="253" t="n">
        <f aca="false">ROUND((I847*F847),2)</f>
        <v>5317.9</v>
      </c>
      <c r="K847" s="214"/>
    </row>
    <row r="848" customFormat="false" ht="45" hidden="false" customHeight="false" outlineLevel="0" collapsed="false">
      <c r="A848" s="205" t="s">
        <v>1777</v>
      </c>
      <c r="B848" s="205" t="n">
        <v>97887</v>
      </c>
      <c r="C848" s="207" t="s">
        <v>774</v>
      </c>
      <c r="D848" s="206" t="s">
        <v>313</v>
      </c>
      <c r="E848" s="207" t="s">
        <v>134</v>
      </c>
      <c r="F848" s="252" t="n">
        <v>10</v>
      </c>
      <c r="G848" s="253" t="n">
        <f aca="false">VLOOKUP(B848,'COMP ANL'!A:I,9,0)</f>
        <v>277.86</v>
      </c>
      <c r="H848" s="254" t="n">
        <f aca="false">$K$1</f>
        <v>0.2026</v>
      </c>
      <c r="I848" s="253" t="n">
        <f aca="false">G848*(1+H848)</f>
        <v>334.154436</v>
      </c>
      <c r="J848" s="253" t="n">
        <f aca="false">ROUND((I848*F848),2)</f>
        <v>3341.54</v>
      </c>
      <c r="K848" s="214"/>
    </row>
    <row r="849" customFormat="false" ht="15" hidden="false" customHeight="false" outlineLevel="0" collapsed="false">
      <c r="A849" s="244" t="s">
        <v>1778</v>
      </c>
      <c r="B849" s="245" t="s">
        <v>15</v>
      </c>
      <c r="C849" s="246"/>
      <c r="D849" s="247" t="s">
        <v>1779</v>
      </c>
      <c r="E849" s="246"/>
      <c r="F849" s="248"/>
      <c r="G849" s="249" t="s">
        <v>15</v>
      </c>
      <c r="H849" s="250"/>
      <c r="I849" s="249"/>
      <c r="J849" s="249"/>
      <c r="K849" s="251"/>
    </row>
    <row r="850" customFormat="false" ht="60" hidden="false" customHeight="false" outlineLevel="0" collapsed="false">
      <c r="A850" s="205" t="s">
        <v>1780</v>
      </c>
      <c r="B850" s="205" t="s">
        <v>207</v>
      </c>
      <c r="C850" s="207" t="s">
        <v>1164</v>
      </c>
      <c r="D850" s="206" t="s">
        <v>208</v>
      </c>
      <c r="E850" s="207" t="s">
        <v>120</v>
      </c>
      <c r="F850" s="252" t="n">
        <v>129.9</v>
      </c>
      <c r="G850" s="253" t="n">
        <f aca="false">VLOOKUP(B850,'COMP ANL'!A:I,9,0)</f>
        <v>94.35</v>
      </c>
      <c r="H850" s="254" t="n">
        <f aca="false">$K$1</f>
        <v>0.2026</v>
      </c>
      <c r="I850" s="253" t="n">
        <f aca="false">G850*(1+H850)</f>
        <v>113.46531</v>
      </c>
      <c r="J850" s="253" t="n">
        <f aca="false">ROUND((I850*F850),2)</f>
        <v>14739.14</v>
      </c>
      <c r="K850" s="214"/>
    </row>
    <row r="851" customFormat="false" ht="15" hidden="false" customHeight="false" outlineLevel="0" collapsed="false">
      <c r="A851" s="244" t="s">
        <v>1781</v>
      </c>
      <c r="B851" s="245" t="s">
        <v>15</v>
      </c>
      <c r="C851" s="246"/>
      <c r="D851" s="247" t="s">
        <v>1782</v>
      </c>
      <c r="E851" s="246"/>
      <c r="F851" s="248"/>
      <c r="G851" s="249" t="s">
        <v>15</v>
      </c>
      <c r="H851" s="250"/>
      <c r="I851" s="249"/>
      <c r="J851" s="249"/>
      <c r="K851" s="251"/>
    </row>
    <row r="852" customFormat="false" ht="45" hidden="false" customHeight="false" outlineLevel="0" collapsed="false">
      <c r="A852" s="205" t="s">
        <v>1783</v>
      </c>
      <c r="B852" s="205" t="n">
        <v>91887</v>
      </c>
      <c r="C852" s="207" t="s">
        <v>774</v>
      </c>
      <c r="D852" s="206" t="s">
        <v>749</v>
      </c>
      <c r="E852" s="207" t="s">
        <v>134</v>
      </c>
      <c r="F852" s="252" t="n">
        <v>1</v>
      </c>
      <c r="G852" s="253" t="n">
        <f aca="false">VLOOKUP(B852,'COMP ANL'!A:I,9,0)</f>
        <v>12.59</v>
      </c>
      <c r="H852" s="254" t="n">
        <f aca="false">$K$1</f>
        <v>0.2026</v>
      </c>
      <c r="I852" s="253" t="n">
        <f aca="false">G852*(1+H852)</f>
        <v>15.140734</v>
      </c>
      <c r="J852" s="253" t="n">
        <f aca="false">ROUND((I852*F852),2)</f>
        <v>15.14</v>
      </c>
      <c r="K852" s="214"/>
    </row>
    <row r="853" customFormat="false" ht="30" hidden="false" customHeight="false" outlineLevel="0" collapsed="false">
      <c r="A853" s="205" t="s">
        <v>1784</v>
      </c>
      <c r="B853" s="205" t="s">
        <v>725</v>
      </c>
      <c r="C853" s="207" t="s">
        <v>1160</v>
      </c>
      <c r="D853" s="206" t="s">
        <v>726</v>
      </c>
      <c r="E853" s="207" t="s">
        <v>134</v>
      </c>
      <c r="F853" s="252" t="n">
        <v>4</v>
      </c>
      <c r="G853" s="253" t="n">
        <f aca="false">VLOOKUP(B853,'COMP ANL'!A:I,9,0)</f>
        <v>8.21</v>
      </c>
      <c r="H853" s="254" t="n">
        <f aca="false">$K$1</f>
        <v>0.2026</v>
      </c>
      <c r="I853" s="253" t="n">
        <f aca="false">G853*(1+H853)</f>
        <v>9.873346</v>
      </c>
      <c r="J853" s="253" t="n">
        <f aca="false">ROUND((I853*F853),2)</f>
        <v>39.49</v>
      </c>
      <c r="K853" s="214"/>
    </row>
    <row r="854" customFormat="false" ht="45" hidden="false" customHeight="false" outlineLevel="0" collapsed="false">
      <c r="A854" s="205" t="s">
        <v>1785</v>
      </c>
      <c r="B854" s="205" t="n">
        <v>91874</v>
      </c>
      <c r="C854" s="207" t="s">
        <v>774</v>
      </c>
      <c r="D854" s="206" t="s">
        <v>746</v>
      </c>
      <c r="E854" s="207" t="s">
        <v>134</v>
      </c>
      <c r="F854" s="252" t="n">
        <v>2</v>
      </c>
      <c r="G854" s="253" t="n">
        <f aca="false">VLOOKUP(B854,'COMP ANL'!A:I,9,0)</f>
        <v>7.28</v>
      </c>
      <c r="H854" s="254" t="n">
        <f aca="false">$K$1</f>
        <v>0.2026</v>
      </c>
      <c r="I854" s="253" t="n">
        <f aca="false">G854*(1+H854)</f>
        <v>8.754928</v>
      </c>
      <c r="J854" s="253" t="n">
        <f aca="false">ROUND((I854*F854),2)</f>
        <v>17.51</v>
      </c>
      <c r="K854" s="214"/>
    </row>
    <row r="855" customFormat="false" ht="45" hidden="false" customHeight="false" outlineLevel="0" collapsed="false">
      <c r="A855" s="205" t="s">
        <v>1786</v>
      </c>
      <c r="B855" s="205" t="n">
        <v>91876</v>
      </c>
      <c r="C855" s="207" t="s">
        <v>774</v>
      </c>
      <c r="D855" s="206" t="s">
        <v>710</v>
      </c>
      <c r="E855" s="207" t="s">
        <v>134</v>
      </c>
      <c r="F855" s="252" t="n">
        <v>4</v>
      </c>
      <c r="G855" s="253" t="n">
        <f aca="false">VLOOKUP(B855,'COMP ANL'!A:I,9,0)</f>
        <v>10.29</v>
      </c>
      <c r="H855" s="254" t="n">
        <f aca="false">$K$1</f>
        <v>0.2026</v>
      </c>
      <c r="I855" s="253" t="n">
        <f aca="false">G855*(1+H855)</f>
        <v>12.374754</v>
      </c>
      <c r="J855" s="253" t="n">
        <f aca="false">ROUND((I855*F855),2)</f>
        <v>49.5</v>
      </c>
      <c r="K855" s="214"/>
    </row>
    <row r="856" customFormat="false" ht="45" hidden="false" customHeight="false" outlineLevel="0" collapsed="false">
      <c r="A856" s="205" t="s">
        <v>1787</v>
      </c>
      <c r="B856" s="205" t="n">
        <v>95754</v>
      </c>
      <c r="C856" s="207" t="s">
        <v>774</v>
      </c>
      <c r="D856" s="206" t="s">
        <v>487</v>
      </c>
      <c r="E856" s="207" t="s">
        <v>134</v>
      </c>
      <c r="F856" s="252" t="n">
        <v>62</v>
      </c>
      <c r="G856" s="253" t="n">
        <f aca="false">VLOOKUP(B856,'COMP ANL'!A:I,9,0)</f>
        <v>9.44</v>
      </c>
      <c r="H856" s="254" t="n">
        <f aca="false">$K$1</f>
        <v>0.2026</v>
      </c>
      <c r="I856" s="253" t="n">
        <f aca="false">G856*(1+H856)</f>
        <v>11.352544</v>
      </c>
      <c r="J856" s="253" t="n">
        <f aca="false">ROUND((I856*F856),2)</f>
        <v>703.86</v>
      </c>
      <c r="K856" s="214"/>
    </row>
    <row r="857" customFormat="false" ht="45" hidden="false" customHeight="false" outlineLevel="0" collapsed="false">
      <c r="A857" s="205" t="s">
        <v>1788</v>
      </c>
      <c r="B857" s="205" t="n">
        <v>95756</v>
      </c>
      <c r="C857" s="207" t="s">
        <v>774</v>
      </c>
      <c r="D857" s="206" t="s">
        <v>690</v>
      </c>
      <c r="E857" s="207" t="s">
        <v>134</v>
      </c>
      <c r="F857" s="252" t="n">
        <v>3</v>
      </c>
      <c r="G857" s="253" t="n">
        <f aca="false">VLOOKUP(B857,'COMP ANL'!A:I,9,0)</f>
        <v>17.74</v>
      </c>
      <c r="H857" s="254" t="n">
        <f aca="false">$K$1</f>
        <v>0.2026</v>
      </c>
      <c r="I857" s="253" t="n">
        <f aca="false">G857*(1+H857)</f>
        <v>21.334124</v>
      </c>
      <c r="J857" s="253" t="n">
        <f aca="false">ROUND((I857*F857),2)</f>
        <v>64</v>
      </c>
      <c r="K857" s="214"/>
    </row>
    <row r="858" customFormat="false" ht="15" hidden="false" customHeight="false" outlineLevel="0" collapsed="false">
      <c r="A858" s="205" t="s">
        <v>1789</v>
      </c>
      <c r="B858" s="205" t="s">
        <v>727</v>
      </c>
      <c r="C858" s="207" t="s">
        <v>1356</v>
      </c>
      <c r="D858" s="206" t="s">
        <v>728</v>
      </c>
      <c r="E858" s="207" t="s">
        <v>134</v>
      </c>
      <c r="F858" s="252" t="n">
        <v>1</v>
      </c>
      <c r="G858" s="253" t="n">
        <f aca="false">VLOOKUP(B858,'COMP ANL'!A:I,9,0)</f>
        <v>32.01</v>
      </c>
      <c r="H858" s="254" t="n">
        <f aca="false">$K$1</f>
        <v>0.2026</v>
      </c>
      <c r="I858" s="253" t="n">
        <f aca="false">G858*(1+H858)</f>
        <v>38.495226</v>
      </c>
      <c r="J858" s="253" t="n">
        <f aca="false">ROUND((I858*F858),2)</f>
        <v>38.5</v>
      </c>
      <c r="K858" s="214"/>
    </row>
    <row r="859" customFormat="false" ht="15" hidden="false" customHeight="false" outlineLevel="0" collapsed="false">
      <c r="A859" s="244" t="s">
        <v>1790</v>
      </c>
      <c r="B859" s="245" t="s">
        <v>15</v>
      </c>
      <c r="C859" s="246"/>
      <c r="D859" s="247" t="s">
        <v>1791</v>
      </c>
      <c r="E859" s="246"/>
      <c r="F859" s="248"/>
      <c r="G859" s="249" t="s">
        <v>15</v>
      </c>
      <c r="H859" s="250"/>
      <c r="I859" s="249"/>
      <c r="J859" s="249"/>
      <c r="K859" s="251"/>
    </row>
    <row r="860" customFormat="false" ht="15" hidden="false" customHeight="false" outlineLevel="0" collapsed="false">
      <c r="A860" s="205" t="s">
        <v>1792</v>
      </c>
      <c r="B860" s="205" t="s">
        <v>466</v>
      </c>
      <c r="C860" s="207" t="s">
        <v>1210</v>
      </c>
      <c r="D860" s="206" t="s">
        <v>467</v>
      </c>
      <c r="E860" s="207" t="s">
        <v>134</v>
      </c>
      <c r="F860" s="252" t="n">
        <v>102</v>
      </c>
      <c r="G860" s="253" t="n">
        <f aca="false">VLOOKUP(B860,'COMP ANL'!A:I,9,0)</f>
        <v>7.4</v>
      </c>
      <c r="H860" s="254" t="n">
        <f aca="false">$K$1</f>
        <v>0.2026</v>
      </c>
      <c r="I860" s="253" t="n">
        <f aca="false">G860*(1+H860)</f>
        <v>8.89924</v>
      </c>
      <c r="J860" s="253" t="n">
        <f aca="false">ROUND((I860*F860),2)</f>
        <v>907.72</v>
      </c>
      <c r="K860" s="214"/>
    </row>
    <row r="861" customFormat="false" ht="30" hidden="false" customHeight="false" outlineLevel="0" collapsed="false">
      <c r="A861" s="205" t="s">
        <v>1793</v>
      </c>
      <c r="B861" s="205" t="s">
        <v>547</v>
      </c>
      <c r="C861" s="207" t="s">
        <v>1164</v>
      </c>
      <c r="D861" s="206" t="s">
        <v>548</v>
      </c>
      <c r="E861" s="207" t="s">
        <v>134</v>
      </c>
      <c r="F861" s="252" t="n">
        <v>6</v>
      </c>
      <c r="G861" s="253" t="n">
        <f aca="false">VLOOKUP(B861,'COMP ANL'!A:I,9,0)</f>
        <v>52.72</v>
      </c>
      <c r="H861" s="254" t="n">
        <f aca="false">$K$1</f>
        <v>0.2026</v>
      </c>
      <c r="I861" s="253" t="n">
        <f aca="false">G861*(1+H861)</f>
        <v>63.401072</v>
      </c>
      <c r="J861" s="253" t="n">
        <f aca="false">ROUND((I861*F861),2)</f>
        <v>380.41</v>
      </c>
      <c r="K861" s="214"/>
    </row>
    <row r="862" customFormat="false" ht="30" hidden="false" customHeight="false" outlineLevel="0" collapsed="false">
      <c r="A862" s="205" t="s">
        <v>1794</v>
      </c>
      <c r="B862" s="205" t="s">
        <v>508</v>
      </c>
      <c r="C862" s="207" t="s">
        <v>1160</v>
      </c>
      <c r="D862" s="206" t="s">
        <v>509</v>
      </c>
      <c r="E862" s="207" t="s">
        <v>134</v>
      </c>
      <c r="F862" s="252" t="n">
        <v>76</v>
      </c>
      <c r="G862" s="253" t="n">
        <f aca="false">VLOOKUP(B862,'COMP ANL'!A:I,9,0)</f>
        <v>6.27</v>
      </c>
      <c r="H862" s="254" t="n">
        <f aca="false">$K$1</f>
        <v>0.2026</v>
      </c>
      <c r="I862" s="253" t="n">
        <f aca="false">G862*(1+H862)</f>
        <v>7.540302</v>
      </c>
      <c r="J862" s="253" t="n">
        <f aca="false">ROUND((I862*F862),2)</f>
        <v>573.06</v>
      </c>
      <c r="K862" s="214"/>
    </row>
    <row r="863" customFormat="false" ht="45" hidden="false" customHeight="false" outlineLevel="0" collapsed="false">
      <c r="A863" s="205" t="s">
        <v>1795</v>
      </c>
      <c r="B863" s="205" t="s">
        <v>679</v>
      </c>
      <c r="C863" s="207" t="s">
        <v>1164</v>
      </c>
      <c r="D863" s="206" t="s">
        <v>680</v>
      </c>
      <c r="E863" s="207" t="s">
        <v>134</v>
      </c>
      <c r="F863" s="252" t="n">
        <v>5</v>
      </c>
      <c r="G863" s="253" t="n">
        <f aca="false">VLOOKUP(B863,'COMP ANL'!A:I,9,0)</f>
        <v>14.09</v>
      </c>
      <c r="H863" s="254" t="n">
        <f aca="false">$K$1</f>
        <v>0.2026</v>
      </c>
      <c r="I863" s="253" t="n">
        <f aca="false">G863*(1+H863)</f>
        <v>16.944634</v>
      </c>
      <c r="J863" s="253" t="n">
        <f aca="false">ROUND((I863*F863),2)</f>
        <v>84.72</v>
      </c>
      <c r="K863" s="214"/>
    </row>
    <row r="864" customFormat="false" ht="15" hidden="false" customHeight="false" outlineLevel="0" collapsed="false">
      <c r="A864" s="244" t="s">
        <v>1796</v>
      </c>
      <c r="B864" s="245" t="s">
        <v>15</v>
      </c>
      <c r="C864" s="246"/>
      <c r="D864" s="247" t="s">
        <v>1797</v>
      </c>
      <c r="E864" s="246"/>
      <c r="F864" s="248"/>
      <c r="G864" s="249" t="s">
        <v>15</v>
      </c>
      <c r="H864" s="250"/>
      <c r="I864" s="249"/>
      <c r="J864" s="249"/>
      <c r="K864" s="251"/>
    </row>
    <row r="865" customFormat="false" ht="15" hidden="false" customHeight="false" outlineLevel="0" collapsed="false">
      <c r="A865" s="205" t="s">
        <v>1798</v>
      </c>
      <c r="B865" s="205" t="s">
        <v>708</v>
      </c>
      <c r="C865" s="207" t="s">
        <v>1210</v>
      </c>
      <c r="D865" s="206" t="s">
        <v>709</v>
      </c>
      <c r="E865" s="207" t="s">
        <v>134</v>
      </c>
      <c r="F865" s="252" t="n">
        <v>1032</v>
      </c>
      <c r="G865" s="253" t="n">
        <f aca="false">VLOOKUP(B865,'COMP ANL'!A:I,9,0)</f>
        <v>0.04</v>
      </c>
      <c r="H865" s="254" t="n">
        <f aca="false">$K$1</f>
        <v>0.2026</v>
      </c>
      <c r="I865" s="253" t="n">
        <f aca="false">G865*(1+H865)</f>
        <v>0.048104</v>
      </c>
      <c r="J865" s="253" t="n">
        <f aca="false">ROUND((I865*F865),2)</f>
        <v>49.64</v>
      </c>
      <c r="K865" s="214"/>
    </row>
    <row r="866" customFormat="false" ht="15" hidden="false" customHeight="false" outlineLevel="0" collapsed="false">
      <c r="A866" s="205" t="s">
        <v>1799</v>
      </c>
      <c r="B866" s="205" t="s">
        <v>754</v>
      </c>
      <c r="C866" s="207" t="s">
        <v>1210</v>
      </c>
      <c r="D866" s="206" t="s">
        <v>755</v>
      </c>
      <c r="E866" s="207" t="s">
        <v>134</v>
      </c>
      <c r="F866" s="252" t="n">
        <v>3</v>
      </c>
      <c r="G866" s="253" t="n">
        <f aca="false">VLOOKUP(B866,'COMP ANL'!A:I,9,0)</f>
        <v>0.07</v>
      </c>
      <c r="H866" s="254" t="n">
        <f aca="false">$K$1</f>
        <v>0.2026</v>
      </c>
      <c r="I866" s="253" t="n">
        <f aca="false">G866*(1+H866)</f>
        <v>0.084182</v>
      </c>
      <c r="J866" s="253" t="n">
        <f aca="false">ROUND((I866*F866),2)</f>
        <v>0.25</v>
      </c>
      <c r="K866" s="214"/>
    </row>
    <row r="867" customFormat="false" ht="15" hidden="false" customHeight="false" outlineLevel="0" collapsed="false">
      <c r="A867" s="205" t="s">
        <v>1800</v>
      </c>
      <c r="B867" s="205" t="s">
        <v>503</v>
      </c>
      <c r="C867" s="207" t="s">
        <v>1210</v>
      </c>
      <c r="D867" s="206" t="s">
        <v>504</v>
      </c>
      <c r="E867" s="207" t="s">
        <v>134</v>
      </c>
      <c r="F867" s="252" t="n">
        <v>582</v>
      </c>
      <c r="G867" s="253" t="n">
        <f aca="false">VLOOKUP(B867,'COMP ANL'!A:I,9,0)</f>
        <v>0.86</v>
      </c>
      <c r="H867" s="254" t="n">
        <f aca="false">$K$1</f>
        <v>0.2026</v>
      </c>
      <c r="I867" s="253" t="n">
        <f aca="false">G867*(1+H867)</f>
        <v>1.034236</v>
      </c>
      <c r="J867" s="253" t="n">
        <f aca="false">ROUND((I867*F867),2)</f>
        <v>601.93</v>
      </c>
      <c r="K867" s="214"/>
    </row>
    <row r="868" customFormat="false" ht="15" hidden="false" customHeight="false" outlineLevel="0" collapsed="false">
      <c r="A868" s="205" t="s">
        <v>1801</v>
      </c>
      <c r="B868" s="205" t="s">
        <v>439</v>
      </c>
      <c r="C868" s="207" t="s">
        <v>1210</v>
      </c>
      <c r="D868" s="206" t="s">
        <v>440</v>
      </c>
      <c r="E868" s="207" t="s">
        <v>134</v>
      </c>
      <c r="F868" s="252" t="n">
        <v>1067</v>
      </c>
      <c r="G868" s="253" t="n">
        <f aca="false">VLOOKUP(B868,'COMP ANL'!A:I,9,0)</f>
        <v>0.88</v>
      </c>
      <c r="H868" s="254" t="n">
        <f aca="false">$K$1</f>
        <v>0.2026</v>
      </c>
      <c r="I868" s="253" t="n">
        <f aca="false">G868*(1+H868)</f>
        <v>1.058288</v>
      </c>
      <c r="J868" s="253" t="n">
        <f aca="false">ROUND((I868*F868),2)</f>
        <v>1129.19</v>
      </c>
      <c r="K868" s="214"/>
    </row>
    <row r="869" customFormat="false" ht="15" hidden="false" customHeight="false" outlineLevel="0" collapsed="false">
      <c r="A869" s="205" t="s">
        <v>1802</v>
      </c>
      <c r="B869" s="205" t="s">
        <v>616</v>
      </c>
      <c r="C869" s="207" t="s">
        <v>1210</v>
      </c>
      <c r="D869" s="206" t="s">
        <v>617</v>
      </c>
      <c r="E869" s="207" t="s">
        <v>134</v>
      </c>
      <c r="F869" s="252" t="n">
        <v>136</v>
      </c>
      <c r="G869" s="253" t="n">
        <f aca="false">VLOOKUP(B869,'COMP ANL'!A:I,9,0)</f>
        <v>1.13</v>
      </c>
      <c r="H869" s="254" t="n">
        <f aca="false">$K$1</f>
        <v>0.2026</v>
      </c>
      <c r="I869" s="253" t="n">
        <f aca="false">G869*(1+H869)</f>
        <v>1.358938</v>
      </c>
      <c r="J869" s="253" t="n">
        <f aca="false">ROUND((I869*F869),2)</f>
        <v>184.82</v>
      </c>
      <c r="K869" s="214"/>
    </row>
    <row r="870" customFormat="false" ht="15" hidden="false" customHeight="false" outlineLevel="0" collapsed="false">
      <c r="A870" s="205" t="s">
        <v>1803</v>
      </c>
      <c r="B870" s="205" t="s">
        <v>750</v>
      </c>
      <c r="C870" s="207" t="s">
        <v>1160</v>
      </c>
      <c r="D870" s="206" t="s">
        <v>751</v>
      </c>
      <c r="E870" s="207" t="s">
        <v>134</v>
      </c>
      <c r="F870" s="252" t="n">
        <v>1</v>
      </c>
      <c r="G870" s="253" t="n">
        <f aca="false">VLOOKUP(B870,'COMP ANL'!A:I,9,0)</f>
        <v>11</v>
      </c>
      <c r="H870" s="254" t="n">
        <f aca="false">$K$1</f>
        <v>0.2026</v>
      </c>
      <c r="I870" s="253" t="n">
        <f aca="false">G870*(1+H870)</f>
        <v>13.2286</v>
      </c>
      <c r="J870" s="253" t="n">
        <f aca="false">ROUND((I870*F870),2)</f>
        <v>13.23</v>
      </c>
      <c r="K870" s="214"/>
    </row>
    <row r="871" customFormat="false" ht="15" hidden="false" customHeight="false" outlineLevel="0" collapsed="false">
      <c r="A871" s="205" t="s">
        <v>1804</v>
      </c>
      <c r="B871" s="205" t="s">
        <v>556</v>
      </c>
      <c r="C871" s="207" t="s">
        <v>1210</v>
      </c>
      <c r="D871" s="206" t="s">
        <v>557</v>
      </c>
      <c r="E871" s="207" t="s">
        <v>134</v>
      </c>
      <c r="F871" s="252" t="n">
        <v>608</v>
      </c>
      <c r="G871" s="253" t="n">
        <f aca="false">VLOOKUP(B871,'COMP ANL'!A:I,9,0)</f>
        <v>0.48</v>
      </c>
      <c r="H871" s="254" t="n">
        <f aca="false">$K$1</f>
        <v>0.2026</v>
      </c>
      <c r="I871" s="253" t="n">
        <f aca="false">G871*(1+H871)</f>
        <v>0.577248</v>
      </c>
      <c r="J871" s="253" t="n">
        <f aca="false">ROUND((I871*F871),2)</f>
        <v>350.97</v>
      </c>
      <c r="K871" s="214"/>
    </row>
    <row r="872" customFormat="false" ht="15" hidden="false" customHeight="false" outlineLevel="0" collapsed="false">
      <c r="A872" s="205" t="s">
        <v>1805</v>
      </c>
      <c r="B872" s="205" t="s">
        <v>177</v>
      </c>
      <c r="C872" s="207" t="s">
        <v>1160</v>
      </c>
      <c r="D872" s="206" t="s">
        <v>178</v>
      </c>
      <c r="E872" s="207" t="s">
        <v>134</v>
      </c>
      <c r="F872" s="252" t="n">
        <v>992</v>
      </c>
      <c r="G872" s="253" t="n">
        <f aca="false">VLOOKUP(B872,'COMP ANL'!A:I,9,0)</f>
        <v>25.88</v>
      </c>
      <c r="H872" s="254" t="n">
        <f aca="false">$K$1</f>
        <v>0.2026</v>
      </c>
      <c r="I872" s="253" t="n">
        <f aca="false">G872*(1+H872)</f>
        <v>31.123288</v>
      </c>
      <c r="J872" s="253" t="n">
        <f aca="false">ROUND((I872*F872),2)</f>
        <v>30874.3</v>
      </c>
      <c r="K872" s="214"/>
    </row>
    <row r="873" customFormat="false" ht="15" hidden="false" customHeight="false" outlineLevel="0" collapsed="false">
      <c r="A873" s="236" t="s">
        <v>1806</v>
      </c>
      <c r="B873" s="237" t="s">
        <v>15</v>
      </c>
      <c r="C873" s="238"/>
      <c r="D873" s="239" t="s">
        <v>1807</v>
      </c>
      <c r="E873" s="238"/>
      <c r="F873" s="240"/>
      <c r="G873" s="241" t="s">
        <v>15</v>
      </c>
      <c r="H873" s="242"/>
      <c r="I873" s="241"/>
      <c r="J873" s="241"/>
      <c r="K873" s="243"/>
    </row>
    <row r="874" customFormat="false" ht="15" hidden="false" customHeight="false" outlineLevel="0" collapsed="false">
      <c r="A874" s="244" t="s">
        <v>1808</v>
      </c>
      <c r="B874" s="245" t="s">
        <v>15</v>
      </c>
      <c r="C874" s="246"/>
      <c r="D874" s="247" t="s">
        <v>1809</v>
      </c>
      <c r="E874" s="246"/>
      <c r="F874" s="248"/>
      <c r="G874" s="249" t="s">
        <v>15</v>
      </c>
      <c r="H874" s="250"/>
      <c r="I874" s="249"/>
      <c r="J874" s="249"/>
      <c r="K874" s="251"/>
    </row>
    <row r="875" customFormat="false" ht="75" hidden="false" customHeight="false" outlineLevel="0" collapsed="false">
      <c r="A875" s="205" t="s">
        <v>1810</v>
      </c>
      <c r="B875" s="205" t="s">
        <v>132</v>
      </c>
      <c r="C875" s="207" t="s">
        <v>1164</v>
      </c>
      <c r="D875" s="206" t="s">
        <v>133</v>
      </c>
      <c r="E875" s="207" t="s">
        <v>134</v>
      </c>
      <c r="F875" s="252" t="n">
        <v>338</v>
      </c>
      <c r="G875" s="253" t="n">
        <f aca="false">VLOOKUP(B875,'COMP ANL'!A:I,9,0)</f>
        <v>227.82</v>
      </c>
      <c r="H875" s="254" t="n">
        <f aca="false">$K$1</f>
        <v>0.2026</v>
      </c>
      <c r="I875" s="253" t="n">
        <f aca="false">G875*(1+H875)</f>
        <v>273.976332</v>
      </c>
      <c r="J875" s="253" t="n">
        <f aca="false">ROUND((I875*F875),2)</f>
        <v>92604</v>
      </c>
      <c r="K875" s="214"/>
    </row>
    <row r="876" customFormat="false" ht="30" hidden="false" customHeight="false" outlineLevel="0" collapsed="false">
      <c r="A876" s="205" t="s">
        <v>1811</v>
      </c>
      <c r="B876" s="205" t="s">
        <v>588</v>
      </c>
      <c r="C876" s="207" t="s">
        <v>1210</v>
      </c>
      <c r="D876" s="206" t="s">
        <v>355</v>
      </c>
      <c r="E876" s="207" t="s">
        <v>134</v>
      </c>
      <c r="F876" s="252" t="n">
        <v>2</v>
      </c>
      <c r="G876" s="253" t="n">
        <f aca="false">VLOOKUP(B876,'COMP ANL'!A:I,9,0)</f>
        <v>105.93</v>
      </c>
      <c r="H876" s="254" t="n">
        <f aca="false">$K$1</f>
        <v>0.2026</v>
      </c>
      <c r="I876" s="253" t="n">
        <f aca="false">G876*(1+H876)</f>
        <v>127.391418</v>
      </c>
      <c r="J876" s="253" t="n">
        <f aca="false">ROUND((I876*F876),2)</f>
        <v>254.78</v>
      </c>
      <c r="K876" s="214"/>
    </row>
    <row r="877" customFormat="false" ht="30" hidden="false" customHeight="false" outlineLevel="0" collapsed="false">
      <c r="A877" s="205" t="s">
        <v>1812</v>
      </c>
      <c r="B877" s="205" t="s">
        <v>354</v>
      </c>
      <c r="C877" s="207" t="s">
        <v>1160</v>
      </c>
      <c r="D877" s="206" t="s">
        <v>355</v>
      </c>
      <c r="E877" s="207" t="s">
        <v>134</v>
      </c>
      <c r="F877" s="252" t="n">
        <v>19</v>
      </c>
      <c r="G877" s="253" t="n">
        <f aca="false">VLOOKUP(B877,'COMP ANL'!A:I,9,0)</f>
        <v>99.02</v>
      </c>
      <c r="H877" s="254" t="n">
        <f aca="false">$K$1</f>
        <v>0.2026</v>
      </c>
      <c r="I877" s="253" t="n">
        <f aca="false">G877*(1+H877)</f>
        <v>119.081452</v>
      </c>
      <c r="J877" s="253" t="n">
        <f aca="false">ROUND((I877*F877),2)</f>
        <v>2262.55</v>
      </c>
      <c r="K877" s="214"/>
    </row>
    <row r="878" customFormat="false" ht="45" hidden="false" customHeight="false" outlineLevel="0" collapsed="false">
      <c r="A878" s="205" t="s">
        <v>1813</v>
      </c>
      <c r="B878" s="205" t="s">
        <v>272</v>
      </c>
      <c r="C878" s="207" t="s">
        <v>1160</v>
      </c>
      <c r="D878" s="206" t="s">
        <v>273</v>
      </c>
      <c r="E878" s="207" t="s">
        <v>134</v>
      </c>
      <c r="F878" s="252" t="n">
        <v>35</v>
      </c>
      <c r="G878" s="253" t="n">
        <f aca="false">VLOOKUP(B878,'COMP ANL'!A:I,9,0)</f>
        <v>141.49</v>
      </c>
      <c r="H878" s="254" t="n">
        <f aca="false">$K$1</f>
        <v>0.2026</v>
      </c>
      <c r="I878" s="253" t="n">
        <f aca="false">G878*(1+H878)</f>
        <v>170.155874</v>
      </c>
      <c r="J878" s="253" t="n">
        <f aca="false">ROUND((I878*F878),2)</f>
        <v>5955.46</v>
      </c>
      <c r="K878" s="214"/>
    </row>
    <row r="879" customFormat="false" ht="15" hidden="false" customHeight="false" outlineLevel="0" collapsed="false">
      <c r="A879" s="244" t="s">
        <v>1814</v>
      </c>
      <c r="B879" s="245" t="s">
        <v>15</v>
      </c>
      <c r="C879" s="246"/>
      <c r="D879" s="247" t="s">
        <v>1815</v>
      </c>
      <c r="E879" s="246"/>
      <c r="F879" s="248"/>
      <c r="G879" s="249" t="s">
        <v>15</v>
      </c>
      <c r="H879" s="250"/>
      <c r="I879" s="249"/>
      <c r="J879" s="249"/>
      <c r="K879" s="251"/>
    </row>
    <row r="880" customFormat="false" ht="30" hidden="false" customHeight="false" outlineLevel="0" collapsed="false">
      <c r="A880" s="205" t="s">
        <v>1816</v>
      </c>
      <c r="B880" s="205" t="n">
        <v>91953</v>
      </c>
      <c r="C880" s="207" t="s">
        <v>774</v>
      </c>
      <c r="D880" s="206" t="s">
        <v>629</v>
      </c>
      <c r="E880" s="207" t="s">
        <v>134</v>
      </c>
      <c r="F880" s="252" t="n">
        <v>4</v>
      </c>
      <c r="G880" s="253" t="n">
        <f aca="false">VLOOKUP(B880,'COMP ANL'!A:I,9,0)</f>
        <v>32.46</v>
      </c>
      <c r="H880" s="254" t="n">
        <f aca="false">$K$1</f>
        <v>0.2026</v>
      </c>
      <c r="I880" s="253" t="n">
        <f aca="false">G880*(1+H880)</f>
        <v>39.036396</v>
      </c>
      <c r="J880" s="253" t="n">
        <f aca="false">ROUND((I880*F880),2)</f>
        <v>156.15</v>
      </c>
      <c r="K880" s="214"/>
    </row>
    <row r="881" customFormat="false" ht="30" hidden="false" customHeight="false" outlineLevel="0" collapsed="false">
      <c r="A881" s="205" t="s">
        <v>1817</v>
      </c>
      <c r="B881" s="205" t="n">
        <v>91955</v>
      </c>
      <c r="C881" s="207" t="s">
        <v>774</v>
      </c>
      <c r="D881" s="206" t="s">
        <v>592</v>
      </c>
      <c r="E881" s="207" t="s">
        <v>134</v>
      </c>
      <c r="F881" s="252" t="n">
        <v>5</v>
      </c>
      <c r="G881" s="253" t="n">
        <f aca="false">VLOOKUP(B881,'COMP ANL'!A:I,9,0)</f>
        <v>39.44</v>
      </c>
      <c r="H881" s="254" t="n">
        <f aca="false">$K$1</f>
        <v>0.2026</v>
      </c>
      <c r="I881" s="253" t="n">
        <f aca="false">G881*(1+H881)</f>
        <v>47.430544</v>
      </c>
      <c r="J881" s="253" t="n">
        <f aca="false">ROUND((I881*F881),2)</f>
        <v>237.15</v>
      </c>
      <c r="K881" s="214"/>
    </row>
    <row r="882" customFormat="false" ht="45" hidden="false" customHeight="false" outlineLevel="0" collapsed="false">
      <c r="A882" s="205" t="s">
        <v>1818</v>
      </c>
      <c r="B882" s="205" t="n">
        <v>92023</v>
      </c>
      <c r="C882" s="207" t="s">
        <v>774</v>
      </c>
      <c r="D882" s="206" t="s">
        <v>342</v>
      </c>
      <c r="E882" s="207" t="s">
        <v>134</v>
      </c>
      <c r="F882" s="252" t="n">
        <v>36</v>
      </c>
      <c r="G882" s="253" t="n">
        <f aca="false">VLOOKUP(B882,'COMP ANL'!A:I,9,0)</f>
        <v>55.2</v>
      </c>
      <c r="H882" s="254" t="n">
        <f aca="false">$K$1</f>
        <v>0.2026</v>
      </c>
      <c r="I882" s="253" t="n">
        <f aca="false">G882*(1+H882)</f>
        <v>66.38352</v>
      </c>
      <c r="J882" s="253" t="n">
        <f aca="false">ROUND((I882*F882),2)</f>
        <v>2389.81</v>
      </c>
      <c r="K882" s="214"/>
    </row>
    <row r="883" customFormat="false" ht="45" hidden="false" customHeight="false" outlineLevel="0" collapsed="false">
      <c r="A883" s="205" t="s">
        <v>1819</v>
      </c>
      <c r="B883" s="205" t="n">
        <v>92029</v>
      </c>
      <c r="C883" s="207" t="s">
        <v>774</v>
      </c>
      <c r="D883" s="206" t="s">
        <v>421</v>
      </c>
      <c r="E883" s="207" t="s">
        <v>134</v>
      </c>
      <c r="F883" s="252" t="n">
        <v>17</v>
      </c>
      <c r="G883" s="253" t="n">
        <f aca="false">VLOOKUP(B883,'COMP ANL'!A:I,9,0)</f>
        <v>62.23</v>
      </c>
      <c r="H883" s="254" t="n">
        <f aca="false">$K$1</f>
        <v>0.2026</v>
      </c>
      <c r="I883" s="253" t="n">
        <f aca="false">G883*(1+H883)</f>
        <v>74.837798</v>
      </c>
      <c r="J883" s="253" t="n">
        <f aca="false">ROUND((I883*F883),2)</f>
        <v>1272.24</v>
      </c>
      <c r="K883" s="214"/>
    </row>
    <row r="884" customFormat="false" ht="15" hidden="false" customHeight="false" outlineLevel="0" collapsed="false">
      <c r="A884" s="244" t="s">
        <v>1820</v>
      </c>
      <c r="B884" s="245" t="s">
        <v>15</v>
      </c>
      <c r="C884" s="246"/>
      <c r="D884" s="247" t="s">
        <v>1821</v>
      </c>
      <c r="E884" s="246"/>
      <c r="F884" s="248"/>
      <c r="G884" s="249" t="s">
        <v>15</v>
      </c>
      <c r="H884" s="250"/>
      <c r="I884" s="249"/>
      <c r="J884" s="249"/>
      <c r="K884" s="251"/>
    </row>
    <row r="885" customFormat="false" ht="30" hidden="false" customHeight="false" outlineLevel="0" collapsed="false">
      <c r="A885" s="205" t="s">
        <v>1822</v>
      </c>
      <c r="B885" s="205" t="n">
        <v>91996</v>
      </c>
      <c r="C885" s="207" t="s">
        <v>774</v>
      </c>
      <c r="D885" s="206" t="s">
        <v>251</v>
      </c>
      <c r="E885" s="207" t="s">
        <v>134</v>
      </c>
      <c r="F885" s="252" t="n">
        <v>159</v>
      </c>
      <c r="G885" s="253" t="n">
        <f aca="false">VLOOKUP(B885,'COMP ANL'!A:I,9,0)</f>
        <v>38.09</v>
      </c>
      <c r="H885" s="254" t="n">
        <f aca="false">$K$1</f>
        <v>0.2026</v>
      </c>
      <c r="I885" s="253" t="n">
        <f aca="false">G885*(1+H885)</f>
        <v>45.807034</v>
      </c>
      <c r="J885" s="253" t="n">
        <f aca="false">ROUND((I885*F885),2)</f>
        <v>7283.32</v>
      </c>
      <c r="K885" s="214"/>
    </row>
    <row r="886" customFormat="false" ht="30" hidden="false" customHeight="false" outlineLevel="0" collapsed="false">
      <c r="A886" s="205" t="s">
        <v>1823</v>
      </c>
      <c r="B886" s="205" t="n">
        <v>92004</v>
      </c>
      <c r="C886" s="207" t="s">
        <v>774</v>
      </c>
      <c r="D886" s="206" t="s">
        <v>522</v>
      </c>
      <c r="E886" s="207" t="s">
        <v>134</v>
      </c>
      <c r="F886" s="252" t="n">
        <v>7</v>
      </c>
      <c r="G886" s="253" t="n">
        <f aca="false">VLOOKUP(B886,'COMP ANL'!A:I,9,0)</f>
        <v>60.88</v>
      </c>
      <c r="H886" s="254" t="n">
        <f aca="false">$K$1</f>
        <v>0.2026</v>
      </c>
      <c r="I886" s="253" t="n">
        <f aca="false">G886*(1+H886)</f>
        <v>73.214288</v>
      </c>
      <c r="J886" s="253" t="n">
        <f aca="false">ROUND((I886*F886),2)</f>
        <v>512.5</v>
      </c>
      <c r="K886" s="214"/>
    </row>
    <row r="887" customFormat="false" ht="30" hidden="false" customHeight="false" outlineLevel="0" collapsed="false">
      <c r="A887" s="205" t="s">
        <v>1824</v>
      </c>
      <c r="B887" s="205" t="n">
        <v>91993</v>
      </c>
      <c r="C887" s="207" t="s">
        <v>774</v>
      </c>
      <c r="D887" s="206" t="s">
        <v>448</v>
      </c>
      <c r="E887" s="207" t="s">
        <v>134</v>
      </c>
      <c r="F887" s="252" t="n">
        <v>17</v>
      </c>
      <c r="G887" s="253" t="n">
        <f aca="false">VLOOKUP(B887,'COMP ANL'!A:I,9,0)</f>
        <v>50.97</v>
      </c>
      <c r="H887" s="254" t="n">
        <f aca="false">$K$1</f>
        <v>0.2026</v>
      </c>
      <c r="I887" s="253" t="n">
        <f aca="false">G887*(1+H887)</f>
        <v>61.296522</v>
      </c>
      <c r="J887" s="253" t="n">
        <f aca="false">ROUND((I887*F887),2)</f>
        <v>1042.04</v>
      </c>
      <c r="K887" s="214"/>
    </row>
    <row r="888" customFormat="false" ht="30" hidden="false" customHeight="false" outlineLevel="0" collapsed="false">
      <c r="A888" s="205" t="s">
        <v>1825</v>
      </c>
      <c r="B888" s="205" t="s">
        <v>643</v>
      </c>
      <c r="C888" s="207" t="s">
        <v>1210</v>
      </c>
      <c r="D888" s="206" t="s">
        <v>644</v>
      </c>
      <c r="E888" s="207" t="s">
        <v>134</v>
      </c>
      <c r="F888" s="252" t="n">
        <v>38</v>
      </c>
      <c r="G888" s="253" t="n">
        <f aca="false">VLOOKUP(B888,'COMP ANL'!A:I,9,0)</f>
        <v>3.02</v>
      </c>
      <c r="H888" s="254" t="n">
        <f aca="false">$K$1</f>
        <v>0.2026</v>
      </c>
      <c r="I888" s="253" t="n">
        <f aca="false">G888*(1+H888)</f>
        <v>3.631852</v>
      </c>
      <c r="J888" s="253" t="n">
        <f aca="false">ROUND((I888*F888),2)</f>
        <v>138.01</v>
      </c>
      <c r="K888" s="214"/>
    </row>
    <row r="889" customFormat="false" ht="15" hidden="false" customHeight="false" outlineLevel="0" collapsed="false">
      <c r="A889" s="244" t="s">
        <v>1826</v>
      </c>
      <c r="B889" s="245" t="s">
        <v>15</v>
      </c>
      <c r="C889" s="246"/>
      <c r="D889" s="247" t="s">
        <v>1827</v>
      </c>
      <c r="E889" s="246"/>
      <c r="F889" s="248"/>
      <c r="G889" s="249" t="s">
        <v>15</v>
      </c>
      <c r="H889" s="250"/>
      <c r="I889" s="249"/>
      <c r="J889" s="249"/>
      <c r="K889" s="251"/>
    </row>
    <row r="890" customFormat="false" ht="45" hidden="false" customHeight="false" outlineLevel="0" collapsed="false">
      <c r="A890" s="205" t="s">
        <v>1828</v>
      </c>
      <c r="B890" s="205" t="n">
        <v>100622</v>
      </c>
      <c r="C890" s="207" t="s">
        <v>774</v>
      </c>
      <c r="D890" s="206" t="s">
        <v>138</v>
      </c>
      <c r="E890" s="207" t="s">
        <v>134</v>
      </c>
      <c r="F890" s="252" t="n">
        <v>24</v>
      </c>
      <c r="G890" s="253" t="n">
        <f aca="false">VLOOKUP(B890,'COMP ANL'!A:I,9,0)</f>
        <v>2470.87</v>
      </c>
      <c r="H890" s="254" t="n">
        <f aca="false">$K$1</f>
        <v>0.2026</v>
      </c>
      <c r="I890" s="253" t="n">
        <f aca="false">G890*(1+H890)</f>
        <v>2971.468262</v>
      </c>
      <c r="J890" s="253" t="n">
        <f aca="false">ROUND((I890*F890),2)</f>
        <v>71315.24</v>
      </c>
      <c r="K890" s="214"/>
    </row>
    <row r="891" customFormat="false" ht="15" hidden="false" customHeight="false" outlineLevel="0" collapsed="false">
      <c r="A891" s="236" t="s">
        <v>1829</v>
      </c>
      <c r="B891" s="237" t="s">
        <v>15</v>
      </c>
      <c r="C891" s="238"/>
      <c r="D891" s="239" t="s">
        <v>1830</v>
      </c>
      <c r="E891" s="238"/>
      <c r="F891" s="240"/>
      <c r="G891" s="241" t="s">
        <v>15</v>
      </c>
      <c r="H891" s="242"/>
      <c r="I891" s="241"/>
      <c r="J891" s="241"/>
      <c r="K891" s="243"/>
    </row>
    <row r="892" customFormat="false" ht="15" hidden="false" customHeight="false" outlineLevel="0" collapsed="false">
      <c r="A892" s="244" t="s">
        <v>1831</v>
      </c>
      <c r="B892" s="245" t="s">
        <v>15</v>
      </c>
      <c r="C892" s="246"/>
      <c r="D892" s="247" t="s">
        <v>1832</v>
      </c>
      <c r="E892" s="246"/>
      <c r="F892" s="248"/>
      <c r="G892" s="249" t="s">
        <v>15</v>
      </c>
      <c r="H892" s="250"/>
      <c r="I892" s="249"/>
      <c r="J892" s="249"/>
      <c r="K892" s="251"/>
    </row>
    <row r="893" customFormat="false" ht="30" hidden="false" customHeight="false" outlineLevel="0" collapsed="false">
      <c r="A893" s="205" t="s">
        <v>1833</v>
      </c>
      <c r="B893" s="205" t="n">
        <v>96989</v>
      </c>
      <c r="C893" s="207" t="s">
        <v>774</v>
      </c>
      <c r="D893" s="206" t="s">
        <v>637</v>
      </c>
      <c r="E893" s="207" t="s">
        <v>134</v>
      </c>
      <c r="F893" s="252" t="n">
        <v>1</v>
      </c>
      <c r="G893" s="253" t="n">
        <f aca="false">VLOOKUP(B893,'COMP ANL'!A:I,9,0)</f>
        <v>121.26</v>
      </c>
      <c r="H893" s="254" t="n">
        <f aca="false">$K$1</f>
        <v>0.2026</v>
      </c>
      <c r="I893" s="253" t="n">
        <f aca="false">G893*(1+H893)</f>
        <v>145.827276</v>
      </c>
      <c r="J893" s="253" t="n">
        <f aca="false">ROUND((I893*F893),2)</f>
        <v>145.83</v>
      </c>
      <c r="K893" s="214"/>
    </row>
    <row r="894" customFormat="false" ht="30" hidden="false" customHeight="false" outlineLevel="0" collapsed="false">
      <c r="A894" s="205" t="s">
        <v>1834</v>
      </c>
      <c r="B894" s="205" t="n">
        <v>96988</v>
      </c>
      <c r="C894" s="207" t="s">
        <v>774</v>
      </c>
      <c r="D894" s="206" t="s">
        <v>623</v>
      </c>
      <c r="E894" s="207" t="s">
        <v>134</v>
      </c>
      <c r="F894" s="252" t="n">
        <v>1</v>
      </c>
      <c r="G894" s="253" t="n">
        <f aca="false">VLOOKUP(B894,'COMP ANL'!A:I,9,0)</f>
        <v>144.91</v>
      </c>
      <c r="H894" s="254" t="n">
        <f aca="false">$K$1</f>
        <v>0.2026</v>
      </c>
      <c r="I894" s="253" t="n">
        <f aca="false">G894*(1+H894)</f>
        <v>174.268766</v>
      </c>
      <c r="J894" s="253" t="n">
        <f aca="false">ROUND((I894*F894),2)</f>
        <v>174.27</v>
      </c>
      <c r="K894" s="214"/>
    </row>
    <row r="895" customFormat="false" ht="30" hidden="false" customHeight="false" outlineLevel="0" collapsed="false">
      <c r="A895" s="205" t="s">
        <v>1835</v>
      </c>
      <c r="B895" s="205" t="s">
        <v>572</v>
      </c>
      <c r="C895" s="207" t="s">
        <v>1160</v>
      </c>
      <c r="D895" s="206" t="s">
        <v>573</v>
      </c>
      <c r="E895" s="207" t="s">
        <v>134</v>
      </c>
      <c r="F895" s="252" t="n">
        <v>26</v>
      </c>
      <c r="G895" s="253" t="n">
        <f aca="false">VLOOKUP(B895,'COMP ANL'!A:I,9,0)</f>
        <v>9.44</v>
      </c>
      <c r="H895" s="254" t="n">
        <f aca="false">$K$1</f>
        <v>0.2026</v>
      </c>
      <c r="I895" s="253" t="n">
        <f aca="false">G895*(1+H895)</f>
        <v>11.352544</v>
      </c>
      <c r="J895" s="253" t="n">
        <f aca="false">ROUND((I895*F895),2)</f>
        <v>295.17</v>
      </c>
      <c r="K895" s="214"/>
    </row>
    <row r="896" customFormat="false" ht="15" hidden="false" customHeight="false" outlineLevel="0" collapsed="false">
      <c r="A896" s="244" t="s">
        <v>1836</v>
      </c>
      <c r="B896" s="245" t="s">
        <v>15</v>
      </c>
      <c r="C896" s="246"/>
      <c r="D896" s="247" t="s">
        <v>1837</v>
      </c>
      <c r="E896" s="246"/>
      <c r="F896" s="248"/>
      <c r="G896" s="249" t="s">
        <v>15</v>
      </c>
      <c r="H896" s="250"/>
      <c r="I896" s="249"/>
      <c r="J896" s="249"/>
      <c r="K896" s="251"/>
    </row>
    <row r="897" customFormat="false" ht="15" hidden="false" customHeight="false" outlineLevel="0" collapsed="false">
      <c r="A897" s="205" t="s">
        <v>1838</v>
      </c>
      <c r="B897" s="205" t="s">
        <v>526</v>
      </c>
      <c r="C897" s="207" t="s">
        <v>1356</v>
      </c>
      <c r="D897" s="206" t="s">
        <v>527</v>
      </c>
      <c r="E897" s="207" t="s">
        <v>134</v>
      </c>
      <c r="F897" s="252" t="n">
        <v>1</v>
      </c>
      <c r="G897" s="253" t="n">
        <f aca="false">VLOOKUP(B897,'COMP ANL'!A:I,9,0)</f>
        <v>411.51</v>
      </c>
      <c r="H897" s="254" t="n">
        <f aca="false">$K$1</f>
        <v>0.2026</v>
      </c>
      <c r="I897" s="253" t="n">
        <f aca="false">G897*(1+H897)</f>
        <v>494.881926</v>
      </c>
      <c r="J897" s="253" t="n">
        <f aca="false">ROUND((I897*F897),2)</f>
        <v>494.88</v>
      </c>
      <c r="K897" s="214"/>
    </row>
    <row r="898" customFormat="false" ht="30" hidden="false" customHeight="false" outlineLevel="0" collapsed="false">
      <c r="A898" s="205" t="s">
        <v>1839</v>
      </c>
      <c r="B898" s="205" t="n">
        <v>96985</v>
      </c>
      <c r="C898" s="207" t="s">
        <v>774</v>
      </c>
      <c r="D898" s="206" t="s">
        <v>411</v>
      </c>
      <c r="E898" s="207" t="s">
        <v>134</v>
      </c>
      <c r="F898" s="252" t="n">
        <v>16</v>
      </c>
      <c r="G898" s="253" t="n">
        <f aca="false">VLOOKUP(B898,'COMP ANL'!A:I,9,0)</f>
        <v>74.71</v>
      </c>
      <c r="H898" s="254" t="n">
        <f aca="false">$K$1</f>
        <v>0.2026</v>
      </c>
      <c r="I898" s="253" t="n">
        <f aca="false">G898*(1+H898)</f>
        <v>89.846246</v>
      </c>
      <c r="J898" s="253" t="n">
        <f aca="false">ROUND((I898*F898),2)</f>
        <v>1437.54</v>
      </c>
      <c r="K898" s="214"/>
    </row>
    <row r="899" customFormat="false" ht="15" hidden="false" customHeight="false" outlineLevel="0" collapsed="false">
      <c r="A899" s="244" t="s">
        <v>1840</v>
      </c>
      <c r="B899" s="245" t="s">
        <v>15</v>
      </c>
      <c r="C899" s="246"/>
      <c r="D899" s="247" t="s">
        <v>1841</v>
      </c>
      <c r="E899" s="246"/>
      <c r="F899" s="248"/>
      <c r="G899" s="249" t="s">
        <v>15</v>
      </c>
      <c r="H899" s="250"/>
      <c r="I899" s="249"/>
      <c r="J899" s="249"/>
      <c r="K899" s="251"/>
    </row>
    <row r="900" customFormat="false" ht="30" hidden="false" customHeight="false" outlineLevel="0" collapsed="false">
      <c r="A900" s="205" t="s">
        <v>1842</v>
      </c>
      <c r="B900" s="205" t="n">
        <v>96973</v>
      </c>
      <c r="C900" s="207" t="s">
        <v>774</v>
      </c>
      <c r="D900" s="206" t="s">
        <v>145</v>
      </c>
      <c r="E900" s="207" t="s">
        <v>120</v>
      </c>
      <c r="F900" s="252" t="n">
        <v>604.8</v>
      </c>
      <c r="G900" s="253" t="n">
        <f aca="false">VLOOKUP(B900,'COMP ANL'!A:I,9,0)</f>
        <v>72.38</v>
      </c>
      <c r="H900" s="254" t="n">
        <f aca="false">$K$1</f>
        <v>0.2026</v>
      </c>
      <c r="I900" s="253" t="n">
        <f aca="false">G900*(1+H900)</f>
        <v>87.044188</v>
      </c>
      <c r="J900" s="253" t="n">
        <f aca="false">ROUND((I900*F900),2)</f>
        <v>52644.32</v>
      </c>
      <c r="K900" s="214"/>
    </row>
    <row r="901" customFormat="false" ht="30" hidden="false" customHeight="false" outlineLevel="0" collapsed="false">
      <c r="A901" s="205" t="s">
        <v>1843</v>
      </c>
      <c r="B901" s="205" t="n">
        <v>96977</v>
      </c>
      <c r="C901" s="207" t="s">
        <v>774</v>
      </c>
      <c r="D901" s="206" t="s">
        <v>184</v>
      </c>
      <c r="E901" s="207" t="s">
        <v>120</v>
      </c>
      <c r="F901" s="252" t="n">
        <v>294.1</v>
      </c>
      <c r="G901" s="253" t="n">
        <f aca="false">VLOOKUP(B901,'COMP ANL'!A:I,9,0)</f>
        <v>61.56</v>
      </c>
      <c r="H901" s="254" t="n">
        <f aca="false">$K$1</f>
        <v>0.2026</v>
      </c>
      <c r="I901" s="253" t="n">
        <f aca="false">G901*(1+H901)</f>
        <v>74.032056</v>
      </c>
      <c r="J901" s="253" t="n">
        <f aca="false">ROUND((I901*F901),2)</f>
        <v>21772.83</v>
      </c>
      <c r="K901" s="214"/>
    </row>
    <row r="902" customFormat="false" ht="30" hidden="false" customHeight="false" outlineLevel="0" collapsed="false">
      <c r="A902" s="205" t="s">
        <v>1844</v>
      </c>
      <c r="B902" s="205" t="n">
        <v>92877</v>
      </c>
      <c r="C902" s="207" t="s">
        <v>774</v>
      </c>
      <c r="D902" s="206" t="s">
        <v>396</v>
      </c>
      <c r="E902" s="207" t="s">
        <v>116</v>
      </c>
      <c r="F902" s="252" t="n">
        <v>120.3</v>
      </c>
      <c r="G902" s="253" t="n">
        <f aca="false">VLOOKUP(B902,'COMP ANL'!A:I,9,0)</f>
        <v>11.51</v>
      </c>
      <c r="H902" s="254" t="n">
        <f aca="false">$K$1</f>
        <v>0.2026</v>
      </c>
      <c r="I902" s="253" t="n">
        <f aca="false">G902*(1+H902)</f>
        <v>13.841926</v>
      </c>
      <c r="J902" s="253" t="n">
        <f aca="false">ROUND((I902*F902),2)</f>
        <v>1665.18</v>
      </c>
      <c r="K902" s="214"/>
    </row>
    <row r="903" customFormat="false" ht="15" hidden="false" customHeight="false" outlineLevel="0" collapsed="false">
      <c r="A903" s="236" t="s">
        <v>1845</v>
      </c>
      <c r="B903" s="237" t="s">
        <v>15</v>
      </c>
      <c r="C903" s="238"/>
      <c r="D903" s="239" t="s">
        <v>1846</v>
      </c>
      <c r="E903" s="238"/>
      <c r="F903" s="240"/>
      <c r="G903" s="241" t="s">
        <v>15</v>
      </c>
      <c r="H903" s="242"/>
      <c r="I903" s="241"/>
      <c r="J903" s="241"/>
      <c r="K903" s="243"/>
    </row>
    <row r="904" customFormat="false" ht="15" hidden="false" customHeight="false" outlineLevel="0" collapsed="false">
      <c r="A904" s="236" t="s">
        <v>1847</v>
      </c>
      <c r="B904" s="237" t="s">
        <v>15</v>
      </c>
      <c r="C904" s="238"/>
      <c r="D904" s="239" t="s">
        <v>1848</v>
      </c>
      <c r="E904" s="238"/>
      <c r="F904" s="240"/>
      <c r="G904" s="241" t="s">
        <v>15</v>
      </c>
      <c r="H904" s="242"/>
      <c r="I904" s="241"/>
      <c r="J904" s="241"/>
      <c r="K904" s="243"/>
    </row>
    <row r="905" customFormat="false" ht="15" hidden="false" customHeight="false" outlineLevel="0" collapsed="false">
      <c r="A905" s="236" t="s">
        <v>1849</v>
      </c>
      <c r="B905" s="237" t="s">
        <v>15</v>
      </c>
      <c r="C905" s="238"/>
      <c r="D905" s="239" t="s">
        <v>1850</v>
      </c>
      <c r="E905" s="238"/>
      <c r="F905" s="240"/>
      <c r="G905" s="241" t="s">
        <v>15</v>
      </c>
      <c r="H905" s="242"/>
      <c r="I905" s="241"/>
      <c r="J905" s="241"/>
      <c r="K905" s="243"/>
    </row>
    <row r="906" customFormat="false" ht="15" hidden="false" customHeight="false" outlineLevel="0" collapsed="false">
      <c r="A906" s="244" t="s">
        <v>1851</v>
      </c>
      <c r="B906" s="245" t="s">
        <v>15</v>
      </c>
      <c r="C906" s="246"/>
      <c r="D906" s="247" t="s">
        <v>1852</v>
      </c>
      <c r="E906" s="246"/>
      <c r="F906" s="248"/>
      <c r="G906" s="249" t="s">
        <v>15</v>
      </c>
      <c r="H906" s="250"/>
      <c r="I906" s="249"/>
      <c r="J906" s="249"/>
      <c r="K906" s="251"/>
    </row>
    <row r="907" customFormat="false" ht="30" hidden="false" customHeight="false" outlineLevel="0" collapsed="false">
      <c r="A907" s="205" t="s">
        <v>1853</v>
      </c>
      <c r="B907" s="205" t="s">
        <v>482</v>
      </c>
      <c r="C907" s="207" t="s">
        <v>1160</v>
      </c>
      <c r="D907" s="206" t="s">
        <v>483</v>
      </c>
      <c r="E907" s="207" t="s">
        <v>134</v>
      </c>
      <c r="F907" s="252" t="n">
        <v>1</v>
      </c>
      <c r="G907" s="253" t="n">
        <f aca="false">VLOOKUP(B907,'COMP ANL'!A:I,9,0)</f>
        <v>645.43</v>
      </c>
      <c r="H907" s="254" t="n">
        <f aca="false">$K$1</f>
        <v>0.2026</v>
      </c>
      <c r="I907" s="253" t="n">
        <f aca="false">G907*(1+H907)</f>
        <v>776.194118</v>
      </c>
      <c r="J907" s="253" t="n">
        <f aca="false">ROUND((I907*F907),2)</f>
        <v>776.19</v>
      </c>
      <c r="K907" s="214"/>
    </row>
    <row r="908" customFormat="false" ht="30" hidden="false" customHeight="false" outlineLevel="0" collapsed="false">
      <c r="A908" s="205" t="s">
        <v>1854</v>
      </c>
      <c r="B908" s="205" t="n">
        <v>98302</v>
      </c>
      <c r="C908" s="207" t="s">
        <v>774</v>
      </c>
      <c r="D908" s="206" t="s">
        <v>424</v>
      </c>
      <c r="E908" s="207" t="s">
        <v>134</v>
      </c>
      <c r="F908" s="252" t="n">
        <v>1</v>
      </c>
      <c r="G908" s="253" t="n">
        <f aca="false">VLOOKUP(B908,'COMP ANL'!A:I,9,0)</f>
        <v>1048.43</v>
      </c>
      <c r="H908" s="254" t="n">
        <f aca="false">$K$1</f>
        <v>0.2026</v>
      </c>
      <c r="I908" s="253" t="n">
        <f aca="false">G908*(1+H908)</f>
        <v>1260.841918</v>
      </c>
      <c r="J908" s="253" t="n">
        <f aca="false">ROUND((I908*F908),2)</f>
        <v>1260.84</v>
      </c>
      <c r="K908" s="214"/>
    </row>
    <row r="909" customFormat="false" ht="15" hidden="false" customHeight="false" outlineLevel="0" collapsed="false">
      <c r="A909" s="205" t="s">
        <v>1855</v>
      </c>
      <c r="B909" s="205" t="s">
        <v>497</v>
      </c>
      <c r="C909" s="207" t="s">
        <v>1160</v>
      </c>
      <c r="D909" s="206" t="s">
        <v>498</v>
      </c>
      <c r="E909" s="207" t="s">
        <v>134</v>
      </c>
      <c r="F909" s="252" t="n">
        <v>1</v>
      </c>
      <c r="G909" s="253" t="n">
        <f aca="false">VLOOKUP(B909,'COMP ANL'!A:I,9,0)</f>
        <v>520</v>
      </c>
      <c r="H909" s="254" t="n">
        <f aca="false">$K$1</f>
        <v>0.2026</v>
      </c>
      <c r="I909" s="253" t="n">
        <f aca="false">G909*(1+H909)</f>
        <v>625.352</v>
      </c>
      <c r="J909" s="253" t="n">
        <f aca="false">ROUND((I909*F909),2)</f>
        <v>625.35</v>
      </c>
      <c r="K909" s="214"/>
    </row>
    <row r="910" customFormat="false" ht="15" hidden="false" customHeight="false" outlineLevel="0" collapsed="false">
      <c r="A910" s="205" t="s">
        <v>1856</v>
      </c>
      <c r="B910" s="205" t="s">
        <v>695</v>
      </c>
      <c r="C910" s="207" t="s">
        <v>1210</v>
      </c>
      <c r="D910" s="206" t="s">
        <v>696</v>
      </c>
      <c r="E910" s="207" t="s">
        <v>134</v>
      </c>
      <c r="F910" s="252" t="n">
        <v>2</v>
      </c>
      <c r="G910" s="253" t="n">
        <f aca="false">VLOOKUP(B910,'COMP ANL'!A:I,9,0)</f>
        <v>25.35</v>
      </c>
      <c r="H910" s="254" t="n">
        <f aca="false">$K$1</f>
        <v>0.2026</v>
      </c>
      <c r="I910" s="253" t="n">
        <f aca="false">G910*(1+H910)</f>
        <v>30.48591</v>
      </c>
      <c r="J910" s="253" t="n">
        <f aca="false">ROUND((I910*F910),2)</f>
        <v>60.97</v>
      </c>
      <c r="K910" s="214"/>
    </row>
    <row r="911" customFormat="false" ht="30" hidden="false" customHeight="false" outlineLevel="0" collapsed="false">
      <c r="A911" s="205" t="s">
        <v>1857</v>
      </c>
      <c r="B911" s="205" t="s">
        <v>287</v>
      </c>
      <c r="C911" s="207" t="s">
        <v>1160</v>
      </c>
      <c r="D911" s="206" t="s">
        <v>288</v>
      </c>
      <c r="E911" s="207" t="s">
        <v>134</v>
      </c>
      <c r="F911" s="252" t="n">
        <v>1</v>
      </c>
      <c r="G911" s="253" t="n">
        <f aca="false">VLOOKUP(B911,'COMP ANL'!A:I,9,0)</f>
        <v>4279.82</v>
      </c>
      <c r="H911" s="254" t="n">
        <f aca="false">$K$1</f>
        <v>0.2026</v>
      </c>
      <c r="I911" s="253" t="n">
        <f aca="false">G911*(1+H911)</f>
        <v>5146.911532</v>
      </c>
      <c r="J911" s="253" t="n">
        <f aca="false">ROUND((I911*F911),2)</f>
        <v>5146.91</v>
      </c>
      <c r="K911" s="214"/>
    </row>
    <row r="912" customFormat="false" ht="15" hidden="false" customHeight="false" outlineLevel="0" collapsed="false">
      <c r="A912" s="244" t="s">
        <v>1858</v>
      </c>
      <c r="B912" s="245" t="s">
        <v>15</v>
      </c>
      <c r="C912" s="246"/>
      <c r="D912" s="247" t="s">
        <v>1859</v>
      </c>
      <c r="E912" s="246"/>
      <c r="F912" s="248"/>
      <c r="G912" s="249" t="s">
        <v>15</v>
      </c>
      <c r="H912" s="250"/>
      <c r="I912" s="249"/>
      <c r="J912" s="249"/>
      <c r="K912" s="251"/>
    </row>
    <row r="913" customFormat="false" ht="30" hidden="false" customHeight="false" outlineLevel="0" collapsed="false">
      <c r="A913" s="205" t="s">
        <v>1860</v>
      </c>
      <c r="B913" s="205" t="n">
        <v>98297</v>
      </c>
      <c r="C913" s="207" t="s">
        <v>774</v>
      </c>
      <c r="D913" s="206" t="s">
        <v>249</v>
      </c>
      <c r="E913" s="207" t="s">
        <v>120</v>
      </c>
      <c r="F913" s="252" t="n">
        <v>831.45</v>
      </c>
      <c r="G913" s="253" t="n">
        <f aca="false">VLOOKUP(B913,'COMP ANL'!A:I,9,0)</f>
        <v>7.56</v>
      </c>
      <c r="H913" s="254" t="n">
        <f aca="false">$K$1</f>
        <v>0.2026</v>
      </c>
      <c r="I913" s="253" t="n">
        <f aca="false">G913*(1+H913)</f>
        <v>9.091656</v>
      </c>
      <c r="J913" s="253" t="n">
        <f aca="false">ROUND((I913*F913),2)</f>
        <v>7559.26</v>
      </c>
      <c r="K913" s="214"/>
    </row>
    <row r="914" customFormat="false" ht="45" hidden="false" customHeight="false" outlineLevel="0" collapsed="false">
      <c r="A914" s="205" t="s">
        <v>1861</v>
      </c>
      <c r="B914" s="205" t="n">
        <v>98281</v>
      </c>
      <c r="C914" s="207" t="s">
        <v>774</v>
      </c>
      <c r="D914" s="206" t="s">
        <v>450</v>
      </c>
      <c r="E914" s="207" t="s">
        <v>120</v>
      </c>
      <c r="F914" s="252" t="n">
        <v>94.65</v>
      </c>
      <c r="G914" s="253" t="n">
        <f aca="false">VLOOKUP(B914,'COMP ANL'!A:I,9,0)</f>
        <v>8.76</v>
      </c>
      <c r="H914" s="254" t="n">
        <f aca="false">$K$1</f>
        <v>0.2026</v>
      </c>
      <c r="I914" s="253" t="n">
        <f aca="false">G914*(1+H914)</f>
        <v>10.534776</v>
      </c>
      <c r="J914" s="253" t="n">
        <f aca="false">ROUND((I914*F914),2)</f>
        <v>997.12</v>
      </c>
      <c r="K914" s="214"/>
    </row>
    <row r="915" customFormat="false" ht="30" hidden="false" customHeight="false" outlineLevel="0" collapsed="false">
      <c r="A915" s="205" t="s">
        <v>1862</v>
      </c>
      <c r="B915" s="205" t="n">
        <v>98400</v>
      </c>
      <c r="C915" s="207" t="s">
        <v>774</v>
      </c>
      <c r="D915" s="206" t="s">
        <v>532</v>
      </c>
      <c r="E915" s="207" t="s">
        <v>120</v>
      </c>
      <c r="F915" s="252" t="n">
        <v>30</v>
      </c>
      <c r="G915" s="253" t="n">
        <f aca="false">VLOOKUP(B915,'COMP ANL'!A:I,9,0)</f>
        <v>12.75</v>
      </c>
      <c r="H915" s="254" t="n">
        <f aca="false">$K$1</f>
        <v>0.2026</v>
      </c>
      <c r="I915" s="253" t="n">
        <f aca="false">G915*(1+H915)</f>
        <v>15.33315</v>
      </c>
      <c r="J915" s="253" t="n">
        <f aca="false">ROUND((I915*F915),2)</f>
        <v>459.99</v>
      </c>
      <c r="K915" s="214"/>
    </row>
    <row r="916" customFormat="false" ht="45" hidden="false" customHeight="false" outlineLevel="0" collapsed="false">
      <c r="A916" s="205" t="s">
        <v>1863</v>
      </c>
      <c r="B916" s="205" t="n">
        <v>98262</v>
      </c>
      <c r="C916" s="207" t="s">
        <v>774</v>
      </c>
      <c r="D916" s="206" t="s">
        <v>597</v>
      </c>
      <c r="E916" s="207" t="s">
        <v>120</v>
      </c>
      <c r="F916" s="252" t="n">
        <v>40</v>
      </c>
      <c r="G916" s="253" t="n">
        <f aca="false">VLOOKUP(B916,'COMP ANL'!A:I,9,0)</f>
        <v>4.65</v>
      </c>
      <c r="H916" s="254" t="n">
        <f aca="false">$K$1</f>
        <v>0.2026</v>
      </c>
      <c r="I916" s="253" t="n">
        <f aca="false">G916*(1+H916)</f>
        <v>5.59209</v>
      </c>
      <c r="J916" s="253" t="n">
        <f aca="false">ROUND((I916*F916),2)</f>
        <v>223.68</v>
      </c>
      <c r="K916" s="214"/>
    </row>
    <row r="917" customFormat="false" ht="15" hidden="false" customHeight="false" outlineLevel="0" collapsed="false">
      <c r="A917" s="244" t="s">
        <v>1864</v>
      </c>
      <c r="B917" s="245" t="s">
        <v>15</v>
      </c>
      <c r="C917" s="246"/>
      <c r="D917" s="247" t="s">
        <v>1821</v>
      </c>
      <c r="E917" s="246"/>
      <c r="F917" s="248"/>
      <c r="G917" s="249" t="s">
        <v>15</v>
      </c>
      <c r="H917" s="250"/>
      <c r="I917" s="249"/>
      <c r="J917" s="249"/>
      <c r="K917" s="251"/>
    </row>
    <row r="918" customFormat="false" ht="30" hidden="false" customHeight="false" outlineLevel="0" collapsed="false">
      <c r="A918" s="205" t="s">
        <v>1865</v>
      </c>
      <c r="B918" s="205" t="s">
        <v>529</v>
      </c>
      <c r="C918" s="207" t="s">
        <v>841</v>
      </c>
      <c r="D918" s="206" t="s">
        <v>530</v>
      </c>
      <c r="E918" s="207" t="s">
        <v>134</v>
      </c>
      <c r="F918" s="252" t="n">
        <v>5</v>
      </c>
      <c r="G918" s="253" t="n">
        <f aca="false">VLOOKUP(B918,'COMP ANL'!A:I,9,0)</f>
        <v>77.86</v>
      </c>
      <c r="H918" s="254" t="n">
        <f aca="false">$K$1</f>
        <v>0.2026</v>
      </c>
      <c r="I918" s="253" t="n">
        <f aca="false">G918*(1+H918)</f>
        <v>93.634436</v>
      </c>
      <c r="J918" s="253" t="n">
        <f aca="false">ROUND((I918*F918),2)</f>
        <v>468.17</v>
      </c>
      <c r="K918" s="214"/>
    </row>
    <row r="919" customFormat="false" ht="15" hidden="false" customHeight="false" outlineLevel="0" collapsed="false">
      <c r="A919" s="205" t="s">
        <v>1866</v>
      </c>
      <c r="B919" s="205" t="s">
        <v>344</v>
      </c>
      <c r="C919" s="207" t="s">
        <v>1160</v>
      </c>
      <c r="D919" s="206" t="s">
        <v>345</v>
      </c>
      <c r="E919" s="207" t="s">
        <v>134</v>
      </c>
      <c r="F919" s="252" t="n">
        <v>16</v>
      </c>
      <c r="G919" s="253" t="n">
        <f aca="false">VLOOKUP(B919,'COMP ANL'!A:I,9,0)</f>
        <v>121.22</v>
      </c>
      <c r="H919" s="254" t="n">
        <f aca="false">$K$1</f>
        <v>0.2026</v>
      </c>
      <c r="I919" s="253" t="n">
        <f aca="false">G919*(1+H919)</f>
        <v>145.779172</v>
      </c>
      <c r="J919" s="253" t="n">
        <f aca="false">ROUND((I919*F919),2)</f>
        <v>2332.47</v>
      </c>
      <c r="K919" s="214"/>
    </row>
    <row r="920" customFormat="false" ht="30" hidden="false" customHeight="false" outlineLevel="0" collapsed="false">
      <c r="A920" s="205" t="s">
        <v>1867</v>
      </c>
      <c r="B920" s="205" t="n">
        <v>98308</v>
      </c>
      <c r="C920" s="207" t="s">
        <v>774</v>
      </c>
      <c r="D920" s="206" t="s">
        <v>718</v>
      </c>
      <c r="E920" s="207" t="s">
        <v>134</v>
      </c>
      <c r="F920" s="252" t="n">
        <v>1</v>
      </c>
      <c r="G920" s="253" t="n">
        <f aca="false">VLOOKUP(B920,'COMP ANL'!A:I,9,0)</f>
        <v>34.95</v>
      </c>
      <c r="H920" s="254" t="n">
        <f aca="false">$K$1</f>
        <v>0.2026</v>
      </c>
      <c r="I920" s="253" t="n">
        <f aca="false">G920*(1+H920)</f>
        <v>42.03087</v>
      </c>
      <c r="J920" s="253" t="n">
        <f aca="false">ROUND((I920*F920),2)</f>
        <v>42.03</v>
      </c>
      <c r="K920" s="214"/>
    </row>
    <row r="921" customFormat="false" ht="15" hidden="false" customHeight="false" outlineLevel="0" collapsed="false">
      <c r="A921" s="244" t="s">
        <v>1868</v>
      </c>
      <c r="B921" s="245" t="s">
        <v>15</v>
      </c>
      <c r="C921" s="246"/>
      <c r="D921" s="247" t="s">
        <v>1869</v>
      </c>
      <c r="E921" s="246"/>
      <c r="F921" s="248"/>
      <c r="G921" s="249" t="s">
        <v>15</v>
      </c>
      <c r="H921" s="250"/>
      <c r="I921" s="249"/>
      <c r="J921" s="249"/>
      <c r="K921" s="251"/>
    </row>
    <row r="922" customFormat="false" ht="45" hidden="false" customHeight="false" outlineLevel="0" collapsed="false">
      <c r="A922" s="205" t="s">
        <v>1870</v>
      </c>
      <c r="B922" s="205" t="s">
        <v>549</v>
      </c>
      <c r="C922" s="207" t="s">
        <v>1160</v>
      </c>
      <c r="D922" s="206" t="s">
        <v>550</v>
      </c>
      <c r="E922" s="207" t="s">
        <v>134</v>
      </c>
      <c r="F922" s="252" t="n">
        <v>1</v>
      </c>
      <c r="G922" s="253" t="n">
        <f aca="false">VLOOKUP(B922,'COMP ANL'!A:I,9,0)</f>
        <v>315.04</v>
      </c>
      <c r="H922" s="254" t="n">
        <f aca="false">$K$1</f>
        <v>0.2026</v>
      </c>
      <c r="I922" s="253" t="n">
        <f aca="false">G922*(1+H922)</f>
        <v>378.867104</v>
      </c>
      <c r="J922" s="253" t="n">
        <f aca="false">ROUND((I922*F922),2)</f>
        <v>378.87</v>
      </c>
      <c r="K922" s="214"/>
    </row>
    <row r="923" customFormat="false" ht="45" hidden="false" customHeight="false" outlineLevel="0" collapsed="false">
      <c r="A923" s="205" t="s">
        <v>1871</v>
      </c>
      <c r="B923" s="205" t="n">
        <v>100561</v>
      </c>
      <c r="C923" s="207" t="s">
        <v>774</v>
      </c>
      <c r="D923" s="206" t="s">
        <v>606</v>
      </c>
      <c r="E923" s="207" t="s">
        <v>134</v>
      </c>
      <c r="F923" s="252" t="n">
        <v>1</v>
      </c>
      <c r="G923" s="253" t="n">
        <f aca="false">VLOOKUP(B923,'COMP ANL'!A:I,9,0)</f>
        <v>171.97</v>
      </c>
      <c r="H923" s="254" t="n">
        <f aca="false">$K$1</f>
        <v>0.2026</v>
      </c>
      <c r="I923" s="253" t="n">
        <f aca="false">G923*(1+H923)</f>
        <v>206.811122</v>
      </c>
      <c r="J923" s="253" t="n">
        <f aca="false">ROUND((I923*F923),2)</f>
        <v>206.81</v>
      </c>
      <c r="K923" s="214"/>
    </row>
    <row r="924" customFormat="false" ht="45" hidden="false" customHeight="false" outlineLevel="0" collapsed="false">
      <c r="A924" s="205" t="s">
        <v>1872</v>
      </c>
      <c r="B924" s="205" t="n">
        <v>97886</v>
      </c>
      <c r="C924" s="207" t="s">
        <v>774</v>
      </c>
      <c r="D924" s="206" t="s">
        <v>271</v>
      </c>
      <c r="E924" s="207" t="s">
        <v>134</v>
      </c>
      <c r="F924" s="252" t="n">
        <v>3</v>
      </c>
      <c r="G924" s="253" t="n">
        <f aca="false">VLOOKUP(B924,'COMP ANL'!A:I,9,0)</f>
        <v>176.88</v>
      </c>
      <c r="H924" s="254" t="n">
        <f aca="false">$K$1</f>
        <v>0.2026</v>
      </c>
      <c r="I924" s="253" t="n">
        <f aca="false">G924*(1+H924)</f>
        <v>212.715888</v>
      </c>
      <c r="J924" s="253" t="n">
        <f aca="false">ROUND((I924*F924),2)</f>
        <v>638.15</v>
      </c>
      <c r="K924" s="214"/>
    </row>
    <row r="925" customFormat="false" ht="45" hidden="false" customHeight="false" outlineLevel="0" collapsed="false">
      <c r="A925" s="205" t="s">
        <v>1873</v>
      </c>
      <c r="B925" s="205" t="n">
        <v>91943</v>
      </c>
      <c r="C925" s="207" t="s">
        <v>774</v>
      </c>
      <c r="D925" s="206" t="s">
        <v>475</v>
      </c>
      <c r="E925" s="207" t="s">
        <v>134</v>
      </c>
      <c r="F925" s="252" t="n">
        <v>29</v>
      </c>
      <c r="G925" s="253" t="n">
        <f aca="false">VLOOKUP(B925,'COMP ANL'!A:I,9,0)</f>
        <v>21.93</v>
      </c>
      <c r="H925" s="254" t="n">
        <f aca="false">$K$1</f>
        <v>0.2026</v>
      </c>
      <c r="I925" s="253" t="n">
        <f aca="false">G925*(1+H925)</f>
        <v>26.373018</v>
      </c>
      <c r="J925" s="253" t="n">
        <f aca="false">ROUND((I925*F925),2)</f>
        <v>764.82</v>
      </c>
      <c r="K925" s="214"/>
    </row>
    <row r="926" customFormat="false" ht="15" hidden="false" customHeight="false" outlineLevel="0" collapsed="false">
      <c r="A926" s="205" t="s">
        <v>1874</v>
      </c>
      <c r="B926" s="205" t="s">
        <v>614</v>
      </c>
      <c r="C926" s="207" t="s">
        <v>1210</v>
      </c>
      <c r="D926" s="206" t="s">
        <v>615</v>
      </c>
      <c r="E926" s="207" t="s">
        <v>134</v>
      </c>
      <c r="F926" s="252" t="n">
        <v>2</v>
      </c>
      <c r="G926" s="253" t="n">
        <f aca="false">VLOOKUP(B926,'COMP ANL'!A:I,9,0)</f>
        <v>80.98</v>
      </c>
      <c r="H926" s="254" t="n">
        <f aca="false">$K$1</f>
        <v>0.2026</v>
      </c>
      <c r="I926" s="253" t="n">
        <f aca="false">G926*(1+H926)</f>
        <v>97.386548</v>
      </c>
      <c r="J926" s="253" t="n">
        <f aca="false">ROUND((I926*F926),2)</f>
        <v>194.77</v>
      </c>
      <c r="K926" s="214"/>
    </row>
    <row r="927" customFormat="false" ht="30" hidden="false" customHeight="false" outlineLevel="0" collapsed="false">
      <c r="A927" s="236" t="s">
        <v>1875</v>
      </c>
      <c r="B927" s="237" t="s">
        <v>15</v>
      </c>
      <c r="C927" s="238"/>
      <c r="D927" s="239" t="s">
        <v>1876</v>
      </c>
      <c r="E927" s="238"/>
      <c r="F927" s="240"/>
      <c r="G927" s="241" t="s">
        <v>15</v>
      </c>
      <c r="H927" s="242"/>
      <c r="I927" s="241"/>
      <c r="J927" s="241"/>
      <c r="K927" s="243"/>
    </row>
    <row r="928" customFormat="false" ht="15" hidden="false" customHeight="false" outlineLevel="0" collapsed="false">
      <c r="A928" s="244" t="s">
        <v>1877</v>
      </c>
      <c r="B928" s="245" t="s">
        <v>15</v>
      </c>
      <c r="C928" s="246"/>
      <c r="D928" s="247" t="s">
        <v>1878</v>
      </c>
      <c r="E928" s="246"/>
      <c r="F928" s="248"/>
      <c r="G928" s="249" t="s">
        <v>15</v>
      </c>
      <c r="H928" s="250"/>
      <c r="I928" s="249"/>
      <c r="J928" s="249"/>
      <c r="K928" s="251"/>
    </row>
    <row r="929" customFormat="false" ht="60" hidden="false" customHeight="false" outlineLevel="0" collapsed="false">
      <c r="A929" s="205" t="s">
        <v>1879</v>
      </c>
      <c r="B929" s="205" t="s">
        <v>244</v>
      </c>
      <c r="C929" s="207" t="s">
        <v>1164</v>
      </c>
      <c r="D929" s="206" t="s">
        <v>245</v>
      </c>
      <c r="E929" s="207" t="s">
        <v>120</v>
      </c>
      <c r="F929" s="252" t="n">
        <v>85</v>
      </c>
      <c r="G929" s="253" t="n">
        <f aca="false">VLOOKUP(B929,'COMP ANL'!A:I,9,0)</f>
        <v>84.64</v>
      </c>
      <c r="H929" s="254" t="n">
        <f aca="false">$K$1</f>
        <v>0.2026</v>
      </c>
      <c r="I929" s="253" t="n">
        <f aca="false">G929*(1+H929)</f>
        <v>101.788064</v>
      </c>
      <c r="J929" s="253" t="n">
        <f aca="false">ROUND((I929*F929),2)</f>
        <v>8651.99</v>
      </c>
      <c r="K929" s="214"/>
    </row>
    <row r="930" customFormat="false" ht="15" hidden="false" customHeight="false" outlineLevel="0" collapsed="false">
      <c r="A930" s="244" t="s">
        <v>1880</v>
      </c>
      <c r="B930" s="245" t="s">
        <v>15</v>
      </c>
      <c r="C930" s="246"/>
      <c r="D930" s="247" t="s">
        <v>1881</v>
      </c>
      <c r="E930" s="246"/>
      <c r="F930" s="248"/>
      <c r="G930" s="249" t="s">
        <v>15</v>
      </c>
      <c r="H930" s="250"/>
      <c r="I930" s="249"/>
      <c r="J930" s="249"/>
      <c r="K930" s="251"/>
    </row>
    <row r="931" customFormat="false" ht="30" hidden="false" customHeight="false" outlineLevel="0" collapsed="false">
      <c r="A931" s="205" t="s">
        <v>1882</v>
      </c>
      <c r="B931" s="205" t="s">
        <v>595</v>
      </c>
      <c r="C931" s="207" t="s">
        <v>1164</v>
      </c>
      <c r="D931" s="206" t="s">
        <v>596</v>
      </c>
      <c r="E931" s="207" t="s">
        <v>134</v>
      </c>
      <c r="F931" s="252" t="n">
        <v>4</v>
      </c>
      <c r="G931" s="253" t="n">
        <f aca="false">VLOOKUP(B931,'COMP ANL'!A:I,9,0)</f>
        <v>47.21</v>
      </c>
      <c r="H931" s="254" t="n">
        <f aca="false">$K$1</f>
        <v>0.2026</v>
      </c>
      <c r="I931" s="253" t="n">
        <f aca="false">G931*(1+H931)</f>
        <v>56.774746</v>
      </c>
      <c r="J931" s="253" t="n">
        <f aca="false">ROUND((I931*F931),2)</f>
        <v>227.1</v>
      </c>
      <c r="K931" s="214"/>
    </row>
    <row r="932" customFormat="false" ht="30" hidden="false" customHeight="false" outlineLevel="0" collapsed="false">
      <c r="A932" s="205" t="s">
        <v>1883</v>
      </c>
      <c r="B932" s="205" t="s">
        <v>714</v>
      </c>
      <c r="C932" s="207" t="s">
        <v>1164</v>
      </c>
      <c r="D932" s="206" t="s">
        <v>715</v>
      </c>
      <c r="E932" s="207" t="s">
        <v>134</v>
      </c>
      <c r="F932" s="252" t="n">
        <v>1</v>
      </c>
      <c r="G932" s="253" t="n">
        <f aca="false">VLOOKUP(B932,'COMP ANL'!A:I,9,0)</f>
        <v>38.44</v>
      </c>
      <c r="H932" s="254" t="n">
        <f aca="false">$K$1</f>
        <v>0.2026</v>
      </c>
      <c r="I932" s="253" t="n">
        <f aca="false">G932*(1+H932)</f>
        <v>46.227944</v>
      </c>
      <c r="J932" s="253" t="n">
        <f aca="false">ROUND((I932*F932),2)</f>
        <v>46.23</v>
      </c>
      <c r="K932" s="214"/>
    </row>
    <row r="933" customFormat="false" ht="30" hidden="false" customHeight="false" outlineLevel="0" collapsed="false">
      <c r="A933" s="205" t="s">
        <v>1884</v>
      </c>
      <c r="B933" s="205" t="s">
        <v>685</v>
      </c>
      <c r="C933" s="207" t="s">
        <v>1164</v>
      </c>
      <c r="D933" s="206" t="s">
        <v>686</v>
      </c>
      <c r="E933" s="207" t="s">
        <v>134</v>
      </c>
      <c r="F933" s="252" t="n">
        <v>5</v>
      </c>
      <c r="G933" s="253" t="n">
        <f aca="false">VLOOKUP(B933,'COMP ANL'!A:I,9,0)</f>
        <v>12.47</v>
      </c>
      <c r="H933" s="254" t="n">
        <f aca="false">$K$1</f>
        <v>0.2026</v>
      </c>
      <c r="I933" s="253" t="n">
        <f aca="false">G933*(1+H933)</f>
        <v>14.996422</v>
      </c>
      <c r="J933" s="253" t="n">
        <f aca="false">ROUND((I933*F933),2)</f>
        <v>74.98</v>
      </c>
      <c r="K933" s="214"/>
    </row>
    <row r="934" customFormat="false" ht="15" hidden="false" customHeight="false" outlineLevel="0" collapsed="false">
      <c r="A934" s="236" t="s">
        <v>1885</v>
      </c>
      <c r="B934" s="237" t="s">
        <v>15</v>
      </c>
      <c r="C934" s="238"/>
      <c r="D934" s="239" t="s">
        <v>1886</v>
      </c>
      <c r="E934" s="238"/>
      <c r="F934" s="240"/>
      <c r="G934" s="241" t="s">
        <v>15</v>
      </c>
      <c r="H934" s="242"/>
      <c r="I934" s="241"/>
      <c r="J934" s="241"/>
      <c r="K934" s="243"/>
    </row>
    <row r="935" customFormat="false" ht="15" hidden="false" customHeight="false" outlineLevel="0" collapsed="false">
      <c r="A935" s="236" t="s">
        <v>1887</v>
      </c>
      <c r="B935" s="237" t="s">
        <v>15</v>
      </c>
      <c r="C935" s="238"/>
      <c r="D935" s="239" t="s">
        <v>1737</v>
      </c>
      <c r="E935" s="238"/>
      <c r="F935" s="240"/>
      <c r="G935" s="241" t="s">
        <v>15</v>
      </c>
      <c r="H935" s="242"/>
      <c r="I935" s="241"/>
      <c r="J935" s="241"/>
      <c r="K935" s="243"/>
    </row>
    <row r="936" customFormat="false" ht="15" hidden="false" customHeight="false" outlineLevel="0" collapsed="false">
      <c r="A936" s="244" t="s">
        <v>1888</v>
      </c>
      <c r="B936" s="245" t="s">
        <v>15</v>
      </c>
      <c r="C936" s="246"/>
      <c r="D936" s="247" t="s">
        <v>1889</v>
      </c>
      <c r="E936" s="246"/>
      <c r="F936" s="248"/>
      <c r="G936" s="249" t="s">
        <v>15</v>
      </c>
      <c r="H936" s="250"/>
      <c r="I936" s="249"/>
      <c r="J936" s="249"/>
      <c r="K936" s="251"/>
    </row>
    <row r="937" customFormat="false" ht="45" hidden="false" customHeight="false" outlineLevel="0" collapsed="false">
      <c r="A937" s="205" t="s">
        <v>1890</v>
      </c>
      <c r="B937" s="205" t="n">
        <v>97667</v>
      </c>
      <c r="C937" s="207" t="s">
        <v>774</v>
      </c>
      <c r="D937" s="206" t="s">
        <v>565</v>
      </c>
      <c r="E937" s="207" t="s">
        <v>120</v>
      </c>
      <c r="F937" s="252" t="n">
        <v>30</v>
      </c>
      <c r="G937" s="253" t="n">
        <f aca="false">VLOOKUP(B937,'COMP ANL'!A:I,9,0)</f>
        <v>8.76</v>
      </c>
      <c r="H937" s="254" t="n">
        <f aca="false">$K$1</f>
        <v>0.2026</v>
      </c>
      <c r="I937" s="253" t="n">
        <f aca="false">G937*(1+H937)</f>
        <v>10.534776</v>
      </c>
      <c r="J937" s="253" t="n">
        <f aca="false">ROUND((I937*F937),2)</f>
        <v>316.04</v>
      </c>
      <c r="K937" s="214"/>
    </row>
    <row r="938" customFormat="false" ht="45" hidden="false" customHeight="false" outlineLevel="0" collapsed="false">
      <c r="A938" s="205" t="s">
        <v>1891</v>
      </c>
      <c r="B938" s="205" t="n">
        <v>91834</v>
      </c>
      <c r="C938" s="207" t="s">
        <v>774</v>
      </c>
      <c r="D938" s="206" t="s">
        <v>179</v>
      </c>
      <c r="E938" s="207" t="s">
        <v>120</v>
      </c>
      <c r="F938" s="252" t="n">
        <v>630.05</v>
      </c>
      <c r="G938" s="253" t="n">
        <f aca="false">VLOOKUP(B938,'COMP ANL'!A:I,9,0)</f>
        <v>18.39</v>
      </c>
      <c r="H938" s="254" t="n">
        <f aca="false">$K$1</f>
        <v>0.2026</v>
      </c>
      <c r="I938" s="253" t="n">
        <f aca="false">G938*(1+H938)</f>
        <v>22.115814</v>
      </c>
      <c r="J938" s="253" t="n">
        <f aca="false">ROUND((I938*F938),2)</f>
        <v>13934.07</v>
      </c>
      <c r="K938" s="214"/>
    </row>
    <row r="939" customFormat="false" ht="15" hidden="false" customHeight="false" outlineLevel="0" collapsed="false">
      <c r="A939" s="244" t="s">
        <v>1892</v>
      </c>
      <c r="B939" s="245" t="s">
        <v>15</v>
      </c>
      <c r="C939" s="246"/>
      <c r="D939" s="247" t="s">
        <v>1893</v>
      </c>
      <c r="E939" s="246"/>
      <c r="F939" s="248"/>
      <c r="G939" s="249" t="s">
        <v>15</v>
      </c>
      <c r="H939" s="250"/>
      <c r="I939" s="249"/>
      <c r="J939" s="249"/>
      <c r="K939" s="251"/>
    </row>
    <row r="940" customFormat="false" ht="45" hidden="false" customHeight="false" outlineLevel="0" collapsed="false">
      <c r="A940" s="205" t="s">
        <v>1894</v>
      </c>
      <c r="B940" s="205" t="n">
        <v>92341</v>
      </c>
      <c r="C940" s="207" t="s">
        <v>774</v>
      </c>
      <c r="D940" s="206" t="s">
        <v>383</v>
      </c>
      <c r="E940" s="207" t="s">
        <v>120</v>
      </c>
      <c r="F940" s="252" t="n">
        <v>14</v>
      </c>
      <c r="G940" s="253" t="n">
        <f aca="false">VLOOKUP(B940,'COMP ANL'!A:I,9,0)</f>
        <v>100.04</v>
      </c>
      <c r="H940" s="254" t="n">
        <f aca="false">$K$1</f>
        <v>0.2026</v>
      </c>
      <c r="I940" s="253" t="n">
        <f aca="false">G940*(1+H940)</f>
        <v>120.308104</v>
      </c>
      <c r="J940" s="253" t="n">
        <f aca="false">ROUND((I940*F940),2)</f>
        <v>1684.31</v>
      </c>
      <c r="K940" s="214"/>
    </row>
    <row r="941" customFormat="false" ht="15" hidden="false" customHeight="false" outlineLevel="0" collapsed="false">
      <c r="A941" s="244" t="s">
        <v>1895</v>
      </c>
      <c r="B941" s="245" t="s">
        <v>15</v>
      </c>
      <c r="C941" s="246"/>
      <c r="D941" s="247" t="s">
        <v>1881</v>
      </c>
      <c r="E941" s="246"/>
      <c r="F941" s="248"/>
      <c r="G941" s="249" t="s">
        <v>15</v>
      </c>
      <c r="H941" s="250"/>
      <c r="I941" s="249"/>
      <c r="J941" s="249"/>
      <c r="K941" s="251"/>
    </row>
    <row r="942" customFormat="false" ht="15" hidden="false" customHeight="false" outlineLevel="0" collapsed="false">
      <c r="A942" s="205" t="s">
        <v>1896</v>
      </c>
      <c r="B942" s="205" t="s">
        <v>624</v>
      </c>
      <c r="C942" s="207" t="s">
        <v>1210</v>
      </c>
      <c r="D942" s="206" t="s">
        <v>625</v>
      </c>
      <c r="E942" s="207" t="s">
        <v>134</v>
      </c>
      <c r="F942" s="252" t="n">
        <v>20</v>
      </c>
      <c r="G942" s="253" t="n">
        <f aca="false">VLOOKUP(B942,'COMP ANL'!A:I,9,0)</f>
        <v>7.22</v>
      </c>
      <c r="H942" s="254" t="n">
        <f aca="false">$K$1</f>
        <v>0.2026</v>
      </c>
      <c r="I942" s="253" t="n">
        <f aca="false">G942*(1+H942)</f>
        <v>8.682772</v>
      </c>
      <c r="J942" s="253" t="n">
        <f aca="false">ROUND((I942*F942),2)</f>
        <v>173.66</v>
      </c>
      <c r="K942" s="214"/>
    </row>
    <row r="943" customFormat="false" ht="15" hidden="false" customHeight="false" outlineLevel="0" collapsed="false">
      <c r="A943" s="205" t="s">
        <v>1897</v>
      </c>
      <c r="B943" s="205" t="s">
        <v>649</v>
      </c>
      <c r="C943" s="207" t="s">
        <v>1210</v>
      </c>
      <c r="D943" s="206" t="s">
        <v>650</v>
      </c>
      <c r="E943" s="207" t="s">
        <v>134</v>
      </c>
      <c r="F943" s="252" t="n">
        <v>20</v>
      </c>
      <c r="G943" s="253" t="n">
        <f aca="false">VLOOKUP(B943,'COMP ANL'!A:I,9,0)</f>
        <v>5.02</v>
      </c>
      <c r="H943" s="254" t="n">
        <f aca="false">$K$1</f>
        <v>0.2026</v>
      </c>
      <c r="I943" s="253" t="n">
        <f aca="false">G943*(1+H943)</f>
        <v>6.037052</v>
      </c>
      <c r="J943" s="253" t="n">
        <f aca="false">ROUND((I943*F943),2)</f>
        <v>120.74</v>
      </c>
      <c r="K943" s="214"/>
    </row>
    <row r="944" customFormat="false" ht="15" hidden="false" customHeight="false" outlineLevel="0" collapsed="false">
      <c r="A944" s="244" t="s">
        <v>1898</v>
      </c>
      <c r="B944" s="245" t="s">
        <v>15</v>
      </c>
      <c r="C944" s="246"/>
      <c r="D944" s="247" t="s">
        <v>1899</v>
      </c>
      <c r="E944" s="246"/>
      <c r="F944" s="248"/>
      <c r="G944" s="249" t="s">
        <v>15</v>
      </c>
      <c r="H944" s="250"/>
      <c r="I944" s="249"/>
      <c r="J944" s="249"/>
      <c r="K944" s="251"/>
    </row>
    <row r="945" customFormat="false" ht="15" hidden="false" customHeight="false" outlineLevel="0" collapsed="false">
      <c r="A945" s="205" t="s">
        <v>1900</v>
      </c>
      <c r="B945" s="205" t="s">
        <v>583</v>
      </c>
      <c r="C945" s="207" t="s">
        <v>1901</v>
      </c>
      <c r="D945" s="206" t="s">
        <v>584</v>
      </c>
      <c r="E945" s="207" t="s">
        <v>134</v>
      </c>
      <c r="F945" s="252" t="n">
        <v>3</v>
      </c>
      <c r="G945" s="253" t="n">
        <f aca="false">VLOOKUP(B945,'COMP ANL'!A:I,9,0)</f>
        <v>74.05</v>
      </c>
      <c r="H945" s="254" t="n">
        <f aca="false">$K$1</f>
        <v>0.2026</v>
      </c>
      <c r="I945" s="253" t="n">
        <f aca="false">G945*(1+H945)</f>
        <v>89.05253</v>
      </c>
      <c r="J945" s="253" t="n">
        <f aca="false">ROUND((I945*F945),2)</f>
        <v>267.16</v>
      </c>
      <c r="K945" s="214"/>
    </row>
    <row r="946" customFormat="false" ht="15" hidden="false" customHeight="false" outlineLevel="0" collapsed="false">
      <c r="A946" s="236" t="s">
        <v>1902</v>
      </c>
      <c r="B946" s="237" t="s">
        <v>15</v>
      </c>
      <c r="C946" s="238"/>
      <c r="D946" s="239" t="s">
        <v>1903</v>
      </c>
      <c r="E946" s="238"/>
      <c r="F946" s="240"/>
      <c r="G946" s="241" t="s">
        <v>15</v>
      </c>
      <c r="H946" s="242"/>
      <c r="I946" s="241"/>
      <c r="J946" s="241"/>
      <c r="K946" s="243"/>
    </row>
    <row r="947" customFormat="false" ht="15" hidden="false" customHeight="false" outlineLevel="0" collapsed="false">
      <c r="A947" s="244" t="s">
        <v>1904</v>
      </c>
      <c r="B947" s="245" t="s">
        <v>15</v>
      </c>
      <c r="C947" s="246"/>
      <c r="D947" s="247" t="s">
        <v>1905</v>
      </c>
      <c r="E947" s="246"/>
      <c r="F947" s="248"/>
      <c r="G947" s="249" t="s">
        <v>15</v>
      </c>
      <c r="H947" s="250"/>
      <c r="I947" s="249"/>
      <c r="J947" s="249"/>
      <c r="K947" s="251"/>
    </row>
    <row r="948" customFormat="false" ht="30" hidden="false" customHeight="false" outlineLevel="0" collapsed="false">
      <c r="A948" s="205" t="s">
        <v>1906</v>
      </c>
      <c r="B948" s="205" t="s">
        <v>578</v>
      </c>
      <c r="C948" s="207" t="s">
        <v>1160</v>
      </c>
      <c r="D948" s="206" t="s">
        <v>579</v>
      </c>
      <c r="E948" s="207" t="s">
        <v>134</v>
      </c>
      <c r="F948" s="252" t="n">
        <v>2</v>
      </c>
      <c r="G948" s="253" t="n">
        <f aca="false">VLOOKUP(B948,'COMP ANL'!A:I,9,0)</f>
        <v>114.27</v>
      </c>
      <c r="H948" s="254" t="n">
        <f aca="false">$K$1</f>
        <v>0.2026</v>
      </c>
      <c r="I948" s="253" t="n">
        <f aca="false">G948*(1+H948)</f>
        <v>137.421102</v>
      </c>
      <c r="J948" s="253" t="n">
        <f aca="false">ROUND((I948*F948),2)</f>
        <v>274.84</v>
      </c>
      <c r="K948" s="214"/>
    </row>
    <row r="949" customFormat="false" ht="30" hidden="false" customHeight="false" outlineLevel="0" collapsed="false">
      <c r="A949" s="205" t="s">
        <v>1907</v>
      </c>
      <c r="B949" s="205" t="s">
        <v>641</v>
      </c>
      <c r="C949" s="207" t="s">
        <v>1164</v>
      </c>
      <c r="D949" s="206" t="s">
        <v>642</v>
      </c>
      <c r="E949" s="207" t="s">
        <v>134</v>
      </c>
      <c r="F949" s="252" t="n">
        <v>2</v>
      </c>
      <c r="G949" s="253" t="n">
        <f aca="false">VLOOKUP(B949,'COMP ANL'!A:I,9,0)</f>
        <v>58.13</v>
      </c>
      <c r="H949" s="254" t="n">
        <f aca="false">$K$1</f>
        <v>0.2026</v>
      </c>
      <c r="I949" s="253" t="n">
        <f aca="false">G949*(1+H949)</f>
        <v>69.907138</v>
      </c>
      <c r="J949" s="253" t="n">
        <f aca="false">ROUND((I949*F949),2)</f>
        <v>139.81</v>
      </c>
      <c r="K949" s="214"/>
    </row>
    <row r="950" customFormat="false" ht="45" hidden="false" customHeight="false" outlineLevel="0" collapsed="false">
      <c r="A950" s="205" t="s">
        <v>1908</v>
      </c>
      <c r="B950" s="205" t="s">
        <v>285</v>
      </c>
      <c r="C950" s="207" t="s">
        <v>1160</v>
      </c>
      <c r="D950" s="206" t="s">
        <v>286</v>
      </c>
      <c r="E950" s="207" t="s">
        <v>134</v>
      </c>
      <c r="F950" s="252" t="n">
        <v>1</v>
      </c>
      <c r="G950" s="253" t="n">
        <f aca="false">VLOOKUP(B950,'COMP ANL'!A:I,9,0)</f>
        <v>4448.39</v>
      </c>
      <c r="H950" s="254" t="n">
        <f aca="false">$K$1</f>
        <v>0.2026</v>
      </c>
      <c r="I950" s="253" t="n">
        <f aca="false">G950*(1+H950)</f>
        <v>5349.633814</v>
      </c>
      <c r="J950" s="253" t="n">
        <f aca="false">ROUND((I950*F950),2)</f>
        <v>5349.63</v>
      </c>
      <c r="K950" s="214"/>
    </row>
    <row r="951" customFormat="false" ht="30" hidden="false" customHeight="false" outlineLevel="0" collapsed="false">
      <c r="A951" s="244" t="s">
        <v>1909</v>
      </c>
      <c r="B951" s="245" t="s">
        <v>15</v>
      </c>
      <c r="C951" s="246"/>
      <c r="D951" s="247" t="s">
        <v>1910</v>
      </c>
      <c r="E951" s="246"/>
      <c r="F951" s="248"/>
      <c r="G951" s="249" t="s">
        <v>15</v>
      </c>
      <c r="H951" s="250"/>
      <c r="I951" s="249"/>
      <c r="J951" s="249"/>
      <c r="K951" s="251"/>
    </row>
    <row r="952" customFormat="false" ht="45" hidden="false" customHeight="false" outlineLevel="0" collapsed="false">
      <c r="A952" s="205" t="s">
        <v>1911</v>
      </c>
      <c r="B952" s="205" t="n">
        <v>95746</v>
      </c>
      <c r="C952" s="207" t="s">
        <v>774</v>
      </c>
      <c r="D952" s="206" t="s">
        <v>314</v>
      </c>
      <c r="E952" s="207" t="s">
        <v>120</v>
      </c>
      <c r="F952" s="252" t="n">
        <v>20</v>
      </c>
      <c r="G952" s="253" t="n">
        <f aca="false">VLOOKUP(B952,'COMP ANL'!A:I,9,0)</f>
        <v>33.09</v>
      </c>
      <c r="H952" s="254" t="n">
        <f aca="false">$K$1</f>
        <v>0.2026</v>
      </c>
      <c r="I952" s="253" t="n">
        <f aca="false">G952*(1+H952)</f>
        <v>39.794034</v>
      </c>
      <c r="J952" s="253" t="n">
        <f aca="false">ROUND((I952*F952),2)</f>
        <v>795.88</v>
      </c>
      <c r="K952" s="214"/>
    </row>
    <row r="953" customFormat="false" ht="15" hidden="false" customHeight="false" outlineLevel="0" collapsed="false">
      <c r="A953" s="244" t="s">
        <v>1912</v>
      </c>
      <c r="B953" s="245" t="s">
        <v>15</v>
      </c>
      <c r="C953" s="246"/>
      <c r="D953" s="247" t="s">
        <v>1913</v>
      </c>
      <c r="E953" s="246"/>
      <c r="F953" s="248"/>
      <c r="G953" s="249" t="s">
        <v>15</v>
      </c>
      <c r="H953" s="250"/>
      <c r="I953" s="249"/>
      <c r="J953" s="249"/>
      <c r="K953" s="251"/>
    </row>
    <row r="954" customFormat="false" ht="45" hidden="false" customHeight="false" outlineLevel="0" collapsed="false">
      <c r="A954" s="205" t="s">
        <v>1914</v>
      </c>
      <c r="B954" s="205" t="n">
        <v>91926</v>
      </c>
      <c r="C954" s="207" t="s">
        <v>774</v>
      </c>
      <c r="D954" s="206" t="s">
        <v>140</v>
      </c>
      <c r="E954" s="207" t="s">
        <v>120</v>
      </c>
      <c r="F954" s="252" t="n">
        <v>180</v>
      </c>
      <c r="G954" s="253" t="n">
        <f aca="false">VLOOKUP(B954,'COMP ANL'!A:I,9,0)</f>
        <v>4.57</v>
      </c>
      <c r="H954" s="254" t="n">
        <f aca="false">$K$1</f>
        <v>0.2026</v>
      </c>
      <c r="I954" s="253" t="n">
        <f aca="false">G954*(1+H954)</f>
        <v>5.495882</v>
      </c>
      <c r="J954" s="253" t="n">
        <f aca="false">ROUND((I954*F954),2)</f>
        <v>989.26</v>
      </c>
      <c r="K954" s="214"/>
    </row>
    <row r="955" customFormat="false" ht="30" hidden="false" customHeight="false" outlineLevel="0" collapsed="false">
      <c r="A955" s="205" t="s">
        <v>1915</v>
      </c>
      <c r="B955" s="205" t="s">
        <v>433</v>
      </c>
      <c r="C955" s="207" t="s">
        <v>1160</v>
      </c>
      <c r="D955" s="206" t="s">
        <v>434</v>
      </c>
      <c r="E955" s="207" t="s">
        <v>120</v>
      </c>
      <c r="F955" s="252" t="n">
        <v>60</v>
      </c>
      <c r="G955" s="253" t="n">
        <f aca="false">VLOOKUP(B955,'COMP ANL'!A:I,9,0)</f>
        <v>16.78</v>
      </c>
      <c r="H955" s="254" t="n">
        <f aca="false">$K$1</f>
        <v>0.2026</v>
      </c>
      <c r="I955" s="253" t="n">
        <f aca="false">G955*(1+H955)</f>
        <v>20.179628</v>
      </c>
      <c r="J955" s="253" t="n">
        <f aca="false">ROUND((I955*F955),2)</f>
        <v>1210.78</v>
      </c>
      <c r="K955" s="214"/>
    </row>
    <row r="956" customFormat="false" ht="15" hidden="false" customHeight="false" outlineLevel="0" collapsed="false">
      <c r="A956" s="236" t="s">
        <v>1916</v>
      </c>
      <c r="B956" s="237" t="s">
        <v>15</v>
      </c>
      <c r="C956" s="238"/>
      <c r="D956" s="239" t="s">
        <v>1693</v>
      </c>
      <c r="E956" s="238"/>
      <c r="F956" s="240"/>
      <c r="G956" s="241" t="s">
        <v>15</v>
      </c>
      <c r="H956" s="242"/>
      <c r="I956" s="241"/>
      <c r="J956" s="241"/>
      <c r="K956" s="243"/>
    </row>
    <row r="957" customFormat="false" ht="15" hidden="false" customHeight="false" outlineLevel="0" collapsed="false">
      <c r="A957" s="244" t="s">
        <v>1917</v>
      </c>
      <c r="B957" s="245" t="s">
        <v>15</v>
      </c>
      <c r="C957" s="246"/>
      <c r="D957" s="247" t="s">
        <v>1918</v>
      </c>
      <c r="E957" s="246"/>
      <c r="F957" s="248"/>
      <c r="G957" s="249" t="s">
        <v>15</v>
      </c>
      <c r="H957" s="250"/>
      <c r="I957" s="249"/>
      <c r="J957" s="249"/>
      <c r="K957" s="251"/>
    </row>
    <row r="958" customFormat="false" ht="45" hidden="false" customHeight="false" outlineLevel="0" collapsed="false">
      <c r="A958" s="205" t="s">
        <v>1919</v>
      </c>
      <c r="B958" s="205" t="n">
        <v>95789</v>
      </c>
      <c r="C958" s="207" t="s">
        <v>774</v>
      </c>
      <c r="D958" s="206" t="s">
        <v>489</v>
      </c>
      <c r="E958" s="207" t="s">
        <v>134</v>
      </c>
      <c r="F958" s="252" t="n">
        <v>4</v>
      </c>
      <c r="G958" s="253" t="n">
        <f aca="false">VLOOKUP(B958,'COMP ANL'!A:I,9,0)</f>
        <v>36.17</v>
      </c>
      <c r="H958" s="254" t="n">
        <f aca="false">$K$1</f>
        <v>0.2026</v>
      </c>
      <c r="I958" s="253" t="n">
        <f aca="false">G958*(1+H958)</f>
        <v>43.498042</v>
      </c>
      <c r="J958" s="253" t="n">
        <f aca="false">ROUND((I958*F958),2)</f>
        <v>173.99</v>
      </c>
      <c r="K958" s="214"/>
    </row>
    <row r="959" customFormat="false" ht="45" hidden="false" customHeight="false" outlineLevel="0" collapsed="false">
      <c r="A959" s="205" t="s">
        <v>1920</v>
      </c>
      <c r="B959" s="205" t="n">
        <v>95796</v>
      </c>
      <c r="C959" s="207" t="s">
        <v>774</v>
      </c>
      <c r="D959" s="206" t="s">
        <v>630</v>
      </c>
      <c r="E959" s="207" t="s">
        <v>134</v>
      </c>
      <c r="F959" s="252" t="n">
        <v>2</v>
      </c>
      <c r="G959" s="253" t="n">
        <f aca="false">VLOOKUP(B959,'COMP ANL'!A:I,9,0)</f>
        <v>42.43</v>
      </c>
      <c r="H959" s="254" t="n">
        <f aca="false">$K$1</f>
        <v>0.2026</v>
      </c>
      <c r="I959" s="253" t="n">
        <f aca="false">G959*(1+H959)</f>
        <v>51.026318</v>
      </c>
      <c r="J959" s="253" t="n">
        <f aca="false">ROUND((I959*F959),2)</f>
        <v>102.05</v>
      </c>
      <c r="K959" s="214"/>
    </row>
    <row r="960" customFormat="false" ht="15" hidden="false" customHeight="false" outlineLevel="0" collapsed="false">
      <c r="A960" s="205" t="s">
        <v>1921</v>
      </c>
      <c r="B960" s="205" t="s">
        <v>649</v>
      </c>
      <c r="C960" s="207" t="s">
        <v>1210</v>
      </c>
      <c r="D960" s="206" t="s">
        <v>650</v>
      </c>
      <c r="E960" s="207" t="s">
        <v>134</v>
      </c>
      <c r="F960" s="252" t="n">
        <v>2</v>
      </c>
      <c r="G960" s="253" t="n">
        <f aca="false">VLOOKUP(B960,'COMP ANL'!A:I,9,0)</f>
        <v>5.02</v>
      </c>
      <c r="H960" s="254" t="n">
        <f aca="false">$K$1</f>
        <v>0.2026</v>
      </c>
      <c r="I960" s="253" t="n">
        <f aca="false">G960*(1+H960)</f>
        <v>6.037052</v>
      </c>
      <c r="J960" s="253" t="n">
        <f aca="false">ROUND((I960*F960),2)</f>
        <v>12.07</v>
      </c>
      <c r="K960" s="214"/>
    </row>
    <row r="961" customFormat="false" ht="15" hidden="false" customHeight="false" outlineLevel="0" collapsed="false">
      <c r="A961" s="244" t="s">
        <v>1922</v>
      </c>
      <c r="B961" s="245" t="s">
        <v>15</v>
      </c>
      <c r="C961" s="246"/>
      <c r="D961" s="247" t="s">
        <v>1923</v>
      </c>
      <c r="E961" s="246"/>
      <c r="F961" s="248"/>
      <c r="G961" s="249" t="s">
        <v>15</v>
      </c>
      <c r="H961" s="250"/>
      <c r="I961" s="249"/>
      <c r="J961" s="249"/>
      <c r="K961" s="251"/>
    </row>
    <row r="962" customFormat="false" ht="45" hidden="false" customHeight="false" outlineLevel="0" collapsed="false">
      <c r="A962" s="205" t="s">
        <v>1924</v>
      </c>
      <c r="B962" s="205" t="n">
        <v>91943</v>
      </c>
      <c r="C962" s="207" t="s">
        <v>774</v>
      </c>
      <c r="D962" s="206" t="s">
        <v>475</v>
      </c>
      <c r="E962" s="207" t="s">
        <v>134</v>
      </c>
      <c r="F962" s="252" t="n">
        <v>2</v>
      </c>
      <c r="G962" s="253" t="n">
        <f aca="false">VLOOKUP(B962,'COMP ANL'!A:I,9,0)</f>
        <v>21.93</v>
      </c>
      <c r="H962" s="254" t="n">
        <f aca="false">$K$1</f>
        <v>0.2026</v>
      </c>
      <c r="I962" s="253" t="n">
        <f aca="false">G962*(1+H962)</f>
        <v>26.373018</v>
      </c>
      <c r="J962" s="253" t="n">
        <f aca="false">ROUND((I962*F962),2)</f>
        <v>52.75</v>
      </c>
      <c r="K962" s="214"/>
    </row>
    <row r="963" customFormat="false" ht="15" hidden="false" customHeight="false" outlineLevel="0" collapsed="false">
      <c r="A963" s="255"/>
      <c r="B963" s="255"/>
      <c r="C963" s="256"/>
      <c r="D963" s="257"/>
      <c r="E963" s="256"/>
      <c r="H963" s="258"/>
      <c r="K963" s="259"/>
    </row>
    <row r="964" customFormat="false" ht="15" hidden="false" customHeight="false" outlineLevel="0" collapsed="false">
      <c r="A964" s="260"/>
      <c r="B964" s="261"/>
      <c r="C964" s="262"/>
      <c r="D964" s="263" t="s">
        <v>1925</v>
      </c>
      <c r="E964" s="262"/>
      <c r="F964" s="264"/>
      <c r="G964" s="265"/>
      <c r="H964" s="266"/>
      <c r="I964" s="267"/>
      <c r="J964" s="265"/>
      <c r="K964" s="268" t="n">
        <f aca="false">SUM(J796:J962)</f>
        <v>640080.59</v>
      </c>
    </row>
    <row r="965" customFormat="false" ht="15" hidden="false" customHeight="false" outlineLevel="0" collapsed="false">
      <c r="A965" s="255"/>
      <c r="B965" s="255"/>
      <c r="C965" s="256"/>
      <c r="D965" s="257"/>
      <c r="E965" s="256"/>
      <c r="H965" s="258"/>
      <c r="K965" s="259"/>
    </row>
    <row r="966" customFormat="false" ht="15" hidden="false" customHeight="false" outlineLevel="0" collapsed="false">
      <c r="A966" s="228" t="s">
        <v>1926</v>
      </c>
      <c r="B966" s="229" t="s">
        <v>15</v>
      </c>
      <c r="C966" s="230"/>
      <c r="D966" s="231" t="s">
        <v>1927</v>
      </c>
      <c r="E966" s="230"/>
      <c r="F966" s="232"/>
      <c r="G966" s="233" t="s">
        <v>15</v>
      </c>
      <c r="H966" s="234"/>
      <c r="I966" s="233"/>
      <c r="J966" s="233"/>
      <c r="K966" s="235"/>
    </row>
    <row r="967" customFormat="false" ht="15" hidden="false" customHeight="false" outlineLevel="0" collapsed="false">
      <c r="A967" s="236" t="s">
        <v>1928</v>
      </c>
      <c r="B967" s="237" t="s">
        <v>15</v>
      </c>
      <c r="C967" s="238"/>
      <c r="D967" s="239" t="s">
        <v>1929</v>
      </c>
      <c r="E967" s="238"/>
      <c r="F967" s="240"/>
      <c r="G967" s="241" t="s">
        <v>15</v>
      </c>
      <c r="H967" s="242"/>
      <c r="I967" s="241"/>
      <c r="J967" s="241"/>
      <c r="K967" s="243"/>
    </row>
    <row r="968" customFormat="false" ht="15" hidden="false" customHeight="false" outlineLevel="0" collapsed="false">
      <c r="A968" s="236" t="s">
        <v>1930</v>
      </c>
      <c r="B968" s="237" t="s">
        <v>15</v>
      </c>
      <c r="C968" s="238"/>
      <c r="D968" s="239" t="s">
        <v>1931</v>
      </c>
      <c r="E968" s="238"/>
      <c r="F968" s="240"/>
      <c r="G968" s="241" t="s">
        <v>15</v>
      </c>
      <c r="H968" s="242"/>
      <c r="I968" s="241"/>
      <c r="J968" s="241"/>
      <c r="K968" s="243"/>
    </row>
    <row r="969" customFormat="false" ht="15" hidden="false" customHeight="false" outlineLevel="0" collapsed="false">
      <c r="A969" s="236" t="s">
        <v>1932</v>
      </c>
      <c r="B969" s="237" t="s">
        <v>15</v>
      </c>
      <c r="C969" s="238"/>
      <c r="D969" s="239" t="s">
        <v>1933</v>
      </c>
      <c r="E969" s="238"/>
      <c r="F969" s="240"/>
      <c r="G969" s="241" t="s">
        <v>15</v>
      </c>
      <c r="H969" s="242"/>
      <c r="I969" s="241"/>
      <c r="J969" s="241"/>
      <c r="K969" s="243"/>
    </row>
    <row r="970" customFormat="false" ht="15" hidden="false" customHeight="false" outlineLevel="0" collapsed="false">
      <c r="A970" s="244" t="s">
        <v>1934</v>
      </c>
      <c r="B970" s="245" t="s">
        <v>15</v>
      </c>
      <c r="C970" s="246"/>
      <c r="D970" s="247" t="s">
        <v>1935</v>
      </c>
      <c r="E970" s="246"/>
      <c r="F970" s="248"/>
      <c r="G970" s="249" t="s">
        <v>15</v>
      </c>
      <c r="H970" s="250"/>
      <c r="I970" s="249"/>
      <c r="J970" s="249"/>
      <c r="K970" s="251"/>
    </row>
    <row r="971" customFormat="false" ht="60" hidden="false" customHeight="false" outlineLevel="0" collapsed="false">
      <c r="A971" s="205" t="s">
        <v>1936</v>
      </c>
      <c r="B971" s="205" t="n">
        <v>97328</v>
      </c>
      <c r="C971" s="207" t="s">
        <v>774</v>
      </c>
      <c r="D971" s="206" t="s">
        <v>600</v>
      </c>
      <c r="E971" s="207" t="s">
        <v>120</v>
      </c>
      <c r="F971" s="252" t="n">
        <v>3.75</v>
      </c>
      <c r="G971" s="253" t="n">
        <f aca="false">VLOOKUP(B971,'COMP ANL'!A:I,9,0)</f>
        <v>49.19</v>
      </c>
      <c r="H971" s="254" t="n">
        <f aca="false">$K$1</f>
        <v>0.2026</v>
      </c>
      <c r="I971" s="253" t="n">
        <f aca="false">G971*(1+H971)</f>
        <v>59.155894</v>
      </c>
      <c r="J971" s="253" t="n">
        <f aca="false">ROUND((I971*F971),2)</f>
        <v>221.83</v>
      </c>
      <c r="K971" s="214"/>
    </row>
    <row r="972" customFormat="false" ht="60" hidden="false" customHeight="false" outlineLevel="0" collapsed="false">
      <c r="A972" s="205" t="s">
        <v>1937</v>
      </c>
      <c r="B972" s="205" t="n">
        <v>97330</v>
      </c>
      <c r="C972" s="207" t="s">
        <v>774</v>
      </c>
      <c r="D972" s="206" t="s">
        <v>393</v>
      </c>
      <c r="E972" s="207" t="s">
        <v>120</v>
      </c>
      <c r="F972" s="252" t="n">
        <v>18.4</v>
      </c>
      <c r="G972" s="253" t="n">
        <f aca="false">VLOOKUP(B972,'COMP ANL'!A:I,9,0)</f>
        <v>76.5</v>
      </c>
      <c r="H972" s="254" t="n">
        <f aca="false">$K$1</f>
        <v>0.2026</v>
      </c>
      <c r="I972" s="253" t="n">
        <f aca="false">G972*(1+H972)</f>
        <v>91.9989</v>
      </c>
      <c r="J972" s="253" t="n">
        <f aca="false">ROUND((I972*F972),2)</f>
        <v>1692.78</v>
      </c>
      <c r="K972" s="214"/>
    </row>
    <row r="973" customFormat="false" ht="60" hidden="false" customHeight="false" outlineLevel="0" collapsed="false">
      <c r="A973" s="205" t="s">
        <v>1938</v>
      </c>
      <c r="B973" s="205" t="n">
        <v>97331</v>
      </c>
      <c r="C973" s="207" t="s">
        <v>774</v>
      </c>
      <c r="D973" s="206" t="s">
        <v>516</v>
      </c>
      <c r="E973" s="207" t="s">
        <v>120</v>
      </c>
      <c r="F973" s="252" t="n">
        <v>14.65</v>
      </c>
      <c r="G973" s="253" t="n">
        <f aca="false">VLOOKUP(B973,'COMP ANL'!A:I,9,0)</f>
        <v>29.78</v>
      </c>
      <c r="H973" s="254" t="n">
        <f aca="false">$K$1</f>
        <v>0.2026</v>
      </c>
      <c r="I973" s="253" t="n">
        <f aca="false">G973*(1+H973)</f>
        <v>35.813428</v>
      </c>
      <c r="J973" s="253" t="n">
        <f aca="false">ROUND((I973*F973),2)</f>
        <v>524.67</v>
      </c>
      <c r="K973" s="214"/>
    </row>
    <row r="974" customFormat="false" ht="15" hidden="false" customHeight="false" outlineLevel="0" collapsed="false">
      <c r="A974" s="244" t="s">
        <v>1939</v>
      </c>
      <c r="B974" s="245" t="s">
        <v>15</v>
      </c>
      <c r="C974" s="246"/>
      <c r="D974" s="247" t="s">
        <v>1765</v>
      </c>
      <c r="E974" s="246"/>
      <c r="F974" s="248"/>
      <c r="G974" s="249" t="s">
        <v>15</v>
      </c>
      <c r="H974" s="250"/>
      <c r="I974" s="249"/>
      <c r="J974" s="249"/>
      <c r="K974" s="251"/>
    </row>
    <row r="975" customFormat="false" ht="30" hidden="false" customHeight="false" outlineLevel="0" collapsed="false">
      <c r="A975" s="205" t="s">
        <v>1940</v>
      </c>
      <c r="B975" s="205" t="n">
        <v>89356</v>
      </c>
      <c r="C975" s="207" t="s">
        <v>774</v>
      </c>
      <c r="D975" s="206" t="s">
        <v>198</v>
      </c>
      <c r="E975" s="207" t="s">
        <v>120</v>
      </c>
      <c r="F975" s="252" t="n">
        <v>85</v>
      </c>
      <c r="G975" s="253" t="n">
        <f aca="false">VLOOKUP(B975,'COMP ANL'!A:I,9,0)</f>
        <v>23.95</v>
      </c>
      <c r="H975" s="254" t="n">
        <f aca="false">$K$1</f>
        <v>0.2026</v>
      </c>
      <c r="I975" s="253" t="n">
        <f aca="false">G975*(1+H975)</f>
        <v>28.80227</v>
      </c>
      <c r="J975" s="253" t="n">
        <f aca="false">ROUND((I975*F975),2)</f>
        <v>2448.19</v>
      </c>
      <c r="K975" s="214"/>
    </row>
    <row r="976" customFormat="false" ht="15" hidden="false" customHeight="false" outlineLevel="0" collapsed="false">
      <c r="A976" s="244" t="s">
        <v>1941</v>
      </c>
      <c r="B976" s="245" t="s">
        <v>15</v>
      </c>
      <c r="C976" s="246"/>
      <c r="D976" s="247" t="s">
        <v>1881</v>
      </c>
      <c r="E976" s="246"/>
      <c r="F976" s="248"/>
      <c r="G976" s="249" t="s">
        <v>15</v>
      </c>
      <c r="H976" s="250"/>
      <c r="I976" s="249"/>
      <c r="J976" s="249"/>
      <c r="K976" s="251"/>
    </row>
    <row r="977" customFormat="false" ht="45" hidden="false" customHeight="false" outlineLevel="0" collapsed="false">
      <c r="A977" s="205" t="s">
        <v>1942</v>
      </c>
      <c r="B977" s="205" t="n">
        <v>89362</v>
      </c>
      <c r="C977" s="207" t="s">
        <v>774</v>
      </c>
      <c r="D977" s="206" t="s">
        <v>330</v>
      </c>
      <c r="E977" s="207" t="s">
        <v>134</v>
      </c>
      <c r="F977" s="252" t="n">
        <v>28</v>
      </c>
      <c r="G977" s="253" t="n">
        <f aca="false">VLOOKUP(B977,'COMP ANL'!A:I,9,0)</f>
        <v>9.6</v>
      </c>
      <c r="H977" s="254" t="n">
        <f aca="false">$K$1</f>
        <v>0.2026</v>
      </c>
      <c r="I977" s="253" t="n">
        <f aca="false">G977*(1+H977)</f>
        <v>11.54496</v>
      </c>
      <c r="J977" s="253" t="n">
        <f aca="false">ROUND((I977*F977),2)</f>
        <v>323.26</v>
      </c>
      <c r="K977" s="214"/>
    </row>
    <row r="978" customFormat="false" ht="15" hidden="false" customHeight="false" outlineLevel="0" collapsed="false">
      <c r="A978" s="236" t="s">
        <v>1943</v>
      </c>
      <c r="B978" s="237" t="s">
        <v>15</v>
      </c>
      <c r="C978" s="238"/>
      <c r="D978" s="239" t="s">
        <v>1944</v>
      </c>
      <c r="E978" s="238"/>
      <c r="F978" s="240"/>
      <c r="G978" s="241" t="s">
        <v>15</v>
      </c>
      <c r="H978" s="242"/>
      <c r="I978" s="241"/>
      <c r="J978" s="241"/>
      <c r="K978" s="243"/>
    </row>
    <row r="979" customFormat="false" ht="15" hidden="false" customHeight="false" outlineLevel="0" collapsed="false">
      <c r="A979" s="244" t="s">
        <v>1945</v>
      </c>
      <c r="B979" s="245" t="s">
        <v>15</v>
      </c>
      <c r="C979" s="246"/>
      <c r="D979" s="247" t="s">
        <v>1933</v>
      </c>
      <c r="E979" s="246"/>
      <c r="F979" s="248"/>
      <c r="G979" s="249" t="s">
        <v>15</v>
      </c>
      <c r="H979" s="250"/>
      <c r="I979" s="249"/>
      <c r="J979" s="249"/>
      <c r="K979" s="251"/>
    </row>
    <row r="980" customFormat="false" ht="45" hidden="false" customHeight="false" outlineLevel="0" collapsed="false">
      <c r="A980" s="205" t="s">
        <v>1946</v>
      </c>
      <c r="B980" s="205" t="n">
        <v>92688</v>
      </c>
      <c r="C980" s="207" t="s">
        <v>774</v>
      </c>
      <c r="D980" s="206" t="s">
        <v>337</v>
      </c>
      <c r="E980" s="207" t="s">
        <v>120</v>
      </c>
      <c r="F980" s="252" t="n">
        <v>54.5</v>
      </c>
      <c r="G980" s="253" t="n">
        <f aca="false">VLOOKUP(B980,'COMP ANL'!A:I,9,0)</f>
        <v>39.26</v>
      </c>
      <c r="H980" s="254" t="n">
        <f aca="false">$K$1</f>
        <v>0.2026</v>
      </c>
      <c r="I980" s="253" t="n">
        <f aca="false">G980*(1+H980)</f>
        <v>47.214076</v>
      </c>
      <c r="J980" s="253" t="n">
        <f aca="false">ROUND((I980*F980),2)</f>
        <v>2573.17</v>
      </c>
      <c r="K980" s="214"/>
    </row>
    <row r="981" customFormat="false" ht="30" hidden="false" customHeight="false" outlineLevel="0" collapsed="false">
      <c r="A981" s="205" t="s">
        <v>1947</v>
      </c>
      <c r="B981" s="205" t="s">
        <v>601</v>
      </c>
      <c r="C981" s="207" t="s">
        <v>1160</v>
      </c>
      <c r="D981" s="206" t="s">
        <v>602</v>
      </c>
      <c r="E981" s="207" t="s">
        <v>134</v>
      </c>
      <c r="F981" s="252" t="n">
        <v>8</v>
      </c>
      <c r="G981" s="253" t="n">
        <f aca="false">VLOOKUP(B981,'COMP ANL'!A:I,9,0)</f>
        <v>23.04</v>
      </c>
      <c r="H981" s="254" t="n">
        <f aca="false">$K$1</f>
        <v>0.2026</v>
      </c>
      <c r="I981" s="253" t="n">
        <f aca="false">G981*(1+H981)</f>
        <v>27.707904</v>
      </c>
      <c r="J981" s="253" t="n">
        <f aca="false">ROUND((I981*F981),2)</f>
        <v>221.66</v>
      </c>
      <c r="K981" s="214"/>
    </row>
    <row r="982" customFormat="false" ht="15" hidden="false" customHeight="false" outlineLevel="0" collapsed="false">
      <c r="A982" s="236" t="s">
        <v>1948</v>
      </c>
      <c r="B982" s="237" t="s">
        <v>15</v>
      </c>
      <c r="C982" s="238"/>
      <c r="D982" s="239" t="s">
        <v>1881</v>
      </c>
      <c r="E982" s="238"/>
      <c r="F982" s="240"/>
      <c r="G982" s="241" t="s">
        <v>15</v>
      </c>
      <c r="H982" s="242"/>
      <c r="I982" s="241"/>
      <c r="J982" s="241"/>
      <c r="K982" s="243"/>
    </row>
    <row r="983" customFormat="false" ht="15" hidden="false" customHeight="false" outlineLevel="0" collapsed="false">
      <c r="A983" s="244" t="s">
        <v>1949</v>
      </c>
      <c r="B983" s="245" t="s">
        <v>15</v>
      </c>
      <c r="C983" s="246"/>
      <c r="D983" s="247" t="s">
        <v>1950</v>
      </c>
      <c r="E983" s="246"/>
      <c r="F983" s="248"/>
      <c r="G983" s="249" t="s">
        <v>15</v>
      </c>
      <c r="H983" s="250"/>
      <c r="I983" s="249"/>
      <c r="J983" s="249"/>
      <c r="K983" s="251"/>
    </row>
    <row r="984" customFormat="false" ht="45" hidden="false" customHeight="false" outlineLevel="0" collapsed="false">
      <c r="A984" s="205" t="s">
        <v>1951</v>
      </c>
      <c r="B984" s="205" t="n">
        <v>92699</v>
      </c>
      <c r="C984" s="207" t="s">
        <v>774</v>
      </c>
      <c r="D984" s="206" t="s">
        <v>707</v>
      </c>
      <c r="E984" s="207" t="s">
        <v>134</v>
      </c>
      <c r="F984" s="252" t="n">
        <v>2</v>
      </c>
      <c r="G984" s="253" t="n">
        <f aca="false">VLOOKUP(B984,'COMP ANL'!A:I,9,0)</f>
        <v>21.12</v>
      </c>
      <c r="H984" s="254" t="n">
        <f aca="false">$K$1</f>
        <v>0.2026</v>
      </c>
      <c r="I984" s="253" t="n">
        <f aca="false">G984*(1+H984)</f>
        <v>25.398912</v>
      </c>
      <c r="J984" s="253" t="n">
        <f aca="false">ROUND((I984*F984),2)</f>
        <v>50.8</v>
      </c>
      <c r="K984" s="214"/>
    </row>
    <row r="985" customFormat="false" ht="45" hidden="false" customHeight="false" outlineLevel="0" collapsed="false">
      <c r="A985" s="205" t="s">
        <v>1952</v>
      </c>
      <c r="B985" s="205" t="n">
        <v>92701</v>
      </c>
      <c r="C985" s="207" t="s">
        <v>774</v>
      </c>
      <c r="D985" s="206" t="s">
        <v>533</v>
      </c>
      <c r="E985" s="207" t="s">
        <v>134</v>
      </c>
      <c r="F985" s="252" t="n">
        <v>11</v>
      </c>
      <c r="G985" s="253" t="n">
        <f aca="false">VLOOKUP(B985,'COMP ANL'!A:I,9,0)</f>
        <v>34.52</v>
      </c>
      <c r="H985" s="254" t="n">
        <f aca="false">$K$1</f>
        <v>0.2026</v>
      </c>
      <c r="I985" s="253" t="n">
        <f aca="false">G985*(1+H985)</f>
        <v>41.513752</v>
      </c>
      <c r="J985" s="253" t="n">
        <f aca="false">ROUND((I985*F985),2)</f>
        <v>456.65</v>
      </c>
      <c r="K985" s="214"/>
    </row>
    <row r="986" customFormat="false" ht="45" hidden="false" customHeight="false" outlineLevel="0" collapsed="false">
      <c r="A986" s="205" t="s">
        <v>1953</v>
      </c>
      <c r="B986" s="205" t="n">
        <v>92700</v>
      </c>
      <c r="C986" s="207" t="s">
        <v>774</v>
      </c>
      <c r="D986" s="206" t="s">
        <v>716</v>
      </c>
      <c r="E986" s="207" t="s">
        <v>134</v>
      </c>
      <c r="F986" s="252" t="n">
        <v>1</v>
      </c>
      <c r="G986" s="253" t="n">
        <f aca="false">VLOOKUP(B986,'COMP ANL'!A:I,9,0)</f>
        <v>36.74</v>
      </c>
      <c r="H986" s="254" t="n">
        <f aca="false">$K$1</f>
        <v>0.2026</v>
      </c>
      <c r="I986" s="253" t="n">
        <f aca="false">G986*(1+H986)</f>
        <v>44.183524</v>
      </c>
      <c r="J986" s="253" t="n">
        <f aca="false">ROUND((I986*F986),2)</f>
        <v>44.18</v>
      </c>
      <c r="K986" s="214"/>
    </row>
    <row r="987" customFormat="false" ht="15" hidden="false" customHeight="false" outlineLevel="0" collapsed="false">
      <c r="A987" s="244" t="s">
        <v>1954</v>
      </c>
      <c r="B987" s="245" t="s">
        <v>15</v>
      </c>
      <c r="C987" s="246"/>
      <c r="D987" s="247" t="s">
        <v>1534</v>
      </c>
      <c r="E987" s="246"/>
      <c r="F987" s="248"/>
      <c r="G987" s="249" t="s">
        <v>15</v>
      </c>
      <c r="H987" s="250"/>
      <c r="I987" s="249"/>
      <c r="J987" s="249"/>
      <c r="K987" s="251"/>
    </row>
    <row r="988" customFormat="false" ht="45" hidden="false" customHeight="false" outlineLevel="0" collapsed="false">
      <c r="A988" s="205" t="s">
        <v>1955</v>
      </c>
      <c r="B988" s="205" t="n">
        <v>92694</v>
      </c>
      <c r="C988" s="207" t="s">
        <v>774</v>
      </c>
      <c r="D988" s="206" t="s">
        <v>563</v>
      </c>
      <c r="E988" s="207" t="s">
        <v>134</v>
      </c>
      <c r="F988" s="252" t="n">
        <v>8</v>
      </c>
      <c r="G988" s="253" t="n">
        <f aca="false">VLOOKUP(B988,'COMP ANL'!A:I,9,0)</f>
        <v>24.14</v>
      </c>
      <c r="H988" s="254" t="n">
        <f aca="false">$K$1</f>
        <v>0.2026</v>
      </c>
      <c r="I988" s="253" t="n">
        <f aca="false">G988*(1+H988)</f>
        <v>29.030764</v>
      </c>
      <c r="J988" s="253" t="n">
        <f aca="false">ROUND((I988*F988),2)</f>
        <v>232.25</v>
      </c>
      <c r="K988" s="214"/>
    </row>
    <row r="989" customFormat="false" ht="45" hidden="false" customHeight="false" outlineLevel="0" collapsed="false">
      <c r="A989" s="205" t="s">
        <v>1956</v>
      </c>
      <c r="B989" s="205" t="n">
        <v>92692</v>
      </c>
      <c r="C989" s="207" t="s">
        <v>774</v>
      </c>
      <c r="D989" s="206" t="s">
        <v>636</v>
      </c>
      <c r="E989" s="207" t="s">
        <v>134</v>
      </c>
      <c r="F989" s="252" t="n">
        <v>8</v>
      </c>
      <c r="G989" s="253" t="n">
        <f aca="false">VLOOKUP(B989,'COMP ANL'!A:I,9,0)</f>
        <v>15.29</v>
      </c>
      <c r="H989" s="254" t="n">
        <f aca="false">$K$1</f>
        <v>0.2026</v>
      </c>
      <c r="I989" s="253" t="n">
        <f aca="false">G989*(1+H989)</f>
        <v>18.387754</v>
      </c>
      <c r="J989" s="253" t="n">
        <f aca="false">ROUND((I989*F989),2)</f>
        <v>147.1</v>
      </c>
      <c r="K989" s="214"/>
    </row>
    <row r="990" customFormat="false" ht="15" hidden="false" customHeight="false" outlineLevel="0" collapsed="false">
      <c r="A990" s="244" t="s">
        <v>1957</v>
      </c>
      <c r="B990" s="245" t="s">
        <v>15</v>
      </c>
      <c r="C990" s="246"/>
      <c r="D990" s="247" t="s">
        <v>1457</v>
      </c>
      <c r="E990" s="246"/>
      <c r="F990" s="248"/>
      <c r="G990" s="249" t="s">
        <v>15</v>
      </c>
      <c r="H990" s="250"/>
      <c r="I990" s="249"/>
      <c r="J990" s="249"/>
      <c r="K990" s="251"/>
    </row>
    <row r="991" customFormat="false" ht="30" hidden="false" customHeight="false" outlineLevel="0" collapsed="false">
      <c r="A991" s="205" t="s">
        <v>1958</v>
      </c>
      <c r="B991" s="205" t="s">
        <v>634</v>
      </c>
      <c r="C991" s="207" t="s">
        <v>1160</v>
      </c>
      <c r="D991" s="206" t="s">
        <v>635</v>
      </c>
      <c r="E991" s="207" t="s">
        <v>134</v>
      </c>
      <c r="F991" s="252" t="n">
        <v>7</v>
      </c>
      <c r="G991" s="253" t="n">
        <f aca="false">VLOOKUP(B991,'COMP ANL'!A:I,9,0)</f>
        <v>17.96</v>
      </c>
      <c r="H991" s="254" t="n">
        <f aca="false">$K$1</f>
        <v>0.2026</v>
      </c>
      <c r="I991" s="253" t="n">
        <f aca="false">G991*(1+H991)</f>
        <v>21.598696</v>
      </c>
      <c r="J991" s="253" t="n">
        <f aca="false">ROUND((I991*F991),2)</f>
        <v>151.19</v>
      </c>
      <c r="K991" s="214"/>
    </row>
    <row r="992" customFormat="false" ht="45" hidden="false" customHeight="false" outlineLevel="0" collapsed="false">
      <c r="A992" s="205" t="s">
        <v>1959</v>
      </c>
      <c r="B992" s="205" t="n">
        <v>92705</v>
      </c>
      <c r="C992" s="207" t="s">
        <v>774</v>
      </c>
      <c r="D992" s="206" t="s">
        <v>701</v>
      </c>
      <c r="E992" s="207" t="s">
        <v>134</v>
      </c>
      <c r="F992" s="252" t="n">
        <v>1</v>
      </c>
      <c r="G992" s="253" t="n">
        <f aca="false">VLOOKUP(B992,'COMP ANL'!A:I,9,0)</f>
        <v>45.57</v>
      </c>
      <c r="H992" s="254" t="n">
        <f aca="false">$K$1</f>
        <v>0.2026</v>
      </c>
      <c r="I992" s="253" t="n">
        <f aca="false">G992*(1+H992)</f>
        <v>54.802482</v>
      </c>
      <c r="J992" s="253" t="n">
        <f aca="false">ROUND((I992*F992),2)</f>
        <v>54.8</v>
      </c>
      <c r="K992" s="214"/>
    </row>
    <row r="993" customFormat="false" ht="15" hidden="false" customHeight="false" outlineLevel="0" collapsed="false">
      <c r="A993" s="244" t="s">
        <v>1960</v>
      </c>
      <c r="B993" s="245" t="s">
        <v>15</v>
      </c>
      <c r="C993" s="246"/>
      <c r="D993" s="247" t="s">
        <v>1529</v>
      </c>
      <c r="E993" s="246"/>
      <c r="F993" s="248"/>
      <c r="G993" s="249" t="s">
        <v>15</v>
      </c>
      <c r="H993" s="250"/>
      <c r="I993" s="249"/>
      <c r="J993" s="249"/>
      <c r="K993" s="251"/>
    </row>
    <row r="994" customFormat="false" ht="45" hidden="false" customHeight="false" outlineLevel="0" collapsed="false">
      <c r="A994" s="205" t="s">
        <v>1961</v>
      </c>
      <c r="B994" s="205" t="n">
        <v>92905</v>
      </c>
      <c r="C994" s="207" t="s">
        <v>774</v>
      </c>
      <c r="D994" s="206" t="s">
        <v>654</v>
      </c>
      <c r="E994" s="207" t="s">
        <v>134</v>
      </c>
      <c r="F994" s="252" t="n">
        <v>2</v>
      </c>
      <c r="G994" s="253" t="n">
        <f aca="false">VLOOKUP(B994,'COMP ANL'!A:I,9,0)</f>
        <v>51.3</v>
      </c>
      <c r="H994" s="254" t="n">
        <f aca="false">$K$1</f>
        <v>0.2026</v>
      </c>
      <c r="I994" s="253" t="n">
        <f aca="false">G994*(1+H994)</f>
        <v>61.69338</v>
      </c>
      <c r="J994" s="253" t="n">
        <f aca="false">ROUND((I994*F994),2)</f>
        <v>123.39</v>
      </c>
      <c r="K994" s="214"/>
    </row>
    <row r="995" customFormat="false" ht="15" hidden="false" customHeight="false" outlineLevel="0" collapsed="false">
      <c r="A995" s="244" t="s">
        <v>1962</v>
      </c>
      <c r="B995" s="245" t="s">
        <v>15</v>
      </c>
      <c r="C995" s="246"/>
      <c r="D995" s="247" t="s">
        <v>1453</v>
      </c>
      <c r="E995" s="246"/>
      <c r="F995" s="248"/>
      <c r="G995" s="249" t="s">
        <v>15</v>
      </c>
      <c r="H995" s="250"/>
      <c r="I995" s="249"/>
      <c r="J995" s="249"/>
      <c r="K995" s="251"/>
    </row>
    <row r="996" customFormat="false" ht="45" hidden="false" customHeight="false" outlineLevel="0" collapsed="false">
      <c r="A996" s="205" t="s">
        <v>1963</v>
      </c>
      <c r="B996" s="205" t="n">
        <v>92953</v>
      </c>
      <c r="C996" s="207" t="s">
        <v>774</v>
      </c>
      <c r="D996" s="206" t="s">
        <v>693</v>
      </c>
      <c r="E996" s="207" t="s">
        <v>134</v>
      </c>
      <c r="F996" s="252" t="n">
        <v>2</v>
      </c>
      <c r="G996" s="253" t="n">
        <f aca="false">VLOOKUP(B996,'COMP ANL'!A:I,9,0)</f>
        <v>26.09</v>
      </c>
      <c r="H996" s="254" t="n">
        <f aca="false">$K$1</f>
        <v>0.2026</v>
      </c>
      <c r="I996" s="253" t="n">
        <f aca="false">G996*(1+H996)</f>
        <v>31.375834</v>
      </c>
      <c r="J996" s="253" t="n">
        <f aca="false">ROUND((I996*F996),2)</f>
        <v>62.75</v>
      </c>
      <c r="K996" s="214"/>
    </row>
    <row r="997" customFormat="false" ht="15" hidden="false" customHeight="false" outlineLevel="0" collapsed="false">
      <c r="A997" s="244" t="s">
        <v>1964</v>
      </c>
      <c r="B997" s="245" t="s">
        <v>15</v>
      </c>
      <c r="C997" s="246"/>
      <c r="D997" s="247" t="s">
        <v>1965</v>
      </c>
      <c r="E997" s="246"/>
      <c r="F997" s="248"/>
      <c r="G997" s="249" t="s">
        <v>15</v>
      </c>
      <c r="H997" s="250"/>
      <c r="I997" s="249"/>
      <c r="J997" s="249"/>
      <c r="K997" s="251"/>
    </row>
    <row r="998" customFormat="false" ht="30" hidden="false" customHeight="false" outlineLevel="0" collapsed="false">
      <c r="A998" s="205" t="s">
        <v>1966</v>
      </c>
      <c r="B998" s="205" t="s">
        <v>747</v>
      </c>
      <c r="C998" s="207" t="s">
        <v>1160</v>
      </c>
      <c r="D998" s="206" t="s">
        <v>748</v>
      </c>
      <c r="E998" s="207" t="s">
        <v>134</v>
      </c>
      <c r="F998" s="252" t="n">
        <v>1</v>
      </c>
      <c r="G998" s="253" t="n">
        <f aca="false">VLOOKUP(B998,'COMP ANL'!A:I,9,0)</f>
        <v>14.32</v>
      </c>
      <c r="H998" s="254" t="n">
        <f aca="false">$K$1</f>
        <v>0.2026</v>
      </c>
      <c r="I998" s="253" t="n">
        <f aca="false">G998*(1+H998)</f>
        <v>17.221232</v>
      </c>
      <c r="J998" s="253" t="n">
        <f aca="false">ROUND((I998*F998),2)</f>
        <v>17.22</v>
      </c>
      <c r="K998" s="214"/>
    </row>
    <row r="999" customFormat="false" ht="15" hidden="false" customHeight="false" outlineLevel="0" collapsed="false">
      <c r="A999" s="244" t="s">
        <v>1967</v>
      </c>
      <c r="B999" s="245" t="s">
        <v>15</v>
      </c>
      <c r="C999" s="246"/>
      <c r="D999" s="247" t="s">
        <v>1968</v>
      </c>
      <c r="E999" s="246"/>
      <c r="F999" s="248"/>
      <c r="G999" s="249" t="s">
        <v>15</v>
      </c>
      <c r="H999" s="250"/>
      <c r="I999" s="249"/>
      <c r="J999" s="249"/>
      <c r="K999" s="251"/>
    </row>
    <row r="1000" customFormat="false" ht="30" hidden="false" customHeight="false" outlineLevel="0" collapsed="false">
      <c r="A1000" s="205" t="s">
        <v>1969</v>
      </c>
      <c r="B1000" s="205" t="n">
        <v>89353</v>
      </c>
      <c r="C1000" s="207" t="s">
        <v>774</v>
      </c>
      <c r="D1000" s="206" t="s">
        <v>653</v>
      </c>
      <c r="E1000" s="207" t="s">
        <v>134</v>
      </c>
      <c r="F1000" s="252" t="n">
        <v>2</v>
      </c>
      <c r="G1000" s="253" t="n">
        <f aca="false">VLOOKUP(B1000,'COMP ANL'!A:I,9,0)</f>
        <v>52.48</v>
      </c>
      <c r="H1000" s="254" t="n">
        <f aca="false">$K$1</f>
        <v>0.2026</v>
      </c>
      <c r="I1000" s="253" t="n">
        <f aca="false">G1000*(1+H1000)</f>
        <v>63.112448</v>
      </c>
      <c r="J1000" s="253" t="n">
        <f aca="false">ROUND((I1000*F1000),2)</f>
        <v>126.22</v>
      </c>
      <c r="K1000" s="214"/>
    </row>
    <row r="1001" customFormat="false" ht="15" hidden="false" customHeight="false" outlineLevel="0" collapsed="false">
      <c r="A1001" s="205" t="s">
        <v>1970</v>
      </c>
      <c r="B1001" s="205" t="s">
        <v>723</v>
      </c>
      <c r="C1001" s="207" t="s">
        <v>1160</v>
      </c>
      <c r="D1001" s="206" t="s">
        <v>724</v>
      </c>
      <c r="E1001" s="207" t="s">
        <v>134</v>
      </c>
      <c r="F1001" s="252" t="n">
        <v>2</v>
      </c>
      <c r="G1001" s="253" t="n">
        <f aca="false">VLOOKUP(B1001,'COMP ANL'!A:I,9,0)</f>
        <v>16.66</v>
      </c>
      <c r="H1001" s="254" t="n">
        <f aca="false">$K$1</f>
        <v>0.2026</v>
      </c>
      <c r="I1001" s="253" t="n">
        <f aca="false">G1001*(1+H1001)</f>
        <v>20.035316</v>
      </c>
      <c r="J1001" s="253" t="n">
        <f aca="false">ROUND((I1001*F1001),2)</f>
        <v>40.07</v>
      </c>
      <c r="K1001" s="214"/>
    </row>
    <row r="1002" customFormat="false" ht="30" hidden="false" customHeight="false" outlineLevel="0" collapsed="false">
      <c r="A1002" s="205" t="s">
        <v>1971</v>
      </c>
      <c r="B1002" s="205" t="s">
        <v>431</v>
      </c>
      <c r="C1002" s="207" t="s">
        <v>1160</v>
      </c>
      <c r="D1002" s="206" t="s">
        <v>432</v>
      </c>
      <c r="E1002" s="207" t="s">
        <v>134</v>
      </c>
      <c r="F1002" s="252" t="n">
        <v>2</v>
      </c>
      <c r="G1002" s="253" t="n">
        <f aca="false">VLOOKUP(B1002,'COMP ANL'!A:I,9,0)</f>
        <v>503.47</v>
      </c>
      <c r="H1002" s="254" t="n">
        <f aca="false">$K$1</f>
        <v>0.2026</v>
      </c>
      <c r="I1002" s="253" t="n">
        <f aca="false">G1002*(1+H1002)</f>
        <v>605.473022</v>
      </c>
      <c r="J1002" s="253" t="n">
        <f aca="false">ROUND((I1002*F1002),2)</f>
        <v>1210.95</v>
      </c>
      <c r="K1002" s="214"/>
    </row>
    <row r="1003" customFormat="false" ht="30" hidden="false" customHeight="false" outlineLevel="0" collapsed="false">
      <c r="A1003" s="205" t="s">
        <v>1972</v>
      </c>
      <c r="B1003" s="205" t="s">
        <v>491</v>
      </c>
      <c r="C1003" s="207" t="s">
        <v>1160</v>
      </c>
      <c r="D1003" s="206" t="s">
        <v>492</v>
      </c>
      <c r="E1003" s="207" t="s">
        <v>134</v>
      </c>
      <c r="F1003" s="252" t="n">
        <v>1</v>
      </c>
      <c r="G1003" s="253" t="n">
        <f aca="false">VLOOKUP(B1003,'COMP ANL'!A:I,9,0)</f>
        <v>533.42</v>
      </c>
      <c r="H1003" s="254" t="n">
        <f aca="false">$K$1</f>
        <v>0.2026</v>
      </c>
      <c r="I1003" s="253" t="n">
        <f aca="false">G1003*(1+H1003)</f>
        <v>641.490892</v>
      </c>
      <c r="J1003" s="253" t="n">
        <f aca="false">ROUND((I1003*F1003),2)</f>
        <v>641.49</v>
      </c>
      <c r="K1003" s="214"/>
    </row>
    <row r="1004" customFormat="false" ht="30" hidden="false" customHeight="false" outlineLevel="0" collapsed="false">
      <c r="A1004" s="205" t="s">
        <v>1973</v>
      </c>
      <c r="B1004" s="205" t="n">
        <v>95248</v>
      </c>
      <c r="C1004" s="207" t="s">
        <v>774</v>
      </c>
      <c r="D1004" s="206" t="s">
        <v>525</v>
      </c>
      <c r="E1004" s="207" t="s">
        <v>134</v>
      </c>
      <c r="F1004" s="252" t="n">
        <v>6</v>
      </c>
      <c r="G1004" s="253" t="n">
        <f aca="false">VLOOKUP(B1004,'COMP ANL'!A:I,9,0)</f>
        <v>70.17</v>
      </c>
      <c r="H1004" s="254" t="n">
        <f aca="false">$K$1</f>
        <v>0.2026</v>
      </c>
      <c r="I1004" s="253" t="n">
        <f aca="false">G1004*(1+H1004)</f>
        <v>84.386442</v>
      </c>
      <c r="J1004" s="253" t="n">
        <f aca="false">ROUND((I1004*F1004),2)</f>
        <v>506.32</v>
      </c>
      <c r="K1004" s="214"/>
    </row>
    <row r="1005" customFormat="false" ht="30" hidden="false" customHeight="false" outlineLevel="0" collapsed="false">
      <c r="A1005" s="205" t="s">
        <v>1974</v>
      </c>
      <c r="B1005" s="205" t="n">
        <v>95249</v>
      </c>
      <c r="C1005" s="207" t="s">
        <v>774</v>
      </c>
      <c r="D1005" s="206" t="s">
        <v>612</v>
      </c>
      <c r="E1005" s="207" t="s">
        <v>134</v>
      </c>
      <c r="F1005" s="252" t="n">
        <v>2</v>
      </c>
      <c r="G1005" s="253" t="n">
        <f aca="false">VLOOKUP(B1005,'COMP ANL'!A:I,9,0)</f>
        <v>82.41</v>
      </c>
      <c r="H1005" s="254" t="n">
        <f aca="false">$K$1</f>
        <v>0.2026</v>
      </c>
      <c r="I1005" s="253" t="n">
        <f aca="false">G1005*(1+H1005)</f>
        <v>99.106266</v>
      </c>
      <c r="J1005" s="253" t="n">
        <f aca="false">ROUND((I1005*F1005),2)</f>
        <v>198.21</v>
      </c>
      <c r="K1005" s="214"/>
    </row>
    <row r="1006" customFormat="false" ht="15" hidden="false" customHeight="false" outlineLevel="0" collapsed="false">
      <c r="A1006" s="255"/>
      <c r="B1006" s="255"/>
      <c r="C1006" s="256"/>
      <c r="D1006" s="257"/>
      <c r="E1006" s="256"/>
      <c r="H1006" s="258"/>
      <c r="K1006" s="259"/>
    </row>
    <row r="1007" customFormat="false" ht="15" hidden="false" customHeight="false" outlineLevel="0" collapsed="false">
      <c r="A1007" s="260"/>
      <c r="B1007" s="261"/>
      <c r="C1007" s="262"/>
      <c r="D1007" s="263" t="s">
        <v>1975</v>
      </c>
      <c r="E1007" s="262"/>
      <c r="F1007" s="264"/>
      <c r="G1007" s="265"/>
      <c r="H1007" s="266"/>
      <c r="I1007" s="267"/>
      <c r="J1007" s="265"/>
      <c r="K1007" s="268" t="n">
        <f aca="false">SUM(J966:J1005)</f>
        <v>12069.15</v>
      </c>
    </row>
    <row r="1008" customFormat="false" ht="15" hidden="false" customHeight="false" outlineLevel="0" collapsed="false">
      <c r="A1008" s="255"/>
      <c r="B1008" s="255"/>
      <c r="C1008" s="256"/>
      <c r="D1008" s="257"/>
      <c r="E1008" s="256"/>
      <c r="H1008" s="258"/>
      <c r="K1008" s="259"/>
    </row>
    <row r="1009" customFormat="false" ht="15" hidden="false" customHeight="false" outlineLevel="0" collapsed="false">
      <c r="A1009" s="228" t="s">
        <v>1976</v>
      </c>
      <c r="B1009" s="229" t="s">
        <v>15</v>
      </c>
      <c r="C1009" s="230"/>
      <c r="D1009" s="231" t="s">
        <v>93</v>
      </c>
      <c r="E1009" s="230"/>
      <c r="F1009" s="232"/>
      <c r="G1009" s="233" t="s">
        <v>15</v>
      </c>
      <c r="H1009" s="234"/>
      <c r="I1009" s="233"/>
      <c r="J1009" s="233"/>
      <c r="K1009" s="235"/>
    </row>
    <row r="1010" customFormat="false" ht="15" hidden="false" customHeight="false" outlineLevel="0" collapsed="false">
      <c r="A1010" s="236" t="s">
        <v>1977</v>
      </c>
      <c r="B1010" s="237" t="s">
        <v>15</v>
      </c>
      <c r="C1010" s="238"/>
      <c r="D1010" s="239" t="s">
        <v>1978</v>
      </c>
      <c r="E1010" s="238"/>
      <c r="F1010" s="240"/>
      <c r="G1010" s="241" t="s">
        <v>15</v>
      </c>
      <c r="H1010" s="242"/>
      <c r="I1010" s="241"/>
      <c r="J1010" s="241"/>
      <c r="K1010" s="243"/>
    </row>
    <row r="1011" customFormat="false" ht="15" hidden="false" customHeight="false" outlineLevel="0" collapsed="false">
      <c r="A1011" s="236" t="s">
        <v>1979</v>
      </c>
      <c r="B1011" s="237" t="s">
        <v>15</v>
      </c>
      <c r="C1011" s="238"/>
      <c r="D1011" s="239" t="s">
        <v>1980</v>
      </c>
      <c r="E1011" s="238"/>
      <c r="F1011" s="240"/>
      <c r="G1011" s="241" t="s">
        <v>15</v>
      </c>
      <c r="H1011" s="242"/>
      <c r="I1011" s="241"/>
      <c r="J1011" s="241"/>
      <c r="K1011" s="243"/>
    </row>
    <row r="1012" customFormat="false" ht="15" hidden="false" customHeight="false" outlineLevel="0" collapsed="false">
      <c r="A1012" s="244" t="s">
        <v>1981</v>
      </c>
      <c r="B1012" s="245" t="s">
        <v>15</v>
      </c>
      <c r="C1012" s="246"/>
      <c r="D1012" s="247" t="s">
        <v>1628</v>
      </c>
      <c r="E1012" s="246"/>
      <c r="F1012" s="248"/>
      <c r="G1012" s="249" t="s">
        <v>15</v>
      </c>
      <c r="H1012" s="250"/>
      <c r="I1012" s="249"/>
      <c r="J1012" s="249"/>
      <c r="K1012" s="251"/>
    </row>
    <row r="1013" customFormat="false" ht="45" hidden="false" customHeight="false" outlineLevel="0" collapsed="false">
      <c r="A1013" s="205" t="s">
        <v>1982</v>
      </c>
      <c r="B1013" s="205" t="n">
        <v>92336</v>
      </c>
      <c r="C1013" s="207" t="s">
        <v>774</v>
      </c>
      <c r="D1013" s="206" t="s">
        <v>232</v>
      </c>
      <c r="E1013" s="207" t="s">
        <v>120</v>
      </c>
      <c r="F1013" s="252" t="n">
        <v>67.9</v>
      </c>
      <c r="G1013" s="253" t="n">
        <f aca="false">VLOOKUP(B1013,'COMP ANL'!A:I,9,0)</f>
        <v>109.52</v>
      </c>
      <c r="H1013" s="254" t="n">
        <f aca="false">$K$1</f>
        <v>0.2026</v>
      </c>
      <c r="I1013" s="253" t="n">
        <f aca="false">G1013*(1+H1013)</f>
        <v>131.708752</v>
      </c>
      <c r="J1013" s="253" t="n">
        <f aca="false">ROUND((I1013*F1013),2)</f>
        <v>8943.02</v>
      </c>
      <c r="K1013" s="214"/>
    </row>
    <row r="1014" customFormat="false" ht="15" hidden="false" customHeight="false" outlineLevel="0" collapsed="false">
      <c r="A1014" s="236" t="s">
        <v>1983</v>
      </c>
      <c r="B1014" s="237" t="s">
        <v>15</v>
      </c>
      <c r="C1014" s="238"/>
      <c r="D1014" s="239" t="s">
        <v>1881</v>
      </c>
      <c r="E1014" s="238"/>
      <c r="F1014" s="240"/>
      <c r="G1014" s="241" t="s">
        <v>15</v>
      </c>
      <c r="H1014" s="242"/>
      <c r="I1014" s="241"/>
      <c r="J1014" s="241"/>
      <c r="K1014" s="243"/>
    </row>
    <row r="1015" customFormat="false" ht="15" hidden="false" customHeight="false" outlineLevel="0" collapsed="false">
      <c r="A1015" s="244" t="s">
        <v>1984</v>
      </c>
      <c r="B1015" s="245" t="s">
        <v>15</v>
      </c>
      <c r="C1015" s="246"/>
      <c r="D1015" s="247" t="s">
        <v>1985</v>
      </c>
      <c r="E1015" s="246"/>
      <c r="F1015" s="248"/>
      <c r="G1015" s="249" t="s">
        <v>15</v>
      </c>
      <c r="H1015" s="250"/>
      <c r="I1015" s="249"/>
      <c r="J1015" s="249"/>
      <c r="K1015" s="251"/>
    </row>
    <row r="1016" customFormat="false" ht="75" hidden="false" customHeight="false" outlineLevel="0" collapsed="false">
      <c r="A1016" s="205" t="s">
        <v>1986</v>
      </c>
      <c r="B1016" s="205" t="n">
        <v>94473</v>
      </c>
      <c r="C1016" s="207" t="s">
        <v>774</v>
      </c>
      <c r="D1016" s="206" t="s">
        <v>428</v>
      </c>
      <c r="E1016" s="207" t="s">
        <v>134</v>
      </c>
      <c r="F1016" s="252" t="n">
        <v>8</v>
      </c>
      <c r="G1016" s="253" t="n">
        <f aca="false">VLOOKUP(B1016,'COMP ANL'!A:I,9,0)</f>
        <v>128.47</v>
      </c>
      <c r="H1016" s="254" t="n">
        <f aca="false">$K$1</f>
        <v>0.2026</v>
      </c>
      <c r="I1016" s="253" t="n">
        <f aca="false">G1016*(1+H1016)</f>
        <v>154.498022</v>
      </c>
      <c r="J1016" s="253" t="n">
        <f aca="false">ROUND((I1016*F1016),2)</f>
        <v>1235.98</v>
      </c>
      <c r="K1016" s="214"/>
    </row>
    <row r="1017" customFormat="false" ht="75" hidden="false" customHeight="false" outlineLevel="0" collapsed="false">
      <c r="A1017" s="205" t="s">
        <v>1987</v>
      </c>
      <c r="B1017" s="205" t="n">
        <v>94474</v>
      </c>
      <c r="C1017" s="207" t="s">
        <v>774</v>
      </c>
      <c r="D1017" s="206" t="s">
        <v>559</v>
      </c>
      <c r="E1017" s="207" t="s">
        <v>134</v>
      </c>
      <c r="F1017" s="252" t="n">
        <v>2</v>
      </c>
      <c r="G1017" s="253" t="n">
        <f aca="false">VLOOKUP(B1017,'COMP ANL'!A:I,9,0)</f>
        <v>139.7</v>
      </c>
      <c r="H1017" s="254" t="n">
        <f aca="false">$K$1</f>
        <v>0.2026</v>
      </c>
      <c r="I1017" s="253" t="n">
        <f aca="false">G1017*(1+H1017)</f>
        <v>168.00322</v>
      </c>
      <c r="J1017" s="253" t="n">
        <f aca="false">ROUND((I1017*F1017),2)</f>
        <v>336.01</v>
      </c>
      <c r="K1017" s="214"/>
    </row>
    <row r="1018" customFormat="false" ht="45" hidden="false" customHeight="false" outlineLevel="0" collapsed="false">
      <c r="A1018" s="205" t="s">
        <v>1988</v>
      </c>
      <c r="B1018" s="205" t="n">
        <v>97488</v>
      </c>
      <c r="C1018" s="207" t="s">
        <v>774</v>
      </c>
      <c r="D1018" s="206" t="s">
        <v>538</v>
      </c>
      <c r="E1018" s="207" t="s">
        <v>134</v>
      </c>
      <c r="F1018" s="252" t="n">
        <v>1</v>
      </c>
      <c r="G1018" s="253" t="n">
        <f aca="false">VLOOKUP(B1018,'COMP ANL'!A:I,9,0)</f>
        <v>356.23</v>
      </c>
      <c r="H1018" s="254" t="n">
        <f aca="false">$K$1</f>
        <v>0.2026</v>
      </c>
      <c r="I1018" s="253" t="n">
        <f aca="false">G1018*(1+H1018)</f>
        <v>428.402198</v>
      </c>
      <c r="J1018" s="253" t="n">
        <f aca="false">ROUND((I1018*F1018),2)</f>
        <v>428.4</v>
      </c>
      <c r="K1018" s="214"/>
    </row>
    <row r="1019" customFormat="false" ht="15" hidden="false" customHeight="false" outlineLevel="0" collapsed="false">
      <c r="A1019" s="244" t="s">
        <v>1989</v>
      </c>
      <c r="B1019" s="245" t="s">
        <v>15</v>
      </c>
      <c r="C1019" s="246"/>
      <c r="D1019" s="247" t="s">
        <v>1457</v>
      </c>
      <c r="E1019" s="246"/>
      <c r="F1019" s="248"/>
      <c r="G1019" s="249" t="s">
        <v>15</v>
      </c>
      <c r="H1019" s="250"/>
      <c r="I1019" s="249"/>
      <c r="J1019" s="249"/>
      <c r="K1019" s="251"/>
    </row>
    <row r="1020" customFormat="false" ht="45" hidden="false" customHeight="false" outlineLevel="0" collapsed="false">
      <c r="A1020" s="205" t="s">
        <v>1990</v>
      </c>
      <c r="B1020" s="205" t="n">
        <v>92642</v>
      </c>
      <c r="C1020" s="207" t="s">
        <v>774</v>
      </c>
      <c r="D1020" s="206" t="s">
        <v>447</v>
      </c>
      <c r="E1020" s="207" t="s">
        <v>134</v>
      </c>
      <c r="F1020" s="252" t="n">
        <v>4</v>
      </c>
      <c r="G1020" s="253" t="n">
        <f aca="false">VLOOKUP(B1020,'COMP ANL'!A:I,9,0)</f>
        <v>216.67</v>
      </c>
      <c r="H1020" s="254" t="n">
        <f aca="false">$K$1</f>
        <v>0.2026</v>
      </c>
      <c r="I1020" s="253" t="n">
        <f aca="false">G1020*(1+H1020)</f>
        <v>260.567342</v>
      </c>
      <c r="J1020" s="253" t="n">
        <f aca="false">ROUND((I1020*F1020),2)</f>
        <v>1042.27</v>
      </c>
      <c r="K1020" s="214"/>
    </row>
    <row r="1021" customFormat="false" ht="15" hidden="false" customHeight="false" outlineLevel="0" collapsed="false">
      <c r="A1021" s="244" t="s">
        <v>1991</v>
      </c>
      <c r="B1021" s="245" t="s">
        <v>15</v>
      </c>
      <c r="C1021" s="246"/>
      <c r="D1021" s="247" t="s">
        <v>1534</v>
      </c>
      <c r="E1021" s="246"/>
      <c r="F1021" s="248"/>
      <c r="G1021" s="249" t="s">
        <v>15</v>
      </c>
      <c r="H1021" s="250"/>
      <c r="I1021" s="249"/>
      <c r="J1021" s="249"/>
      <c r="K1021" s="251"/>
    </row>
    <row r="1022" customFormat="false" ht="45" hidden="false" customHeight="false" outlineLevel="0" collapsed="false">
      <c r="A1022" s="205" t="s">
        <v>1992</v>
      </c>
      <c r="B1022" s="205" t="n">
        <v>92377</v>
      </c>
      <c r="C1022" s="207" t="s">
        <v>774</v>
      </c>
      <c r="D1022" s="206" t="s">
        <v>661</v>
      </c>
      <c r="E1022" s="207" t="s">
        <v>134</v>
      </c>
      <c r="F1022" s="252" t="n">
        <v>1</v>
      </c>
      <c r="G1022" s="253" t="n">
        <f aca="false">VLOOKUP(B1022,'COMP ANL'!A:I,9,0)</f>
        <v>98.27</v>
      </c>
      <c r="H1022" s="254" t="n">
        <f aca="false">$K$1</f>
        <v>0.2026</v>
      </c>
      <c r="I1022" s="253" t="n">
        <f aca="false">G1022*(1+H1022)</f>
        <v>118.179502</v>
      </c>
      <c r="J1022" s="253" t="n">
        <f aca="false">ROUND((I1022*F1022),2)</f>
        <v>118.18</v>
      </c>
      <c r="K1022" s="214"/>
    </row>
    <row r="1023" customFormat="false" ht="15" hidden="false" customHeight="false" outlineLevel="0" collapsed="false">
      <c r="A1023" s="244" t="s">
        <v>1993</v>
      </c>
      <c r="B1023" s="245" t="s">
        <v>15</v>
      </c>
      <c r="C1023" s="246"/>
      <c r="D1023" s="247" t="s">
        <v>1994</v>
      </c>
      <c r="E1023" s="246"/>
      <c r="F1023" s="248"/>
      <c r="G1023" s="249" t="s">
        <v>15</v>
      </c>
      <c r="H1023" s="250"/>
      <c r="I1023" s="249"/>
      <c r="J1023" s="249"/>
      <c r="K1023" s="251"/>
    </row>
    <row r="1024" customFormat="false" ht="60" hidden="false" customHeight="false" outlineLevel="0" collapsed="false">
      <c r="A1024" s="205" t="s">
        <v>1995</v>
      </c>
      <c r="B1024" s="205" t="n">
        <v>72283</v>
      </c>
      <c r="C1024" s="207" t="s">
        <v>774</v>
      </c>
      <c r="D1024" s="206" t="s">
        <v>318</v>
      </c>
      <c r="E1024" s="207" t="s">
        <v>134</v>
      </c>
      <c r="F1024" s="252" t="n">
        <v>2</v>
      </c>
      <c r="G1024" s="253" t="n">
        <f aca="false">VLOOKUP(B1024,'COMP ANL'!A:I,9,0)</f>
        <v>1263.87</v>
      </c>
      <c r="H1024" s="254" t="n">
        <f aca="false">$K$1</f>
        <v>0.2026</v>
      </c>
      <c r="I1024" s="253" t="n">
        <f aca="false">G1024*(1+H1024)</f>
        <v>1519.930062</v>
      </c>
      <c r="J1024" s="253" t="n">
        <f aca="false">ROUND((I1024*F1024),2)</f>
        <v>3039.86</v>
      </c>
      <c r="K1024" s="214"/>
    </row>
    <row r="1025" customFormat="false" ht="30" hidden="false" customHeight="false" outlineLevel="0" collapsed="false">
      <c r="A1025" s="205" t="s">
        <v>1996</v>
      </c>
      <c r="B1025" s="205" t="n">
        <v>83633</v>
      </c>
      <c r="C1025" s="207" t="s">
        <v>774</v>
      </c>
      <c r="D1025" s="206" t="s">
        <v>295</v>
      </c>
      <c r="E1025" s="207" t="s">
        <v>134</v>
      </c>
      <c r="F1025" s="252" t="n">
        <v>1</v>
      </c>
      <c r="G1025" s="253" t="n">
        <f aca="false">VLOOKUP(B1025,'COMP ANL'!A:I,9,0)</f>
        <v>3396.85</v>
      </c>
      <c r="H1025" s="254" t="n">
        <f aca="false">$K$1</f>
        <v>0.2026</v>
      </c>
      <c r="I1025" s="253" t="n">
        <f aca="false">G1025*(1+H1025)</f>
        <v>4085.05181</v>
      </c>
      <c r="J1025" s="253" t="n">
        <f aca="false">ROUND((I1025*F1025),2)</f>
        <v>4085.05</v>
      </c>
      <c r="K1025" s="214"/>
    </row>
    <row r="1026" customFormat="false" ht="15" hidden="false" customHeight="false" outlineLevel="0" collapsed="false">
      <c r="A1026" s="236" t="s">
        <v>1997</v>
      </c>
      <c r="B1026" s="237" t="s">
        <v>15</v>
      </c>
      <c r="C1026" s="238"/>
      <c r="D1026" s="239" t="s">
        <v>1998</v>
      </c>
      <c r="E1026" s="238"/>
      <c r="F1026" s="240"/>
      <c r="G1026" s="241" t="s">
        <v>15</v>
      </c>
      <c r="H1026" s="242"/>
      <c r="I1026" s="241"/>
      <c r="J1026" s="241"/>
      <c r="K1026" s="243"/>
    </row>
    <row r="1027" customFormat="false" ht="15" hidden="false" customHeight="false" outlineLevel="0" collapsed="false">
      <c r="A1027" s="244" t="s">
        <v>1999</v>
      </c>
      <c r="B1027" s="245" t="s">
        <v>15</v>
      </c>
      <c r="C1027" s="246"/>
      <c r="D1027" s="247" t="s">
        <v>1628</v>
      </c>
      <c r="E1027" s="246"/>
      <c r="F1027" s="248"/>
      <c r="G1027" s="249" t="s">
        <v>15</v>
      </c>
      <c r="H1027" s="250"/>
      <c r="I1027" s="249"/>
      <c r="J1027" s="249"/>
      <c r="K1027" s="251"/>
    </row>
    <row r="1028" customFormat="false" ht="60" hidden="false" customHeight="false" outlineLevel="0" collapsed="false">
      <c r="A1028" s="205" t="s">
        <v>2000</v>
      </c>
      <c r="B1028" s="205" t="n">
        <v>97498</v>
      </c>
      <c r="C1028" s="207" t="s">
        <v>774</v>
      </c>
      <c r="D1028" s="206" t="s">
        <v>618</v>
      </c>
      <c r="E1028" s="207" t="s">
        <v>120</v>
      </c>
      <c r="F1028" s="252" t="n">
        <v>3.41</v>
      </c>
      <c r="G1028" s="253" t="n">
        <f aca="false">VLOOKUP(B1028,'COMP ANL'!A:I,9,0)</f>
        <v>44.13</v>
      </c>
      <c r="H1028" s="254" t="n">
        <f aca="false">$K$1</f>
        <v>0.2026</v>
      </c>
      <c r="I1028" s="253" t="n">
        <f aca="false">G1028*(1+H1028)</f>
        <v>53.070738</v>
      </c>
      <c r="J1028" s="253" t="n">
        <f aca="false">ROUND((I1028*F1028),2)</f>
        <v>180.97</v>
      </c>
      <c r="K1028" s="214"/>
    </row>
    <row r="1029" customFormat="false" ht="60" hidden="false" customHeight="false" outlineLevel="0" collapsed="false">
      <c r="A1029" s="205" t="s">
        <v>2001</v>
      </c>
      <c r="B1029" s="205" t="n">
        <v>92364</v>
      </c>
      <c r="C1029" s="207" t="s">
        <v>774</v>
      </c>
      <c r="D1029" s="206" t="s">
        <v>733</v>
      </c>
      <c r="E1029" s="207" t="s">
        <v>120</v>
      </c>
      <c r="F1029" s="252" t="n">
        <v>0.5</v>
      </c>
      <c r="G1029" s="253" t="n">
        <f aca="false">VLOOKUP(B1029,'COMP ANL'!A:I,9,0)</f>
        <v>54.24</v>
      </c>
      <c r="H1029" s="254" t="n">
        <f aca="false">$K$1</f>
        <v>0.2026</v>
      </c>
      <c r="I1029" s="253" t="n">
        <f aca="false">G1029*(1+H1029)</f>
        <v>65.229024</v>
      </c>
      <c r="J1029" s="253" t="n">
        <f aca="false">ROUND((I1029*F1029),2)</f>
        <v>32.61</v>
      </c>
      <c r="K1029" s="214"/>
    </row>
    <row r="1030" customFormat="false" ht="60" hidden="false" customHeight="false" outlineLevel="0" collapsed="false">
      <c r="A1030" s="205" t="s">
        <v>2002</v>
      </c>
      <c r="B1030" s="205" t="n">
        <v>92365</v>
      </c>
      <c r="C1030" s="207" t="s">
        <v>774</v>
      </c>
      <c r="D1030" s="206" t="s">
        <v>684</v>
      </c>
      <c r="E1030" s="207" t="s">
        <v>120</v>
      </c>
      <c r="F1030" s="252" t="n">
        <v>1</v>
      </c>
      <c r="G1030" s="253" t="n">
        <f aca="false">VLOOKUP(B1030,'COMP ANL'!A:I,9,0)</f>
        <v>62.38</v>
      </c>
      <c r="H1030" s="254" t="n">
        <f aca="false">$K$1</f>
        <v>0.2026</v>
      </c>
      <c r="I1030" s="253" t="n">
        <f aca="false">G1030*(1+H1030)</f>
        <v>75.018188</v>
      </c>
      <c r="J1030" s="253" t="n">
        <f aca="false">ROUND((I1030*F1030),2)</f>
        <v>75.02</v>
      </c>
      <c r="K1030" s="214"/>
    </row>
    <row r="1031" customFormat="false" ht="45" hidden="false" customHeight="false" outlineLevel="0" collapsed="false">
      <c r="A1031" s="205" t="s">
        <v>2003</v>
      </c>
      <c r="B1031" s="205" t="n">
        <v>92336</v>
      </c>
      <c r="C1031" s="207" t="s">
        <v>774</v>
      </c>
      <c r="D1031" s="206" t="s">
        <v>232</v>
      </c>
      <c r="E1031" s="207" t="s">
        <v>120</v>
      </c>
      <c r="F1031" s="252" t="n">
        <v>6.5</v>
      </c>
      <c r="G1031" s="253" t="n">
        <f aca="false">VLOOKUP(B1031,'COMP ANL'!A:I,9,0)</f>
        <v>109.52</v>
      </c>
      <c r="H1031" s="254" t="n">
        <f aca="false">$K$1</f>
        <v>0.2026</v>
      </c>
      <c r="I1031" s="253" t="n">
        <f aca="false">G1031*(1+H1031)</f>
        <v>131.708752</v>
      </c>
      <c r="J1031" s="253" t="n">
        <f aca="false">ROUND((I1031*F1031),2)</f>
        <v>856.11</v>
      </c>
      <c r="K1031" s="214"/>
    </row>
    <row r="1032" customFormat="false" ht="45" hidden="false" customHeight="false" outlineLevel="0" collapsed="false">
      <c r="A1032" s="205" t="s">
        <v>2004</v>
      </c>
      <c r="B1032" s="205" t="n">
        <v>92337</v>
      </c>
      <c r="C1032" s="207" t="s">
        <v>774</v>
      </c>
      <c r="D1032" s="206" t="s">
        <v>379</v>
      </c>
      <c r="E1032" s="207" t="s">
        <v>120</v>
      </c>
      <c r="F1032" s="252" t="n">
        <v>11</v>
      </c>
      <c r="G1032" s="253" t="n">
        <f aca="false">VLOOKUP(B1032,'COMP ANL'!A:I,9,0)</f>
        <v>144.04</v>
      </c>
      <c r="H1032" s="254" t="n">
        <f aca="false">$K$1</f>
        <v>0.2026</v>
      </c>
      <c r="I1032" s="253" t="n">
        <f aca="false">G1032*(1+H1032)</f>
        <v>173.222504</v>
      </c>
      <c r="J1032" s="253" t="n">
        <f aca="false">ROUND((I1032*F1032),2)</f>
        <v>1905.45</v>
      </c>
      <c r="K1032" s="214"/>
    </row>
    <row r="1033" customFormat="false" ht="15" hidden="false" customHeight="false" outlineLevel="0" collapsed="false">
      <c r="A1033" s="236" t="s">
        <v>2005</v>
      </c>
      <c r="B1033" s="237" t="s">
        <v>15</v>
      </c>
      <c r="C1033" s="238"/>
      <c r="D1033" s="239" t="s">
        <v>1881</v>
      </c>
      <c r="E1033" s="238"/>
      <c r="F1033" s="240"/>
      <c r="G1033" s="241" t="s">
        <v>15</v>
      </c>
      <c r="H1033" s="242"/>
      <c r="I1033" s="241"/>
      <c r="J1033" s="241"/>
      <c r="K1033" s="243"/>
    </row>
    <row r="1034" customFormat="false" ht="15" hidden="false" customHeight="false" outlineLevel="0" collapsed="false">
      <c r="A1034" s="244" t="s">
        <v>2006</v>
      </c>
      <c r="B1034" s="245" t="s">
        <v>15</v>
      </c>
      <c r="C1034" s="246"/>
      <c r="D1034" s="247" t="s">
        <v>2007</v>
      </c>
      <c r="E1034" s="246"/>
      <c r="F1034" s="248"/>
      <c r="G1034" s="249" t="s">
        <v>15</v>
      </c>
      <c r="H1034" s="250"/>
      <c r="I1034" s="249"/>
      <c r="J1034" s="249"/>
      <c r="K1034" s="251"/>
    </row>
    <row r="1035" customFormat="false" ht="45" hidden="false" customHeight="false" outlineLevel="0" collapsed="false">
      <c r="A1035" s="205" t="s">
        <v>2008</v>
      </c>
      <c r="B1035" s="205" t="n">
        <v>92920</v>
      </c>
      <c r="C1035" s="207" t="s">
        <v>774</v>
      </c>
      <c r="D1035" s="206" t="s">
        <v>669</v>
      </c>
      <c r="E1035" s="207" t="s">
        <v>134</v>
      </c>
      <c r="F1035" s="252" t="n">
        <v>2</v>
      </c>
      <c r="G1035" s="253" t="n">
        <f aca="false">VLOOKUP(B1035,'COMP ANL'!A:I,9,0)</f>
        <v>40.34</v>
      </c>
      <c r="H1035" s="254" t="n">
        <f aca="false">$K$1</f>
        <v>0.2026</v>
      </c>
      <c r="I1035" s="253" t="n">
        <f aca="false">G1035*(1+H1035)</f>
        <v>48.512884</v>
      </c>
      <c r="J1035" s="253" t="n">
        <f aca="false">ROUND((I1035*F1035),2)</f>
        <v>97.03</v>
      </c>
      <c r="K1035" s="214"/>
    </row>
    <row r="1036" customFormat="false" ht="45" hidden="false" customHeight="false" outlineLevel="0" collapsed="false">
      <c r="A1036" s="205" t="s">
        <v>2009</v>
      </c>
      <c r="B1036" s="205" t="n">
        <v>92927</v>
      </c>
      <c r="C1036" s="207" t="s">
        <v>774</v>
      </c>
      <c r="D1036" s="206" t="s">
        <v>697</v>
      </c>
      <c r="E1036" s="207" t="s">
        <v>134</v>
      </c>
      <c r="F1036" s="252" t="n">
        <v>1</v>
      </c>
      <c r="G1036" s="253" t="n">
        <f aca="false">VLOOKUP(B1036,'COMP ANL'!A:I,9,0)</f>
        <v>49.98</v>
      </c>
      <c r="H1036" s="254" t="n">
        <f aca="false">$K$1</f>
        <v>0.2026</v>
      </c>
      <c r="I1036" s="253" t="n">
        <f aca="false">G1036*(1+H1036)</f>
        <v>60.105948</v>
      </c>
      <c r="J1036" s="253" t="n">
        <f aca="false">ROUND((I1036*F1036),2)</f>
        <v>60.11</v>
      </c>
      <c r="K1036" s="214"/>
    </row>
    <row r="1037" customFormat="false" ht="45" hidden="false" customHeight="false" outlineLevel="0" collapsed="false">
      <c r="A1037" s="205" t="s">
        <v>2010</v>
      </c>
      <c r="B1037" s="205" t="n">
        <v>92910</v>
      </c>
      <c r="C1037" s="207" t="s">
        <v>774</v>
      </c>
      <c r="D1037" s="206" t="s">
        <v>582</v>
      </c>
      <c r="E1037" s="207" t="s">
        <v>134</v>
      </c>
      <c r="F1037" s="252" t="n">
        <v>2</v>
      </c>
      <c r="G1037" s="253" t="n">
        <f aca="false">VLOOKUP(B1037,'COMP ANL'!A:I,9,0)</f>
        <v>112.86</v>
      </c>
      <c r="H1037" s="254" t="n">
        <f aca="false">$K$1</f>
        <v>0.2026</v>
      </c>
      <c r="I1037" s="253" t="n">
        <f aca="false">G1037*(1+H1037)</f>
        <v>135.725436</v>
      </c>
      <c r="J1037" s="253" t="n">
        <f aca="false">ROUND((I1037*F1037),2)</f>
        <v>271.45</v>
      </c>
      <c r="K1037" s="214"/>
    </row>
    <row r="1038" customFormat="false" ht="45" hidden="false" customHeight="false" outlineLevel="0" collapsed="false">
      <c r="A1038" s="205" t="s">
        <v>2011</v>
      </c>
      <c r="B1038" s="205" t="n">
        <v>92914</v>
      </c>
      <c r="C1038" s="207" t="s">
        <v>774</v>
      </c>
      <c r="D1038" s="206" t="s">
        <v>551</v>
      </c>
      <c r="E1038" s="207" t="s">
        <v>134</v>
      </c>
      <c r="F1038" s="252" t="n">
        <v>2</v>
      </c>
      <c r="G1038" s="253" t="n">
        <f aca="false">VLOOKUP(B1038,'COMP ANL'!A:I,9,0)</f>
        <v>155.82</v>
      </c>
      <c r="H1038" s="254" t="n">
        <f aca="false">$K$1</f>
        <v>0.2026</v>
      </c>
      <c r="I1038" s="253" t="n">
        <f aca="false">G1038*(1+H1038)</f>
        <v>187.389132</v>
      </c>
      <c r="J1038" s="253" t="n">
        <f aca="false">ROUND((I1038*F1038),2)</f>
        <v>374.78</v>
      </c>
      <c r="K1038" s="214"/>
    </row>
    <row r="1039" customFormat="false" ht="45" hidden="false" customHeight="false" outlineLevel="0" collapsed="false">
      <c r="A1039" s="205" t="s">
        <v>2012</v>
      </c>
      <c r="B1039" s="205" t="n">
        <v>92913</v>
      </c>
      <c r="C1039" s="207" t="s">
        <v>774</v>
      </c>
      <c r="D1039" s="206" t="s">
        <v>510</v>
      </c>
      <c r="E1039" s="207" t="s">
        <v>134</v>
      </c>
      <c r="F1039" s="252" t="n">
        <v>3</v>
      </c>
      <c r="G1039" s="253" t="n">
        <f aca="false">VLOOKUP(B1039,'COMP ANL'!A:I,9,0)</f>
        <v>155.82</v>
      </c>
      <c r="H1039" s="254" t="n">
        <f aca="false">$K$1</f>
        <v>0.2026</v>
      </c>
      <c r="I1039" s="253" t="n">
        <f aca="false">G1039*(1+H1039)</f>
        <v>187.389132</v>
      </c>
      <c r="J1039" s="253" t="n">
        <f aca="false">ROUND((I1039*F1039),2)</f>
        <v>562.17</v>
      </c>
      <c r="K1039" s="214"/>
    </row>
    <row r="1040" customFormat="false" ht="15" hidden="false" customHeight="false" outlineLevel="0" collapsed="false">
      <c r="A1040" s="244" t="s">
        <v>2013</v>
      </c>
      <c r="B1040" s="245" t="s">
        <v>15</v>
      </c>
      <c r="C1040" s="246"/>
      <c r="D1040" s="247" t="s">
        <v>1457</v>
      </c>
      <c r="E1040" s="246"/>
      <c r="F1040" s="248"/>
      <c r="G1040" s="249" t="s">
        <v>15</v>
      </c>
      <c r="H1040" s="250"/>
      <c r="I1040" s="249"/>
      <c r="J1040" s="249"/>
      <c r="K1040" s="251"/>
    </row>
    <row r="1041" customFormat="false" ht="45" hidden="false" customHeight="false" outlineLevel="0" collapsed="false">
      <c r="A1041" s="205" t="s">
        <v>2014</v>
      </c>
      <c r="B1041" s="205" t="n">
        <v>92357</v>
      </c>
      <c r="C1041" s="207" t="s">
        <v>774</v>
      </c>
      <c r="D1041" s="206" t="s">
        <v>521</v>
      </c>
      <c r="E1041" s="207" t="s">
        <v>134</v>
      </c>
      <c r="F1041" s="252" t="n">
        <v>2</v>
      </c>
      <c r="G1041" s="253" t="n">
        <f aca="false">VLOOKUP(B1041,'COMP ANL'!A:I,9,0)</f>
        <v>213.2</v>
      </c>
      <c r="H1041" s="254" t="n">
        <f aca="false">$K$1</f>
        <v>0.2026</v>
      </c>
      <c r="I1041" s="253" t="n">
        <f aca="false">G1041*(1+H1041)</f>
        <v>256.39432</v>
      </c>
      <c r="J1041" s="253" t="n">
        <f aca="false">ROUND((I1041*F1041),2)</f>
        <v>512.79</v>
      </c>
      <c r="K1041" s="214"/>
    </row>
    <row r="1042" customFormat="false" ht="45" hidden="false" customHeight="false" outlineLevel="0" collapsed="false">
      <c r="A1042" s="205" t="s">
        <v>2015</v>
      </c>
      <c r="B1042" s="205" t="n">
        <v>92358</v>
      </c>
      <c r="C1042" s="207" t="s">
        <v>774</v>
      </c>
      <c r="D1042" s="206" t="s">
        <v>456</v>
      </c>
      <c r="E1042" s="207" t="s">
        <v>134</v>
      </c>
      <c r="F1042" s="252" t="n">
        <v>3</v>
      </c>
      <c r="G1042" s="253" t="n">
        <f aca="false">VLOOKUP(B1042,'COMP ANL'!A:I,9,0)</f>
        <v>266.88</v>
      </c>
      <c r="H1042" s="254" t="n">
        <f aca="false">$K$1</f>
        <v>0.2026</v>
      </c>
      <c r="I1042" s="253" t="n">
        <f aca="false">G1042*(1+H1042)</f>
        <v>320.949888</v>
      </c>
      <c r="J1042" s="253" t="n">
        <f aca="false">ROUND((I1042*F1042),2)</f>
        <v>962.85</v>
      </c>
      <c r="K1042" s="214"/>
    </row>
    <row r="1043" customFormat="false" ht="30" hidden="false" customHeight="false" outlineLevel="0" collapsed="false">
      <c r="A1043" s="205" t="s">
        <v>2016</v>
      </c>
      <c r="B1043" s="205" t="s">
        <v>586</v>
      </c>
      <c r="C1043" s="207" t="s">
        <v>1160</v>
      </c>
      <c r="D1043" s="206" t="s">
        <v>587</v>
      </c>
      <c r="E1043" s="207" t="s">
        <v>134</v>
      </c>
      <c r="F1043" s="252" t="n">
        <v>5</v>
      </c>
      <c r="G1043" s="253" t="n">
        <f aca="false">VLOOKUP(B1043,'COMP ANL'!A:I,9,0)</f>
        <v>43.23</v>
      </c>
      <c r="H1043" s="254" t="n">
        <f aca="false">$K$1</f>
        <v>0.2026</v>
      </c>
      <c r="I1043" s="253" t="n">
        <f aca="false">G1043*(1+H1043)</f>
        <v>51.988398</v>
      </c>
      <c r="J1043" s="253" t="n">
        <f aca="false">ROUND((I1043*F1043),2)</f>
        <v>259.94</v>
      </c>
      <c r="K1043" s="214"/>
    </row>
    <row r="1044" customFormat="false" ht="30" hidden="false" customHeight="false" outlineLevel="0" collapsed="false">
      <c r="A1044" s="205" t="s">
        <v>2017</v>
      </c>
      <c r="B1044" s="205" t="s">
        <v>499</v>
      </c>
      <c r="C1044" s="207" t="s">
        <v>1160</v>
      </c>
      <c r="D1044" s="206" t="s">
        <v>500</v>
      </c>
      <c r="E1044" s="207" t="s">
        <v>134</v>
      </c>
      <c r="F1044" s="252" t="n">
        <v>3</v>
      </c>
      <c r="G1044" s="253" t="n">
        <f aca="false">VLOOKUP(B1044,'COMP ANL'!A:I,9,0)</f>
        <v>169.81</v>
      </c>
      <c r="H1044" s="254" t="n">
        <f aca="false">$K$1</f>
        <v>0.2026</v>
      </c>
      <c r="I1044" s="253" t="n">
        <f aca="false">G1044*(1+H1044)</f>
        <v>204.213506</v>
      </c>
      <c r="J1044" s="253" t="n">
        <f aca="false">ROUND((I1044*F1044),2)</f>
        <v>612.64</v>
      </c>
      <c r="K1044" s="214"/>
    </row>
    <row r="1045" customFormat="false" ht="15" hidden="false" customHeight="false" outlineLevel="0" collapsed="false">
      <c r="A1045" s="244" t="s">
        <v>2018</v>
      </c>
      <c r="B1045" s="245" t="s">
        <v>15</v>
      </c>
      <c r="C1045" s="246"/>
      <c r="D1045" s="247" t="s">
        <v>1534</v>
      </c>
      <c r="E1045" s="246"/>
      <c r="F1045" s="248"/>
      <c r="G1045" s="249" t="s">
        <v>15</v>
      </c>
      <c r="H1045" s="250"/>
      <c r="I1045" s="249"/>
      <c r="J1045" s="249"/>
      <c r="K1045" s="251"/>
    </row>
    <row r="1046" customFormat="false" ht="45" hidden="false" customHeight="false" outlineLevel="0" collapsed="false">
      <c r="A1046" s="205" t="s">
        <v>2019</v>
      </c>
      <c r="B1046" s="205" t="n">
        <v>92694</v>
      </c>
      <c r="C1046" s="207" t="s">
        <v>774</v>
      </c>
      <c r="D1046" s="206" t="s">
        <v>563</v>
      </c>
      <c r="E1046" s="207" t="s">
        <v>134</v>
      </c>
      <c r="F1046" s="252" t="n">
        <v>3</v>
      </c>
      <c r="G1046" s="253" t="n">
        <f aca="false">VLOOKUP(B1046,'COMP ANL'!A:I,9,0)</f>
        <v>24.14</v>
      </c>
      <c r="H1046" s="254" t="n">
        <f aca="false">$K$1</f>
        <v>0.2026</v>
      </c>
      <c r="I1046" s="253" t="n">
        <f aca="false">G1046*(1+H1046)</f>
        <v>29.030764</v>
      </c>
      <c r="J1046" s="253" t="n">
        <f aca="false">ROUND((I1046*F1046),2)</f>
        <v>87.09</v>
      </c>
      <c r="K1046" s="214"/>
    </row>
    <row r="1047" customFormat="false" ht="45" hidden="false" customHeight="false" outlineLevel="0" collapsed="false">
      <c r="A1047" s="205" t="s">
        <v>2020</v>
      </c>
      <c r="B1047" s="205" t="n">
        <v>92369</v>
      </c>
      <c r="C1047" s="207" t="s">
        <v>774</v>
      </c>
      <c r="D1047" s="206" t="s">
        <v>645</v>
      </c>
      <c r="E1047" s="207" t="s">
        <v>134</v>
      </c>
      <c r="F1047" s="252" t="n">
        <v>3</v>
      </c>
      <c r="G1047" s="253" t="n">
        <f aca="false">VLOOKUP(B1047,'COMP ANL'!A:I,9,0)</f>
        <v>38.16</v>
      </c>
      <c r="H1047" s="254" t="n">
        <f aca="false">$K$1</f>
        <v>0.2026</v>
      </c>
      <c r="I1047" s="253" t="n">
        <f aca="false">G1047*(1+H1047)</f>
        <v>45.891216</v>
      </c>
      <c r="J1047" s="253" t="n">
        <f aca="false">ROUND((I1047*F1047),2)</f>
        <v>137.67</v>
      </c>
      <c r="K1047" s="214"/>
    </row>
    <row r="1048" customFormat="false" ht="45" hidden="false" customHeight="false" outlineLevel="0" collapsed="false">
      <c r="A1048" s="205" t="s">
        <v>2021</v>
      </c>
      <c r="B1048" s="205" t="n">
        <v>92371</v>
      </c>
      <c r="C1048" s="207" t="s">
        <v>774</v>
      </c>
      <c r="D1048" s="206" t="s">
        <v>662</v>
      </c>
      <c r="E1048" s="207" t="s">
        <v>134</v>
      </c>
      <c r="F1048" s="252" t="n">
        <v>2</v>
      </c>
      <c r="G1048" s="253" t="n">
        <f aca="false">VLOOKUP(B1048,'COMP ANL'!A:I,9,0)</f>
        <v>46.53</v>
      </c>
      <c r="H1048" s="254" t="n">
        <f aca="false">$K$1</f>
        <v>0.2026</v>
      </c>
      <c r="I1048" s="253" t="n">
        <f aca="false">G1048*(1+H1048)</f>
        <v>55.956978</v>
      </c>
      <c r="J1048" s="253" t="n">
        <f aca="false">ROUND((I1048*F1048),2)</f>
        <v>111.91</v>
      </c>
      <c r="K1048" s="214"/>
    </row>
    <row r="1049" customFormat="false" ht="45" hidden="false" customHeight="false" outlineLevel="0" collapsed="false">
      <c r="A1049" s="205" t="s">
        <v>2022</v>
      </c>
      <c r="B1049" s="205" t="n">
        <v>92373</v>
      </c>
      <c r="C1049" s="207" t="s">
        <v>774</v>
      </c>
      <c r="D1049" s="206" t="s">
        <v>647</v>
      </c>
      <c r="E1049" s="207" t="s">
        <v>134</v>
      </c>
      <c r="F1049" s="252" t="n">
        <v>2</v>
      </c>
      <c r="G1049" s="253" t="n">
        <f aca="false">VLOOKUP(B1049,'COMP ANL'!A:I,9,0)</f>
        <v>55.34</v>
      </c>
      <c r="H1049" s="254" t="n">
        <f aca="false">$K$1</f>
        <v>0.2026</v>
      </c>
      <c r="I1049" s="253" t="n">
        <f aca="false">G1049*(1+H1049)</f>
        <v>66.551884</v>
      </c>
      <c r="J1049" s="253" t="n">
        <f aca="false">ROUND((I1049*F1049),2)</f>
        <v>133.1</v>
      </c>
      <c r="K1049" s="214"/>
    </row>
    <row r="1050" customFormat="false" ht="45" hidden="false" customHeight="false" outlineLevel="0" collapsed="false">
      <c r="A1050" s="205" t="s">
        <v>2023</v>
      </c>
      <c r="B1050" s="205" t="n">
        <v>92375</v>
      </c>
      <c r="C1050" s="207" t="s">
        <v>774</v>
      </c>
      <c r="D1050" s="206" t="s">
        <v>622</v>
      </c>
      <c r="E1050" s="207" t="s">
        <v>134</v>
      </c>
      <c r="F1050" s="252" t="n">
        <v>2</v>
      </c>
      <c r="G1050" s="253" t="n">
        <f aca="false">VLOOKUP(B1050,'COMP ANL'!A:I,9,0)</f>
        <v>72.64</v>
      </c>
      <c r="H1050" s="254" t="n">
        <f aca="false">$K$1</f>
        <v>0.2026</v>
      </c>
      <c r="I1050" s="253" t="n">
        <f aca="false">G1050*(1+H1050)</f>
        <v>87.356864</v>
      </c>
      <c r="J1050" s="253" t="n">
        <f aca="false">ROUND((I1050*F1050),2)</f>
        <v>174.71</v>
      </c>
      <c r="K1050" s="214"/>
    </row>
    <row r="1051" customFormat="false" ht="45" hidden="false" customHeight="false" outlineLevel="0" collapsed="false">
      <c r="A1051" s="205" t="s">
        <v>2024</v>
      </c>
      <c r="B1051" s="205" t="n">
        <v>92346</v>
      </c>
      <c r="C1051" s="207" t="s">
        <v>774</v>
      </c>
      <c r="D1051" s="206" t="s">
        <v>488</v>
      </c>
      <c r="E1051" s="207" t="s">
        <v>134</v>
      </c>
      <c r="F1051" s="252" t="n">
        <v>6</v>
      </c>
      <c r="G1051" s="253" t="n">
        <f aca="false">VLOOKUP(B1051,'COMP ANL'!A:I,9,0)</f>
        <v>96.54</v>
      </c>
      <c r="H1051" s="254" t="n">
        <f aca="false">$K$1</f>
        <v>0.2026</v>
      </c>
      <c r="I1051" s="253" t="n">
        <f aca="false">G1051*(1+H1051)</f>
        <v>116.099004</v>
      </c>
      <c r="J1051" s="253" t="n">
        <f aca="false">ROUND((I1051*F1051),2)</f>
        <v>696.59</v>
      </c>
      <c r="K1051" s="214"/>
    </row>
    <row r="1052" customFormat="false" ht="45" hidden="false" customHeight="false" outlineLevel="0" collapsed="false">
      <c r="A1052" s="205" t="s">
        <v>2025</v>
      </c>
      <c r="B1052" s="205" t="n">
        <v>92348</v>
      </c>
      <c r="C1052" s="207" t="s">
        <v>774</v>
      </c>
      <c r="D1052" s="206" t="s">
        <v>419</v>
      </c>
      <c r="E1052" s="207" t="s">
        <v>134</v>
      </c>
      <c r="F1052" s="252" t="n">
        <v>8</v>
      </c>
      <c r="G1052" s="253" t="n">
        <f aca="false">VLOOKUP(B1052,'COMP ANL'!A:I,9,0)</f>
        <v>137.15</v>
      </c>
      <c r="H1052" s="254" t="n">
        <f aca="false">$K$1</f>
        <v>0.2026</v>
      </c>
      <c r="I1052" s="253" t="n">
        <f aca="false">G1052*(1+H1052)</f>
        <v>164.93659</v>
      </c>
      <c r="J1052" s="253" t="n">
        <f aca="false">ROUND((I1052*F1052),2)</f>
        <v>1319.49</v>
      </c>
      <c r="K1052" s="214"/>
    </row>
    <row r="1053" customFormat="false" ht="15" hidden="false" customHeight="false" outlineLevel="0" collapsed="false">
      <c r="A1053" s="244" t="s">
        <v>2026</v>
      </c>
      <c r="B1053" s="245" t="s">
        <v>15</v>
      </c>
      <c r="C1053" s="246"/>
      <c r="D1053" s="247" t="s">
        <v>1529</v>
      </c>
      <c r="E1053" s="246"/>
      <c r="F1053" s="248"/>
      <c r="G1053" s="249" t="s">
        <v>15</v>
      </c>
      <c r="H1053" s="250"/>
      <c r="I1053" s="249"/>
      <c r="J1053" s="249"/>
      <c r="K1053" s="251"/>
    </row>
    <row r="1054" customFormat="false" ht="45" hidden="false" customHeight="false" outlineLevel="0" collapsed="false">
      <c r="A1054" s="205" t="s">
        <v>2027</v>
      </c>
      <c r="B1054" s="205" t="n">
        <v>92892</v>
      </c>
      <c r="C1054" s="207" t="s">
        <v>774</v>
      </c>
      <c r="D1054" s="206" t="s">
        <v>683</v>
      </c>
      <c r="E1054" s="207" t="s">
        <v>134</v>
      </c>
      <c r="F1054" s="252" t="n">
        <v>1</v>
      </c>
      <c r="G1054" s="253" t="n">
        <f aca="false">VLOOKUP(B1054,'COMP ANL'!A:I,9,0)</f>
        <v>62.39</v>
      </c>
      <c r="H1054" s="254" t="n">
        <f aca="false">$K$1</f>
        <v>0.2026</v>
      </c>
      <c r="I1054" s="253" t="n">
        <f aca="false">G1054*(1+H1054)</f>
        <v>75.030214</v>
      </c>
      <c r="J1054" s="253" t="n">
        <f aca="false">ROUND((I1054*F1054),2)</f>
        <v>75.03</v>
      </c>
      <c r="K1054" s="214"/>
    </row>
    <row r="1055" customFormat="false" ht="45" hidden="false" customHeight="false" outlineLevel="0" collapsed="false">
      <c r="A1055" s="205" t="s">
        <v>2028</v>
      </c>
      <c r="B1055" s="205" t="n">
        <v>92893</v>
      </c>
      <c r="C1055" s="207" t="s">
        <v>774</v>
      </c>
      <c r="D1055" s="206" t="s">
        <v>664</v>
      </c>
      <c r="E1055" s="207" t="s">
        <v>134</v>
      </c>
      <c r="F1055" s="252" t="n">
        <v>1</v>
      </c>
      <c r="G1055" s="253" t="n">
        <f aca="false">VLOOKUP(B1055,'COMP ANL'!A:I,9,0)</f>
        <v>89.67</v>
      </c>
      <c r="H1055" s="254" t="n">
        <f aca="false">$K$1</f>
        <v>0.2026</v>
      </c>
      <c r="I1055" s="253" t="n">
        <f aca="false">G1055*(1+H1055)</f>
        <v>107.837142</v>
      </c>
      <c r="J1055" s="253" t="n">
        <f aca="false">ROUND((I1055*F1055),2)</f>
        <v>107.84</v>
      </c>
      <c r="K1055" s="214"/>
    </row>
    <row r="1056" customFormat="false" ht="45" hidden="false" customHeight="false" outlineLevel="0" collapsed="false">
      <c r="A1056" s="205" t="s">
        <v>2029</v>
      </c>
      <c r="B1056" s="205" t="n">
        <v>92890</v>
      </c>
      <c r="C1056" s="207" t="s">
        <v>774</v>
      </c>
      <c r="D1056" s="206" t="s">
        <v>514</v>
      </c>
      <c r="E1056" s="207" t="s">
        <v>134</v>
      </c>
      <c r="F1056" s="252" t="n">
        <v>2</v>
      </c>
      <c r="G1056" s="253" t="n">
        <f aca="false">VLOOKUP(B1056,'COMP ANL'!A:I,9,0)</f>
        <v>224.6</v>
      </c>
      <c r="H1056" s="254" t="n">
        <f aca="false">$K$1</f>
        <v>0.2026</v>
      </c>
      <c r="I1056" s="253" t="n">
        <f aca="false">G1056*(1+H1056)</f>
        <v>270.10396</v>
      </c>
      <c r="J1056" s="253" t="n">
        <f aca="false">ROUND((I1056*F1056),2)</f>
        <v>540.21</v>
      </c>
      <c r="K1056" s="214"/>
    </row>
    <row r="1057" customFormat="false" ht="45" hidden="false" customHeight="false" outlineLevel="0" collapsed="false">
      <c r="A1057" s="205" t="s">
        <v>2030</v>
      </c>
      <c r="B1057" s="205" t="n">
        <v>92891</v>
      </c>
      <c r="C1057" s="207" t="s">
        <v>774</v>
      </c>
      <c r="D1057" s="206" t="s">
        <v>369</v>
      </c>
      <c r="E1057" s="207" t="s">
        <v>134</v>
      </c>
      <c r="F1057" s="252" t="n">
        <v>5</v>
      </c>
      <c r="G1057" s="253" t="n">
        <f aca="false">VLOOKUP(B1057,'COMP ANL'!A:I,9,0)</f>
        <v>330.9</v>
      </c>
      <c r="H1057" s="254" t="n">
        <f aca="false">$K$1</f>
        <v>0.2026</v>
      </c>
      <c r="I1057" s="253" t="n">
        <f aca="false">G1057*(1+H1057)</f>
        <v>397.94034</v>
      </c>
      <c r="J1057" s="253" t="n">
        <f aca="false">ROUND((I1057*F1057),2)</f>
        <v>1989.7</v>
      </c>
      <c r="K1057" s="214"/>
    </row>
    <row r="1058" customFormat="false" ht="15" hidden="false" customHeight="false" outlineLevel="0" collapsed="false">
      <c r="A1058" s="244" t="s">
        <v>2031</v>
      </c>
      <c r="B1058" s="245" t="s">
        <v>15</v>
      </c>
      <c r="C1058" s="246"/>
      <c r="D1058" s="247" t="s">
        <v>2032</v>
      </c>
      <c r="E1058" s="246"/>
      <c r="F1058" s="248"/>
      <c r="G1058" s="249" t="s">
        <v>15</v>
      </c>
      <c r="H1058" s="250"/>
      <c r="I1058" s="249"/>
      <c r="J1058" s="249"/>
      <c r="K1058" s="251"/>
    </row>
    <row r="1059" customFormat="false" ht="45" hidden="false" customHeight="false" outlineLevel="0" collapsed="false">
      <c r="A1059" s="205" t="s">
        <v>2033</v>
      </c>
      <c r="B1059" s="205" t="n">
        <v>92382</v>
      </c>
      <c r="C1059" s="207" t="s">
        <v>774</v>
      </c>
      <c r="D1059" s="206" t="s">
        <v>651</v>
      </c>
      <c r="E1059" s="207" t="s">
        <v>134</v>
      </c>
      <c r="F1059" s="252" t="n">
        <v>2</v>
      </c>
      <c r="G1059" s="253" t="n">
        <f aca="false">VLOOKUP(B1059,'COMP ANL'!A:I,9,0)</f>
        <v>55.13</v>
      </c>
      <c r="H1059" s="254" t="n">
        <f aca="false">$K$1</f>
        <v>0.2026</v>
      </c>
      <c r="I1059" s="253" t="n">
        <f aca="false">G1059*(1+H1059)</f>
        <v>66.299338</v>
      </c>
      <c r="J1059" s="253" t="n">
        <f aca="false">ROUND((I1059*F1059),2)</f>
        <v>132.6</v>
      </c>
      <c r="K1059" s="214"/>
    </row>
    <row r="1060" customFormat="false" ht="45" hidden="false" customHeight="false" outlineLevel="0" collapsed="false">
      <c r="A1060" s="205" t="s">
        <v>2034</v>
      </c>
      <c r="B1060" s="205" t="n">
        <v>92386</v>
      </c>
      <c r="C1060" s="207" t="s">
        <v>774</v>
      </c>
      <c r="D1060" s="206" t="s">
        <v>667</v>
      </c>
      <c r="E1060" s="207" t="s">
        <v>134</v>
      </c>
      <c r="F1060" s="252" t="n">
        <v>1</v>
      </c>
      <c r="G1060" s="253" t="n">
        <f aca="false">VLOOKUP(B1060,'COMP ANL'!A:I,9,0)</f>
        <v>81.17</v>
      </c>
      <c r="H1060" s="254" t="n">
        <f aca="false">$K$1</f>
        <v>0.2026</v>
      </c>
      <c r="I1060" s="253" t="n">
        <f aca="false">G1060*(1+H1060)</f>
        <v>97.615042</v>
      </c>
      <c r="J1060" s="253" t="n">
        <f aca="false">ROUND((I1060*F1060),2)</f>
        <v>97.62</v>
      </c>
      <c r="K1060" s="214"/>
    </row>
    <row r="1061" customFormat="false" ht="45" hidden="false" customHeight="false" outlineLevel="0" collapsed="false">
      <c r="A1061" s="205" t="s">
        <v>2035</v>
      </c>
      <c r="B1061" s="205" t="n">
        <v>92353</v>
      </c>
      <c r="C1061" s="207" t="s">
        <v>774</v>
      </c>
      <c r="D1061" s="206" t="s">
        <v>511</v>
      </c>
      <c r="E1061" s="207" t="s">
        <v>134</v>
      </c>
      <c r="F1061" s="252" t="n">
        <v>3</v>
      </c>
      <c r="G1061" s="253" t="n">
        <f aca="false">VLOOKUP(B1061,'COMP ANL'!A:I,9,0)</f>
        <v>155.68</v>
      </c>
      <c r="H1061" s="254" t="n">
        <f aca="false">$K$1</f>
        <v>0.2026</v>
      </c>
      <c r="I1061" s="253" t="n">
        <f aca="false">G1061*(1+H1061)</f>
        <v>187.220768</v>
      </c>
      <c r="J1061" s="253" t="n">
        <f aca="false">ROUND((I1061*F1061),2)</f>
        <v>561.66</v>
      </c>
      <c r="K1061" s="214"/>
    </row>
    <row r="1062" customFormat="false" ht="45" hidden="false" customHeight="false" outlineLevel="0" collapsed="false">
      <c r="A1062" s="205" t="s">
        <v>2036</v>
      </c>
      <c r="B1062" s="205" t="n">
        <v>92355</v>
      </c>
      <c r="C1062" s="207" t="s">
        <v>774</v>
      </c>
      <c r="D1062" s="206" t="s">
        <v>404</v>
      </c>
      <c r="E1062" s="207" t="s">
        <v>134</v>
      </c>
      <c r="F1062" s="252" t="n">
        <v>6</v>
      </c>
      <c r="G1062" s="253" t="n">
        <f aca="false">VLOOKUP(B1062,'COMP ANL'!A:I,9,0)</f>
        <v>201.74</v>
      </c>
      <c r="H1062" s="254" t="n">
        <f aca="false">$K$1</f>
        <v>0.2026</v>
      </c>
      <c r="I1062" s="253" t="n">
        <f aca="false">G1062*(1+H1062)</f>
        <v>242.612524</v>
      </c>
      <c r="J1062" s="253" t="n">
        <f aca="false">ROUND((I1062*F1062),2)</f>
        <v>1455.68</v>
      </c>
      <c r="K1062" s="214"/>
    </row>
    <row r="1063" customFormat="false" ht="15" hidden="false" customHeight="false" outlineLevel="0" collapsed="false">
      <c r="A1063" s="244" t="s">
        <v>2037</v>
      </c>
      <c r="B1063" s="245" t="s">
        <v>15</v>
      </c>
      <c r="C1063" s="246"/>
      <c r="D1063" s="247" t="s">
        <v>2038</v>
      </c>
      <c r="E1063" s="246"/>
      <c r="F1063" s="248"/>
      <c r="G1063" s="249" t="s">
        <v>15</v>
      </c>
      <c r="H1063" s="250"/>
      <c r="I1063" s="249"/>
      <c r="J1063" s="249"/>
      <c r="K1063" s="251"/>
    </row>
    <row r="1064" customFormat="false" ht="30" hidden="false" customHeight="false" outlineLevel="0" collapsed="false">
      <c r="A1064" s="205" t="s">
        <v>2039</v>
      </c>
      <c r="B1064" s="205" t="s">
        <v>580</v>
      </c>
      <c r="C1064" s="207" t="s">
        <v>1160</v>
      </c>
      <c r="D1064" s="206" t="s">
        <v>581</v>
      </c>
      <c r="E1064" s="207" t="s">
        <v>134</v>
      </c>
      <c r="F1064" s="252" t="n">
        <v>2</v>
      </c>
      <c r="G1064" s="253" t="n">
        <f aca="false">VLOOKUP(B1064,'COMP ANL'!A:I,9,0)</f>
        <v>113.06</v>
      </c>
      <c r="H1064" s="254" t="n">
        <f aca="false">$K$1</f>
        <v>0.2026</v>
      </c>
      <c r="I1064" s="253" t="n">
        <f aca="false">G1064*(1+H1064)</f>
        <v>135.965956</v>
      </c>
      <c r="J1064" s="253" t="n">
        <f aca="false">ROUND((I1064*F1064),2)</f>
        <v>271.93</v>
      </c>
      <c r="K1064" s="214"/>
    </row>
    <row r="1065" customFormat="false" ht="15" hidden="false" customHeight="false" outlineLevel="0" collapsed="false">
      <c r="A1065" s="244" t="s">
        <v>2040</v>
      </c>
      <c r="B1065" s="245" t="s">
        <v>15</v>
      </c>
      <c r="C1065" s="246"/>
      <c r="D1065" s="247" t="s">
        <v>2041</v>
      </c>
      <c r="E1065" s="246"/>
      <c r="F1065" s="248"/>
      <c r="G1065" s="249" t="s">
        <v>15</v>
      </c>
      <c r="H1065" s="250"/>
      <c r="I1065" s="249"/>
      <c r="J1065" s="249"/>
      <c r="K1065" s="251"/>
    </row>
    <row r="1066" customFormat="false" ht="30" hidden="false" customHeight="false" outlineLevel="0" collapsed="false">
      <c r="A1066" s="205" t="s">
        <v>2042</v>
      </c>
      <c r="B1066" s="205" t="n">
        <v>85120</v>
      </c>
      <c r="C1066" s="207" t="s">
        <v>774</v>
      </c>
      <c r="D1066" s="206" t="s">
        <v>621</v>
      </c>
      <c r="E1066" s="207" t="s">
        <v>134</v>
      </c>
      <c r="F1066" s="252" t="n">
        <v>1</v>
      </c>
      <c r="G1066" s="253" t="n">
        <f aca="false">VLOOKUP(B1066,'COMP ANL'!A:I,9,0)</f>
        <v>147.73</v>
      </c>
      <c r="H1066" s="254" t="n">
        <f aca="false">$K$1</f>
        <v>0.2026</v>
      </c>
      <c r="I1066" s="253" t="n">
        <f aca="false">G1066*(1+H1066)</f>
        <v>177.660098</v>
      </c>
      <c r="J1066" s="253" t="n">
        <f aca="false">ROUND((I1066*F1066),2)</f>
        <v>177.66</v>
      </c>
      <c r="K1066" s="214"/>
    </row>
    <row r="1067" customFormat="false" ht="15" hidden="false" customHeight="false" outlineLevel="0" collapsed="false">
      <c r="A1067" s="205" t="s">
        <v>2043</v>
      </c>
      <c r="B1067" s="205" t="s">
        <v>626</v>
      </c>
      <c r="C1067" s="207" t="s">
        <v>1210</v>
      </c>
      <c r="D1067" s="206" t="s">
        <v>627</v>
      </c>
      <c r="E1067" s="207" t="s">
        <v>134</v>
      </c>
      <c r="F1067" s="252" t="n">
        <v>1</v>
      </c>
      <c r="G1067" s="253" t="n">
        <f aca="false">VLOOKUP(B1067,'COMP ANL'!A:I,9,0)</f>
        <v>136.98</v>
      </c>
      <c r="H1067" s="254" t="n">
        <f aca="false">$K$1</f>
        <v>0.2026</v>
      </c>
      <c r="I1067" s="253" t="n">
        <f aca="false">G1067*(1+H1067)</f>
        <v>164.732148</v>
      </c>
      <c r="J1067" s="253" t="n">
        <f aca="false">ROUND((I1067*F1067),2)</f>
        <v>164.73</v>
      </c>
      <c r="K1067" s="214"/>
    </row>
    <row r="1068" customFormat="false" ht="15" hidden="false" customHeight="false" outlineLevel="0" collapsed="false">
      <c r="A1068" s="205" t="s">
        <v>2044</v>
      </c>
      <c r="B1068" s="205" t="s">
        <v>413</v>
      </c>
      <c r="C1068" s="207" t="s">
        <v>1160</v>
      </c>
      <c r="D1068" s="206" t="s">
        <v>414</v>
      </c>
      <c r="E1068" s="207" t="s">
        <v>134</v>
      </c>
      <c r="F1068" s="252" t="n">
        <v>1</v>
      </c>
      <c r="G1068" s="253" t="n">
        <f aca="false">VLOOKUP(B1068,'COMP ANL'!A:I,9,0)</f>
        <v>1169.21</v>
      </c>
      <c r="H1068" s="254" t="n">
        <f aca="false">$K$1</f>
        <v>0.2026</v>
      </c>
      <c r="I1068" s="253" t="n">
        <f aca="false">G1068*(1+H1068)</f>
        <v>1406.091946</v>
      </c>
      <c r="J1068" s="253" t="n">
        <f aca="false">ROUND((I1068*F1068),2)</f>
        <v>1406.09</v>
      </c>
      <c r="K1068" s="214"/>
    </row>
    <row r="1069" customFormat="false" ht="30" hidden="false" customHeight="false" outlineLevel="0" collapsed="false">
      <c r="A1069" s="205" t="s">
        <v>2045</v>
      </c>
      <c r="B1069" s="205" t="n">
        <v>94495</v>
      </c>
      <c r="C1069" s="207" t="s">
        <v>774</v>
      </c>
      <c r="D1069" s="206" t="s">
        <v>544</v>
      </c>
      <c r="E1069" s="207" t="s">
        <v>134</v>
      </c>
      <c r="F1069" s="252" t="n">
        <v>1</v>
      </c>
      <c r="G1069" s="253" t="n">
        <f aca="false">VLOOKUP(B1069,'COMP ANL'!A:I,9,0)</f>
        <v>81.5</v>
      </c>
      <c r="H1069" s="254" t="n">
        <f aca="false">$K$1</f>
        <v>0.2026</v>
      </c>
      <c r="I1069" s="253" t="n">
        <f aca="false">G1069*(1+H1069)</f>
        <v>98.0119</v>
      </c>
      <c r="J1069" s="253" t="n">
        <f aca="false">ROUND((I1069*F1069),2)</f>
        <v>98.01</v>
      </c>
      <c r="K1069" s="214"/>
    </row>
    <row r="1070" customFormat="false" ht="30" hidden="false" customHeight="false" outlineLevel="0" collapsed="false">
      <c r="A1070" s="205" t="s">
        <v>2046</v>
      </c>
      <c r="B1070" s="205" t="n">
        <v>94496</v>
      </c>
      <c r="C1070" s="207" t="s">
        <v>774</v>
      </c>
      <c r="D1070" s="206" t="s">
        <v>539</v>
      </c>
      <c r="E1070" s="207" t="s">
        <v>134</v>
      </c>
      <c r="F1070" s="252" t="n">
        <v>1</v>
      </c>
      <c r="G1070" s="253" t="n">
        <f aca="false">VLOOKUP(B1070,'COMP ANL'!A:I,9,0)</f>
        <v>111.05</v>
      </c>
      <c r="H1070" s="254" t="n">
        <f aca="false">$K$1</f>
        <v>0.2026</v>
      </c>
      <c r="I1070" s="253" t="n">
        <f aca="false">G1070*(1+H1070)</f>
        <v>133.54873</v>
      </c>
      <c r="J1070" s="253" t="n">
        <f aca="false">ROUND((I1070*F1070),2)</f>
        <v>133.55</v>
      </c>
      <c r="K1070" s="214"/>
    </row>
    <row r="1071" customFormat="false" ht="30" hidden="false" customHeight="false" outlineLevel="0" collapsed="false">
      <c r="A1071" s="205" t="s">
        <v>2047</v>
      </c>
      <c r="B1071" s="205" t="n">
        <v>94499</v>
      </c>
      <c r="C1071" s="207" t="s">
        <v>774</v>
      </c>
      <c r="D1071" s="206" t="s">
        <v>459</v>
      </c>
      <c r="E1071" s="207" t="s">
        <v>134</v>
      </c>
      <c r="F1071" s="252" t="n">
        <v>2</v>
      </c>
      <c r="G1071" s="253" t="n">
        <f aca="false">VLOOKUP(B1071,'COMP ANL'!A:I,9,0)</f>
        <v>390.17</v>
      </c>
      <c r="H1071" s="254" t="n">
        <f aca="false">$K$1</f>
        <v>0.2026</v>
      </c>
      <c r="I1071" s="253" t="n">
        <f aca="false">G1071*(1+H1071)</f>
        <v>469.218442</v>
      </c>
      <c r="J1071" s="253" t="n">
        <f aca="false">ROUND((I1071*F1071),2)</f>
        <v>938.44</v>
      </c>
      <c r="K1071" s="214"/>
    </row>
    <row r="1072" customFormat="false" ht="30" hidden="false" customHeight="false" outlineLevel="0" collapsed="false">
      <c r="A1072" s="205" t="s">
        <v>2048</v>
      </c>
      <c r="B1072" s="205" t="n">
        <v>94500</v>
      </c>
      <c r="C1072" s="207" t="s">
        <v>774</v>
      </c>
      <c r="D1072" s="206" t="s">
        <v>322</v>
      </c>
      <c r="E1072" s="207" t="s">
        <v>134</v>
      </c>
      <c r="F1072" s="252" t="n">
        <v>5</v>
      </c>
      <c r="G1072" s="253" t="n">
        <f aca="false">VLOOKUP(B1072,'COMP ANL'!A:I,9,0)</f>
        <v>473.32</v>
      </c>
      <c r="H1072" s="254" t="n">
        <f aca="false">$K$1</f>
        <v>0.2026</v>
      </c>
      <c r="I1072" s="253" t="n">
        <f aca="false">G1072*(1+H1072)</f>
        <v>569.214632</v>
      </c>
      <c r="J1072" s="253" t="n">
        <f aca="false">ROUND((I1072*F1072),2)</f>
        <v>2846.07</v>
      </c>
      <c r="K1072" s="214"/>
    </row>
    <row r="1073" customFormat="false" ht="30" hidden="false" customHeight="false" outlineLevel="0" collapsed="false">
      <c r="A1073" s="205" t="s">
        <v>2049</v>
      </c>
      <c r="B1073" s="205" t="n">
        <v>95250</v>
      </c>
      <c r="C1073" s="207" t="s">
        <v>774</v>
      </c>
      <c r="D1073" s="206" t="s">
        <v>646</v>
      </c>
      <c r="E1073" s="207" t="s">
        <v>134</v>
      </c>
      <c r="F1073" s="252" t="n">
        <v>1</v>
      </c>
      <c r="G1073" s="253" t="n">
        <f aca="false">VLOOKUP(B1073,'COMP ANL'!A:I,9,0)</f>
        <v>111.23</v>
      </c>
      <c r="H1073" s="254" t="n">
        <f aca="false">$K$1</f>
        <v>0.2026</v>
      </c>
      <c r="I1073" s="253" t="n">
        <f aca="false">G1073*(1+H1073)</f>
        <v>133.765198</v>
      </c>
      <c r="J1073" s="253" t="n">
        <f aca="false">ROUND((I1073*F1073),2)</f>
        <v>133.77</v>
      </c>
      <c r="K1073" s="214"/>
    </row>
    <row r="1074" customFormat="false" ht="30" hidden="false" customHeight="false" outlineLevel="0" collapsed="false">
      <c r="A1074" s="205" t="s">
        <v>2050</v>
      </c>
      <c r="B1074" s="205" t="n">
        <v>95251</v>
      </c>
      <c r="C1074" s="207" t="s">
        <v>774</v>
      </c>
      <c r="D1074" s="206" t="s">
        <v>507</v>
      </c>
      <c r="E1074" s="207" t="s">
        <v>134</v>
      </c>
      <c r="F1074" s="252" t="n">
        <v>1</v>
      </c>
      <c r="G1074" s="253" t="n">
        <f aca="false">VLOOKUP(B1074,'COMP ANL'!A:I,9,0)</f>
        <v>164.76</v>
      </c>
      <c r="H1074" s="254" t="n">
        <f aca="false">$K$1</f>
        <v>0.2026</v>
      </c>
      <c r="I1074" s="253" t="n">
        <f aca="false">G1074*(1+H1074)</f>
        <v>198.140376</v>
      </c>
      <c r="J1074" s="253" t="n">
        <f aca="false">ROUND((I1074*F1074),2)</f>
        <v>198.14</v>
      </c>
      <c r="K1074" s="214"/>
    </row>
    <row r="1075" customFormat="false" ht="30" hidden="false" customHeight="false" outlineLevel="0" collapsed="false">
      <c r="A1075" s="205" t="s">
        <v>2051</v>
      </c>
      <c r="B1075" s="205" t="n">
        <v>99629</v>
      </c>
      <c r="C1075" s="207" t="s">
        <v>774</v>
      </c>
      <c r="D1075" s="206" t="s">
        <v>665</v>
      </c>
      <c r="E1075" s="207" t="s">
        <v>134</v>
      </c>
      <c r="F1075" s="252" t="n">
        <v>1</v>
      </c>
      <c r="G1075" s="253" t="n">
        <f aca="false">VLOOKUP(B1075,'COMP ANL'!A:I,9,0)</f>
        <v>86.84</v>
      </c>
      <c r="H1075" s="254" t="n">
        <f aca="false">$K$1</f>
        <v>0.2026</v>
      </c>
      <c r="I1075" s="253" t="n">
        <f aca="false">G1075*(1+H1075)</f>
        <v>104.433784</v>
      </c>
      <c r="J1075" s="253" t="n">
        <f aca="false">ROUND((I1075*F1075),2)</f>
        <v>104.43</v>
      </c>
      <c r="K1075" s="214"/>
    </row>
    <row r="1076" customFormat="false" ht="30" hidden="false" customHeight="false" outlineLevel="0" collapsed="false">
      <c r="A1076" s="205" t="s">
        <v>2052</v>
      </c>
      <c r="B1076" s="205" t="n">
        <v>99624</v>
      </c>
      <c r="C1076" s="207" t="s">
        <v>774</v>
      </c>
      <c r="D1076" s="206" t="s">
        <v>374</v>
      </c>
      <c r="E1076" s="207" t="s">
        <v>134</v>
      </c>
      <c r="F1076" s="252" t="n">
        <v>3</v>
      </c>
      <c r="G1076" s="253" t="n">
        <f aca="false">VLOOKUP(B1076,'COMP ANL'!A:I,9,0)</f>
        <v>538.03</v>
      </c>
      <c r="H1076" s="254" t="n">
        <f aca="false">$K$1</f>
        <v>0.2026</v>
      </c>
      <c r="I1076" s="253" t="n">
        <f aca="false">G1076*(1+H1076)</f>
        <v>647.034878</v>
      </c>
      <c r="J1076" s="253" t="n">
        <f aca="false">ROUND((I1076*F1076),2)</f>
        <v>1941.1</v>
      </c>
      <c r="K1076" s="214"/>
    </row>
    <row r="1077" customFormat="false" ht="15" hidden="false" customHeight="false" outlineLevel="0" collapsed="false">
      <c r="A1077" s="244" t="s">
        <v>2053</v>
      </c>
      <c r="B1077" s="245" t="s">
        <v>15</v>
      </c>
      <c r="C1077" s="246"/>
      <c r="D1077" s="247" t="s">
        <v>2054</v>
      </c>
      <c r="E1077" s="246"/>
      <c r="F1077" s="248"/>
      <c r="G1077" s="249" t="s">
        <v>15</v>
      </c>
      <c r="H1077" s="250"/>
      <c r="I1077" s="249"/>
      <c r="J1077" s="249"/>
      <c r="K1077" s="251"/>
    </row>
    <row r="1078" customFormat="false" ht="15" hidden="false" customHeight="false" outlineLevel="0" collapsed="false">
      <c r="A1078" s="205" t="s">
        <v>2055</v>
      </c>
      <c r="B1078" s="205" t="s">
        <v>568</v>
      </c>
      <c r="C1078" s="207" t="s">
        <v>1210</v>
      </c>
      <c r="D1078" s="206" t="s">
        <v>569</v>
      </c>
      <c r="E1078" s="207" t="s">
        <v>134</v>
      </c>
      <c r="F1078" s="252" t="n">
        <v>3</v>
      </c>
      <c r="G1078" s="253" t="n">
        <f aca="false">VLOOKUP(B1078,'COMP ANL'!A:I,9,0)</f>
        <v>86.29</v>
      </c>
      <c r="H1078" s="254" t="n">
        <f aca="false">$K$1</f>
        <v>0.2026</v>
      </c>
      <c r="I1078" s="253" t="n">
        <f aca="false">G1078*(1+H1078)</f>
        <v>103.772354</v>
      </c>
      <c r="J1078" s="253" t="n">
        <f aca="false">ROUND((I1078*F1078),2)</f>
        <v>311.32</v>
      </c>
      <c r="K1078" s="214"/>
    </row>
    <row r="1079" customFormat="false" ht="15" hidden="false" customHeight="false" outlineLevel="0" collapsed="false">
      <c r="A1079" s="244" t="s">
        <v>2056</v>
      </c>
      <c r="B1079" s="245" t="s">
        <v>15</v>
      </c>
      <c r="C1079" s="246"/>
      <c r="D1079" s="247" t="s">
        <v>2057</v>
      </c>
      <c r="E1079" s="246"/>
      <c r="F1079" s="248"/>
      <c r="G1079" s="249" t="s">
        <v>15</v>
      </c>
      <c r="H1079" s="250"/>
      <c r="I1079" s="249"/>
      <c r="J1079" s="249"/>
      <c r="K1079" s="251"/>
    </row>
    <row r="1080" customFormat="false" ht="75" hidden="false" customHeight="false" outlineLevel="0" collapsed="false">
      <c r="A1080" s="205" t="s">
        <v>2058</v>
      </c>
      <c r="B1080" s="205" t="s">
        <v>656</v>
      </c>
      <c r="C1080" s="207" t="s">
        <v>841</v>
      </c>
      <c r="D1080" s="206" t="s">
        <v>657</v>
      </c>
      <c r="E1080" s="207" t="s">
        <v>134</v>
      </c>
      <c r="F1080" s="252" t="n">
        <v>9</v>
      </c>
      <c r="G1080" s="253" t="n">
        <f aca="false">VLOOKUP(B1080,'COMP ANL'!A:I,9,0)</f>
        <v>11.23</v>
      </c>
      <c r="H1080" s="254" t="n">
        <f aca="false">$K$1</f>
        <v>0.2026</v>
      </c>
      <c r="I1080" s="253" t="n">
        <f aca="false">G1080*(1+H1080)</f>
        <v>13.505198</v>
      </c>
      <c r="J1080" s="253" t="n">
        <f aca="false">ROUND((I1080*F1080),2)</f>
        <v>121.55</v>
      </c>
      <c r="K1080" s="214"/>
    </row>
    <row r="1081" customFormat="false" ht="75" hidden="false" customHeight="false" outlineLevel="0" collapsed="false">
      <c r="A1081" s="205" t="s">
        <v>2059</v>
      </c>
      <c r="B1081" s="205" t="s">
        <v>574</v>
      </c>
      <c r="C1081" s="207" t="s">
        <v>841</v>
      </c>
      <c r="D1081" s="206" t="s">
        <v>575</v>
      </c>
      <c r="E1081" s="207" t="s">
        <v>134</v>
      </c>
      <c r="F1081" s="252" t="n">
        <v>23</v>
      </c>
      <c r="G1081" s="253" t="n">
        <f aca="false">VLOOKUP(B1081,'COMP ANL'!A:I,9,0)</f>
        <v>10.67</v>
      </c>
      <c r="H1081" s="254" t="n">
        <f aca="false">$K$1</f>
        <v>0.2026</v>
      </c>
      <c r="I1081" s="253" t="n">
        <f aca="false">G1081*(1+H1081)</f>
        <v>12.831742</v>
      </c>
      <c r="J1081" s="253" t="n">
        <f aca="false">ROUND((I1081*F1081),2)</f>
        <v>295.13</v>
      </c>
      <c r="K1081" s="214"/>
    </row>
    <row r="1082" customFormat="false" ht="60" hidden="false" customHeight="false" outlineLevel="0" collapsed="false">
      <c r="A1082" s="205" t="s">
        <v>2060</v>
      </c>
      <c r="B1082" s="205" t="s">
        <v>737</v>
      </c>
      <c r="C1082" s="207" t="s">
        <v>841</v>
      </c>
      <c r="D1082" s="206" t="s">
        <v>738</v>
      </c>
      <c r="E1082" s="207" t="s">
        <v>134</v>
      </c>
      <c r="F1082" s="252" t="n">
        <v>2</v>
      </c>
      <c r="G1082" s="253" t="n">
        <f aca="false">VLOOKUP(B1082,'COMP ANL'!A:I,9,0)</f>
        <v>11.23</v>
      </c>
      <c r="H1082" s="254" t="n">
        <f aca="false">$K$1</f>
        <v>0.2026</v>
      </c>
      <c r="I1082" s="253" t="n">
        <f aca="false">G1082*(1+H1082)</f>
        <v>13.505198</v>
      </c>
      <c r="J1082" s="253" t="n">
        <f aca="false">ROUND((I1082*F1082),2)</f>
        <v>27.01</v>
      </c>
      <c r="K1082" s="214"/>
    </row>
    <row r="1083" customFormat="false" ht="15" hidden="false" customHeight="false" outlineLevel="0" collapsed="false">
      <c r="A1083" s="244" t="s">
        <v>2061</v>
      </c>
      <c r="B1083" s="245" t="s">
        <v>15</v>
      </c>
      <c r="C1083" s="246"/>
      <c r="D1083" s="247" t="s">
        <v>2062</v>
      </c>
      <c r="E1083" s="246"/>
      <c r="F1083" s="248"/>
      <c r="G1083" s="249" t="s">
        <v>15</v>
      </c>
      <c r="H1083" s="250"/>
      <c r="I1083" s="249"/>
      <c r="J1083" s="249"/>
      <c r="K1083" s="251"/>
    </row>
    <row r="1084" customFormat="false" ht="15" hidden="false" customHeight="false" outlineLevel="0" collapsed="false">
      <c r="A1084" s="205" t="s">
        <v>2063</v>
      </c>
      <c r="B1084" s="205" t="n">
        <v>72554</v>
      </c>
      <c r="C1084" s="207" t="s">
        <v>774</v>
      </c>
      <c r="D1084" s="206" t="s">
        <v>476</v>
      </c>
      <c r="E1084" s="207" t="s">
        <v>134</v>
      </c>
      <c r="F1084" s="252" t="n">
        <v>1</v>
      </c>
      <c r="G1084" s="253" t="n">
        <f aca="false">VLOOKUP(B1084,'COMP ANL'!A:I,9,0)</f>
        <v>675.91</v>
      </c>
      <c r="H1084" s="254" t="n">
        <f aca="false">$K$1</f>
        <v>0.2026</v>
      </c>
      <c r="I1084" s="253" t="n">
        <f aca="false">G1084*(1+H1084)</f>
        <v>812.849366</v>
      </c>
      <c r="J1084" s="253" t="n">
        <f aca="false">ROUND((I1084*F1084),2)</f>
        <v>812.85</v>
      </c>
      <c r="K1084" s="214"/>
    </row>
    <row r="1085" customFormat="false" ht="30" hidden="false" customHeight="false" outlineLevel="0" collapsed="false">
      <c r="A1085" s="205" t="s">
        <v>2064</v>
      </c>
      <c r="B1085" s="205" t="n">
        <v>83635</v>
      </c>
      <c r="C1085" s="207" t="s">
        <v>774</v>
      </c>
      <c r="D1085" s="206" t="s">
        <v>333</v>
      </c>
      <c r="E1085" s="207" t="s">
        <v>134</v>
      </c>
      <c r="F1085" s="252" t="n">
        <v>9</v>
      </c>
      <c r="G1085" s="253" t="n">
        <f aca="false">VLOOKUP(B1085,'COMP ANL'!A:I,9,0)</f>
        <v>245.71</v>
      </c>
      <c r="H1085" s="254" t="n">
        <f aca="false">$K$1</f>
        <v>0.2026</v>
      </c>
      <c r="I1085" s="253" t="n">
        <f aca="false">G1085*(1+H1085)</f>
        <v>295.490846</v>
      </c>
      <c r="J1085" s="253" t="n">
        <f aca="false">ROUND((I1085*F1085),2)</f>
        <v>2659.42</v>
      </c>
      <c r="K1085" s="214"/>
    </row>
    <row r="1086" customFormat="false" ht="15" hidden="false" customHeight="false" outlineLevel="0" collapsed="false">
      <c r="A1086" s="255"/>
      <c r="B1086" s="255"/>
      <c r="C1086" s="256"/>
      <c r="D1086" s="257"/>
      <c r="E1086" s="256"/>
      <c r="H1086" s="258"/>
      <c r="K1086" s="259"/>
    </row>
    <row r="1087" customFormat="false" ht="15" hidden="false" customHeight="false" outlineLevel="0" collapsed="false">
      <c r="A1087" s="260"/>
      <c r="B1087" s="261"/>
      <c r="C1087" s="262"/>
      <c r="D1087" s="263" t="s">
        <v>2065</v>
      </c>
      <c r="E1087" s="262"/>
      <c r="F1087" s="264"/>
      <c r="G1087" s="265"/>
      <c r="H1087" s="266"/>
      <c r="I1087" s="267"/>
      <c r="J1087" s="265"/>
      <c r="K1087" s="268" t="n">
        <f aca="false">SUM(J1009:J1085)</f>
        <v>46254.79</v>
      </c>
    </row>
    <row r="1088" customFormat="false" ht="15" hidden="false" customHeight="false" outlineLevel="0" collapsed="false">
      <c r="A1088" s="255"/>
      <c r="B1088" s="255"/>
      <c r="C1088" s="256"/>
      <c r="D1088" s="257"/>
      <c r="E1088" s="256"/>
      <c r="H1088" s="258"/>
      <c r="K1088" s="259"/>
    </row>
    <row r="1089" customFormat="false" ht="15" hidden="false" customHeight="false" outlineLevel="0" collapsed="false">
      <c r="B1089" s="191"/>
      <c r="D1089" s="37"/>
      <c r="F1089" s="269"/>
    </row>
    <row r="1090" customFormat="false" ht="15" hidden="false" customHeight="false" outlineLevel="0" collapsed="false">
      <c r="A1090" s="260"/>
      <c r="B1090" s="261"/>
      <c r="C1090" s="262"/>
      <c r="D1090" s="263" t="s">
        <v>2066</v>
      </c>
      <c r="E1090" s="262"/>
      <c r="F1090" s="264"/>
      <c r="G1090" s="265"/>
      <c r="H1090" s="266"/>
      <c r="I1090" s="267"/>
      <c r="J1090" s="265"/>
      <c r="K1090" s="268" t="n">
        <f aca="false">SUM(K13:K1089)</f>
        <v>5362516.72</v>
      </c>
    </row>
  </sheetData>
  <autoFilter ref="A12:K1090"/>
  <mergeCells count="4">
    <mergeCell ref="I1:J1"/>
    <mergeCell ref="I2:J2"/>
    <mergeCell ref="A10:K10"/>
    <mergeCell ref="A11:K11"/>
  </mergeCells>
  <conditionalFormatting sqref="G1091:G1048576 G1:G17 G1089">
    <cfRule type="containsText" priority="2" operator="containsText" aboveAverage="0" equalAverage="0" bottom="0" percent="0" rank="0" text="'CMP-SIN-CD-10-2020'!" dxfId="0">
      <formula>NOT(ISERROR(SEARCH("'CMP-SIN-CD-10-2020'!",G1)))</formula>
    </cfRule>
  </conditionalFormatting>
  <conditionalFormatting sqref="G18 G20 G22:G23 G27:G30 G33 G35 G37:G39 G41 G43 G46 G48 G50:G53 G55 G57 G61 G63 G65:G66 G70:G73 G76 G78 G80:G82 G84 G86 G89 G91 G93:G97 G99 G101 G105 G107 G109:G110 G114:G117 G120 G122 G124:G126 G128 G130 G134 G136 G138:G139 G143:G146 G149 G151 G153:G155 G157 G159 G162 G164 G166:G167 G169 G171 G175 G177 G179:G180 G185 G187:G189 G191 G194 G196:G199 G201 G205 G207:G208 G210 G213 G215:G219 G221 G224 G226:G228 G230 G233 G235:G238 G240 G242 G246 G248:G249 G251 G254 G256:G258 G260 G263:G264 G267 G269:G273 G275 G277 G279 G283 G285:G286 G288 G291 G293:G297 G299 G302 G304:G306 G308 G312 G314:G315 G317 G320 G322:G324 G326 G329 G331:G333 G335 G339 G341 G343:G344 G352 G354:G357 G359 G361 G364 G366 G368:G369 G371 G373 G375:G378 G380 G382 G384 G386 G388 G391 G393 G395 G397 G401:G403 G405:G406 G408 G410 G412:G415 G418 G420 G422:G423 G426 G428 G431:G432 G434:G435 G437 G440 G442 G444 G446 G448 G450:G451 G453 G455 G459 G461:G463 G465 G468:G471 G473:G482 G484:G485 G489 G491:G495 G499:G501 G504:G510 G512:G516 G518 G520:G528 G530:G532 G536 G539 G541 G543 G546 G548 G551 G553 G555 G557 G566:G568 G570:G571 G573:G578 G580:G581 G583:G587 G589 G593:G598 G600:G601 G603:G610 G612:G620 G622:G627 G631:G634 G636:G640 G642:G644 G646:G648 G650:G652 G654:G656 G659:G660 G662:G666 G668 G671:G673 G675 G677:G679 G681 G683 G685:G688 G690:G691 G693:G694 G696:G697 G701 G703:G704 G708:G712 G714 G716 G719 G723:G726 G728:G729 G731:G732 G734:G738 G740:G742 G744:G747 G749:G751 G753:G755 G757:G758 G762:G763 G765 G767 G771 G773 G777:G778 G780 G784:G787 G789:G792 G800:G812 G815:G820 G822 G824:G827 G829:G835 G838 G840:G845 G847:G848 G850 G852:G858 G860:G863 G865:G872 G875:G878 G880:G883 G885:G888 G890 G893:G895 G897:G898 G900:G902 G907:G911 G913:G916 G918:G920 G922:G926 G929 G931:G933 G937:G938 G940 G942:G943 G945 G948:G950 G952 G954:G955 G958:G960 G962 G971:G973 G975 G977 G980:G981 G984:G986 G988:G989 G991:G992 G994 G996 G998 G1000:G1005 G1013 G1016:G1018 G1020 G1022 G1024:G1025 G1028:G1032 G1035:G1039 G1041:G1044 G1046:G1052 G1054:G1057 G1059:G1062 G1064 G1066:G1076 G1078 G1080:G1082 G1084:G1085">
    <cfRule type="containsText" priority="3" operator="containsText" aboveAverage="0" equalAverage="0" bottom="0" percent="0" rank="0" text="'CMP-SIN-CD-10-2020'!" dxfId="1">
      <formula>NOT(ISERROR(SEARCH("'CMP-SIN-CD-10-2020'!",G18)))</formula>
    </cfRule>
  </conditionalFormatting>
  <conditionalFormatting sqref="G1090">
    <cfRule type="containsText" priority="4" operator="containsText" aboveAverage="0" equalAverage="0" bottom="0" percent="0" rank="0" text="'CMP-SIN-CD-10-2020'!" dxfId="2">
      <formula>NOT(ISERROR(SEARCH("'CMP-SIN-CD-10-2020'!",G1090)))</formula>
    </cfRule>
  </conditionalFormatting>
  <conditionalFormatting sqref="G19 G21 G24:G26 G31:G32 G34 G36 G40 G42 G44:G45 G47 G49 G54 G56 G58:G60 G62 G64 G67:G69 G74:G75 G77 G79 G83 G85 G87:G88 G90 G92 G98 G100 G102:G104 G106 G108 G111:G113 G118:G119 G121 G123 G127 G129 G131:G133 G135 G137 G140:G142 G147:G148 G150 G152 G156 G158 G160:G161 G163 G165 G168 G170 G172:G174 G176 G178 G181:G184 G186 G190 G192:G193 G195 G200 G202:G204 G206 G209 G211:G212 G214 G220 G222:G223 G225 G229 G231:G232 G234 G239 G241 G243:G245 G247 G250 G252:G253 G255 G259 G261:G262 G265:G266 G268 G274 G276 G278 G280:G282 G284 G287 G289:G290 G292 G298 G300:G301 G303 G307 G309:G311 G313 G316 G318:G319 G321 G325 G327:G328 G330 G334 G336:G338 G340 G342 G345 G353 G358 G360 G362:G363 G365 G367 G370 G372 G374 G379 G381 G383 G385 G387 G389:G390 G392 G394 G396 G398:G400 G404 G407 G409 G411 G416:G417 G419 G421 G424:G425 G427 G429:G430 G433 G436 G438:G439 G441 G443 G445 G447 G449 G452 G454 G456:G458 G460 G464 G466:G467 G472 G483 G486:G488 G490 G496:G498 G502:G503 G511 G517 G519 G529 G533:G535 G537:G538 G540 G542 G544:G545 G547 G549:G550 G552 G554 G556 G558 G569 G572 G579 G582 G588 G590:G592 G599 G602 G611 G621 G628:G630 G635 G641 G645 G649 G653 G657:G658 G661 G667 G669:G670 G674 G676 G680 G682 G684 G689 G692 G695 G698:G700 G702 G705:G707 G713 G715 G717:G718 G720:G722 G727 G730 G733 G739 G743 G748 G752 G756 G759:G761 G764 G766 G768:G770 G772 G774:G776 G779 G781:G783 G788 G793 G813:G814 G821 G823 G828 G836:G837 G839 G846 G849 G851 G859 G864 G873:G874 G879 G884 G889 G891:G892 G896 G899 G903:G906 G912 G917 G921 G927:G928 G930 G934:G936 G939 G941 G944 G946:G947 G951 G953 G956:G957 G961 G963 G974 G976 G978:G979 G982:G983 G987 G990 G993 G995 G997 G999 G1006 G1014:G1015 G1019 G1021 G1023 G1026:G1027 G1033:G1034 G1040 G1045 G1053 G1058 G1063 G1065 G1077 G1079 G1083 G1086 G347:G351 G560:G565 G795:G799 G965:G970 G1008:G1012 G1088">
    <cfRule type="containsText" priority="5" operator="containsText" aboveAverage="0" equalAverage="0" bottom="0" percent="0" rank="0" text="'CMP-SIN-CD-10-2020'!" dxfId="3">
      <formula>NOT(ISERROR(SEARCH("'CMP-SIN-CD-10-2020'!",G19)))</formula>
    </cfRule>
  </conditionalFormatting>
  <conditionalFormatting sqref="G346">
    <cfRule type="containsText" priority="6" operator="containsText" aboveAverage="0" equalAverage="0" bottom="0" percent="0" rank="0" text="'CMP-SIN-CD-10-2020'!" dxfId="4">
      <formula>NOT(ISERROR(SEARCH("'CMP-SIN-CD-10-2020'!",G346)))</formula>
    </cfRule>
  </conditionalFormatting>
  <conditionalFormatting sqref="G559">
    <cfRule type="containsText" priority="7" operator="containsText" aboveAverage="0" equalAverage="0" bottom="0" percent="0" rank="0" text="'CMP-SIN-CD-10-2020'!" dxfId="5">
      <formula>NOT(ISERROR(SEARCH("'CMP-SIN-CD-10-2020'!",G559)))</formula>
    </cfRule>
  </conditionalFormatting>
  <conditionalFormatting sqref="G794">
    <cfRule type="containsText" priority="8" operator="containsText" aboveAverage="0" equalAverage="0" bottom="0" percent="0" rank="0" text="'CMP-SIN-CD-10-2020'!" dxfId="6">
      <formula>NOT(ISERROR(SEARCH("'CMP-SIN-CD-10-2020'!",G794)))</formula>
    </cfRule>
  </conditionalFormatting>
  <conditionalFormatting sqref="G964">
    <cfRule type="containsText" priority="9" operator="containsText" aboveAverage="0" equalAverage="0" bottom="0" percent="0" rank="0" text="'CMP-SIN-CD-10-2020'!" dxfId="7">
      <formula>NOT(ISERROR(SEARCH("'CMP-SIN-CD-10-2020'!",G964)))</formula>
    </cfRule>
  </conditionalFormatting>
  <conditionalFormatting sqref="G1007">
    <cfRule type="containsText" priority="10" operator="containsText" aboveAverage="0" equalAverage="0" bottom="0" percent="0" rank="0" text="'CMP-SIN-CD-10-2020'!" dxfId="8">
      <formula>NOT(ISERROR(SEARCH("'CMP-SIN-CD-10-2020'!",G1007)))</formula>
    </cfRule>
  </conditionalFormatting>
  <conditionalFormatting sqref="G1087">
    <cfRule type="containsText" priority="11" operator="containsText" aboveAverage="0" equalAverage="0" bottom="0" percent="0" rank="0" text="'CMP-SIN-CD-10-2020'!" dxfId="9">
      <formula>NOT(ISERROR(SEARCH("'CMP-SIN-CD-10-2020'!",G1087)))</formula>
    </cfRule>
  </conditionalFormatting>
  <printOptions headings="false" gridLines="false" gridLinesSet="true" horizontalCentered="false" verticalCentered="false"/>
  <pageMargins left="0.7875" right="0.7875" top="0.984027777777778" bottom="0.984027777777778" header="0.511805555555555" footer="0.511805555555555"/>
  <pageSetup paperSize="9" scale="35"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6.xml><?xml version="1.0" encoding="utf-8"?>
<worksheet xmlns="http://schemas.openxmlformats.org/spreadsheetml/2006/main" xmlns:r="http://schemas.openxmlformats.org/officeDocument/2006/relationships">
  <sheetPr filterMode="false">
    <tabColor rgb="FFFFD966"/>
    <pageSetUpPr fitToPage="false"/>
  </sheetPr>
  <dimension ref="A1:AA93"/>
  <sheetViews>
    <sheetView showFormulas="false" showGridLines="false" showRowColHeaders="true" showZeros="true" rightToLeft="false" tabSelected="false" showOutlineSymbols="true" defaultGridColor="true" view="pageBreakPreview" topLeftCell="A1" colorId="64" zoomScale="100" zoomScaleNormal="100"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0" width="21.14"/>
    <col collapsed="false" customWidth="true" hidden="false" outlineLevel="0" max="2" min="2" style="0" width="61.14"/>
    <col collapsed="false" customWidth="true" hidden="false" outlineLevel="0" max="3" min="3" style="0" width="10.58"/>
    <col collapsed="false" customWidth="true" hidden="false" outlineLevel="0" max="4" min="4" style="0" width="12.71"/>
    <col collapsed="false" customWidth="true" hidden="false" outlineLevel="0" max="5" min="5" style="0" width="15.57"/>
    <col collapsed="false" customWidth="true" hidden="false" outlineLevel="0" max="6" min="6" style="0" width="16.71"/>
    <col collapsed="false" customWidth="true" hidden="false" outlineLevel="0" max="7" min="7" style="0" width="10.85"/>
    <col collapsed="false" customWidth="true" hidden="false" outlineLevel="0" max="8" min="8" style="0" width="16.71"/>
    <col collapsed="false" customWidth="true" hidden="false" outlineLevel="0" max="9" min="9" style="0" width="14.43"/>
    <col collapsed="false" customWidth="true" hidden="false" outlineLevel="0" max="10" min="10" style="0" width="12.29"/>
    <col collapsed="false" customWidth="true" hidden="false" outlineLevel="0" max="1025" min="11" style="0" width="8.67"/>
  </cols>
  <sheetData>
    <row r="1" s="112" customFormat="true" ht="15" hidden="false" customHeight="false" outlineLevel="0" collapsed="false">
      <c r="A1" s="109"/>
      <c r="B1" s="109"/>
      <c r="C1" s="110"/>
      <c r="D1" s="111"/>
      <c r="H1" s="113" t="s">
        <v>2</v>
      </c>
      <c r="I1" s="113"/>
      <c r="J1" s="114" t="n">
        <f aca="false">BDI_Materiais!$H$27</f>
        <v>0.2026</v>
      </c>
      <c r="K1" s="115"/>
      <c r="L1" s="115"/>
      <c r="M1" s="115"/>
      <c r="N1" s="115"/>
      <c r="P1" s="116"/>
      <c r="V1" s="116"/>
      <c r="W1" s="116"/>
      <c r="X1" s="116"/>
      <c r="Y1" s="116"/>
      <c r="Z1" s="116"/>
      <c r="AA1" s="116"/>
    </row>
    <row r="2" s="112" customFormat="true" ht="15" hidden="false" customHeight="false" outlineLevel="0" collapsed="false">
      <c r="A2" s="109"/>
      <c r="B2" s="118"/>
      <c r="C2" s="118"/>
      <c r="D2" s="119"/>
      <c r="G2" s="120"/>
      <c r="H2" s="113" t="s">
        <v>3</v>
      </c>
      <c r="I2" s="113"/>
      <c r="J2" s="114" t="n">
        <f aca="false">BDI_Equipamentos!$H$27</f>
        <v>0.1326</v>
      </c>
      <c r="K2" s="115"/>
      <c r="L2" s="115"/>
      <c r="M2" s="115"/>
      <c r="N2" s="115"/>
      <c r="P2" s="116"/>
      <c r="V2" s="116"/>
      <c r="W2" s="116"/>
      <c r="X2" s="116"/>
      <c r="Y2" s="116"/>
      <c r="Z2" s="116"/>
      <c r="AA2" s="116"/>
    </row>
    <row r="3" s="112" customFormat="true" ht="15" hidden="false" customHeight="false" outlineLevel="0" collapsed="false">
      <c r="A3" s="109"/>
      <c r="B3" s="118"/>
      <c r="C3" s="118"/>
      <c r="D3" s="119"/>
      <c r="E3" s="124"/>
      <c r="G3" s="120"/>
      <c r="H3" s="120"/>
      <c r="I3" s="120"/>
      <c r="J3" s="120"/>
      <c r="K3" s="115"/>
      <c r="L3" s="115"/>
      <c r="M3" s="115"/>
      <c r="N3" s="115"/>
      <c r="P3" s="116"/>
      <c r="V3" s="116"/>
      <c r="W3" s="116"/>
      <c r="X3" s="116"/>
      <c r="Y3" s="116"/>
      <c r="Z3" s="116"/>
      <c r="AA3" s="116"/>
    </row>
    <row r="4" s="112" customFormat="true" ht="15" hidden="false" customHeight="false" outlineLevel="0" collapsed="false">
      <c r="A4" s="126"/>
      <c r="B4" s="126"/>
      <c r="C4" s="126"/>
      <c r="D4" s="127"/>
      <c r="E4" s="128"/>
      <c r="G4" s="120"/>
      <c r="H4" s="120"/>
      <c r="I4" s="120"/>
      <c r="K4" s="115"/>
      <c r="L4" s="115"/>
      <c r="M4" s="115"/>
      <c r="N4" s="115"/>
      <c r="P4" s="116"/>
      <c r="V4" s="116"/>
      <c r="W4" s="116"/>
      <c r="X4" s="116"/>
      <c r="Y4" s="116"/>
      <c r="Z4" s="116"/>
      <c r="AA4" s="116"/>
    </row>
    <row r="5" s="112" customFormat="true" ht="15" hidden="false" customHeight="false" outlineLevel="0" collapsed="false">
      <c r="A5" s="130" t="s">
        <v>29</v>
      </c>
      <c r="B5" s="131"/>
      <c r="C5" s="131"/>
      <c r="D5" s="132"/>
      <c r="E5" s="133"/>
      <c r="J5" s="135" t="s">
        <v>65</v>
      </c>
      <c r="K5" s="115"/>
      <c r="L5" s="115"/>
      <c r="M5" s="115"/>
      <c r="N5" s="115"/>
      <c r="P5" s="116"/>
      <c r="V5" s="116"/>
      <c r="W5" s="116"/>
      <c r="X5" s="116"/>
      <c r="Y5" s="116"/>
      <c r="Z5" s="116"/>
      <c r="AA5" s="116"/>
    </row>
    <row r="6" s="112" customFormat="true" ht="15" hidden="false" customHeight="false" outlineLevel="0" collapsed="false">
      <c r="A6" s="130" t="s">
        <v>31</v>
      </c>
      <c r="B6" s="126"/>
      <c r="C6" s="126"/>
      <c r="D6" s="127"/>
      <c r="J6" s="137" t="s">
        <v>66</v>
      </c>
      <c r="K6" s="115"/>
      <c r="L6" s="115"/>
      <c r="M6" s="115"/>
      <c r="N6" s="115"/>
      <c r="P6" s="116"/>
      <c r="V6" s="116"/>
      <c r="W6" s="116"/>
      <c r="X6" s="116"/>
      <c r="Y6" s="116"/>
      <c r="Z6" s="116"/>
      <c r="AA6" s="116"/>
    </row>
    <row r="7" s="112" customFormat="true" ht="15" hidden="false" customHeight="false" outlineLevel="0" collapsed="false">
      <c r="A7" s="138" t="s">
        <v>21</v>
      </c>
      <c r="B7" s="126"/>
      <c r="C7" s="126"/>
      <c r="D7" s="127"/>
      <c r="J7" s="139" t="str">
        <f aca="false">IF('!Dados'!G3="Com Desoneração",'!Dados'!E6,'!Dados'!E7)</f>
        <v>LEIS SOCIAIS HORISTAS: 110,69%</v>
      </c>
      <c r="K7" s="139"/>
      <c r="L7" s="139"/>
      <c r="M7" s="115"/>
      <c r="N7" s="115"/>
      <c r="P7" s="116"/>
      <c r="V7" s="116"/>
      <c r="W7" s="116"/>
      <c r="X7" s="116"/>
      <c r="Y7" s="116"/>
      <c r="Z7" s="116"/>
      <c r="AA7" s="116"/>
    </row>
    <row r="8" s="112" customFormat="true" ht="15" hidden="false" customHeight="false" outlineLevel="0" collapsed="false">
      <c r="A8" s="138" t="s">
        <v>67</v>
      </c>
      <c r="B8" s="126"/>
      <c r="C8" s="126"/>
      <c r="D8" s="127"/>
      <c r="E8" s="140"/>
      <c r="J8" s="137" t="str">
        <f aca="false">IF('!Dados'!G3="Com Desoneração",'!Dados'!G6,'!Dados'!G7)</f>
        <v>LEIS SOCIAIS MENSALISTAS: 70,40%</v>
      </c>
      <c r="K8" s="115"/>
      <c r="L8" s="115"/>
      <c r="M8" s="115"/>
      <c r="N8" s="115"/>
      <c r="P8" s="116"/>
      <c r="V8" s="116"/>
      <c r="W8" s="116"/>
      <c r="X8" s="116"/>
      <c r="Y8" s="116"/>
      <c r="Z8" s="116"/>
      <c r="AA8" s="116"/>
    </row>
    <row r="9" s="112" customFormat="true" ht="15" hidden="false" customHeight="false" outlineLevel="0" collapsed="false">
      <c r="A9" s="138" t="s">
        <v>68</v>
      </c>
      <c r="B9" s="126"/>
      <c r="C9" s="126"/>
      <c r="D9" s="111"/>
      <c r="E9" s="140"/>
      <c r="J9" s="137" t="str">
        <f aca="false">IF('!Dados'!G3="Com Desoneração",'!Dados'!I6,'!Dados'!I7)</f>
        <v>TABELA DE REFERÊNCIA:. SINAPI - OUTUBRO DE 2023 SEM DESONERAÇÃO</v>
      </c>
      <c r="K9" s="115"/>
      <c r="L9" s="115"/>
      <c r="M9" s="115"/>
      <c r="N9" s="115"/>
      <c r="P9" s="116"/>
      <c r="V9" s="116"/>
      <c r="W9" s="116"/>
      <c r="X9" s="116"/>
      <c r="Y9" s="116"/>
      <c r="Z9" s="116"/>
      <c r="AA9" s="116"/>
    </row>
    <row r="10" customFormat="false" ht="23.25" hidden="false" customHeight="true" outlineLevel="0" collapsed="false">
      <c r="A10" s="192" t="s">
        <v>2067</v>
      </c>
      <c r="B10" s="192"/>
      <c r="C10" s="192"/>
      <c r="D10" s="192"/>
      <c r="E10" s="192"/>
      <c r="F10" s="192"/>
      <c r="G10" s="192"/>
      <c r="H10" s="192"/>
      <c r="I10" s="192"/>
      <c r="J10" s="192"/>
    </row>
    <row r="11" customFormat="false" ht="38.25" hidden="false" customHeight="false" outlineLevel="0" collapsed="false">
      <c r="A11" s="193" t="s">
        <v>103</v>
      </c>
      <c r="B11" s="194" t="s">
        <v>104</v>
      </c>
      <c r="C11" s="194" t="s">
        <v>105</v>
      </c>
      <c r="D11" s="195" t="s">
        <v>106</v>
      </c>
      <c r="E11" s="194" t="s">
        <v>107</v>
      </c>
      <c r="F11" s="194" t="s">
        <v>108</v>
      </c>
      <c r="G11" s="194" t="s">
        <v>109</v>
      </c>
      <c r="H11" s="194" t="s">
        <v>110</v>
      </c>
      <c r="I11" s="194" t="s">
        <v>111</v>
      </c>
      <c r="J11" s="196" t="s">
        <v>112</v>
      </c>
    </row>
    <row r="12" customFormat="false" ht="30" hidden="false" customHeight="false" outlineLevel="0" collapsed="false">
      <c r="A12" s="197" t="n">
        <v>93565</v>
      </c>
      <c r="B12" s="198" t="s">
        <v>2068</v>
      </c>
      <c r="C12" s="199" t="s">
        <v>2069</v>
      </c>
      <c r="D12" s="200" t="n">
        <v>9</v>
      </c>
      <c r="E12" s="201" t="n">
        <f aca="false">VLOOKUP(A12,'COMP ANL'!A:I,9,0)</f>
        <v>19706.24</v>
      </c>
      <c r="F12" s="201" t="n">
        <f aca="false">E12*D12</f>
        <v>177356.16</v>
      </c>
      <c r="G12" s="202" t="n">
        <f aca="false">BDI_Materiais!$H$27</f>
        <v>0.2026</v>
      </c>
      <c r="H12" s="201" t="n">
        <f aca="false">ROUND((E12*(1+G12))*D12,2)</f>
        <v>213288.52</v>
      </c>
      <c r="I12" s="203" t="n">
        <f aca="false">H12/CAPA!$D$54</f>
        <v>0.135162448596057</v>
      </c>
      <c r="J12" s="203" t="n">
        <f aca="false">I12</f>
        <v>0.135162448596057</v>
      </c>
    </row>
    <row r="13" customFormat="false" ht="45" hidden="false" customHeight="false" outlineLevel="0" collapsed="false">
      <c r="A13" s="197" t="s">
        <v>2070</v>
      </c>
      <c r="B13" s="198" t="s">
        <v>2071</v>
      </c>
      <c r="C13" s="199" t="s">
        <v>114</v>
      </c>
      <c r="D13" s="200" t="n">
        <v>403.24</v>
      </c>
      <c r="E13" s="201" t="n">
        <f aca="false">VLOOKUP(A13,'COMP ANL'!A:I,9,0)</f>
        <v>253.43</v>
      </c>
      <c r="F13" s="201" t="n">
        <f aca="false">E13*D13</f>
        <v>102193.1132</v>
      </c>
      <c r="G13" s="202" t="n">
        <f aca="false">BDI_Materiais!$H$27</f>
        <v>0.2026</v>
      </c>
      <c r="H13" s="201" t="n">
        <f aca="false">ROUND((E13*(1+G13))*D13,2)</f>
        <v>122897.44</v>
      </c>
      <c r="I13" s="203" t="n">
        <f aca="false">H13/CAPA!$D$54</f>
        <v>0.0778809797948196</v>
      </c>
      <c r="J13" s="203" t="n">
        <f aca="false">I13+J12</f>
        <v>0.213043428390876</v>
      </c>
    </row>
    <row r="14" customFormat="false" ht="30" hidden="false" customHeight="false" outlineLevel="0" collapsed="false">
      <c r="A14" s="197" t="s">
        <v>2072</v>
      </c>
      <c r="B14" s="198" t="s">
        <v>2073</v>
      </c>
      <c r="C14" s="199" t="s">
        <v>2069</v>
      </c>
      <c r="D14" s="200" t="n">
        <v>9</v>
      </c>
      <c r="E14" s="201" t="n">
        <f aca="false">'CPM_Comp.Mensal_Mão_Obra'!M14</f>
        <v>9453.99252</v>
      </c>
      <c r="F14" s="201" t="n">
        <f aca="false">E14*D14</f>
        <v>85085.93268</v>
      </c>
      <c r="G14" s="202" t="n">
        <f aca="false">BDI_Materiais!$H$27</f>
        <v>0.2026</v>
      </c>
      <c r="H14" s="201" t="n">
        <f aca="false">ROUND((E14*(1+G14))*D14,2)</f>
        <v>102324.34</v>
      </c>
      <c r="I14" s="203" t="n">
        <f aca="false">H14/CAPA!$D$54</f>
        <v>0.0648436603403476</v>
      </c>
      <c r="J14" s="203" t="n">
        <f aca="false">I14+J13</f>
        <v>0.277887088731224</v>
      </c>
    </row>
    <row r="15" customFormat="false" ht="30" hidden="false" customHeight="false" outlineLevel="0" collapsed="false">
      <c r="A15" s="197" t="n">
        <v>100321</v>
      </c>
      <c r="B15" s="198" t="s">
        <v>2074</v>
      </c>
      <c r="C15" s="199" t="s">
        <v>2069</v>
      </c>
      <c r="D15" s="200" t="n">
        <v>9</v>
      </c>
      <c r="E15" s="201" t="n">
        <f aca="false">VLOOKUP(A15,'COMP ANL'!A:I,9,0)</f>
        <v>8768.96</v>
      </c>
      <c r="F15" s="201" t="n">
        <f aca="false">E15*D15</f>
        <v>78920.64</v>
      </c>
      <c r="G15" s="202" t="n">
        <f aca="false">BDI_Materiais!$H$27</f>
        <v>0.2026</v>
      </c>
      <c r="H15" s="201" t="n">
        <f aca="false">ROUND((E15*(1+G15))*D15,2)</f>
        <v>94909.96</v>
      </c>
      <c r="I15" s="203" t="n">
        <f aca="false">H15/CAPA!$D$54</f>
        <v>0.0601451151227164</v>
      </c>
      <c r="J15" s="203" t="n">
        <f aca="false">I15+J14</f>
        <v>0.33803220385394</v>
      </c>
    </row>
    <row r="16" customFormat="false" ht="15" hidden="false" customHeight="false" outlineLevel="0" collapsed="false">
      <c r="A16" s="197" t="n">
        <v>94295</v>
      </c>
      <c r="B16" s="198" t="s">
        <v>2075</v>
      </c>
      <c r="C16" s="199" t="s">
        <v>2069</v>
      </c>
      <c r="D16" s="200" t="n">
        <v>9</v>
      </c>
      <c r="E16" s="201" t="n">
        <f aca="false">VLOOKUP(A16,'COMP ANL'!A:I,9,0)</f>
        <v>8697.95</v>
      </c>
      <c r="F16" s="201" t="n">
        <f aca="false">E16*D16</f>
        <v>78281.55</v>
      </c>
      <c r="G16" s="202" t="n">
        <f aca="false">BDI_Materiais!$H$27</f>
        <v>0.2026</v>
      </c>
      <c r="H16" s="201" t="n">
        <f aca="false">ROUND((E16*(1+G16))*D16,2)</f>
        <v>94141.39</v>
      </c>
      <c r="I16" s="203" t="n">
        <f aca="false">H16/CAPA!$D$54</f>
        <v>0.0596580668600276</v>
      </c>
      <c r="J16" s="203" t="n">
        <f aca="false">I16+J15</f>
        <v>0.397690270713968</v>
      </c>
    </row>
    <row r="17" customFormat="false" ht="15" hidden="false" customHeight="false" outlineLevel="0" collapsed="false">
      <c r="A17" s="197" t="n">
        <v>98459</v>
      </c>
      <c r="B17" s="198" t="s">
        <v>2076</v>
      </c>
      <c r="C17" s="199" t="s">
        <v>114</v>
      </c>
      <c r="D17" s="200" t="n">
        <v>591.25</v>
      </c>
      <c r="E17" s="201" t="n">
        <f aca="false">VLOOKUP(A17,'COMP ANL'!A:I,9,0)</f>
        <v>124.46</v>
      </c>
      <c r="F17" s="201" t="n">
        <f aca="false">E17*D17</f>
        <v>73586.975</v>
      </c>
      <c r="G17" s="202" t="n">
        <f aca="false">BDI_Materiais!$H$27</f>
        <v>0.2026</v>
      </c>
      <c r="H17" s="201" t="n">
        <f aca="false">ROUND((E17*(1+G17))*D17,2)</f>
        <v>88495.7</v>
      </c>
      <c r="I17" s="203" t="n">
        <f aca="false">H17/CAPA!$D$54</f>
        <v>0.0560803530458276</v>
      </c>
      <c r="J17" s="203" t="n">
        <f aca="false">I17+J16</f>
        <v>0.453770623759796</v>
      </c>
    </row>
    <row r="18" customFormat="false" ht="30" hidden="false" customHeight="false" outlineLevel="0" collapsed="false">
      <c r="A18" s="197" t="s">
        <v>2077</v>
      </c>
      <c r="B18" s="198" t="s">
        <v>2078</v>
      </c>
      <c r="C18" s="199" t="s">
        <v>2069</v>
      </c>
      <c r="D18" s="200" t="n">
        <v>9</v>
      </c>
      <c r="E18" s="201" t="n">
        <f aca="false">'CPM_Comp.Mensal_Mão_Obra'!M51</f>
        <v>7511.882944</v>
      </c>
      <c r="F18" s="201" t="n">
        <f aca="false">E18*D18</f>
        <v>67606.946496</v>
      </c>
      <c r="G18" s="202" t="n">
        <f aca="false">BDI_Materiais!$H$27</f>
        <v>0.2026</v>
      </c>
      <c r="H18" s="201" t="n">
        <f aca="false">ROUND((E18*(1+G18))*D18,2)</f>
        <v>81304.11</v>
      </c>
      <c r="I18" s="203" t="n">
        <f aca="false">H18/CAPA!$D$54</f>
        <v>0.05152299143209</v>
      </c>
      <c r="J18" s="203" t="n">
        <f aca="false">I18+J17</f>
        <v>0.505293615191886</v>
      </c>
    </row>
    <row r="19" customFormat="false" ht="45" hidden="false" customHeight="false" outlineLevel="0" collapsed="false">
      <c r="A19" s="205" t="n">
        <v>93212</v>
      </c>
      <c r="B19" s="206" t="s">
        <v>2079</v>
      </c>
      <c r="C19" s="207" t="s">
        <v>114</v>
      </c>
      <c r="D19" s="208" t="n">
        <v>40</v>
      </c>
      <c r="E19" s="201" t="n">
        <f aca="false">VLOOKUP(A19,'COMP ANL'!A:I,9,0)</f>
        <v>1062.02</v>
      </c>
      <c r="F19" s="201" t="n">
        <f aca="false">E19*D19</f>
        <v>42480.8</v>
      </c>
      <c r="G19" s="202" t="n">
        <f aca="false">BDI_Materiais!$H$27</f>
        <v>0.2026</v>
      </c>
      <c r="H19" s="201" t="n">
        <f aca="false">ROUND((E19*(1+G19))*D19,2)</f>
        <v>51087.41</v>
      </c>
      <c r="I19" s="203" t="n">
        <f aca="false">H19/CAPA!$D$54</f>
        <v>0.032374454227685</v>
      </c>
      <c r="J19" s="203" t="n">
        <f aca="false">I19+J18</f>
        <v>0.537668069419571</v>
      </c>
    </row>
    <row r="20" customFormat="false" ht="45" hidden="false" customHeight="false" outlineLevel="0" collapsed="false">
      <c r="A20" s="197" t="n">
        <v>93207</v>
      </c>
      <c r="B20" s="198" t="s">
        <v>2080</v>
      </c>
      <c r="C20" s="199" t="s">
        <v>114</v>
      </c>
      <c r="D20" s="200" t="n">
        <v>34</v>
      </c>
      <c r="E20" s="201" t="n">
        <f aca="false">VLOOKUP(A20,'COMP ANL'!A:I,9,0)</f>
        <v>1212.45</v>
      </c>
      <c r="F20" s="201" t="n">
        <f aca="false">E20*D20</f>
        <v>41223.3</v>
      </c>
      <c r="G20" s="202" t="n">
        <f aca="false">BDI_Materiais!$H$27</f>
        <v>0.2026</v>
      </c>
      <c r="H20" s="201" t="n">
        <f aca="false">ROUND((E20*(1+G20))*D20,2)</f>
        <v>49575.14</v>
      </c>
      <c r="I20" s="203" t="n">
        <f aca="false">H20/CAPA!$D$54</f>
        <v>0.0314161179977822</v>
      </c>
      <c r="J20" s="203" t="n">
        <f aca="false">I20+J19</f>
        <v>0.569084187417353</v>
      </c>
    </row>
    <row r="21" customFormat="false" ht="45" hidden="false" customHeight="false" outlineLevel="0" collapsed="false">
      <c r="A21" s="205" t="n">
        <v>92399</v>
      </c>
      <c r="B21" s="206" t="s">
        <v>2081</v>
      </c>
      <c r="C21" s="207" t="s">
        <v>114</v>
      </c>
      <c r="D21" s="208" t="n">
        <v>366.88</v>
      </c>
      <c r="E21" s="201" t="n">
        <f aca="false">VLOOKUP(A21,'COMP ANL'!A:I,9,0)</f>
        <v>107.79</v>
      </c>
      <c r="F21" s="201" t="n">
        <f aca="false">E21*D21</f>
        <v>39545.9952</v>
      </c>
      <c r="G21" s="202" t="n">
        <f aca="false">BDI_Materiais!$H$27</f>
        <v>0.2026</v>
      </c>
      <c r="H21" s="201" t="n">
        <f aca="false">ROUND((E21*(1+G21))*D21,2)</f>
        <v>47558.01</v>
      </c>
      <c r="I21" s="203" t="n">
        <f aca="false">H21/CAPA!$D$54</f>
        <v>0.0301378484034478</v>
      </c>
      <c r="J21" s="203" t="n">
        <f aca="false">I21+J20</f>
        <v>0.5992220358208</v>
      </c>
    </row>
    <row r="22" customFormat="false" ht="45" hidden="false" customHeight="false" outlineLevel="0" collapsed="false">
      <c r="A22" s="197" t="n">
        <v>93210</v>
      </c>
      <c r="B22" s="198" t="s">
        <v>2082</v>
      </c>
      <c r="C22" s="199" t="s">
        <v>114</v>
      </c>
      <c r="D22" s="200" t="n">
        <v>60</v>
      </c>
      <c r="E22" s="201" t="n">
        <f aca="false">VLOOKUP(A22,'COMP ANL'!A:I,9,0)</f>
        <v>634.2</v>
      </c>
      <c r="F22" s="201" t="n">
        <f aca="false">E22*D22</f>
        <v>38052</v>
      </c>
      <c r="G22" s="202" t="n">
        <f aca="false">BDI_Materiais!$H$27</f>
        <v>0.2026</v>
      </c>
      <c r="H22" s="201" t="n">
        <f aca="false">ROUND((E22*(1+G22))*D22,2)</f>
        <v>45761.34</v>
      </c>
      <c r="I22" s="203" t="n">
        <f aca="false">H22/CAPA!$D$54</f>
        <v>0.0289992858754736</v>
      </c>
      <c r="J22" s="203" t="n">
        <f aca="false">I22+J21</f>
        <v>0.628221321696274</v>
      </c>
    </row>
    <row r="23" customFormat="false" ht="45" hidden="false" customHeight="false" outlineLevel="0" collapsed="false">
      <c r="A23" s="197" t="s">
        <v>2083</v>
      </c>
      <c r="B23" s="198" t="s">
        <v>2084</v>
      </c>
      <c r="C23" s="199" t="s">
        <v>128</v>
      </c>
      <c r="D23" s="200" t="n">
        <v>486.9</v>
      </c>
      <c r="E23" s="201" t="n">
        <f aca="false">VLOOKUP(A23,'COMP ANL'!A:I,9,0)</f>
        <v>78.04</v>
      </c>
      <c r="F23" s="201" t="n">
        <f aca="false">E23*D23</f>
        <v>37997.676</v>
      </c>
      <c r="G23" s="202" t="n">
        <f aca="false">BDI_Materiais!$H$27</f>
        <v>0.2026</v>
      </c>
      <c r="H23" s="201" t="n">
        <f aca="false">ROUND((E23*(1+G23))*D23,2)</f>
        <v>45696.01</v>
      </c>
      <c r="I23" s="203" t="n">
        <f aca="false">H23/CAPA!$D$54</f>
        <v>0.0289578857908991</v>
      </c>
      <c r="J23" s="203" t="n">
        <f aca="false">I23+J22</f>
        <v>0.657179207487173</v>
      </c>
    </row>
    <row r="24" customFormat="false" ht="15" hidden="false" customHeight="false" outlineLevel="0" collapsed="false">
      <c r="A24" s="205" t="n">
        <v>98504</v>
      </c>
      <c r="B24" s="206" t="s">
        <v>2085</v>
      </c>
      <c r="C24" s="207" t="s">
        <v>114</v>
      </c>
      <c r="D24" s="208" t="n">
        <v>2097.42</v>
      </c>
      <c r="E24" s="201" t="n">
        <f aca="false">VLOOKUP(A24,'COMP ANL'!A:I,9,0)</f>
        <v>16.5</v>
      </c>
      <c r="F24" s="201" t="n">
        <f aca="false">E24*D24</f>
        <v>34607.43</v>
      </c>
      <c r="G24" s="202" t="n">
        <f aca="false">BDI_Materiais!$H$27</f>
        <v>0.2026</v>
      </c>
      <c r="H24" s="201" t="n">
        <f aca="false">ROUND((E24*(1+G24))*D24,2)</f>
        <v>41618.9</v>
      </c>
      <c r="I24" s="203" t="n">
        <f aca="false">H24/CAPA!$D$54</f>
        <v>0.0263741922531716</v>
      </c>
      <c r="J24" s="203" t="n">
        <f aca="false">I24+J23</f>
        <v>0.683553399740345</v>
      </c>
    </row>
    <row r="25" customFormat="false" ht="30" hidden="false" customHeight="false" outlineLevel="0" collapsed="false">
      <c r="A25" s="197" t="n">
        <v>93208</v>
      </c>
      <c r="B25" s="198" t="s">
        <v>2086</v>
      </c>
      <c r="C25" s="199" t="s">
        <v>114</v>
      </c>
      <c r="D25" s="200" t="n">
        <v>34</v>
      </c>
      <c r="E25" s="201" t="n">
        <f aca="false">VLOOKUP(A25,'COMP ANL'!A:I,9,0)</f>
        <v>954.12</v>
      </c>
      <c r="F25" s="201" t="n">
        <f aca="false">E25*D25</f>
        <v>32440.08</v>
      </c>
      <c r="G25" s="202" t="n">
        <f aca="false">BDI_Materiais!$H$27</f>
        <v>0.2026</v>
      </c>
      <c r="H25" s="201" t="n">
        <f aca="false">ROUND((E25*(1+G25))*D25,2)</f>
        <v>39012.44</v>
      </c>
      <c r="I25" s="203" t="n">
        <f aca="false">H25/CAPA!$D$54</f>
        <v>0.0247224600560159</v>
      </c>
      <c r="J25" s="203" t="n">
        <f aca="false">I25+J24</f>
        <v>0.708275859796361</v>
      </c>
    </row>
    <row r="26" customFormat="false" ht="60" hidden="false" customHeight="false" outlineLevel="0" collapsed="false">
      <c r="A26" s="197" t="n">
        <v>101768</v>
      </c>
      <c r="B26" s="198" t="s">
        <v>2087</v>
      </c>
      <c r="C26" s="199" t="s">
        <v>128</v>
      </c>
      <c r="D26" s="200" t="n">
        <v>736.4</v>
      </c>
      <c r="E26" s="201" t="n">
        <f aca="false">VLOOKUP(A26,'COMP ANL'!A:I,9,0)</f>
        <v>42.32</v>
      </c>
      <c r="F26" s="201" t="n">
        <f aca="false">E26*D26</f>
        <v>31164.448</v>
      </c>
      <c r="G26" s="202" t="n">
        <f aca="false">BDI_Materiais!$H$27</f>
        <v>0.2026</v>
      </c>
      <c r="H26" s="201" t="n">
        <f aca="false">ROUND((E26*(1+G26))*D26,2)</f>
        <v>37478.37</v>
      </c>
      <c r="I26" s="203" t="n">
        <f aca="false">H26/CAPA!$D$54</f>
        <v>0.0237503090114226</v>
      </c>
      <c r="J26" s="203" t="n">
        <f aca="false">I26+J25</f>
        <v>0.732026168807783</v>
      </c>
    </row>
    <row r="27" customFormat="false" ht="30" hidden="false" customHeight="false" outlineLevel="0" collapsed="false">
      <c r="A27" s="197" t="n">
        <v>92270</v>
      </c>
      <c r="B27" s="198" t="s">
        <v>117</v>
      </c>
      <c r="C27" s="199" t="s">
        <v>114</v>
      </c>
      <c r="D27" s="200" t="n">
        <v>163</v>
      </c>
      <c r="E27" s="201" t="n">
        <f aca="false">VLOOKUP(A27,'COMP ANL'!A:I,9,0)</f>
        <v>189.94</v>
      </c>
      <c r="F27" s="201" t="n">
        <f aca="false">E27*D27</f>
        <v>30960.22</v>
      </c>
      <c r="G27" s="202" t="n">
        <f aca="false">BDI_Materiais!$H$27</f>
        <v>0.2026</v>
      </c>
      <c r="H27" s="201" t="n">
        <f aca="false">ROUND((E27*(1+G27))*D27,2)</f>
        <v>37232.76</v>
      </c>
      <c r="I27" s="203" t="n">
        <f aca="false">H27/CAPA!$D$54</f>
        <v>0.0235946642116009</v>
      </c>
      <c r="J27" s="203" t="n">
        <f aca="false">I27+J26</f>
        <v>0.755620833019384</v>
      </c>
    </row>
    <row r="28" customFormat="false" ht="45" hidden="false" customHeight="false" outlineLevel="0" collapsed="false">
      <c r="A28" s="205" t="s">
        <v>2088</v>
      </c>
      <c r="B28" s="206" t="s">
        <v>2089</v>
      </c>
      <c r="C28" s="207" t="s">
        <v>114</v>
      </c>
      <c r="D28" s="208" t="n">
        <v>150</v>
      </c>
      <c r="E28" s="201" t="n">
        <f aca="false">VLOOKUP(A28,'COMP ANL'!A:I,9,0)</f>
        <v>189.99</v>
      </c>
      <c r="F28" s="201" t="n">
        <f aca="false">E28*D28</f>
        <v>28498.5</v>
      </c>
      <c r="G28" s="202" t="n">
        <f aca="false">BDI_Materiais!$H$27</f>
        <v>0.2026</v>
      </c>
      <c r="H28" s="201" t="n">
        <f aca="false">ROUND((E28*(1+G28))*D28,2)</f>
        <v>34272.3</v>
      </c>
      <c r="I28" s="203" t="n">
        <f aca="false">H28/CAPA!$D$54</f>
        <v>0.0217185997024999</v>
      </c>
      <c r="J28" s="203" t="n">
        <f aca="false">I28+J27</f>
        <v>0.777339432721884</v>
      </c>
    </row>
    <row r="29" customFormat="false" ht="45" hidden="false" customHeight="false" outlineLevel="0" collapsed="false">
      <c r="A29" s="197" t="s">
        <v>2090</v>
      </c>
      <c r="B29" s="198" t="s">
        <v>2091</v>
      </c>
      <c r="C29" s="199" t="s">
        <v>134</v>
      </c>
      <c r="D29" s="200" t="n">
        <v>1</v>
      </c>
      <c r="E29" s="201" t="n">
        <f aca="false">VLOOKUP(A29,'COMP ANL'!A:I,9,0)</f>
        <v>25490.57</v>
      </c>
      <c r="F29" s="201" t="n">
        <f aca="false">E29*D29</f>
        <v>25490.57</v>
      </c>
      <c r="G29" s="202" t="n">
        <f aca="false">BDI_Materiais!$H$27</f>
        <v>0.2026</v>
      </c>
      <c r="H29" s="201" t="n">
        <f aca="false">ROUND((E29*(1+G29))*D29,2)</f>
        <v>30654.96</v>
      </c>
      <c r="I29" s="203" t="n">
        <f aca="false">H29/CAPA!$D$54</f>
        <v>0.0194262656762501</v>
      </c>
      <c r="J29" s="203" t="n">
        <f aca="false">I29+J28</f>
        <v>0.796765698398134</v>
      </c>
    </row>
    <row r="30" customFormat="false" ht="60" hidden="false" customHeight="false" outlineLevel="0" collapsed="false">
      <c r="A30" s="197" t="n">
        <v>100897</v>
      </c>
      <c r="B30" s="198" t="s">
        <v>119</v>
      </c>
      <c r="C30" s="199" t="s">
        <v>120</v>
      </c>
      <c r="D30" s="200" t="n">
        <v>150</v>
      </c>
      <c r="E30" s="201" t="n">
        <f aca="false">VLOOKUP(A30,'COMP ANL'!A:I,9,0)</f>
        <v>116.19</v>
      </c>
      <c r="F30" s="201" t="n">
        <f aca="false">E30*D30</f>
        <v>17428.5</v>
      </c>
      <c r="G30" s="202" t="n">
        <f aca="false">BDI_Materiais!$H$27</f>
        <v>0.2026</v>
      </c>
      <c r="H30" s="201" t="n">
        <f aca="false">ROUND((E30*(1+G30))*D30,2)</f>
        <v>20959.51</v>
      </c>
      <c r="I30" s="203" t="n">
        <f aca="false">H30/CAPA!$D$54</f>
        <v>0.0132821902133952</v>
      </c>
      <c r="J30" s="203" t="n">
        <f aca="false">I30+J29</f>
        <v>0.810047888611529</v>
      </c>
    </row>
    <row r="31" customFormat="false" ht="30" hidden="false" customHeight="false" outlineLevel="0" collapsed="false">
      <c r="A31" s="197" t="n">
        <v>93584</v>
      </c>
      <c r="B31" s="198" t="s">
        <v>2092</v>
      </c>
      <c r="C31" s="199" t="s">
        <v>114</v>
      </c>
      <c r="D31" s="200" t="n">
        <v>16</v>
      </c>
      <c r="E31" s="201" t="n">
        <f aca="false">VLOOKUP(A31,'COMP ANL'!A:I,9,0)</f>
        <v>943.03</v>
      </c>
      <c r="F31" s="201" t="n">
        <f aca="false">E31*D31</f>
        <v>15088.48</v>
      </c>
      <c r="G31" s="202" t="n">
        <f aca="false">BDI_Materiais!$H$27</f>
        <v>0.2026</v>
      </c>
      <c r="H31" s="201" t="n">
        <f aca="false">ROUND((E31*(1+G31))*D31,2)</f>
        <v>18145.41</v>
      </c>
      <c r="I31" s="203" t="n">
        <f aca="false">H31/CAPA!$D$54</f>
        <v>0.0114988750748487</v>
      </c>
      <c r="J31" s="203" t="n">
        <f aca="false">I31+J30</f>
        <v>0.821546763686378</v>
      </c>
    </row>
    <row r="32" customFormat="false" ht="90" hidden="false" customHeight="false" outlineLevel="0" collapsed="false">
      <c r="A32" s="205" t="s">
        <v>2093</v>
      </c>
      <c r="B32" s="206" t="s">
        <v>2094</v>
      </c>
      <c r="C32" s="207" t="s">
        <v>128</v>
      </c>
      <c r="D32" s="208" t="n">
        <v>705.88</v>
      </c>
      <c r="E32" s="201" t="n">
        <f aca="false">VLOOKUP(A32,'COMP ANL'!A:I,9,0)</f>
        <v>17.99</v>
      </c>
      <c r="F32" s="201" t="n">
        <f aca="false">E32*D32</f>
        <v>12698.7812</v>
      </c>
      <c r="G32" s="202" t="n">
        <f aca="false">BDI_Materiais!$H$27</f>
        <v>0.2026</v>
      </c>
      <c r="H32" s="201" t="n">
        <f aca="false">ROUND((E32*(1+G32))*D32,2)</f>
        <v>15271.55</v>
      </c>
      <c r="I32" s="203" t="n">
        <f aca="false">H32/CAPA!$D$54</f>
        <v>0.00967768960025186</v>
      </c>
      <c r="J32" s="203" t="n">
        <f aca="false">I32+J31</f>
        <v>0.83122445328663</v>
      </c>
    </row>
    <row r="33" customFormat="false" ht="30" hidden="false" customHeight="false" outlineLevel="0" collapsed="false">
      <c r="A33" s="197" t="s">
        <v>2095</v>
      </c>
      <c r="B33" s="198" t="s">
        <v>2096</v>
      </c>
      <c r="C33" s="199" t="s">
        <v>114</v>
      </c>
      <c r="D33" s="200" t="n">
        <v>1637.63</v>
      </c>
      <c r="E33" s="201" t="n">
        <f aca="false">VLOOKUP(A33,'COMP ANL'!A:I,9,0)</f>
        <v>7.65</v>
      </c>
      <c r="F33" s="201" t="n">
        <f aca="false">E33*D33</f>
        <v>12527.8695</v>
      </c>
      <c r="G33" s="202" t="n">
        <f aca="false">BDI_Materiais!$H$27</f>
        <v>0.2026</v>
      </c>
      <c r="H33" s="201" t="n">
        <f aca="false">ROUND((E33*(1+G33))*D33,2)</f>
        <v>15066.02</v>
      </c>
      <c r="I33" s="203" t="n">
        <f aca="false">H33/CAPA!$D$54</f>
        <v>0.00954744378083342</v>
      </c>
      <c r="J33" s="203" t="n">
        <f aca="false">I33+J32</f>
        <v>0.840771897067463</v>
      </c>
    </row>
    <row r="34" customFormat="false" ht="45" hidden="false" customHeight="false" outlineLevel="0" collapsed="false">
      <c r="A34" s="197" t="n">
        <v>96557</v>
      </c>
      <c r="B34" s="198" t="s">
        <v>127</v>
      </c>
      <c r="C34" s="199" t="s">
        <v>128</v>
      </c>
      <c r="D34" s="200" t="n">
        <v>18.93</v>
      </c>
      <c r="E34" s="201" t="n">
        <f aca="false">VLOOKUP(A34,'COMP ANL'!A:I,9,0)</f>
        <v>623.52</v>
      </c>
      <c r="F34" s="201" t="n">
        <f aca="false">E34*D34</f>
        <v>11803.2336</v>
      </c>
      <c r="G34" s="202" t="n">
        <f aca="false">BDI_Materiais!$H$27</f>
        <v>0.2026</v>
      </c>
      <c r="H34" s="201" t="n">
        <f aca="false">ROUND((E34*(1+G34))*D34,2)</f>
        <v>14194.57</v>
      </c>
      <c r="I34" s="203" t="n">
        <f aca="false">H34/CAPA!$D$54</f>
        <v>0.00899519973211934</v>
      </c>
      <c r="J34" s="203" t="n">
        <f aca="false">I34+J33</f>
        <v>0.849767096799583</v>
      </c>
    </row>
    <row r="35" customFormat="false" ht="30" hidden="false" customHeight="false" outlineLevel="0" collapsed="false">
      <c r="A35" s="205" t="n">
        <v>98557</v>
      </c>
      <c r="B35" s="206" t="s">
        <v>135</v>
      </c>
      <c r="C35" s="207" t="s">
        <v>114</v>
      </c>
      <c r="D35" s="208" t="n">
        <v>254.06</v>
      </c>
      <c r="E35" s="201" t="n">
        <f aca="false">VLOOKUP(A35,'COMP ANL'!A:I,9,0)</f>
        <v>45.84</v>
      </c>
      <c r="F35" s="201" t="n">
        <f aca="false">E35*D35</f>
        <v>11646.1104</v>
      </c>
      <c r="G35" s="202" t="n">
        <f aca="false">BDI_Materiais!$H$27</f>
        <v>0.2026</v>
      </c>
      <c r="H35" s="201" t="n">
        <f aca="false">ROUND((E35*(1+G35))*D35,2)</f>
        <v>14005.61</v>
      </c>
      <c r="I35" s="203" t="n">
        <f aca="false">H35/CAPA!$D$54</f>
        <v>0.0088754544392798</v>
      </c>
      <c r="J35" s="203" t="n">
        <f aca="false">I35+J34</f>
        <v>0.858642551238862</v>
      </c>
    </row>
    <row r="36" customFormat="false" ht="45" hidden="false" customHeight="false" outlineLevel="0" collapsed="false">
      <c r="A36" s="205" t="n">
        <v>92263</v>
      </c>
      <c r="B36" s="206" t="s">
        <v>121</v>
      </c>
      <c r="C36" s="207" t="s">
        <v>114</v>
      </c>
      <c r="D36" s="208" t="n">
        <v>70.57</v>
      </c>
      <c r="E36" s="201" t="n">
        <f aca="false">VLOOKUP(A36,'COMP ANL'!A:I,9,0)</f>
        <v>154.19</v>
      </c>
      <c r="F36" s="201" t="n">
        <f aca="false">E36*D36</f>
        <v>10881.1883</v>
      </c>
      <c r="G36" s="202" t="n">
        <f aca="false">BDI_Materiais!$H$27</f>
        <v>0.2026</v>
      </c>
      <c r="H36" s="201" t="n">
        <f aca="false">ROUND((E36*(1+G36))*D36,2)</f>
        <v>13085.72</v>
      </c>
      <c r="I36" s="203" t="n">
        <f aca="false">H36/CAPA!$D$54</f>
        <v>0.00829251361884077</v>
      </c>
      <c r="J36" s="203" t="n">
        <f aca="false">I36+J35</f>
        <v>0.866935064857703</v>
      </c>
    </row>
    <row r="37" customFormat="false" ht="30" hidden="false" customHeight="false" outlineLevel="0" collapsed="false">
      <c r="A37" s="205" t="n">
        <v>93582</v>
      </c>
      <c r="B37" s="206" t="s">
        <v>2097</v>
      </c>
      <c r="C37" s="207" t="s">
        <v>114</v>
      </c>
      <c r="D37" s="208" t="n">
        <v>36</v>
      </c>
      <c r="E37" s="201" t="n">
        <f aca="false">VLOOKUP(A37,'COMP ANL'!A:I,9,0)</f>
        <v>300.71</v>
      </c>
      <c r="F37" s="201" t="n">
        <f aca="false">E37*D37</f>
        <v>10825.56</v>
      </c>
      <c r="G37" s="202" t="n">
        <f aca="false">BDI_Materiais!$H$27</f>
        <v>0.2026</v>
      </c>
      <c r="H37" s="201" t="n">
        <f aca="false">ROUND((E37*(1+G37))*D37,2)</f>
        <v>13018.82</v>
      </c>
      <c r="I37" s="203" t="n">
        <f aca="false">H37/CAPA!$D$54</f>
        <v>0.00825011861412568</v>
      </c>
      <c r="J37" s="203" t="n">
        <f aca="false">I37+J36</f>
        <v>0.875185183471829</v>
      </c>
    </row>
    <row r="38" customFormat="false" ht="30" hidden="false" customHeight="false" outlineLevel="0" collapsed="false">
      <c r="A38" s="197" t="s">
        <v>2098</v>
      </c>
      <c r="B38" s="198" t="s">
        <v>2099</v>
      </c>
      <c r="C38" s="199" t="s">
        <v>134</v>
      </c>
      <c r="D38" s="200" t="n">
        <v>2</v>
      </c>
      <c r="E38" s="201" t="n">
        <f aca="false">VLOOKUP(A38,'COMP ANL'!A:I,9,0)</f>
        <v>4587.37</v>
      </c>
      <c r="F38" s="201" t="n">
        <f aca="false">E38*D38</f>
        <v>9174.74</v>
      </c>
      <c r="G38" s="202" t="n">
        <f aca="false">BDI_Materiais!$H$27</f>
        <v>0.2026</v>
      </c>
      <c r="H38" s="201" t="n">
        <f aca="false">ROUND((E38*(1+G38))*D38,2)</f>
        <v>11033.54</v>
      </c>
      <c r="I38" s="203" t="n">
        <f aca="false">H38/CAPA!$D$54</f>
        <v>0.00699203259079549</v>
      </c>
      <c r="J38" s="203" t="n">
        <f aca="false">I38+J37</f>
        <v>0.882177216062624</v>
      </c>
    </row>
    <row r="39" customFormat="false" ht="30" hidden="false" customHeight="false" outlineLevel="0" collapsed="false">
      <c r="A39" s="197" t="n">
        <v>96545</v>
      </c>
      <c r="B39" s="198" t="s">
        <v>176</v>
      </c>
      <c r="C39" s="199" t="s">
        <v>116</v>
      </c>
      <c r="D39" s="200" t="n">
        <v>547.27</v>
      </c>
      <c r="E39" s="201" t="n">
        <f aca="false">VLOOKUP(A39,'COMP ANL'!A:I,9,0)</f>
        <v>16.27</v>
      </c>
      <c r="F39" s="201" t="n">
        <f aca="false">E39*D39</f>
        <v>8904.0829</v>
      </c>
      <c r="G39" s="202" t="n">
        <f aca="false">BDI_Materiais!$H$27</f>
        <v>0.2026</v>
      </c>
      <c r="H39" s="201" t="n">
        <f aca="false">ROUND((E39*(1+G39))*D39,2)</f>
        <v>10708.05</v>
      </c>
      <c r="I39" s="203" t="n">
        <f aca="false">H39/CAPA!$D$54</f>
        <v>0.00678576726815398</v>
      </c>
      <c r="J39" s="203" t="n">
        <f aca="false">I39+J38</f>
        <v>0.888962983330778</v>
      </c>
    </row>
    <row r="40" customFormat="false" ht="30" hidden="false" customHeight="false" outlineLevel="0" collapsed="false">
      <c r="A40" s="197" t="s">
        <v>2100</v>
      </c>
      <c r="B40" s="198" t="s">
        <v>2101</v>
      </c>
      <c r="C40" s="199" t="s">
        <v>134</v>
      </c>
      <c r="D40" s="200" t="n">
        <v>2</v>
      </c>
      <c r="E40" s="201" t="n">
        <f aca="false">VLOOKUP(A40,'COMP ANL'!A:I,9,0)</f>
        <v>4319.7</v>
      </c>
      <c r="F40" s="201" t="n">
        <f aca="false">E40*D40</f>
        <v>8639.4</v>
      </c>
      <c r="G40" s="202" t="n">
        <f aca="false">BDI_Materiais!$H$27</f>
        <v>0.2026</v>
      </c>
      <c r="H40" s="201" t="n">
        <f aca="false">ROUND((E40*(1+G40))*D40,2)</f>
        <v>10389.74</v>
      </c>
      <c r="I40" s="203" t="n">
        <f aca="false">H40/CAPA!$D$54</f>
        <v>0.00658405196246097</v>
      </c>
      <c r="J40" s="203" t="n">
        <f aca="false">I40+J39</f>
        <v>0.895547035293239</v>
      </c>
    </row>
    <row r="41" customFormat="false" ht="30" hidden="false" customHeight="false" outlineLevel="0" collapsed="false">
      <c r="A41" s="197" t="n">
        <v>93585</v>
      </c>
      <c r="B41" s="198" t="s">
        <v>2102</v>
      </c>
      <c r="C41" s="199" t="s">
        <v>114</v>
      </c>
      <c r="D41" s="200" t="n">
        <v>6</v>
      </c>
      <c r="E41" s="201" t="n">
        <f aca="false">VLOOKUP(A41,'COMP ANL'!A:I,9,0)</f>
        <v>1335.11</v>
      </c>
      <c r="F41" s="201" t="n">
        <f aca="false">E41*D41</f>
        <v>8010.66</v>
      </c>
      <c r="G41" s="202" t="n">
        <f aca="false">BDI_Materiais!$H$27</f>
        <v>0.2026</v>
      </c>
      <c r="H41" s="201" t="n">
        <f aca="false">ROUND((E41*(1+G41))*D41,2)</f>
        <v>9633.62</v>
      </c>
      <c r="I41" s="203" t="n">
        <f aca="false">H41/CAPA!$D$54</f>
        <v>0.00610489335311598</v>
      </c>
      <c r="J41" s="203" t="n">
        <f aca="false">I41+J40</f>
        <v>0.901651928646355</v>
      </c>
    </row>
    <row r="42" customFormat="false" ht="45" hidden="false" customHeight="false" outlineLevel="0" collapsed="false">
      <c r="A42" s="205" t="n">
        <v>94995</v>
      </c>
      <c r="B42" s="206" t="s">
        <v>2103</v>
      </c>
      <c r="C42" s="207" t="s">
        <v>114</v>
      </c>
      <c r="D42" s="208" t="n">
        <v>89.2</v>
      </c>
      <c r="E42" s="201" t="n">
        <f aca="false">VLOOKUP(A42,'COMP ANL'!A:I,9,0)</f>
        <v>83.58</v>
      </c>
      <c r="F42" s="201" t="n">
        <f aca="false">E42*D42</f>
        <v>7455.336</v>
      </c>
      <c r="G42" s="202" t="n">
        <f aca="false">BDI_Materiais!$H$27</f>
        <v>0.2026</v>
      </c>
      <c r="H42" s="201" t="n">
        <f aca="false">ROUND((E42*(1+G42))*D42,2)</f>
        <v>8965.79</v>
      </c>
      <c r="I42" s="203" t="n">
        <f aca="false">H42/CAPA!$D$54</f>
        <v>0.0056816847432672</v>
      </c>
      <c r="J42" s="203" t="n">
        <f aca="false">I42+J41</f>
        <v>0.907333613389622</v>
      </c>
    </row>
    <row r="43" customFormat="false" ht="15" hidden="false" customHeight="false" outlineLevel="0" collapsed="false">
      <c r="A43" s="197" t="n">
        <v>83646</v>
      </c>
      <c r="B43" s="198" t="s">
        <v>2104</v>
      </c>
      <c r="C43" s="199" t="s">
        <v>134</v>
      </c>
      <c r="D43" s="200" t="n">
        <v>2</v>
      </c>
      <c r="E43" s="201" t="n">
        <f aca="false">VLOOKUP(A43,'COMP ANL'!A:I,9,0)</f>
        <v>3441.61</v>
      </c>
      <c r="F43" s="201" t="n">
        <f aca="false">E43*D43</f>
        <v>6883.22</v>
      </c>
      <c r="G43" s="202" t="n">
        <f aca="false">BDI_Materiais!$H$27</f>
        <v>0.2026</v>
      </c>
      <c r="H43" s="201" t="n">
        <f aca="false">ROUND((E43*(1+G43))*D43,2)</f>
        <v>8277.76</v>
      </c>
      <c r="I43" s="203" t="n">
        <f aca="false">H43/CAPA!$D$54</f>
        <v>0.00524567525008142</v>
      </c>
      <c r="J43" s="203" t="n">
        <f aca="false">I43+J42</f>
        <v>0.912579288639704</v>
      </c>
    </row>
    <row r="44" customFormat="false" ht="45" hidden="false" customHeight="false" outlineLevel="0" collapsed="false">
      <c r="A44" s="205" t="s">
        <v>2105</v>
      </c>
      <c r="B44" s="206" t="s">
        <v>2106</v>
      </c>
      <c r="C44" s="207" t="s">
        <v>114</v>
      </c>
      <c r="D44" s="208" t="n">
        <v>20</v>
      </c>
      <c r="E44" s="201" t="n">
        <f aca="false">VLOOKUP(A44,'COMP ANL'!A:I,9,0)</f>
        <v>300.56</v>
      </c>
      <c r="F44" s="201" t="n">
        <f aca="false">E44*D44</f>
        <v>6011.2</v>
      </c>
      <c r="G44" s="202" t="n">
        <f aca="false">BDI_Materiais!$H$27</f>
        <v>0.2026</v>
      </c>
      <c r="H44" s="201" t="n">
        <f aca="false">ROUND((E44*(1+G44))*D44,2)</f>
        <v>7229.07</v>
      </c>
      <c r="I44" s="203" t="n">
        <f aca="false">H44/CAPA!$D$54</f>
        <v>0.00458111295569164</v>
      </c>
      <c r="J44" s="203" t="n">
        <f aca="false">I44+J43</f>
        <v>0.917160401595396</v>
      </c>
    </row>
    <row r="45" customFormat="false" ht="60" hidden="false" customHeight="false" outlineLevel="0" collapsed="false">
      <c r="A45" s="205" t="n">
        <v>92775</v>
      </c>
      <c r="B45" s="206" t="s">
        <v>233</v>
      </c>
      <c r="C45" s="207" t="s">
        <v>116</v>
      </c>
      <c r="D45" s="208" t="n">
        <v>292.98</v>
      </c>
      <c r="E45" s="201" t="n">
        <f aca="false">VLOOKUP(A45,'COMP ANL'!A:I,9,0)</f>
        <v>19.76</v>
      </c>
      <c r="F45" s="201" t="n">
        <f aca="false">E45*D45</f>
        <v>5789.2848</v>
      </c>
      <c r="G45" s="202" t="n">
        <f aca="false">BDI_Materiais!$H$27</f>
        <v>0.2026</v>
      </c>
      <c r="H45" s="201" t="n">
        <f aca="false">ROUND((E45*(1+G45))*D45,2)</f>
        <v>6962.19</v>
      </c>
      <c r="I45" s="203" t="n">
        <f aca="false">H45/CAPA!$D$54</f>
        <v>0.00441198920594029</v>
      </c>
      <c r="J45" s="203" t="n">
        <f aca="false">I45+J44</f>
        <v>0.921572390801336</v>
      </c>
    </row>
    <row r="46" customFormat="false" ht="45" hidden="false" customHeight="false" outlineLevel="0" collapsed="false">
      <c r="A46" s="205" t="n">
        <v>96531</v>
      </c>
      <c r="B46" s="206" t="s">
        <v>144</v>
      </c>
      <c r="C46" s="207" t="s">
        <v>114</v>
      </c>
      <c r="D46" s="208" t="n">
        <v>38.22</v>
      </c>
      <c r="E46" s="201" t="n">
        <f aca="false">VLOOKUP(A46,'COMP ANL'!A:I,9,0)</f>
        <v>142.27</v>
      </c>
      <c r="F46" s="201" t="n">
        <f aca="false">E46*D46</f>
        <v>5437.5594</v>
      </c>
      <c r="G46" s="202" t="n">
        <f aca="false">BDI_Materiais!$H$27</f>
        <v>0.2026</v>
      </c>
      <c r="H46" s="201" t="n">
        <f aca="false">ROUND((E46*(1+G46))*D46,2)</f>
        <v>6539.21</v>
      </c>
      <c r="I46" s="203" t="n">
        <f aca="false">H46/CAPA!$D$54</f>
        <v>0.00414394377852038</v>
      </c>
      <c r="J46" s="203" t="n">
        <f aca="false">I46+J45</f>
        <v>0.925716334579856</v>
      </c>
    </row>
    <row r="47" customFormat="false" ht="30" hidden="false" customHeight="false" outlineLevel="0" collapsed="false">
      <c r="A47" s="205" t="s">
        <v>2107</v>
      </c>
      <c r="B47" s="206" t="s">
        <v>2108</v>
      </c>
      <c r="C47" s="207" t="s">
        <v>114</v>
      </c>
      <c r="D47" s="208" t="n">
        <v>14.4</v>
      </c>
      <c r="E47" s="201" t="n">
        <f aca="false">VLOOKUP(A47,'COMP ANL'!A:I,9,0)</f>
        <v>346.73</v>
      </c>
      <c r="F47" s="201" t="n">
        <f aca="false">E47*D47</f>
        <v>4992.912</v>
      </c>
      <c r="G47" s="202" t="n">
        <f aca="false">BDI_Materiais!$H$27</f>
        <v>0.2026</v>
      </c>
      <c r="H47" s="201" t="n">
        <f aca="false">ROUND((E47*(1+G47))*D47,2)</f>
        <v>6004.48</v>
      </c>
      <c r="I47" s="203" t="n">
        <f aca="false">H47/CAPA!$D$54</f>
        <v>0.00380508158313467</v>
      </c>
      <c r="J47" s="203" t="n">
        <f aca="false">I47+J46</f>
        <v>0.929521416162991</v>
      </c>
    </row>
    <row r="48" customFormat="false" ht="60" hidden="false" customHeight="false" outlineLevel="0" collapsed="false">
      <c r="A48" s="205" t="n">
        <v>92777</v>
      </c>
      <c r="B48" s="206" t="s">
        <v>435</v>
      </c>
      <c r="C48" s="207" t="s">
        <v>116</v>
      </c>
      <c r="D48" s="208" t="n">
        <v>295.4</v>
      </c>
      <c r="E48" s="201" t="n">
        <f aca="false">VLOOKUP(A48,'COMP ANL'!A:I,9,0)</f>
        <v>16.39</v>
      </c>
      <c r="F48" s="201" t="n">
        <f aca="false">E48*D48</f>
        <v>4841.606</v>
      </c>
      <c r="G48" s="202" t="n">
        <f aca="false">BDI_Materiais!$H$27</f>
        <v>0.2026</v>
      </c>
      <c r="H48" s="201" t="n">
        <f aca="false">ROUND((E48*(1+G48))*D48,2)</f>
        <v>5822.52</v>
      </c>
      <c r="I48" s="203" t="n">
        <f aca="false">H48/CAPA!$D$54</f>
        <v>0.00368977223996637</v>
      </c>
      <c r="J48" s="203" t="n">
        <f aca="false">I48+J47</f>
        <v>0.933211188402957</v>
      </c>
    </row>
    <row r="49" customFormat="false" ht="30" hidden="false" customHeight="false" outlineLevel="0" collapsed="false">
      <c r="A49" s="205" t="n">
        <v>95576</v>
      </c>
      <c r="B49" s="206" t="s">
        <v>2109</v>
      </c>
      <c r="C49" s="207" t="s">
        <v>116</v>
      </c>
      <c r="D49" s="208" t="n">
        <v>323.4</v>
      </c>
      <c r="E49" s="201" t="n">
        <f aca="false">VLOOKUP(A49,'COMP ANL'!A:I,9,0)</f>
        <v>14.15</v>
      </c>
      <c r="F49" s="201" t="n">
        <f aca="false">E49*D49</f>
        <v>4576.11</v>
      </c>
      <c r="G49" s="202" t="n">
        <f aca="false">BDI_Materiais!$H$27</f>
        <v>0.2026</v>
      </c>
      <c r="H49" s="201" t="n">
        <f aca="false">ROUND((E49*(1+G49))*D49,2)</f>
        <v>5503.23</v>
      </c>
      <c r="I49" s="203" t="n">
        <f aca="false">H49/CAPA!$D$54</f>
        <v>0.00348743590131938</v>
      </c>
      <c r="J49" s="203" t="n">
        <f aca="false">I49+J48</f>
        <v>0.936698624304277</v>
      </c>
    </row>
    <row r="50" customFormat="false" ht="45" hidden="false" customHeight="false" outlineLevel="0" collapsed="false">
      <c r="A50" s="197" t="s">
        <v>2110</v>
      </c>
      <c r="B50" s="198" t="s">
        <v>2111</v>
      </c>
      <c r="C50" s="199" t="s">
        <v>134</v>
      </c>
      <c r="D50" s="200" t="n">
        <v>6</v>
      </c>
      <c r="E50" s="201" t="n">
        <f aca="false">VLOOKUP(A50,'COMP ANL'!A:I,9,0)</f>
        <v>705.55</v>
      </c>
      <c r="F50" s="201" t="n">
        <f aca="false">E50*D50</f>
        <v>4233.3</v>
      </c>
      <c r="G50" s="202" t="n">
        <f aca="false">BDI_Materiais!$H$27</f>
        <v>0.2026</v>
      </c>
      <c r="H50" s="201" t="n">
        <f aca="false">ROUND((E50*(1+G50))*D50,2)</f>
        <v>5090.97</v>
      </c>
      <c r="I50" s="203" t="n">
        <f aca="false">H50/CAPA!$D$54</f>
        <v>0.00322618381396742</v>
      </c>
      <c r="J50" s="203" t="n">
        <f aca="false">I50+J49</f>
        <v>0.939924808118244</v>
      </c>
    </row>
    <row r="51" customFormat="false" ht="30" hidden="false" customHeight="false" outlineLevel="0" collapsed="false">
      <c r="A51" s="197" t="s">
        <v>2112</v>
      </c>
      <c r="B51" s="198" t="s">
        <v>2113</v>
      </c>
      <c r="C51" s="199" t="s">
        <v>134</v>
      </c>
      <c r="D51" s="200" t="n">
        <v>1</v>
      </c>
      <c r="E51" s="201" t="n">
        <f aca="false">VLOOKUP(A51,'COMP ANL'!A:I,9,0)</f>
        <v>4200</v>
      </c>
      <c r="F51" s="201" t="n">
        <f aca="false">E51*D51</f>
        <v>4200</v>
      </c>
      <c r="G51" s="202" t="n">
        <f aca="false">BDI_Materiais!$H$27</f>
        <v>0.2026</v>
      </c>
      <c r="H51" s="201" t="n">
        <f aca="false">ROUND((E51*(1+G51))*D51,2)</f>
        <v>5050.92</v>
      </c>
      <c r="I51" s="203" t="n">
        <f aca="false">H51/CAPA!$D$54</f>
        <v>0.003200803844777</v>
      </c>
      <c r="J51" s="203" t="n">
        <f aca="false">I51+J50</f>
        <v>0.943125611963021</v>
      </c>
    </row>
    <row r="52" customFormat="false" ht="60" hidden="false" customHeight="false" outlineLevel="0" collapsed="false">
      <c r="A52" s="197" t="n">
        <v>100975</v>
      </c>
      <c r="B52" s="198" t="s">
        <v>2114</v>
      </c>
      <c r="C52" s="199" t="s">
        <v>128</v>
      </c>
      <c r="D52" s="200" t="n">
        <v>486.9</v>
      </c>
      <c r="E52" s="201" t="n">
        <f aca="false">VLOOKUP(A52,'COMP ANL'!A:I,9,0)</f>
        <v>8.58</v>
      </c>
      <c r="F52" s="201" t="n">
        <f aca="false">E52*D52</f>
        <v>4177.602</v>
      </c>
      <c r="G52" s="202" t="n">
        <f aca="false">BDI_Materiais!$H$27</f>
        <v>0.2026</v>
      </c>
      <c r="H52" s="201" t="n">
        <f aca="false">ROUND((E52*(1+G52))*D52,2)</f>
        <v>5023.98</v>
      </c>
      <c r="I52" s="203" t="n">
        <f aca="false">H52/CAPA!$D$54</f>
        <v>0.0031837317756137</v>
      </c>
      <c r="J52" s="203" t="n">
        <f aca="false">I52+J51</f>
        <v>0.946309343738635</v>
      </c>
    </row>
    <row r="53" customFormat="false" ht="15" hidden="false" customHeight="false" outlineLevel="0" collapsed="false">
      <c r="A53" s="197" t="s">
        <v>2115</v>
      </c>
      <c r="B53" s="198" t="s">
        <v>2116</v>
      </c>
      <c r="C53" s="199" t="s">
        <v>114</v>
      </c>
      <c r="D53" s="200" t="n">
        <v>1560.62</v>
      </c>
      <c r="E53" s="201" t="n">
        <f aca="false">VLOOKUP(A53,'COMP ANL'!A:I,9,0)</f>
        <v>2.61</v>
      </c>
      <c r="F53" s="201" t="n">
        <f aca="false">E53*D53</f>
        <v>4073.2182</v>
      </c>
      <c r="G53" s="202" t="n">
        <f aca="false">BDI_Materiais!$H$27</f>
        <v>0.2026</v>
      </c>
      <c r="H53" s="201" t="n">
        <f aca="false">ROUND((E53*(1+G53))*D53,2)</f>
        <v>4898.45</v>
      </c>
      <c r="I53" s="203" t="n">
        <f aca="false">H53/CAPA!$D$54</f>
        <v>0.00310418252386652</v>
      </c>
      <c r="J53" s="203" t="n">
        <f aca="false">I53+J52</f>
        <v>0.949413526262501</v>
      </c>
    </row>
    <row r="54" customFormat="false" ht="30" hidden="false" customHeight="false" outlineLevel="0" collapsed="false">
      <c r="A54" s="205" t="n">
        <v>95583</v>
      </c>
      <c r="B54" s="206" t="s">
        <v>209</v>
      </c>
      <c r="C54" s="207" t="s">
        <v>116</v>
      </c>
      <c r="D54" s="208" t="n">
        <v>209.66</v>
      </c>
      <c r="E54" s="201" t="n">
        <f aca="false">VLOOKUP(A54,'COMP ANL'!A:I,9,0)</f>
        <v>17.52</v>
      </c>
      <c r="F54" s="201" t="n">
        <f aca="false">E54*D54</f>
        <v>3673.2432</v>
      </c>
      <c r="G54" s="202" t="n">
        <f aca="false">BDI_Materiais!$H$27</f>
        <v>0.2026</v>
      </c>
      <c r="H54" s="201" t="n">
        <f aca="false">ROUND((E54*(1+G54))*D54,2)</f>
        <v>4417.44</v>
      </c>
      <c r="I54" s="203" t="n">
        <f aca="false">H54/CAPA!$D$54</f>
        <v>0.00279936307367206</v>
      </c>
      <c r="J54" s="203" t="n">
        <f aca="false">I54+J53</f>
        <v>0.952212889336173</v>
      </c>
    </row>
    <row r="55" customFormat="false" ht="30" hidden="false" customHeight="false" outlineLevel="0" collapsed="false">
      <c r="A55" s="197" t="n">
        <v>96543</v>
      </c>
      <c r="B55" s="198" t="s">
        <v>203</v>
      </c>
      <c r="C55" s="199" t="s">
        <v>116</v>
      </c>
      <c r="D55" s="200" t="n">
        <v>185.3</v>
      </c>
      <c r="E55" s="201" t="n">
        <f aca="false">VLOOKUP(A55,'COMP ANL'!A:I,9,0)</f>
        <v>19.32</v>
      </c>
      <c r="F55" s="201" t="n">
        <f aca="false">E55*D55</f>
        <v>3579.996</v>
      </c>
      <c r="G55" s="202" t="n">
        <f aca="false">BDI_Materiais!$H$27</f>
        <v>0.2026</v>
      </c>
      <c r="H55" s="201" t="n">
        <f aca="false">ROUND((E55*(1+G55))*D55,2)</f>
        <v>4305.3</v>
      </c>
      <c r="I55" s="203" t="n">
        <f aca="false">H55/CAPA!$D$54</f>
        <v>0.00272829915993886</v>
      </c>
      <c r="J55" s="203" t="n">
        <f aca="false">I55+J54</f>
        <v>0.954941188496112</v>
      </c>
    </row>
    <row r="56" customFormat="false" ht="60" hidden="false" customHeight="false" outlineLevel="0" collapsed="false">
      <c r="A56" s="197" t="s">
        <v>174</v>
      </c>
      <c r="B56" s="198" t="s">
        <v>175</v>
      </c>
      <c r="C56" s="199" t="s">
        <v>128</v>
      </c>
      <c r="D56" s="200" t="n">
        <v>5.68</v>
      </c>
      <c r="E56" s="201" t="n">
        <f aca="false">VLOOKUP(A56,'COMP ANL'!A:I,9,0)</f>
        <v>609.4</v>
      </c>
      <c r="F56" s="201" t="n">
        <f aca="false">E56*D56</f>
        <v>3461.392</v>
      </c>
      <c r="G56" s="202" t="n">
        <f aca="false">BDI_Materiais!$H$27</f>
        <v>0.2026</v>
      </c>
      <c r="H56" s="201" t="n">
        <f aca="false">ROUND((E56*(1+G56))*D56,2)</f>
        <v>4162.67</v>
      </c>
      <c r="I56" s="203" t="n">
        <f aca="false">H56/CAPA!$D$54</f>
        <v>0.00263791351685195</v>
      </c>
      <c r="J56" s="203" t="n">
        <f aca="false">I56+J55</f>
        <v>0.957579102012964</v>
      </c>
    </row>
    <row r="57" customFormat="false" ht="30" hidden="false" customHeight="false" outlineLevel="0" collapsed="false">
      <c r="A57" s="205" t="n">
        <v>92265</v>
      </c>
      <c r="B57" s="206" t="s">
        <v>122</v>
      </c>
      <c r="C57" s="207" t="s">
        <v>114</v>
      </c>
      <c r="D57" s="208" t="n">
        <v>30</v>
      </c>
      <c r="E57" s="201" t="n">
        <f aca="false">VLOOKUP(A57,'COMP ANL'!A:I,9,0)</f>
        <v>111.91</v>
      </c>
      <c r="F57" s="201" t="n">
        <f aca="false">E57*D57</f>
        <v>3357.3</v>
      </c>
      <c r="G57" s="202" t="n">
        <f aca="false">BDI_Materiais!$H$27</f>
        <v>0.2026</v>
      </c>
      <c r="H57" s="201" t="n">
        <f aca="false">ROUND((E57*(1+G57))*D57,2)</f>
        <v>4037.49</v>
      </c>
      <c r="I57" s="203" t="n">
        <f aca="false">H57/CAPA!$D$54</f>
        <v>0.00255858606258833</v>
      </c>
      <c r="J57" s="203" t="n">
        <f aca="false">I57+J56</f>
        <v>0.960137688075552</v>
      </c>
    </row>
    <row r="58" customFormat="false" ht="30" hidden="false" customHeight="false" outlineLevel="0" collapsed="false">
      <c r="A58" s="205" t="n">
        <v>94263</v>
      </c>
      <c r="B58" s="206" t="s">
        <v>2117</v>
      </c>
      <c r="C58" s="207" t="s">
        <v>120</v>
      </c>
      <c r="D58" s="208" t="n">
        <v>91.34</v>
      </c>
      <c r="E58" s="201" t="n">
        <f aca="false">VLOOKUP(A58,'COMP ANL'!A:I,9,0)</f>
        <v>35.18</v>
      </c>
      <c r="F58" s="201" t="n">
        <f aca="false">E58*D58</f>
        <v>3213.3412</v>
      </c>
      <c r="G58" s="202" t="n">
        <f aca="false">BDI_Materiais!$H$27</f>
        <v>0.2026</v>
      </c>
      <c r="H58" s="201" t="n">
        <f aca="false">ROUND((E58*(1+G58))*D58,2)</f>
        <v>3864.36</v>
      </c>
      <c r="I58" s="203" t="n">
        <f aca="false">H58/CAPA!$D$54</f>
        <v>0.00244887235307675</v>
      </c>
      <c r="J58" s="203" t="n">
        <f aca="false">I58+J57</f>
        <v>0.962586560428629</v>
      </c>
    </row>
    <row r="59" customFormat="false" ht="30" hidden="false" customHeight="false" outlineLevel="0" collapsed="false">
      <c r="A59" s="205" t="n">
        <v>96619</v>
      </c>
      <c r="B59" s="206" t="s">
        <v>181</v>
      </c>
      <c r="C59" s="207" t="s">
        <v>114</v>
      </c>
      <c r="D59" s="208" t="n">
        <v>80.98</v>
      </c>
      <c r="E59" s="201" t="n">
        <f aca="false">VLOOKUP(A59,'COMP ANL'!A:I,9,0)</f>
        <v>39.09</v>
      </c>
      <c r="F59" s="201" t="n">
        <f aca="false">E59*D59</f>
        <v>3165.5082</v>
      </c>
      <c r="G59" s="202" t="n">
        <f aca="false">BDI_Materiais!$H$27</f>
        <v>0.2026</v>
      </c>
      <c r="H59" s="201" t="n">
        <f aca="false">ROUND((E59*(1+G59))*D59,2)</f>
        <v>3806.84</v>
      </c>
      <c r="I59" s="203" t="n">
        <f aca="false">H59/CAPA!$D$54</f>
        <v>0.00241242152092111</v>
      </c>
      <c r="J59" s="203" t="n">
        <f aca="false">I59+J58</f>
        <v>0.96499898194955</v>
      </c>
    </row>
    <row r="60" customFormat="false" ht="45" hidden="false" customHeight="false" outlineLevel="0" collapsed="false">
      <c r="A60" s="205" t="s">
        <v>2118</v>
      </c>
      <c r="B60" s="206" t="s">
        <v>2119</v>
      </c>
      <c r="C60" s="207" t="s">
        <v>128</v>
      </c>
      <c r="D60" s="208" t="n">
        <v>736.4</v>
      </c>
      <c r="E60" s="201" t="n">
        <f aca="false">VLOOKUP(A60,'COMP ANL'!A:I,9,0)</f>
        <v>4.19</v>
      </c>
      <c r="F60" s="201" t="n">
        <f aca="false">E60*D60</f>
        <v>3085.516</v>
      </c>
      <c r="G60" s="202" t="n">
        <f aca="false">BDI_Materiais!$H$27</f>
        <v>0.2026</v>
      </c>
      <c r="H60" s="201" t="n">
        <f aca="false">ROUND((E60*(1+G60))*D60,2)</f>
        <v>3710.64</v>
      </c>
      <c r="I60" s="203" t="n">
        <f aca="false">H60/CAPA!$D$54</f>
        <v>0.00235145889829641</v>
      </c>
      <c r="J60" s="203" t="n">
        <f aca="false">I60+J59</f>
        <v>0.967350440847847</v>
      </c>
    </row>
    <row r="61" customFormat="false" ht="60" hidden="false" customHeight="false" outlineLevel="0" collapsed="false">
      <c r="A61" s="205" t="n">
        <v>92778</v>
      </c>
      <c r="B61" s="206" t="s">
        <v>215</v>
      </c>
      <c r="C61" s="207" t="s">
        <v>116</v>
      </c>
      <c r="D61" s="208" t="n">
        <v>210.3</v>
      </c>
      <c r="E61" s="201" t="n">
        <f aca="false">VLOOKUP(A61,'COMP ANL'!A:I,9,0)</f>
        <v>14.37</v>
      </c>
      <c r="F61" s="201" t="n">
        <f aca="false">E61*D61</f>
        <v>3022.011</v>
      </c>
      <c r="G61" s="202" t="n">
        <f aca="false">BDI_Materiais!$H$27</f>
        <v>0.2026</v>
      </c>
      <c r="H61" s="201" t="n">
        <f aca="false">ROUND((E61*(1+G61))*D61,2)</f>
        <v>3634.27</v>
      </c>
      <c r="I61" s="203" t="n">
        <f aca="false">H61/CAPA!$D$54</f>
        <v>0.00230306268738323</v>
      </c>
      <c r="J61" s="203" t="n">
        <f aca="false">I61+J60</f>
        <v>0.96965350353523</v>
      </c>
    </row>
    <row r="62" customFormat="false" ht="60" hidden="false" customHeight="false" outlineLevel="0" collapsed="false">
      <c r="A62" s="205" t="s">
        <v>2120</v>
      </c>
      <c r="B62" s="206" t="s">
        <v>2121</v>
      </c>
      <c r="C62" s="207" t="s">
        <v>134</v>
      </c>
      <c r="D62" s="208" t="n">
        <v>1</v>
      </c>
      <c r="E62" s="201" t="n">
        <f aca="false">VLOOKUP(A62,'COMP ANL'!A:I,9,0)</f>
        <v>3054.95</v>
      </c>
      <c r="F62" s="201" t="n">
        <f aca="false">E62*D62</f>
        <v>3054.95</v>
      </c>
      <c r="G62" s="202" t="n">
        <f aca="false">BDI_Equipamentos!$H$27</f>
        <v>0.1326</v>
      </c>
      <c r="H62" s="201" t="n">
        <f aca="false">ROUND((E62*(1+G62))*D62,2)</f>
        <v>3460.04</v>
      </c>
      <c r="I62" s="203" t="n">
        <f aca="false">H62/CAPA!$D$54</f>
        <v>0.00219265190006617</v>
      </c>
      <c r="J62" s="203" t="n">
        <f aca="false">I62+J61</f>
        <v>0.971846155435296</v>
      </c>
    </row>
    <row r="63" customFormat="false" ht="45" hidden="false" customHeight="false" outlineLevel="0" collapsed="false">
      <c r="A63" s="205" t="n">
        <v>101512</v>
      </c>
      <c r="B63" s="206" t="s">
        <v>2122</v>
      </c>
      <c r="C63" s="207" t="s">
        <v>134</v>
      </c>
      <c r="D63" s="208" t="n">
        <v>1</v>
      </c>
      <c r="E63" s="201" t="n">
        <f aca="false">VLOOKUP(A63,'COMP ANL'!A:I,9,0)</f>
        <v>2498.91</v>
      </c>
      <c r="F63" s="201" t="n">
        <f aca="false">E63*D63</f>
        <v>2498.91</v>
      </c>
      <c r="G63" s="202" t="n">
        <f aca="false">BDI_Materiais!$H$27</f>
        <v>0.2026</v>
      </c>
      <c r="H63" s="201" t="n">
        <f aca="false">ROUND((E63*(1+G63))*D63,2)</f>
        <v>3005.19</v>
      </c>
      <c r="I63" s="203" t="n">
        <f aca="false">H63/CAPA!$D$54</f>
        <v>0.00190441022750021</v>
      </c>
      <c r="J63" s="203" t="n">
        <f aca="false">I63+J62</f>
        <v>0.973750565662796</v>
      </c>
    </row>
    <row r="64" customFormat="false" ht="60" hidden="false" customHeight="false" outlineLevel="0" collapsed="false">
      <c r="A64" s="205" t="s">
        <v>2123</v>
      </c>
      <c r="B64" s="206" t="s">
        <v>2124</v>
      </c>
      <c r="C64" s="207" t="s">
        <v>134</v>
      </c>
      <c r="D64" s="208" t="n">
        <v>1</v>
      </c>
      <c r="E64" s="201" t="n">
        <f aca="false">VLOOKUP(A64,'COMP ANL'!A:I,9,0)</f>
        <v>2522.68</v>
      </c>
      <c r="F64" s="201" t="n">
        <f aca="false">E64*D64</f>
        <v>2522.68</v>
      </c>
      <c r="G64" s="202" t="n">
        <f aca="false">BDI_Equipamentos!$H$27</f>
        <v>0.1326</v>
      </c>
      <c r="H64" s="201" t="n">
        <f aca="false">ROUND((E64*(1+G64))*D64,2)</f>
        <v>2857.19</v>
      </c>
      <c r="I64" s="203" t="n">
        <f aca="false">H64/CAPA!$D$54</f>
        <v>0.00181062157730837</v>
      </c>
      <c r="J64" s="203" t="n">
        <f aca="false">I64+J63</f>
        <v>0.975561187240105</v>
      </c>
    </row>
    <row r="65" customFormat="false" ht="15" hidden="false" customHeight="false" outlineLevel="0" collapsed="false">
      <c r="A65" s="205" t="n">
        <v>83486</v>
      </c>
      <c r="B65" s="206" t="s">
        <v>2125</v>
      </c>
      <c r="C65" s="207" t="s">
        <v>134</v>
      </c>
      <c r="D65" s="208" t="n">
        <v>1</v>
      </c>
      <c r="E65" s="201" t="n">
        <f aca="false">VLOOKUP(A65,'COMP ANL'!A:I,9,0)</f>
        <v>2176.13</v>
      </c>
      <c r="F65" s="201" t="n">
        <f aca="false">E65*D65</f>
        <v>2176.13</v>
      </c>
      <c r="G65" s="202" t="n">
        <f aca="false">BDI_Materiais!$H$27</f>
        <v>0.2026</v>
      </c>
      <c r="H65" s="201" t="n">
        <f aca="false">ROUND((E65*(1+G65))*D65,2)</f>
        <v>2617.01</v>
      </c>
      <c r="I65" s="203" t="n">
        <f aca="false">H65/CAPA!$D$54</f>
        <v>0.00165841780701731</v>
      </c>
      <c r="J65" s="203" t="n">
        <f aca="false">I65+J64</f>
        <v>0.977219605047122</v>
      </c>
    </row>
    <row r="66" customFormat="false" ht="30" hidden="false" customHeight="false" outlineLevel="0" collapsed="false">
      <c r="A66" s="205" t="n">
        <v>95577</v>
      </c>
      <c r="B66" s="206" t="s">
        <v>2126</v>
      </c>
      <c r="C66" s="207" t="s">
        <v>116</v>
      </c>
      <c r="D66" s="208" t="n">
        <v>177.7</v>
      </c>
      <c r="E66" s="201" t="n">
        <f aca="false">VLOOKUP(A66,'COMP ANL'!A:I,9,0)</f>
        <v>12.08</v>
      </c>
      <c r="F66" s="201" t="n">
        <f aca="false">E66*D66</f>
        <v>2146.616</v>
      </c>
      <c r="G66" s="202" t="n">
        <f aca="false">BDI_Materiais!$H$27</f>
        <v>0.2026</v>
      </c>
      <c r="H66" s="201" t="n">
        <f aca="false">ROUND((E66*(1+G66))*D66,2)</f>
        <v>2581.52</v>
      </c>
      <c r="I66" s="203" t="n">
        <f aca="false">H66/CAPA!$D$54</f>
        <v>0.00163592754218414</v>
      </c>
      <c r="J66" s="203" t="n">
        <f aca="false">I66+J65</f>
        <v>0.978855532589306</v>
      </c>
    </row>
    <row r="67" customFormat="false" ht="60" hidden="false" customHeight="false" outlineLevel="0" collapsed="false">
      <c r="A67" s="205" t="s">
        <v>2127</v>
      </c>
      <c r="B67" s="206" t="s">
        <v>2128</v>
      </c>
      <c r="C67" s="207" t="s">
        <v>134</v>
      </c>
      <c r="D67" s="208" t="n">
        <v>2</v>
      </c>
      <c r="E67" s="201" t="n">
        <f aca="false">VLOOKUP(A67,'COMP ANL'!A:I,9,0)</f>
        <v>1132.99</v>
      </c>
      <c r="F67" s="201" t="n">
        <f aca="false">E67*D67</f>
        <v>2265.98</v>
      </c>
      <c r="G67" s="202" t="n">
        <f aca="false">BDI_Equipamentos!$H$27</f>
        <v>0.1326</v>
      </c>
      <c r="H67" s="201" t="n">
        <f aca="false">ROUND((E67*(1+G67))*D67,2)</f>
        <v>2566.45</v>
      </c>
      <c r="I67" s="203" t="n">
        <f aca="false">H67/CAPA!$D$54</f>
        <v>0.00162637757624906</v>
      </c>
      <c r="J67" s="203" t="n">
        <f aca="false">I67+J66</f>
        <v>0.980481910165555</v>
      </c>
    </row>
    <row r="68" customFormat="false" ht="45" hidden="false" customHeight="false" outlineLevel="0" collapsed="false">
      <c r="A68" s="205" t="s">
        <v>2129</v>
      </c>
      <c r="B68" s="206" t="s">
        <v>2130</v>
      </c>
      <c r="C68" s="207" t="s">
        <v>134</v>
      </c>
      <c r="D68" s="208" t="n">
        <v>1</v>
      </c>
      <c r="E68" s="201" t="n">
        <f aca="false">VLOOKUP(A68,'COMP ANL'!A:I,9,0)</f>
        <v>2128.78</v>
      </c>
      <c r="F68" s="201" t="n">
        <f aca="false">E68*D68</f>
        <v>2128.78</v>
      </c>
      <c r="G68" s="202" t="n">
        <f aca="false">BDI_Materiais!$H$27</f>
        <v>0.2026</v>
      </c>
      <c r="H68" s="201" t="n">
        <f aca="false">ROUND((E68*(1+G68))*D68,2)</f>
        <v>2560.07</v>
      </c>
      <c r="I68" s="203" t="n">
        <f aca="false">H68/CAPA!$D$54</f>
        <v>0.00162233452497728</v>
      </c>
      <c r="J68" s="203" t="n">
        <f aca="false">I68+J67</f>
        <v>0.982104244690532</v>
      </c>
    </row>
    <row r="69" customFormat="false" ht="45" hidden="false" customHeight="false" outlineLevel="0" collapsed="false">
      <c r="A69" s="205" t="n">
        <v>98525</v>
      </c>
      <c r="B69" s="206" t="s">
        <v>2131</v>
      </c>
      <c r="C69" s="207" t="s">
        <v>114</v>
      </c>
      <c r="D69" s="208" t="n">
        <v>4892.44</v>
      </c>
      <c r="E69" s="201" t="n">
        <f aca="false">VLOOKUP(A69,'COMP ANL'!A:I,9,0)</f>
        <v>0.39</v>
      </c>
      <c r="F69" s="201" t="n">
        <f aca="false">E69*D69</f>
        <v>1908.0516</v>
      </c>
      <c r="G69" s="202" t="n">
        <f aca="false">BDI_Materiais!$H$27</f>
        <v>0.2026</v>
      </c>
      <c r="H69" s="201" t="n">
        <f aca="false">ROUND((E69*(1+G69))*D69,2)</f>
        <v>2294.62</v>
      </c>
      <c r="I69" s="203" t="n">
        <f aca="false">H69/CAPA!$D$54</f>
        <v>0.00145411697637305</v>
      </c>
      <c r="J69" s="203" t="n">
        <f aca="false">I69+J68</f>
        <v>0.983558361666905</v>
      </c>
    </row>
    <row r="70" customFormat="false" ht="30" hidden="false" customHeight="false" outlineLevel="0" collapsed="false">
      <c r="A70" s="205" t="n">
        <v>93382</v>
      </c>
      <c r="B70" s="206" t="s">
        <v>180</v>
      </c>
      <c r="C70" s="207" t="s">
        <v>128</v>
      </c>
      <c r="D70" s="208" t="n">
        <v>74.12</v>
      </c>
      <c r="E70" s="201" t="n">
        <f aca="false">VLOOKUP(A70,'COMP ANL'!A:I,9,0)</f>
        <v>25.28</v>
      </c>
      <c r="F70" s="201" t="n">
        <f aca="false">E70*D70</f>
        <v>1873.7536</v>
      </c>
      <c r="G70" s="202" t="n">
        <f aca="false">BDI_Materiais!$H$27</f>
        <v>0.2026</v>
      </c>
      <c r="H70" s="201" t="n">
        <f aca="false">ROUND((E70*(1+G70))*D70,2)</f>
        <v>2253.38</v>
      </c>
      <c r="I70" s="203" t="n">
        <f aca="false">H70/CAPA!$D$54</f>
        <v>0.00142798289573852</v>
      </c>
      <c r="J70" s="203" t="n">
        <f aca="false">I70+J69</f>
        <v>0.984986344562644</v>
      </c>
    </row>
    <row r="71" customFormat="false" ht="30" hidden="false" customHeight="false" outlineLevel="0" collapsed="false">
      <c r="A71" s="205" t="n">
        <v>96546</v>
      </c>
      <c r="B71" s="206" t="s">
        <v>170</v>
      </c>
      <c r="C71" s="207" t="s">
        <v>116</v>
      </c>
      <c r="D71" s="208" t="n">
        <v>109.8</v>
      </c>
      <c r="E71" s="201" t="n">
        <f aca="false">VLOOKUP(A71,'COMP ANL'!A:I,9,0)</f>
        <v>14.38</v>
      </c>
      <c r="F71" s="201" t="n">
        <f aca="false">E71*D71</f>
        <v>1578.924</v>
      </c>
      <c r="G71" s="202" t="n">
        <f aca="false">BDI_Materiais!$H$27</f>
        <v>0.2026</v>
      </c>
      <c r="H71" s="201" t="n">
        <f aca="false">ROUND((E71*(1+G71))*D71,2)</f>
        <v>1898.81</v>
      </c>
      <c r="I71" s="203" t="n">
        <f aca="false">H71/CAPA!$D$54</f>
        <v>0.0012032893707485</v>
      </c>
      <c r="J71" s="203" t="n">
        <f aca="false">I71+J70</f>
        <v>0.986189633933392</v>
      </c>
    </row>
    <row r="72" customFormat="false" ht="15" hidden="false" customHeight="false" outlineLevel="0" collapsed="false">
      <c r="A72" s="205" t="s">
        <v>2132</v>
      </c>
      <c r="B72" s="206" t="s">
        <v>2133</v>
      </c>
      <c r="C72" s="207" t="s">
        <v>134</v>
      </c>
      <c r="D72" s="208" t="n">
        <v>2</v>
      </c>
      <c r="E72" s="201" t="n">
        <f aca="false">VLOOKUP(A72,'COMP ANL'!A:I,9,0)</f>
        <v>706.75</v>
      </c>
      <c r="F72" s="201" t="n">
        <f aca="false">E72*D72</f>
        <v>1413.5</v>
      </c>
      <c r="G72" s="202" t="n">
        <f aca="false">BDI_Materiais!$H$27</f>
        <v>0.2026</v>
      </c>
      <c r="H72" s="201" t="n">
        <f aca="false">ROUND((E72*(1+G72))*D72,2)</f>
        <v>1699.88</v>
      </c>
      <c r="I72" s="203" t="n">
        <f aca="false">H72/CAPA!$D$54</f>
        <v>0.00107722601816293</v>
      </c>
      <c r="J72" s="203" t="n">
        <f aca="false">I72+J71</f>
        <v>0.987266859951555</v>
      </c>
    </row>
    <row r="73" customFormat="false" ht="30" hidden="false" customHeight="false" outlineLevel="0" collapsed="false">
      <c r="A73" s="205" t="n">
        <v>95601</v>
      </c>
      <c r="B73" s="206" t="s">
        <v>305</v>
      </c>
      <c r="C73" s="207" t="s">
        <v>134</v>
      </c>
      <c r="D73" s="208" t="n">
        <v>81</v>
      </c>
      <c r="E73" s="201" t="n">
        <f aca="false">VLOOKUP(A73,'COMP ANL'!A:I,9,0)</f>
        <v>17.38</v>
      </c>
      <c r="F73" s="201" t="n">
        <f aca="false">E73*D73</f>
        <v>1407.78</v>
      </c>
      <c r="G73" s="202" t="n">
        <f aca="false">BDI_Materiais!$H$27</f>
        <v>0.2026</v>
      </c>
      <c r="H73" s="201" t="n">
        <f aca="false">ROUND((E73*(1+G73))*D73,2)</f>
        <v>1693</v>
      </c>
      <c r="I73" s="203" t="n">
        <f aca="false">H73/CAPA!$D$54</f>
        <v>0.0010728661133432</v>
      </c>
      <c r="J73" s="203" t="n">
        <f aca="false">I73+J72</f>
        <v>0.988339726064899</v>
      </c>
    </row>
    <row r="74" customFormat="false" ht="60" hidden="false" customHeight="false" outlineLevel="0" collapsed="false">
      <c r="A74" s="205" t="s">
        <v>149</v>
      </c>
      <c r="B74" s="206" t="s">
        <v>150</v>
      </c>
      <c r="C74" s="207" t="s">
        <v>128</v>
      </c>
      <c r="D74" s="208" t="n">
        <v>2.25</v>
      </c>
      <c r="E74" s="201" t="n">
        <f aca="false">VLOOKUP(A74,'COMP ANL'!A:I,9,0)</f>
        <v>620.35</v>
      </c>
      <c r="F74" s="201" t="n">
        <f aca="false">E74*D74</f>
        <v>1395.7875</v>
      </c>
      <c r="G74" s="202" t="n">
        <f aca="false">BDI_Materiais!$H$27</f>
        <v>0.2026</v>
      </c>
      <c r="H74" s="201" t="n">
        <f aca="false">ROUND((E74*(1+G74))*D74,2)</f>
        <v>1678.57</v>
      </c>
      <c r="I74" s="203" t="n">
        <f aca="false">H74/CAPA!$D$54</f>
        <v>0.0010637217199495</v>
      </c>
      <c r="J74" s="203" t="n">
        <f aca="false">I74+J73</f>
        <v>0.989403447784848</v>
      </c>
    </row>
    <row r="75" customFormat="false" ht="45" hidden="false" customHeight="false" outlineLevel="0" collapsed="false">
      <c r="A75" s="205" t="s">
        <v>2134</v>
      </c>
      <c r="B75" s="206" t="s">
        <v>2135</v>
      </c>
      <c r="C75" s="207" t="s">
        <v>134</v>
      </c>
      <c r="D75" s="208" t="n">
        <v>1</v>
      </c>
      <c r="E75" s="201" t="n">
        <f aca="false">VLOOKUP(A75,'COMP ANL'!A:I,9,0)</f>
        <v>1273.17</v>
      </c>
      <c r="F75" s="201" t="n">
        <f aca="false">E75*D75</f>
        <v>1273.17</v>
      </c>
      <c r="G75" s="202" t="n">
        <f aca="false">BDI_Materiais!$H$27</f>
        <v>0.2026</v>
      </c>
      <c r="H75" s="201" t="n">
        <f aca="false">ROUND((E75*(1+G75))*D75,2)</f>
        <v>1531.11</v>
      </c>
      <c r="I75" s="203" t="n">
        <f aca="false">H75/CAPA!$D$54</f>
        <v>0.000970275271589434</v>
      </c>
      <c r="J75" s="203" t="n">
        <f aca="false">I75+J74</f>
        <v>0.990373723056438</v>
      </c>
    </row>
    <row r="76" customFormat="false" ht="75" hidden="false" customHeight="false" outlineLevel="0" collapsed="false">
      <c r="A76" s="205" t="n">
        <v>104139</v>
      </c>
      <c r="B76" s="206" t="s">
        <v>2136</v>
      </c>
      <c r="C76" s="207" t="s">
        <v>134</v>
      </c>
      <c r="D76" s="208" t="n">
        <v>1</v>
      </c>
      <c r="E76" s="201" t="n">
        <f aca="false">VLOOKUP(A76,'COMP ANL'!A:I,9,0)</f>
        <v>1176.69</v>
      </c>
      <c r="F76" s="201" t="n">
        <f aca="false">E76*D76</f>
        <v>1176.69</v>
      </c>
      <c r="G76" s="202" t="n">
        <f aca="false">BDI_Materiais!$H$27</f>
        <v>0.2026</v>
      </c>
      <c r="H76" s="201" t="n">
        <f aca="false">ROUND((E76*(1+G76))*D76,2)</f>
        <v>1415.09</v>
      </c>
      <c r="I76" s="203" t="n">
        <f aca="false">H76/CAPA!$D$54</f>
        <v>0.000896752574324179</v>
      </c>
      <c r="J76" s="203" t="n">
        <f aca="false">I76+J75</f>
        <v>0.991270475630762</v>
      </c>
    </row>
    <row r="77" customFormat="false" ht="30" hidden="false" customHeight="false" outlineLevel="0" collapsed="false">
      <c r="A77" s="205" t="n">
        <v>96544</v>
      </c>
      <c r="B77" s="206" t="s">
        <v>346</v>
      </c>
      <c r="C77" s="207" t="s">
        <v>116</v>
      </c>
      <c r="D77" s="208" t="n">
        <v>64.15</v>
      </c>
      <c r="E77" s="201" t="n">
        <f aca="false">VLOOKUP(A77,'COMP ANL'!A:I,9,0)</f>
        <v>17.72</v>
      </c>
      <c r="F77" s="201" t="n">
        <f aca="false">E77*D77</f>
        <v>1136.738</v>
      </c>
      <c r="G77" s="202" t="n">
        <f aca="false">BDI_Materiais!$H$27</f>
        <v>0.2026</v>
      </c>
      <c r="H77" s="201" t="n">
        <f aca="false">ROUND((E77*(1+G77))*D77,2)</f>
        <v>1367.04</v>
      </c>
      <c r="I77" s="203" t="n">
        <f aca="false">H77/CAPA!$D$54</f>
        <v>0.000866302948366623</v>
      </c>
      <c r="J77" s="203" t="n">
        <f aca="false">I77+J76</f>
        <v>0.992136778579128</v>
      </c>
    </row>
    <row r="78" customFormat="false" ht="120" hidden="false" customHeight="false" outlineLevel="0" collapsed="false">
      <c r="A78" s="205" t="s">
        <v>2137</v>
      </c>
      <c r="B78" s="206" t="s">
        <v>2138</v>
      </c>
      <c r="C78" s="207" t="s">
        <v>395</v>
      </c>
      <c r="D78" s="208" t="n">
        <v>730.35</v>
      </c>
      <c r="E78" s="201" t="n">
        <f aca="false">VLOOKUP(A78,'COMP ANL'!A:I,9,0)</f>
        <v>1.45</v>
      </c>
      <c r="F78" s="201" t="n">
        <f aca="false">E78*D78</f>
        <v>1059.0075</v>
      </c>
      <c r="G78" s="202" t="n">
        <f aca="false">BDI_Materiais!$H$27</f>
        <v>0.2026</v>
      </c>
      <c r="H78" s="201" t="n">
        <f aca="false">ROUND((E78*(1+G78))*D78,2)</f>
        <v>1273.56</v>
      </c>
      <c r="I78" s="203" t="n">
        <f aca="false">H78/CAPA!$D$54</f>
        <v>0.000807064009042747</v>
      </c>
      <c r="J78" s="203" t="n">
        <f aca="false">I78+J77</f>
        <v>0.992943842588171</v>
      </c>
    </row>
    <row r="79" customFormat="false" ht="30" hidden="false" customHeight="false" outlineLevel="0" collapsed="false">
      <c r="A79" s="205" t="n">
        <v>98510</v>
      </c>
      <c r="B79" s="206" t="s">
        <v>2139</v>
      </c>
      <c r="C79" s="207" t="s">
        <v>134</v>
      </c>
      <c r="D79" s="208" t="n">
        <v>14</v>
      </c>
      <c r="E79" s="201" t="n">
        <f aca="false">VLOOKUP(A79,'COMP ANL'!A:I,9,0)</f>
        <v>73.6</v>
      </c>
      <c r="F79" s="201" t="n">
        <f aca="false">E79*D79</f>
        <v>1030.4</v>
      </c>
      <c r="G79" s="202" t="n">
        <f aca="false">BDI_Materiais!$H$27</f>
        <v>0.2026</v>
      </c>
      <c r="H79" s="201" t="n">
        <f aca="false">ROUND((E79*(1+G79))*D79,2)</f>
        <v>1239.16</v>
      </c>
      <c r="I79" s="203" t="n">
        <f aca="false">H79/CAPA!$D$54</f>
        <v>0.000785264484944102</v>
      </c>
      <c r="J79" s="203" t="n">
        <f aca="false">I79+J78</f>
        <v>0.993729107073115</v>
      </c>
    </row>
    <row r="80" customFormat="false" ht="15" hidden="false" customHeight="false" outlineLevel="0" collapsed="false">
      <c r="A80" s="205" t="s">
        <v>2140</v>
      </c>
      <c r="B80" s="206" t="s">
        <v>2141</v>
      </c>
      <c r="C80" s="207" t="s">
        <v>134</v>
      </c>
      <c r="D80" s="208" t="n">
        <v>1</v>
      </c>
      <c r="E80" s="201" t="n">
        <f aca="false">VLOOKUP(A80,'COMP ANL'!A:I,9,0)</f>
        <v>1023.21</v>
      </c>
      <c r="F80" s="201" t="n">
        <f aca="false">E80*D80</f>
        <v>1023.21</v>
      </c>
      <c r="G80" s="202" t="n">
        <f aca="false">BDI_Materiais!$H$27</f>
        <v>0.2026</v>
      </c>
      <c r="H80" s="201" t="n">
        <f aca="false">ROUND((E80*(1+G80))*D80,2)</f>
        <v>1230.51</v>
      </c>
      <c r="I80" s="203" t="n">
        <f aca="false">H80/CAPA!$D$54</f>
        <v>0.000779782918564646</v>
      </c>
      <c r="J80" s="203" t="n">
        <f aca="false">I80+J79</f>
        <v>0.99450888999168</v>
      </c>
    </row>
    <row r="81" customFormat="false" ht="15" hidden="false" customHeight="false" outlineLevel="0" collapsed="false">
      <c r="A81" s="205" t="s">
        <v>2142</v>
      </c>
      <c r="B81" s="206" t="s">
        <v>2143</v>
      </c>
      <c r="C81" s="207" t="s">
        <v>134</v>
      </c>
      <c r="D81" s="252" t="n">
        <v>1</v>
      </c>
      <c r="E81" s="201" t="n">
        <f aca="false">VLOOKUP(A81,'COMP ANL'!A:I,9,0)</f>
        <v>1000</v>
      </c>
      <c r="F81" s="201" t="n">
        <f aca="false">E81*D81</f>
        <v>1000</v>
      </c>
      <c r="G81" s="202" t="n">
        <f aca="false">BDI_Materiais!$H$27</f>
        <v>0.2026</v>
      </c>
      <c r="H81" s="201" t="n">
        <f aca="false">ROUND((E81*(1+G81))*D81,2)</f>
        <v>1202.6</v>
      </c>
      <c r="I81" s="203" t="n">
        <f aca="false">H81/CAPA!$D$54</f>
        <v>0.000762096153518332</v>
      </c>
      <c r="J81" s="203" t="n">
        <f aca="false">I81+J80</f>
        <v>0.995270986145198</v>
      </c>
    </row>
    <row r="82" customFormat="false" ht="15" hidden="false" customHeight="false" outlineLevel="0" collapsed="false">
      <c r="A82" s="205" t="s">
        <v>2144</v>
      </c>
      <c r="B82" s="206" t="s">
        <v>2145</v>
      </c>
      <c r="C82" s="207" t="s">
        <v>134</v>
      </c>
      <c r="D82" s="208" t="n">
        <v>1</v>
      </c>
      <c r="E82" s="201" t="n">
        <f aca="false">VLOOKUP(A82,'COMP ANL'!A:I,9,0)</f>
        <v>1000</v>
      </c>
      <c r="F82" s="201" t="n">
        <f aca="false">E82*D82</f>
        <v>1000</v>
      </c>
      <c r="G82" s="202" t="n">
        <f aca="false">BDI_Materiais!$H$27</f>
        <v>0.2026</v>
      </c>
      <c r="H82" s="201" t="n">
        <f aca="false">ROUND((E82*(1+G82))*D82,2)</f>
        <v>1202.6</v>
      </c>
      <c r="I82" s="203" t="n">
        <f aca="false">H82/CAPA!$D$54</f>
        <v>0.000762096153518332</v>
      </c>
      <c r="J82" s="203" t="n">
        <f aca="false">I82+J81</f>
        <v>0.996033082298717</v>
      </c>
    </row>
    <row r="83" customFormat="false" ht="30" hidden="false" customHeight="false" outlineLevel="0" collapsed="false">
      <c r="A83" s="205" t="s">
        <v>2146</v>
      </c>
      <c r="B83" s="206" t="s">
        <v>2147</v>
      </c>
      <c r="C83" s="207" t="s">
        <v>134</v>
      </c>
      <c r="D83" s="208" t="n">
        <v>1</v>
      </c>
      <c r="E83" s="201" t="n">
        <f aca="false">VLOOKUP(A83,'COMP ANL'!A:I,9,0)</f>
        <v>933.49</v>
      </c>
      <c r="F83" s="201" t="n">
        <f aca="false">E83*D83</f>
        <v>933.49</v>
      </c>
      <c r="G83" s="202" t="n">
        <f aca="false">BDI_Materiais!$H$27</f>
        <v>0.2026</v>
      </c>
      <c r="H83" s="201" t="n">
        <f aca="false">ROUND((E83*(1+G83))*D83,2)</f>
        <v>1122.62</v>
      </c>
      <c r="I83" s="203" t="n">
        <f aca="false">H83/CAPA!$D$54</f>
        <v>0.000711412259988982</v>
      </c>
      <c r="J83" s="203" t="n">
        <f aca="false">I83+J82</f>
        <v>0.996744494558705</v>
      </c>
    </row>
    <row r="84" customFormat="false" ht="30" hidden="false" customHeight="false" outlineLevel="0" collapsed="false">
      <c r="A84" s="205" t="s">
        <v>2148</v>
      </c>
      <c r="B84" s="206" t="s">
        <v>2149</v>
      </c>
      <c r="C84" s="207" t="s">
        <v>134</v>
      </c>
      <c r="D84" s="208" t="n">
        <v>2</v>
      </c>
      <c r="E84" s="201" t="n">
        <f aca="false">VLOOKUP(A84,'COMP ANL'!A:I,9,0)</f>
        <v>450</v>
      </c>
      <c r="F84" s="201" t="n">
        <f aca="false">E84*D84</f>
        <v>900</v>
      </c>
      <c r="G84" s="202" t="n">
        <f aca="false">BDI_Materiais!$H$27</f>
        <v>0.2026</v>
      </c>
      <c r="H84" s="201" t="n">
        <f aca="false">ROUND((E84*(1+G84))*D84,2)</f>
        <v>1082.34</v>
      </c>
      <c r="I84" s="203" t="n">
        <f aca="false">H84/CAPA!$D$54</f>
        <v>0.000685886538166499</v>
      </c>
      <c r="J84" s="203" t="n">
        <f aca="false">I84+J83</f>
        <v>0.997430381096872</v>
      </c>
    </row>
    <row r="85" customFormat="false" ht="15" hidden="false" customHeight="false" outlineLevel="0" collapsed="false">
      <c r="A85" s="205" t="n">
        <v>98509</v>
      </c>
      <c r="B85" s="206" t="s">
        <v>2150</v>
      </c>
      <c r="C85" s="207" t="s">
        <v>134</v>
      </c>
      <c r="D85" s="208" t="n">
        <v>14</v>
      </c>
      <c r="E85" s="201" t="n">
        <f aca="false">VLOOKUP(A85,'COMP ANL'!A:I,9,0)</f>
        <v>47.25</v>
      </c>
      <c r="F85" s="201" t="n">
        <f aca="false">E85*D85</f>
        <v>661.5</v>
      </c>
      <c r="G85" s="202" t="n">
        <f aca="false">BDI_Materiais!$H$27</f>
        <v>0.2026</v>
      </c>
      <c r="H85" s="201" t="n">
        <f aca="false">ROUND((E85*(1+G85))*D85,2)</f>
        <v>795.52</v>
      </c>
      <c r="I85" s="203" t="n">
        <f aca="false">H85/CAPA!$D$54</f>
        <v>0.000504126668923086</v>
      </c>
      <c r="J85" s="203" t="n">
        <f aca="false">I85+J84</f>
        <v>0.997934507765795</v>
      </c>
    </row>
    <row r="86" customFormat="false" ht="75" hidden="false" customHeight="false" outlineLevel="0" collapsed="false">
      <c r="A86" s="205" t="n">
        <v>104122</v>
      </c>
      <c r="B86" s="206" t="s">
        <v>2151</v>
      </c>
      <c r="C86" s="207" t="s">
        <v>134</v>
      </c>
      <c r="D86" s="208" t="n">
        <v>1</v>
      </c>
      <c r="E86" s="201" t="n">
        <f aca="false">VLOOKUP(A86,'COMP ANL'!A:I,9,0)</f>
        <v>566.04</v>
      </c>
      <c r="F86" s="201" t="n">
        <f aca="false">E86*D86</f>
        <v>566.04</v>
      </c>
      <c r="G86" s="202" t="n">
        <f aca="false">BDI_Materiais!$H$27</f>
        <v>0.2026</v>
      </c>
      <c r="H86" s="201" t="n">
        <f aca="false">ROUND((E86*(1+G86))*D86,2)</f>
        <v>680.72</v>
      </c>
      <c r="I86" s="203" t="n">
        <f aca="false">H86/CAPA!$D$54</f>
        <v>0.000431377094314817</v>
      </c>
      <c r="J86" s="203" t="n">
        <f aca="false">I86+J85</f>
        <v>0.99836588486011</v>
      </c>
    </row>
    <row r="87" customFormat="false" ht="30" hidden="false" customHeight="false" outlineLevel="0" collapsed="false">
      <c r="A87" s="205" t="s">
        <v>2152</v>
      </c>
      <c r="B87" s="206" t="s">
        <v>2153</v>
      </c>
      <c r="C87" s="207" t="s">
        <v>134</v>
      </c>
      <c r="D87" s="208" t="n">
        <v>1</v>
      </c>
      <c r="E87" s="201" t="n">
        <f aca="false">VLOOKUP(A87,'COMP ANL'!A:I,9,0)</f>
        <v>500</v>
      </c>
      <c r="F87" s="201" t="n">
        <f aca="false">E87*D87</f>
        <v>500</v>
      </c>
      <c r="G87" s="202" t="n">
        <f aca="false">BDI_Materiais!$H$27</f>
        <v>0.2026</v>
      </c>
      <c r="H87" s="201" t="n">
        <f aca="false">ROUND((E87*(1+G87))*D87,2)</f>
        <v>601.3</v>
      </c>
      <c r="I87" s="203" t="n">
        <f aca="false">H87/CAPA!$D$54</f>
        <v>0.000381048076759166</v>
      </c>
      <c r="J87" s="203" t="n">
        <f aca="false">I87+J86</f>
        <v>0.998746932936869</v>
      </c>
    </row>
    <row r="88" customFormat="false" ht="30" hidden="false" customHeight="false" outlineLevel="0" collapsed="false">
      <c r="A88" s="205" t="s">
        <v>2154</v>
      </c>
      <c r="B88" s="206" t="s">
        <v>2155</v>
      </c>
      <c r="C88" s="207" t="s">
        <v>134</v>
      </c>
      <c r="D88" s="208" t="n">
        <v>1</v>
      </c>
      <c r="E88" s="201" t="n">
        <f aca="false">VLOOKUP(A88,'COMP ANL'!A:I,9,0)</f>
        <v>500</v>
      </c>
      <c r="F88" s="201" t="n">
        <f aca="false">E88*D88</f>
        <v>500</v>
      </c>
      <c r="G88" s="202" t="n">
        <f aca="false">BDI_Materiais!$H$27</f>
        <v>0.2026</v>
      </c>
      <c r="H88" s="201" t="n">
        <f aca="false">ROUND((E88*(1+G88))*D88,2)</f>
        <v>601.3</v>
      </c>
      <c r="I88" s="203" t="n">
        <f aca="false">H88/CAPA!$D$54</f>
        <v>0.000381048076759166</v>
      </c>
      <c r="J88" s="203" t="n">
        <f aca="false">I88+J87</f>
        <v>0.999127981013628</v>
      </c>
    </row>
    <row r="89" customFormat="false" ht="15" hidden="false" customHeight="false" outlineLevel="0" collapsed="false">
      <c r="A89" s="205" t="s">
        <v>2156</v>
      </c>
      <c r="B89" s="206" t="s">
        <v>2157</v>
      </c>
      <c r="C89" s="207" t="s">
        <v>114</v>
      </c>
      <c r="D89" s="208" t="n">
        <v>150</v>
      </c>
      <c r="E89" s="201" t="n">
        <f aca="false">VLOOKUP(A89,'COMP ANL'!A:I,9,0)</f>
        <v>2.54</v>
      </c>
      <c r="F89" s="201" t="n">
        <f aca="false">E89*D89</f>
        <v>381</v>
      </c>
      <c r="G89" s="202" t="n">
        <f aca="false">BDI_Materiais!$H$27</f>
        <v>0.2026</v>
      </c>
      <c r="H89" s="201" t="n">
        <f aca="false">ROUND((E89*(1+G89))*D89,2)</f>
        <v>458.19</v>
      </c>
      <c r="I89" s="203" t="n">
        <f aca="false">H89/CAPA!$D$54</f>
        <v>0.000290358254266227</v>
      </c>
      <c r="J89" s="203" t="n">
        <f aca="false">I89+J88</f>
        <v>0.999418339267895</v>
      </c>
    </row>
    <row r="90" customFormat="false" ht="30" hidden="false" customHeight="false" outlineLevel="0" collapsed="false">
      <c r="A90" s="205" t="n">
        <v>79480</v>
      </c>
      <c r="B90" s="206" t="s">
        <v>282</v>
      </c>
      <c r="C90" s="207" t="s">
        <v>128</v>
      </c>
      <c r="D90" s="208" t="n">
        <v>97.53</v>
      </c>
      <c r="E90" s="201" t="n">
        <f aca="false">VLOOKUP(A90,'COMP ANL'!A:I,9,0)</f>
        <v>3.21</v>
      </c>
      <c r="F90" s="201" t="n">
        <f aca="false">E90*D90</f>
        <v>313.0713</v>
      </c>
      <c r="G90" s="202" t="n">
        <f aca="false">BDI_Materiais!$H$27</f>
        <v>0.2026</v>
      </c>
      <c r="H90" s="201" t="n">
        <f aca="false">ROUND((E90*(1+G90))*D90,2)</f>
        <v>376.5</v>
      </c>
      <c r="I90" s="203" t="n">
        <f aca="false">H90/CAPA!$D$54</f>
        <v>0.000238590721602904</v>
      </c>
      <c r="J90" s="203" t="n">
        <f aca="false">I90+J89</f>
        <v>0.999656929989497</v>
      </c>
    </row>
    <row r="91" customFormat="false" ht="60" hidden="false" customHeight="false" outlineLevel="0" collapsed="false">
      <c r="A91" s="205" t="n">
        <v>100974</v>
      </c>
      <c r="B91" s="206" t="s">
        <v>260</v>
      </c>
      <c r="C91" s="207" t="s">
        <v>128</v>
      </c>
      <c r="D91" s="208" t="n">
        <v>28.07</v>
      </c>
      <c r="E91" s="201" t="n">
        <f aca="false">VLOOKUP(A91,'COMP ANL'!A:I,9,0)</f>
        <v>8.6</v>
      </c>
      <c r="F91" s="201" t="n">
        <f aca="false">E91*D91</f>
        <v>241.402</v>
      </c>
      <c r="G91" s="202" t="n">
        <f aca="false">BDI_Materiais!$H$27</f>
        <v>0.2026</v>
      </c>
      <c r="H91" s="201" t="n">
        <f aca="false">ROUND((E91*(1+G91))*D91,2)</f>
        <v>290.31</v>
      </c>
      <c r="I91" s="203" t="n">
        <f aca="false">H91/CAPA!$D$54</f>
        <v>0.000183971507008072</v>
      </c>
      <c r="J91" s="203" t="n">
        <f aca="false">I91+J90</f>
        <v>0.999840901496506</v>
      </c>
    </row>
    <row r="92" customFormat="false" ht="30" hidden="false" customHeight="false" outlineLevel="0" collapsed="false">
      <c r="A92" s="205" t="n">
        <v>85120</v>
      </c>
      <c r="B92" s="206" t="s">
        <v>621</v>
      </c>
      <c r="C92" s="207" t="s">
        <v>134</v>
      </c>
      <c r="D92" s="208" t="n">
        <v>1</v>
      </c>
      <c r="E92" s="201" t="n">
        <f aca="false">VLOOKUP(A92,'COMP ANL'!A:I,9,0)</f>
        <v>147.73</v>
      </c>
      <c r="F92" s="201" t="n">
        <f aca="false">E92*D92</f>
        <v>147.73</v>
      </c>
      <c r="G92" s="202" t="n">
        <f aca="false">BDI_Materiais!$H$27</f>
        <v>0.2026</v>
      </c>
      <c r="H92" s="201" t="n">
        <f aca="false">ROUND((E92*(1+G92))*D92,2)</f>
        <v>177.66</v>
      </c>
      <c r="I92" s="203" t="n">
        <f aca="false">H92/CAPA!$D$54</f>
        <v>0.000112584402655968</v>
      </c>
      <c r="J92" s="203" t="n">
        <f aca="false">I92+J91</f>
        <v>0.999953485899161</v>
      </c>
    </row>
    <row r="93" customFormat="false" ht="45" hidden="false" customHeight="false" outlineLevel="0" collapsed="false">
      <c r="A93" s="205" t="n">
        <v>95879</v>
      </c>
      <c r="B93" s="206" t="s">
        <v>394</v>
      </c>
      <c r="C93" s="207" t="s">
        <v>395</v>
      </c>
      <c r="D93" s="208" t="n">
        <v>42.1</v>
      </c>
      <c r="E93" s="201" t="n">
        <f aca="false">VLOOKUP(A93,'COMP ANL'!A:I,9,0)</f>
        <v>1.45</v>
      </c>
      <c r="F93" s="201" t="n">
        <f aca="false">E93*D93</f>
        <v>61.045</v>
      </c>
      <c r="G93" s="202" t="n">
        <f aca="false">BDI_Materiais!$H$27</f>
        <v>0.2026</v>
      </c>
      <c r="H93" s="201" t="n">
        <f aca="false">ROUND((E93*(1+G93))*D93,2)</f>
        <v>73.41</v>
      </c>
      <c r="I93" s="203" t="n">
        <f aca="false">H93/CAPA!$D$54</f>
        <v>4.65204379093471E-005</v>
      </c>
      <c r="J93" s="203" t="n">
        <f aca="false">I93+J92</f>
        <v>1.00000000633707</v>
      </c>
    </row>
  </sheetData>
  <autoFilter ref="A11:I93"/>
  <mergeCells count="3">
    <mergeCell ref="H1:I1"/>
    <mergeCell ref="H2:I2"/>
    <mergeCell ref="A10:J10"/>
  </mergeCells>
  <printOptions headings="false" gridLines="false" gridLinesSet="true" horizontalCentered="false" verticalCentered="false"/>
  <pageMargins left="0.511805555555555" right="0.511805555555555" top="0.7875" bottom="0.7875" header="0.511805555555555" footer="0.511805555555555"/>
  <pageSetup paperSize="9" scale="48"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7.xml><?xml version="1.0" encoding="utf-8"?>
<worksheet xmlns="http://schemas.openxmlformats.org/spreadsheetml/2006/main" xmlns:r="http://schemas.openxmlformats.org/officeDocument/2006/relationships">
  <sheetPr filterMode="false">
    <tabColor rgb="FFFFD966"/>
    <pageSetUpPr fitToPage="false"/>
  </sheetPr>
  <dimension ref="A1:AA239"/>
  <sheetViews>
    <sheetView showFormulas="false" showGridLines="false" showRowColHeaders="true" showZeros="true" rightToLeft="false" tabSelected="false" showOutlineSymbols="true" defaultGridColor="true" view="pageBreakPreview" topLeftCell="A1" colorId="64" zoomScale="100" zoomScaleNormal="85"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215" width="21.14"/>
    <col collapsed="false" customWidth="true" hidden="false" outlineLevel="0" max="2" min="2" style="215" width="20.86"/>
    <col collapsed="false" customWidth="true" hidden="false" outlineLevel="0" max="3" min="3" style="216" width="20.86"/>
    <col collapsed="false" customWidth="true" hidden="false" outlineLevel="0" max="4" min="4" style="217" width="60.71"/>
    <col collapsed="false" customWidth="true" hidden="false" outlineLevel="0" max="5" min="5" style="216" width="7.71"/>
    <col collapsed="false" customWidth="true" hidden="false" outlineLevel="0" max="6" min="6" style="218" width="13.57"/>
    <col collapsed="false" customWidth="true" hidden="false" outlineLevel="0" max="7" min="7" style="219" width="16.14"/>
    <col collapsed="false" customWidth="true" hidden="false" outlineLevel="0" max="9" min="8" style="219" width="17.14"/>
    <col collapsed="false" customWidth="true" hidden="false" outlineLevel="0" max="10" min="10" style="219" width="27.71"/>
    <col collapsed="false" customWidth="true" hidden="false" outlineLevel="0" max="11" min="11" style="219" width="17.71"/>
    <col collapsed="false" customWidth="true" hidden="false" outlineLevel="0" max="12" min="12" style="220" width="16"/>
    <col collapsed="false" customWidth="true" hidden="false" outlineLevel="0" max="13" min="13" style="86" width="12.42"/>
    <col collapsed="false" customWidth="true" hidden="false" outlineLevel="0" max="14" min="14" style="221" width="9.14"/>
    <col collapsed="false" customWidth="true" hidden="false" outlineLevel="0" max="15" min="15" style="221" width="10.29"/>
    <col collapsed="false" customWidth="true" hidden="false" outlineLevel="0" max="1025" min="16" style="0" width="8.67"/>
  </cols>
  <sheetData>
    <row r="1" s="112" customFormat="true" ht="15" hidden="false" customHeight="false" outlineLevel="0" collapsed="false">
      <c r="A1" s="109"/>
      <c r="B1" s="109"/>
      <c r="C1" s="111"/>
      <c r="D1" s="110"/>
      <c r="E1" s="111"/>
      <c r="I1" s="113" t="s">
        <v>2</v>
      </c>
      <c r="J1" s="113"/>
      <c r="K1" s="114" t="n">
        <f aca="false">BDI_Materiais!$H$27</f>
        <v>0.2026</v>
      </c>
      <c r="L1" s="115"/>
      <c r="M1" s="115"/>
      <c r="N1" s="115"/>
      <c r="P1" s="116"/>
      <c r="V1" s="116"/>
      <c r="W1" s="116"/>
      <c r="X1" s="116"/>
      <c r="Y1" s="116"/>
      <c r="Z1" s="116"/>
      <c r="AA1" s="116"/>
    </row>
    <row r="2" s="112" customFormat="true" ht="15" hidden="false" customHeight="false" outlineLevel="0" collapsed="false">
      <c r="A2" s="109"/>
      <c r="B2" s="118"/>
      <c r="C2" s="119"/>
      <c r="D2" s="118"/>
      <c r="E2" s="119"/>
      <c r="H2" s="120"/>
      <c r="I2" s="113" t="s">
        <v>3</v>
      </c>
      <c r="J2" s="113"/>
      <c r="K2" s="114" t="n">
        <f aca="false">BDI_Equipamentos!$H$27</f>
        <v>0.1326</v>
      </c>
      <c r="L2" s="115"/>
      <c r="M2" s="115"/>
      <c r="N2" s="115"/>
      <c r="P2" s="116"/>
      <c r="V2" s="116"/>
      <c r="W2" s="116"/>
      <c r="X2" s="116"/>
      <c r="Y2" s="116"/>
      <c r="Z2" s="116"/>
      <c r="AA2" s="116"/>
    </row>
    <row r="3" s="112" customFormat="true" ht="15" hidden="false" customHeight="false" outlineLevel="0" collapsed="false">
      <c r="A3" s="109"/>
      <c r="B3" s="118"/>
      <c r="C3" s="119"/>
      <c r="D3" s="118"/>
      <c r="E3" s="119"/>
      <c r="F3" s="124"/>
      <c r="H3" s="120"/>
      <c r="I3" s="120"/>
      <c r="J3" s="120"/>
      <c r="K3" s="120"/>
      <c r="L3" s="115"/>
      <c r="M3" s="115"/>
      <c r="N3" s="115"/>
      <c r="P3" s="116"/>
      <c r="V3" s="116"/>
      <c r="W3" s="116"/>
      <c r="X3" s="116"/>
      <c r="Y3" s="116"/>
      <c r="Z3" s="116"/>
      <c r="AA3" s="116"/>
    </row>
    <row r="4" s="112" customFormat="true" ht="15" hidden="false" customHeight="false" outlineLevel="0" collapsed="false">
      <c r="A4" s="126"/>
      <c r="B4" s="126"/>
      <c r="C4" s="127"/>
      <c r="D4" s="126"/>
      <c r="E4" s="127"/>
      <c r="F4" s="128"/>
      <c r="H4" s="120"/>
      <c r="I4" s="120"/>
      <c r="J4" s="120"/>
      <c r="L4" s="115"/>
      <c r="M4" s="115"/>
      <c r="N4" s="115"/>
      <c r="P4" s="116"/>
      <c r="V4" s="116"/>
      <c r="W4" s="116"/>
      <c r="X4" s="116"/>
      <c r="Y4" s="116"/>
      <c r="Z4" s="116"/>
      <c r="AA4" s="116"/>
    </row>
    <row r="5" s="112" customFormat="true" ht="15" hidden="false" customHeight="false" outlineLevel="0" collapsed="false">
      <c r="A5" s="130" t="s">
        <v>29</v>
      </c>
      <c r="B5" s="131"/>
      <c r="C5" s="132"/>
      <c r="D5" s="131"/>
      <c r="E5" s="132"/>
      <c r="F5" s="133"/>
      <c r="K5" s="135" t="s">
        <v>65</v>
      </c>
      <c r="L5" s="115"/>
      <c r="M5" s="115"/>
      <c r="N5" s="115"/>
      <c r="P5" s="116"/>
      <c r="V5" s="116"/>
      <c r="W5" s="116"/>
      <c r="X5" s="116"/>
      <c r="Y5" s="116"/>
      <c r="Z5" s="116"/>
      <c r="AA5" s="116"/>
    </row>
    <row r="6" s="112" customFormat="true" ht="15" hidden="false" customHeight="false" outlineLevel="0" collapsed="false">
      <c r="A6" s="130" t="s">
        <v>31</v>
      </c>
      <c r="B6" s="126"/>
      <c r="C6" s="127"/>
      <c r="D6" s="126"/>
      <c r="E6" s="127"/>
      <c r="K6" s="137" t="s">
        <v>66</v>
      </c>
      <c r="L6" s="115"/>
      <c r="M6" s="115"/>
      <c r="N6" s="115"/>
      <c r="P6" s="116"/>
      <c r="V6" s="116"/>
      <c r="W6" s="116"/>
      <c r="X6" s="116"/>
      <c r="Y6" s="116"/>
      <c r="Z6" s="116"/>
      <c r="AA6" s="116"/>
    </row>
    <row r="7" s="112" customFormat="true" ht="15" hidden="false" customHeight="false" outlineLevel="0" collapsed="false">
      <c r="A7" s="138" t="s">
        <v>21</v>
      </c>
      <c r="B7" s="126"/>
      <c r="C7" s="127"/>
      <c r="D7" s="126"/>
      <c r="E7" s="127"/>
      <c r="K7" s="139" t="str">
        <f aca="false">IF('!Dados'!G3="Com Desoneração",'!Dados'!E6,'!Dados'!E7)</f>
        <v>LEIS SOCIAIS HORISTAS: 110,69%</v>
      </c>
      <c r="L7" s="139"/>
      <c r="M7" s="115"/>
      <c r="N7" s="115"/>
      <c r="P7" s="116"/>
      <c r="V7" s="116"/>
      <c r="W7" s="116"/>
      <c r="X7" s="116"/>
      <c r="Y7" s="116"/>
      <c r="Z7" s="116"/>
      <c r="AA7" s="116"/>
    </row>
    <row r="8" s="112" customFormat="true" ht="15" hidden="false" customHeight="false" outlineLevel="0" collapsed="false">
      <c r="A8" s="138" t="s">
        <v>67</v>
      </c>
      <c r="B8" s="126"/>
      <c r="C8" s="127"/>
      <c r="D8" s="126"/>
      <c r="E8" s="127"/>
      <c r="F8" s="140"/>
      <c r="K8" s="137" t="str">
        <f aca="false">IF('!Dados'!G3="Com Desoneração",'!Dados'!G6,'!Dados'!G7)</f>
        <v>LEIS SOCIAIS MENSALISTAS: 70,40%</v>
      </c>
      <c r="L8" s="115"/>
      <c r="M8" s="115"/>
      <c r="N8" s="115"/>
      <c r="P8" s="116"/>
      <c r="V8" s="116"/>
      <c r="W8" s="116"/>
      <c r="X8" s="116"/>
      <c r="Y8" s="116"/>
      <c r="Z8" s="116"/>
      <c r="AA8" s="116"/>
    </row>
    <row r="9" s="112" customFormat="true" ht="15" hidden="false" customHeight="false" outlineLevel="0" collapsed="false">
      <c r="A9" s="138" t="s">
        <v>68</v>
      </c>
      <c r="B9" s="126"/>
      <c r="C9" s="127"/>
      <c r="D9" s="126"/>
      <c r="E9" s="111"/>
      <c r="F9" s="140"/>
      <c r="K9" s="137" t="str">
        <f aca="false">IF('!Dados'!G3="Com Desoneração",'!Dados'!I6,'!Dados'!I7)</f>
        <v>TABELA DE REFERÊNCIA:. SINAPI - OUTUBRO DE 2023 SEM DESONERAÇÃO</v>
      </c>
      <c r="L9" s="115"/>
      <c r="M9" s="115"/>
      <c r="N9" s="115"/>
      <c r="P9" s="116"/>
      <c r="V9" s="116"/>
      <c r="W9" s="116"/>
      <c r="X9" s="116"/>
      <c r="Y9" s="116"/>
      <c r="Z9" s="116"/>
      <c r="AA9" s="116"/>
    </row>
    <row r="10" customFormat="false" ht="18.75" hidden="false" customHeight="true" outlineLevel="0" collapsed="false">
      <c r="A10" s="222" t="s">
        <v>53</v>
      </c>
      <c r="B10" s="222"/>
      <c r="C10" s="222"/>
      <c r="D10" s="222"/>
      <c r="E10" s="222"/>
      <c r="F10" s="222"/>
      <c r="G10" s="222"/>
      <c r="H10" s="222"/>
      <c r="I10" s="222"/>
      <c r="J10" s="222"/>
      <c r="K10" s="222"/>
    </row>
    <row r="11" customFormat="false" ht="18.75" hidden="false" customHeight="true" outlineLevel="0" collapsed="false">
      <c r="A11" s="222" t="s">
        <v>756</v>
      </c>
      <c r="B11" s="222"/>
      <c r="C11" s="222"/>
      <c r="D11" s="222"/>
      <c r="E11" s="222"/>
      <c r="F11" s="222"/>
      <c r="G11" s="222"/>
      <c r="H11" s="222"/>
      <c r="I11" s="222"/>
      <c r="J11" s="222"/>
      <c r="K11" s="222"/>
    </row>
    <row r="12" customFormat="false" ht="25.5" hidden="false" customHeight="false" outlineLevel="0" collapsed="false">
      <c r="A12" s="223" t="s">
        <v>70</v>
      </c>
      <c r="B12" s="224" t="s">
        <v>103</v>
      </c>
      <c r="C12" s="224" t="s">
        <v>757</v>
      </c>
      <c r="D12" s="224" t="s">
        <v>758</v>
      </c>
      <c r="E12" s="224" t="s">
        <v>105</v>
      </c>
      <c r="F12" s="225" t="s">
        <v>106</v>
      </c>
      <c r="G12" s="226" t="s">
        <v>759</v>
      </c>
      <c r="H12" s="226" t="s">
        <v>760</v>
      </c>
      <c r="I12" s="226" t="s">
        <v>761</v>
      </c>
      <c r="J12" s="226" t="s">
        <v>762</v>
      </c>
      <c r="K12" s="227" t="s">
        <v>763</v>
      </c>
    </row>
    <row r="13" customFormat="false" ht="15" hidden="false" customHeight="false" outlineLevel="0" collapsed="false">
      <c r="A13" s="270" t="s">
        <v>2158</v>
      </c>
      <c r="B13" s="271" t="s">
        <v>15</v>
      </c>
      <c r="C13" s="272"/>
      <c r="D13" s="273" t="s">
        <v>76</v>
      </c>
      <c r="E13" s="272"/>
      <c r="F13" s="274"/>
      <c r="G13" s="272" t="s">
        <v>15</v>
      </c>
      <c r="H13" s="272"/>
      <c r="I13" s="272"/>
      <c r="J13" s="272"/>
      <c r="K13" s="235"/>
    </row>
    <row r="14" customFormat="false" ht="15" hidden="false" customHeight="false" outlineLevel="0" collapsed="false">
      <c r="A14" s="275" t="s">
        <v>2159</v>
      </c>
      <c r="B14" s="276" t="s">
        <v>15</v>
      </c>
      <c r="C14" s="277"/>
      <c r="D14" s="278" t="s">
        <v>2160</v>
      </c>
      <c r="E14" s="277"/>
      <c r="F14" s="279"/>
      <c r="G14" s="277" t="s">
        <v>15</v>
      </c>
      <c r="H14" s="277"/>
      <c r="I14" s="277"/>
      <c r="J14" s="277"/>
      <c r="K14" s="243"/>
    </row>
    <row r="15" customFormat="false" ht="15" hidden="false" customHeight="false" outlineLevel="0" collapsed="false">
      <c r="A15" s="275" t="s">
        <v>2161</v>
      </c>
      <c r="B15" s="276" t="s">
        <v>15</v>
      </c>
      <c r="C15" s="277"/>
      <c r="D15" s="278" t="s">
        <v>2162</v>
      </c>
      <c r="E15" s="277"/>
      <c r="F15" s="279"/>
      <c r="G15" s="277" t="s">
        <v>15</v>
      </c>
      <c r="H15" s="277"/>
      <c r="I15" s="277"/>
      <c r="J15" s="277"/>
      <c r="K15" s="243"/>
    </row>
    <row r="16" customFormat="false" ht="15" hidden="false" customHeight="false" outlineLevel="0" collapsed="false">
      <c r="A16" s="280" t="s">
        <v>2163</v>
      </c>
      <c r="B16" s="281" t="s">
        <v>15</v>
      </c>
      <c r="C16" s="282"/>
      <c r="D16" s="283" t="s">
        <v>2164</v>
      </c>
      <c r="E16" s="282"/>
      <c r="F16" s="284"/>
      <c r="G16" s="282" t="s">
        <v>15</v>
      </c>
      <c r="H16" s="282"/>
      <c r="I16" s="282"/>
      <c r="J16" s="282"/>
      <c r="K16" s="251"/>
    </row>
    <row r="17" customFormat="false" ht="45" hidden="false" customHeight="false" outlineLevel="0" collapsed="false">
      <c r="A17" s="205" t="s">
        <v>2165</v>
      </c>
      <c r="B17" s="205" t="n">
        <v>93207</v>
      </c>
      <c r="C17" s="207" t="s">
        <v>774</v>
      </c>
      <c r="D17" s="206" t="s">
        <v>2080</v>
      </c>
      <c r="E17" s="207" t="s">
        <v>114</v>
      </c>
      <c r="F17" s="252" t="n">
        <v>34</v>
      </c>
      <c r="G17" s="253" t="n">
        <f aca="false">VLOOKUP(B17,'COMP ANL'!A:I,9,0)</f>
        <v>1212.45</v>
      </c>
      <c r="H17" s="254" t="n">
        <f aca="false">$K$1</f>
        <v>0.2026</v>
      </c>
      <c r="I17" s="253" t="n">
        <f aca="false">G17*(1+H17)</f>
        <v>1458.09237</v>
      </c>
      <c r="J17" s="253" t="n">
        <f aca="false">ROUND((I17*F17),2)</f>
        <v>49575.14</v>
      </c>
      <c r="K17" s="214"/>
    </row>
    <row r="18" customFormat="false" ht="15" hidden="false" customHeight="false" outlineLevel="0" collapsed="false">
      <c r="A18" s="244" t="s">
        <v>2166</v>
      </c>
      <c r="B18" s="245" t="s">
        <v>15</v>
      </c>
      <c r="C18" s="246"/>
      <c r="D18" s="247" t="s">
        <v>2167</v>
      </c>
      <c r="E18" s="246"/>
      <c r="F18" s="248"/>
      <c r="G18" s="249" t="s">
        <v>15</v>
      </c>
      <c r="H18" s="250"/>
      <c r="I18" s="249"/>
      <c r="J18" s="249"/>
      <c r="K18" s="251"/>
    </row>
    <row r="19" customFormat="false" ht="30" hidden="false" customHeight="false" outlineLevel="0" collapsed="false">
      <c r="A19" s="205" t="s">
        <v>2168</v>
      </c>
      <c r="B19" s="205" t="n">
        <v>93208</v>
      </c>
      <c r="C19" s="207" t="s">
        <v>774</v>
      </c>
      <c r="D19" s="206" t="s">
        <v>2086</v>
      </c>
      <c r="E19" s="207" t="s">
        <v>114</v>
      </c>
      <c r="F19" s="252" t="n">
        <v>34</v>
      </c>
      <c r="G19" s="253" t="n">
        <f aca="false">VLOOKUP(B19,'COMP ANL'!A:I,9,0)</f>
        <v>954.12</v>
      </c>
      <c r="H19" s="254" t="n">
        <f aca="false">$K$1</f>
        <v>0.2026</v>
      </c>
      <c r="I19" s="253" t="n">
        <f aca="false">G19*(1+H19)</f>
        <v>1147.424712</v>
      </c>
      <c r="J19" s="253" t="n">
        <f aca="false">ROUND((I19*F19),2)</f>
        <v>39012.44</v>
      </c>
      <c r="K19" s="214"/>
    </row>
    <row r="20" customFormat="false" ht="30" hidden="false" customHeight="false" outlineLevel="0" collapsed="false">
      <c r="A20" s="205" t="s">
        <v>2169</v>
      </c>
      <c r="B20" s="205" t="n">
        <v>93584</v>
      </c>
      <c r="C20" s="207" t="s">
        <v>774</v>
      </c>
      <c r="D20" s="206" t="s">
        <v>2092</v>
      </c>
      <c r="E20" s="207" t="s">
        <v>114</v>
      </c>
      <c r="F20" s="252" t="n">
        <v>16</v>
      </c>
      <c r="G20" s="253" t="n">
        <f aca="false">VLOOKUP(B20,'COMP ANL'!A:I,9,0)</f>
        <v>943.03</v>
      </c>
      <c r="H20" s="254" t="n">
        <f aca="false">$K$1</f>
        <v>0.2026</v>
      </c>
      <c r="I20" s="253" t="n">
        <f aca="false">G20*(1+H20)</f>
        <v>1134.087878</v>
      </c>
      <c r="J20" s="253" t="n">
        <f aca="false">ROUND((I20*F20),2)</f>
        <v>18145.41</v>
      </c>
      <c r="K20" s="214"/>
    </row>
    <row r="21" customFormat="false" ht="45" hidden="false" customHeight="false" outlineLevel="0" collapsed="false">
      <c r="A21" s="205" t="s">
        <v>2170</v>
      </c>
      <c r="B21" s="205" t="s">
        <v>2129</v>
      </c>
      <c r="C21" s="207" t="s">
        <v>841</v>
      </c>
      <c r="D21" s="206" t="s">
        <v>2130</v>
      </c>
      <c r="E21" s="207" t="s">
        <v>134</v>
      </c>
      <c r="F21" s="252" t="n">
        <v>1</v>
      </c>
      <c r="G21" s="253" t="n">
        <f aca="false">VLOOKUP(B21,'COMP ANL'!A:I,9,0)</f>
        <v>2128.78</v>
      </c>
      <c r="H21" s="254" t="n">
        <f aca="false">$K$1</f>
        <v>0.2026</v>
      </c>
      <c r="I21" s="253" t="n">
        <f aca="false">G21*(1+H21)</f>
        <v>2560.070828</v>
      </c>
      <c r="J21" s="253" t="n">
        <f aca="false">ROUND((I21*F21),2)</f>
        <v>2560.07</v>
      </c>
      <c r="K21" s="214"/>
    </row>
    <row r="22" customFormat="false" ht="45" hidden="false" customHeight="false" outlineLevel="0" collapsed="false">
      <c r="A22" s="205" t="s">
        <v>2171</v>
      </c>
      <c r="B22" s="205" t="s">
        <v>2134</v>
      </c>
      <c r="C22" s="207" t="s">
        <v>841</v>
      </c>
      <c r="D22" s="206" t="s">
        <v>2135</v>
      </c>
      <c r="E22" s="207" t="s">
        <v>134</v>
      </c>
      <c r="F22" s="252" t="n">
        <v>1</v>
      </c>
      <c r="G22" s="253" t="n">
        <f aca="false">VLOOKUP(B22,'COMP ANL'!A:I,9,0)</f>
        <v>1273.17</v>
      </c>
      <c r="H22" s="254" t="n">
        <f aca="false">$K$1</f>
        <v>0.2026</v>
      </c>
      <c r="I22" s="253" t="n">
        <f aca="false">G22*(1+H22)</f>
        <v>1531.114242</v>
      </c>
      <c r="J22" s="253" t="n">
        <f aca="false">ROUND((I22*F22),2)</f>
        <v>1531.11</v>
      </c>
      <c r="K22" s="214"/>
    </row>
    <row r="23" customFormat="false" ht="30" hidden="false" customHeight="false" outlineLevel="0" collapsed="false">
      <c r="A23" s="205" t="s">
        <v>2172</v>
      </c>
      <c r="B23" s="205" t="s">
        <v>2146</v>
      </c>
      <c r="C23" s="207" t="s">
        <v>841</v>
      </c>
      <c r="D23" s="206" t="s">
        <v>2147</v>
      </c>
      <c r="E23" s="207" t="s">
        <v>134</v>
      </c>
      <c r="F23" s="252" t="n">
        <v>1</v>
      </c>
      <c r="G23" s="253" t="n">
        <f aca="false">VLOOKUP(B23,'COMP ANL'!A:I,9,0)</f>
        <v>933.49</v>
      </c>
      <c r="H23" s="254" t="n">
        <f aca="false">$K$1</f>
        <v>0.2026</v>
      </c>
      <c r="I23" s="253" t="n">
        <f aca="false">G23*(1+H23)</f>
        <v>1122.615074</v>
      </c>
      <c r="J23" s="253" t="n">
        <f aca="false">ROUND((I23*F23),2)</f>
        <v>1122.62</v>
      </c>
      <c r="K23" s="214"/>
    </row>
    <row r="24" customFormat="false" ht="15" hidden="false" customHeight="false" outlineLevel="0" collapsed="false">
      <c r="A24" s="244" t="s">
        <v>2173</v>
      </c>
      <c r="B24" s="245" t="s">
        <v>15</v>
      </c>
      <c r="C24" s="246"/>
      <c r="D24" s="247" t="s">
        <v>2174</v>
      </c>
      <c r="E24" s="246"/>
      <c r="F24" s="248"/>
      <c r="G24" s="249" t="s">
        <v>15</v>
      </c>
      <c r="H24" s="250"/>
      <c r="I24" s="249"/>
      <c r="J24" s="249"/>
      <c r="K24" s="251"/>
    </row>
    <row r="25" customFormat="false" ht="45" hidden="false" customHeight="false" outlineLevel="0" collapsed="false">
      <c r="A25" s="205" t="s">
        <v>2175</v>
      </c>
      <c r="B25" s="205" t="s">
        <v>2105</v>
      </c>
      <c r="C25" s="207" t="s">
        <v>841</v>
      </c>
      <c r="D25" s="206" t="s">
        <v>2106</v>
      </c>
      <c r="E25" s="207" t="s">
        <v>114</v>
      </c>
      <c r="F25" s="252" t="n">
        <v>20</v>
      </c>
      <c r="G25" s="253" t="n">
        <f aca="false">VLOOKUP(B25,'COMP ANL'!A:I,9,0)</f>
        <v>300.56</v>
      </c>
      <c r="H25" s="254" t="n">
        <f aca="false">$K$1</f>
        <v>0.2026</v>
      </c>
      <c r="I25" s="253" t="n">
        <f aca="false">G25*(1+H25)</f>
        <v>361.453456</v>
      </c>
      <c r="J25" s="253" t="n">
        <f aca="false">ROUND((I25*F25),2)</f>
        <v>7229.07</v>
      </c>
      <c r="K25" s="214"/>
    </row>
    <row r="26" customFormat="false" ht="30" hidden="false" customHeight="false" outlineLevel="0" collapsed="false">
      <c r="A26" s="205" t="s">
        <v>2176</v>
      </c>
      <c r="B26" s="205" t="n">
        <v>93582</v>
      </c>
      <c r="C26" s="207" t="s">
        <v>774</v>
      </c>
      <c r="D26" s="206" t="s">
        <v>2097</v>
      </c>
      <c r="E26" s="207" t="s">
        <v>114</v>
      </c>
      <c r="F26" s="252" t="n">
        <v>36</v>
      </c>
      <c r="G26" s="253" t="n">
        <f aca="false">VLOOKUP(B26,'COMP ANL'!A:I,9,0)</f>
        <v>300.71</v>
      </c>
      <c r="H26" s="254" t="n">
        <f aca="false">$K$1</f>
        <v>0.2026</v>
      </c>
      <c r="I26" s="253" t="n">
        <f aca="false">G26*(1+H26)</f>
        <v>361.633846</v>
      </c>
      <c r="J26" s="253" t="n">
        <f aca="false">ROUND((I26*F26),2)</f>
        <v>13018.82</v>
      </c>
      <c r="K26" s="214"/>
    </row>
    <row r="27" customFormat="false" ht="15" hidden="false" customHeight="false" outlineLevel="0" collapsed="false">
      <c r="A27" s="244" t="s">
        <v>2177</v>
      </c>
      <c r="B27" s="245" t="s">
        <v>15</v>
      </c>
      <c r="C27" s="246"/>
      <c r="D27" s="247" t="s">
        <v>2178</v>
      </c>
      <c r="E27" s="246"/>
      <c r="F27" s="248"/>
      <c r="G27" s="249" t="s">
        <v>15</v>
      </c>
      <c r="H27" s="250"/>
      <c r="I27" s="249"/>
      <c r="J27" s="249"/>
      <c r="K27" s="251"/>
    </row>
    <row r="28" customFormat="false" ht="45" hidden="false" customHeight="false" outlineLevel="0" collapsed="false">
      <c r="A28" s="205" t="s">
        <v>2179</v>
      </c>
      <c r="B28" s="205" t="n">
        <v>93210</v>
      </c>
      <c r="C28" s="207" t="s">
        <v>774</v>
      </c>
      <c r="D28" s="206" t="s">
        <v>2082</v>
      </c>
      <c r="E28" s="207" t="s">
        <v>114</v>
      </c>
      <c r="F28" s="252" t="n">
        <v>60</v>
      </c>
      <c r="G28" s="253" t="n">
        <f aca="false">VLOOKUP(B28,'COMP ANL'!A:I,9,0)</f>
        <v>634.2</v>
      </c>
      <c r="H28" s="254" t="n">
        <f aca="false">$K$1</f>
        <v>0.2026</v>
      </c>
      <c r="I28" s="253" t="n">
        <f aca="false">G28*(1+H28)</f>
        <v>762.68892</v>
      </c>
      <c r="J28" s="253" t="n">
        <f aca="false">ROUND((I28*F28),2)</f>
        <v>45761.34</v>
      </c>
      <c r="K28" s="214"/>
    </row>
    <row r="29" customFormat="false" ht="15" hidden="false" customHeight="false" outlineLevel="0" collapsed="false">
      <c r="A29" s="244" t="s">
        <v>2180</v>
      </c>
      <c r="B29" s="245" t="s">
        <v>15</v>
      </c>
      <c r="C29" s="246"/>
      <c r="D29" s="247" t="s">
        <v>2181</v>
      </c>
      <c r="E29" s="246"/>
      <c r="F29" s="248"/>
      <c r="G29" s="249" t="s">
        <v>15</v>
      </c>
      <c r="H29" s="250"/>
      <c r="I29" s="249"/>
      <c r="J29" s="249"/>
      <c r="K29" s="251"/>
    </row>
    <row r="30" customFormat="false" ht="45" hidden="false" customHeight="false" outlineLevel="0" collapsed="false">
      <c r="A30" s="205" t="s">
        <v>2182</v>
      </c>
      <c r="B30" s="205" t="n">
        <v>93212</v>
      </c>
      <c r="C30" s="207" t="s">
        <v>774</v>
      </c>
      <c r="D30" s="206" t="s">
        <v>2079</v>
      </c>
      <c r="E30" s="207" t="s">
        <v>114</v>
      </c>
      <c r="F30" s="252" t="n">
        <v>40</v>
      </c>
      <c r="G30" s="253" t="n">
        <f aca="false">VLOOKUP(B30,'COMP ANL'!A:I,9,0)</f>
        <v>1062.02</v>
      </c>
      <c r="H30" s="254" t="n">
        <f aca="false">$K$1</f>
        <v>0.2026</v>
      </c>
      <c r="I30" s="253" t="n">
        <f aca="false">G30*(1+H30)</f>
        <v>1277.185252</v>
      </c>
      <c r="J30" s="253" t="n">
        <f aca="false">ROUND((I30*F30),2)</f>
        <v>51087.41</v>
      </c>
      <c r="K30" s="214"/>
    </row>
    <row r="31" customFormat="false" ht="15" hidden="false" customHeight="false" outlineLevel="0" collapsed="false">
      <c r="A31" s="236" t="s">
        <v>2183</v>
      </c>
      <c r="B31" s="237" t="s">
        <v>15</v>
      </c>
      <c r="C31" s="238"/>
      <c r="D31" s="239" t="s">
        <v>2184</v>
      </c>
      <c r="E31" s="238"/>
      <c r="F31" s="240"/>
      <c r="G31" s="241" t="s">
        <v>15</v>
      </c>
      <c r="H31" s="242"/>
      <c r="I31" s="241"/>
      <c r="J31" s="241"/>
      <c r="K31" s="243"/>
    </row>
    <row r="32" customFormat="false" ht="15" hidden="false" customHeight="false" outlineLevel="0" collapsed="false">
      <c r="A32" s="244" t="s">
        <v>2185</v>
      </c>
      <c r="B32" s="245" t="s">
        <v>15</v>
      </c>
      <c r="C32" s="246"/>
      <c r="D32" s="247" t="s">
        <v>2186</v>
      </c>
      <c r="E32" s="246"/>
      <c r="F32" s="248"/>
      <c r="G32" s="249" t="s">
        <v>15</v>
      </c>
      <c r="H32" s="250"/>
      <c r="I32" s="249"/>
      <c r="J32" s="249"/>
      <c r="K32" s="251"/>
    </row>
    <row r="33" customFormat="false" ht="75" hidden="false" customHeight="false" outlineLevel="0" collapsed="false">
      <c r="A33" s="205" t="s">
        <v>2187</v>
      </c>
      <c r="B33" s="205" t="n">
        <v>104122</v>
      </c>
      <c r="C33" s="207" t="s">
        <v>774</v>
      </c>
      <c r="D33" s="206" t="s">
        <v>2151</v>
      </c>
      <c r="E33" s="207" t="s">
        <v>134</v>
      </c>
      <c r="F33" s="252" t="n">
        <v>1</v>
      </c>
      <c r="G33" s="253" t="n">
        <f aca="false">VLOOKUP(B33,'COMP ANL'!A:I,9,0)</f>
        <v>566.04</v>
      </c>
      <c r="H33" s="254" t="n">
        <f aca="false">$K$1</f>
        <v>0.2026</v>
      </c>
      <c r="I33" s="253" t="n">
        <f aca="false">G33*(1+H33)</f>
        <v>680.719704</v>
      </c>
      <c r="J33" s="253" t="n">
        <f aca="false">ROUND((I33*F33),2)</f>
        <v>680.72</v>
      </c>
      <c r="K33" s="214"/>
    </row>
    <row r="34" customFormat="false" ht="75" hidden="false" customHeight="false" outlineLevel="0" collapsed="false">
      <c r="A34" s="205" t="s">
        <v>2188</v>
      </c>
      <c r="B34" s="205" t="n">
        <v>104139</v>
      </c>
      <c r="C34" s="207" t="s">
        <v>774</v>
      </c>
      <c r="D34" s="206" t="s">
        <v>2136</v>
      </c>
      <c r="E34" s="207" t="s">
        <v>134</v>
      </c>
      <c r="F34" s="252" t="n">
        <v>1</v>
      </c>
      <c r="G34" s="253" t="n">
        <f aca="false">VLOOKUP(B34,'COMP ANL'!A:I,9,0)</f>
        <v>1176.69</v>
      </c>
      <c r="H34" s="254" t="n">
        <f aca="false">$K$1</f>
        <v>0.2026</v>
      </c>
      <c r="I34" s="253" t="n">
        <f aca="false">G34*(1+H34)</f>
        <v>1415.087394</v>
      </c>
      <c r="J34" s="253" t="n">
        <f aca="false">ROUND((I34*F34),2)</f>
        <v>1415.09</v>
      </c>
      <c r="K34" s="214"/>
    </row>
    <row r="35" customFormat="false" ht="15" hidden="false" customHeight="false" outlineLevel="0" collapsed="false">
      <c r="A35" s="244" t="s">
        <v>2189</v>
      </c>
      <c r="B35" s="245" t="s">
        <v>15</v>
      </c>
      <c r="C35" s="246"/>
      <c r="D35" s="247" t="s">
        <v>2190</v>
      </c>
      <c r="E35" s="246"/>
      <c r="F35" s="248"/>
      <c r="G35" s="249" t="s">
        <v>15</v>
      </c>
      <c r="H35" s="250"/>
      <c r="I35" s="249"/>
      <c r="J35" s="249"/>
      <c r="K35" s="251"/>
    </row>
    <row r="36" customFormat="false" ht="45" hidden="false" customHeight="false" outlineLevel="0" collapsed="false">
      <c r="A36" s="205" t="s">
        <v>2191</v>
      </c>
      <c r="B36" s="205" t="n">
        <v>101512</v>
      </c>
      <c r="C36" s="207" t="s">
        <v>774</v>
      </c>
      <c r="D36" s="206" t="s">
        <v>2122</v>
      </c>
      <c r="E36" s="207" t="s">
        <v>134</v>
      </c>
      <c r="F36" s="252" t="n">
        <v>1</v>
      </c>
      <c r="G36" s="253" t="n">
        <f aca="false">VLOOKUP(B36,'COMP ANL'!A:I,9,0)</f>
        <v>2498.91</v>
      </c>
      <c r="H36" s="254" t="n">
        <f aca="false">$K$1</f>
        <v>0.2026</v>
      </c>
      <c r="I36" s="253" t="n">
        <f aca="false">G36*(1+H36)</f>
        <v>3005.189166</v>
      </c>
      <c r="J36" s="253" t="n">
        <f aca="false">ROUND((I36*F36),2)</f>
        <v>3005.19</v>
      </c>
      <c r="K36" s="214"/>
    </row>
    <row r="37" customFormat="false" ht="15" hidden="false" customHeight="false" outlineLevel="0" collapsed="false">
      <c r="A37" s="244" t="s">
        <v>2192</v>
      </c>
      <c r="B37" s="245" t="s">
        <v>15</v>
      </c>
      <c r="C37" s="246"/>
      <c r="D37" s="247" t="s">
        <v>2193</v>
      </c>
      <c r="E37" s="246"/>
      <c r="F37" s="248"/>
      <c r="G37" s="249" t="s">
        <v>15</v>
      </c>
      <c r="H37" s="250"/>
      <c r="I37" s="249"/>
      <c r="J37" s="249"/>
      <c r="K37" s="251"/>
    </row>
    <row r="38" customFormat="false" ht="30" hidden="false" customHeight="false" outlineLevel="0" collapsed="false">
      <c r="A38" s="205" t="s">
        <v>2194</v>
      </c>
      <c r="B38" s="205" t="n">
        <v>93585</v>
      </c>
      <c r="C38" s="207" t="s">
        <v>774</v>
      </c>
      <c r="D38" s="206" t="s">
        <v>2102</v>
      </c>
      <c r="E38" s="207" t="s">
        <v>114</v>
      </c>
      <c r="F38" s="252" t="n">
        <v>6</v>
      </c>
      <c r="G38" s="253" t="n">
        <f aca="false">VLOOKUP(B38,'COMP ANL'!A:I,9,0)</f>
        <v>1335.11</v>
      </c>
      <c r="H38" s="254" t="n">
        <f aca="false">$K$1</f>
        <v>0.2026</v>
      </c>
      <c r="I38" s="253" t="n">
        <f aca="false">G38*(1+H38)</f>
        <v>1605.603286</v>
      </c>
      <c r="J38" s="253" t="n">
        <f aca="false">ROUND((I38*F38),2)</f>
        <v>9633.62</v>
      </c>
      <c r="K38" s="214"/>
    </row>
    <row r="39" customFormat="false" ht="15" hidden="false" customHeight="false" outlineLevel="0" collapsed="false">
      <c r="A39" s="236" t="s">
        <v>2195</v>
      </c>
      <c r="B39" s="237" t="s">
        <v>15</v>
      </c>
      <c r="C39" s="238"/>
      <c r="D39" s="239" t="s">
        <v>2196</v>
      </c>
      <c r="E39" s="238"/>
      <c r="F39" s="240"/>
      <c r="G39" s="241" t="s">
        <v>15</v>
      </c>
      <c r="H39" s="242"/>
      <c r="I39" s="241"/>
      <c r="J39" s="241"/>
      <c r="K39" s="243"/>
    </row>
    <row r="40" customFormat="false" ht="15" hidden="false" customHeight="false" outlineLevel="0" collapsed="false">
      <c r="A40" s="244" t="s">
        <v>2197</v>
      </c>
      <c r="B40" s="245" t="s">
        <v>15</v>
      </c>
      <c r="C40" s="246"/>
      <c r="D40" s="247" t="s">
        <v>2198</v>
      </c>
      <c r="E40" s="246"/>
      <c r="F40" s="248"/>
      <c r="G40" s="249" t="s">
        <v>15</v>
      </c>
      <c r="H40" s="250"/>
      <c r="I40" s="249"/>
      <c r="J40" s="249"/>
      <c r="K40" s="251"/>
    </row>
    <row r="41" customFormat="false" ht="15" hidden="false" customHeight="false" outlineLevel="0" collapsed="false">
      <c r="A41" s="205" t="s">
        <v>2199</v>
      </c>
      <c r="B41" s="205" t="n">
        <v>98459</v>
      </c>
      <c r="C41" s="207" t="s">
        <v>774</v>
      </c>
      <c r="D41" s="206" t="s">
        <v>2076</v>
      </c>
      <c r="E41" s="207" t="s">
        <v>114</v>
      </c>
      <c r="F41" s="252" t="n">
        <v>591.25</v>
      </c>
      <c r="G41" s="253" t="n">
        <f aca="false">VLOOKUP(B41,'COMP ANL'!A:I,9,0)</f>
        <v>124.46</v>
      </c>
      <c r="H41" s="254" t="n">
        <f aca="false">$K$1</f>
        <v>0.2026</v>
      </c>
      <c r="I41" s="253" t="n">
        <f aca="false">G41*(1+H41)</f>
        <v>149.675596</v>
      </c>
      <c r="J41" s="253" t="n">
        <f aca="false">ROUND((I41*F41),2)</f>
        <v>88495.7</v>
      </c>
      <c r="K41" s="214"/>
    </row>
    <row r="42" customFormat="false" ht="15" hidden="false" customHeight="false" outlineLevel="0" collapsed="false">
      <c r="A42" s="244" t="s">
        <v>2200</v>
      </c>
      <c r="B42" s="245" t="s">
        <v>15</v>
      </c>
      <c r="C42" s="246"/>
      <c r="D42" s="247" t="s">
        <v>2201</v>
      </c>
      <c r="E42" s="246"/>
      <c r="F42" s="248"/>
      <c r="G42" s="249" t="s">
        <v>15</v>
      </c>
      <c r="H42" s="250"/>
      <c r="I42" s="249"/>
      <c r="J42" s="249"/>
      <c r="K42" s="251"/>
    </row>
    <row r="43" customFormat="false" ht="30" hidden="false" customHeight="false" outlineLevel="0" collapsed="false">
      <c r="A43" s="205" t="s">
        <v>2202</v>
      </c>
      <c r="B43" s="205" t="s">
        <v>2107</v>
      </c>
      <c r="C43" s="207" t="s">
        <v>841</v>
      </c>
      <c r="D43" s="206" t="s">
        <v>2108</v>
      </c>
      <c r="E43" s="207" t="s">
        <v>114</v>
      </c>
      <c r="F43" s="252" t="n">
        <v>14.4</v>
      </c>
      <c r="G43" s="253" t="n">
        <f aca="false">VLOOKUP(B43,'COMP ANL'!A:I,9,0)</f>
        <v>346.73</v>
      </c>
      <c r="H43" s="254" t="n">
        <f aca="false">$K$1</f>
        <v>0.2026</v>
      </c>
      <c r="I43" s="253" t="n">
        <f aca="false">G43*(1+H43)</f>
        <v>416.977498</v>
      </c>
      <c r="J43" s="253" t="n">
        <f aca="false">ROUND((I43*F43),2)</f>
        <v>6004.48</v>
      </c>
      <c r="K43" s="214"/>
    </row>
    <row r="44" customFormat="false" ht="15" hidden="false" customHeight="false" outlineLevel="0" collapsed="false">
      <c r="A44" s="205" t="s">
        <v>2203</v>
      </c>
      <c r="B44" s="205" t="s">
        <v>2140</v>
      </c>
      <c r="C44" s="207" t="s">
        <v>1210</v>
      </c>
      <c r="D44" s="206" t="s">
        <v>2141</v>
      </c>
      <c r="E44" s="207" t="s">
        <v>134</v>
      </c>
      <c r="F44" s="252" t="n">
        <v>1</v>
      </c>
      <c r="G44" s="253" t="n">
        <f aca="false">VLOOKUP(B44,'COMP ANL'!A:I,9,0)</f>
        <v>1023.21</v>
      </c>
      <c r="H44" s="254" t="n">
        <f aca="false">$K$1</f>
        <v>0.2026</v>
      </c>
      <c r="I44" s="253" t="n">
        <f aca="false">G44*(1+H44)</f>
        <v>1230.512346</v>
      </c>
      <c r="J44" s="253" t="n">
        <f aca="false">ROUND((I44*F44),2)</f>
        <v>1230.51</v>
      </c>
      <c r="K44" s="214"/>
    </row>
    <row r="45" customFormat="false" ht="15" hidden="false" customHeight="false" outlineLevel="0" collapsed="false">
      <c r="A45" s="236" t="s">
        <v>2204</v>
      </c>
      <c r="B45" s="237" t="s">
        <v>15</v>
      </c>
      <c r="C45" s="238"/>
      <c r="D45" s="239" t="s">
        <v>2205</v>
      </c>
      <c r="E45" s="238"/>
      <c r="F45" s="240"/>
      <c r="G45" s="241" t="s">
        <v>15</v>
      </c>
      <c r="H45" s="242"/>
      <c r="I45" s="241"/>
      <c r="J45" s="241"/>
      <c r="K45" s="243"/>
    </row>
    <row r="46" customFormat="false" ht="15" hidden="false" customHeight="false" outlineLevel="0" collapsed="false">
      <c r="A46" s="236" t="s">
        <v>2206</v>
      </c>
      <c r="B46" s="237" t="s">
        <v>15</v>
      </c>
      <c r="C46" s="238"/>
      <c r="D46" s="239" t="s">
        <v>2207</v>
      </c>
      <c r="E46" s="238"/>
      <c r="F46" s="240"/>
      <c r="G46" s="241" t="s">
        <v>15</v>
      </c>
      <c r="H46" s="242"/>
      <c r="I46" s="241"/>
      <c r="J46" s="241"/>
      <c r="K46" s="243"/>
    </row>
    <row r="47" customFormat="false" ht="15" hidden="false" customHeight="false" outlineLevel="0" collapsed="false">
      <c r="A47" s="244" t="s">
        <v>2208</v>
      </c>
      <c r="B47" s="245" t="s">
        <v>15</v>
      </c>
      <c r="C47" s="246"/>
      <c r="D47" s="247" t="s">
        <v>768</v>
      </c>
      <c r="E47" s="246"/>
      <c r="F47" s="248"/>
      <c r="G47" s="249" t="s">
        <v>15</v>
      </c>
      <c r="H47" s="250"/>
      <c r="I47" s="249"/>
      <c r="J47" s="249"/>
      <c r="K47" s="251"/>
    </row>
    <row r="48" customFormat="false" ht="30" hidden="false" customHeight="false" outlineLevel="0" collapsed="false">
      <c r="A48" s="205" t="s">
        <v>2209</v>
      </c>
      <c r="B48" s="205" t="s">
        <v>2095</v>
      </c>
      <c r="C48" s="207" t="s">
        <v>841</v>
      </c>
      <c r="D48" s="206" t="s">
        <v>2096</v>
      </c>
      <c r="E48" s="207" t="s">
        <v>114</v>
      </c>
      <c r="F48" s="252" t="n">
        <v>1514.3</v>
      </c>
      <c r="G48" s="253" t="n">
        <f aca="false">VLOOKUP(B48,'COMP ANL'!A:I,9,0)</f>
        <v>7.65</v>
      </c>
      <c r="H48" s="254" t="n">
        <f aca="false">$K$1</f>
        <v>0.2026</v>
      </c>
      <c r="I48" s="253" t="n">
        <f aca="false">G48*(1+H48)</f>
        <v>9.19989</v>
      </c>
      <c r="J48" s="253" t="n">
        <f aca="false">ROUND((I48*F48),2)</f>
        <v>13931.39</v>
      </c>
      <c r="K48" s="214"/>
    </row>
    <row r="49" customFormat="false" ht="15" hidden="false" customHeight="false" outlineLevel="0" collapsed="false">
      <c r="A49" s="244" t="s">
        <v>2210</v>
      </c>
      <c r="B49" s="245" t="s">
        <v>15</v>
      </c>
      <c r="C49" s="246"/>
      <c r="D49" s="247" t="s">
        <v>2211</v>
      </c>
      <c r="E49" s="246"/>
      <c r="F49" s="248"/>
      <c r="G49" s="249" t="s">
        <v>15</v>
      </c>
      <c r="H49" s="250"/>
      <c r="I49" s="249"/>
      <c r="J49" s="249"/>
      <c r="K49" s="251"/>
    </row>
    <row r="50" customFormat="false" ht="30" hidden="false" customHeight="false" outlineLevel="0" collapsed="false">
      <c r="A50" s="205" t="s">
        <v>2212</v>
      </c>
      <c r="B50" s="205" t="s">
        <v>2095</v>
      </c>
      <c r="C50" s="207" t="s">
        <v>841</v>
      </c>
      <c r="D50" s="206" t="s">
        <v>2096</v>
      </c>
      <c r="E50" s="207" t="s">
        <v>114</v>
      </c>
      <c r="F50" s="252" t="n">
        <v>45.36</v>
      </c>
      <c r="G50" s="253" t="n">
        <f aca="false">VLOOKUP(B50,'COMP ANL'!A:I,9,0)</f>
        <v>7.65</v>
      </c>
      <c r="H50" s="254" t="n">
        <f aca="false">$K$1</f>
        <v>0.2026</v>
      </c>
      <c r="I50" s="253" t="n">
        <f aca="false">G50*(1+H50)</f>
        <v>9.19989</v>
      </c>
      <c r="J50" s="253" t="n">
        <f aca="false">ROUND((I50*F50),2)</f>
        <v>417.31</v>
      </c>
      <c r="K50" s="214"/>
    </row>
    <row r="51" customFormat="false" ht="15" hidden="false" customHeight="false" outlineLevel="0" collapsed="false">
      <c r="A51" s="244" t="s">
        <v>2213</v>
      </c>
      <c r="B51" s="245" t="s">
        <v>15</v>
      </c>
      <c r="C51" s="246"/>
      <c r="D51" s="247" t="s">
        <v>904</v>
      </c>
      <c r="E51" s="246"/>
      <c r="F51" s="248"/>
      <c r="G51" s="249" t="s">
        <v>15</v>
      </c>
      <c r="H51" s="250"/>
      <c r="I51" s="249"/>
      <c r="J51" s="249"/>
      <c r="K51" s="251"/>
    </row>
    <row r="52" customFormat="false" ht="30" hidden="false" customHeight="false" outlineLevel="0" collapsed="false">
      <c r="A52" s="205" t="s">
        <v>2214</v>
      </c>
      <c r="B52" s="205" t="s">
        <v>2095</v>
      </c>
      <c r="C52" s="207" t="s">
        <v>841</v>
      </c>
      <c r="D52" s="206" t="s">
        <v>2096</v>
      </c>
      <c r="E52" s="207" t="s">
        <v>114</v>
      </c>
      <c r="F52" s="252" t="n">
        <v>34.43</v>
      </c>
      <c r="G52" s="253" t="n">
        <f aca="false">VLOOKUP(B52,'COMP ANL'!A:I,9,0)</f>
        <v>7.65</v>
      </c>
      <c r="H52" s="254" t="n">
        <f aca="false">$K$1</f>
        <v>0.2026</v>
      </c>
      <c r="I52" s="253" t="n">
        <f aca="false">G52*(1+H52)</f>
        <v>9.19989</v>
      </c>
      <c r="J52" s="253" t="n">
        <f aca="false">ROUND((I52*F52),2)</f>
        <v>316.75</v>
      </c>
      <c r="K52" s="214"/>
    </row>
    <row r="53" customFormat="false" ht="15" hidden="false" customHeight="false" outlineLevel="0" collapsed="false">
      <c r="A53" s="244" t="s">
        <v>2215</v>
      </c>
      <c r="B53" s="245" t="s">
        <v>15</v>
      </c>
      <c r="C53" s="246"/>
      <c r="D53" s="247" t="s">
        <v>828</v>
      </c>
      <c r="E53" s="246"/>
      <c r="F53" s="248"/>
      <c r="G53" s="249" t="s">
        <v>15</v>
      </c>
      <c r="H53" s="250"/>
      <c r="I53" s="249"/>
      <c r="J53" s="249"/>
      <c r="K53" s="251"/>
    </row>
    <row r="54" customFormat="false" ht="30" hidden="false" customHeight="false" outlineLevel="0" collapsed="false">
      <c r="A54" s="205" t="s">
        <v>2216</v>
      </c>
      <c r="B54" s="205" t="s">
        <v>2095</v>
      </c>
      <c r="C54" s="207" t="s">
        <v>841</v>
      </c>
      <c r="D54" s="206" t="s">
        <v>2096</v>
      </c>
      <c r="E54" s="207" t="s">
        <v>114</v>
      </c>
      <c r="F54" s="252" t="n">
        <v>43.54</v>
      </c>
      <c r="G54" s="253" t="n">
        <f aca="false">VLOOKUP(B54,'COMP ANL'!A:I,9,0)</f>
        <v>7.65</v>
      </c>
      <c r="H54" s="254" t="n">
        <f aca="false">$K$1</f>
        <v>0.2026</v>
      </c>
      <c r="I54" s="253" t="n">
        <f aca="false">G54*(1+H54)</f>
        <v>9.19989</v>
      </c>
      <c r="J54" s="253" t="n">
        <f aca="false">ROUND((I54*F54),2)</f>
        <v>400.56</v>
      </c>
      <c r="K54" s="214"/>
    </row>
    <row r="55" customFormat="false" ht="15" hidden="false" customHeight="false" outlineLevel="0" collapsed="false">
      <c r="A55" s="236" t="s">
        <v>2217</v>
      </c>
      <c r="B55" s="237" t="s">
        <v>15</v>
      </c>
      <c r="C55" s="238"/>
      <c r="D55" s="239" t="s">
        <v>2218</v>
      </c>
      <c r="E55" s="238"/>
      <c r="F55" s="240"/>
      <c r="G55" s="241" t="s">
        <v>15</v>
      </c>
      <c r="H55" s="242"/>
      <c r="I55" s="241"/>
      <c r="J55" s="241"/>
      <c r="K55" s="243"/>
    </row>
    <row r="56" customFormat="false" ht="15" hidden="false" customHeight="false" outlineLevel="0" collapsed="false">
      <c r="A56" s="236" t="s">
        <v>2219</v>
      </c>
      <c r="B56" s="237" t="s">
        <v>15</v>
      </c>
      <c r="C56" s="238"/>
      <c r="D56" s="239" t="s">
        <v>2220</v>
      </c>
      <c r="E56" s="238"/>
      <c r="F56" s="240"/>
      <c r="G56" s="241" t="s">
        <v>15</v>
      </c>
      <c r="H56" s="242"/>
      <c r="I56" s="241"/>
      <c r="J56" s="241"/>
      <c r="K56" s="243"/>
    </row>
    <row r="57" customFormat="false" ht="15" hidden="false" customHeight="false" outlineLevel="0" collapsed="false">
      <c r="A57" s="244" t="s">
        <v>2221</v>
      </c>
      <c r="B57" s="245" t="s">
        <v>15</v>
      </c>
      <c r="C57" s="246"/>
      <c r="D57" s="247" t="s">
        <v>2222</v>
      </c>
      <c r="E57" s="246"/>
      <c r="F57" s="248"/>
      <c r="G57" s="249" t="s">
        <v>15</v>
      </c>
      <c r="H57" s="250"/>
      <c r="I57" s="249"/>
      <c r="J57" s="249"/>
      <c r="K57" s="251"/>
    </row>
    <row r="58" customFormat="false" ht="45" hidden="false" customHeight="false" outlineLevel="0" collapsed="false">
      <c r="A58" s="205" t="s">
        <v>2223</v>
      </c>
      <c r="B58" s="205" t="n">
        <v>98525</v>
      </c>
      <c r="C58" s="207" t="s">
        <v>774</v>
      </c>
      <c r="D58" s="206" t="s">
        <v>2131</v>
      </c>
      <c r="E58" s="207" t="s">
        <v>114</v>
      </c>
      <c r="F58" s="252" t="n">
        <v>4892.44</v>
      </c>
      <c r="G58" s="253" t="n">
        <f aca="false">VLOOKUP(B58,'COMP ANL'!A:I,9,0)</f>
        <v>0.39</v>
      </c>
      <c r="H58" s="254" t="n">
        <f aca="false">$K$1</f>
        <v>0.2026</v>
      </c>
      <c r="I58" s="253" t="n">
        <f aca="false">G58*(1+H58)</f>
        <v>0.469014</v>
      </c>
      <c r="J58" s="253" t="n">
        <f aca="false">ROUND((I58*F58),2)</f>
        <v>2294.62</v>
      </c>
      <c r="K58" s="214"/>
    </row>
    <row r="59" customFormat="false" ht="15" hidden="false" customHeight="false" outlineLevel="0" collapsed="false">
      <c r="A59" s="236" t="s">
        <v>2224</v>
      </c>
      <c r="B59" s="237" t="s">
        <v>15</v>
      </c>
      <c r="C59" s="238"/>
      <c r="D59" s="239" t="s">
        <v>2225</v>
      </c>
      <c r="E59" s="238"/>
      <c r="F59" s="240"/>
      <c r="G59" s="241" t="s">
        <v>15</v>
      </c>
      <c r="H59" s="242"/>
      <c r="I59" s="241"/>
      <c r="J59" s="241"/>
      <c r="K59" s="243"/>
    </row>
    <row r="60" customFormat="false" ht="15" hidden="false" customHeight="false" outlineLevel="0" collapsed="false">
      <c r="A60" s="244" t="s">
        <v>2226</v>
      </c>
      <c r="B60" s="245" t="s">
        <v>15</v>
      </c>
      <c r="C60" s="246"/>
      <c r="D60" s="247" t="s">
        <v>2227</v>
      </c>
      <c r="E60" s="246"/>
      <c r="F60" s="248"/>
      <c r="G60" s="249" t="s">
        <v>15</v>
      </c>
      <c r="H60" s="250"/>
      <c r="I60" s="249"/>
      <c r="J60" s="249"/>
      <c r="K60" s="251"/>
    </row>
    <row r="61" customFormat="false" ht="45" hidden="false" customHeight="false" outlineLevel="0" collapsed="false">
      <c r="A61" s="205" t="s">
        <v>2228</v>
      </c>
      <c r="B61" s="205" t="s">
        <v>2118</v>
      </c>
      <c r="C61" s="207" t="s">
        <v>774</v>
      </c>
      <c r="D61" s="206" t="s">
        <v>2119</v>
      </c>
      <c r="E61" s="207" t="s">
        <v>128</v>
      </c>
      <c r="F61" s="252" t="n">
        <v>736.4</v>
      </c>
      <c r="G61" s="253" t="n">
        <f aca="false">VLOOKUP(B61,'COMP ANL'!A:I,9,0)</f>
        <v>4.19</v>
      </c>
      <c r="H61" s="254" t="n">
        <f aca="false">$K$1</f>
        <v>0.2026</v>
      </c>
      <c r="I61" s="253" t="n">
        <f aca="false">G61*(1+H61)</f>
        <v>5.038894</v>
      </c>
      <c r="J61" s="253" t="n">
        <f aca="false">ROUND((I61*F61),2)</f>
        <v>3710.64</v>
      </c>
      <c r="K61" s="214"/>
    </row>
    <row r="62" customFormat="false" ht="15" hidden="false" customHeight="false" outlineLevel="0" collapsed="false">
      <c r="A62" s="244" t="s">
        <v>2229</v>
      </c>
      <c r="B62" s="245" t="s">
        <v>15</v>
      </c>
      <c r="C62" s="246"/>
      <c r="D62" s="247" t="s">
        <v>2230</v>
      </c>
      <c r="E62" s="246"/>
      <c r="F62" s="248"/>
      <c r="G62" s="249" t="s">
        <v>15</v>
      </c>
      <c r="H62" s="250"/>
      <c r="I62" s="249"/>
      <c r="J62" s="249"/>
      <c r="K62" s="251"/>
    </row>
    <row r="63" customFormat="false" ht="60" hidden="false" customHeight="false" outlineLevel="0" collapsed="false">
      <c r="A63" s="205" t="s">
        <v>2231</v>
      </c>
      <c r="B63" s="205" t="s">
        <v>2083</v>
      </c>
      <c r="C63" s="207" t="s">
        <v>841</v>
      </c>
      <c r="D63" s="206" t="s">
        <v>2084</v>
      </c>
      <c r="E63" s="207" t="s">
        <v>128</v>
      </c>
      <c r="F63" s="252" t="n">
        <v>486.9</v>
      </c>
      <c r="G63" s="253" t="n">
        <f aca="false">VLOOKUP(B63,'COMP ANL'!A:I,9,0)</f>
        <v>78.04</v>
      </c>
      <c r="H63" s="254" t="n">
        <f aca="false">$K$1</f>
        <v>0.2026</v>
      </c>
      <c r="I63" s="253" t="n">
        <f aca="false">G63*(1+H63)</f>
        <v>93.850904</v>
      </c>
      <c r="J63" s="253" t="n">
        <f aca="false">ROUND((I63*F63),2)</f>
        <v>45696.01</v>
      </c>
      <c r="K63" s="214"/>
    </row>
    <row r="64" customFormat="false" ht="60" hidden="false" customHeight="false" outlineLevel="0" collapsed="false">
      <c r="A64" s="205" t="s">
        <v>2232</v>
      </c>
      <c r="B64" s="205" t="n">
        <v>101768</v>
      </c>
      <c r="C64" s="207" t="s">
        <v>774</v>
      </c>
      <c r="D64" s="206" t="s">
        <v>2087</v>
      </c>
      <c r="E64" s="207" t="s">
        <v>128</v>
      </c>
      <c r="F64" s="252" t="n">
        <v>736.4</v>
      </c>
      <c r="G64" s="253" t="n">
        <f aca="false">VLOOKUP(B64,'COMP ANL'!A:I,9,0)</f>
        <v>42.32</v>
      </c>
      <c r="H64" s="254" t="n">
        <f aca="false">$K$1</f>
        <v>0.2026</v>
      </c>
      <c r="I64" s="253" t="n">
        <f aca="false">G64*(1+H64)</f>
        <v>50.894032</v>
      </c>
      <c r="J64" s="253" t="n">
        <f aca="false">ROUND((I64*F64),2)</f>
        <v>37478.37</v>
      </c>
      <c r="K64" s="214"/>
    </row>
    <row r="65" customFormat="false" ht="15" hidden="false" customHeight="false" outlineLevel="0" collapsed="false">
      <c r="A65" s="244" t="s">
        <v>2233</v>
      </c>
      <c r="B65" s="245" t="s">
        <v>15</v>
      </c>
      <c r="C65" s="246"/>
      <c r="D65" s="247" t="s">
        <v>2234</v>
      </c>
      <c r="E65" s="246"/>
      <c r="F65" s="248"/>
      <c r="G65" s="249" t="s">
        <v>15</v>
      </c>
      <c r="H65" s="250"/>
      <c r="I65" s="249"/>
      <c r="J65" s="249"/>
      <c r="K65" s="251"/>
    </row>
    <row r="66" customFormat="false" ht="60" hidden="false" customHeight="false" outlineLevel="0" collapsed="false">
      <c r="A66" s="205" t="s">
        <v>2235</v>
      </c>
      <c r="B66" s="205" t="n">
        <v>100975</v>
      </c>
      <c r="C66" s="207" t="s">
        <v>774</v>
      </c>
      <c r="D66" s="206" t="s">
        <v>2114</v>
      </c>
      <c r="E66" s="207" t="s">
        <v>128</v>
      </c>
      <c r="F66" s="252" t="n">
        <v>486.9</v>
      </c>
      <c r="G66" s="253" t="n">
        <f aca="false">VLOOKUP(B66,'COMP ANL'!A:I,9,0)</f>
        <v>8.58</v>
      </c>
      <c r="H66" s="254" t="n">
        <f aca="false">$K$1</f>
        <v>0.2026</v>
      </c>
      <c r="I66" s="253" t="n">
        <f aca="false">G66*(1+H66)</f>
        <v>10.318308</v>
      </c>
      <c r="J66" s="253" t="n">
        <f aca="false">ROUND((I66*F66),2)</f>
        <v>5023.98</v>
      </c>
      <c r="K66" s="214"/>
    </row>
    <row r="67" customFormat="false" ht="120" hidden="false" customHeight="false" outlineLevel="0" collapsed="false">
      <c r="A67" s="205" t="s">
        <v>2236</v>
      </c>
      <c r="B67" s="205" t="s">
        <v>2137</v>
      </c>
      <c r="C67" s="207" t="s">
        <v>841</v>
      </c>
      <c r="D67" s="206" t="s">
        <v>2138</v>
      </c>
      <c r="E67" s="207" t="s">
        <v>395</v>
      </c>
      <c r="F67" s="252" t="n">
        <v>730.35</v>
      </c>
      <c r="G67" s="253" t="n">
        <f aca="false">VLOOKUP(B67,'COMP ANL'!A:I,9,0)</f>
        <v>1.45</v>
      </c>
      <c r="H67" s="254" t="n">
        <f aca="false">$K$1</f>
        <v>0.2026</v>
      </c>
      <c r="I67" s="253" t="n">
        <f aca="false">G67*(1+H67)</f>
        <v>1.74377</v>
      </c>
      <c r="J67" s="253" t="n">
        <f aca="false">ROUND((I67*F67),2)</f>
        <v>1273.56</v>
      </c>
      <c r="K67" s="214"/>
    </row>
    <row r="68" customFormat="false" ht="15" hidden="false" customHeight="false" outlineLevel="0" collapsed="false">
      <c r="A68" s="255"/>
      <c r="B68" s="255"/>
      <c r="C68" s="256"/>
      <c r="D68" s="257"/>
      <c r="E68" s="256"/>
      <c r="H68" s="258"/>
      <c r="K68" s="259"/>
    </row>
    <row r="69" customFormat="false" ht="15" hidden="false" customHeight="false" outlineLevel="0" collapsed="false">
      <c r="A69" s="260"/>
      <c r="B69" s="261"/>
      <c r="C69" s="262"/>
      <c r="D69" s="263" t="s">
        <v>2237</v>
      </c>
      <c r="E69" s="262"/>
      <c r="F69" s="264"/>
      <c r="G69" s="265"/>
      <c r="H69" s="266"/>
      <c r="I69" s="267"/>
      <c r="J69" s="265"/>
      <c r="K69" s="268" t="n">
        <f aca="false">SUM(J13:J67)</f>
        <v>450051.93</v>
      </c>
    </row>
    <row r="70" customFormat="false" ht="15" hidden="false" customHeight="false" outlineLevel="0" collapsed="false">
      <c r="A70" s="255"/>
      <c r="B70" s="255"/>
      <c r="C70" s="256"/>
      <c r="D70" s="257"/>
      <c r="E70" s="256"/>
      <c r="H70" s="258"/>
      <c r="K70" s="259"/>
    </row>
    <row r="71" customFormat="false" ht="15" hidden="false" customHeight="false" outlineLevel="0" collapsed="false">
      <c r="A71" s="228" t="s">
        <v>764</v>
      </c>
      <c r="B71" s="229" t="s">
        <v>15</v>
      </c>
      <c r="C71" s="230"/>
      <c r="D71" s="231" t="s">
        <v>78</v>
      </c>
      <c r="E71" s="230"/>
      <c r="F71" s="232"/>
      <c r="G71" s="233" t="s">
        <v>15</v>
      </c>
      <c r="H71" s="234"/>
      <c r="I71" s="233"/>
      <c r="J71" s="233"/>
      <c r="K71" s="235"/>
    </row>
    <row r="72" customFormat="false" ht="15" hidden="false" customHeight="false" outlineLevel="0" collapsed="false">
      <c r="A72" s="236" t="s">
        <v>765</v>
      </c>
      <c r="B72" s="237" t="s">
        <v>15</v>
      </c>
      <c r="C72" s="238"/>
      <c r="D72" s="239" t="s">
        <v>766</v>
      </c>
      <c r="E72" s="238"/>
      <c r="F72" s="240"/>
      <c r="G72" s="241" t="s">
        <v>15</v>
      </c>
      <c r="H72" s="242"/>
      <c r="I72" s="241"/>
      <c r="J72" s="241"/>
      <c r="K72" s="243"/>
    </row>
    <row r="73" customFormat="false" ht="15" hidden="false" customHeight="false" outlineLevel="0" collapsed="false">
      <c r="A73" s="236" t="s">
        <v>2238</v>
      </c>
      <c r="B73" s="237" t="s">
        <v>15</v>
      </c>
      <c r="C73" s="238"/>
      <c r="D73" s="239" t="s">
        <v>2239</v>
      </c>
      <c r="E73" s="238"/>
      <c r="F73" s="240"/>
      <c r="G73" s="241" t="s">
        <v>15</v>
      </c>
      <c r="H73" s="242"/>
      <c r="I73" s="241"/>
      <c r="J73" s="241"/>
      <c r="K73" s="243"/>
    </row>
    <row r="74" customFormat="false" ht="15" hidden="false" customHeight="false" outlineLevel="0" collapsed="false">
      <c r="A74" s="236" t="s">
        <v>2240</v>
      </c>
      <c r="B74" s="237" t="s">
        <v>15</v>
      </c>
      <c r="C74" s="238"/>
      <c r="D74" s="239" t="s">
        <v>770</v>
      </c>
      <c r="E74" s="238"/>
      <c r="F74" s="240"/>
      <c r="G74" s="241" t="s">
        <v>15</v>
      </c>
      <c r="H74" s="242"/>
      <c r="I74" s="241"/>
      <c r="J74" s="241"/>
      <c r="K74" s="243"/>
    </row>
    <row r="75" customFormat="false" ht="15" hidden="false" customHeight="false" outlineLevel="0" collapsed="false">
      <c r="A75" s="244" t="s">
        <v>2241</v>
      </c>
      <c r="B75" s="245" t="s">
        <v>15</v>
      </c>
      <c r="C75" s="246"/>
      <c r="D75" s="247" t="s">
        <v>772</v>
      </c>
      <c r="E75" s="246"/>
      <c r="F75" s="248"/>
      <c r="G75" s="249" t="s">
        <v>15</v>
      </c>
      <c r="H75" s="250"/>
      <c r="I75" s="249"/>
      <c r="J75" s="249"/>
      <c r="K75" s="251"/>
    </row>
    <row r="76" customFormat="false" ht="30" hidden="false" customHeight="false" outlineLevel="0" collapsed="false">
      <c r="A76" s="205" t="s">
        <v>2242</v>
      </c>
      <c r="B76" s="205" t="n">
        <v>79480</v>
      </c>
      <c r="C76" s="207" t="s">
        <v>774</v>
      </c>
      <c r="D76" s="206" t="s">
        <v>282</v>
      </c>
      <c r="E76" s="207" t="s">
        <v>128</v>
      </c>
      <c r="F76" s="252" t="n">
        <v>97.53</v>
      </c>
      <c r="G76" s="253" t="n">
        <f aca="false">VLOOKUP(B76,'COMP ANL'!A:I,9,0)</f>
        <v>3.21</v>
      </c>
      <c r="H76" s="254" t="n">
        <f aca="false">$K$1</f>
        <v>0.2026</v>
      </c>
      <c r="I76" s="253" t="n">
        <f aca="false">G76*(1+H76)</f>
        <v>3.860346</v>
      </c>
      <c r="J76" s="253" t="n">
        <f aca="false">ROUND((I76*F76),2)</f>
        <v>376.5</v>
      </c>
      <c r="K76" s="214"/>
    </row>
    <row r="77" customFormat="false" ht="15" hidden="false" customHeight="false" outlineLevel="0" collapsed="false">
      <c r="A77" s="244" t="s">
        <v>2243</v>
      </c>
      <c r="B77" s="245" t="s">
        <v>15</v>
      </c>
      <c r="C77" s="246"/>
      <c r="D77" s="247" t="s">
        <v>776</v>
      </c>
      <c r="E77" s="246"/>
      <c r="F77" s="248"/>
      <c r="G77" s="249" t="s">
        <v>15</v>
      </c>
      <c r="H77" s="250"/>
      <c r="I77" s="249"/>
      <c r="J77" s="249"/>
      <c r="K77" s="251"/>
    </row>
    <row r="78" customFormat="false" ht="30" hidden="false" customHeight="false" outlineLevel="0" collapsed="false">
      <c r="A78" s="205" t="s">
        <v>2244</v>
      </c>
      <c r="B78" s="205" t="n">
        <v>93382</v>
      </c>
      <c r="C78" s="207" t="s">
        <v>774</v>
      </c>
      <c r="D78" s="206" t="s">
        <v>180</v>
      </c>
      <c r="E78" s="207" t="s">
        <v>128</v>
      </c>
      <c r="F78" s="252" t="n">
        <v>74.12</v>
      </c>
      <c r="G78" s="253" t="n">
        <f aca="false">VLOOKUP(B78,'COMP ANL'!A:I,9,0)</f>
        <v>25.28</v>
      </c>
      <c r="H78" s="254" t="n">
        <f aca="false">$K$1</f>
        <v>0.2026</v>
      </c>
      <c r="I78" s="253" t="n">
        <f aca="false">G78*(1+H78)</f>
        <v>30.401728</v>
      </c>
      <c r="J78" s="253" t="n">
        <f aca="false">ROUND((I78*F78),2)</f>
        <v>2253.38</v>
      </c>
      <c r="K78" s="214"/>
    </row>
    <row r="79" customFormat="false" ht="15" hidden="false" customHeight="false" outlineLevel="0" collapsed="false">
      <c r="A79" s="244" t="s">
        <v>2245</v>
      </c>
      <c r="B79" s="245" t="s">
        <v>15</v>
      </c>
      <c r="C79" s="246"/>
      <c r="D79" s="247" t="s">
        <v>779</v>
      </c>
      <c r="E79" s="246"/>
      <c r="F79" s="248"/>
      <c r="G79" s="249" t="s">
        <v>15</v>
      </c>
      <c r="H79" s="250"/>
      <c r="I79" s="249"/>
      <c r="J79" s="249"/>
      <c r="K79" s="251"/>
    </row>
    <row r="80" customFormat="false" ht="60" hidden="false" customHeight="false" outlineLevel="0" collapsed="false">
      <c r="A80" s="205" t="s">
        <v>2246</v>
      </c>
      <c r="B80" s="205" t="n">
        <v>100974</v>
      </c>
      <c r="C80" s="207" t="s">
        <v>774</v>
      </c>
      <c r="D80" s="206" t="s">
        <v>260</v>
      </c>
      <c r="E80" s="207" t="s">
        <v>128</v>
      </c>
      <c r="F80" s="252" t="n">
        <v>28.07</v>
      </c>
      <c r="G80" s="253" t="n">
        <f aca="false">VLOOKUP(B80,'COMP ANL'!A:I,9,0)</f>
        <v>8.6</v>
      </c>
      <c r="H80" s="254" t="n">
        <f aca="false">$K$1</f>
        <v>0.2026</v>
      </c>
      <c r="I80" s="253" t="n">
        <f aca="false">G80*(1+H80)</f>
        <v>10.34236</v>
      </c>
      <c r="J80" s="253" t="n">
        <f aca="false">ROUND((I80*F80),2)</f>
        <v>290.31</v>
      </c>
      <c r="K80" s="214"/>
    </row>
    <row r="81" customFormat="false" ht="45" hidden="false" customHeight="false" outlineLevel="0" collapsed="false">
      <c r="A81" s="205" t="s">
        <v>2247</v>
      </c>
      <c r="B81" s="205" t="n">
        <v>95879</v>
      </c>
      <c r="C81" s="207" t="s">
        <v>774</v>
      </c>
      <c r="D81" s="206" t="s">
        <v>394</v>
      </c>
      <c r="E81" s="207" t="s">
        <v>395</v>
      </c>
      <c r="F81" s="252" t="n">
        <v>42.1</v>
      </c>
      <c r="G81" s="253" t="n">
        <f aca="false">VLOOKUP(B81,'COMP ANL'!A:I,9,0)</f>
        <v>1.45</v>
      </c>
      <c r="H81" s="254" t="n">
        <f aca="false">$K$1</f>
        <v>0.2026</v>
      </c>
      <c r="I81" s="253" t="n">
        <f aca="false">G81*(1+H81)</f>
        <v>1.74377</v>
      </c>
      <c r="J81" s="253" t="n">
        <f aca="false">ROUND((I81*F81),2)</f>
        <v>73.41</v>
      </c>
      <c r="K81" s="214"/>
    </row>
    <row r="82" customFormat="false" ht="15" hidden="false" customHeight="false" outlineLevel="0" collapsed="false">
      <c r="A82" s="236" t="s">
        <v>2248</v>
      </c>
      <c r="B82" s="237" t="s">
        <v>15</v>
      </c>
      <c r="C82" s="238"/>
      <c r="D82" s="239" t="s">
        <v>783</v>
      </c>
      <c r="E82" s="238"/>
      <c r="F82" s="240"/>
      <c r="G82" s="241" t="s">
        <v>15</v>
      </c>
      <c r="H82" s="242"/>
      <c r="I82" s="241"/>
      <c r="J82" s="241"/>
      <c r="K82" s="243"/>
    </row>
    <row r="83" customFormat="false" ht="15" hidden="false" customHeight="false" outlineLevel="0" collapsed="false">
      <c r="A83" s="236" t="s">
        <v>2249</v>
      </c>
      <c r="B83" s="237" t="s">
        <v>15</v>
      </c>
      <c r="C83" s="238"/>
      <c r="D83" s="239" t="s">
        <v>785</v>
      </c>
      <c r="E83" s="238"/>
      <c r="F83" s="240"/>
      <c r="G83" s="241" t="s">
        <v>15</v>
      </c>
      <c r="H83" s="242"/>
      <c r="I83" s="241"/>
      <c r="J83" s="241"/>
      <c r="K83" s="243"/>
    </row>
    <row r="84" customFormat="false" ht="15" hidden="false" customHeight="false" outlineLevel="0" collapsed="false">
      <c r="A84" s="244" t="s">
        <v>2250</v>
      </c>
      <c r="B84" s="245" t="s">
        <v>15</v>
      </c>
      <c r="C84" s="246"/>
      <c r="D84" s="247" t="s">
        <v>787</v>
      </c>
      <c r="E84" s="246"/>
      <c r="F84" s="248"/>
      <c r="G84" s="249" t="s">
        <v>15</v>
      </c>
      <c r="H84" s="250"/>
      <c r="I84" s="249"/>
      <c r="J84" s="249"/>
      <c r="K84" s="251"/>
    </row>
    <row r="85" customFormat="false" ht="60" hidden="false" customHeight="false" outlineLevel="0" collapsed="false">
      <c r="A85" s="205" t="s">
        <v>2251</v>
      </c>
      <c r="B85" s="205" t="n">
        <v>100897</v>
      </c>
      <c r="C85" s="207" t="s">
        <v>774</v>
      </c>
      <c r="D85" s="206" t="s">
        <v>119</v>
      </c>
      <c r="E85" s="207" t="s">
        <v>120</v>
      </c>
      <c r="F85" s="252" t="n">
        <v>150</v>
      </c>
      <c r="G85" s="253" t="n">
        <f aca="false">VLOOKUP(B85,'COMP ANL'!A:I,9,0)</f>
        <v>116.19</v>
      </c>
      <c r="H85" s="254" t="n">
        <f aca="false">$K$1</f>
        <v>0.2026</v>
      </c>
      <c r="I85" s="253" t="n">
        <f aca="false">G85*(1+H85)</f>
        <v>139.730094</v>
      </c>
      <c r="J85" s="253" t="n">
        <f aca="false">ROUND((I85*F85),2)</f>
        <v>20959.51</v>
      </c>
      <c r="K85" s="214"/>
    </row>
    <row r="86" customFormat="false" ht="30" hidden="false" customHeight="false" outlineLevel="0" collapsed="false">
      <c r="A86" s="205" t="s">
        <v>2252</v>
      </c>
      <c r="B86" s="205" t="n">
        <v>95583</v>
      </c>
      <c r="C86" s="207" t="s">
        <v>774</v>
      </c>
      <c r="D86" s="206" t="s">
        <v>209</v>
      </c>
      <c r="E86" s="207" t="s">
        <v>116</v>
      </c>
      <c r="F86" s="252" t="n">
        <v>209.66</v>
      </c>
      <c r="G86" s="253" t="n">
        <f aca="false">VLOOKUP(B86,'COMP ANL'!A:I,9,0)</f>
        <v>17.52</v>
      </c>
      <c r="H86" s="254" t="n">
        <f aca="false">$K$1</f>
        <v>0.2026</v>
      </c>
      <c r="I86" s="253" t="n">
        <f aca="false">G86*(1+H86)</f>
        <v>21.069552</v>
      </c>
      <c r="J86" s="253" t="n">
        <f aca="false">ROUND((I86*F86),2)</f>
        <v>4417.44</v>
      </c>
      <c r="K86" s="214"/>
    </row>
    <row r="87" customFormat="false" ht="30" hidden="false" customHeight="false" outlineLevel="0" collapsed="false">
      <c r="A87" s="205" t="s">
        <v>2253</v>
      </c>
      <c r="B87" s="205" t="n">
        <v>95576</v>
      </c>
      <c r="C87" s="207" t="s">
        <v>774</v>
      </c>
      <c r="D87" s="206" t="s">
        <v>2109</v>
      </c>
      <c r="E87" s="207" t="s">
        <v>116</v>
      </c>
      <c r="F87" s="252" t="n">
        <v>323.4</v>
      </c>
      <c r="G87" s="253" t="n">
        <f aca="false">VLOOKUP(B87,'COMP ANL'!A:I,9,0)</f>
        <v>14.15</v>
      </c>
      <c r="H87" s="254" t="n">
        <f aca="false">$K$1</f>
        <v>0.2026</v>
      </c>
      <c r="I87" s="253" t="n">
        <f aca="false">G87*(1+H87)</f>
        <v>17.01679</v>
      </c>
      <c r="J87" s="253" t="n">
        <f aca="false">ROUND((I87*F87),2)</f>
        <v>5503.23</v>
      </c>
      <c r="K87" s="214"/>
    </row>
    <row r="88" customFormat="false" ht="30" hidden="false" customHeight="false" outlineLevel="0" collapsed="false">
      <c r="A88" s="205" t="s">
        <v>2254</v>
      </c>
      <c r="B88" s="205" t="n">
        <v>95577</v>
      </c>
      <c r="C88" s="207" t="s">
        <v>774</v>
      </c>
      <c r="D88" s="206" t="s">
        <v>2126</v>
      </c>
      <c r="E88" s="207" t="s">
        <v>116</v>
      </c>
      <c r="F88" s="252" t="n">
        <v>177.7</v>
      </c>
      <c r="G88" s="253" t="n">
        <f aca="false">VLOOKUP(B88,'COMP ANL'!A:I,9,0)</f>
        <v>12.08</v>
      </c>
      <c r="H88" s="254" t="n">
        <f aca="false">$K$1</f>
        <v>0.2026</v>
      </c>
      <c r="I88" s="253" t="n">
        <f aca="false">G88*(1+H88)</f>
        <v>14.527408</v>
      </c>
      <c r="J88" s="253" t="n">
        <f aca="false">ROUND((I88*F88),2)</f>
        <v>2581.52</v>
      </c>
      <c r="K88" s="214"/>
    </row>
    <row r="89" customFormat="false" ht="30" hidden="false" customHeight="false" outlineLevel="0" collapsed="false">
      <c r="A89" s="205" t="s">
        <v>2255</v>
      </c>
      <c r="B89" s="205" t="n">
        <v>95601</v>
      </c>
      <c r="C89" s="207" t="s">
        <v>774</v>
      </c>
      <c r="D89" s="206" t="s">
        <v>305</v>
      </c>
      <c r="E89" s="207" t="s">
        <v>134</v>
      </c>
      <c r="F89" s="252" t="n">
        <v>81</v>
      </c>
      <c r="G89" s="253" t="n">
        <f aca="false">VLOOKUP(B89,'COMP ANL'!A:I,9,0)</f>
        <v>17.38</v>
      </c>
      <c r="H89" s="254" t="n">
        <f aca="false">$K$1</f>
        <v>0.2026</v>
      </c>
      <c r="I89" s="253" t="n">
        <f aca="false">G89*(1+H89)</f>
        <v>20.901188</v>
      </c>
      <c r="J89" s="253" t="n">
        <f aca="false">ROUND((I89*F89),2)</f>
        <v>1693</v>
      </c>
      <c r="K89" s="214"/>
    </row>
    <row r="90" customFormat="false" ht="15" hidden="false" customHeight="false" outlineLevel="0" collapsed="false">
      <c r="A90" s="236" t="s">
        <v>2256</v>
      </c>
      <c r="B90" s="237" t="s">
        <v>15</v>
      </c>
      <c r="C90" s="238"/>
      <c r="D90" s="239" t="s">
        <v>794</v>
      </c>
      <c r="E90" s="238"/>
      <c r="F90" s="240"/>
      <c r="G90" s="241" t="s">
        <v>15</v>
      </c>
      <c r="H90" s="242"/>
      <c r="I90" s="241"/>
      <c r="J90" s="241"/>
      <c r="K90" s="243"/>
    </row>
    <row r="91" customFormat="false" ht="15" hidden="false" customHeight="false" outlineLevel="0" collapsed="false">
      <c r="A91" s="244" t="s">
        <v>2257</v>
      </c>
      <c r="B91" s="245" t="s">
        <v>15</v>
      </c>
      <c r="C91" s="246"/>
      <c r="D91" s="247" t="s">
        <v>796</v>
      </c>
      <c r="E91" s="246"/>
      <c r="F91" s="248"/>
      <c r="G91" s="249" t="s">
        <v>15</v>
      </c>
      <c r="H91" s="250"/>
      <c r="I91" s="249"/>
      <c r="J91" s="249"/>
      <c r="K91" s="251"/>
    </row>
    <row r="92" customFormat="false" ht="30" hidden="false" customHeight="false" outlineLevel="0" collapsed="false">
      <c r="A92" s="205" t="s">
        <v>2258</v>
      </c>
      <c r="B92" s="205" t="n">
        <v>96619</v>
      </c>
      <c r="C92" s="207" t="s">
        <v>774</v>
      </c>
      <c r="D92" s="206" t="s">
        <v>181</v>
      </c>
      <c r="E92" s="207" t="s">
        <v>114</v>
      </c>
      <c r="F92" s="252" t="n">
        <v>13.44</v>
      </c>
      <c r="G92" s="253" t="n">
        <f aca="false">VLOOKUP(B92,'COMP ANL'!A:I,9,0)</f>
        <v>39.09</v>
      </c>
      <c r="H92" s="254" t="n">
        <f aca="false">$K$1</f>
        <v>0.2026</v>
      </c>
      <c r="I92" s="253" t="n">
        <f aca="false">G92*(1+H92)</f>
        <v>47.009634</v>
      </c>
      <c r="J92" s="253" t="n">
        <f aca="false">ROUND((I92*F92),2)</f>
        <v>631.81</v>
      </c>
      <c r="K92" s="214"/>
    </row>
    <row r="93" customFormat="false" ht="15" hidden="false" customHeight="false" outlineLevel="0" collapsed="false">
      <c r="A93" s="244" t="s">
        <v>2259</v>
      </c>
      <c r="B93" s="245" t="s">
        <v>15</v>
      </c>
      <c r="C93" s="246"/>
      <c r="D93" s="247" t="s">
        <v>799</v>
      </c>
      <c r="E93" s="246"/>
      <c r="F93" s="248"/>
      <c r="G93" s="249" t="s">
        <v>15</v>
      </c>
      <c r="H93" s="250"/>
      <c r="I93" s="249"/>
      <c r="J93" s="249"/>
      <c r="K93" s="251"/>
    </row>
    <row r="94" customFormat="false" ht="45" hidden="false" customHeight="false" outlineLevel="0" collapsed="false">
      <c r="A94" s="205" t="s">
        <v>2260</v>
      </c>
      <c r="B94" s="205" t="n">
        <v>96531</v>
      </c>
      <c r="C94" s="207" t="s">
        <v>774</v>
      </c>
      <c r="D94" s="206" t="s">
        <v>144</v>
      </c>
      <c r="E94" s="207" t="s">
        <v>114</v>
      </c>
      <c r="F94" s="252" t="n">
        <v>38.22</v>
      </c>
      <c r="G94" s="253" t="n">
        <f aca="false">VLOOKUP(B94,'COMP ANL'!A:I,9,0)</f>
        <v>142.27</v>
      </c>
      <c r="H94" s="254" t="n">
        <f aca="false">$K$1</f>
        <v>0.2026</v>
      </c>
      <c r="I94" s="253" t="n">
        <f aca="false">G94*(1+H94)</f>
        <v>171.093902</v>
      </c>
      <c r="J94" s="253" t="n">
        <f aca="false">ROUND((I94*F94),2)</f>
        <v>6539.21</v>
      </c>
      <c r="K94" s="214"/>
    </row>
    <row r="95" customFormat="false" ht="15" hidden="false" customHeight="false" outlineLevel="0" collapsed="false">
      <c r="A95" s="244" t="s">
        <v>2261</v>
      </c>
      <c r="B95" s="245" t="s">
        <v>15</v>
      </c>
      <c r="C95" s="246"/>
      <c r="D95" s="247" t="s">
        <v>802</v>
      </c>
      <c r="E95" s="246"/>
      <c r="F95" s="248"/>
      <c r="G95" s="249" t="s">
        <v>15</v>
      </c>
      <c r="H95" s="250"/>
      <c r="I95" s="249"/>
      <c r="J95" s="249"/>
      <c r="K95" s="251"/>
    </row>
    <row r="96" customFormat="false" ht="30" hidden="false" customHeight="false" outlineLevel="0" collapsed="false">
      <c r="A96" s="205" t="s">
        <v>2262</v>
      </c>
      <c r="B96" s="205" t="n">
        <v>96544</v>
      </c>
      <c r="C96" s="207" t="s">
        <v>774</v>
      </c>
      <c r="D96" s="206" t="s">
        <v>346</v>
      </c>
      <c r="E96" s="207" t="s">
        <v>116</v>
      </c>
      <c r="F96" s="252" t="n">
        <v>64.15</v>
      </c>
      <c r="G96" s="253" t="n">
        <f aca="false">VLOOKUP(B96,'COMP ANL'!A:I,9,0)</f>
        <v>17.72</v>
      </c>
      <c r="H96" s="254" t="n">
        <f aca="false">$K$1</f>
        <v>0.2026</v>
      </c>
      <c r="I96" s="253" t="n">
        <f aca="false">G96*(1+H96)</f>
        <v>21.310072</v>
      </c>
      <c r="J96" s="253" t="n">
        <f aca="false">ROUND((I96*F96),2)</f>
        <v>1367.04</v>
      </c>
      <c r="K96" s="214"/>
    </row>
    <row r="97" customFormat="false" ht="30" hidden="false" customHeight="false" outlineLevel="0" collapsed="false">
      <c r="A97" s="205" t="s">
        <v>2263</v>
      </c>
      <c r="B97" s="205" t="n">
        <v>96545</v>
      </c>
      <c r="C97" s="207" t="s">
        <v>774</v>
      </c>
      <c r="D97" s="206" t="s">
        <v>176</v>
      </c>
      <c r="E97" s="207" t="s">
        <v>116</v>
      </c>
      <c r="F97" s="252" t="n">
        <v>77.07</v>
      </c>
      <c r="G97" s="253" t="n">
        <f aca="false">VLOOKUP(B97,'COMP ANL'!A:I,9,0)</f>
        <v>16.27</v>
      </c>
      <c r="H97" s="254" t="n">
        <f aca="false">$K$1</f>
        <v>0.2026</v>
      </c>
      <c r="I97" s="253" t="n">
        <f aca="false">G97*(1+H97)</f>
        <v>19.566302</v>
      </c>
      <c r="J97" s="253" t="n">
        <f aca="false">ROUND((I97*F97),2)</f>
        <v>1507.97</v>
      </c>
      <c r="K97" s="214"/>
    </row>
    <row r="98" customFormat="false" ht="15" hidden="false" customHeight="false" outlineLevel="0" collapsed="false">
      <c r="A98" s="244" t="s">
        <v>2264</v>
      </c>
      <c r="B98" s="245" t="s">
        <v>15</v>
      </c>
      <c r="C98" s="246"/>
      <c r="D98" s="247" t="s">
        <v>807</v>
      </c>
      <c r="E98" s="246"/>
      <c r="F98" s="248"/>
      <c r="G98" s="249" t="s">
        <v>15</v>
      </c>
      <c r="H98" s="250"/>
      <c r="I98" s="249"/>
      <c r="J98" s="249"/>
      <c r="K98" s="251"/>
    </row>
    <row r="99" customFormat="false" ht="45" hidden="false" customHeight="false" outlineLevel="0" collapsed="false">
      <c r="A99" s="205" t="s">
        <v>2265</v>
      </c>
      <c r="B99" s="205" t="n">
        <v>96557</v>
      </c>
      <c r="C99" s="207" t="s">
        <v>774</v>
      </c>
      <c r="D99" s="206" t="s">
        <v>127</v>
      </c>
      <c r="E99" s="207" t="s">
        <v>128</v>
      </c>
      <c r="F99" s="252" t="n">
        <v>6.7</v>
      </c>
      <c r="G99" s="253" t="n">
        <f aca="false">VLOOKUP(B99,'COMP ANL'!A:I,9,0)</f>
        <v>623.52</v>
      </c>
      <c r="H99" s="254" t="n">
        <f aca="false">$K$1</f>
        <v>0.2026</v>
      </c>
      <c r="I99" s="253" t="n">
        <f aca="false">G99*(1+H99)</f>
        <v>749.845152</v>
      </c>
      <c r="J99" s="253" t="n">
        <f aca="false">ROUND((I99*F99),2)</f>
        <v>5023.96</v>
      </c>
      <c r="K99" s="214"/>
    </row>
    <row r="100" customFormat="false" ht="15" hidden="false" customHeight="false" outlineLevel="0" collapsed="false">
      <c r="A100" s="244" t="s">
        <v>2266</v>
      </c>
      <c r="B100" s="245" t="s">
        <v>15</v>
      </c>
      <c r="C100" s="246"/>
      <c r="D100" s="247" t="s">
        <v>810</v>
      </c>
      <c r="E100" s="246"/>
      <c r="F100" s="248"/>
      <c r="G100" s="249" t="s">
        <v>15</v>
      </c>
      <c r="H100" s="250"/>
      <c r="I100" s="249"/>
      <c r="J100" s="249"/>
      <c r="K100" s="251"/>
    </row>
    <row r="101" customFormat="false" ht="30" hidden="false" customHeight="false" outlineLevel="0" collapsed="false">
      <c r="A101" s="205" t="s">
        <v>2267</v>
      </c>
      <c r="B101" s="205" t="n">
        <v>98557</v>
      </c>
      <c r="C101" s="207" t="s">
        <v>774</v>
      </c>
      <c r="D101" s="206" t="s">
        <v>135</v>
      </c>
      <c r="E101" s="207" t="s">
        <v>114</v>
      </c>
      <c r="F101" s="252" t="n">
        <v>51.45</v>
      </c>
      <c r="G101" s="253" t="n">
        <f aca="false">VLOOKUP(B101,'COMP ANL'!A:I,9,0)</f>
        <v>45.84</v>
      </c>
      <c r="H101" s="254" t="n">
        <f aca="false">$K$1</f>
        <v>0.2026</v>
      </c>
      <c r="I101" s="253" t="n">
        <f aca="false">G101*(1+H101)</f>
        <v>55.127184</v>
      </c>
      <c r="J101" s="253" t="n">
        <f aca="false">ROUND((I101*F101),2)</f>
        <v>2836.29</v>
      </c>
      <c r="K101" s="214"/>
    </row>
    <row r="102" customFormat="false" ht="15" hidden="false" customHeight="false" outlineLevel="0" collapsed="false">
      <c r="A102" s="236" t="s">
        <v>2268</v>
      </c>
      <c r="B102" s="237" t="s">
        <v>15</v>
      </c>
      <c r="C102" s="238"/>
      <c r="D102" s="239" t="s">
        <v>813</v>
      </c>
      <c r="E102" s="238"/>
      <c r="F102" s="240"/>
      <c r="G102" s="241" t="s">
        <v>15</v>
      </c>
      <c r="H102" s="242"/>
      <c r="I102" s="241"/>
      <c r="J102" s="241"/>
      <c r="K102" s="243"/>
    </row>
    <row r="103" customFormat="false" ht="15" hidden="false" customHeight="false" outlineLevel="0" collapsed="false">
      <c r="A103" s="244" t="s">
        <v>2269</v>
      </c>
      <c r="B103" s="245" t="s">
        <v>15</v>
      </c>
      <c r="C103" s="246"/>
      <c r="D103" s="247" t="s">
        <v>796</v>
      </c>
      <c r="E103" s="246"/>
      <c r="F103" s="248"/>
      <c r="G103" s="249" t="s">
        <v>15</v>
      </c>
      <c r="H103" s="250"/>
      <c r="I103" s="249"/>
      <c r="J103" s="249"/>
      <c r="K103" s="251"/>
    </row>
    <row r="104" customFormat="false" ht="30" hidden="false" customHeight="false" outlineLevel="0" collapsed="false">
      <c r="A104" s="205" t="s">
        <v>2270</v>
      </c>
      <c r="B104" s="205" t="n">
        <v>96619</v>
      </c>
      <c r="C104" s="207" t="s">
        <v>774</v>
      </c>
      <c r="D104" s="206" t="s">
        <v>181</v>
      </c>
      <c r="E104" s="207" t="s">
        <v>114</v>
      </c>
      <c r="F104" s="252" t="n">
        <v>67.54</v>
      </c>
      <c r="G104" s="253" t="n">
        <f aca="false">VLOOKUP(B104,'COMP ANL'!A:I,9,0)</f>
        <v>39.09</v>
      </c>
      <c r="H104" s="254" t="n">
        <f aca="false">$K$1</f>
        <v>0.2026</v>
      </c>
      <c r="I104" s="253" t="n">
        <f aca="false">G104*(1+H104)</f>
        <v>47.009634</v>
      </c>
      <c r="J104" s="253" t="n">
        <f aca="false">ROUND((I104*F104),2)</f>
        <v>3175.03</v>
      </c>
      <c r="K104" s="214"/>
    </row>
    <row r="105" customFormat="false" ht="15" hidden="false" customHeight="false" outlineLevel="0" collapsed="false">
      <c r="A105" s="244" t="s">
        <v>2271</v>
      </c>
      <c r="B105" s="245" t="s">
        <v>15</v>
      </c>
      <c r="C105" s="246"/>
      <c r="D105" s="247" t="s">
        <v>799</v>
      </c>
      <c r="E105" s="246"/>
      <c r="F105" s="248"/>
      <c r="G105" s="249" t="s">
        <v>15</v>
      </c>
      <c r="H105" s="250"/>
      <c r="I105" s="249"/>
      <c r="J105" s="249"/>
      <c r="K105" s="251"/>
    </row>
    <row r="106" customFormat="false" ht="30" hidden="false" customHeight="false" outlineLevel="0" collapsed="false">
      <c r="A106" s="205" t="s">
        <v>2272</v>
      </c>
      <c r="B106" s="205" t="n">
        <v>92270</v>
      </c>
      <c r="C106" s="207" t="s">
        <v>774</v>
      </c>
      <c r="D106" s="206" t="s">
        <v>117</v>
      </c>
      <c r="E106" s="207" t="s">
        <v>114</v>
      </c>
      <c r="F106" s="252" t="n">
        <v>163</v>
      </c>
      <c r="G106" s="253" t="n">
        <f aca="false">VLOOKUP(B106,'COMP ANL'!A:I,9,0)</f>
        <v>189.94</v>
      </c>
      <c r="H106" s="254" t="n">
        <f aca="false">$K$1</f>
        <v>0.2026</v>
      </c>
      <c r="I106" s="253" t="n">
        <f aca="false">G106*(1+H106)</f>
        <v>228.421844</v>
      </c>
      <c r="J106" s="253" t="n">
        <f aca="false">ROUND((I106*F106),2)</f>
        <v>37232.76</v>
      </c>
      <c r="K106" s="214"/>
    </row>
    <row r="107" customFormat="false" ht="15" hidden="false" customHeight="false" outlineLevel="0" collapsed="false">
      <c r="A107" s="244" t="s">
        <v>2273</v>
      </c>
      <c r="B107" s="245" t="s">
        <v>15</v>
      </c>
      <c r="C107" s="246"/>
      <c r="D107" s="247" t="s">
        <v>802</v>
      </c>
      <c r="E107" s="246"/>
      <c r="F107" s="248"/>
      <c r="G107" s="249" t="s">
        <v>15</v>
      </c>
      <c r="H107" s="250"/>
      <c r="I107" s="249"/>
      <c r="J107" s="249"/>
      <c r="K107" s="251"/>
    </row>
    <row r="108" customFormat="false" ht="30" hidden="false" customHeight="false" outlineLevel="0" collapsed="false">
      <c r="A108" s="205" t="s">
        <v>2274</v>
      </c>
      <c r="B108" s="205" t="n">
        <v>96543</v>
      </c>
      <c r="C108" s="207" t="s">
        <v>774</v>
      </c>
      <c r="D108" s="206" t="s">
        <v>203</v>
      </c>
      <c r="E108" s="207" t="s">
        <v>116</v>
      </c>
      <c r="F108" s="252" t="n">
        <v>185.3</v>
      </c>
      <c r="G108" s="253" t="n">
        <f aca="false">VLOOKUP(B108,'COMP ANL'!A:I,9,0)</f>
        <v>19.32</v>
      </c>
      <c r="H108" s="254" t="n">
        <f aca="false">$K$1</f>
        <v>0.2026</v>
      </c>
      <c r="I108" s="253" t="n">
        <f aca="false">G108*(1+H108)</f>
        <v>23.234232</v>
      </c>
      <c r="J108" s="253" t="n">
        <f aca="false">ROUND((I108*F108),2)</f>
        <v>4305.3</v>
      </c>
      <c r="K108" s="214"/>
    </row>
    <row r="109" customFormat="false" ht="30" hidden="false" customHeight="false" outlineLevel="0" collapsed="false">
      <c r="A109" s="205" t="s">
        <v>2275</v>
      </c>
      <c r="B109" s="205" t="n">
        <v>96545</v>
      </c>
      <c r="C109" s="207" t="s">
        <v>774</v>
      </c>
      <c r="D109" s="206" t="s">
        <v>176</v>
      </c>
      <c r="E109" s="207" t="s">
        <v>116</v>
      </c>
      <c r="F109" s="252" t="n">
        <v>470.2</v>
      </c>
      <c r="G109" s="253" t="n">
        <f aca="false">VLOOKUP(B109,'COMP ANL'!A:I,9,0)</f>
        <v>16.27</v>
      </c>
      <c r="H109" s="254" t="n">
        <f aca="false">$K$1</f>
        <v>0.2026</v>
      </c>
      <c r="I109" s="253" t="n">
        <f aca="false">G109*(1+H109)</f>
        <v>19.566302</v>
      </c>
      <c r="J109" s="253" t="n">
        <f aca="false">ROUND((I109*F109),2)</f>
        <v>9200.08</v>
      </c>
      <c r="K109" s="214"/>
    </row>
    <row r="110" customFormat="false" ht="30" hidden="false" customHeight="false" outlineLevel="0" collapsed="false">
      <c r="A110" s="205" t="s">
        <v>2276</v>
      </c>
      <c r="B110" s="205" t="n">
        <v>96546</v>
      </c>
      <c r="C110" s="207" t="s">
        <v>774</v>
      </c>
      <c r="D110" s="206" t="s">
        <v>170</v>
      </c>
      <c r="E110" s="207" t="s">
        <v>116</v>
      </c>
      <c r="F110" s="252" t="n">
        <v>109.8</v>
      </c>
      <c r="G110" s="253" t="n">
        <f aca="false">VLOOKUP(B110,'COMP ANL'!A:I,9,0)</f>
        <v>14.38</v>
      </c>
      <c r="H110" s="254" t="n">
        <f aca="false">$K$1</f>
        <v>0.2026</v>
      </c>
      <c r="I110" s="253" t="n">
        <f aca="false">G110*(1+H110)</f>
        <v>17.293388</v>
      </c>
      <c r="J110" s="253" t="n">
        <f aca="false">ROUND((I110*F110),2)</f>
        <v>1898.81</v>
      </c>
      <c r="K110" s="214"/>
    </row>
    <row r="111" customFormat="false" ht="15" hidden="false" customHeight="false" outlineLevel="0" collapsed="false">
      <c r="A111" s="244" t="s">
        <v>2277</v>
      </c>
      <c r="B111" s="245" t="s">
        <v>15</v>
      </c>
      <c r="C111" s="246"/>
      <c r="D111" s="247" t="s">
        <v>807</v>
      </c>
      <c r="E111" s="246"/>
      <c r="F111" s="248"/>
      <c r="G111" s="249" t="s">
        <v>15</v>
      </c>
      <c r="H111" s="250"/>
      <c r="I111" s="249"/>
      <c r="J111" s="249"/>
      <c r="K111" s="251"/>
    </row>
    <row r="112" customFormat="false" ht="45" hidden="false" customHeight="false" outlineLevel="0" collapsed="false">
      <c r="A112" s="205" t="s">
        <v>2278</v>
      </c>
      <c r="B112" s="205" t="n">
        <v>96557</v>
      </c>
      <c r="C112" s="207" t="s">
        <v>774</v>
      </c>
      <c r="D112" s="206" t="s">
        <v>127</v>
      </c>
      <c r="E112" s="207" t="s">
        <v>128</v>
      </c>
      <c r="F112" s="252" t="n">
        <v>12.23</v>
      </c>
      <c r="G112" s="253" t="n">
        <f aca="false">VLOOKUP(B112,'COMP ANL'!A:I,9,0)</f>
        <v>623.52</v>
      </c>
      <c r="H112" s="254" t="n">
        <f aca="false">$K$1</f>
        <v>0.2026</v>
      </c>
      <c r="I112" s="253" t="n">
        <f aca="false">G112*(1+H112)</f>
        <v>749.845152</v>
      </c>
      <c r="J112" s="253" t="n">
        <f aca="false">ROUND((I112*F112),2)</f>
        <v>9170.61</v>
      </c>
      <c r="K112" s="214"/>
    </row>
    <row r="113" customFormat="false" ht="15" hidden="false" customHeight="false" outlineLevel="0" collapsed="false">
      <c r="A113" s="244" t="s">
        <v>2279</v>
      </c>
      <c r="B113" s="245" t="s">
        <v>15</v>
      </c>
      <c r="C113" s="246"/>
      <c r="D113" s="247" t="s">
        <v>810</v>
      </c>
      <c r="E113" s="246"/>
      <c r="F113" s="248"/>
      <c r="G113" s="249" t="s">
        <v>15</v>
      </c>
      <c r="H113" s="250"/>
      <c r="I113" s="249"/>
      <c r="J113" s="249"/>
      <c r="K113" s="251"/>
    </row>
    <row r="114" customFormat="false" ht="30" hidden="false" customHeight="false" outlineLevel="0" collapsed="false">
      <c r="A114" s="205" t="s">
        <v>2280</v>
      </c>
      <c r="B114" s="205" t="n">
        <v>98557</v>
      </c>
      <c r="C114" s="207" t="s">
        <v>774</v>
      </c>
      <c r="D114" s="206" t="s">
        <v>135</v>
      </c>
      <c r="E114" s="207" t="s">
        <v>114</v>
      </c>
      <c r="F114" s="252" t="n">
        <v>202.61</v>
      </c>
      <c r="G114" s="253" t="n">
        <f aca="false">VLOOKUP(B114,'COMP ANL'!A:I,9,0)</f>
        <v>45.84</v>
      </c>
      <c r="H114" s="254" t="n">
        <f aca="false">$K$1</f>
        <v>0.2026</v>
      </c>
      <c r="I114" s="253" t="n">
        <f aca="false">G114*(1+H114)</f>
        <v>55.127184</v>
      </c>
      <c r="J114" s="253" t="n">
        <f aca="false">ROUND((I114*F114),2)</f>
        <v>11169.32</v>
      </c>
      <c r="K114" s="214"/>
    </row>
    <row r="115" customFormat="false" ht="15" hidden="false" customHeight="false" outlineLevel="0" collapsed="false">
      <c r="A115" s="236" t="s">
        <v>955</v>
      </c>
      <c r="B115" s="237" t="s">
        <v>15</v>
      </c>
      <c r="C115" s="238"/>
      <c r="D115" s="239" t="s">
        <v>956</v>
      </c>
      <c r="E115" s="238"/>
      <c r="F115" s="240"/>
      <c r="G115" s="241" t="s">
        <v>15</v>
      </c>
      <c r="H115" s="242"/>
      <c r="I115" s="241"/>
      <c r="J115" s="241"/>
      <c r="K115" s="243"/>
    </row>
    <row r="116" customFormat="false" ht="15" hidden="false" customHeight="false" outlineLevel="0" collapsed="false">
      <c r="A116" s="236" t="s">
        <v>2281</v>
      </c>
      <c r="B116" s="237" t="s">
        <v>15</v>
      </c>
      <c r="C116" s="238"/>
      <c r="D116" s="239" t="s">
        <v>2239</v>
      </c>
      <c r="E116" s="238"/>
      <c r="F116" s="240"/>
      <c r="G116" s="241" t="s">
        <v>15</v>
      </c>
      <c r="H116" s="242"/>
      <c r="I116" s="241"/>
      <c r="J116" s="241"/>
      <c r="K116" s="243"/>
    </row>
    <row r="117" customFormat="false" ht="15" hidden="false" customHeight="false" outlineLevel="0" collapsed="false">
      <c r="A117" s="236" t="s">
        <v>2282</v>
      </c>
      <c r="B117" s="237" t="s">
        <v>15</v>
      </c>
      <c r="C117" s="238"/>
      <c r="D117" s="239" t="s">
        <v>959</v>
      </c>
      <c r="E117" s="238"/>
      <c r="F117" s="240"/>
      <c r="G117" s="241" t="s">
        <v>15</v>
      </c>
      <c r="H117" s="242"/>
      <c r="I117" s="241"/>
      <c r="J117" s="241"/>
      <c r="K117" s="243"/>
    </row>
    <row r="118" customFormat="false" ht="15" hidden="false" customHeight="false" outlineLevel="0" collapsed="false">
      <c r="A118" s="244" t="s">
        <v>2283</v>
      </c>
      <c r="B118" s="245" t="s">
        <v>15</v>
      </c>
      <c r="C118" s="246"/>
      <c r="D118" s="247" t="s">
        <v>799</v>
      </c>
      <c r="E118" s="246"/>
      <c r="F118" s="248"/>
      <c r="G118" s="249" t="s">
        <v>15</v>
      </c>
      <c r="H118" s="250"/>
      <c r="I118" s="249"/>
      <c r="J118" s="249"/>
      <c r="K118" s="251"/>
    </row>
    <row r="119" customFormat="false" ht="45" hidden="false" customHeight="false" outlineLevel="0" collapsed="false">
      <c r="A119" s="205" t="s">
        <v>2284</v>
      </c>
      <c r="B119" s="205" t="n">
        <v>92263</v>
      </c>
      <c r="C119" s="207" t="s">
        <v>774</v>
      </c>
      <c r="D119" s="206" t="s">
        <v>121</v>
      </c>
      <c r="E119" s="207" t="s">
        <v>114</v>
      </c>
      <c r="F119" s="252" t="n">
        <v>70.57</v>
      </c>
      <c r="G119" s="253" t="n">
        <f aca="false">VLOOKUP(B119,'COMP ANL'!A:I,9,0)</f>
        <v>154.19</v>
      </c>
      <c r="H119" s="254" t="n">
        <f aca="false">$K$1</f>
        <v>0.2026</v>
      </c>
      <c r="I119" s="253" t="n">
        <f aca="false">G119*(1+H119)</f>
        <v>185.428894</v>
      </c>
      <c r="J119" s="253" t="n">
        <f aca="false">ROUND((I119*F119),2)</f>
        <v>13085.72</v>
      </c>
      <c r="K119" s="214"/>
    </row>
    <row r="120" customFormat="false" ht="15" hidden="false" customHeight="false" outlineLevel="0" collapsed="false">
      <c r="A120" s="244" t="s">
        <v>2285</v>
      </c>
      <c r="B120" s="245" t="s">
        <v>15</v>
      </c>
      <c r="C120" s="246"/>
      <c r="D120" s="247" t="s">
        <v>802</v>
      </c>
      <c r="E120" s="246"/>
      <c r="F120" s="248"/>
      <c r="G120" s="249" t="s">
        <v>15</v>
      </c>
      <c r="H120" s="250"/>
      <c r="I120" s="249"/>
      <c r="J120" s="249"/>
      <c r="K120" s="251"/>
    </row>
    <row r="121" customFormat="false" ht="60" hidden="false" customHeight="false" outlineLevel="0" collapsed="false">
      <c r="A121" s="205" t="s">
        <v>2286</v>
      </c>
      <c r="B121" s="205" t="n">
        <v>92775</v>
      </c>
      <c r="C121" s="207" t="s">
        <v>774</v>
      </c>
      <c r="D121" s="206" t="s">
        <v>233</v>
      </c>
      <c r="E121" s="207" t="s">
        <v>116</v>
      </c>
      <c r="F121" s="252" t="n">
        <v>247.48</v>
      </c>
      <c r="G121" s="253" t="n">
        <f aca="false">VLOOKUP(B121,'COMP ANL'!A:I,9,0)</f>
        <v>19.76</v>
      </c>
      <c r="H121" s="254" t="n">
        <f aca="false">$K$1</f>
        <v>0.2026</v>
      </c>
      <c r="I121" s="253" t="n">
        <f aca="false">G121*(1+H121)</f>
        <v>23.763376</v>
      </c>
      <c r="J121" s="253" t="n">
        <f aca="false">ROUND((I121*F121),2)</f>
        <v>5880.96</v>
      </c>
      <c r="K121" s="214"/>
    </row>
    <row r="122" customFormat="false" ht="60" hidden="false" customHeight="false" outlineLevel="0" collapsed="false">
      <c r="A122" s="205" t="s">
        <v>2287</v>
      </c>
      <c r="B122" s="205" t="n">
        <v>92777</v>
      </c>
      <c r="C122" s="207" t="s">
        <v>774</v>
      </c>
      <c r="D122" s="206" t="s">
        <v>435</v>
      </c>
      <c r="E122" s="207" t="s">
        <v>116</v>
      </c>
      <c r="F122" s="252" t="n">
        <v>185.6</v>
      </c>
      <c r="G122" s="253" t="n">
        <f aca="false">VLOOKUP(B122,'COMP ANL'!A:I,9,0)</f>
        <v>16.39</v>
      </c>
      <c r="H122" s="254" t="n">
        <f aca="false">$K$1</f>
        <v>0.2026</v>
      </c>
      <c r="I122" s="253" t="n">
        <f aca="false">G122*(1+H122)</f>
        <v>19.710614</v>
      </c>
      <c r="J122" s="253" t="n">
        <f aca="false">ROUND((I122*F122),2)</f>
        <v>3658.29</v>
      </c>
      <c r="K122" s="214"/>
    </row>
    <row r="123" customFormat="false" ht="60" hidden="false" customHeight="false" outlineLevel="0" collapsed="false">
      <c r="A123" s="205" t="s">
        <v>2288</v>
      </c>
      <c r="B123" s="205" t="n">
        <v>92778</v>
      </c>
      <c r="C123" s="207" t="s">
        <v>774</v>
      </c>
      <c r="D123" s="206" t="s">
        <v>215</v>
      </c>
      <c r="E123" s="207" t="s">
        <v>116</v>
      </c>
      <c r="F123" s="252" t="n">
        <v>210.3</v>
      </c>
      <c r="G123" s="253" t="n">
        <f aca="false">VLOOKUP(B123,'COMP ANL'!A:I,9,0)</f>
        <v>14.37</v>
      </c>
      <c r="H123" s="254" t="n">
        <f aca="false">$K$1</f>
        <v>0.2026</v>
      </c>
      <c r="I123" s="253" t="n">
        <f aca="false">G123*(1+H123)</f>
        <v>17.281362</v>
      </c>
      <c r="J123" s="253" t="n">
        <f aca="false">ROUND((I123*F123),2)</f>
        <v>3634.27</v>
      </c>
      <c r="K123" s="214"/>
    </row>
    <row r="124" customFormat="false" ht="15" hidden="false" customHeight="false" outlineLevel="0" collapsed="false">
      <c r="A124" s="244" t="s">
        <v>2289</v>
      </c>
      <c r="B124" s="245" t="s">
        <v>15</v>
      </c>
      <c r="C124" s="246"/>
      <c r="D124" s="247" t="s">
        <v>807</v>
      </c>
      <c r="E124" s="246"/>
      <c r="F124" s="248"/>
      <c r="G124" s="249" t="s">
        <v>15</v>
      </c>
      <c r="H124" s="250"/>
      <c r="I124" s="249"/>
      <c r="J124" s="249"/>
      <c r="K124" s="251"/>
    </row>
    <row r="125" customFormat="false" ht="60" hidden="false" customHeight="false" outlineLevel="0" collapsed="false">
      <c r="A125" s="205" t="s">
        <v>2290</v>
      </c>
      <c r="B125" s="205" t="s">
        <v>174</v>
      </c>
      <c r="C125" s="207" t="s">
        <v>841</v>
      </c>
      <c r="D125" s="206" t="s">
        <v>175</v>
      </c>
      <c r="E125" s="207" t="s">
        <v>128</v>
      </c>
      <c r="F125" s="252" t="n">
        <v>5.68</v>
      </c>
      <c r="G125" s="253" t="n">
        <f aca="false">VLOOKUP(B125,'COMP ANL'!A:I,9,0)</f>
        <v>609.4</v>
      </c>
      <c r="H125" s="254" t="n">
        <f aca="false">$K$1</f>
        <v>0.2026</v>
      </c>
      <c r="I125" s="253" t="n">
        <f aca="false">G125*(1+H125)</f>
        <v>732.86444</v>
      </c>
      <c r="J125" s="253" t="n">
        <f aca="false">ROUND((I125*F125),2)</f>
        <v>4162.67</v>
      </c>
      <c r="K125" s="214"/>
    </row>
    <row r="126" customFormat="false" ht="15" hidden="false" customHeight="false" outlineLevel="0" collapsed="false">
      <c r="A126" s="236" t="s">
        <v>2291</v>
      </c>
      <c r="B126" s="237" t="s">
        <v>15</v>
      </c>
      <c r="C126" s="238"/>
      <c r="D126" s="239" t="s">
        <v>969</v>
      </c>
      <c r="E126" s="238"/>
      <c r="F126" s="240"/>
      <c r="G126" s="241" t="s">
        <v>15</v>
      </c>
      <c r="H126" s="242"/>
      <c r="I126" s="241"/>
      <c r="J126" s="241"/>
      <c r="K126" s="243"/>
    </row>
    <row r="127" customFormat="false" ht="15" hidden="false" customHeight="false" outlineLevel="0" collapsed="false">
      <c r="A127" s="244" t="s">
        <v>2292</v>
      </c>
      <c r="B127" s="245" t="s">
        <v>15</v>
      </c>
      <c r="C127" s="246"/>
      <c r="D127" s="247" t="s">
        <v>799</v>
      </c>
      <c r="E127" s="246"/>
      <c r="F127" s="248"/>
      <c r="G127" s="249" t="s">
        <v>15</v>
      </c>
      <c r="H127" s="250"/>
      <c r="I127" s="249"/>
      <c r="J127" s="249"/>
      <c r="K127" s="251"/>
    </row>
    <row r="128" customFormat="false" ht="30" hidden="false" customHeight="false" outlineLevel="0" collapsed="false">
      <c r="A128" s="205" t="s">
        <v>2293</v>
      </c>
      <c r="B128" s="205" t="n">
        <v>92265</v>
      </c>
      <c r="C128" s="207" t="s">
        <v>774</v>
      </c>
      <c r="D128" s="206" t="s">
        <v>122</v>
      </c>
      <c r="E128" s="207" t="s">
        <v>114</v>
      </c>
      <c r="F128" s="252" t="n">
        <v>30</v>
      </c>
      <c r="G128" s="253" t="n">
        <f aca="false">VLOOKUP(B128,'COMP ANL'!A:I,9,0)</f>
        <v>111.91</v>
      </c>
      <c r="H128" s="254" t="n">
        <f aca="false">$K$1</f>
        <v>0.2026</v>
      </c>
      <c r="I128" s="253" t="n">
        <f aca="false">G128*(1+H128)</f>
        <v>134.582966</v>
      </c>
      <c r="J128" s="253" t="n">
        <f aca="false">ROUND((I128*F128),2)</f>
        <v>4037.49</v>
      </c>
      <c r="K128" s="214"/>
    </row>
    <row r="129" customFormat="false" ht="15" hidden="false" customHeight="false" outlineLevel="0" collapsed="false">
      <c r="A129" s="244" t="s">
        <v>2294</v>
      </c>
      <c r="B129" s="245" t="s">
        <v>15</v>
      </c>
      <c r="C129" s="246"/>
      <c r="D129" s="247" t="s">
        <v>802</v>
      </c>
      <c r="E129" s="246"/>
      <c r="F129" s="248"/>
      <c r="G129" s="249" t="s">
        <v>15</v>
      </c>
      <c r="H129" s="250"/>
      <c r="I129" s="249"/>
      <c r="J129" s="249"/>
      <c r="K129" s="251"/>
    </row>
    <row r="130" customFormat="false" ht="60" hidden="false" customHeight="false" outlineLevel="0" collapsed="false">
      <c r="A130" s="205" t="s">
        <v>2295</v>
      </c>
      <c r="B130" s="205" t="n">
        <v>92775</v>
      </c>
      <c r="C130" s="207" t="s">
        <v>774</v>
      </c>
      <c r="D130" s="206" t="s">
        <v>233</v>
      </c>
      <c r="E130" s="207" t="s">
        <v>116</v>
      </c>
      <c r="F130" s="252" t="n">
        <v>45.5</v>
      </c>
      <c r="G130" s="253" t="n">
        <f aca="false">VLOOKUP(B130,'COMP ANL'!A:I,9,0)</f>
        <v>19.76</v>
      </c>
      <c r="H130" s="254" t="n">
        <f aca="false">$K$1</f>
        <v>0.2026</v>
      </c>
      <c r="I130" s="253" t="n">
        <f aca="false">G130*(1+H130)</f>
        <v>23.763376</v>
      </c>
      <c r="J130" s="253" t="n">
        <f aca="false">ROUND((I130*F130),2)</f>
        <v>1081.23</v>
      </c>
      <c r="K130" s="214"/>
    </row>
    <row r="131" customFormat="false" ht="60" hidden="false" customHeight="false" outlineLevel="0" collapsed="false">
      <c r="A131" s="205" t="s">
        <v>2296</v>
      </c>
      <c r="B131" s="205" t="n">
        <v>92777</v>
      </c>
      <c r="C131" s="207" t="s">
        <v>774</v>
      </c>
      <c r="D131" s="206" t="s">
        <v>435</v>
      </c>
      <c r="E131" s="207" t="s">
        <v>116</v>
      </c>
      <c r="F131" s="252" t="n">
        <v>109.8</v>
      </c>
      <c r="G131" s="253" t="n">
        <f aca="false">VLOOKUP(B131,'COMP ANL'!A:I,9,0)</f>
        <v>16.39</v>
      </c>
      <c r="H131" s="254" t="n">
        <f aca="false">$K$1</f>
        <v>0.2026</v>
      </c>
      <c r="I131" s="253" t="n">
        <f aca="false">G131*(1+H131)</f>
        <v>19.710614</v>
      </c>
      <c r="J131" s="253" t="n">
        <f aca="false">ROUND((I131*F131),2)</f>
        <v>2164.23</v>
      </c>
      <c r="K131" s="214"/>
    </row>
    <row r="132" customFormat="false" ht="15" hidden="false" customHeight="false" outlineLevel="0" collapsed="false">
      <c r="A132" s="244" t="s">
        <v>2297</v>
      </c>
      <c r="B132" s="245" t="s">
        <v>15</v>
      </c>
      <c r="C132" s="246"/>
      <c r="D132" s="247" t="s">
        <v>807</v>
      </c>
      <c r="E132" s="246"/>
      <c r="F132" s="248"/>
      <c r="G132" s="249" t="s">
        <v>15</v>
      </c>
      <c r="H132" s="250"/>
      <c r="I132" s="249"/>
      <c r="J132" s="249"/>
      <c r="K132" s="251"/>
    </row>
    <row r="133" customFormat="false" ht="60" hidden="false" customHeight="false" outlineLevel="0" collapsed="false">
      <c r="A133" s="205" t="s">
        <v>2298</v>
      </c>
      <c r="B133" s="205" t="s">
        <v>149</v>
      </c>
      <c r="C133" s="207" t="s">
        <v>841</v>
      </c>
      <c r="D133" s="206" t="s">
        <v>150</v>
      </c>
      <c r="E133" s="207" t="s">
        <v>128</v>
      </c>
      <c r="F133" s="252" t="n">
        <v>2.25</v>
      </c>
      <c r="G133" s="253" t="n">
        <f aca="false">VLOOKUP(B133,'COMP ANL'!A:I,9,0)</f>
        <v>620.35</v>
      </c>
      <c r="H133" s="254" t="n">
        <f aca="false">$K$1</f>
        <v>0.2026</v>
      </c>
      <c r="I133" s="253" t="n">
        <f aca="false">G133*(1+H133)</f>
        <v>746.03291</v>
      </c>
      <c r="J133" s="253" t="n">
        <f aca="false">ROUND((I133*F133),2)</f>
        <v>1678.57</v>
      </c>
      <c r="K133" s="214"/>
    </row>
    <row r="134" customFormat="false" ht="15" hidden="false" customHeight="false" outlineLevel="0" collapsed="false">
      <c r="A134" s="255"/>
      <c r="B134" s="255"/>
      <c r="C134" s="256"/>
      <c r="D134" s="257"/>
      <c r="E134" s="256"/>
      <c r="H134" s="258"/>
      <c r="K134" s="259"/>
    </row>
    <row r="135" customFormat="false" ht="15" hidden="false" customHeight="false" outlineLevel="0" collapsed="false">
      <c r="A135" s="260"/>
      <c r="B135" s="261"/>
      <c r="C135" s="262"/>
      <c r="D135" s="263" t="s">
        <v>1134</v>
      </c>
      <c r="E135" s="262"/>
      <c r="F135" s="264"/>
      <c r="G135" s="265"/>
      <c r="H135" s="266"/>
      <c r="I135" s="267"/>
      <c r="J135" s="265"/>
      <c r="K135" s="268" t="n">
        <f aca="false">SUM(J71:J133)</f>
        <v>171589.92</v>
      </c>
    </row>
    <row r="136" customFormat="false" ht="15" hidden="false" customHeight="false" outlineLevel="0" collapsed="false">
      <c r="A136" s="255"/>
      <c r="B136" s="255"/>
      <c r="C136" s="256"/>
      <c r="D136" s="257"/>
      <c r="E136" s="256"/>
      <c r="H136" s="258"/>
      <c r="K136" s="259"/>
    </row>
    <row r="137" customFormat="false" ht="15" hidden="false" customHeight="false" outlineLevel="0" collapsed="false">
      <c r="A137" s="228" t="s">
        <v>1135</v>
      </c>
      <c r="B137" s="229" t="s">
        <v>15</v>
      </c>
      <c r="C137" s="230"/>
      <c r="D137" s="231" t="s">
        <v>1136</v>
      </c>
      <c r="E137" s="230"/>
      <c r="F137" s="232"/>
      <c r="G137" s="233" t="s">
        <v>15</v>
      </c>
      <c r="H137" s="234"/>
      <c r="I137" s="233"/>
      <c r="J137" s="233"/>
      <c r="K137" s="235"/>
    </row>
    <row r="138" customFormat="false" ht="15" hidden="false" customHeight="false" outlineLevel="0" collapsed="false">
      <c r="A138" s="236" t="s">
        <v>1137</v>
      </c>
      <c r="B138" s="237" t="s">
        <v>15</v>
      </c>
      <c r="C138" s="238"/>
      <c r="D138" s="239" t="s">
        <v>1138</v>
      </c>
      <c r="E138" s="238"/>
      <c r="F138" s="240"/>
      <c r="G138" s="241" t="s">
        <v>15</v>
      </c>
      <c r="H138" s="242"/>
      <c r="I138" s="241"/>
      <c r="J138" s="241"/>
      <c r="K138" s="243"/>
    </row>
    <row r="139" customFormat="false" ht="15" hidden="false" customHeight="false" outlineLevel="0" collapsed="false">
      <c r="A139" s="236" t="s">
        <v>1211</v>
      </c>
      <c r="B139" s="237" t="s">
        <v>15</v>
      </c>
      <c r="C139" s="238"/>
      <c r="D139" s="239" t="s">
        <v>1212</v>
      </c>
      <c r="E139" s="238"/>
      <c r="F139" s="240"/>
      <c r="G139" s="241" t="s">
        <v>15</v>
      </c>
      <c r="H139" s="242"/>
      <c r="I139" s="241"/>
      <c r="J139" s="241"/>
      <c r="K139" s="243"/>
    </row>
    <row r="140" customFormat="false" ht="15" hidden="false" customHeight="false" outlineLevel="0" collapsed="false">
      <c r="A140" s="244" t="s">
        <v>2299</v>
      </c>
      <c r="B140" s="245" t="s">
        <v>15</v>
      </c>
      <c r="C140" s="246"/>
      <c r="D140" s="247" t="s">
        <v>2300</v>
      </c>
      <c r="E140" s="246"/>
      <c r="F140" s="248"/>
      <c r="G140" s="249" t="s">
        <v>15</v>
      </c>
      <c r="H140" s="250"/>
      <c r="I140" s="249"/>
      <c r="J140" s="249"/>
      <c r="K140" s="251"/>
    </row>
    <row r="141" customFormat="false" ht="15" hidden="false" customHeight="false" outlineLevel="0" collapsed="false">
      <c r="A141" s="205" t="s">
        <v>2301</v>
      </c>
      <c r="B141" s="205" t="s">
        <v>2156</v>
      </c>
      <c r="C141" s="207" t="s">
        <v>1210</v>
      </c>
      <c r="D141" s="206" t="s">
        <v>2157</v>
      </c>
      <c r="E141" s="207" t="s">
        <v>114</v>
      </c>
      <c r="F141" s="252" t="n">
        <v>150</v>
      </c>
      <c r="G141" s="253" t="n">
        <f aca="false">VLOOKUP(B141,'COMP ANL'!A:I,9,0)</f>
        <v>2.54</v>
      </c>
      <c r="H141" s="254" t="n">
        <f aca="false">$K$1</f>
        <v>0.2026</v>
      </c>
      <c r="I141" s="253" t="n">
        <f aca="false">G141*(1+H141)</f>
        <v>3.054604</v>
      </c>
      <c r="J141" s="253" t="n">
        <f aca="false">ROUND((I141*F141),2)</f>
        <v>458.19</v>
      </c>
      <c r="K141" s="214"/>
    </row>
    <row r="142" customFormat="false" ht="15" hidden="false" customHeight="false" outlineLevel="0" collapsed="false">
      <c r="A142" s="236" t="s">
        <v>1349</v>
      </c>
      <c r="B142" s="237" t="s">
        <v>15</v>
      </c>
      <c r="C142" s="238"/>
      <c r="D142" s="239" t="s">
        <v>1350</v>
      </c>
      <c r="E142" s="238"/>
      <c r="F142" s="240"/>
      <c r="G142" s="241" t="s">
        <v>15</v>
      </c>
      <c r="H142" s="242"/>
      <c r="I142" s="241"/>
      <c r="J142" s="241"/>
      <c r="K142" s="243"/>
    </row>
    <row r="143" customFormat="false" ht="15" hidden="false" customHeight="false" outlineLevel="0" collapsed="false">
      <c r="A143" s="236" t="s">
        <v>1351</v>
      </c>
      <c r="B143" s="237" t="s">
        <v>15</v>
      </c>
      <c r="C143" s="238"/>
      <c r="D143" s="239" t="s">
        <v>1297</v>
      </c>
      <c r="E143" s="238"/>
      <c r="F143" s="240"/>
      <c r="G143" s="241" t="s">
        <v>15</v>
      </c>
      <c r="H143" s="242"/>
      <c r="I143" s="241"/>
      <c r="J143" s="241"/>
      <c r="K143" s="243"/>
    </row>
    <row r="144" customFormat="false" ht="15" hidden="false" customHeight="false" outlineLevel="0" collapsed="false">
      <c r="A144" s="244" t="s">
        <v>2302</v>
      </c>
      <c r="B144" s="245" t="s">
        <v>15</v>
      </c>
      <c r="C144" s="246"/>
      <c r="D144" s="247" t="s">
        <v>2303</v>
      </c>
      <c r="E144" s="246"/>
      <c r="F144" s="248"/>
      <c r="G144" s="249" t="s">
        <v>15</v>
      </c>
      <c r="H144" s="250"/>
      <c r="I144" s="249"/>
      <c r="J144" s="249"/>
      <c r="K144" s="251"/>
    </row>
    <row r="145" customFormat="false" ht="45" hidden="false" customHeight="false" outlineLevel="0" collapsed="false">
      <c r="A145" s="205" t="s">
        <v>2304</v>
      </c>
      <c r="B145" s="205" t="s">
        <v>2070</v>
      </c>
      <c r="C145" s="207" t="s">
        <v>1160</v>
      </c>
      <c r="D145" s="206" t="s">
        <v>2071</v>
      </c>
      <c r="E145" s="207" t="s">
        <v>114</v>
      </c>
      <c r="F145" s="252" t="n">
        <v>403.24</v>
      </c>
      <c r="G145" s="253" t="n">
        <f aca="false">VLOOKUP(B145,'COMP ANL'!A:I,9,0)</f>
        <v>253.43</v>
      </c>
      <c r="H145" s="254" t="n">
        <f aca="false">$K$1</f>
        <v>0.2026</v>
      </c>
      <c r="I145" s="253" t="n">
        <f aca="false">G145*(1+H145)</f>
        <v>304.774918</v>
      </c>
      <c r="J145" s="253" t="n">
        <f aca="false">ROUND((I145*F145),2)</f>
        <v>122897.44</v>
      </c>
      <c r="K145" s="214"/>
    </row>
    <row r="146" customFormat="false" ht="45" hidden="false" customHeight="false" outlineLevel="0" collapsed="false">
      <c r="A146" s="205" t="s">
        <v>2305</v>
      </c>
      <c r="B146" s="205" t="s">
        <v>2088</v>
      </c>
      <c r="C146" s="207" t="s">
        <v>1160</v>
      </c>
      <c r="D146" s="206" t="s">
        <v>2089</v>
      </c>
      <c r="E146" s="207" t="s">
        <v>114</v>
      </c>
      <c r="F146" s="252" t="n">
        <v>150</v>
      </c>
      <c r="G146" s="253" t="n">
        <f aca="false">VLOOKUP(B146,'COMP ANL'!A:I,9,0)</f>
        <v>189.99</v>
      </c>
      <c r="H146" s="254" t="n">
        <f aca="false">$K$1</f>
        <v>0.2026</v>
      </c>
      <c r="I146" s="253" t="n">
        <f aca="false">G146*(1+H146)</f>
        <v>228.481974</v>
      </c>
      <c r="J146" s="253" t="n">
        <f aca="false">ROUND((I146*F146),2)</f>
        <v>34272.3</v>
      </c>
      <c r="K146" s="214"/>
    </row>
    <row r="147" customFormat="false" ht="15" hidden="false" customHeight="false" outlineLevel="0" collapsed="false">
      <c r="A147" s="236" t="s">
        <v>2306</v>
      </c>
      <c r="B147" s="237" t="s">
        <v>15</v>
      </c>
      <c r="C147" s="238"/>
      <c r="D147" s="239" t="s">
        <v>2307</v>
      </c>
      <c r="E147" s="238"/>
      <c r="F147" s="240"/>
      <c r="G147" s="241" t="s">
        <v>15</v>
      </c>
      <c r="H147" s="242"/>
      <c r="I147" s="241"/>
      <c r="J147" s="241"/>
      <c r="K147" s="243"/>
    </row>
    <row r="148" customFormat="false" ht="15" hidden="false" customHeight="false" outlineLevel="0" collapsed="false">
      <c r="A148" s="244" t="s">
        <v>2308</v>
      </c>
      <c r="B148" s="245" t="s">
        <v>15</v>
      </c>
      <c r="C148" s="246"/>
      <c r="D148" s="247" t="s">
        <v>2309</v>
      </c>
      <c r="E148" s="246"/>
      <c r="F148" s="248"/>
      <c r="G148" s="249" t="s">
        <v>15</v>
      </c>
      <c r="H148" s="250"/>
      <c r="I148" s="249"/>
      <c r="J148" s="249"/>
      <c r="K148" s="251"/>
    </row>
    <row r="149" customFormat="false" ht="30" hidden="false" customHeight="false" outlineLevel="0" collapsed="false">
      <c r="A149" s="205" t="s">
        <v>2310</v>
      </c>
      <c r="B149" s="205" t="n">
        <v>98510</v>
      </c>
      <c r="C149" s="207" t="s">
        <v>774</v>
      </c>
      <c r="D149" s="206" t="s">
        <v>2139</v>
      </c>
      <c r="E149" s="207" t="s">
        <v>134</v>
      </c>
      <c r="F149" s="252" t="n">
        <v>14</v>
      </c>
      <c r="G149" s="253" t="n">
        <f aca="false">VLOOKUP(B149,'COMP ANL'!A:I,9,0)</f>
        <v>73.6</v>
      </c>
      <c r="H149" s="254" t="n">
        <f aca="false">$K$1</f>
        <v>0.2026</v>
      </c>
      <c r="I149" s="253" t="n">
        <f aca="false">G149*(1+H149)</f>
        <v>88.51136</v>
      </c>
      <c r="J149" s="253" t="n">
        <f aca="false">ROUND((I149*F149),2)</f>
        <v>1239.16</v>
      </c>
      <c r="K149" s="214"/>
    </row>
    <row r="150" customFormat="false" ht="15" hidden="false" customHeight="false" outlineLevel="0" collapsed="false">
      <c r="A150" s="205" t="s">
        <v>2311</v>
      </c>
      <c r="B150" s="205" t="n">
        <v>98509</v>
      </c>
      <c r="C150" s="207" t="s">
        <v>774</v>
      </c>
      <c r="D150" s="206" t="s">
        <v>2150</v>
      </c>
      <c r="E150" s="207" t="s">
        <v>134</v>
      </c>
      <c r="F150" s="252" t="n">
        <v>14</v>
      </c>
      <c r="G150" s="253" t="n">
        <f aca="false">VLOOKUP(B150,'COMP ANL'!A:I,9,0)</f>
        <v>47.25</v>
      </c>
      <c r="H150" s="254" t="n">
        <f aca="false">$K$1</f>
        <v>0.2026</v>
      </c>
      <c r="I150" s="253" t="n">
        <f aca="false">G150*(1+H150)</f>
        <v>56.82285</v>
      </c>
      <c r="J150" s="253" t="n">
        <f aca="false">ROUND((I150*F150),2)</f>
        <v>795.52</v>
      </c>
      <c r="K150" s="214"/>
    </row>
    <row r="151" customFormat="false" ht="15" hidden="false" customHeight="false" outlineLevel="0" collapsed="false">
      <c r="A151" s="244" t="s">
        <v>2312</v>
      </c>
      <c r="B151" s="245" t="s">
        <v>15</v>
      </c>
      <c r="C151" s="246"/>
      <c r="D151" s="247" t="s">
        <v>2313</v>
      </c>
      <c r="E151" s="246"/>
      <c r="F151" s="248"/>
      <c r="G151" s="249" t="s">
        <v>15</v>
      </c>
      <c r="H151" s="250"/>
      <c r="I151" s="249"/>
      <c r="J151" s="249"/>
      <c r="K151" s="251"/>
    </row>
    <row r="152" customFormat="false" ht="15" hidden="false" customHeight="false" outlineLevel="0" collapsed="false">
      <c r="A152" s="205" t="s">
        <v>2314</v>
      </c>
      <c r="B152" s="205" t="n">
        <v>98504</v>
      </c>
      <c r="C152" s="207" t="s">
        <v>774</v>
      </c>
      <c r="D152" s="206" t="s">
        <v>2085</v>
      </c>
      <c r="E152" s="207" t="s">
        <v>114</v>
      </c>
      <c r="F152" s="252" t="n">
        <v>2097.42</v>
      </c>
      <c r="G152" s="253" t="n">
        <f aca="false">VLOOKUP(B152,'COMP ANL'!A:I,9,0)</f>
        <v>16.5</v>
      </c>
      <c r="H152" s="254" t="n">
        <f aca="false">$K$1</f>
        <v>0.2026</v>
      </c>
      <c r="I152" s="253" t="n">
        <f aca="false">G152*(1+H152)</f>
        <v>19.8429</v>
      </c>
      <c r="J152" s="253" t="n">
        <f aca="false">ROUND((I152*F152),2)</f>
        <v>41618.9</v>
      </c>
      <c r="K152" s="214"/>
    </row>
    <row r="153" customFormat="false" ht="15" hidden="false" customHeight="false" outlineLevel="0" collapsed="false">
      <c r="A153" s="236" t="s">
        <v>2315</v>
      </c>
      <c r="B153" s="237" t="s">
        <v>15</v>
      </c>
      <c r="C153" s="238"/>
      <c r="D153" s="239" t="s">
        <v>2316</v>
      </c>
      <c r="E153" s="238"/>
      <c r="F153" s="240"/>
      <c r="G153" s="241" t="s">
        <v>15</v>
      </c>
      <c r="H153" s="242"/>
      <c r="I153" s="241"/>
      <c r="J153" s="241"/>
      <c r="K153" s="243"/>
    </row>
    <row r="154" customFormat="false" ht="15" hidden="false" customHeight="false" outlineLevel="0" collapsed="false">
      <c r="A154" s="236" t="s">
        <v>2317</v>
      </c>
      <c r="B154" s="237" t="s">
        <v>15</v>
      </c>
      <c r="C154" s="238"/>
      <c r="D154" s="239" t="s">
        <v>76</v>
      </c>
      <c r="E154" s="238"/>
      <c r="F154" s="240"/>
      <c r="G154" s="241" t="s">
        <v>15</v>
      </c>
      <c r="H154" s="242"/>
      <c r="I154" s="241"/>
      <c r="J154" s="241"/>
      <c r="K154" s="243"/>
    </row>
    <row r="155" customFormat="false" ht="15" hidden="false" customHeight="false" outlineLevel="0" collapsed="false">
      <c r="A155" s="244" t="s">
        <v>2318</v>
      </c>
      <c r="B155" s="245" t="s">
        <v>15</v>
      </c>
      <c r="C155" s="246"/>
      <c r="D155" s="247" t="s">
        <v>2319</v>
      </c>
      <c r="E155" s="246"/>
      <c r="F155" s="248"/>
      <c r="G155" s="249" t="s">
        <v>15</v>
      </c>
      <c r="H155" s="250"/>
      <c r="I155" s="249"/>
      <c r="J155" s="249"/>
      <c r="K155" s="251"/>
    </row>
    <row r="156" customFormat="false" ht="30" hidden="false" customHeight="false" outlineLevel="0" collapsed="false">
      <c r="A156" s="205" t="s">
        <v>2320</v>
      </c>
      <c r="B156" s="205" t="n">
        <v>94263</v>
      </c>
      <c r="C156" s="207" t="s">
        <v>774</v>
      </c>
      <c r="D156" s="206" t="s">
        <v>2117</v>
      </c>
      <c r="E156" s="207" t="s">
        <v>120</v>
      </c>
      <c r="F156" s="252" t="n">
        <v>91.34</v>
      </c>
      <c r="G156" s="253" t="n">
        <f aca="false">VLOOKUP(B156,'COMP ANL'!A:I,9,0)</f>
        <v>35.18</v>
      </c>
      <c r="H156" s="254" t="n">
        <f aca="false">$K$1</f>
        <v>0.2026</v>
      </c>
      <c r="I156" s="253" t="n">
        <f aca="false">G156*(1+H156)</f>
        <v>42.307468</v>
      </c>
      <c r="J156" s="253" t="n">
        <f aca="false">ROUND((I156*F156),2)</f>
        <v>3864.36</v>
      </c>
      <c r="K156" s="214"/>
    </row>
    <row r="157" customFormat="false" ht="15" hidden="false" customHeight="false" outlineLevel="0" collapsed="false">
      <c r="A157" s="236" t="s">
        <v>2321</v>
      </c>
      <c r="B157" s="237" t="s">
        <v>15</v>
      </c>
      <c r="C157" s="238"/>
      <c r="D157" s="239" t="s">
        <v>1212</v>
      </c>
      <c r="E157" s="238"/>
      <c r="F157" s="240"/>
      <c r="G157" s="241" t="s">
        <v>15</v>
      </c>
      <c r="H157" s="242"/>
      <c r="I157" s="241"/>
      <c r="J157" s="241"/>
      <c r="K157" s="243"/>
    </row>
    <row r="158" customFormat="false" ht="15" hidden="false" customHeight="false" outlineLevel="0" collapsed="false">
      <c r="A158" s="244" t="s">
        <v>2322</v>
      </c>
      <c r="B158" s="245" t="s">
        <v>15</v>
      </c>
      <c r="C158" s="246"/>
      <c r="D158" s="247" t="s">
        <v>2323</v>
      </c>
      <c r="E158" s="246"/>
      <c r="F158" s="248"/>
      <c r="G158" s="249" t="s">
        <v>15</v>
      </c>
      <c r="H158" s="250"/>
      <c r="I158" s="249"/>
      <c r="J158" s="249"/>
      <c r="K158" s="251"/>
    </row>
    <row r="159" customFormat="false" ht="45" hidden="false" customHeight="false" outlineLevel="0" collapsed="false">
      <c r="A159" s="205" t="s">
        <v>2324</v>
      </c>
      <c r="B159" s="205" t="n">
        <v>92399</v>
      </c>
      <c r="C159" s="207" t="s">
        <v>774</v>
      </c>
      <c r="D159" s="206" t="s">
        <v>2081</v>
      </c>
      <c r="E159" s="207" t="s">
        <v>114</v>
      </c>
      <c r="F159" s="252" t="n">
        <v>366.88</v>
      </c>
      <c r="G159" s="253" t="n">
        <f aca="false">VLOOKUP(B159,'COMP ANL'!A:I,9,0)</f>
        <v>107.79</v>
      </c>
      <c r="H159" s="254" t="n">
        <f aca="false">$K$1</f>
        <v>0.2026</v>
      </c>
      <c r="I159" s="253" t="n">
        <f aca="false">G159*(1+H159)</f>
        <v>129.628254</v>
      </c>
      <c r="J159" s="253" t="n">
        <f aca="false">ROUND((I159*F159),2)</f>
        <v>47558.01</v>
      </c>
      <c r="K159" s="214"/>
    </row>
    <row r="160" customFormat="false" ht="45" hidden="false" customHeight="false" outlineLevel="0" collapsed="false">
      <c r="A160" s="205" t="s">
        <v>2325</v>
      </c>
      <c r="B160" s="205" t="n">
        <v>94995</v>
      </c>
      <c r="C160" s="207" t="s">
        <v>774</v>
      </c>
      <c r="D160" s="206" t="s">
        <v>2103</v>
      </c>
      <c r="E160" s="207" t="s">
        <v>114</v>
      </c>
      <c r="F160" s="252" t="n">
        <v>89.2</v>
      </c>
      <c r="G160" s="253" t="n">
        <f aca="false">VLOOKUP(B160,'COMP ANL'!A:I,9,0)</f>
        <v>83.58</v>
      </c>
      <c r="H160" s="254" t="n">
        <f aca="false">$K$1</f>
        <v>0.2026</v>
      </c>
      <c r="I160" s="253" t="n">
        <f aca="false">G160*(1+H160)</f>
        <v>100.513308</v>
      </c>
      <c r="J160" s="253" t="n">
        <f aca="false">ROUND((I160*F160),2)</f>
        <v>8965.79</v>
      </c>
      <c r="K160" s="214"/>
    </row>
    <row r="161" customFormat="false" ht="15" hidden="false" customHeight="false" outlineLevel="0" collapsed="false">
      <c r="A161" s="255"/>
      <c r="B161" s="255"/>
      <c r="C161" s="256"/>
      <c r="D161" s="257"/>
      <c r="E161" s="256"/>
      <c r="H161" s="258"/>
      <c r="K161" s="259"/>
    </row>
    <row r="162" customFormat="false" ht="15" hidden="false" customHeight="false" outlineLevel="0" collapsed="false">
      <c r="A162" s="260"/>
      <c r="B162" s="261"/>
      <c r="C162" s="262"/>
      <c r="D162" s="263" t="s">
        <v>1426</v>
      </c>
      <c r="E162" s="262"/>
      <c r="F162" s="264"/>
      <c r="G162" s="265"/>
      <c r="H162" s="266"/>
      <c r="I162" s="267"/>
      <c r="J162" s="265"/>
      <c r="K162" s="268" t="n">
        <f aca="false">SUM(J137:J160)</f>
        <v>261669.67</v>
      </c>
    </row>
    <row r="163" customFormat="false" ht="15" hidden="false" customHeight="false" outlineLevel="0" collapsed="false">
      <c r="A163" s="255"/>
      <c r="B163" s="255"/>
      <c r="C163" s="256"/>
      <c r="D163" s="257"/>
      <c r="E163" s="256"/>
      <c r="H163" s="258"/>
      <c r="K163" s="259"/>
    </row>
    <row r="164" customFormat="false" ht="15" hidden="false" customHeight="false" outlineLevel="0" collapsed="false">
      <c r="A164" s="228" t="s">
        <v>1427</v>
      </c>
      <c r="B164" s="229" t="s">
        <v>15</v>
      </c>
      <c r="C164" s="230"/>
      <c r="D164" s="231" t="s">
        <v>1428</v>
      </c>
      <c r="E164" s="230"/>
      <c r="F164" s="232"/>
      <c r="G164" s="233" t="s">
        <v>15</v>
      </c>
      <c r="H164" s="234"/>
      <c r="I164" s="233"/>
      <c r="J164" s="233"/>
      <c r="K164" s="235"/>
    </row>
    <row r="165" customFormat="false" ht="15" hidden="false" customHeight="false" outlineLevel="0" collapsed="false">
      <c r="A165" s="236" t="s">
        <v>1429</v>
      </c>
      <c r="B165" s="237" t="s">
        <v>15</v>
      </c>
      <c r="C165" s="238"/>
      <c r="D165" s="239" t="s">
        <v>1430</v>
      </c>
      <c r="E165" s="238"/>
      <c r="F165" s="240"/>
      <c r="G165" s="241" t="s">
        <v>15</v>
      </c>
      <c r="H165" s="242"/>
      <c r="I165" s="241"/>
      <c r="J165" s="241"/>
      <c r="K165" s="243"/>
    </row>
    <row r="166" customFormat="false" ht="15" hidden="false" customHeight="false" outlineLevel="0" collapsed="false">
      <c r="A166" s="236" t="s">
        <v>1538</v>
      </c>
      <c r="B166" s="237" t="s">
        <v>15</v>
      </c>
      <c r="C166" s="238"/>
      <c r="D166" s="239" t="s">
        <v>1539</v>
      </c>
      <c r="E166" s="238"/>
      <c r="F166" s="240"/>
      <c r="G166" s="241" t="s">
        <v>15</v>
      </c>
      <c r="H166" s="242"/>
      <c r="I166" s="241"/>
      <c r="J166" s="241"/>
      <c r="K166" s="243"/>
    </row>
    <row r="167" customFormat="false" ht="15" hidden="false" customHeight="false" outlineLevel="0" collapsed="false">
      <c r="A167" s="244" t="s">
        <v>2326</v>
      </c>
      <c r="B167" s="245" t="s">
        <v>15</v>
      </c>
      <c r="C167" s="246"/>
      <c r="D167" s="247" t="s">
        <v>2327</v>
      </c>
      <c r="E167" s="246"/>
      <c r="F167" s="248"/>
      <c r="G167" s="249" t="s">
        <v>15</v>
      </c>
      <c r="H167" s="250"/>
      <c r="I167" s="249"/>
      <c r="J167" s="249"/>
      <c r="K167" s="251"/>
    </row>
    <row r="168" customFormat="false" ht="15" hidden="false" customHeight="false" outlineLevel="0" collapsed="false">
      <c r="A168" s="205" t="s">
        <v>2328</v>
      </c>
      <c r="B168" s="205" t="s">
        <v>2132</v>
      </c>
      <c r="C168" s="207" t="s">
        <v>1160</v>
      </c>
      <c r="D168" s="206" t="s">
        <v>2133</v>
      </c>
      <c r="E168" s="207" t="s">
        <v>134</v>
      </c>
      <c r="F168" s="252" t="n">
        <v>2</v>
      </c>
      <c r="G168" s="253" t="n">
        <f aca="false">VLOOKUP(B168,'COMP ANL'!A:I,9,0)</f>
        <v>706.75</v>
      </c>
      <c r="H168" s="254" t="n">
        <f aca="false">$K$1</f>
        <v>0.2026</v>
      </c>
      <c r="I168" s="253" t="n">
        <f aca="false">G168*(1+H168)</f>
        <v>849.93755</v>
      </c>
      <c r="J168" s="253" t="n">
        <f aca="false">ROUND((I168*F168),2)</f>
        <v>1699.88</v>
      </c>
      <c r="K168" s="214"/>
    </row>
    <row r="169" customFormat="false" ht="15" hidden="false" customHeight="false" outlineLevel="0" collapsed="false">
      <c r="A169" s="236" t="s">
        <v>2329</v>
      </c>
      <c r="B169" s="237" t="s">
        <v>15</v>
      </c>
      <c r="C169" s="238"/>
      <c r="D169" s="239" t="s">
        <v>55</v>
      </c>
      <c r="E169" s="238"/>
      <c r="F169" s="240"/>
      <c r="G169" s="241" t="s">
        <v>15</v>
      </c>
      <c r="H169" s="242"/>
      <c r="I169" s="241"/>
      <c r="J169" s="241"/>
      <c r="K169" s="243"/>
    </row>
    <row r="170" customFormat="false" ht="15" hidden="false" customHeight="false" outlineLevel="0" collapsed="false">
      <c r="A170" s="244" t="s">
        <v>2330</v>
      </c>
      <c r="B170" s="245" t="s">
        <v>15</v>
      </c>
      <c r="C170" s="246"/>
      <c r="D170" s="247" t="s">
        <v>2331</v>
      </c>
      <c r="E170" s="246"/>
      <c r="F170" s="248"/>
      <c r="G170" s="249" t="s">
        <v>15</v>
      </c>
      <c r="H170" s="250"/>
      <c r="I170" s="249"/>
      <c r="J170" s="249"/>
      <c r="K170" s="251"/>
    </row>
    <row r="171" customFormat="false" ht="15" hidden="false" customHeight="false" outlineLevel="0" collapsed="false">
      <c r="A171" s="205" t="s">
        <v>2332</v>
      </c>
      <c r="B171" s="205" t="n">
        <v>83646</v>
      </c>
      <c r="C171" s="207" t="s">
        <v>774</v>
      </c>
      <c r="D171" s="206" t="s">
        <v>2104</v>
      </c>
      <c r="E171" s="207" t="s">
        <v>134</v>
      </c>
      <c r="F171" s="252" t="n">
        <v>2</v>
      </c>
      <c r="G171" s="253" t="n">
        <f aca="false">VLOOKUP(B171,'COMP ANL'!A:I,9,0)</f>
        <v>3441.61</v>
      </c>
      <c r="H171" s="254" t="n">
        <f aca="false">$K$1</f>
        <v>0.2026</v>
      </c>
      <c r="I171" s="253" t="n">
        <f aca="false">G171*(1+H171)</f>
        <v>4138.880186</v>
      </c>
      <c r="J171" s="253" t="n">
        <f aca="false">ROUND((I171*F171),2)</f>
        <v>8277.76</v>
      </c>
      <c r="K171" s="214"/>
    </row>
    <row r="172" customFormat="false" ht="15" hidden="false" customHeight="false" outlineLevel="0" collapsed="false">
      <c r="A172" s="244" t="s">
        <v>2333</v>
      </c>
      <c r="B172" s="245" t="s">
        <v>15</v>
      </c>
      <c r="C172" s="246"/>
      <c r="D172" s="247" t="s">
        <v>2334</v>
      </c>
      <c r="E172" s="246"/>
      <c r="F172" s="248"/>
      <c r="G172" s="249" t="s">
        <v>15</v>
      </c>
      <c r="H172" s="250"/>
      <c r="I172" s="249"/>
      <c r="J172" s="249"/>
      <c r="K172" s="251"/>
    </row>
    <row r="173" customFormat="false" ht="30" hidden="false" customHeight="false" outlineLevel="0" collapsed="false">
      <c r="A173" s="205" t="s">
        <v>2335</v>
      </c>
      <c r="B173" s="205" t="s">
        <v>2112</v>
      </c>
      <c r="C173" s="207" t="s">
        <v>1210</v>
      </c>
      <c r="D173" s="206" t="s">
        <v>2113</v>
      </c>
      <c r="E173" s="207" t="s">
        <v>134</v>
      </c>
      <c r="F173" s="252" t="n">
        <v>1</v>
      </c>
      <c r="G173" s="253" t="n">
        <f aca="false">VLOOKUP(B173,'COMP ANL'!A:I,9,0)</f>
        <v>4200</v>
      </c>
      <c r="H173" s="254" t="n">
        <f aca="false">$K$1</f>
        <v>0.2026</v>
      </c>
      <c r="I173" s="253" t="n">
        <f aca="false">G173*(1+H173)</f>
        <v>5050.92</v>
      </c>
      <c r="J173" s="253" t="n">
        <f aca="false">ROUND((I173*F173),2)</f>
        <v>5050.92</v>
      </c>
      <c r="K173" s="214"/>
    </row>
    <row r="174" customFormat="false" ht="15" hidden="false" customHeight="false" outlineLevel="0" collapsed="false">
      <c r="A174" s="236" t="s">
        <v>1604</v>
      </c>
      <c r="B174" s="237" t="s">
        <v>15</v>
      </c>
      <c r="C174" s="238"/>
      <c r="D174" s="239" t="s">
        <v>1605</v>
      </c>
      <c r="E174" s="238"/>
      <c r="F174" s="240"/>
      <c r="G174" s="241" t="s">
        <v>15</v>
      </c>
      <c r="H174" s="242"/>
      <c r="I174" s="241"/>
      <c r="J174" s="241"/>
      <c r="K174" s="243"/>
    </row>
    <row r="175" customFormat="false" ht="15" hidden="false" customHeight="false" outlineLevel="0" collapsed="false">
      <c r="A175" s="236" t="s">
        <v>2336</v>
      </c>
      <c r="B175" s="237" t="s">
        <v>15</v>
      </c>
      <c r="C175" s="238"/>
      <c r="D175" s="239" t="s">
        <v>2337</v>
      </c>
      <c r="E175" s="238"/>
      <c r="F175" s="240"/>
      <c r="G175" s="241" t="s">
        <v>15</v>
      </c>
      <c r="H175" s="242"/>
      <c r="I175" s="241"/>
      <c r="J175" s="241"/>
      <c r="K175" s="243"/>
    </row>
    <row r="176" customFormat="false" ht="15" hidden="false" customHeight="false" outlineLevel="0" collapsed="false">
      <c r="A176" s="244" t="s">
        <v>2338</v>
      </c>
      <c r="B176" s="245" t="s">
        <v>15</v>
      </c>
      <c r="C176" s="246"/>
      <c r="D176" s="247" t="s">
        <v>2331</v>
      </c>
      <c r="E176" s="246"/>
      <c r="F176" s="248"/>
      <c r="G176" s="249" t="s">
        <v>15</v>
      </c>
      <c r="H176" s="250"/>
      <c r="I176" s="249"/>
      <c r="J176" s="249"/>
      <c r="K176" s="251"/>
    </row>
    <row r="177" customFormat="false" ht="30" hidden="false" customHeight="false" outlineLevel="0" collapsed="false">
      <c r="A177" s="205" t="s">
        <v>2339</v>
      </c>
      <c r="B177" s="205" t="s">
        <v>2098</v>
      </c>
      <c r="C177" s="207" t="s">
        <v>1160</v>
      </c>
      <c r="D177" s="206" t="s">
        <v>2099</v>
      </c>
      <c r="E177" s="207" t="s">
        <v>134</v>
      </c>
      <c r="F177" s="252" t="n">
        <v>2</v>
      </c>
      <c r="G177" s="253" t="n">
        <f aca="false">VLOOKUP(B177,'COMP ANL'!A:I,9,0)</f>
        <v>4587.37</v>
      </c>
      <c r="H177" s="254" t="n">
        <f aca="false">$K$1</f>
        <v>0.2026</v>
      </c>
      <c r="I177" s="253" t="n">
        <f aca="false">G177*(1+H177)</f>
        <v>5516.771162</v>
      </c>
      <c r="J177" s="253" t="n">
        <f aca="false">ROUND((I177*F177),2)</f>
        <v>11033.54</v>
      </c>
      <c r="K177" s="214"/>
    </row>
    <row r="178" customFormat="false" ht="15" hidden="false" customHeight="false" outlineLevel="0" collapsed="false">
      <c r="A178" s="255"/>
      <c r="B178" s="255"/>
      <c r="C178" s="256"/>
      <c r="D178" s="257"/>
      <c r="E178" s="256"/>
      <c r="H178" s="258"/>
      <c r="K178" s="259"/>
    </row>
    <row r="179" customFormat="false" ht="15" hidden="false" customHeight="false" outlineLevel="0" collapsed="false">
      <c r="A179" s="260"/>
      <c r="B179" s="261"/>
      <c r="C179" s="262"/>
      <c r="D179" s="263" t="s">
        <v>1715</v>
      </c>
      <c r="E179" s="262"/>
      <c r="F179" s="264"/>
      <c r="G179" s="265"/>
      <c r="H179" s="266"/>
      <c r="I179" s="267"/>
      <c r="J179" s="265"/>
      <c r="K179" s="268" t="n">
        <f aca="false">SUM(J164:J177)</f>
        <v>26062.1</v>
      </c>
    </row>
    <row r="180" customFormat="false" ht="15" hidden="false" customHeight="false" outlineLevel="0" collapsed="false">
      <c r="A180" s="255"/>
      <c r="B180" s="255"/>
      <c r="C180" s="256"/>
      <c r="D180" s="257"/>
      <c r="E180" s="256"/>
      <c r="H180" s="258"/>
      <c r="K180" s="259"/>
    </row>
    <row r="181" customFormat="false" ht="15" hidden="false" customHeight="false" outlineLevel="0" collapsed="false">
      <c r="A181" s="228" t="s">
        <v>1716</v>
      </c>
      <c r="B181" s="229" t="s">
        <v>15</v>
      </c>
      <c r="C181" s="230"/>
      <c r="D181" s="231" t="s">
        <v>88</v>
      </c>
      <c r="E181" s="230"/>
      <c r="F181" s="232"/>
      <c r="G181" s="233" t="s">
        <v>15</v>
      </c>
      <c r="H181" s="234"/>
      <c r="I181" s="233"/>
      <c r="J181" s="233"/>
      <c r="K181" s="235"/>
    </row>
    <row r="182" customFormat="false" ht="15" hidden="false" customHeight="false" outlineLevel="0" collapsed="false">
      <c r="A182" s="236" t="s">
        <v>1717</v>
      </c>
      <c r="B182" s="237" t="s">
        <v>15</v>
      </c>
      <c r="C182" s="238"/>
      <c r="D182" s="239" t="s">
        <v>1718</v>
      </c>
      <c r="E182" s="238"/>
      <c r="F182" s="240"/>
      <c r="G182" s="241" t="s">
        <v>15</v>
      </c>
      <c r="H182" s="242"/>
      <c r="I182" s="241"/>
      <c r="J182" s="241"/>
      <c r="K182" s="243"/>
    </row>
    <row r="183" customFormat="false" ht="15" hidden="false" customHeight="false" outlineLevel="0" collapsed="false">
      <c r="A183" s="244" t="s">
        <v>2340</v>
      </c>
      <c r="B183" s="245" t="s">
        <v>15</v>
      </c>
      <c r="C183" s="246"/>
      <c r="D183" s="247" t="s">
        <v>2341</v>
      </c>
      <c r="E183" s="246"/>
      <c r="F183" s="248"/>
      <c r="G183" s="249" t="s">
        <v>15</v>
      </c>
      <c r="H183" s="250"/>
      <c r="I183" s="249"/>
      <c r="J183" s="249"/>
      <c r="K183" s="251"/>
    </row>
    <row r="184" customFormat="false" ht="45" hidden="false" customHeight="false" outlineLevel="0" collapsed="false">
      <c r="A184" s="205" t="s">
        <v>2342</v>
      </c>
      <c r="B184" s="205" t="s">
        <v>2090</v>
      </c>
      <c r="C184" s="207" t="s">
        <v>1356</v>
      </c>
      <c r="D184" s="206" t="s">
        <v>2091</v>
      </c>
      <c r="E184" s="207" t="s">
        <v>134</v>
      </c>
      <c r="F184" s="252" t="n">
        <v>1</v>
      </c>
      <c r="G184" s="253" t="n">
        <f aca="false">VLOOKUP(B184,'COMP ANL'!A:I,9,0)</f>
        <v>25490.57</v>
      </c>
      <c r="H184" s="254" t="n">
        <f aca="false">$K$1</f>
        <v>0.2026</v>
      </c>
      <c r="I184" s="253" t="n">
        <f aca="false">G184*(1+H184)</f>
        <v>30654.959482</v>
      </c>
      <c r="J184" s="253" t="n">
        <f aca="false">ROUND((I184*F184),2)</f>
        <v>30654.96</v>
      </c>
      <c r="K184" s="214"/>
    </row>
    <row r="185" customFormat="false" ht="15" hidden="false" customHeight="false" outlineLevel="0" collapsed="false">
      <c r="A185" s="255"/>
      <c r="B185" s="255"/>
      <c r="C185" s="256"/>
      <c r="D185" s="257"/>
      <c r="E185" s="256"/>
      <c r="H185" s="258"/>
      <c r="K185" s="259"/>
    </row>
    <row r="186" customFormat="false" ht="15" hidden="false" customHeight="false" outlineLevel="0" collapsed="false">
      <c r="A186" s="260"/>
      <c r="B186" s="261"/>
      <c r="C186" s="262"/>
      <c r="D186" s="263" t="s">
        <v>1925</v>
      </c>
      <c r="E186" s="262"/>
      <c r="F186" s="264"/>
      <c r="G186" s="265"/>
      <c r="H186" s="266"/>
      <c r="I186" s="267"/>
      <c r="J186" s="265"/>
      <c r="K186" s="268" t="n">
        <f aca="false">SUM(J181:J184)</f>
        <v>30654.96</v>
      </c>
    </row>
    <row r="187" customFormat="false" ht="15" hidden="false" customHeight="false" outlineLevel="0" collapsed="false">
      <c r="A187" s="255"/>
      <c r="B187" s="255"/>
      <c r="C187" s="256"/>
      <c r="D187" s="257"/>
      <c r="E187" s="256"/>
      <c r="H187" s="258"/>
      <c r="K187" s="259"/>
    </row>
    <row r="188" customFormat="false" ht="15" hidden="false" customHeight="false" outlineLevel="0" collapsed="false">
      <c r="A188" s="228" t="s">
        <v>1926</v>
      </c>
      <c r="B188" s="229" t="s">
        <v>15</v>
      </c>
      <c r="C188" s="230"/>
      <c r="D188" s="231" t="s">
        <v>1927</v>
      </c>
      <c r="E188" s="230"/>
      <c r="F188" s="232"/>
      <c r="G188" s="233" t="s">
        <v>15</v>
      </c>
      <c r="H188" s="234"/>
      <c r="I188" s="233"/>
      <c r="J188" s="233"/>
      <c r="K188" s="235"/>
    </row>
    <row r="189" customFormat="false" ht="15" hidden="false" customHeight="false" outlineLevel="0" collapsed="false">
      <c r="A189" s="236" t="s">
        <v>1928</v>
      </c>
      <c r="B189" s="237" t="s">
        <v>15</v>
      </c>
      <c r="C189" s="238"/>
      <c r="D189" s="239" t="s">
        <v>1929</v>
      </c>
      <c r="E189" s="238"/>
      <c r="F189" s="240"/>
      <c r="G189" s="241" t="s">
        <v>15</v>
      </c>
      <c r="H189" s="242"/>
      <c r="I189" s="241"/>
      <c r="J189" s="241"/>
      <c r="K189" s="243"/>
    </row>
    <row r="190" customFormat="false" ht="15" hidden="false" customHeight="false" outlineLevel="0" collapsed="false">
      <c r="A190" s="236" t="s">
        <v>1930</v>
      </c>
      <c r="B190" s="237" t="s">
        <v>15</v>
      </c>
      <c r="C190" s="238"/>
      <c r="D190" s="239" t="s">
        <v>1931</v>
      </c>
      <c r="E190" s="238"/>
      <c r="F190" s="240"/>
      <c r="G190" s="241" t="s">
        <v>15</v>
      </c>
      <c r="H190" s="242"/>
      <c r="I190" s="241"/>
      <c r="J190" s="241"/>
      <c r="K190" s="243"/>
    </row>
    <row r="191" customFormat="false" ht="15" hidden="false" customHeight="false" outlineLevel="0" collapsed="false">
      <c r="A191" s="236" t="s">
        <v>2343</v>
      </c>
      <c r="B191" s="237" t="s">
        <v>15</v>
      </c>
      <c r="C191" s="238"/>
      <c r="D191" s="239" t="s">
        <v>2344</v>
      </c>
      <c r="E191" s="238"/>
      <c r="F191" s="240"/>
      <c r="G191" s="241" t="s">
        <v>15</v>
      </c>
      <c r="H191" s="242"/>
      <c r="I191" s="241"/>
      <c r="J191" s="241"/>
      <c r="K191" s="243"/>
    </row>
    <row r="192" customFormat="false" ht="15" hidden="false" customHeight="false" outlineLevel="0" collapsed="false">
      <c r="A192" s="244" t="s">
        <v>2345</v>
      </c>
      <c r="B192" s="245" t="s">
        <v>15</v>
      </c>
      <c r="C192" s="246"/>
      <c r="D192" s="247" t="s">
        <v>2346</v>
      </c>
      <c r="E192" s="246"/>
      <c r="F192" s="248"/>
      <c r="G192" s="249" t="s">
        <v>15</v>
      </c>
      <c r="H192" s="250"/>
      <c r="I192" s="249"/>
      <c r="J192" s="249"/>
      <c r="K192" s="251"/>
    </row>
    <row r="193" customFormat="false" ht="30" hidden="false" customHeight="false" outlineLevel="0" collapsed="false">
      <c r="A193" s="285" t="s">
        <v>2347</v>
      </c>
      <c r="B193" s="285" t="s">
        <v>2148</v>
      </c>
      <c r="C193" s="286" t="s">
        <v>1160</v>
      </c>
      <c r="D193" s="287" t="s">
        <v>2149</v>
      </c>
      <c r="E193" s="286" t="s">
        <v>134</v>
      </c>
      <c r="F193" s="288" t="n">
        <v>2</v>
      </c>
      <c r="G193" s="289" t="n">
        <f aca="false">VLOOKUP(B193,'COMP ANL'!A:I,9,0)</f>
        <v>450</v>
      </c>
      <c r="H193" s="254" t="n">
        <f aca="false">$K$1</f>
        <v>0.2026</v>
      </c>
      <c r="I193" s="253" t="n">
        <f aca="false">G193*(1+H193)</f>
        <v>541.17</v>
      </c>
      <c r="J193" s="253" t="n">
        <f aca="false">ROUND((I193*F193),2)</f>
        <v>1082.34</v>
      </c>
      <c r="K193" s="214"/>
    </row>
    <row r="194" customFormat="false" ht="30" hidden="false" customHeight="false" outlineLevel="0" collapsed="false">
      <c r="A194" s="205" t="s">
        <v>2348</v>
      </c>
      <c r="B194" s="205" t="s">
        <v>2152</v>
      </c>
      <c r="C194" s="207" t="s">
        <v>1160</v>
      </c>
      <c r="D194" s="206" t="s">
        <v>2153</v>
      </c>
      <c r="E194" s="207" t="s">
        <v>134</v>
      </c>
      <c r="F194" s="252" t="n">
        <v>1</v>
      </c>
      <c r="G194" s="253" t="n">
        <f aca="false">VLOOKUP(B194,'COMP ANL'!A:I,9,0)</f>
        <v>500</v>
      </c>
      <c r="H194" s="254" t="n">
        <f aca="false">$K$1</f>
        <v>0.2026</v>
      </c>
      <c r="I194" s="253" t="n">
        <f aca="false">G194*(1+H194)</f>
        <v>601.3</v>
      </c>
      <c r="J194" s="253" t="n">
        <f aca="false">ROUND((I194*F194),2)</f>
        <v>601.3</v>
      </c>
      <c r="K194" s="214"/>
    </row>
    <row r="195" customFormat="false" ht="30" hidden="false" customHeight="false" outlineLevel="0" collapsed="false">
      <c r="A195" s="205" t="s">
        <v>2349</v>
      </c>
      <c r="B195" s="205" t="s">
        <v>2154</v>
      </c>
      <c r="C195" s="207" t="s">
        <v>1160</v>
      </c>
      <c r="D195" s="206" t="s">
        <v>2155</v>
      </c>
      <c r="E195" s="207" t="s">
        <v>134</v>
      </c>
      <c r="F195" s="252" t="n">
        <v>1</v>
      </c>
      <c r="G195" s="253" t="n">
        <f aca="false">VLOOKUP(B195,'COMP ANL'!A:I,9,0)</f>
        <v>500</v>
      </c>
      <c r="H195" s="254" t="n">
        <f aca="false">$K$1</f>
        <v>0.2026</v>
      </c>
      <c r="I195" s="253" t="n">
        <f aca="false">G195*(1+H195)</f>
        <v>601.3</v>
      </c>
      <c r="J195" s="253" t="n">
        <f aca="false">ROUND((I195*F195),2)</f>
        <v>601.3</v>
      </c>
      <c r="K195" s="214"/>
    </row>
    <row r="196" customFormat="false" ht="15" hidden="false" customHeight="false" outlineLevel="0" collapsed="false">
      <c r="A196" s="244" t="s">
        <v>2350</v>
      </c>
      <c r="B196" s="245" t="s">
        <v>15</v>
      </c>
      <c r="C196" s="246"/>
      <c r="D196" s="247" t="s">
        <v>55</v>
      </c>
      <c r="E196" s="246"/>
      <c r="F196" s="248"/>
      <c r="G196" s="249" t="s">
        <v>15</v>
      </c>
      <c r="H196" s="250"/>
      <c r="I196" s="249"/>
      <c r="J196" s="249"/>
      <c r="K196" s="251"/>
    </row>
    <row r="197" customFormat="false" ht="30" hidden="false" customHeight="false" outlineLevel="0" collapsed="false">
      <c r="A197" s="205" t="s">
        <v>2351</v>
      </c>
      <c r="B197" s="205" t="n">
        <v>85120</v>
      </c>
      <c r="C197" s="207" t="s">
        <v>774</v>
      </c>
      <c r="D197" s="206" t="s">
        <v>621</v>
      </c>
      <c r="E197" s="207" t="s">
        <v>134</v>
      </c>
      <c r="F197" s="252" t="n">
        <v>1</v>
      </c>
      <c r="G197" s="253" t="n">
        <f aca="false">VLOOKUP(B197,'COMP ANL'!A:I,9,0)</f>
        <v>147.73</v>
      </c>
      <c r="H197" s="254" t="n">
        <f aca="false">$K$1</f>
        <v>0.2026</v>
      </c>
      <c r="I197" s="253" t="n">
        <f aca="false">G197*(1+H197)</f>
        <v>177.660098</v>
      </c>
      <c r="J197" s="253" t="n">
        <f aca="false">ROUND((I197*F197),2)</f>
        <v>177.66</v>
      </c>
      <c r="K197" s="214"/>
    </row>
    <row r="198" customFormat="false" ht="45" hidden="false" customHeight="false" outlineLevel="0" collapsed="false">
      <c r="A198" s="205" t="s">
        <v>2352</v>
      </c>
      <c r="B198" s="205" t="s">
        <v>2110</v>
      </c>
      <c r="C198" s="207" t="s">
        <v>1164</v>
      </c>
      <c r="D198" s="206" t="s">
        <v>2111</v>
      </c>
      <c r="E198" s="207" t="s">
        <v>134</v>
      </c>
      <c r="F198" s="252" t="n">
        <v>6</v>
      </c>
      <c r="G198" s="253" t="n">
        <f aca="false">VLOOKUP(B198,'COMP ANL'!A:I,9,0)</f>
        <v>705.55</v>
      </c>
      <c r="H198" s="254" t="n">
        <f aca="false">$K$1</f>
        <v>0.2026</v>
      </c>
      <c r="I198" s="253" t="n">
        <f aca="false">G198*(1+H198)</f>
        <v>848.49443</v>
      </c>
      <c r="J198" s="253" t="n">
        <f aca="false">ROUND((I198*F198),2)</f>
        <v>5090.97</v>
      </c>
      <c r="K198" s="214"/>
    </row>
    <row r="199" customFormat="false" ht="15" hidden="false" customHeight="false" outlineLevel="0" collapsed="false">
      <c r="A199" s="255"/>
      <c r="B199" s="255"/>
      <c r="C199" s="256"/>
      <c r="D199" s="257"/>
      <c r="E199" s="256"/>
      <c r="H199" s="258"/>
      <c r="K199" s="259"/>
    </row>
    <row r="200" customFormat="false" ht="15" hidden="false" customHeight="false" outlineLevel="0" collapsed="false">
      <c r="A200" s="260"/>
      <c r="B200" s="261"/>
      <c r="C200" s="262"/>
      <c r="D200" s="263" t="s">
        <v>1975</v>
      </c>
      <c r="E200" s="262"/>
      <c r="F200" s="264"/>
      <c r="G200" s="265"/>
      <c r="H200" s="266"/>
      <c r="I200" s="267"/>
      <c r="J200" s="265"/>
      <c r="K200" s="268" t="n">
        <f aca="false">SUM(J188:J198)</f>
        <v>7553.57</v>
      </c>
    </row>
    <row r="201" customFormat="false" ht="15" hidden="false" customHeight="false" outlineLevel="0" collapsed="false">
      <c r="A201" s="255"/>
      <c r="B201" s="255"/>
      <c r="C201" s="256"/>
      <c r="D201" s="257"/>
      <c r="E201" s="256"/>
      <c r="H201" s="258"/>
      <c r="K201" s="259"/>
    </row>
    <row r="202" customFormat="false" ht="15" hidden="false" customHeight="false" outlineLevel="0" collapsed="false">
      <c r="A202" s="244" t="s">
        <v>2353</v>
      </c>
      <c r="B202" s="245" t="s">
        <v>15</v>
      </c>
      <c r="C202" s="246"/>
      <c r="D202" s="247" t="s">
        <v>2354</v>
      </c>
      <c r="E202" s="246"/>
      <c r="F202" s="248"/>
      <c r="G202" s="249" t="s">
        <v>15</v>
      </c>
      <c r="H202" s="250"/>
      <c r="I202" s="249"/>
      <c r="J202" s="249"/>
      <c r="K202" s="251"/>
    </row>
    <row r="203" customFormat="false" ht="30" hidden="false" customHeight="false" outlineLevel="0" collapsed="false">
      <c r="A203" s="205" t="s">
        <v>2355</v>
      </c>
      <c r="B203" s="205" t="s">
        <v>2100</v>
      </c>
      <c r="C203" s="207" t="s">
        <v>841</v>
      </c>
      <c r="D203" s="206" t="s">
        <v>2101</v>
      </c>
      <c r="E203" s="207" t="s">
        <v>134</v>
      </c>
      <c r="F203" s="252" t="n">
        <v>2</v>
      </c>
      <c r="G203" s="253" t="n">
        <f aca="false">VLOOKUP(B203,'COMP ANL'!A:I,9,0)</f>
        <v>4319.7</v>
      </c>
      <c r="H203" s="254" t="n">
        <f aca="false">$K$1</f>
        <v>0.2026</v>
      </c>
      <c r="I203" s="253" t="n">
        <f aca="false">G203*(1+H203)</f>
        <v>5194.87122</v>
      </c>
      <c r="J203" s="253" t="n">
        <f aca="false">ROUND((I203*F203),2)</f>
        <v>10389.74</v>
      </c>
      <c r="K203" s="214"/>
    </row>
    <row r="204" customFormat="false" ht="15" hidden="false" customHeight="false" outlineLevel="0" collapsed="false">
      <c r="A204" s="205" t="s">
        <v>2356</v>
      </c>
      <c r="B204" s="205" t="n">
        <v>83486</v>
      </c>
      <c r="C204" s="207" t="s">
        <v>774</v>
      </c>
      <c r="D204" s="206" t="s">
        <v>2125</v>
      </c>
      <c r="E204" s="207" t="s">
        <v>134</v>
      </c>
      <c r="F204" s="252" t="n">
        <v>1</v>
      </c>
      <c r="G204" s="253" t="n">
        <f aca="false">VLOOKUP(B204,'COMP ANL'!A:I,9,0)</f>
        <v>2176.13</v>
      </c>
      <c r="H204" s="254" t="n">
        <f aca="false">$K$1</f>
        <v>0.2026</v>
      </c>
      <c r="I204" s="253" t="n">
        <f aca="false">G204*(1+H204)</f>
        <v>2617.013938</v>
      </c>
      <c r="J204" s="253" t="n">
        <f aca="false">ROUND((I204*F204),2)</f>
        <v>2617.01</v>
      </c>
      <c r="K204" s="214"/>
    </row>
    <row r="205" customFormat="false" ht="15" hidden="false" customHeight="false" outlineLevel="0" collapsed="false">
      <c r="A205" s="255"/>
      <c r="B205" s="255"/>
      <c r="C205" s="256"/>
      <c r="D205" s="257"/>
      <c r="E205" s="256"/>
      <c r="H205" s="258"/>
      <c r="K205" s="259"/>
    </row>
    <row r="206" customFormat="false" ht="15" hidden="false" customHeight="false" outlineLevel="0" collapsed="false">
      <c r="A206" s="260"/>
      <c r="B206" s="261"/>
      <c r="C206" s="262"/>
      <c r="D206" s="263" t="s">
        <v>2065</v>
      </c>
      <c r="E206" s="262"/>
      <c r="F206" s="264"/>
      <c r="G206" s="265"/>
      <c r="H206" s="266"/>
      <c r="I206" s="267"/>
      <c r="J206" s="265"/>
      <c r="K206" s="268" t="n">
        <f aca="false">SUM(J202:J204)</f>
        <v>13006.75</v>
      </c>
    </row>
    <row r="207" customFormat="false" ht="15" hidden="false" customHeight="false" outlineLevel="0" collapsed="false">
      <c r="A207" s="255"/>
      <c r="B207" s="255"/>
      <c r="C207" s="256"/>
      <c r="D207" s="257"/>
      <c r="E207" s="256"/>
      <c r="H207" s="258"/>
      <c r="K207" s="259"/>
    </row>
    <row r="208" customFormat="false" ht="15" hidden="false" customHeight="false" outlineLevel="0" collapsed="false">
      <c r="A208" s="228" t="s">
        <v>2357</v>
      </c>
      <c r="B208" s="229" t="s">
        <v>15</v>
      </c>
      <c r="C208" s="230"/>
      <c r="D208" s="231" t="s">
        <v>2358</v>
      </c>
      <c r="E208" s="230"/>
      <c r="F208" s="232"/>
      <c r="G208" s="233" t="s">
        <v>15</v>
      </c>
      <c r="H208" s="234"/>
      <c r="I208" s="233"/>
      <c r="J208" s="233"/>
      <c r="K208" s="235"/>
    </row>
    <row r="209" customFormat="false" ht="15" hidden="false" customHeight="false" outlineLevel="0" collapsed="false">
      <c r="A209" s="236" t="s">
        <v>2359</v>
      </c>
      <c r="B209" s="237" t="s">
        <v>15</v>
      </c>
      <c r="C209" s="238"/>
      <c r="D209" s="239" t="s">
        <v>2360</v>
      </c>
      <c r="E209" s="238"/>
      <c r="F209" s="240"/>
      <c r="G209" s="241" t="s">
        <v>15</v>
      </c>
      <c r="H209" s="242"/>
      <c r="I209" s="241"/>
      <c r="J209" s="241"/>
      <c r="K209" s="243"/>
    </row>
    <row r="210" customFormat="false" ht="15" hidden="false" customHeight="false" outlineLevel="0" collapsed="false">
      <c r="A210" s="236" t="s">
        <v>2361</v>
      </c>
      <c r="B210" s="237" t="s">
        <v>15</v>
      </c>
      <c r="C210" s="238"/>
      <c r="D210" s="239" t="s">
        <v>2362</v>
      </c>
      <c r="E210" s="238"/>
      <c r="F210" s="240"/>
      <c r="G210" s="241" t="s">
        <v>15</v>
      </c>
      <c r="H210" s="242"/>
      <c r="I210" s="241"/>
      <c r="J210" s="241"/>
      <c r="K210" s="243"/>
    </row>
    <row r="211" customFormat="false" ht="15" hidden="false" customHeight="false" outlineLevel="0" collapsed="false">
      <c r="A211" s="244" t="s">
        <v>2363</v>
      </c>
      <c r="B211" s="245" t="s">
        <v>15</v>
      </c>
      <c r="C211" s="246"/>
      <c r="D211" s="247" t="s">
        <v>2364</v>
      </c>
      <c r="E211" s="246"/>
      <c r="F211" s="248"/>
      <c r="G211" s="249" t="s">
        <v>15</v>
      </c>
      <c r="H211" s="250"/>
      <c r="I211" s="249"/>
      <c r="J211" s="249"/>
      <c r="K211" s="251"/>
    </row>
    <row r="212" customFormat="false" ht="90" hidden="false" customHeight="false" outlineLevel="0" collapsed="false">
      <c r="A212" s="205" t="s">
        <v>2365</v>
      </c>
      <c r="B212" s="205" t="s">
        <v>2093</v>
      </c>
      <c r="C212" s="207" t="s">
        <v>1164</v>
      </c>
      <c r="D212" s="206" t="s">
        <v>2094</v>
      </c>
      <c r="E212" s="207" t="s">
        <v>128</v>
      </c>
      <c r="F212" s="252" t="n">
        <v>705.88</v>
      </c>
      <c r="G212" s="253" t="n">
        <f aca="false">VLOOKUP(B212,'COMP ANL'!A:I,9,0)</f>
        <v>17.99</v>
      </c>
      <c r="H212" s="254" t="n">
        <f aca="false">$K$1</f>
        <v>0.2026</v>
      </c>
      <c r="I212" s="253" t="n">
        <f aca="false">G212*(1+H212)</f>
        <v>21.634774</v>
      </c>
      <c r="J212" s="253" t="n">
        <f aca="false">ROUND((I212*F212),2)</f>
        <v>15271.55</v>
      </c>
      <c r="K212" s="214"/>
    </row>
    <row r="213" customFormat="false" ht="15" hidden="false" customHeight="false" outlineLevel="0" collapsed="false">
      <c r="A213" s="236" t="s">
        <v>2366</v>
      </c>
      <c r="B213" s="237" t="s">
        <v>15</v>
      </c>
      <c r="C213" s="238"/>
      <c r="D213" s="239" t="s">
        <v>2367</v>
      </c>
      <c r="E213" s="238"/>
      <c r="F213" s="240"/>
      <c r="G213" s="241" t="s">
        <v>15</v>
      </c>
      <c r="H213" s="242"/>
      <c r="I213" s="241"/>
      <c r="J213" s="241"/>
      <c r="K213" s="243"/>
    </row>
    <row r="214" customFormat="false" ht="15" hidden="false" customHeight="false" outlineLevel="0" collapsed="false">
      <c r="A214" s="244" t="s">
        <v>2368</v>
      </c>
      <c r="B214" s="245" t="s">
        <v>15</v>
      </c>
      <c r="C214" s="246"/>
      <c r="D214" s="247" t="s">
        <v>2369</v>
      </c>
      <c r="E214" s="246"/>
      <c r="F214" s="248"/>
      <c r="G214" s="249" t="s">
        <v>15</v>
      </c>
      <c r="H214" s="250"/>
      <c r="I214" s="249"/>
      <c r="J214" s="249"/>
      <c r="K214" s="251"/>
    </row>
    <row r="215" customFormat="false" ht="15" hidden="false" customHeight="false" outlineLevel="0" collapsed="false">
      <c r="A215" s="205" t="s">
        <v>2370</v>
      </c>
      <c r="B215" s="205" t="s">
        <v>2142</v>
      </c>
      <c r="C215" s="207" t="s">
        <v>841</v>
      </c>
      <c r="D215" s="206" t="s">
        <v>2143</v>
      </c>
      <c r="E215" s="207" t="s">
        <v>134</v>
      </c>
      <c r="F215" s="252" t="n">
        <v>1</v>
      </c>
      <c r="G215" s="253" t="n">
        <f aca="false">VLOOKUP(B215,'COMP ANL'!A:I,9,0)</f>
        <v>1000</v>
      </c>
      <c r="H215" s="254" t="n">
        <f aca="false">$K$1</f>
        <v>0.2026</v>
      </c>
      <c r="I215" s="253" t="n">
        <f aca="false">G215*(1+H215)</f>
        <v>1202.6</v>
      </c>
      <c r="J215" s="253" t="n">
        <f aca="false">ROUND((I215*F215),2)</f>
        <v>1202.6</v>
      </c>
      <c r="K215" s="214"/>
    </row>
    <row r="216" customFormat="false" ht="15" hidden="false" customHeight="false" outlineLevel="0" collapsed="false">
      <c r="A216" s="205" t="s">
        <v>2371</v>
      </c>
      <c r="B216" s="205" t="s">
        <v>2144</v>
      </c>
      <c r="C216" s="207" t="s">
        <v>841</v>
      </c>
      <c r="D216" s="206" t="s">
        <v>2145</v>
      </c>
      <c r="E216" s="207" t="s">
        <v>134</v>
      </c>
      <c r="F216" s="252" t="n">
        <v>1</v>
      </c>
      <c r="G216" s="253" t="n">
        <f aca="false">VLOOKUP(B216,'COMP ANL'!A:I,9,0)</f>
        <v>1000</v>
      </c>
      <c r="H216" s="254" t="n">
        <f aca="false">$K$1</f>
        <v>0.2026</v>
      </c>
      <c r="I216" s="253" t="n">
        <f aca="false">G216*(1+H216)</f>
        <v>1202.6</v>
      </c>
      <c r="J216" s="253" t="n">
        <f aca="false">ROUND((I216*F216),2)</f>
        <v>1202.6</v>
      </c>
      <c r="K216" s="214"/>
    </row>
    <row r="217" customFormat="false" ht="15" hidden="false" customHeight="false" outlineLevel="0" collapsed="false">
      <c r="A217" s="244" t="s">
        <v>2372</v>
      </c>
      <c r="B217" s="245" t="s">
        <v>15</v>
      </c>
      <c r="C217" s="246"/>
      <c r="D217" s="247" t="s">
        <v>2373</v>
      </c>
      <c r="E217" s="246"/>
      <c r="F217" s="248"/>
      <c r="G217" s="249" t="s">
        <v>15</v>
      </c>
      <c r="H217" s="250"/>
      <c r="I217" s="249"/>
      <c r="J217" s="249"/>
      <c r="K217" s="251"/>
    </row>
    <row r="218" customFormat="false" ht="15" hidden="false" customHeight="false" outlineLevel="0" collapsed="false">
      <c r="A218" s="205" t="s">
        <v>2374</v>
      </c>
      <c r="B218" s="205" t="s">
        <v>2115</v>
      </c>
      <c r="C218" s="207" t="s">
        <v>1160</v>
      </c>
      <c r="D218" s="206" t="s">
        <v>2116</v>
      </c>
      <c r="E218" s="207" t="s">
        <v>114</v>
      </c>
      <c r="F218" s="252" t="n">
        <v>1560.62</v>
      </c>
      <c r="G218" s="253" t="n">
        <f aca="false">VLOOKUP(B218,'COMP ANL'!A:I,9,0)</f>
        <v>2.61</v>
      </c>
      <c r="H218" s="254" t="n">
        <f aca="false">$K$1</f>
        <v>0.2026</v>
      </c>
      <c r="I218" s="253" t="n">
        <f aca="false">G218*(1+H218)</f>
        <v>3.138786</v>
      </c>
      <c r="J218" s="253" t="n">
        <f aca="false">ROUND((I218*F218),2)</f>
        <v>4898.45</v>
      </c>
      <c r="K218" s="214"/>
    </row>
    <row r="219" customFormat="false" ht="15" hidden="false" customHeight="false" outlineLevel="0" collapsed="false">
      <c r="A219" s="255"/>
      <c r="B219" s="255"/>
      <c r="C219" s="256"/>
      <c r="D219" s="257"/>
      <c r="E219" s="256"/>
      <c r="H219" s="258"/>
      <c r="K219" s="259"/>
    </row>
    <row r="220" customFormat="false" ht="15" hidden="false" customHeight="false" outlineLevel="0" collapsed="false">
      <c r="A220" s="260"/>
      <c r="B220" s="261"/>
      <c r="C220" s="262"/>
      <c r="D220" s="263" t="s">
        <v>2375</v>
      </c>
      <c r="E220" s="262"/>
      <c r="F220" s="264"/>
      <c r="G220" s="265"/>
      <c r="H220" s="266"/>
      <c r="I220" s="267"/>
      <c r="J220" s="265"/>
      <c r="K220" s="268" t="n">
        <f aca="false">SUM(J208:J218)</f>
        <v>22575.2</v>
      </c>
    </row>
    <row r="221" customFormat="false" ht="15" hidden="false" customHeight="false" outlineLevel="0" collapsed="false">
      <c r="A221" s="255"/>
      <c r="B221" s="255"/>
      <c r="C221" s="256"/>
      <c r="D221" s="257"/>
      <c r="E221" s="256"/>
      <c r="H221" s="258"/>
      <c r="K221" s="259"/>
    </row>
    <row r="222" customFormat="false" ht="15" hidden="false" customHeight="false" outlineLevel="0" collapsed="false">
      <c r="A222" s="228" t="s">
        <v>2376</v>
      </c>
      <c r="B222" s="229" t="s">
        <v>15</v>
      </c>
      <c r="C222" s="230"/>
      <c r="D222" s="231" t="s">
        <v>2377</v>
      </c>
      <c r="E222" s="230"/>
      <c r="F222" s="232"/>
      <c r="G222" s="233" t="s">
        <v>15</v>
      </c>
      <c r="H222" s="234"/>
      <c r="I222" s="233"/>
      <c r="J222" s="233"/>
      <c r="K222" s="235"/>
    </row>
    <row r="223" customFormat="false" ht="15" hidden="false" customHeight="false" outlineLevel="0" collapsed="false">
      <c r="A223" s="236" t="s">
        <v>2378</v>
      </c>
      <c r="B223" s="237" t="s">
        <v>15</v>
      </c>
      <c r="C223" s="238"/>
      <c r="D223" s="239" t="s">
        <v>2379</v>
      </c>
      <c r="E223" s="238"/>
      <c r="F223" s="240"/>
      <c r="G223" s="241" t="s">
        <v>15</v>
      </c>
      <c r="H223" s="242"/>
      <c r="I223" s="241"/>
      <c r="J223" s="241"/>
      <c r="K223" s="243"/>
    </row>
    <row r="224" customFormat="false" ht="15" hidden="false" customHeight="false" outlineLevel="0" collapsed="false">
      <c r="A224" s="236" t="s">
        <v>2380</v>
      </c>
      <c r="B224" s="237" t="s">
        <v>15</v>
      </c>
      <c r="C224" s="238"/>
      <c r="D224" s="239" t="s">
        <v>2381</v>
      </c>
      <c r="E224" s="238"/>
      <c r="F224" s="240"/>
      <c r="G224" s="241" t="s">
        <v>15</v>
      </c>
      <c r="H224" s="242"/>
      <c r="I224" s="241"/>
      <c r="J224" s="241"/>
      <c r="K224" s="243"/>
    </row>
    <row r="225" customFormat="false" ht="15" hidden="false" customHeight="false" outlineLevel="0" collapsed="false">
      <c r="A225" s="244" t="s">
        <v>2382</v>
      </c>
      <c r="B225" s="245" t="s">
        <v>15</v>
      </c>
      <c r="C225" s="246"/>
      <c r="D225" s="247" t="s">
        <v>2383</v>
      </c>
      <c r="E225" s="246"/>
      <c r="F225" s="248"/>
      <c r="G225" s="249" t="s">
        <v>15</v>
      </c>
      <c r="H225" s="250"/>
      <c r="I225" s="249"/>
      <c r="J225" s="249"/>
      <c r="K225" s="251"/>
    </row>
    <row r="226" customFormat="false" ht="15" hidden="false" customHeight="false" outlineLevel="0" collapsed="false">
      <c r="A226" s="205" t="s">
        <v>2384</v>
      </c>
      <c r="B226" s="205" t="n">
        <v>94295</v>
      </c>
      <c r="C226" s="207" t="s">
        <v>774</v>
      </c>
      <c r="D226" s="206" t="s">
        <v>2075</v>
      </c>
      <c r="E226" s="207" t="s">
        <v>2069</v>
      </c>
      <c r="F226" s="252" t="n">
        <v>9</v>
      </c>
      <c r="G226" s="253" t="n">
        <f aca="false">VLOOKUP(B226,'COMP ANL'!A:I,9,0)</f>
        <v>8697.95</v>
      </c>
      <c r="H226" s="254" t="n">
        <f aca="false">$K$1</f>
        <v>0.2026</v>
      </c>
      <c r="I226" s="253" t="n">
        <f aca="false">G226*(1+H226)</f>
        <v>10460.15467</v>
      </c>
      <c r="J226" s="253" t="n">
        <f aca="false">ROUND((I226*F226),2)</f>
        <v>94141.39</v>
      </c>
      <c r="K226" s="214"/>
    </row>
    <row r="227" customFormat="false" ht="15" hidden="false" customHeight="false" outlineLevel="0" collapsed="false">
      <c r="A227" s="236" t="s">
        <v>2385</v>
      </c>
      <c r="B227" s="237" t="s">
        <v>15</v>
      </c>
      <c r="C227" s="238"/>
      <c r="D227" s="239" t="s">
        <v>2386</v>
      </c>
      <c r="E227" s="238"/>
      <c r="F227" s="240"/>
      <c r="G227" s="241" t="s">
        <v>15</v>
      </c>
      <c r="H227" s="242"/>
      <c r="I227" s="241"/>
      <c r="J227" s="241"/>
      <c r="K227" s="243"/>
    </row>
    <row r="228" customFormat="false" ht="15" hidden="false" customHeight="false" outlineLevel="0" collapsed="false">
      <c r="A228" s="244" t="s">
        <v>2387</v>
      </c>
      <c r="B228" s="245" t="s">
        <v>15</v>
      </c>
      <c r="C228" s="246"/>
      <c r="D228" s="247" t="s">
        <v>2388</v>
      </c>
      <c r="E228" s="246"/>
      <c r="F228" s="248"/>
      <c r="G228" s="249" t="s">
        <v>15</v>
      </c>
      <c r="H228" s="250"/>
      <c r="I228" s="249"/>
      <c r="J228" s="249"/>
      <c r="K228" s="251"/>
    </row>
    <row r="229" customFormat="false" ht="30" hidden="false" customHeight="false" outlineLevel="0" collapsed="false">
      <c r="A229" s="205" t="s">
        <v>2389</v>
      </c>
      <c r="B229" s="205" t="n">
        <v>93565</v>
      </c>
      <c r="C229" s="207" t="s">
        <v>774</v>
      </c>
      <c r="D229" s="206" t="s">
        <v>2068</v>
      </c>
      <c r="E229" s="207" t="s">
        <v>2069</v>
      </c>
      <c r="F229" s="252" t="n">
        <v>9</v>
      </c>
      <c r="G229" s="253" t="n">
        <f aca="false">VLOOKUP(B229,'COMP ANL'!A:I,9,0)</f>
        <v>19706.24</v>
      </c>
      <c r="H229" s="254" t="n">
        <f aca="false">$K$1</f>
        <v>0.2026</v>
      </c>
      <c r="I229" s="253" t="n">
        <f aca="false">G229*(1+H229)</f>
        <v>23698.724224</v>
      </c>
      <c r="J229" s="253" t="n">
        <f aca="false">ROUND((I229*F229),2)</f>
        <v>213288.52</v>
      </c>
      <c r="K229" s="214"/>
    </row>
    <row r="230" customFormat="false" ht="15" hidden="false" customHeight="false" outlineLevel="0" collapsed="false">
      <c r="A230" s="244" t="s">
        <v>2390</v>
      </c>
      <c r="B230" s="245" t="s">
        <v>15</v>
      </c>
      <c r="C230" s="246"/>
      <c r="D230" s="247" t="s">
        <v>2391</v>
      </c>
      <c r="E230" s="246"/>
      <c r="F230" s="248"/>
      <c r="G230" s="249" t="s">
        <v>15</v>
      </c>
      <c r="H230" s="250"/>
      <c r="I230" s="249"/>
      <c r="J230" s="249"/>
      <c r="K230" s="251"/>
    </row>
    <row r="231" customFormat="false" ht="30" hidden="false" customHeight="false" outlineLevel="0" collapsed="false">
      <c r="A231" s="205" t="s">
        <v>2392</v>
      </c>
      <c r="B231" s="205" t="n">
        <v>100321</v>
      </c>
      <c r="C231" s="207" t="s">
        <v>774</v>
      </c>
      <c r="D231" s="206" t="s">
        <v>2074</v>
      </c>
      <c r="E231" s="207" t="s">
        <v>2069</v>
      </c>
      <c r="F231" s="252" t="n">
        <v>9</v>
      </c>
      <c r="G231" s="253" t="n">
        <f aca="false">VLOOKUP(B231,'COMP ANL'!A:I,9,0)</f>
        <v>8768.96</v>
      </c>
      <c r="H231" s="254" t="n">
        <f aca="false">$K$1</f>
        <v>0.2026</v>
      </c>
      <c r="I231" s="253" t="n">
        <f aca="false">G231*(1+H231)</f>
        <v>10545.551296</v>
      </c>
      <c r="J231" s="253" t="n">
        <f aca="false">ROUND((I231*F231),2)</f>
        <v>94909.96</v>
      </c>
      <c r="K231" s="214"/>
    </row>
    <row r="232" customFormat="false" ht="15" hidden="false" customHeight="false" outlineLevel="0" collapsed="false">
      <c r="A232" s="244" t="s">
        <v>2393</v>
      </c>
      <c r="B232" s="245" t="s">
        <v>15</v>
      </c>
      <c r="C232" s="246"/>
      <c r="D232" s="247" t="s">
        <v>2394</v>
      </c>
      <c r="E232" s="246"/>
      <c r="F232" s="248"/>
      <c r="G232" s="249" t="s">
        <v>15</v>
      </c>
      <c r="H232" s="250"/>
      <c r="I232" s="249"/>
      <c r="J232" s="249"/>
      <c r="K232" s="251"/>
    </row>
    <row r="233" customFormat="false" ht="30" hidden="false" customHeight="false" outlineLevel="0" collapsed="false">
      <c r="A233" s="205" t="s">
        <v>2395</v>
      </c>
      <c r="B233" s="205" t="s">
        <v>2072</v>
      </c>
      <c r="C233" s="207" t="s">
        <v>841</v>
      </c>
      <c r="D233" s="206" t="str">
        <f aca="false">'CPM_Comp.Mensal_Mão_Obra'!C14</f>
        <v>VIGIA NOTURNO COM ENCARGOS COMPLEMENTARES (MENSALISTA) ( 2 VIGIAS)</v>
      </c>
      <c r="E233" s="207" t="s">
        <v>2069</v>
      </c>
      <c r="F233" s="252" t="n">
        <v>9</v>
      </c>
      <c r="G233" s="253" t="n">
        <f aca="false">'CPM_Comp.Mensal_Mão_Obra'!M14</f>
        <v>9453.99252</v>
      </c>
      <c r="H233" s="254" t="n">
        <f aca="false">$K$1</f>
        <v>0.2026</v>
      </c>
      <c r="I233" s="253" t="n">
        <f aca="false">G233*(1+H233)</f>
        <v>11369.371404552</v>
      </c>
      <c r="J233" s="253" t="n">
        <f aca="false">ROUND((I233*F233),2)</f>
        <v>102324.34</v>
      </c>
      <c r="K233" s="214"/>
    </row>
    <row r="234" customFormat="false" ht="30" hidden="false" customHeight="false" outlineLevel="0" collapsed="false">
      <c r="A234" s="205" t="s">
        <v>2396</v>
      </c>
      <c r="B234" s="205" t="s">
        <v>2077</v>
      </c>
      <c r="C234" s="207" t="s">
        <v>841</v>
      </c>
      <c r="D234" s="206" t="str">
        <f aca="false">'CPM_Comp.Mensal_Mão_Obra'!C51</f>
        <v>VIGIA DIURNO COM ENCARGOS COMPLEMENTARES (MENSALISTA) (2 VIGIAS)</v>
      </c>
      <c r="E234" s="207" t="s">
        <v>2069</v>
      </c>
      <c r="F234" s="252" t="n">
        <v>9</v>
      </c>
      <c r="G234" s="253" t="n">
        <f aca="false">'CPM_Comp.Mensal_Mão_Obra'!M51</f>
        <v>7511.882944</v>
      </c>
      <c r="H234" s="254" t="n">
        <f aca="false">$K$1</f>
        <v>0.2026</v>
      </c>
      <c r="I234" s="253" t="n">
        <f aca="false">G234*(1+H234)</f>
        <v>9033.7904284544</v>
      </c>
      <c r="J234" s="253" t="n">
        <f aca="false">ROUND((I234*F234),2)</f>
        <v>81304.11</v>
      </c>
      <c r="K234" s="214"/>
    </row>
    <row r="235" customFormat="false" ht="15" hidden="false" customHeight="false" outlineLevel="0" collapsed="false">
      <c r="B235" s="191"/>
      <c r="D235" s="37"/>
      <c r="F235" s="269"/>
    </row>
    <row r="236" customFormat="false" ht="15" hidden="false" customHeight="false" outlineLevel="0" collapsed="false">
      <c r="A236" s="260"/>
      <c r="B236" s="261"/>
      <c r="C236" s="262"/>
      <c r="D236" s="263" t="s">
        <v>2397</v>
      </c>
      <c r="E236" s="262"/>
      <c r="F236" s="264"/>
      <c r="G236" s="265"/>
      <c r="H236" s="266"/>
      <c r="I236" s="267"/>
      <c r="J236" s="265"/>
      <c r="K236" s="268" t="n">
        <f aca="false">SUM(J222:J234)</f>
        <v>585968.32</v>
      </c>
    </row>
    <row r="237" customFormat="false" ht="15" hidden="false" customHeight="false" outlineLevel="0" collapsed="false">
      <c r="B237" s="191"/>
      <c r="D237" s="37"/>
      <c r="F237" s="269"/>
    </row>
    <row r="238" customFormat="false" ht="15" hidden="false" customHeight="false" outlineLevel="0" collapsed="false">
      <c r="B238" s="191"/>
      <c r="D238" s="37"/>
      <c r="F238" s="269"/>
    </row>
    <row r="239" customFormat="false" ht="15" hidden="false" customHeight="false" outlineLevel="0" collapsed="false">
      <c r="A239" s="260"/>
      <c r="B239" s="261"/>
      <c r="C239" s="262"/>
      <c r="D239" s="263" t="s">
        <v>2066</v>
      </c>
      <c r="E239" s="262"/>
      <c r="F239" s="264"/>
      <c r="G239" s="265"/>
      <c r="H239" s="266"/>
      <c r="I239" s="267"/>
      <c r="J239" s="265"/>
      <c r="K239" s="268" t="n">
        <f aca="false">SUM(K13:K238)</f>
        <v>1569132.42</v>
      </c>
    </row>
  </sheetData>
  <autoFilter ref="A12:K239"/>
  <mergeCells count="4">
    <mergeCell ref="I1:J1"/>
    <mergeCell ref="I2:J2"/>
    <mergeCell ref="A10:K10"/>
    <mergeCell ref="A11:K11"/>
  </mergeCells>
  <conditionalFormatting sqref="G1:G12 G235 G237:G238 G240:G1048576 G136:G139 G163:G166 G174:G176">
    <cfRule type="containsText" priority="2" operator="containsText" aboveAverage="0" equalAverage="0" bottom="0" percent="0" rank="0" text="'CMP-SIN-CD-10-2020'!" dxfId="10">
      <formula>NOT(ISERROR(SEARCH("'CMP-SIN-CD-10-2020'!",G1)))</formula>
    </cfRule>
  </conditionalFormatting>
  <conditionalFormatting sqref="G17 G19:G23 G25:G26 G28 G30 G33:G34 G36 G38 G41 G43:G44 G48 G50 G52 G54 G58 G61 G63:G64 G66:G67 G76 G78 G80:G81 G85:G89 G92 G94 G96:G97 G99 G101 G104 G106 G108:G110 G112 G114 G119 G121:G123 G125 G128 G130:G131 G133 G141 G145:G146 G149:G150 G152 G156 G159:G160 G168 G171 G173 G177 G184 G193:G195 G197:G198 G203:G204 G212 G215:G216 G218 G226 G229 G231 G233:G234">
    <cfRule type="containsText" priority="3" operator="containsText" aboveAverage="0" equalAverage="0" bottom="0" percent="0" rank="0" text="'CMP-SIN-CD-10-2020'!" dxfId="11">
      <formula>NOT(ISERROR(SEARCH("'CMP-SIN-CD-10-2020'!",G17)))</formula>
    </cfRule>
  </conditionalFormatting>
  <conditionalFormatting sqref="G236">
    <cfRule type="containsText" priority="4" operator="containsText" aboveAverage="0" equalAverage="0" bottom="0" percent="0" rank="0" text="'CMP-SIN-CD-10-2020'!" dxfId="12">
      <formula>NOT(ISERROR(SEARCH("'CMP-SIN-CD-10-2020'!",G236)))</formula>
    </cfRule>
  </conditionalFormatting>
  <conditionalFormatting sqref="G239">
    <cfRule type="containsText" priority="5" operator="containsText" aboveAverage="0" equalAverage="0" bottom="0" percent="0" rank="0" text="'CMP-SIN-CD-10-2020'!" dxfId="13">
      <formula>NOT(ISERROR(SEARCH("'CMP-SIN-CD-10-2020'!",G239)))</formula>
    </cfRule>
  </conditionalFormatting>
  <conditionalFormatting sqref="G18 G24 G27 G29 G31:G32 G35 G37 G39:G40 G42 G45:G47 G49 G51 G53 G55:G57 G59:G60 G62 G65 G68 G77 G79 G82:G84 G90:G91 G93 G95 G98 G100 G102:G103 G105 G107 G111 G113 G115:G118 G120 G124 G126:G127 G129 G132 G134 G140 G142:G144 G147:G148 G151 G153:G155 G157:G158 G161 G167 G169:G170 G172 G178 G185 G196 G199 G205 G213:G214 G217 G219 G227:G228 G230 G232 G70:G75 G180:G183 G187:G192 G201:G202 G207:G211 G221:G225">
    <cfRule type="containsText" priority="6" operator="containsText" aboveAverage="0" equalAverage="0" bottom="0" percent="0" rank="0" text="'CMP-SIN-CD-10-2020'!" dxfId="14">
      <formula>NOT(ISERROR(SEARCH("'CMP-SIN-CD-10-2020'!",G18)))</formula>
    </cfRule>
  </conditionalFormatting>
  <conditionalFormatting sqref="G69">
    <cfRule type="containsText" priority="7" operator="containsText" aboveAverage="0" equalAverage="0" bottom="0" percent="0" rank="0" text="'CMP-SIN-CD-10-2020'!" dxfId="15">
      <formula>NOT(ISERROR(SEARCH("'CMP-SIN-CD-10-2020'!",G69)))</formula>
    </cfRule>
  </conditionalFormatting>
  <conditionalFormatting sqref="G135">
    <cfRule type="containsText" priority="8" operator="containsText" aboveAverage="0" equalAverage="0" bottom="0" percent="0" rank="0" text="'CMP-SIN-CD-10-2020'!" dxfId="16">
      <formula>NOT(ISERROR(SEARCH("'CMP-SIN-CD-10-2020'!",G135)))</formula>
    </cfRule>
  </conditionalFormatting>
  <conditionalFormatting sqref="G162">
    <cfRule type="containsText" priority="9" operator="containsText" aboveAverage="0" equalAverage="0" bottom="0" percent="0" rank="0" text="'CMP-SIN-CD-10-2020'!" dxfId="17">
      <formula>NOT(ISERROR(SEARCH("'CMP-SIN-CD-10-2020'!",G162)))</formula>
    </cfRule>
  </conditionalFormatting>
  <conditionalFormatting sqref="G179">
    <cfRule type="containsText" priority="10" operator="containsText" aboveAverage="0" equalAverage="0" bottom="0" percent="0" rank="0" text="'CMP-SIN-CD-10-2020'!" dxfId="18">
      <formula>NOT(ISERROR(SEARCH("'CMP-SIN-CD-10-2020'!",G179)))</formula>
    </cfRule>
  </conditionalFormatting>
  <conditionalFormatting sqref="G186">
    <cfRule type="containsText" priority="11" operator="containsText" aboveAverage="0" equalAverage="0" bottom="0" percent="0" rank="0" text="'CMP-SIN-CD-10-2020'!" dxfId="19">
      <formula>NOT(ISERROR(SEARCH("'CMP-SIN-CD-10-2020'!",G186)))</formula>
    </cfRule>
  </conditionalFormatting>
  <conditionalFormatting sqref="G200">
    <cfRule type="containsText" priority="12" operator="containsText" aboveAverage="0" equalAverage="0" bottom="0" percent="0" rank="0" text="'CMP-SIN-CD-10-2020'!" dxfId="20">
      <formula>NOT(ISERROR(SEARCH("'CMP-SIN-CD-10-2020'!",G200)))</formula>
    </cfRule>
  </conditionalFormatting>
  <conditionalFormatting sqref="G206">
    <cfRule type="containsText" priority="13" operator="containsText" aboveAverage="0" equalAverage="0" bottom="0" percent="0" rank="0" text="'CMP-SIN-CD-10-2020'!" dxfId="21">
      <formula>NOT(ISERROR(SEARCH("'CMP-SIN-CD-10-2020'!",G206)))</formula>
    </cfRule>
  </conditionalFormatting>
  <conditionalFormatting sqref="G220">
    <cfRule type="containsText" priority="14" operator="containsText" aboveAverage="0" equalAverage="0" bottom="0" percent="0" rank="0" text="'CMP-SIN-CD-10-2020'!" dxfId="22">
      <formula>NOT(ISERROR(SEARCH("'CMP-SIN-CD-10-2020'!",G220)))</formula>
    </cfRule>
  </conditionalFormatting>
  <printOptions headings="false" gridLines="false" gridLinesSet="true" horizontalCentered="false" verticalCentered="false"/>
  <pageMargins left="0.7875" right="0.7875" top="0.984027777777778" bottom="0.984027777777778" header="0.511805555555555" footer="0.511805555555555"/>
  <pageSetup paperSize="9" scale="35"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8.xml><?xml version="1.0" encoding="utf-8"?>
<worksheet xmlns="http://schemas.openxmlformats.org/spreadsheetml/2006/main" xmlns:r="http://schemas.openxmlformats.org/officeDocument/2006/relationships">
  <sheetPr filterMode="false">
    <tabColor rgb="FFFFD966"/>
    <pageSetUpPr fitToPage="false"/>
  </sheetPr>
  <dimension ref="A1:Y22"/>
  <sheetViews>
    <sheetView showFormulas="false" showGridLines="false" showRowColHeaders="true" showZeros="true" rightToLeft="false" tabSelected="false" showOutlineSymbols="true" defaultGridColor="true" view="pageBreakPreview" topLeftCell="A1" colorId="64" zoomScale="100" zoomScaleNormal="85" zoomScalePageLayoutView="100" workbookViewId="0">
      <selection pane="topLeft" activeCell="A10" activeCellId="0" sqref="A10"/>
    </sheetView>
  </sheetViews>
  <sheetFormatPr defaultRowHeight="15" zeroHeight="false" outlineLevelRow="0" outlineLevelCol="0"/>
  <cols>
    <col collapsed="false" customWidth="true" hidden="false" outlineLevel="0" max="1" min="1" style="215" width="15.71"/>
    <col collapsed="false" customWidth="true" hidden="false" outlineLevel="0" max="3" min="2" style="215" width="20.86"/>
    <col collapsed="false" customWidth="true" hidden="false" outlineLevel="0" max="4" min="4" style="217" width="60.71"/>
    <col collapsed="false" customWidth="true" hidden="false" outlineLevel="0" max="5" min="5" style="216" width="7.71"/>
    <col collapsed="false" customWidth="true" hidden="false" outlineLevel="0" max="6" min="6" style="218" width="10.71"/>
    <col collapsed="false" customWidth="true" hidden="false" outlineLevel="0" max="9" min="7" style="219" width="17.14"/>
    <col collapsed="false" customWidth="true" hidden="false" outlineLevel="0" max="10" min="10" style="219" width="27.71"/>
    <col collapsed="false" customWidth="true" hidden="false" outlineLevel="0" max="11" min="11" style="219" width="22.7"/>
    <col collapsed="false" customWidth="true" hidden="false" outlineLevel="0" max="1025" min="12" style="0" width="8.67"/>
  </cols>
  <sheetData>
    <row r="1" s="112" customFormat="true" ht="15" hidden="false" customHeight="false" outlineLevel="0" collapsed="false">
      <c r="A1" s="109"/>
      <c r="B1" s="109"/>
      <c r="C1" s="109"/>
      <c r="D1" s="110"/>
      <c r="E1" s="111"/>
      <c r="I1" s="113" t="s">
        <v>2</v>
      </c>
      <c r="J1" s="113"/>
      <c r="K1" s="114" t="n">
        <f aca="false">BDI_Materiais!$H$27</f>
        <v>0.2026</v>
      </c>
      <c r="L1" s="115"/>
      <c r="N1" s="116"/>
      <c r="T1" s="116"/>
      <c r="U1" s="116"/>
      <c r="V1" s="116"/>
      <c r="W1" s="116"/>
      <c r="X1" s="116"/>
      <c r="Y1" s="116"/>
    </row>
    <row r="2" s="112" customFormat="true" ht="15" hidden="false" customHeight="false" outlineLevel="0" collapsed="false">
      <c r="A2" s="109"/>
      <c r="B2" s="118"/>
      <c r="C2" s="118"/>
      <c r="D2" s="118"/>
      <c r="E2" s="119"/>
      <c r="H2" s="120"/>
      <c r="I2" s="113" t="s">
        <v>3</v>
      </c>
      <c r="J2" s="113"/>
      <c r="K2" s="114" t="n">
        <f aca="false">BDI_Equipamentos!$H$27</f>
        <v>0.1326</v>
      </c>
      <c r="L2" s="115"/>
      <c r="N2" s="116"/>
      <c r="T2" s="116"/>
      <c r="U2" s="116"/>
      <c r="V2" s="116"/>
      <c r="W2" s="116"/>
      <c r="X2" s="116"/>
      <c r="Y2" s="116"/>
    </row>
    <row r="3" s="112" customFormat="true" ht="15" hidden="false" customHeight="false" outlineLevel="0" collapsed="false">
      <c r="A3" s="109"/>
      <c r="B3" s="118"/>
      <c r="C3" s="118"/>
      <c r="D3" s="118"/>
      <c r="E3" s="119"/>
      <c r="F3" s="124"/>
      <c r="H3" s="120"/>
      <c r="I3" s="120"/>
      <c r="J3" s="120"/>
      <c r="K3" s="120"/>
      <c r="L3" s="115"/>
      <c r="N3" s="116"/>
      <c r="T3" s="116"/>
      <c r="U3" s="116"/>
      <c r="V3" s="116"/>
      <c r="W3" s="116"/>
      <c r="X3" s="116"/>
      <c r="Y3" s="116"/>
    </row>
    <row r="4" s="112" customFormat="true" ht="15" hidden="false" customHeight="false" outlineLevel="0" collapsed="false">
      <c r="A4" s="126"/>
      <c r="B4" s="126"/>
      <c r="C4" s="126"/>
      <c r="D4" s="126"/>
      <c r="E4" s="127"/>
      <c r="F4" s="128"/>
      <c r="H4" s="120"/>
      <c r="I4" s="120"/>
      <c r="J4" s="120"/>
      <c r="L4" s="115"/>
      <c r="N4" s="116"/>
      <c r="T4" s="116"/>
      <c r="U4" s="116"/>
      <c r="V4" s="116"/>
      <c r="W4" s="116"/>
      <c r="X4" s="116"/>
      <c r="Y4" s="116"/>
    </row>
    <row r="5" s="112" customFormat="true" ht="15" hidden="false" customHeight="false" outlineLevel="0" collapsed="false">
      <c r="A5" s="130" t="s">
        <v>29</v>
      </c>
      <c r="B5" s="131"/>
      <c r="C5" s="131"/>
      <c r="D5" s="131"/>
      <c r="E5" s="132"/>
      <c r="F5" s="133"/>
      <c r="K5" s="135" t="s">
        <v>65</v>
      </c>
      <c r="L5" s="115"/>
      <c r="N5" s="116"/>
      <c r="T5" s="116"/>
      <c r="U5" s="116"/>
      <c r="V5" s="116"/>
      <c r="W5" s="116"/>
      <c r="X5" s="116"/>
      <c r="Y5" s="116"/>
    </row>
    <row r="6" s="112" customFormat="true" ht="15" hidden="false" customHeight="false" outlineLevel="0" collapsed="false">
      <c r="A6" s="130" t="s">
        <v>31</v>
      </c>
      <c r="B6" s="126"/>
      <c r="C6" s="126"/>
      <c r="D6" s="126"/>
      <c r="E6" s="127"/>
      <c r="K6" s="137" t="s">
        <v>66</v>
      </c>
      <c r="L6" s="115"/>
      <c r="N6" s="116"/>
      <c r="T6" s="116"/>
      <c r="U6" s="116"/>
      <c r="V6" s="116"/>
      <c r="W6" s="116"/>
      <c r="X6" s="116"/>
      <c r="Y6" s="116"/>
    </row>
    <row r="7" s="112" customFormat="true" ht="15" hidden="false" customHeight="false" outlineLevel="0" collapsed="false">
      <c r="A7" s="138" t="s">
        <v>21</v>
      </c>
      <c r="B7" s="126"/>
      <c r="C7" s="126"/>
      <c r="D7" s="126"/>
      <c r="E7" s="127"/>
      <c r="K7" s="139" t="str">
        <f aca="false">IF('!Dados'!G3="Com Desoneração",'!Dados'!E6,'!Dados'!E7)</f>
        <v>LEIS SOCIAIS HORISTAS: 110,69%</v>
      </c>
      <c r="L7" s="115"/>
      <c r="N7" s="116"/>
      <c r="T7" s="116"/>
      <c r="U7" s="116"/>
      <c r="V7" s="116"/>
      <c r="W7" s="116"/>
      <c r="X7" s="116"/>
      <c r="Y7" s="116"/>
    </row>
    <row r="8" s="112" customFormat="true" ht="15" hidden="false" customHeight="false" outlineLevel="0" collapsed="false">
      <c r="A8" s="138" t="s">
        <v>67</v>
      </c>
      <c r="B8" s="126"/>
      <c r="C8" s="126"/>
      <c r="D8" s="126"/>
      <c r="E8" s="127"/>
      <c r="F8" s="140"/>
      <c r="K8" s="137" t="str">
        <f aca="false">IF('!Dados'!G3="Com Desoneração",'!Dados'!G6,'!Dados'!G7)</f>
        <v>LEIS SOCIAIS MENSALISTAS: 70,40%</v>
      </c>
      <c r="L8" s="115"/>
      <c r="N8" s="116"/>
      <c r="T8" s="116"/>
      <c r="U8" s="116"/>
      <c r="V8" s="116"/>
      <c r="W8" s="116"/>
      <c r="X8" s="116"/>
      <c r="Y8" s="116"/>
    </row>
    <row r="9" s="112" customFormat="true" ht="15" hidden="false" customHeight="false" outlineLevel="0" collapsed="false">
      <c r="A9" s="138" t="s">
        <v>68</v>
      </c>
      <c r="B9" s="126"/>
      <c r="C9" s="126"/>
      <c r="D9" s="126"/>
      <c r="E9" s="111"/>
      <c r="F9" s="140"/>
      <c r="K9" s="137" t="str">
        <f aca="false">IF('!Dados'!G3="Com Desoneração",'!Dados'!I6,'!Dados'!I7)</f>
        <v>TABELA DE REFERÊNCIA:. SINAPI - OUTUBRO DE 2023 SEM DESONERAÇÃO</v>
      </c>
      <c r="L9" s="115"/>
      <c r="N9" s="116"/>
      <c r="T9" s="116"/>
      <c r="U9" s="116"/>
      <c r="V9" s="116"/>
      <c r="W9" s="116"/>
      <c r="X9" s="116"/>
      <c r="Y9" s="116"/>
    </row>
    <row r="10" customFormat="false" ht="18.75" hidden="false" customHeight="true" outlineLevel="0" collapsed="false">
      <c r="A10" s="222" t="s">
        <v>55</v>
      </c>
      <c r="B10" s="222"/>
      <c r="C10" s="222"/>
      <c r="D10" s="222"/>
      <c r="E10" s="222"/>
      <c r="F10" s="222"/>
      <c r="G10" s="222"/>
      <c r="H10" s="222"/>
      <c r="I10" s="222"/>
      <c r="J10" s="222"/>
      <c r="K10" s="222"/>
    </row>
    <row r="11" customFormat="false" ht="18.75" hidden="false" customHeight="true" outlineLevel="0" collapsed="false">
      <c r="A11" s="222" t="s">
        <v>756</v>
      </c>
      <c r="B11" s="222"/>
      <c r="C11" s="222"/>
      <c r="D11" s="222"/>
      <c r="E11" s="222"/>
      <c r="F11" s="222"/>
      <c r="G11" s="222"/>
      <c r="H11" s="222"/>
      <c r="I11" s="222"/>
      <c r="J11" s="222"/>
      <c r="K11" s="222"/>
    </row>
    <row r="12" customFormat="false" ht="25.5" hidden="false" customHeight="false" outlineLevel="0" collapsed="false">
      <c r="A12" s="223" t="s">
        <v>70</v>
      </c>
      <c r="B12" s="224" t="s">
        <v>103</v>
      </c>
      <c r="C12" s="224" t="s">
        <v>757</v>
      </c>
      <c r="D12" s="224" t="s">
        <v>758</v>
      </c>
      <c r="E12" s="224" t="s">
        <v>105</v>
      </c>
      <c r="F12" s="225" t="s">
        <v>106</v>
      </c>
      <c r="G12" s="226" t="s">
        <v>759</v>
      </c>
      <c r="H12" s="226" t="s">
        <v>760</v>
      </c>
      <c r="I12" s="226" t="s">
        <v>761</v>
      </c>
      <c r="J12" s="226" t="s">
        <v>762</v>
      </c>
      <c r="K12" s="227" t="s">
        <v>763</v>
      </c>
    </row>
    <row r="13" customFormat="false" ht="15" hidden="false" customHeight="false" outlineLevel="0" collapsed="false">
      <c r="A13" s="290" t="s">
        <v>1926</v>
      </c>
      <c r="B13" s="291" t="s">
        <v>15</v>
      </c>
      <c r="C13" s="291"/>
      <c r="D13" s="292" t="s">
        <v>1927</v>
      </c>
      <c r="E13" s="293"/>
      <c r="F13" s="294"/>
      <c r="G13" s="295" t="s">
        <v>15</v>
      </c>
      <c r="H13" s="295"/>
      <c r="I13" s="295"/>
      <c r="J13" s="295"/>
      <c r="K13" s="296"/>
    </row>
    <row r="14" customFormat="false" ht="15" hidden="false" customHeight="false" outlineLevel="0" collapsed="false">
      <c r="A14" s="297" t="s">
        <v>1928</v>
      </c>
      <c r="B14" s="298" t="s">
        <v>15</v>
      </c>
      <c r="C14" s="298"/>
      <c r="D14" s="299" t="s">
        <v>1929</v>
      </c>
      <c r="E14" s="300"/>
      <c r="F14" s="301"/>
      <c r="G14" s="302" t="s">
        <v>15</v>
      </c>
      <c r="H14" s="302"/>
      <c r="I14" s="302"/>
      <c r="J14" s="302"/>
      <c r="K14" s="303"/>
    </row>
    <row r="15" customFormat="false" ht="15" hidden="false" customHeight="false" outlineLevel="0" collapsed="false">
      <c r="A15" s="304" t="s">
        <v>2343</v>
      </c>
      <c r="B15" s="305" t="s">
        <v>15</v>
      </c>
      <c r="C15" s="305"/>
      <c r="D15" s="306" t="s">
        <v>2344</v>
      </c>
      <c r="E15" s="307"/>
      <c r="F15" s="308"/>
      <c r="G15" s="309" t="s">
        <v>15</v>
      </c>
      <c r="H15" s="309"/>
      <c r="I15" s="309"/>
      <c r="J15" s="309"/>
      <c r="K15" s="310"/>
    </row>
    <row r="16" customFormat="false" ht="60" hidden="false" customHeight="false" outlineLevel="0" collapsed="false">
      <c r="A16" s="205" t="s">
        <v>2398</v>
      </c>
      <c r="B16" s="205" t="s">
        <v>2127</v>
      </c>
      <c r="C16" s="207" t="s">
        <v>1164</v>
      </c>
      <c r="D16" s="206" t="s">
        <v>2128</v>
      </c>
      <c r="E16" s="207" t="s">
        <v>134</v>
      </c>
      <c r="F16" s="252" t="n">
        <v>2</v>
      </c>
      <c r="G16" s="253" t="n">
        <f aca="false">VLOOKUP(B16,'COMP ANL'!A:I,9,0)</f>
        <v>1132.99</v>
      </c>
      <c r="H16" s="311" t="n">
        <f aca="false">$K$2</f>
        <v>0.1326</v>
      </c>
      <c r="I16" s="289" t="n">
        <f aca="false">G16*(1+H16)</f>
        <v>1283.224474</v>
      </c>
      <c r="J16" s="289" t="n">
        <f aca="false">ROUND((I16*F16),2)</f>
        <v>2566.45</v>
      </c>
      <c r="K16" s="201"/>
    </row>
    <row r="17" customFormat="false" ht="60" hidden="false" customHeight="false" outlineLevel="0" collapsed="false">
      <c r="A17" s="205" t="s">
        <v>2399</v>
      </c>
      <c r="B17" s="205" t="s">
        <v>2123</v>
      </c>
      <c r="C17" s="207" t="s">
        <v>1164</v>
      </c>
      <c r="D17" s="206" t="s">
        <v>2124</v>
      </c>
      <c r="E17" s="207" t="s">
        <v>134</v>
      </c>
      <c r="F17" s="252" t="n">
        <v>1</v>
      </c>
      <c r="G17" s="253" t="n">
        <f aca="false">VLOOKUP(B17,'COMP ANL'!A:I,9,0)</f>
        <v>2522.68</v>
      </c>
      <c r="H17" s="311" t="n">
        <f aca="false">$K$2</f>
        <v>0.1326</v>
      </c>
      <c r="I17" s="289" t="n">
        <f aca="false">G17*(1+H17)</f>
        <v>2857.187368</v>
      </c>
      <c r="J17" s="289" t="n">
        <f aca="false">ROUND((I17*F17),2)</f>
        <v>2857.19</v>
      </c>
      <c r="K17" s="201"/>
    </row>
    <row r="18" customFormat="false" ht="60" hidden="false" customHeight="false" outlineLevel="0" collapsed="false">
      <c r="A18" s="205" t="s">
        <v>2400</v>
      </c>
      <c r="B18" s="205" t="s">
        <v>2120</v>
      </c>
      <c r="C18" s="207" t="s">
        <v>1164</v>
      </c>
      <c r="D18" s="206" t="s">
        <v>2121</v>
      </c>
      <c r="E18" s="207" t="s">
        <v>134</v>
      </c>
      <c r="F18" s="252" t="n">
        <v>1</v>
      </c>
      <c r="G18" s="253" t="n">
        <f aca="false">VLOOKUP(B18,'COMP ANL'!A:I,9,0)</f>
        <v>3054.95</v>
      </c>
      <c r="H18" s="311" t="n">
        <f aca="false">$K$2</f>
        <v>0.1326</v>
      </c>
      <c r="I18" s="289" t="n">
        <f aca="false">G18*(1+H18)</f>
        <v>3460.03637</v>
      </c>
      <c r="J18" s="289" t="n">
        <f aca="false">ROUND((I18*F18),2)</f>
        <v>3460.04</v>
      </c>
      <c r="K18" s="201"/>
    </row>
    <row r="19" customFormat="false" ht="15" hidden="false" customHeight="false" outlineLevel="0" collapsed="false">
      <c r="A19" s="312"/>
      <c r="B19" s="313"/>
      <c r="C19" s="313"/>
      <c r="D19" s="314"/>
      <c r="E19" s="315"/>
      <c r="F19" s="316"/>
      <c r="G19" s="317"/>
      <c r="H19" s="317"/>
      <c r="I19" s="317"/>
      <c r="J19" s="317"/>
      <c r="K19" s="318"/>
    </row>
    <row r="20" customFormat="false" ht="15" hidden="false" customHeight="false" outlineLevel="0" collapsed="false">
      <c r="A20" s="319"/>
      <c r="B20" s="320"/>
      <c r="C20" s="320"/>
      <c r="D20" s="321" t="s">
        <v>1975</v>
      </c>
      <c r="E20" s="322"/>
      <c r="F20" s="323"/>
      <c r="G20" s="324"/>
      <c r="H20" s="324"/>
      <c r="I20" s="324"/>
      <c r="J20" s="324"/>
      <c r="K20" s="325" t="n">
        <f aca="false">SUM(J15:J19)</f>
        <v>8883.68</v>
      </c>
    </row>
    <row r="21" customFormat="false" ht="15" hidden="false" customHeight="false" outlineLevel="0" collapsed="false">
      <c r="A21" s="326"/>
      <c r="B21" s="327"/>
      <c r="C21" s="327"/>
      <c r="D21" s="328"/>
      <c r="E21" s="329"/>
      <c r="F21" s="330"/>
      <c r="G21" s="331"/>
      <c r="H21" s="331"/>
      <c r="I21" s="331"/>
      <c r="J21" s="331"/>
      <c r="K21" s="332"/>
    </row>
    <row r="22" customFormat="false" ht="15" hidden="false" customHeight="false" outlineLevel="0" collapsed="false">
      <c r="A22" s="319"/>
      <c r="B22" s="320"/>
      <c r="C22" s="320"/>
      <c r="D22" s="321" t="s">
        <v>2066</v>
      </c>
      <c r="E22" s="322"/>
      <c r="F22" s="323"/>
      <c r="G22" s="324"/>
      <c r="H22" s="324"/>
      <c r="I22" s="324"/>
      <c r="J22" s="324"/>
      <c r="K22" s="325" t="n">
        <f aca="false">SUM(K11:K21)</f>
        <v>8883.68</v>
      </c>
    </row>
  </sheetData>
  <autoFilter ref="A12:K22"/>
  <mergeCells count="4">
    <mergeCell ref="I1:J1"/>
    <mergeCell ref="I2:J2"/>
    <mergeCell ref="A10:K10"/>
    <mergeCell ref="A11:K11"/>
  </mergeCells>
  <conditionalFormatting sqref="G16:G18">
    <cfRule type="containsText" priority="2" operator="containsText" aboveAverage="0" equalAverage="0" bottom="0" percent="0" rank="0" text="'CMP-SIN-CD-10-2020'!" dxfId="23">
      <formula>NOT(ISERROR(SEARCH("'CMP-SIN-CD-10-2020'!",G16)))</formula>
    </cfRule>
  </conditionalFormatting>
  <printOptions headings="false" gridLines="false" gridLinesSet="true" horizontalCentered="false" verticalCentered="false"/>
  <pageMargins left="0.511805555555555" right="0.511805555555555" top="0.7875" bottom="0.7875" header="0.511805555555555" footer="0.511805555555555"/>
  <pageSetup paperSize="9" scale="38"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xl/worksheets/sheet9.xml><?xml version="1.0" encoding="utf-8"?>
<worksheet xmlns="http://schemas.openxmlformats.org/spreadsheetml/2006/main" xmlns:r="http://schemas.openxmlformats.org/officeDocument/2006/relationships">
  <sheetPr filterMode="false">
    <tabColor rgb="FF2E75B6"/>
    <pageSetUpPr fitToPage="false"/>
  </sheetPr>
  <dimension ref="A1:W3550"/>
  <sheetViews>
    <sheetView showFormulas="false" showGridLines="false" showRowColHeaders="true" showZeros="true" rightToLeft="false" tabSelected="false" showOutlineSymbols="true" defaultGridColor="true" view="pageBreakPreview" topLeftCell="A1" colorId="64" zoomScale="85" zoomScaleNormal="55" zoomScalePageLayoutView="85" workbookViewId="0">
      <selection pane="topLeft" activeCell="J1" activeCellId="0" sqref="J1"/>
    </sheetView>
  </sheetViews>
  <sheetFormatPr defaultRowHeight="15" zeroHeight="false" outlineLevelRow="0" outlineLevelCol="0"/>
  <cols>
    <col collapsed="false" customWidth="true" hidden="false" outlineLevel="0" max="1" min="1" style="215" width="20.57"/>
    <col collapsed="false" customWidth="true" hidden="false" outlineLevel="0" max="2" min="2" style="215" width="18.14"/>
    <col collapsed="false" customWidth="true" hidden="false" outlineLevel="0" max="4" min="3" style="217" width="60.71"/>
    <col collapsed="false" customWidth="true" hidden="false" outlineLevel="0" max="5" min="5" style="216" width="9.14"/>
    <col collapsed="false" customWidth="true" hidden="false" outlineLevel="0" max="6" min="6" style="216" width="10.14"/>
    <col collapsed="false" customWidth="true" hidden="false" outlineLevel="0" max="7" min="7" style="220" width="13.57"/>
    <col collapsed="false" customWidth="true" hidden="false" outlineLevel="0" max="8" min="8" style="219" width="29.71"/>
    <col collapsed="false" customWidth="true" hidden="false" outlineLevel="0" max="9" min="9" style="219" width="23.57"/>
    <col collapsed="false" customWidth="true" hidden="true" outlineLevel="0" max="11" min="10" style="220" width="9.29"/>
    <col collapsed="false" customWidth="true" hidden="true" outlineLevel="0" max="12" min="12" style="220" width="12.57"/>
    <col collapsed="false" customWidth="true" hidden="true" outlineLevel="0" max="13" min="13" style="220" width="9.29"/>
    <col collapsed="false" customWidth="true" hidden="true" outlineLevel="0" max="14" min="14" style="220" width="13.43"/>
    <col collapsed="false" customWidth="true" hidden="true" outlineLevel="0" max="15" min="15" style="333" width="19.29"/>
    <col collapsed="false" customWidth="true" hidden="true" outlineLevel="0" max="16" min="16" style="333" width="25.29"/>
    <col collapsed="false" customWidth="true" hidden="false" outlineLevel="0" max="1025" min="17" style="0" width="8.67"/>
  </cols>
  <sheetData>
    <row r="1" s="112" customFormat="true" ht="15" hidden="false" customHeight="false" outlineLevel="0" collapsed="false">
      <c r="A1" s="109"/>
      <c r="B1" s="109"/>
      <c r="C1" s="110"/>
      <c r="D1" s="334"/>
      <c r="E1" s="335"/>
      <c r="F1" s="335"/>
      <c r="G1" s="113" t="s">
        <v>2</v>
      </c>
      <c r="H1" s="113"/>
      <c r="I1" s="336" t="n">
        <f aca="false">BDI_Materiais!$H$27</f>
        <v>0.2026</v>
      </c>
      <c r="J1" s="115"/>
      <c r="K1" s="115"/>
      <c r="L1" s="115"/>
      <c r="M1" s="115"/>
      <c r="O1" s="337"/>
      <c r="P1" s="333"/>
      <c r="S1" s="116"/>
      <c r="T1" s="116"/>
      <c r="U1" s="116"/>
      <c r="V1" s="116"/>
      <c r="W1" s="116"/>
    </row>
    <row r="2" s="112" customFormat="true" ht="15" hidden="false" customHeight="false" outlineLevel="0" collapsed="false">
      <c r="A2" s="109"/>
      <c r="B2" s="118"/>
      <c r="C2" s="118"/>
      <c r="D2" s="119"/>
      <c r="E2" s="335"/>
      <c r="F2" s="120"/>
      <c r="G2" s="113" t="s">
        <v>3</v>
      </c>
      <c r="H2" s="113"/>
      <c r="I2" s="336" t="n">
        <f aca="false">BDI_Equipamentos!$H$27</f>
        <v>0.1326</v>
      </c>
      <c r="J2" s="115"/>
      <c r="K2" s="115"/>
      <c r="L2" s="115"/>
      <c r="M2" s="115"/>
      <c r="O2" s="337"/>
      <c r="P2" s="333"/>
      <c r="S2" s="116"/>
      <c r="T2" s="116"/>
      <c r="U2" s="116"/>
      <c r="V2" s="116"/>
      <c r="W2" s="116"/>
    </row>
    <row r="3" s="112" customFormat="true" ht="15" hidden="false" customHeight="false" outlineLevel="0" collapsed="false">
      <c r="A3" s="109"/>
      <c r="B3" s="118"/>
      <c r="C3" s="118"/>
      <c r="D3" s="119"/>
      <c r="E3" s="335"/>
      <c r="F3" s="120"/>
      <c r="G3" s="120"/>
      <c r="H3" s="338"/>
      <c r="I3" s="338"/>
      <c r="J3" s="115"/>
      <c r="K3" s="115"/>
      <c r="L3" s="115"/>
      <c r="M3" s="115"/>
      <c r="O3" s="337"/>
      <c r="P3" s="333"/>
      <c r="S3" s="116"/>
      <c r="T3" s="116"/>
      <c r="U3" s="116"/>
      <c r="V3" s="116"/>
      <c r="W3" s="116"/>
    </row>
    <row r="4" s="112" customFormat="true" ht="15" hidden="false" customHeight="false" outlineLevel="0" collapsed="false">
      <c r="A4" s="126"/>
      <c r="B4" s="126"/>
      <c r="C4" s="126"/>
      <c r="D4" s="127"/>
      <c r="E4" s="335"/>
      <c r="F4" s="120"/>
      <c r="G4" s="120"/>
      <c r="H4" s="338"/>
      <c r="I4" s="339"/>
      <c r="J4" s="115"/>
      <c r="K4" s="115"/>
      <c r="L4" s="115"/>
      <c r="M4" s="115"/>
      <c r="O4" s="337"/>
      <c r="P4" s="333"/>
      <c r="S4" s="116"/>
      <c r="T4" s="116"/>
      <c r="U4" s="116"/>
      <c r="V4" s="116"/>
      <c r="W4" s="116"/>
    </row>
    <row r="5" s="112" customFormat="true" ht="15" hidden="false" customHeight="false" outlineLevel="0" collapsed="false">
      <c r="A5" s="130" t="s">
        <v>29</v>
      </c>
      <c r="B5" s="131"/>
      <c r="C5" s="131"/>
      <c r="D5" s="132"/>
      <c r="E5" s="335"/>
      <c r="F5" s="335"/>
      <c r="H5" s="339"/>
      <c r="I5" s="340" t="s">
        <v>65</v>
      </c>
      <c r="J5" s="115"/>
      <c r="K5" s="115"/>
      <c r="L5" s="115"/>
      <c r="M5" s="115"/>
      <c r="O5" s="337"/>
      <c r="P5" s="333"/>
      <c r="S5" s="116"/>
      <c r="T5" s="116"/>
      <c r="U5" s="116"/>
      <c r="V5" s="116"/>
      <c r="W5" s="116"/>
    </row>
    <row r="6" s="112" customFormat="true" ht="15" hidden="false" customHeight="false" outlineLevel="0" collapsed="false">
      <c r="A6" s="130" t="s">
        <v>31</v>
      </c>
      <c r="B6" s="126"/>
      <c r="C6" s="126"/>
      <c r="D6" s="127"/>
      <c r="E6" s="335"/>
      <c r="F6" s="335"/>
      <c r="H6" s="339"/>
      <c r="I6" s="341" t="s">
        <v>66</v>
      </c>
      <c r="J6" s="115"/>
      <c r="K6" s="115"/>
      <c r="L6" s="115"/>
      <c r="M6" s="115"/>
      <c r="O6" s="337"/>
      <c r="P6" s="333"/>
      <c r="S6" s="116"/>
      <c r="T6" s="116"/>
      <c r="U6" s="116"/>
      <c r="V6" s="116"/>
      <c r="W6" s="116"/>
    </row>
    <row r="7" s="112" customFormat="true" ht="15" hidden="false" customHeight="false" outlineLevel="0" collapsed="false">
      <c r="A7" s="138" t="s">
        <v>21</v>
      </c>
      <c r="B7" s="126"/>
      <c r="C7" s="126"/>
      <c r="D7" s="127"/>
      <c r="E7" s="335"/>
      <c r="F7" s="335"/>
      <c r="H7" s="339"/>
      <c r="I7" s="341" t="str">
        <f aca="false">IF('!Dados'!G3="Com Desoneração",'!Dados'!E6,'!Dados'!E7)</f>
        <v>LEIS SOCIAIS HORISTAS: 110,69%</v>
      </c>
      <c r="J7" s="139"/>
      <c r="K7" s="139"/>
      <c r="L7" s="115"/>
      <c r="M7" s="115"/>
      <c r="O7" s="337"/>
      <c r="P7" s="333"/>
      <c r="S7" s="116"/>
      <c r="T7" s="116"/>
      <c r="U7" s="116"/>
      <c r="V7" s="116"/>
      <c r="W7" s="116"/>
    </row>
    <row r="8" s="112" customFormat="true" ht="15" hidden="false" customHeight="false" outlineLevel="0" collapsed="false">
      <c r="A8" s="138" t="s">
        <v>67</v>
      </c>
      <c r="B8" s="126"/>
      <c r="C8" s="126"/>
      <c r="D8" s="127"/>
      <c r="E8" s="335"/>
      <c r="F8" s="335"/>
      <c r="H8" s="339"/>
      <c r="I8" s="341" t="str">
        <f aca="false">IF('!Dados'!G3="Com Desoneração",'!Dados'!G6,'!Dados'!G7)</f>
        <v>LEIS SOCIAIS MENSALISTAS: 70,40%</v>
      </c>
      <c r="J8" s="115"/>
      <c r="K8" s="115"/>
      <c r="L8" s="115"/>
      <c r="M8" s="115"/>
      <c r="O8" s="337"/>
      <c r="P8" s="333"/>
      <c r="S8" s="116"/>
      <c r="T8" s="116"/>
      <c r="U8" s="116"/>
      <c r="V8" s="116"/>
      <c r="W8" s="116"/>
    </row>
    <row r="9" s="112" customFormat="true" ht="15" hidden="false" customHeight="false" outlineLevel="0" collapsed="false">
      <c r="A9" s="138" t="s">
        <v>68</v>
      </c>
      <c r="B9" s="126"/>
      <c r="C9" s="126"/>
      <c r="D9" s="334"/>
      <c r="E9" s="335"/>
      <c r="F9" s="335"/>
      <c r="H9" s="339"/>
      <c r="I9" s="341" t="str">
        <f aca="false">IF('!Dados'!G3="Com Desoneração",'!Dados'!I6,'!Dados'!I7)</f>
        <v>TABELA DE REFERÊNCIA:. SINAPI - OUTUBRO DE 2023 SEM DESONERAÇÃO</v>
      </c>
      <c r="J9" s="115"/>
      <c r="K9" s="115"/>
      <c r="L9" s="115"/>
      <c r="M9" s="115"/>
      <c r="O9" s="337"/>
      <c r="P9" s="333"/>
      <c r="S9" s="116"/>
      <c r="T9" s="116"/>
      <c r="U9" s="116"/>
      <c r="V9" s="116"/>
      <c r="W9" s="116"/>
    </row>
    <row r="10" customFormat="false" ht="23.25" hidden="false" customHeight="false" outlineLevel="0" collapsed="false">
      <c r="A10" s="342" t="s">
        <v>2401</v>
      </c>
      <c r="B10" s="342"/>
      <c r="C10" s="342"/>
      <c r="D10" s="342"/>
      <c r="E10" s="342"/>
      <c r="F10" s="342"/>
      <c r="G10" s="342"/>
      <c r="H10" s="342"/>
      <c r="I10" s="342"/>
    </row>
    <row r="11" customFormat="false" ht="71.25" hidden="false" customHeight="true" outlineLevel="0" collapsed="false">
      <c r="A11" s="343" t="s">
        <v>2402</v>
      </c>
      <c r="B11" s="343" t="s">
        <v>2403</v>
      </c>
      <c r="C11" s="343" t="s">
        <v>2404</v>
      </c>
      <c r="D11" s="343" t="s">
        <v>2405</v>
      </c>
      <c r="E11" s="343" t="s">
        <v>2406</v>
      </c>
      <c r="F11" s="343" t="s">
        <v>2407</v>
      </c>
      <c r="G11" s="343" t="s">
        <v>2408</v>
      </c>
      <c r="H11" s="344" t="s">
        <v>2409</v>
      </c>
      <c r="I11" s="344" t="s">
        <v>2410</v>
      </c>
    </row>
    <row r="12" customFormat="false" ht="45" hidden="false" customHeight="false" outlineLevel="0" collapsed="false">
      <c r="A12" s="345" t="n">
        <v>93207</v>
      </c>
      <c r="B12" s="346" t="s">
        <v>2411</v>
      </c>
      <c r="C12" s="347" t="s">
        <v>2412</v>
      </c>
      <c r="D12" s="347" t="s">
        <v>2413</v>
      </c>
      <c r="E12" s="348" t="s">
        <v>2414</v>
      </c>
      <c r="F12" s="349" t="s">
        <v>2415</v>
      </c>
      <c r="G12" s="349" t="s">
        <v>2416</v>
      </c>
      <c r="H12" s="349" t="s">
        <v>2417</v>
      </c>
      <c r="I12" s="350" t="n">
        <f aca="false">SUMIF(A:A,A12,J:J)</f>
        <v>1212.45</v>
      </c>
      <c r="K12" s="220" t="n">
        <f aca="false">VLOOKUP(A12,'CMP-SIN-SD-10-2023'!A:D,4,0)</f>
        <v>1212.45</v>
      </c>
      <c r="L12" s="220" t="n">
        <f aca="false">K12=I12</f>
        <v>1</v>
      </c>
      <c r="P12" s="333" t="s">
        <v>2418</v>
      </c>
    </row>
    <row r="13" customFormat="false" ht="45" hidden="false" customHeight="false" outlineLevel="0" collapsed="false">
      <c r="A13" s="351" t="n">
        <f aca="false">IF(O13&lt;&gt;0,O13,A12)</f>
        <v>93207</v>
      </c>
      <c r="B13" s="205" t="n">
        <v>98441</v>
      </c>
      <c r="C13" s="206" t="s">
        <v>2413</v>
      </c>
      <c r="D13" s="206" t="s">
        <v>2419</v>
      </c>
      <c r="E13" s="207" t="s">
        <v>2415</v>
      </c>
      <c r="F13" s="207" t="s">
        <v>2414</v>
      </c>
      <c r="G13" s="352" t="n">
        <v>0.2979</v>
      </c>
      <c r="H13" s="253" t="n">
        <f aca="false">VLOOKUP(B13,'CMP-SIN-SD-10-2023'!A:D,4,0)</f>
        <v>157.17</v>
      </c>
      <c r="I13" s="253" t="s">
        <v>2417</v>
      </c>
      <c r="J13" s="220" t="n">
        <f aca="false">TRUNC((H13*G13),2)</f>
        <v>46.82</v>
      </c>
      <c r="M13" s="220" t="n">
        <f aca="false">VLOOKUP(B13,'CMP-SIN-SD-10-2023'!A:D,4,0)</f>
        <v>157.17</v>
      </c>
      <c r="N13" s="220" t="n">
        <f aca="false">M13=H13</f>
        <v>1</v>
      </c>
      <c r="P13" s="333" t="s">
        <v>2418</v>
      </c>
    </row>
    <row r="14" customFormat="false" ht="45" hidden="false" customHeight="false" outlineLevel="0" collapsed="false">
      <c r="A14" s="351" t="n">
        <f aca="false">IF(O14&lt;&gt;0,O14,A13)</f>
        <v>93207</v>
      </c>
      <c r="B14" s="205" t="n">
        <v>98442</v>
      </c>
      <c r="C14" s="206" t="s">
        <v>2413</v>
      </c>
      <c r="D14" s="206" t="s">
        <v>2420</v>
      </c>
      <c r="E14" s="207" t="s">
        <v>2415</v>
      </c>
      <c r="F14" s="207" t="s">
        <v>2414</v>
      </c>
      <c r="G14" s="352" t="n">
        <v>0.3429</v>
      </c>
      <c r="H14" s="253" t="n">
        <f aca="false">VLOOKUP(B14,'CMP-SIN-SD-10-2023'!A:D,4,0)</f>
        <v>160.76</v>
      </c>
      <c r="I14" s="253" t="s">
        <v>2417</v>
      </c>
      <c r="J14" s="220" t="n">
        <f aca="false">TRUNC((H14*G14),2)</f>
        <v>55.12</v>
      </c>
      <c r="M14" s="220" t="n">
        <f aca="false">VLOOKUP(B14,'CMP-SIN-SD-10-2023'!A:D,4,0)</f>
        <v>160.76</v>
      </c>
      <c r="N14" s="220" t="n">
        <f aca="false">M14=H14</f>
        <v>1</v>
      </c>
      <c r="P14" s="333" t="s">
        <v>2418</v>
      </c>
    </row>
    <row r="15" customFormat="false" ht="45" hidden="false" customHeight="false" outlineLevel="0" collapsed="false">
      <c r="A15" s="351" t="n">
        <f aca="false">IF(O15&lt;&gt;0,O15,A14)</f>
        <v>93207</v>
      </c>
      <c r="B15" s="205" t="n">
        <v>98443</v>
      </c>
      <c r="C15" s="206" t="s">
        <v>2413</v>
      </c>
      <c r="D15" s="206" t="s">
        <v>2421</v>
      </c>
      <c r="E15" s="207" t="s">
        <v>2415</v>
      </c>
      <c r="F15" s="207" t="s">
        <v>2414</v>
      </c>
      <c r="G15" s="352" t="n">
        <v>0.1581</v>
      </c>
      <c r="H15" s="253" t="n">
        <f aca="false">VLOOKUP(B15,'CMP-SIN-SD-10-2023'!A:D,4,0)</f>
        <v>136.14</v>
      </c>
      <c r="I15" s="253" t="s">
        <v>2417</v>
      </c>
      <c r="J15" s="220" t="n">
        <f aca="false">TRUNC((H15*G15),2)</f>
        <v>21.52</v>
      </c>
      <c r="M15" s="220" t="n">
        <f aca="false">VLOOKUP(B15,'CMP-SIN-SD-10-2023'!A:D,4,0)</f>
        <v>136.14</v>
      </c>
      <c r="N15" s="220" t="n">
        <f aca="false">M15=H15</f>
        <v>1</v>
      </c>
      <c r="P15" s="333" t="s">
        <v>2418</v>
      </c>
    </row>
    <row r="16" customFormat="false" ht="45" hidden="false" customHeight="false" outlineLevel="0" collapsed="false">
      <c r="A16" s="351" t="n">
        <f aca="false">IF(O16&lt;&gt;0,O16,A15)</f>
        <v>93207</v>
      </c>
      <c r="B16" s="205" t="n">
        <v>98444</v>
      </c>
      <c r="C16" s="206" t="s">
        <v>2413</v>
      </c>
      <c r="D16" s="206" t="s">
        <v>2422</v>
      </c>
      <c r="E16" s="207" t="s">
        <v>2415</v>
      </c>
      <c r="F16" s="207" t="s">
        <v>2414</v>
      </c>
      <c r="G16" s="352" t="n">
        <v>0.182</v>
      </c>
      <c r="H16" s="253" t="n">
        <f aca="false">VLOOKUP(B16,'CMP-SIN-SD-10-2023'!A:D,4,0)</f>
        <v>138.7</v>
      </c>
      <c r="I16" s="253" t="s">
        <v>2417</v>
      </c>
      <c r="J16" s="220" t="n">
        <f aca="false">TRUNC((H16*G16),2)</f>
        <v>25.24</v>
      </c>
      <c r="M16" s="220" t="n">
        <f aca="false">VLOOKUP(B16,'CMP-SIN-SD-10-2023'!A:D,4,0)</f>
        <v>138.7</v>
      </c>
      <c r="N16" s="220" t="n">
        <f aca="false">M16=H16</f>
        <v>1</v>
      </c>
      <c r="P16" s="333" t="s">
        <v>2418</v>
      </c>
    </row>
    <row r="17" customFormat="false" ht="45" hidden="false" customHeight="false" outlineLevel="0" collapsed="false">
      <c r="A17" s="351" t="n">
        <f aca="false">IF(O17&lt;&gt;0,O17,A16)</f>
        <v>93207</v>
      </c>
      <c r="B17" s="205" t="n">
        <v>98445</v>
      </c>
      <c r="C17" s="206" t="s">
        <v>2413</v>
      </c>
      <c r="D17" s="206" t="s">
        <v>2423</v>
      </c>
      <c r="E17" s="207" t="s">
        <v>2415</v>
      </c>
      <c r="F17" s="207" t="s">
        <v>2414</v>
      </c>
      <c r="G17" s="352" t="n">
        <v>0.4654</v>
      </c>
      <c r="H17" s="253" t="n">
        <f aca="false">VLOOKUP(B17,'CMP-SIN-SD-10-2023'!A:D,4,0)</f>
        <v>191.98</v>
      </c>
      <c r="I17" s="253" t="s">
        <v>2417</v>
      </c>
      <c r="J17" s="220" t="n">
        <f aca="false">TRUNC((H17*G17),2)</f>
        <v>89.34</v>
      </c>
      <c r="M17" s="220" t="n">
        <f aca="false">VLOOKUP(B17,'CMP-SIN-SD-10-2023'!A:D,4,0)</f>
        <v>191.98</v>
      </c>
      <c r="N17" s="220" t="n">
        <f aca="false">M17=H17</f>
        <v>1</v>
      </c>
      <c r="P17" s="333" t="s">
        <v>2418</v>
      </c>
    </row>
    <row r="18" customFormat="false" ht="45" hidden="false" customHeight="false" outlineLevel="0" collapsed="false">
      <c r="A18" s="351" t="n">
        <f aca="false">IF(O18&lt;&gt;0,O18,A17)</f>
        <v>93207</v>
      </c>
      <c r="B18" s="205" t="n">
        <v>98446</v>
      </c>
      <c r="C18" s="206" t="s">
        <v>2413</v>
      </c>
      <c r="D18" s="206" t="s">
        <v>2424</v>
      </c>
      <c r="E18" s="207" t="s">
        <v>2415</v>
      </c>
      <c r="F18" s="207" t="s">
        <v>2414</v>
      </c>
      <c r="G18" s="352" t="n">
        <v>0.3629</v>
      </c>
      <c r="H18" s="253" t="n">
        <f aca="false">VLOOKUP(B18,'CMP-SIN-SD-10-2023'!A:D,4,0)</f>
        <v>249.74</v>
      </c>
      <c r="I18" s="253" t="s">
        <v>2417</v>
      </c>
      <c r="J18" s="220" t="n">
        <f aca="false">TRUNC((H18*G18),2)</f>
        <v>90.63</v>
      </c>
      <c r="M18" s="220" t="n">
        <f aca="false">VLOOKUP(B18,'CMP-SIN-SD-10-2023'!A:D,4,0)</f>
        <v>249.74</v>
      </c>
      <c r="N18" s="220" t="n">
        <f aca="false">M18=H18</f>
        <v>1</v>
      </c>
      <c r="P18" s="333" t="s">
        <v>2418</v>
      </c>
    </row>
    <row r="19" customFormat="false" ht="45" hidden="false" customHeight="false" outlineLevel="0" collapsed="false">
      <c r="A19" s="351" t="n">
        <f aca="false">IF(O19&lt;&gt;0,O19,A18)</f>
        <v>93207</v>
      </c>
      <c r="B19" s="205" t="n">
        <v>98447</v>
      </c>
      <c r="C19" s="206" t="s">
        <v>2413</v>
      </c>
      <c r="D19" s="206" t="s">
        <v>2425</v>
      </c>
      <c r="E19" s="207" t="s">
        <v>2415</v>
      </c>
      <c r="F19" s="207" t="s">
        <v>2414</v>
      </c>
      <c r="G19" s="352" t="n">
        <v>0.247</v>
      </c>
      <c r="H19" s="253" t="n">
        <f aca="false">VLOOKUP(B19,'CMP-SIN-SD-10-2023'!A:D,4,0)</f>
        <v>162.62</v>
      </c>
      <c r="I19" s="253" t="s">
        <v>2417</v>
      </c>
      <c r="J19" s="220" t="n">
        <f aca="false">TRUNC((H19*G19),2)</f>
        <v>40.16</v>
      </c>
      <c r="M19" s="220" t="n">
        <f aca="false">VLOOKUP(B19,'CMP-SIN-SD-10-2023'!A:D,4,0)</f>
        <v>162.62</v>
      </c>
      <c r="N19" s="220" t="n">
        <f aca="false">M19=H19</f>
        <v>1</v>
      </c>
      <c r="P19" s="333" t="s">
        <v>2418</v>
      </c>
    </row>
    <row r="20" customFormat="false" ht="45" hidden="false" customHeight="false" outlineLevel="0" collapsed="false">
      <c r="A20" s="351" t="n">
        <f aca="false">IF(O20&lt;&gt;0,O20,A19)</f>
        <v>93207</v>
      </c>
      <c r="B20" s="205" t="n">
        <v>98448</v>
      </c>
      <c r="C20" s="206" t="s">
        <v>2413</v>
      </c>
      <c r="D20" s="206" t="s">
        <v>2426</v>
      </c>
      <c r="E20" s="207" t="s">
        <v>2415</v>
      </c>
      <c r="F20" s="207" t="s">
        <v>2414</v>
      </c>
      <c r="G20" s="352" t="n">
        <v>0.1926</v>
      </c>
      <c r="H20" s="253" t="n">
        <f aca="false">VLOOKUP(B20,'CMP-SIN-SD-10-2023'!A:D,4,0)</f>
        <v>207.51</v>
      </c>
      <c r="I20" s="253" t="s">
        <v>2417</v>
      </c>
      <c r="J20" s="220" t="n">
        <f aca="false">TRUNC((H20*G20),2)</f>
        <v>39.96</v>
      </c>
      <c r="M20" s="220" t="n">
        <f aca="false">VLOOKUP(B20,'CMP-SIN-SD-10-2023'!A:D,4,0)</f>
        <v>207.51</v>
      </c>
      <c r="N20" s="220" t="n">
        <f aca="false">M20=H20</f>
        <v>1</v>
      </c>
      <c r="P20" s="333" t="s">
        <v>2418</v>
      </c>
    </row>
    <row r="21" customFormat="false" ht="60" hidden="false" customHeight="false" outlineLevel="0" collapsed="false">
      <c r="A21" s="351" t="n">
        <f aca="false">IF(O21&lt;&gt;0,O21,A20)</f>
        <v>93207</v>
      </c>
      <c r="B21" s="205" t="n">
        <v>92543</v>
      </c>
      <c r="C21" s="206" t="s">
        <v>2413</v>
      </c>
      <c r="D21" s="206" t="s">
        <v>2427</v>
      </c>
      <c r="E21" s="207" t="s">
        <v>2415</v>
      </c>
      <c r="F21" s="207" t="s">
        <v>2414</v>
      </c>
      <c r="G21" s="352" t="n">
        <v>1.3621</v>
      </c>
      <c r="H21" s="253" t="n">
        <f aca="false">VLOOKUP(B21,'CMP-SIN-SD-10-2023'!A:D,4,0)</f>
        <v>26.47</v>
      </c>
      <c r="I21" s="253" t="s">
        <v>2417</v>
      </c>
      <c r="J21" s="220" t="n">
        <f aca="false">TRUNC((H21*G21),2)</f>
        <v>36.05</v>
      </c>
      <c r="M21" s="220" t="n">
        <f aca="false">VLOOKUP(B21,'CMP-SIN-SD-10-2023'!A:D,4,0)</f>
        <v>26.47</v>
      </c>
      <c r="N21" s="220" t="n">
        <f aca="false">M21=H21</f>
        <v>1</v>
      </c>
      <c r="P21" s="333" t="s">
        <v>2418</v>
      </c>
    </row>
    <row r="22" customFormat="false" ht="60" hidden="false" customHeight="false" outlineLevel="0" collapsed="false">
      <c r="A22" s="351" t="n">
        <f aca="false">IF(O22&lt;&gt;0,O22,A21)</f>
        <v>93207</v>
      </c>
      <c r="B22" s="205" t="n">
        <v>94210</v>
      </c>
      <c r="C22" s="206" t="s">
        <v>2413</v>
      </c>
      <c r="D22" s="206" t="s">
        <v>2428</v>
      </c>
      <c r="E22" s="207" t="s">
        <v>2415</v>
      </c>
      <c r="F22" s="207" t="s">
        <v>2414</v>
      </c>
      <c r="G22" s="352" t="n">
        <v>1.3621</v>
      </c>
      <c r="H22" s="253" t="n">
        <f aca="false">VLOOKUP(B22,'CMP-SIN-SD-10-2023'!A:D,4,0)</f>
        <v>48.26</v>
      </c>
      <c r="I22" s="253" t="s">
        <v>2417</v>
      </c>
      <c r="J22" s="220" t="n">
        <f aca="false">TRUNC((H22*G22),2)</f>
        <v>65.73</v>
      </c>
      <c r="M22" s="220" t="n">
        <f aca="false">VLOOKUP(B22,'CMP-SIN-SD-10-2023'!A:D,4,0)</f>
        <v>48.26</v>
      </c>
      <c r="N22" s="220" t="n">
        <f aca="false">M22=H22</f>
        <v>1</v>
      </c>
      <c r="P22" s="333" t="s">
        <v>2418</v>
      </c>
    </row>
    <row r="23" customFormat="false" ht="45" hidden="false" customHeight="false" outlineLevel="0" collapsed="false">
      <c r="A23" s="351" t="n">
        <f aca="false">IF(O23&lt;&gt;0,O23,A22)</f>
        <v>93207</v>
      </c>
      <c r="B23" s="205" t="n">
        <v>90820</v>
      </c>
      <c r="C23" s="206" t="s">
        <v>2413</v>
      </c>
      <c r="D23" s="206" t="s">
        <v>2429</v>
      </c>
      <c r="E23" s="207" t="s">
        <v>2415</v>
      </c>
      <c r="F23" s="207" t="s">
        <v>2430</v>
      </c>
      <c r="G23" s="352" t="n">
        <v>0.0385</v>
      </c>
      <c r="H23" s="253" t="n">
        <f aca="false">VLOOKUP(B23,'CMP-SIN-SD-10-2023'!A:D,4,0)</f>
        <v>340.26</v>
      </c>
      <c r="I23" s="253" t="s">
        <v>2417</v>
      </c>
      <c r="J23" s="220" t="n">
        <f aca="false">TRUNC((H23*G23),2)</f>
        <v>13.1</v>
      </c>
      <c r="M23" s="220" t="n">
        <f aca="false">VLOOKUP(B23,'CMP-SIN-SD-10-2023'!A:D,4,0)</f>
        <v>340.26</v>
      </c>
      <c r="N23" s="220" t="n">
        <f aca="false">M23=H23</f>
        <v>1</v>
      </c>
      <c r="P23" s="333" t="s">
        <v>2418</v>
      </c>
    </row>
    <row r="24" customFormat="false" ht="45" hidden="false" customHeight="false" outlineLevel="0" collapsed="false">
      <c r="A24" s="351" t="n">
        <f aca="false">IF(O24&lt;&gt;0,O24,A23)</f>
        <v>93207</v>
      </c>
      <c r="B24" s="205" t="n">
        <v>90822</v>
      </c>
      <c r="C24" s="206" t="s">
        <v>2413</v>
      </c>
      <c r="D24" s="206" t="s">
        <v>2431</v>
      </c>
      <c r="E24" s="207" t="s">
        <v>2415</v>
      </c>
      <c r="F24" s="207" t="s">
        <v>2430</v>
      </c>
      <c r="G24" s="352" t="n">
        <v>0.0578</v>
      </c>
      <c r="H24" s="253" t="n">
        <f aca="false">VLOOKUP(B24,'CMP-SIN-SD-10-2023'!A:D,4,0)</f>
        <v>373</v>
      </c>
      <c r="I24" s="253" t="s">
        <v>2417</v>
      </c>
      <c r="J24" s="220" t="n">
        <f aca="false">TRUNC((H24*G24),2)</f>
        <v>21.55</v>
      </c>
      <c r="M24" s="220" t="n">
        <f aca="false">VLOOKUP(B24,'CMP-SIN-SD-10-2023'!A:D,4,0)</f>
        <v>373</v>
      </c>
      <c r="N24" s="220" t="n">
        <f aca="false">M24=H24</f>
        <v>1</v>
      </c>
      <c r="P24" s="333" t="s">
        <v>2418</v>
      </c>
    </row>
    <row r="25" customFormat="false" ht="45" hidden="false" customHeight="false" outlineLevel="0" collapsed="false">
      <c r="A25" s="351" t="n">
        <f aca="false">IF(O25&lt;&gt;0,O25,A24)</f>
        <v>93207</v>
      </c>
      <c r="B25" s="205" t="n">
        <v>91341</v>
      </c>
      <c r="C25" s="206" t="s">
        <v>2413</v>
      </c>
      <c r="D25" s="206" t="s">
        <v>2432</v>
      </c>
      <c r="E25" s="207" t="s">
        <v>2415</v>
      </c>
      <c r="F25" s="207" t="s">
        <v>2414</v>
      </c>
      <c r="G25" s="352" t="n">
        <v>0.0324</v>
      </c>
      <c r="H25" s="253" t="n">
        <f aca="false">VLOOKUP(B25,'CMP-SIN-SD-10-2023'!A:D,4,0)</f>
        <v>555.27</v>
      </c>
      <c r="I25" s="253" t="s">
        <v>2417</v>
      </c>
      <c r="J25" s="220" t="n">
        <f aca="false">TRUNC((H25*G25),2)</f>
        <v>17.99</v>
      </c>
      <c r="M25" s="220" t="n">
        <f aca="false">VLOOKUP(B25,'CMP-SIN-SD-10-2023'!A:D,4,0)</f>
        <v>555.27</v>
      </c>
      <c r="N25" s="220" t="n">
        <f aca="false">M25=H25</f>
        <v>1</v>
      </c>
      <c r="P25" s="333" t="s">
        <v>2418</v>
      </c>
    </row>
    <row r="26" customFormat="false" ht="60" hidden="false" customHeight="false" outlineLevel="0" collapsed="false">
      <c r="A26" s="351" t="n">
        <f aca="false">IF(O26&lt;&gt;0,O26,A25)</f>
        <v>93207</v>
      </c>
      <c r="B26" s="205" t="n">
        <v>94559</v>
      </c>
      <c r="C26" s="206" t="s">
        <v>2413</v>
      </c>
      <c r="D26" s="206" t="s">
        <v>2433</v>
      </c>
      <c r="E26" s="207" t="s">
        <v>2415</v>
      </c>
      <c r="F26" s="207" t="s">
        <v>2414</v>
      </c>
      <c r="G26" s="352" t="n">
        <v>0.0289</v>
      </c>
      <c r="H26" s="253" t="n">
        <f aca="false">VLOOKUP(B26,'CMP-SIN-SD-10-2023'!A:D,4,0)</f>
        <v>676.18</v>
      </c>
      <c r="I26" s="253" t="s">
        <v>2417</v>
      </c>
      <c r="J26" s="220" t="n">
        <f aca="false">TRUNC((H26*G26),2)</f>
        <v>19.54</v>
      </c>
      <c r="M26" s="220" t="n">
        <f aca="false">VLOOKUP(B26,'CMP-SIN-SD-10-2023'!A:D,4,0)</f>
        <v>676.18</v>
      </c>
      <c r="N26" s="220" t="n">
        <f aca="false">M26=H26</f>
        <v>1</v>
      </c>
      <c r="P26" s="333" t="s">
        <v>2418</v>
      </c>
    </row>
    <row r="27" customFormat="false" ht="75" hidden="false" customHeight="false" outlineLevel="0" collapsed="false">
      <c r="A27" s="351" t="n">
        <f aca="false">IF(O27&lt;&gt;0,O27,A26)</f>
        <v>93207</v>
      </c>
      <c r="B27" s="205" t="n">
        <v>100665</v>
      </c>
      <c r="C27" s="206" t="s">
        <v>2413</v>
      </c>
      <c r="D27" s="206" t="s">
        <v>2434</v>
      </c>
      <c r="E27" s="207" t="s">
        <v>2415</v>
      </c>
      <c r="F27" s="207" t="s">
        <v>2414</v>
      </c>
      <c r="G27" s="352" t="n">
        <v>0.0964</v>
      </c>
      <c r="H27" s="253" t="n">
        <f aca="false">VLOOKUP(B27,'CMP-SIN-SD-10-2023'!A:D,4,0)</f>
        <v>1203.42</v>
      </c>
      <c r="I27" s="253" t="s">
        <v>2417</v>
      </c>
      <c r="J27" s="220" t="n">
        <f aca="false">TRUNC((H27*G27),2)</f>
        <v>116</v>
      </c>
      <c r="M27" s="220" t="n">
        <f aca="false">VLOOKUP(B27,'CMP-SIN-SD-10-2023'!A:D,4,0)</f>
        <v>1203.42</v>
      </c>
      <c r="N27" s="220" t="n">
        <f aca="false">M27=H27</f>
        <v>1</v>
      </c>
      <c r="P27" s="333" t="s">
        <v>2418</v>
      </c>
    </row>
    <row r="28" customFormat="false" ht="30" hidden="false" customHeight="false" outlineLevel="0" collapsed="false">
      <c r="A28" s="351" t="n">
        <f aca="false">IF(O28&lt;&gt;0,O28,A27)</f>
        <v>93207</v>
      </c>
      <c r="B28" s="205" t="n">
        <v>95240</v>
      </c>
      <c r="C28" s="206" t="s">
        <v>2413</v>
      </c>
      <c r="D28" s="206" t="s">
        <v>2435</v>
      </c>
      <c r="E28" s="207" t="s">
        <v>2415</v>
      </c>
      <c r="F28" s="207" t="s">
        <v>2414</v>
      </c>
      <c r="G28" s="352" t="n">
        <v>0.0054</v>
      </c>
      <c r="H28" s="253" t="n">
        <f aca="false">VLOOKUP(B28,'CMP-SIN-SD-10-2023'!A:D,4,0)</f>
        <v>22.62</v>
      </c>
      <c r="I28" s="253" t="s">
        <v>2417</v>
      </c>
      <c r="J28" s="220" t="n">
        <f aca="false">TRUNC((H28*G28),2)</f>
        <v>0.12</v>
      </c>
      <c r="M28" s="220" t="n">
        <f aca="false">VLOOKUP(B28,'CMP-SIN-SD-10-2023'!A:D,4,0)</f>
        <v>22.62</v>
      </c>
      <c r="N28" s="220" t="n">
        <f aca="false">M28=H28</f>
        <v>1</v>
      </c>
      <c r="P28" s="333" t="s">
        <v>2418</v>
      </c>
    </row>
    <row r="29" customFormat="false" ht="30" hidden="false" customHeight="false" outlineLevel="0" collapsed="false">
      <c r="A29" s="351" t="n">
        <f aca="false">IF(O29&lt;&gt;0,O29,A28)</f>
        <v>93207</v>
      </c>
      <c r="B29" s="205" t="n">
        <v>95241</v>
      </c>
      <c r="C29" s="206" t="s">
        <v>2413</v>
      </c>
      <c r="D29" s="206" t="s">
        <v>2436</v>
      </c>
      <c r="E29" s="207" t="s">
        <v>2415</v>
      </c>
      <c r="F29" s="207" t="s">
        <v>2414</v>
      </c>
      <c r="G29" s="352" t="n">
        <v>1.3559</v>
      </c>
      <c r="H29" s="253" t="n">
        <f aca="false">VLOOKUP(B29,'CMP-SIN-SD-10-2023'!A:D,4,0)</f>
        <v>37.71</v>
      </c>
      <c r="I29" s="253" t="s">
        <v>2417</v>
      </c>
      <c r="J29" s="220" t="n">
        <f aca="false">TRUNC((H29*G29),2)</f>
        <v>51.13</v>
      </c>
      <c r="M29" s="220" t="n">
        <f aca="false">VLOOKUP(B29,'CMP-SIN-SD-10-2023'!A:D,4,0)</f>
        <v>37.71</v>
      </c>
      <c r="N29" s="220" t="n">
        <f aca="false">M29=H29</f>
        <v>1</v>
      </c>
      <c r="P29" s="333" t="s">
        <v>2418</v>
      </c>
    </row>
    <row r="30" customFormat="false" ht="45" hidden="false" customHeight="false" outlineLevel="0" collapsed="false">
      <c r="A30" s="351" t="n">
        <f aca="false">IF(O30&lt;&gt;0,O30,A29)</f>
        <v>93207</v>
      </c>
      <c r="B30" s="205" t="n">
        <v>101165</v>
      </c>
      <c r="C30" s="206" t="s">
        <v>2413</v>
      </c>
      <c r="D30" s="206" t="s">
        <v>2437</v>
      </c>
      <c r="E30" s="207" t="s">
        <v>2415</v>
      </c>
      <c r="F30" s="207" t="s">
        <v>2438</v>
      </c>
      <c r="G30" s="352" t="n">
        <v>0.0239</v>
      </c>
      <c r="H30" s="253" t="n">
        <f aca="false">VLOOKUP(B30,'CMP-SIN-SD-10-2023'!A:D,4,0)</f>
        <v>1044.28</v>
      </c>
      <c r="I30" s="253" t="s">
        <v>2417</v>
      </c>
      <c r="J30" s="220" t="n">
        <f aca="false">TRUNC((H30*G30),2)</f>
        <v>24.95</v>
      </c>
      <c r="M30" s="220" t="n">
        <f aca="false">VLOOKUP(B30,'CMP-SIN-SD-10-2023'!A:D,4,0)</f>
        <v>1044.28</v>
      </c>
      <c r="N30" s="220" t="n">
        <f aca="false">M30=H30</f>
        <v>1</v>
      </c>
      <c r="P30" s="333" t="s">
        <v>2418</v>
      </c>
    </row>
    <row r="31" customFormat="false" ht="45" hidden="false" customHeight="false" outlineLevel="0" collapsed="false">
      <c r="A31" s="351" t="n">
        <f aca="false">IF(O31&lt;&gt;0,O31,A30)</f>
        <v>93207</v>
      </c>
      <c r="B31" s="205" t="n">
        <v>91862</v>
      </c>
      <c r="C31" s="206" t="s">
        <v>2413</v>
      </c>
      <c r="D31" s="206" t="s">
        <v>2439</v>
      </c>
      <c r="E31" s="207" t="s">
        <v>2415</v>
      </c>
      <c r="F31" s="207" t="s">
        <v>2440</v>
      </c>
      <c r="G31" s="352" t="n">
        <v>0.53</v>
      </c>
      <c r="H31" s="253" t="n">
        <f aca="false">VLOOKUP(B31,'CMP-SIN-SD-10-2023'!A:D,4,0)</f>
        <v>10.24</v>
      </c>
      <c r="I31" s="253" t="s">
        <v>2417</v>
      </c>
      <c r="J31" s="220" t="n">
        <f aca="false">TRUNC((H31*G31),2)</f>
        <v>5.42</v>
      </c>
      <c r="M31" s="220" t="n">
        <f aca="false">VLOOKUP(B31,'CMP-SIN-SD-10-2023'!A:D,4,0)</f>
        <v>10.24</v>
      </c>
      <c r="N31" s="220" t="n">
        <f aca="false">M31=H31</f>
        <v>1</v>
      </c>
      <c r="P31" s="333" t="s">
        <v>2418</v>
      </c>
    </row>
    <row r="32" customFormat="false" ht="45" hidden="false" customHeight="false" outlineLevel="0" collapsed="false">
      <c r="A32" s="351" t="n">
        <f aca="false">IF(O32&lt;&gt;0,O32,A31)</f>
        <v>93207</v>
      </c>
      <c r="B32" s="205" t="n">
        <v>91870</v>
      </c>
      <c r="C32" s="206" t="s">
        <v>2413</v>
      </c>
      <c r="D32" s="206" t="s">
        <v>2441</v>
      </c>
      <c r="E32" s="207" t="s">
        <v>2415</v>
      </c>
      <c r="F32" s="207" t="s">
        <v>2440</v>
      </c>
      <c r="G32" s="352" t="n">
        <v>1.7344</v>
      </c>
      <c r="H32" s="253" t="n">
        <f aca="false">VLOOKUP(B32,'CMP-SIN-SD-10-2023'!A:D,4,0)</f>
        <v>13.33</v>
      </c>
      <c r="I32" s="253" t="s">
        <v>2417</v>
      </c>
      <c r="J32" s="220" t="n">
        <f aca="false">TRUNC((H32*G32),2)</f>
        <v>23.11</v>
      </c>
      <c r="M32" s="220" t="n">
        <f aca="false">VLOOKUP(B32,'CMP-SIN-SD-10-2023'!A:D,4,0)</f>
        <v>13.33</v>
      </c>
      <c r="N32" s="220" t="n">
        <f aca="false">M32=H32</f>
        <v>1</v>
      </c>
      <c r="P32" s="333" t="s">
        <v>2418</v>
      </c>
    </row>
    <row r="33" customFormat="false" ht="45" hidden="false" customHeight="false" outlineLevel="0" collapsed="false">
      <c r="A33" s="351" t="n">
        <f aca="false">IF(O33&lt;&gt;0,O33,A32)</f>
        <v>93207</v>
      </c>
      <c r="B33" s="205" t="n">
        <v>91911</v>
      </c>
      <c r="C33" s="206" t="s">
        <v>2413</v>
      </c>
      <c r="D33" s="206" t="s">
        <v>2442</v>
      </c>
      <c r="E33" s="207" t="s">
        <v>2415</v>
      </c>
      <c r="F33" s="207" t="s">
        <v>2430</v>
      </c>
      <c r="G33" s="352" t="n">
        <v>0.1927</v>
      </c>
      <c r="H33" s="253" t="n">
        <f aca="false">VLOOKUP(B33,'CMP-SIN-SD-10-2023'!A:D,4,0)</f>
        <v>17.36</v>
      </c>
      <c r="I33" s="253" t="s">
        <v>2417</v>
      </c>
      <c r="J33" s="220" t="n">
        <f aca="false">TRUNC((H33*G33),2)</f>
        <v>3.34</v>
      </c>
      <c r="M33" s="220" t="n">
        <f aca="false">VLOOKUP(B33,'CMP-SIN-SD-10-2023'!A:D,4,0)</f>
        <v>17.36</v>
      </c>
      <c r="N33" s="220" t="n">
        <f aca="false">M33=H33</f>
        <v>1</v>
      </c>
      <c r="P33" s="333" t="s">
        <v>2418</v>
      </c>
    </row>
    <row r="34" customFormat="false" ht="45" hidden="false" customHeight="false" outlineLevel="0" collapsed="false">
      <c r="A34" s="351" t="n">
        <f aca="false">IF(O34&lt;&gt;0,O34,A33)</f>
        <v>93207</v>
      </c>
      <c r="B34" s="205" t="n">
        <v>91924</v>
      </c>
      <c r="C34" s="206" t="s">
        <v>2413</v>
      </c>
      <c r="D34" s="206" t="s">
        <v>2443</v>
      </c>
      <c r="E34" s="207" t="s">
        <v>2415</v>
      </c>
      <c r="F34" s="207" t="s">
        <v>2440</v>
      </c>
      <c r="G34" s="352" t="n">
        <v>1.4165</v>
      </c>
      <c r="H34" s="253" t="n">
        <f aca="false">VLOOKUP(B34,'CMP-SIN-SD-10-2023'!A:D,4,0)</f>
        <v>3.15</v>
      </c>
      <c r="I34" s="253" t="s">
        <v>2417</v>
      </c>
      <c r="J34" s="220" t="n">
        <f aca="false">TRUNC((H34*G34),2)</f>
        <v>4.46</v>
      </c>
      <c r="M34" s="220" t="n">
        <f aca="false">VLOOKUP(B34,'CMP-SIN-SD-10-2023'!A:D,4,0)</f>
        <v>3.15</v>
      </c>
      <c r="N34" s="220" t="n">
        <f aca="false">M34=H34</f>
        <v>1</v>
      </c>
      <c r="P34" s="333" t="s">
        <v>2418</v>
      </c>
    </row>
    <row r="35" customFormat="false" ht="45" hidden="false" customHeight="false" outlineLevel="0" collapsed="false">
      <c r="A35" s="351" t="n">
        <f aca="false">IF(O35&lt;&gt;0,O35,A34)</f>
        <v>93207</v>
      </c>
      <c r="B35" s="205" t="n">
        <v>91926</v>
      </c>
      <c r="C35" s="206" t="s">
        <v>2413</v>
      </c>
      <c r="D35" s="206" t="s">
        <v>2444</v>
      </c>
      <c r="E35" s="207" t="s">
        <v>2415</v>
      </c>
      <c r="F35" s="207" t="s">
        <v>2440</v>
      </c>
      <c r="G35" s="352" t="n">
        <v>3.4689</v>
      </c>
      <c r="H35" s="253" t="n">
        <f aca="false">VLOOKUP(B35,'CMP-SIN-SD-10-2023'!A:D,4,0)</f>
        <v>4.57</v>
      </c>
      <c r="I35" s="253" t="s">
        <v>2417</v>
      </c>
      <c r="J35" s="220" t="n">
        <f aca="false">TRUNC((H35*G35),2)</f>
        <v>15.85</v>
      </c>
      <c r="M35" s="220" t="n">
        <f aca="false">VLOOKUP(B35,'CMP-SIN-SD-10-2023'!A:D,4,0)</f>
        <v>4.57</v>
      </c>
      <c r="N35" s="220" t="n">
        <f aca="false">M35=H35</f>
        <v>1</v>
      </c>
      <c r="P35" s="333" t="s">
        <v>2418</v>
      </c>
    </row>
    <row r="36" customFormat="false" ht="45" hidden="false" customHeight="false" outlineLevel="0" collapsed="false">
      <c r="A36" s="351" t="n">
        <f aca="false">IF(O36&lt;&gt;0,O36,A35)</f>
        <v>93207</v>
      </c>
      <c r="B36" s="205" t="n">
        <v>91928</v>
      </c>
      <c r="C36" s="206" t="s">
        <v>2413</v>
      </c>
      <c r="D36" s="206" t="s">
        <v>2445</v>
      </c>
      <c r="E36" s="207" t="s">
        <v>2415</v>
      </c>
      <c r="F36" s="207" t="s">
        <v>2440</v>
      </c>
      <c r="G36" s="352" t="n">
        <v>2.0235</v>
      </c>
      <c r="H36" s="253" t="n">
        <f aca="false">VLOOKUP(B36,'CMP-SIN-SD-10-2023'!A:D,4,0)</f>
        <v>7.08</v>
      </c>
      <c r="I36" s="253" t="s">
        <v>2417</v>
      </c>
      <c r="J36" s="220" t="n">
        <f aca="false">TRUNC((H36*G36),2)</f>
        <v>14.32</v>
      </c>
      <c r="M36" s="220" t="n">
        <f aca="false">VLOOKUP(B36,'CMP-SIN-SD-10-2023'!A:D,4,0)</f>
        <v>7.08</v>
      </c>
      <c r="N36" s="220" t="n">
        <f aca="false">M36=H36</f>
        <v>1</v>
      </c>
      <c r="P36" s="333" t="s">
        <v>2418</v>
      </c>
    </row>
    <row r="37" customFormat="false" ht="30" hidden="false" customHeight="false" outlineLevel="0" collapsed="false">
      <c r="A37" s="351" t="n">
        <f aca="false">IF(O37&lt;&gt;0,O37,A36)</f>
        <v>93207</v>
      </c>
      <c r="B37" s="205" t="n">
        <v>91937</v>
      </c>
      <c r="C37" s="206" t="s">
        <v>2413</v>
      </c>
      <c r="D37" s="206" t="s">
        <v>2446</v>
      </c>
      <c r="E37" s="207" t="s">
        <v>2415</v>
      </c>
      <c r="F37" s="207" t="s">
        <v>2430</v>
      </c>
      <c r="G37" s="352" t="n">
        <v>0.1734</v>
      </c>
      <c r="H37" s="253" t="n">
        <f aca="false">VLOOKUP(B37,'CMP-SIN-SD-10-2023'!A:D,4,0)</f>
        <v>16.37</v>
      </c>
      <c r="I37" s="253" t="s">
        <v>2417</v>
      </c>
      <c r="J37" s="220" t="n">
        <f aca="false">TRUNC((H37*G37),2)</f>
        <v>2.83</v>
      </c>
      <c r="M37" s="220" t="n">
        <f aca="false">VLOOKUP(B37,'CMP-SIN-SD-10-2023'!A:D,4,0)</f>
        <v>16.37</v>
      </c>
      <c r="N37" s="220" t="n">
        <f aca="false">M37=H37</f>
        <v>1</v>
      </c>
      <c r="P37" s="333" t="s">
        <v>2418</v>
      </c>
    </row>
    <row r="38" customFormat="false" ht="45" hidden="false" customHeight="false" outlineLevel="0" collapsed="false">
      <c r="A38" s="351" t="n">
        <f aca="false">IF(O38&lt;&gt;0,O38,A37)</f>
        <v>93207</v>
      </c>
      <c r="B38" s="205" t="n">
        <v>91945</v>
      </c>
      <c r="C38" s="206" t="s">
        <v>2413</v>
      </c>
      <c r="D38" s="206" t="s">
        <v>2447</v>
      </c>
      <c r="E38" s="207" t="s">
        <v>2415</v>
      </c>
      <c r="F38" s="207" t="s">
        <v>2430</v>
      </c>
      <c r="G38" s="352" t="n">
        <v>0.0578</v>
      </c>
      <c r="H38" s="253" t="n">
        <f aca="false">VLOOKUP(B38,'CMP-SIN-SD-10-2023'!A:D,4,0)</f>
        <v>15.14</v>
      </c>
      <c r="I38" s="253" t="s">
        <v>2417</v>
      </c>
      <c r="J38" s="220" t="n">
        <f aca="false">TRUNC((H38*G38),2)</f>
        <v>0.87</v>
      </c>
      <c r="M38" s="220" t="n">
        <f aca="false">VLOOKUP(B38,'CMP-SIN-SD-10-2023'!A:D,4,0)</f>
        <v>15.14</v>
      </c>
      <c r="N38" s="220" t="n">
        <f aca="false">M38=H38</f>
        <v>1</v>
      </c>
      <c r="P38" s="333" t="s">
        <v>2418</v>
      </c>
    </row>
    <row r="39" customFormat="false" ht="30" hidden="false" customHeight="false" outlineLevel="0" collapsed="false">
      <c r="A39" s="351" t="n">
        <f aca="false">IF(O39&lt;&gt;0,O39,A38)</f>
        <v>93207</v>
      </c>
      <c r="B39" s="205" t="n">
        <v>92000</v>
      </c>
      <c r="C39" s="206" t="s">
        <v>2413</v>
      </c>
      <c r="D39" s="206" t="s">
        <v>2448</v>
      </c>
      <c r="E39" s="207" t="s">
        <v>2415</v>
      </c>
      <c r="F39" s="207" t="s">
        <v>2430</v>
      </c>
      <c r="G39" s="352" t="n">
        <v>0.0771</v>
      </c>
      <c r="H39" s="253" t="n">
        <f aca="false">VLOOKUP(B39,'CMP-SIN-SD-10-2023'!A:D,4,0)</f>
        <v>34.11</v>
      </c>
      <c r="I39" s="253" t="s">
        <v>2417</v>
      </c>
      <c r="J39" s="220" t="n">
        <f aca="false">TRUNC((H39*G39),2)</f>
        <v>2.62</v>
      </c>
      <c r="M39" s="220" t="n">
        <f aca="false">VLOOKUP(B39,'CMP-SIN-SD-10-2023'!A:D,4,0)</f>
        <v>34.11</v>
      </c>
      <c r="N39" s="220" t="n">
        <f aca="false">M39=H39</f>
        <v>1</v>
      </c>
      <c r="P39" s="333" t="s">
        <v>2418</v>
      </c>
    </row>
    <row r="40" customFormat="false" ht="30" hidden="false" customHeight="false" outlineLevel="0" collapsed="false">
      <c r="A40" s="351" t="n">
        <f aca="false">IF(O40&lt;&gt;0,O40,A39)</f>
        <v>93207</v>
      </c>
      <c r="B40" s="205" t="n">
        <v>92008</v>
      </c>
      <c r="C40" s="206" t="s">
        <v>2413</v>
      </c>
      <c r="D40" s="206" t="s">
        <v>2449</v>
      </c>
      <c r="E40" s="207" t="s">
        <v>2415</v>
      </c>
      <c r="F40" s="207" t="s">
        <v>2430</v>
      </c>
      <c r="G40" s="352" t="n">
        <v>0.1542</v>
      </c>
      <c r="H40" s="253" t="n">
        <f aca="false">VLOOKUP(B40,'CMP-SIN-SD-10-2023'!A:D,4,0)</f>
        <v>52.87</v>
      </c>
      <c r="I40" s="253" t="s">
        <v>2417</v>
      </c>
      <c r="J40" s="220" t="n">
        <f aca="false">TRUNC((H40*G40),2)</f>
        <v>8.15</v>
      </c>
      <c r="M40" s="220" t="n">
        <f aca="false">VLOOKUP(B40,'CMP-SIN-SD-10-2023'!A:D,4,0)</f>
        <v>52.87</v>
      </c>
      <c r="N40" s="220" t="n">
        <f aca="false">M40=H40</f>
        <v>1</v>
      </c>
      <c r="P40" s="333" t="s">
        <v>2418</v>
      </c>
    </row>
    <row r="41" customFormat="false" ht="45" hidden="false" customHeight="false" outlineLevel="0" collapsed="false">
      <c r="A41" s="351" t="n">
        <f aca="false">IF(O41&lt;&gt;0,O41,A40)</f>
        <v>93207</v>
      </c>
      <c r="B41" s="205" t="n">
        <v>92023</v>
      </c>
      <c r="C41" s="206" t="s">
        <v>2413</v>
      </c>
      <c r="D41" s="206" t="s">
        <v>2450</v>
      </c>
      <c r="E41" s="207" t="s">
        <v>2415</v>
      </c>
      <c r="F41" s="207" t="s">
        <v>2430</v>
      </c>
      <c r="G41" s="352" t="n">
        <v>0.1349</v>
      </c>
      <c r="H41" s="253" t="n">
        <f aca="false">VLOOKUP(B41,'CMP-SIN-SD-10-2023'!A:D,4,0)</f>
        <v>55.2</v>
      </c>
      <c r="I41" s="253" t="s">
        <v>2417</v>
      </c>
      <c r="J41" s="220" t="n">
        <f aca="false">TRUNC((H41*G41),2)</f>
        <v>7.44</v>
      </c>
      <c r="M41" s="220" t="n">
        <f aca="false">VLOOKUP(B41,'CMP-SIN-SD-10-2023'!A:D,4,0)</f>
        <v>55.2</v>
      </c>
      <c r="N41" s="220" t="n">
        <f aca="false">M41=H41</f>
        <v>1</v>
      </c>
      <c r="P41" s="333" t="s">
        <v>2418</v>
      </c>
    </row>
    <row r="42" customFormat="false" ht="45" hidden="false" customHeight="false" outlineLevel="0" collapsed="false">
      <c r="A42" s="351" t="n">
        <f aca="false">IF(O42&lt;&gt;0,O42,A41)</f>
        <v>93207</v>
      </c>
      <c r="B42" s="205" t="n">
        <v>92981</v>
      </c>
      <c r="C42" s="206" t="s">
        <v>2413</v>
      </c>
      <c r="D42" s="206" t="s">
        <v>2451</v>
      </c>
      <c r="E42" s="207" t="s">
        <v>2415</v>
      </c>
      <c r="F42" s="207" t="s">
        <v>2440</v>
      </c>
      <c r="G42" s="352" t="n">
        <v>0.1927</v>
      </c>
      <c r="H42" s="253" t="n">
        <f aca="false">VLOOKUP(B42,'CMP-SIN-SD-10-2023'!A:D,4,0)</f>
        <v>16.88</v>
      </c>
      <c r="I42" s="253" t="s">
        <v>2417</v>
      </c>
      <c r="J42" s="220" t="n">
        <f aca="false">TRUNC((H42*G42),2)</f>
        <v>3.25</v>
      </c>
      <c r="M42" s="220" t="n">
        <f aca="false">VLOOKUP(B42,'CMP-SIN-SD-10-2023'!A:D,4,0)</f>
        <v>16.88</v>
      </c>
      <c r="N42" s="220" t="n">
        <f aca="false">M42=H42</f>
        <v>1</v>
      </c>
      <c r="P42" s="333" t="s">
        <v>2418</v>
      </c>
    </row>
    <row r="43" customFormat="false" ht="45" hidden="false" customHeight="false" outlineLevel="0" collapsed="false">
      <c r="A43" s="351" t="n">
        <f aca="false">IF(O43&lt;&gt;0,O43,A42)</f>
        <v>93207</v>
      </c>
      <c r="B43" s="205" t="n">
        <v>95805</v>
      </c>
      <c r="C43" s="206" t="s">
        <v>2413</v>
      </c>
      <c r="D43" s="206" t="s">
        <v>2452</v>
      </c>
      <c r="E43" s="207" t="s">
        <v>2415</v>
      </c>
      <c r="F43" s="207" t="s">
        <v>2430</v>
      </c>
      <c r="G43" s="352" t="n">
        <v>0.2891</v>
      </c>
      <c r="H43" s="253" t="n">
        <f aca="false">VLOOKUP(B43,'CMP-SIN-SD-10-2023'!A:D,4,0)</f>
        <v>24.32</v>
      </c>
      <c r="I43" s="253" t="s">
        <v>2417</v>
      </c>
      <c r="J43" s="220" t="n">
        <f aca="false">TRUNC((H43*G43),2)</f>
        <v>7.03</v>
      </c>
      <c r="M43" s="220" t="n">
        <f aca="false">VLOOKUP(B43,'CMP-SIN-SD-10-2023'!A:D,4,0)</f>
        <v>24.32</v>
      </c>
      <c r="N43" s="220" t="n">
        <f aca="false">M43=H43</f>
        <v>1</v>
      </c>
      <c r="P43" s="333" t="s">
        <v>2418</v>
      </c>
    </row>
    <row r="44" customFormat="false" ht="45" hidden="false" customHeight="false" outlineLevel="0" collapsed="false">
      <c r="A44" s="351" t="n">
        <f aca="false">IF(O44&lt;&gt;0,O44,A43)</f>
        <v>93207</v>
      </c>
      <c r="B44" s="205" t="n">
        <v>95811</v>
      </c>
      <c r="C44" s="206" t="s">
        <v>2413</v>
      </c>
      <c r="D44" s="206" t="s">
        <v>2453</v>
      </c>
      <c r="E44" s="207" t="s">
        <v>2415</v>
      </c>
      <c r="F44" s="207" t="s">
        <v>2430</v>
      </c>
      <c r="G44" s="352" t="n">
        <v>0.1349</v>
      </c>
      <c r="H44" s="253" t="n">
        <f aca="false">VLOOKUP(B44,'CMP-SIN-SD-10-2023'!A:D,4,0)</f>
        <v>20.26</v>
      </c>
      <c r="I44" s="253" t="s">
        <v>2417</v>
      </c>
      <c r="J44" s="220" t="n">
        <f aca="false">TRUNC((H44*G44),2)</f>
        <v>2.73</v>
      </c>
      <c r="M44" s="220" t="n">
        <f aca="false">VLOOKUP(B44,'CMP-SIN-SD-10-2023'!A:D,4,0)</f>
        <v>20.26</v>
      </c>
      <c r="N44" s="220" t="n">
        <f aca="false">M44=H44</f>
        <v>1</v>
      </c>
      <c r="P44" s="333" t="s">
        <v>2418</v>
      </c>
    </row>
    <row r="45" customFormat="false" ht="45" hidden="false" customHeight="false" outlineLevel="0" collapsed="false">
      <c r="A45" s="351" t="n">
        <f aca="false">IF(O45&lt;&gt;0,O45,A44)</f>
        <v>93207</v>
      </c>
      <c r="B45" s="205" t="n">
        <v>97586</v>
      </c>
      <c r="C45" s="206" t="s">
        <v>2413</v>
      </c>
      <c r="D45" s="206" t="s">
        <v>2454</v>
      </c>
      <c r="E45" s="207" t="s">
        <v>2415</v>
      </c>
      <c r="F45" s="207" t="s">
        <v>2430</v>
      </c>
      <c r="G45" s="352" t="n">
        <v>0.1156</v>
      </c>
      <c r="H45" s="253" t="n">
        <f aca="false">VLOOKUP(B45,'CMP-SIN-SD-10-2023'!A:D,4,0)</f>
        <v>135</v>
      </c>
      <c r="I45" s="253" t="s">
        <v>2417</v>
      </c>
      <c r="J45" s="220" t="n">
        <f aca="false">TRUNC((H45*G45),2)</f>
        <v>15.6</v>
      </c>
      <c r="M45" s="220" t="n">
        <f aca="false">VLOOKUP(B45,'CMP-SIN-SD-10-2023'!A:D,4,0)</f>
        <v>135</v>
      </c>
      <c r="N45" s="220" t="n">
        <f aca="false">M45=H45</f>
        <v>1</v>
      </c>
      <c r="P45" s="333" t="s">
        <v>2418</v>
      </c>
    </row>
    <row r="46" customFormat="false" ht="45" hidden="false" customHeight="false" outlineLevel="0" collapsed="false">
      <c r="A46" s="351" t="n">
        <f aca="false">IF(O46&lt;&gt;0,O46,A45)</f>
        <v>93207</v>
      </c>
      <c r="B46" s="205" t="n">
        <v>97593</v>
      </c>
      <c r="C46" s="206" t="s">
        <v>2413</v>
      </c>
      <c r="D46" s="206" t="s">
        <v>2455</v>
      </c>
      <c r="E46" s="207" t="s">
        <v>2415</v>
      </c>
      <c r="F46" s="207" t="s">
        <v>2430</v>
      </c>
      <c r="G46" s="352" t="n">
        <v>0.0771</v>
      </c>
      <c r="H46" s="253" t="n">
        <f aca="false">VLOOKUP(B46,'CMP-SIN-SD-10-2023'!A:D,4,0)</f>
        <v>126.98</v>
      </c>
      <c r="I46" s="253" t="s">
        <v>2417</v>
      </c>
      <c r="J46" s="220" t="n">
        <f aca="false">TRUNC((H46*G46),2)</f>
        <v>9.79</v>
      </c>
      <c r="M46" s="220" t="n">
        <f aca="false">VLOOKUP(B46,'CMP-SIN-SD-10-2023'!A:D,4,0)</f>
        <v>126.98</v>
      </c>
      <c r="N46" s="220" t="n">
        <f aca="false">M46=H46</f>
        <v>1</v>
      </c>
      <c r="P46" s="333" t="s">
        <v>2418</v>
      </c>
    </row>
    <row r="47" customFormat="false" ht="30" hidden="false" customHeight="false" outlineLevel="0" collapsed="false">
      <c r="A47" s="351" t="n">
        <f aca="false">IF(O47&lt;&gt;0,O47,A46)</f>
        <v>93207</v>
      </c>
      <c r="B47" s="205" t="n">
        <v>97611</v>
      </c>
      <c r="C47" s="206" t="s">
        <v>2413</v>
      </c>
      <c r="D47" s="206" t="s">
        <v>2456</v>
      </c>
      <c r="E47" s="207" t="s">
        <v>2415</v>
      </c>
      <c r="F47" s="207" t="s">
        <v>2430</v>
      </c>
      <c r="G47" s="352" t="n">
        <v>0.0385</v>
      </c>
      <c r="H47" s="253" t="n">
        <f aca="false">VLOOKUP(B47,'CMP-SIN-SD-10-2023'!A:D,4,0)</f>
        <v>25.45</v>
      </c>
      <c r="I47" s="253" t="s">
        <v>2417</v>
      </c>
      <c r="J47" s="220" t="n">
        <f aca="false">TRUNC((H47*G47),2)</f>
        <v>0.97</v>
      </c>
      <c r="M47" s="220" t="n">
        <f aca="false">VLOOKUP(B47,'CMP-SIN-SD-10-2023'!A:D,4,0)</f>
        <v>25.45</v>
      </c>
      <c r="N47" s="220" t="n">
        <f aca="false">M47=H47</f>
        <v>1</v>
      </c>
      <c r="P47" s="333" t="s">
        <v>2418</v>
      </c>
    </row>
    <row r="48" customFormat="false" ht="30" hidden="false" customHeight="false" outlineLevel="0" collapsed="false">
      <c r="A48" s="351" t="n">
        <f aca="false">IF(O48&lt;&gt;0,O48,A47)</f>
        <v>93207</v>
      </c>
      <c r="B48" s="205" t="n">
        <v>97612</v>
      </c>
      <c r="C48" s="206" t="s">
        <v>2413</v>
      </c>
      <c r="D48" s="206" t="s">
        <v>2457</v>
      </c>
      <c r="E48" s="207" t="s">
        <v>2415</v>
      </c>
      <c r="F48" s="207" t="s">
        <v>2430</v>
      </c>
      <c r="G48" s="352" t="n">
        <v>0.0385</v>
      </c>
      <c r="H48" s="253" t="n">
        <f aca="false">VLOOKUP(B48,'CMP-SIN-SD-10-2023'!A:D,4,0)</f>
        <v>27.71</v>
      </c>
      <c r="I48" s="253" t="s">
        <v>2417</v>
      </c>
      <c r="J48" s="220" t="n">
        <f aca="false">TRUNC((H48*G48),2)</f>
        <v>1.06</v>
      </c>
      <c r="M48" s="220" t="n">
        <f aca="false">VLOOKUP(B48,'CMP-SIN-SD-10-2023'!A:D,4,0)</f>
        <v>27.71</v>
      </c>
      <c r="N48" s="220" t="n">
        <f aca="false">M48=H48</f>
        <v>1</v>
      </c>
      <c r="P48" s="333" t="s">
        <v>2418</v>
      </c>
    </row>
    <row r="49" customFormat="false" ht="30" hidden="false" customHeight="false" outlineLevel="0" collapsed="false">
      <c r="A49" s="351" t="n">
        <f aca="false">IF(O49&lt;&gt;0,O49,A48)</f>
        <v>93207</v>
      </c>
      <c r="B49" s="205" t="n">
        <v>96985</v>
      </c>
      <c r="C49" s="206" t="s">
        <v>2413</v>
      </c>
      <c r="D49" s="206" t="s">
        <v>2458</v>
      </c>
      <c r="E49" s="207" t="s">
        <v>2415</v>
      </c>
      <c r="F49" s="207" t="s">
        <v>2430</v>
      </c>
      <c r="G49" s="352" t="n">
        <v>0.0385</v>
      </c>
      <c r="H49" s="253" t="n">
        <f aca="false">VLOOKUP(B49,'CMP-SIN-SD-10-2023'!A:D,4,0)</f>
        <v>74.71</v>
      </c>
      <c r="I49" s="253" t="s">
        <v>2417</v>
      </c>
      <c r="J49" s="220" t="n">
        <f aca="false">TRUNC((H49*G49),2)</f>
        <v>2.87</v>
      </c>
      <c r="M49" s="220" t="n">
        <f aca="false">VLOOKUP(B49,'CMP-SIN-SD-10-2023'!A:D,4,0)</f>
        <v>74.71</v>
      </c>
      <c r="N49" s="220" t="n">
        <f aca="false">M49=H49</f>
        <v>1</v>
      </c>
      <c r="P49" s="333" t="s">
        <v>2418</v>
      </c>
    </row>
    <row r="50" customFormat="false" ht="45" hidden="false" customHeight="false" outlineLevel="0" collapsed="false">
      <c r="A50" s="351" t="n">
        <f aca="false">IF(O50&lt;&gt;0,O50,A49)</f>
        <v>93207</v>
      </c>
      <c r="B50" s="205" t="n">
        <v>97886</v>
      </c>
      <c r="C50" s="206" t="s">
        <v>2413</v>
      </c>
      <c r="D50" s="206" t="s">
        <v>2459</v>
      </c>
      <c r="E50" s="207" t="s">
        <v>2415</v>
      </c>
      <c r="F50" s="207" t="s">
        <v>2430</v>
      </c>
      <c r="G50" s="352" t="n">
        <v>0.0385</v>
      </c>
      <c r="H50" s="253" t="n">
        <f aca="false">VLOOKUP(B50,'CMP-SIN-SD-10-2023'!A:D,4,0)</f>
        <v>176.88</v>
      </c>
      <c r="I50" s="253" t="s">
        <v>2417</v>
      </c>
      <c r="J50" s="220" t="n">
        <f aca="false">TRUNC((H50*G50),2)</f>
        <v>6.8</v>
      </c>
      <c r="M50" s="220" t="n">
        <f aca="false">VLOOKUP(B50,'CMP-SIN-SD-10-2023'!A:D,4,0)</f>
        <v>176.88</v>
      </c>
      <c r="N50" s="220" t="n">
        <f aca="false">M50=H50</f>
        <v>1</v>
      </c>
      <c r="P50" s="333" t="s">
        <v>2418</v>
      </c>
    </row>
    <row r="51" customFormat="false" ht="45" hidden="false" customHeight="false" outlineLevel="0" collapsed="false">
      <c r="A51" s="351" t="n">
        <f aca="false">IF(O51&lt;&gt;0,O51,A50)</f>
        <v>93207</v>
      </c>
      <c r="B51" s="205" t="n">
        <v>98283</v>
      </c>
      <c r="C51" s="206" t="s">
        <v>2413</v>
      </c>
      <c r="D51" s="206" t="s">
        <v>2460</v>
      </c>
      <c r="E51" s="207" t="s">
        <v>2415</v>
      </c>
      <c r="F51" s="207" t="s">
        <v>2440</v>
      </c>
      <c r="G51" s="352" t="n">
        <v>0.6167</v>
      </c>
      <c r="H51" s="253" t="n">
        <f aca="false">VLOOKUP(B51,'CMP-SIN-SD-10-2023'!A:D,4,0)</f>
        <v>9.76</v>
      </c>
      <c r="I51" s="253" t="s">
        <v>2417</v>
      </c>
      <c r="J51" s="220" t="n">
        <f aca="false">TRUNC((H51*G51),2)</f>
        <v>6.01</v>
      </c>
      <c r="M51" s="220" t="n">
        <f aca="false">VLOOKUP(B51,'CMP-SIN-SD-10-2023'!A:D,4,0)</f>
        <v>9.76</v>
      </c>
      <c r="N51" s="220" t="n">
        <f aca="false">M51=H51</f>
        <v>1</v>
      </c>
      <c r="P51" s="333" t="s">
        <v>2418</v>
      </c>
    </row>
    <row r="52" customFormat="false" ht="30" hidden="false" customHeight="false" outlineLevel="0" collapsed="false">
      <c r="A52" s="351" t="n">
        <f aca="false">IF(O52&lt;&gt;0,O52,A51)</f>
        <v>93207</v>
      </c>
      <c r="B52" s="205" t="n">
        <v>100556</v>
      </c>
      <c r="C52" s="206" t="s">
        <v>2413</v>
      </c>
      <c r="D52" s="206" t="s">
        <v>2461</v>
      </c>
      <c r="E52" s="207" t="s">
        <v>2415</v>
      </c>
      <c r="F52" s="207" t="s">
        <v>2430</v>
      </c>
      <c r="G52" s="352" t="n">
        <v>0.0193</v>
      </c>
      <c r="H52" s="253" t="n">
        <f aca="false">VLOOKUP(B52,'CMP-SIN-SD-10-2023'!A:D,4,0)</f>
        <v>36.51</v>
      </c>
      <c r="I52" s="253" t="s">
        <v>2417</v>
      </c>
      <c r="J52" s="220" t="n">
        <f aca="false">TRUNC((H52*G52),2)</f>
        <v>0.7</v>
      </c>
      <c r="M52" s="220" t="n">
        <f aca="false">VLOOKUP(B52,'CMP-SIN-SD-10-2023'!A:D,4,0)</f>
        <v>36.51</v>
      </c>
      <c r="N52" s="220" t="n">
        <f aca="false">M52=H52</f>
        <v>1</v>
      </c>
      <c r="P52" s="333" t="s">
        <v>2418</v>
      </c>
    </row>
    <row r="53" customFormat="false" ht="30" hidden="false" customHeight="false" outlineLevel="0" collapsed="false">
      <c r="A53" s="351" t="n">
        <f aca="false">IF(O53&lt;&gt;0,O53,A52)</f>
        <v>93207</v>
      </c>
      <c r="B53" s="205" t="n">
        <v>86888</v>
      </c>
      <c r="C53" s="206" t="s">
        <v>2413</v>
      </c>
      <c r="D53" s="206" t="s">
        <v>2462</v>
      </c>
      <c r="E53" s="207" t="s">
        <v>2415</v>
      </c>
      <c r="F53" s="207" t="s">
        <v>2430</v>
      </c>
      <c r="G53" s="352" t="n">
        <v>0.0385</v>
      </c>
      <c r="H53" s="253" t="n">
        <f aca="false">VLOOKUP(B53,'CMP-SIN-SD-10-2023'!A:D,4,0)</f>
        <v>498.58</v>
      </c>
      <c r="I53" s="253" t="s">
        <v>2417</v>
      </c>
      <c r="J53" s="220" t="n">
        <f aca="false">TRUNC((H53*G53),2)</f>
        <v>19.19</v>
      </c>
      <c r="M53" s="220" t="n">
        <f aca="false">VLOOKUP(B53,'CMP-SIN-SD-10-2023'!A:D,4,0)</f>
        <v>498.58</v>
      </c>
      <c r="N53" s="220" t="n">
        <f aca="false">M53=H53</f>
        <v>1</v>
      </c>
      <c r="P53" s="333" t="s">
        <v>2418</v>
      </c>
    </row>
    <row r="54" customFormat="false" ht="75" hidden="false" customHeight="false" outlineLevel="0" collapsed="false">
      <c r="A54" s="351" t="n">
        <f aca="false">IF(O54&lt;&gt;0,O54,A53)</f>
        <v>93207</v>
      </c>
      <c r="B54" s="205" t="n">
        <v>86934</v>
      </c>
      <c r="C54" s="206" t="s">
        <v>2413</v>
      </c>
      <c r="D54" s="206" t="s">
        <v>2463</v>
      </c>
      <c r="E54" s="207" t="s">
        <v>2415</v>
      </c>
      <c r="F54" s="207" t="s">
        <v>2430</v>
      </c>
      <c r="G54" s="352" t="n">
        <v>0.0193</v>
      </c>
      <c r="H54" s="253" t="n">
        <f aca="false">VLOOKUP(B54,'CMP-SIN-SD-10-2023'!A:D,4,0)</f>
        <v>441.86</v>
      </c>
      <c r="I54" s="253" t="s">
        <v>2417</v>
      </c>
      <c r="J54" s="220" t="n">
        <f aca="false">TRUNC((H54*G54),2)</f>
        <v>8.52</v>
      </c>
      <c r="M54" s="220" t="n">
        <f aca="false">VLOOKUP(B54,'CMP-SIN-SD-10-2023'!A:D,4,0)</f>
        <v>441.86</v>
      </c>
      <c r="N54" s="220" t="n">
        <f aca="false">M54=H54</f>
        <v>1</v>
      </c>
      <c r="P54" s="333" t="s">
        <v>2418</v>
      </c>
    </row>
    <row r="55" customFormat="false" ht="75" hidden="false" customHeight="false" outlineLevel="0" collapsed="false">
      <c r="A55" s="351" t="n">
        <f aca="false">IF(O55&lt;&gt;0,O55,A54)</f>
        <v>93207</v>
      </c>
      <c r="B55" s="205" t="n">
        <v>86943</v>
      </c>
      <c r="C55" s="206" t="s">
        <v>2413</v>
      </c>
      <c r="D55" s="206" t="s">
        <v>2464</v>
      </c>
      <c r="E55" s="207" t="s">
        <v>2415</v>
      </c>
      <c r="F55" s="207" t="s">
        <v>2430</v>
      </c>
      <c r="G55" s="352" t="n">
        <v>0.0385</v>
      </c>
      <c r="H55" s="253" t="n">
        <f aca="false">VLOOKUP(B55,'CMP-SIN-SD-10-2023'!A:D,4,0)</f>
        <v>252.61</v>
      </c>
      <c r="I55" s="253" t="s">
        <v>2417</v>
      </c>
      <c r="J55" s="220" t="n">
        <f aca="false">TRUNC((H55*G55),2)</f>
        <v>9.72</v>
      </c>
      <c r="M55" s="220" t="n">
        <f aca="false">VLOOKUP(B55,'CMP-SIN-SD-10-2023'!A:D,4,0)</f>
        <v>252.61</v>
      </c>
      <c r="N55" s="220" t="n">
        <f aca="false">M55=H55</f>
        <v>1</v>
      </c>
      <c r="P55" s="333" t="s">
        <v>2418</v>
      </c>
    </row>
    <row r="56" customFormat="false" ht="45" hidden="false" customHeight="false" outlineLevel="0" collapsed="false">
      <c r="A56" s="351" t="n">
        <f aca="false">IF(O56&lt;&gt;0,O56,A55)</f>
        <v>93207</v>
      </c>
      <c r="B56" s="205" t="n">
        <v>89711</v>
      </c>
      <c r="C56" s="206" t="s">
        <v>2413</v>
      </c>
      <c r="D56" s="206" t="s">
        <v>2465</v>
      </c>
      <c r="E56" s="207" t="s">
        <v>2415</v>
      </c>
      <c r="F56" s="207" t="s">
        <v>2440</v>
      </c>
      <c r="G56" s="352" t="n">
        <v>0.1388</v>
      </c>
      <c r="H56" s="253" t="n">
        <f aca="false">VLOOKUP(B56,'CMP-SIN-SD-10-2023'!A:D,4,0)</f>
        <v>21.05</v>
      </c>
      <c r="I56" s="253" t="s">
        <v>2417</v>
      </c>
      <c r="J56" s="220" t="n">
        <f aca="false">TRUNC((H56*G56),2)</f>
        <v>2.92</v>
      </c>
      <c r="M56" s="220" t="n">
        <f aca="false">VLOOKUP(B56,'CMP-SIN-SD-10-2023'!A:D,4,0)</f>
        <v>21.05</v>
      </c>
      <c r="N56" s="220" t="n">
        <f aca="false">M56=H56</f>
        <v>1</v>
      </c>
      <c r="P56" s="333" t="s">
        <v>2418</v>
      </c>
    </row>
    <row r="57" customFormat="false" ht="45" hidden="false" customHeight="false" outlineLevel="0" collapsed="false">
      <c r="A57" s="351" t="n">
        <f aca="false">IF(O57&lt;&gt;0,O57,A56)</f>
        <v>93207</v>
      </c>
      <c r="B57" s="205" t="n">
        <v>89712</v>
      </c>
      <c r="C57" s="206" t="s">
        <v>2413</v>
      </c>
      <c r="D57" s="206" t="s">
        <v>2466</v>
      </c>
      <c r="E57" s="207" t="s">
        <v>2415</v>
      </c>
      <c r="F57" s="207" t="s">
        <v>2440</v>
      </c>
      <c r="G57" s="352" t="n">
        <v>0.1253</v>
      </c>
      <c r="H57" s="253" t="n">
        <f aca="false">VLOOKUP(B57,'CMP-SIN-SD-10-2023'!A:D,4,0)</f>
        <v>26.32</v>
      </c>
      <c r="I57" s="253" t="s">
        <v>2417</v>
      </c>
      <c r="J57" s="220" t="n">
        <f aca="false">TRUNC((H57*G57),2)</f>
        <v>3.29</v>
      </c>
      <c r="M57" s="220" t="n">
        <f aca="false">VLOOKUP(B57,'CMP-SIN-SD-10-2023'!A:D,4,0)</f>
        <v>26.32</v>
      </c>
      <c r="N57" s="220" t="n">
        <f aca="false">M57=H57</f>
        <v>1</v>
      </c>
      <c r="P57" s="333" t="s">
        <v>2418</v>
      </c>
    </row>
    <row r="58" customFormat="false" ht="45" hidden="false" customHeight="false" outlineLevel="0" collapsed="false">
      <c r="A58" s="351" t="n">
        <f aca="false">IF(O58&lt;&gt;0,O58,A57)</f>
        <v>93207</v>
      </c>
      <c r="B58" s="205" t="n">
        <v>89714</v>
      </c>
      <c r="C58" s="206" t="s">
        <v>2413</v>
      </c>
      <c r="D58" s="206" t="s">
        <v>2467</v>
      </c>
      <c r="E58" s="207" t="s">
        <v>2415</v>
      </c>
      <c r="F58" s="207" t="s">
        <v>2440</v>
      </c>
      <c r="G58" s="352" t="n">
        <v>0.1472</v>
      </c>
      <c r="H58" s="253" t="n">
        <f aca="false">VLOOKUP(B58,'CMP-SIN-SD-10-2023'!A:D,4,0)</f>
        <v>36.65</v>
      </c>
      <c r="I58" s="253" t="s">
        <v>2417</v>
      </c>
      <c r="J58" s="220" t="n">
        <f aca="false">TRUNC((H58*G58),2)</f>
        <v>5.39</v>
      </c>
      <c r="M58" s="220" t="n">
        <f aca="false">VLOOKUP(B58,'CMP-SIN-SD-10-2023'!A:D,4,0)</f>
        <v>36.65</v>
      </c>
      <c r="N58" s="220" t="n">
        <f aca="false">M58=H58</f>
        <v>1</v>
      </c>
      <c r="P58" s="333" t="s">
        <v>2418</v>
      </c>
    </row>
    <row r="59" customFormat="false" ht="45" hidden="false" customHeight="false" outlineLevel="0" collapsed="false">
      <c r="A59" s="351" t="n">
        <f aca="false">IF(O59&lt;&gt;0,O59,A58)</f>
        <v>93207</v>
      </c>
      <c r="B59" s="205" t="n">
        <v>89724</v>
      </c>
      <c r="C59" s="206" t="s">
        <v>2413</v>
      </c>
      <c r="D59" s="206" t="s">
        <v>2468</v>
      </c>
      <c r="E59" s="207" t="s">
        <v>2415</v>
      </c>
      <c r="F59" s="207" t="s">
        <v>2430</v>
      </c>
      <c r="G59" s="352" t="n">
        <v>0.0771</v>
      </c>
      <c r="H59" s="253" t="n">
        <f aca="false">VLOOKUP(B59,'CMP-SIN-SD-10-2023'!A:D,4,0)</f>
        <v>10.14</v>
      </c>
      <c r="I59" s="253" t="s">
        <v>2417</v>
      </c>
      <c r="J59" s="220" t="n">
        <f aca="false">TRUNC((H59*G59),2)</f>
        <v>0.78</v>
      </c>
      <c r="M59" s="220" t="n">
        <f aca="false">VLOOKUP(B59,'CMP-SIN-SD-10-2023'!A:D,4,0)</f>
        <v>10.14</v>
      </c>
      <c r="N59" s="220" t="n">
        <f aca="false">M59=H59</f>
        <v>1</v>
      </c>
      <c r="P59" s="333" t="s">
        <v>2418</v>
      </c>
    </row>
    <row r="60" customFormat="false" ht="45" hidden="false" customHeight="false" outlineLevel="0" collapsed="false">
      <c r="A60" s="351" t="n">
        <f aca="false">IF(O60&lt;&gt;0,O60,A59)</f>
        <v>93207</v>
      </c>
      <c r="B60" s="205" t="n">
        <v>89726</v>
      </c>
      <c r="C60" s="206" t="s">
        <v>2413</v>
      </c>
      <c r="D60" s="206" t="s">
        <v>2469</v>
      </c>
      <c r="E60" s="207" t="s">
        <v>2415</v>
      </c>
      <c r="F60" s="207" t="s">
        <v>2430</v>
      </c>
      <c r="G60" s="352" t="n">
        <v>0.0578</v>
      </c>
      <c r="H60" s="253" t="n">
        <f aca="false">VLOOKUP(B60,'CMP-SIN-SD-10-2023'!A:D,4,0)</f>
        <v>10.34</v>
      </c>
      <c r="I60" s="253" t="s">
        <v>2417</v>
      </c>
      <c r="J60" s="220" t="n">
        <f aca="false">TRUNC((H60*G60),2)</f>
        <v>0.59</v>
      </c>
      <c r="M60" s="220" t="n">
        <f aca="false">VLOOKUP(B60,'CMP-SIN-SD-10-2023'!A:D,4,0)</f>
        <v>10.34</v>
      </c>
      <c r="N60" s="220" t="n">
        <f aca="false">M60=H60</f>
        <v>1</v>
      </c>
      <c r="P60" s="333" t="s">
        <v>2418</v>
      </c>
    </row>
    <row r="61" customFormat="false" ht="45" hidden="false" customHeight="false" outlineLevel="0" collapsed="false">
      <c r="A61" s="351" t="n">
        <f aca="false">IF(O61&lt;&gt;0,O61,A60)</f>
        <v>93207</v>
      </c>
      <c r="B61" s="205" t="n">
        <v>89731</v>
      </c>
      <c r="C61" s="206" t="s">
        <v>2413</v>
      </c>
      <c r="D61" s="206" t="s">
        <v>2470</v>
      </c>
      <c r="E61" s="207" t="s">
        <v>2415</v>
      </c>
      <c r="F61" s="207" t="s">
        <v>2430</v>
      </c>
      <c r="G61" s="352" t="n">
        <v>0.0193</v>
      </c>
      <c r="H61" s="253" t="n">
        <f aca="false">VLOOKUP(B61,'CMP-SIN-SD-10-2023'!A:D,4,0)</f>
        <v>14.46</v>
      </c>
      <c r="I61" s="253" t="s">
        <v>2417</v>
      </c>
      <c r="J61" s="220" t="n">
        <f aca="false">TRUNC((H61*G61),2)</f>
        <v>0.27</v>
      </c>
      <c r="M61" s="220" t="n">
        <f aca="false">VLOOKUP(B61,'CMP-SIN-SD-10-2023'!A:D,4,0)</f>
        <v>14.46</v>
      </c>
      <c r="N61" s="220" t="n">
        <f aca="false">M61=H61</f>
        <v>1</v>
      </c>
      <c r="P61" s="333" t="s">
        <v>2418</v>
      </c>
    </row>
    <row r="62" customFormat="false" ht="60" hidden="false" customHeight="false" outlineLevel="0" collapsed="false">
      <c r="A62" s="351" t="n">
        <f aca="false">IF(O62&lt;&gt;0,O62,A61)</f>
        <v>93207</v>
      </c>
      <c r="B62" s="205" t="n">
        <v>89748</v>
      </c>
      <c r="C62" s="206" t="s">
        <v>2413</v>
      </c>
      <c r="D62" s="206" t="s">
        <v>2471</v>
      </c>
      <c r="E62" s="207" t="s">
        <v>2415</v>
      </c>
      <c r="F62" s="207" t="s">
        <v>2430</v>
      </c>
      <c r="G62" s="352" t="n">
        <v>0.0578</v>
      </c>
      <c r="H62" s="253" t="n">
        <f aca="false">VLOOKUP(B62,'CMP-SIN-SD-10-2023'!A:D,4,0)</f>
        <v>39.66</v>
      </c>
      <c r="I62" s="253" t="s">
        <v>2417</v>
      </c>
      <c r="J62" s="220" t="n">
        <f aca="false">TRUNC((H62*G62),2)</f>
        <v>2.29</v>
      </c>
      <c r="M62" s="220" t="n">
        <f aca="false">VLOOKUP(B62,'CMP-SIN-SD-10-2023'!A:D,4,0)</f>
        <v>39.66</v>
      </c>
      <c r="N62" s="220" t="n">
        <f aca="false">M62=H62</f>
        <v>1</v>
      </c>
      <c r="P62" s="333" t="s">
        <v>2418</v>
      </c>
    </row>
    <row r="63" customFormat="false" ht="45" hidden="false" customHeight="false" outlineLevel="0" collapsed="false">
      <c r="A63" s="351" t="n">
        <f aca="false">IF(O63&lt;&gt;0,O63,A62)</f>
        <v>93207</v>
      </c>
      <c r="B63" s="205" t="n">
        <v>89784</v>
      </c>
      <c r="C63" s="206" t="s">
        <v>2413</v>
      </c>
      <c r="D63" s="206" t="s">
        <v>2472</v>
      </c>
      <c r="E63" s="207" t="s">
        <v>2415</v>
      </c>
      <c r="F63" s="207" t="s">
        <v>2430</v>
      </c>
      <c r="G63" s="352" t="n">
        <v>0.0578</v>
      </c>
      <c r="H63" s="253" t="n">
        <f aca="false">VLOOKUP(B63,'CMP-SIN-SD-10-2023'!A:D,4,0)</f>
        <v>23.14</v>
      </c>
      <c r="I63" s="253" t="s">
        <v>2417</v>
      </c>
      <c r="J63" s="220" t="n">
        <f aca="false">TRUNC((H63*G63),2)</f>
        <v>1.33</v>
      </c>
      <c r="M63" s="220" t="n">
        <f aca="false">VLOOKUP(B63,'CMP-SIN-SD-10-2023'!A:D,4,0)</f>
        <v>23.14</v>
      </c>
      <c r="N63" s="220" t="n">
        <f aca="false">M63=H63</f>
        <v>1</v>
      </c>
      <c r="P63" s="333" t="s">
        <v>2418</v>
      </c>
    </row>
    <row r="64" customFormat="false" ht="45" hidden="false" customHeight="false" outlineLevel="0" collapsed="false">
      <c r="A64" s="351" t="n">
        <f aca="false">IF(O64&lt;&gt;0,O64,A63)</f>
        <v>93207</v>
      </c>
      <c r="B64" s="205" t="n">
        <v>89796</v>
      </c>
      <c r="C64" s="206" t="s">
        <v>2413</v>
      </c>
      <c r="D64" s="206" t="s">
        <v>2473</v>
      </c>
      <c r="E64" s="207" t="s">
        <v>2415</v>
      </c>
      <c r="F64" s="207" t="s">
        <v>2430</v>
      </c>
      <c r="G64" s="352" t="n">
        <v>0.0385</v>
      </c>
      <c r="H64" s="253" t="n">
        <f aca="false">VLOOKUP(B64,'CMP-SIN-SD-10-2023'!A:D,4,0)</f>
        <v>40.99</v>
      </c>
      <c r="I64" s="253" t="s">
        <v>2417</v>
      </c>
      <c r="J64" s="220" t="n">
        <f aca="false">TRUNC((H64*G64),2)</f>
        <v>1.57</v>
      </c>
      <c r="M64" s="220" t="n">
        <f aca="false">VLOOKUP(B64,'CMP-SIN-SD-10-2023'!A:D,4,0)</f>
        <v>40.99</v>
      </c>
      <c r="N64" s="220" t="n">
        <f aca="false">M64=H64</f>
        <v>1</v>
      </c>
      <c r="P64" s="333" t="s">
        <v>2418</v>
      </c>
    </row>
    <row r="65" customFormat="false" ht="45" hidden="false" customHeight="false" outlineLevel="0" collapsed="false">
      <c r="A65" s="351" t="n">
        <f aca="false">IF(O65&lt;&gt;0,O65,A64)</f>
        <v>93207</v>
      </c>
      <c r="B65" s="205" t="n">
        <v>89482</v>
      </c>
      <c r="C65" s="206" t="s">
        <v>2413</v>
      </c>
      <c r="D65" s="206" t="s">
        <v>2474</v>
      </c>
      <c r="E65" s="207" t="s">
        <v>2415</v>
      </c>
      <c r="F65" s="207" t="s">
        <v>2430</v>
      </c>
      <c r="G65" s="352" t="n">
        <v>0.0385</v>
      </c>
      <c r="H65" s="253" t="n">
        <f aca="false">VLOOKUP(B65,'CMP-SIN-SD-10-2023'!A:D,4,0)</f>
        <v>47.82</v>
      </c>
      <c r="I65" s="253" t="s">
        <v>2417</v>
      </c>
      <c r="J65" s="220" t="n">
        <f aca="false">TRUNC((H65*G65),2)</f>
        <v>1.84</v>
      </c>
      <c r="M65" s="220" t="n">
        <f aca="false">VLOOKUP(B65,'CMP-SIN-SD-10-2023'!A:D,4,0)</f>
        <v>47.82</v>
      </c>
      <c r="N65" s="220" t="n">
        <f aca="false">M65=H65</f>
        <v>1</v>
      </c>
      <c r="P65" s="333" t="s">
        <v>2418</v>
      </c>
    </row>
    <row r="66" customFormat="false" ht="45" hidden="false" customHeight="false" outlineLevel="0" collapsed="false">
      <c r="A66" s="351" t="n">
        <f aca="false">IF(O66&lt;&gt;0,O66,A65)</f>
        <v>93207</v>
      </c>
      <c r="B66" s="205" t="n">
        <v>89957</v>
      </c>
      <c r="C66" s="206" t="s">
        <v>2413</v>
      </c>
      <c r="D66" s="206" t="s">
        <v>2475</v>
      </c>
      <c r="E66" s="207" t="s">
        <v>2415</v>
      </c>
      <c r="F66" s="207" t="s">
        <v>2430</v>
      </c>
      <c r="G66" s="352" t="n">
        <v>0.0964</v>
      </c>
      <c r="H66" s="253" t="n">
        <f aca="false">VLOOKUP(B66,'CMP-SIN-SD-10-2023'!A:D,4,0)</f>
        <v>142.45</v>
      </c>
      <c r="I66" s="253" t="s">
        <v>2417</v>
      </c>
      <c r="J66" s="220" t="n">
        <f aca="false">TRUNC((H66*G66),2)</f>
        <v>13.73</v>
      </c>
      <c r="M66" s="220" t="n">
        <f aca="false">VLOOKUP(B66,'CMP-SIN-SD-10-2023'!A:D,4,0)</f>
        <v>142.45</v>
      </c>
      <c r="N66" s="220" t="n">
        <f aca="false">M66=H66</f>
        <v>1</v>
      </c>
      <c r="P66" s="333" t="s">
        <v>2418</v>
      </c>
    </row>
    <row r="67" customFormat="false" ht="45" hidden="false" customHeight="false" outlineLevel="0" collapsed="false">
      <c r="A67" s="351" t="n">
        <f aca="false">IF(O67&lt;&gt;0,O67,A66)</f>
        <v>93207</v>
      </c>
      <c r="B67" s="205" t="n">
        <v>90466</v>
      </c>
      <c r="C67" s="206" t="s">
        <v>2413</v>
      </c>
      <c r="D67" s="206" t="s">
        <v>2476</v>
      </c>
      <c r="E67" s="207" t="s">
        <v>2415</v>
      </c>
      <c r="F67" s="207" t="s">
        <v>2440</v>
      </c>
      <c r="G67" s="352" t="n">
        <v>0.1002</v>
      </c>
      <c r="H67" s="253" t="n">
        <f aca="false">VLOOKUP(B67,'CMP-SIN-SD-10-2023'!A:D,4,0)</f>
        <v>15.98</v>
      </c>
      <c r="I67" s="253" t="s">
        <v>2417</v>
      </c>
      <c r="J67" s="220" t="n">
        <f aca="false">TRUNC((H67*G67),2)</f>
        <v>1.6</v>
      </c>
      <c r="M67" s="220" t="n">
        <f aca="false">VLOOKUP(B67,'CMP-SIN-SD-10-2023'!A:D,4,0)</f>
        <v>15.98</v>
      </c>
      <c r="N67" s="220" t="n">
        <f aca="false">M67=H67</f>
        <v>1</v>
      </c>
      <c r="P67" s="333" t="s">
        <v>2418</v>
      </c>
    </row>
    <row r="68" customFormat="false" ht="60" hidden="false" customHeight="false" outlineLevel="0" collapsed="false">
      <c r="A68" s="351" t="n">
        <f aca="false">IF(O68&lt;&gt;0,O68,A67)</f>
        <v>93207</v>
      </c>
      <c r="B68" s="205" t="n">
        <v>91170</v>
      </c>
      <c r="C68" s="206" t="s">
        <v>2413</v>
      </c>
      <c r="D68" s="206" t="s">
        <v>2477</v>
      </c>
      <c r="E68" s="207" t="s">
        <v>2415</v>
      </c>
      <c r="F68" s="207" t="s">
        <v>2440</v>
      </c>
      <c r="G68" s="352" t="n">
        <v>0.53</v>
      </c>
      <c r="H68" s="253" t="n">
        <f aca="false">VLOOKUP(B68,'CMP-SIN-SD-10-2023'!A:D,4,0)</f>
        <v>10.26</v>
      </c>
      <c r="I68" s="253" t="s">
        <v>2417</v>
      </c>
      <c r="J68" s="220" t="n">
        <f aca="false">TRUNC((H68*G68),2)</f>
        <v>5.43</v>
      </c>
      <c r="M68" s="220" t="n">
        <f aca="false">VLOOKUP(B68,'CMP-SIN-SD-10-2023'!A:D,4,0)</f>
        <v>10.26</v>
      </c>
      <c r="N68" s="220" t="n">
        <f aca="false">M68=H68</f>
        <v>1</v>
      </c>
      <c r="P68" s="333" t="s">
        <v>2418</v>
      </c>
    </row>
    <row r="69" customFormat="false" ht="45" hidden="false" customHeight="false" outlineLevel="0" collapsed="false">
      <c r="A69" s="351" t="n">
        <f aca="false">IF(O69&lt;&gt;0,O69,A68)</f>
        <v>93207</v>
      </c>
      <c r="B69" s="205" t="n">
        <v>91173</v>
      </c>
      <c r="C69" s="206" t="s">
        <v>2413</v>
      </c>
      <c r="D69" s="206" t="s">
        <v>2478</v>
      </c>
      <c r="E69" s="207" t="s">
        <v>2415</v>
      </c>
      <c r="F69" s="207" t="s">
        <v>2440</v>
      </c>
      <c r="G69" s="352" t="n">
        <v>1.7344</v>
      </c>
      <c r="H69" s="253" t="n">
        <f aca="false">VLOOKUP(B69,'CMP-SIN-SD-10-2023'!A:D,4,0)</f>
        <v>3.82</v>
      </c>
      <c r="I69" s="253" t="s">
        <v>2417</v>
      </c>
      <c r="J69" s="220" t="n">
        <f aca="false">TRUNC((H69*G69),2)</f>
        <v>6.62</v>
      </c>
      <c r="M69" s="220" t="n">
        <f aca="false">VLOOKUP(B69,'CMP-SIN-SD-10-2023'!A:D,4,0)</f>
        <v>3.82</v>
      </c>
      <c r="N69" s="220" t="n">
        <f aca="false">M69=H69</f>
        <v>1</v>
      </c>
      <c r="P69" s="333" t="s">
        <v>2418</v>
      </c>
    </row>
    <row r="70" customFormat="false" ht="30" hidden="false" customHeight="false" outlineLevel="0" collapsed="false">
      <c r="A70" s="351" t="n">
        <f aca="false">IF(O70&lt;&gt;0,O70,A69)</f>
        <v>93207</v>
      </c>
      <c r="B70" s="205" t="n">
        <v>90443</v>
      </c>
      <c r="C70" s="206" t="s">
        <v>2413</v>
      </c>
      <c r="D70" s="206" t="s">
        <v>2479</v>
      </c>
      <c r="E70" s="207" t="s">
        <v>2415</v>
      </c>
      <c r="F70" s="207" t="s">
        <v>2440</v>
      </c>
      <c r="G70" s="352" t="n">
        <v>0.1002</v>
      </c>
      <c r="H70" s="253" t="n">
        <f aca="false">VLOOKUP(B70,'CMP-SIN-SD-10-2023'!A:D,4,0)</f>
        <v>8.21</v>
      </c>
      <c r="I70" s="253" t="s">
        <v>2417</v>
      </c>
      <c r="J70" s="220" t="n">
        <f aca="false">TRUNC((H70*G70),2)</f>
        <v>0.82</v>
      </c>
      <c r="M70" s="220" t="n">
        <f aca="false">VLOOKUP(B70,'CMP-SIN-SD-10-2023'!A:D,4,0)</f>
        <v>8.21</v>
      </c>
      <c r="N70" s="220" t="n">
        <f aca="false">M70=H70</f>
        <v>1</v>
      </c>
      <c r="P70" s="333" t="s">
        <v>2418</v>
      </c>
    </row>
    <row r="71" customFormat="false" ht="45" hidden="false" customHeight="false" outlineLevel="0" collapsed="false">
      <c r="A71" s="351" t="n">
        <f aca="false">IF(O71&lt;&gt;0,O71,A70)</f>
        <v>93207</v>
      </c>
      <c r="B71" s="205" t="n">
        <v>97906</v>
      </c>
      <c r="C71" s="206" t="s">
        <v>2413</v>
      </c>
      <c r="D71" s="206" t="s">
        <v>2480</v>
      </c>
      <c r="E71" s="207" t="s">
        <v>2415</v>
      </c>
      <c r="F71" s="207" t="s">
        <v>2430</v>
      </c>
      <c r="G71" s="352" t="n">
        <v>0.0193</v>
      </c>
      <c r="H71" s="253" t="n">
        <f aca="false">VLOOKUP(B71,'CMP-SIN-SD-10-2023'!A:D,4,0)</f>
        <v>474.79</v>
      </c>
      <c r="I71" s="253" t="s">
        <v>2417</v>
      </c>
      <c r="J71" s="220" t="n">
        <f aca="false">TRUNC((H71*G71),2)</f>
        <v>9.16</v>
      </c>
      <c r="M71" s="220" t="n">
        <f aca="false">VLOOKUP(B71,'CMP-SIN-SD-10-2023'!A:D,4,0)</f>
        <v>474.79</v>
      </c>
      <c r="N71" s="220" t="n">
        <f aca="false">M71=H71</f>
        <v>1</v>
      </c>
      <c r="P71" s="333" t="s">
        <v>2418</v>
      </c>
    </row>
    <row r="72" customFormat="false" ht="30" hidden="false" customHeight="false" outlineLevel="0" collapsed="false">
      <c r="A72" s="351" t="n">
        <f aca="false">IF(O72&lt;&gt;0,O72,A71)</f>
        <v>93207</v>
      </c>
      <c r="B72" s="205" t="n">
        <v>93358</v>
      </c>
      <c r="C72" s="206" t="s">
        <v>2413</v>
      </c>
      <c r="D72" s="206" t="s">
        <v>2481</v>
      </c>
      <c r="E72" s="207" t="s">
        <v>2415</v>
      </c>
      <c r="F72" s="207" t="s">
        <v>2438</v>
      </c>
      <c r="G72" s="352" t="n">
        <v>0.0233</v>
      </c>
      <c r="H72" s="253" t="n">
        <f aca="false">VLOOKUP(B72,'CMP-SIN-SD-10-2023'!A:D,4,0)</f>
        <v>86.67</v>
      </c>
      <c r="I72" s="253" t="s">
        <v>2417</v>
      </c>
      <c r="J72" s="220" t="n">
        <f aca="false">TRUNC((H72*G72),2)</f>
        <v>2.01</v>
      </c>
      <c r="M72" s="220" t="n">
        <f aca="false">VLOOKUP(B72,'CMP-SIN-SD-10-2023'!A:D,4,0)</f>
        <v>86.67</v>
      </c>
      <c r="N72" s="220" t="n">
        <f aca="false">M72=H72</f>
        <v>1</v>
      </c>
      <c r="P72" s="333" t="s">
        <v>2418</v>
      </c>
    </row>
    <row r="73" customFormat="false" ht="30" hidden="false" customHeight="false" outlineLevel="0" collapsed="false">
      <c r="A73" s="351" t="n">
        <f aca="false">IF(O73&lt;&gt;0,O73,A72)</f>
        <v>93207</v>
      </c>
      <c r="B73" s="205" t="n">
        <v>93382</v>
      </c>
      <c r="C73" s="206" t="s">
        <v>2413</v>
      </c>
      <c r="D73" s="206" t="s">
        <v>2482</v>
      </c>
      <c r="E73" s="207" t="s">
        <v>2415</v>
      </c>
      <c r="F73" s="207" t="s">
        <v>2438</v>
      </c>
      <c r="G73" s="352" t="n">
        <v>0.006</v>
      </c>
      <c r="H73" s="253" t="n">
        <f aca="false">VLOOKUP(B73,'CMP-SIN-SD-10-2023'!A:D,4,0)</f>
        <v>25.28</v>
      </c>
      <c r="I73" s="253" t="s">
        <v>2417</v>
      </c>
      <c r="J73" s="220" t="n">
        <f aca="false">TRUNC((H73*G73),2)</f>
        <v>0.15</v>
      </c>
      <c r="M73" s="220" t="n">
        <f aca="false">VLOOKUP(B73,'CMP-SIN-SD-10-2023'!A:D,4,0)</f>
        <v>25.28</v>
      </c>
      <c r="N73" s="220" t="n">
        <f aca="false">M73=H73</f>
        <v>1</v>
      </c>
      <c r="P73" s="333" t="s">
        <v>2418</v>
      </c>
    </row>
    <row r="74" customFormat="false" ht="30" hidden="false" customHeight="false" outlineLevel="0" collapsed="false">
      <c r="A74" s="351" t="n">
        <f aca="false">IF(O74&lt;&gt;0,O74,A73)</f>
        <v>93207</v>
      </c>
      <c r="B74" s="205" t="n">
        <v>88489</v>
      </c>
      <c r="C74" s="206" t="s">
        <v>2413</v>
      </c>
      <c r="D74" s="206" t="s">
        <v>2483</v>
      </c>
      <c r="E74" s="207" t="s">
        <v>2415</v>
      </c>
      <c r="F74" s="207" t="s">
        <v>2414</v>
      </c>
      <c r="G74" s="352" t="n">
        <v>4.4976</v>
      </c>
      <c r="H74" s="253" t="n">
        <f aca="false">VLOOKUP(B74,'CMP-SIN-SD-10-2023'!A:D,4,0)</f>
        <v>13.65</v>
      </c>
      <c r="I74" s="253" t="s">
        <v>2417</v>
      </c>
      <c r="J74" s="220" t="n">
        <f aca="false">TRUNC((H74*G74),2)</f>
        <v>61.39</v>
      </c>
      <c r="M74" s="220" t="n">
        <f aca="false">VLOOKUP(B74,'CMP-SIN-SD-10-2023'!A:D,4,0)</f>
        <v>13.65</v>
      </c>
      <c r="N74" s="220" t="n">
        <f aca="false">M74=H74</f>
        <v>1</v>
      </c>
      <c r="P74" s="333" t="s">
        <v>2418</v>
      </c>
    </row>
    <row r="75" customFormat="false" ht="60" hidden="false" customHeight="false" outlineLevel="0" collapsed="false">
      <c r="A75" s="351" t="n">
        <f aca="false">IF(O75&lt;&gt;0,O75,A74)</f>
        <v>93207</v>
      </c>
      <c r="B75" s="205" t="n">
        <v>89171</v>
      </c>
      <c r="C75" s="206" t="s">
        <v>2413</v>
      </c>
      <c r="D75" s="206" t="s">
        <v>2484</v>
      </c>
      <c r="E75" s="207" t="s">
        <v>2415</v>
      </c>
      <c r="F75" s="207" t="s">
        <v>2414</v>
      </c>
      <c r="G75" s="352" t="n">
        <v>0.0806</v>
      </c>
      <c r="H75" s="253" t="n">
        <f aca="false">VLOOKUP(B75,'CMP-SIN-SD-10-2023'!A:D,4,0)</f>
        <v>53.85</v>
      </c>
      <c r="I75" s="253" t="s">
        <v>2417</v>
      </c>
      <c r="J75" s="220" t="n">
        <f aca="false">TRUNC((H75*G75),2)</f>
        <v>4.34</v>
      </c>
      <c r="M75" s="220" t="n">
        <f aca="false">VLOOKUP(B75,'CMP-SIN-SD-10-2023'!A:D,4,0)</f>
        <v>53.85</v>
      </c>
      <c r="N75" s="220" t="n">
        <f aca="false">M75=H75</f>
        <v>1</v>
      </c>
      <c r="P75" s="333" t="s">
        <v>2418</v>
      </c>
    </row>
    <row r="76" customFormat="false" ht="60" hidden="false" customHeight="false" outlineLevel="0" collapsed="false">
      <c r="A76" s="351" t="n">
        <f aca="false">IF(O76&lt;&gt;0,O76,A75)</f>
        <v>93207</v>
      </c>
      <c r="B76" s="205" t="n">
        <v>87548</v>
      </c>
      <c r="C76" s="206" t="s">
        <v>2413</v>
      </c>
      <c r="D76" s="206" t="s">
        <v>2485</v>
      </c>
      <c r="E76" s="207" t="s">
        <v>2415</v>
      </c>
      <c r="F76" s="207" t="s">
        <v>2414</v>
      </c>
      <c r="G76" s="352" t="n">
        <v>0.0385</v>
      </c>
      <c r="H76" s="253" t="n">
        <f aca="false">VLOOKUP(B76,'CMP-SIN-SD-10-2023'!A:D,4,0)</f>
        <v>30.96</v>
      </c>
      <c r="I76" s="253" t="s">
        <v>2417</v>
      </c>
      <c r="J76" s="220" t="n">
        <f aca="false">TRUNC((H76*G76),2)</f>
        <v>1.19</v>
      </c>
      <c r="M76" s="220" t="n">
        <f aca="false">VLOOKUP(B76,'CMP-SIN-SD-10-2023'!A:D,4,0)</f>
        <v>30.96</v>
      </c>
      <c r="N76" s="220" t="n">
        <f aca="false">M76=H76</f>
        <v>1</v>
      </c>
      <c r="P76" s="333" t="s">
        <v>2418</v>
      </c>
    </row>
    <row r="77" customFormat="false" ht="60" hidden="false" customHeight="false" outlineLevel="0" collapsed="false">
      <c r="A77" s="351" t="n">
        <f aca="false">IF(O77&lt;&gt;0,O77,A76)</f>
        <v>93207</v>
      </c>
      <c r="B77" s="205" t="n">
        <v>87885</v>
      </c>
      <c r="C77" s="206" t="s">
        <v>2413</v>
      </c>
      <c r="D77" s="206" t="s">
        <v>2486</v>
      </c>
      <c r="E77" s="207" t="s">
        <v>2415</v>
      </c>
      <c r="F77" s="207" t="s">
        <v>2414</v>
      </c>
      <c r="G77" s="352" t="n">
        <v>0.2047</v>
      </c>
      <c r="H77" s="253" t="n">
        <f aca="false">VLOOKUP(B77,'CMP-SIN-SD-10-2023'!A:D,4,0)</f>
        <v>7.96</v>
      </c>
      <c r="I77" s="253" t="s">
        <v>2417</v>
      </c>
      <c r="J77" s="220" t="n">
        <f aca="false">TRUNC((H77*G77),2)</f>
        <v>1.62</v>
      </c>
      <c r="M77" s="220" t="n">
        <f aca="false">VLOOKUP(B77,'CMP-SIN-SD-10-2023'!A:D,4,0)</f>
        <v>7.96</v>
      </c>
      <c r="N77" s="220" t="n">
        <f aca="false">M77=H77</f>
        <v>1</v>
      </c>
      <c r="P77" s="333" t="s">
        <v>2418</v>
      </c>
    </row>
    <row r="78" customFormat="false" ht="75" hidden="false" customHeight="false" outlineLevel="0" collapsed="false">
      <c r="A78" s="351" t="n">
        <f aca="false">IF(O78&lt;&gt;0,O78,A77)</f>
        <v>93207</v>
      </c>
      <c r="B78" s="205" t="n">
        <v>89173</v>
      </c>
      <c r="C78" s="206" t="s">
        <v>2413</v>
      </c>
      <c r="D78" s="206" t="s">
        <v>2487</v>
      </c>
      <c r="E78" s="207" t="s">
        <v>2415</v>
      </c>
      <c r="F78" s="207" t="s">
        <v>2414</v>
      </c>
      <c r="G78" s="352" t="n">
        <v>0.2047</v>
      </c>
      <c r="H78" s="253" t="n">
        <f aca="false">VLOOKUP(B78,'CMP-SIN-SD-10-2023'!A:D,4,0)</f>
        <v>44.81</v>
      </c>
      <c r="I78" s="253" t="s">
        <v>2417</v>
      </c>
      <c r="J78" s="220" t="n">
        <f aca="false">TRUNC((H78*G78),2)</f>
        <v>9.17</v>
      </c>
      <c r="M78" s="220" t="n">
        <f aca="false">VLOOKUP(B78,'CMP-SIN-SD-10-2023'!A:D,4,0)</f>
        <v>44.81</v>
      </c>
      <c r="N78" s="220" t="n">
        <f aca="false">M78=H78</f>
        <v>1</v>
      </c>
      <c r="P78" s="333" t="s">
        <v>2418</v>
      </c>
    </row>
    <row r="79" customFormat="false" ht="60" hidden="false" customHeight="false" outlineLevel="0" collapsed="false">
      <c r="A79" s="351" t="n">
        <f aca="false">IF(O79&lt;&gt;0,O79,A78)</f>
        <v>93207</v>
      </c>
      <c r="B79" s="205" t="n">
        <v>101875</v>
      </c>
      <c r="C79" s="206" t="s">
        <v>2413</v>
      </c>
      <c r="D79" s="206" t="s">
        <v>2488</v>
      </c>
      <c r="E79" s="207" t="s">
        <v>2415</v>
      </c>
      <c r="F79" s="207" t="s">
        <v>2430</v>
      </c>
      <c r="G79" s="352" t="n">
        <v>0.0193</v>
      </c>
      <c r="H79" s="253" t="n">
        <f aca="false">VLOOKUP(B79,'CMP-SIN-SD-10-2023'!A:D,4,0)</f>
        <v>324.07</v>
      </c>
      <c r="I79" s="253" t="s">
        <v>2417</v>
      </c>
      <c r="J79" s="220" t="n">
        <f aca="false">TRUNC((H79*G79),2)</f>
        <v>6.25</v>
      </c>
      <c r="M79" s="220" t="n">
        <f aca="false">VLOOKUP(B79,'CMP-SIN-SD-10-2023'!A:D,4,0)</f>
        <v>324.07</v>
      </c>
      <c r="N79" s="220" t="n">
        <f aca="false">M79=H79</f>
        <v>1</v>
      </c>
      <c r="P79" s="333" t="s">
        <v>2418</v>
      </c>
    </row>
    <row r="80" customFormat="false" ht="30" hidden="false" customHeight="false" outlineLevel="0" collapsed="false">
      <c r="A80" s="351" t="n">
        <f aca="false">IF(O80&lt;&gt;0,O80,A79)</f>
        <v>93207</v>
      </c>
      <c r="B80" s="205" t="n">
        <v>101891</v>
      </c>
      <c r="C80" s="206" t="s">
        <v>2413</v>
      </c>
      <c r="D80" s="206" t="s">
        <v>2489</v>
      </c>
      <c r="E80" s="207" t="s">
        <v>2415</v>
      </c>
      <c r="F80" s="207" t="s">
        <v>2430</v>
      </c>
      <c r="G80" s="352" t="n">
        <v>0.1734</v>
      </c>
      <c r="H80" s="253" t="n">
        <f aca="false">VLOOKUP(B80,'CMP-SIN-SD-10-2023'!A:D,4,0)</f>
        <v>37.42</v>
      </c>
      <c r="I80" s="253" t="s">
        <v>2417</v>
      </c>
      <c r="J80" s="220" t="n">
        <f aca="false">TRUNC((H80*G80),2)</f>
        <v>6.48</v>
      </c>
      <c r="M80" s="220" t="n">
        <f aca="false">VLOOKUP(B80,'CMP-SIN-SD-10-2023'!A:D,4,0)</f>
        <v>37.42</v>
      </c>
      <c r="N80" s="220" t="n">
        <f aca="false">M80=H80</f>
        <v>1</v>
      </c>
      <c r="P80" s="333" t="s">
        <v>2418</v>
      </c>
    </row>
    <row r="81" customFormat="false" ht="45" hidden="false" customHeight="false" outlineLevel="0" collapsed="false">
      <c r="A81" s="351" t="n">
        <f aca="false">IF(O81&lt;&gt;0,O81,A80)</f>
        <v>93207</v>
      </c>
      <c r="B81" s="205" t="n">
        <v>103328</v>
      </c>
      <c r="C81" s="206" t="s">
        <v>2413</v>
      </c>
      <c r="D81" s="206" t="s">
        <v>2490</v>
      </c>
      <c r="E81" s="207" t="s">
        <v>2415</v>
      </c>
      <c r="F81" s="207" t="s">
        <v>2414</v>
      </c>
      <c r="G81" s="352" t="n">
        <v>0.1023</v>
      </c>
      <c r="H81" s="253" t="n">
        <f aca="false">VLOOKUP(B81,'CMP-SIN-SD-10-2023'!A:D,4,0)</f>
        <v>93.98</v>
      </c>
      <c r="I81" s="253" t="s">
        <v>2417</v>
      </c>
      <c r="J81" s="220" t="n">
        <f aca="false">TRUNC((H81*G81),2)</f>
        <v>9.61</v>
      </c>
      <c r="M81" s="220" t="n">
        <f aca="false">VLOOKUP(B81,'CMP-SIN-SD-10-2023'!A:D,4,0)</f>
        <v>93.98</v>
      </c>
      <c r="N81" s="220" t="n">
        <f aca="false">M81=H81</f>
        <v>1</v>
      </c>
      <c r="P81" s="333" t="s">
        <v>2418</v>
      </c>
    </row>
    <row r="82" customFormat="false" ht="30" hidden="false" customHeight="false" outlineLevel="0" collapsed="false">
      <c r="A82" s="351" t="n">
        <f aca="false">IF(O82&lt;&gt;0,O82,A81)</f>
        <v>93207</v>
      </c>
      <c r="B82" s="205" t="n">
        <v>10886</v>
      </c>
      <c r="C82" s="206" t="s">
        <v>2413</v>
      </c>
      <c r="D82" s="206" t="s">
        <v>2491</v>
      </c>
      <c r="E82" s="207" t="s">
        <v>2415</v>
      </c>
      <c r="F82" s="207" t="s">
        <v>2430</v>
      </c>
      <c r="G82" s="352" t="n">
        <v>0.0193</v>
      </c>
      <c r="H82" s="253" t="n">
        <f aca="false">VLOOKUP(B82,'INS-SIN-SD-10-2023'!A:D,4,0)</f>
        <v>192.5</v>
      </c>
      <c r="I82" s="253" t="s">
        <v>2417</v>
      </c>
      <c r="J82" s="220" t="n">
        <f aca="false">TRUNC((H82*G82),2)</f>
        <v>3.71</v>
      </c>
      <c r="M82" s="220" t="n">
        <f aca="false">VLOOKUP(B82,'INS-SIN-SD-10-2023'!A:D,4,0)</f>
        <v>192.5</v>
      </c>
      <c r="N82" s="220" t="n">
        <f aca="false">M82=H82</f>
        <v>1</v>
      </c>
      <c r="P82" s="333" t="s">
        <v>2492</v>
      </c>
    </row>
    <row r="83" customFormat="false" ht="30" hidden="false" customHeight="false" outlineLevel="0" collapsed="false">
      <c r="A83" s="351" t="n">
        <f aca="false">IF(O83&lt;&gt;0,O83,A82)</f>
        <v>93207</v>
      </c>
      <c r="B83" s="205" t="n">
        <v>10891</v>
      </c>
      <c r="C83" s="206" t="s">
        <v>2413</v>
      </c>
      <c r="D83" s="206" t="s">
        <v>2493</v>
      </c>
      <c r="E83" s="207" t="s">
        <v>2415</v>
      </c>
      <c r="F83" s="207" t="s">
        <v>2430</v>
      </c>
      <c r="G83" s="352" t="n">
        <v>0.0193</v>
      </c>
      <c r="H83" s="253" t="n">
        <f aca="false">VLOOKUP(B83,'INS-SIN-SD-10-2023'!A:D,4,0)</f>
        <v>186.15</v>
      </c>
      <c r="I83" s="253" t="s">
        <v>2417</v>
      </c>
      <c r="J83" s="220" t="n">
        <f aca="false">TRUNC((H83*G83),2)</f>
        <v>3.59</v>
      </c>
      <c r="M83" s="220" t="n">
        <f aca="false">VLOOKUP(B83,'INS-SIN-SD-10-2023'!A:D,4,0)</f>
        <v>186.15</v>
      </c>
      <c r="N83" s="220" t="n">
        <f aca="false">M83=H83</f>
        <v>1</v>
      </c>
      <c r="P83" s="333" t="s">
        <v>2492</v>
      </c>
    </row>
    <row r="84" customFormat="false" ht="60" hidden="false" customHeight="false" outlineLevel="0" collapsed="false">
      <c r="A84" s="351" t="n">
        <f aca="false">IF(O84&lt;&gt;0,O84,A83)</f>
        <v>93207</v>
      </c>
      <c r="B84" s="205" t="n">
        <v>3080</v>
      </c>
      <c r="C84" s="206" t="s">
        <v>2413</v>
      </c>
      <c r="D84" s="206" t="s">
        <v>2494</v>
      </c>
      <c r="E84" s="207" t="s">
        <v>2415</v>
      </c>
      <c r="F84" s="207" t="s">
        <v>2495</v>
      </c>
      <c r="G84" s="352" t="n">
        <v>0.0578</v>
      </c>
      <c r="H84" s="253" t="n">
        <f aca="false">VLOOKUP(B84,'INS-SIN-SD-10-2023'!A:D,4,0)</f>
        <v>77.45</v>
      </c>
      <c r="I84" s="253" t="s">
        <v>2417</v>
      </c>
      <c r="J84" s="220" t="n">
        <f aca="false">TRUNC((H84*G84),2)</f>
        <v>4.47</v>
      </c>
      <c r="M84" s="220" t="n">
        <f aca="false">VLOOKUP(B84,'INS-SIN-SD-10-2023'!A:D,4,0)</f>
        <v>77.45</v>
      </c>
      <c r="N84" s="220" t="n">
        <f aca="false">M84=H84</f>
        <v>1</v>
      </c>
      <c r="P84" s="333" t="s">
        <v>2492</v>
      </c>
    </row>
    <row r="85" customFormat="false" ht="60" hidden="false" customHeight="false" outlineLevel="0" collapsed="false">
      <c r="A85" s="351" t="n">
        <f aca="false">IF(O85&lt;&gt;0,O85,A84)</f>
        <v>93207</v>
      </c>
      <c r="B85" s="205" t="n">
        <v>3097</v>
      </c>
      <c r="C85" s="206" t="s">
        <v>2413</v>
      </c>
      <c r="D85" s="206" t="s">
        <v>2496</v>
      </c>
      <c r="E85" s="207" t="s">
        <v>2415</v>
      </c>
      <c r="F85" s="207" t="s">
        <v>2495</v>
      </c>
      <c r="G85" s="352" t="n">
        <v>0.0385</v>
      </c>
      <c r="H85" s="253" t="n">
        <f aca="false">VLOOKUP(B85,'INS-SIN-SD-10-2023'!A:D,4,0)</f>
        <v>86.71</v>
      </c>
      <c r="I85" s="253" t="s">
        <v>2417</v>
      </c>
      <c r="J85" s="220" t="n">
        <f aca="false">TRUNC((H85*G85),2)</f>
        <v>3.33</v>
      </c>
      <c r="M85" s="220" t="n">
        <f aca="false">VLOOKUP(B85,'INS-SIN-SD-10-2023'!A:D,4,0)</f>
        <v>86.71</v>
      </c>
      <c r="N85" s="220" t="n">
        <f aca="false">M85=H85</f>
        <v>1</v>
      </c>
      <c r="P85" s="333" t="s">
        <v>2492</v>
      </c>
    </row>
    <row r="86" customFormat="false" ht="30" hidden="false" customHeight="false" outlineLevel="0" collapsed="false">
      <c r="A86" s="351" t="n">
        <f aca="false">IF(O86&lt;&gt;0,O86,A85)</f>
        <v>93207</v>
      </c>
      <c r="B86" s="205" t="n">
        <v>11587</v>
      </c>
      <c r="C86" s="206" t="s">
        <v>2413</v>
      </c>
      <c r="D86" s="206" t="s">
        <v>2497</v>
      </c>
      <c r="E86" s="207" t="s">
        <v>2415</v>
      </c>
      <c r="F86" s="207" t="s">
        <v>2414</v>
      </c>
      <c r="G86" s="352" t="n">
        <v>0.9938</v>
      </c>
      <c r="H86" s="253" t="n">
        <f aca="false">VLOOKUP(B86,'INS-SIN-SD-10-2023'!A:D,4,0)</f>
        <v>80.41</v>
      </c>
      <c r="I86" s="253" t="s">
        <v>2417</v>
      </c>
      <c r="J86" s="220" t="n">
        <f aca="false">TRUNC((H86*G86),2)</f>
        <v>79.91</v>
      </c>
      <c r="M86" s="220" t="n">
        <f aca="false">VLOOKUP(B86,'INS-SIN-SD-10-2023'!A:D,4,0)</f>
        <v>80.41</v>
      </c>
      <c r="N86" s="220" t="n">
        <f aca="false">M86=H86</f>
        <v>1</v>
      </c>
      <c r="P86" s="333" t="s">
        <v>2492</v>
      </c>
    </row>
    <row r="87" customFormat="false" ht="30" hidden="false" customHeight="false" outlineLevel="0" collapsed="false">
      <c r="A87" s="353" t="n">
        <v>93208</v>
      </c>
      <c r="B87" s="354" t="s">
        <v>2411</v>
      </c>
      <c r="C87" s="355" t="s">
        <v>2498</v>
      </c>
      <c r="D87" s="355" t="s">
        <v>2499</v>
      </c>
      <c r="E87" s="356" t="s">
        <v>2414</v>
      </c>
      <c r="F87" s="356" t="s">
        <v>2415</v>
      </c>
      <c r="G87" s="357" t="s">
        <v>2416</v>
      </c>
      <c r="H87" s="358" t="s">
        <v>2417</v>
      </c>
      <c r="I87" s="350" t="n">
        <f aca="false">SUMIF(A:A,A87,J:J)</f>
        <v>954.12</v>
      </c>
      <c r="K87" s="220" t="n">
        <f aca="false">VLOOKUP(A87,'CMP-SIN-SD-10-2023'!A:D,4,0)</f>
        <v>954.12</v>
      </c>
      <c r="L87" s="220" t="n">
        <f aca="false">K87=I87</f>
        <v>1</v>
      </c>
      <c r="P87" s="333" t="s">
        <v>2418</v>
      </c>
    </row>
    <row r="88" customFormat="false" ht="45" hidden="false" customHeight="false" outlineLevel="0" collapsed="false">
      <c r="A88" s="351" t="n">
        <f aca="false">IF(O88&lt;&gt;0,O88,A87)</f>
        <v>93208</v>
      </c>
      <c r="B88" s="205" t="n">
        <v>98441</v>
      </c>
      <c r="C88" s="206" t="s">
        <v>2499</v>
      </c>
      <c r="D88" s="206" t="s">
        <v>2419</v>
      </c>
      <c r="E88" s="207" t="s">
        <v>2415</v>
      </c>
      <c r="F88" s="207" t="s">
        <v>2414</v>
      </c>
      <c r="G88" s="352" t="n">
        <v>0.3517</v>
      </c>
      <c r="H88" s="253" t="n">
        <f aca="false">VLOOKUP(B88,'CMP-SIN-SD-10-2023'!A:D,4,0)</f>
        <v>157.17</v>
      </c>
      <c r="I88" s="253" t="s">
        <v>2417</v>
      </c>
      <c r="J88" s="220" t="n">
        <f aca="false">TRUNC((H88*G88),2)</f>
        <v>55.27</v>
      </c>
      <c r="M88" s="220" t="n">
        <f aca="false">VLOOKUP(B88,'CMP-SIN-SD-10-2023'!A:D,4,0)</f>
        <v>157.17</v>
      </c>
      <c r="N88" s="220" t="n">
        <f aca="false">M88=H88</f>
        <v>1</v>
      </c>
      <c r="P88" s="333" t="s">
        <v>2418</v>
      </c>
    </row>
    <row r="89" customFormat="false" ht="45" hidden="false" customHeight="false" outlineLevel="0" collapsed="false">
      <c r="A89" s="351" t="n">
        <f aca="false">IF(O89&lt;&gt;0,O89,A88)</f>
        <v>93208</v>
      </c>
      <c r="B89" s="205" t="n">
        <v>98442</v>
      </c>
      <c r="C89" s="206" t="s">
        <v>2499</v>
      </c>
      <c r="D89" s="206" t="s">
        <v>2420</v>
      </c>
      <c r="E89" s="207" t="s">
        <v>2415</v>
      </c>
      <c r="F89" s="207" t="s">
        <v>2414</v>
      </c>
      <c r="G89" s="352" t="n">
        <v>0.4048</v>
      </c>
      <c r="H89" s="253" t="n">
        <f aca="false">VLOOKUP(B89,'CMP-SIN-SD-10-2023'!A:D,4,0)</f>
        <v>160.76</v>
      </c>
      <c r="I89" s="253" t="s">
        <v>2417</v>
      </c>
      <c r="J89" s="220" t="n">
        <f aca="false">TRUNC((H89*G89),2)</f>
        <v>65.07</v>
      </c>
      <c r="M89" s="220" t="n">
        <f aca="false">VLOOKUP(B89,'CMP-SIN-SD-10-2023'!A:D,4,0)</f>
        <v>160.76</v>
      </c>
      <c r="N89" s="220" t="n">
        <f aca="false">M89=H89</f>
        <v>1</v>
      </c>
      <c r="P89" s="333" t="s">
        <v>2418</v>
      </c>
    </row>
    <row r="90" customFormat="false" ht="45" hidden="false" customHeight="false" outlineLevel="0" collapsed="false">
      <c r="A90" s="351" t="n">
        <f aca="false">IF(O90&lt;&gt;0,O90,A89)</f>
        <v>93208</v>
      </c>
      <c r="B90" s="205" t="n">
        <v>98443</v>
      </c>
      <c r="C90" s="206" t="s">
        <v>2499</v>
      </c>
      <c r="D90" s="206" t="s">
        <v>2421</v>
      </c>
      <c r="E90" s="207" t="s">
        <v>2415</v>
      </c>
      <c r="F90" s="207" t="s">
        <v>2414</v>
      </c>
      <c r="G90" s="352" t="n">
        <v>0.0281</v>
      </c>
      <c r="H90" s="253" t="n">
        <f aca="false">VLOOKUP(B90,'CMP-SIN-SD-10-2023'!A:D,4,0)</f>
        <v>136.14</v>
      </c>
      <c r="I90" s="253" t="s">
        <v>2417</v>
      </c>
      <c r="J90" s="220" t="n">
        <f aca="false">TRUNC((H90*G90),2)</f>
        <v>3.82</v>
      </c>
      <c r="M90" s="220" t="n">
        <f aca="false">VLOOKUP(B90,'CMP-SIN-SD-10-2023'!A:D,4,0)</f>
        <v>136.14</v>
      </c>
      <c r="N90" s="220" t="n">
        <f aca="false">M90=H90</f>
        <v>1</v>
      </c>
      <c r="P90" s="333" t="s">
        <v>2418</v>
      </c>
    </row>
    <row r="91" customFormat="false" ht="45" hidden="false" customHeight="false" outlineLevel="0" collapsed="false">
      <c r="A91" s="351" t="n">
        <f aca="false">IF(O91&lt;&gt;0,O91,A90)</f>
        <v>93208</v>
      </c>
      <c r="B91" s="205" t="n">
        <v>98444</v>
      </c>
      <c r="C91" s="206" t="s">
        <v>2499</v>
      </c>
      <c r="D91" s="206" t="s">
        <v>2422</v>
      </c>
      <c r="E91" s="207" t="s">
        <v>2415</v>
      </c>
      <c r="F91" s="207" t="s">
        <v>2414</v>
      </c>
      <c r="G91" s="352" t="n">
        <v>0.0323</v>
      </c>
      <c r="H91" s="253" t="n">
        <f aca="false">VLOOKUP(B91,'CMP-SIN-SD-10-2023'!A:D,4,0)</f>
        <v>138.7</v>
      </c>
      <c r="I91" s="253" t="s">
        <v>2417</v>
      </c>
      <c r="J91" s="220" t="n">
        <f aca="false">TRUNC((H91*G91),2)</f>
        <v>4.48</v>
      </c>
      <c r="M91" s="220" t="n">
        <f aca="false">VLOOKUP(B91,'CMP-SIN-SD-10-2023'!A:D,4,0)</f>
        <v>138.7</v>
      </c>
      <c r="N91" s="220" t="n">
        <f aca="false">M91=H91</f>
        <v>1</v>
      </c>
      <c r="P91" s="333" t="s">
        <v>2418</v>
      </c>
    </row>
    <row r="92" customFormat="false" ht="45" hidden="false" customHeight="false" outlineLevel="0" collapsed="false">
      <c r="A92" s="351" t="n">
        <f aca="false">IF(O92&lt;&gt;0,O92,A91)</f>
        <v>93208</v>
      </c>
      <c r="B92" s="205" t="n">
        <v>98445</v>
      </c>
      <c r="C92" s="206" t="s">
        <v>2499</v>
      </c>
      <c r="D92" s="206" t="s">
        <v>2423</v>
      </c>
      <c r="E92" s="207" t="s">
        <v>2415</v>
      </c>
      <c r="F92" s="207" t="s">
        <v>2414</v>
      </c>
      <c r="G92" s="352" t="n">
        <v>0.5495</v>
      </c>
      <c r="H92" s="253" t="n">
        <f aca="false">VLOOKUP(B92,'CMP-SIN-SD-10-2023'!A:D,4,0)</f>
        <v>191.98</v>
      </c>
      <c r="I92" s="253" t="s">
        <v>2417</v>
      </c>
      <c r="J92" s="220" t="n">
        <f aca="false">TRUNC((H92*G92),2)</f>
        <v>105.49</v>
      </c>
      <c r="M92" s="220" t="n">
        <f aca="false">VLOOKUP(B92,'CMP-SIN-SD-10-2023'!A:D,4,0)</f>
        <v>191.98</v>
      </c>
      <c r="N92" s="220" t="n">
        <f aca="false">M92=H92</f>
        <v>1</v>
      </c>
      <c r="P92" s="333" t="s">
        <v>2418</v>
      </c>
    </row>
    <row r="93" customFormat="false" ht="45" hidden="false" customHeight="false" outlineLevel="0" collapsed="false">
      <c r="A93" s="351" t="n">
        <f aca="false">IF(O93&lt;&gt;0,O93,A92)</f>
        <v>93208</v>
      </c>
      <c r="B93" s="205" t="n">
        <v>98446</v>
      </c>
      <c r="C93" s="206" t="s">
        <v>2499</v>
      </c>
      <c r="D93" s="206" t="s">
        <v>2424</v>
      </c>
      <c r="E93" s="207" t="s">
        <v>2415</v>
      </c>
      <c r="F93" s="207" t="s">
        <v>2414</v>
      </c>
      <c r="G93" s="352" t="n">
        <v>0.4284</v>
      </c>
      <c r="H93" s="253" t="n">
        <f aca="false">VLOOKUP(B93,'CMP-SIN-SD-10-2023'!A:D,4,0)</f>
        <v>249.74</v>
      </c>
      <c r="I93" s="253" t="s">
        <v>2417</v>
      </c>
      <c r="J93" s="220" t="n">
        <f aca="false">TRUNC((H93*G93),2)</f>
        <v>106.98</v>
      </c>
      <c r="M93" s="220" t="n">
        <f aca="false">VLOOKUP(B93,'CMP-SIN-SD-10-2023'!A:D,4,0)</f>
        <v>249.74</v>
      </c>
      <c r="N93" s="220" t="n">
        <f aca="false">M93=H93</f>
        <v>1</v>
      </c>
      <c r="P93" s="333" t="s">
        <v>2418</v>
      </c>
    </row>
    <row r="94" customFormat="false" ht="45" hidden="false" customHeight="false" outlineLevel="0" collapsed="false">
      <c r="A94" s="351" t="n">
        <f aca="false">IF(O94&lt;&gt;0,O94,A93)</f>
        <v>93208</v>
      </c>
      <c r="B94" s="205" t="n">
        <v>98447</v>
      </c>
      <c r="C94" s="206" t="s">
        <v>2499</v>
      </c>
      <c r="D94" s="206" t="s">
        <v>2425</v>
      </c>
      <c r="E94" s="207" t="s">
        <v>2415</v>
      </c>
      <c r="F94" s="207" t="s">
        <v>2414</v>
      </c>
      <c r="G94" s="352" t="n">
        <v>0.0439</v>
      </c>
      <c r="H94" s="253" t="n">
        <f aca="false">VLOOKUP(B94,'CMP-SIN-SD-10-2023'!A:D,4,0)</f>
        <v>162.62</v>
      </c>
      <c r="I94" s="253" t="s">
        <v>2417</v>
      </c>
      <c r="J94" s="220" t="n">
        <f aca="false">TRUNC((H94*G94),2)</f>
        <v>7.13</v>
      </c>
      <c r="M94" s="220" t="n">
        <f aca="false">VLOOKUP(B94,'CMP-SIN-SD-10-2023'!A:D,4,0)</f>
        <v>162.62</v>
      </c>
      <c r="N94" s="220" t="n">
        <f aca="false">M94=H94</f>
        <v>1</v>
      </c>
      <c r="P94" s="333" t="s">
        <v>2418</v>
      </c>
    </row>
    <row r="95" customFormat="false" ht="45" hidden="false" customHeight="false" outlineLevel="0" collapsed="false">
      <c r="A95" s="351" t="n">
        <f aca="false">IF(O95&lt;&gt;0,O95,A94)</f>
        <v>93208</v>
      </c>
      <c r="B95" s="205" t="n">
        <v>98448</v>
      </c>
      <c r="C95" s="206" t="s">
        <v>2499</v>
      </c>
      <c r="D95" s="206" t="s">
        <v>2426</v>
      </c>
      <c r="E95" s="207" t="s">
        <v>2415</v>
      </c>
      <c r="F95" s="207" t="s">
        <v>2414</v>
      </c>
      <c r="G95" s="352" t="n">
        <v>0.0342</v>
      </c>
      <c r="H95" s="253" t="n">
        <f aca="false">VLOOKUP(B95,'CMP-SIN-SD-10-2023'!A:D,4,0)</f>
        <v>207.51</v>
      </c>
      <c r="I95" s="253" t="s">
        <v>2417</v>
      </c>
      <c r="J95" s="220" t="n">
        <f aca="false">TRUNC((H95*G95),2)</f>
        <v>7.09</v>
      </c>
      <c r="M95" s="220" t="n">
        <f aca="false">VLOOKUP(B95,'CMP-SIN-SD-10-2023'!A:D,4,0)</f>
        <v>207.51</v>
      </c>
      <c r="N95" s="220" t="n">
        <f aca="false">M95=H95</f>
        <v>1</v>
      </c>
      <c r="P95" s="333" t="s">
        <v>2418</v>
      </c>
    </row>
    <row r="96" customFormat="false" ht="60" hidden="false" customHeight="false" outlineLevel="0" collapsed="false">
      <c r="A96" s="351" t="n">
        <f aca="false">IF(O96&lt;&gt;0,O96,A95)</f>
        <v>93208</v>
      </c>
      <c r="B96" s="205" t="n">
        <v>92543</v>
      </c>
      <c r="C96" s="206" t="s">
        <v>2499</v>
      </c>
      <c r="D96" s="206" t="s">
        <v>2427</v>
      </c>
      <c r="E96" s="207" t="s">
        <v>2415</v>
      </c>
      <c r="F96" s="207" t="s">
        <v>2414</v>
      </c>
      <c r="G96" s="352" t="n">
        <v>1.4396</v>
      </c>
      <c r="H96" s="253" t="n">
        <f aca="false">VLOOKUP(B96,'CMP-SIN-SD-10-2023'!A:D,4,0)</f>
        <v>26.47</v>
      </c>
      <c r="I96" s="253" t="s">
        <v>2417</v>
      </c>
      <c r="J96" s="220" t="n">
        <f aca="false">TRUNC((H96*G96),2)</f>
        <v>38.1</v>
      </c>
      <c r="M96" s="220" t="n">
        <f aca="false">VLOOKUP(B96,'CMP-SIN-SD-10-2023'!A:D,4,0)</f>
        <v>26.47</v>
      </c>
      <c r="N96" s="220" t="n">
        <f aca="false">M96=H96</f>
        <v>1</v>
      </c>
      <c r="P96" s="333" t="s">
        <v>2418</v>
      </c>
    </row>
    <row r="97" customFormat="false" ht="60" hidden="false" customHeight="false" outlineLevel="0" collapsed="false">
      <c r="A97" s="351" t="n">
        <f aca="false">IF(O97&lt;&gt;0,O97,A96)</f>
        <v>93208</v>
      </c>
      <c r="B97" s="205" t="n">
        <v>94210</v>
      </c>
      <c r="C97" s="206" t="s">
        <v>2499</v>
      </c>
      <c r="D97" s="206" t="s">
        <v>2428</v>
      </c>
      <c r="E97" s="207" t="s">
        <v>2415</v>
      </c>
      <c r="F97" s="207" t="s">
        <v>2414</v>
      </c>
      <c r="G97" s="352" t="n">
        <v>1.4396</v>
      </c>
      <c r="H97" s="253" t="n">
        <f aca="false">VLOOKUP(B97,'CMP-SIN-SD-10-2023'!A:D,4,0)</f>
        <v>48.26</v>
      </c>
      <c r="I97" s="253" t="s">
        <v>2417</v>
      </c>
      <c r="J97" s="220" t="n">
        <f aca="false">TRUNC((H97*G97),2)</f>
        <v>69.47</v>
      </c>
      <c r="M97" s="220" t="n">
        <f aca="false">VLOOKUP(B97,'CMP-SIN-SD-10-2023'!A:D,4,0)</f>
        <v>48.26</v>
      </c>
      <c r="N97" s="220" t="n">
        <f aca="false">M97=H97</f>
        <v>1</v>
      </c>
      <c r="P97" s="333" t="s">
        <v>2418</v>
      </c>
    </row>
    <row r="98" customFormat="false" ht="45" hidden="false" customHeight="false" outlineLevel="0" collapsed="false">
      <c r="A98" s="351" t="n">
        <f aca="false">IF(O98&lt;&gt;0,O98,A97)</f>
        <v>93208</v>
      </c>
      <c r="B98" s="205" t="n">
        <v>91341</v>
      </c>
      <c r="C98" s="206" t="s">
        <v>2499</v>
      </c>
      <c r="D98" s="206" t="s">
        <v>2432</v>
      </c>
      <c r="E98" s="207" t="s">
        <v>2415</v>
      </c>
      <c r="F98" s="207" t="s">
        <v>2414</v>
      </c>
      <c r="G98" s="352" t="n">
        <v>0.0634</v>
      </c>
      <c r="H98" s="253" t="n">
        <f aca="false">VLOOKUP(B98,'CMP-SIN-SD-10-2023'!A:D,4,0)</f>
        <v>555.27</v>
      </c>
      <c r="I98" s="253" t="s">
        <v>2417</v>
      </c>
      <c r="J98" s="220" t="n">
        <f aca="false">TRUNC((H98*G98),2)</f>
        <v>35.2</v>
      </c>
      <c r="M98" s="220" t="n">
        <f aca="false">VLOOKUP(B98,'CMP-SIN-SD-10-2023'!A:D,4,0)</f>
        <v>555.27</v>
      </c>
      <c r="N98" s="220" t="n">
        <f aca="false">M98=H98</f>
        <v>1</v>
      </c>
      <c r="P98" s="333" t="s">
        <v>2418</v>
      </c>
    </row>
    <row r="99" customFormat="false" ht="60" hidden="false" customHeight="false" outlineLevel="0" collapsed="false">
      <c r="A99" s="351" t="n">
        <f aca="false">IF(O99&lt;&gt;0,O99,A98)</f>
        <v>93208</v>
      </c>
      <c r="B99" s="205" t="n">
        <v>94559</v>
      </c>
      <c r="C99" s="206" t="s">
        <v>2499</v>
      </c>
      <c r="D99" s="206" t="s">
        <v>2433</v>
      </c>
      <c r="E99" s="207" t="s">
        <v>2415</v>
      </c>
      <c r="F99" s="207" t="s">
        <v>2414</v>
      </c>
      <c r="G99" s="352" t="n">
        <v>0.0755</v>
      </c>
      <c r="H99" s="253" t="n">
        <f aca="false">VLOOKUP(B99,'CMP-SIN-SD-10-2023'!A:D,4,0)</f>
        <v>676.18</v>
      </c>
      <c r="I99" s="253" t="s">
        <v>2417</v>
      </c>
      <c r="J99" s="220" t="n">
        <f aca="false">TRUNC((H99*G99),2)</f>
        <v>51.05</v>
      </c>
      <c r="M99" s="220" t="n">
        <f aca="false">VLOOKUP(B99,'CMP-SIN-SD-10-2023'!A:D,4,0)</f>
        <v>676.18</v>
      </c>
      <c r="N99" s="220" t="n">
        <f aca="false">M99=H99</f>
        <v>1</v>
      </c>
      <c r="P99" s="333" t="s">
        <v>2418</v>
      </c>
    </row>
    <row r="100" customFormat="false" ht="30" hidden="false" customHeight="false" outlineLevel="0" collapsed="false">
      <c r="A100" s="351" t="n">
        <f aca="false">IF(O100&lt;&gt;0,O100,A99)</f>
        <v>93208</v>
      </c>
      <c r="B100" s="205" t="n">
        <v>95240</v>
      </c>
      <c r="C100" s="206" t="s">
        <v>2499</v>
      </c>
      <c r="D100" s="206" t="s">
        <v>2435</v>
      </c>
      <c r="E100" s="207" t="s">
        <v>2415</v>
      </c>
      <c r="F100" s="207" t="s">
        <v>2414</v>
      </c>
      <c r="G100" s="352" t="n">
        <v>0.006</v>
      </c>
      <c r="H100" s="253" t="n">
        <f aca="false">VLOOKUP(B100,'CMP-SIN-SD-10-2023'!A:D,4,0)</f>
        <v>22.62</v>
      </c>
      <c r="I100" s="253" t="s">
        <v>2417</v>
      </c>
      <c r="J100" s="220" t="n">
        <f aca="false">TRUNC((H100*G100),2)</f>
        <v>0.13</v>
      </c>
      <c r="M100" s="220" t="n">
        <f aca="false">VLOOKUP(B100,'CMP-SIN-SD-10-2023'!A:D,4,0)</f>
        <v>22.62</v>
      </c>
      <c r="N100" s="220" t="n">
        <f aca="false">M100=H100</f>
        <v>1</v>
      </c>
      <c r="P100" s="333" t="s">
        <v>2418</v>
      </c>
    </row>
    <row r="101" customFormat="false" ht="30" hidden="false" customHeight="false" outlineLevel="0" collapsed="false">
      <c r="A101" s="351" t="n">
        <f aca="false">IF(O101&lt;&gt;0,O101,A100)</f>
        <v>93208</v>
      </c>
      <c r="B101" s="205" t="n">
        <v>95241</v>
      </c>
      <c r="C101" s="206" t="s">
        <v>2499</v>
      </c>
      <c r="D101" s="206" t="s">
        <v>2436</v>
      </c>
      <c r="E101" s="207" t="s">
        <v>2415</v>
      </c>
      <c r="F101" s="207" t="s">
        <v>2414</v>
      </c>
      <c r="G101" s="352" t="n">
        <v>1.4396</v>
      </c>
      <c r="H101" s="253" t="n">
        <f aca="false">VLOOKUP(B101,'CMP-SIN-SD-10-2023'!A:D,4,0)</f>
        <v>37.71</v>
      </c>
      <c r="I101" s="253" t="s">
        <v>2417</v>
      </c>
      <c r="J101" s="220" t="n">
        <f aca="false">TRUNC((H101*G101),2)</f>
        <v>54.28</v>
      </c>
      <c r="M101" s="220" t="n">
        <f aca="false">VLOOKUP(B101,'CMP-SIN-SD-10-2023'!A:D,4,0)</f>
        <v>37.71</v>
      </c>
      <c r="N101" s="220" t="n">
        <f aca="false">M101=H101</f>
        <v>1</v>
      </c>
      <c r="P101" s="333" t="s">
        <v>2418</v>
      </c>
    </row>
    <row r="102" customFormat="false" ht="45" hidden="false" customHeight="false" outlineLevel="0" collapsed="false">
      <c r="A102" s="351" t="n">
        <f aca="false">IF(O102&lt;&gt;0,O102,A101)</f>
        <v>93208</v>
      </c>
      <c r="B102" s="205" t="n">
        <v>101165</v>
      </c>
      <c r="C102" s="206" t="s">
        <v>2499</v>
      </c>
      <c r="D102" s="206" t="s">
        <v>2437</v>
      </c>
      <c r="E102" s="207" t="s">
        <v>2415</v>
      </c>
      <c r="F102" s="207" t="s">
        <v>2438</v>
      </c>
      <c r="G102" s="352" t="n">
        <v>0.0269</v>
      </c>
      <c r="H102" s="253" t="n">
        <f aca="false">VLOOKUP(B102,'CMP-SIN-SD-10-2023'!A:D,4,0)</f>
        <v>1044.28</v>
      </c>
      <c r="I102" s="253" t="s">
        <v>2417</v>
      </c>
      <c r="J102" s="220" t="n">
        <f aca="false">TRUNC((H102*G102),2)</f>
        <v>28.09</v>
      </c>
      <c r="M102" s="220" t="n">
        <f aca="false">VLOOKUP(B102,'CMP-SIN-SD-10-2023'!A:D,4,0)</f>
        <v>1044.28</v>
      </c>
      <c r="N102" s="220" t="n">
        <f aca="false">M102=H102</f>
        <v>1</v>
      </c>
      <c r="P102" s="333" t="s">
        <v>2418</v>
      </c>
    </row>
    <row r="103" customFormat="false" ht="45" hidden="false" customHeight="false" outlineLevel="0" collapsed="false">
      <c r="A103" s="351" t="n">
        <f aca="false">IF(O103&lt;&gt;0,O103,A102)</f>
        <v>93208</v>
      </c>
      <c r="B103" s="205" t="n">
        <v>91862</v>
      </c>
      <c r="C103" s="206" t="s">
        <v>2499</v>
      </c>
      <c r="D103" s="206" t="s">
        <v>2439</v>
      </c>
      <c r="E103" s="207" t="s">
        <v>2415</v>
      </c>
      <c r="F103" s="207" t="s">
        <v>2440</v>
      </c>
      <c r="G103" s="352" t="n">
        <v>0.2518</v>
      </c>
      <c r="H103" s="253" t="n">
        <f aca="false">VLOOKUP(B103,'CMP-SIN-SD-10-2023'!A:D,4,0)</f>
        <v>10.24</v>
      </c>
      <c r="I103" s="253" t="s">
        <v>2417</v>
      </c>
      <c r="J103" s="220" t="n">
        <f aca="false">TRUNC((H103*G103),2)</f>
        <v>2.57</v>
      </c>
      <c r="M103" s="220" t="n">
        <f aca="false">VLOOKUP(B103,'CMP-SIN-SD-10-2023'!A:D,4,0)</f>
        <v>10.24</v>
      </c>
      <c r="N103" s="220" t="n">
        <f aca="false">M103=H103</f>
        <v>1</v>
      </c>
      <c r="P103" s="333" t="s">
        <v>2418</v>
      </c>
    </row>
    <row r="104" customFormat="false" ht="45" hidden="false" customHeight="false" outlineLevel="0" collapsed="false">
      <c r="A104" s="351" t="n">
        <f aca="false">IF(O104&lt;&gt;0,O104,A103)</f>
        <v>93208</v>
      </c>
      <c r="B104" s="205" t="n">
        <v>91870</v>
      </c>
      <c r="C104" s="206" t="s">
        <v>2499</v>
      </c>
      <c r="D104" s="206" t="s">
        <v>2441</v>
      </c>
      <c r="E104" s="207" t="s">
        <v>2415</v>
      </c>
      <c r="F104" s="207" t="s">
        <v>2440</v>
      </c>
      <c r="G104" s="352" t="n">
        <v>0.2266</v>
      </c>
      <c r="H104" s="253" t="n">
        <f aca="false">VLOOKUP(B104,'CMP-SIN-SD-10-2023'!A:D,4,0)</f>
        <v>13.33</v>
      </c>
      <c r="I104" s="253" t="s">
        <v>2417</v>
      </c>
      <c r="J104" s="220" t="n">
        <f aca="false">TRUNC((H104*G104),2)</f>
        <v>3.02</v>
      </c>
      <c r="M104" s="220" t="n">
        <f aca="false">VLOOKUP(B104,'CMP-SIN-SD-10-2023'!A:D,4,0)</f>
        <v>13.33</v>
      </c>
      <c r="N104" s="220" t="n">
        <f aca="false">M104=H104</f>
        <v>1</v>
      </c>
      <c r="P104" s="333" t="s">
        <v>2418</v>
      </c>
    </row>
    <row r="105" customFormat="false" ht="45" hidden="false" customHeight="false" outlineLevel="0" collapsed="false">
      <c r="A105" s="351" t="n">
        <f aca="false">IF(O105&lt;&gt;0,O105,A104)</f>
        <v>93208</v>
      </c>
      <c r="B105" s="205" t="n">
        <v>91911</v>
      </c>
      <c r="C105" s="206" t="s">
        <v>2499</v>
      </c>
      <c r="D105" s="206" t="s">
        <v>2442</v>
      </c>
      <c r="E105" s="207" t="s">
        <v>2415</v>
      </c>
      <c r="F105" s="207" t="s">
        <v>2430</v>
      </c>
      <c r="G105" s="352" t="n">
        <v>0.0755</v>
      </c>
      <c r="H105" s="253" t="n">
        <f aca="false">VLOOKUP(B105,'CMP-SIN-SD-10-2023'!A:D,4,0)</f>
        <v>17.36</v>
      </c>
      <c r="I105" s="253" t="s">
        <v>2417</v>
      </c>
      <c r="J105" s="220" t="n">
        <f aca="false">TRUNC((H105*G105),2)</f>
        <v>1.31</v>
      </c>
      <c r="M105" s="220" t="n">
        <f aca="false">VLOOKUP(B105,'CMP-SIN-SD-10-2023'!A:D,4,0)</f>
        <v>17.36</v>
      </c>
      <c r="N105" s="220" t="n">
        <f aca="false">M105=H105</f>
        <v>1</v>
      </c>
      <c r="P105" s="333" t="s">
        <v>2418</v>
      </c>
    </row>
    <row r="106" customFormat="false" ht="45" hidden="false" customHeight="false" outlineLevel="0" collapsed="false">
      <c r="A106" s="351" t="n">
        <f aca="false">IF(O106&lt;&gt;0,O106,A105)</f>
        <v>93208</v>
      </c>
      <c r="B106" s="205" t="n">
        <v>91924</v>
      </c>
      <c r="C106" s="206" t="s">
        <v>2499</v>
      </c>
      <c r="D106" s="206" t="s">
        <v>2443</v>
      </c>
      <c r="E106" s="207" t="s">
        <v>2415</v>
      </c>
      <c r="F106" s="207" t="s">
        <v>2440</v>
      </c>
      <c r="G106" s="352" t="n">
        <v>0.6219</v>
      </c>
      <c r="H106" s="253" t="n">
        <f aca="false">VLOOKUP(B106,'CMP-SIN-SD-10-2023'!A:D,4,0)</f>
        <v>3.15</v>
      </c>
      <c r="I106" s="253" t="s">
        <v>2417</v>
      </c>
      <c r="J106" s="220" t="n">
        <f aca="false">TRUNC((H106*G106),2)</f>
        <v>1.95</v>
      </c>
      <c r="M106" s="220" t="n">
        <f aca="false">VLOOKUP(B106,'CMP-SIN-SD-10-2023'!A:D,4,0)</f>
        <v>3.15</v>
      </c>
      <c r="N106" s="220" t="n">
        <f aca="false">M106=H106</f>
        <v>1</v>
      </c>
      <c r="P106" s="333" t="s">
        <v>2418</v>
      </c>
    </row>
    <row r="107" customFormat="false" ht="45" hidden="false" customHeight="false" outlineLevel="0" collapsed="false">
      <c r="A107" s="351" t="n">
        <f aca="false">IF(O107&lt;&gt;0,O107,A106)</f>
        <v>93208</v>
      </c>
      <c r="B107" s="205" t="n">
        <v>91926</v>
      </c>
      <c r="C107" s="206" t="s">
        <v>2499</v>
      </c>
      <c r="D107" s="206" t="s">
        <v>2444</v>
      </c>
      <c r="E107" s="207" t="s">
        <v>2415</v>
      </c>
      <c r="F107" s="207" t="s">
        <v>2440</v>
      </c>
      <c r="G107" s="352" t="n">
        <v>0.6798</v>
      </c>
      <c r="H107" s="253" t="n">
        <f aca="false">VLOOKUP(B107,'CMP-SIN-SD-10-2023'!A:D,4,0)</f>
        <v>4.57</v>
      </c>
      <c r="I107" s="253" t="s">
        <v>2417</v>
      </c>
      <c r="J107" s="220" t="n">
        <f aca="false">TRUNC((H107*G107),2)</f>
        <v>3.1</v>
      </c>
      <c r="M107" s="220" t="n">
        <f aca="false">VLOOKUP(B107,'CMP-SIN-SD-10-2023'!A:D,4,0)</f>
        <v>4.57</v>
      </c>
      <c r="N107" s="220" t="n">
        <f aca="false">M107=H107</f>
        <v>1</v>
      </c>
      <c r="P107" s="333" t="s">
        <v>2418</v>
      </c>
    </row>
    <row r="108" customFormat="false" ht="30" hidden="false" customHeight="false" outlineLevel="0" collapsed="false">
      <c r="A108" s="351" t="n">
        <f aca="false">IF(O108&lt;&gt;0,O108,A107)</f>
        <v>93208</v>
      </c>
      <c r="B108" s="205" t="n">
        <v>91937</v>
      </c>
      <c r="C108" s="206" t="s">
        <v>2499</v>
      </c>
      <c r="D108" s="206" t="s">
        <v>2446</v>
      </c>
      <c r="E108" s="207" t="s">
        <v>2415</v>
      </c>
      <c r="F108" s="207" t="s">
        <v>2430</v>
      </c>
      <c r="G108" s="352" t="n">
        <v>0.1259</v>
      </c>
      <c r="H108" s="253" t="n">
        <f aca="false">VLOOKUP(B108,'CMP-SIN-SD-10-2023'!A:D,4,0)</f>
        <v>16.37</v>
      </c>
      <c r="I108" s="253" t="s">
        <v>2417</v>
      </c>
      <c r="J108" s="220" t="n">
        <f aca="false">TRUNC((H108*G108),2)</f>
        <v>2.06</v>
      </c>
      <c r="M108" s="220" t="n">
        <f aca="false">VLOOKUP(B108,'CMP-SIN-SD-10-2023'!A:D,4,0)</f>
        <v>16.37</v>
      </c>
      <c r="N108" s="220" t="n">
        <f aca="false">M108=H108</f>
        <v>1</v>
      </c>
      <c r="P108" s="333" t="s">
        <v>2418</v>
      </c>
    </row>
    <row r="109" customFormat="false" ht="30" hidden="false" customHeight="false" outlineLevel="0" collapsed="false">
      <c r="A109" s="351" t="n">
        <f aca="false">IF(O109&lt;&gt;0,O109,A108)</f>
        <v>93208</v>
      </c>
      <c r="B109" s="205" t="n">
        <v>92000</v>
      </c>
      <c r="C109" s="206" t="s">
        <v>2499</v>
      </c>
      <c r="D109" s="206" t="s">
        <v>2448</v>
      </c>
      <c r="E109" s="207" t="s">
        <v>2415</v>
      </c>
      <c r="F109" s="207" t="s">
        <v>2430</v>
      </c>
      <c r="G109" s="352" t="n">
        <v>0.0504</v>
      </c>
      <c r="H109" s="253" t="n">
        <f aca="false">VLOOKUP(B109,'CMP-SIN-SD-10-2023'!A:D,4,0)</f>
        <v>34.11</v>
      </c>
      <c r="I109" s="253" t="s">
        <v>2417</v>
      </c>
      <c r="J109" s="220" t="n">
        <f aca="false">TRUNC((H109*G109),2)</f>
        <v>1.71</v>
      </c>
      <c r="M109" s="220" t="n">
        <f aca="false">VLOOKUP(B109,'CMP-SIN-SD-10-2023'!A:D,4,0)</f>
        <v>34.11</v>
      </c>
      <c r="N109" s="220" t="n">
        <f aca="false">M109=H109</f>
        <v>1</v>
      </c>
      <c r="P109" s="333" t="s">
        <v>2418</v>
      </c>
    </row>
    <row r="110" customFormat="false" ht="45" hidden="false" customHeight="false" outlineLevel="0" collapsed="false">
      <c r="A110" s="351" t="n">
        <f aca="false">IF(O110&lt;&gt;0,O110,A109)</f>
        <v>93208</v>
      </c>
      <c r="B110" s="205" t="n">
        <v>92025</v>
      </c>
      <c r="C110" s="206" t="s">
        <v>2499</v>
      </c>
      <c r="D110" s="206" t="s">
        <v>2500</v>
      </c>
      <c r="E110" s="207" t="s">
        <v>2415</v>
      </c>
      <c r="F110" s="207" t="s">
        <v>2430</v>
      </c>
      <c r="G110" s="352" t="n">
        <v>0.0252</v>
      </c>
      <c r="H110" s="253" t="n">
        <f aca="false">VLOOKUP(B110,'CMP-SIN-SD-10-2023'!A:D,4,0)</f>
        <v>77.99</v>
      </c>
      <c r="I110" s="253" t="s">
        <v>2417</v>
      </c>
      <c r="J110" s="220" t="n">
        <f aca="false">TRUNC((H110*G110),2)</f>
        <v>1.96</v>
      </c>
      <c r="M110" s="220" t="n">
        <f aca="false">VLOOKUP(B110,'CMP-SIN-SD-10-2023'!A:D,4,0)</f>
        <v>77.99</v>
      </c>
      <c r="N110" s="220" t="n">
        <f aca="false">M110=H110</f>
        <v>1</v>
      </c>
      <c r="P110" s="333" t="s">
        <v>2418</v>
      </c>
    </row>
    <row r="111" customFormat="false" ht="45" hidden="false" customHeight="false" outlineLevel="0" collapsed="false">
      <c r="A111" s="351" t="n">
        <f aca="false">IF(O111&lt;&gt;0,O111,A110)</f>
        <v>93208</v>
      </c>
      <c r="B111" s="205" t="n">
        <v>95805</v>
      </c>
      <c r="C111" s="206" t="s">
        <v>2499</v>
      </c>
      <c r="D111" s="206" t="s">
        <v>2452</v>
      </c>
      <c r="E111" s="207" t="s">
        <v>2415</v>
      </c>
      <c r="F111" s="207" t="s">
        <v>2430</v>
      </c>
      <c r="G111" s="352" t="n">
        <v>0.0504</v>
      </c>
      <c r="H111" s="253" t="n">
        <f aca="false">VLOOKUP(B111,'CMP-SIN-SD-10-2023'!A:D,4,0)</f>
        <v>24.32</v>
      </c>
      <c r="I111" s="253" t="s">
        <v>2417</v>
      </c>
      <c r="J111" s="220" t="n">
        <f aca="false">TRUNC((H111*G111),2)</f>
        <v>1.22</v>
      </c>
      <c r="M111" s="220" t="n">
        <f aca="false">VLOOKUP(B111,'CMP-SIN-SD-10-2023'!A:D,4,0)</f>
        <v>24.32</v>
      </c>
      <c r="N111" s="220" t="n">
        <f aca="false">M111=H111</f>
        <v>1</v>
      </c>
      <c r="P111" s="333" t="s">
        <v>2418</v>
      </c>
    </row>
    <row r="112" customFormat="false" ht="45" hidden="false" customHeight="false" outlineLevel="0" collapsed="false">
      <c r="A112" s="351" t="n">
        <f aca="false">IF(O112&lt;&gt;0,O112,A111)</f>
        <v>93208</v>
      </c>
      <c r="B112" s="205" t="n">
        <v>95811</v>
      </c>
      <c r="C112" s="206" t="s">
        <v>2499</v>
      </c>
      <c r="D112" s="206" t="s">
        <v>2453</v>
      </c>
      <c r="E112" s="207" t="s">
        <v>2415</v>
      </c>
      <c r="F112" s="207" t="s">
        <v>2430</v>
      </c>
      <c r="G112" s="352" t="n">
        <v>0.0252</v>
      </c>
      <c r="H112" s="253" t="n">
        <f aca="false">VLOOKUP(B112,'CMP-SIN-SD-10-2023'!A:D,4,0)</f>
        <v>20.26</v>
      </c>
      <c r="I112" s="253" t="s">
        <v>2417</v>
      </c>
      <c r="J112" s="220" t="n">
        <f aca="false">TRUNC((H112*G112),2)</f>
        <v>0.51</v>
      </c>
      <c r="M112" s="220" t="n">
        <f aca="false">VLOOKUP(B112,'CMP-SIN-SD-10-2023'!A:D,4,0)</f>
        <v>20.26</v>
      </c>
      <c r="N112" s="220" t="n">
        <f aca="false">M112=H112</f>
        <v>1</v>
      </c>
      <c r="P112" s="333" t="s">
        <v>2418</v>
      </c>
    </row>
    <row r="113" customFormat="false" ht="45" hidden="false" customHeight="false" outlineLevel="0" collapsed="false">
      <c r="A113" s="351" t="n">
        <f aca="false">IF(O113&lt;&gt;0,O113,A112)</f>
        <v>93208</v>
      </c>
      <c r="B113" s="205" t="n">
        <v>97586</v>
      </c>
      <c r="C113" s="206" t="s">
        <v>2499</v>
      </c>
      <c r="D113" s="206" t="s">
        <v>2454</v>
      </c>
      <c r="E113" s="207" t="s">
        <v>2415</v>
      </c>
      <c r="F113" s="207" t="s">
        <v>2430</v>
      </c>
      <c r="G113" s="352" t="n">
        <v>0.1007</v>
      </c>
      <c r="H113" s="253" t="n">
        <f aca="false">VLOOKUP(B113,'CMP-SIN-SD-10-2023'!A:D,4,0)</f>
        <v>135</v>
      </c>
      <c r="I113" s="253" t="s">
        <v>2417</v>
      </c>
      <c r="J113" s="220" t="n">
        <f aca="false">TRUNC((H113*G113),2)</f>
        <v>13.59</v>
      </c>
      <c r="M113" s="220" t="n">
        <f aca="false">VLOOKUP(B113,'CMP-SIN-SD-10-2023'!A:D,4,0)</f>
        <v>135</v>
      </c>
      <c r="N113" s="220" t="n">
        <f aca="false">M113=H113</f>
        <v>1</v>
      </c>
      <c r="P113" s="333" t="s">
        <v>2418</v>
      </c>
    </row>
    <row r="114" customFormat="false" ht="45" hidden="false" customHeight="false" outlineLevel="0" collapsed="false">
      <c r="A114" s="351" t="n">
        <f aca="false">IF(O114&lt;&gt;0,O114,A113)</f>
        <v>93208</v>
      </c>
      <c r="B114" s="205" t="n">
        <v>97593</v>
      </c>
      <c r="C114" s="206" t="s">
        <v>2499</v>
      </c>
      <c r="D114" s="206" t="s">
        <v>2455</v>
      </c>
      <c r="E114" s="207" t="s">
        <v>2415</v>
      </c>
      <c r="F114" s="207" t="s">
        <v>2430</v>
      </c>
      <c r="G114" s="352" t="n">
        <v>0.0252</v>
      </c>
      <c r="H114" s="253" t="n">
        <f aca="false">VLOOKUP(B114,'CMP-SIN-SD-10-2023'!A:D,4,0)</f>
        <v>126.98</v>
      </c>
      <c r="I114" s="253" t="s">
        <v>2417</v>
      </c>
      <c r="J114" s="220" t="n">
        <f aca="false">TRUNC((H114*G114),2)</f>
        <v>3.19</v>
      </c>
      <c r="M114" s="220" t="n">
        <f aca="false">VLOOKUP(B114,'CMP-SIN-SD-10-2023'!A:D,4,0)</f>
        <v>126.98</v>
      </c>
      <c r="N114" s="220" t="n">
        <f aca="false">M114=H114</f>
        <v>1</v>
      </c>
      <c r="P114" s="333" t="s">
        <v>2418</v>
      </c>
    </row>
    <row r="115" customFormat="false" ht="30" hidden="false" customHeight="false" outlineLevel="0" collapsed="false">
      <c r="A115" s="351" t="n">
        <f aca="false">IF(O115&lt;&gt;0,O115,A114)</f>
        <v>93208</v>
      </c>
      <c r="B115" s="205" t="n">
        <v>97611</v>
      </c>
      <c r="C115" s="206" t="s">
        <v>2499</v>
      </c>
      <c r="D115" s="206" t="s">
        <v>2456</v>
      </c>
      <c r="E115" s="207" t="s">
        <v>2415</v>
      </c>
      <c r="F115" s="207" t="s">
        <v>2430</v>
      </c>
      <c r="G115" s="352" t="n">
        <v>0.0252</v>
      </c>
      <c r="H115" s="253" t="n">
        <f aca="false">VLOOKUP(B115,'CMP-SIN-SD-10-2023'!A:D,4,0)</f>
        <v>25.45</v>
      </c>
      <c r="I115" s="253" t="s">
        <v>2417</v>
      </c>
      <c r="J115" s="220" t="n">
        <f aca="false">TRUNC((H115*G115),2)</f>
        <v>0.64</v>
      </c>
      <c r="M115" s="220" t="n">
        <f aca="false">VLOOKUP(B115,'CMP-SIN-SD-10-2023'!A:D,4,0)</f>
        <v>25.45</v>
      </c>
      <c r="N115" s="220" t="n">
        <f aca="false">M115=H115</f>
        <v>1</v>
      </c>
      <c r="P115" s="333" t="s">
        <v>2418</v>
      </c>
    </row>
    <row r="116" customFormat="false" ht="60" hidden="false" customHeight="false" outlineLevel="0" collapsed="false">
      <c r="A116" s="351" t="n">
        <f aca="false">IF(O116&lt;&gt;0,O116,A115)</f>
        <v>93208</v>
      </c>
      <c r="B116" s="205" t="n">
        <v>91170</v>
      </c>
      <c r="C116" s="206" t="s">
        <v>2499</v>
      </c>
      <c r="D116" s="206" t="s">
        <v>2477</v>
      </c>
      <c r="E116" s="207" t="s">
        <v>2415</v>
      </c>
      <c r="F116" s="207" t="s">
        <v>2440</v>
      </c>
      <c r="G116" s="352" t="n">
        <v>0.2518</v>
      </c>
      <c r="H116" s="253" t="n">
        <f aca="false">VLOOKUP(B116,'CMP-SIN-SD-10-2023'!A:D,4,0)</f>
        <v>10.26</v>
      </c>
      <c r="I116" s="253" t="s">
        <v>2417</v>
      </c>
      <c r="J116" s="220" t="n">
        <f aca="false">TRUNC((H116*G116),2)</f>
        <v>2.58</v>
      </c>
      <c r="M116" s="220" t="n">
        <f aca="false">VLOOKUP(B116,'CMP-SIN-SD-10-2023'!A:D,4,0)</f>
        <v>10.26</v>
      </c>
      <c r="N116" s="220" t="n">
        <f aca="false">M116=H116</f>
        <v>1</v>
      </c>
      <c r="P116" s="333" t="s">
        <v>2418</v>
      </c>
    </row>
    <row r="117" customFormat="false" ht="45" hidden="false" customHeight="false" outlineLevel="0" collapsed="false">
      <c r="A117" s="351" t="n">
        <f aca="false">IF(O117&lt;&gt;0,O117,A116)</f>
        <v>93208</v>
      </c>
      <c r="B117" s="205" t="n">
        <v>91173</v>
      </c>
      <c r="C117" s="206" t="s">
        <v>2499</v>
      </c>
      <c r="D117" s="206" t="s">
        <v>2478</v>
      </c>
      <c r="E117" s="207" t="s">
        <v>2415</v>
      </c>
      <c r="F117" s="207" t="s">
        <v>2440</v>
      </c>
      <c r="G117" s="352" t="n">
        <v>0.2266</v>
      </c>
      <c r="H117" s="253" t="n">
        <f aca="false">VLOOKUP(B117,'CMP-SIN-SD-10-2023'!A:D,4,0)</f>
        <v>3.82</v>
      </c>
      <c r="I117" s="253" t="s">
        <v>2417</v>
      </c>
      <c r="J117" s="220" t="n">
        <f aca="false">TRUNC((H117*G117),2)</f>
        <v>0.86</v>
      </c>
      <c r="M117" s="220" t="n">
        <f aca="false">VLOOKUP(B117,'CMP-SIN-SD-10-2023'!A:D,4,0)</f>
        <v>3.82</v>
      </c>
      <c r="N117" s="220" t="n">
        <f aca="false">M117=H117</f>
        <v>1</v>
      </c>
      <c r="P117" s="333" t="s">
        <v>2418</v>
      </c>
    </row>
    <row r="118" customFormat="false" ht="30" hidden="false" customHeight="false" outlineLevel="0" collapsed="false">
      <c r="A118" s="351" t="n">
        <f aca="false">IF(O118&lt;&gt;0,O118,A117)</f>
        <v>93208</v>
      </c>
      <c r="B118" s="205" t="n">
        <v>93358</v>
      </c>
      <c r="C118" s="206" t="s">
        <v>2499</v>
      </c>
      <c r="D118" s="206" t="s">
        <v>2481</v>
      </c>
      <c r="E118" s="207" t="s">
        <v>2415</v>
      </c>
      <c r="F118" s="207" t="s">
        <v>2438</v>
      </c>
      <c r="G118" s="352" t="n">
        <v>0.0262</v>
      </c>
      <c r="H118" s="253" t="n">
        <f aca="false">VLOOKUP(B118,'CMP-SIN-SD-10-2023'!A:D,4,0)</f>
        <v>86.67</v>
      </c>
      <c r="I118" s="253" t="s">
        <v>2417</v>
      </c>
      <c r="J118" s="220" t="n">
        <f aca="false">TRUNC((H118*G118),2)</f>
        <v>2.27</v>
      </c>
      <c r="M118" s="220" t="n">
        <f aca="false">VLOOKUP(B118,'CMP-SIN-SD-10-2023'!A:D,4,0)</f>
        <v>86.67</v>
      </c>
      <c r="N118" s="220" t="n">
        <f aca="false">M118=H118</f>
        <v>1</v>
      </c>
      <c r="P118" s="333" t="s">
        <v>2418</v>
      </c>
    </row>
    <row r="119" customFormat="false" ht="30" hidden="false" customHeight="false" outlineLevel="0" collapsed="false">
      <c r="A119" s="351" t="n">
        <f aca="false">IF(O119&lt;&gt;0,O119,A118)</f>
        <v>93208</v>
      </c>
      <c r="B119" s="205" t="n">
        <v>93382</v>
      </c>
      <c r="C119" s="206" t="s">
        <v>2499</v>
      </c>
      <c r="D119" s="206" t="s">
        <v>2482</v>
      </c>
      <c r="E119" s="207" t="s">
        <v>2415</v>
      </c>
      <c r="F119" s="207" t="s">
        <v>2438</v>
      </c>
      <c r="G119" s="352" t="n">
        <v>0.0067</v>
      </c>
      <c r="H119" s="253" t="n">
        <f aca="false">VLOOKUP(B119,'CMP-SIN-SD-10-2023'!A:D,4,0)</f>
        <v>25.28</v>
      </c>
      <c r="I119" s="253" t="s">
        <v>2417</v>
      </c>
      <c r="J119" s="220" t="n">
        <f aca="false">TRUNC((H119*G119),2)</f>
        <v>0.16</v>
      </c>
      <c r="M119" s="220" t="n">
        <f aca="false">VLOOKUP(B119,'CMP-SIN-SD-10-2023'!A:D,4,0)</f>
        <v>25.28</v>
      </c>
      <c r="N119" s="220" t="n">
        <f aca="false">M119=H119</f>
        <v>1</v>
      </c>
      <c r="P119" s="333" t="s">
        <v>2418</v>
      </c>
    </row>
    <row r="120" customFormat="false" ht="30" hidden="false" customHeight="false" outlineLevel="0" collapsed="false">
      <c r="A120" s="351" t="n">
        <f aca="false">IF(O120&lt;&gt;0,O120,A119)</f>
        <v>93208</v>
      </c>
      <c r="B120" s="205" t="n">
        <v>88489</v>
      </c>
      <c r="C120" s="206" t="s">
        <v>2499</v>
      </c>
      <c r="D120" s="206" t="s">
        <v>2483</v>
      </c>
      <c r="E120" s="207" t="s">
        <v>2415</v>
      </c>
      <c r="F120" s="207" t="s">
        <v>2414</v>
      </c>
      <c r="G120" s="352" t="n">
        <v>3.7457</v>
      </c>
      <c r="H120" s="253" t="n">
        <f aca="false">VLOOKUP(B120,'CMP-SIN-SD-10-2023'!A:D,4,0)</f>
        <v>13.65</v>
      </c>
      <c r="I120" s="253" t="s">
        <v>2417</v>
      </c>
      <c r="J120" s="220" t="n">
        <f aca="false">TRUNC((H120*G120),2)</f>
        <v>51.12</v>
      </c>
      <c r="M120" s="220" t="n">
        <f aca="false">VLOOKUP(B120,'CMP-SIN-SD-10-2023'!A:D,4,0)</f>
        <v>13.65</v>
      </c>
      <c r="N120" s="220" t="n">
        <f aca="false">M120=H120</f>
        <v>1</v>
      </c>
      <c r="P120" s="333" t="s">
        <v>2418</v>
      </c>
    </row>
    <row r="121" customFormat="false" ht="15" hidden="false" customHeight="false" outlineLevel="0" collapsed="false">
      <c r="A121" s="351" t="n">
        <f aca="false">IF(O121&lt;&gt;0,O121,A120)</f>
        <v>93208</v>
      </c>
      <c r="B121" s="205" t="n">
        <v>88262</v>
      </c>
      <c r="C121" s="206" t="s">
        <v>2499</v>
      </c>
      <c r="D121" s="206" t="s">
        <v>2501</v>
      </c>
      <c r="E121" s="207" t="s">
        <v>2415</v>
      </c>
      <c r="F121" s="207" t="s">
        <v>2502</v>
      </c>
      <c r="G121" s="352" t="n">
        <v>0.9794</v>
      </c>
      <c r="H121" s="253" t="n">
        <f aca="false">VLOOKUP(B121,'CMP-SIN-SD-10-2023'!A:D,4,0)</f>
        <v>29.14</v>
      </c>
      <c r="I121" s="253" t="s">
        <v>2417</v>
      </c>
      <c r="J121" s="220" t="n">
        <f aca="false">TRUNC((H121*G121),2)</f>
        <v>28.53</v>
      </c>
      <c r="M121" s="220" t="n">
        <f aca="false">VLOOKUP(B121,'CMP-SIN-SD-10-2023'!A:D,4,0)</f>
        <v>29.14</v>
      </c>
      <c r="N121" s="220" t="n">
        <f aca="false">M121=H121</f>
        <v>1</v>
      </c>
      <c r="P121" s="333" t="s">
        <v>2418</v>
      </c>
    </row>
    <row r="122" customFormat="false" ht="30" hidden="false" customHeight="false" outlineLevel="0" collapsed="false">
      <c r="A122" s="351" t="n">
        <f aca="false">IF(O122&lt;&gt;0,O122,A121)</f>
        <v>93208</v>
      </c>
      <c r="B122" s="205" t="n">
        <v>101891</v>
      </c>
      <c r="C122" s="206" t="s">
        <v>2499</v>
      </c>
      <c r="D122" s="206" t="s">
        <v>2489</v>
      </c>
      <c r="E122" s="207" t="s">
        <v>2415</v>
      </c>
      <c r="F122" s="207" t="s">
        <v>2430</v>
      </c>
      <c r="G122" s="352" t="n">
        <v>0.0504</v>
      </c>
      <c r="H122" s="253" t="n">
        <f aca="false">VLOOKUP(B122,'CMP-SIN-SD-10-2023'!A:D,4,0)</f>
        <v>37.42</v>
      </c>
      <c r="I122" s="253" t="s">
        <v>2417</v>
      </c>
      <c r="J122" s="220" t="n">
        <f aca="false">TRUNC((H122*G122),2)</f>
        <v>1.88</v>
      </c>
      <c r="M122" s="220" t="n">
        <f aca="false">VLOOKUP(B122,'CMP-SIN-SD-10-2023'!A:D,4,0)</f>
        <v>37.42</v>
      </c>
      <c r="N122" s="220" t="n">
        <f aca="false">M122=H122</f>
        <v>1</v>
      </c>
      <c r="P122" s="333" t="s">
        <v>2418</v>
      </c>
    </row>
    <row r="123" customFormat="false" ht="45" hidden="false" customHeight="false" outlineLevel="0" collapsed="false">
      <c r="A123" s="351" t="n">
        <f aca="false">IF(O123&lt;&gt;0,O123,A122)</f>
        <v>93208</v>
      </c>
      <c r="B123" s="205" t="n">
        <v>101876</v>
      </c>
      <c r="C123" s="206" t="s">
        <v>2499</v>
      </c>
      <c r="D123" s="206" t="s">
        <v>2503</v>
      </c>
      <c r="E123" s="207" t="s">
        <v>2415</v>
      </c>
      <c r="F123" s="207" t="s">
        <v>2430</v>
      </c>
      <c r="G123" s="352" t="n">
        <v>0.0252</v>
      </c>
      <c r="H123" s="253" t="n">
        <f aca="false">VLOOKUP(B123,'CMP-SIN-SD-10-2023'!A:D,4,0)</f>
        <v>119.05</v>
      </c>
      <c r="I123" s="253" t="s">
        <v>2417</v>
      </c>
      <c r="J123" s="220" t="n">
        <f aca="false">TRUNC((H123*G123),2)</f>
        <v>3</v>
      </c>
      <c r="M123" s="220" t="n">
        <f aca="false">VLOOKUP(B123,'CMP-SIN-SD-10-2023'!A:D,4,0)</f>
        <v>119.05</v>
      </c>
      <c r="N123" s="220" t="n">
        <f aca="false">M123=H123</f>
        <v>1</v>
      </c>
      <c r="P123" s="333" t="s">
        <v>2418</v>
      </c>
    </row>
    <row r="124" customFormat="false" ht="30" hidden="false" customHeight="false" outlineLevel="0" collapsed="false">
      <c r="A124" s="351" t="n">
        <f aca="false">IF(O124&lt;&gt;0,O124,A123)</f>
        <v>93208</v>
      </c>
      <c r="B124" s="205" t="n">
        <v>10886</v>
      </c>
      <c r="C124" s="206" t="s">
        <v>2499</v>
      </c>
      <c r="D124" s="206" t="s">
        <v>2491</v>
      </c>
      <c r="E124" s="207" t="s">
        <v>2415</v>
      </c>
      <c r="F124" s="207" t="s">
        <v>2430</v>
      </c>
      <c r="G124" s="352" t="n">
        <v>0.0252</v>
      </c>
      <c r="H124" s="253" t="n">
        <f aca="false">VLOOKUP(B124,'INS-SIN-SD-10-2023'!A:D,4,0)</f>
        <v>192.5</v>
      </c>
      <c r="I124" s="253" t="s">
        <v>2417</v>
      </c>
      <c r="J124" s="220" t="n">
        <f aca="false">TRUNC((H124*G124),2)</f>
        <v>4.85</v>
      </c>
      <c r="M124" s="220" t="n">
        <f aca="false">VLOOKUP(B124,'INS-SIN-SD-10-2023'!A:D,4,0)</f>
        <v>192.5</v>
      </c>
      <c r="N124" s="220" t="n">
        <f aca="false">M124=H124</f>
        <v>1</v>
      </c>
      <c r="P124" s="333" t="s">
        <v>2492</v>
      </c>
    </row>
    <row r="125" customFormat="false" ht="30" hidden="false" customHeight="false" outlineLevel="0" collapsed="false">
      <c r="A125" s="351" t="n">
        <f aca="false">IF(O125&lt;&gt;0,O125,A124)</f>
        <v>93208</v>
      </c>
      <c r="B125" s="205" t="n">
        <v>10891</v>
      </c>
      <c r="C125" s="206" t="s">
        <v>2499</v>
      </c>
      <c r="D125" s="206" t="s">
        <v>2493</v>
      </c>
      <c r="E125" s="207" t="s">
        <v>2415</v>
      </c>
      <c r="F125" s="207" t="s">
        <v>2430</v>
      </c>
      <c r="G125" s="352" t="n">
        <v>0.0252</v>
      </c>
      <c r="H125" s="253" t="n">
        <f aca="false">VLOOKUP(B125,'INS-SIN-SD-10-2023'!A:D,4,0)</f>
        <v>186.15</v>
      </c>
      <c r="I125" s="253" t="s">
        <v>2417</v>
      </c>
      <c r="J125" s="220" t="n">
        <f aca="false">TRUNC((H125*G125),2)</f>
        <v>4.69</v>
      </c>
      <c r="M125" s="220" t="n">
        <f aca="false">VLOOKUP(B125,'INS-SIN-SD-10-2023'!A:D,4,0)</f>
        <v>186.15</v>
      </c>
      <c r="N125" s="220" t="n">
        <f aca="false">M125=H125</f>
        <v>1</v>
      </c>
      <c r="P125" s="333" t="s">
        <v>2492</v>
      </c>
    </row>
    <row r="126" customFormat="false" ht="30" hidden="false" customHeight="false" outlineLevel="0" collapsed="false">
      <c r="A126" s="351" t="n">
        <f aca="false">IF(O126&lt;&gt;0,O126,A125)</f>
        <v>93208</v>
      </c>
      <c r="B126" s="205" t="n">
        <v>11455</v>
      </c>
      <c r="C126" s="206" t="s">
        <v>2499</v>
      </c>
      <c r="D126" s="206" t="s">
        <v>2504</v>
      </c>
      <c r="E126" s="207" t="s">
        <v>2415</v>
      </c>
      <c r="F126" s="207" t="s">
        <v>2430</v>
      </c>
      <c r="G126" s="352" t="n">
        <v>0.0252</v>
      </c>
      <c r="H126" s="253" t="n">
        <f aca="false">VLOOKUP(B126,'INS-SIN-SD-10-2023'!A:D,4,0)</f>
        <v>16.75</v>
      </c>
      <c r="I126" s="253" t="s">
        <v>2417</v>
      </c>
      <c r="J126" s="220" t="n">
        <f aca="false">TRUNC((H126*G126),2)</f>
        <v>0.42</v>
      </c>
      <c r="M126" s="220" t="n">
        <f aca="false">VLOOKUP(B126,'INS-SIN-SD-10-2023'!A:D,4,0)</f>
        <v>16.75</v>
      </c>
      <c r="N126" s="220" t="n">
        <f aca="false">M126=H126</f>
        <v>1</v>
      </c>
      <c r="P126" s="333" t="s">
        <v>2492</v>
      </c>
    </row>
    <row r="127" customFormat="false" ht="30" hidden="false" customHeight="false" outlineLevel="0" collapsed="false">
      <c r="A127" s="351" t="n">
        <f aca="false">IF(O127&lt;&gt;0,O127,A126)</f>
        <v>93208</v>
      </c>
      <c r="B127" s="205" t="n">
        <v>11587</v>
      </c>
      <c r="C127" s="206" t="s">
        <v>2499</v>
      </c>
      <c r="D127" s="206" t="s">
        <v>2497</v>
      </c>
      <c r="E127" s="207" t="s">
        <v>2415</v>
      </c>
      <c r="F127" s="207" t="s">
        <v>2414</v>
      </c>
      <c r="G127" s="352" t="n">
        <v>1</v>
      </c>
      <c r="H127" s="253" t="n">
        <f aca="false">VLOOKUP(B127,'INS-SIN-SD-10-2023'!A:D,4,0)</f>
        <v>80.41</v>
      </c>
      <c r="I127" s="253" t="s">
        <v>2417</v>
      </c>
      <c r="J127" s="220" t="n">
        <f aca="false">TRUNC((H127*G127),2)</f>
        <v>80.41</v>
      </c>
      <c r="M127" s="220" t="n">
        <f aca="false">VLOOKUP(B127,'INS-SIN-SD-10-2023'!A:D,4,0)</f>
        <v>80.41</v>
      </c>
      <c r="N127" s="220" t="n">
        <f aca="false">M127=H127</f>
        <v>1</v>
      </c>
      <c r="P127" s="333" t="s">
        <v>2492</v>
      </c>
    </row>
    <row r="128" customFormat="false" ht="30" hidden="false" customHeight="false" outlineLevel="0" collapsed="false">
      <c r="A128" s="351" t="n">
        <f aca="false">IF(O128&lt;&gt;0,O128,A127)</f>
        <v>93208</v>
      </c>
      <c r="B128" s="205" t="n">
        <v>4513</v>
      </c>
      <c r="C128" s="206" t="s">
        <v>2499</v>
      </c>
      <c r="D128" s="206" t="s">
        <v>2505</v>
      </c>
      <c r="E128" s="207" t="s">
        <v>2415</v>
      </c>
      <c r="F128" s="207" t="s">
        <v>2440</v>
      </c>
      <c r="G128" s="352" t="n">
        <v>3.4844</v>
      </c>
      <c r="H128" s="253" t="n">
        <f aca="false">VLOOKUP(B128,'INS-SIN-SD-10-2023'!A:D,4,0)</f>
        <v>5.57</v>
      </c>
      <c r="I128" s="253" t="s">
        <v>2417</v>
      </c>
      <c r="J128" s="220" t="n">
        <f aca="false">TRUNC((H128*G128),2)</f>
        <v>19.4</v>
      </c>
      <c r="M128" s="220" t="n">
        <f aca="false">VLOOKUP(B128,'INS-SIN-SD-10-2023'!A:D,4,0)</f>
        <v>5.57</v>
      </c>
      <c r="N128" s="220" t="n">
        <f aca="false">M128=H128</f>
        <v>1</v>
      </c>
      <c r="P128" s="333" t="s">
        <v>2492</v>
      </c>
    </row>
    <row r="129" customFormat="false" ht="30" hidden="false" customHeight="false" outlineLevel="0" collapsed="false">
      <c r="A129" s="351" t="n">
        <f aca="false">IF(O129&lt;&gt;0,O129,A128)</f>
        <v>93208</v>
      </c>
      <c r="B129" s="205" t="n">
        <v>6193</v>
      </c>
      <c r="C129" s="206" t="s">
        <v>2499</v>
      </c>
      <c r="D129" s="206" t="s">
        <v>2506</v>
      </c>
      <c r="E129" s="207" t="s">
        <v>2415</v>
      </c>
      <c r="F129" s="207" t="s">
        <v>2440</v>
      </c>
      <c r="G129" s="352" t="n">
        <v>3.9174</v>
      </c>
      <c r="H129" s="253" t="n">
        <f aca="false">VLOOKUP(B129,'INS-SIN-SD-10-2023'!A:D,4,0)</f>
        <v>21.82</v>
      </c>
      <c r="I129" s="253" t="s">
        <v>2417</v>
      </c>
      <c r="J129" s="220" t="n">
        <f aca="false">TRUNC((H129*G129),2)</f>
        <v>85.47</v>
      </c>
      <c r="M129" s="220" t="n">
        <f aca="false">VLOOKUP(B129,'INS-SIN-SD-10-2023'!A:D,4,0)</f>
        <v>21.82</v>
      </c>
      <c r="N129" s="220" t="n">
        <f aca="false">M129=H129</f>
        <v>1</v>
      </c>
      <c r="P129" s="333" t="s">
        <v>2492</v>
      </c>
    </row>
    <row r="130" customFormat="false" ht="30" hidden="false" customHeight="false" outlineLevel="0" collapsed="false">
      <c r="A130" s="353" t="n">
        <v>93584</v>
      </c>
      <c r="B130" s="354" t="s">
        <v>2411</v>
      </c>
      <c r="C130" s="355" t="s">
        <v>2507</v>
      </c>
      <c r="D130" s="355" t="s">
        <v>2508</v>
      </c>
      <c r="E130" s="356" t="s">
        <v>2414</v>
      </c>
      <c r="F130" s="356" t="s">
        <v>2415</v>
      </c>
      <c r="G130" s="357" t="s">
        <v>2416</v>
      </c>
      <c r="H130" s="358" t="s">
        <v>2417</v>
      </c>
      <c r="I130" s="350" t="n">
        <f aca="false">SUMIF(A:A,A130,J:J)</f>
        <v>943.03</v>
      </c>
      <c r="K130" s="220" t="n">
        <f aca="false">VLOOKUP(A130,'CMP-SIN-SD-10-2023'!A:D,4,0)</f>
        <v>943.03</v>
      </c>
      <c r="L130" s="220" t="n">
        <f aca="false">K130=I130</f>
        <v>1</v>
      </c>
      <c r="P130" s="333" t="s">
        <v>2418</v>
      </c>
    </row>
    <row r="131" customFormat="false" ht="45" hidden="false" customHeight="false" outlineLevel="0" collapsed="false">
      <c r="A131" s="351" t="n">
        <f aca="false">IF(O131&lt;&gt;0,O131,A130)</f>
        <v>93584</v>
      </c>
      <c r="B131" s="205" t="n">
        <v>98441</v>
      </c>
      <c r="C131" s="206" t="s">
        <v>2508</v>
      </c>
      <c r="D131" s="206" t="s">
        <v>2419</v>
      </c>
      <c r="E131" s="207" t="s">
        <v>2415</v>
      </c>
      <c r="F131" s="207" t="s">
        <v>2414</v>
      </c>
      <c r="G131" s="352" t="n">
        <v>0.5136</v>
      </c>
      <c r="H131" s="253" t="n">
        <f aca="false">VLOOKUP(B131,'CMP-SIN-SD-10-2023'!A:D,4,0)</f>
        <v>157.17</v>
      </c>
      <c r="I131" s="253" t="s">
        <v>2417</v>
      </c>
      <c r="J131" s="220" t="n">
        <f aca="false">TRUNC((H131*G131),2)</f>
        <v>80.72</v>
      </c>
      <c r="M131" s="220" t="n">
        <f aca="false">VLOOKUP(B131,'CMP-SIN-SD-10-2023'!A:D,4,0)</f>
        <v>157.17</v>
      </c>
      <c r="N131" s="220" t="n">
        <f aca="false">M131=H131</f>
        <v>1</v>
      </c>
      <c r="P131" s="333" t="s">
        <v>2418</v>
      </c>
    </row>
    <row r="132" customFormat="false" ht="45" hidden="false" customHeight="false" outlineLevel="0" collapsed="false">
      <c r="A132" s="351" t="n">
        <f aca="false">IF(O132&lt;&gt;0,O132,A131)</f>
        <v>93584</v>
      </c>
      <c r="B132" s="205" t="n">
        <v>98442</v>
      </c>
      <c r="C132" s="206" t="s">
        <v>2508</v>
      </c>
      <c r="D132" s="206" t="s">
        <v>2420</v>
      </c>
      <c r="E132" s="207" t="s">
        <v>2415</v>
      </c>
      <c r="F132" s="207" t="s">
        <v>2414</v>
      </c>
      <c r="G132" s="352" t="n">
        <v>0.5911</v>
      </c>
      <c r="H132" s="253" t="n">
        <f aca="false">VLOOKUP(B132,'CMP-SIN-SD-10-2023'!A:D,4,0)</f>
        <v>160.76</v>
      </c>
      <c r="I132" s="253" t="s">
        <v>2417</v>
      </c>
      <c r="J132" s="220" t="n">
        <f aca="false">TRUNC((H132*G132),2)</f>
        <v>95.02</v>
      </c>
      <c r="M132" s="220" t="n">
        <f aca="false">VLOOKUP(B132,'CMP-SIN-SD-10-2023'!A:D,4,0)</f>
        <v>160.76</v>
      </c>
      <c r="N132" s="220" t="n">
        <f aca="false">M132=H132</f>
        <v>1</v>
      </c>
      <c r="P132" s="333" t="s">
        <v>2418</v>
      </c>
    </row>
    <row r="133" customFormat="false" ht="45" hidden="false" customHeight="false" outlineLevel="0" collapsed="false">
      <c r="A133" s="351" t="n">
        <f aca="false">IF(O133&lt;&gt;0,O133,A132)</f>
        <v>93584</v>
      </c>
      <c r="B133" s="205" t="n">
        <v>98445</v>
      </c>
      <c r="C133" s="206" t="s">
        <v>2508</v>
      </c>
      <c r="D133" s="206" t="s">
        <v>2423</v>
      </c>
      <c r="E133" s="207" t="s">
        <v>2415</v>
      </c>
      <c r="F133" s="207" t="s">
        <v>2414</v>
      </c>
      <c r="G133" s="352" t="n">
        <v>0.8023</v>
      </c>
      <c r="H133" s="253" t="n">
        <f aca="false">VLOOKUP(B133,'CMP-SIN-SD-10-2023'!A:D,4,0)</f>
        <v>191.98</v>
      </c>
      <c r="I133" s="253" t="s">
        <v>2417</v>
      </c>
      <c r="J133" s="220" t="n">
        <f aca="false">TRUNC((H133*G133),2)</f>
        <v>154.02</v>
      </c>
      <c r="M133" s="220" t="n">
        <f aca="false">VLOOKUP(B133,'CMP-SIN-SD-10-2023'!A:D,4,0)</f>
        <v>191.98</v>
      </c>
      <c r="N133" s="220" t="n">
        <f aca="false">M133=H133</f>
        <v>1</v>
      </c>
      <c r="P133" s="333" t="s">
        <v>2418</v>
      </c>
    </row>
    <row r="134" customFormat="false" ht="45" hidden="false" customHeight="false" outlineLevel="0" collapsed="false">
      <c r="A134" s="351" t="n">
        <f aca="false">IF(O134&lt;&gt;0,O134,A133)</f>
        <v>93584</v>
      </c>
      <c r="B134" s="205" t="n">
        <v>98446</v>
      </c>
      <c r="C134" s="206" t="s">
        <v>2508</v>
      </c>
      <c r="D134" s="206" t="s">
        <v>2424</v>
      </c>
      <c r="E134" s="207" t="s">
        <v>2415</v>
      </c>
      <c r="F134" s="207" t="s">
        <v>2414</v>
      </c>
      <c r="G134" s="352" t="n">
        <v>0.6255</v>
      </c>
      <c r="H134" s="253" t="n">
        <f aca="false">VLOOKUP(B134,'CMP-SIN-SD-10-2023'!A:D,4,0)</f>
        <v>249.74</v>
      </c>
      <c r="I134" s="253" t="s">
        <v>2417</v>
      </c>
      <c r="J134" s="220" t="n">
        <f aca="false">TRUNC((H134*G134),2)</f>
        <v>156.21</v>
      </c>
      <c r="M134" s="220" t="n">
        <f aca="false">VLOOKUP(B134,'CMP-SIN-SD-10-2023'!A:D,4,0)</f>
        <v>249.74</v>
      </c>
      <c r="N134" s="220" t="n">
        <f aca="false">M134=H134</f>
        <v>1</v>
      </c>
      <c r="P134" s="333" t="s">
        <v>2418</v>
      </c>
    </row>
    <row r="135" customFormat="false" ht="60" hidden="false" customHeight="false" outlineLevel="0" collapsed="false">
      <c r="A135" s="351" t="n">
        <f aca="false">IF(O135&lt;&gt;0,O135,A134)</f>
        <v>93584</v>
      </c>
      <c r="B135" s="205" t="n">
        <v>92543</v>
      </c>
      <c r="C135" s="206" t="s">
        <v>2508</v>
      </c>
      <c r="D135" s="206" t="s">
        <v>2427</v>
      </c>
      <c r="E135" s="207" t="s">
        <v>2415</v>
      </c>
      <c r="F135" s="207" t="s">
        <v>2414</v>
      </c>
      <c r="G135" s="352" t="n">
        <v>1.7192</v>
      </c>
      <c r="H135" s="253" t="n">
        <f aca="false">VLOOKUP(B135,'CMP-SIN-SD-10-2023'!A:D,4,0)</f>
        <v>26.47</v>
      </c>
      <c r="I135" s="253" t="s">
        <v>2417</v>
      </c>
      <c r="J135" s="220" t="n">
        <f aca="false">TRUNC((H135*G135),2)</f>
        <v>45.5</v>
      </c>
      <c r="M135" s="220" t="n">
        <f aca="false">VLOOKUP(B135,'CMP-SIN-SD-10-2023'!A:D,4,0)</f>
        <v>26.47</v>
      </c>
      <c r="N135" s="220" t="n">
        <f aca="false">M135=H135</f>
        <v>1</v>
      </c>
      <c r="P135" s="333" t="s">
        <v>2418</v>
      </c>
    </row>
    <row r="136" customFormat="false" ht="60" hidden="false" customHeight="false" outlineLevel="0" collapsed="false">
      <c r="A136" s="351" t="n">
        <f aca="false">IF(O136&lt;&gt;0,O136,A135)</f>
        <v>93584</v>
      </c>
      <c r="B136" s="205" t="n">
        <v>94210</v>
      </c>
      <c r="C136" s="206" t="s">
        <v>2508</v>
      </c>
      <c r="D136" s="206" t="s">
        <v>2428</v>
      </c>
      <c r="E136" s="207" t="s">
        <v>2415</v>
      </c>
      <c r="F136" s="207" t="s">
        <v>2414</v>
      </c>
      <c r="G136" s="352" t="n">
        <v>1.7192</v>
      </c>
      <c r="H136" s="253" t="n">
        <f aca="false">VLOOKUP(B136,'CMP-SIN-SD-10-2023'!A:D,4,0)</f>
        <v>48.26</v>
      </c>
      <c r="I136" s="253" t="s">
        <v>2417</v>
      </c>
      <c r="J136" s="220" t="n">
        <f aca="false">TRUNC((H136*G136),2)</f>
        <v>82.96</v>
      </c>
      <c r="M136" s="220" t="n">
        <f aca="false">VLOOKUP(B136,'CMP-SIN-SD-10-2023'!A:D,4,0)</f>
        <v>48.26</v>
      </c>
      <c r="N136" s="220" t="n">
        <f aca="false">M136=H136</f>
        <v>1</v>
      </c>
      <c r="P136" s="333" t="s">
        <v>2418</v>
      </c>
    </row>
    <row r="137" customFormat="false" ht="45" hidden="false" customHeight="false" outlineLevel="0" collapsed="false">
      <c r="A137" s="351" t="n">
        <f aca="false">IF(O137&lt;&gt;0,O137,A136)</f>
        <v>93584</v>
      </c>
      <c r="B137" s="205" t="n">
        <v>91341</v>
      </c>
      <c r="C137" s="206" t="s">
        <v>2508</v>
      </c>
      <c r="D137" s="206" t="s">
        <v>2432</v>
      </c>
      <c r="E137" s="207" t="s">
        <v>2415</v>
      </c>
      <c r="F137" s="207" t="s">
        <v>2414</v>
      </c>
      <c r="G137" s="352" t="n">
        <v>0.153</v>
      </c>
      <c r="H137" s="253" t="n">
        <f aca="false">VLOOKUP(B137,'CMP-SIN-SD-10-2023'!A:D,4,0)</f>
        <v>555.27</v>
      </c>
      <c r="I137" s="253" t="s">
        <v>2417</v>
      </c>
      <c r="J137" s="220" t="n">
        <f aca="false">TRUNC((H137*G137),2)</f>
        <v>84.95</v>
      </c>
      <c r="M137" s="220" t="n">
        <f aca="false">VLOOKUP(B137,'CMP-SIN-SD-10-2023'!A:D,4,0)</f>
        <v>555.27</v>
      </c>
      <c r="N137" s="220" t="n">
        <f aca="false">M137=H137</f>
        <v>1</v>
      </c>
      <c r="P137" s="333" t="s">
        <v>2418</v>
      </c>
    </row>
    <row r="138" customFormat="false" ht="60" hidden="false" customHeight="false" outlineLevel="0" collapsed="false">
      <c r="A138" s="351" t="n">
        <f aca="false">IF(O138&lt;&gt;0,O138,A137)</f>
        <v>93584</v>
      </c>
      <c r="B138" s="205" t="n">
        <v>94559</v>
      </c>
      <c r="C138" s="206" t="s">
        <v>2508</v>
      </c>
      <c r="D138" s="206" t="s">
        <v>2433</v>
      </c>
      <c r="E138" s="207" t="s">
        <v>2415</v>
      </c>
      <c r="F138" s="207" t="s">
        <v>2414</v>
      </c>
      <c r="G138" s="352" t="n">
        <v>0.0662</v>
      </c>
      <c r="H138" s="253" t="n">
        <f aca="false">VLOOKUP(B138,'CMP-SIN-SD-10-2023'!A:D,4,0)</f>
        <v>676.18</v>
      </c>
      <c r="I138" s="253" t="s">
        <v>2417</v>
      </c>
      <c r="J138" s="220" t="n">
        <f aca="false">TRUNC((H138*G138),2)</f>
        <v>44.76</v>
      </c>
      <c r="M138" s="220" t="n">
        <f aca="false">VLOOKUP(B138,'CMP-SIN-SD-10-2023'!A:D,4,0)</f>
        <v>676.18</v>
      </c>
      <c r="N138" s="220" t="n">
        <f aca="false">M138=H138</f>
        <v>1</v>
      </c>
      <c r="P138" s="333" t="s">
        <v>2418</v>
      </c>
    </row>
    <row r="139" customFormat="false" ht="30" hidden="false" customHeight="false" outlineLevel="0" collapsed="false">
      <c r="A139" s="351" t="n">
        <f aca="false">IF(O139&lt;&gt;0,O139,A138)</f>
        <v>93584</v>
      </c>
      <c r="B139" s="205" t="n">
        <v>95240</v>
      </c>
      <c r="C139" s="206" t="s">
        <v>2508</v>
      </c>
      <c r="D139" s="206" t="s">
        <v>2435</v>
      </c>
      <c r="E139" s="207" t="s">
        <v>2415</v>
      </c>
      <c r="F139" s="207" t="s">
        <v>2414</v>
      </c>
      <c r="G139" s="352" t="n">
        <v>0.0093</v>
      </c>
      <c r="H139" s="253" t="n">
        <f aca="false">VLOOKUP(B139,'CMP-SIN-SD-10-2023'!A:D,4,0)</f>
        <v>22.62</v>
      </c>
      <c r="I139" s="253" t="s">
        <v>2417</v>
      </c>
      <c r="J139" s="220" t="n">
        <f aca="false">TRUNC((H139*G139),2)</f>
        <v>0.21</v>
      </c>
      <c r="M139" s="220" t="n">
        <f aca="false">VLOOKUP(B139,'CMP-SIN-SD-10-2023'!A:D,4,0)</f>
        <v>22.62</v>
      </c>
      <c r="N139" s="220" t="n">
        <f aca="false">M139=H139</f>
        <v>1</v>
      </c>
      <c r="P139" s="333" t="s">
        <v>2418</v>
      </c>
    </row>
    <row r="140" customFormat="false" ht="30" hidden="false" customHeight="false" outlineLevel="0" collapsed="false">
      <c r="A140" s="351" t="n">
        <f aca="false">IF(O140&lt;&gt;0,O140,A139)</f>
        <v>93584</v>
      </c>
      <c r="B140" s="205" t="n">
        <v>95241</v>
      </c>
      <c r="C140" s="206" t="s">
        <v>2508</v>
      </c>
      <c r="D140" s="206" t="s">
        <v>2436</v>
      </c>
      <c r="E140" s="207" t="s">
        <v>2415</v>
      </c>
      <c r="F140" s="207" t="s">
        <v>2414</v>
      </c>
      <c r="G140" s="352" t="n">
        <v>1.511</v>
      </c>
      <c r="H140" s="253" t="n">
        <f aca="false">VLOOKUP(B140,'CMP-SIN-SD-10-2023'!A:D,4,0)</f>
        <v>37.71</v>
      </c>
      <c r="I140" s="253" t="s">
        <v>2417</v>
      </c>
      <c r="J140" s="220" t="n">
        <f aca="false">TRUNC((H140*G140),2)</f>
        <v>56.97</v>
      </c>
      <c r="M140" s="220" t="n">
        <f aca="false">VLOOKUP(B140,'CMP-SIN-SD-10-2023'!A:D,4,0)</f>
        <v>37.71</v>
      </c>
      <c r="N140" s="220" t="n">
        <f aca="false">M140=H140</f>
        <v>1</v>
      </c>
      <c r="P140" s="333" t="s">
        <v>2418</v>
      </c>
    </row>
    <row r="141" customFormat="false" ht="45" hidden="false" customHeight="false" outlineLevel="0" collapsed="false">
      <c r="A141" s="351" t="n">
        <f aca="false">IF(O141&lt;&gt;0,O141,A140)</f>
        <v>93584</v>
      </c>
      <c r="B141" s="205" t="n">
        <v>101165</v>
      </c>
      <c r="C141" s="206" t="s">
        <v>2508</v>
      </c>
      <c r="D141" s="206" t="s">
        <v>2437</v>
      </c>
      <c r="E141" s="207" t="s">
        <v>2415</v>
      </c>
      <c r="F141" s="207" t="s">
        <v>2438</v>
      </c>
      <c r="G141" s="352" t="n">
        <v>0.0417</v>
      </c>
      <c r="H141" s="253" t="n">
        <f aca="false">VLOOKUP(B141,'CMP-SIN-SD-10-2023'!A:D,4,0)</f>
        <v>1044.28</v>
      </c>
      <c r="I141" s="253" t="s">
        <v>2417</v>
      </c>
      <c r="J141" s="220" t="n">
        <f aca="false">TRUNC((H141*G141),2)</f>
        <v>43.54</v>
      </c>
      <c r="M141" s="220" t="n">
        <f aca="false">VLOOKUP(B141,'CMP-SIN-SD-10-2023'!A:D,4,0)</f>
        <v>1044.28</v>
      </c>
      <c r="N141" s="220" t="n">
        <f aca="false">M141=H141</f>
        <v>1</v>
      </c>
      <c r="P141" s="333" t="s">
        <v>2418</v>
      </c>
    </row>
    <row r="142" customFormat="false" ht="45" hidden="false" customHeight="false" outlineLevel="0" collapsed="false">
      <c r="A142" s="351" t="n">
        <f aca="false">IF(O142&lt;&gt;0,O142,A141)</f>
        <v>93584</v>
      </c>
      <c r="B142" s="205" t="n">
        <v>91852</v>
      </c>
      <c r="C142" s="206" t="s">
        <v>2508</v>
      </c>
      <c r="D142" s="206" t="s">
        <v>2509</v>
      </c>
      <c r="E142" s="207" t="s">
        <v>2415</v>
      </c>
      <c r="F142" s="207" t="s">
        <v>2440</v>
      </c>
      <c r="G142" s="352" t="n">
        <v>0.0662</v>
      </c>
      <c r="H142" s="253" t="n">
        <f aca="false">VLOOKUP(B142,'CMP-SIN-SD-10-2023'!A:D,4,0)</f>
        <v>9.39</v>
      </c>
      <c r="I142" s="253" t="s">
        <v>2417</v>
      </c>
      <c r="J142" s="220" t="n">
        <f aca="false">TRUNC((H142*G142),2)</f>
        <v>0.62</v>
      </c>
      <c r="M142" s="220" t="n">
        <f aca="false">VLOOKUP(B142,'CMP-SIN-SD-10-2023'!A:D,4,0)</f>
        <v>9.39</v>
      </c>
      <c r="N142" s="220" t="n">
        <f aca="false">M142=H142</f>
        <v>1</v>
      </c>
      <c r="P142" s="333" t="s">
        <v>2418</v>
      </c>
    </row>
    <row r="143" customFormat="false" ht="45" hidden="false" customHeight="false" outlineLevel="0" collapsed="false">
      <c r="A143" s="351" t="n">
        <f aca="false">IF(O143&lt;&gt;0,O143,A142)</f>
        <v>93584</v>
      </c>
      <c r="B143" s="205" t="n">
        <v>91862</v>
      </c>
      <c r="C143" s="206" t="s">
        <v>2508</v>
      </c>
      <c r="D143" s="206" t="s">
        <v>2439</v>
      </c>
      <c r="E143" s="207" t="s">
        <v>2415</v>
      </c>
      <c r="F143" s="207" t="s">
        <v>2440</v>
      </c>
      <c r="G143" s="352" t="n">
        <v>0.1325</v>
      </c>
      <c r="H143" s="253" t="n">
        <f aca="false">VLOOKUP(B143,'CMP-SIN-SD-10-2023'!A:D,4,0)</f>
        <v>10.24</v>
      </c>
      <c r="I143" s="253" t="s">
        <v>2417</v>
      </c>
      <c r="J143" s="220" t="n">
        <f aca="false">TRUNC((H143*G143),2)</f>
        <v>1.35</v>
      </c>
      <c r="M143" s="220" t="n">
        <f aca="false">VLOOKUP(B143,'CMP-SIN-SD-10-2023'!A:D,4,0)</f>
        <v>10.24</v>
      </c>
      <c r="N143" s="220" t="n">
        <f aca="false">M143=H143</f>
        <v>1</v>
      </c>
      <c r="P143" s="333" t="s">
        <v>2418</v>
      </c>
    </row>
    <row r="144" customFormat="false" ht="45" hidden="false" customHeight="false" outlineLevel="0" collapsed="false">
      <c r="A144" s="351" t="n">
        <f aca="false">IF(O144&lt;&gt;0,O144,A143)</f>
        <v>93584</v>
      </c>
      <c r="B144" s="205" t="n">
        <v>91870</v>
      </c>
      <c r="C144" s="206" t="s">
        <v>2508</v>
      </c>
      <c r="D144" s="206" t="s">
        <v>2441</v>
      </c>
      <c r="E144" s="207" t="s">
        <v>2415</v>
      </c>
      <c r="F144" s="207" t="s">
        <v>2440</v>
      </c>
      <c r="G144" s="352" t="n">
        <v>0.1722</v>
      </c>
      <c r="H144" s="253" t="n">
        <f aca="false">VLOOKUP(B144,'CMP-SIN-SD-10-2023'!A:D,4,0)</f>
        <v>13.33</v>
      </c>
      <c r="I144" s="253" t="s">
        <v>2417</v>
      </c>
      <c r="J144" s="220" t="n">
        <f aca="false">TRUNC((H144*G144),2)</f>
        <v>2.29</v>
      </c>
      <c r="M144" s="220" t="n">
        <f aca="false">VLOOKUP(B144,'CMP-SIN-SD-10-2023'!A:D,4,0)</f>
        <v>13.33</v>
      </c>
      <c r="N144" s="220" t="n">
        <f aca="false">M144=H144</f>
        <v>1</v>
      </c>
      <c r="P144" s="333" t="s">
        <v>2418</v>
      </c>
    </row>
    <row r="145" customFormat="false" ht="45" hidden="false" customHeight="false" outlineLevel="0" collapsed="false">
      <c r="A145" s="351" t="n">
        <f aca="false">IF(O145&lt;&gt;0,O145,A144)</f>
        <v>93584</v>
      </c>
      <c r="B145" s="205" t="n">
        <v>91924</v>
      </c>
      <c r="C145" s="206" t="s">
        <v>2508</v>
      </c>
      <c r="D145" s="206" t="s">
        <v>2443</v>
      </c>
      <c r="E145" s="207" t="s">
        <v>2415</v>
      </c>
      <c r="F145" s="207" t="s">
        <v>2440</v>
      </c>
      <c r="G145" s="352" t="n">
        <v>0.6755</v>
      </c>
      <c r="H145" s="253" t="n">
        <f aca="false">VLOOKUP(B145,'CMP-SIN-SD-10-2023'!A:D,4,0)</f>
        <v>3.15</v>
      </c>
      <c r="I145" s="253" t="s">
        <v>2417</v>
      </c>
      <c r="J145" s="220" t="n">
        <f aca="false">TRUNC((H145*G145),2)</f>
        <v>2.12</v>
      </c>
      <c r="M145" s="220" t="n">
        <f aca="false">VLOOKUP(B145,'CMP-SIN-SD-10-2023'!A:D,4,0)</f>
        <v>3.15</v>
      </c>
      <c r="N145" s="220" t="n">
        <f aca="false">M145=H145</f>
        <v>1</v>
      </c>
      <c r="P145" s="333" t="s">
        <v>2418</v>
      </c>
    </row>
    <row r="146" customFormat="false" ht="45" hidden="false" customHeight="false" outlineLevel="0" collapsed="false">
      <c r="A146" s="351" t="n">
        <f aca="false">IF(O146&lt;&gt;0,O146,A145)</f>
        <v>93584</v>
      </c>
      <c r="B146" s="205" t="n">
        <v>92023</v>
      </c>
      <c r="C146" s="206" t="s">
        <v>2508</v>
      </c>
      <c r="D146" s="206" t="s">
        <v>2450</v>
      </c>
      <c r="E146" s="207" t="s">
        <v>2415</v>
      </c>
      <c r="F146" s="207" t="s">
        <v>2430</v>
      </c>
      <c r="G146" s="352" t="n">
        <v>0.0662</v>
      </c>
      <c r="H146" s="253" t="n">
        <f aca="false">VLOOKUP(B146,'CMP-SIN-SD-10-2023'!A:D,4,0)</f>
        <v>55.2</v>
      </c>
      <c r="I146" s="253" t="s">
        <v>2417</v>
      </c>
      <c r="J146" s="220" t="n">
        <f aca="false">TRUNC((H146*G146),2)</f>
        <v>3.65</v>
      </c>
      <c r="M146" s="220" t="n">
        <f aca="false">VLOOKUP(B146,'CMP-SIN-SD-10-2023'!A:D,4,0)</f>
        <v>55.2</v>
      </c>
      <c r="N146" s="220" t="n">
        <f aca="false">M146=H146</f>
        <v>1</v>
      </c>
      <c r="P146" s="333" t="s">
        <v>2418</v>
      </c>
    </row>
    <row r="147" customFormat="false" ht="45" hidden="false" customHeight="false" outlineLevel="0" collapsed="false">
      <c r="A147" s="351" t="n">
        <f aca="false">IF(O147&lt;&gt;0,O147,A146)</f>
        <v>93584</v>
      </c>
      <c r="B147" s="205" t="n">
        <v>95805</v>
      </c>
      <c r="C147" s="206" t="s">
        <v>2508</v>
      </c>
      <c r="D147" s="206" t="s">
        <v>2452</v>
      </c>
      <c r="E147" s="207" t="s">
        <v>2415</v>
      </c>
      <c r="F147" s="207" t="s">
        <v>2430</v>
      </c>
      <c r="G147" s="352" t="n">
        <v>0.1325</v>
      </c>
      <c r="H147" s="253" t="n">
        <f aca="false">VLOOKUP(B147,'CMP-SIN-SD-10-2023'!A:D,4,0)</f>
        <v>24.32</v>
      </c>
      <c r="I147" s="253" t="s">
        <v>2417</v>
      </c>
      <c r="J147" s="220" t="n">
        <f aca="false">TRUNC((H147*G147),2)</f>
        <v>3.22</v>
      </c>
      <c r="M147" s="220" t="n">
        <f aca="false">VLOOKUP(B147,'CMP-SIN-SD-10-2023'!A:D,4,0)</f>
        <v>24.32</v>
      </c>
      <c r="N147" s="220" t="n">
        <f aca="false">M147=H147</f>
        <v>1</v>
      </c>
      <c r="P147" s="333" t="s">
        <v>2418</v>
      </c>
    </row>
    <row r="148" customFormat="false" ht="45" hidden="false" customHeight="false" outlineLevel="0" collapsed="false">
      <c r="A148" s="351" t="n">
        <f aca="false">IF(O148&lt;&gt;0,O148,A147)</f>
        <v>93584</v>
      </c>
      <c r="B148" s="205" t="n">
        <v>97586</v>
      </c>
      <c r="C148" s="206" t="s">
        <v>2508</v>
      </c>
      <c r="D148" s="206" t="s">
        <v>2454</v>
      </c>
      <c r="E148" s="207" t="s">
        <v>2415</v>
      </c>
      <c r="F148" s="207" t="s">
        <v>2430</v>
      </c>
      <c r="G148" s="352" t="n">
        <v>0.0662</v>
      </c>
      <c r="H148" s="253" t="n">
        <f aca="false">VLOOKUP(B148,'CMP-SIN-SD-10-2023'!A:D,4,0)</f>
        <v>135</v>
      </c>
      <c r="I148" s="253" t="s">
        <v>2417</v>
      </c>
      <c r="J148" s="220" t="n">
        <f aca="false">TRUNC((H148*G148),2)</f>
        <v>8.93</v>
      </c>
      <c r="M148" s="220" t="n">
        <f aca="false">VLOOKUP(B148,'CMP-SIN-SD-10-2023'!A:D,4,0)</f>
        <v>135</v>
      </c>
      <c r="N148" s="220" t="n">
        <f aca="false">M148=H148</f>
        <v>1</v>
      </c>
      <c r="P148" s="333" t="s">
        <v>2418</v>
      </c>
    </row>
    <row r="149" customFormat="false" ht="60" hidden="false" customHeight="false" outlineLevel="0" collapsed="false">
      <c r="A149" s="351" t="n">
        <f aca="false">IF(O149&lt;&gt;0,O149,A148)</f>
        <v>93584</v>
      </c>
      <c r="B149" s="205" t="n">
        <v>91170</v>
      </c>
      <c r="C149" s="206" t="s">
        <v>2508</v>
      </c>
      <c r="D149" s="206" t="s">
        <v>2477</v>
      </c>
      <c r="E149" s="207" t="s">
        <v>2415</v>
      </c>
      <c r="F149" s="207" t="s">
        <v>2440</v>
      </c>
      <c r="G149" s="352" t="n">
        <v>0.1325</v>
      </c>
      <c r="H149" s="253" t="n">
        <f aca="false">VLOOKUP(B149,'CMP-SIN-SD-10-2023'!A:D,4,0)</f>
        <v>10.26</v>
      </c>
      <c r="I149" s="253" t="s">
        <v>2417</v>
      </c>
      <c r="J149" s="220" t="n">
        <f aca="false">TRUNC((H149*G149),2)</f>
        <v>1.35</v>
      </c>
      <c r="M149" s="220" t="n">
        <f aca="false">VLOOKUP(B149,'CMP-SIN-SD-10-2023'!A:D,4,0)</f>
        <v>10.26</v>
      </c>
      <c r="N149" s="220" t="n">
        <f aca="false">M149=H149</f>
        <v>1</v>
      </c>
      <c r="P149" s="333" t="s">
        <v>2418</v>
      </c>
    </row>
    <row r="150" customFormat="false" ht="45" hidden="false" customHeight="false" outlineLevel="0" collapsed="false">
      <c r="A150" s="351" t="n">
        <f aca="false">IF(O150&lt;&gt;0,O150,A149)</f>
        <v>93584</v>
      </c>
      <c r="B150" s="205" t="n">
        <v>91173</v>
      </c>
      <c r="C150" s="206" t="s">
        <v>2508</v>
      </c>
      <c r="D150" s="206" t="s">
        <v>2478</v>
      </c>
      <c r="E150" s="207" t="s">
        <v>2415</v>
      </c>
      <c r="F150" s="207" t="s">
        <v>2440</v>
      </c>
      <c r="G150" s="352" t="n">
        <v>0.1722</v>
      </c>
      <c r="H150" s="253" t="n">
        <f aca="false">VLOOKUP(B150,'CMP-SIN-SD-10-2023'!A:D,4,0)</f>
        <v>3.82</v>
      </c>
      <c r="I150" s="253" t="s">
        <v>2417</v>
      </c>
      <c r="J150" s="220" t="n">
        <f aca="false">TRUNC((H150*G150),2)</f>
        <v>0.65</v>
      </c>
      <c r="M150" s="220" t="n">
        <f aca="false">VLOOKUP(B150,'CMP-SIN-SD-10-2023'!A:D,4,0)</f>
        <v>3.82</v>
      </c>
      <c r="N150" s="220" t="n">
        <f aca="false">M150=H150</f>
        <v>1</v>
      </c>
      <c r="P150" s="333" t="s">
        <v>2418</v>
      </c>
    </row>
    <row r="151" customFormat="false" ht="30" hidden="false" customHeight="false" outlineLevel="0" collapsed="false">
      <c r="A151" s="351" t="n">
        <f aca="false">IF(O151&lt;&gt;0,O151,A150)</f>
        <v>93584</v>
      </c>
      <c r="B151" s="205" t="n">
        <v>93358</v>
      </c>
      <c r="C151" s="206" t="s">
        <v>2508</v>
      </c>
      <c r="D151" s="206" t="s">
        <v>2481</v>
      </c>
      <c r="E151" s="207" t="s">
        <v>2415</v>
      </c>
      <c r="F151" s="207" t="s">
        <v>2438</v>
      </c>
      <c r="G151" s="352" t="n">
        <v>0.0404</v>
      </c>
      <c r="H151" s="253" t="n">
        <f aca="false">VLOOKUP(B151,'CMP-SIN-SD-10-2023'!A:D,4,0)</f>
        <v>86.67</v>
      </c>
      <c r="I151" s="253" t="s">
        <v>2417</v>
      </c>
      <c r="J151" s="220" t="n">
        <f aca="false">TRUNC((H151*G151),2)</f>
        <v>3.5</v>
      </c>
      <c r="M151" s="220" t="n">
        <f aca="false">VLOOKUP(B151,'CMP-SIN-SD-10-2023'!A:D,4,0)</f>
        <v>86.67</v>
      </c>
      <c r="N151" s="220" t="n">
        <f aca="false">M151=H151</f>
        <v>1</v>
      </c>
      <c r="P151" s="333" t="s">
        <v>2418</v>
      </c>
    </row>
    <row r="152" customFormat="false" ht="30" hidden="false" customHeight="false" outlineLevel="0" collapsed="false">
      <c r="A152" s="351" t="n">
        <f aca="false">IF(O152&lt;&gt;0,O152,A151)</f>
        <v>93584</v>
      </c>
      <c r="B152" s="205" t="n">
        <v>93382</v>
      </c>
      <c r="C152" s="206" t="s">
        <v>2508</v>
      </c>
      <c r="D152" s="206" t="s">
        <v>2482</v>
      </c>
      <c r="E152" s="207" t="s">
        <v>2415</v>
      </c>
      <c r="F152" s="207" t="s">
        <v>2438</v>
      </c>
      <c r="G152" s="352" t="n">
        <v>0.0106</v>
      </c>
      <c r="H152" s="253" t="n">
        <f aca="false">VLOOKUP(B152,'CMP-SIN-SD-10-2023'!A:D,4,0)</f>
        <v>25.28</v>
      </c>
      <c r="I152" s="253" t="s">
        <v>2417</v>
      </c>
      <c r="J152" s="220" t="n">
        <f aca="false">TRUNC((H152*G152),2)</f>
        <v>0.26</v>
      </c>
      <c r="M152" s="220" t="n">
        <f aca="false">VLOOKUP(B152,'CMP-SIN-SD-10-2023'!A:D,4,0)</f>
        <v>25.28</v>
      </c>
      <c r="N152" s="220" t="n">
        <f aca="false">M152=H152</f>
        <v>1</v>
      </c>
      <c r="P152" s="333" t="s">
        <v>2418</v>
      </c>
    </row>
    <row r="153" customFormat="false" ht="30" hidden="false" customHeight="false" outlineLevel="0" collapsed="false">
      <c r="A153" s="351" t="n">
        <f aca="false">IF(O153&lt;&gt;0,O153,A152)</f>
        <v>93584</v>
      </c>
      <c r="B153" s="205" t="n">
        <v>88489</v>
      </c>
      <c r="C153" s="206" t="s">
        <v>2508</v>
      </c>
      <c r="D153" s="206" t="s">
        <v>2483</v>
      </c>
      <c r="E153" s="207" t="s">
        <v>2415</v>
      </c>
      <c r="F153" s="207" t="s">
        <v>2414</v>
      </c>
      <c r="G153" s="352" t="n">
        <v>5.0649</v>
      </c>
      <c r="H153" s="253" t="n">
        <f aca="false">VLOOKUP(B153,'CMP-SIN-SD-10-2023'!A:D,4,0)</f>
        <v>13.65</v>
      </c>
      <c r="I153" s="253" t="s">
        <v>2417</v>
      </c>
      <c r="J153" s="220" t="n">
        <f aca="false">TRUNC((H153*G153),2)</f>
        <v>69.13</v>
      </c>
      <c r="M153" s="220" t="n">
        <f aca="false">VLOOKUP(B153,'CMP-SIN-SD-10-2023'!A:D,4,0)</f>
        <v>13.65</v>
      </c>
      <c r="N153" s="220" t="n">
        <f aca="false">M153=H153</f>
        <v>1</v>
      </c>
      <c r="P153" s="333" t="s">
        <v>2418</v>
      </c>
    </row>
    <row r="154" customFormat="false" ht="30" hidden="false" customHeight="false" outlineLevel="0" collapsed="false">
      <c r="A154" s="351" t="n">
        <f aca="false">IF(O154&lt;&gt;0,O154,A153)</f>
        <v>93584</v>
      </c>
      <c r="B154" s="205" t="n">
        <v>11455</v>
      </c>
      <c r="C154" s="206" t="s">
        <v>2508</v>
      </c>
      <c r="D154" s="206" t="s">
        <v>2504</v>
      </c>
      <c r="E154" s="207" t="s">
        <v>2415</v>
      </c>
      <c r="F154" s="207" t="s">
        <v>2430</v>
      </c>
      <c r="G154" s="352" t="n">
        <v>0.0662</v>
      </c>
      <c r="H154" s="253" t="n">
        <f aca="false">VLOOKUP(B154,'INS-SIN-SD-10-2023'!A:D,4,0)</f>
        <v>16.75</v>
      </c>
      <c r="I154" s="253" t="s">
        <v>2417</v>
      </c>
      <c r="J154" s="220" t="n">
        <f aca="false">TRUNC((H154*G154),2)</f>
        <v>1.1</v>
      </c>
      <c r="M154" s="220" t="n">
        <f aca="false">VLOOKUP(B154,'INS-SIN-SD-10-2023'!A:D,4,0)</f>
        <v>16.75</v>
      </c>
      <c r="N154" s="220" t="n">
        <f aca="false">M154=H154</f>
        <v>1</v>
      </c>
      <c r="P154" s="333" t="s">
        <v>2492</v>
      </c>
    </row>
    <row r="155" customFormat="false" ht="45" hidden="false" customHeight="false" outlineLevel="0" collapsed="false">
      <c r="A155" s="353" t="s">
        <v>2129</v>
      </c>
      <c r="B155" s="354" t="s">
        <v>2411</v>
      </c>
      <c r="C155" s="355" t="s">
        <v>2510</v>
      </c>
      <c r="D155" s="355" t="s">
        <v>2511</v>
      </c>
      <c r="E155" s="356" t="s">
        <v>2430</v>
      </c>
      <c r="F155" s="356" t="s">
        <v>2415</v>
      </c>
      <c r="G155" s="357" t="s">
        <v>2416</v>
      </c>
      <c r="H155" s="358" t="s">
        <v>2417</v>
      </c>
      <c r="I155" s="350" t="n">
        <f aca="false">SUMIF(A:A,A155,J:J)</f>
        <v>2128.78</v>
      </c>
      <c r="K155" s="220" t="e">
        <f aca="false">VLOOKUP(A155,'CMP-SIN-SD-10-2023'!A:D,4,0)</f>
        <v>#N/A</v>
      </c>
      <c r="L155" s="220" t="e">
        <f aca="false">K155=I155</f>
        <v>#N/A</v>
      </c>
      <c r="P155" s="333" t="s">
        <v>2418</v>
      </c>
    </row>
    <row r="156" customFormat="false" ht="15" hidden="false" customHeight="false" outlineLevel="0" collapsed="false">
      <c r="A156" s="351" t="str">
        <f aca="false">IF(O156&lt;&gt;0,O156,A155)</f>
        <v>CCU.02.0001</v>
      </c>
      <c r="B156" s="205" t="n">
        <v>88262</v>
      </c>
      <c r="C156" s="206" t="s">
        <v>2511</v>
      </c>
      <c r="D156" s="206" t="s">
        <v>2501</v>
      </c>
      <c r="E156" s="207" t="s">
        <v>2415</v>
      </c>
      <c r="F156" s="207" t="s">
        <v>2502</v>
      </c>
      <c r="G156" s="352" t="n">
        <v>10</v>
      </c>
      <c r="H156" s="253" t="n">
        <f aca="false">VLOOKUP(B156,'CMP-SIN-SD-10-2023'!A:D,4,0)</f>
        <v>29.14</v>
      </c>
      <c r="I156" s="253" t="s">
        <v>2417</v>
      </c>
      <c r="J156" s="220" t="n">
        <f aca="false">TRUNC((H156*G156),2)</f>
        <v>291.4</v>
      </c>
      <c r="M156" s="220" t="n">
        <f aca="false">VLOOKUP(B156,'CMP-SIN-SD-10-2023'!A:D,4,0)</f>
        <v>29.14</v>
      </c>
      <c r="N156" s="220" t="n">
        <f aca="false">M156=H156</f>
        <v>1</v>
      </c>
      <c r="P156" s="333" t="s">
        <v>2418</v>
      </c>
    </row>
    <row r="157" customFormat="false" ht="15" hidden="false" customHeight="false" outlineLevel="0" collapsed="false">
      <c r="A157" s="351" t="str">
        <f aca="false">IF(O157&lt;&gt;0,O157,A156)</f>
        <v>CCU.02.0001</v>
      </c>
      <c r="B157" s="205" t="n">
        <v>88316</v>
      </c>
      <c r="C157" s="206" t="s">
        <v>2511</v>
      </c>
      <c r="D157" s="206" t="s">
        <v>2512</v>
      </c>
      <c r="E157" s="207" t="s">
        <v>2415</v>
      </c>
      <c r="F157" s="207" t="s">
        <v>2502</v>
      </c>
      <c r="G157" s="352" t="n">
        <v>10</v>
      </c>
      <c r="H157" s="253" t="n">
        <f aca="false">VLOOKUP(B157,'CMP-SIN-SD-10-2023'!A:D,4,0)</f>
        <v>21.91</v>
      </c>
      <c r="I157" s="253" t="s">
        <v>2417</v>
      </c>
      <c r="J157" s="220" t="n">
        <f aca="false">TRUNC((H157*G157),2)</f>
        <v>219.1</v>
      </c>
      <c r="M157" s="220" t="n">
        <f aca="false">VLOOKUP(B157,'CMP-SIN-SD-10-2023'!A:D,4,0)</f>
        <v>21.91</v>
      </c>
      <c r="N157" s="220" t="n">
        <f aca="false">M157=H157</f>
        <v>1</v>
      </c>
      <c r="P157" s="333" t="s">
        <v>2418</v>
      </c>
    </row>
    <row r="158" customFormat="false" ht="30" hidden="false" customHeight="false" outlineLevel="0" collapsed="false">
      <c r="A158" s="351" t="str">
        <f aca="false">IF(O158&lt;&gt;0,O158,A157)</f>
        <v>CCU.02.0001</v>
      </c>
      <c r="B158" s="205" t="n">
        <v>4430</v>
      </c>
      <c r="C158" s="206" t="s">
        <v>2511</v>
      </c>
      <c r="D158" s="206" t="s">
        <v>2513</v>
      </c>
      <c r="E158" s="207" t="s">
        <v>2415</v>
      </c>
      <c r="F158" s="207" t="s">
        <v>2440</v>
      </c>
      <c r="G158" s="352" t="n">
        <v>22</v>
      </c>
      <c r="H158" s="253" t="n">
        <f aca="false">VLOOKUP(B158,'INS-SIN-SD-10-2023'!A:D,4,0)</f>
        <v>15.44</v>
      </c>
      <c r="I158" s="253" t="s">
        <v>2417</v>
      </c>
      <c r="J158" s="220" t="n">
        <f aca="false">TRUNC((H158*G158),2)</f>
        <v>339.68</v>
      </c>
      <c r="M158" s="220" t="n">
        <f aca="false">VLOOKUP(B158,'INS-SIN-SD-10-2023'!A:D,4,0)</f>
        <v>15.44</v>
      </c>
      <c r="N158" s="220" t="n">
        <f aca="false">M158=H158</f>
        <v>1</v>
      </c>
      <c r="P158" s="333" t="s">
        <v>2492</v>
      </c>
    </row>
    <row r="159" customFormat="false" ht="15" hidden="false" customHeight="false" outlineLevel="0" collapsed="false">
      <c r="A159" s="351" t="str">
        <f aca="false">IF(O159&lt;&gt;0,O159,A158)</f>
        <v>CCU.02.0001</v>
      </c>
      <c r="B159" s="205" t="n">
        <v>5068</v>
      </c>
      <c r="C159" s="206" t="s">
        <v>2511</v>
      </c>
      <c r="D159" s="206" t="s">
        <v>2514</v>
      </c>
      <c r="E159" s="207" t="s">
        <v>2415</v>
      </c>
      <c r="F159" s="207" t="s">
        <v>2515</v>
      </c>
      <c r="G159" s="352" t="n">
        <v>0.5</v>
      </c>
      <c r="H159" s="253" t="n">
        <f aca="false">VLOOKUP(B159,'INS-SIN-SD-10-2023'!A:D,4,0)</f>
        <v>20.24</v>
      </c>
      <c r="I159" s="253" t="s">
        <v>2417</v>
      </c>
      <c r="J159" s="220" t="n">
        <f aca="false">TRUNC((H159*G159),2)</f>
        <v>10.12</v>
      </c>
      <c r="M159" s="220" t="n">
        <f aca="false">VLOOKUP(B159,'INS-SIN-SD-10-2023'!A:D,4,0)</f>
        <v>20.24</v>
      </c>
      <c r="N159" s="220" t="n">
        <f aca="false">M159=H159</f>
        <v>1</v>
      </c>
      <c r="P159" s="333" t="s">
        <v>2492</v>
      </c>
    </row>
    <row r="160" customFormat="false" ht="30" hidden="false" customHeight="false" outlineLevel="0" collapsed="false">
      <c r="A160" s="351" t="str">
        <f aca="false">IF(O160&lt;&gt;0,O160,A159)</f>
        <v>CCU.02.0001</v>
      </c>
      <c r="B160" s="205" t="n">
        <v>6212</v>
      </c>
      <c r="C160" s="206" t="s">
        <v>2511</v>
      </c>
      <c r="D160" s="206" t="s">
        <v>2516</v>
      </c>
      <c r="E160" s="207" t="s">
        <v>2415</v>
      </c>
      <c r="F160" s="207" t="s">
        <v>2440</v>
      </c>
      <c r="G160" s="352" t="n">
        <v>96.61</v>
      </c>
      <c r="H160" s="253" t="n">
        <f aca="false">VLOOKUP(B160,'INS-SIN-SD-10-2023'!A:D,4,0)</f>
        <v>13.13</v>
      </c>
      <c r="I160" s="253" t="s">
        <v>2417</v>
      </c>
      <c r="J160" s="220" t="n">
        <f aca="false">TRUNC((H160*G160),2)</f>
        <v>1268.48</v>
      </c>
      <c r="M160" s="220" t="n">
        <f aca="false">VLOOKUP(B160,'INS-SIN-SD-10-2023'!A:D,4,0)</f>
        <v>13.13</v>
      </c>
      <c r="N160" s="220" t="n">
        <f aca="false">M160=H160</f>
        <v>1</v>
      </c>
      <c r="P160" s="333" t="s">
        <v>2492</v>
      </c>
    </row>
    <row r="161" customFormat="false" ht="45" hidden="false" customHeight="false" outlineLevel="0" collapsed="false">
      <c r="A161" s="353" t="s">
        <v>2134</v>
      </c>
      <c r="B161" s="354" t="s">
        <v>2411</v>
      </c>
      <c r="C161" s="355" t="s">
        <v>2517</v>
      </c>
      <c r="D161" s="355" t="s">
        <v>2518</v>
      </c>
      <c r="E161" s="356" t="s">
        <v>2430</v>
      </c>
      <c r="F161" s="356" t="s">
        <v>2415</v>
      </c>
      <c r="G161" s="357" t="s">
        <v>2416</v>
      </c>
      <c r="H161" s="358" t="s">
        <v>2417</v>
      </c>
      <c r="I161" s="350" t="n">
        <f aca="false">SUMIF(A:A,A161,J:J)</f>
        <v>1273.17</v>
      </c>
      <c r="K161" s="220" t="e">
        <f aca="false">VLOOKUP(A161,'CMP-SIN-SD-10-2023'!A:D,4,0)</f>
        <v>#N/A</v>
      </c>
      <c r="L161" s="220" t="e">
        <f aca="false">K161=I161</f>
        <v>#N/A</v>
      </c>
      <c r="P161" s="333" t="s">
        <v>2418</v>
      </c>
    </row>
    <row r="162" customFormat="false" ht="15" hidden="false" customHeight="false" outlineLevel="0" collapsed="false">
      <c r="A162" s="351" t="str">
        <f aca="false">IF(O162&lt;&gt;0,O162,A161)</f>
        <v>CCU.02.0002</v>
      </c>
      <c r="B162" s="205" t="n">
        <v>88262</v>
      </c>
      <c r="C162" s="206" t="s">
        <v>2518</v>
      </c>
      <c r="D162" s="206" t="s">
        <v>2501</v>
      </c>
      <c r="E162" s="207" t="s">
        <v>2415</v>
      </c>
      <c r="F162" s="207" t="s">
        <v>2502</v>
      </c>
      <c r="G162" s="352" t="n">
        <v>5</v>
      </c>
      <c r="H162" s="253" t="n">
        <f aca="false">VLOOKUP(B162,'CMP-SIN-SD-10-2023'!A:D,4,0)</f>
        <v>29.14</v>
      </c>
      <c r="I162" s="253" t="s">
        <v>2417</v>
      </c>
      <c r="J162" s="220" t="n">
        <f aca="false">TRUNC((H162*G162),2)</f>
        <v>145.7</v>
      </c>
      <c r="M162" s="220" t="n">
        <f aca="false">VLOOKUP(B162,'CMP-SIN-SD-10-2023'!A:D,4,0)</f>
        <v>29.14</v>
      </c>
      <c r="N162" s="220" t="n">
        <f aca="false">M162=H162</f>
        <v>1</v>
      </c>
      <c r="P162" s="333" t="s">
        <v>2418</v>
      </c>
    </row>
    <row r="163" customFormat="false" ht="15" hidden="false" customHeight="false" outlineLevel="0" collapsed="false">
      <c r="A163" s="351" t="str">
        <f aca="false">IF(O163&lt;&gt;0,O163,A162)</f>
        <v>CCU.02.0002</v>
      </c>
      <c r="B163" s="205" t="n">
        <v>88316</v>
      </c>
      <c r="C163" s="206" t="s">
        <v>2518</v>
      </c>
      <c r="D163" s="206" t="s">
        <v>2512</v>
      </c>
      <c r="E163" s="207" t="s">
        <v>2415</v>
      </c>
      <c r="F163" s="207" t="s">
        <v>2502</v>
      </c>
      <c r="G163" s="352" t="n">
        <v>5</v>
      </c>
      <c r="H163" s="253" t="n">
        <f aca="false">VLOOKUP(B163,'CMP-SIN-SD-10-2023'!A:D,4,0)</f>
        <v>21.91</v>
      </c>
      <c r="I163" s="253" t="s">
        <v>2417</v>
      </c>
      <c r="J163" s="220" t="n">
        <f aca="false">TRUNC((H163*G163),2)</f>
        <v>109.55</v>
      </c>
      <c r="M163" s="220" t="n">
        <f aca="false">VLOOKUP(B163,'CMP-SIN-SD-10-2023'!A:D,4,0)</f>
        <v>21.91</v>
      </c>
      <c r="N163" s="220" t="n">
        <f aca="false">M163=H163</f>
        <v>1</v>
      </c>
      <c r="P163" s="333" t="s">
        <v>2418</v>
      </c>
    </row>
    <row r="164" customFormat="false" ht="30" hidden="false" customHeight="false" outlineLevel="0" collapsed="false">
      <c r="A164" s="351" t="str">
        <f aca="false">IF(O164&lt;&gt;0,O164,A163)</f>
        <v>CCU.02.0002</v>
      </c>
      <c r="B164" s="205" t="n">
        <v>4430</v>
      </c>
      <c r="C164" s="206" t="s">
        <v>2518</v>
      </c>
      <c r="D164" s="206" t="s">
        <v>2513</v>
      </c>
      <c r="E164" s="207" t="s">
        <v>2415</v>
      </c>
      <c r="F164" s="207" t="s">
        <v>2440</v>
      </c>
      <c r="G164" s="352" t="n">
        <v>65.6</v>
      </c>
      <c r="H164" s="253" t="n">
        <f aca="false">VLOOKUP(B164,'INS-SIN-SD-10-2023'!A:D,4,0)</f>
        <v>15.44</v>
      </c>
      <c r="I164" s="253" t="s">
        <v>2417</v>
      </c>
      <c r="J164" s="220" t="n">
        <f aca="false">TRUNC((H164*G164),2)</f>
        <v>1012.86</v>
      </c>
      <c r="M164" s="220" t="n">
        <f aca="false">VLOOKUP(B164,'INS-SIN-SD-10-2023'!A:D,4,0)</f>
        <v>15.44</v>
      </c>
      <c r="N164" s="220" t="n">
        <f aca="false">M164=H164</f>
        <v>1</v>
      </c>
      <c r="P164" s="333" t="s">
        <v>2492</v>
      </c>
    </row>
    <row r="165" customFormat="false" ht="15" hidden="false" customHeight="false" outlineLevel="0" collapsed="false">
      <c r="A165" s="351" t="str">
        <f aca="false">IF(O165&lt;&gt;0,O165,A164)</f>
        <v>CCU.02.0002</v>
      </c>
      <c r="B165" s="205" t="n">
        <v>5068</v>
      </c>
      <c r="C165" s="206" t="s">
        <v>2518</v>
      </c>
      <c r="D165" s="206" t="s">
        <v>2514</v>
      </c>
      <c r="E165" s="207" t="s">
        <v>2415</v>
      </c>
      <c r="F165" s="207" t="s">
        <v>2515</v>
      </c>
      <c r="G165" s="352" t="n">
        <v>0.25</v>
      </c>
      <c r="H165" s="253" t="n">
        <f aca="false">VLOOKUP(B165,'INS-SIN-SD-10-2023'!A:D,4,0)</f>
        <v>20.24</v>
      </c>
      <c r="I165" s="253" t="s">
        <v>2417</v>
      </c>
      <c r="J165" s="220" t="n">
        <f aca="false">TRUNC((H165*G165),2)</f>
        <v>5.06</v>
      </c>
      <c r="M165" s="220" t="n">
        <f aca="false">VLOOKUP(B165,'INS-SIN-SD-10-2023'!A:D,4,0)</f>
        <v>20.24</v>
      </c>
      <c r="N165" s="220" t="n">
        <f aca="false">M165=H165</f>
        <v>1</v>
      </c>
      <c r="P165" s="333" t="s">
        <v>2492</v>
      </c>
    </row>
    <row r="166" customFormat="false" ht="45" hidden="false" customHeight="false" outlineLevel="0" collapsed="false">
      <c r="A166" s="353" t="s">
        <v>2146</v>
      </c>
      <c r="B166" s="354" t="s">
        <v>2411</v>
      </c>
      <c r="C166" s="355" t="s">
        <v>2519</v>
      </c>
      <c r="D166" s="355" t="s">
        <v>2508</v>
      </c>
      <c r="E166" s="356" t="s">
        <v>2430</v>
      </c>
      <c r="F166" s="356" t="s">
        <v>2415</v>
      </c>
      <c r="G166" s="357" t="s">
        <v>2416</v>
      </c>
      <c r="H166" s="358" t="s">
        <v>2417</v>
      </c>
      <c r="I166" s="350" t="n">
        <f aca="false">SUMIF(A:A,A166,J:J)</f>
        <v>933.49</v>
      </c>
      <c r="K166" s="220" t="e">
        <f aca="false">VLOOKUP(A166,'CMP-SIN-SD-10-2023'!A:D,4,0)</f>
        <v>#N/A</v>
      </c>
      <c r="L166" s="220" t="e">
        <f aca="false">K166=I166</f>
        <v>#N/A</v>
      </c>
      <c r="P166" s="333" t="s">
        <v>2418</v>
      </c>
    </row>
    <row r="167" customFormat="false" ht="15" hidden="false" customHeight="false" outlineLevel="0" collapsed="false">
      <c r="A167" s="351" t="str">
        <f aca="false">IF(O167&lt;&gt;0,O167,A166)</f>
        <v>CCU.02.0003</v>
      </c>
      <c r="B167" s="205" t="n">
        <v>88262</v>
      </c>
      <c r="C167" s="206" t="s">
        <v>2508</v>
      </c>
      <c r="D167" s="206" t="s">
        <v>2501</v>
      </c>
      <c r="E167" s="207" t="s">
        <v>2415</v>
      </c>
      <c r="F167" s="207" t="s">
        <v>2502</v>
      </c>
      <c r="G167" s="352" t="n">
        <v>5</v>
      </c>
      <c r="H167" s="253" t="n">
        <f aca="false">VLOOKUP(B167,'CMP-SIN-SD-10-2023'!A:D,4,0)</f>
        <v>29.14</v>
      </c>
      <c r="I167" s="253" t="s">
        <v>2417</v>
      </c>
      <c r="J167" s="220" t="n">
        <f aca="false">TRUNC((H167*G167),2)</f>
        <v>145.7</v>
      </c>
      <c r="M167" s="220" t="n">
        <f aca="false">VLOOKUP(B167,'CMP-SIN-SD-10-2023'!A:D,4,0)</f>
        <v>29.14</v>
      </c>
      <c r="N167" s="220" t="n">
        <f aca="false">M167=H167</f>
        <v>1</v>
      </c>
      <c r="P167" s="333" t="s">
        <v>2418</v>
      </c>
    </row>
    <row r="168" customFormat="false" ht="15" hidden="false" customHeight="false" outlineLevel="0" collapsed="false">
      <c r="A168" s="351" t="str">
        <f aca="false">IF(O168&lt;&gt;0,O168,A167)</f>
        <v>CCU.02.0003</v>
      </c>
      <c r="B168" s="205" t="n">
        <v>88316</v>
      </c>
      <c r="C168" s="206" t="s">
        <v>2508</v>
      </c>
      <c r="D168" s="206" t="s">
        <v>2512</v>
      </c>
      <c r="E168" s="207" t="s">
        <v>2415</v>
      </c>
      <c r="F168" s="207" t="s">
        <v>2502</v>
      </c>
      <c r="G168" s="352" t="n">
        <v>5</v>
      </c>
      <c r="H168" s="253" t="n">
        <f aca="false">VLOOKUP(B168,'CMP-SIN-SD-10-2023'!A:D,4,0)</f>
        <v>21.91</v>
      </c>
      <c r="I168" s="253" t="s">
        <v>2417</v>
      </c>
      <c r="J168" s="220" t="n">
        <f aca="false">TRUNC((H168*G168),2)</f>
        <v>109.55</v>
      </c>
      <c r="M168" s="220" t="n">
        <f aca="false">VLOOKUP(B168,'CMP-SIN-SD-10-2023'!A:D,4,0)</f>
        <v>21.91</v>
      </c>
      <c r="N168" s="220" t="n">
        <f aca="false">M168=H168</f>
        <v>1</v>
      </c>
      <c r="P168" s="333" t="s">
        <v>2418</v>
      </c>
    </row>
    <row r="169" customFormat="false" ht="30" hidden="false" customHeight="false" outlineLevel="0" collapsed="false">
      <c r="A169" s="351" t="str">
        <f aca="false">IF(O169&lt;&gt;0,O169,A168)</f>
        <v>CCU.02.0003</v>
      </c>
      <c r="B169" s="205" t="n">
        <v>4430</v>
      </c>
      <c r="C169" s="206" t="s">
        <v>2508</v>
      </c>
      <c r="D169" s="206" t="s">
        <v>2513</v>
      </c>
      <c r="E169" s="207" t="s">
        <v>2415</v>
      </c>
      <c r="F169" s="207" t="s">
        <v>2440</v>
      </c>
      <c r="G169" s="352" t="n">
        <v>43.6</v>
      </c>
      <c r="H169" s="253" t="n">
        <f aca="false">VLOOKUP(B169,'INS-SIN-SD-10-2023'!A:D,4,0)</f>
        <v>15.44</v>
      </c>
      <c r="I169" s="253" t="s">
        <v>2417</v>
      </c>
      <c r="J169" s="220" t="n">
        <f aca="false">TRUNC((H169*G169),2)</f>
        <v>673.18</v>
      </c>
      <c r="M169" s="220" t="n">
        <f aca="false">VLOOKUP(B169,'INS-SIN-SD-10-2023'!A:D,4,0)</f>
        <v>15.44</v>
      </c>
      <c r="N169" s="220" t="n">
        <f aca="false">M169=H169</f>
        <v>1</v>
      </c>
      <c r="P169" s="333" t="s">
        <v>2492</v>
      </c>
    </row>
    <row r="170" customFormat="false" ht="15" hidden="false" customHeight="false" outlineLevel="0" collapsed="false">
      <c r="A170" s="351" t="str">
        <f aca="false">IF(O170&lt;&gt;0,O170,A169)</f>
        <v>CCU.02.0003</v>
      </c>
      <c r="B170" s="205" t="n">
        <v>5068</v>
      </c>
      <c r="C170" s="206" t="s">
        <v>2508</v>
      </c>
      <c r="D170" s="206" t="s">
        <v>2514</v>
      </c>
      <c r="E170" s="207" t="s">
        <v>2415</v>
      </c>
      <c r="F170" s="207" t="s">
        <v>2515</v>
      </c>
      <c r="G170" s="352" t="n">
        <v>0.25</v>
      </c>
      <c r="H170" s="253" t="n">
        <f aca="false">VLOOKUP(B170,'INS-SIN-SD-10-2023'!A:D,4,0)</f>
        <v>20.24</v>
      </c>
      <c r="I170" s="253" t="s">
        <v>2417</v>
      </c>
      <c r="J170" s="220" t="n">
        <f aca="false">TRUNC((H170*G170),2)</f>
        <v>5.06</v>
      </c>
      <c r="M170" s="220" t="n">
        <f aca="false">VLOOKUP(B170,'INS-SIN-SD-10-2023'!A:D,4,0)</f>
        <v>20.24</v>
      </c>
      <c r="N170" s="220" t="n">
        <f aca="false">M170=H170</f>
        <v>1</v>
      </c>
      <c r="P170" s="333" t="s">
        <v>2492</v>
      </c>
    </row>
    <row r="171" customFormat="false" ht="45" hidden="false" customHeight="false" outlineLevel="0" collapsed="false">
      <c r="A171" s="353" t="s">
        <v>2105</v>
      </c>
      <c r="B171" s="354" t="s">
        <v>2411</v>
      </c>
      <c r="C171" s="355" t="s">
        <v>2520</v>
      </c>
      <c r="D171" s="355" t="s">
        <v>2521</v>
      </c>
      <c r="E171" s="356" t="s">
        <v>2414</v>
      </c>
      <c r="F171" s="356" t="s">
        <v>2415</v>
      </c>
      <c r="G171" s="357" t="s">
        <v>2416</v>
      </c>
      <c r="H171" s="358" t="s">
        <v>2417</v>
      </c>
      <c r="I171" s="350" t="n">
        <f aca="false">SUMIF(A:A,A171,J:J)</f>
        <v>300.56</v>
      </c>
      <c r="K171" s="220" t="e">
        <f aca="false">VLOOKUP(A171,'CMP-SIN-SD-10-2023'!A:D,4,0)</f>
        <v>#N/A</v>
      </c>
      <c r="L171" s="220" t="e">
        <f aca="false">K171=I171</f>
        <v>#N/A</v>
      </c>
      <c r="P171" s="333" t="s">
        <v>2418</v>
      </c>
    </row>
    <row r="172" customFormat="false" ht="45" hidden="false" customHeight="false" outlineLevel="0" collapsed="false">
      <c r="A172" s="351" t="str">
        <f aca="false">IF(O172&lt;&gt;0,O172,A171)</f>
        <v>CCU.02.0004</v>
      </c>
      <c r="B172" s="205" t="n">
        <v>98441</v>
      </c>
      <c r="C172" s="206" t="s">
        <v>2521</v>
      </c>
      <c r="D172" s="206" t="s">
        <v>2419</v>
      </c>
      <c r="E172" s="207" t="s">
        <v>2415</v>
      </c>
      <c r="F172" s="207" t="s">
        <v>2414</v>
      </c>
      <c r="G172" s="352" t="n">
        <v>0.0981</v>
      </c>
      <c r="H172" s="253" t="n">
        <f aca="false">VLOOKUP(B172,'CMP-SIN-SD-10-2023'!A:D,4,0)</f>
        <v>157.17</v>
      </c>
      <c r="I172" s="253" t="s">
        <v>2417</v>
      </c>
      <c r="J172" s="220" t="n">
        <f aca="false">TRUNC((H172*G172),2)</f>
        <v>15.41</v>
      </c>
      <c r="M172" s="220" t="n">
        <f aca="false">VLOOKUP(B172,'CMP-SIN-SD-10-2023'!A:D,4,0)</f>
        <v>157.17</v>
      </c>
      <c r="N172" s="220" t="n">
        <f aca="false">M172=H172</f>
        <v>1</v>
      </c>
      <c r="P172" s="333" t="s">
        <v>2418</v>
      </c>
    </row>
    <row r="173" customFormat="false" ht="45" hidden="false" customHeight="false" outlineLevel="0" collapsed="false">
      <c r="A173" s="351" t="str">
        <f aca="false">IF(O173&lt;&gt;0,O173,A172)</f>
        <v>CCU.02.0004</v>
      </c>
      <c r="B173" s="205" t="n">
        <v>98442</v>
      </c>
      <c r="C173" s="206" t="s">
        <v>2521</v>
      </c>
      <c r="D173" s="206" t="s">
        <v>2420</v>
      </c>
      <c r="E173" s="207" t="s">
        <v>2415</v>
      </c>
      <c r="F173" s="207" t="s">
        <v>2414</v>
      </c>
      <c r="G173" s="352" t="n">
        <v>0.1129</v>
      </c>
      <c r="H173" s="253" t="n">
        <f aca="false">VLOOKUP(B173,'CMP-SIN-SD-10-2023'!A:D,4,0)</f>
        <v>160.76</v>
      </c>
      <c r="I173" s="253" t="s">
        <v>2417</v>
      </c>
      <c r="J173" s="220" t="n">
        <f aca="false">TRUNC((H173*G173),2)</f>
        <v>18.14</v>
      </c>
      <c r="M173" s="220" t="n">
        <f aca="false">VLOOKUP(B173,'CMP-SIN-SD-10-2023'!A:D,4,0)</f>
        <v>160.76</v>
      </c>
      <c r="N173" s="220" t="n">
        <f aca="false">M173=H173</f>
        <v>1</v>
      </c>
      <c r="P173" s="333" t="s">
        <v>2418</v>
      </c>
    </row>
    <row r="174" customFormat="false" ht="45" hidden="false" customHeight="false" outlineLevel="0" collapsed="false">
      <c r="A174" s="351" t="str">
        <f aca="false">IF(O174&lt;&gt;0,O174,A173)</f>
        <v>CCU.02.0004</v>
      </c>
      <c r="B174" s="205" t="n">
        <v>98445</v>
      </c>
      <c r="C174" s="206" t="s">
        <v>2521</v>
      </c>
      <c r="D174" s="206" t="s">
        <v>2423</v>
      </c>
      <c r="E174" s="207" t="s">
        <v>2415</v>
      </c>
      <c r="F174" s="207" t="s">
        <v>2414</v>
      </c>
      <c r="G174" s="352" t="n">
        <v>0.1532</v>
      </c>
      <c r="H174" s="253" t="n">
        <f aca="false">VLOOKUP(B174,'CMP-SIN-SD-10-2023'!A:D,4,0)</f>
        <v>191.98</v>
      </c>
      <c r="I174" s="253" t="s">
        <v>2417</v>
      </c>
      <c r="J174" s="220" t="n">
        <f aca="false">TRUNC((H174*G174),2)</f>
        <v>29.41</v>
      </c>
      <c r="M174" s="220" t="n">
        <f aca="false">VLOOKUP(B174,'CMP-SIN-SD-10-2023'!A:D,4,0)</f>
        <v>191.98</v>
      </c>
      <c r="N174" s="220" t="n">
        <f aca="false">M174=H174</f>
        <v>1</v>
      </c>
      <c r="P174" s="333" t="s">
        <v>2418</v>
      </c>
    </row>
    <row r="175" customFormat="false" ht="45" hidden="false" customHeight="false" outlineLevel="0" collapsed="false">
      <c r="A175" s="351" t="str">
        <f aca="false">IF(O175&lt;&gt;0,O175,A174)</f>
        <v>CCU.02.0004</v>
      </c>
      <c r="B175" s="205" t="n">
        <v>98446</v>
      </c>
      <c r="C175" s="206" t="s">
        <v>2521</v>
      </c>
      <c r="D175" s="206" t="s">
        <v>2424</v>
      </c>
      <c r="E175" s="207" t="s">
        <v>2415</v>
      </c>
      <c r="F175" s="207" t="s">
        <v>2414</v>
      </c>
      <c r="G175" s="352" t="n">
        <v>0.1195</v>
      </c>
      <c r="H175" s="253" t="n">
        <f aca="false">VLOOKUP(B175,'CMP-SIN-SD-10-2023'!A:D,4,0)</f>
        <v>249.74</v>
      </c>
      <c r="I175" s="253" t="s">
        <v>2417</v>
      </c>
      <c r="J175" s="220" t="n">
        <f aca="false">TRUNC((H175*G175),2)</f>
        <v>29.84</v>
      </c>
      <c r="M175" s="220" t="n">
        <f aca="false">VLOOKUP(B175,'CMP-SIN-SD-10-2023'!A:D,4,0)</f>
        <v>249.74</v>
      </c>
      <c r="N175" s="220" t="n">
        <f aca="false">M175=H175</f>
        <v>1</v>
      </c>
      <c r="P175" s="333" t="s">
        <v>2418</v>
      </c>
    </row>
    <row r="176" customFormat="false" ht="60" hidden="false" customHeight="false" outlineLevel="0" collapsed="false">
      <c r="A176" s="351" t="str">
        <f aca="false">IF(O176&lt;&gt;0,O176,A175)</f>
        <v>CCU.02.0004</v>
      </c>
      <c r="B176" s="205" t="n">
        <v>92543</v>
      </c>
      <c r="C176" s="206" t="s">
        <v>2521</v>
      </c>
      <c r="D176" s="206" t="s">
        <v>2427</v>
      </c>
      <c r="E176" s="207" t="s">
        <v>2415</v>
      </c>
      <c r="F176" s="207" t="s">
        <v>2414</v>
      </c>
      <c r="G176" s="352" t="n">
        <v>1.2467</v>
      </c>
      <c r="H176" s="253" t="n">
        <f aca="false">VLOOKUP(B176,'CMP-SIN-SD-10-2023'!A:D,4,0)</f>
        <v>26.47</v>
      </c>
      <c r="I176" s="253" t="s">
        <v>2417</v>
      </c>
      <c r="J176" s="220" t="n">
        <f aca="false">TRUNC((H176*G176),2)</f>
        <v>33</v>
      </c>
      <c r="M176" s="220" t="n">
        <f aca="false">VLOOKUP(B176,'CMP-SIN-SD-10-2023'!A:D,4,0)</f>
        <v>26.47</v>
      </c>
      <c r="N176" s="220" t="n">
        <f aca="false">M176=H176</f>
        <v>1</v>
      </c>
      <c r="P176" s="333" t="s">
        <v>2418</v>
      </c>
    </row>
    <row r="177" customFormat="false" ht="60" hidden="false" customHeight="false" outlineLevel="0" collapsed="false">
      <c r="A177" s="351" t="str">
        <f aca="false">IF(O177&lt;&gt;0,O177,A176)</f>
        <v>CCU.02.0004</v>
      </c>
      <c r="B177" s="205" t="n">
        <v>94210</v>
      </c>
      <c r="C177" s="206" t="s">
        <v>2521</v>
      </c>
      <c r="D177" s="206" t="s">
        <v>2428</v>
      </c>
      <c r="E177" s="207" t="s">
        <v>2415</v>
      </c>
      <c r="F177" s="207" t="s">
        <v>2414</v>
      </c>
      <c r="G177" s="352" t="n">
        <v>1.2467</v>
      </c>
      <c r="H177" s="253" t="n">
        <f aca="false">VLOOKUP(B177,'CMP-SIN-SD-10-2023'!A:D,4,0)</f>
        <v>48.26</v>
      </c>
      <c r="I177" s="253" t="s">
        <v>2417</v>
      </c>
      <c r="J177" s="220" t="n">
        <f aca="false">TRUNC((H177*G177),2)</f>
        <v>60.16</v>
      </c>
      <c r="M177" s="220" t="n">
        <f aca="false">VLOOKUP(B177,'CMP-SIN-SD-10-2023'!A:D,4,0)</f>
        <v>48.26</v>
      </c>
      <c r="N177" s="220" t="n">
        <f aca="false">M177=H177</f>
        <v>1</v>
      </c>
      <c r="P177" s="333" t="s">
        <v>2418</v>
      </c>
    </row>
    <row r="178" customFormat="false" ht="30" hidden="false" customHeight="false" outlineLevel="0" collapsed="false">
      <c r="A178" s="351" t="str">
        <f aca="false">IF(O178&lt;&gt;0,O178,A177)</f>
        <v>CCU.02.0004</v>
      </c>
      <c r="B178" s="205" t="n">
        <v>95241</v>
      </c>
      <c r="C178" s="206" t="s">
        <v>2521</v>
      </c>
      <c r="D178" s="206" t="s">
        <v>2436</v>
      </c>
      <c r="E178" s="207" t="s">
        <v>2415</v>
      </c>
      <c r="F178" s="207" t="s">
        <v>2414</v>
      </c>
      <c r="G178" s="352" t="n">
        <v>1.2467</v>
      </c>
      <c r="H178" s="253" t="n">
        <f aca="false">VLOOKUP(B178,'CMP-SIN-SD-10-2023'!A:D,4,0)</f>
        <v>37.71</v>
      </c>
      <c r="I178" s="253" t="s">
        <v>2417</v>
      </c>
      <c r="J178" s="220" t="n">
        <f aca="false">TRUNC((H178*G178),2)</f>
        <v>47.01</v>
      </c>
      <c r="M178" s="220" t="n">
        <f aca="false">VLOOKUP(B178,'CMP-SIN-SD-10-2023'!A:D,4,0)</f>
        <v>37.71</v>
      </c>
      <c r="N178" s="220" t="n">
        <f aca="false">M178=H178</f>
        <v>1</v>
      </c>
      <c r="P178" s="333" t="s">
        <v>2418</v>
      </c>
    </row>
    <row r="179" customFormat="false" ht="30" hidden="false" customHeight="false" outlineLevel="0" collapsed="false">
      <c r="A179" s="351" t="str">
        <f aca="false">IF(O179&lt;&gt;0,O179,A178)</f>
        <v>CCU.02.0004</v>
      </c>
      <c r="B179" s="205" t="s">
        <v>2522</v>
      </c>
      <c r="C179" s="206" t="s">
        <v>2521</v>
      </c>
      <c r="D179" s="206" t="s">
        <v>2523</v>
      </c>
      <c r="E179" s="207" t="s">
        <v>2415</v>
      </c>
      <c r="F179" s="207" t="s">
        <v>2430</v>
      </c>
      <c r="G179" s="352" t="n">
        <v>0.0828</v>
      </c>
      <c r="H179" s="253" t="n">
        <v>20.36</v>
      </c>
      <c r="I179" s="253" t="s">
        <v>2417</v>
      </c>
      <c r="J179" s="220" t="n">
        <f aca="false">TRUNC((H179*G179),2)</f>
        <v>1.68</v>
      </c>
      <c r="M179" s="220" t="e">
        <f aca="false">VLOOKUP(B179,'INS-SIN-SD-10-2023'!A:D,4,0)</f>
        <v>#N/A</v>
      </c>
      <c r="N179" s="220" t="e">
        <f aca="false">M179=H179</f>
        <v>#N/A</v>
      </c>
      <c r="P179" s="333" t="s">
        <v>2418</v>
      </c>
    </row>
    <row r="180" customFormat="false" ht="45" hidden="false" customHeight="false" outlineLevel="0" collapsed="false">
      <c r="A180" s="351" t="str">
        <f aca="false">IF(O180&lt;&gt;0,O180,A179)</f>
        <v>CCU.02.0004</v>
      </c>
      <c r="B180" s="205" t="n">
        <v>84402</v>
      </c>
      <c r="C180" s="206" t="s">
        <v>2521</v>
      </c>
      <c r="D180" s="206" t="s">
        <v>2524</v>
      </c>
      <c r="E180" s="207" t="s">
        <v>2415</v>
      </c>
      <c r="F180" s="207" t="s">
        <v>2430</v>
      </c>
      <c r="G180" s="352" t="n">
        <v>0.0166</v>
      </c>
      <c r="H180" s="253" t="n">
        <v>146.2</v>
      </c>
      <c r="I180" s="253" t="s">
        <v>2417</v>
      </c>
      <c r="J180" s="220" t="n">
        <f aca="false">TRUNC((H180*G180),2)</f>
        <v>2.42</v>
      </c>
      <c r="M180" s="220" t="e">
        <f aca="false">VLOOKUP(B180,'INS-SIN-SD-10-2023'!A:D,4,0)</f>
        <v>#N/A</v>
      </c>
      <c r="N180" s="220" t="e">
        <f aca="false">M180=H180</f>
        <v>#N/A</v>
      </c>
      <c r="P180" s="333" t="s">
        <v>2418</v>
      </c>
    </row>
    <row r="181" customFormat="false" ht="45" hidden="false" customHeight="false" outlineLevel="0" collapsed="false">
      <c r="A181" s="351" t="str">
        <f aca="false">IF(O181&lt;&gt;0,O181,A180)</f>
        <v>CCU.02.0004</v>
      </c>
      <c r="B181" s="205" t="n">
        <v>91862</v>
      </c>
      <c r="C181" s="206" t="s">
        <v>2521</v>
      </c>
      <c r="D181" s="206" t="s">
        <v>2439</v>
      </c>
      <c r="E181" s="207" t="s">
        <v>2415</v>
      </c>
      <c r="F181" s="207" t="s">
        <v>2440</v>
      </c>
      <c r="G181" s="352" t="n">
        <v>0.3397</v>
      </c>
      <c r="H181" s="253" t="n">
        <f aca="false">VLOOKUP(B181,'CMP-SIN-SD-10-2023'!A:D,4,0)</f>
        <v>10.24</v>
      </c>
      <c r="I181" s="253" t="s">
        <v>2417</v>
      </c>
      <c r="J181" s="220" t="n">
        <f aca="false">TRUNC((H181*G181),2)</f>
        <v>3.47</v>
      </c>
      <c r="M181" s="220" t="n">
        <f aca="false">VLOOKUP(B181,'CMP-SIN-SD-10-2023'!A:D,4,0)</f>
        <v>10.24</v>
      </c>
      <c r="N181" s="220" t="n">
        <f aca="false">M181=H181</f>
        <v>1</v>
      </c>
      <c r="P181" s="333" t="s">
        <v>2418</v>
      </c>
    </row>
    <row r="182" customFormat="false" ht="45" hidden="false" customHeight="false" outlineLevel="0" collapsed="false">
      <c r="A182" s="351" t="str">
        <f aca="false">IF(O182&lt;&gt;0,O182,A181)</f>
        <v>CCU.02.0004</v>
      </c>
      <c r="B182" s="205" t="n">
        <v>91870</v>
      </c>
      <c r="C182" s="206" t="s">
        <v>2521</v>
      </c>
      <c r="D182" s="206" t="s">
        <v>2441</v>
      </c>
      <c r="E182" s="207" t="s">
        <v>2415</v>
      </c>
      <c r="F182" s="207" t="s">
        <v>2440</v>
      </c>
      <c r="G182" s="352" t="n">
        <v>0.2219</v>
      </c>
      <c r="H182" s="253" t="n">
        <f aca="false">VLOOKUP(B182,'CMP-SIN-SD-10-2023'!A:D,4,0)</f>
        <v>13.33</v>
      </c>
      <c r="I182" s="253" t="s">
        <v>2417</v>
      </c>
      <c r="J182" s="220" t="n">
        <f aca="false">TRUNC((H182*G182),2)</f>
        <v>2.95</v>
      </c>
      <c r="M182" s="220" t="n">
        <f aca="false">VLOOKUP(B182,'CMP-SIN-SD-10-2023'!A:D,4,0)</f>
        <v>13.33</v>
      </c>
      <c r="N182" s="220" t="n">
        <f aca="false">M182=H182</f>
        <v>1</v>
      </c>
      <c r="P182" s="333" t="s">
        <v>2418</v>
      </c>
    </row>
    <row r="183" customFormat="false" ht="45" hidden="false" customHeight="false" outlineLevel="0" collapsed="false">
      <c r="A183" s="351" t="str">
        <f aca="false">IF(O183&lt;&gt;0,O183,A182)</f>
        <v>CCU.02.0004</v>
      </c>
      <c r="B183" s="205" t="n">
        <v>91924</v>
      </c>
      <c r="C183" s="206" t="s">
        <v>2521</v>
      </c>
      <c r="D183" s="206" t="s">
        <v>2443</v>
      </c>
      <c r="E183" s="207" t="s">
        <v>2415</v>
      </c>
      <c r="F183" s="207" t="s">
        <v>2440</v>
      </c>
      <c r="G183" s="352" t="n">
        <v>0.9334</v>
      </c>
      <c r="H183" s="253" t="n">
        <f aca="false">VLOOKUP(B183,'CMP-SIN-SD-10-2023'!A:D,4,0)</f>
        <v>3.15</v>
      </c>
      <c r="I183" s="253" t="s">
        <v>2417</v>
      </c>
      <c r="J183" s="220" t="n">
        <f aca="false">TRUNC((H183*G183),2)</f>
        <v>2.94</v>
      </c>
      <c r="M183" s="220" t="n">
        <f aca="false">VLOOKUP(B183,'CMP-SIN-SD-10-2023'!A:D,4,0)</f>
        <v>3.15</v>
      </c>
      <c r="N183" s="220" t="n">
        <f aca="false">M183=H183</f>
        <v>1</v>
      </c>
      <c r="P183" s="333" t="s">
        <v>2418</v>
      </c>
    </row>
    <row r="184" customFormat="false" ht="45" hidden="false" customHeight="false" outlineLevel="0" collapsed="false">
      <c r="A184" s="351" t="str">
        <f aca="false">IF(O184&lt;&gt;0,O184,A183)</f>
        <v>CCU.02.0004</v>
      </c>
      <c r="B184" s="205" t="n">
        <v>91926</v>
      </c>
      <c r="C184" s="206" t="s">
        <v>2521</v>
      </c>
      <c r="D184" s="206" t="s">
        <v>2444</v>
      </c>
      <c r="E184" s="207" t="s">
        <v>2415</v>
      </c>
      <c r="F184" s="207" t="s">
        <v>2440</v>
      </c>
      <c r="G184" s="352" t="n">
        <v>0.9472</v>
      </c>
      <c r="H184" s="253" t="n">
        <f aca="false">VLOOKUP(B184,'CMP-SIN-SD-10-2023'!A:D,4,0)</f>
        <v>4.57</v>
      </c>
      <c r="I184" s="253" t="s">
        <v>2417</v>
      </c>
      <c r="J184" s="220" t="n">
        <f aca="false">TRUNC((H184*G184),2)</f>
        <v>4.32</v>
      </c>
      <c r="M184" s="220" t="n">
        <f aca="false">VLOOKUP(B184,'CMP-SIN-SD-10-2023'!A:D,4,0)</f>
        <v>4.57</v>
      </c>
      <c r="N184" s="220" t="n">
        <f aca="false">M184=H184</f>
        <v>1</v>
      </c>
      <c r="P184" s="333" t="s">
        <v>2418</v>
      </c>
    </row>
    <row r="185" customFormat="false" ht="30" hidden="false" customHeight="false" outlineLevel="0" collapsed="false">
      <c r="A185" s="351" t="str">
        <f aca="false">IF(O185&lt;&gt;0,O185,A184)</f>
        <v>CCU.02.0004</v>
      </c>
      <c r="B185" s="205" t="n">
        <v>91959</v>
      </c>
      <c r="C185" s="206" t="s">
        <v>2521</v>
      </c>
      <c r="D185" s="206" t="s">
        <v>2525</v>
      </c>
      <c r="E185" s="207" t="s">
        <v>2415</v>
      </c>
      <c r="F185" s="207" t="s">
        <v>2430</v>
      </c>
      <c r="G185" s="352" t="n">
        <v>0.0166</v>
      </c>
      <c r="H185" s="253" t="n">
        <f aca="false">VLOOKUP(B185,'CMP-SIN-SD-10-2023'!A:D,4,0)</f>
        <v>49.63</v>
      </c>
      <c r="I185" s="253" t="s">
        <v>2417</v>
      </c>
      <c r="J185" s="220" t="n">
        <f aca="false">TRUNC((H185*G185),2)</f>
        <v>0.82</v>
      </c>
      <c r="M185" s="220" t="n">
        <f aca="false">VLOOKUP(B185,'CMP-SIN-SD-10-2023'!A:D,4,0)</f>
        <v>49.63</v>
      </c>
      <c r="N185" s="220" t="n">
        <f aca="false">M185=H185</f>
        <v>1</v>
      </c>
      <c r="P185" s="333" t="s">
        <v>2418</v>
      </c>
    </row>
    <row r="186" customFormat="false" ht="30" hidden="false" customHeight="false" outlineLevel="0" collapsed="false">
      <c r="A186" s="351" t="str">
        <f aca="false">IF(O186&lt;&gt;0,O186,A185)</f>
        <v>CCU.02.0004</v>
      </c>
      <c r="B186" s="205" t="n">
        <v>92000</v>
      </c>
      <c r="C186" s="206" t="s">
        <v>2521</v>
      </c>
      <c r="D186" s="206" t="s">
        <v>2448</v>
      </c>
      <c r="E186" s="207" t="s">
        <v>2415</v>
      </c>
      <c r="F186" s="207" t="s">
        <v>2430</v>
      </c>
      <c r="G186" s="352" t="n">
        <v>0.0331</v>
      </c>
      <c r="H186" s="253" t="n">
        <f aca="false">VLOOKUP(B186,'CMP-SIN-SD-10-2023'!A:D,4,0)</f>
        <v>34.11</v>
      </c>
      <c r="I186" s="253" t="s">
        <v>2417</v>
      </c>
      <c r="J186" s="220" t="n">
        <f aca="false">TRUNC((H186*G186),2)</f>
        <v>1.12</v>
      </c>
      <c r="M186" s="220" t="n">
        <f aca="false">VLOOKUP(B186,'CMP-SIN-SD-10-2023'!A:D,4,0)</f>
        <v>34.11</v>
      </c>
      <c r="N186" s="220" t="n">
        <f aca="false">M186=H186</f>
        <v>1</v>
      </c>
      <c r="P186" s="333" t="s">
        <v>2418</v>
      </c>
    </row>
    <row r="187" customFormat="false" ht="30" hidden="false" customHeight="false" outlineLevel="0" collapsed="false">
      <c r="A187" s="351" t="str">
        <f aca="false">IF(O187&lt;&gt;0,O187,A186)</f>
        <v>CCU.02.0004</v>
      </c>
      <c r="B187" s="205" t="n">
        <v>92001</v>
      </c>
      <c r="C187" s="206" t="s">
        <v>2521</v>
      </c>
      <c r="D187" s="206" t="s">
        <v>2526</v>
      </c>
      <c r="E187" s="207" t="s">
        <v>2415</v>
      </c>
      <c r="F187" s="207" t="s">
        <v>2430</v>
      </c>
      <c r="G187" s="352" t="n">
        <v>0.0331</v>
      </c>
      <c r="H187" s="253" t="n">
        <f aca="false">VLOOKUP(B187,'CMP-SIN-SD-10-2023'!A:D,4,0)</f>
        <v>36.71</v>
      </c>
      <c r="I187" s="253" t="s">
        <v>2417</v>
      </c>
      <c r="J187" s="220" t="n">
        <f aca="false">TRUNC((H187*G187),2)</f>
        <v>1.21</v>
      </c>
      <c r="M187" s="220" t="n">
        <f aca="false">VLOOKUP(B187,'CMP-SIN-SD-10-2023'!A:D,4,0)</f>
        <v>36.71</v>
      </c>
      <c r="N187" s="220" t="n">
        <f aca="false">M187=H187</f>
        <v>1</v>
      </c>
      <c r="P187" s="333" t="s">
        <v>2418</v>
      </c>
    </row>
    <row r="188" customFormat="false" ht="45" hidden="false" customHeight="false" outlineLevel="0" collapsed="false">
      <c r="A188" s="351" t="str">
        <f aca="false">IF(O188&lt;&gt;0,O188,A187)</f>
        <v>CCU.02.0004</v>
      </c>
      <c r="B188" s="205" t="n">
        <v>92981</v>
      </c>
      <c r="C188" s="206" t="s">
        <v>2521</v>
      </c>
      <c r="D188" s="206" t="s">
        <v>2451</v>
      </c>
      <c r="E188" s="207" t="s">
        <v>2415</v>
      </c>
      <c r="F188" s="207" t="s">
        <v>2440</v>
      </c>
      <c r="G188" s="352" t="n">
        <v>0.1656</v>
      </c>
      <c r="H188" s="253" t="n">
        <f aca="false">VLOOKUP(B188,'CMP-SIN-SD-10-2023'!A:D,4,0)</f>
        <v>16.88</v>
      </c>
      <c r="I188" s="253" t="s">
        <v>2417</v>
      </c>
      <c r="J188" s="220" t="n">
        <f aca="false">TRUNC((H188*G188),2)</f>
        <v>2.79</v>
      </c>
      <c r="M188" s="220" t="n">
        <f aca="false">VLOOKUP(B188,'CMP-SIN-SD-10-2023'!A:D,4,0)</f>
        <v>16.88</v>
      </c>
      <c r="N188" s="220" t="n">
        <f aca="false">M188=H188</f>
        <v>1</v>
      </c>
      <c r="P188" s="333" t="s">
        <v>2418</v>
      </c>
    </row>
    <row r="189" customFormat="false" ht="45" hidden="false" customHeight="false" outlineLevel="0" collapsed="false">
      <c r="A189" s="351" t="str">
        <f aca="false">IF(O189&lt;&gt;0,O189,A188)</f>
        <v>CCU.02.0004</v>
      </c>
      <c r="B189" s="205" t="n">
        <v>95805</v>
      </c>
      <c r="C189" s="206" t="s">
        <v>2521</v>
      </c>
      <c r="D189" s="206" t="s">
        <v>2452</v>
      </c>
      <c r="E189" s="207" t="s">
        <v>2415</v>
      </c>
      <c r="F189" s="207" t="s">
        <v>2430</v>
      </c>
      <c r="G189" s="352" t="n">
        <v>0.0662</v>
      </c>
      <c r="H189" s="253" t="n">
        <f aca="false">VLOOKUP(B189,'CMP-SIN-SD-10-2023'!A:D,4,0)</f>
        <v>24.32</v>
      </c>
      <c r="I189" s="253" t="s">
        <v>2417</v>
      </c>
      <c r="J189" s="220" t="n">
        <f aca="false">TRUNC((H189*G189),2)</f>
        <v>1.6</v>
      </c>
      <c r="M189" s="220" t="n">
        <f aca="false">VLOOKUP(B189,'CMP-SIN-SD-10-2023'!A:D,4,0)</f>
        <v>24.32</v>
      </c>
      <c r="N189" s="220" t="n">
        <f aca="false">M189=H189</f>
        <v>1</v>
      </c>
      <c r="P189" s="333" t="s">
        <v>2418</v>
      </c>
    </row>
    <row r="190" customFormat="false" ht="45" hidden="false" customHeight="false" outlineLevel="0" collapsed="false">
      <c r="A190" s="351" t="str">
        <f aca="false">IF(O190&lt;&gt;0,O190,A189)</f>
        <v>CCU.02.0004</v>
      </c>
      <c r="B190" s="205" t="n">
        <v>97586</v>
      </c>
      <c r="C190" s="206" t="s">
        <v>2521</v>
      </c>
      <c r="D190" s="206" t="s">
        <v>2454</v>
      </c>
      <c r="E190" s="207" t="s">
        <v>2415</v>
      </c>
      <c r="F190" s="207" t="s">
        <v>2430</v>
      </c>
      <c r="G190" s="352" t="n">
        <v>0.1325</v>
      </c>
      <c r="H190" s="253" t="n">
        <f aca="false">VLOOKUP(B190,'CMP-SIN-SD-10-2023'!A:D,4,0)</f>
        <v>135</v>
      </c>
      <c r="I190" s="253" t="s">
        <v>2417</v>
      </c>
      <c r="J190" s="220" t="n">
        <f aca="false">TRUNC((H190*G190),2)</f>
        <v>17.88</v>
      </c>
      <c r="M190" s="220" t="n">
        <f aca="false">VLOOKUP(B190,'CMP-SIN-SD-10-2023'!A:D,4,0)</f>
        <v>135</v>
      </c>
      <c r="N190" s="220" t="n">
        <f aca="false">M190=H190</f>
        <v>1</v>
      </c>
      <c r="P190" s="333" t="s">
        <v>2418</v>
      </c>
    </row>
    <row r="191" customFormat="false" ht="30" hidden="false" customHeight="false" outlineLevel="0" collapsed="false">
      <c r="A191" s="351" t="str">
        <f aca="false">IF(O191&lt;&gt;0,O191,A190)</f>
        <v>CCU.02.0004</v>
      </c>
      <c r="B191" s="205" t="n">
        <v>96985</v>
      </c>
      <c r="C191" s="206" t="s">
        <v>2521</v>
      </c>
      <c r="D191" s="206" t="s">
        <v>2458</v>
      </c>
      <c r="E191" s="207" t="s">
        <v>2415</v>
      </c>
      <c r="F191" s="207" t="s">
        <v>2430</v>
      </c>
      <c r="G191" s="352" t="n">
        <v>0.0331</v>
      </c>
      <c r="H191" s="253" t="n">
        <f aca="false">VLOOKUP(B191,'CMP-SIN-SD-10-2023'!A:D,4,0)</f>
        <v>74.71</v>
      </c>
      <c r="I191" s="253" t="s">
        <v>2417</v>
      </c>
      <c r="J191" s="220" t="n">
        <f aca="false">TRUNC((H191*G191),2)</f>
        <v>2.47</v>
      </c>
      <c r="M191" s="220" t="n">
        <f aca="false">VLOOKUP(B191,'CMP-SIN-SD-10-2023'!A:D,4,0)</f>
        <v>74.71</v>
      </c>
      <c r="N191" s="220" t="n">
        <f aca="false">M191=H191</f>
        <v>1</v>
      </c>
      <c r="P191" s="333" t="s">
        <v>2418</v>
      </c>
    </row>
    <row r="192" customFormat="false" ht="45" hidden="false" customHeight="false" outlineLevel="0" collapsed="false">
      <c r="A192" s="351" t="str">
        <f aca="false">IF(O192&lt;&gt;0,O192,A191)</f>
        <v>CCU.02.0004</v>
      </c>
      <c r="B192" s="205" t="n">
        <v>97886</v>
      </c>
      <c r="C192" s="206" t="s">
        <v>2521</v>
      </c>
      <c r="D192" s="206" t="s">
        <v>2459</v>
      </c>
      <c r="E192" s="207" t="s">
        <v>2415</v>
      </c>
      <c r="F192" s="207" t="s">
        <v>2430</v>
      </c>
      <c r="G192" s="352" t="n">
        <v>0.0331</v>
      </c>
      <c r="H192" s="253" t="n">
        <f aca="false">VLOOKUP(B192,'CMP-SIN-SD-10-2023'!A:D,4,0)</f>
        <v>176.88</v>
      </c>
      <c r="I192" s="253" t="s">
        <v>2417</v>
      </c>
      <c r="J192" s="220" t="n">
        <f aca="false">TRUNC((H192*G192),2)</f>
        <v>5.85</v>
      </c>
      <c r="M192" s="220" t="n">
        <f aca="false">VLOOKUP(B192,'CMP-SIN-SD-10-2023'!A:D,4,0)</f>
        <v>176.88</v>
      </c>
      <c r="N192" s="220" t="n">
        <f aca="false">M192=H192</f>
        <v>1</v>
      </c>
      <c r="P192" s="333" t="s">
        <v>2418</v>
      </c>
    </row>
    <row r="193" customFormat="false" ht="60" hidden="false" customHeight="false" outlineLevel="0" collapsed="false">
      <c r="A193" s="351" t="str">
        <f aca="false">IF(O193&lt;&gt;0,O193,A192)</f>
        <v>CCU.02.0004</v>
      </c>
      <c r="B193" s="205" t="n">
        <v>91170</v>
      </c>
      <c r="C193" s="206" t="s">
        <v>2521</v>
      </c>
      <c r="D193" s="206" t="s">
        <v>2477</v>
      </c>
      <c r="E193" s="207" t="s">
        <v>2415</v>
      </c>
      <c r="F193" s="207" t="s">
        <v>2440</v>
      </c>
      <c r="G193" s="352" t="n">
        <v>0.2219</v>
      </c>
      <c r="H193" s="253" t="n">
        <f aca="false">VLOOKUP(B193,'CMP-SIN-SD-10-2023'!A:D,4,0)</f>
        <v>10.26</v>
      </c>
      <c r="I193" s="253" t="s">
        <v>2417</v>
      </c>
      <c r="J193" s="220" t="n">
        <f aca="false">TRUNC((H193*G193),2)</f>
        <v>2.27</v>
      </c>
      <c r="M193" s="220" t="n">
        <f aca="false">VLOOKUP(B193,'CMP-SIN-SD-10-2023'!A:D,4,0)</f>
        <v>10.26</v>
      </c>
      <c r="N193" s="220" t="n">
        <f aca="false">M193=H193</f>
        <v>1</v>
      </c>
      <c r="P193" s="333" t="s">
        <v>2418</v>
      </c>
    </row>
    <row r="194" customFormat="false" ht="30" hidden="false" customHeight="false" outlineLevel="0" collapsed="false">
      <c r="A194" s="351" t="str">
        <f aca="false">IF(O194&lt;&gt;0,O194,A193)</f>
        <v>CCU.02.0004</v>
      </c>
      <c r="B194" s="205" t="n">
        <v>93358</v>
      </c>
      <c r="C194" s="206" t="s">
        <v>2521</v>
      </c>
      <c r="D194" s="206" t="s">
        <v>2481</v>
      </c>
      <c r="E194" s="207" t="s">
        <v>2415</v>
      </c>
      <c r="F194" s="207" t="s">
        <v>2438</v>
      </c>
      <c r="G194" s="352" t="n">
        <v>0.0013</v>
      </c>
      <c r="H194" s="253" t="n">
        <f aca="false">VLOOKUP(B194,'CMP-SIN-SD-10-2023'!A:D,4,0)</f>
        <v>86.67</v>
      </c>
      <c r="I194" s="253" t="s">
        <v>2417</v>
      </c>
      <c r="J194" s="220" t="n">
        <f aca="false">TRUNC((H194*G194),2)</f>
        <v>0.11</v>
      </c>
      <c r="M194" s="220" t="n">
        <f aca="false">VLOOKUP(B194,'CMP-SIN-SD-10-2023'!A:D,4,0)</f>
        <v>86.67</v>
      </c>
      <c r="N194" s="220" t="n">
        <f aca="false">M194=H194</f>
        <v>1</v>
      </c>
      <c r="P194" s="333" t="s">
        <v>2418</v>
      </c>
    </row>
    <row r="195" customFormat="false" ht="30" hidden="false" customHeight="false" outlineLevel="0" collapsed="false">
      <c r="A195" s="351" t="str">
        <f aca="false">IF(O195&lt;&gt;0,O195,A194)</f>
        <v>CCU.02.0004</v>
      </c>
      <c r="B195" s="205" t="n">
        <v>88487</v>
      </c>
      <c r="C195" s="206" t="s">
        <v>2521</v>
      </c>
      <c r="D195" s="206" t="s">
        <v>2527</v>
      </c>
      <c r="E195" s="207" t="s">
        <v>2415</v>
      </c>
      <c r="F195" s="207" t="s">
        <v>2414</v>
      </c>
      <c r="G195" s="352" t="n">
        <v>0.4837</v>
      </c>
      <c r="H195" s="253" t="n">
        <v>15.33</v>
      </c>
      <c r="I195" s="253" t="s">
        <v>2417</v>
      </c>
      <c r="J195" s="220" t="n">
        <f aca="false">TRUNC((H195*G195),2)</f>
        <v>7.41</v>
      </c>
      <c r="M195" s="220" t="e">
        <f aca="false">VLOOKUP(B195,'INS-SIN-SD-10-2023'!A:D,4,0)</f>
        <v>#N/A</v>
      </c>
      <c r="N195" s="220" t="e">
        <f aca="false">M195=H195</f>
        <v>#N/A</v>
      </c>
      <c r="P195" s="333" t="s">
        <v>2418</v>
      </c>
    </row>
    <row r="196" customFormat="false" ht="30" hidden="false" customHeight="false" outlineLevel="0" collapsed="false">
      <c r="A196" s="351" t="str">
        <f aca="false">IF(O196&lt;&gt;0,O196,A195)</f>
        <v>CCU.02.0004</v>
      </c>
      <c r="B196" s="205" t="n">
        <v>10886</v>
      </c>
      <c r="C196" s="206" t="s">
        <v>2521</v>
      </c>
      <c r="D196" s="206" t="s">
        <v>2491</v>
      </c>
      <c r="E196" s="207" t="s">
        <v>2415</v>
      </c>
      <c r="F196" s="207" t="s">
        <v>2430</v>
      </c>
      <c r="G196" s="352" t="n">
        <v>0.0166</v>
      </c>
      <c r="H196" s="253" t="n">
        <f aca="false">VLOOKUP(B196,'INS-SIN-SD-10-2023'!A:D,4,0)</f>
        <v>192.5</v>
      </c>
      <c r="I196" s="253" t="s">
        <v>2417</v>
      </c>
      <c r="J196" s="220" t="n">
        <f aca="false">TRUNC((H196*G196),2)</f>
        <v>3.19</v>
      </c>
      <c r="M196" s="220" t="n">
        <f aca="false">VLOOKUP(B196,'INS-SIN-SD-10-2023'!A:D,4,0)</f>
        <v>192.5</v>
      </c>
      <c r="N196" s="220" t="n">
        <f aca="false">M196=H196</f>
        <v>1</v>
      </c>
      <c r="P196" s="333" t="s">
        <v>2492</v>
      </c>
    </row>
    <row r="197" customFormat="false" ht="30" hidden="false" customHeight="false" outlineLevel="0" collapsed="false">
      <c r="A197" s="351" t="str">
        <f aca="false">IF(O197&lt;&gt;0,O197,A196)</f>
        <v>CCU.02.0004</v>
      </c>
      <c r="B197" s="205" t="n">
        <v>10891</v>
      </c>
      <c r="C197" s="206" t="s">
        <v>2521</v>
      </c>
      <c r="D197" s="206" t="s">
        <v>2493</v>
      </c>
      <c r="E197" s="207" t="s">
        <v>2415</v>
      </c>
      <c r="F197" s="207" t="s">
        <v>2430</v>
      </c>
      <c r="G197" s="352" t="n">
        <v>0.0166</v>
      </c>
      <c r="H197" s="253" t="n">
        <f aca="false">VLOOKUP(B197,'INS-SIN-SD-10-2023'!A:D,4,0)</f>
        <v>186.15</v>
      </c>
      <c r="I197" s="253" t="s">
        <v>2417</v>
      </c>
      <c r="J197" s="220" t="n">
        <f aca="false">TRUNC((H197*G197),2)</f>
        <v>3.09</v>
      </c>
      <c r="M197" s="220" t="n">
        <f aca="false">VLOOKUP(B197,'INS-SIN-SD-10-2023'!A:D,4,0)</f>
        <v>186.15</v>
      </c>
      <c r="N197" s="220" t="n">
        <f aca="false">M197=H197</f>
        <v>1</v>
      </c>
      <c r="P197" s="333" t="s">
        <v>2492</v>
      </c>
    </row>
    <row r="198" customFormat="false" ht="30" hidden="false" customHeight="false" outlineLevel="0" collapsed="false">
      <c r="A198" s="353" t="n">
        <v>93582</v>
      </c>
      <c r="B198" s="354" t="s">
        <v>2411</v>
      </c>
      <c r="C198" s="355" t="s">
        <v>2528</v>
      </c>
      <c r="D198" s="355" t="s">
        <v>2529</v>
      </c>
      <c r="E198" s="356" t="s">
        <v>2414</v>
      </c>
      <c r="F198" s="356" t="s">
        <v>2415</v>
      </c>
      <c r="G198" s="357" t="s">
        <v>2416</v>
      </c>
      <c r="H198" s="358" t="s">
        <v>2417</v>
      </c>
      <c r="I198" s="350" t="n">
        <f aca="false">SUMIF(A:A,A198,J:J)</f>
        <v>300.71</v>
      </c>
      <c r="K198" s="220" t="n">
        <f aca="false">VLOOKUP(A198,'CMP-SIN-SD-10-2023'!A:D,4,0)</f>
        <v>300.71</v>
      </c>
      <c r="L198" s="220" t="n">
        <f aca="false">K198=I198</f>
        <v>1</v>
      </c>
      <c r="P198" s="333" t="s">
        <v>2418</v>
      </c>
    </row>
    <row r="199" customFormat="false" ht="45" hidden="false" customHeight="false" outlineLevel="0" collapsed="false">
      <c r="A199" s="351" t="n">
        <f aca="false">IF(O199&lt;&gt;0,O199,A198)</f>
        <v>93582</v>
      </c>
      <c r="B199" s="205" t="n">
        <v>98441</v>
      </c>
      <c r="C199" s="206" t="s">
        <v>2529</v>
      </c>
      <c r="D199" s="206" t="s">
        <v>2419</v>
      </c>
      <c r="E199" s="207" t="s">
        <v>2415</v>
      </c>
      <c r="F199" s="207" t="s">
        <v>2414</v>
      </c>
      <c r="G199" s="352" t="n">
        <v>0.0981</v>
      </c>
      <c r="H199" s="253" t="n">
        <f aca="false">VLOOKUP(B199,'CMP-SIN-SD-10-2023'!A:D,4,0)</f>
        <v>157.17</v>
      </c>
      <c r="I199" s="253" t="s">
        <v>2417</v>
      </c>
      <c r="J199" s="220" t="n">
        <f aca="false">TRUNC((H199*G199),2)</f>
        <v>15.41</v>
      </c>
      <c r="M199" s="220" t="n">
        <f aca="false">VLOOKUP(B199,'CMP-SIN-SD-10-2023'!A:D,4,0)</f>
        <v>157.17</v>
      </c>
      <c r="N199" s="220" t="n">
        <f aca="false">M199=H199</f>
        <v>1</v>
      </c>
      <c r="P199" s="333" t="s">
        <v>2418</v>
      </c>
    </row>
    <row r="200" customFormat="false" ht="45" hidden="false" customHeight="false" outlineLevel="0" collapsed="false">
      <c r="A200" s="351" t="n">
        <f aca="false">IF(O200&lt;&gt;0,O200,A199)</f>
        <v>93582</v>
      </c>
      <c r="B200" s="205" t="n">
        <v>98442</v>
      </c>
      <c r="C200" s="206" t="s">
        <v>2529</v>
      </c>
      <c r="D200" s="206" t="s">
        <v>2420</v>
      </c>
      <c r="E200" s="207" t="s">
        <v>2415</v>
      </c>
      <c r="F200" s="207" t="s">
        <v>2414</v>
      </c>
      <c r="G200" s="352" t="n">
        <v>0.1129</v>
      </c>
      <c r="H200" s="253" t="n">
        <f aca="false">VLOOKUP(B200,'CMP-SIN-SD-10-2023'!A:D,4,0)</f>
        <v>160.76</v>
      </c>
      <c r="I200" s="253" t="s">
        <v>2417</v>
      </c>
      <c r="J200" s="220" t="n">
        <f aca="false">TRUNC((H200*G200),2)</f>
        <v>18.14</v>
      </c>
      <c r="M200" s="220" t="n">
        <f aca="false">VLOOKUP(B200,'CMP-SIN-SD-10-2023'!A:D,4,0)</f>
        <v>160.76</v>
      </c>
      <c r="N200" s="220" t="n">
        <f aca="false">M200=H200</f>
        <v>1</v>
      </c>
      <c r="P200" s="333" t="s">
        <v>2418</v>
      </c>
    </row>
    <row r="201" customFormat="false" ht="45" hidden="false" customHeight="false" outlineLevel="0" collapsed="false">
      <c r="A201" s="351" t="n">
        <f aca="false">IF(O201&lt;&gt;0,O201,A200)</f>
        <v>93582</v>
      </c>
      <c r="B201" s="205" t="n">
        <v>98445</v>
      </c>
      <c r="C201" s="206" t="s">
        <v>2529</v>
      </c>
      <c r="D201" s="206" t="s">
        <v>2423</v>
      </c>
      <c r="E201" s="207" t="s">
        <v>2415</v>
      </c>
      <c r="F201" s="207" t="s">
        <v>2414</v>
      </c>
      <c r="G201" s="352" t="n">
        <v>0.1532</v>
      </c>
      <c r="H201" s="253" t="n">
        <f aca="false">VLOOKUP(B201,'CMP-SIN-SD-10-2023'!A:D,4,0)</f>
        <v>191.98</v>
      </c>
      <c r="I201" s="253" t="s">
        <v>2417</v>
      </c>
      <c r="J201" s="220" t="n">
        <f aca="false">TRUNC((H201*G201),2)</f>
        <v>29.41</v>
      </c>
      <c r="M201" s="220" t="n">
        <f aca="false">VLOOKUP(B201,'CMP-SIN-SD-10-2023'!A:D,4,0)</f>
        <v>191.98</v>
      </c>
      <c r="N201" s="220" t="n">
        <f aca="false">M201=H201</f>
        <v>1</v>
      </c>
      <c r="P201" s="333" t="s">
        <v>2418</v>
      </c>
    </row>
    <row r="202" customFormat="false" ht="45" hidden="false" customHeight="false" outlineLevel="0" collapsed="false">
      <c r="A202" s="351" t="n">
        <f aca="false">IF(O202&lt;&gt;0,O202,A201)</f>
        <v>93582</v>
      </c>
      <c r="B202" s="205" t="n">
        <v>98446</v>
      </c>
      <c r="C202" s="206" t="s">
        <v>2529</v>
      </c>
      <c r="D202" s="206" t="s">
        <v>2424</v>
      </c>
      <c r="E202" s="207" t="s">
        <v>2415</v>
      </c>
      <c r="F202" s="207" t="s">
        <v>2414</v>
      </c>
      <c r="G202" s="352" t="n">
        <v>0.1195</v>
      </c>
      <c r="H202" s="253" t="n">
        <f aca="false">VLOOKUP(B202,'CMP-SIN-SD-10-2023'!A:D,4,0)</f>
        <v>249.74</v>
      </c>
      <c r="I202" s="253" t="s">
        <v>2417</v>
      </c>
      <c r="J202" s="220" t="n">
        <f aca="false">TRUNC((H202*G202),2)</f>
        <v>29.84</v>
      </c>
      <c r="M202" s="220" t="n">
        <f aca="false">VLOOKUP(B202,'CMP-SIN-SD-10-2023'!A:D,4,0)</f>
        <v>249.74</v>
      </c>
      <c r="N202" s="220" t="n">
        <f aca="false">M202=H202</f>
        <v>1</v>
      </c>
      <c r="P202" s="333" t="s">
        <v>2418</v>
      </c>
    </row>
    <row r="203" customFormat="false" ht="60" hidden="false" customHeight="false" outlineLevel="0" collapsed="false">
      <c r="A203" s="351" t="n">
        <f aca="false">IF(O203&lt;&gt;0,O203,A202)</f>
        <v>93582</v>
      </c>
      <c r="B203" s="205" t="n">
        <v>92543</v>
      </c>
      <c r="C203" s="206" t="s">
        <v>2529</v>
      </c>
      <c r="D203" s="206" t="s">
        <v>2427</v>
      </c>
      <c r="E203" s="207" t="s">
        <v>2415</v>
      </c>
      <c r="F203" s="207" t="s">
        <v>2414</v>
      </c>
      <c r="G203" s="352" t="n">
        <v>1.2467</v>
      </c>
      <c r="H203" s="253" t="n">
        <f aca="false">VLOOKUP(B203,'CMP-SIN-SD-10-2023'!A:D,4,0)</f>
        <v>26.47</v>
      </c>
      <c r="I203" s="253" t="s">
        <v>2417</v>
      </c>
      <c r="J203" s="220" t="n">
        <f aca="false">TRUNC((H203*G203),2)</f>
        <v>33</v>
      </c>
      <c r="M203" s="220" t="n">
        <f aca="false">VLOOKUP(B203,'CMP-SIN-SD-10-2023'!A:D,4,0)</f>
        <v>26.47</v>
      </c>
      <c r="N203" s="220" t="n">
        <f aca="false">M203=H203</f>
        <v>1</v>
      </c>
      <c r="P203" s="333" t="s">
        <v>2418</v>
      </c>
    </row>
    <row r="204" customFormat="false" ht="60" hidden="false" customHeight="false" outlineLevel="0" collapsed="false">
      <c r="A204" s="351" t="n">
        <f aca="false">IF(O204&lt;&gt;0,O204,A203)</f>
        <v>93582</v>
      </c>
      <c r="B204" s="205" t="n">
        <v>94210</v>
      </c>
      <c r="C204" s="206" t="s">
        <v>2529</v>
      </c>
      <c r="D204" s="206" t="s">
        <v>2428</v>
      </c>
      <c r="E204" s="207" t="s">
        <v>2415</v>
      </c>
      <c r="F204" s="207" t="s">
        <v>2414</v>
      </c>
      <c r="G204" s="352" t="n">
        <v>1.2467</v>
      </c>
      <c r="H204" s="253" t="n">
        <f aca="false">VLOOKUP(B204,'CMP-SIN-SD-10-2023'!A:D,4,0)</f>
        <v>48.26</v>
      </c>
      <c r="I204" s="253" t="s">
        <v>2417</v>
      </c>
      <c r="J204" s="220" t="n">
        <f aca="false">TRUNC((H204*G204),2)</f>
        <v>60.16</v>
      </c>
      <c r="M204" s="220" t="n">
        <f aca="false">VLOOKUP(B204,'CMP-SIN-SD-10-2023'!A:D,4,0)</f>
        <v>48.26</v>
      </c>
      <c r="N204" s="220" t="n">
        <f aca="false">M204=H204</f>
        <v>1</v>
      </c>
      <c r="P204" s="333" t="s">
        <v>2418</v>
      </c>
    </row>
    <row r="205" customFormat="false" ht="30" hidden="false" customHeight="false" outlineLevel="0" collapsed="false">
      <c r="A205" s="351" t="n">
        <f aca="false">IF(O205&lt;&gt;0,O205,A204)</f>
        <v>93582</v>
      </c>
      <c r="B205" s="205" t="n">
        <v>95241</v>
      </c>
      <c r="C205" s="206" t="s">
        <v>2529</v>
      </c>
      <c r="D205" s="206" t="s">
        <v>2436</v>
      </c>
      <c r="E205" s="207" t="s">
        <v>2415</v>
      </c>
      <c r="F205" s="207" t="s">
        <v>2414</v>
      </c>
      <c r="G205" s="352" t="n">
        <v>1.2467</v>
      </c>
      <c r="H205" s="253" t="n">
        <f aca="false">VLOOKUP(B205,'CMP-SIN-SD-10-2023'!A:D,4,0)</f>
        <v>37.71</v>
      </c>
      <c r="I205" s="253" t="s">
        <v>2417</v>
      </c>
      <c r="J205" s="220" t="n">
        <f aca="false">TRUNC((H205*G205),2)</f>
        <v>47.01</v>
      </c>
      <c r="M205" s="220" t="n">
        <f aca="false">VLOOKUP(B205,'CMP-SIN-SD-10-2023'!A:D,4,0)</f>
        <v>37.71</v>
      </c>
      <c r="N205" s="220" t="n">
        <f aca="false">M205=H205</f>
        <v>1</v>
      </c>
      <c r="P205" s="333" t="s">
        <v>2418</v>
      </c>
    </row>
    <row r="206" customFormat="false" ht="45" hidden="false" customHeight="false" outlineLevel="0" collapsed="false">
      <c r="A206" s="351" t="n">
        <f aca="false">IF(O206&lt;&gt;0,O206,A205)</f>
        <v>93582</v>
      </c>
      <c r="B206" s="205" t="n">
        <v>91862</v>
      </c>
      <c r="C206" s="206" t="s">
        <v>2529</v>
      </c>
      <c r="D206" s="206" t="s">
        <v>2439</v>
      </c>
      <c r="E206" s="207" t="s">
        <v>2415</v>
      </c>
      <c r="F206" s="207" t="s">
        <v>2440</v>
      </c>
      <c r="G206" s="352" t="n">
        <v>0.3397</v>
      </c>
      <c r="H206" s="253" t="n">
        <f aca="false">VLOOKUP(B206,'CMP-SIN-SD-10-2023'!A:D,4,0)</f>
        <v>10.24</v>
      </c>
      <c r="I206" s="253" t="s">
        <v>2417</v>
      </c>
      <c r="J206" s="220" t="n">
        <f aca="false">TRUNC((H206*G206),2)</f>
        <v>3.47</v>
      </c>
      <c r="M206" s="220" t="n">
        <f aca="false">VLOOKUP(B206,'CMP-SIN-SD-10-2023'!A:D,4,0)</f>
        <v>10.24</v>
      </c>
      <c r="N206" s="220" t="n">
        <f aca="false">M206=H206</f>
        <v>1</v>
      </c>
      <c r="P206" s="333" t="s">
        <v>2418</v>
      </c>
    </row>
    <row r="207" customFormat="false" ht="45" hidden="false" customHeight="false" outlineLevel="0" collapsed="false">
      <c r="A207" s="351" t="n">
        <f aca="false">IF(O207&lt;&gt;0,O207,A206)</f>
        <v>93582</v>
      </c>
      <c r="B207" s="205" t="n">
        <v>91870</v>
      </c>
      <c r="C207" s="206" t="s">
        <v>2529</v>
      </c>
      <c r="D207" s="206" t="s">
        <v>2441</v>
      </c>
      <c r="E207" s="207" t="s">
        <v>2415</v>
      </c>
      <c r="F207" s="207" t="s">
        <v>2440</v>
      </c>
      <c r="G207" s="352" t="n">
        <v>0.2219</v>
      </c>
      <c r="H207" s="253" t="n">
        <f aca="false">VLOOKUP(B207,'CMP-SIN-SD-10-2023'!A:D,4,0)</f>
        <v>13.33</v>
      </c>
      <c r="I207" s="253" t="s">
        <v>2417</v>
      </c>
      <c r="J207" s="220" t="n">
        <f aca="false">TRUNC((H207*G207),2)</f>
        <v>2.95</v>
      </c>
      <c r="M207" s="220" t="n">
        <f aca="false">VLOOKUP(B207,'CMP-SIN-SD-10-2023'!A:D,4,0)</f>
        <v>13.33</v>
      </c>
      <c r="N207" s="220" t="n">
        <f aca="false">M207=H207</f>
        <v>1</v>
      </c>
      <c r="P207" s="333" t="s">
        <v>2418</v>
      </c>
    </row>
    <row r="208" customFormat="false" ht="45" hidden="false" customHeight="false" outlineLevel="0" collapsed="false">
      <c r="A208" s="351" t="n">
        <f aca="false">IF(O208&lt;&gt;0,O208,A207)</f>
        <v>93582</v>
      </c>
      <c r="B208" s="205" t="n">
        <v>91924</v>
      </c>
      <c r="C208" s="206" t="s">
        <v>2529</v>
      </c>
      <c r="D208" s="206" t="s">
        <v>2443</v>
      </c>
      <c r="E208" s="207" t="s">
        <v>2415</v>
      </c>
      <c r="F208" s="207" t="s">
        <v>2440</v>
      </c>
      <c r="G208" s="352" t="n">
        <v>0.9334</v>
      </c>
      <c r="H208" s="253" t="n">
        <f aca="false">VLOOKUP(B208,'CMP-SIN-SD-10-2023'!A:D,4,0)</f>
        <v>3.15</v>
      </c>
      <c r="I208" s="253" t="s">
        <v>2417</v>
      </c>
      <c r="J208" s="220" t="n">
        <f aca="false">TRUNC((H208*G208),2)</f>
        <v>2.94</v>
      </c>
      <c r="M208" s="220" t="n">
        <f aca="false">VLOOKUP(B208,'CMP-SIN-SD-10-2023'!A:D,4,0)</f>
        <v>3.15</v>
      </c>
      <c r="N208" s="220" t="n">
        <f aca="false">M208=H208</f>
        <v>1</v>
      </c>
      <c r="P208" s="333" t="s">
        <v>2418</v>
      </c>
    </row>
    <row r="209" customFormat="false" ht="45" hidden="false" customHeight="false" outlineLevel="0" collapsed="false">
      <c r="A209" s="351" t="n">
        <f aca="false">IF(O209&lt;&gt;0,O209,A208)</f>
        <v>93582</v>
      </c>
      <c r="B209" s="205" t="n">
        <v>91926</v>
      </c>
      <c r="C209" s="206" t="s">
        <v>2529</v>
      </c>
      <c r="D209" s="206" t="s">
        <v>2444</v>
      </c>
      <c r="E209" s="207" t="s">
        <v>2415</v>
      </c>
      <c r="F209" s="207" t="s">
        <v>2440</v>
      </c>
      <c r="G209" s="352" t="n">
        <v>0.9472</v>
      </c>
      <c r="H209" s="253" t="n">
        <f aca="false">VLOOKUP(B209,'CMP-SIN-SD-10-2023'!A:D,4,0)</f>
        <v>4.57</v>
      </c>
      <c r="I209" s="253" t="s">
        <v>2417</v>
      </c>
      <c r="J209" s="220" t="n">
        <f aca="false">TRUNC((H209*G209),2)</f>
        <v>4.32</v>
      </c>
      <c r="M209" s="220" t="n">
        <f aca="false">VLOOKUP(B209,'CMP-SIN-SD-10-2023'!A:D,4,0)</f>
        <v>4.57</v>
      </c>
      <c r="N209" s="220" t="n">
        <f aca="false">M209=H209</f>
        <v>1</v>
      </c>
      <c r="P209" s="333" t="s">
        <v>2418</v>
      </c>
    </row>
    <row r="210" customFormat="false" ht="30" hidden="false" customHeight="false" outlineLevel="0" collapsed="false">
      <c r="A210" s="351" t="n">
        <f aca="false">IF(O210&lt;&gt;0,O210,A209)</f>
        <v>93582</v>
      </c>
      <c r="B210" s="205" t="n">
        <v>91959</v>
      </c>
      <c r="C210" s="206" t="s">
        <v>2529</v>
      </c>
      <c r="D210" s="206" t="s">
        <v>2525</v>
      </c>
      <c r="E210" s="207" t="s">
        <v>2415</v>
      </c>
      <c r="F210" s="207" t="s">
        <v>2430</v>
      </c>
      <c r="G210" s="352" t="n">
        <v>0.0166</v>
      </c>
      <c r="H210" s="253" t="n">
        <f aca="false">VLOOKUP(B210,'CMP-SIN-SD-10-2023'!A:D,4,0)</f>
        <v>49.63</v>
      </c>
      <c r="I210" s="253" t="s">
        <v>2417</v>
      </c>
      <c r="J210" s="220" t="n">
        <f aca="false">TRUNC((H210*G210),2)</f>
        <v>0.82</v>
      </c>
      <c r="M210" s="220" t="n">
        <f aca="false">VLOOKUP(B210,'CMP-SIN-SD-10-2023'!A:D,4,0)</f>
        <v>49.63</v>
      </c>
      <c r="N210" s="220" t="n">
        <f aca="false">M210=H210</f>
        <v>1</v>
      </c>
      <c r="P210" s="333" t="s">
        <v>2418</v>
      </c>
    </row>
    <row r="211" customFormat="false" ht="30" hidden="false" customHeight="false" outlineLevel="0" collapsed="false">
      <c r="A211" s="351" t="n">
        <f aca="false">IF(O211&lt;&gt;0,O211,A210)</f>
        <v>93582</v>
      </c>
      <c r="B211" s="205" t="n">
        <v>92000</v>
      </c>
      <c r="C211" s="206" t="s">
        <v>2529</v>
      </c>
      <c r="D211" s="206" t="s">
        <v>2448</v>
      </c>
      <c r="E211" s="207" t="s">
        <v>2415</v>
      </c>
      <c r="F211" s="207" t="s">
        <v>2430</v>
      </c>
      <c r="G211" s="352" t="n">
        <v>0.0331</v>
      </c>
      <c r="H211" s="253" t="n">
        <f aca="false">VLOOKUP(B211,'CMP-SIN-SD-10-2023'!A:D,4,0)</f>
        <v>34.11</v>
      </c>
      <c r="I211" s="253" t="s">
        <v>2417</v>
      </c>
      <c r="J211" s="220" t="n">
        <f aca="false">TRUNC((H211*G211),2)</f>
        <v>1.12</v>
      </c>
      <c r="M211" s="220" t="n">
        <f aca="false">VLOOKUP(B211,'CMP-SIN-SD-10-2023'!A:D,4,0)</f>
        <v>34.11</v>
      </c>
      <c r="N211" s="220" t="n">
        <f aca="false">M211=H211</f>
        <v>1</v>
      </c>
      <c r="P211" s="333" t="s">
        <v>2418</v>
      </c>
    </row>
    <row r="212" customFormat="false" ht="30" hidden="false" customHeight="false" outlineLevel="0" collapsed="false">
      <c r="A212" s="351" t="n">
        <f aca="false">IF(O212&lt;&gt;0,O212,A211)</f>
        <v>93582</v>
      </c>
      <c r="B212" s="205" t="n">
        <v>92001</v>
      </c>
      <c r="C212" s="206" t="s">
        <v>2529</v>
      </c>
      <c r="D212" s="206" t="s">
        <v>2526</v>
      </c>
      <c r="E212" s="207" t="s">
        <v>2415</v>
      </c>
      <c r="F212" s="207" t="s">
        <v>2430</v>
      </c>
      <c r="G212" s="352" t="n">
        <v>0.0331</v>
      </c>
      <c r="H212" s="253" t="n">
        <f aca="false">VLOOKUP(B212,'CMP-SIN-SD-10-2023'!A:D,4,0)</f>
        <v>36.71</v>
      </c>
      <c r="I212" s="253" t="s">
        <v>2417</v>
      </c>
      <c r="J212" s="220" t="n">
        <f aca="false">TRUNC((H212*G212),2)</f>
        <v>1.21</v>
      </c>
      <c r="M212" s="220" t="n">
        <f aca="false">VLOOKUP(B212,'CMP-SIN-SD-10-2023'!A:D,4,0)</f>
        <v>36.71</v>
      </c>
      <c r="N212" s="220" t="n">
        <f aca="false">M212=H212</f>
        <v>1</v>
      </c>
      <c r="P212" s="333" t="s">
        <v>2418</v>
      </c>
    </row>
    <row r="213" customFormat="false" ht="45" hidden="false" customHeight="false" outlineLevel="0" collapsed="false">
      <c r="A213" s="351" t="n">
        <f aca="false">IF(O213&lt;&gt;0,O213,A212)</f>
        <v>93582</v>
      </c>
      <c r="B213" s="205" t="n">
        <v>92981</v>
      </c>
      <c r="C213" s="206" t="s">
        <v>2529</v>
      </c>
      <c r="D213" s="206" t="s">
        <v>2451</v>
      </c>
      <c r="E213" s="207" t="s">
        <v>2415</v>
      </c>
      <c r="F213" s="207" t="s">
        <v>2440</v>
      </c>
      <c r="G213" s="352" t="n">
        <v>0.1656</v>
      </c>
      <c r="H213" s="253" t="n">
        <f aca="false">VLOOKUP(B213,'CMP-SIN-SD-10-2023'!A:D,4,0)</f>
        <v>16.88</v>
      </c>
      <c r="I213" s="253" t="s">
        <v>2417</v>
      </c>
      <c r="J213" s="220" t="n">
        <f aca="false">TRUNC((H213*G213),2)</f>
        <v>2.79</v>
      </c>
      <c r="M213" s="220" t="n">
        <f aca="false">VLOOKUP(B213,'CMP-SIN-SD-10-2023'!A:D,4,0)</f>
        <v>16.88</v>
      </c>
      <c r="N213" s="220" t="n">
        <f aca="false">M213=H213</f>
        <v>1</v>
      </c>
      <c r="P213" s="333" t="s">
        <v>2418</v>
      </c>
    </row>
    <row r="214" customFormat="false" ht="45" hidden="false" customHeight="false" outlineLevel="0" collapsed="false">
      <c r="A214" s="351" t="n">
        <f aca="false">IF(O214&lt;&gt;0,O214,A213)</f>
        <v>93582</v>
      </c>
      <c r="B214" s="205" t="n">
        <v>95805</v>
      </c>
      <c r="C214" s="206" t="s">
        <v>2529</v>
      </c>
      <c r="D214" s="206" t="s">
        <v>2452</v>
      </c>
      <c r="E214" s="207" t="s">
        <v>2415</v>
      </c>
      <c r="F214" s="207" t="s">
        <v>2430</v>
      </c>
      <c r="G214" s="352" t="n">
        <v>0.0662</v>
      </c>
      <c r="H214" s="253" t="n">
        <f aca="false">VLOOKUP(B214,'CMP-SIN-SD-10-2023'!A:D,4,0)</f>
        <v>24.32</v>
      </c>
      <c r="I214" s="253" t="s">
        <v>2417</v>
      </c>
      <c r="J214" s="220" t="n">
        <f aca="false">TRUNC((H214*G214),2)</f>
        <v>1.6</v>
      </c>
      <c r="M214" s="220" t="n">
        <f aca="false">VLOOKUP(B214,'CMP-SIN-SD-10-2023'!A:D,4,0)</f>
        <v>24.32</v>
      </c>
      <c r="N214" s="220" t="n">
        <f aca="false">M214=H214</f>
        <v>1</v>
      </c>
      <c r="P214" s="333" t="s">
        <v>2418</v>
      </c>
    </row>
    <row r="215" customFormat="false" ht="45" hidden="false" customHeight="false" outlineLevel="0" collapsed="false">
      <c r="A215" s="351" t="n">
        <f aca="false">IF(O215&lt;&gt;0,O215,A214)</f>
        <v>93582</v>
      </c>
      <c r="B215" s="205" t="n">
        <v>97586</v>
      </c>
      <c r="C215" s="206" t="s">
        <v>2529</v>
      </c>
      <c r="D215" s="206" t="s">
        <v>2454</v>
      </c>
      <c r="E215" s="207" t="s">
        <v>2415</v>
      </c>
      <c r="F215" s="207" t="s">
        <v>2430</v>
      </c>
      <c r="G215" s="352" t="n">
        <v>0.1325</v>
      </c>
      <c r="H215" s="253" t="n">
        <f aca="false">VLOOKUP(B215,'CMP-SIN-SD-10-2023'!A:D,4,0)</f>
        <v>135</v>
      </c>
      <c r="I215" s="253" t="s">
        <v>2417</v>
      </c>
      <c r="J215" s="220" t="n">
        <f aca="false">TRUNC((H215*G215),2)</f>
        <v>17.88</v>
      </c>
      <c r="M215" s="220" t="n">
        <f aca="false">VLOOKUP(B215,'CMP-SIN-SD-10-2023'!A:D,4,0)</f>
        <v>135</v>
      </c>
      <c r="N215" s="220" t="n">
        <f aca="false">M215=H215</f>
        <v>1</v>
      </c>
      <c r="P215" s="333" t="s">
        <v>2418</v>
      </c>
    </row>
    <row r="216" customFormat="false" ht="30" hidden="false" customHeight="false" outlineLevel="0" collapsed="false">
      <c r="A216" s="351" t="n">
        <f aca="false">IF(O216&lt;&gt;0,O216,A215)</f>
        <v>93582</v>
      </c>
      <c r="B216" s="205" t="n">
        <v>96985</v>
      </c>
      <c r="C216" s="206" t="s">
        <v>2529</v>
      </c>
      <c r="D216" s="206" t="s">
        <v>2458</v>
      </c>
      <c r="E216" s="207" t="s">
        <v>2415</v>
      </c>
      <c r="F216" s="207" t="s">
        <v>2430</v>
      </c>
      <c r="G216" s="352" t="n">
        <v>0.0331</v>
      </c>
      <c r="H216" s="253" t="n">
        <f aca="false">VLOOKUP(B216,'CMP-SIN-SD-10-2023'!A:D,4,0)</f>
        <v>74.71</v>
      </c>
      <c r="I216" s="253" t="s">
        <v>2417</v>
      </c>
      <c r="J216" s="220" t="n">
        <f aca="false">TRUNC((H216*G216),2)</f>
        <v>2.47</v>
      </c>
      <c r="M216" s="220" t="n">
        <f aca="false">VLOOKUP(B216,'CMP-SIN-SD-10-2023'!A:D,4,0)</f>
        <v>74.71</v>
      </c>
      <c r="N216" s="220" t="n">
        <f aca="false">M216=H216</f>
        <v>1</v>
      </c>
      <c r="P216" s="333" t="s">
        <v>2418</v>
      </c>
    </row>
    <row r="217" customFormat="false" ht="45" hidden="false" customHeight="false" outlineLevel="0" collapsed="false">
      <c r="A217" s="351" t="n">
        <f aca="false">IF(O217&lt;&gt;0,O217,A216)</f>
        <v>93582</v>
      </c>
      <c r="B217" s="205" t="n">
        <v>97886</v>
      </c>
      <c r="C217" s="206" t="s">
        <v>2529</v>
      </c>
      <c r="D217" s="206" t="s">
        <v>2459</v>
      </c>
      <c r="E217" s="207" t="s">
        <v>2415</v>
      </c>
      <c r="F217" s="207" t="s">
        <v>2430</v>
      </c>
      <c r="G217" s="352" t="n">
        <v>0.0331</v>
      </c>
      <c r="H217" s="253" t="n">
        <f aca="false">VLOOKUP(B217,'CMP-SIN-SD-10-2023'!A:D,4,0)</f>
        <v>176.88</v>
      </c>
      <c r="I217" s="253" t="s">
        <v>2417</v>
      </c>
      <c r="J217" s="220" t="n">
        <f aca="false">TRUNC((H217*G217),2)</f>
        <v>5.85</v>
      </c>
      <c r="M217" s="220" t="n">
        <f aca="false">VLOOKUP(B217,'CMP-SIN-SD-10-2023'!A:D,4,0)</f>
        <v>176.88</v>
      </c>
      <c r="N217" s="220" t="n">
        <f aca="false">M217=H217</f>
        <v>1</v>
      </c>
      <c r="P217" s="333" t="s">
        <v>2418</v>
      </c>
    </row>
    <row r="218" customFormat="false" ht="60" hidden="false" customHeight="false" outlineLevel="0" collapsed="false">
      <c r="A218" s="351" t="n">
        <f aca="false">IF(O218&lt;&gt;0,O218,A217)</f>
        <v>93582</v>
      </c>
      <c r="B218" s="205" t="n">
        <v>91170</v>
      </c>
      <c r="C218" s="206" t="s">
        <v>2529</v>
      </c>
      <c r="D218" s="206" t="s">
        <v>2477</v>
      </c>
      <c r="E218" s="207" t="s">
        <v>2415</v>
      </c>
      <c r="F218" s="207" t="s">
        <v>2440</v>
      </c>
      <c r="G218" s="352" t="n">
        <v>0.2219</v>
      </c>
      <c r="H218" s="253" t="n">
        <f aca="false">VLOOKUP(B218,'CMP-SIN-SD-10-2023'!A:D,4,0)</f>
        <v>10.26</v>
      </c>
      <c r="I218" s="253" t="s">
        <v>2417</v>
      </c>
      <c r="J218" s="220" t="n">
        <f aca="false">TRUNC((H218*G218),2)</f>
        <v>2.27</v>
      </c>
      <c r="M218" s="220" t="n">
        <f aca="false">VLOOKUP(B218,'CMP-SIN-SD-10-2023'!A:D,4,0)</f>
        <v>10.26</v>
      </c>
      <c r="N218" s="220" t="n">
        <f aca="false">M218=H218</f>
        <v>1</v>
      </c>
      <c r="P218" s="333" t="s">
        <v>2418</v>
      </c>
    </row>
    <row r="219" customFormat="false" ht="30" hidden="false" customHeight="false" outlineLevel="0" collapsed="false">
      <c r="A219" s="351" t="n">
        <f aca="false">IF(O219&lt;&gt;0,O219,A218)</f>
        <v>93582</v>
      </c>
      <c r="B219" s="205" t="n">
        <v>93358</v>
      </c>
      <c r="C219" s="206" t="s">
        <v>2529</v>
      </c>
      <c r="D219" s="206" t="s">
        <v>2481</v>
      </c>
      <c r="E219" s="207" t="s">
        <v>2415</v>
      </c>
      <c r="F219" s="207" t="s">
        <v>2438</v>
      </c>
      <c r="G219" s="352" t="n">
        <v>0.0013</v>
      </c>
      <c r="H219" s="253" t="n">
        <f aca="false">VLOOKUP(B219,'CMP-SIN-SD-10-2023'!A:D,4,0)</f>
        <v>86.67</v>
      </c>
      <c r="I219" s="253" t="s">
        <v>2417</v>
      </c>
      <c r="J219" s="220" t="n">
        <f aca="false">TRUNC((H219*G219),2)</f>
        <v>0.11</v>
      </c>
      <c r="M219" s="220" t="n">
        <f aca="false">VLOOKUP(B219,'CMP-SIN-SD-10-2023'!A:D,4,0)</f>
        <v>86.67</v>
      </c>
      <c r="N219" s="220" t="n">
        <f aca="false">M219=H219</f>
        <v>1</v>
      </c>
      <c r="P219" s="333" t="s">
        <v>2418</v>
      </c>
    </row>
    <row r="220" customFormat="false" ht="30" hidden="false" customHeight="false" outlineLevel="0" collapsed="false">
      <c r="A220" s="351" t="n">
        <f aca="false">IF(O220&lt;&gt;0,O220,A219)</f>
        <v>93582</v>
      </c>
      <c r="B220" s="205" t="n">
        <v>88489</v>
      </c>
      <c r="C220" s="206" t="s">
        <v>2529</v>
      </c>
      <c r="D220" s="206" t="s">
        <v>2483</v>
      </c>
      <c r="E220" s="207" t="s">
        <v>2415</v>
      </c>
      <c r="F220" s="207" t="s">
        <v>2414</v>
      </c>
      <c r="G220" s="352" t="n">
        <v>0.4837</v>
      </c>
      <c r="H220" s="253" t="n">
        <f aca="false">VLOOKUP(B220,'CMP-SIN-SD-10-2023'!A:D,4,0)</f>
        <v>13.65</v>
      </c>
      <c r="I220" s="253" t="s">
        <v>2417</v>
      </c>
      <c r="J220" s="220" t="n">
        <f aca="false">TRUNC((H220*G220),2)</f>
        <v>6.6</v>
      </c>
      <c r="M220" s="220" t="n">
        <f aca="false">VLOOKUP(B220,'CMP-SIN-SD-10-2023'!A:D,4,0)</f>
        <v>13.65</v>
      </c>
      <c r="N220" s="220" t="n">
        <f aca="false">M220=H220</f>
        <v>1</v>
      </c>
      <c r="P220" s="333" t="s">
        <v>2418</v>
      </c>
    </row>
    <row r="221" customFormat="false" ht="30" hidden="false" customHeight="false" outlineLevel="0" collapsed="false">
      <c r="A221" s="351" t="n">
        <f aca="false">IF(O221&lt;&gt;0,O221,A220)</f>
        <v>93582</v>
      </c>
      <c r="B221" s="205" t="n">
        <v>101891</v>
      </c>
      <c r="C221" s="206" t="s">
        <v>2529</v>
      </c>
      <c r="D221" s="206" t="s">
        <v>2489</v>
      </c>
      <c r="E221" s="207" t="s">
        <v>2415</v>
      </c>
      <c r="F221" s="207" t="s">
        <v>2430</v>
      </c>
      <c r="G221" s="352" t="n">
        <v>0.0828</v>
      </c>
      <c r="H221" s="253" t="n">
        <f aca="false">VLOOKUP(B221,'CMP-SIN-SD-10-2023'!A:D,4,0)</f>
        <v>37.42</v>
      </c>
      <c r="I221" s="253" t="s">
        <v>2417</v>
      </c>
      <c r="J221" s="220" t="n">
        <f aca="false">TRUNC((H221*G221),2)</f>
        <v>3.09</v>
      </c>
      <c r="M221" s="220" t="n">
        <f aca="false">VLOOKUP(B221,'CMP-SIN-SD-10-2023'!A:D,4,0)</f>
        <v>37.42</v>
      </c>
      <c r="N221" s="220" t="n">
        <f aca="false">M221=H221</f>
        <v>1</v>
      </c>
      <c r="P221" s="333" t="s">
        <v>2418</v>
      </c>
    </row>
    <row r="222" customFormat="false" ht="45" hidden="false" customHeight="false" outlineLevel="0" collapsed="false">
      <c r="A222" s="351" t="n">
        <f aca="false">IF(O222&lt;&gt;0,O222,A221)</f>
        <v>93582</v>
      </c>
      <c r="B222" s="205" t="n">
        <v>101876</v>
      </c>
      <c r="C222" s="206" t="s">
        <v>2529</v>
      </c>
      <c r="D222" s="206" t="s">
        <v>2503</v>
      </c>
      <c r="E222" s="207" t="s">
        <v>2415</v>
      </c>
      <c r="F222" s="207" t="s">
        <v>2430</v>
      </c>
      <c r="G222" s="352" t="n">
        <v>0.0166</v>
      </c>
      <c r="H222" s="253" t="n">
        <f aca="false">VLOOKUP(B222,'CMP-SIN-SD-10-2023'!A:D,4,0)</f>
        <v>119.05</v>
      </c>
      <c r="I222" s="253" t="s">
        <v>2417</v>
      </c>
      <c r="J222" s="220" t="n">
        <f aca="false">TRUNC((H222*G222),2)</f>
        <v>1.97</v>
      </c>
      <c r="M222" s="220" t="n">
        <f aca="false">VLOOKUP(B222,'CMP-SIN-SD-10-2023'!A:D,4,0)</f>
        <v>119.05</v>
      </c>
      <c r="N222" s="220" t="n">
        <f aca="false">M222=H222</f>
        <v>1</v>
      </c>
      <c r="P222" s="333" t="s">
        <v>2418</v>
      </c>
    </row>
    <row r="223" customFormat="false" ht="30" hidden="false" customHeight="false" outlineLevel="0" collapsed="false">
      <c r="A223" s="351" t="n">
        <f aca="false">IF(O223&lt;&gt;0,O223,A222)</f>
        <v>93582</v>
      </c>
      <c r="B223" s="205" t="n">
        <v>10886</v>
      </c>
      <c r="C223" s="206" t="s">
        <v>2529</v>
      </c>
      <c r="D223" s="206" t="s">
        <v>2491</v>
      </c>
      <c r="E223" s="207" t="s">
        <v>2415</v>
      </c>
      <c r="F223" s="207" t="s">
        <v>2430</v>
      </c>
      <c r="G223" s="352" t="n">
        <v>0.0166</v>
      </c>
      <c r="H223" s="253" t="n">
        <f aca="false">VLOOKUP(B223,'INS-SIN-SD-10-2023'!A:D,4,0)</f>
        <v>192.5</v>
      </c>
      <c r="I223" s="253" t="s">
        <v>2417</v>
      </c>
      <c r="J223" s="220" t="n">
        <f aca="false">TRUNC((H223*G223),2)</f>
        <v>3.19</v>
      </c>
      <c r="M223" s="220" t="n">
        <f aca="false">VLOOKUP(B223,'INS-SIN-SD-10-2023'!A:D,4,0)</f>
        <v>192.5</v>
      </c>
      <c r="N223" s="220" t="n">
        <f aca="false">M223=H223</f>
        <v>1</v>
      </c>
      <c r="P223" s="333" t="s">
        <v>2492</v>
      </c>
    </row>
    <row r="224" customFormat="false" ht="30" hidden="false" customHeight="false" outlineLevel="0" collapsed="false">
      <c r="A224" s="351" t="n">
        <f aca="false">IF(O224&lt;&gt;0,O224,A223)</f>
        <v>93582</v>
      </c>
      <c r="B224" s="205" t="n">
        <v>10891</v>
      </c>
      <c r="C224" s="206" t="s">
        <v>2529</v>
      </c>
      <c r="D224" s="206" t="s">
        <v>2493</v>
      </c>
      <c r="E224" s="207" t="s">
        <v>2415</v>
      </c>
      <c r="F224" s="207" t="s">
        <v>2430</v>
      </c>
      <c r="G224" s="352" t="n">
        <v>0.0166</v>
      </c>
      <c r="H224" s="253" t="n">
        <f aca="false">VLOOKUP(B224,'INS-SIN-SD-10-2023'!A:D,4,0)</f>
        <v>186.15</v>
      </c>
      <c r="I224" s="253" t="s">
        <v>2417</v>
      </c>
      <c r="J224" s="220" t="n">
        <f aca="false">TRUNC((H224*G224),2)</f>
        <v>3.09</v>
      </c>
      <c r="M224" s="220" t="n">
        <f aca="false">VLOOKUP(B224,'INS-SIN-SD-10-2023'!A:D,4,0)</f>
        <v>186.15</v>
      </c>
      <c r="N224" s="220" t="n">
        <f aca="false">M224=H224</f>
        <v>1</v>
      </c>
      <c r="P224" s="333" t="s">
        <v>2492</v>
      </c>
    </row>
    <row r="225" customFormat="false" ht="45" hidden="false" customHeight="false" outlineLevel="0" collapsed="false">
      <c r="A225" s="353" t="n">
        <v>93210</v>
      </c>
      <c r="B225" s="354" t="s">
        <v>2411</v>
      </c>
      <c r="C225" s="355" t="s">
        <v>2530</v>
      </c>
      <c r="D225" s="355" t="s">
        <v>2413</v>
      </c>
      <c r="E225" s="356" t="s">
        <v>2414</v>
      </c>
      <c r="F225" s="356" t="s">
        <v>2415</v>
      </c>
      <c r="G225" s="357" t="s">
        <v>2416</v>
      </c>
      <c r="H225" s="358" t="s">
        <v>2417</v>
      </c>
      <c r="I225" s="350" t="n">
        <f aca="false">SUMIF(A:A,A225,J:J)</f>
        <v>634.2</v>
      </c>
      <c r="K225" s="220" t="n">
        <f aca="false">VLOOKUP(A225,'CMP-SIN-SD-10-2023'!A:D,4,0)</f>
        <v>634.2</v>
      </c>
      <c r="L225" s="220" t="n">
        <f aca="false">K225=I225</f>
        <v>1</v>
      </c>
      <c r="P225" s="333" t="s">
        <v>2418</v>
      </c>
    </row>
    <row r="226" customFormat="false" ht="45" hidden="false" customHeight="false" outlineLevel="0" collapsed="false">
      <c r="A226" s="351" t="n">
        <f aca="false">IF(O226&lt;&gt;0,O226,A225)</f>
        <v>93210</v>
      </c>
      <c r="B226" s="205" t="n">
        <v>98441</v>
      </c>
      <c r="C226" s="206" t="s">
        <v>2413</v>
      </c>
      <c r="D226" s="206" t="s">
        <v>2419</v>
      </c>
      <c r="E226" s="207" t="s">
        <v>2415</v>
      </c>
      <c r="F226" s="207" t="s">
        <v>2414</v>
      </c>
      <c r="G226" s="352" t="n">
        <v>0.1449</v>
      </c>
      <c r="H226" s="253" t="n">
        <f aca="false">VLOOKUP(B226,'CMP-SIN-SD-10-2023'!A:D,4,0)</f>
        <v>157.17</v>
      </c>
      <c r="I226" s="253" t="s">
        <v>2417</v>
      </c>
      <c r="J226" s="220" t="n">
        <f aca="false">TRUNC((H226*G226),2)</f>
        <v>22.77</v>
      </c>
      <c r="M226" s="220" t="n">
        <f aca="false">VLOOKUP(B226,'CMP-SIN-SD-10-2023'!A:D,4,0)</f>
        <v>157.17</v>
      </c>
      <c r="N226" s="220" t="n">
        <f aca="false">M226=H226</f>
        <v>1</v>
      </c>
      <c r="P226" s="333" t="s">
        <v>2418</v>
      </c>
    </row>
    <row r="227" customFormat="false" ht="45" hidden="false" customHeight="false" outlineLevel="0" collapsed="false">
      <c r="A227" s="351" t="n">
        <f aca="false">IF(O227&lt;&gt;0,O227,A226)</f>
        <v>93210</v>
      </c>
      <c r="B227" s="205" t="n">
        <v>98442</v>
      </c>
      <c r="C227" s="206" t="s">
        <v>2413</v>
      </c>
      <c r="D227" s="206" t="s">
        <v>2420</v>
      </c>
      <c r="E227" s="207" t="s">
        <v>2415</v>
      </c>
      <c r="F227" s="207" t="s">
        <v>2414</v>
      </c>
      <c r="G227" s="352" t="n">
        <v>0.1668</v>
      </c>
      <c r="H227" s="253" t="n">
        <f aca="false">VLOOKUP(B227,'CMP-SIN-SD-10-2023'!A:D,4,0)</f>
        <v>160.76</v>
      </c>
      <c r="I227" s="253" t="s">
        <v>2417</v>
      </c>
      <c r="J227" s="220" t="n">
        <f aca="false">TRUNC((H227*G227),2)</f>
        <v>26.81</v>
      </c>
      <c r="M227" s="220" t="n">
        <f aca="false">VLOOKUP(B227,'CMP-SIN-SD-10-2023'!A:D,4,0)</f>
        <v>160.76</v>
      </c>
      <c r="N227" s="220" t="n">
        <f aca="false">M227=H227</f>
        <v>1</v>
      </c>
      <c r="P227" s="333" t="s">
        <v>2418</v>
      </c>
    </row>
    <row r="228" customFormat="false" ht="45" hidden="false" customHeight="false" outlineLevel="0" collapsed="false">
      <c r="A228" s="351" t="n">
        <f aca="false">IF(O228&lt;&gt;0,O228,A227)</f>
        <v>93210</v>
      </c>
      <c r="B228" s="205" t="n">
        <v>98445</v>
      </c>
      <c r="C228" s="206" t="s">
        <v>2413</v>
      </c>
      <c r="D228" s="206" t="s">
        <v>2423</v>
      </c>
      <c r="E228" s="207" t="s">
        <v>2415</v>
      </c>
      <c r="F228" s="207" t="s">
        <v>2414</v>
      </c>
      <c r="G228" s="352" t="n">
        <v>0.2264</v>
      </c>
      <c r="H228" s="253" t="n">
        <f aca="false">VLOOKUP(B228,'CMP-SIN-SD-10-2023'!A:D,4,0)</f>
        <v>191.98</v>
      </c>
      <c r="I228" s="253" t="s">
        <v>2417</v>
      </c>
      <c r="J228" s="220" t="n">
        <f aca="false">TRUNC((H228*G228),2)</f>
        <v>43.46</v>
      </c>
      <c r="M228" s="220" t="n">
        <f aca="false">VLOOKUP(B228,'CMP-SIN-SD-10-2023'!A:D,4,0)</f>
        <v>191.98</v>
      </c>
      <c r="N228" s="220" t="n">
        <f aca="false">M228=H228</f>
        <v>1</v>
      </c>
      <c r="P228" s="333" t="s">
        <v>2418</v>
      </c>
    </row>
    <row r="229" customFormat="false" ht="45" hidden="false" customHeight="false" outlineLevel="0" collapsed="false">
      <c r="A229" s="351" t="n">
        <f aca="false">IF(O229&lt;&gt;0,O229,A228)</f>
        <v>93210</v>
      </c>
      <c r="B229" s="205" t="n">
        <v>98446</v>
      </c>
      <c r="C229" s="206" t="s">
        <v>2413</v>
      </c>
      <c r="D229" s="206" t="s">
        <v>2424</v>
      </c>
      <c r="E229" s="207" t="s">
        <v>2415</v>
      </c>
      <c r="F229" s="207" t="s">
        <v>2414</v>
      </c>
      <c r="G229" s="352" t="n">
        <v>0.1765</v>
      </c>
      <c r="H229" s="253" t="n">
        <f aca="false">VLOOKUP(B229,'CMP-SIN-SD-10-2023'!A:D,4,0)</f>
        <v>249.74</v>
      </c>
      <c r="I229" s="253" t="s">
        <v>2417</v>
      </c>
      <c r="J229" s="220" t="n">
        <f aca="false">TRUNC((H229*G229),2)</f>
        <v>44.07</v>
      </c>
      <c r="M229" s="220" t="n">
        <f aca="false">VLOOKUP(B229,'CMP-SIN-SD-10-2023'!A:D,4,0)</f>
        <v>249.74</v>
      </c>
      <c r="N229" s="220" t="n">
        <f aca="false">M229=H229</f>
        <v>1</v>
      </c>
      <c r="P229" s="333" t="s">
        <v>2418</v>
      </c>
    </row>
    <row r="230" customFormat="false" ht="60" hidden="false" customHeight="false" outlineLevel="0" collapsed="false">
      <c r="A230" s="351" t="n">
        <f aca="false">IF(O230&lt;&gt;0,O230,A229)</f>
        <v>93210</v>
      </c>
      <c r="B230" s="205" t="n">
        <v>92543</v>
      </c>
      <c r="C230" s="206" t="s">
        <v>2413</v>
      </c>
      <c r="D230" s="206" t="s">
        <v>2427</v>
      </c>
      <c r="E230" s="207" t="s">
        <v>2415</v>
      </c>
      <c r="F230" s="207" t="s">
        <v>2414</v>
      </c>
      <c r="G230" s="352" t="n">
        <v>1.451</v>
      </c>
      <c r="H230" s="253" t="n">
        <f aca="false">VLOOKUP(B230,'CMP-SIN-SD-10-2023'!A:D,4,0)</f>
        <v>26.47</v>
      </c>
      <c r="I230" s="253" t="s">
        <v>2417</v>
      </c>
      <c r="J230" s="220" t="n">
        <f aca="false">TRUNC((H230*G230),2)</f>
        <v>38.4</v>
      </c>
      <c r="M230" s="220" t="n">
        <f aca="false">VLOOKUP(B230,'CMP-SIN-SD-10-2023'!A:D,4,0)</f>
        <v>26.47</v>
      </c>
      <c r="N230" s="220" t="n">
        <f aca="false">M230=H230</f>
        <v>1</v>
      </c>
      <c r="P230" s="333" t="s">
        <v>2418</v>
      </c>
    </row>
    <row r="231" customFormat="false" ht="60" hidden="false" customHeight="false" outlineLevel="0" collapsed="false">
      <c r="A231" s="351" t="n">
        <f aca="false">IF(O231&lt;&gt;0,O231,A230)</f>
        <v>93210</v>
      </c>
      <c r="B231" s="205" t="n">
        <v>94210</v>
      </c>
      <c r="C231" s="206" t="s">
        <v>2413</v>
      </c>
      <c r="D231" s="206" t="s">
        <v>2428</v>
      </c>
      <c r="E231" s="207" t="s">
        <v>2415</v>
      </c>
      <c r="F231" s="207" t="s">
        <v>2414</v>
      </c>
      <c r="G231" s="352" t="n">
        <v>1.451</v>
      </c>
      <c r="H231" s="253" t="n">
        <f aca="false">VLOOKUP(B231,'CMP-SIN-SD-10-2023'!A:D,4,0)</f>
        <v>48.26</v>
      </c>
      <c r="I231" s="253" t="s">
        <v>2417</v>
      </c>
      <c r="J231" s="220" t="n">
        <f aca="false">TRUNC((H231*G231),2)</f>
        <v>70.02</v>
      </c>
      <c r="M231" s="220" t="n">
        <f aca="false">VLOOKUP(B231,'CMP-SIN-SD-10-2023'!A:D,4,0)</f>
        <v>48.26</v>
      </c>
      <c r="N231" s="220" t="n">
        <f aca="false">M231=H231</f>
        <v>1</v>
      </c>
      <c r="P231" s="333" t="s">
        <v>2418</v>
      </c>
    </row>
    <row r="232" customFormat="false" ht="45" hidden="false" customHeight="false" outlineLevel="0" collapsed="false">
      <c r="A232" s="351" t="n">
        <f aca="false">IF(O232&lt;&gt;0,O232,A231)</f>
        <v>93210</v>
      </c>
      <c r="B232" s="205" t="n">
        <v>90822</v>
      </c>
      <c r="C232" s="206" t="s">
        <v>2413</v>
      </c>
      <c r="D232" s="206" t="s">
        <v>2431</v>
      </c>
      <c r="E232" s="207" t="s">
        <v>2415</v>
      </c>
      <c r="F232" s="207" t="s">
        <v>2430</v>
      </c>
      <c r="G232" s="352" t="n">
        <v>0.0268</v>
      </c>
      <c r="H232" s="253" t="n">
        <f aca="false">VLOOKUP(B232,'CMP-SIN-SD-10-2023'!A:D,4,0)</f>
        <v>373</v>
      </c>
      <c r="I232" s="253" t="s">
        <v>2417</v>
      </c>
      <c r="J232" s="220" t="n">
        <f aca="false">TRUNC((H232*G232),2)</f>
        <v>9.99</v>
      </c>
      <c r="M232" s="220" t="n">
        <f aca="false">VLOOKUP(B232,'CMP-SIN-SD-10-2023'!A:D,4,0)</f>
        <v>373</v>
      </c>
      <c r="N232" s="220" t="n">
        <f aca="false">M232=H232</f>
        <v>1</v>
      </c>
      <c r="P232" s="333" t="s">
        <v>2418</v>
      </c>
    </row>
    <row r="233" customFormat="false" ht="30" hidden="false" customHeight="false" outlineLevel="0" collapsed="false">
      <c r="A233" s="351" t="n">
        <f aca="false">IF(O233&lt;&gt;0,O233,A232)</f>
        <v>93210</v>
      </c>
      <c r="B233" s="205" t="n">
        <v>95240</v>
      </c>
      <c r="C233" s="206" t="s">
        <v>2413</v>
      </c>
      <c r="D233" s="206" t="s">
        <v>2435</v>
      </c>
      <c r="E233" s="207" t="s">
        <v>2415</v>
      </c>
      <c r="F233" s="207" t="s">
        <v>2414</v>
      </c>
      <c r="G233" s="352" t="n">
        <v>0.009</v>
      </c>
      <c r="H233" s="253" t="n">
        <f aca="false">VLOOKUP(B233,'CMP-SIN-SD-10-2023'!A:D,4,0)</f>
        <v>22.62</v>
      </c>
      <c r="I233" s="253" t="s">
        <v>2417</v>
      </c>
      <c r="J233" s="220" t="n">
        <f aca="false">TRUNC((H233*G233),2)</f>
        <v>0.2</v>
      </c>
      <c r="M233" s="220" t="n">
        <f aca="false">VLOOKUP(B233,'CMP-SIN-SD-10-2023'!A:D,4,0)</f>
        <v>22.62</v>
      </c>
      <c r="N233" s="220" t="n">
        <f aca="false">M233=H233</f>
        <v>1</v>
      </c>
      <c r="P233" s="333" t="s">
        <v>2418</v>
      </c>
    </row>
    <row r="234" customFormat="false" ht="30" hidden="false" customHeight="false" outlineLevel="0" collapsed="false">
      <c r="A234" s="351" t="n">
        <f aca="false">IF(O234&lt;&gt;0,O234,A233)</f>
        <v>93210</v>
      </c>
      <c r="B234" s="205" t="n">
        <v>95241</v>
      </c>
      <c r="C234" s="206" t="s">
        <v>2413</v>
      </c>
      <c r="D234" s="206" t="s">
        <v>2436</v>
      </c>
      <c r="E234" s="207" t="s">
        <v>2415</v>
      </c>
      <c r="F234" s="207" t="s">
        <v>2414</v>
      </c>
      <c r="G234" s="352" t="n">
        <v>1.451</v>
      </c>
      <c r="H234" s="253" t="n">
        <f aca="false">VLOOKUP(B234,'CMP-SIN-SD-10-2023'!A:D,4,0)</f>
        <v>37.71</v>
      </c>
      <c r="I234" s="253" t="s">
        <v>2417</v>
      </c>
      <c r="J234" s="220" t="n">
        <f aca="false">TRUNC((H234*G234),2)</f>
        <v>54.71</v>
      </c>
      <c r="M234" s="220" t="n">
        <f aca="false">VLOOKUP(B234,'CMP-SIN-SD-10-2023'!A:D,4,0)</f>
        <v>37.71</v>
      </c>
      <c r="N234" s="220" t="n">
        <f aca="false">M234=H234</f>
        <v>1</v>
      </c>
      <c r="P234" s="333" t="s">
        <v>2418</v>
      </c>
    </row>
    <row r="235" customFormat="false" ht="45" hidden="false" customHeight="false" outlineLevel="0" collapsed="false">
      <c r="A235" s="351" t="n">
        <f aca="false">IF(O235&lt;&gt;0,O235,A234)</f>
        <v>93210</v>
      </c>
      <c r="B235" s="205" t="n">
        <v>101165</v>
      </c>
      <c r="C235" s="206" t="s">
        <v>2413</v>
      </c>
      <c r="D235" s="206" t="s">
        <v>2437</v>
      </c>
      <c r="E235" s="207" t="s">
        <v>2415</v>
      </c>
      <c r="F235" s="207" t="s">
        <v>2438</v>
      </c>
      <c r="G235" s="352" t="n">
        <v>0.04</v>
      </c>
      <c r="H235" s="253" t="n">
        <f aca="false">VLOOKUP(B235,'CMP-SIN-SD-10-2023'!A:D,4,0)</f>
        <v>1044.28</v>
      </c>
      <c r="I235" s="253" t="s">
        <v>2417</v>
      </c>
      <c r="J235" s="220" t="n">
        <f aca="false">TRUNC((H235*G235),2)</f>
        <v>41.77</v>
      </c>
      <c r="M235" s="220" t="n">
        <f aca="false">VLOOKUP(B235,'CMP-SIN-SD-10-2023'!A:D,4,0)</f>
        <v>1044.28</v>
      </c>
      <c r="N235" s="220" t="n">
        <f aca="false">M235=H235</f>
        <v>1</v>
      </c>
      <c r="P235" s="333" t="s">
        <v>2418</v>
      </c>
    </row>
    <row r="236" customFormat="false" ht="45" hidden="false" customHeight="false" outlineLevel="0" collapsed="false">
      <c r="A236" s="351" t="n">
        <f aca="false">IF(O236&lt;&gt;0,O236,A235)</f>
        <v>93210</v>
      </c>
      <c r="B236" s="205" t="n">
        <v>91862</v>
      </c>
      <c r="C236" s="206" t="s">
        <v>2413</v>
      </c>
      <c r="D236" s="206" t="s">
        <v>2439</v>
      </c>
      <c r="E236" s="207" t="s">
        <v>2415</v>
      </c>
      <c r="F236" s="207" t="s">
        <v>2440</v>
      </c>
      <c r="G236" s="352" t="n">
        <v>0.3221</v>
      </c>
      <c r="H236" s="253" t="n">
        <f aca="false">VLOOKUP(B236,'CMP-SIN-SD-10-2023'!A:D,4,0)</f>
        <v>10.24</v>
      </c>
      <c r="I236" s="253" t="s">
        <v>2417</v>
      </c>
      <c r="J236" s="220" t="n">
        <f aca="false">TRUNC((H236*G236),2)</f>
        <v>3.29</v>
      </c>
      <c r="M236" s="220" t="n">
        <f aca="false">VLOOKUP(B236,'CMP-SIN-SD-10-2023'!A:D,4,0)</f>
        <v>10.24</v>
      </c>
      <c r="N236" s="220" t="n">
        <f aca="false">M236=H236</f>
        <v>1</v>
      </c>
      <c r="P236" s="333" t="s">
        <v>2418</v>
      </c>
    </row>
    <row r="237" customFormat="false" ht="45" hidden="false" customHeight="false" outlineLevel="0" collapsed="false">
      <c r="A237" s="351" t="n">
        <f aca="false">IF(O237&lt;&gt;0,O237,A236)</f>
        <v>93210</v>
      </c>
      <c r="B237" s="205" t="n">
        <v>91870</v>
      </c>
      <c r="C237" s="206" t="s">
        <v>2413</v>
      </c>
      <c r="D237" s="206" t="s">
        <v>2441</v>
      </c>
      <c r="E237" s="207" t="s">
        <v>2415</v>
      </c>
      <c r="F237" s="207" t="s">
        <v>2440</v>
      </c>
      <c r="G237" s="352" t="n">
        <v>0.5369</v>
      </c>
      <c r="H237" s="253" t="n">
        <f aca="false">VLOOKUP(B237,'CMP-SIN-SD-10-2023'!A:D,4,0)</f>
        <v>13.33</v>
      </c>
      <c r="I237" s="253" t="s">
        <v>2417</v>
      </c>
      <c r="J237" s="220" t="n">
        <f aca="false">TRUNC((H237*G237),2)</f>
        <v>7.15</v>
      </c>
      <c r="M237" s="220" t="n">
        <f aca="false">VLOOKUP(B237,'CMP-SIN-SD-10-2023'!A:D,4,0)</f>
        <v>13.33</v>
      </c>
      <c r="N237" s="220" t="n">
        <f aca="false">M237=H237</f>
        <v>1</v>
      </c>
      <c r="P237" s="333" t="s">
        <v>2418</v>
      </c>
    </row>
    <row r="238" customFormat="false" ht="45" hidden="false" customHeight="false" outlineLevel="0" collapsed="false">
      <c r="A238" s="351" t="n">
        <f aca="false">IF(O238&lt;&gt;0,O238,A237)</f>
        <v>93210</v>
      </c>
      <c r="B238" s="205" t="n">
        <v>91911</v>
      </c>
      <c r="C238" s="206" t="s">
        <v>2413</v>
      </c>
      <c r="D238" s="206" t="s">
        <v>2442</v>
      </c>
      <c r="E238" s="207" t="s">
        <v>2415</v>
      </c>
      <c r="F238" s="207" t="s">
        <v>2430</v>
      </c>
      <c r="G238" s="352" t="n">
        <v>0.1074</v>
      </c>
      <c r="H238" s="253" t="n">
        <f aca="false">VLOOKUP(B238,'CMP-SIN-SD-10-2023'!A:D,4,0)</f>
        <v>17.36</v>
      </c>
      <c r="I238" s="253" t="s">
        <v>2417</v>
      </c>
      <c r="J238" s="220" t="n">
        <f aca="false">TRUNC((H238*G238),2)</f>
        <v>1.86</v>
      </c>
      <c r="M238" s="220" t="n">
        <f aca="false">VLOOKUP(B238,'CMP-SIN-SD-10-2023'!A:D,4,0)</f>
        <v>17.36</v>
      </c>
      <c r="N238" s="220" t="n">
        <f aca="false">M238=H238</f>
        <v>1</v>
      </c>
      <c r="P238" s="333" t="s">
        <v>2418</v>
      </c>
    </row>
    <row r="239" customFormat="false" ht="45" hidden="false" customHeight="false" outlineLevel="0" collapsed="false">
      <c r="A239" s="351" t="n">
        <f aca="false">IF(O239&lt;&gt;0,O239,A238)</f>
        <v>93210</v>
      </c>
      <c r="B239" s="205" t="n">
        <v>91924</v>
      </c>
      <c r="C239" s="206" t="s">
        <v>2413</v>
      </c>
      <c r="D239" s="206" t="s">
        <v>2443</v>
      </c>
      <c r="E239" s="207" t="s">
        <v>2415</v>
      </c>
      <c r="F239" s="207" t="s">
        <v>2440</v>
      </c>
      <c r="G239" s="352" t="n">
        <v>0.8591</v>
      </c>
      <c r="H239" s="253" t="n">
        <f aca="false">VLOOKUP(B239,'CMP-SIN-SD-10-2023'!A:D,4,0)</f>
        <v>3.15</v>
      </c>
      <c r="I239" s="253" t="s">
        <v>2417</v>
      </c>
      <c r="J239" s="220" t="n">
        <f aca="false">TRUNC((H239*G239),2)</f>
        <v>2.7</v>
      </c>
      <c r="M239" s="220" t="n">
        <f aca="false">VLOOKUP(B239,'CMP-SIN-SD-10-2023'!A:D,4,0)</f>
        <v>3.15</v>
      </c>
      <c r="N239" s="220" t="n">
        <f aca="false">M239=H239</f>
        <v>1</v>
      </c>
      <c r="P239" s="333" t="s">
        <v>2418</v>
      </c>
    </row>
    <row r="240" customFormat="false" ht="45" hidden="false" customHeight="false" outlineLevel="0" collapsed="false">
      <c r="A240" s="351" t="n">
        <f aca="false">IF(O240&lt;&gt;0,O240,A239)</f>
        <v>93210</v>
      </c>
      <c r="B240" s="205" t="n">
        <v>91926</v>
      </c>
      <c r="C240" s="206" t="s">
        <v>2413</v>
      </c>
      <c r="D240" s="206" t="s">
        <v>2444</v>
      </c>
      <c r="E240" s="207" t="s">
        <v>2415</v>
      </c>
      <c r="F240" s="207" t="s">
        <v>2440</v>
      </c>
      <c r="G240" s="352" t="n">
        <v>2.5503</v>
      </c>
      <c r="H240" s="253" t="n">
        <f aca="false">VLOOKUP(B240,'CMP-SIN-SD-10-2023'!A:D,4,0)</f>
        <v>4.57</v>
      </c>
      <c r="I240" s="253" t="s">
        <v>2417</v>
      </c>
      <c r="J240" s="220" t="n">
        <f aca="false">TRUNC((H240*G240),2)</f>
        <v>11.65</v>
      </c>
      <c r="M240" s="220" t="n">
        <f aca="false">VLOOKUP(B240,'CMP-SIN-SD-10-2023'!A:D,4,0)</f>
        <v>4.57</v>
      </c>
      <c r="N240" s="220" t="n">
        <f aca="false">M240=H240</f>
        <v>1</v>
      </c>
      <c r="P240" s="333" t="s">
        <v>2418</v>
      </c>
    </row>
    <row r="241" customFormat="false" ht="30" hidden="false" customHeight="false" outlineLevel="0" collapsed="false">
      <c r="A241" s="351" t="n">
        <f aca="false">IF(O241&lt;&gt;0,O241,A240)</f>
        <v>93210</v>
      </c>
      <c r="B241" s="205" t="n">
        <v>91937</v>
      </c>
      <c r="C241" s="206" t="s">
        <v>2413</v>
      </c>
      <c r="D241" s="206" t="s">
        <v>2446</v>
      </c>
      <c r="E241" s="207" t="s">
        <v>2415</v>
      </c>
      <c r="F241" s="207" t="s">
        <v>2430</v>
      </c>
      <c r="G241" s="352" t="n">
        <v>0.1611</v>
      </c>
      <c r="H241" s="253" t="n">
        <f aca="false">VLOOKUP(B241,'CMP-SIN-SD-10-2023'!A:D,4,0)</f>
        <v>16.37</v>
      </c>
      <c r="I241" s="253" t="s">
        <v>2417</v>
      </c>
      <c r="J241" s="220" t="n">
        <f aca="false">TRUNC((H241*G241),2)</f>
        <v>2.63</v>
      </c>
      <c r="M241" s="220" t="n">
        <f aca="false">VLOOKUP(B241,'CMP-SIN-SD-10-2023'!A:D,4,0)</f>
        <v>16.37</v>
      </c>
      <c r="N241" s="220" t="n">
        <f aca="false">M241=H241</f>
        <v>1</v>
      </c>
      <c r="P241" s="333" t="s">
        <v>2418</v>
      </c>
    </row>
    <row r="242" customFormat="false" ht="30" hidden="false" customHeight="false" outlineLevel="0" collapsed="false">
      <c r="A242" s="351" t="n">
        <f aca="false">IF(O242&lt;&gt;0,O242,A241)</f>
        <v>93210</v>
      </c>
      <c r="B242" s="205" t="n">
        <v>92000</v>
      </c>
      <c r="C242" s="206" t="s">
        <v>2413</v>
      </c>
      <c r="D242" s="206" t="s">
        <v>2448</v>
      </c>
      <c r="E242" s="207" t="s">
        <v>2415</v>
      </c>
      <c r="F242" s="207" t="s">
        <v>2430</v>
      </c>
      <c r="G242" s="352" t="n">
        <v>0.0268</v>
      </c>
      <c r="H242" s="253" t="n">
        <f aca="false">VLOOKUP(B242,'CMP-SIN-SD-10-2023'!A:D,4,0)</f>
        <v>34.11</v>
      </c>
      <c r="I242" s="253" t="s">
        <v>2417</v>
      </c>
      <c r="J242" s="220" t="n">
        <f aca="false">TRUNC((H242*G242),2)</f>
        <v>0.91</v>
      </c>
      <c r="M242" s="220" t="n">
        <f aca="false">VLOOKUP(B242,'CMP-SIN-SD-10-2023'!A:D,4,0)</f>
        <v>34.11</v>
      </c>
      <c r="N242" s="220" t="n">
        <f aca="false">M242=H242</f>
        <v>1</v>
      </c>
      <c r="P242" s="333" t="s">
        <v>2418</v>
      </c>
    </row>
    <row r="243" customFormat="false" ht="30" hidden="false" customHeight="false" outlineLevel="0" collapsed="false">
      <c r="A243" s="351" t="n">
        <f aca="false">IF(O243&lt;&gt;0,O243,A242)</f>
        <v>93210</v>
      </c>
      <c r="B243" s="205" t="n">
        <v>92008</v>
      </c>
      <c r="C243" s="206" t="s">
        <v>2413</v>
      </c>
      <c r="D243" s="206" t="s">
        <v>2449</v>
      </c>
      <c r="E243" s="207" t="s">
        <v>2415</v>
      </c>
      <c r="F243" s="207" t="s">
        <v>2430</v>
      </c>
      <c r="G243" s="352" t="n">
        <v>0.1342</v>
      </c>
      <c r="H243" s="253" t="n">
        <f aca="false">VLOOKUP(B243,'CMP-SIN-SD-10-2023'!A:D,4,0)</f>
        <v>52.87</v>
      </c>
      <c r="I243" s="253" t="s">
        <v>2417</v>
      </c>
      <c r="J243" s="220" t="n">
        <f aca="false">TRUNC((H243*G243),2)</f>
        <v>7.09</v>
      </c>
      <c r="M243" s="220" t="n">
        <f aca="false">VLOOKUP(B243,'CMP-SIN-SD-10-2023'!A:D,4,0)</f>
        <v>52.87</v>
      </c>
      <c r="N243" s="220" t="n">
        <f aca="false">M243=H243</f>
        <v>1</v>
      </c>
      <c r="P243" s="333" t="s">
        <v>2418</v>
      </c>
    </row>
    <row r="244" customFormat="false" ht="45" hidden="false" customHeight="false" outlineLevel="0" collapsed="false">
      <c r="A244" s="351" t="n">
        <f aca="false">IF(O244&lt;&gt;0,O244,A243)</f>
        <v>93210</v>
      </c>
      <c r="B244" s="205" t="n">
        <v>92023</v>
      </c>
      <c r="C244" s="206" t="s">
        <v>2413</v>
      </c>
      <c r="D244" s="206" t="s">
        <v>2450</v>
      </c>
      <c r="E244" s="207" t="s">
        <v>2415</v>
      </c>
      <c r="F244" s="207" t="s">
        <v>2430</v>
      </c>
      <c r="G244" s="352" t="n">
        <v>0.0268</v>
      </c>
      <c r="H244" s="253" t="n">
        <f aca="false">VLOOKUP(B244,'CMP-SIN-SD-10-2023'!A:D,4,0)</f>
        <v>55.2</v>
      </c>
      <c r="I244" s="253" t="s">
        <v>2417</v>
      </c>
      <c r="J244" s="220" t="n">
        <f aca="false">TRUNC((H244*G244),2)</f>
        <v>1.47</v>
      </c>
      <c r="M244" s="220" t="n">
        <f aca="false">VLOOKUP(B244,'CMP-SIN-SD-10-2023'!A:D,4,0)</f>
        <v>55.2</v>
      </c>
      <c r="N244" s="220" t="n">
        <f aca="false">M244=H244</f>
        <v>1</v>
      </c>
      <c r="P244" s="333" t="s">
        <v>2418</v>
      </c>
    </row>
    <row r="245" customFormat="false" ht="45" hidden="false" customHeight="false" outlineLevel="0" collapsed="false">
      <c r="A245" s="351" t="n">
        <f aca="false">IF(O245&lt;&gt;0,O245,A244)</f>
        <v>93210</v>
      </c>
      <c r="B245" s="205" t="n">
        <v>95805</v>
      </c>
      <c r="C245" s="206" t="s">
        <v>2413</v>
      </c>
      <c r="D245" s="206" t="s">
        <v>2452</v>
      </c>
      <c r="E245" s="207" t="s">
        <v>2415</v>
      </c>
      <c r="F245" s="207" t="s">
        <v>2430</v>
      </c>
      <c r="G245" s="352" t="n">
        <v>0.1879</v>
      </c>
      <c r="H245" s="253" t="n">
        <f aca="false">VLOOKUP(B245,'CMP-SIN-SD-10-2023'!A:D,4,0)</f>
        <v>24.32</v>
      </c>
      <c r="I245" s="253" t="s">
        <v>2417</v>
      </c>
      <c r="J245" s="220" t="n">
        <f aca="false">TRUNC((H245*G245),2)</f>
        <v>4.56</v>
      </c>
      <c r="M245" s="220" t="n">
        <f aca="false">VLOOKUP(B245,'CMP-SIN-SD-10-2023'!A:D,4,0)</f>
        <v>24.32</v>
      </c>
      <c r="N245" s="220" t="n">
        <f aca="false">M245=H245</f>
        <v>1</v>
      </c>
      <c r="P245" s="333" t="s">
        <v>2418</v>
      </c>
    </row>
    <row r="246" customFormat="false" ht="45" hidden="false" customHeight="false" outlineLevel="0" collapsed="false">
      <c r="A246" s="351" t="n">
        <f aca="false">IF(O246&lt;&gt;0,O246,A245)</f>
        <v>93210</v>
      </c>
      <c r="B246" s="205" t="n">
        <v>95811</v>
      </c>
      <c r="C246" s="206" t="s">
        <v>2413</v>
      </c>
      <c r="D246" s="206" t="s">
        <v>2453</v>
      </c>
      <c r="E246" s="207" t="s">
        <v>2415</v>
      </c>
      <c r="F246" s="207" t="s">
        <v>2430</v>
      </c>
      <c r="G246" s="352" t="n">
        <v>0.0268</v>
      </c>
      <c r="H246" s="253" t="n">
        <f aca="false">VLOOKUP(B246,'CMP-SIN-SD-10-2023'!A:D,4,0)</f>
        <v>20.26</v>
      </c>
      <c r="I246" s="253" t="s">
        <v>2417</v>
      </c>
      <c r="J246" s="220" t="n">
        <f aca="false">TRUNC((H246*G246),2)</f>
        <v>0.54</v>
      </c>
      <c r="M246" s="220" t="n">
        <f aca="false">VLOOKUP(B246,'CMP-SIN-SD-10-2023'!A:D,4,0)</f>
        <v>20.26</v>
      </c>
      <c r="N246" s="220" t="n">
        <f aca="false">M246=H246</f>
        <v>1</v>
      </c>
      <c r="P246" s="333" t="s">
        <v>2418</v>
      </c>
    </row>
    <row r="247" customFormat="false" ht="45" hidden="false" customHeight="false" outlineLevel="0" collapsed="false">
      <c r="A247" s="351" t="n">
        <f aca="false">IF(O247&lt;&gt;0,O247,A246)</f>
        <v>93210</v>
      </c>
      <c r="B247" s="205" t="n">
        <v>97586</v>
      </c>
      <c r="C247" s="206" t="s">
        <v>2413</v>
      </c>
      <c r="D247" s="206" t="s">
        <v>2454</v>
      </c>
      <c r="E247" s="207" t="s">
        <v>2415</v>
      </c>
      <c r="F247" s="207" t="s">
        <v>2430</v>
      </c>
      <c r="G247" s="352" t="n">
        <v>0.1611</v>
      </c>
      <c r="H247" s="253" t="n">
        <f aca="false">VLOOKUP(B247,'CMP-SIN-SD-10-2023'!A:D,4,0)</f>
        <v>135</v>
      </c>
      <c r="I247" s="253" t="s">
        <v>2417</v>
      </c>
      <c r="J247" s="220" t="n">
        <f aca="false">TRUNC((H247*G247),2)</f>
        <v>21.74</v>
      </c>
      <c r="M247" s="220" t="n">
        <f aca="false">VLOOKUP(B247,'CMP-SIN-SD-10-2023'!A:D,4,0)</f>
        <v>135</v>
      </c>
      <c r="N247" s="220" t="n">
        <f aca="false">M247=H247</f>
        <v>1</v>
      </c>
      <c r="P247" s="333" t="s">
        <v>2418</v>
      </c>
    </row>
    <row r="248" customFormat="false" ht="75" hidden="false" customHeight="false" outlineLevel="0" collapsed="false">
      <c r="A248" s="351" t="n">
        <f aca="false">IF(O248&lt;&gt;0,O248,A247)</f>
        <v>93210</v>
      </c>
      <c r="B248" s="205" t="n">
        <v>86934</v>
      </c>
      <c r="C248" s="206" t="s">
        <v>2413</v>
      </c>
      <c r="D248" s="206" t="s">
        <v>2463</v>
      </c>
      <c r="E248" s="207" t="s">
        <v>2415</v>
      </c>
      <c r="F248" s="207" t="s">
        <v>2430</v>
      </c>
      <c r="G248" s="352" t="n">
        <v>0.0268</v>
      </c>
      <c r="H248" s="253" t="n">
        <f aca="false">VLOOKUP(B248,'CMP-SIN-SD-10-2023'!A:D,4,0)</f>
        <v>441.86</v>
      </c>
      <c r="I248" s="253" t="s">
        <v>2417</v>
      </c>
      <c r="J248" s="220" t="n">
        <f aca="false">TRUNC((H248*G248),2)</f>
        <v>11.84</v>
      </c>
      <c r="M248" s="220" t="n">
        <f aca="false">VLOOKUP(B248,'CMP-SIN-SD-10-2023'!A:D,4,0)</f>
        <v>441.86</v>
      </c>
      <c r="N248" s="220" t="n">
        <f aca="false">M248=H248</f>
        <v>1</v>
      </c>
      <c r="P248" s="333" t="s">
        <v>2418</v>
      </c>
    </row>
    <row r="249" customFormat="false" ht="75" hidden="false" customHeight="false" outlineLevel="0" collapsed="false">
      <c r="A249" s="351" t="n">
        <f aca="false">IF(O249&lt;&gt;0,O249,A248)</f>
        <v>93210</v>
      </c>
      <c r="B249" s="205" t="n">
        <v>86943</v>
      </c>
      <c r="C249" s="206" t="s">
        <v>2413</v>
      </c>
      <c r="D249" s="206" t="s">
        <v>2464</v>
      </c>
      <c r="E249" s="207" t="s">
        <v>2415</v>
      </c>
      <c r="F249" s="207" t="s">
        <v>2430</v>
      </c>
      <c r="G249" s="352" t="n">
        <v>0.0268</v>
      </c>
      <c r="H249" s="253" t="n">
        <f aca="false">VLOOKUP(B249,'CMP-SIN-SD-10-2023'!A:D,4,0)</f>
        <v>252.61</v>
      </c>
      <c r="I249" s="253" t="s">
        <v>2417</v>
      </c>
      <c r="J249" s="220" t="n">
        <f aca="false">TRUNC((H249*G249),2)</f>
        <v>6.76</v>
      </c>
      <c r="M249" s="220" t="n">
        <f aca="false">VLOOKUP(B249,'CMP-SIN-SD-10-2023'!A:D,4,0)</f>
        <v>252.61</v>
      </c>
      <c r="N249" s="220" t="n">
        <f aca="false">M249=H249</f>
        <v>1</v>
      </c>
      <c r="P249" s="333" t="s">
        <v>2418</v>
      </c>
    </row>
    <row r="250" customFormat="false" ht="45" hidden="false" customHeight="false" outlineLevel="0" collapsed="false">
      <c r="A250" s="351" t="n">
        <f aca="false">IF(O250&lt;&gt;0,O250,A249)</f>
        <v>93210</v>
      </c>
      <c r="B250" s="205" t="n">
        <v>89711</v>
      </c>
      <c r="C250" s="206" t="s">
        <v>2413</v>
      </c>
      <c r="D250" s="206" t="s">
        <v>2465</v>
      </c>
      <c r="E250" s="207" t="s">
        <v>2415</v>
      </c>
      <c r="F250" s="207" t="s">
        <v>2440</v>
      </c>
      <c r="G250" s="352" t="n">
        <v>0.0886</v>
      </c>
      <c r="H250" s="253" t="n">
        <f aca="false">VLOOKUP(B250,'CMP-SIN-SD-10-2023'!A:D,4,0)</f>
        <v>21.05</v>
      </c>
      <c r="I250" s="253" t="s">
        <v>2417</v>
      </c>
      <c r="J250" s="220" t="n">
        <f aca="false">TRUNC((H250*G250),2)</f>
        <v>1.86</v>
      </c>
      <c r="M250" s="220" t="n">
        <f aca="false">VLOOKUP(B250,'CMP-SIN-SD-10-2023'!A:D,4,0)</f>
        <v>21.05</v>
      </c>
      <c r="N250" s="220" t="n">
        <f aca="false">M250=H250</f>
        <v>1</v>
      </c>
      <c r="P250" s="333" t="s">
        <v>2418</v>
      </c>
    </row>
    <row r="251" customFormat="false" ht="45" hidden="false" customHeight="false" outlineLevel="0" collapsed="false">
      <c r="A251" s="351" t="n">
        <f aca="false">IF(O251&lt;&gt;0,O251,A250)</f>
        <v>93210</v>
      </c>
      <c r="B251" s="205" t="n">
        <v>89714</v>
      </c>
      <c r="C251" s="206" t="s">
        <v>2413</v>
      </c>
      <c r="D251" s="206" t="s">
        <v>2467</v>
      </c>
      <c r="E251" s="207" t="s">
        <v>2415</v>
      </c>
      <c r="F251" s="207" t="s">
        <v>2440</v>
      </c>
      <c r="G251" s="352" t="n">
        <v>0.1423</v>
      </c>
      <c r="H251" s="253" t="n">
        <f aca="false">VLOOKUP(B251,'CMP-SIN-SD-10-2023'!A:D,4,0)</f>
        <v>36.65</v>
      </c>
      <c r="I251" s="253" t="s">
        <v>2417</v>
      </c>
      <c r="J251" s="220" t="n">
        <f aca="false">TRUNC((H251*G251),2)</f>
        <v>5.21</v>
      </c>
      <c r="M251" s="220" t="n">
        <f aca="false">VLOOKUP(B251,'CMP-SIN-SD-10-2023'!A:D,4,0)</f>
        <v>36.65</v>
      </c>
      <c r="N251" s="220" t="n">
        <f aca="false">M251=H251</f>
        <v>1</v>
      </c>
      <c r="P251" s="333" t="s">
        <v>2418</v>
      </c>
    </row>
    <row r="252" customFormat="false" ht="45" hidden="false" customHeight="false" outlineLevel="0" collapsed="false">
      <c r="A252" s="351" t="n">
        <f aca="false">IF(O252&lt;&gt;0,O252,A251)</f>
        <v>93210</v>
      </c>
      <c r="B252" s="205" t="n">
        <v>89724</v>
      </c>
      <c r="C252" s="206" t="s">
        <v>2413</v>
      </c>
      <c r="D252" s="206" t="s">
        <v>2468</v>
      </c>
      <c r="E252" s="207" t="s">
        <v>2415</v>
      </c>
      <c r="F252" s="207" t="s">
        <v>2430</v>
      </c>
      <c r="G252" s="352" t="n">
        <v>0.0537</v>
      </c>
      <c r="H252" s="253" t="n">
        <f aca="false">VLOOKUP(B252,'CMP-SIN-SD-10-2023'!A:D,4,0)</f>
        <v>10.14</v>
      </c>
      <c r="I252" s="253" t="s">
        <v>2417</v>
      </c>
      <c r="J252" s="220" t="n">
        <f aca="false">TRUNC((H252*G252),2)</f>
        <v>0.54</v>
      </c>
      <c r="M252" s="220" t="n">
        <f aca="false">VLOOKUP(B252,'CMP-SIN-SD-10-2023'!A:D,4,0)</f>
        <v>10.14</v>
      </c>
      <c r="N252" s="220" t="n">
        <f aca="false">M252=H252</f>
        <v>1</v>
      </c>
      <c r="P252" s="333" t="s">
        <v>2418</v>
      </c>
    </row>
    <row r="253" customFormat="false" ht="45" hidden="false" customHeight="false" outlineLevel="0" collapsed="false">
      <c r="A253" s="351" t="n">
        <f aca="false">IF(O253&lt;&gt;0,O253,A252)</f>
        <v>93210</v>
      </c>
      <c r="B253" s="205" t="n">
        <v>89957</v>
      </c>
      <c r="C253" s="206" t="s">
        <v>2413</v>
      </c>
      <c r="D253" s="206" t="s">
        <v>2475</v>
      </c>
      <c r="E253" s="207" t="s">
        <v>2415</v>
      </c>
      <c r="F253" s="207" t="s">
        <v>2430</v>
      </c>
      <c r="G253" s="352" t="n">
        <v>0.0537</v>
      </c>
      <c r="H253" s="253" t="n">
        <f aca="false">VLOOKUP(B253,'CMP-SIN-SD-10-2023'!A:D,4,0)</f>
        <v>142.45</v>
      </c>
      <c r="I253" s="253" t="s">
        <v>2417</v>
      </c>
      <c r="J253" s="220" t="n">
        <f aca="false">TRUNC((H253*G253),2)</f>
        <v>7.64</v>
      </c>
      <c r="M253" s="220" t="n">
        <f aca="false">VLOOKUP(B253,'CMP-SIN-SD-10-2023'!A:D,4,0)</f>
        <v>142.45</v>
      </c>
      <c r="N253" s="220" t="n">
        <f aca="false">M253=H253</f>
        <v>1</v>
      </c>
      <c r="P253" s="333" t="s">
        <v>2418</v>
      </c>
    </row>
    <row r="254" customFormat="false" ht="60" hidden="false" customHeight="false" outlineLevel="0" collapsed="false">
      <c r="A254" s="351" t="n">
        <f aca="false">IF(O254&lt;&gt;0,O254,A253)</f>
        <v>93210</v>
      </c>
      <c r="B254" s="205" t="n">
        <v>91170</v>
      </c>
      <c r="C254" s="206" t="s">
        <v>2413</v>
      </c>
      <c r="D254" s="206" t="s">
        <v>2477</v>
      </c>
      <c r="E254" s="207" t="s">
        <v>2415</v>
      </c>
      <c r="F254" s="207" t="s">
        <v>2440</v>
      </c>
      <c r="G254" s="352" t="n">
        <v>0.3221</v>
      </c>
      <c r="H254" s="253" t="n">
        <f aca="false">VLOOKUP(B254,'CMP-SIN-SD-10-2023'!A:D,4,0)</f>
        <v>10.26</v>
      </c>
      <c r="I254" s="253" t="s">
        <v>2417</v>
      </c>
      <c r="J254" s="220" t="n">
        <f aca="false">TRUNC((H254*G254),2)</f>
        <v>3.3</v>
      </c>
      <c r="M254" s="220" t="n">
        <f aca="false">VLOOKUP(B254,'CMP-SIN-SD-10-2023'!A:D,4,0)</f>
        <v>10.26</v>
      </c>
      <c r="N254" s="220" t="n">
        <f aca="false">M254=H254</f>
        <v>1</v>
      </c>
      <c r="P254" s="333" t="s">
        <v>2418</v>
      </c>
    </row>
    <row r="255" customFormat="false" ht="45" hidden="false" customHeight="false" outlineLevel="0" collapsed="false">
      <c r="A255" s="351" t="n">
        <f aca="false">IF(O255&lt;&gt;0,O255,A254)</f>
        <v>93210</v>
      </c>
      <c r="B255" s="205" t="n">
        <v>91173</v>
      </c>
      <c r="C255" s="206" t="s">
        <v>2413</v>
      </c>
      <c r="D255" s="206" t="s">
        <v>2478</v>
      </c>
      <c r="E255" s="207" t="s">
        <v>2415</v>
      </c>
      <c r="F255" s="207" t="s">
        <v>2440</v>
      </c>
      <c r="G255" s="352" t="n">
        <v>0.5369</v>
      </c>
      <c r="H255" s="253" t="n">
        <f aca="false">VLOOKUP(B255,'CMP-SIN-SD-10-2023'!A:D,4,0)</f>
        <v>3.82</v>
      </c>
      <c r="I255" s="253" t="s">
        <v>2417</v>
      </c>
      <c r="J255" s="220" t="n">
        <f aca="false">TRUNC((H255*G255),2)</f>
        <v>2.05</v>
      </c>
      <c r="M255" s="220" t="n">
        <f aca="false">VLOOKUP(B255,'CMP-SIN-SD-10-2023'!A:D,4,0)</f>
        <v>3.82</v>
      </c>
      <c r="N255" s="220" t="n">
        <f aca="false">M255=H255</f>
        <v>1</v>
      </c>
      <c r="P255" s="333" t="s">
        <v>2418</v>
      </c>
    </row>
    <row r="256" customFormat="false" ht="45" hidden="false" customHeight="false" outlineLevel="0" collapsed="false">
      <c r="A256" s="351" t="n">
        <f aca="false">IF(O256&lt;&gt;0,O256,A255)</f>
        <v>93210</v>
      </c>
      <c r="B256" s="205" t="n">
        <v>97906</v>
      </c>
      <c r="C256" s="206" t="s">
        <v>2413</v>
      </c>
      <c r="D256" s="206" t="s">
        <v>2480</v>
      </c>
      <c r="E256" s="207" t="s">
        <v>2415</v>
      </c>
      <c r="F256" s="207" t="s">
        <v>2430</v>
      </c>
      <c r="G256" s="352" t="n">
        <v>0.0268</v>
      </c>
      <c r="H256" s="253" t="n">
        <f aca="false">VLOOKUP(B256,'CMP-SIN-SD-10-2023'!A:D,4,0)</f>
        <v>474.79</v>
      </c>
      <c r="I256" s="253" t="s">
        <v>2417</v>
      </c>
      <c r="J256" s="220" t="n">
        <f aca="false">TRUNC((H256*G256),2)</f>
        <v>12.72</v>
      </c>
      <c r="M256" s="220" t="n">
        <f aca="false">VLOOKUP(B256,'CMP-SIN-SD-10-2023'!A:D,4,0)</f>
        <v>474.79</v>
      </c>
      <c r="N256" s="220" t="n">
        <f aca="false">M256=H256</f>
        <v>1</v>
      </c>
      <c r="P256" s="333" t="s">
        <v>2418</v>
      </c>
    </row>
    <row r="257" customFormat="false" ht="45" hidden="false" customHeight="false" outlineLevel="0" collapsed="false">
      <c r="A257" s="351" t="n">
        <f aca="false">IF(O257&lt;&gt;0,O257,A256)</f>
        <v>93210</v>
      </c>
      <c r="B257" s="205" t="n">
        <v>98102</v>
      </c>
      <c r="C257" s="206" t="s">
        <v>2413</v>
      </c>
      <c r="D257" s="206" t="s">
        <v>2531</v>
      </c>
      <c r="E257" s="207" t="s">
        <v>2415</v>
      </c>
      <c r="F257" s="207" t="s">
        <v>2430</v>
      </c>
      <c r="G257" s="352" t="n">
        <v>0.0268</v>
      </c>
      <c r="H257" s="253" t="n">
        <f aca="false">VLOOKUP(B257,'CMP-SIN-SD-10-2023'!A:D,4,0)</f>
        <v>172.97</v>
      </c>
      <c r="I257" s="253" t="s">
        <v>2417</v>
      </c>
      <c r="J257" s="220" t="n">
        <f aca="false">TRUNC((H257*G257),2)</f>
        <v>4.63</v>
      </c>
      <c r="M257" s="220" t="n">
        <f aca="false">VLOOKUP(B257,'CMP-SIN-SD-10-2023'!A:D,4,0)</f>
        <v>172.97</v>
      </c>
      <c r="N257" s="220" t="n">
        <f aca="false">M257=H257</f>
        <v>1</v>
      </c>
      <c r="P257" s="333" t="s">
        <v>2418</v>
      </c>
    </row>
    <row r="258" customFormat="false" ht="30" hidden="false" customHeight="false" outlineLevel="0" collapsed="false">
      <c r="A258" s="351" t="n">
        <f aca="false">IF(O258&lt;&gt;0,O258,A257)</f>
        <v>93210</v>
      </c>
      <c r="B258" s="205" t="n">
        <v>93358</v>
      </c>
      <c r="C258" s="206" t="s">
        <v>2413</v>
      </c>
      <c r="D258" s="206" t="s">
        <v>2481</v>
      </c>
      <c r="E258" s="207" t="s">
        <v>2415</v>
      </c>
      <c r="F258" s="207" t="s">
        <v>2438</v>
      </c>
      <c r="G258" s="352" t="n">
        <v>0.039</v>
      </c>
      <c r="H258" s="253" t="n">
        <f aca="false">VLOOKUP(B258,'CMP-SIN-SD-10-2023'!A:D,4,0)</f>
        <v>86.67</v>
      </c>
      <c r="I258" s="253" t="s">
        <v>2417</v>
      </c>
      <c r="J258" s="220" t="n">
        <f aca="false">TRUNC((H258*G258),2)</f>
        <v>3.38</v>
      </c>
      <c r="M258" s="220" t="n">
        <f aca="false">VLOOKUP(B258,'CMP-SIN-SD-10-2023'!A:D,4,0)</f>
        <v>86.67</v>
      </c>
      <c r="N258" s="220" t="n">
        <f aca="false">M258=H258</f>
        <v>1</v>
      </c>
      <c r="P258" s="333" t="s">
        <v>2418</v>
      </c>
    </row>
    <row r="259" customFormat="false" ht="30" hidden="false" customHeight="false" outlineLevel="0" collapsed="false">
      <c r="A259" s="351" t="n">
        <f aca="false">IF(O259&lt;&gt;0,O259,A258)</f>
        <v>93210</v>
      </c>
      <c r="B259" s="205" t="n">
        <v>93382</v>
      </c>
      <c r="C259" s="206" t="s">
        <v>2413</v>
      </c>
      <c r="D259" s="206" t="s">
        <v>2482</v>
      </c>
      <c r="E259" s="207" t="s">
        <v>2415</v>
      </c>
      <c r="F259" s="207" t="s">
        <v>2438</v>
      </c>
      <c r="G259" s="352" t="n">
        <v>0.01</v>
      </c>
      <c r="H259" s="253" t="n">
        <f aca="false">VLOOKUP(B259,'CMP-SIN-SD-10-2023'!A:D,4,0)</f>
        <v>25.28</v>
      </c>
      <c r="I259" s="253" t="s">
        <v>2417</v>
      </c>
      <c r="J259" s="220" t="n">
        <f aca="false">TRUNC((H259*G259),2)</f>
        <v>0.25</v>
      </c>
      <c r="M259" s="220" t="n">
        <f aca="false">VLOOKUP(B259,'CMP-SIN-SD-10-2023'!A:D,4,0)</f>
        <v>25.28</v>
      </c>
      <c r="N259" s="220" t="n">
        <f aca="false">M259=H259</f>
        <v>1</v>
      </c>
      <c r="P259" s="333" t="s">
        <v>2418</v>
      </c>
    </row>
    <row r="260" customFormat="false" ht="30" hidden="false" customHeight="false" outlineLevel="0" collapsed="false">
      <c r="A260" s="351" t="n">
        <f aca="false">IF(O260&lt;&gt;0,O260,A259)</f>
        <v>93210</v>
      </c>
      <c r="B260" s="205" t="n">
        <v>88489</v>
      </c>
      <c r="C260" s="206" t="s">
        <v>2413</v>
      </c>
      <c r="D260" s="206" t="s">
        <v>2483</v>
      </c>
      <c r="E260" s="207" t="s">
        <v>2415</v>
      </c>
      <c r="F260" s="207" t="s">
        <v>2414</v>
      </c>
      <c r="G260" s="352" t="n">
        <v>1.4293</v>
      </c>
      <c r="H260" s="253" t="n">
        <f aca="false">VLOOKUP(B260,'CMP-SIN-SD-10-2023'!A:D,4,0)</f>
        <v>13.65</v>
      </c>
      <c r="I260" s="253" t="s">
        <v>2417</v>
      </c>
      <c r="J260" s="220" t="n">
        <f aca="false">TRUNC((H260*G260),2)</f>
        <v>19.5</v>
      </c>
      <c r="M260" s="220" t="n">
        <f aca="false">VLOOKUP(B260,'CMP-SIN-SD-10-2023'!A:D,4,0)</f>
        <v>13.65</v>
      </c>
      <c r="N260" s="220" t="n">
        <f aca="false">M260=H260</f>
        <v>1</v>
      </c>
      <c r="P260" s="333" t="s">
        <v>2418</v>
      </c>
    </row>
    <row r="261" customFormat="false" ht="15" hidden="false" customHeight="false" outlineLevel="0" collapsed="false">
      <c r="A261" s="351" t="n">
        <f aca="false">IF(O261&lt;&gt;0,O261,A260)</f>
        <v>93210</v>
      </c>
      <c r="B261" s="205" t="n">
        <v>88262</v>
      </c>
      <c r="C261" s="206" t="s">
        <v>2413</v>
      </c>
      <c r="D261" s="206" t="s">
        <v>2501</v>
      </c>
      <c r="E261" s="207" t="s">
        <v>2415</v>
      </c>
      <c r="F261" s="207" t="s">
        <v>2502</v>
      </c>
      <c r="G261" s="352" t="n">
        <v>1.1155</v>
      </c>
      <c r="H261" s="253" t="n">
        <f aca="false">VLOOKUP(B261,'CMP-SIN-SD-10-2023'!A:D,4,0)</f>
        <v>29.14</v>
      </c>
      <c r="I261" s="253" t="s">
        <v>2417</v>
      </c>
      <c r="J261" s="220" t="n">
        <f aca="false">TRUNC((H261*G261),2)</f>
        <v>32.5</v>
      </c>
      <c r="M261" s="220" t="n">
        <f aca="false">VLOOKUP(B261,'CMP-SIN-SD-10-2023'!A:D,4,0)</f>
        <v>29.14</v>
      </c>
      <c r="N261" s="220" t="n">
        <f aca="false">M261=H261</f>
        <v>1</v>
      </c>
      <c r="P261" s="333" t="s">
        <v>2418</v>
      </c>
    </row>
    <row r="262" customFormat="false" ht="30" hidden="false" customHeight="false" outlineLevel="0" collapsed="false">
      <c r="A262" s="351" t="n">
        <f aca="false">IF(O262&lt;&gt;0,O262,A261)</f>
        <v>93210</v>
      </c>
      <c r="B262" s="205" t="n">
        <v>101891</v>
      </c>
      <c r="C262" s="206" t="s">
        <v>2413</v>
      </c>
      <c r="D262" s="206" t="s">
        <v>2489</v>
      </c>
      <c r="E262" s="207" t="s">
        <v>2415</v>
      </c>
      <c r="F262" s="207" t="s">
        <v>2430</v>
      </c>
      <c r="G262" s="352" t="n">
        <v>0.1074</v>
      </c>
      <c r="H262" s="253" t="n">
        <f aca="false">VLOOKUP(B262,'CMP-SIN-SD-10-2023'!A:D,4,0)</f>
        <v>37.42</v>
      </c>
      <c r="I262" s="253" t="s">
        <v>2417</v>
      </c>
      <c r="J262" s="220" t="n">
        <f aca="false">TRUNC((H262*G262),2)</f>
        <v>4.01</v>
      </c>
      <c r="M262" s="220" t="n">
        <f aca="false">VLOOKUP(B262,'CMP-SIN-SD-10-2023'!A:D,4,0)</f>
        <v>37.42</v>
      </c>
      <c r="N262" s="220" t="n">
        <f aca="false">M262=H262</f>
        <v>1</v>
      </c>
      <c r="P262" s="333" t="s">
        <v>2418</v>
      </c>
    </row>
    <row r="263" customFormat="false" ht="45" hidden="false" customHeight="false" outlineLevel="0" collapsed="false">
      <c r="A263" s="351" t="n">
        <f aca="false">IF(O263&lt;&gt;0,O263,A262)</f>
        <v>93210</v>
      </c>
      <c r="B263" s="205" t="n">
        <v>101876</v>
      </c>
      <c r="C263" s="206" t="s">
        <v>2413</v>
      </c>
      <c r="D263" s="206" t="s">
        <v>2503</v>
      </c>
      <c r="E263" s="207" t="s">
        <v>2415</v>
      </c>
      <c r="F263" s="207" t="s">
        <v>2430</v>
      </c>
      <c r="G263" s="352" t="n">
        <v>0.0268</v>
      </c>
      <c r="H263" s="253" t="n">
        <f aca="false">VLOOKUP(B263,'CMP-SIN-SD-10-2023'!A:D,4,0)</f>
        <v>119.05</v>
      </c>
      <c r="I263" s="253" t="s">
        <v>2417</v>
      </c>
      <c r="J263" s="220" t="n">
        <f aca="false">TRUNC((H263*G263),2)</f>
        <v>3.19</v>
      </c>
      <c r="M263" s="220" t="n">
        <f aca="false">VLOOKUP(B263,'CMP-SIN-SD-10-2023'!A:D,4,0)</f>
        <v>119.05</v>
      </c>
      <c r="N263" s="220" t="n">
        <f aca="false">M263=H263</f>
        <v>1</v>
      </c>
      <c r="P263" s="333" t="s">
        <v>2418</v>
      </c>
    </row>
    <row r="264" customFormat="false" ht="30" hidden="false" customHeight="false" outlineLevel="0" collapsed="false">
      <c r="A264" s="351" t="n">
        <f aca="false">IF(O264&lt;&gt;0,O264,A263)</f>
        <v>93210</v>
      </c>
      <c r="B264" s="205" t="n">
        <v>10886</v>
      </c>
      <c r="C264" s="206" t="s">
        <v>2413</v>
      </c>
      <c r="D264" s="206" t="s">
        <v>2491</v>
      </c>
      <c r="E264" s="207" t="s">
        <v>2415</v>
      </c>
      <c r="F264" s="207" t="s">
        <v>2430</v>
      </c>
      <c r="G264" s="352" t="n">
        <v>0.0268</v>
      </c>
      <c r="H264" s="253" t="n">
        <f aca="false">VLOOKUP(B264,'INS-SIN-SD-10-2023'!A:D,4,0)</f>
        <v>192.5</v>
      </c>
      <c r="I264" s="253" t="s">
        <v>2417</v>
      </c>
      <c r="J264" s="220" t="n">
        <f aca="false">TRUNC((H264*G264),2)</f>
        <v>5.15</v>
      </c>
      <c r="M264" s="220" t="n">
        <f aca="false">VLOOKUP(B264,'INS-SIN-SD-10-2023'!A:D,4,0)</f>
        <v>192.5</v>
      </c>
      <c r="N264" s="220" t="n">
        <f aca="false">M264=H264</f>
        <v>1</v>
      </c>
      <c r="P264" s="333" t="s">
        <v>2492</v>
      </c>
    </row>
    <row r="265" customFormat="false" ht="30" hidden="false" customHeight="false" outlineLevel="0" collapsed="false">
      <c r="A265" s="351" t="n">
        <f aca="false">IF(O265&lt;&gt;0,O265,A264)</f>
        <v>93210</v>
      </c>
      <c r="B265" s="205" t="n">
        <v>10891</v>
      </c>
      <c r="C265" s="206" t="s">
        <v>2413</v>
      </c>
      <c r="D265" s="206" t="s">
        <v>2493</v>
      </c>
      <c r="E265" s="207" t="s">
        <v>2415</v>
      </c>
      <c r="F265" s="207" t="s">
        <v>2430</v>
      </c>
      <c r="G265" s="352" t="n">
        <v>0.0268</v>
      </c>
      <c r="H265" s="253" t="n">
        <f aca="false">VLOOKUP(B265,'INS-SIN-SD-10-2023'!A:D,4,0)</f>
        <v>186.15</v>
      </c>
      <c r="I265" s="253" t="s">
        <v>2417</v>
      </c>
      <c r="J265" s="220" t="n">
        <f aca="false">TRUNC((H265*G265),2)</f>
        <v>4.98</v>
      </c>
      <c r="M265" s="220" t="n">
        <f aca="false">VLOOKUP(B265,'INS-SIN-SD-10-2023'!A:D,4,0)</f>
        <v>186.15</v>
      </c>
      <c r="N265" s="220" t="n">
        <f aca="false">M265=H265</f>
        <v>1</v>
      </c>
      <c r="P265" s="333" t="s">
        <v>2492</v>
      </c>
    </row>
    <row r="266" customFormat="false" ht="60" hidden="false" customHeight="false" outlineLevel="0" collapsed="false">
      <c r="A266" s="351" t="n">
        <f aca="false">IF(O266&lt;&gt;0,O266,A265)</f>
        <v>93210</v>
      </c>
      <c r="B266" s="205" t="n">
        <v>3080</v>
      </c>
      <c r="C266" s="206" t="s">
        <v>2413</v>
      </c>
      <c r="D266" s="206" t="s">
        <v>2494</v>
      </c>
      <c r="E266" s="207" t="s">
        <v>2415</v>
      </c>
      <c r="F266" s="207" t="s">
        <v>2495</v>
      </c>
      <c r="G266" s="352" t="n">
        <v>0.0268</v>
      </c>
      <c r="H266" s="253" t="n">
        <f aca="false">VLOOKUP(B266,'INS-SIN-SD-10-2023'!A:D,4,0)</f>
        <v>77.45</v>
      </c>
      <c r="I266" s="253" t="s">
        <v>2417</v>
      </c>
      <c r="J266" s="220" t="n">
        <f aca="false">TRUNC((H266*G266),2)</f>
        <v>2.07</v>
      </c>
      <c r="M266" s="220" t="n">
        <f aca="false">VLOOKUP(B266,'INS-SIN-SD-10-2023'!A:D,4,0)</f>
        <v>77.45</v>
      </c>
      <c r="N266" s="220" t="n">
        <f aca="false">M266=H266</f>
        <v>1</v>
      </c>
      <c r="P266" s="333" t="s">
        <v>2492</v>
      </c>
    </row>
    <row r="267" customFormat="false" ht="30" hidden="false" customHeight="false" outlineLevel="0" collapsed="false">
      <c r="A267" s="351" t="n">
        <f aca="false">IF(O267&lt;&gt;0,O267,A266)</f>
        <v>93210</v>
      </c>
      <c r="B267" s="205" t="n">
        <v>11587</v>
      </c>
      <c r="C267" s="206" t="s">
        <v>2413</v>
      </c>
      <c r="D267" s="206" t="s">
        <v>2497</v>
      </c>
      <c r="E267" s="207" t="s">
        <v>2415</v>
      </c>
      <c r="F267" s="207" t="s">
        <v>2414</v>
      </c>
      <c r="G267" s="352" t="n">
        <v>1</v>
      </c>
      <c r="H267" s="253" t="n">
        <f aca="false">VLOOKUP(B267,'INS-SIN-SD-10-2023'!A:D,4,0)</f>
        <v>80.41</v>
      </c>
      <c r="I267" s="253" t="s">
        <v>2417</v>
      </c>
      <c r="J267" s="220" t="n">
        <f aca="false">TRUNC((H267*G267),2)</f>
        <v>80.41</v>
      </c>
      <c r="M267" s="220" t="n">
        <f aca="false">VLOOKUP(B267,'INS-SIN-SD-10-2023'!A:D,4,0)</f>
        <v>80.41</v>
      </c>
      <c r="N267" s="220" t="n">
        <f aca="false">M267=H267</f>
        <v>1</v>
      </c>
      <c r="P267" s="333" t="s">
        <v>2492</v>
      </c>
    </row>
    <row r="268" customFormat="false" ht="45" hidden="false" customHeight="false" outlineLevel="0" collapsed="false">
      <c r="A268" s="351" t="n">
        <f aca="false">IF(O268&lt;&gt;0,O268,A267)</f>
        <v>93210</v>
      </c>
      <c r="B268" s="205" t="n">
        <v>37525</v>
      </c>
      <c r="C268" s="206" t="s">
        <v>2413</v>
      </c>
      <c r="D268" s="206" t="s">
        <v>2532</v>
      </c>
      <c r="E268" s="207" t="s">
        <v>2415</v>
      </c>
      <c r="F268" s="207" t="s">
        <v>2440</v>
      </c>
      <c r="G268" s="352" t="n">
        <v>1.2782</v>
      </c>
      <c r="H268" s="253" t="n">
        <f aca="false">VLOOKUP(B268,'INS-SIN-SD-10-2023'!A:D,4,0)</f>
        <v>3.46</v>
      </c>
      <c r="I268" s="253" t="s">
        <v>2417</v>
      </c>
      <c r="J268" s="220" t="n">
        <f aca="false">TRUNC((H268*G268),2)</f>
        <v>4.42</v>
      </c>
      <c r="M268" s="220" t="n">
        <f aca="false">VLOOKUP(B268,'INS-SIN-SD-10-2023'!A:D,4,0)</f>
        <v>3.46</v>
      </c>
      <c r="N268" s="220" t="n">
        <f aca="false">M268=H268</f>
        <v>1</v>
      </c>
      <c r="P268" s="333" t="s">
        <v>2492</v>
      </c>
    </row>
    <row r="269" customFormat="false" ht="45" hidden="false" customHeight="false" outlineLevel="0" collapsed="false">
      <c r="A269" s="353" t="n">
        <v>93212</v>
      </c>
      <c r="B269" s="354" t="s">
        <v>2411</v>
      </c>
      <c r="C269" s="355" t="s">
        <v>2533</v>
      </c>
      <c r="D269" s="355" t="s">
        <v>2534</v>
      </c>
      <c r="E269" s="356" t="s">
        <v>2414</v>
      </c>
      <c r="F269" s="356" t="s">
        <v>2415</v>
      </c>
      <c r="G269" s="357" t="s">
        <v>2416</v>
      </c>
      <c r="H269" s="358" t="s">
        <v>2417</v>
      </c>
      <c r="I269" s="350" t="n">
        <f aca="false">SUMIF(A:A,A269,J:J)</f>
        <v>1062.02</v>
      </c>
      <c r="K269" s="220" t="n">
        <f aca="false">VLOOKUP(A269,'CMP-SIN-SD-10-2023'!A:D,4,0)</f>
        <v>1062.02</v>
      </c>
      <c r="L269" s="220" t="n">
        <f aca="false">K269=I269</f>
        <v>1</v>
      </c>
      <c r="P269" s="333" t="s">
        <v>2418</v>
      </c>
    </row>
    <row r="270" customFormat="false" ht="45" hidden="false" customHeight="false" outlineLevel="0" collapsed="false">
      <c r="A270" s="351" t="n">
        <f aca="false">IF(O270&lt;&gt;0,O270,A269)</f>
        <v>93212</v>
      </c>
      <c r="B270" s="205" t="n">
        <v>98441</v>
      </c>
      <c r="C270" s="206" t="s">
        <v>2534</v>
      </c>
      <c r="D270" s="206" t="s">
        <v>2419</v>
      </c>
      <c r="E270" s="207" t="s">
        <v>2415</v>
      </c>
      <c r="F270" s="207" t="s">
        <v>2414</v>
      </c>
      <c r="G270" s="352" t="n">
        <v>0.2612</v>
      </c>
      <c r="H270" s="253" t="n">
        <f aca="false">VLOOKUP(B270,'CMP-SIN-SD-10-2023'!A:D,4,0)</f>
        <v>157.17</v>
      </c>
      <c r="I270" s="253" t="s">
        <v>2417</v>
      </c>
      <c r="J270" s="220" t="n">
        <f aca="false">TRUNC((H270*G270),2)</f>
        <v>41.05</v>
      </c>
      <c r="M270" s="220" t="n">
        <f aca="false">VLOOKUP(B270,'CMP-SIN-SD-10-2023'!A:D,4,0)</f>
        <v>157.17</v>
      </c>
      <c r="N270" s="220" t="n">
        <f aca="false">M270=H270</f>
        <v>1</v>
      </c>
      <c r="P270" s="333" t="s">
        <v>2418</v>
      </c>
    </row>
    <row r="271" customFormat="false" ht="45" hidden="false" customHeight="false" outlineLevel="0" collapsed="false">
      <c r="A271" s="351" t="n">
        <f aca="false">IF(O271&lt;&gt;0,O271,A270)</f>
        <v>93212</v>
      </c>
      <c r="B271" s="205" t="n">
        <v>98442</v>
      </c>
      <c r="C271" s="206" t="s">
        <v>2534</v>
      </c>
      <c r="D271" s="206" t="s">
        <v>2420</v>
      </c>
      <c r="E271" s="207" t="s">
        <v>2415</v>
      </c>
      <c r="F271" s="207" t="s">
        <v>2414</v>
      </c>
      <c r="G271" s="352" t="n">
        <v>0.3007</v>
      </c>
      <c r="H271" s="253" t="n">
        <f aca="false">VLOOKUP(B271,'CMP-SIN-SD-10-2023'!A:D,4,0)</f>
        <v>160.76</v>
      </c>
      <c r="I271" s="253" t="s">
        <v>2417</v>
      </c>
      <c r="J271" s="220" t="n">
        <f aca="false">TRUNC((H271*G271),2)</f>
        <v>48.34</v>
      </c>
      <c r="M271" s="220" t="n">
        <f aca="false">VLOOKUP(B271,'CMP-SIN-SD-10-2023'!A:D,4,0)</f>
        <v>160.76</v>
      </c>
      <c r="N271" s="220" t="n">
        <f aca="false">M271=H271</f>
        <v>1</v>
      </c>
      <c r="P271" s="333" t="s">
        <v>2418</v>
      </c>
    </row>
    <row r="272" customFormat="false" ht="45" hidden="false" customHeight="false" outlineLevel="0" collapsed="false">
      <c r="A272" s="351" t="n">
        <f aca="false">IF(O272&lt;&gt;0,O272,A271)</f>
        <v>93212</v>
      </c>
      <c r="B272" s="205" t="n">
        <v>98443</v>
      </c>
      <c r="C272" s="206" t="s">
        <v>2534</v>
      </c>
      <c r="D272" s="206" t="s">
        <v>2421</v>
      </c>
      <c r="E272" s="207" t="s">
        <v>2415</v>
      </c>
      <c r="F272" s="207" t="s">
        <v>2414</v>
      </c>
      <c r="G272" s="352" t="n">
        <v>0.083</v>
      </c>
      <c r="H272" s="253" t="n">
        <f aca="false">VLOOKUP(B272,'CMP-SIN-SD-10-2023'!A:D,4,0)</f>
        <v>136.14</v>
      </c>
      <c r="I272" s="253" t="s">
        <v>2417</v>
      </c>
      <c r="J272" s="220" t="n">
        <f aca="false">TRUNC((H272*G272),2)</f>
        <v>11.29</v>
      </c>
      <c r="M272" s="220" t="n">
        <f aca="false">VLOOKUP(B272,'CMP-SIN-SD-10-2023'!A:D,4,0)</f>
        <v>136.14</v>
      </c>
      <c r="N272" s="220" t="n">
        <f aca="false">M272=H272</f>
        <v>1</v>
      </c>
      <c r="P272" s="333" t="s">
        <v>2418</v>
      </c>
    </row>
    <row r="273" customFormat="false" ht="45" hidden="false" customHeight="false" outlineLevel="0" collapsed="false">
      <c r="A273" s="351" t="n">
        <f aca="false">IF(O273&lt;&gt;0,O273,A272)</f>
        <v>93212</v>
      </c>
      <c r="B273" s="205" t="n">
        <v>98444</v>
      </c>
      <c r="C273" s="206" t="s">
        <v>2534</v>
      </c>
      <c r="D273" s="206" t="s">
        <v>2422</v>
      </c>
      <c r="E273" s="207" t="s">
        <v>2415</v>
      </c>
      <c r="F273" s="207" t="s">
        <v>2414</v>
      </c>
      <c r="G273" s="352" t="n">
        <v>0.0956</v>
      </c>
      <c r="H273" s="253" t="n">
        <f aca="false">VLOOKUP(B273,'CMP-SIN-SD-10-2023'!A:D,4,0)</f>
        <v>138.7</v>
      </c>
      <c r="I273" s="253" t="s">
        <v>2417</v>
      </c>
      <c r="J273" s="220" t="n">
        <f aca="false">TRUNC((H273*G273),2)</f>
        <v>13.25</v>
      </c>
      <c r="M273" s="220" t="n">
        <f aca="false">VLOOKUP(B273,'CMP-SIN-SD-10-2023'!A:D,4,0)</f>
        <v>138.7</v>
      </c>
      <c r="N273" s="220" t="n">
        <f aca="false">M273=H273</f>
        <v>1</v>
      </c>
      <c r="P273" s="333" t="s">
        <v>2418</v>
      </c>
    </row>
    <row r="274" customFormat="false" ht="45" hidden="false" customHeight="false" outlineLevel="0" collapsed="false">
      <c r="A274" s="351" t="n">
        <f aca="false">IF(O274&lt;&gt;0,O274,A273)</f>
        <v>93212</v>
      </c>
      <c r="B274" s="205" t="n">
        <v>98445</v>
      </c>
      <c r="C274" s="206" t="s">
        <v>2534</v>
      </c>
      <c r="D274" s="206" t="s">
        <v>2423</v>
      </c>
      <c r="E274" s="207" t="s">
        <v>2415</v>
      </c>
      <c r="F274" s="207" t="s">
        <v>2414</v>
      </c>
      <c r="G274" s="352" t="n">
        <v>0.4081</v>
      </c>
      <c r="H274" s="253" t="n">
        <f aca="false">VLOOKUP(B274,'CMP-SIN-SD-10-2023'!A:D,4,0)</f>
        <v>191.98</v>
      </c>
      <c r="I274" s="253" t="s">
        <v>2417</v>
      </c>
      <c r="J274" s="220" t="n">
        <f aca="false">TRUNC((H274*G274),2)</f>
        <v>78.34</v>
      </c>
      <c r="M274" s="220" t="n">
        <f aca="false">VLOOKUP(B274,'CMP-SIN-SD-10-2023'!A:D,4,0)</f>
        <v>191.98</v>
      </c>
      <c r="N274" s="220" t="n">
        <f aca="false">M274=H274</f>
        <v>1</v>
      </c>
      <c r="P274" s="333" t="s">
        <v>2418</v>
      </c>
    </row>
    <row r="275" customFormat="false" ht="45" hidden="false" customHeight="false" outlineLevel="0" collapsed="false">
      <c r="A275" s="351" t="n">
        <f aca="false">IF(O275&lt;&gt;0,O275,A274)</f>
        <v>93212</v>
      </c>
      <c r="B275" s="205" t="n">
        <v>98446</v>
      </c>
      <c r="C275" s="206" t="s">
        <v>2534</v>
      </c>
      <c r="D275" s="206" t="s">
        <v>2424</v>
      </c>
      <c r="E275" s="207" t="s">
        <v>2415</v>
      </c>
      <c r="F275" s="207" t="s">
        <v>2414</v>
      </c>
      <c r="G275" s="352" t="n">
        <v>0.3182</v>
      </c>
      <c r="H275" s="253" t="n">
        <f aca="false">VLOOKUP(B275,'CMP-SIN-SD-10-2023'!A:D,4,0)</f>
        <v>249.74</v>
      </c>
      <c r="I275" s="253" t="s">
        <v>2417</v>
      </c>
      <c r="J275" s="220" t="n">
        <f aca="false">TRUNC((H275*G275),2)</f>
        <v>79.46</v>
      </c>
      <c r="M275" s="220" t="n">
        <f aca="false">VLOOKUP(B275,'CMP-SIN-SD-10-2023'!A:D,4,0)</f>
        <v>249.74</v>
      </c>
      <c r="N275" s="220" t="n">
        <f aca="false">M275=H275</f>
        <v>1</v>
      </c>
      <c r="P275" s="333" t="s">
        <v>2418</v>
      </c>
    </row>
    <row r="276" customFormat="false" ht="45" hidden="false" customHeight="false" outlineLevel="0" collapsed="false">
      <c r="A276" s="351" t="n">
        <f aca="false">IF(O276&lt;&gt;0,O276,A275)</f>
        <v>93212</v>
      </c>
      <c r="B276" s="205" t="n">
        <v>98447</v>
      </c>
      <c r="C276" s="206" t="s">
        <v>2534</v>
      </c>
      <c r="D276" s="206" t="s">
        <v>2425</v>
      </c>
      <c r="E276" s="207" t="s">
        <v>2415</v>
      </c>
      <c r="F276" s="207" t="s">
        <v>2414</v>
      </c>
      <c r="G276" s="352" t="n">
        <v>0.1297</v>
      </c>
      <c r="H276" s="253" t="n">
        <f aca="false">VLOOKUP(B276,'CMP-SIN-SD-10-2023'!A:D,4,0)</f>
        <v>162.62</v>
      </c>
      <c r="I276" s="253" t="s">
        <v>2417</v>
      </c>
      <c r="J276" s="220" t="n">
        <f aca="false">TRUNC((H276*G276),2)</f>
        <v>21.09</v>
      </c>
      <c r="M276" s="220" t="n">
        <f aca="false">VLOOKUP(B276,'CMP-SIN-SD-10-2023'!A:D,4,0)</f>
        <v>162.62</v>
      </c>
      <c r="N276" s="220" t="n">
        <f aca="false">M276=H276</f>
        <v>1</v>
      </c>
      <c r="P276" s="333" t="s">
        <v>2418</v>
      </c>
    </row>
    <row r="277" customFormat="false" ht="45" hidden="false" customHeight="false" outlineLevel="0" collapsed="false">
      <c r="A277" s="351" t="n">
        <f aca="false">IF(O277&lt;&gt;0,O277,A276)</f>
        <v>93212</v>
      </c>
      <c r="B277" s="205" t="n">
        <v>98448</v>
      </c>
      <c r="C277" s="206" t="s">
        <v>2534</v>
      </c>
      <c r="D277" s="206" t="s">
        <v>2426</v>
      </c>
      <c r="E277" s="207" t="s">
        <v>2415</v>
      </c>
      <c r="F277" s="207" t="s">
        <v>2414</v>
      </c>
      <c r="G277" s="352" t="n">
        <v>0.1011</v>
      </c>
      <c r="H277" s="253" t="n">
        <f aca="false">VLOOKUP(B277,'CMP-SIN-SD-10-2023'!A:D,4,0)</f>
        <v>207.51</v>
      </c>
      <c r="I277" s="253" t="s">
        <v>2417</v>
      </c>
      <c r="J277" s="220" t="n">
        <f aca="false">TRUNC((H277*G277),2)</f>
        <v>20.97</v>
      </c>
      <c r="M277" s="220" t="n">
        <f aca="false">VLOOKUP(B277,'CMP-SIN-SD-10-2023'!A:D,4,0)</f>
        <v>207.51</v>
      </c>
      <c r="N277" s="220" t="n">
        <f aca="false">M277=H277</f>
        <v>1</v>
      </c>
      <c r="P277" s="333" t="s">
        <v>2418</v>
      </c>
    </row>
    <row r="278" customFormat="false" ht="60" hidden="false" customHeight="false" outlineLevel="0" collapsed="false">
      <c r="A278" s="351" t="n">
        <f aca="false">IF(O278&lt;&gt;0,O278,A277)</f>
        <v>93212</v>
      </c>
      <c r="B278" s="205" t="n">
        <v>92543</v>
      </c>
      <c r="C278" s="206" t="s">
        <v>2534</v>
      </c>
      <c r="D278" s="206" t="s">
        <v>2427</v>
      </c>
      <c r="E278" s="207" t="s">
        <v>2415</v>
      </c>
      <c r="F278" s="207" t="s">
        <v>2414</v>
      </c>
      <c r="G278" s="352" t="n">
        <v>1.3566</v>
      </c>
      <c r="H278" s="253" t="n">
        <f aca="false">VLOOKUP(B278,'CMP-SIN-SD-10-2023'!A:D,4,0)</f>
        <v>26.47</v>
      </c>
      <c r="I278" s="253" t="s">
        <v>2417</v>
      </c>
      <c r="J278" s="220" t="n">
        <f aca="false">TRUNC((H278*G278),2)</f>
        <v>35.9</v>
      </c>
      <c r="M278" s="220" t="n">
        <f aca="false">VLOOKUP(B278,'CMP-SIN-SD-10-2023'!A:D,4,0)</f>
        <v>26.47</v>
      </c>
      <c r="N278" s="220" t="n">
        <f aca="false">M278=H278</f>
        <v>1</v>
      </c>
      <c r="P278" s="333" t="s">
        <v>2418</v>
      </c>
    </row>
    <row r="279" customFormat="false" ht="60" hidden="false" customHeight="false" outlineLevel="0" collapsed="false">
      <c r="A279" s="351" t="n">
        <f aca="false">IF(O279&lt;&gt;0,O279,A278)</f>
        <v>93212</v>
      </c>
      <c r="B279" s="205" t="n">
        <v>94210</v>
      </c>
      <c r="C279" s="206" t="s">
        <v>2534</v>
      </c>
      <c r="D279" s="206" t="s">
        <v>2428</v>
      </c>
      <c r="E279" s="207" t="s">
        <v>2415</v>
      </c>
      <c r="F279" s="207" t="s">
        <v>2414</v>
      </c>
      <c r="G279" s="352" t="n">
        <v>1.3566</v>
      </c>
      <c r="H279" s="253" t="n">
        <f aca="false">VLOOKUP(B279,'CMP-SIN-SD-10-2023'!A:D,4,0)</f>
        <v>48.26</v>
      </c>
      <c r="I279" s="253" t="s">
        <v>2417</v>
      </c>
      <c r="J279" s="220" t="n">
        <f aca="false">TRUNC((H279*G279),2)</f>
        <v>65.46</v>
      </c>
      <c r="M279" s="220" t="n">
        <f aca="false">VLOOKUP(B279,'CMP-SIN-SD-10-2023'!A:D,4,0)</f>
        <v>48.26</v>
      </c>
      <c r="N279" s="220" t="n">
        <f aca="false">M279=H279</f>
        <v>1</v>
      </c>
      <c r="P279" s="333" t="s">
        <v>2418</v>
      </c>
    </row>
    <row r="280" customFormat="false" ht="45" hidden="false" customHeight="false" outlineLevel="0" collapsed="false">
      <c r="A280" s="351" t="n">
        <f aca="false">IF(O280&lt;&gt;0,O280,A279)</f>
        <v>93212</v>
      </c>
      <c r="B280" s="205" t="n">
        <v>90822</v>
      </c>
      <c r="C280" s="206" t="s">
        <v>2534</v>
      </c>
      <c r="D280" s="206" t="s">
        <v>2431</v>
      </c>
      <c r="E280" s="207" t="s">
        <v>2415</v>
      </c>
      <c r="F280" s="207" t="s">
        <v>2430</v>
      </c>
      <c r="G280" s="352" t="n">
        <v>0.0348</v>
      </c>
      <c r="H280" s="253" t="n">
        <f aca="false">VLOOKUP(B280,'CMP-SIN-SD-10-2023'!A:D,4,0)</f>
        <v>373</v>
      </c>
      <c r="I280" s="253" t="s">
        <v>2417</v>
      </c>
      <c r="J280" s="220" t="n">
        <f aca="false">TRUNC((H280*G280),2)</f>
        <v>12.98</v>
      </c>
      <c r="M280" s="220" t="n">
        <f aca="false">VLOOKUP(B280,'CMP-SIN-SD-10-2023'!A:D,4,0)</f>
        <v>373</v>
      </c>
      <c r="N280" s="220" t="n">
        <f aca="false">M280=H280</f>
        <v>1</v>
      </c>
      <c r="P280" s="333" t="s">
        <v>2418</v>
      </c>
    </row>
    <row r="281" customFormat="false" ht="45" hidden="false" customHeight="false" outlineLevel="0" collapsed="false">
      <c r="A281" s="351" t="n">
        <f aca="false">IF(O281&lt;&gt;0,O281,A280)</f>
        <v>93212</v>
      </c>
      <c r="B281" s="205" t="n">
        <v>91305</v>
      </c>
      <c r="C281" s="206" t="s">
        <v>2534</v>
      </c>
      <c r="D281" s="206" t="s">
        <v>2535</v>
      </c>
      <c r="E281" s="207" t="s">
        <v>2415</v>
      </c>
      <c r="F281" s="207" t="s">
        <v>2430</v>
      </c>
      <c r="G281" s="352" t="n">
        <v>0.0522</v>
      </c>
      <c r="H281" s="253" t="n">
        <f aca="false">VLOOKUP(B281,'CMP-SIN-SD-10-2023'!A:D,4,0)</f>
        <v>116.55</v>
      </c>
      <c r="I281" s="253" t="s">
        <v>2417</v>
      </c>
      <c r="J281" s="220" t="n">
        <f aca="false">TRUNC((H281*G281),2)</f>
        <v>6.08</v>
      </c>
      <c r="M281" s="220" t="n">
        <f aca="false">VLOOKUP(B281,'CMP-SIN-SD-10-2023'!A:D,4,0)</f>
        <v>116.55</v>
      </c>
      <c r="N281" s="220" t="n">
        <f aca="false">M281=H281</f>
        <v>1</v>
      </c>
      <c r="P281" s="333" t="s">
        <v>2418</v>
      </c>
    </row>
    <row r="282" customFormat="false" ht="60" hidden="false" customHeight="false" outlineLevel="0" collapsed="false">
      <c r="A282" s="351" t="n">
        <f aca="false">IF(O282&lt;&gt;0,O282,A281)</f>
        <v>93212</v>
      </c>
      <c r="B282" s="205" t="n">
        <v>94559</v>
      </c>
      <c r="C282" s="206" t="s">
        <v>2534</v>
      </c>
      <c r="D282" s="206" t="s">
        <v>2433</v>
      </c>
      <c r="E282" s="207" t="s">
        <v>2415</v>
      </c>
      <c r="F282" s="207" t="s">
        <v>2414</v>
      </c>
      <c r="G282" s="352" t="n">
        <v>0.0905</v>
      </c>
      <c r="H282" s="253" t="n">
        <f aca="false">VLOOKUP(B282,'CMP-SIN-SD-10-2023'!A:D,4,0)</f>
        <v>676.18</v>
      </c>
      <c r="I282" s="253" t="s">
        <v>2417</v>
      </c>
      <c r="J282" s="220" t="n">
        <f aca="false">TRUNC((H282*G282),2)</f>
        <v>61.19</v>
      </c>
      <c r="M282" s="220" t="n">
        <f aca="false">VLOOKUP(B282,'CMP-SIN-SD-10-2023'!A:D,4,0)</f>
        <v>676.18</v>
      </c>
      <c r="N282" s="220" t="n">
        <f aca="false">M282=H282</f>
        <v>1</v>
      </c>
      <c r="P282" s="333" t="s">
        <v>2418</v>
      </c>
    </row>
    <row r="283" customFormat="false" ht="30" hidden="false" customHeight="false" outlineLevel="0" collapsed="false">
      <c r="A283" s="351" t="n">
        <f aca="false">IF(O283&lt;&gt;0,O283,A282)</f>
        <v>93212</v>
      </c>
      <c r="B283" s="205" t="n">
        <v>95240</v>
      </c>
      <c r="C283" s="206" t="s">
        <v>2534</v>
      </c>
      <c r="D283" s="206" t="s">
        <v>2435</v>
      </c>
      <c r="E283" s="207" t="s">
        <v>2415</v>
      </c>
      <c r="F283" s="207" t="s">
        <v>2414</v>
      </c>
      <c r="G283" s="352" t="n">
        <v>0.0064</v>
      </c>
      <c r="H283" s="253" t="n">
        <f aca="false">VLOOKUP(B283,'CMP-SIN-SD-10-2023'!A:D,4,0)</f>
        <v>22.62</v>
      </c>
      <c r="I283" s="253" t="s">
        <v>2417</v>
      </c>
      <c r="J283" s="220" t="n">
        <f aca="false">TRUNC((H283*G283),2)</f>
        <v>0.14</v>
      </c>
      <c r="M283" s="220" t="n">
        <f aca="false">VLOOKUP(B283,'CMP-SIN-SD-10-2023'!A:D,4,0)</f>
        <v>22.62</v>
      </c>
      <c r="N283" s="220" t="n">
        <f aca="false">M283=H283</f>
        <v>1</v>
      </c>
      <c r="P283" s="333" t="s">
        <v>2418</v>
      </c>
    </row>
    <row r="284" customFormat="false" ht="30" hidden="false" customHeight="false" outlineLevel="0" collapsed="false">
      <c r="A284" s="351" t="n">
        <f aca="false">IF(O284&lt;&gt;0,O284,A283)</f>
        <v>93212</v>
      </c>
      <c r="B284" s="205" t="n">
        <v>95241</v>
      </c>
      <c r="C284" s="206" t="s">
        <v>2534</v>
      </c>
      <c r="D284" s="206" t="s">
        <v>2436</v>
      </c>
      <c r="E284" s="207" t="s">
        <v>2415</v>
      </c>
      <c r="F284" s="207" t="s">
        <v>2414</v>
      </c>
      <c r="G284" s="352" t="n">
        <v>1.3328</v>
      </c>
      <c r="H284" s="253" t="n">
        <f aca="false">VLOOKUP(B284,'CMP-SIN-SD-10-2023'!A:D,4,0)</f>
        <v>37.71</v>
      </c>
      <c r="I284" s="253" t="s">
        <v>2417</v>
      </c>
      <c r="J284" s="220" t="n">
        <f aca="false">TRUNC((H284*G284),2)</f>
        <v>50.25</v>
      </c>
      <c r="M284" s="220" t="n">
        <f aca="false">VLOOKUP(B284,'CMP-SIN-SD-10-2023'!A:D,4,0)</f>
        <v>37.71</v>
      </c>
      <c r="N284" s="220" t="n">
        <f aca="false">M284=H284</f>
        <v>1</v>
      </c>
      <c r="P284" s="333" t="s">
        <v>2418</v>
      </c>
    </row>
    <row r="285" customFormat="false" ht="45" hidden="false" customHeight="false" outlineLevel="0" collapsed="false">
      <c r="A285" s="351" t="n">
        <f aca="false">IF(O285&lt;&gt;0,O285,A284)</f>
        <v>93212</v>
      </c>
      <c r="B285" s="205" t="n">
        <v>101165</v>
      </c>
      <c r="C285" s="206" t="s">
        <v>2534</v>
      </c>
      <c r="D285" s="206" t="s">
        <v>2437</v>
      </c>
      <c r="E285" s="207" t="s">
        <v>2415</v>
      </c>
      <c r="F285" s="207" t="s">
        <v>2438</v>
      </c>
      <c r="G285" s="352" t="n">
        <v>0.0286</v>
      </c>
      <c r="H285" s="253" t="n">
        <f aca="false">VLOOKUP(B285,'CMP-SIN-SD-10-2023'!A:D,4,0)</f>
        <v>1044.28</v>
      </c>
      <c r="I285" s="253" t="s">
        <v>2417</v>
      </c>
      <c r="J285" s="220" t="n">
        <f aca="false">TRUNC((H285*G285),2)</f>
        <v>29.86</v>
      </c>
      <c r="M285" s="220" t="n">
        <f aca="false">VLOOKUP(B285,'CMP-SIN-SD-10-2023'!A:D,4,0)</f>
        <v>1044.28</v>
      </c>
      <c r="N285" s="220" t="n">
        <f aca="false">M285=H285</f>
        <v>1</v>
      </c>
      <c r="P285" s="333" t="s">
        <v>2418</v>
      </c>
    </row>
    <row r="286" customFormat="false" ht="45" hidden="false" customHeight="false" outlineLevel="0" collapsed="false">
      <c r="A286" s="351" t="n">
        <f aca="false">IF(O286&lt;&gt;0,O286,A285)</f>
        <v>93212</v>
      </c>
      <c r="B286" s="205" t="n">
        <v>91862</v>
      </c>
      <c r="C286" s="206" t="s">
        <v>2534</v>
      </c>
      <c r="D286" s="206" t="s">
        <v>2439</v>
      </c>
      <c r="E286" s="207" t="s">
        <v>2415</v>
      </c>
      <c r="F286" s="207" t="s">
        <v>2440</v>
      </c>
      <c r="G286" s="352" t="n">
        <v>0.3307</v>
      </c>
      <c r="H286" s="253" t="n">
        <f aca="false">VLOOKUP(B286,'CMP-SIN-SD-10-2023'!A:D,4,0)</f>
        <v>10.24</v>
      </c>
      <c r="I286" s="253" t="s">
        <v>2417</v>
      </c>
      <c r="J286" s="220" t="n">
        <f aca="false">TRUNC((H286*G286),2)</f>
        <v>3.38</v>
      </c>
      <c r="M286" s="220" t="n">
        <f aca="false">VLOOKUP(B286,'CMP-SIN-SD-10-2023'!A:D,4,0)</f>
        <v>10.24</v>
      </c>
      <c r="N286" s="220" t="n">
        <f aca="false">M286=H286</f>
        <v>1</v>
      </c>
      <c r="P286" s="333" t="s">
        <v>2418</v>
      </c>
    </row>
    <row r="287" customFormat="false" ht="45" hidden="false" customHeight="false" outlineLevel="0" collapsed="false">
      <c r="A287" s="351" t="n">
        <f aca="false">IF(O287&lt;&gt;0,O287,A286)</f>
        <v>93212</v>
      </c>
      <c r="B287" s="205" t="n">
        <v>91863</v>
      </c>
      <c r="C287" s="206" t="s">
        <v>2534</v>
      </c>
      <c r="D287" s="206" t="s">
        <v>2536</v>
      </c>
      <c r="E287" s="207" t="s">
        <v>2415</v>
      </c>
      <c r="F287" s="207" t="s">
        <v>2440</v>
      </c>
      <c r="G287" s="352" t="n">
        <v>0.1305</v>
      </c>
      <c r="H287" s="253" t="n">
        <f aca="false">VLOOKUP(B287,'CMP-SIN-SD-10-2023'!A:D,4,0)</f>
        <v>12.14</v>
      </c>
      <c r="I287" s="253" t="s">
        <v>2417</v>
      </c>
      <c r="J287" s="220" t="n">
        <f aca="false">TRUNC((H287*G287),2)</f>
        <v>1.58</v>
      </c>
      <c r="M287" s="220" t="n">
        <f aca="false">VLOOKUP(B287,'CMP-SIN-SD-10-2023'!A:D,4,0)</f>
        <v>12.14</v>
      </c>
      <c r="N287" s="220" t="n">
        <f aca="false">M287=H287</f>
        <v>1</v>
      </c>
      <c r="P287" s="333" t="s">
        <v>2418</v>
      </c>
    </row>
    <row r="288" customFormat="false" ht="45" hidden="false" customHeight="false" outlineLevel="0" collapsed="false">
      <c r="A288" s="351" t="n">
        <f aca="false">IF(O288&lt;&gt;0,O288,A287)</f>
        <v>93212</v>
      </c>
      <c r="B288" s="205" t="n">
        <v>91870</v>
      </c>
      <c r="C288" s="206" t="s">
        <v>2534</v>
      </c>
      <c r="D288" s="206" t="s">
        <v>2441</v>
      </c>
      <c r="E288" s="207" t="s">
        <v>2415</v>
      </c>
      <c r="F288" s="207" t="s">
        <v>2440</v>
      </c>
      <c r="G288" s="352" t="n">
        <v>0.1566</v>
      </c>
      <c r="H288" s="253" t="n">
        <f aca="false">VLOOKUP(B288,'CMP-SIN-SD-10-2023'!A:D,4,0)</f>
        <v>13.33</v>
      </c>
      <c r="I288" s="253" t="s">
        <v>2417</v>
      </c>
      <c r="J288" s="220" t="n">
        <f aca="false">TRUNC((H288*G288),2)</f>
        <v>2.08</v>
      </c>
      <c r="M288" s="220" t="n">
        <f aca="false">VLOOKUP(B288,'CMP-SIN-SD-10-2023'!A:D,4,0)</f>
        <v>13.33</v>
      </c>
      <c r="N288" s="220" t="n">
        <f aca="false">M288=H288</f>
        <v>1</v>
      </c>
      <c r="P288" s="333" t="s">
        <v>2418</v>
      </c>
    </row>
    <row r="289" customFormat="false" ht="45" hidden="false" customHeight="false" outlineLevel="0" collapsed="false">
      <c r="A289" s="351" t="n">
        <f aca="false">IF(O289&lt;&gt;0,O289,A288)</f>
        <v>93212</v>
      </c>
      <c r="B289" s="205" t="n">
        <v>91871</v>
      </c>
      <c r="C289" s="206" t="s">
        <v>2534</v>
      </c>
      <c r="D289" s="206" t="s">
        <v>2537</v>
      </c>
      <c r="E289" s="207" t="s">
        <v>2415</v>
      </c>
      <c r="F289" s="207" t="s">
        <v>2440</v>
      </c>
      <c r="G289" s="352" t="n">
        <v>0.0261</v>
      </c>
      <c r="H289" s="253" t="n">
        <f aca="false">VLOOKUP(B289,'CMP-SIN-SD-10-2023'!A:D,4,0)</f>
        <v>15.21</v>
      </c>
      <c r="I289" s="253" t="s">
        <v>2417</v>
      </c>
      <c r="J289" s="220" t="n">
        <f aca="false">TRUNC((H289*G289),2)</f>
        <v>0.39</v>
      </c>
      <c r="M289" s="220" t="n">
        <f aca="false">VLOOKUP(B289,'CMP-SIN-SD-10-2023'!A:D,4,0)</f>
        <v>15.21</v>
      </c>
      <c r="N289" s="220" t="n">
        <f aca="false">M289=H289</f>
        <v>1</v>
      </c>
      <c r="P289" s="333" t="s">
        <v>2418</v>
      </c>
    </row>
    <row r="290" customFormat="false" ht="45" hidden="false" customHeight="false" outlineLevel="0" collapsed="false">
      <c r="A290" s="351" t="n">
        <f aca="false">IF(O290&lt;&gt;0,O290,A289)</f>
        <v>93212</v>
      </c>
      <c r="B290" s="205" t="n">
        <v>91875</v>
      </c>
      <c r="C290" s="206" t="s">
        <v>2534</v>
      </c>
      <c r="D290" s="206" t="s">
        <v>2538</v>
      </c>
      <c r="E290" s="207" t="s">
        <v>2415</v>
      </c>
      <c r="F290" s="207" t="s">
        <v>2430</v>
      </c>
      <c r="G290" s="352" t="n">
        <v>0.0348</v>
      </c>
      <c r="H290" s="253" t="n">
        <f aca="false">VLOOKUP(B290,'CMP-SIN-SD-10-2023'!A:D,4,0)</f>
        <v>8.55</v>
      </c>
      <c r="I290" s="253" t="s">
        <v>2417</v>
      </c>
      <c r="J290" s="220" t="n">
        <f aca="false">TRUNC((H290*G290),2)</f>
        <v>0.29</v>
      </c>
      <c r="M290" s="220" t="n">
        <f aca="false">VLOOKUP(B290,'CMP-SIN-SD-10-2023'!A:D,4,0)</f>
        <v>8.55</v>
      </c>
      <c r="N290" s="220" t="n">
        <f aca="false">M290=H290</f>
        <v>1</v>
      </c>
      <c r="P290" s="333" t="s">
        <v>2418</v>
      </c>
    </row>
    <row r="291" customFormat="false" ht="45" hidden="false" customHeight="false" outlineLevel="0" collapsed="false">
      <c r="A291" s="351" t="n">
        <f aca="false">IF(O291&lt;&gt;0,O291,A290)</f>
        <v>93212</v>
      </c>
      <c r="B291" s="205" t="n">
        <v>91882</v>
      </c>
      <c r="C291" s="206" t="s">
        <v>2534</v>
      </c>
      <c r="D291" s="206" t="s">
        <v>2539</v>
      </c>
      <c r="E291" s="207" t="s">
        <v>2415</v>
      </c>
      <c r="F291" s="207" t="s">
        <v>2430</v>
      </c>
      <c r="G291" s="352" t="n">
        <v>0.0348</v>
      </c>
      <c r="H291" s="253" t="n">
        <f aca="false">VLOOKUP(B291,'CMP-SIN-SD-10-2023'!A:D,4,0)</f>
        <v>10.46</v>
      </c>
      <c r="I291" s="253" t="s">
        <v>2417</v>
      </c>
      <c r="J291" s="220" t="n">
        <f aca="false">TRUNC((H291*G291),2)</f>
        <v>0.36</v>
      </c>
      <c r="M291" s="220" t="n">
        <f aca="false">VLOOKUP(B291,'CMP-SIN-SD-10-2023'!A:D,4,0)</f>
        <v>10.46</v>
      </c>
      <c r="N291" s="220" t="n">
        <f aca="false">M291=H291</f>
        <v>1</v>
      </c>
      <c r="P291" s="333" t="s">
        <v>2418</v>
      </c>
    </row>
    <row r="292" customFormat="false" ht="45" hidden="false" customHeight="false" outlineLevel="0" collapsed="false">
      <c r="A292" s="351" t="n">
        <f aca="false">IF(O292&lt;&gt;0,O292,A291)</f>
        <v>93212</v>
      </c>
      <c r="B292" s="205" t="n">
        <v>91890</v>
      </c>
      <c r="C292" s="206" t="s">
        <v>2534</v>
      </c>
      <c r="D292" s="206" t="s">
        <v>2540</v>
      </c>
      <c r="E292" s="207" t="s">
        <v>2415</v>
      </c>
      <c r="F292" s="207" t="s">
        <v>2430</v>
      </c>
      <c r="G292" s="352" t="n">
        <v>0.0174</v>
      </c>
      <c r="H292" s="253" t="n">
        <f aca="false">VLOOKUP(B292,'CMP-SIN-SD-10-2023'!A:D,4,0)</f>
        <v>13.9</v>
      </c>
      <c r="I292" s="253" t="s">
        <v>2417</v>
      </c>
      <c r="J292" s="220" t="n">
        <f aca="false">TRUNC((H292*G292),2)</f>
        <v>0.24</v>
      </c>
      <c r="M292" s="220" t="n">
        <f aca="false">VLOOKUP(B292,'CMP-SIN-SD-10-2023'!A:D,4,0)</f>
        <v>13.9</v>
      </c>
      <c r="N292" s="220" t="n">
        <f aca="false">M292=H292</f>
        <v>1</v>
      </c>
      <c r="P292" s="333" t="s">
        <v>2418</v>
      </c>
    </row>
    <row r="293" customFormat="false" ht="45" hidden="false" customHeight="false" outlineLevel="0" collapsed="false">
      <c r="A293" s="351" t="n">
        <f aca="false">IF(O293&lt;&gt;0,O293,A292)</f>
        <v>93212</v>
      </c>
      <c r="B293" s="205" t="n">
        <v>91911</v>
      </c>
      <c r="C293" s="206" t="s">
        <v>2534</v>
      </c>
      <c r="D293" s="206" t="s">
        <v>2442</v>
      </c>
      <c r="E293" s="207" t="s">
        <v>2415</v>
      </c>
      <c r="F293" s="207" t="s">
        <v>2430</v>
      </c>
      <c r="G293" s="352" t="n">
        <v>0.0696</v>
      </c>
      <c r="H293" s="253" t="n">
        <f aca="false">VLOOKUP(B293,'CMP-SIN-SD-10-2023'!A:D,4,0)</f>
        <v>17.36</v>
      </c>
      <c r="I293" s="253" t="s">
        <v>2417</v>
      </c>
      <c r="J293" s="220" t="n">
        <f aca="false">TRUNC((H293*G293),2)</f>
        <v>1.2</v>
      </c>
      <c r="M293" s="220" t="n">
        <f aca="false">VLOOKUP(B293,'CMP-SIN-SD-10-2023'!A:D,4,0)</f>
        <v>17.36</v>
      </c>
      <c r="N293" s="220" t="n">
        <f aca="false">M293=H293</f>
        <v>1</v>
      </c>
      <c r="P293" s="333" t="s">
        <v>2418</v>
      </c>
    </row>
    <row r="294" customFormat="false" ht="45" hidden="false" customHeight="false" outlineLevel="0" collapsed="false">
      <c r="A294" s="351" t="n">
        <f aca="false">IF(O294&lt;&gt;0,O294,A293)</f>
        <v>93212</v>
      </c>
      <c r="B294" s="205" t="n">
        <v>91924</v>
      </c>
      <c r="C294" s="206" t="s">
        <v>2534</v>
      </c>
      <c r="D294" s="206" t="s">
        <v>2443</v>
      </c>
      <c r="E294" s="207" t="s">
        <v>2415</v>
      </c>
      <c r="F294" s="207" t="s">
        <v>2440</v>
      </c>
      <c r="G294" s="352" t="n">
        <v>1.253</v>
      </c>
      <c r="H294" s="253" t="n">
        <f aca="false">VLOOKUP(B294,'CMP-SIN-SD-10-2023'!A:D,4,0)</f>
        <v>3.15</v>
      </c>
      <c r="I294" s="253" t="s">
        <v>2417</v>
      </c>
      <c r="J294" s="220" t="n">
        <f aca="false">TRUNC((H294*G294),2)</f>
        <v>3.94</v>
      </c>
      <c r="M294" s="220" t="n">
        <f aca="false">VLOOKUP(B294,'CMP-SIN-SD-10-2023'!A:D,4,0)</f>
        <v>3.15</v>
      </c>
      <c r="N294" s="220" t="n">
        <f aca="false">M294=H294</f>
        <v>1</v>
      </c>
      <c r="P294" s="333" t="s">
        <v>2418</v>
      </c>
    </row>
    <row r="295" customFormat="false" ht="45" hidden="false" customHeight="false" outlineLevel="0" collapsed="false">
      <c r="A295" s="351" t="n">
        <f aca="false">IF(O295&lt;&gt;0,O295,A294)</f>
        <v>93212</v>
      </c>
      <c r="B295" s="205" t="n">
        <v>91926</v>
      </c>
      <c r="C295" s="206" t="s">
        <v>2534</v>
      </c>
      <c r="D295" s="206" t="s">
        <v>2444</v>
      </c>
      <c r="E295" s="207" t="s">
        <v>2415</v>
      </c>
      <c r="F295" s="207" t="s">
        <v>2440</v>
      </c>
      <c r="G295" s="352" t="n">
        <v>0.4699</v>
      </c>
      <c r="H295" s="253" t="n">
        <f aca="false">VLOOKUP(B295,'CMP-SIN-SD-10-2023'!A:D,4,0)</f>
        <v>4.57</v>
      </c>
      <c r="I295" s="253" t="s">
        <v>2417</v>
      </c>
      <c r="J295" s="220" t="n">
        <f aca="false">TRUNC((H295*G295),2)</f>
        <v>2.14</v>
      </c>
      <c r="M295" s="220" t="n">
        <f aca="false">VLOOKUP(B295,'CMP-SIN-SD-10-2023'!A:D,4,0)</f>
        <v>4.57</v>
      </c>
      <c r="N295" s="220" t="n">
        <f aca="false">M295=H295</f>
        <v>1</v>
      </c>
      <c r="P295" s="333" t="s">
        <v>2418</v>
      </c>
    </row>
    <row r="296" customFormat="false" ht="45" hidden="false" customHeight="false" outlineLevel="0" collapsed="false">
      <c r="A296" s="351" t="n">
        <f aca="false">IF(O296&lt;&gt;0,O296,A295)</f>
        <v>93212</v>
      </c>
      <c r="B296" s="205" t="n">
        <v>91928</v>
      </c>
      <c r="C296" s="206" t="s">
        <v>2534</v>
      </c>
      <c r="D296" s="206" t="s">
        <v>2445</v>
      </c>
      <c r="E296" s="207" t="s">
        <v>2415</v>
      </c>
      <c r="F296" s="207" t="s">
        <v>2440</v>
      </c>
      <c r="G296" s="352" t="n">
        <v>1.0442</v>
      </c>
      <c r="H296" s="253" t="n">
        <f aca="false">VLOOKUP(B296,'CMP-SIN-SD-10-2023'!A:D,4,0)</f>
        <v>7.08</v>
      </c>
      <c r="I296" s="253" t="s">
        <v>2417</v>
      </c>
      <c r="J296" s="220" t="n">
        <f aca="false">TRUNC((H296*G296),2)</f>
        <v>7.39</v>
      </c>
      <c r="M296" s="220" t="n">
        <f aca="false">VLOOKUP(B296,'CMP-SIN-SD-10-2023'!A:D,4,0)</f>
        <v>7.08</v>
      </c>
      <c r="N296" s="220" t="n">
        <f aca="false">M296=H296</f>
        <v>1</v>
      </c>
      <c r="P296" s="333" t="s">
        <v>2418</v>
      </c>
    </row>
    <row r="297" customFormat="false" ht="30" hidden="false" customHeight="false" outlineLevel="0" collapsed="false">
      <c r="A297" s="351" t="n">
        <f aca="false">IF(O297&lt;&gt;0,O297,A296)</f>
        <v>93212</v>
      </c>
      <c r="B297" s="205" t="n">
        <v>91937</v>
      </c>
      <c r="C297" s="206" t="s">
        <v>2534</v>
      </c>
      <c r="D297" s="206" t="s">
        <v>2446</v>
      </c>
      <c r="E297" s="207" t="s">
        <v>2415</v>
      </c>
      <c r="F297" s="207" t="s">
        <v>2430</v>
      </c>
      <c r="G297" s="352" t="n">
        <v>0.1392</v>
      </c>
      <c r="H297" s="253" t="n">
        <f aca="false">VLOOKUP(B297,'CMP-SIN-SD-10-2023'!A:D,4,0)</f>
        <v>16.37</v>
      </c>
      <c r="I297" s="253" t="s">
        <v>2417</v>
      </c>
      <c r="J297" s="220" t="n">
        <f aca="false">TRUNC((H297*G297),2)</f>
        <v>2.27</v>
      </c>
      <c r="M297" s="220" t="n">
        <f aca="false">VLOOKUP(B297,'CMP-SIN-SD-10-2023'!A:D,4,0)</f>
        <v>16.37</v>
      </c>
      <c r="N297" s="220" t="n">
        <f aca="false">M297=H297</f>
        <v>1</v>
      </c>
      <c r="P297" s="333" t="s">
        <v>2418</v>
      </c>
    </row>
    <row r="298" customFormat="false" ht="30" hidden="false" customHeight="false" outlineLevel="0" collapsed="false">
      <c r="A298" s="351" t="n">
        <f aca="false">IF(O298&lt;&gt;0,O298,A297)</f>
        <v>93212</v>
      </c>
      <c r="B298" s="205" t="n">
        <v>91959</v>
      </c>
      <c r="C298" s="206" t="s">
        <v>2534</v>
      </c>
      <c r="D298" s="206" t="s">
        <v>2525</v>
      </c>
      <c r="E298" s="207" t="s">
        <v>2415</v>
      </c>
      <c r="F298" s="207" t="s">
        <v>2430</v>
      </c>
      <c r="G298" s="352" t="n">
        <v>0.0174</v>
      </c>
      <c r="H298" s="253" t="n">
        <f aca="false">VLOOKUP(B298,'CMP-SIN-SD-10-2023'!A:D,4,0)</f>
        <v>49.63</v>
      </c>
      <c r="I298" s="253" t="s">
        <v>2417</v>
      </c>
      <c r="J298" s="220" t="n">
        <f aca="false">TRUNC((H298*G298),2)</f>
        <v>0.86</v>
      </c>
      <c r="M298" s="220" t="n">
        <f aca="false">VLOOKUP(B298,'CMP-SIN-SD-10-2023'!A:D,4,0)</f>
        <v>49.63</v>
      </c>
      <c r="N298" s="220" t="n">
        <f aca="false">M298=H298</f>
        <v>1</v>
      </c>
      <c r="P298" s="333" t="s">
        <v>2418</v>
      </c>
    </row>
    <row r="299" customFormat="false" ht="30" hidden="false" customHeight="false" outlineLevel="0" collapsed="false">
      <c r="A299" s="351" t="n">
        <f aca="false">IF(O299&lt;&gt;0,O299,A298)</f>
        <v>93212</v>
      </c>
      <c r="B299" s="205" t="n">
        <v>91967</v>
      </c>
      <c r="C299" s="206" t="s">
        <v>2534</v>
      </c>
      <c r="D299" s="206" t="s">
        <v>2541</v>
      </c>
      <c r="E299" s="207" t="s">
        <v>2415</v>
      </c>
      <c r="F299" s="207" t="s">
        <v>2430</v>
      </c>
      <c r="G299" s="352" t="n">
        <v>0.0174</v>
      </c>
      <c r="H299" s="253" t="n">
        <f aca="false">VLOOKUP(B299,'CMP-SIN-SD-10-2023'!A:D,4,0)</f>
        <v>66.79</v>
      </c>
      <c r="I299" s="253" t="s">
        <v>2417</v>
      </c>
      <c r="J299" s="220" t="n">
        <f aca="false">TRUNC((H299*G299),2)</f>
        <v>1.16</v>
      </c>
      <c r="M299" s="220" t="n">
        <f aca="false">VLOOKUP(B299,'CMP-SIN-SD-10-2023'!A:D,4,0)</f>
        <v>66.79</v>
      </c>
      <c r="N299" s="220" t="n">
        <f aca="false">M299=H299</f>
        <v>1</v>
      </c>
      <c r="P299" s="333" t="s">
        <v>2418</v>
      </c>
    </row>
    <row r="300" customFormat="false" ht="30" hidden="false" customHeight="false" outlineLevel="0" collapsed="false">
      <c r="A300" s="351" t="n">
        <f aca="false">IF(O300&lt;&gt;0,O300,A299)</f>
        <v>93212</v>
      </c>
      <c r="B300" s="205" t="n">
        <v>92000</v>
      </c>
      <c r="C300" s="206" t="s">
        <v>2534</v>
      </c>
      <c r="D300" s="206" t="s">
        <v>2448</v>
      </c>
      <c r="E300" s="207" t="s">
        <v>2415</v>
      </c>
      <c r="F300" s="207" t="s">
        <v>2430</v>
      </c>
      <c r="G300" s="352" t="n">
        <v>0.0348</v>
      </c>
      <c r="H300" s="253" t="n">
        <f aca="false">VLOOKUP(B300,'CMP-SIN-SD-10-2023'!A:D,4,0)</f>
        <v>34.11</v>
      </c>
      <c r="I300" s="253" t="s">
        <v>2417</v>
      </c>
      <c r="J300" s="220" t="n">
        <f aca="false">TRUNC((H300*G300),2)</f>
        <v>1.18</v>
      </c>
      <c r="M300" s="220" t="n">
        <f aca="false">VLOOKUP(B300,'CMP-SIN-SD-10-2023'!A:D,4,0)</f>
        <v>34.11</v>
      </c>
      <c r="N300" s="220" t="n">
        <f aca="false">M300=H300</f>
        <v>1</v>
      </c>
      <c r="P300" s="333" t="s">
        <v>2418</v>
      </c>
    </row>
    <row r="301" customFormat="false" ht="45" hidden="false" customHeight="false" outlineLevel="0" collapsed="false">
      <c r="A301" s="351" t="n">
        <f aca="false">IF(O301&lt;&gt;0,O301,A300)</f>
        <v>93212</v>
      </c>
      <c r="B301" s="205" t="n">
        <v>92981</v>
      </c>
      <c r="C301" s="206" t="s">
        <v>2534</v>
      </c>
      <c r="D301" s="206" t="s">
        <v>2451</v>
      </c>
      <c r="E301" s="207" t="s">
        <v>2415</v>
      </c>
      <c r="F301" s="207" t="s">
        <v>2440</v>
      </c>
      <c r="G301" s="352" t="n">
        <v>0.2611</v>
      </c>
      <c r="H301" s="253" t="n">
        <f aca="false">VLOOKUP(B301,'CMP-SIN-SD-10-2023'!A:D,4,0)</f>
        <v>16.88</v>
      </c>
      <c r="I301" s="253" t="s">
        <v>2417</v>
      </c>
      <c r="J301" s="220" t="n">
        <f aca="false">TRUNC((H301*G301),2)</f>
        <v>4.4</v>
      </c>
      <c r="M301" s="220" t="n">
        <f aca="false">VLOOKUP(B301,'CMP-SIN-SD-10-2023'!A:D,4,0)</f>
        <v>16.88</v>
      </c>
      <c r="N301" s="220" t="n">
        <f aca="false">M301=H301</f>
        <v>1</v>
      </c>
      <c r="P301" s="333" t="s">
        <v>2418</v>
      </c>
    </row>
    <row r="302" customFormat="false" ht="45" hidden="false" customHeight="false" outlineLevel="0" collapsed="false">
      <c r="A302" s="351" t="n">
        <f aca="false">IF(O302&lt;&gt;0,O302,A301)</f>
        <v>93212</v>
      </c>
      <c r="B302" s="205" t="n">
        <v>95805</v>
      </c>
      <c r="C302" s="206" t="s">
        <v>2534</v>
      </c>
      <c r="D302" s="206" t="s">
        <v>2452</v>
      </c>
      <c r="E302" s="207" t="s">
        <v>2415</v>
      </c>
      <c r="F302" s="207" t="s">
        <v>2430</v>
      </c>
      <c r="G302" s="352" t="n">
        <v>0.0174</v>
      </c>
      <c r="H302" s="253" t="n">
        <f aca="false">VLOOKUP(B302,'CMP-SIN-SD-10-2023'!A:D,4,0)</f>
        <v>24.32</v>
      </c>
      <c r="I302" s="253" t="s">
        <v>2417</v>
      </c>
      <c r="J302" s="220" t="n">
        <f aca="false">TRUNC((H302*G302),2)</f>
        <v>0.42</v>
      </c>
      <c r="M302" s="220" t="n">
        <f aca="false">VLOOKUP(B302,'CMP-SIN-SD-10-2023'!A:D,4,0)</f>
        <v>24.32</v>
      </c>
      <c r="N302" s="220" t="n">
        <f aca="false">M302=H302</f>
        <v>1</v>
      </c>
      <c r="P302" s="333" t="s">
        <v>2418</v>
      </c>
    </row>
    <row r="303" customFormat="false" ht="45" hidden="false" customHeight="false" outlineLevel="0" collapsed="false">
      <c r="A303" s="351" t="n">
        <f aca="false">IF(O303&lt;&gt;0,O303,A302)</f>
        <v>93212</v>
      </c>
      <c r="B303" s="205" t="n">
        <v>95811</v>
      </c>
      <c r="C303" s="206" t="s">
        <v>2534</v>
      </c>
      <c r="D303" s="206" t="s">
        <v>2453</v>
      </c>
      <c r="E303" s="207" t="s">
        <v>2415</v>
      </c>
      <c r="F303" s="207" t="s">
        <v>2430</v>
      </c>
      <c r="G303" s="352" t="n">
        <v>0.0522</v>
      </c>
      <c r="H303" s="253" t="n">
        <f aca="false">VLOOKUP(B303,'CMP-SIN-SD-10-2023'!A:D,4,0)</f>
        <v>20.26</v>
      </c>
      <c r="I303" s="253" t="s">
        <v>2417</v>
      </c>
      <c r="J303" s="220" t="n">
        <f aca="false">TRUNC((H303*G303),2)</f>
        <v>1.05</v>
      </c>
      <c r="M303" s="220" t="n">
        <f aca="false">VLOOKUP(B303,'CMP-SIN-SD-10-2023'!A:D,4,0)</f>
        <v>20.26</v>
      </c>
      <c r="N303" s="220" t="n">
        <f aca="false">M303=H303</f>
        <v>1</v>
      </c>
      <c r="P303" s="333" t="s">
        <v>2418</v>
      </c>
    </row>
    <row r="304" customFormat="false" ht="45" hidden="false" customHeight="false" outlineLevel="0" collapsed="false">
      <c r="A304" s="351" t="n">
        <f aca="false">IF(O304&lt;&gt;0,O304,A303)</f>
        <v>93212</v>
      </c>
      <c r="B304" s="205" t="n">
        <v>97586</v>
      </c>
      <c r="C304" s="206" t="s">
        <v>2534</v>
      </c>
      <c r="D304" s="206" t="s">
        <v>2454</v>
      </c>
      <c r="E304" s="207" t="s">
        <v>2415</v>
      </c>
      <c r="F304" s="207" t="s">
        <v>2430</v>
      </c>
      <c r="G304" s="352" t="n">
        <v>0.1392</v>
      </c>
      <c r="H304" s="253" t="n">
        <f aca="false">VLOOKUP(B304,'CMP-SIN-SD-10-2023'!A:D,4,0)</f>
        <v>135</v>
      </c>
      <c r="I304" s="253" t="s">
        <v>2417</v>
      </c>
      <c r="J304" s="220" t="n">
        <f aca="false">TRUNC((H304*G304),2)</f>
        <v>18.79</v>
      </c>
      <c r="M304" s="220" t="n">
        <f aca="false">VLOOKUP(B304,'CMP-SIN-SD-10-2023'!A:D,4,0)</f>
        <v>135</v>
      </c>
      <c r="N304" s="220" t="n">
        <f aca="false">M304=H304</f>
        <v>1</v>
      </c>
      <c r="P304" s="333" t="s">
        <v>2418</v>
      </c>
    </row>
    <row r="305" customFormat="false" ht="30" hidden="false" customHeight="false" outlineLevel="0" collapsed="false">
      <c r="A305" s="351" t="n">
        <f aca="false">IF(O305&lt;&gt;0,O305,A304)</f>
        <v>93212</v>
      </c>
      <c r="B305" s="205" t="n">
        <v>96985</v>
      </c>
      <c r="C305" s="206" t="s">
        <v>2534</v>
      </c>
      <c r="D305" s="206" t="s">
        <v>2458</v>
      </c>
      <c r="E305" s="207" t="s">
        <v>2415</v>
      </c>
      <c r="F305" s="207" t="s">
        <v>2430</v>
      </c>
      <c r="G305" s="352" t="n">
        <v>0.0522</v>
      </c>
      <c r="H305" s="253" t="n">
        <f aca="false">VLOOKUP(B305,'CMP-SIN-SD-10-2023'!A:D,4,0)</f>
        <v>74.71</v>
      </c>
      <c r="I305" s="253" t="s">
        <v>2417</v>
      </c>
      <c r="J305" s="220" t="n">
        <f aca="false">TRUNC((H305*G305),2)</f>
        <v>3.89</v>
      </c>
      <c r="M305" s="220" t="n">
        <f aca="false">VLOOKUP(B305,'CMP-SIN-SD-10-2023'!A:D,4,0)</f>
        <v>74.71</v>
      </c>
      <c r="N305" s="220" t="n">
        <f aca="false">M305=H305</f>
        <v>1</v>
      </c>
      <c r="P305" s="333" t="s">
        <v>2418</v>
      </c>
    </row>
    <row r="306" customFormat="false" ht="45" hidden="false" customHeight="false" outlineLevel="0" collapsed="false">
      <c r="A306" s="351" t="n">
        <f aca="false">IF(O306&lt;&gt;0,O306,A305)</f>
        <v>93212</v>
      </c>
      <c r="B306" s="205" t="n">
        <v>97886</v>
      </c>
      <c r="C306" s="206" t="s">
        <v>2534</v>
      </c>
      <c r="D306" s="206" t="s">
        <v>2459</v>
      </c>
      <c r="E306" s="207" t="s">
        <v>2415</v>
      </c>
      <c r="F306" s="207" t="s">
        <v>2430</v>
      </c>
      <c r="G306" s="352" t="n">
        <v>0.0522</v>
      </c>
      <c r="H306" s="253" t="n">
        <f aca="false">VLOOKUP(B306,'CMP-SIN-SD-10-2023'!A:D,4,0)</f>
        <v>176.88</v>
      </c>
      <c r="I306" s="253" t="s">
        <v>2417</v>
      </c>
      <c r="J306" s="220" t="n">
        <f aca="false">TRUNC((H306*G306),2)</f>
        <v>9.23</v>
      </c>
      <c r="M306" s="220" t="n">
        <f aca="false">VLOOKUP(B306,'CMP-SIN-SD-10-2023'!A:D,4,0)</f>
        <v>176.88</v>
      </c>
      <c r="N306" s="220" t="n">
        <f aca="false">M306=H306</f>
        <v>1</v>
      </c>
      <c r="P306" s="333" t="s">
        <v>2418</v>
      </c>
    </row>
    <row r="307" customFormat="false" ht="30" hidden="false" customHeight="false" outlineLevel="0" collapsed="false">
      <c r="A307" s="351" t="n">
        <f aca="false">IF(O307&lt;&gt;0,O307,A306)</f>
        <v>93212</v>
      </c>
      <c r="B307" s="205" t="n">
        <v>86888</v>
      </c>
      <c r="C307" s="206" t="s">
        <v>2534</v>
      </c>
      <c r="D307" s="206" t="s">
        <v>2462</v>
      </c>
      <c r="E307" s="207" t="s">
        <v>2415</v>
      </c>
      <c r="F307" s="207" t="s">
        <v>2430</v>
      </c>
      <c r="G307" s="352" t="n">
        <v>0.0522</v>
      </c>
      <c r="H307" s="253" t="n">
        <f aca="false">VLOOKUP(B307,'CMP-SIN-SD-10-2023'!A:D,4,0)</f>
        <v>498.58</v>
      </c>
      <c r="I307" s="253" t="s">
        <v>2417</v>
      </c>
      <c r="J307" s="220" t="n">
        <f aca="false">TRUNC((H307*G307),2)</f>
        <v>26.02</v>
      </c>
      <c r="M307" s="220" t="n">
        <f aca="false">VLOOKUP(B307,'CMP-SIN-SD-10-2023'!A:D,4,0)</f>
        <v>498.58</v>
      </c>
      <c r="N307" s="220" t="n">
        <f aca="false">M307=H307</f>
        <v>1</v>
      </c>
      <c r="P307" s="333" t="s">
        <v>2418</v>
      </c>
    </row>
    <row r="308" customFormat="false" ht="75" hidden="false" customHeight="false" outlineLevel="0" collapsed="false">
      <c r="A308" s="351" t="n">
        <f aca="false">IF(O308&lt;&gt;0,O308,A307)</f>
        <v>93212</v>
      </c>
      <c r="B308" s="205" t="n">
        <v>86943</v>
      </c>
      <c r="C308" s="206" t="s">
        <v>2534</v>
      </c>
      <c r="D308" s="206" t="s">
        <v>2464</v>
      </c>
      <c r="E308" s="207" t="s">
        <v>2415</v>
      </c>
      <c r="F308" s="207" t="s">
        <v>2430</v>
      </c>
      <c r="G308" s="352" t="n">
        <v>0.0522</v>
      </c>
      <c r="H308" s="253" t="n">
        <f aca="false">VLOOKUP(B308,'CMP-SIN-SD-10-2023'!A:D,4,0)</f>
        <v>252.61</v>
      </c>
      <c r="I308" s="253" t="s">
        <v>2417</v>
      </c>
      <c r="J308" s="220" t="n">
        <f aca="false">TRUNC((H308*G308),2)</f>
        <v>13.18</v>
      </c>
      <c r="M308" s="220" t="n">
        <f aca="false">VLOOKUP(B308,'CMP-SIN-SD-10-2023'!A:D,4,0)</f>
        <v>252.61</v>
      </c>
      <c r="N308" s="220" t="n">
        <f aca="false">M308=H308</f>
        <v>1</v>
      </c>
      <c r="P308" s="333" t="s">
        <v>2418</v>
      </c>
    </row>
    <row r="309" customFormat="false" ht="45" hidden="false" customHeight="false" outlineLevel="0" collapsed="false">
      <c r="A309" s="351" t="n">
        <f aca="false">IF(O309&lt;&gt;0,O309,A308)</f>
        <v>93212</v>
      </c>
      <c r="B309" s="205" t="n">
        <v>89711</v>
      </c>
      <c r="C309" s="206" t="s">
        <v>2534</v>
      </c>
      <c r="D309" s="206" t="s">
        <v>2465</v>
      </c>
      <c r="E309" s="207" t="s">
        <v>2415</v>
      </c>
      <c r="F309" s="207" t="s">
        <v>2440</v>
      </c>
      <c r="G309" s="352" t="n">
        <v>0.1631</v>
      </c>
      <c r="H309" s="253" t="n">
        <f aca="false">VLOOKUP(B309,'CMP-SIN-SD-10-2023'!A:D,4,0)</f>
        <v>21.05</v>
      </c>
      <c r="I309" s="253" t="s">
        <v>2417</v>
      </c>
      <c r="J309" s="220" t="n">
        <f aca="false">TRUNC((H309*G309),2)</f>
        <v>3.43</v>
      </c>
      <c r="M309" s="220" t="n">
        <f aca="false">VLOOKUP(B309,'CMP-SIN-SD-10-2023'!A:D,4,0)</f>
        <v>21.05</v>
      </c>
      <c r="N309" s="220" t="n">
        <f aca="false">M309=H309</f>
        <v>1</v>
      </c>
      <c r="P309" s="333" t="s">
        <v>2418</v>
      </c>
    </row>
    <row r="310" customFormat="false" ht="45" hidden="false" customHeight="false" outlineLevel="0" collapsed="false">
      <c r="A310" s="351" t="n">
        <f aca="false">IF(O310&lt;&gt;0,O310,A309)</f>
        <v>93212</v>
      </c>
      <c r="B310" s="205" t="n">
        <v>89712</v>
      </c>
      <c r="C310" s="206" t="s">
        <v>2534</v>
      </c>
      <c r="D310" s="206" t="s">
        <v>2466</v>
      </c>
      <c r="E310" s="207" t="s">
        <v>2415</v>
      </c>
      <c r="F310" s="207" t="s">
        <v>2440</v>
      </c>
      <c r="G310" s="352" t="n">
        <v>0.2235</v>
      </c>
      <c r="H310" s="253" t="n">
        <f aca="false">VLOOKUP(B310,'CMP-SIN-SD-10-2023'!A:D,4,0)</f>
        <v>26.32</v>
      </c>
      <c r="I310" s="253" t="s">
        <v>2417</v>
      </c>
      <c r="J310" s="220" t="n">
        <f aca="false">TRUNC((H310*G310),2)</f>
        <v>5.88</v>
      </c>
      <c r="M310" s="220" t="n">
        <f aca="false">VLOOKUP(B310,'CMP-SIN-SD-10-2023'!A:D,4,0)</f>
        <v>26.32</v>
      </c>
      <c r="N310" s="220" t="n">
        <f aca="false">M310=H310</f>
        <v>1</v>
      </c>
      <c r="P310" s="333" t="s">
        <v>2418</v>
      </c>
    </row>
    <row r="311" customFormat="false" ht="45" hidden="false" customHeight="false" outlineLevel="0" collapsed="false">
      <c r="A311" s="351" t="n">
        <f aca="false">IF(O311&lt;&gt;0,O311,A310)</f>
        <v>93212</v>
      </c>
      <c r="B311" s="205" t="n">
        <v>89714</v>
      </c>
      <c r="C311" s="206" t="s">
        <v>2534</v>
      </c>
      <c r="D311" s="206" t="s">
        <v>2467</v>
      </c>
      <c r="E311" s="207" t="s">
        <v>2415</v>
      </c>
      <c r="F311" s="207" t="s">
        <v>2440</v>
      </c>
      <c r="G311" s="352" t="n">
        <v>0.047</v>
      </c>
      <c r="H311" s="253" t="n">
        <f aca="false">VLOOKUP(B311,'CMP-SIN-SD-10-2023'!A:D,4,0)</f>
        <v>36.65</v>
      </c>
      <c r="I311" s="253" t="s">
        <v>2417</v>
      </c>
      <c r="J311" s="220" t="n">
        <f aca="false">TRUNC((H311*G311),2)</f>
        <v>1.72</v>
      </c>
      <c r="M311" s="220" t="n">
        <f aca="false">VLOOKUP(B311,'CMP-SIN-SD-10-2023'!A:D,4,0)</f>
        <v>36.65</v>
      </c>
      <c r="N311" s="220" t="n">
        <f aca="false">M311=H311</f>
        <v>1</v>
      </c>
      <c r="P311" s="333" t="s">
        <v>2418</v>
      </c>
    </row>
    <row r="312" customFormat="false" ht="45" hidden="false" customHeight="false" outlineLevel="0" collapsed="false">
      <c r="A312" s="351" t="n">
        <f aca="false">IF(O312&lt;&gt;0,O312,A311)</f>
        <v>93212</v>
      </c>
      <c r="B312" s="205" t="n">
        <v>89724</v>
      </c>
      <c r="C312" s="206" t="s">
        <v>2534</v>
      </c>
      <c r="D312" s="206" t="s">
        <v>2468</v>
      </c>
      <c r="E312" s="207" t="s">
        <v>2415</v>
      </c>
      <c r="F312" s="207" t="s">
        <v>2430</v>
      </c>
      <c r="G312" s="352" t="n">
        <v>0.174</v>
      </c>
      <c r="H312" s="253" t="n">
        <f aca="false">VLOOKUP(B312,'CMP-SIN-SD-10-2023'!A:D,4,0)</f>
        <v>10.14</v>
      </c>
      <c r="I312" s="253" t="s">
        <v>2417</v>
      </c>
      <c r="J312" s="220" t="n">
        <f aca="false">TRUNC((H312*G312),2)</f>
        <v>1.76</v>
      </c>
      <c r="M312" s="220" t="n">
        <f aca="false">VLOOKUP(B312,'CMP-SIN-SD-10-2023'!A:D,4,0)</f>
        <v>10.14</v>
      </c>
      <c r="N312" s="220" t="n">
        <f aca="false">M312=H312</f>
        <v>1</v>
      </c>
      <c r="P312" s="333" t="s">
        <v>2418</v>
      </c>
    </row>
    <row r="313" customFormat="false" ht="45" hidden="false" customHeight="false" outlineLevel="0" collapsed="false">
      <c r="A313" s="351" t="n">
        <f aca="false">IF(O313&lt;&gt;0,O313,A312)</f>
        <v>93212</v>
      </c>
      <c r="B313" s="205" t="n">
        <v>89731</v>
      </c>
      <c r="C313" s="206" t="s">
        <v>2534</v>
      </c>
      <c r="D313" s="206" t="s">
        <v>2470</v>
      </c>
      <c r="E313" s="207" t="s">
        <v>2415</v>
      </c>
      <c r="F313" s="207" t="s">
        <v>2430</v>
      </c>
      <c r="G313" s="352" t="n">
        <v>0.0174</v>
      </c>
      <c r="H313" s="253" t="n">
        <f aca="false">VLOOKUP(B313,'CMP-SIN-SD-10-2023'!A:D,4,0)</f>
        <v>14.46</v>
      </c>
      <c r="I313" s="253" t="s">
        <v>2417</v>
      </c>
      <c r="J313" s="220" t="n">
        <f aca="false">TRUNC((H313*G313),2)</f>
        <v>0.25</v>
      </c>
      <c r="M313" s="220" t="n">
        <f aca="false">VLOOKUP(B313,'CMP-SIN-SD-10-2023'!A:D,4,0)</f>
        <v>14.46</v>
      </c>
      <c r="N313" s="220" t="n">
        <f aca="false">M313=H313</f>
        <v>1</v>
      </c>
      <c r="P313" s="333" t="s">
        <v>2418</v>
      </c>
    </row>
    <row r="314" customFormat="false" ht="60" hidden="false" customHeight="false" outlineLevel="0" collapsed="false">
      <c r="A314" s="351" t="n">
        <f aca="false">IF(O314&lt;&gt;0,O314,A313)</f>
        <v>93212</v>
      </c>
      <c r="B314" s="205" t="n">
        <v>89748</v>
      </c>
      <c r="C314" s="206" t="s">
        <v>2534</v>
      </c>
      <c r="D314" s="206" t="s">
        <v>2471</v>
      </c>
      <c r="E314" s="207" t="s">
        <v>2415</v>
      </c>
      <c r="F314" s="207" t="s">
        <v>2430</v>
      </c>
      <c r="G314" s="352" t="n">
        <v>0.0522</v>
      </c>
      <c r="H314" s="253" t="n">
        <f aca="false">VLOOKUP(B314,'CMP-SIN-SD-10-2023'!A:D,4,0)</f>
        <v>39.66</v>
      </c>
      <c r="I314" s="253" t="s">
        <v>2417</v>
      </c>
      <c r="J314" s="220" t="n">
        <f aca="false">TRUNC((H314*G314),2)</f>
        <v>2.07</v>
      </c>
      <c r="M314" s="220" t="n">
        <f aca="false">VLOOKUP(B314,'CMP-SIN-SD-10-2023'!A:D,4,0)</f>
        <v>39.66</v>
      </c>
      <c r="N314" s="220" t="n">
        <f aca="false">M314=H314</f>
        <v>1</v>
      </c>
      <c r="P314" s="333" t="s">
        <v>2418</v>
      </c>
    </row>
    <row r="315" customFormat="false" ht="45" hidden="false" customHeight="false" outlineLevel="0" collapsed="false">
      <c r="A315" s="351" t="n">
        <f aca="false">IF(O315&lt;&gt;0,O315,A314)</f>
        <v>93212</v>
      </c>
      <c r="B315" s="205" t="n">
        <v>89784</v>
      </c>
      <c r="C315" s="206" t="s">
        <v>2534</v>
      </c>
      <c r="D315" s="206" t="s">
        <v>2472</v>
      </c>
      <c r="E315" s="207" t="s">
        <v>2415</v>
      </c>
      <c r="F315" s="207" t="s">
        <v>2430</v>
      </c>
      <c r="G315" s="352" t="n">
        <v>0.0174</v>
      </c>
      <c r="H315" s="253" t="n">
        <f aca="false">VLOOKUP(B315,'CMP-SIN-SD-10-2023'!A:D,4,0)</f>
        <v>23.14</v>
      </c>
      <c r="I315" s="253" t="s">
        <v>2417</v>
      </c>
      <c r="J315" s="220" t="n">
        <f aca="false">TRUNC((H315*G315),2)</f>
        <v>0.4</v>
      </c>
      <c r="M315" s="220" t="n">
        <f aca="false">VLOOKUP(B315,'CMP-SIN-SD-10-2023'!A:D,4,0)</f>
        <v>23.14</v>
      </c>
      <c r="N315" s="220" t="n">
        <f aca="false">M315=H315</f>
        <v>1</v>
      </c>
      <c r="P315" s="333" t="s">
        <v>2418</v>
      </c>
    </row>
    <row r="316" customFormat="false" ht="45" hidden="false" customHeight="false" outlineLevel="0" collapsed="false">
      <c r="A316" s="351" t="n">
        <f aca="false">IF(O316&lt;&gt;0,O316,A315)</f>
        <v>93212</v>
      </c>
      <c r="B316" s="205" t="n">
        <v>89709</v>
      </c>
      <c r="C316" s="206" t="s">
        <v>2534</v>
      </c>
      <c r="D316" s="206" t="s">
        <v>2542</v>
      </c>
      <c r="E316" s="207" t="s">
        <v>2415</v>
      </c>
      <c r="F316" s="207" t="s">
        <v>2430</v>
      </c>
      <c r="G316" s="352" t="n">
        <v>0.0696</v>
      </c>
      <c r="H316" s="253" t="n">
        <f aca="false">VLOOKUP(B316,'CMP-SIN-SD-10-2023'!A:D,4,0)</f>
        <v>25.15</v>
      </c>
      <c r="I316" s="253" t="s">
        <v>2417</v>
      </c>
      <c r="J316" s="220" t="n">
        <f aca="false">TRUNC((H316*G316),2)</f>
        <v>1.75</v>
      </c>
      <c r="M316" s="220" t="n">
        <f aca="false">VLOOKUP(B316,'CMP-SIN-SD-10-2023'!A:D,4,0)</f>
        <v>25.15</v>
      </c>
      <c r="N316" s="220" t="n">
        <f aca="false">M316=H316</f>
        <v>1</v>
      </c>
      <c r="P316" s="333" t="s">
        <v>2418</v>
      </c>
    </row>
    <row r="317" customFormat="false" ht="45" hidden="false" customHeight="false" outlineLevel="0" collapsed="false">
      <c r="A317" s="351" t="n">
        <f aca="false">IF(O317&lt;&gt;0,O317,A316)</f>
        <v>93212</v>
      </c>
      <c r="B317" s="205" t="n">
        <v>89957</v>
      </c>
      <c r="C317" s="206" t="s">
        <v>2534</v>
      </c>
      <c r="D317" s="206" t="s">
        <v>2475</v>
      </c>
      <c r="E317" s="207" t="s">
        <v>2415</v>
      </c>
      <c r="F317" s="207" t="s">
        <v>2430</v>
      </c>
      <c r="G317" s="352" t="n">
        <v>0.174</v>
      </c>
      <c r="H317" s="253" t="n">
        <f aca="false">VLOOKUP(B317,'CMP-SIN-SD-10-2023'!A:D,4,0)</f>
        <v>142.45</v>
      </c>
      <c r="I317" s="253" t="s">
        <v>2417</v>
      </c>
      <c r="J317" s="220" t="n">
        <f aca="false">TRUNC((H317*G317),2)</f>
        <v>24.78</v>
      </c>
      <c r="M317" s="220" t="n">
        <f aca="false">VLOOKUP(B317,'CMP-SIN-SD-10-2023'!A:D,4,0)</f>
        <v>142.45</v>
      </c>
      <c r="N317" s="220" t="n">
        <f aca="false">M317=H317</f>
        <v>1</v>
      </c>
      <c r="P317" s="333" t="s">
        <v>2418</v>
      </c>
    </row>
    <row r="318" customFormat="false" ht="45" hidden="false" customHeight="false" outlineLevel="0" collapsed="false">
      <c r="A318" s="351" t="n">
        <f aca="false">IF(O318&lt;&gt;0,O318,A317)</f>
        <v>93212</v>
      </c>
      <c r="B318" s="205" t="n">
        <v>89970</v>
      </c>
      <c r="C318" s="206" t="s">
        <v>2534</v>
      </c>
      <c r="D318" s="206" t="s">
        <v>2543</v>
      </c>
      <c r="E318" s="207" t="s">
        <v>2415</v>
      </c>
      <c r="F318" s="207" t="s">
        <v>2430</v>
      </c>
      <c r="G318" s="352" t="n">
        <v>0.0696</v>
      </c>
      <c r="H318" s="253" t="n">
        <f aca="false">VLOOKUP(B318,'CMP-SIN-SD-10-2023'!A:D,4,0)</f>
        <v>57.25</v>
      </c>
      <c r="I318" s="253" t="s">
        <v>2417</v>
      </c>
      <c r="J318" s="220" t="n">
        <f aca="false">TRUNC((H318*G318),2)</f>
        <v>3.98</v>
      </c>
      <c r="M318" s="220" t="n">
        <f aca="false">VLOOKUP(B318,'CMP-SIN-SD-10-2023'!A:D,4,0)</f>
        <v>57.25</v>
      </c>
      <c r="N318" s="220" t="n">
        <f aca="false">M318=H318</f>
        <v>1</v>
      </c>
      <c r="P318" s="333" t="s">
        <v>2418</v>
      </c>
    </row>
    <row r="319" customFormat="false" ht="45" hidden="false" customHeight="false" outlineLevel="0" collapsed="false">
      <c r="A319" s="351" t="n">
        <f aca="false">IF(O319&lt;&gt;0,O319,A318)</f>
        <v>93212</v>
      </c>
      <c r="B319" s="205" t="n">
        <v>90466</v>
      </c>
      <c r="C319" s="206" t="s">
        <v>2534</v>
      </c>
      <c r="D319" s="206" t="s">
        <v>2476</v>
      </c>
      <c r="E319" s="207" t="s">
        <v>2415</v>
      </c>
      <c r="F319" s="207" t="s">
        <v>2440</v>
      </c>
      <c r="G319" s="352" t="n">
        <v>0.0722</v>
      </c>
      <c r="H319" s="253" t="n">
        <f aca="false">VLOOKUP(B319,'CMP-SIN-SD-10-2023'!A:D,4,0)</f>
        <v>15.98</v>
      </c>
      <c r="I319" s="253" t="s">
        <v>2417</v>
      </c>
      <c r="J319" s="220" t="n">
        <f aca="false">TRUNC((H319*G319),2)</f>
        <v>1.15</v>
      </c>
      <c r="M319" s="220" t="n">
        <f aca="false">VLOOKUP(B319,'CMP-SIN-SD-10-2023'!A:D,4,0)</f>
        <v>15.98</v>
      </c>
      <c r="N319" s="220" t="n">
        <f aca="false">M319=H319</f>
        <v>1</v>
      </c>
      <c r="P319" s="333" t="s">
        <v>2418</v>
      </c>
    </row>
    <row r="320" customFormat="false" ht="60" hidden="false" customHeight="false" outlineLevel="0" collapsed="false">
      <c r="A320" s="351" t="n">
        <f aca="false">IF(O320&lt;&gt;0,O320,A319)</f>
        <v>93212</v>
      </c>
      <c r="B320" s="205" t="n">
        <v>91170</v>
      </c>
      <c r="C320" s="206" t="s">
        <v>2534</v>
      </c>
      <c r="D320" s="206" t="s">
        <v>2477</v>
      </c>
      <c r="E320" s="207" t="s">
        <v>2415</v>
      </c>
      <c r="F320" s="207" t="s">
        <v>2440</v>
      </c>
      <c r="G320" s="352" t="n">
        <v>0.4612</v>
      </c>
      <c r="H320" s="253" t="n">
        <f aca="false">VLOOKUP(B320,'CMP-SIN-SD-10-2023'!A:D,4,0)</f>
        <v>10.26</v>
      </c>
      <c r="I320" s="253" t="s">
        <v>2417</v>
      </c>
      <c r="J320" s="220" t="n">
        <f aca="false">TRUNC((H320*G320),2)</f>
        <v>4.73</v>
      </c>
      <c r="M320" s="220" t="n">
        <f aca="false">VLOOKUP(B320,'CMP-SIN-SD-10-2023'!A:D,4,0)</f>
        <v>10.26</v>
      </c>
      <c r="N320" s="220" t="n">
        <f aca="false">M320=H320</f>
        <v>1</v>
      </c>
      <c r="P320" s="333" t="s">
        <v>2418</v>
      </c>
    </row>
    <row r="321" customFormat="false" ht="45" hidden="false" customHeight="false" outlineLevel="0" collapsed="false">
      <c r="A321" s="351" t="n">
        <f aca="false">IF(O321&lt;&gt;0,O321,A320)</f>
        <v>93212</v>
      </c>
      <c r="B321" s="205" t="n">
        <v>91173</v>
      </c>
      <c r="C321" s="206" t="s">
        <v>2534</v>
      </c>
      <c r="D321" s="206" t="s">
        <v>2478</v>
      </c>
      <c r="E321" s="207" t="s">
        <v>2415</v>
      </c>
      <c r="F321" s="207" t="s">
        <v>2440</v>
      </c>
      <c r="G321" s="352" t="n">
        <v>0.1827</v>
      </c>
      <c r="H321" s="253" t="n">
        <f aca="false">VLOOKUP(B321,'CMP-SIN-SD-10-2023'!A:D,4,0)</f>
        <v>3.82</v>
      </c>
      <c r="I321" s="253" t="s">
        <v>2417</v>
      </c>
      <c r="J321" s="220" t="n">
        <f aca="false">TRUNC((H321*G321),2)</f>
        <v>0.69</v>
      </c>
      <c r="M321" s="220" t="n">
        <f aca="false">VLOOKUP(B321,'CMP-SIN-SD-10-2023'!A:D,4,0)</f>
        <v>3.82</v>
      </c>
      <c r="N321" s="220" t="n">
        <f aca="false">M321=H321</f>
        <v>1</v>
      </c>
      <c r="P321" s="333" t="s">
        <v>2418</v>
      </c>
    </row>
    <row r="322" customFormat="false" ht="30" hidden="false" customHeight="false" outlineLevel="0" collapsed="false">
      <c r="A322" s="351" t="n">
        <f aca="false">IF(O322&lt;&gt;0,O322,A321)</f>
        <v>93212</v>
      </c>
      <c r="B322" s="205" t="n">
        <v>90443</v>
      </c>
      <c r="C322" s="206" t="s">
        <v>2534</v>
      </c>
      <c r="D322" s="206" t="s">
        <v>2479</v>
      </c>
      <c r="E322" s="207" t="s">
        <v>2415</v>
      </c>
      <c r="F322" s="207" t="s">
        <v>2440</v>
      </c>
      <c r="G322" s="352" t="n">
        <v>0.0722</v>
      </c>
      <c r="H322" s="253" t="n">
        <f aca="false">VLOOKUP(B322,'CMP-SIN-SD-10-2023'!A:D,4,0)</f>
        <v>8.21</v>
      </c>
      <c r="I322" s="253" t="s">
        <v>2417</v>
      </c>
      <c r="J322" s="220" t="n">
        <f aca="false">TRUNC((H322*G322),2)</f>
        <v>0.59</v>
      </c>
      <c r="M322" s="220" t="n">
        <f aca="false">VLOOKUP(B322,'CMP-SIN-SD-10-2023'!A:D,4,0)</f>
        <v>8.21</v>
      </c>
      <c r="N322" s="220" t="n">
        <f aca="false">M322=H322</f>
        <v>1</v>
      </c>
      <c r="P322" s="333" t="s">
        <v>2418</v>
      </c>
    </row>
    <row r="323" customFormat="false" ht="45" hidden="false" customHeight="false" outlineLevel="0" collapsed="false">
      <c r="A323" s="351" t="n">
        <f aca="false">IF(O323&lt;&gt;0,O323,A322)</f>
        <v>93212</v>
      </c>
      <c r="B323" s="205" t="n">
        <v>97906</v>
      </c>
      <c r="C323" s="206" t="s">
        <v>2534</v>
      </c>
      <c r="D323" s="206" t="s">
        <v>2480</v>
      </c>
      <c r="E323" s="207" t="s">
        <v>2415</v>
      </c>
      <c r="F323" s="207" t="s">
        <v>2430</v>
      </c>
      <c r="G323" s="352" t="n">
        <v>0.0348</v>
      </c>
      <c r="H323" s="253" t="n">
        <f aca="false">VLOOKUP(B323,'CMP-SIN-SD-10-2023'!A:D,4,0)</f>
        <v>474.79</v>
      </c>
      <c r="I323" s="253" t="s">
        <v>2417</v>
      </c>
      <c r="J323" s="220" t="n">
        <f aca="false">TRUNC((H323*G323),2)</f>
        <v>16.52</v>
      </c>
      <c r="M323" s="220" t="n">
        <f aca="false">VLOOKUP(B323,'CMP-SIN-SD-10-2023'!A:D,4,0)</f>
        <v>474.79</v>
      </c>
      <c r="N323" s="220" t="n">
        <f aca="false">M323=H323</f>
        <v>1</v>
      </c>
      <c r="P323" s="333" t="s">
        <v>2418</v>
      </c>
    </row>
    <row r="324" customFormat="false" ht="30" hidden="false" customHeight="false" outlineLevel="0" collapsed="false">
      <c r="A324" s="351" t="n">
        <f aca="false">IF(O324&lt;&gt;0,O324,A323)</f>
        <v>93212</v>
      </c>
      <c r="B324" s="205" t="n">
        <v>100860</v>
      </c>
      <c r="C324" s="206" t="s">
        <v>2534</v>
      </c>
      <c r="D324" s="206" t="s">
        <v>2544</v>
      </c>
      <c r="E324" s="207" t="s">
        <v>2415</v>
      </c>
      <c r="F324" s="207" t="s">
        <v>2430</v>
      </c>
      <c r="G324" s="352" t="n">
        <v>0.0696</v>
      </c>
      <c r="H324" s="253" t="n">
        <f aca="false">VLOOKUP(B324,'CMP-SIN-SD-10-2023'!A:D,4,0)</f>
        <v>110.44</v>
      </c>
      <c r="I324" s="253" t="s">
        <v>2417</v>
      </c>
      <c r="J324" s="220" t="n">
        <f aca="false">TRUNC((H324*G324),2)</f>
        <v>7.68</v>
      </c>
      <c r="M324" s="220" t="n">
        <f aca="false">VLOOKUP(B324,'CMP-SIN-SD-10-2023'!A:D,4,0)</f>
        <v>110.44</v>
      </c>
      <c r="N324" s="220" t="n">
        <f aca="false">M324=H324</f>
        <v>1</v>
      </c>
      <c r="P324" s="333" t="s">
        <v>2418</v>
      </c>
    </row>
    <row r="325" customFormat="false" ht="30" hidden="false" customHeight="false" outlineLevel="0" collapsed="false">
      <c r="A325" s="351" t="n">
        <f aca="false">IF(O325&lt;&gt;0,O325,A324)</f>
        <v>93212</v>
      </c>
      <c r="B325" s="205" t="n">
        <v>93358</v>
      </c>
      <c r="C325" s="206" t="s">
        <v>2534</v>
      </c>
      <c r="D325" s="206" t="s">
        <v>2481</v>
      </c>
      <c r="E325" s="207" t="s">
        <v>2415</v>
      </c>
      <c r="F325" s="207" t="s">
        <v>2438</v>
      </c>
      <c r="G325" s="352" t="n">
        <v>0.0279</v>
      </c>
      <c r="H325" s="253" t="n">
        <f aca="false">VLOOKUP(B325,'CMP-SIN-SD-10-2023'!A:D,4,0)</f>
        <v>86.67</v>
      </c>
      <c r="I325" s="253" t="s">
        <v>2417</v>
      </c>
      <c r="J325" s="220" t="n">
        <f aca="false">TRUNC((H325*G325),2)</f>
        <v>2.41</v>
      </c>
      <c r="M325" s="220" t="n">
        <f aca="false">VLOOKUP(B325,'CMP-SIN-SD-10-2023'!A:D,4,0)</f>
        <v>86.67</v>
      </c>
      <c r="N325" s="220" t="n">
        <f aca="false">M325=H325</f>
        <v>1</v>
      </c>
      <c r="P325" s="333" t="s">
        <v>2418</v>
      </c>
    </row>
    <row r="326" customFormat="false" ht="30" hidden="false" customHeight="false" outlineLevel="0" collapsed="false">
      <c r="A326" s="351" t="n">
        <f aca="false">IF(O326&lt;&gt;0,O326,A325)</f>
        <v>93212</v>
      </c>
      <c r="B326" s="205" t="n">
        <v>93382</v>
      </c>
      <c r="C326" s="206" t="s">
        <v>2534</v>
      </c>
      <c r="D326" s="206" t="s">
        <v>2482</v>
      </c>
      <c r="E326" s="207" t="s">
        <v>2415</v>
      </c>
      <c r="F326" s="207" t="s">
        <v>2438</v>
      </c>
      <c r="G326" s="352" t="n">
        <v>0.0072</v>
      </c>
      <c r="H326" s="253" t="n">
        <f aca="false">VLOOKUP(B326,'CMP-SIN-SD-10-2023'!A:D,4,0)</f>
        <v>25.28</v>
      </c>
      <c r="I326" s="253" t="s">
        <v>2417</v>
      </c>
      <c r="J326" s="220" t="n">
        <f aca="false">TRUNC((H326*G326),2)</f>
        <v>0.18</v>
      </c>
      <c r="M326" s="220" t="n">
        <f aca="false">VLOOKUP(B326,'CMP-SIN-SD-10-2023'!A:D,4,0)</f>
        <v>25.28</v>
      </c>
      <c r="N326" s="220" t="n">
        <f aca="false">M326=H326</f>
        <v>1</v>
      </c>
      <c r="P326" s="333" t="s">
        <v>2418</v>
      </c>
    </row>
    <row r="327" customFormat="false" ht="30" hidden="false" customHeight="false" outlineLevel="0" collapsed="false">
      <c r="A327" s="351" t="n">
        <f aca="false">IF(O327&lt;&gt;0,O327,A326)</f>
        <v>93212</v>
      </c>
      <c r="B327" s="205" t="n">
        <v>88489</v>
      </c>
      <c r="C327" s="206" t="s">
        <v>2534</v>
      </c>
      <c r="D327" s="206" t="s">
        <v>2483</v>
      </c>
      <c r="E327" s="207" t="s">
        <v>2415</v>
      </c>
      <c r="F327" s="207" t="s">
        <v>2414</v>
      </c>
      <c r="G327" s="352" t="n">
        <v>2.4442</v>
      </c>
      <c r="H327" s="253" t="n">
        <f aca="false">VLOOKUP(B327,'CMP-SIN-SD-10-2023'!A:D,4,0)</f>
        <v>13.65</v>
      </c>
      <c r="I327" s="253" t="s">
        <v>2417</v>
      </c>
      <c r="J327" s="220" t="n">
        <f aca="false">TRUNC((H327*G327),2)</f>
        <v>33.36</v>
      </c>
      <c r="M327" s="220" t="n">
        <f aca="false">VLOOKUP(B327,'CMP-SIN-SD-10-2023'!A:D,4,0)</f>
        <v>13.65</v>
      </c>
      <c r="N327" s="220" t="n">
        <f aca="false">M327=H327</f>
        <v>1</v>
      </c>
      <c r="P327" s="333" t="s">
        <v>2418</v>
      </c>
    </row>
    <row r="328" customFormat="false" ht="60" hidden="false" customHeight="false" outlineLevel="0" collapsed="false">
      <c r="A328" s="351" t="n">
        <f aca="false">IF(O328&lt;&gt;0,O328,A327)</f>
        <v>93212</v>
      </c>
      <c r="B328" s="205" t="n">
        <v>89171</v>
      </c>
      <c r="C328" s="206" t="s">
        <v>2534</v>
      </c>
      <c r="D328" s="206" t="s">
        <v>2484</v>
      </c>
      <c r="E328" s="207" t="s">
        <v>2415</v>
      </c>
      <c r="F328" s="207" t="s">
        <v>2414</v>
      </c>
      <c r="G328" s="352" t="n">
        <v>0.4628</v>
      </c>
      <c r="H328" s="253" t="n">
        <f aca="false">VLOOKUP(B328,'CMP-SIN-SD-10-2023'!A:D,4,0)</f>
        <v>53.85</v>
      </c>
      <c r="I328" s="253" t="s">
        <v>2417</v>
      </c>
      <c r="J328" s="220" t="n">
        <f aca="false">TRUNC((H328*G328),2)</f>
        <v>24.92</v>
      </c>
      <c r="M328" s="220" t="n">
        <f aca="false">VLOOKUP(B328,'CMP-SIN-SD-10-2023'!A:D,4,0)</f>
        <v>53.85</v>
      </c>
      <c r="N328" s="220" t="n">
        <f aca="false">M328=H328</f>
        <v>1</v>
      </c>
      <c r="P328" s="333" t="s">
        <v>2418</v>
      </c>
    </row>
    <row r="329" customFormat="false" ht="45" hidden="false" customHeight="false" outlineLevel="0" collapsed="false">
      <c r="A329" s="351" t="n">
        <f aca="false">IF(O329&lt;&gt;0,O329,A328)</f>
        <v>93212</v>
      </c>
      <c r="B329" s="205" t="n">
        <v>98679</v>
      </c>
      <c r="C329" s="206" t="s">
        <v>2534</v>
      </c>
      <c r="D329" s="206" t="s">
        <v>2545</v>
      </c>
      <c r="E329" s="207" t="s">
        <v>2415</v>
      </c>
      <c r="F329" s="207" t="s">
        <v>2414</v>
      </c>
      <c r="G329" s="352" t="n">
        <v>0.5134</v>
      </c>
      <c r="H329" s="253" t="n">
        <f aca="false">VLOOKUP(B329,'CMP-SIN-SD-10-2023'!A:D,4,0)</f>
        <v>39.94</v>
      </c>
      <c r="I329" s="253" t="s">
        <v>2417</v>
      </c>
      <c r="J329" s="220" t="n">
        <f aca="false">TRUNC((H329*G329),2)</f>
        <v>20.5</v>
      </c>
      <c r="M329" s="220" t="n">
        <f aca="false">VLOOKUP(B329,'CMP-SIN-SD-10-2023'!A:D,4,0)</f>
        <v>39.94</v>
      </c>
      <c r="N329" s="220" t="n">
        <f aca="false">M329=H329</f>
        <v>1</v>
      </c>
      <c r="P329" s="333" t="s">
        <v>2418</v>
      </c>
    </row>
    <row r="330" customFormat="false" ht="60" hidden="false" customHeight="false" outlineLevel="0" collapsed="false">
      <c r="A330" s="351" t="n">
        <f aca="false">IF(O330&lt;&gt;0,O330,A329)</f>
        <v>93212</v>
      </c>
      <c r="B330" s="205" t="n">
        <v>87548</v>
      </c>
      <c r="C330" s="206" t="s">
        <v>2534</v>
      </c>
      <c r="D330" s="206" t="s">
        <v>2485</v>
      </c>
      <c r="E330" s="207" t="s">
        <v>2415</v>
      </c>
      <c r="F330" s="207" t="s">
        <v>2414</v>
      </c>
      <c r="G330" s="352" t="n">
        <v>0.1894</v>
      </c>
      <c r="H330" s="253" t="n">
        <f aca="false">VLOOKUP(B330,'CMP-SIN-SD-10-2023'!A:D,4,0)</f>
        <v>30.96</v>
      </c>
      <c r="I330" s="253" t="s">
        <v>2417</v>
      </c>
      <c r="J330" s="220" t="n">
        <f aca="false">TRUNC((H330*G330),2)</f>
        <v>5.86</v>
      </c>
      <c r="M330" s="220" t="n">
        <f aca="false">VLOOKUP(B330,'CMP-SIN-SD-10-2023'!A:D,4,0)</f>
        <v>30.96</v>
      </c>
      <c r="N330" s="220" t="n">
        <f aca="false">M330=H330</f>
        <v>1</v>
      </c>
      <c r="P330" s="333" t="s">
        <v>2418</v>
      </c>
    </row>
    <row r="331" customFormat="false" ht="60" hidden="false" customHeight="false" outlineLevel="0" collapsed="false">
      <c r="A331" s="351" t="n">
        <f aca="false">IF(O331&lt;&gt;0,O331,A330)</f>
        <v>93212</v>
      </c>
      <c r="B331" s="205" t="n">
        <v>87777</v>
      </c>
      <c r="C331" s="206" t="s">
        <v>2534</v>
      </c>
      <c r="D331" s="206" t="s">
        <v>2546</v>
      </c>
      <c r="E331" s="207" t="s">
        <v>2415</v>
      </c>
      <c r="F331" s="207" t="s">
        <v>2414</v>
      </c>
      <c r="G331" s="352" t="n">
        <v>0.1681</v>
      </c>
      <c r="H331" s="253" t="n">
        <f aca="false">VLOOKUP(B331,'CMP-SIN-SD-10-2023'!A:D,4,0)</f>
        <v>63.33</v>
      </c>
      <c r="I331" s="253" t="s">
        <v>2417</v>
      </c>
      <c r="J331" s="220" t="n">
        <f aca="false">TRUNC((H331*G331),2)</f>
        <v>10.64</v>
      </c>
      <c r="M331" s="220" t="n">
        <f aca="false">VLOOKUP(B331,'CMP-SIN-SD-10-2023'!A:D,4,0)</f>
        <v>63.33</v>
      </c>
      <c r="N331" s="220" t="n">
        <f aca="false">M331=H331</f>
        <v>1</v>
      </c>
      <c r="P331" s="333" t="s">
        <v>2418</v>
      </c>
    </row>
    <row r="332" customFormat="false" ht="60" hidden="false" customHeight="false" outlineLevel="0" collapsed="false">
      <c r="A332" s="351" t="n">
        <f aca="false">IF(O332&lt;&gt;0,O332,A331)</f>
        <v>93212</v>
      </c>
      <c r="B332" s="205" t="n">
        <v>87885</v>
      </c>
      <c r="C332" s="206" t="s">
        <v>2534</v>
      </c>
      <c r="D332" s="206" t="s">
        <v>2486</v>
      </c>
      <c r="E332" s="207" t="s">
        <v>2415</v>
      </c>
      <c r="F332" s="207" t="s">
        <v>2414</v>
      </c>
      <c r="G332" s="352" t="n">
        <v>0.7679</v>
      </c>
      <c r="H332" s="253" t="n">
        <f aca="false">VLOOKUP(B332,'CMP-SIN-SD-10-2023'!A:D,4,0)</f>
        <v>7.96</v>
      </c>
      <c r="I332" s="253" t="s">
        <v>2417</v>
      </c>
      <c r="J332" s="220" t="n">
        <f aca="false">TRUNC((H332*G332),2)</f>
        <v>6.11</v>
      </c>
      <c r="M332" s="220" t="n">
        <f aca="false">VLOOKUP(B332,'CMP-SIN-SD-10-2023'!A:D,4,0)</f>
        <v>7.96</v>
      </c>
      <c r="N332" s="220" t="n">
        <f aca="false">M332=H332</f>
        <v>1</v>
      </c>
      <c r="P332" s="333" t="s">
        <v>2418</v>
      </c>
    </row>
    <row r="333" customFormat="false" ht="60" hidden="false" customHeight="false" outlineLevel="0" collapsed="false">
      <c r="A333" s="351" t="n">
        <f aca="false">IF(O333&lt;&gt;0,O333,A332)</f>
        <v>93212</v>
      </c>
      <c r="B333" s="205" t="n">
        <v>87903</v>
      </c>
      <c r="C333" s="206" t="s">
        <v>2534</v>
      </c>
      <c r="D333" s="206" t="s">
        <v>2547</v>
      </c>
      <c r="E333" s="207" t="s">
        <v>2415</v>
      </c>
      <c r="F333" s="207" t="s">
        <v>2414</v>
      </c>
      <c r="G333" s="352" t="n">
        <v>0.1681</v>
      </c>
      <c r="H333" s="253" t="n">
        <f aca="false">VLOOKUP(B333,'CMP-SIN-SD-10-2023'!A:D,4,0)</f>
        <v>10.46</v>
      </c>
      <c r="I333" s="253" t="s">
        <v>2417</v>
      </c>
      <c r="J333" s="220" t="n">
        <f aca="false">TRUNC((H333*G333),2)</f>
        <v>1.75</v>
      </c>
      <c r="M333" s="220" t="n">
        <f aca="false">VLOOKUP(B333,'CMP-SIN-SD-10-2023'!A:D,4,0)</f>
        <v>10.46</v>
      </c>
      <c r="N333" s="220" t="n">
        <f aca="false">M333=H333</f>
        <v>1</v>
      </c>
      <c r="P333" s="333" t="s">
        <v>2418</v>
      </c>
    </row>
    <row r="334" customFormat="false" ht="75" hidden="false" customHeight="false" outlineLevel="0" collapsed="false">
      <c r="A334" s="351" t="n">
        <f aca="false">IF(O334&lt;&gt;0,O334,A333)</f>
        <v>93212</v>
      </c>
      <c r="B334" s="205" t="n">
        <v>89173</v>
      </c>
      <c r="C334" s="206" t="s">
        <v>2534</v>
      </c>
      <c r="D334" s="206" t="s">
        <v>2487</v>
      </c>
      <c r="E334" s="207" t="s">
        <v>2415</v>
      </c>
      <c r="F334" s="207" t="s">
        <v>2414</v>
      </c>
      <c r="G334" s="352" t="n">
        <v>0.7679</v>
      </c>
      <c r="H334" s="253" t="n">
        <f aca="false">VLOOKUP(B334,'CMP-SIN-SD-10-2023'!A:D,4,0)</f>
        <v>44.81</v>
      </c>
      <c r="I334" s="253" t="s">
        <v>2417</v>
      </c>
      <c r="J334" s="220" t="n">
        <f aca="false">TRUNC((H334*G334),2)</f>
        <v>34.4</v>
      </c>
      <c r="M334" s="220" t="n">
        <f aca="false">VLOOKUP(B334,'CMP-SIN-SD-10-2023'!A:D,4,0)</f>
        <v>44.81</v>
      </c>
      <c r="N334" s="220" t="n">
        <f aca="false">M334=H334</f>
        <v>1</v>
      </c>
      <c r="P334" s="333" t="s">
        <v>2418</v>
      </c>
    </row>
    <row r="335" customFormat="false" ht="30" hidden="false" customHeight="false" outlineLevel="0" collapsed="false">
      <c r="A335" s="351" t="n">
        <f aca="false">IF(O335&lt;&gt;0,O335,A334)</f>
        <v>93212</v>
      </c>
      <c r="B335" s="205" t="n">
        <v>101891</v>
      </c>
      <c r="C335" s="206" t="s">
        <v>2534</v>
      </c>
      <c r="D335" s="206" t="s">
        <v>2489</v>
      </c>
      <c r="E335" s="207" t="s">
        <v>2415</v>
      </c>
      <c r="F335" s="207" t="s">
        <v>2430</v>
      </c>
      <c r="G335" s="352" t="n">
        <v>0.1044</v>
      </c>
      <c r="H335" s="253" t="n">
        <f aca="false">VLOOKUP(B335,'CMP-SIN-SD-10-2023'!A:D,4,0)</f>
        <v>37.42</v>
      </c>
      <c r="I335" s="253" t="s">
        <v>2417</v>
      </c>
      <c r="J335" s="220" t="n">
        <f aca="false">TRUNC((H335*G335),2)</f>
        <v>3.9</v>
      </c>
      <c r="M335" s="220" t="n">
        <f aca="false">VLOOKUP(B335,'CMP-SIN-SD-10-2023'!A:D,4,0)</f>
        <v>37.42</v>
      </c>
      <c r="N335" s="220" t="n">
        <f aca="false">M335=H335</f>
        <v>1</v>
      </c>
      <c r="P335" s="333" t="s">
        <v>2418</v>
      </c>
    </row>
    <row r="336" customFormat="false" ht="45" hidden="false" customHeight="false" outlineLevel="0" collapsed="false">
      <c r="A336" s="351" t="n">
        <f aca="false">IF(O336&lt;&gt;0,O336,A335)</f>
        <v>93212</v>
      </c>
      <c r="B336" s="205" t="n">
        <v>101876</v>
      </c>
      <c r="C336" s="206" t="s">
        <v>2534</v>
      </c>
      <c r="D336" s="206" t="s">
        <v>2503</v>
      </c>
      <c r="E336" s="207" t="s">
        <v>2415</v>
      </c>
      <c r="F336" s="207" t="s">
        <v>2430</v>
      </c>
      <c r="G336" s="352" t="n">
        <v>0.0174</v>
      </c>
      <c r="H336" s="253" t="n">
        <f aca="false">VLOOKUP(B336,'CMP-SIN-SD-10-2023'!A:D,4,0)</f>
        <v>119.05</v>
      </c>
      <c r="I336" s="253" t="s">
        <v>2417</v>
      </c>
      <c r="J336" s="220" t="n">
        <f aca="false">TRUNC((H336*G336),2)</f>
        <v>2.07</v>
      </c>
      <c r="M336" s="220" t="n">
        <f aca="false">VLOOKUP(B336,'CMP-SIN-SD-10-2023'!A:D,4,0)</f>
        <v>119.05</v>
      </c>
      <c r="N336" s="220" t="n">
        <f aca="false">M336=H336</f>
        <v>1</v>
      </c>
      <c r="P336" s="333" t="s">
        <v>2418</v>
      </c>
    </row>
    <row r="337" customFormat="false" ht="45" hidden="false" customHeight="false" outlineLevel="0" collapsed="false">
      <c r="A337" s="351" t="n">
        <f aca="false">IF(O337&lt;&gt;0,O337,A336)</f>
        <v>93212</v>
      </c>
      <c r="B337" s="205" t="n">
        <v>103328</v>
      </c>
      <c r="C337" s="206" t="s">
        <v>2534</v>
      </c>
      <c r="D337" s="206" t="s">
        <v>2490</v>
      </c>
      <c r="E337" s="207" t="s">
        <v>2415</v>
      </c>
      <c r="F337" s="207" t="s">
        <v>2414</v>
      </c>
      <c r="G337" s="352" t="n">
        <v>0.4675</v>
      </c>
      <c r="H337" s="253" t="n">
        <f aca="false">VLOOKUP(B337,'CMP-SIN-SD-10-2023'!A:D,4,0)</f>
        <v>93.98</v>
      </c>
      <c r="I337" s="253" t="s">
        <v>2417</v>
      </c>
      <c r="J337" s="220" t="n">
        <f aca="false">TRUNC((H337*G337),2)</f>
        <v>43.93</v>
      </c>
      <c r="M337" s="220" t="n">
        <f aca="false">VLOOKUP(B337,'CMP-SIN-SD-10-2023'!A:D,4,0)</f>
        <v>93.98</v>
      </c>
      <c r="N337" s="220" t="n">
        <f aca="false">M337=H337</f>
        <v>1</v>
      </c>
      <c r="P337" s="333" t="s">
        <v>2418</v>
      </c>
    </row>
    <row r="338" customFormat="false" ht="30" hidden="false" customHeight="false" outlineLevel="0" collapsed="false">
      <c r="A338" s="351" t="n">
        <f aca="false">IF(O338&lt;&gt;0,O338,A337)</f>
        <v>93212</v>
      </c>
      <c r="B338" s="205" t="n">
        <v>11712</v>
      </c>
      <c r="C338" s="206" t="s">
        <v>2534</v>
      </c>
      <c r="D338" s="206" t="s">
        <v>2548</v>
      </c>
      <c r="E338" s="207" t="s">
        <v>2415</v>
      </c>
      <c r="F338" s="207" t="s">
        <v>2430</v>
      </c>
      <c r="G338" s="352" t="n">
        <v>0.0348</v>
      </c>
      <c r="H338" s="253" t="n">
        <f aca="false">VLOOKUP(B338,'INS-SIN-SD-10-2023'!A:D,4,0)</f>
        <v>58.86</v>
      </c>
      <c r="I338" s="253" t="s">
        <v>2417</v>
      </c>
      <c r="J338" s="220" t="n">
        <f aca="false">TRUNC((H338*G338),2)</f>
        <v>2.04</v>
      </c>
      <c r="M338" s="220" t="n">
        <f aca="false">VLOOKUP(B338,'INS-SIN-SD-10-2023'!A:D,4,0)</f>
        <v>58.86</v>
      </c>
      <c r="N338" s="220" t="n">
        <f aca="false">M338=H338</f>
        <v>1</v>
      </c>
      <c r="P338" s="333" t="s">
        <v>2492</v>
      </c>
    </row>
    <row r="339" customFormat="false" ht="60" hidden="false" customHeight="false" outlineLevel="0" collapsed="false">
      <c r="A339" s="351" t="n">
        <f aca="false">IF(O339&lt;&gt;0,O339,A338)</f>
        <v>93212</v>
      </c>
      <c r="B339" s="205" t="n">
        <v>3080</v>
      </c>
      <c r="C339" s="206" t="s">
        <v>2534</v>
      </c>
      <c r="D339" s="206" t="s">
        <v>2494</v>
      </c>
      <c r="E339" s="207" t="s">
        <v>2415</v>
      </c>
      <c r="F339" s="207" t="s">
        <v>2495</v>
      </c>
      <c r="G339" s="352" t="n">
        <v>0.0348</v>
      </c>
      <c r="H339" s="253" t="n">
        <f aca="false">VLOOKUP(B339,'INS-SIN-SD-10-2023'!A:D,4,0)</f>
        <v>77.45</v>
      </c>
      <c r="I339" s="253" t="s">
        <v>2417</v>
      </c>
      <c r="J339" s="220" t="n">
        <f aca="false">TRUNC((H339*G339),2)</f>
        <v>2.69</v>
      </c>
      <c r="M339" s="220" t="n">
        <f aca="false">VLOOKUP(B339,'INS-SIN-SD-10-2023'!A:D,4,0)</f>
        <v>77.45</v>
      </c>
      <c r="N339" s="220" t="n">
        <f aca="false">M339=H339</f>
        <v>1</v>
      </c>
      <c r="P339" s="333" t="s">
        <v>2492</v>
      </c>
    </row>
    <row r="340" customFormat="false" ht="30" hidden="false" customHeight="false" outlineLevel="0" collapsed="false">
      <c r="A340" s="351" t="n">
        <f aca="false">IF(O340&lt;&gt;0,O340,A339)</f>
        <v>93212</v>
      </c>
      <c r="B340" s="205" t="n">
        <v>11587</v>
      </c>
      <c r="C340" s="206" t="s">
        <v>2534</v>
      </c>
      <c r="D340" s="206" t="s">
        <v>2497</v>
      </c>
      <c r="E340" s="207" t="s">
        <v>2415</v>
      </c>
      <c r="F340" s="207" t="s">
        <v>2414</v>
      </c>
      <c r="G340" s="352" t="n">
        <v>0.9762</v>
      </c>
      <c r="H340" s="253" t="n">
        <f aca="false">VLOOKUP(B340,'INS-SIN-SD-10-2023'!A:D,4,0)</f>
        <v>80.41</v>
      </c>
      <c r="I340" s="253" t="s">
        <v>2417</v>
      </c>
      <c r="J340" s="220" t="n">
        <f aca="false">TRUNC((H340*G340),2)</f>
        <v>78.49</v>
      </c>
      <c r="M340" s="220" t="n">
        <f aca="false">VLOOKUP(B340,'INS-SIN-SD-10-2023'!A:D,4,0)</f>
        <v>80.41</v>
      </c>
      <c r="N340" s="220" t="n">
        <f aca="false">M340=H340</f>
        <v>1</v>
      </c>
      <c r="P340" s="333" t="s">
        <v>2492</v>
      </c>
    </row>
    <row r="341" customFormat="false" ht="30" hidden="false" customHeight="false" outlineLevel="0" collapsed="false">
      <c r="A341" s="351" t="n">
        <f aca="false">IF(O341&lt;&gt;0,O341,A340)</f>
        <v>93212</v>
      </c>
      <c r="B341" s="205" t="n">
        <v>3670</v>
      </c>
      <c r="C341" s="206" t="s">
        <v>2534</v>
      </c>
      <c r="D341" s="206" t="s">
        <v>2549</v>
      </c>
      <c r="E341" s="207" t="s">
        <v>2415</v>
      </c>
      <c r="F341" s="207" t="s">
        <v>2430</v>
      </c>
      <c r="G341" s="352" t="n">
        <v>0.0348</v>
      </c>
      <c r="H341" s="253" t="n">
        <f aca="false">VLOOKUP(B341,'INS-SIN-SD-10-2023'!A:D,4,0)</f>
        <v>21.35</v>
      </c>
      <c r="I341" s="253" t="s">
        <v>2417</v>
      </c>
      <c r="J341" s="220" t="n">
        <f aca="false">TRUNC((H341*G341),2)</f>
        <v>0.74</v>
      </c>
      <c r="M341" s="220" t="n">
        <f aca="false">VLOOKUP(B341,'INS-SIN-SD-10-2023'!A:D,4,0)</f>
        <v>21.35</v>
      </c>
      <c r="N341" s="220" t="n">
        <f aca="false">M341=H341</f>
        <v>1</v>
      </c>
      <c r="P341" s="333" t="s">
        <v>2492</v>
      </c>
    </row>
    <row r="342" customFormat="false" ht="30" hidden="false" customHeight="false" outlineLevel="0" collapsed="false">
      <c r="A342" s="351" t="n">
        <f aca="false">IF(O342&lt;&gt;0,O342,A341)</f>
        <v>93212</v>
      </c>
      <c r="B342" s="205" t="n">
        <v>3659</v>
      </c>
      <c r="C342" s="206" t="s">
        <v>2534</v>
      </c>
      <c r="D342" s="206" t="s">
        <v>2550</v>
      </c>
      <c r="E342" s="207" t="s">
        <v>2415</v>
      </c>
      <c r="F342" s="207" t="s">
        <v>2430</v>
      </c>
      <c r="G342" s="352" t="n">
        <v>0.0174</v>
      </c>
      <c r="H342" s="253" t="n">
        <f aca="false">VLOOKUP(B342,'INS-SIN-SD-10-2023'!A:D,4,0)</f>
        <v>16.63</v>
      </c>
      <c r="I342" s="253" t="s">
        <v>2417</v>
      </c>
      <c r="J342" s="220" t="n">
        <f aca="false">TRUNC((H342*G342),2)</f>
        <v>0.28</v>
      </c>
      <c r="M342" s="220" t="n">
        <f aca="false">VLOOKUP(B342,'INS-SIN-SD-10-2023'!A:D,4,0)</f>
        <v>16.63</v>
      </c>
      <c r="N342" s="220" t="n">
        <f aca="false">M342=H342</f>
        <v>1</v>
      </c>
      <c r="P342" s="333" t="s">
        <v>2492</v>
      </c>
    </row>
    <row r="343" customFormat="false" ht="30" hidden="false" customHeight="false" outlineLevel="0" collapsed="false">
      <c r="A343" s="351" t="n">
        <f aca="false">IF(O343&lt;&gt;0,O343,A342)</f>
        <v>93212</v>
      </c>
      <c r="B343" s="205" t="n">
        <v>11697</v>
      </c>
      <c r="C343" s="206" t="s">
        <v>2534</v>
      </c>
      <c r="D343" s="206" t="s">
        <v>2551</v>
      </c>
      <c r="E343" s="207" t="s">
        <v>2415</v>
      </c>
      <c r="F343" s="207" t="s">
        <v>2430</v>
      </c>
      <c r="G343" s="352" t="n">
        <v>0.0174</v>
      </c>
      <c r="H343" s="253" t="n">
        <f aca="false">VLOOKUP(B343,'INS-SIN-SD-10-2023'!A:D,4,0)</f>
        <v>730.14</v>
      </c>
      <c r="I343" s="253" t="s">
        <v>2417</v>
      </c>
      <c r="J343" s="220" t="n">
        <f aca="false">TRUNC((H343*G343),2)</f>
        <v>12.7</v>
      </c>
      <c r="M343" s="220" t="n">
        <f aca="false">VLOOKUP(B343,'INS-SIN-SD-10-2023'!A:D,4,0)</f>
        <v>730.14</v>
      </c>
      <c r="N343" s="220" t="n">
        <f aca="false">M343=H343</f>
        <v>1</v>
      </c>
      <c r="P343" s="333" t="s">
        <v>2492</v>
      </c>
    </row>
    <row r="344" customFormat="false" ht="30" hidden="false" customHeight="false" outlineLevel="0" collapsed="false">
      <c r="A344" s="351" t="n">
        <f aca="false">IF(O344&lt;&gt;0,O344,A343)</f>
        <v>93212</v>
      </c>
      <c r="B344" s="205" t="n">
        <v>21112</v>
      </c>
      <c r="C344" s="206" t="s">
        <v>2534</v>
      </c>
      <c r="D344" s="206" t="s">
        <v>2552</v>
      </c>
      <c r="E344" s="207" t="s">
        <v>2415</v>
      </c>
      <c r="F344" s="207" t="s">
        <v>2430</v>
      </c>
      <c r="G344" s="352" t="n">
        <v>0.0174</v>
      </c>
      <c r="H344" s="253" t="n">
        <f aca="false">VLOOKUP(B344,'INS-SIN-SD-10-2023'!A:D,4,0)</f>
        <v>269.3</v>
      </c>
      <c r="I344" s="253" t="s">
        <v>2417</v>
      </c>
      <c r="J344" s="220" t="n">
        <f aca="false">TRUNC((H344*G344),2)</f>
        <v>4.68</v>
      </c>
      <c r="M344" s="220" t="n">
        <f aca="false">VLOOKUP(B344,'INS-SIN-SD-10-2023'!A:D,4,0)</f>
        <v>269.3</v>
      </c>
      <c r="N344" s="220" t="n">
        <f aca="false">M344=H344</f>
        <v>1</v>
      </c>
      <c r="P344" s="333" t="s">
        <v>2492</v>
      </c>
    </row>
    <row r="345" customFormat="false" ht="45" hidden="false" customHeight="false" outlineLevel="0" collapsed="false">
      <c r="A345" s="351" t="n">
        <f aca="false">IF(O345&lt;&gt;0,O345,A344)</f>
        <v>93212</v>
      </c>
      <c r="B345" s="205" t="n">
        <v>43777</v>
      </c>
      <c r="C345" s="206" t="s">
        <v>2534</v>
      </c>
      <c r="D345" s="206" t="s">
        <v>2553</v>
      </c>
      <c r="E345" s="207" t="s">
        <v>2415</v>
      </c>
      <c r="F345" s="207" t="s">
        <v>2430</v>
      </c>
      <c r="G345" s="352" t="n">
        <v>0.0447618</v>
      </c>
      <c r="H345" s="253" t="n">
        <f aca="false">VLOOKUP(B345,'INS-SIN-SD-10-2023'!A:D,4,0)</f>
        <v>266.05</v>
      </c>
      <c r="I345" s="253" t="s">
        <v>2417</v>
      </c>
      <c r="J345" s="220" t="n">
        <f aca="false">TRUNC((H345*G345),2)</f>
        <v>11.9</v>
      </c>
      <c r="M345" s="220" t="n">
        <f aca="false">VLOOKUP(B345,'INS-SIN-SD-10-2023'!A:D,4,0)</f>
        <v>266.05</v>
      </c>
      <c r="N345" s="220" t="n">
        <f aca="false">M345=H345</f>
        <v>1</v>
      </c>
      <c r="P345" s="333" t="s">
        <v>2492</v>
      </c>
    </row>
    <row r="346" customFormat="false" ht="75" hidden="false" customHeight="false" outlineLevel="0" collapsed="false">
      <c r="A346" s="353" t="n">
        <v>104122</v>
      </c>
      <c r="B346" s="354" t="s">
        <v>2411</v>
      </c>
      <c r="C346" s="355" t="s">
        <v>2554</v>
      </c>
      <c r="D346" s="355" t="s">
        <v>2555</v>
      </c>
      <c r="E346" s="356" t="s">
        <v>2430</v>
      </c>
      <c r="F346" s="356" t="s">
        <v>2415</v>
      </c>
      <c r="G346" s="357" t="s">
        <v>2416</v>
      </c>
      <c r="H346" s="358" t="s">
        <v>2417</v>
      </c>
      <c r="I346" s="350" t="n">
        <f aca="false">SUMIF(A:A,A346,J:J)</f>
        <v>566.04</v>
      </c>
      <c r="K346" s="220" t="n">
        <f aca="false">VLOOKUP(A346,'CMP-SIN-SD-10-2023'!A:D,4,0)</f>
        <v>566.04</v>
      </c>
      <c r="L346" s="220" t="n">
        <f aca="false">K346=I346</f>
        <v>1</v>
      </c>
      <c r="P346" s="333" t="s">
        <v>2418</v>
      </c>
    </row>
    <row r="347" customFormat="false" ht="30" hidden="false" customHeight="false" outlineLevel="0" collapsed="false">
      <c r="A347" s="351" t="n">
        <f aca="false">IF(O347&lt;&gt;0,O347,A346)</f>
        <v>104122</v>
      </c>
      <c r="B347" s="205" t="n">
        <v>93358</v>
      </c>
      <c r="C347" s="206" t="s">
        <v>2555</v>
      </c>
      <c r="D347" s="206" t="s">
        <v>2481</v>
      </c>
      <c r="E347" s="207" t="s">
        <v>2415</v>
      </c>
      <c r="F347" s="207" t="s">
        <v>2438</v>
      </c>
      <c r="G347" s="352" t="n">
        <v>3.4538</v>
      </c>
      <c r="H347" s="253" t="n">
        <f aca="false">VLOOKUP(B347,'CMP-SIN-SD-10-2023'!A:D,4,0)</f>
        <v>86.67</v>
      </c>
      <c r="I347" s="253" t="s">
        <v>2417</v>
      </c>
      <c r="J347" s="220" t="n">
        <f aca="false">TRUNC((H347*G347),2)</f>
        <v>299.34</v>
      </c>
      <c r="M347" s="220" t="n">
        <f aca="false">VLOOKUP(B347,'CMP-SIN-SD-10-2023'!A:D,4,0)</f>
        <v>86.67</v>
      </c>
      <c r="N347" s="220" t="n">
        <f aca="false">M347=H347</f>
        <v>1</v>
      </c>
      <c r="P347" s="333" t="s">
        <v>2418</v>
      </c>
    </row>
    <row r="348" customFormat="false" ht="30" hidden="false" customHeight="false" outlineLevel="0" collapsed="false">
      <c r="A348" s="351" t="n">
        <f aca="false">IF(O348&lt;&gt;0,O348,A347)</f>
        <v>104122</v>
      </c>
      <c r="B348" s="205" t="n">
        <v>93382</v>
      </c>
      <c r="C348" s="206" t="s">
        <v>2555</v>
      </c>
      <c r="D348" s="206" t="s">
        <v>2482</v>
      </c>
      <c r="E348" s="207" t="s">
        <v>2415</v>
      </c>
      <c r="F348" s="207" t="s">
        <v>2438</v>
      </c>
      <c r="G348" s="352" t="n">
        <v>3.2569</v>
      </c>
      <c r="H348" s="253" t="n">
        <f aca="false">VLOOKUP(B348,'CMP-SIN-SD-10-2023'!A:D,4,0)</f>
        <v>25.28</v>
      </c>
      <c r="I348" s="253" t="s">
        <v>2417</v>
      </c>
      <c r="J348" s="220" t="n">
        <f aca="false">TRUNC((H348*G348),2)</f>
        <v>82.33</v>
      </c>
      <c r="M348" s="220" t="n">
        <f aca="false">VLOOKUP(B348,'CMP-SIN-SD-10-2023'!A:D,4,0)</f>
        <v>25.28</v>
      </c>
      <c r="N348" s="220" t="n">
        <f aca="false">M348=H348</f>
        <v>1</v>
      </c>
      <c r="P348" s="333" t="s">
        <v>2418</v>
      </c>
    </row>
    <row r="349" customFormat="false" ht="30" hidden="false" customHeight="false" outlineLevel="0" collapsed="false">
      <c r="A349" s="351" t="n">
        <f aca="false">IF(O349&lt;&gt;0,O349,A348)</f>
        <v>104122</v>
      </c>
      <c r="B349" s="205" t="n">
        <v>101618</v>
      </c>
      <c r="C349" s="206" t="s">
        <v>2555</v>
      </c>
      <c r="D349" s="206" t="s">
        <v>2556</v>
      </c>
      <c r="E349" s="207" t="s">
        <v>2415</v>
      </c>
      <c r="F349" s="207" t="s">
        <v>2438</v>
      </c>
      <c r="G349" s="352" t="n">
        <v>0.195</v>
      </c>
      <c r="H349" s="253" t="n">
        <f aca="false">VLOOKUP(B349,'CMP-SIN-SD-10-2023'!A:D,4,0)</f>
        <v>353.39</v>
      </c>
      <c r="I349" s="253" t="s">
        <v>2417</v>
      </c>
      <c r="J349" s="220" t="n">
        <f aca="false">TRUNC((H349*G349),2)</f>
        <v>68.91</v>
      </c>
      <c r="M349" s="220" t="n">
        <f aca="false">VLOOKUP(B349,'CMP-SIN-SD-10-2023'!A:D,4,0)</f>
        <v>353.39</v>
      </c>
      <c r="N349" s="220" t="n">
        <f aca="false">M349=H349</f>
        <v>1</v>
      </c>
      <c r="P349" s="333" t="s">
        <v>2418</v>
      </c>
    </row>
    <row r="350" customFormat="false" ht="30" hidden="false" customHeight="false" outlineLevel="0" collapsed="false">
      <c r="A350" s="351" t="n">
        <f aca="false">IF(O350&lt;&gt;0,O350,A349)</f>
        <v>104122</v>
      </c>
      <c r="B350" s="205" t="n">
        <v>104031</v>
      </c>
      <c r="C350" s="206" t="s">
        <v>2555</v>
      </c>
      <c r="D350" s="206" t="s">
        <v>2557</v>
      </c>
      <c r="E350" s="207" t="s">
        <v>2415</v>
      </c>
      <c r="F350" s="207" t="s">
        <v>2430</v>
      </c>
      <c r="G350" s="352" t="n">
        <v>1</v>
      </c>
      <c r="H350" s="253" t="n">
        <f aca="false">VLOOKUP(B350,'CMP-SIN-SD-10-2023'!A:D,4,0)</f>
        <v>17.59</v>
      </c>
      <c r="I350" s="253" t="s">
        <v>2417</v>
      </c>
      <c r="J350" s="220" t="n">
        <f aca="false">TRUNC((H350*G350),2)</f>
        <v>17.59</v>
      </c>
      <c r="M350" s="220" t="n">
        <f aca="false">VLOOKUP(B350,'CMP-SIN-SD-10-2023'!A:D,4,0)</f>
        <v>17.59</v>
      </c>
      <c r="N350" s="220" t="n">
        <f aca="false">M350=H350</f>
        <v>1</v>
      </c>
      <c r="P350" s="333" t="s">
        <v>2418</v>
      </c>
    </row>
    <row r="351" customFormat="false" ht="45" hidden="false" customHeight="false" outlineLevel="0" collapsed="false">
      <c r="A351" s="351" t="n">
        <f aca="false">IF(O351&lt;&gt;0,O351,A350)</f>
        <v>104122</v>
      </c>
      <c r="B351" s="205" t="n">
        <v>104046</v>
      </c>
      <c r="C351" s="206" t="s">
        <v>2555</v>
      </c>
      <c r="D351" s="206" t="s">
        <v>2558</v>
      </c>
      <c r="E351" s="207" t="s">
        <v>2415</v>
      </c>
      <c r="F351" s="207" t="s">
        <v>2430</v>
      </c>
      <c r="G351" s="352" t="n">
        <v>1</v>
      </c>
      <c r="H351" s="253" t="n">
        <f aca="false">VLOOKUP(B351,'CMP-SIN-SD-10-2023'!A:D,4,0)</f>
        <v>7.96</v>
      </c>
      <c r="I351" s="253" t="s">
        <v>2417</v>
      </c>
      <c r="J351" s="220" t="n">
        <f aca="false">TRUNC((H351*G351),2)</f>
        <v>7.96</v>
      </c>
      <c r="M351" s="220" t="n">
        <f aca="false">VLOOKUP(B351,'CMP-SIN-SD-10-2023'!A:D,4,0)</f>
        <v>7.96</v>
      </c>
      <c r="N351" s="220" t="n">
        <f aca="false">M351=H351</f>
        <v>1</v>
      </c>
      <c r="P351" s="333" t="s">
        <v>2418</v>
      </c>
    </row>
    <row r="352" customFormat="false" ht="30" hidden="false" customHeight="false" outlineLevel="0" collapsed="false">
      <c r="A352" s="351" t="n">
        <f aca="false">IF(O352&lt;&gt;0,O352,A351)</f>
        <v>104122</v>
      </c>
      <c r="B352" s="205" t="n">
        <v>104056</v>
      </c>
      <c r="C352" s="206" t="s">
        <v>2555</v>
      </c>
      <c r="D352" s="206" t="s">
        <v>2559</v>
      </c>
      <c r="E352" s="207" t="s">
        <v>2415</v>
      </c>
      <c r="F352" s="207" t="s">
        <v>2430</v>
      </c>
      <c r="G352" s="352" t="n">
        <v>1</v>
      </c>
      <c r="H352" s="253" t="n">
        <f aca="false">VLOOKUP(B352,'CMP-SIN-SD-10-2023'!A:D,4,0)</f>
        <v>30.49</v>
      </c>
      <c r="I352" s="253" t="s">
        <v>2417</v>
      </c>
      <c r="J352" s="220" t="n">
        <f aca="false">TRUNC((H352*G352),2)</f>
        <v>30.49</v>
      </c>
      <c r="M352" s="220" t="n">
        <f aca="false">VLOOKUP(B352,'CMP-SIN-SD-10-2023'!A:D,4,0)</f>
        <v>30.49</v>
      </c>
      <c r="N352" s="220" t="n">
        <f aca="false">M352=H352</f>
        <v>1</v>
      </c>
      <c r="P352" s="333" t="s">
        <v>2418</v>
      </c>
    </row>
    <row r="353" customFormat="false" ht="30" hidden="false" customHeight="false" outlineLevel="0" collapsed="false">
      <c r="A353" s="351" t="n">
        <f aca="false">IF(O353&lt;&gt;0,O353,A352)</f>
        <v>104122</v>
      </c>
      <c r="B353" s="205" t="n">
        <v>104058</v>
      </c>
      <c r="C353" s="206" t="s">
        <v>2555</v>
      </c>
      <c r="D353" s="206" t="s">
        <v>2560</v>
      </c>
      <c r="E353" s="207" t="s">
        <v>2415</v>
      </c>
      <c r="F353" s="207" t="s">
        <v>2430</v>
      </c>
      <c r="G353" s="352" t="n">
        <v>1</v>
      </c>
      <c r="H353" s="253" t="n">
        <f aca="false">VLOOKUP(B353,'CMP-SIN-SD-10-2023'!A:D,4,0)</f>
        <v>6.68</v>
      </c>
      <c r="I353" s="253" t="s">
        <v>2417</v>
      </c>
      <c r="J353" s="220" t="n">
        <f aca="false">TRUNC((H353*G353),2)</f>
        <v>6.68</v>
      </c>
      <c r="M353" s="220" t="n">
        <f aca="false">VLOOKUP(B353,'CMP-SIN-SD-10-2023'!A:D,4,0)</f>
        <v>6.68</v>
      </c>
      <c r="N353" s="220" t="n">
        <f aca="false">M353=H353</f>
        <v>1</v>
      </c>
      <c r="P353" s="333" t="s">
        <v>2418</v>
      </c>
    </row>
    <row r="354" customFormat="false" ht="30" hidden="false" customHeight="false" outlineLevel="0" collapsed="false">
      <c r="A354" s="351" t="n">
        <f aca="false">IF(O354&lt;&gt;0,O354,A353)</f>
        <v>104122</v>
      </c>
      <c r="B354" s="205" t="n">
        <v>104060</v>
      </c>
      <c r="C354" s="206" t="s">
        <v>2555</v>
      </c>
      <c r="D354" s="206" t="s">
        <v>2561</v>
      </c>
      <c r="E354" s="207" t="s">
        <v>2415</v>
      </c>
      <c r="F354" s="207" t="s">
        <v>2440</v>
      </c>
      <c r="G354" s="352" t="n">
        <v>6</v>
      </c>
      <c r="H354" s="253" t="n">
        <f aca="false">VLOOKUP(B354,'CMP-SIN-SD-10-2023'!A:D,4,0)</f>
        <v>8.79</v>
      </c>
      <c r="I354" s="253" t="s">
        <v>2417</v>
      </c>
      <c r="J354" s="220" t="n">
        <f aca="false">TRUNC((H354*G354),2)</f>
        <v>52.74</v>
      </c>
      <c r="M354" s="220" t="n">
        <f aca="false">VLOOKUP(B354,'CMP-SIN-SD-10-2023'!A:D,4,0)</f>
        <v>8.79</v>
      </c>
      <c r="N354" s="220" t="n">
        <f aca="false">M354=H354</f>
        <v>1</v>
      </c>
      <c r="P354" s="333" t="s">
        <v>2418</v>
      </c>
    </row>
    <row r="355" customFormat="false" ht="75" hidden="false" customHeight="false" outlineLevel="0" collapsed="false">
      <c r="A355" s="353" t="n">
        <v>104139</v>
      </c>
      <c r="B355" s="354" t="s">
        <v>2411</v>
      </c>
      <c r="C355" s="355" t="s">
        <v>2562</v>
      </c>
      <c r="D355" s="355" t="s">
        <v>2563</v>
      </c>
      <c r="E355" s="356" t="s">
        <v>2430</v>
      </c>
      <c r="F355" s="356" t="s">
        <v>2415</v>
      </c>
      <c r="G355" s="357" t="s">
        <v>2416</v>
      </c>
      <c r="H355" s="358" t="s">
        <v>2417</v>
      </c>
      <c r="I355" s="350" t="n">
        <f aca="false">SUMIF(A:A,A355,J:J)</f>
        <v>1176.69</v>
      </c>
      <c r="K355" s="220" t="e">
        <f aca="false">VLOOKUP(A355,'CMP-SIN-SD-10-2023'!A:D,4,0)</f>
        <v>#N/A</v>
      </c>
      <c r="L355" s="220" t="e">
        <f aca="false">K355=I355</f>
        <v>#N/A</v>
      </c>
      <c r="P355" s="333" t="s">
        <v>2418</v>
      </c>
    </row>
    <row r="356" customFormat="false" ht="75" hidden="false" customHeight="false" outlineLevel="0" collapsed="false">
      <c r="A356" s="351" t="n">
        <f aca="false">IF(O356&lt;&gt;0,O356,A355)</f>
        <v>104139</v>
      </c>
      <c r="B356" s="205" t="n">
        <v>90099</v>
      </c>
      <c r="C356" s="206" t="s">
        <v>2563</v>
      </c>
      <c r="D356" s="206" t="s">
        <v>2564</v>
      </c>
      <c r="E356" s="207" t="s">
        <v>2415</v>
      </c>
      <c r="F356" s="207" t="s">
        <v>2438</v>
      </c>
      <c r="G356" s="352" t="n">
        <v>5.2025</v>
      </c>
      <c r="H356" s="253" t="n">
        <f aca="false">VLOOKUP(B356,'CMP-SIN-SD-10-2023'!A:D,4,0)</f>
        <v>15.28</v>
      </c>
      <c r="I356" s="253" t="s">
        <v>2417</v>
      </c>
      <c r="J356" s="220" t="n">
        <f aca="false">TRUNC((H356*G356),2)</f>
        <v>79.49</v>
      </c>
      <c r="M356" s="220" t="n">
        <f aca="false">VLOOKUP(B356,'CMP-SIN-SD-10-2023'!A:D,4,0)</f>
        <v>15.28</v>
      </c>
      <c r="N356" s="220" t="n">
        <f aca="false">M356=H356</f>
        <v>1</v>
      </c>
      <c r="P356" s="333" t="s">
        <v>2418</v>
      </c>
    </row>
    <row r="357" customFormat="false" ht="30" hidden="false" customHeight="false" outlineLevel="0" collapsed="false">
      <c r="A357" s="351" t="n">
        <f aca="false">IF(O357&lt;&gt;0,O357,A356)</f>
        <v>104139</v>
      </c>
      <c r="B357" s="205" t="n">
        <v>93382</v>
      </c>
      <c r="C357" s="206" t="s">
        <v>2563</v>
      </c>
      <c r="D357" s="206" t="s">
        <v>2482</v>
      </c>
      <c r="E357" s="207" t="s">
        <v>2415</v>
      </c>
      <c r="F357" s="207" t="s">
        <v>2438</v>
      </c>
      <c r="G357" s="352" t="n">
        <v>4.9015</v>
      </c>
      <c r="H357" s="253" t="n">
        <f aca="false">VLOOKUP(B357,'CMP-SIN-SD-10-2023'!A:D,4,0)</f>
        <v>25.28</v>
      </c>
      <c r="I357" s="253" t="s">
        <v>2417</v>
      </c>
      <c r="J357" s="220" t="n">
        <f aca="false">TRUNC((H357*G357),2)</f>
        <v>123.9</v>
      </c>
      <c r="M357" s="220" t="n">
        <f aca="false">VLOOKUP(B357,'CMP-SIN-SD-10-2023'!A:D,4,0)</f>
        <v>25.28</v>
      </c>
      <c r="N357" s="220" t="n">
        <f aca="false">M357=H357</f>
        <v>1</v>
      </c>
      <c r="P357" s="333" t="s">
        <v>2418</v>
      </c>
    </row>
    <row r="358" customFormat="false" ht="45" hidden="false" customHeight="false" outlineLevel="0" collapsed="false">
      <c r="A358" s="351" t="n">
        <f aca="false">IF(O358&lt;&gt;0,O358,A357)</f>
        <v>104139</v>
      </c>
      <c r="B358" s="205" t="n">
        <v>101622</v>
      </c>
      <c r="C358" s="206" t="s">
        <v>2563</v>
      </c>
      <c r="D358" s="206" t="s">
        <v>2565</v>
      </c>
      <c r="E358" s="207" t="s">
        <v>2415</v>
      </c>
      <c r="F358" s="207" t="s">
        <v>2438</v>
      </c>
      <c r="G358" s="352" t="n">
        <v>0.195</v>
      </c>
      <c r="H358" s="253" t="n">
        <f aca="false">VLOOKUP(B358,'CMP-SIN-SD-10-2023'!A:D,4,0)</f>
        <v>318.98</v>
      </c>
      <c r="I358" s="253" t="s">
        <v>2417</v>
      </c>
      <c r="J358" s="220" t="n">
        <f aca="false">TRUNC((H358*G358),2)</f>
        <v>62.2</v>
      </c>
      <c r="M358" s="220" t="n">
        <f aca="false">VLOOKUP(B358,'CMP-SIN-SD-10-2023'!A:D,4,0)</f>
        <v>318.98</v>
      </c>
      <c r="N358" s="220" t="n">
        <f aca="false">M358=H358</f>
        <v>1</v>
      </c>
      <c r="P358" s="333" t="s">
        <v>2418</v>
      </c>
    </row>
    <row r="359" customFormat="false" ht="30" hidden="false" customHeight="false" outlineLevel="0" collapsed="false">
      <c r="A359" s="351" t="n">
        <f aca="false">IF(O359&lt;&gt;0,O359,A358)</f>
        <v>104139</v>
      </c>
      <c r="B359" s="205" t="n">
        <v>104064</v>
      </c>
      <c r="C359" s="206" t="s">
        <v>2563</v>
      </c>
      <c r="D359" s="206" t="s">
        <v>2566</v>
      </c>
      <c r="E359" s="207" t="s">
        <v>2415</v>
      </c>
      <c r="F359" s="207" t="s">
        <v>2430</v>
      </c>
      <c r="G359" s="352" t="n">
        <v>1</v>
      </c>
      <c r="H359" s="253" t="n">
        <f aca="false">VLOOKUP(B359,'CMP-SIN-SD-10-2023'!A:D,4,0)</f>
        <v>156.34</v>
      </c>
      <c r="I359" s="253" t="s">
        <v>2417</v>
      </c>
      <c r="J359" s="220" t="n">
        <f aca="false">TRUNC((H359*G359),2)</f>
        <v>156.34</v>
      </c>
      <c r="M359" s="220" t="n">
        <f aca="false">VLOOKUP(B359,'CMP-SIN-SD-10-2023'!A:D,4,0)</f>
        <v>156.34</v>
      </c>
      <c r="N359" s="220" t="n">
        <f aca="false">M359=H359</f>
        <v>1</v>
      </c>
      <c r="P359" s="333" t="s">
        <v>2418</v>
      </c>
    </row>
    <row r="360" customFormat="false" ht="30" hidden="false" customHeight="false" outlineLevel="0" collapsed="false">
      <c r="A360" s="351" t="n">
        <f aca="false">IF(O360&lt;&gt;0,O360,A359)</f>
        <v>104139</v>
      </c>
      <c r="B360" s="205" t="n">
        <v>104071</v>
      </c>
      <c r="C360" s="206" t="s">
        <v>2563</v>
      </c>
      <c r="D360" s="206" t="s">
        <v>2567</v>
      </c>
      <c r="E360" s="207" t="s">
        <v>2415</v>
      </c>
      <c r="F360" s="207" t="s">
        <v>2430</v>
      </c>
      <c r="G360" s="352" t="n">
        <v>1</v>
      </c>
      <c r="H360" s="253" t="n">
        <v>219.27</v>
      </c>
      <c r="I360" s="253" t="s">
        <v>2417</v>
      </c>
      <c r="J360" s="220" t="n">
        <f aca="false">TRUNC((H360*G360),2)</f>
        <v>219.27</v>
      </c>
      <c r="M360" s="220" t="e">
        <f aca="false">VLOOKUP(B360,'INS-SIN-SD-10-2023'!A:D,4,0)</f>
        <v>#N/A</v>
      </c>
      <c r="N360" s="220" t="e">
        <f aca="false">M360=H360</f>
        <v>#N/A</v>
      </c>
      <c r="P360" s="333" t="s">
        <v>2418</v>
      </c>
    </row>
    <row r="361" customFormat="false" ht="30" hidden="false" customHeight="false" outlineLevel="0" collapsed="false">
      <c r="A361" s="351" t="n">
        <f aca="false">IF(O361&lt;&gt;0,O361,A360)</f>
        <v>104139</v>
      </c>
      <c r="B361" s="205" t="n">
        <v>104086</v>
      </c>
      <c r="C361" s="206" t="s">
        <v>2563</v>
      </c>
      <c r="D361" s="206" t="s">
        <v>2568</v>
      </c>
      <c r="E361" s="207" t="s">
        <v>2415</v>
      </c>
      <c r="F361" s="207" t="s">
        <v>2440</v>
      </c>
      <c r="G361" s="352" t="n">
        <v>6.2</v>
      </c>
      <c r="H361" s="253" t="n">
        <f aca="false">VLOOKUP(B361,'CMP-SIN-SD-10-2023'!A:D,4,0)</f>
        <v>86.37</v>
      </c>
      <c r="I361" s="253" t="s">
        <v>2417</v>
      </c>
      <c r="J361" s="220" t="n">
        <f aca="false">TRUNC((H361*G361),2)</f>
        <v>535.49</v>
      </c>
      <c r="M361" s="220" t="n">
        <f aca="false">VLOOKUP(B361,'CMP-SIN-SD-10-2023'!A:D,4,0)</f>
        <v>86.37</v>
      </c>
      <c r="N361" s="220" t="n">
        <f aca="false">M361=H361</f>
        <v>1</v>
      </c>
      <c r="P361" s="333" t="s">
        <v>2418</v>
      </c>
    </row>
    <row r="362" customFormat="false" ht="45" hidden="false" customHeight="false" outlineLevel="0" collapsed="false">
      <c r="A362" s="353" t="n">
        <v>101512</v>
      </c>
      <c r="B362" s="354" t="s">
        <v>2411</v>
      </c>
      <c r="C362" s="355" t="s">
        <v>2569</v>
      </c>
      <c r="D362" s="355" t="s">
        <v>2570</v>
      </c>
      <c r="E362" s="356" t="s">
        <v>2430</v>
      </c>
      <c r="F362" s="356" t="s">
        <v>2415</v>
      </c>
      <c r="G362" s="357" t="s">
        <v>2416</v>
      </c>
      <c r="H362" s="358" t="s">
        <v>2417</v>
      </c>
      <c r="I362" s="350" t="n">
        <f aca="false">SUMIF(A:A,A362,J:J)</f>
        <v>2498.91</v>
      </c>
      <c r="K362" s="220" t="n">
        <f aca="false">VLOOKUP(A362,'CMP-SIN-SD-10-2023'!A:D,4,0)</f>
        <v>2498.91</v>
      </c>
      <c r="L362" s="220" t="n">
        <f aca="false">K362=I362</f>
        <v>1</v>
      </c>
      <c r="P362" s="333" t="s">
        <v>2418</v>
      </c>
    </row>
    <row r="363" customFormat="false" ht="45" hidden="false" customHeight="false" outlineLevel="0" collapsed="false">
      <c r="A363" s="351" t="n">
        <f aca="false">IF(O363&lt;&gt;0,O363,A362)</f>
        <v>101512</v>
      </c>
      <c r="B363" s="205" t="n">
        <v>91873</v>
      </c>
      <c r="C363" s="206" t="s">
        <v>2570</v>
      </c>
      <c r="D363" s="206" t="s">
        <v>2571</v>
      </c>
      <c r="E363" s="207" t="s">
        <v>2415</v>
      </c>
      <c r="F363" s="207" t="s">
        <v>2440</v>
      </c>
      <c r="G363" s="352" t="n">
        <v>6.05</v>
      </c>
      <c r="H363" s="253" t="n">
        <f aca="false">VLOOKUP(B363,'CMP-SIN-SD-10-2023'!A:D,4,0)</f>
        <v>23.77</v>
      </c>
      <c r="I363" s="253" t="s">
        <v>2417</v>
      </c>
      <c r="J363" s="220" t="n">
        <f aca="false">TRUNC((H363*G363),2)</f>
        <v>143.8</v>
      </c>
      <c r="M363" s="220" t="n">
        <f aca="false">VLOOKUP(B363,'CMP-SIN-SD-10-2023'!A:D,4,0)</f>
        <v>23.77</v>
      </c>
      <c r="N363" s="220" t="n">
        <f aca="false">M363=H363</f>
        <v>1</v>
      </c>
      <c r="P363" s="333" t="s">
        <v>2418</v>
      </c>
    </row>
    <row r="364" customFormat="false" ht="45" hidden="false" customHeight="false" outlineLevel="0" collapsed="false">
      <c r="A364" s="351" t="n">
        <f aca="false">IF(O364&lt;&gt;0,O364,A363)</f>
        <v>101512</v>
      </c>
      <c r="B364" s="205" t="n">
        <v>91886</v>
      </c>
      <c r="C364" s="206" t="s">
        <v>2570</v>
      </c>
      <c r="D364" s="206" t="s">
        <v>2572</v>
      </c>
      <c r="E364" s="207" t="s">
        <v>2415</v>
      </c>
      <c r="F364" s="207" t="s">
        <v>2430</v>
      </c>
      <c r="G364" s="352" t="n">
        <v>1</v>
      </c>
      <c r="H364" s="253" t="n">
        <f aca="false">VLOOKUP(B364,'CMP-SIN-SD-10-2023'!A:D,4,0)</f>
        <v>15.74</v>
      </c>
      <c r="I364" s="253" t="s">
        <v>2417</v>
      </c>
      <c r="J364" s="220" t="n">
        <f aca="false">TRUNC((H364*G364),2)</f>
        <v>15.74</v>
      </c>
      <c r="M364" s="220" t="n">
        <f aca="false">VLOOKUP(B364,'CMP-SIN-SD-10-2023'!A:D,4,0)</f>
        <v>15.74</v>
      </c>
      <c r="N364" s="220" t="n">
        <f aca="false">M364=H364</f>
        <v>1</v>
      </c>
      <c r="P364" s="333" t="s">
        <v>2418</v>
      </c>
    </row>
    <row r="365" customFormat="false" ht="45" hidden="false" customHeight="false" outlineLevel="0" collapsed="false">
      <c r="A365" s="351" t="n">
        <f aca="false">IF(O365&lt;&gt;0,O365,A364)</f>
        <v>101512</v>
      </c>
      <c r="B365" s="205" t="n">
        <v>91920</v>
      </c>
      <c r="C365" s="206" t="s">
        <v>2570</v>
      </c>
      <c r="D365" s="206" t="s">
        <v>2573</v>
      </c>
      <c r="E365" s="207" t="s">
        <v>2415</v>
      </c>
      <c r="F365" s="207" t="s">
        <v>2430</v>
      </c>
      <c r="G365" s="352" t="n">
        <v>1</v>
      </c>
      <c r="H365" s="253" t="n">
        <f aca="false">VLOOKUP(B365,'CMP-SIN-SD-10-2023'!A:D,4,0)</f>
        <v>24.45</v>
      </c>
      <c r="I365" s="253" t="s">
        <v>2417</v>
      </c>
      <c r="J365" s="220" t="n">
        <f aca="false">TRUNC((H365*G365),2)</f>
        <v>24.45</v>
      </c>
      <c r="M365" s="220" t="n">
        <f aca="false">VLOOKUP(B365,'CMP-SIN-SD-10-2023'!A:D,4,0)</f>
        <v>24.45</v>
      </c>
      <c r="N365" s="220" t="n">
        <f aca="false">M365=H365</f>
        <v>1</v>
      </c>
      <c r="P365" s="333" t="s">
        <v>2418</v>
      </c>
    </row>
    <row r="366" customFormat="false" ht="45" hidden="false" customHeight="false" outlineLevel="0" collapsed="false">
      <c r="A366" s="351" t="n">
        <f aca="false">IF(O366&lt;&gt;0,O366,A365)</f>
        <v>101512</v>
      </c>
      <c r="B366" s="205" t="n">
        <v>92986</v>
      </c>
      <c r="C366" s="206" t="s">
        <v>2570</v>
      </c>
      <c r="D366" s="206" t="s">
        <v>2574</v>
      </c>
      <c r="E366" s="207" t="s">
        <v>2415</v>
      </c>
      <c r="F366" s="207" t="s">
        <v>2440</v>
      </c>
      <c r="G366" s="352" t="n">
        <v>22.2</v>
      </c>
      <c r="H366" s="253" t="n">
        <f aca="false">VLOOKUP(B366,'CMP-SIN-SD-10-2023'!A:D,4,0)</f>
        <v>40.92</v>
      </c>
      <c r="I366" s="253" t="s">
        <v>2417</v>
      </c>
      <c r="J366" s="220" t="n">
        <f aca="false">TRUNC((H366*G366),2)</f>
        <v>908.42</v>
      </c>
      <c r="M366" s="220" t="n">
        <f aca="false">VLOOKUP(B366,'CMP-SIN-SD-10-2023'!A:D,4,0)</f>
        <v>40.92</v>
      </c>
      <c r="N366" s="220" t="n">
        <f aca="false">M366=H366</f>
        <v>1</v>
      </c>
      <c r="P366" s="333" t="s">
        <v>2418</v>
      </c>
    </row>
    <row r="367" customFormat="false" ht="30" hidden="false" customHeight="false" outlineLevel="0" collapsed="false">
      <c r="A367" s="351" t="n">
        <f aca="false">IF(O367&lt;&gt;0,O367,A366)</f>
        <v>101512</v>
      </c>
      <c r="B367" s="205" t="n">
        <v>93673</v>
      </c>
      <c r="C367" s="206" t="s">
        <v>2570</v>
      </c>
      <c r="D367" s="206" t="s">
        <v>2575</v>
      </c>
      <c r="E367" s="207" t="s">
        <v>2415</v>
      </c>
      <c r="F367" s="207" t="s">
        <v>2430</v>
      </c>
      <c r="G367" s="352" t="n">
        <v>1</v>
      </c>
      <c r="H367" s="253" t="n">
        <f aca="false">VLOOKUP(B367,'CMP-SIN-SD-10-2023'!A:D,4,0)</f>
        <v>128.51</v>
      </c>
      <c r="I367" s="253" t="s">
        <v>2417</v>
      </c>
      <c r="J367" s="220" t="n">
        <f aca="false">TRUNC((H367*G367),2)</f>
        <v>128.51</v>
      </c>
      <c r="M367" s="220" t="n">
        <f aca="false">VLOOKUP(B367,'CMP-SIN-SD-10-2023'!A:D,4,0)</f>
        <v>128.51</v>
      </c>
      <c r="N367" s="220" t="n">
        <f aca="false">M367=H367</f>
        <v>1</v>
      </c>
      <c r="P367" s="333" t="s">
        <v>2418</v>
      </c>
    </row>
    <row r="368" customFormat="false" ht="45" hidden="false" customHeight="false" outlineLevel="0" collapsed="false">
      <c r="A368" s="351" t="n">
        <f aca="false">IF(O368&lt;&gt;0,O368,A367)</f>
        <v>101512</v>
      </c>
      <c r="B368" s="205" t="n">
        <v>91922</v>
      </c>
      <c r="C368" s="206" t="s">
        <v>2570</v>
      </c>
      <c r="D368" s="206" t="s">
        <v>2576</v>
      </c>
      <c r="E368" s="207" t="s">
        <v>2415</v>
      </c>
      <c r="F368" s="207" t="s">
        <v>2430</v>
      </c>
      <c r="G368" s="352" t="n">
        <v>1</v>
      </c>
      <c r="H368" s="253" t="n">
        <f aca="false">VLOOKUP(B368,'CMP-SIN-SD-10-2023'!A:D,4,0)</f>
        <v>26.77</v>
      </c>
      <c r="I368" s="253" t="s">
        <v>2417</v>
      </c>
      <c r="J368" s="220" t="n">
        <f aca="false">TRUNC((H368*G368),2)</f>
        <v>26.77</v>
      </c>
      <c r="M368" s="220" t="n">
        <f aca="false">VLOOKUP(B368,'CMP-SIN-SD-10-2023'!A:D,4,0)</f>
        <v>26.77</v>
      </c>
      <c r="N368" s="220" t="n">
        <f aca="false">M368=H368</f>
        <v>1</v>
      </c>
      <c r="P368" s="333" t="s">
        <v>2418</v>
      </c>
    </row>
    <row r="369" customFormat="false" ht="30" hidden="false" customHeight="false" outlineLevel="0" collapsed="false">
      <c r="A369" s="351" t="n">
        <f aca="false">IF(O369&lt;&gt;0,O369,A368)</f>
        <v>101512</v>
      </c>
      <c r="B369" s="205" t="n">
        <v>96977</v>
      </c>
      <c r="C369" s="206" t="s">
        <v>2570</v>
      </c>
      <c r="D369" s="206" t="s">
        <v>2577</v>
      </c>
      <c r="E369" s="207" t="s">
        <v>2415</v>
      </c>
      <c r="F369" s="207" t="s">
        <v>2440</v>
      </c>
      <c r="G369" s="352" t="n">
        <v>1.95</v>
      </c>
      <c r="H369" s="253" t="n">
        <f aca="false">VLOOKUP(B369,'CMP-SIN-SD-10-2023'!A:D,4,0)</f>
        <v>61.56</v>
      </c>
      <c r="I369" s="253" t="s">
        <v>2417</v>
      </c>
      <c r="J369" s="220" t="n">
        <f aca="false">TRUNC((H369*G369),2)</f>
        <v>120.04</v>
      </c>
      <c r="M369" s="220" t="n">
        <f aca="false">VLOOKUP(B369,'CMP-SIN-SD-10-2023'!A:D,4,0)</f>
        <v>61.56</v>
      </c>
      <c r="N369" s="220" t="n">
        <f aca="false">M369=H369</f>
        <v>1</v>
      </c>
      <c r="P369" s="333" t="s">
        <v>2418</v>
      </c>
    </row>
    <row r="370" customFormat="false" ht="30" hidden="false" customHeight="false" outlineLevel="0" collapsed="false">
      <c r="A370" s="351" t="n">
        <f aca="false">IF(O370&lt;&gt;0,O370,A369)</f>
        <v>101512</v>
      </c>
      <c r="B370" s="205" t="n">
        <v>96986</v>
      </c>
      <c r="C370" s="206" t="s">
        <v>2570</v>
      </c>
      <c r="D370" s="206" t="s">
        <v>2578</v>
      </c>
      <c r="E370" s="207" t="s">
        <v>2415</v>
      </c>
      <c r="F370" s="207" t="s">
        <v>2430</v>
      </c>
      <c r="G370" s="352" t="n">
        <v>1</v>
      </c>
      <c r="H370" s="253" t="n">
        <f aca="false">VLOOKUP(B370,'CMP-SIN-SD-10-2023'!A:D,4,0)</f>
        <v>111.64</v>
      </c>
      <c r="I370" s="253" t="s">
        <v>2417</v>
      </c>
      <c r="J370" s="220" t="n">
        <f aca="false">TRUNC((H370*G370),2)</f>
        <v>111.64</v>
      </c>
      <c r="M370" s="220" t="n">
        <f aca="false">VLOOKUP(B370,'CMP-SIN-SD-10-2023'!A:D,4,0)</f>
        <v>111.64</v>
      </c>
      <c r="N370" s="220" t="n">
        <f aca="false">M370=H370</f>
        <v>1</v>
      </c>
      <c r="P370" s="333" t="s">
        <v>2418</v>
      </c>
    </row>
    <row r="371" customFormat="false" ht="60" hidden="false" customHeight="false" outlineLevel="0" collapsed="false">
      <c r="A371" s="351" t="n">
        <f aca="false">IF(O371&lt;&gt;0,O371,A370)</f>
        <v>101512</v>
      </c>
      <c r="B371" s="205" t="n">
        <v>100578</v>
      </c>
      <c r="C371" s="206" t="s">
        <v>2570</v>
      </c>
      <c r="D371" s="206" t="s">
        <v>2579</v>
      </c>
      <c r="E371" s="207" t="s">
        <v>2415</v>
      </c>
      <c r="F371" s="207" t="s">
        <v>2430</v>
      </c>
      <c r="G371" s="352" t="n">
        <v>1</v>
      </c>
      <c r="H371" s="253" t="n">
        <f aca="false">VLOOKUP(B371,'CMP-SIN-SD-10-2023'!A:D,4,0)</f>
        <v>529.68</v>
      </c>
      <c r="I371" s="253" t="s">
        <v>2417</v>
      </c>
      <c r="J371" s="220" t="n">
        <f aca="false">TRUNC((H371*G371),2)</f>
        <v>529.68</v>
      </c>
      <c r="M371" s="220" t="n">
        <f aca="false">VLOOKUP(B371,'CMP-SIN-SD-10-2023'!A:D,4,0)</f>
        <v>529.68</v>
      </c>
      <c r="N371" s="220" t="n">
        <f aca="false">M371=H371</f>
        <v>1</v>
      </c>
      <c r="P371" s="333" t="s">
        <v>2418</v>
      </c>
    </row>
    <row r="372" customFormat="false" ht="45" hidden="false" customHeight="false" outlineLevel="0" collapsed="false">
      <c r="A372" s="351" t="n">
        <f aca="false">IF(O372&lt;&gt;0,O372,A371)</f>
        <v>101512</v>
      </c>
      <c r="B372" s="205" t="n">
        <v>87367</v>
      </c>
      <c r="C372" s="206" t="s">
        <v>2570</v>
      </c>
      <c r="D372" s="206" t="s">
        <v>2580</v>
      </c>
      <c r="E372" s="207" t="s">
        <v>2415</v>
      </c>
      <c r="F372" s="207" t="s">
        <v>2438</v>
      </c>
      <c r="G372" s="352" t="n">
        <v>0.0194</v>
      </c>
      <c r="H372" s="253" t="n">
        <f aca="false">VLOOKUP(B372,'CMP-SIN-SD-10-2023'!A:D,4,0)</f>
        <v>812.05</v>
      </c>
      <c r="I372" s="253" t="s">
        <v>2417</v>
      </c>
      <c r="J372" s="220" t="n">
        <f aca="false">TRUNC((H372*G372),2)</f>
        <v>15.75</v>
      </c>
      <c r="M372" s="220" t="n">
        <f aca="false">VLOOKUP(B372,'CMP-SIN-SD-10-2023'!A:D,4,0)</f>
        <v>812.05</v>
      </c>
      <c r="N372" s="220" t="n">
        <f aca="false">M372=H372</f>
        <v>1</v>
      </c>
      <c r="P372" s="333" t="s">
        <v>2418</v>
      </c>
    </row>
    <row r="373" customFormat="false" ht="15" hidden="false" customHeight="false" outlineLevel="0" collapsed="false">
      <c r="A373" s="351" t="n">
        <f aca="false">IF(O373&lt;&gt;0,O373,A372)</f>
        <v>101512</v>
      </c>
      <c r="B373" s="205" t="n">
        <v>88247</v>
      </c>
      <c r="C373" s="206" t="s">
        <v>2570</v>
      </c>
      <c r="D373" s="206" t="s">
        <v>2581</v>
      </c>
      <c r="E373" s="207" t="s">
        <v>2415</v>
      </c>
      <c r="F373" s="207" t="s">
        <v>2502</v>
      </c>
      <c r="G373" s="352" t="n">
        <v>0.3233</v>
      </c>
      <c r="H373" s="253" t="n">
        <f aca="false">VLOOKUP(B373,'CMP-SIN-SD-10-2023'!A:D,4,0)</f>
        <v>23.14</v>
      </c>
      <c r="I373" s="253" t="s">
        <v>2417</v>
      </c>
      <c r="J373" s="220" t="n">
        <f aca="false">TRUNC((H373*G373),2)</f>
        <v>7.48</v>
      </c>
      <c r="M373" s="220" t="n">
        <f aca="false">VLOOKUP(B373,'CMP-SIN-SD-10-2023'!A:D,4,0)</f>
        <v>23.14</v>
      </c>
      <c r="N373" s="220" t="n">
        <f aca="false">M373=H373</f>
        <v>1</v>
      </c>
      <c r="P373" s="333" t="s">
        <v>2418</v>
      </c>
    </row>
    <row r="374" customFormat="false" ht="15" hidden="false" customHeight="false" outlineLevel="0" collapsed="false">
      <c r="A374" s="351" t="n">
        <f aca="false">IF(O374&lt;&gt;0,O374,A373)</f>
        <v>101512</v>
      </c>
      <c r="B374" s="205" t="n">
        <v>88264</v>
      </c>
      <c r="C374" s="206" t="s">
        <v>2570</v>
      </c>
      <c r="D374" s="206" t="s">
        <v>2582</v>
      </c>
      <c r="E374" s="207" t="s">
        <v>2415</v>
      </c>
      <c r="F374" s="207" t="s">
        <v>2502</v>
      </c>
      <c r="G374" s="352" t="n">
        <v>2.9102</v>
      </c>
      <c r="H374" s="253" t="n">
        <f aca="false">VLOOKUP(B374,'CMP-SIN-SD-10-2023'!A:D,4,0)</f>
        <v>29.88</v>
      </c>
      <c r="I374" s="253" t="s">
        <v>2417</v>
      </c>
      <c r="J374" s="220" t="n">
        <f aca="false">TRUNC((H374*G374),2)</f>
        <v>86.95</v>
      </c>
      <c r="M374" s="220" t="n">
        <f aca="false">VLOOKUP(B374,'CMP-SIN-SD-10-2023'!A:D,4,0)</f>
        <v>29.88</v>
      </c>
      <c r="N374" s="220" t="n">
        <f aca="false">M374=H374</f>
        <v>1</v>
      </c>
      <c r="P374" s="333" t="s">
        <v>2418</v>
      </c>
    </row>
    <row r="375" customFormat="false" ht="30" hidden="false" customHeight="false" outlineLevel="0" collapsed="false">
      <c r="A375" s="351" t="n">
        <f aca="false">IF(O375&lt;&gt;0,O375,A374)</f>
        <v>101512</v>
      </c>
      <c r="B375" s="205" t="n">
        <v>1094</v>
      </c>
      <c r="C375" s="206" t="s">
        <v>2570</v>
      </c>
      <c r="D375" s="206" t="s">
        <v>2583</v>
      </c>
      <c r="E375" s="207" t="s">
        <v>2415</v>
      </c>
      <c r="F375" s="207" t="s">
        <v>2430</v>
      </c>
      <c r="G375" s="352" t="n">
        <v>1</v>
      </c>
      <c r="H375" s="253" t="n">
        <f aca="false">VLOOKUP(B375,'INS-SIN-SD-10-2023'!A:D,4,0)</f>
        <v>25.81</v>
      </c>
      <c r="I375" s="253" t="s">
        <v>2417</v>
      </c>
      <c r="J375" s="220" t="n">
        <f aca="false">TRUNC((H375*G375),2)</f>
        <v>25.81</v>
      </c>
      <c r="M375" s="220" t="n">
        <f aca="false">VLOOKUP(B375,'INS-SIN-SD-10-2023'!A:D,4,0)</f>
        <v>25.81</v>
      </c>
      <c r="N375" s="220" t="n">
        <f aca="false">M375=H375</f>
        <v>1</v>
      </c>
      <c r="P375" s="333" t="s">
        <v>2492</v>
      </c>
    </row>
    <row r="376" customFormat="false" ht="45" hidden="false" customHeight="false" outlineLevel="0" collapsed="false">
      <c r="A376" s="351" t="n">
        <f aca="false">IF(O376&lt;&gt;0,O376,A375)</f>
        <v>101512</v>
      </c>
      <c r="B376" s="205" t="n">
        <v>11267</v>
      </c>
      <c r="C376" s="206" t="s">
        <v>2570</v>
      </c>
      <c r="D376" s="206" t="s">
        <v>2584</v>
      </c>
      <c r="E376" s="207" t="s">
        <v>2415</v>
      </c>
      <c r="F376" s="207" t="s">
        <v>2430</v>
      </c>
      <c r="G376" s="352" t="n">
        <v>2</v>
      </c>
      <c r="H376" s="253" t="n">
        <f aca="false">VLOOKUP(B376,'INS-SIN-SD-10-2023'!A:D,4,0)</f>
        <v>1.56</v>
      </c>
      <c r="I376" s="253" t="s">
        <v>2417</v>
      </c>
      <c r="J376" s="220" t="n">
        <f aca="false">TRUNC((H376*G376),2)</f>
        <v>3.12</v>
      </c>
      <c r="M376" s="220" t="n">
        <f aca="false">VLOOKUP(B376,'INS-SIN-SD-10-2023'!A:D,4,0)</f>
        <v>1.56</v>
      </c>
      <c r="N376" s="220" t="n">
        <f aca="false">M376=H376</f>
        <v>1</v>
      </c>
      <c r="P376" s="333" t="s">
        <v>2492</v>
      </c>
    </row>
    <row r="377" customFormat="false" ht="45" hidden="false" customHeight="false" outlineLevel="0" collapsed="false">
      <c r="A377" s="351" t="n">
        <f aca="false">IF(O377&lt;&gt;0,O377,A376)</f>
        <v>101512</v>
      </c>
      <c r="B377" s="205" t="n">
        <v>1062</v>
      </c>
      <c r="C377" s="206" t="s">
        <v>2570</v>
      </c>
      <c r="D377" s="206" t="s">
        <v>2585</v>
      </c>
      <c r="E377" s="207" t="s">
        <v>2415</v>
      </c>
      <c r="F377" s="207" t="s">
        <v>2430</v>
      </c>
      <c r="G377" s="352" t="n">
        <v>1</v>
      </c>
      <c r="H377" s="253" t="n">
        <f aca="false">VLOOKUP(B377,'INS-SIN-SD-10-2023'!A:D,4,0)</f>
        <v>216.31</v>
      </c>
      <c r="I377" s="253" t="s">
        <v>2417</v>
      </c>
      <c r="J377" s="220" t="n">
        <f aca="false">TRUNC((H377*G377),2)</f>
        <v>216.31</v>
      </c>
      <c r="M377" s="220" t="n">
        <f aca="false">VLOOKUP(B377,'INS-SIN-SD-10-2023'!A:D,4,0)</f>
        <v>216.31</v>
      </c>
      <c r="N377" s="220" t="n">
        <f aca="false">M377=H377</f>
        <v>1</v>
      </c>
      <c r="P377" s="333" t="s">
        <v>2492</v>
      </c>
    </row>
    <row r="378" customFormat="false" ht="30" hidden="false" customHeight="false" outlineLevel="0" collapsed="false">
      <c r="A378" s="351" t="n">
        <f aca="false">IF(O378&lt;&gt;0,O378,A377)</f>
        <v>101512</v>
      </c>
      <c r="B378" s="205" t="n">
        <v>11864</v>
      </c>
      <c r="C378" s="206" t="s">
        <v>2570</v>
      </c>
      <c r="D378" s="206" t="s">
        <v>2586</v>
      </c>
      <c r="E378" s="207" t="s">
        <v>2415</v>
      </c>
      <c r="F378" s="207" t="s">
        <v>2430</v>
      </c>
      <c r="G378" s="352" t="n">
        <v>1</v>
      </c>
      <c r="H378" s="253" t="n">
        <f aca="false">VLOOKUP(B378,'INS-SIN-SD-10-2023'!A:D,4,0)</f>
        <v>33.74</v>
      </c>
      <c r="I378" s="253" t="s">
        <v>2417</v>
      </c>
      <c r="J378" s="220" t="n">
        <f aca="false">TRUNC((H378*G378),2)</f>
        <v>33.74</v>
      </c>
      <c r="M378" s="220" t="n">
        <f aca="false">VLOOKUP(B378,'INS-SIN-SD-10-2023'!A:D,4,0)</f>
        <v>33.74</v>
      </c>
      <c r="N378" s="220" t="n">
        <f aca="false">M378=H378</f>
        <v>1</v>
      </c>
      <c r="P378" s="333" t="s">
        <v>2492</v>
      </c>
    </row>
    <row r="379" customFormat="false" ht="30" hidden="false" customHeight="false" outlineLevel="0" collapsed="false">
      <c r="A379" s="351" t="n">
        <f aca="false">IF(O379&lt;&gt;0,O379,A378)</f>
        <v>101512</v>
      </c>
      <c r="B379" s="205" t="n">
        <v>14153</v>
      </c>
      <c r="C379" s="206" t="s">
        <v>2570</v>
      </c>
      <c r="D379" s="206" t="s">
        <v>2587</v>
      </c>
      <c r="E379" s="207" t="s">
        <v>2415</v>
      </c>
      <c r="F379" s="207" t="s">
        <v>2430</v>
      </c>
      <c r="G379" s="352" t="n">
        <v>0.06</v>
      </c>
      <c r="H379" s="253" t="n">
        <f aca="false">VLOOKUP(B379,'INS-SIN-SD-10-2023'!A:D,4,0)</f>
        <v>53.3</v>
      </c>
      <c r="I379" s="253" t="s">
        <v>2417</v>
      </c>
      <c r="J379" s="220" t="n">
        <f aca="false">TRUNC((H379*G379),2)</f>
        <v>3.19</v>
      </c>
      <c r="M379" s="220" t="n">
        <f aca="false">VLOOKUP(B379,'INS-SIN-SD-10-2023'!A:D,4,0)</f>
        <v>53.3</v>
      </c>
      <c r="N379" s="220" t="n">
        <f aca="false">M379=H379</f>
        <v>1</v>
      </c>
      <c r="P379" s="333" t="s">
        <v>2492</v>
      </c>
    </row>
    <row r="380" customFormat="false" ht="30" hidden="false" customHeight="false" outlineLevel="0" collapsed="false">
      <c r="A380" s="351" t="n">
        <f aca="false">IF(O380&lt;&gt;0,O380,A379)</f>
        <v>101512</v>
      </c>
      <c r="B380" s="205" t="n">
        <v>3398</v>
      </c>
      <c r="C380" s="206" t="s">
        <v>2570</v>
      </c>
      <c r="D380" s="206" t="s">
        <v>2588</v>
      </c>
      <c r="E380" s="207" t="s">
        <v>2415</v>
      </c>
      <c r="F380" s="207" t="s">
        <v>2430</v>
      </c>
      <c r="G380" s="352" t="n">
        <v>1</v>
      </c>
      <c r="H380" s="253" t="n">
        <f aca="false">VLOOKUP(B380,'INS-SIN-SD-10-2023'!A:D,4,0)</f>
        <v>4.94</v>
      </c>
      <c r="I380" s="253" t="s">
        <v>2417</v>
      </c>
      <c r="J380" s="220" t="n">
        <f aca="false">TRUNC((H380*G380),2)</f>
        <v>4.94</v>
      </c>
      <c r="M380" s="220" t="n">
        <f aca="false">VLOOKUP(B380,'INS-SIN-SD-10-2023'!A:D,4,0)</f>
        <v>4.94</v>
      </c>
      <c r="N380" s="220" t="n">
        <f aca="false">M380=H380</f>
        <v>1</v>
      </c>
      <c r="P380" s="333" t="s">
        <v>2492</v>
      </c>
    </row>
    <row r="381" customFormat="false" ht="45" hidden="false" customHeight="false" outlineLevel="0" collapsed="false">
      <c r="A381" s="351" t="n">
        <f aca="false">IF(O381&lt;&gt;0,O381,A380)</f>
        <v>101512</v>
      </c>
      <c r="B381" s="205" t="n">
        <v>4346</v>
      </c>
      <c r="C381" s="206" t="s">
        <v>2570</v>
      </c>
      <c r="D381" s="206" t="s">
        <v>2589</v>
      </c>
      <c r="E381" s="207" t="s">
        <v>2415</v>
      </c>
      <c r="F381" s="207" t="s">
        <v>2430</v>
      </c>
      <c r="G381" s="352" t="n">
        <v>3</v>
      </c>
      <c r="H381" s="253" t="n">
        <f aca="false">VLOOKUP(B381,'INS-SIN-SD-10-2023'!A:D,4,0)</f>
        <v>11.38</v>
      </c>
      <c r="I381" s="253" t="s">
        <v>2417</v>
      </c>
      <c r="J381" s="220" t="n">
        <f aca="false">TRUNC((H381*G381),2)</f>
        <v>34.14</v>
      </c>
      <c r="M381" s="220" t="n">
        <f aca="false">VLOOKUP(B381,'INS-SIN-SD-10-2023'!A:D,4,0)</f>
        <v>11.38</v>
      </c>
      <c r="N381" s="220" t="n">
        <f aca="false">M381=H381</f>
        <v>1</v>
      </c>
      <c r="P381" s="333" t="s">
        <v>2492</v>
      </c>
    </row>
    <row r="382" customFormat="false" ht="30" hidden="false" customHeight="false" outlineLevel="0" collapsed="false">
      <c r="A382" s="351" t="n">
        <f aca="false">IF(O382&lt;&gt;0,O382,A381)</f>
        <v>101512</v>
      </c>
      <c r="B382" s="205" t="n">
        <v>34643</v>
      </c>
      <c r="C382" s="206" t="s">
        <v>2570</v>
      </c>
      <c r="D382" s="206" t="s">
        <v>2590</v>
      </c>
      <c r="E382" s="207" t="s">
        <v>2415</v>
      </c>
      <c r="F382" s="207" t="s">
        <v>2430</v>
      </c>
      <c r="G382" s="352" t="n">
        <v>1</v>
      </c>
      <c r="H382" s="253" t="n">
        <f aca="false">VLOOKUP(B382,'INS-SIN-SD-10-2023'!A:D,4,0)</f>
        <v>57.23</v>
      </c>
      <c r="I382" s="253" t="s">
        <v>2417</v>
      </c>
      <c r="J382" s="220" t="n">
        <f aca="false">TRUNC((H382*G382),2)</f>
        <v>57.23</v>
      </c>
      <c r="M382" s="220" t="n">
        <f aca="false">VLOOKUP(B382,'INS-SIN-SD-10-2023'!A:D,4,0)</f>
        <v>57.23</v>
      </c>
      <c r="N382" s="220" t="n">
        <f aca="false">M382=H382</f>
        <v>1</v>
      </c>
      <c r="P382" s="333" t="s">
        <v>2492</v>
      </c>
    </row>
    <row r="383" customFormat="false" ht="15" hidden="false" customHeight="false" outlineLevel="0" collapsed="false">
      <c r="A383" s="351" t="n">
        <f aca="false">IF(O383&lt;&gt;0,O383,A382)</f>
        <v>101512</v>
      </c>
      <c r="B383" s="205" t="n">
        <v>39997</v>
      </c>
      <c r="C383" s="206" t="s">
        <v>2570</v>
      </c>
      <c r="D383" s="206" t="s">
        <v>2591</v>
      </c>
      <c r="E383" s="207" t="s">
        <v>2415</v>
      </c>
      <c r="F383" s="207" t="s">
        <v>2430</v>
      </c>
      <c r="G383" s="352" t="n">
        <v>2</v>
      </c>
      <c r="H383" s="253" t="n">
        <f aca="false">VLOOKUP(B383,'INS-SIN-SD-10-2023'!A:D,4,0)</f>
        <v>0.34</v>
      </c>
      <c r="I383" s="253" t="s">
        <v>2417</v>
      </c>
      <c r="J383" s="220" t="n">
        <f aca="false">TRUNC((H383*G383),2)</f>
        <v>0.68</v>
      </c>
      <c r="M383" s="220" t="n">
        <f aca="false">VLOOKUP(B383,'INS-SIN-SD-10-2023'!A:D,4,0)</f>
        <v>0.34</v>
      </c>
      <c r="N383" s="220" t="n">
        <f aca="false">M383=H383</f>
        <v>1</v>
      </c>
      <c r="P383" s="333" t="s">
        <v>2492</v>
      </c>
    </row>
    <row r="384" customFormat="false" ht="15" hidden="false" customHeight="false" outlineLevel="0" collapsed="false">
      <c r="A384" s="351" t="n">
        <f aca="false">IF(O384&lt;&gt;0,O384,A383)</f>
        <v>101512</v>
      </c>
      <c r="B384" s="205" t="n">
        <v>39996</v>
      </c>
      <c r="C384" s="206" t="s">
        <v>2570</v>
      </c>
      <c r="D384" s="206" t="s">
        <v>2592</v>
      </c>
      <c r="E384" s="207" t="s">
        <v>2415</v>
      </c>
      <c r="F384" s="207" t="s">
        <v>2440</v>
      </c>
      <c r="G384" s="352" t="n">
        <v>0.1664</v>
      </c>
      <c r="H384" s="253" t="n">
        <f aca="false">VLOOKUP(B384,'INS-SIN-SD-10-2023'!A:D,4,0)</f>
        <v>3.14</v>
      </c>
      <c r="I384" s="253" t="s">
        <v>2417</v>
      </c>
      <c r="J384" s="220" t="n">
        <f aca="false">TRUNC((H384*G384),2)</f>
        <v>0.52</v>
      </c>
      <c r="M384" s="220" t="n">
        <f aca="false">VLOOKUP(B384,'INS-SIN-SD-10-2023'!A:D,4,0)</f>
        <v>3.14</v>
      </c>
      <c r="N384" s="220" t="n">
        <f aca="false">M384=H384</f>
        <v>1</v>
      </c>
      <c r="P384" s="333" t="s">
        <v>2492</v>
      </c>
    </row>
    <row r="385" customFormat="false" ht="30" hidden="false" customHeight="false" outlineLevel="0" collapsed="false">
      <c r="A385" s="353" t="n">
        <v>93585</v>
      </c>
      <c r="B385" s="354" t="s">
        <v>2411</v>
      </c>
      <c r="C385" s="355" t="s">
        <v>2593</v>
      </c>
      <c r="D385" s="355" t="s">
        <v>2594</v>
      </c>
      <c r="E385" s="356" t="s">
        <v>2414</v>
      </c>
      <c r="F385" s="356" t="s">
        <v>2415</v>
      </c>
      <c r="G385" s="357" t="s">
        <v>2416</v>
      </c>
      <c r="H385" s="358" t="s">
        <v>2417</v>
      </c>
      <c r="I385" s="350" t="n">
        <f aca="false">SUMIF(A:A,A385,J:J)</f>
        <v>1335.11</v>
      </c>
      <c r="K385" s="220" t="n">
        <f aca="false">VLOOKUP(A385,'CMP-SIN-SD-10-2023'!A:D,4,0)</f>
        <v>1335.11</v>
      </c>
      <c r="L385" s="220" t="n">
        <f aca="false">K385=I385</f>
        <v>1</v>
      </c>
      <c r="P385" s="333" t="s">
        <v>2418</v>
      </c>
    </row>
    <row r="386" customFormat="false" ht="45" hidden="false" customHeight="false" outlineLevel="0" collapsed="false">
      <c r="A386" s="351" t="n">
        <f aca="false">IF(O386&lt;&gt;0,O386,A385)</f>
        <v>93585</v>
      </c>
      <c r="B386" s="205" t="n">
        <v>98441</v>
      </c>
      <c r="C386" s="206" t="s">
        <v>2594</v>
      </c>
      <c r="D386" s="206" t="s">
        <v>2419</v>
      </c>
      <c r="E386" s="207" t="s">
        <v>2415</v>
      </c>
      <c r="F386" s="207" t="s">
        <v>2414</v>
      </c>
      <c r="G386" s="352" t="n">
        <v>0.754</v>
      </c>
      <c r="H386" s="253" t="n">
        <f aca="false">VLOOKUP(B386,'CMP-SIN-SD-10-2023'!A:D,4,0)</f>
        <v>157.17</v>
      </c>
      <c r="I386" s="253" t="s">
        <v>2417</v>
      </c>
      <c r="J386" s="220" t="n">
        <f aca="false">TRUNC((H386*G386),2)</f>
        <v>118.5</v>
      </c>
      <c r="M386" s="220" t="n">
        <f aca="false">VLOOKUP(B386,'CMP-SIN-SD-10-2023'!A:D,4,0)</f>
        <v>157.17</v>
      </c>
      <c r="N386" s="220" t="n">
        <f aca="false">M386=H386</f>
        <v>1</v>
      </c>
      <c r="P386" s="333" t="s">
        <v>2418</v>
      </c>
    </row>
    <row r="387" customFormat="false" ht="45" hidden="false" customHeight="false" outlineLevel="0" collapsed="false">
      <c r="A387" s="351" t="n">
        <f aca="false">IF(O387&lt;&gt;0,O387,A386)</f>
        <v>93585</v>
      </c>
      <c r="B387" s="205" t="n">
        <v>98442</v>
      </c>
      <c r="C387" s="206" t="s">
        <v>2594</v>
      </c>
      <c r="D387" s="206" t="s">
        <v>2420</v>
      </c>
      <c r="E387" s="207" t="s">
        <v>2415</v>
      </c>
      <c r="F387" s="207" t="s">
        <v>2414</v>
      </c>
      <c r="G387" s="352" t="n">
        <v>0.8678</v>
      </c>
      <c r="H387" s="253" t="n">
        <f aca="false">VLOOKUP(B387,'CMP-SIN-SD-10-2023'!A:D,4,0)</f>
        <v>160.76</v>
      </c>
      <c r="I387" s="253" t="s">
        <v>2417</v>
      </c>
      <c r="J387" s="220" t="n">
        <f aca="false">TRUNC((H387*G387),2)</f>
        <v>139.5</v>
      </c>
      <c r="M387" s="220" t="n">
        <f aca="false">VLOOKUP(B387,'CMP-SIN-SD-10-2023'!A:D,4,0)</f>
        <v>160.76</v>
      </c>
      <c r="N387" s="220" t="n">
        <f aca="false">M387=H387</f>
        <v>1</v>
      </c>
      <c r="P387" s="333" t="s">
        <v>2418</v>
      </c>
    </row>
    <row r="388" customFormat="false" ht="45" hidden="false" customHeight="false" outlineLevel="0" collapsed="false">
      <c r="A388" s="351" t="n">
        <f aca="false">IF(O388&lt;&gt;0,O388,A387)</f>
        <v>93585</v>
      </c>
      <c r="B388" s="205" t="n">
        <v>98445</v>
      </c>
      <c r="C388" s="206" t="s">
        <v>2594</v>
      </c>
      <c r="D388" s="206" t="s">
        <v>2423</v>
      </c>
      <c r="E388" s="207" t="s">
        <v>2415</v>
      </c>
      <c r="F388" s="207" t="s">
        <v>2414</v>
      </c>
      <c r="G388" s="352" t="n">
        <v>1.1779</v>
      </c>
      <c r="H388" s="253" t="n">
        <f aca="false">VLOOKUP(B388,'CMP-SIN-SD-10-2023'!A:D,4,0)</f>
        <v>191.98</v>
      </c>
      <c r="I388" s="253" t="s">
        <v>2417</v>
      </c>
      <c r="J388" s="220" t="n">
        <f aca="false">TRUNC((H388*G388),2)</f>
        <v>226.13</v>
      </c>
      <c r="M388" s="220" t="n">
        <f aca="false">VLOOKUP(B388,'CMP-SIN-SD-10-2023'!A:D,4,0)</f>
        <v>191.98</v>
      </c>
      <c r="N388" s="220" t="n">
        <f aca="false">M388=H388</f>
        <v>1</v>
      </c>
      <c r="P388" s="333" t="s">
        <v>2418</v>
      </c>
    </row>
    <row r="389" customFormat="false" ht="45" hidden="false" customHeight="false" outlineLevel="0" collapsed="false">
      <c r="A389" s="351" t="n">
        <f aca="false">IF(O389&lt;&gt;0,O389,A388)</f>
        <v>93585</v>
      </c>
      <c r="B389" s="205" t="n">
        <v>98446</v>
      </c>
      <c r="C389" s="206" t="s">
        <v>2594</v>
      </c>
      <c r="D389" s="206" t="s">
        <v>2424</v>
      </c>
      <c r="E389" s="207" t="s">
        <v>2415</v>
      </c>
      <c r="F389" s="207" t="s">
        <v>2414</v>
      </c>
      <c r="G389" s="352" t="n">
        <v>0.9184</v>
      </c>
      <c r="H389" s="253" t="n">
        <f aca="false">VLOOKUP(B389,'CMP-SIN-SD-10-2023'!A:D,4,0)</f>
        <v>249.74</v>
      </c>
      <c r="I389" s="253" t="s">
        <v>2417</v>
      </c>
      <c r="J389" s="220" t="n">
        <f aca="false">TRUNC((H389*G389),2)</f>
        <v>229.36</v>
      </c>
      <c r="M389" s="220" t="n">
        <f aca="false">VLOOKUP(B389,'CMP-SIN-SD-10-2023'!A:D,4,0)</f>
        <v>249.74</v>
      </c>
      <c r="N389" s="220" t="n">
        <f aca="false">M389=H389</f>
        <v>1</v>
      </c>
      <c r="P389" s="333" t="s">
        <v>2418</v>
      </c>
    </row>
    <row r="390" customFormat="false" ht="60" hidden="false" customHeight="false" outlineLevel="0" collapsed="false">
      <c r="A390" s="351" t="n">
        <f aca="false">IF(O390&lt;&gt;0,O390,A389)</f>
        <v>93585</v>
      </c>
      <c r="B390" s="205" t="n">
        <v>92543</v>
      </c>
      <c r="C390" s="206" t="s">
        <v>2594</v>
      </c>
      <c r="D390" s="206" t="s">
        <v>2427</v>
      </c>
      <c r="E390" s="207" t="s">
        <v>2415</v>
      </c>
      <c r="F390" s="207" t="s">
        <v>2414</v>
      </c>
      <c r="G390" s="352" t="n">
        <v>1.5965</v>
      </c>
      <c r="H390" s="253" t="n">
        <f aca="false">VLOOKUP(B390,'CMP-SIN-SD-10-2023'!A:D,4,0)</f>
        <v>26.47</v>
      </c>
      <c r="I390" s="253" t="s">
        <v>2417</v>
      </c>
      <c r="J390" s="220" t="n">
        <f aca="false">TRUNC((H390*G390),2)</f>
        <v>42.25</v>
      </c>
      <c r="M390" s="220" t="n">
        <f aca="false">VLOOKUP(B390,'CMP-SIN-SD-10-2023'!A:D,4,0)</f>
        <v>26.47</v>
      </c>
      <c r="N390" s="220" t="n">
        <f aca="false">M390=H390</f>
        <v>1</v>
      </c>
      <c r="P390" s="333" t="s">
        <v>2418</v>
      </c>
    </row>
    <row r="391" customFormat="false" ht="60" hidden="false" customHeight="false" outlineLevel="0" collapsed="false">
      <c r="A391" s="351" t="n">
        <f aca="false">IF(O391&lt;&gt;0,O391,A390)</f>
        <v>93585</v>
      </c>
      <c r="B391" s="205" t="n">
        <v>94210</v>
      </c>
      <c r="C391" s="206" t="s">
        <v>2594</v>
      </c>
      <c r="D391" s="206" t="s">
        <v>2428</v>
      </c>
      <c r="E391" s="207" t="s">
        <v>2415</v>
      </c>
      <c r="F391" s="207" t="s">
        <v>2414</v>
      </c>
      <c r="G391" s="352" t="n">
        <v>1.5965</v>
      </c>
      <c r="H391" s="253" t="n">
        <f aca="false">VLOOKUP(B391,'CMP-SIN-SD-10-2023'!A:D,4,0)</f>
        <v>48.26</v>
      </c>
      <c r="I391" s="253" t="s">
        <v>2417</v>
      </c>
      <c r="J391" s="220" t="n">
        <f aca="false">TRUNC((H391*G391),2)</f>
        <v>77.04</v>
      </c>
      <c r="M391" s="220" t="n">
        <f aca="false">VLOOKUP(B391,'CMP-SIN-SD-10-2023'!A:D,4,0)</f>
        <v>48.26</v>
      </c>
      <c r="N391" s="220" t="n">
        <f aca="false">M391=H391</f>
        <v>1</v>
      </c>
      <c r="P391" s="333" t="s">
        <v>2418</v>
      </c>
    </row>
    <row r="392" customFormat="false" ht="45" hidden="false" customHeight="false" outlineLevel="0" collapsed="false">
      <c r="A392" s="351" t="n">
        <f aca="false">IF(O392&lt;&gt;0,O392,A391)</f>
        <v>93585</v>
      </c>
      <c r="B392" s="205" t="n">
        <v>90822</v>
      </c>
      <c r="C392" s="206" t="s">
        <v>2594</v>
      </c>
      <c r="D392" s="206" t="s">
        <v>2431</v>
      </c>
      <c r="E392" s="207" t="s">
        <v>2415</v>
      </c>
      <c r="F392" s="207" t="s">
        <v>2430</v>
      </c>
      <c r="G392" s="352" t="n">
        <v>0.1931</v>
      </c>
      <c r="H392" s="253" t="n">
        <f aca="false">VLOOKUP(B392,'CMP-SIN-SD-10-2023'!A:D,4,0)</f>
        <v>373</v>
      </c>
      <c r="I392" s="253" t="s">
        <v>2417</v>
      </c>
      <c r="J392" s="220" t="n">
        <f aca="false">TRUNC((H392*G392),2)</f>
        <v>72.02</v>
      </c>
      <c r="M392" s="220" t="n">
        <f aca="false">VLOOKUP(B392,'CMP-SIN-SD-10-2023'!A:D,4,0)</f>
        <v>373</v>
      </c>
      <c r="N392" s="220" t="n">
        <f aca="false">M392=H392</f>
        <v>1</v>
      </c>
      <c r="P392" s="333" t="s">
        <v>2418</v>
      </c>
    </row>
    <row r="393" customFormat="false" ht="75" hidden="false" customHeight="false" outlineLevel="0" collapsed="false">
      <c r="A393" s="351" t="n">
        <f aca="false">IF(O393&lt;&gt;0,O393,A392)</f>
        <v>93585</v>
      </c>
      <c r="B393" s="205" t="n">
        <v>100665</v>
      </c>
      <c r="C393" s="206" t="s">
        <v>2594</v>
      </c>
      <c r="D393" s="206" t="s">
        <v>2434</v>
      </c>
      <c r="E393" s="207" t="s">
        <v>2415</v>
      </c>
      <c r="F393" s="207" t="s">
        <v>2414</v>
      </c>
      <c r="G393" s="352" t="n">
        <v>0.1931</v>
      </c>
      <c r="H393" s="253" t="n">
        <f aca="false">VLOOKUP(B393,'CMP-SIN-SD-10-2023'!A:D,4,0)</f>
        <v>1203.42</v>
      </c>
      <c r="I393" s="253" t="s">
        <v>2417</v>
      </c>
      <c r="J393" s="220" t="n">
        <f aca="false">TRUNC((H393*G393),2)</f>
        <v>232.38</v>
      </c>
      <c r="M393" s="220" t="n">
        <f aca="false">VLOOKUP(B393,'CMP-SIN-SD-10-2023'!A:D,4,0)</f>
        <v>1203.42</v>
      </c>
      <c r="N393" s="220" t="n">
        <f aca="false">M393=H393</f>
        <v>1</v>
      </c>
      <c r="P393" s="333" t="s">
        <v>2418</v>
      </c>
    </row>
    <row r="394" customFormat="false" ht="30" hidden="false" customHeight="false" outlineLevel="0" collapsed="false">
      <c r="A394" s="351" t="n">
        <f aca="false">IF(O394&lt;&gt;0,O394,A393)</f>
        <v>93585</v>
      </c>
      <c r="B394" s="205" t="n">
        <v>95240</v>
      </c>
      <c r="C394" s="206" t="s">
        <v>2594</v>
      </c>
      <c r="D394" s="206" t="s">
        <v>2435</v>
      </c>
      <c r="E394" s="207" t="s">
        <v>2415</v>
      </c>
      <c r="F394" s="207" t="s">
        <v>2414</v>
      </c>
      <c r="G394" s="352" t="n">
        <v>1.8263</v>
      </c>
      <c r="H394" s="253" t="n">
        <f aca="false">VLOOKUP(B394,'CMP-SIN-SD-10-2023'!A:D,4,0)</f>
        <v>22.62</v>
      </c>
      <c r="I394" s="253" t="s">
        <v>2417</v>
      </c>
      <c r="J394" s="220" t="n">
        <f aca="false">TRUNC((H394*G394),2)</f>
        <v>41.31</v>
      </c>
      <c r="M394" s="220" t="n">
        <f aca="false">VLOOKUP(B394,'CMP-SIN-SD-10-2023'!A:D,4,0)</f>
        <v>22.62</v>
      </c>
      <c r="N394" s="220" t="n">
        <f aca="false">M394=H394</f>
        <v>1</v>
      </c>
      <c r="P394" s="333" t="s">
        <v>2418</v>
      </c>
    </row>
    <row r="395" customFormat="false" ht="45" hidden="false" customHeight="false" outlineLevel="0" collapsed="false">
      <c r="A395" s="351" t="n">
        <f aca="false">IF(O395&lt;&gt;0,O395,A394)</f>
        <v>93585</v>
      </c>
      <c r="B395" s="205" t="n">
        <v>91852</v>
      </c>
      <c r="C395" s="206" t="s">
        <v>2594</v>
      </c>
      <c r="D395" s="206" t="s">
        <v>2509</v>
      </c>
      <c r="E395" s="207" t="s">
        <v>2415</v>
      </c>
      <c r="F395" s="207" t="s">
        <v>2440</v>
      </c>
      <c r="G395" s="352" t="n">
        <v>0.1931</v>
      </c>
      <c r="H395" s="253" t="n">
        <f aca="false">VLOOKUP(B395,'CMP-SIN-SD-10-2023'!A:D,4,0)</f>
        <v>9.39</v>
      </c>
      <c r="I395" s="253" t="s">
        <v>2417</v>
      </c>
      <c r="J395" s="220" t="n">
        <f aca="false">TRUNC((H395*G395),2)</f>
        <v>1.81</v>
      </c>
      <c r="M395" s="220" t="n">
        <f aca="false">VLOOKUP(B395,'CMP-SIN-SD-10-2023'!A:D,4,0)</f>
        <v>9.39</v>
      </c>
      <c r="N395" s="220" t="n">
        <f aca="false">M395=H395</f>
        <v>1</v>
      </c>
      <c r="P395" s="333" t="s">
        <v>2418</v>
      </c>
    </row>
    <row r="396" customFormat="false" ht="45" hidden="false" customHeight="false" outlineLevel="0" collapsed="false">
      <c r="A396" s="351" t="n">
        <f aca="false">IF(O396&lt;&gt;0,O396,A395)</f>
        <v>93585</v>
      </c>
      <c r="B396" s="205" t="n">
        <v>91862</v>
      </c>
      <c r="C396" s="206" t="s">
        <v>2594</v>
      </c>
      <c r="D396" s="206" t="s">
        <v>2439</v>
      </c>
      <c r="E396" s="207" t="s">
        <v>2415</v>
      </c>
      <c r="F396" s="207" t="s">
        <v>2440</v>
      </c>
      <c r="G396" s="352" t="n">
        <v>0.2124</v>
      </c>
      <c r="H396" s="253" t="n">
        <f aca="false">VLOOKUP(B396,'CMP-SIN-SD-10-2023'!A:D,4,0)</f>
        <v>10.24</v>
      </c>
      <c r="I396" s="253" t="s">
        <v>2417</v>
      </c>
      <c r="J396" s="220" t="n">
        <f aca="false">TRUNC((H396*G396),2)</f>
        <v>2.17</v>
      </c>
      <c r="M396" s="220" t="n">
        <f aca="false">VLOOKUP(B396,'CMP-SIN-SD-10-2023'!A:D,4,0)</f>
        <v>10.24</v>
      </c>
      <c r="N396" s="220" t="n">
        <f aca="false">M396=H396</f>
        <v>1</v>
      </c>
      <c r="P396" s="333" t="s">
        <v>2418</v>
      </c>
    </row>
    <row r="397" customFormat="false" ht="45" hidden="false" customHeight="false" outlineLevel="0" collapsed="false">
      <c r="A397" s="351" t="n">
        <f aca="false">IF(O397&lt;&gt;0,O397,A396)</f>
        <v>93585</v>
      </c>
      <c r="B397" s="205" t="n">
        <v>91870</v>
      </c>
      <c r="C397" s="206" t="s">
        <v>2594</v>
      </c>
      <c r="D397" s="206" t="s">
        <v>2441</v>
      </c>
      <c r="E397" s="207" t="s">
        <v>2415</v>
      </c>
      <c r="F397" s="207" t="s">
        <v>2440</v>
      </c>
      <c r="G397" s="352" t="n">
        <v>0.4826</v>
      </c>
      <c r="H397" s="253" t="n">
        <f aca="false">VLOOKUP(B397,'CMP-SIN-SD-10-2023'!A:D,4,0)</f>
        <v>13.33</v>
      </c>
      <c r="I397" s="253" t="s">
        <v>2417</v>
      </c>
      <c r="J397" s="220" t="n">
        <f aca="false">TRUNC((H397*G397),2)</f>
        <v>6.43</v>
      </c>
      <c r="M397" s="220" t="n">
        <f aca="false">VLOOKUP(B397,'CMP-SIN-SD-10-2023'!A:D,4,0)</f>
        <v>13.33</v>
      </c>
      <c r="N397" s="220" t="n">
        <f aca="false">M397=H397</f>
        <v>1</v>
      </c>
      <c r="P397" s="333" t="s">
        <v>2418</v>
      </c>
    </row>
    <row r="398" customFormat="false" ht="45" hidden="false" customHeight="false" outlineLevel="0" collapsed="false">
      <c r="A398" s="351" t="n">
        <f aca="false">IF(O398&lt;&gt;0,O398,A397)</f>
        <v>93585</v>
      </c>
      <c r="B398" s="205" t="n">
        <v>91926</v>
      </c>
      <c r="C398" s="206" t="s">
        <v>2594</v>
      </c>
      <c r="D398" s="206" t="s">
        <v>2444</v>
      </c>
      <c r="E398" s="207" t="s">
        <v>2415</v>
      </c>
      <c r="F398" s="207" t="s">
        <v>2440</v>
      </c>
      <c r="G398" s="352" t="n">
        <v>2.1429</v>
      </c>
      <c r="H398" s="253" t="n">
        <f aca="false">VLOOKUP(B398,'CMP-SIN-SD-10-2023'!A:D,4,0)</f>
        <v>4.57</v>
      </c>
      <c r="I398" s="253" t="s">
        <v>2417</v>
      </c>
      <c r="J398" s="220" t="n">
        <f aca="false">TRUNC((H398*G398),2)</f>
        <v>9.79</v>
      </c>
      <c r="M398" s="220" t="n">
        <f aca="false">VLOOKUP(B398,'CMP-SIN-SD-10-2023'!A:D,4,0)</f>
        <v>4.57</v>
      </c>
      <c r="N398" s="220" t="n">
        <f aca="false">M398=H398</f>
        <v>1</v>
      </c>
      <c r="P398" s="333" t="s">
        <v>2418</v>
      </c>
    </row>
    <row r="399" customFormat="false" ht="45" hidden="false" customHeight="false" outlineLevel="0" collapsed="false">
      <c r="A399" s="351" t="n">
        <f aca="false">IF(O399&lt;&gt;0,O399,A398)</f>
        <v>93585</v>
      </c>
      <c r="B399" s="205" t="n">
        <v>92027</v>
      </c>
      <c r="C399" s="206" t="s">
        <v>2594</v>
      </c>
      <c r="D399" s="206" t="s">
        <v>2595</v>
      </c>
      <c r="E399" s="207" t="s">
        <v>2415</v>
      </c>
      <c r="F399" s="207" t="s">
        <v>2430</v>
      </c>
      <c r="G399" s="352" t="n">
        <v>0.1931</v>
      </c>
      <c r="H399" s="253" t="n">
        <f aca="false">VLOOKUP(B399,'CMP-SIN-SD-10-2023'!A:D,4,0)</f>
        <v>72.36</v>
      </c>
      <c r="I399" s="253" t="s">
        <v>2417</v>
      </c>
      <c r="J399" s="220" t="n">
        <f aca="false">TRUNC((H399*G399),2)</f>
        <v>13.97</v>
      </c>
      <c r="M399" s="220" t="n">
        <f aca="false">VLOOKUP(B399,'CMP-SIN-SD-10-2023'!A:D,4,0)</f>
        <v>72.36</v>
      </c>
      <c r="N399" s="220" t="n">
        <f aca="false">M399=H399</f>
        <v>1</v>
      </c>
      <c r="P399" s="333" t="s">
        <v>2418</v>
      </c>
    </row>
    <row r="400" customFormat="false" ht="45" hidden="false" customHeight="false" outlineLevel="0" collapsed="false">
      <c r="A400" s="351" t="n">
        <f aca="false">IF(O400&lt;&gt;0,O400,A399)</f>
        <v>93585</v>
      </c>
      <c r="B400" s="205" t="n">
        <v>95811</v>
      </c>
      <c r="C400" s="206" t="s">
        <v>2594</v>
      </c>
      <c r="D400" s="206" t="s">
        <v>2453</v>
      </c>
      <c r="E400" s="207" t="s">
        <v>2415</v>
      </c>
      <c r="F400" s="207" t="s">
        <v>2430</v>
      </c>
      <c r="G400" s="352" t="n">
        <v>0.3861</v>
      </c>
      <c r="H400" s="253" t="n">
        <f aca="false">VLOOKUP(B400,'CMP-SIN-SD-10-2023'!A:D,4,0)</f>
        <v>20.26</v>
      </c>
      <c r="I400" s="253" t="s">
        <v>2417</v>
      </c>
      <c r="J400" s="220" t="n">
        <f aca="false">TRUNC((H400*G400),2)</f>
        <v>7.82</v>
      </c>
      <c r="M400" s="220" t="n">
        <f aca="false">VLOOKUP(B400,'CMP-SIN-SD-10-2023'!A:D,4,0)</f>
        <v>20.26</v>
      </c>
      <c r="N400" s="220" t="n">
        <f aca="false">M400=H400</f>
        <v>1</v>
      </c>
      <c r="P400" s="333" t="s">
        <v>2418</v>
      </c>
    </row>
    <row r="401" customFormat="false" ht="45" hidden="false" customHeight="false" outlineLevel="0" collapsed="false">
      <c r="A401" s="351" t="n">
        <f aca="false">IF(O401&lt;&gt;0,O401,A400)</f>
        <v>93585</v>
      </c>
      <c r="B401" s="205" t="n">
        <v>97593</v>
      </c>
      <c r="C401" s="206" t="s">
        <v>2594</v>
      </c>
      <c r="D401" s="206" t="s">
        <v>2455</v>
      </c>
      <c r="E401" s="207" t="s">
        <v>2415</v>
      </c>
      <c r="F401" s="207" t="s">
        <v>2430</v>
      </c>
      <c r="G401" s="352" t="n">
        <v>0.1931</v>
      </c>
      <c r="H401" s="253" t="n">
        <f aca="false">VLOOKUP(B401,'CMP-SIN-SD-10-2023'!A:D,4,0)</f>
        <v>126.98</v>
      </c>
      <c r="I401" s="253" t="s">
        <v>2417</v>
      </c>
      <c r="J401" s="220" t="n">
        <f aca="false">TRUNC((H401*G401),2)</f>
        <v>24.51</v>
      </c>
      <c r="M401" s="220" t="n">
        <f aca="false">VLOOKUP(B401,'CMP-SIN-SD-10-2023'!A:D,4,0)</f>
        <v>126.98</v>
      </c>
      <c r="N401" s="220" t="n">
        <f aca="false">M401=H401</f>
        <v>1</v>
      </c>
      <c r="P401" s="333" t="s">
        <v>2418</v>
      </c>
    </row>
    <row r="402" customFormat="false" ht="30" hidden="false" customHeight="false" outlineLevel="0" collapsed="false">
      <c r="A402" s="351" t="n">
        <f aca="false">IF(O402&lt;&gt;0,O402,A401)</f>
        <v>93585</v>
      </c>
      <c r="B402" s="205" t="n">
        <v>100919</v>
      </c>
      <c r="C402" s="206" t="s">
        <v>2594</v>
      </c>
      <c r="D402" s="206" t="s">
        <v>2596</v>
      </c>
      <c r="E402" s="207" t="s">
        <v>2415</v>
      </c>
      <c r="F402" s="207" t="s">
        <v>2430</v>
      </c>
      <c r="G402" s="352" t="n">
        <v>0.1931</v>
      </c>
      <c r="H402" s="253" t="n">
        <f aca="false">VLOOKUP(B402,'CMP-SIN-SD-10-2023'!A:D,4,0)</f>
        <v>71.03</v>
      </c>
      <c r="I402" s="253" t="s">
        <v>2417</v>
      </c>
      <c r="J402" s="220" t="n">
        <f aca="false">TRUNC((H402*G402),2)</f>
        <v>13.71</v>
      </c>
      <c r="M402" s="220" t="n">
        <f aca="false">VLOOKUP(B402,'CMP-SIN-SD-10-2023'!A:D,4,0)</f>
        <v>71.03</v>
      </c>
      <c r="N402" s="220" t="n">
        <f aca="false">M402=H402</f>
        <v>1</v>
      </c>
      <c r="P402" s="333" t="s">
        <v>2418</v>
      </c>
    </row>
    <row r="403" customFormat="false" ht="30" hidden="false" customHeight="false" outlineLevel="0" collapsed="false">
      <c r="A403" s="351" t="n">
        <f aca="false">IF(O403&lt;&gt;0,O403,A402)</f>
        <v>93585</v>
      </c>
      <c r="B403" s="205" t="n">
        <v>98308</v>
      </c>
      <c r="C403" s="206" t="s">
        <v>2594</v>
      </c>
      <c r="D403" s="206" t="s">
        <v>2597</v>
      </c>
      <c r="E403" s="207" t="s">
        <v>2415</v>
      </c>
      <c r="F403" s="207" t="s">
        <v>2430</v>
      </c>
      <c r="G403" s="352" t="n">
        <v>0.1931</v>
      </c>
      <c r="H403" s="253" t="n">
        <f aca="false">VLOOKUP(B403,'CMP-SIN-SD-10-2023'!A:D,4,0)</f>
        <v>34.95</v>
      </c>
      <c r="I403" s="253" t="s">
        <v>2417</v>
      </c>
      <c r="J403" s="220" t="n">
        <f aca="false">TRUNC((H403*G403),2)</f>
        <v>6.74</v>
      </c>
      <c r="M403" s="220" t="n">
        <f aca="false">VLOOKUP(B403,'CMP-SIN-SD-10-2023'!A:D,4,0)</f>
        <v>34.95</v>
      </c>
      <c r="N403" s="220" t="n">
        <f aca="false">M403=H403</f>
        <v>1</v>
      </c>
      <c r="P403" s="333" t="s">
        <v>2418</v>
      </c>
    </row>
    <row r="404" customFormat="false" ht="60" hidden="false" customHeight="false" outlineLevel="0" collapsed="false">
      <c r="A404" s="351" t="n">
        <f aca="false">IF(O404&lt;&gt;0,O404,A403)</f>
        <v>93585</v>
      </c>
      <c r="B404" s="205" t="n">
        <v>91170</v>
      </c>
      <c r="C404" s="206" t="s">
        <v>2594</v>
      </c>
      <c r="D404" s="206" t="s">
        <v>2477</v>
      </c>
      <c r="E404" s="207" t="s">
        <v>2415</v>
      </c>
      <c r="F404" s="207" t="s">
        <v>2440</v>
      </c>
      <c r="G404" s="352" t="n">
        <v>0.2124</v>
      </c>
      <c r="H404" s="253" t="n">
        <f aca="false">VLOOKUP(B404,'CMP-SIN-SD-10-2023'!A:D,4,0)</f>
        <v>10.26</v>
      </c>
      <c r="I404" s="253" t="s">
        <v>2417</v>
      </c>
      <c r="J404" s="220" t="n">
        <f aca="false">TRUNC((H404*G404),2)</f>
        <v>2.17</v>
      </c>
      <c r="M404" s="220" t="n">
        <f aca="false">VLOOKUP(B404,'CMP-SIN-SD-10-2023'!A:D,4,0)</f>
        <v>10.26</v>
      </c>
      <c r="N404" s="220" t="n">
        <f aca="false">M404=H404</f>
        <v>1</v>
      </c>
      <c r="P404" s="333" t="s">
        <v>2418</v>
      </c>
    </row>
    <row r="405" customFormat="false" ht="45" hidden="false" customHeight="false" outlineLevel="0" collapsed="false">
      <c r="A405" s="351" t="n">
        <f aca="false">IF(O405&lt;&gt;0,O405,A404)</f>
        <v>93585</v>
      </c>
      <c r="B405" s="205" t="n">
        <v>91173</v>
      </c>
      <c r="C405" s="206" t="s">
        <v>2594</v>
      </c>
      <c r="D405" s="206" t="s">
        <v>2478</v>
      </c>
      <c r="E405" s="207" t="s">
        <v>2415</v>
      </c>
      <c r="F405" s="207" t="s">
        <v>2440</v>
      </c>
      <c r="G405" s="352" t="n">
        <v>0.473</v>
      </c>
      <c r="H405" s="253" t="n">
        <f aca="false">VLOOKUP(B405,'CMP-SIN-SD-10-2023'!A:D,4,0)</f>
        <v>3.82</v>
      </c>
      <c r="I405" s="253" t="s">
        <v>2417</v>
      </c>
      <c r="J405" s="220" t="n">
        <f aca="false">TRUNC((H405*G405),2)</f>
        <v>1.8</v>
      </c>
      <c r="M405" s="220" t="n">
        <f aca="false">VLOOKUP(B405,'CMP-SIN-SD-10-2023'!A:D,4,0)</f>
        <v>3.82</v>
      </c>
      <c r="N405" s="220" t="n">
        <f aca="false">M405=H405</f>
        <v>1</v>
      </c>
      <c r="P405" s="333" t="s">
        <v>2418</v>
      </c>
    </row>
    <row r="406" customFormat="false" ht="30" hidden="false" customHeight="false" outlineLevel="0" collapsed="false">
      <c r="A406" s="351" t="n">
        <f aca="false">IF(O406&lt;&gt;0,O406,A405)</f>
        <v>93585</v>
      </c>
      <c r="B406" s="205" t="n">
        <v>88489</v>
      </c>
      <c r="C406" s="206" t="s">
        <v>2594</v>
      </c>
      <c r="D406" s="206" t="s">
        <v>2483</v>
      </c>
      <c r="E406" s="207" t="s">
        <v>2415</v>
      </c>
      <c r="F406" s="207" t="s">
        <v>2414</v>
      </c>
      <c r="G406" s="352" t="n">
        <v>3.7181</v>
      </c>
      <c r="H406" s="253" t="n">
        <f aca="false">VLOOKUP(B406,'CMP-SIN-SD-10-2023'!A:D,4,0)</f>
        <v>13.65</v>
      </c>
      <c r="I406" s="253" t="s">
        <v>2417</v>
      </c>
      <c r="J406" s="220" t="n">
        <f aca="false">TRUNC((H406*G406),2)</f>
        <v>50.75</v>
      </c>
      <c r="M406" s="220" t="n">
        <f aca="false">VLOOKUP(B406,'CMP-SIN-SD-10-2023'!A:D,4,0)</f>
        <v>13.65</v>
      </c>
      <c r="N406" s="220" t="n">
        <f aca="false">M406=H406</f>
        <v>1</v>
      </c>
      <c r="P406" s="333" t="s">
        <v>2418</v>
      </c>
    </row>
    <row r="407" customFormat="false" ht="60" hidden="false" customHeight="false" outlineLevel="0" collapsed="false">
      <c r="A407" s="351" t="n">
        <f aca="false">IF(O407&lt;&gt;0,O407,A406)</f>
        <v>93585</v>
      </c>
      <c r="B407" s="205" t="n">
        <v>3080</v>
      </c>
      <c r="C407" s="206" t="s">
        <v>2594</v>
      </c>
      <c r="D407" s="206" t="s">
        <v>2494</v>
      </c>
      <c r="E407" s="207" t="s">
        <v>2415</v>
      </c>
      <c r="F407" s="207" t="s">
        <v>2495</v>
      </c>
      <c r="G407" s="352" t="n">
        <v>0.1931</v>
      </c>
      <c r="H407" s="253" t="n">
        <f aca="false">VLOOKUP(B407,'INS-SIN-SD-10-2023'!A:D,4,0)</f>
        <v>77.45</v>
      </c>
      <c r="I407" s="253" t="s">
        <v>2417</v>
      </c>
      <c r="J407" s="220" t="n">
        <f aca="false">TRUNC((H407*G407),2)</f>
        <v>14.95</v>
      </c>
      <c r="M407" s="220" t="n">
        <f aca="false">VLOOKUP(B407,'INS-SIN-SD-10-2023'!A:D,4,0)</f>
        <v>77.45</v>
      </c>
      <c r="N407" s="220" t="n">
        <f aca="false">M407=H407</f>
        <v>1</v>
      </c>
      <c r="P407" s="333" t="s">
        <v>2492</v>
      </c>
    </row>
    <row r="408" customFormat="false" ht="15" hidden="false" customHeight="false" outlineLevel="0" collapsed="false">
      <c r="A408" s="353" t="n">
        <v>98459</v>
      </c>
      <c r="B408" s="354" t="s">
        <v>2411</v>
      </c>
      <c r="C408" s="355" t="s">
        <v>2598</v>
      </c>
      <c r="D408" s="355" t="s">
        <v>2599</v>
      </c>
      <c r="E408" s="356" t="s">
        <v>2414</v>
      </c>
      <c r="F408" s="356" t="s">
        <v>2415</v>
      </c>
      <c r="G408" s="357" t="s">
        <v>2416</v>
      </c>
      <c r="H408" s="358" t="s">
        <v>2417</v>
      </c>
      <c r="I408" s="350" t="n">
        <f aca="false">SUMIF(A:A,A408,J:J)</f>
        <v>124.46</v>
      </c>
      <c r="K408" s="220" t="n">
        <f aca="false">VLOOKUP(A408,'CMP-SIN-SD-10-2023'!A:D,4,0)</f>
        <v>124.46</v>
      </c>
      <c r="L408" s="220" t="n">
        <f aca="false">K408=I408</f>
        <v>1</v>
      </c>
      <c r="P408" s="333" t="s">
        <v>2418</v>
      </c>
    </row>
    <row r="409" customFormat="false" ht="45" hidden="false" customHeight="false" outlineLevel="0" collapsed="false">
      <c r="A409" s="351" t="n">
        <f aca="false">IF(O409&lt;&gt;0,O409,A408)</f>
        <v>98459</v>
      </c>
      <c r="B409" s="205" t="n">
        <v>94974</v>
      </c>
      <c r="C409" s="206" t="s">
        <v>2599</v>
      </c>
      <c r="D409" s="206" t="s">
        <v>2600</v>
      </c>
      <c r="E409" s="207" t="s">
        <v>2415</v>
      </c>
      <c r="F409" s="207" t="s">
        <v>2438</v>
      </c>
      <c r="G409" s="352" t="n">
        <v>0.0012</v>
      </c>
      <c r="H409" s="253" t="n">
        <f aca="false">VLOOKUP(B409,'CMP-SIN-SD-10-2023'!A:D,4,0)</f>
        <v>562.03</v>
      </c>
      <c r="I409" s="253" t="s">
        <v>2417</v>
      </c>
      <c r="J409" s="220" t="n">
        <f aca="false">TRUNC((H409*G409),2)</f>
        <v>0.67</v>
      </c>
      <c r="M409" s="220" t="n">
        <f aca="false">VLOOKUP(B409,'CMP-SIN-SD-10-2023'!A:D,4,0)</f>
        <v>562.03</v>
      </c>
      <c r="N409" s="220" t="n">
        <f aca="false">M409=H409</f>
        <v>1</v>
      </c>
      <c r="P409" s="333" t="s">
        <v>2418</v>
      </c>
    </row>
    <row r="410" customFormat="false" ht="15" hidden="false" customHeight="false" outlineLevel="0" collapsed="false">
      <c r="A410" s="351" t="n">
        <f aca="false">IF(O410&lt;&gt;0,O410,A409)</f>
        <v>98459</v>
      </c>
      <c r="B410" s="205" t="n">
        <v>88239</v>
      </c>
      <c r="C410" s="206" t="s">
        <v>2599</v>
      </c>
      <c r="D410" s="206" t="s">
        <v>2601</v>
      </c>
      <c r="E410" s="207" t="s">
        <v>2415</v>
      </c>
      <c r="F410" s="207" t="s">
        <v>2502</v>
      </c>
      <c r="G410" s="352" t="n">
        <v>0.1897</v>
      </c>
      <c r="H410" s="253" t="n">
        <f aca="false">VLOOKUP(B410,'CMP-SIN-SD-10-2023'!A:D,4,0)</f>
        <v>22.62</v>
      </c>
      <c r="I410" s="253" t="s">
        <v>2417</v>
      </c>
      <c r="J410" s="220" t="n">
        <f aca="false">TRUNC((H410*G410),2)</f>
        <v>4.29</v>
      </c>
      <c r="M410" s="220" t="n">
        <f aca="false">VLOOKUP(B410,'CMP-SIN-SD-10-2023'!A:D,4,0)</f>
        <v>22.62</v>
      </c>
      <c r="N410" s="220" t="n">
        <f aca="false">M410=H410</f>
        <v>1</v>
      </c>
      <c r="P410" s="333" t="s">
        <v>2418</v>
      </c>
    </row>
    <row r="411" customFormat="false" ht="15" hidden="false" customHeight="false" outlineLevel="0" collapsed="false">
      <c r="A411" s="351" t="n">
        <f aca="false">IF(O411&lt;&gt;0,O411,A410)</f>
        <v>98459</v>
      </c>
      <c r="B411" s="205" t="n">
        <v>88262</v>
      </c>
      <c r="C411" s="206" t="s">
        <v>2599</v>
      </c>
      <c r="D411" s="206" t="s">
        <v>2501</v>
      </c>
      <c r="E411" s="207" t="s">
        <v>2415</v>
      </c>
      <c r="F411" s="207" t="s">
        <v>2502</v>
      </c>
      <c r="G411" s="352" t="n">
        <v>0.5691</v>
      </c>
      <c r="H411" s="253" t="n">
        <f aca="false">VLOOKUP(B411,'CMP-SIN-SD-10-2023'!A:D,4,0)</f>
        <v>29.14</v>
      </c>
      <c r="I411" s="253" t="s">
        <v>2417</v>
      </c>
      <c r="J411" s="220" t="n">
        <f aca="false">TRUNC((H411*G411),2)</f>
        <v>16.58</v>
      </c>
      <c r="M411" s="220" t="n">
        <f aca="false">VLOOKUP(B411,'CMP-SIN-SD-10-2023'!A:D,4,0)</f>
        <v>29.14</v>
      </c>
      <c r="N411" s="220" t="n">
        <f aca="false">M411=H411</f>
        <v>1</v>
      </c>
      <c r="P411" s="333" t="s">
        <v>2418</v>
      </c>
    </row>
    <row r="412" customFormat="false" ht="30" hidden="false" customHeight="false" outlineLevel="0" collapsed="false">
      <c r="A412" s="351" t="n">
        <f aca="false">IF(O412&lt;&gt;0,O412,A411)</f>
        <v>98459</v>
      </c>
      <c r="B412" s="205" t="n">
        <v>91692</v>
      </c>
      <c r="C412" s="206" t="s">
        <v>2599</v>
      </c>
      <c r="D412" s="206" t="s">
        <v>2602</v>
      </c>
      <c r="E412" s="207" t="s">
        <v>2415</v>
      </c>
      <c r="F412" s="207" t="s">
        <v>2603</v>
      </c>
      <c r="G412" s="352" t="n">
        <v>0.0044</v>
      </c>
      <c r="H412" s="253" t="n">
        <f aca="false">VLOOKUP(B412,'CMP-SIN-SD-10-2023'!A:D,4,0)</f>
        <v>25.48</v>
      </c>
      <c r="I412" s="253" t="s">
        <v>2417</v>
      </c>
      <c r="J412" s="220" t="n">
        <f aca="false">TRUNC((H412*G412),2)</f>
        <v>0.11</v>
      </c>
      <c r="M412" s="220" t="n">
        <f aca="false">VLOOKUP(B412,'CMP-SIN-SD-10-2023'!A:D,4,0)</f>
        <v>25.48</v>
      </c>
      <c r="N412" s="220" t="n">
        <f aca="false">M412=H412</f>
        <v>1</v>
      </c>
      <c r="P412" s="333" t="s">
        <v>2418</v>
      </c>
    </row>
    <row r="413" customFormat="false" ht="30" hidden="false" customHeight="false" outlineLevel="0" collapsed="false">
      <c r="A413" s="351" t="n">
        <f aca="false">IF(O413&lt;&gt;0,O413,A412)</f>
        <v>98459</v>
      </c>
      <c r="B413" s="205" t="n">
        <v>91693</v>
      </c>
      <c r="C413" s="206" t="s">
        <v>2599</v>
      </c>
      <c r="D413" s="206" t="s">
        <v>2604</v>
      </c>
      <c r="E413" s="207" t="s">
        <v>2415</v>
      </c>
      <c r="F413" s="207" t="s">
        <v>2605</v>
      </c>
      <c r="G413" s="352" t="n">
        <v>0.0191</v>
      </c>
      <c r="H413" s="253" t="n">
        <f aca="false">VLOOKUP(B413,'CMP-SIN-SD-10-2023'!A:D,4,0)</f>
        <v>24.51</v>
      </c>
      <c r="I413" s="253" t="s">
        <v>2417</v>
      </c>
      <c r="J413" s="220" t="n">
        <f aca="false">TRUNC((H413*G413),2)</f>
        <v>0.46</v>
      </c>
      <c r="M413" s="220" t="n">
        <f aca="false">VLOOKUP(B413,'CMP-SIN-SD-10-2023'!A:D,4,0)</f>
        <v>24.51</v>
      </c>
      <c r="N413" s="220" t="n">
        <f aca="false">M413=H413</f>
        <v>1</v>
      </c>
      <c r="P413" s="333" t="s">
        <v>2418</v>
      </c>
    </row>
    <row r="414" customFormat="false" ht="30" hidden="false" customHeight="false" outlineLevel="0" collapsed="false">
      <c r="A414" s="351" t="n">
        <f aca="false">IF(O414&lt;&gt;0,O414,A413)</f>
        <v>98459</v>
      </c>
      <c r="B414" s="205" t="n">
        <v>4433</v>
      </c>
      <c r="C414" s="206" t="s">
        <v>2599</v>
      </c>
      <c r="D414" s="206" t="s">
        <v>2606</v>
      </c>
      <c r="E414" s="207" t="s">
        <v>2415</v>
      </c>
      <c r="F414" s="207" t="s">
        <v>2440</v>
      </c>
      <c r="G414" s="352" t="n">
        <v>1.2273</v>
      </c>
      <c r="H414" s="253" t="n">
        <f aca="false">VLOOKUP(B414,'INS-SIN-SD-10-2023'!A:D,4,0)</f>
        <v>30.19</v>
      </c>
      <c r="I414" s="253" t="s">
        <v>2417</v>
      </c>
      <c r="J414" s="220" t="n">
        <f aca="false">TRUNC((H414*G414),2)</f>
        <v>37.05</v>
      </c>
      <c r="M414" s="220" t="n">
        <f aca="false">VLOOKUP(B414,'INS-SIN-SD-10-2023'!A:D,4,0)</f>
        <v>30.19</v>
      </c>
      <c r="N414" s="220" t="n">
        <f aca="false">M414=H414</f>
        <v>1</v>
      </c>
      <c r="P414" s="333" t="s">
        <v>2492</v>
      </c>
    </row>
    <row r="415" customFormat="false" ht="15" hidden="false" customHeight="false" outlineLevel="0" collapsed="false">
      <c r="A415" s="351" t="n">
        <f aca="false">IF(O415&lt;&gt;0,O415,A414)</f>
        <v>98459</v>
      </c>
      <c r="B415" s="205" t="n">
        <v>5061</v>
      </c>
      <c r="C415" s="206" t="s">
        <v>2599</v>
      </c>
      <c r="D415" s="206" t="s">
        <v>2607</v>
      </c>
      <c r="E415" s="207" t="s">
        <v>2415</v>
      </c>
      <c r="F415" s="207" t="s">
        <v>2515</v>
      </c>
      <c r="G415" s="352" t="n">
        <v>0.0428</v>
      </c>
      <c r="H415" s="253" t="n">
        <f aca="false">VLOOKUP(B415,'INS-SIN-SD-10-2023'!A:D,4,0)</f>
        <v>19.9</v>
      </c>
      <c r="I415" s="253" t="s">
        <v>2417</v>
      </c>
      <c r="J415" s="220" t="n">
        <f aca="false">TRUNC((H415*G415),2)</f>
        <v>0.85</v>
      </c>
      <c r="M415" s="220" t="n">
        <f aca="false">VLOOKUP(B415,'INS-SIN-SD-10-2023'!A:D,4,0)</f>
        <v>19.9</v>
      </c>
      <c r="N415" s="220" t="n">
        <f aca="false">M415=H415</f>
        <v>1</v>
      </c>
      <c r="P415" s="333" t="s">
        <v>2492</v>
      </c>
    </row>
    <row r="416" customFormat="false" ht="30" hidden="false" customHeight="false" outlineLevel="0" collapsed="false">
      <c r="A416" s="351" t="n">
        <f aca="false">IF(O416&lt;&gt;0,O416,A415)</f>
        <v>98459</v>
      </c>
      <c r="B416" s="205" t="n">
        <v>3992</v>
      </c>
      <c r="C416" s="206" t="s">
        <v>2599</v>
      </c>
      <c r="D416" s="206" t="s">
        <v>2608</v>
      </c>
      <c r="E416" s="207" t="s">
        <v>2415</v>
      </c>
      <c r="F416" s="207" t="s">
        <v>2440</v>
      </c>
      <c r="G416" s="352" t="n">
        <v>1</v>
      </c>
      <c r="H416" s="253" t="n">
        <f aca="false">VLOOKUP(B416,'INS-SIN-SD-10-2023'!A:D,4,0)</f>
        <v>35.82</v>
      </c>
      <c r="I416" s="253" t="s">
        <v>2417</v>
      </c>
      <c r="J416" s="220" t="n">
        <f aca="false">TRUNC((H416*G416),2)</f>
        <v>35.82</v>
      </c>
      <c r="M416" s="220" t="n">
        <f aca="false">VLOOKUP(B416,'INS-SIN-SD-10-2023'!A:D,4,0)</f>
        <v>35.82</v>
      </c>
      <c r="N416" s="220" t="n">
        <f aca="false">M416=H416</f>
        <v>1</v>
      </c>
      <c r="P416" s="333" t="s">
        <v>2492</v>
      </c>
    </row>
    <row r="417" customFormat="false" ht="45" hidden="false" customHeight="false" outlineLevel="0" collapsed="false">
      <c r="A417" s="351" t="n">
        <f aca="false">IF(O417&lt;&gt;0,O417,A416)</f>
        <v>98459</v>
      </c>
      <c r="B417" s="205" t="n">
        <v>7243</v>
      </c>
      <c r="C417" s="206" t="s">
        <v>2599</v>
      </c>
      <c r="D417" s="206" t="s">
        <v>2609</v>
      </c>
      <c r="E417" s="207" t="s">
        <v>2415</v>
      </c>
      <c r="F417" s="207" t="s">
        <v>2414</v>
      </c>
      <c r="G417" s="352" t="n">
        <v>0.5853</v>
      </c>
      <c r="H417" s="253" t="n">
        <f aca="false">VLOOKUP(B417,'INS-SIN-SD-10-2023'!A:D,4,0)</f>
        <v>48.92</v>
      </c>
      <c r="I417" s="253" t="s">
        <v>2417</v>
      </c>
      <c r="J417" s="220" t="n">
        <f aca="false">TRUNC((H417*G417),2)</f>
        <v>28.63</v>
      </c>
      <c r="M417" s="220" t="n">
        <f aca="false">VLOOKUP(B417,'INS-SIN-SD-10-2023'!A:D,4,0)</f>
        <v>48.92</v>
      </c>
      <c r="N417" s="220" t="n">
        <f aca="false">M417=H417</f>
        <v>1</v>
      </c>
      <c r="P417" s="333" t="s">
        <v>2492</v>
      </c>
    </row>
    <row r="418" customFormat="false" ht="30" hidden="false" customHeight="false" outlineLevel="0" collapsed="false">
      <c r="A418" s="353" t="s">
        <v>2107</v>
      </c>
      <c r="B418" s="354" t="s">
        <v>2411</v>
      </c>
      <c r="C418" s="355" t="s">
        <v>2610</v>
      </c>
      <c r="D418" s="355" t="s">
        <v>2611</v>
      </c>
      <c r="E418" s="356" t="s">
        <v>2414</v>
      </c>
      <c r="F418" s="356" t="s">
        <v>2415</v>
      </c>
      <c r="G418" s="357" t="s">
        <v>2416</v>
      </c>
      <c r="H418" s="358" t="s">
        <v>2417</v>
      </c>
      <c r="I418" s="350" t="n">
        <f aca="false">SUMIF(A:A,A418,J:J)</f>
        <v>346.73</v>
      </c>
      <c r="K418" s="220" t="e">
        <f aca="false">VLOOKUP(A418,'CMP-SIN-SD-10-2023'!A:D,4,0)</f>
        <v>#N/A</v>
      </c>
      <c r="L418" s="220" t="e">
        <f aca="false">K418=I418</f>
        <v>#N/A</v>
      </c>
      <c r="P418" s="333" t="s">
        <v>2418</v>
      </c>
    </row>
    <row r="419" customFormat="false" ht="15" hidden="false" customHeight="false" outlineLevel="0" collapsed="false">
      <c r="A419" s="351" t="str">
        <f aca="false">IF(O419&lt;&gt;0,O419,A418)</f>
        <v>CCU.02.0022</v>
      </c>
      <c r="B419" s="205" t="n">
        <v>88262</v>
      </c>
      <c r="C419" s="206" t="s">
        <v>2611</v>
      </c>
      <c r="D419" s="206" t="s">
        <v>2501</v>
      </c>
      <c r="E419" s="207" t="s">
        <v>2415</v>
      </c>
      <c r="F419" s="207" t="s">
        <v>2502</v>
      </c>
      <c r="G419" s="352" t="n">
        <v>1</v>
      </c>
      <c r="H419" s="253" t="n">
        <f aca="false">VLOOKUP(B419,'CMP-SIN-SD-10-2023'!A:D,4,0)</f>
        <v>29.14</v>
      </c>
      <c r="I419" s="253" t="s">
        <v>2417</v>
      </c>
      <c r="J419" s="220" t="n">
        <f aca="false">TRUNC((H419*G419),2)</f>
        <v>29.14</v>
      </c>
      <c r="M419" s="220" t="n">
        <f aca="false">VLOOKUP(B419,'CMP-SIN-SD-10-2023'!A:D,4,0)</f>
        <v>29.14</v>
      </c>
      <c r="N419" s="220" t="n">
        <f aca="false">M419=H419</f>
        <v>1</v>
      </c>
      <c r="P419" s="333" t="s">
        <v>2418</v>
      </c>
    </row>
    <row r="420" customFormat="false" ht="15" hidden="false" customHeight="false" outlineLevel="0" collapsed="false">
      <c r="A420" s="351" t="str">
        <f aca="false">IF(O420&lt;&gt;0,O420,A419)</f>
        <v>CCU.02.0022</v>
      </c>
      <c r="B420" s="205" t="n">
        <v>88316</v>
      </c>
      <c r="C420" s="206" t="s">
        <v>2611</v>
      </c>
      <c r="D420" s="206" t="s">
        <v>2512</v>
      </c>
      <c r="E420" s="207" t="s">
        <v>2415</v>
      </c>
      <c r="F420" s="207" t="s">
        <v>2502</v>
      </c>
      <c r="G420" s="352" t="n">
        <v>2</v>
      </c>
      <c r="H420" s="253" t="n">
        <f aca="false">VLOOKUP(B420,'CMP-SIN-SD-10-2023'!A:D,4,0)</f>
        <v>21.91</v>
      </c>
      <c r="I420" s="253" t="s">
        <v>2417</v>
      </c>
      <c r="J420" s="220" t="n">
        <f aca="false">TRUNC((H420*G420),2)</f>
        <v>43.82</v>
      </c>
      <c r="M420" s="220" t="n">
        <f aca="false">VLOOKUP(B420,'CMP-SIN-SD-10-2023'!A:D,4,0)</f>
        <v>21.91</v>
      </c>
      <c r="N420" s="220" t="n">
        <f aca="false">M420=H420</f>
        <v>1</v>
      </c>
      <c r="P420" s="333" t="s">
        <v>2418</v>
      </c>
    </row>
    <row r="421" customFormat="false" ht="30" hidden="false" customHeight="false" outlineLevel="0" collapsed="false">
      <c r="A421" s="351" t="str">
        <f aca="false">IF(O421&lt;&gt;0,O421,A420)</f>
        <v>CCU.02.0022</v>
      </c>
      <c r="B421" s="205" t="s">
        <v>2612</v>
      </c>
      <c r="C421" s="206" t="s">
        <v>2611</v>
      </c>
      <c r="D421" s="206" t="s">
        <v>2613</v>
      </c>
      <c r="E421" s="207" t="s">
        <v>2415</v>
      </c>
      <c r="F421" s="207" t="s">
        <v>2440</v>
      </c>
      <c r="G421" s="352" t="n">
        <v>4</v>
      </c>
      <c r="H421" s="253" t="n">
        <v>7.39</v>
      </c>
      <c r="I421" s="253" t="s">
        <v>2417</v>
      </c>
      <c r="J421" s="220" t="n">
        <f aca="false">TRUNC((H421*G421),2)</f>
        <v>29.56</v>
      </c>
      <c r="M421" s="220" t="e">
        <f aca="false">VLOOKUP(B421,'INS-SIN-SD-10-2023'!A:D,4,0)</f>
        <v>#N/A</v>
      </c>
      <c r="N421" s="220" t="e">
        <f aca="false">M421=H421</f>
        <v>#N/A</v>
      </c>
      <c r="P421" s="333" t="s">
        <v>2614</v>
      </c>
    </row>
    <row r="422" customFormat="false" ht="15" hidden="false" customHeight="false" outlineLevel="0" collapsed="false">
      <c r="A422" s="351" t="str">
        <f aca="false">IF(O422&lt;&gt;0,O422,A421)</f>
        <v>CCU.02.0022</v>
      </c>
      <c r="B422" s="205" t="s">
        <v>2615</v>
      </c>
      <c r="C422" s="206" t="s">
        <v>2611</v>
      </c>
      <c r="D422" s="206" t="s">
        <v>2616</v>
      </c>
      <c r="E422" s="207" t="s">
        <v>2415</v>
      </c>
      <c r="F422" s="207" t="s">
        <v>2414</v>
      </c>
      <c r="G422" s="352" t="n">
        <v>1</v>
      </c>
      <c r="H422" s="253" t="n">
        <v>239.45</v>
      </c>
      <c r="I422" s="253" t="s">
        <v>2417</v>
      </c>
      <c r="J422" s="220" t="n">
        <f aca="false">TRUNC((H422*G422),2)</f>
        <v>239.45</v>
      </c>
      <c r="M422" s="220" t="e">
        <f aca="false">VLOOKUP(B422,'INS-SIN-SD-10-2023'!A:D,4,0)</f>
        <v>#N/A</v>
      </c>
      <c r="N422" s="220" t="e">
        <f aca="false">M422=H422</f>
        <v>#N/A</v>
      </c>
      <c r="P422" s="333" t="s">
        <v>2614</v>
      </c>
    </row>
    <row r="423" customFormat="false" ht="15" hidden="false" customHeight="false" outlineLevel="0" collapsed="false">
      <c r="A423" s="351" t="str">
        <f aca="false">IF(O423&lt;&gt;0,O423,A422)</f>
        <v>CCU.02.0022</v>
      </c>
      <c r="B423" s="205" t="s">
        <v>2617</v>
      </c>
      <c r="C423" s="206" t="s">
        <v>2611</v>
      </c>
      <c r="D423" s="206" t="s">
        <v>2618</v>
      </c>
      <c r="E423" s="207" t="s">
        <v>2415</v>
      </c>
      <c r="F423" s="207" t="s">
        <v>2440</v>
      </c>
      <c r="G423" s="352" t="n">
        <v>1</v>
      </c>
      <c r="H423" s="253" t="n">
        <v>2.96</v>
      </c>
      <c r="I423" s="253" t="s">
        <v>2417</v>
      </c>
      <c r="J423" s="220" t="n">
        <f aca="false">TRUNC((H423*G423),2)</f>
        <v>2.96</v>
      </c>
      <c r="M423" s="220" t="e">
        <f aca="false">VLOOKUP(B423,'INS-SIN-SD-10-2023'!A:D,4,0)</f>
        <v>#N/A</v>
      </c>
      <c r="N423" s="220" t="e">
        <f aca="false">M423=H423</f>
        <v>#N/A</v>
      </c>
      <c r="P423" s="333" t="s">
        <v>2614</v>
      </c>
    </row>
    <row r="424" customFormat="false" ht="15" hidden="false" customHeight="false" outlineLevel="0" collapsed="false">
      <c r="A424" s="351" t="str">
        <f aca="false">IF(O424&lt;&gt;0,O424,A423)</f>
        <v>CCU.02.0022</v>
      </c>
      <c r="B424" s="205" t="s">
        <v>2619</v>
      </c>
      <c r="C424" s="206" t="s">
        <v>2611</v>
      </c>
      <c r="D424" s="206" t="s">
        <v>2620</v>
      </c>
      <c r="E424" s="207" t="s">
        <v>2415</v>
      </c>
      <c r="F424" s="207" t="s">
        <v>2515</v>
      </c>
      <c r="G424" s="352" t="n">
        <v>0.15</v>
      </c>
      <c r="H424" s="253" t="n">
        <v>12</v>
      </c>
      <c r="I424" s="253" t="s">
        <v>2417</v>
      </c>
      <c r="J424" s="220" t="n">
        <f aca="false">TRUNC((H424*G424),2)</f>
        <v>1.8</v>
      </c>
      <c r="M424" s="220" t="e">
        <f aca="false">VLOOKUP(B424,'INS-SIN-SD-10-2023'!A:D,4,0)</f>
        <v>#N/A</v>
      </c>
      <c r="N424" s="220" t="e">
        <f aca="false">M424=H424</f>
        <v>#N/A</v>
      </c>
      <c r="P424" s="333" t="s">
        <v>2614</v>
      </c>
    </row>
    <row r="425" customFormat="false" ht="15" hidden="false" customHeight="false" outlineLevel="0" collapsed="false">
      <c r="A425" s="353" t="s">
        <v>2140</v>
      </c>
      <c r="B425" s="354" t="s">
        <v>2411</v>
      </c>
      <c r="C425" s="355" t="s">
        <v>2621</v>
      </c>
      <c r="D425" s="355" t="s">
        <v>2622</v>
      </c>
      <c r="E425" s="356" t="s">
        <v>2430</v>
      </c>
      <c r="F425" s="356" t="s">
        <v>2415</v>
      </c>
      <c r="G425" s="357" t="s">
        <v>2416</v>
      </c>
      <c r="H425" s="358" t="s">
        <v>2417</v>
      </c>
      <c r="I425" s="350" t="n">
        <f aca="false">SUMIF(A:A,A425,J:J)</f>
        <v>1023.21</v>
      </c>
      <c r="K425" s="220" t="e">
        <f aca="false">VLOOKUP(A425,'CMP-SIN-SD-10-2023'!A:D,4,0)</f>
        <v>#N/A</v>
      </c>
      <c r="L425" s="220" t="e">
        <f aca="false">K425=I425</f>
        <v>#N/A</v>
      </c>
      <c r="P425" s="333" t="s">
        <v>2418</v>
      </c>
    </row>
    <row r="426" customFormat="false" ht="15" hidden="false" customHeight="false" outlineLevel="0" collapsed="false">
      <c r="A426" s="351" t="str">
        <f aca="false">IF(O426&lt;&gt;0,O426,A425)</f>
        <v>270810/AGETOP</v>
      </c>
      <c r="B426" s="205" t="n">
        <v>88309</v>
      </c>
      <c r="C426" s="206" t="s">
        <v>2622</v>
      </c>
      <c r="D426" s="206" t="s">
        <v>2623</v>
      </c>
      <c r="E426" s="207" t="s">
        <v>2415</v>
      </c>
      <c r="F426" s="207" t="s">
        <v>2502</v>
      </c>
      <c r="G426" s="352" t="n">
        <v>0.25</v>
      </c>
      <c r="H426" s="253" t="n">
        <f aca="false">VLOOKUP(B426,'CMP-SIN-SD-10-2023'!A:D,4,0)</f>
        <v>29.53</v>
      </c>
      <c r="I426" s="253" t="s">
        <v>2417</v>
      </c>
      <c r="J426" s="220" t="n">
        <f aca="false">TRUNC((H426*G426),2)</f>
        <v>7.38</v>
      </c>
      <c r="M426" s="220" t="n">
        <f aca="false">VLOOKUP(B426,'CMP-SIN-SD-10-2023'!A:D,4,0)</f>
        <v>29.53</v>
      </c>
      <c r="N426" s="220" t="n">
        <f aca="false">M426=H426</f>
        <v>1</v>
      </c>
      <c r="P426" s="333" t="s">
        <v>2418</v>
      </c>
    </row>
    <row r="427" customFormat="false" ht="15" hidden="false" customHeight="false" outlineLevel="0" collapsed="false">
      <c r="A427" s="351" t="str">
        <f aca="false">IF(O427&lt;&gt;0,O427,A426)</f>
        <v>270810/AGETOP</v>
      </c>
      <c r="B427" s="205" t="n">
        <v>1174</v>
      </c>
      <c r="C427" s="206" t="s">
        <v>2622</v>
      </c>
      <c r="D427" s="206" t="s">
        <v>2624</v>
      </c>
      <c r="E427" s="207" t="s">
        <v>2415</v>
      </c>
      <c r="F427" s="207" t="s">
        <v>2625</v>
      </c>
      <c r="G427" s="352" t="n">
        <v>4</v>
      </c>
      <c r="H427" s="253" t="n">
        <v>0.15</v>
      </c>
      <c r="I427" s="253" t="s">
        <v>2417</v>
      </c>
      <c r="J427" s="220" t="n">
        <f aca="false">TRUNC((H427*G427),2)</f>
        <v>0.6</v>
      </c>
      <c r="M427" s="220" t="e">
        <f aca="false">VLOOKUP(B427,'INS-SIN-SD-10-2023'!A:D,4,0)</f>
        <v>#N/A</v>
      </c>
      <c r="N427" s="220" t="e">
        <f aca="false">M427=H427</f>
        <v>#N/A</v>
      </c>
      <c r="P427" s="333" t="s">
        <v>2626</v>
      </c>
    </row>
    <row r="428" customFormat="false" ht="15" hidden="false" customHeight="false" outlineLevel="0" collapsed="false">
      <c r="A428" s="351" t="str">
        <f aca="false">IF(O428&lt;&gt;0,O428,A427)</f>
        <v>270810/AGETOP</v>
      </c>
      <c r="B428" s="205" t="n">
        <v>2413</v>
      </c>
      <c r="C428" s="206" t="s">
        <v>2622</v>
      </c>
      <c r="D428" s="206" t="s">
        <v>2627</v>
      </c>
      <c r="E428" s="207" t="s">
        <v>2415</v>
      </c>
      <c r="F428" s="207" t="s">
        <v>2625</v>
      </c>
      <c r="G428" s="352" t="n">
        <v>1</v>
      </c>
      <c r="H428" s="253" t="n">
        <v>1015.23</v>
      </c>
      <c r="I428" s="253" t="s">
        <v>2417</v>
      </c>
      <c r="J428" s="220" t="n">
        <f aca="false">TRUNC((H428*G428),2)</f>
        <v>1015.23</v>
      </c>
      <c r="M428" s="220" t="e">
        <f aca="false">VLOOKUP(B428,'INS-SIN-SD-10-2023'!A:D,4,0)</f>
        <v>#N/A</v>
      </c>
      <c r="N428" s="220" t="e">
        <f aca="false">M428=H428</f>
        <v>#N/A</v>
      </c>
      <c r="P428" s="333" t="s">
        <v>2626</v>
      </c>
    </row>
    <row r="429" customFormat="false" ht="30" hidden="false" customHeight="false" outlineLevel="0" collapsed="false">
      <c r="A429" s="353" t="s">
        <v>2095</v>
      </c>
      <c r="B429" s="354" t="s">
        <v>2411</v>
      </c>
      <c r="C429" s="355" t="s">
        <v>2628</v>
      </c>
      <c r="D429" s="355" t="s">
        <v>2629</v>
      </c>
      <c r="E429" s="356" t="s">
        <v>2414</v>
      </c>
      <c r="F429" s="356" t="s">
        <v>2415</v>
      </c>
      <c r="G429" s="357" t="s">
        <v>2416</v>
      </c>
      <c r="H429" s="358" t="s">
        <v>2417</v>
      </c>
      <c r="I429" s="350" t="n">
        <f aca="false">SUMIF(A:A,A429,J:J)</f>
        <v>7.65</v>
      </c>
      <c r="K429" s="220" t="e">
        <f aca="false">VLOOKUP(A429,'CMP-SIN-SD-10-2023'!A:D,4,0)</f>
        <v>#N/A</v>
      </c>
      <c r="L429" s="220" t="e">
        <f aca="false">K429=I429</f>
        <v>#N/A</v>
      </c>
      <c r="P429" s="333" t="s">
        <v>2418</v>
      </c>
    </row>
    <row r="430" customFormat="false" ht="15" hidden="false" customHeight="false" outlineLevel="0" collapsed="false">
      <c r="A430" s="351" t="str">
        <f aca="false">IF(O430&lt;&gt;0,O430,A429)</f>
        <v>CCU.02.0023</v>
      </c>
      <c r="B430" s="205" t="n">
        <v>88262</v>
      </c>
      <c r="C430" s="206" t="s">
        <v>2629</v>
      </c>
      <c r="D430" s="206" t="s">
        <v>2501</v>
      </c>
      <c r="E430" s="207" t="s">
        <v>2415</v>
      </c>
      <c r="F430" s="207" t="s">
        <v>2502</v>
      </c>
      <c r="G430" s="352" t="n">
        <v>0.13</v>
      </c>
      <c r="H430" s="253" t="n">
        <f aca="false">VLOOKUP(B430,'CMP-SIN-SD-10-2023'!A:D,4,0)</f>
        <v>29.14</v>
      </c>
      <c r="I430" s="253" t="s">
        <v>2417</v>
      </c>
      <c r="J430" s="220" t="n">
        <f aca="false">TRUNC((H430*G430),2)</f>
        <v>3.78</v>
      </c>
      <c r="M430" s="220" t="n">
        <f aca="false">VLOOKUP(B430,'CMP-SIN-SD-10-2023'!A:D,4,0)</f>
        <v>29.14</v>
      </c>
      <c r="N430" s="220" t="n">
        <f aca="false">M430=H430</f>
        <v>1</v>
      </c>
      <c r="P430" s="333" t="s">
        <v>2418</v>
      </c>
    </row>
    <row r="431" customFormat="false" ht="15" hidden="false" customHeight="false" outlineLevel="0" collapsed="false">
      <c r="A431" s="351" t="str">
        <f aca="false">IF(O431&lt;&gt;0,O431,A430)</f>
        <v>CCU.02.0023</v>
      </c>
      <c r="B431" s="205" t="n">
        <v>88316</v>
      </c>
      <c r="C431" s="206" t="s">
        <v>2629</v>
      </c>
      <c r="D431" s="206" t="s">
        <v>2512</v>
      </c>
      <c r="E431" s="207" t="s">
        <v>2415</v>
      </c>
      <c r="F431" s="207" t="s">
        <v>2502</v>
      </c>
      <c r="G431" s="352" t="n">
        <v>0.13</v>
      </c>
      <c r="H431" s="253" t="n">
        <f aca="false">VLOOKUP(B431,'CMP-SIN-SD-10-2023'!A:D,4,0)</f>
        <v>21.91</v>
      </c>
      <c r="I431" s="253" t="s">
        <v>2417</v>
      </c>
      <c r="J431" s="220" t="n">
        <f aca="false">TRUNC((H431*G431),2)</f>
        <v>2.84</v>
      </c>
      <c r="M431" s="220" t="n">
        <f aca="false">VLOOKUP(B431,'CMP-SIN-SD-10-2023'!A:D,4,0)</f>
        <v>21.91</v>
      </c>
      <c r="N431" s="220" t="n">
        <f aca="false">M431=H431</f>
        <v>1</v>
      </c>
      <c r="P431" s="333" t="s">
        <v>2418</v>
      </c>
    </row>
    <row r="432" customFormat="false" ht="15" hidden="false" customHeight="false" outlineLevel="0" collapsed="false">
      <c r="A432" s="351" t="str">
        <f aca="false">IF(O432&lt;&gt;0,O432,A431)</f>
        <v>CCU.02.0023</v>
      </c>
      <c r="B432" s="205" t="s">
        <v>2630</v>
      </c>
      <c r="C432" s="206" t="s">
        <v>2629</v>
      </c>
      <c r="D432" s="206" t="s">
        <v>2631</v>
      </c>
      <c r="E432" s="207" t="s">
        <v>2415</v>
      </c>
      <c r="F432" s="207" t="s">
        <v>2515</v>
      </c>
      <c r="G432" s="352" t="n">
        <v>0.02</v>
      </c>
      <c r="H432" s="253" t="n">
        <v>11.25</v>
      </c>
      <c r="I432" s="253" t="s">
        <v>2417</v>
      </c>
      <c r="J432" s="220" t="n">
        <f aca="false">TRUNC((H432*G432),2)</f>
        <v>0.22</v>
      </c>
      <c r="M432" s="220" t="e">
        <f aca="false">VLOOKUP(B432,'INS-SIN-SD-10-2023'!A:D,4,0)</f>
        <v>#N/A</v>
      </c>
      <c r="N432" s="220" t="e">
        <f aca="false">M432=H432</f>
        <v>#N/A</v>
      </c>
      <c r="P432" s="333" t="s">
        <v>2632</v>
      </c>
    </row>
    <row r="433" customFormat="false" ht="15" hidden="false" customHeight="false" outlineLevel="0" collapsed="false">
      <c r="A433" s="351" t="str">
        <f aca="false">IF(O433&lt;&gt;0,O433,A432)</f>
        <v>CCU.02.0023</v>
      </c>
      <c r="B433" s="205" t="s">
        <v>2633</v>
      </c>
      <c r="C433" s="206" t="s">
        <v>2629</v>
      </c>
      <c r="D433" s="206" t="s">
        <v>2634</v>
      </c>
      <c r="E433" s="207" t="s">
        <v>2415</v>
      </c>
      <c r="F433" s="207" t="s">
        <v>2440</v>
      </c>
      <c r="G433" s="352" t="n">
        <v>0.04</v>
      </c>
      <c r="H433" s="253" t="n">
        <v>10.74</v>
      </c>
      <c r="I433" s="253" t="s">
        <v>2417</v>
      </c>
      <c r="J433" s="220" t="n">
        <f aca="false">TRUNC((H433*G433),2)</f>
        <v>0.42</v>
      </c>
      <c r="M433" s="220" t="e">
        <f aca="false">VLOOKUP(B433,'INS-SIN-SD-10-2023'!A:D,4,0)</f>
        <v>#N/A</v>
      </c>
      <c r="N433" s="220" t="e">
        <f aca="false">M433=H433</f>
        <v>#N/A</v>
      </c>
      <c r="P433" s="333" t="s">
        <v>2632</v>
      </c>
    </row>
    <row r="434" customFormat="false" ht="15" hidden="false" customHeight="false" outlineLevel="0" collapsed="false">
      <c r="A434" s="351" t="str">
        <f aca="false">IF(O434&lt;&gt;0,O434,A433)</f>
        <v>CCU.02.0023</v>
      </c>
      <c r="B434" s="205" t="s">
        <v>2635</v>
      </c>
      <c r="C434" s="206" t="s">
        <v>2629</v>
      </c>
      <c r="D434" s="206" t="s">
        <v>2636</v>
      </c>
      <c r="E434" s="207" t="s">
        <v>2415</v>
      </c>
      <c r="F434" s="207" t="s">
        <v>2515</v>
      </c>
      <c r="G434" s="352" t="n">
        <v>0.012</v>
      </c>
      <c r="H434" s="253" t="n">
        <v>12.46</v>
      </c>
      <c r="I434" s="253" t="s">
        <v>2417</v>
      </c>
      <c r="J434" s="220" t="n">
        <f aca="false">TRUNC((H434*G434),2)</f>
        <v>0.14</v>
      </c>
      <c r="M434" s="220" t="e">
        <f aca="false">VLOOKUP(B434,'INS-SIN-SD-10-2023'!A:D,4,0)</f>
        <v>#N/A</v>
      </c>
      <c r="N434" s="220" t="e">
        <f aca="false">M434=H434</f>
        <v>#N/A</v>
      </c>
      <c r="P434" s="333" t="s">
        <v>2632</v>
      </c>
    </row>
    <row r="435" customFormat="false" ht="15" hidden="false" customHeight="false" outlineLevel="0" collapsed="false">
      <c r="A435" s="351" t="str">
        <f aca="false">IF(O435&lt;&gt;0,O435,A434)</f>
        <v>CCU.02.0023</v>
      </c>
      <c r="B435" s="205" t="s">
        <v>2637</v>
      </c>
      <c r="C435" s="206" t="s">
        <v>2629</v>
      </c>
      <c r="D435" s="206" t="s">
        <v>2638</v>
      </c>
      <c r="E435" s="207" t="s">
        <v>2415</v>
      </c>
      <c r="F435" s="207" t="s">
        <v>2414</v>
      </c>
      <c r="G435" s="352" t="n">
        <v>0.009</v>
      </c>
      <c r="H435" s="253" t="n">
        <v>28.72</v>
      </c>
      <c r="I435" s="253" t="s">
        <v>2417</v>
      </c>
      <c r="J435" s="220" t="n">
        <f aca="false">TRUNC((H435*G435),2)</f>
        <v>0.25</v>
      </c>
      <c r="M435" s="220" t="e">
        <f aca="false">VLOOKUP(B435,'INS-SIN-SD-10-2023'!A:D,4,0)</f>
        <v>#N/A</v>
      </c>
      <c r="N435" s="220" t="e">
        <f aca="false">M435=H435</f>
        <v>#N/A</v>
      </c>
      <c r="P435" s="333" t="s">
        <v>2632</v>
      </c>
    </row>
    <row r="436" customFormat="false" ht="45" hidden="false" customHeight="false" outlineLevel="0" collapsed="false">
      <c r="A436" s="353" t="n">
        <v>98525</v>
      </c>
      <c r="B436" s="354" t="s">
        <v>2411</v>
      </c>
      <c r="C436" s="355" t="s">
        <v>2639</v>
      </c>
      <c r="D436" s="355" t="s">
        <v>2640</v>
      </c>
      <c r="E436" s="356" t="s">
        <v>2414</v>
      </c>
      <c r="F436" s="356" t="s">
        <v>2415</v>
      </c>
      <c r="G436" s="357" t="s">
        <v>2416</v>
      </c>
      <c r="H436" s="358" t="s">
        <v>2417</v>
      </c>
      <c r="I436" s="350" t="n">
        <f aca="false">SUMIF(A:A,A436,J:J)</f>
        <v>0.39</v>
      </c>
      <c r="K436" s="220" t="n">
        <f aca="false">VLOOKUP(A436,'CMP-SIN-SD-10-2023'!A:D,4,0)</f>
        <v>0.39</v>
      </c>
      <c r="L436" s="220" t="n">
        <f aca="false">K436=I436</f>
        <v>1</v>
      </c>
      <c r="P436" s="333" t="s">
        <v>2418</v>
      </c>
    </row>
    <row r="437" customFormat="false" ht="15" hidden="false" customHeight="false" outlineLevel="0" collapsed="false">
      <c r="A437" s="351" t="n">
        <f aca="false">IF(O437&lt;&gt;0,O437,A436)</f>
        <v>98525</v>
      </c>
      <c r="B437" s="205" t="n">
        <v>88441</v>
      </c>
      <c r="C437" s="206" t="s">
        <v>2640</v>
      </c>
      <c r="D437" s="206" t="s">
        <v>2641</v>
      </c>
      <c r="E437" s="207" t="s">
        <v>2415</v>
      </c>
      <c r="F437" s="207" t="s">
        <v>2502</v>
      </c>
      <c r="G437" s="352" t="n">
        <v>0.003</v>
      </c>
      <c r="H437" s="253" t="n">
        <f aca="false">VLOOKUP(B437,'CMP-SIN-SD-10-2023'!A:D,4,0)</f>
        <v>26.02</v>
      </c>
      <c r="I437" s="253" t="s">
        <v>2417</v>
      </c>
      <c r="J437" s="220" t="n">
        <f aca="false">TRUNC((H437*G437),2)</f>
        <v>0.07</v>
      </c>
      <c r="M437" s="220" t="n">
        <f aca="false">VLOOKUP(B437,'CMP-SIN-SD-10-2023'!A:D,4,0)</f>
        <v>26.02</v>
      </c>
      <c r="N437" s="220" t="n">
        <f aca="false">M437=H437</f>
        <v>1</v>
      </c>
      <c r="P437" s="333" t="s">
        <v>2418</v>
      </c>
    </row>
    <row r="438" customFormat="false" ht="15" hidden="false" customHeight="false" outlineLevel="0" collapsed="false">
      <c r="A438" s="351" t="n">
        <f aca="false">IF(O438&lt;&gt;0,O438,A437)</f>
        <v>98525</v>
      </c>
      <c r="B438" s="205" t="n">
        <v>88316</v>
      </c>
      <c r="C438" s="206" t="s">
        <v>2640</v>
      </c>
      <c r="D438" s="206" t="s">
        <v>2512</v>
      </c>
      <c r="E438" s="207" t="s">
        <v>2415</v>
      </c>
      <c r="F438" s="207" t="s">
        <v>2502</v>
      </c>
      <c r="G438" s="352" t="n">
        <v>0.003</v>
      </c>
      <c r="H438" s="253" t="n">
        <f aca="false">VLOOKUP(B438,'CMP-SIN-SD-10-2023'!A:D,4,0)</f>
        <v>21.91</v>
      </c>
      <c r="I438" s="253" t="s">
        <v>2417</v>
      </c>
      <c r="J438" s="220" t="n">
        <f aca="false">TRUNC((H438*G438),2)</f>
        <v>0.06</v>
      </c>
      <c r="M438" s="220" t="n">
        <f aca="false">VLOOKUP(B438,'CMP-SIN-SD-10-2023'!A:D,4,0)</f>
        <v>21.91</v>
      </c>
      <c r="N438" s="220" t="n">
        <f aca="false">M438=H438</f>
        <v>1</v>
      </c>
      <c r="P438" s="333" t="s">
        <v>2418</v>
      </c>
    </row>
    <row r="439" customFormat="false" ht="30" hidden="false" customHeight="false" outlineLevel="0" collapsed="false">
      <c r="A439" s="351" t="n">
        <f aca="false">IF(O439&lt;&gt;0,O439,A438)</f>
        <v>98525</v>
      </c>
      <c r="B439" s="205" t="n">
        <v>89031</v>
      </c>
      <c r="C439" s="206" t="s">
        <v>2640</v>
      </c>
      <c r="D439" s="206" t="s">
        <v>2642</v>
      </c>
      <c r="E439" s="207" t="s">
        <v>2415</v>
      </c>
      <c r="F439" s="207" t="s">
        <v>2605</v>
      </c>
      <c r="G439" s="352" t="n">
        <v>0.0024</v>
      </c>
      <c r="H439" s="253" t="n">
        <f aca="false">VLOOKUP(B439,'CMP-SIN-SD-10-2023'!A:D,4,0)</f>
        <v>67.24</v>
      </c>
      <c r="I439" s="253" t="s">
        <v>2417</v>
      </c>
      <c r="J439" s="220" t="n">
        <f aca="false">TRUNC((H439*G439),2)</f>
        <v>0.16</v>
      </c>
      <c r="M439" s="220" t="n">
        <f aca="false">VLOOKUP(B439,'CMP-SIN-SD-10-2023'!A:D,4,0)</f>
        <v>67.24</v>
      </c>
      <c r="N439" s="220" t="n">
        <f aca="false">M439=H439</f>
        <v>1</v>
      </c>
      <c r="P439" s="333" t="s">
        <v>2418</v>
      </c>
    </row>
    <row r="440" customFormat="false" ht="30" hidden="false" customHeight="false" outlineLevel="0" collapsed="false">
      <c r="A440" s="351" t="n">
        <f aca="false">IF(O440&lt;&gt;0,O440,A439)</f>
        <v>98525</v>
      </c>
      <c r="B440" s="205" t="n">
        <v>89032</v>
      </c>
      <c r="C440" s="206" t="s">
        <v>2640</v>
      </c>
      <c r="D440" s="206" t="s">
        <v>2643</v>
      </c>
      <c r="E440" s="207" t="s">
        <v>2415</v>
      </c>
      <c r="F440" s="207" t="s">
        <v>2603</v>
      </c>
      <c r="G440" s="352" t="n">
        <v>0.0006</v>
      </c>
      <c r="H440" s="253" t="n">
        <f aca="false">VLOOKUP(B440,'CMP-SIN-SD-10-2023'!A:D,4,0)</f>
        <v>182.95</v>
      </c>
      <c r="I440" s="253" t="s">
        <v>2417</v>
      </c>
      <c r="J440" s="220" t="n">
        <f aca="false">TRUNC((H440*G440),2)</f>
        <v>0.1</v>
      </c>
      <c r="M440" s="220" t="n">
        <f aca="false">VLOOKUP(B440,'CMP-SIN-SD-10-2023'!A:D,4,0)</f>
        <v>182.95</v>
      </c>
      <c r="N440" s="220" t="n">
        <f aca="false">M440=H440</f>
        <v>1</v>
      </c>
      <c r="P440" s="333" t="s">
        <v>2418</v>
      </c>
    </row>
    <row r="441" customFormat="false" ht="45" hidden="false" customHeight="false" outlineLevel="0" collapsed="false">
      <c r="A441" s="353" t="s">
        <v>2118</v>
      </c>
      <c r="B441" s="354" t="s">
        <v>2411</v>
      </c>
      <c r="C441" s="355" t="s">
        <v>2644</v>
      </c>
      <c r="D441" s="355" t="s">
        <v>2645</v>
      </c>
      <c r="E441" s="356" t="s">
        <v>2438</v>
      </c>
      <c r="F441" s="356" t="s">
        <v>2415</v>
      </c>
      <c r="G441" s="357" t="s">
        <v>2416</v>
      </c>
      <c r="H441" s="358" t="s">
        <v>2417</v>
      </c>
      <c r="I441" s="350" t="n">
        <f aca="false">SUMIF(A:A,A441,J:J)</f>
        <v>4.19</v>
      </c>
      <c r="K441" s="220" t="e">
        <f aca="false">VLOOKUP(A441,'CMP-SIN-SD-10-2023'!A:D,4,0)</f>
        <v>#N/A</v>
      </c>
      <c r="L441" s="220" t="e">
        <f aca="false">K441=I441</f>
        <v>#N/A</v>
      </c>
      <c r="P441" s="333" t="s">
        <v>2418</v>
      </c>
    </row>
    <row r="442" customFormat="false" ht="45" hidden="false" customHeight="false" outlineLevel="0" collapsed="false">
      <c r="A442" s="351" t="str">
        <f aca="false">IF(O442&lt;&gt;0,O442,A441)</f>
        <v>74151/1</v>
      </c>
      <c r="B442" s="205" t="n">
        <v>5851</v>
      </c>
      <c r="C442" s="206" t="s">
        <v>2645</v>
      </c>
      <c r="D442" s="206" t="s">
        <v>2646</v>
      </c>
      <c r="E442" s="207" t="s">
        <v>2415</v>
      </c>
      <c r="F442" s="207" t="s">
        <v>2603</v>
      </c>
      <c r="G442" s="352" t="n">
        <v>0.0093458</v>
      </c>
      <c r="H442" s="253" t="n">
        <f aca="false">VLOOKUP(B442,'CMP-SIN-SD-10-2023'!A:D,4,0)</f>
        <v>242.74</v>
      </c>
      <c r="I442" s="253" t="s">
        <v>2417</v>
      </c>
      <c r="J442" s="220" t="n">
        <f aca="false">TRUNC((H442*G442),2)</f>
        <v>2.26</v>
      </c>
      <c r="M442" s="220" t="n">
        <f aca="false">VLOOKUP(B442,'CMP-SIN-SD-10-2023'!A:D,4,0)</f>
        <v>242.74</v>
      </c>
      <c r="N442" s="220" t="n">
        <f aca="false">M442=H442</f>
        <v>1</v>
      </c>
      <c r="P442" s="333" t="s">
        <v>2418</v>
      </c>
    </row>
    <row r="443" customFormat="false" ht="45" hidden="false" customHeight="false" outlineLevel="0" collapsed="false">
      <c r="A443" s="351" t="str">
        <f aca="false">IF(O443&lt;&gt;0,O443,A442)</f>
        <v>74151/1</v>
      </c>
      <c r="B443" s="205" t="n">
        <v>5944</v>
      </c>
      <c r="C443" s="206" t="s">
        <v>2645</v>
      </c>
      <c r="D443" s="206" t="s">
        <v>2647</v>
      </c>
      <c r="E443" s="207" t="s">
        <v>2415</v>
      </c>
      <c r="F443" s="207" t="s">
        <v>2603</v>
      </c>
      <c r="G443" s="352" t="n">
        <v>0.0054206</v>
      </c>
      <c r="H443" s="253" t="n">
        <f aca="false">VLOOKUP(B443,'CMP-SIN-SD-10-2023'!A:D,4,0)</f>
        <v>219.74</v>
      </c>
      <c r="I443" s="253" t="s">
        <v>2417</v>
      </c>
      <c r="J443" s="220" t="n">
        <f aca="false">TRUNC((H443*G443),2)</f>
        <v>1.19</v>
      </c>
      <c r="M443" s="220" t="n">
        <f aca="false">VLOOKUP(B443,'CMP-SIN-SD-10-2023'!A:D,4,0)</f>
        <v>219.74</v>
      </c>
      <c r="N443" s="220" t="n">
        <f aca="false">M443=H443</f>
        <v>1</v>
      </c>
      <c r="P443" s="333" t="s">
        <v>2418</v>
      </c>
    </row>
    <row r="444" customFormat="false" ht="45" hidden="false" customHeight="false" outlineLevel="0" collapsed="false">
      <c r="A444" s="351" t="str">
        <f aca="false">IF(O444&lt;&gt;0,O444,A443)</f>
        <v>74151/1</v>
      </c>
      <c r="B444" s="205" t="n">
        <v>5946</v>
      </c>
      <c r="C444" s="206" t="s">
        <v>2645</v>
      </c>
      <c r="D444" s="206" t="s">
        <v>2648</v>
      </c>
      <c r="E444" s="207" t="s">
        <v>2415</v>
      </c>
      <c r="F444" s="207" t="s">
        <v>2605</v>
      </c>
      <c r="G444" s="352" t="n">
        <v>0.0039252</v>
      </c>
      <c r="H444" s="253" t="n">
        <f aca="false">VLOOKUP(B444,'CMP-SIN-SD-10-2023'!A:D,4,0)</f>
        <v>87.18</v>
      </c>
      <c r="I444" s="253" t="s">
        <v>2417</v>
      </c>
      <c r="J444" s="220" t="n">
        <f aca="false">TRUNC((H444*G444),2)</f>
        <v>0.34</v>
      </c>
      <c r="M444" s="220" t="n">
        <f aca="false">VLOOKUP(B444,'CMP-SIN-SD-10-2023'!A:D,4,0)</f>
        <v>87.18</v>
      </c>
      <c r="N444" s="220" t="n">
        <f aca="false">M444=H444</f>
        <v>1</v>
      </c>
      <c r="P444" s="333" t="s">
        <v>2418</v>
      </c>
    </row>
    <row r="445" customFormat="false" ht="15" hidden="false" customHeight="false" outlineLevel="0" collapsed="false">
      <c r="A445" s="351" t="str">
        <f aca="false">IF(O445&lt;&gt;0,O445,A444)</f>
        <v>74151/1</v>
      </c>
      <c r="B445" s="205" t="n">
        <v>88316</v>
      </c>
      <c r="C445" s="206" t="s">
        <v>2645</v>
      </c>
      <c r="D445" s="206" t="s">
        <v>2512</v>
      </c>
      <c r="E445" s="207" t="s">
        <v>2415</v>
      </c>
      <c r="F445" s="207" t="s">
        <v>2502</v>
      </c>
      <c r="G445" s="352" t="n">
        <v>0.0186916</v>
      </c>
      <c r="H445" s="253" t="n">
        <f aca="false">VLOOKUP(B445,'CMP-SIN-SD-10-2023'!A:D,4,0)</f>
        <v>21.91</v>
      </c>
      <c r="I445" s="253" t="s">
        <v>2417</v>
      </c>
      <c r="J445" s="220" t="n">
        <f aca="false">TRUNC((H445*G445),2)</f>
        <v>0.4</v>
      </c>
      <c r="M445" s="220" t="n">
        <f aca="false">VLOOKUP(B445,'CMP-SIN-SD-10-2023'!A:D,4,0)</f>
        <v>21.91</v>
      </c>
      <c r="N445" s="220" t="n">
        <f aca="false">M445=H445</f>
        <v>1</v>
      </c>
      <c r="P445" s="333" t="s">
        <v>2418</v>
      </c>
    </row>
    <row r="446" customFormat="false" ht="60" hidden="false" customHeight="false" outlineLevel="0" collapsed="false">
      <c r="A446" s="353" t="s">
        <v>2083</v>
      </c>
      <c r="B446" s="354" t="s">
        <v>2411</v>
      </c>
      <c r="C446" s="355" t="s">
        <v>2649</v>
      </c>
      <c r="D446" s="355" t="s">
        <v>2650</v>
      </c>
      <c r="E446" s="356" t="s">
        <v>2438</v>
      </c>
      <c r="F446" s="356" t="s">
        <v>2415</v>
      </c>
      <c r="G446" s="357" t="s">
        <v>2416</v>
      </c>
      <c r="H446" s="358" t="s">
        <v>2417</v>
      </c>
      <c r="I446" s="350" t="n">
        <f aca="false">SUMIF(A:A,A446,J:J)</f>
        <v>78.04</v>
      </c>
      <c r="K446" s="220" t="e">
        <f aca="false">VLOOKUP(A446,'CMP-SIN-SD-10-2023'!A:D,4,0)</f>
        <v>#N/A</v>
      </c>
      <c r="L446" s="220" t="e">
        <f aca="false">K446=I446</f>
        <v>#N/A</v>
      </c>
      <c r="P446" s="333" t="s">
        <v>2418</v>
      </c>
    </row>
    <row r="447" customFormat="false" ht="60" hidden="false" customHeight="false" outlineLevel="0" collapsed="false">
      <c r="A447" s="351" t="str">
        <f aca="false">IF(O447&lt;&gt;0,O447,A446)</f>
        <v>CCU.02.0005</v>
      </c>
      <c r="B447" s="205" t="n">
        <v>5901</v>
      </c>
      <c r="C447" s="206" t="s">
        <v>2650</v>
      </c>
      <c r="D447" s="206" t="s">
        <v>2651</v>
      </c>
      <c r="E447" s="207" t="s">
        <v>2415</v>
      </c>
      <c r="F447" s="207" t="s">
        <v>2603</v>
      </c>
      <c r="G447" s="352" t="n">
        <v>0.004</v>
      </c>
      <c r="H447" s="253" t="n">
        <f aca="false">VLOOKUP(B447,'CMP-SIN-SD-10-2023'!A:D,4,0)</f>
        <v>320.94</v>
      </c>
      <c r="I447" s="253" t="s">
        <v>2417</v>
      </c>
      <c r="J447" s="220" t="n">
        <f aca="false">TRUNC((H447*G447),2)</f>
        <v>1.28</v>
      </c>
      <c r="M447" s="220" t="n">
        <f aca="false">VLOOKUP(B447,'CMP-SIN-SD-10-2023'!A:D,4,0)</f>
        <v>320.94</v>
      </c>
      <c r="N447" s="220" t="n">
        <f aca="false">M447=H447</f>
        <v>1</v>
      </c>
      <c r="P447" s="333" t="s">
        <v>2418</v>
      </c>
    </row>
    <row r="448" customFormat="false" ht="60" hidden="false" customHeight="false" outlineLevel="0" collapsed="false">
      <c r="A448" s="351" t="str">
        <f aca="false">IF(O448&lt;&gt;0,O448,A447)</f>
        <v>CCU.02.0005</v>
      </c>
      <c r="B448" s="205" t="n">
        <v>5903</v>
      </c>
      <c r="C448" s="206" t="s">
        <v>2650</v>
      </c>
      <c r="D448" s="206" t="s">
        <v>2652</v>
      </c>
      <c r="E448" s="207" t="s">
        <v>2415</v>
      </c>
      <c r="F448" s="207" t="s">
        <v>2605</v>
      </c>
      <c r="G448" s="352" t="n">
        <v>0.03</v>
      </c>
      <c r="H448" s="253" t="n">
        <f aca="false">VLOOKUP(B448,'CMP-SIN-SD-10-2023'!A:D,4,0)</f>
        <v>74.61</v>
      </c>
      <c r="I448" s="253" t="s">
        <v>2417</v>
      </c>
      <c r="J448" s="220" t="n">
        <f aca="false">TRUNC((H448*G448),2)</f>
        <v>2.23</v>
      </c>
      <c r="M448" s="220" t="n">
        <f aca="false">VLOOKUP(B448,'CMP-SIN-SD-10-2023'!A:D,4,0)</f>
        <v>74.61</v>
      </c>
      <c r="N448" s="220" t="n">
        <f aca="false">M448=H448</f>
        <v>1</v>
      </c>
      <c r="P448" s="333" t="s">
        <v>2418</v>
      </c>
    </row>
    <row r="449" customFormat="false" ht="45" hidden="false" customHeight="false" outlineLevel="0" collapsed="false">
      <c r="A449" s="351" t="str">
        <f aca="false">IF(O449&lt;&gt;0,O449,A448)</f>
        <v>CCU.02.0005</v>
      </c>
      <c r="B449" s="205" t="n">
        <v>5932</v>
      </c>
      <c r="C449" s="206" t="s">
        <v>2650</v>
      </c>
      <c r="D449" s="206" t="s">
        <v>2653</v>
      </c>
      <c r="E449" s="207" t="s">
        <v>2415</v>
      </c>
      <c r="F449" s="207" t="s">
        <v>2603</v>
      </c>
      <c r="G449" s="352" t="n">
        <v>0.006</v>
      </c>
      <c r="H449" s="253" t="n">
        <f aca="false">VLOOKUP(B449,'CMP-SIN-SD-10-2023'!A:D,4,0)</f>
        <v>254.44</v>
      </c>
      <c r="I449" s="253" t="s">
        <v>2417</v>
      </c>
      <c r="J449" s="220" t="n">
        <f aca="false">TRUNC((H449*G449),2)</f>
        <v>1.52</v>
      </c>
      <c r="M449" s="220" t="n">
        <f aca="false">VLOOKUP(B449,'CMP-SIN-SD-10-2023'!A:D,4,0)</f>
        <v>254.44</v>
      </c>
      <c r="N449" s="220" t="n">
        <f aca="false">M449=H449</f>
        <v>1</v>
      </c>
      <c r="P449" s="333" t="s">
        <v>2418</v>
      </c>
    </row>
    <row r="450" customFormat="false" ht="45" hidden="false" customHeight="false" outlineLevel="0" collapsed="false">
      <c r="A450" s="351" t="str">
        <f aca="false">IF(O450&lt;&gt;0,O450,A449)</f>
        <v>CCU.02.0005</v>
      </c>
      <c r="B450" s="205" t="n">
        <v>5934</v>
      </c>
      <c r="C450" s="206" t="s">
        <v>2650</v>
      </c>
      <c r="D450" s="206" t="s">
        <v>2654</v>
      </c>
      <c r="E450" s="207" t="s">
        <v>2415</v>
      </c>
      <c r="F450" s="207" t="s">
        <v>2605</v>
      </c>
      <c r="G450" s="352" t="n">
        <v>0.027</v>
      </c>
      <c r="H450" s="253" t="n">
        <f aca="false">VLOOKUP(B450,'CMP-SIN-SD-10-2023'!A:D,4,0)</f>
        <v>98.63</v>
      </c>
      <c r="I450" s="253" t="s">
        <v>2417</v>
      </c>
      <c r="J450" s="220" t="n">
        <f aca="false">TRUNC((H450*G450),2)</f>
        <v>2.66</v>
      </c>
      <c r="M450" s="220" t="n">
        <f aca="false">VLOOKUP(B450,'CMP-SIN-SD-10-2023'!A:D,4,0)</f>
        <v>98.63</v>
      </c>
      <c r="N450" s="220" t="n">
        <f aca="false">M450=H450</f>
        <v>1</v>
      </c>
      <c r="P450" s="333" t="s">
        <v>2418</v>
      </c>
    </row>
    <row r="451" customFormat="false" ht="45" hidden="false" customHeight="false" outlineLevel="0" collapsed="false">
      <c r="A451" s="351" t="str">
        <f aca="false">IF(O451&lt;&gt;0,O451,A450)</f>
        <v>CCU.02.0005</v>
      </c>
      <c r="B451" s="205" t="n">
        <v>73436</v>
      </c>
      <c r="C451" s="206" t="s">
        <v>2650</v>
      </c>
      <c r="D451" s="206" t="s">
        <v>2655</v>
      </c>
      <c r="E451" s="207" t="s">
        <v>2415</v>
      </c>
      <c r="F451" s="207" t="s">
        <v>2603</v>
      </c>
      <c r="G451" s="352" t="n">
        <v>0.01</v>
      </c>
      <c r="H451" s="253" t="n">
        <f aca="false">VLOOKUP(B451,'CMP-SIN-SD-10-2023'!A:D,4,0)</f>
        <v>165.58</v>
      </c>
      <c r="I451" s="253" t="s">
        <v>2417</v>
      </c>
      <c r="J451" s="220" t="n">
        <f aca="false">TRUNC((H451*G451),2)</f>
        <v>1.65</v>
      </c>
      <c r="M451" s="220" t="n">
        <f aca="false">VLOOKUP(B451,'CMP-SIN-SD-10-2023'!A:D,4,0)</f>
        <v>165.58</v>
      </c>
      <c r="N451" s="220" t="n">
        <f aca="false">M451=H451</f>
        <v>1</v>
      </c>
      <c r="P451" s="333" t="s">
        <v>2418</v>
      </c>
    </row>
    <row r="452" customFormat="false" ht="15" hidden="false" customHeight="false" outlineLevel="0" collapsed="false">
      <c r="A452" s="351" t="str">
        <f aca="false">IF(O452&lt;&gt;0,O452,A451)</f>
        <v>CCU.02.0005</v>
      </c>
      <c r="B452" s="205" t="n">
        <v>88316</v>
      </c>
      <c r="C452" s="206" t="s">
        <v>2650</v>
      </c>
      <c r="D452" s="206" t="s">
        <v>2512</v>
      </c>
      <c r="E452" s="207" t="s">
        <v>2415</v>
      </c>
      <c r="F452" s="207" t="s">
        <v>2502</v>
      </c>
      <c r="G452" s="352" t="n">
        <v>0.033</v>
      </c>
      <c r="H452" s="253" t="n">
        <f aca="false">VLOOKUP(B452,'CMP-SIN-SD-10-2023'!A:D,4,0)</f>
        <v>21.91</v>
      </c>
      <c r="I452" s="253" t="s">
        <v>2417</v>
      </c>
      <c r="J452" s="220" t="n">
        <f aca="false">TRUNC((H452*G452),2)</f>
        <v>0.72</v>
      </c>
      <c r="M452" s="220" t="n">
        <f aca="false">VLOOKUP(B452,'CMP-SIN-SD-10-2023'!A:D,4,0)</f>
        <v>21.91</v>
      </c>
      <c r="N452" s="220" t="n">
        <f aca="false">M452=H452</f>
        <v>1</v>
      </c>
      <c r="P452" s="333" t="s">
        <v>2418</v>
      </c>
    </row>
    <row r="453" customFormat="false" ht="45" hidden="false" customHeight="false" outlineLevel="0" collapsed="false">
      <c r="A453" s="351" t="str">
        <f aca="false">IF(O453&lt;&gt;0,O453,A452)</f>
        <v>CCU.02.0005</v>
      </c>
      <c r="B453" s="205" t="n">
        <v>93244</v>
      </c>
      <c r="C453" s="206" t="s">
        <v>2650</v>
      </c>
      <c r="D453" s="206" t="s">
        <v>2656</v>
      </c>
      <c r="E453" s="207" t="s">
        <v>2415</v>
      </c>
      <c r="F453" s="207" t="s">
        <v>2605</v>
      </c>
      <c r="G453" s="352" t="n">
        <v>0.023</v>
      </c>
      <c r="H453" s="253" t="n">
        <f aca="false">VLOOKUP(B453,'CMP-SIN-SD-10-2023'!A:D,4,0)</f>
        <v>66.67</v>
      </c>
      <c r="I453" s="253" t="s">
        <v>2417</v>
      </c>
      <c r="J453" s="220" t="n">
        <f aca="false">TRUNC((H453*G453),2)</f>
        <v>1.53</v>
      </c>
      <c r="M453" s="220" t="n">
        <f aca="false">VLOOKUP(B453,'CMP-SIN-SD-10-2023'!A:D,4,0)</f>
        <v>66.67</v>
      </c>
      <c r="N453" s="220" t="n">
        <f aca="false">M453=H453</f>
        <v>1</v>
      </c>
      <c r="P453" s="333" t="s">
        <v>2418</v>
      </c>
    </row>
    <row r="454" customFormat="false" ht="30" hidden="false" customHeight="false" outlineLevel="0" collapsed="false">
      <c r="A454" s="351" t="str">
        <f aca="false">IF(O454&lt;&gt;0,O454,A453)</f>
        <v>CCU.02.0005</v>
      </c>
      <c r="B454" s="205" t="n">
        <v>6081</v>
      </c>
      <c r="C454" s="206" t="s">
        <v>2650</v>
      </c>
      <c r="D454" s="206" t="s">
        <v>2657</v>
      </c>
      <c r="E454" s="207" t="s">
        <v>2415</v>
      </c>
      <c r="F454" s="207" t="s">
        <v>2438</v>
      </c>
      <c r="G454" s="352" t="n">
        <v>1.3</v>
      </c>
      <c r="H454" s="253" t="n">
        <f aca="false">VLOOKUP(B454,'INS-SIN-SD-10-2023'!A:D,4,0)</f>
        <v>51.12</v>
      </c>
      <c r="I454" s="253" t="s">
        <v>2417</v>
      </c>
      <c r="J454" s="220" t="n">
        <f aca="false">TRUNC((H454*G454),2)</f>
        <v>66.45</v>
      </c>
      <c r="M454" s="220" t="n">
        <f aca="false">VLOOKUP(B454,'INS-SIN-SD-10-2023'!A:D,4,0)</f>
        <v>51.12</v>
      </c>
      <c r="N454" s="220" t="n">
        <f aca="false">M454=H454</f>
        <v>1</v>
      </c>
      <c r="P454" s="333" t="s">
        <v>2492</v>
      </c>
    </row>
    <row r="455" customFormat="false" ht="60" hidden="false" customHeight="false" outlineLevel="0" collapsed="false">
      <c r="A455" s="353" t="n">
        <v>101768</v>
      </c>
      <c r="B455" s="354" t="s">
        <v>2411</v>
      </c>
      <c r="C455" s="355" t="s">
        <v>2658</v>
      </c>
      <c r="D455" s="355" t="s">
        <v>2659</v>
      </c>
      <c r="E455" s="356" t="s">
        <v>2438</v>
      </c>
      <c r="F455" s="356" t="s">
        <v>2415</v>
      </c>
      <c r="G455" s="357" t="s">
        <v>2416</v>
      </c>
      <c r="H455" s="358" t="s">
        <v>2417</v>
      </c>
      <c r="I455" s="350" t="n">
        <f aca="false">SUMIF(A:A,A455,J:J)</f>
        <v>42.32</v>
      </c>
      <c r="K455" s="220" t="n">
        <f aca="false">VLOOKUP(A455,'CMP-SIN-SD-10-2023'!A:D,4,0)</f>
        <v>42.32</v>
      </c>
      <c r="L455" s="220" t="n">
        <f aca="false">K455=I455</f>
        <v>1</v>
      </c>
      <c r="P455" s="333" t="s">
        <v>2418</v>
      </c>
    </row>
    <row r="456" customFormat="false" ht="60" hidden="false" customHeight="false" outlineLevel="0" collapsed="false">
      <c r="A456" s="351" t="n">
        <f aca="false">IF(O456&lt;&gt;0,O456,A455)</f>
        <v>101768</v>
      </c>
      <c r="B456" s="205" t="n">
        <v>5901</v>
      </c>
      <c r="C456" s="206" t="s">
        <v>2659</v>
      </c>
      <c r="D456" s="206" t="s">
        <v>2651</v>
      </c>
      <c r="E456" s="207" t="s">
        <v>2415</v>
      </c>
      <c r="F456" s="207" t="s">
        <v>2603</v>
      </c>
      <c r="G456" s="352" t="n">
        <v>0.0527</v>
      </c>
      <c r="H456" s="253" t="n">
        <f aca="false">VLOOKUP(B456,'CMP-SIN-SD-10-2023'!A:D,4,0)</f>
        <v>320.94</v>
      </c>
      <c r="I456" s="253" t="s">
        <v>2417</v>
      </c>
      <c r="J456" s="220" t="n">
        <f aca="false">TRUNC((H456*G456),2)</f>
        <v>16.91</v>
      </c>
      <c r="M456" s="220" t="n">
        <f aca="false">VLOOKUP(B456,'CMP-SIN-SD-10-2023'!A:D,4,0)</f>
        <v>320.94</v>
      </c>
      <c r="N456" s="220" t="n">
        <f aca="false">M456=H456</f>
        <v>1</v>
      </c>
      <c r="P456" s="333" t="s">
        <v>2418</v>
      </c>
    </row>
    <row r="457" customFormat="false" ht="60" hidden="false" customHeight="false" outlineLevel="0" collapsed="false">
      <c r="A457" s="351" t="n">
        <f aca="false">IF(O457&lt;&gt;0,O457,A456)</f>
        <v>101768</v>
      </c>
      <c r="B457" s="205" t="n">
        <v>5903</v>
      </c>
      <c r="C457" s="206" t="s">
        <v>2659</v>
      </c>
      <c r="D457" s="206" t="s">
        <v>2652</v>
      </c>
      <c r="E457" s="207" t="s">
        <v>2415</v>
      </c>
      <c r="F457" s="207" t="s">
        <v>2605</v>
      </c>
      <c r="G457" s="352" t="n">
        <v>0.0168</v>
      </c>
      <c r="H457" s="253" t="n">
        <f aca="false">VLOOKUP(B457,'CMP-SIN-SD-10-2023'!A:D,4,0)</f>
        <v>74.61</v>
      </c>
      <c r="I457" s="253" t="s">
        <v>2417</v>
      </c>
      <c r="J457" s="220" t="n">
        <f aca="false">TRUNC((H457*G457),2)</f>
        <v>1.25</v>
      </c>
      <c r="M457" s="220" t="n">
        <f aca="false">VLOOKUP(B457,'CMP-SIN-SD-10-2023'!A:D,4,0)</f>
        <v>74.61</v>
      </c>
      <c r="N457" s="220" t="n">
        <f aca="false">M457=H457</f>
        <v>1</v>
      </c>
      <c r="P457" s="333" t="s">
        <v>2418</v>
      </c>
    </row>
    <row r="458" customFormat="false" ht="30" hidden="false" customHeight="false" outlineLevel="0" collapsed="false">
      <c r="A458" s="351" t="n">
        <f aca="false">IF(O458&lt;&gt;0,O458,A457)</f>
        <v>101768</v>
      </c>
      <c r="B458" s="205" t="n">
        <v>5921</v>
      </c>
      <c r="C458" s="206" t="s">
        <v>2659</v>
      </c>
      <c r="D458" s="206" t="s">
        <v>2660</v>
      </c>
      <c r="E458" s="207" t="s">
        <v>2415</v>
      </c>
      <c r="F458" s="207" t="s">
        <v>2603</v>
      </c>
      <c r="G458" s="352" t="n">
        <v>0.0072</v>
      </c>
      <c r="H458" s="253" t="n">
        <f aca="false">VLOOKUP(B458,'CMP-SIN-SD-10-2023'!A:D,4,0)</f>
        <v>5.31</v>
      </c>
      <c r="I458" s="253" t="s">
        <v>2417</v>
      </c>
      <c r="J458" s="220" t="n">
        <f aca="false">TRUNC((H458*G458),2)</f>
        <v>0.03</v>
      </c>
      <c r="M458" s="220" t="n">
        <f aca="false">VLOOKUP(B458,'CMP-SIN-SD-10-2023'!A:D,4,0)</f>
        <v>5.31</v>
      </c>
      <c r="N458" s="220" t="n">
        <f aca="false">M458=H458</f>
        <v>1</v>
      </c>
      <c r="P458" s="333" t="s">
        <v>2418</v>
      </c>
    </row>
    <row r="459" customFormat="false" ht="30" hidden="false" customHeight="false" outlineLevel="0" collapsed="false">
      <c r="A459" s="351" t="n">
        <f aca="false">IF(O459&lt;&gt;0,O459,A458)</f>
        <v>101768</v>
      </c>
      <c r="B459" s="205" t="n">
        <v>5923</v>
      </c>
      <c r="C459" s="206" t="s">
        <v>2659</v>
      </c>
      <c r="D459" s="206" t="s">
        <v>2661</v>
      </c>
      <c r="E459" s="207" t="s">
        <v>2415</v>
      </c>
      <c r="F459" s="207" t="s">
        <v>2605</v>
      </c>
      <c r="G459" s="352" t="n">
        <v>0.0503</v>
      </c>
      <c r="H459" s="253" t="n">
        <f aca="false">VLOOKUP(B459,'CMP-SIN-SD-10-2023'!A:D,4,0)</f>
        <v>3.44</v>
      </c>
      <c r="I459" s="253" t="s">
        <v>2417</v>
      </c>
      <c r="J459" s="220" t="n">
        <f aca="false">TRUNC((H459*G459),2)</f>
        <v>0.17</v>
      </c>
      <c r="M459" s="220" t="n">
        <f aca="false">VLOOKUP(B459,'CMP-SIN-SD-10-2023'!A:D,4,0)</f>
        <v>3.44</v>
      </c>
      <c r="N459" s="220" t="n">
        <f aca="false">M459=H459</f>
        <v>1</v>
      </c>
      <c r="P459" s="333" t="s">
        <v>2418</v>
      </c>
    </row>
    <row r="460" customFormat="false" ht="45" hidden="false" customHeight="false" outlineLevel="0" collapsed="false">
      <c r="A460" s="351" t="n">
        <f aca="false">IF(O460&lt;&gt;0,O460,A459)</f>
        <v>101768</v>
      </c>
      <c r="B460" s="205" t="n">
        <v>5932</v>
      </c>
      <c r="C460" s="206" t="s">
        <v>2659</v>
      </c>
      <c r="D460" s="206" t="s">
        <v>2653</v>
      </c>
      <c r="E460" s="207" t="s">
        <v>2415</v>
      </c>
      <c r="F460" s="207" t="s">
        <v>2603</v>
      </c>
      <c r="G460" s="352" t="n">
        <v>0.0059</v>
      </c>
      <c r="H460" s="253" t="n">
        <f aca="false">VLOOKUP(B460,'CMP-SIN-SD-10-2023'!A:D,4,0)</f>
        <v>254.44</v>
      </c>
      <c r="I460" s="253" t="s">
        <v>2417</v>
      </c>
      <c r="J460" s="220" t="n">
        <f aca="false">TRUNC((H460*G460),2)</f>
        <v>1.5</v>
      </c>
      <c r="M460" s="220" t="n">
        <f aca="false">VLOOKUP(B460,'CMP-SIN-SD-10-2023'!A:D,4,0)</f>
        <v>254.44</v>
      </c>
      <c r="N460" s="220" t="n">
        <f aca="false">M460=H460</f>
        <v>1</v>
      </c>
      <c r="P460" s="333" t="s">
        <v>2418</v>
      </c>
    </row>
    <row r="461" customFormat="false" ht="45" hidden="false" customHeight="false" outlineLevel="0" collapsed="false">
      <c r="A461" s="351" t="n">
        <f aca="false">IF(O461&lt;&gt;0,O461,A460)</f>
        <v>101768</v>
      </c>
      <c r="B461" s="205" t="n">
        <v>5934</v>
      </c>
      <c r="C461" s="206" t="s">
        <v>2659</v>
      </c>
      <c r="D461" s="206" t="s">
        <v>2654</v>
      </c>
      <c r="E461" s="207" t="s">
        <v>2415</v>
      </c>
      <c r="F461" s="207" t="s">
        <v>2605</v>
      </c>
      <c r="G461" s="352" t="n">
        <v>0.0516</v>
      </c>
      <c r="H461" s="253" t="n">
        <f aca="false">VLOOKUP(B461,'CMP-SIN-SD-10-2023'!A:D,4,0)</f>
        <v>98.63</v>
      </c>
      <c r="I461" s="253" t="s">
        <v>2417</v>
      </c>
      <c r="J461" s="220" t="n">
        <f aca="false">TRUNC((H461*G461),2)</f>
        <v>5.08</v>
      </c>
      <c r="M461" s="220" t="n">
        <f aca="false">VLOOKUP(B461,'CMP-SIN-SD-10-2023'!A:D,4,0)</f>
        <v>98.63</v>
      </c>
      <c r="N461" s="220" t="n">
        <f aca="false">M461=H461</f>
        <v>1</v>
      </c>
      <c r="P461" s="333" t="s">
        <v>2418</v>
      </c>
    </row>
    <row r="462" customFormat="false" ht="45" hidden="false" customHeight="false" outlineLevel="0" collapsed="false">
      <c r="A462" s="351" t="n">
        <f aca="false">IF(O462&lt;&gt;0,O462,A461)</f>
        <v>101768</v>
      </c>
      <c r="B462" s="205" t="n">
        <v>73436</v>
      </c>
      <c r="C462" s="206" t="s">
        <v>2659</v>
      </c>
      <c r="D462" s="206" t="s">
        <v>2655</v>
      </c>
      <c r="E462" s="207" t="s">
        <v>2415</v>
      </c>
      <c r="F462" s="207" t="s">
        <v>2603</v>
      </c>
      <c r="G462" s="352" t="n">
        <v>0.0407</v>
      </c>
      <c r="H462" s="253" t="n">
        <f aca="false">VLOOKUP(B462,'CMP-SIN-SD-10-2023'!A:D,4,0)</f>
        <v>165.58</v>
      </c>
      <c r="I462" s="253" t="s">
        <v>2417</v>
      </c>
      <c r="J462" s="220" t="n">
        <f aca="false">TRUNC((H462*G462),2)</f>
        <v>6.73</v>
      </c>
      <c r="M462" s="220" t="n">
        <f aca="false">VLOOKUP(B462,'CMP-SIN-SD-10-2023'!A:D,4,0)</f>
        <v>165.58</v>
      </c>
      <c r="N462" s="220" t="n">
        <f aca="false">M462=H462</f>
        <v>1</v>
      </c>
      <c r="P462" s="333" t="s">
        <v>2418</v>
      </c>
    </row>
    <row r="463" customFormat="false" ht="15" hidden="false" customHeight="false" outlineLevel="0" collapsed="false">
      <c r="A463" s="351" t="n">
        <f aca="false">IF(O463&lt;&gt;0,O463,A462)</f>
        <v>101768</v>
      </c>
      <c r="B463" s="205" t="n">
        <v>88316</v>
      </c>
      <c r="C463" s="206" t="s">
        <v>2659</v>
      </c>
      <c r="D463" s="206" t="s">
        <v>2512</v>
      </c>
      <c r="E463" s="207" t="s">
        <v>2415</v>
      </c>
      <c r="F463" s="207" t="s">
        <v>2502</v>
      </c>
      <c r="G463" s="352" t="n">
        <v>0.0575</v>
      </c>
      <c r="H463" s="253" t="n">
        <f aca="false">VLOOKUP(B463,'CMP-SIN-SD-10-2023'!A:D,4,0)</f>
        <v>21.91</v>
      </c>
      <c r="I463" s="253" t="s">
        <v>2417</v>
      </c>
      <c r="J463" s="220" t="n">
        <f aca="false">TRUNC((H463*G463),2)</f>
        <v>1.25</v>
      </c>
      <c r="M463" s="220" t="n">
        <f aca="false">VLOOKUP(B463,'CMP-SIN-SD-10-2023'!A:D,4,0)</f>
        <v>21.91</v>
      </c>
      <c r="N463" s="220" t="n">
        <f aca="false">M463=H463</f>
        <v>1</v>
      </c>
      <c r="P463" s="333" t="s">
        <v>2418</v>
      </c>
    </row>
    <row r="464" customFormat="false" ht="30" hidden="false" customHeight="false" outlineLevel="0" collapsed="false">
      <c r="A464" s="351" t="n">
        <f aca="false">IF(O464&lt;&gt;0,O464,A463)</f>
        <v>101768</v>
      </c>
      <c r="B464" s="205" t="n">
        <v>89035</v>
      </c>
      <c r="C464" s="206" t="s">
        <v>2659</v>
      </c>
      <c r="D464" s="206" t="s">
        <v>2662</v>
      </c>
      <c r="E464" s="207" t="s">
        <v>2415</v>
      </c>
      <c r="F464" s="207" t="s">
        <v>2603</v>
      </c>
      <c r="G464" s="352" t="n">
        <v>0.0072</v>
      </c>
      <c r="H464" s="253" t="n">
        <f aca="false">VLOOKUP(B464,'CMP-SIN-SD-10-2023'!A:D,4,0)</f>
        <v>124.72</v>
      </c>
      <c r="I464" s="253" t="s">
        <v>2417</v>
      </c>
      <c r="J464" s="220" t="n">
        <f aca="false">TRUNC((H464*G464),2)</f>
        <v>0.89</v>
      </c>
      <c r="M464" s="220" t="n">
        <f aca="false">VLOOKUP(B464,'CMP-SIN-SD-10-2023'!A:D,4,0)</f>
        <v>124.72</v>
      </c>
      <c r="N464" s="220" t="n">
        <f aca="false">M464=H464</f>
        <v>1</v>
      </c>
      <c r="P464" s="333" t="s">
        <v>2418</v>
      </c>
    </row>
    <row r="465" customFormat="false" ht="30" hidden="false" customHeight="false" outlineLevel="0" collapsed="false">
      <c r="A465" s="351" t="n">
        <f aca="false">IF(O465&lt;&gt;0,O465,A464)</f>
        <v>101768</v>
      </c>
      <c r="B465" s="205" t="n">
        <v>89036</v>
      </c>
      <c r="C465" s="206" t="s">
        <v>2659</v>
      </c>
      <c r="D465" s="206" t="s">
        <v>2663</v>
      </c>
      <c r="E465" s="207" t="s">
        <v>2415</v>
      </c>
      <c r="F465" s="207" t="s">
        <v>2605</v>
      </c>
      <c r="G465" s="352" t="n">
        <v>0.0503</v>
      </c>
      <c r="H465" s="253" t="n">
        <f aca="false">VLOOKUP(B465,'CMP-SIN-SD-10-2023'!A:D,4,0)</f>
        <v>42.05</v>
      </c>
      <c r="I465" s="253" t="s">
        <v>2417</v>
      </c>
      <c r="J465" s="220" t="n">
        <f aca="false">TRUNC((H465*G465),2)</f>
        <v>2.11</v>
      </c>
      <c r="M465" s="220" t="n">
        <f aca="false">VLOOKUP(B465,'CMP-SIN-SD-10-2023'!A:D,4,0)</f>
        <v>42.05</v>
      </c>
      <c r="N465" s="220" t="n">
        <f aca="false">M465=H465</f>
        <v>1</v>
      </c>
      <c r="P465" s="333" t="s">
        <v>2418</v>
      </c>
    </row>
    <row r="466" customFormat="false" ht="45" hidden="false" customHeight="false" outlineLevel="0" collapsed="false">
      <c r="A466" s="351" t="n">
        <f aca="false">IF(O466&lt;&gt;0,O466,A465)</f>
        <v>101768</v>
      </c>
      <c r="B466" s="205" t="n">
        <v>93244</v>
      </c>
      <c r="C466" s="206" t="s">
        <v>2659</v>
      </c>
      <c r="D466" s="206" t="s">
        <v>2656</v>
      </c>
      <c r="E466" s="207" t="s">
        <v>2415</v>
      </c>
      <c r="F466" s="207" t="s">
        <v>2605</v>
      </c>
      <c r="G466" s="352" t="n">
        <v>0.0058</v>
      </c>
      <c r="H466" s="253" t="n">
        <f aca="false">VLOOKUP(B466,'CMP-SIN-SD-10-2023'!A:D,4,0)</f>
        <v>66.67</v>
      </c>
      <c r="I466" s="253" t="s">
        <v>2417</v>
      </c>
      <c r="J466" s="220" t="n">
        <f aca="false">TRUNC((H466*G466),2)</f>
        <v>0.38</v>
      </c>
      <c r="M466" s="220" t="n">
        <f aca="false">VLOOKUP(B466,'CMP-SIN-SD-10-2023'!A:D,4,0)</f>
        <v>66.67</v>
      </c>
      <c r="N466" s="220" t="n">
        <f aca="false">M466=H466</f>
        <v>1</v>
      </c>
      <c r="P466" s="333" t="s">
        <v>2418</v>
      </c>
    </row>
    <row r="467" customFormat="false" ht="45" hidden="false" customHeight="false" outlineLevel="0" collapsed="false">
      <c r="A467" s="351" t="n">
        <f aca="false">IF(O467&lt;&gt;0,O467,A466)</f>
        <v>101768</v>
      </c>
      <c r="B467" s="205" t="n">
        <v>96463</v>
      </c>
      <c r="C467" s="206" t="s">
        <v>2659</v>
      </c>
      <c r="D467" s="206" t="s">
        <v>2664</v>
      </c>
      <c r="E467" s="207" t="s">
        <v>2415</v>
      </c>
      <c r="F467" s="207" t="s">
        <v>2603</v>
      </c>
      <c r="G467" s="352" t="n">
        <v>0.0058</v>
      </c>
      <c r="H467" s="253" t="n">
        <f aca="false">VLOOKUP(B467,'CMP-SIN-SD-10-2023'!A:D,4,0)</f>
        <v>222.24</v>
      </c>
      <c r="I467" s="253" t="s">
        <v>2417</v>
      </c>
      <c r="J467" s="220" t="n">
        <f aca="false">TRUNC((H467*G467),2)</f>
        <v>1.28</v>
      </c>
      <c r="M467" s="220" t="n">
        <f aca="false">VLOOKUP(B467,'CMP-SIN-SD-10-2023'!A:D,4,0)</f>
        <v>222.24</v>
      </c>
      <c r="N467" s="220" t="n">
        <f aca="false">M467=H467</f>
        <v>1</v>
      </c>
      <c r="P467" s="333" t="s">
        <v>2418</v>
      </c>
    </row>
    <row r="468" customFormat="false" ht="45" hidden="false" customHeight="false" outlineLevel="0" collapsed="false">
      <c r="A468" s="351" t="n">
        <f aca="false">IF(O468&lt;&gt;0,O468,A467)</f>
        <v>101768</v>
      </c>
      <c r="B468" s="205" t="n">
        <v>96464</v>
      </c>
      <c r="C468" s="206" t="s">
        <v>2659</v>
      </c>
      <c r="D468" s="206" t="s">
        <v>2665</v>
      </c>
      <c r="E468" s="207" t="s">
        <v>2415</v>
      </c>
      <c r="F468" s="207" t="s">
        <v>2605</v>
      </c>
      <c r="G468" s="352" t="n">
        <v>0.0517</v>
      </c>
      <c r="H468" s="253" t="n">
        <f aca="false">VLOOKUP(B468,'CMP-SIN-SD-10-2023'!A:D,4,0)</f>
        <v>91.78</v>
      </c>
      <c r="I468" s="253" t="s">
        <v>2417</v>
      </c>
      <c r="J468" s="220" t="n">
        <f aca="false">TRUNC((H468*G468),2)</f>
        <v>4.74</v>
      </c>
      <c r="M468" s="220" t="n">
        <f aca="false">VLOOKUP(B468,'CMP-SIN-SD-10-2023'!A:D,4,0)</f>
        <v>91.78</v>
      </c>
      <c r="N468" s="220" t="n">
        <f aca="false">M468=H468</f>
        <v>1</v>
      </c>
      <c r="P468" s="333" t="s">
        <v>2418</v>
      </c>
    </row>
    <row r="469" customFormat="false" ht="60" hidden="false" customHeight="false" outlineLevel="0" collapsed="false">
      <c r="A469" s="353" t="n">
        <v>100975</v>
      </c>
      <c r="B469" s="354" t="s">
        <v>2411</v>
      </c>
      <c r="C469" s="355" t="s">
        <v>2666</v>
      </c>
      <c r="D469" s="355" t="s">
        <v>2667</v>
      </c>
      <c r="E469" s="356" t="s">
        <v>2438</v>
      </c>
      <c r="F469" s="356" t="s">
        <v>2415</v>
      </c>
      <c r="G469" s="357" t="s">
        <v>2416</v>
      </c>
      <c r="H469" s="358" t="s">
        <v>2417</v>
      </c>
      <c r="I469" s="350" t="n">
        <f aca="false">SUMIF(A:A,A469,J:J)</f>
        <v>8.58</v>
      </c>
      <c r="K469" s="220" t="n">
        <f aca="false">VLOOKUP(A469,'CMP-SIN-SD-10-2023'!A:D,4,0)</f>
        <v>8.58</v>
      </c>
      <c r="L469" s="220" t="n">
        <f aca="false">K469=I469</f>
        <v>1</v>
      </c>
      <c r="P469" s="333" t="s">
        <v>2418</v>
      </c>
    </row>
    <row r="470" customFormat="false" ht="45" hidden="false" customHeight="false" outlineLevel="0" collapsed="false">
      <c r="A470" s="351" t="n">
        <f aca="false">IF(O470&lt;&gt;0,O470,A469)</f>
        <v>100975</v>
      </c>
      <c r="B470" s="205" t="n">
        <v>5940</v>
      </c>
      <c r="C470" s="206" t="s">
        <v>2667</v>
      </c>
      <c r="D470" s="206" t="s">
        <v>2668</v>
      </c>
      <c r="E470" s="207" t="s">
        <v>2415</v>
      </c>
      <c r="F470" s="207" t="s">
        <v>2603</v>
      </c>
      <c r="G470" s="352" t="n">
        <v>0.0083</v>
      </c>
      <c r="H470" s="253" t="n">
        <f aca="false">VLOOKUP(B470,'CMP-SIN-SD-10-2023'!A:D,4,0)</f>
        <v>179.43</v>
      </c>
      <c r="I470" s="253" t="s">
        <v>2417</v>
      </c>
      <c r="J470" s="220" t="n">
        <f aca="false">TRUNC((H470*G470),2)</f>
        <v>1.48</v>
      </c>
      <c r="M470" s="220" t="n">
        <f aca="false">VLOOKUP(B470,'CMP-SIN-SD-10-2023'!A:D,4,0)</f>
        <v>179.43</v>
      </c>
      <c r="N470" s="220" t="n">
        <f aca="false">M470=H470</f>
        <v>1</v>
      </c>
      <c r="P470" s="333" t="s">
        <v>2418</v>
      </c>
    </row>
    <row r="471" customFormat="false" ht="45" hidden="false" customHeight="false" outlineLevel="0" collapsed="false">
      <c r="A471" s="351" t="n">
        <f aca="false">IF(O471&lt;&gt;0,O471,A470)</f>
        <v>100975</v>
      </c>
      <c r="B471" s="205" t="n">
        <v>5942</v>
      </c>
      <c r="C471" s="206" t="s">
        <v>2667</v>
      </c>
      <c r="D471" s="206" t="s">
        <v>2669</v>
      </c>
      <c r="E471" s="207" t="s">
        <v>2415</v>
      </c>
      <c r="F471" s="207" t="s">
        <v>2605</v>
      </c>
      <c r="G471" s="352" t="n">
        <v>0.0085</v>
      </c>
      <c r="H471" s="253" t="n">
        <f aca="false">VLOOKUP(B471,'CMP-SIN-SD-10-2023'!A:D,4,0)</f>
        <v>69.67</v>
      </c>
      <c r="I471" s="253" t="s">
        <v>2417</v>
      </c>
      <c r="J471" s="220" t="n">
        <f aca="false">TRUNC((H471*G471),2)</f>
        <v>0.59</v>
      </c>
      <c r="M471" s="220" t="n">
        <f aca="false">VLOOKUP(B471,'CMP-SIN-SD-10-2023'!A:D,4,0)</f>
        <v>69.67</v>
      </c>
      <c r="N471" s="220" t="n">
        <f aca="false">M471=H471</f>
        <v>1</v>
      </c>
      <c r="P471" s="333" t="s">
        <v>2418</v>
      </c>
    </row>
    <row r="472" customFormat="false" ht="60" hidden="false" customHeight="false" outlineLevel="0" collapsed="false">
      <c r="A472" s="351" t="n">
        <f aca="false">IF(O472&lt;&gt;0,O472,A471)</f>
        <v>100975</v>
      </c>
      <c r="B472" s="205" t="n">
        <v>89876</v>
      </c>
      <c r="C472" s="206" t="s">
        <v>2667</v>
      </c>
      <c r="D472" s="206" t="s">
        <v>2670</v>
      </c>
      <c r="E472" s="207" t="s">
        <v>2415</v>
      </c>
      <c r="F472" s="207" t="s">
        <v>2603</v>
      </c>
      <c r="G472" s="352" t="n">
        <v>0.0169</v>
      </c>
      <c r="H472" s="253" t="n">
        <f aca="false">VLOOKUP(B472,'CMP-SIN-SD-10-2023'!A:D,4,0)</f>
        <v>329.12</v>
      </c>
      <c r="I472" s="253" t="s">
        <v>2417</v>
      </c>
      <c r="J472" s="220" t="n">
        <f aca="false">TRUNC((H472*G472),2)</f>
        <v>5.56</v>
      </c>
      <c r="M472" s="220" t="n">
        <f aca="false">VLOOKUP(B472,'CMP-SIN-SD-10-2023'!A:D,4,0)</f>
        <v>329.12</v>
      </c>
      <c r="N472" s="220" t="n">
        <f aca="false">M472=H472</f>
        <v>1</v>
      </c>
      <c r="P472" s="333" t="s">
        <v>2418</v>
      </c>
    </row>
    <row r="473" customFormat="false" ht="60" hidden="false" customHeight="false" outlineLevel="0" collapsed="false">
      <c r="A473" s="351" t="n">
        <f aca="false">IF(O473&lt;&gt;0,O473,A472)</f>
        <v>100975</v>
      </c>
      <c r="B473" s="205" t="n">
        <v>89877</v>
      </c>
      <c r="C473" s="206" t="s">
        <v>2667</v>
      </c>
      <c r="D473" s="206" t="s">
        <v>2671</v>
      </c>
      <c r="E473" s="207" t="s">
        <v>2415</v>
      </c>
      <c r="F473" s="207" t="s">
        <v>2605</v>
      </c>
      <c r="G473" s="352" t="n">
        <v>0.011</v>
      </c>
      <c r="H473" s="253" t="n">
        <f aca="false">VLOOKUP(B473,'CMP-SIN-SD-10-2023'!A:D,4,0)</f>
        <v>86.45</v>
      </c>
      <c r="I473" s="253" t="s">
        <v>2417</v>
      </c>
      <c r="J473" s="220" t="n">
        <f aca="false">TRUNC((H473*G473),2)</f>
        <v>0.95</v>
      </c>
      <c r="M473" s="220" t="n">
        <f aca="false">VLOOKUP(B473,'CMP-SIN-SD-10-2023'!A:D,4,0)</f>
        <v>86.45</v>
      </c>
      <c r="N473" s="220" t="n">
        <f aca="false">M473=H473</f>
        <v>1</v>
      </c>
      <c r="P473" s="333" t="s">
        <v>2418</v>
      </c>
    </row>
    <row r="474" customFormat="false" ht="120" hidden="false" customHeight="false" outlineLevel="0" collapsed="false">
      <c r="A474" s="353" t="s">
        <v>2137</v>
      </c>
      <c r="B474" s="354" t="s">
        <v>2411</v>
      </c>
      <c r="C474" s="355" t="s">
        <v>2672</v>
      </c>
      <c r="D474" s="355" t="s">
        <v>2673</v>
      </c>
      <c r="E474" s="356" t="s">
        <v>2674</v>
      </c>
      <c r="F474" s="356" t="s">
        <v>2415</v>
      </c>
      <c r="G474" s="357" t="s">
        <v>2416</v>
      </c>
      <c r="H474" s="358" t="s">
        <v>2417</v>
      </c>
      <c r="I474" s="350" t="n">
        <f aca="false">SUMIF(A:A,A474,J:J)</f>
        <v>1.45</v>
      </c>
      <c r="K474" s="220" t="e">
        <f aca="false">VLOOKUP(A474,'CMP-SIN-SD-10-2023'!A:D,4,0)</f>
        <v>#N/A</v>
      </c>
      <c r="L474" s="220" t="e">
        <f aca="false">K474=I474</f>
        <v>#N/A</v>
      </c>
      <c r="P474" s="333" t="s">
        <v>2418</v>
      </c>
    </row>
    <row r="475" customFormat="false" ht="60" hidden="false" customHeight="false" outlineLevel="0" collapsed="false">
      <c r="A475" s="351" t="str">
        <f aca="false">IF(O475&lt;&gt;0,O475,A474)</f>
        <v>CCU.02.0006</v>
      </c>
      <c r="B475" s="205" t="n">
        <v>89876</v>
      </c>
      <c r="C475" s="206" t="s">
        <v>2673</v>
      </c>
      <c r="D475" s="206" t="s">
        <v>2670</v>
      </c>
      <c r="E475" s="207" t="s">
        <v>2415</v>
      </c>
      <c r="F475" s="207" t="s">
        <v>2603</v>
      </c>
      <c r="G475" s="352" t="n">
        <v>0.004</v>
      </c>
      <c r="H475" s="253" t="n">
        <f aca="false">VLOOKUP(B475,'CMP-SIN-SD-10-2023'!A:D,4,0)</f>
        <v>329.12</v>
      </c>
      <c r="I475" s="253" t="s">
        <v>2417</v>
      </c>
      <c r="J475" s="220" t="n">
        <f aca="false">TRUNC((H475*G475),2)</f>
        <v>1.31</v>
      </c>
      <c r="M475" s="220" t="n">
        <f aca="false">VLOOKUP(B475,'CMP-SIN-SD-10-2023'!A:D,4,0)</f>
        <v>329.12</v>
      </c>
      <c r="N475" s="220" t="n">
        <f aca="false">M475=H475</f>
        <v>1</v>
      </c>
      <c r="P475" s="333" t="s">
        <v>2418</v>
      </c>
    </row>
    <row r="476" customFormat="false" ht="60" hidden="false" customHeight="false" outlineLevel="0" collapsed="false">
      <c r="A476" s="351" t="str">
        <f aca="false">IF(O476&lt;&gt;0,O476,A475)</f>
        <v>CCU.02.0006</v>
      </c>
      <c r="B476" s="205" t="n">
        <v>89877</v>
      </c>
      <c r="C476" s="206" t="s">
        <v>2673</v>
      </c>
      <c r="D476" s="206" t="s">
        <v>2671</v>
      </c>
      <c r="E476" s="207" t="s">
        <v>2415</v>
      </c>
      <c r="F476" s="207" t="s">
        <v>2605</v>
      </c>
      <c r="G476" s="352" t="n">
        <v>0.0017</v>
      </c>
      <c r="H476" s="253" t="n">
        <f aca="false">VLOOKUP(B476,'CMP-SIN-SD-10-2023'!A:D,4,0)</f>
        <v>86.45</v>
      </c>
      <c r="I476" s="253" t="s">
        <v>2417</v>
      </c>
      <c r="J476" s="220" t="n">
        <f aca="false">TRUNC((H476*G476),2)</f>
        <v>0.14</v>
      </c>
      <c r="M476" s="220" t="n">
        <f aca="false">VLOOKUP(B476,'CMP-SIN-SD-10-2023'!A:D,4,0)</f>
        <v>86.45</v>
      </c>
      <c r="N476" s="220" t="n">
        <f aca="false">M476=H476</f>
        <v>1</v>
      </c>
      <c r="P476" s="333" t="s">
        <v>2418</v>
      </c>
    </row>
    <row r="477" customFormat="false" ht="30" hidden="false" customHeight="false" outlineLevel="0" collapsed="false">
      <c r="A477" s="353" t="n">
        <v>79480</v>
      </c>
      <c r="B477" s="354" t="s">
        <v>2411</v>
      </c>
      <c r="C477" s="355" t="s">
        <v>2675</v>
      </c>
      <c r="D477" s="355" t="s">
        <v>2676</v>
      </c>
      <c r="E477" s="356" t="s">
        <v>2438</v>
      </c>
      <c r="F477" s="356" t="s">
        <v>2415</v>
      </c>
      <c r="G477" s="357" t="s">
        <v>2416</v>
      </c>
      <c r="H477" s="358" t="s">
        <v>2417</v>
      </c>
      <c r="I477" s="350" t="n">
        <f aca="false">SUMIF(A:A,A477,J:J)</f>
        <v>3.21</v>
      </c>
      <c r="K477" s="220" t="e">
        <f aca="false">VLOOKUP(A477,'CMP-SIN-SD-10-2023'!A:D,4,0)</f>
        <v>#N/A</v>
      </c>
      <c r="L477" s="220" t="e">
        <f aca="false">K477=I477</f>
        <v>#N/A</v>
      </c>
      <c r="P477" s="333" t="s">
        <v>2418</v>
      </c>
    </row>
    <row r="478" customFormat="false" ht="30" hidden="false" customHeight="false" outlineLevel="0" collapsed="false">
      <c r="A478" s="351" t="n">
        <f aca="false">IF(O478&lt;&gt;0,O478,A477)</f>
        <v>79480</v>
      </c>
      <c r="B478" s="205" t="n">
        <v>89032</v>
      </c>
      <c r="C478" s="206" t="s">
        <v>2676</v>
      </c>
      <c r="D478" s="206" t="s">
        <v>2643</v>
      </c>
      <c r="E478" s="207" t="s">
        <v>2415</v>
      </c>
      <c r="F478" s="207" t="s">
        <v>2603</v>
      </c>
      <c r="G478" s="352" t="n">
        <v>0.0176</v>
      </c>
      <c r="H478" s="253" t="n">
        <f aca="false">VLOOKUP(B478,'CMP-SIN-SD-10-2023'!A:D,4,0)</f>
        <v>182.95</v>
      </c>
      <c r="I478" s="253" t="s">
        <v>2417</v>
      </c>
      <c r="J478" s="220" t="n">
        <f aca="false">TRUNC((H478*G478),2)</f>
        <v>3.21</v>
      </c>
      <c r="M478" s="220" t="n">
        <f aca="false">VLOOKUP(B478,'CMP-SIN-SD-10-2023'!A:D,4,0)</f>
        <v>182.95</v>
      </c>
      <c r="N478" s="220" t="n">
        <f aca="false">M478=H478</f>
        <v>1</v>
      </c>
      <c r="P478" s="333" t="s">
        <v>2418</v>
      </c>
    </row>
    <row r="479" customFormat="false" ht="30" hidden="false" customHeight="false" outlineLevel="0" collapsed="false">
      <c r="A479" s="353" t="n">
        <v>93382</v>
      </c>
      <c r="B479" s="354" t="s">
        <v>2411</v>
      </c>
      <c r="C479" s="355" t="s">
        <v>2482</v>
      </c>
      <c r="D479" s="355" t="s">
        <v>2677</v>
      </c>
      <c r="E479" s="356" t="s">
        <v>2438</v>
      </c>
      <c r="F479" s="356" t="s">
        <v>2415</v>
      </c>
      <c r="G479" s="357" t="s">
        <v>2416</v>
      </c>
      <c r="H479" s="358" t="s">
        <v>2417</v>
      </c>
      <c r="I479" s="350" t="n">
        <f aca="false">SUMIF(A:A,A479,J:J)</f>
        <v>25.28</v>
      </c>
      <c r="K479" s="220" t="n">
        <f aca="false">VLOOKUP(A479,'CMP-SIN-SD-10-2023'!A:D,4,0)</f>
        <v>25.28</v>
      </c>
      <c r="L479" s="220" t="n">
        <f aca="false">K479=I479</f>
        <v>1</v>
      </c>
      <c r="P479" s="333" t="s">
        <v>2418</v>
      </c>
    </row>
    <row r="480" customFormat="false" ht="60" hidden="false" customHeight="false" outlineLevel="0" collapsed="false">
      <c r="A480" s="351" t="n">
        <f aca="false">IF(O480&lt;&gt;0,O480,A479)</f>
        <v>93382</v>
      </c>
      <c r="B480" s="205" t="n">
        <v>5901</v>
      </c>
      <c r="C480" s="206" t="s">
        <v>2677</v>
      </c>
      <c r="D480" s="206" t="s">
        <v>2651</v>
      </c>
      <c r="E480" s="207" t="s">
        <v>2415</v>
      </c>
      <c r="F480" s="207" t="s">
        <v>2603</v>
      </c>
      <c r="G480" s="352" t="n">
        <v>0.0054</v>
      </c>
      <c r="H480" s="253" t="n">
        <f aca="false">VLOOKUP(B480,'CMP-SIN-SD-10-2023'!A:D,4,0)</f>
        <v>320.94</v>
      </c>
      <c r="I480" s="253" t="s">
        <v>2417</v>
      </c>
      <c r="J480" s="220" t="n">
        <f aca="false">TRUNC((H480*G480),2)</f>
        <v>1.73</v>
      </c>
      <c r="M480" s="220" t="n">
        <f aca="false">VLOOKUP(B480,'CMP-SIN-SD-10-2023'!A:D,4,0)</f>
        <v>320.94</v>
      </c>
      <c r="N480" s="220" t="n">
        <f aca="false">M480=H480</f>
        <v>1</v>
      </c>
      <c r="P480" s="333" t="s">
        <v>2418</v>
      </c>
    </row>
    <row r="481" customFormat="false" ht="60" hidden="false" customHeight="false" outlineLevel="0" collapsed="false">
      <c r="A481" s="351" t="n">
        <f aca="false">IF(O481&lt;&gt;0,O481,A480)</f>
        <v>93382</v>
      </c>
      <c r="B481" s="205" t="n">
        <v>5903</v>
      </c>
      <c r="C481" s="206" t="s">
        <v>2677</v>
      </c>
      <c r="D481" s="206" t="s">
        <v>2652</v>
      </c>
      <c r="E481" s="207" t="s">
        <v>2415</v>
      </c>
      <c r="F481" s="207" t="s">
        <v>2605</v>
      </c>
      <c r="G481" s="352" t="n">
        <v>0.0006</v>
      </c>
      <c r="H481" s="253" t="n">
        <f aca="false">VLOOKUP(B481,'CMP-SIN-SD-10-2023'!A:D,4,0)</f>
        <v>74.61</v>
      </c>
      <c r="I481" s="253" t="s">
        <v>2417</v>
      </c>
      <c r="J481" s="220" t="n">
        <f aca="false">TRUNC((H481*G481),2)</f>
        <v>0.04</v>
      </c>
      <c r="M481" s="220" t="n">
        <f aca="false">VLOOKUP(B481,'CMP-SIN-SD-10-2023'!A:D,4,0)</f>
        <v>74.61</v>
      </c>
      <c r="N481" s="220" t="n">
        <f aca="false">M481=H481</f>
        <v>1</v>
      </c>
      <c r="P481" s="333" t="s">
        <v>2418</v>
      </c>
    </row>
    <row r="482" customFormat="false" ht="15" hidden="false" customHeight="false" outlineLevel="0" collapsed="false">
      <c r="A482" s="351" t="n">
        <f aca="false">IF(O482&lt;&gt;0,O482,A481)</f>
        <v>93382</v>
      </c>
      <c r="B482" s="205" t="n">
        <v>88316</v>
      </c>
      <c r="C482" s="206" t="s">
        <v>2677</v>
      </c>
      <c r="D482" s="206" t="s">
        <v>2512</v>
      </c>
      <c r="E482" s="207" t="s">
        <v>2415</v>
      </c>
      <c r="F482" s="207" t="s">
        <v>2502</v>
      </c>
      <c r="G482" s="352" t="n">
        <v>0.7866</v>
      </c>
      <c r="H482" s="253" t="n">
        <f aca="false">VLOOKUP(B482,'CMP-SIN-SD-10-2023'!A:D,4,0)</f>
        <v>21.91</v>
      </c>
      <c r="I482" s="253" t="s">
        <v>2417</v>
      </c>
      <c r="J482" s="220" t="n">
        <f aca="false">TRUNC((H482*G482),2)</f>
        <v>17.23</v>
      </c>
      <c r="M482" s="220" t="n">
        <f aca="false">VLOOKUP(B482,'CMP-SIN-SD-10-2023'!A:D,4,0)</f>
        <v>21.91</v>
      </c>
      <c r="N482" s="220" t="n">
        <f aca="false">M482=H482</f>
        <v>1</v>
      </c>
      <c r="P482" s="333" t="s">
        <v>2418</v>
      </c>
    </row>
    <row r="483" customFormat="false" ht="45" hidden="false" customHeight="false" outlineLevel="0" collapsed="false">
      <c r="A483" s="351" t="n">
        <f aca="false">IF(O483&lt;&gt;0,O483,A482)</f>
        <v>93382</v>
      </c>
      <c r="B483" s="205" t="n">
        <v>91533</v>
      </c>
      <c r="C483" s="206" t="s">
        <v>2677</v>
      </c>
      <c r="D483" s="206" t="s">
        <v>2678</v>
      </c>
      <c r="E483" s="207" t="s">
        <v>2415</v>
      </c>
      <c r="F483" s="207" t="s">
        <v>2603</v>
      </c>
      <c r="G483" s="352" t="n">
        <v>0.1962</v>
      </c>
      <c r="H483" s="253" t="n">
        <f aca="false">VLOOKUP(B483,'CMP-SIN-SD-10-2023'!A:D,4,0)</f>
        <v>32.02</v>
      </c>
      <c r="I483" s="253" t="s">
        <v>2417</v>
      </c>
      <c r="J483" s="220" t="n">
        <f aca="false">TRUNC((H483*G483),2)</f>
        <v>6.28</v>
      </c>
      <c r="M483" s="220" t="n">
        <f aca="false">VLOOKUP(B483,'CMP-SIN-SD-10-2023'!A:D,4,0)</f>
        <v>32.02</v>
      </c>
      <c r="N483" s="220" t="n">
        <f aca="false">M483=H483</f>
        <v>1</v>
      </c>
      <c r="P483" s="333" t="s">
        <v>2418</v>
      </c>
    </row>
    <row r="484" customFormat="false" ht="60" hidden="false" customHeight="false" outlineLevel="0" collapsed="false">
      <c r="A484" s="353" t="n">
        <v>100974</v>
      </c>
      <c r="B484" s="354" t="s">
        <v>2411</v>
      </c>
      <c r="C484" s="355" t="s">
        <v>2679</v>
      </c>
      <c r="D484" s="355" t="s">
        <v>2667</v>
      </c>
      <c r="E484" s="356" t="s">
        <v>2438</v>
      </c>
      <c r="F484" s="356" t="s">
        <v>2415</v>
      </c>
      <c r="G484" s="357" t="s">
        <v>2416</v>
      </c>
      <c r="H484" s="358" t="s">
        <v>2417</v>
      </c>
      <c r="I484" s="350" t="n">
        <f aca="false">SUMIF(A:A,A484,J:J)</f>
        <v>8.6</v>
      </c>
      <c r="K484" s="220" t="n">
        <f aca="false">VLOOKUP(A484,'CMP-SIN-SD-10-2023'!A:D,4,0)</f>
        <v>8.6</v>
      </c>
      <c r="L484" s="220" t="n">
        <f aca="false">K484=I484</f>
        <v>1</v>
      </c>
      <c r="P484" s="333" t="s">
        <v>2418</v>
      </c>
    </row>
    <row r="485" customFormat="false" ht="45" hidden="false" customHeight="false" outlineLevel="0" collapsed="false">
      <c r="A485" s="351" t="n">
        <f aca="false">IF(O485&lt;&gt;0,O485,A484)</f>
        <v>100974</v>
      </c>
      <c r="B485" s="205" t="n">
        <v>5940</v>
      </c>
      <c r="C485" s="206" t="s">
        <v>2667</v>
      </c>
      <c r="D485" s="206" t="s">
        <v>2668</v>
      </c>
      <c r="E485" s="207" t="s">
        <v>2415</v>
      </c>
      <c r="F485" s="207" t="s">
        <v>2603</v>
      </c>
      <c r="G485" s="352" t="n">
        <v>0.0083</v>
      </c>
      <c r="H485" s="253" t="n">
        <f aca="false">VLOOKUP(B485,'CMP-SIN-SD-10-2023'!A:D,4,0)</f>
        <v>179.43</v>
      </c>
      <c r="I485" s="253" t="s">
        <v>2417</v>
      </c>
      <c r="J485" s="220" t="n">
        <f aca="false">TRUNC((H485*G485),2)</f>
        <v>1.48</v>
      </c>
      <c r="M485" s="220" t="n">
        <f aca="false">VLOOKUP(B485,'CMP-SIN-SD-10-2023'!A:D,4,0)</f>
        <v>179.43</v>
      </c>
      <c r="N485" s="220" t="n">
        <f aca="false">M485=H485</f>
        <v>1</v>
      </c>
      <c r="P485" s="333" t="s">
        <v>2418</v>
      </c>
    </row>
    <row r="486" customFormat="false" ht="45" hidden="false" customHeight="false" outlineLevel="0" collapsed="false">
      <c r="A486" s="351" t="n">
        <f aca="false">IF(O486&lt;&gt;0,O486,A485)</f>
        <v>100974</v>
      </c>
      <c r="B486" s="205" t="n">
        <v>5942</v>
      </c>
      <c r="C486" s="206" t="s">
        <v>2667</v>
      </c>
      <c r="D486" s="206" t="s">
        <v>2669</v>
      </c>
      <c r="E486" s="207" t="s">
        <v>2415</v>
      </c>
      <c r="F486" s="207" t="s">
        <v>2605</v>
      </c>
      <c r="G486" s="352" t="n">
        <v>0.0105</v>
      </c>
      <c r="H486" s="253" t="n">
        <f aca="false">VLOOKUP(B486,'CMP-SIN-SD-10-2023'!A:D,4,0)</f>
        <v>69.67</v>
      </c>
      <c r="I486" s="253" t="s">
        <v>2417</v>
      </c>
      <c r="J486" s="220" t="n">
        <f aca="false">TRUNC((H486*G486),2)</f>
        <v>0.73</v>
      </c>
      <c r="M486" s="220" t="n">
        <f aca="false">VLOOKUP(B486,'CMP-SIN-SD-10-2023'!A:D,4,0)</f>
        <v>69.67</v>
      </c>
      <c r="N486" s="220" t="n">
        <f aca="false">M486=H486</f>
        <v>1</v>
      </c>
      <c r="P486" s="333" t="s">
        <v>2418</v>
      </c>
    </row>
    <row r="487" customFormat="false" ht="60" hidden="false" customHeight="false" outlineLevel="0" collapsed="false">
      <c r="A487" s="351" t="n">
        <f aca="false">IF(O487&lt;&gt;0,O487,A486)</f>
        <v>100974</v>
      </c>
      <c r="B487" s="205" t="n">
        <v>91386</v>
      </c>
      <c r="C487" s="206" t="s">
        <v>2667</v>
      </c>
      <c r="D487" s="206" t="s">
        <v>2680</v>
      </c>
      <c r="E487" s="207" t="s">
        <v>2415</v>
      </c>
      <c r="F487" s="207" t="s">
        <v>2603</v>
      </c>
      <c r="G487" s="352" t="n">
        <v>0.0198</v>
      </c>
      <c r="H487" s="253" t="n">
        <f aca="false">VLOOKUP(B487,'CMP-SIN-SD-10-2023'!A:D,4,0)</f>
        <v>271.13</v>
      </c>
      <c r="I487" s="253" t="s">
        <v>2417</v>
      </c>
      <c r="J487" s="220" t="n">
        <f aca="false">TRUNC((H487*G487),2)</f>
        <v>5.36</v>
      </c>
      <c r="M487" s="220" t="n">
        <f aca="false">VLOOKUP(B487,'CMP-SIN-SD-10-2023'!A:D,4,0)</f>
        <v>271.13</v>
      </c>
      <c r="N487" s="220" t="n">
        <f aca="false">M487=H487</f>
        <v>1</v>
      </c>
      <c r="P487" s="333" t="s">
        <v>2418</v>
      </c>
    </row>
    <row r="488" customFormat="false" ht="60" hidden="false" customHeight="false" outlineLevel="0" collapsed="false">
      <c r="A488" s="351" t="n">
        <f aca="false">IF(O488&lt;&gt;0,O488,A487)</f>
        <v>100974</v>
      </c>
      <c r="B488" s="205" t="n">
        <v>91387</v>
      </c>
      <c r="C488" s="206" t="s">
        <v>2667</v>
      </c>
      <c r="D488" s="206" t="s">
        <v>2681</v>
      </c>
      <c r="E488" s="207" t="s">
        <v>2415</v>
      </c>
      <c r="F488" s="207" t="s">
        <v>2605</v>
      </c>
      <c r="G488" s="352" t="n">
        <v>0.0138</v>
      </c>
      <c r="H488" s="253" t="n">
        <f aca="false">VLOOKUP(B488,'CMP-SIN-SD-10-2023'!A:D,4,0)</f>
        <v>75.03</v>
      </c>
      <c r="I488" s="253" t="s">
        <v>2417</v>
      </c>
      <c r="J488" s="220" t="n">
        <f aca="false">TRUNC((H488*G488),2)</f>
        <v>1.03</v>
      </c>
      <c r="M488" s="220" t="n">
        <f aca="false">VLOOKUP(B488,'CMP-SIN-SD-10-2023'!A:D,4,0)</f>
        <v>75.03</v>
      </c>
      <c r="N488" s="220" t="n">
        <f aca="false">M488=H488</f>
        <v>1</v>
      </c>
      <c r="P488" s="333" t="s">
        <v>2418</v>
      </c>
    </row>
    <row r="489" customFormat="false" ht="45" hidden="false" customHeight="false" outlineLevel="0" collapsed="false">
      <c r="A489" s="353" t="n">
        <v>95879</v>
      </c>
      <c r="B489" s="354" t="s">
        <v>2411</v>
      </c>
      <c r="C489" s="355" t="s">
        <v>2682</v>
      </c>
      <c r="D489" s="355" t="s">
        <v>2518</v>
      </c>
      <c r="E489" s="356" t="s">
        <v>2674</v>
      </c>
      <c r="F489" s="356" t="s">
        <v>2415</v>
      </c>
      <c r="G489" s="357" t="s">
        <v>2416</v>
      </c>
      <c r="H489" s="358" t="s">
        <v>2417</v>
      </c>
      <c r="I489" s="350" t="n">
        <f aca="false">SUMIF(A:A,A489,J:J)</f>
        <v>1.45</v>
      </c>
      <c r="K489" s="220" t="n">
        <f aca="false">VLOOKUP(A489,'CMP-SIN-SD-10-2023'!A:D,4,0)</f>
        <v>1.45</v>
      </c>
      <c r="L489" s="220" t="n">
        <f aca="false">K489=I489</f>
        <v>1</v>
      </c>
      <c r="P489" s="333" t="s">
        <v>2418</v>
      </c>
    </row>
    <row r="490" customFormat="false" ht="60" hidden="false" customHeight="false" outlineLevel="0" collapsed="false">
      <c r="A490" s="351" t="n">
        <f aca="false">IF(O490&lt;&gt;0,O490,A489)</f>
        <v>95879</v>
      </c>
      <c r="B490" s="205" t="n">
        <v>89876</v>
      </c>
      <c r="C490" s="206" t="s">
        <v>2518</v>
      </c>
      <c r="D490" s="206" t="s">
        <v>2670</v>
      </c>
      <c r="E490" s="207" t="s">
        <v>2415</v>
      </c>
      <c r="F490" s="207" t="s">
        <v>2603</v>
      </c>
      <c r="G490" s="352" t="n">
        <v>0.004</v>
      </c>
      <c r="H490" s="253" t="n">
        <f aca="false">VLOOKUP(B490,'CMP-SIN-SD-10-2023'!A:D,4,0)</f>
        <v>329.12</v>
      </c>
      <c r="I490" s="253" t="s">
        <v>2417</v>
      </c>
      <c r="J490" s="220" t="n">
        <f aca="false">TRUNC((H490*G490),2)</f>
        <v>1.31</v>
      </c>
      <c r="M490" s="220" t="n">
        <f aca="false">VLOOKUP(B490,'CMP-SIN-SD-10-2023'!A:D,4,0)</f>
        <v>329.12</v>
      </c>
      <c r="N490" s="220" t="n">
        <f aca="false">M490=H490</f>
        <v>1</v>
      </c>
      <c r="P490" s="333" t="s">
        <v>2418</v>
      </c>
    </row>
    <row r="491" customFormat="false" ht="60" hidden="false" customHeight="false" outlineLevel="0" collapsed="false">
      <c r="A491" s="351" t="n">
        <f aca="false">IF(O491&lt;&gt;0,O491,A490)</f>
        <v>95879</v>
      </c>
      <c r="B491" s="205" t="n">
        <v>89877</v>
      </c>
      <c r="C491" s="206" t="s">
        <v>2518</v>
      </c>
      <c r="D491" s="206" t="s">
        <v>2671</v>
      </c>
      <c r="E491" s="207" t="s">
        <v>2415</v>
      </c>
      <c r="F491" s="207" t="s">
        <v>2605</v>
      </c>
      <c r="G491" s="352" t="n">
        <v>0.0017</v>
      </c>
      <c r="H491" s="253" t="n">
        <f aca="false">VLOOKUP(B491,'CMP-SIN-SD-10-2023'!A:D,4,0)</f>
        <v>86.45</v>
      </c>
      <c r="I491" s="253" t="s">
        <v>2417</v>
      </c>
      <c r="J491" s="220" t="n">
        <f aca="false">TRUNC((H491*G491),2)</f>
        <v>0.14</v>
      </c>
      <c r="M491" s="220" t="n">
        <f aca="false">VLOOKUP(B491,'CMP-SIN-SD-10-2023'!A:D,4,0)</f>
        <v>86.45</v>
      </c>
      <c r="N491" s="220" t="n">
        <f aca="false">M491=H491</f>
        <v>1</v>
      </c>
      <c r="P491" s="333" t="s">
        <v>2418</v>
      </c>
    </row>
    <row r="492" customFormat="false" ht="60" hidden="false" customHeight="false" outlineLevel="0" collapsed="false">
      <c r="A492" s="353" t="n">
        <v>100897</v>
      </c>
      <c r="B492" s="354" t="s">
        <v>2411</v>
      </c>
      <c r="C492" s="355" t="s">
        <v>2683</v>
      </c>
      <c r="D492" s="355" t="s">
        <v>2684</v>
      </c>
      <c r="E492" s="356" t="s">
        <v>2440</v>
      </c>
      <c r="F492" s="356" t="s">
        <v>2415</v>
      </c>
      <c r="G492" s="357" t="s">
        <v>2416</v>
      </c>
      <c r="H492" s="358" t="s">
        <v>2417</v>
      </c>
      <c r="I492" s="350" t="n">
        <f aca="false">SUMIF(A:A,A492,J:J)</f>
        <v>116.19</v>
      </c>
      <c r="K492" s="220" t="n">
        <f aca="false">VLOOKUP(A492,'CMP-SIN-SD-10-2023'!A:D,4,0)</f>
        <v>116.19</v>
      </c>
      <c r="L492" s="220" t="n">
        <f aca="false">K492=I492</f>
        <v>1</v>
      </c>
      <c r="P492" s="333" t="s">
        <v>2418</v>
      </c>
    </row>
    <row r="493" customFormat="false" ht="30" hidden="false" customHeight="false" outlineLevel="0" collapsed="false">
      <c r="A493" s="351" t="n">
        <f aca="false">IF(O493&lt;&gt;0,O493,A492)</f>
        <v>100897</v>
      </c>
      <c r="B493" s="205" t="n">
        <v>95579</v>
      </c>
      <c r="C493" s="206" t="s">
        <v>2684</v>
      </c>
      <c r="D493" s="206" t="s">
        <v>2685</v>
      </c>
      <c r="E493" s="207" t="s">
        <v>2415</v>
      </c>
      <c r="F493" s="207" t="s">
        <v>2515</v>
      </c>
      <c r="G493" s="352" t="n">
        <v>1.3913</v>
      </c>
      <c r="H493" s="253" t="n">
        <f aca="false">VLOOKUP(B493,'CMP-SIN-SD-10-2023'!A:D,4,0)</f>
        <v>9.74</v>
      </c>
      <c r="I493" s="253" t="s">
        <v>2417</v>
      </c>
      <c r="J493" s="220" t="n">
        <f aca="false">TRUNC((H493*G493),2)</f>
        <v>13.55</v>
      </c>
      <c r="M493" s="220" t="n">
        <f aca="false">VLOOKUP(B493,'CMP-SIN-SD-10-2023'!A:D,4,0)</f>
        <v>9.74</v>
      </c>
      <c r="N493" s="220" t="n">
        <f aca="false">M493=H493</f>
        <v>1</v>
      </c>
      <c r="P493" s="333" t="s">
        <v>2418</v>
      </c>
    </row>
    <row r="494" customFormat="false" ht="45" hidden="false" customHeight="false" outlineLevel="0" collapsed="false">
      <c r="A494" s="351" t="n">
        <f aca="false">IF(O494&lt;&gt;0,O494,A493)</f>
        <v>100897</v>
      </c>
      <c r="B494" s="205" t="n">
        <v>97913</v>
      </c>
      <c r="C494" s="206" t="s">
        <v>2684</v>
      </c>
      <c r="D494" s="206" t="s">
        <v>2686</v>
      </c>
      <c r="E494" s="207" t="s">
        <v>2415</v>
      </c>
      <c r="F494" s="207" t="s">
        <v>2687</v>
      </c>
      <c r="G494" s="352" t="n">
        <v>0.0524</v>
      </c>
      <c r="H494" s="253" t="n">
        <f aca="false">VLOOKUP(B494,'CMP-SIN-SD-10-2023'!A:D,4,0)</f>
        <v>3.3</v>
      </c>
      <c r="I494" s="253" t="s">
        <v>2417</v>
      </c>
      <c r="J494" s="220" t="n">
        <f aca="false">TRUNC((H494*G494),2)</f>
        <v>0.17</v>
      </c>
      <c r="M494" s="220" t="n">
        <f aca="false">VLOOKUP(B494,'CMP-SIN-SD-10-2023'!A:D,4,0)</f>
        <v>3.3</v>
      </c>
      <c r="N494" s="220" t="n">
        <f aca="false">M494=H494</f>
        <v>1</v>
      </c>
      <c r="P494" s="333" t="s">
        <v>2418</v>
      </c>
    </row>
    <row r="495" customFormat="false" ht="15" hidden="false" customHeight="false" outlineLevel="0" collapsed="false">
      <c r="A495" s="351" t="n">
        <f aca="false">IF(O495&lt;&gt;0,O495,A494)</f>
        <v>100897</v>
      </c>
      <c r="B495" s="205" t="n">
        <v>88316</v>
      </c>
      <c r="C495" s="206" t="s">
        <v>2684</v>
      </c>
      <c r="D495" s="206" t="s">
        <v>2512</v>
      </c>
      <c r="E495" s="207" t="s">
        <v>2415</v>
      </c>
      <c r="F495" s="207" t="s">
        <v>2502</v>
      </c>
      <c r="G495" s="352" t="n">
        <v>0.2795</v>
      </c>
      <c r="H495" s="253" t="n">
        <f aca="false">VLOOKUP(B495,'CMP-SIN-SD-10-2023'!A:D,4,0)</f>
        <v>21.91</v>
      </c>
      <c r="I495" s="253" t="s">
        <v>2417</v>
      </c>
      <c r="J495" s="220" t="n">
        <f aca="false">TRUNC((H495*G495),2)</f>
        <v>6.12</v>
      </c>
      <c r="M495" s="220" t="n">
        <f aca="false">VLOOKUP(B495,'CMP-SIN-SD-10-2023'!A:D,4,0)</f>
        <v>21.91</v>
      </c>
      <c r="N495" s="220" t="n">
        <f aca="false">M495=H495</f>
        <v>1</v>
      </c>
      <c r="P495" s="333" t="s">
        <v>2418</v>
      </c>
    </row>
    <row r="496" customFormat="false" ht="30" hidden="false" customHeight="false" outlineLevel="0" collapsed="false">
      <c r="A496" s="351" t="n">
        <f aca="false">IF(O496&lt;&gt;0,O496,A495)</f>
        <v>100897</v>
      </c>
      <c r="B496" s="205" t="n">
        <v>90778</v>
      </c>
      <c r="C496" s="206" t="s">
        <v>2684</v>
      </c>
      <c r="D496" s="206" t="s">
        <v>2688</v>
      </c>
      <c r="E496" s="207" t="s">
        <v>2415</v>
      </c>
      <c r="F496" s="207" t="s">
        <v>2502</v>
      </c>
      <c r="G496" s="352" t="n">
        <v>0.0064</v>
      </c>
      <c r="H496" s="253" t="n">
        <f aca="false">VLOOKUP(B496,'CMP-SIN-SD-10-2023'!A:D,4,0)</f>
        <v>131.04</v>
      </c>
      <c r="I496" s="253" t="s">
        <v>2417</v>
      </c>
      <c r="J496" s="220" t="n">
        <f aca="false">TRUNC((H496*G496),2)</f>
        <v>0.83</v>
      </c>
      <c r="M496" s="220" t="n">
        <f aca="false">VLOOKUP(B496,'CMP-SIN-SD-10-2023'!A:D,4,0)</f>
        <v>131.04</v>
      </c>
      <c r="N496" s="220" t="n">
        <f aca="false">M496=H496</f>
        <v>1</v>
      </c>
      <c r="P496" s="333" t="s">
        <v>2418</v>
      </c>
    </row>
    <row r="497" customFormat="false" ht="60" hidden="false" customHeight="false" outlineLevel="0" collapsed="false">
      <c r="A497" s="351" t="n">
        <f aca="false">IF(O497&lt;&gt;0,O497,A496)</f>
        <v>100897</v>
      </c>
      <c r="B497" s="205" t="n">
        <v>100973</v>
      </c>
      <c r="C497" s="206" t="s">
        <v>2684</v>
      </c>
      <c r="D497" s="206" t="s">
        <v>2689</v>
      </c>
      <c r="E497" s="207" t="s">
        <v>2415</v>
      </c>
      <c r="F497" s="207" t="s">
        <v>2438</v>
      </c>
      <c r="G497" s="352" t="n">
        <v>0.1571</v>
      </c>
      <c r="H497" s="253" t="n">
        <f aca="false">VLOOKUP(B497,'CMP-SIN-SD-10-2023'!A:D,4,0)</f>
        <v>8.9</v>
      </c>
      <c r="I497" s="253" t="s">
        <v>2417</v>
      </c>
      <c r="J497" s="220" t="n">
        <f aca="false">TRUNC((H497*G497),2)</f>
        <v>1.39</v>
      </c>
      <c r="M497" s="220" t="n">
        <f aca="false">VLOOKUP(B497,'CMP-SIN-SD-10-2023'!A:D,4,0)</f>
        <v>8.9</v>
      </c>
      <c r="N497" s="220" t="n">
        <f aca="false">M497=H497</f>
        <v>1</v>
      </c>
      <c r="P497" s="333" t="s">
        <v>2418</v>
      </c>
    </row>
    <row r="498" customFormat="false" ht="75" hidden="false" customHeight="false" outlineLevel="0" collapsed="false">
      <c r="A498" s="351" t="n">
        <f aca="false">IF(O498&lt;&gt;0,O498,A497)</f>
        <v>100897</v>
      </c>
      <c r="B498" s="205" t="n">
        <v>90681</v>
      </c>
      <c r="C498" s="206" t="s">
        <v>2684</v>
      </c>
      <c r="D498" s="206" t="s">
        <v>2690</v>
      </c>
      <c r="E498" s="207" t="s">
        <v>2415</v>
      </c>
      <c r="F498" s="207" t="s">
        <v>2605</v>
      </c>
      <c r="G498" s="352" t="n">
        <v>0.0612</v>
      </c>
      <c r="H498" s="253" t="n">
        <f aca="false">VLOOKUP(B498,'CMP-SIN-SD-10-2023'!A:D,4,0)</f>
        <v>174.94</v>
      </c>
      <c r="I498" s="253" t="s">
        <v>2417</v>
      </c>
      <c r="J498" s="220" t="n">
        <f aca="false">TRUNC((H498*G498),2)</f>
        <v>10.7</v>
      </c>
      <c r="M498" s="220" t="n">
        <f aca="false">VLOOKUP(B498,'CMP-SIN-SD-10-2023'!A:D,4,0)</f>
        <v>174.94</v>
      </c>
      <c r="N498" s="220" t="n">
        <f aca="false">M498=H498</f>
        <v>1</v>
      </c>
      <c r="P498" s="333" t="s">
        <v>2418</v>
      </c>
    </row>
    <row r="499" customFormat="false" ht="75" hidden="false" customHeight="false" outlineLevel="0" collapsed="false">
      <c r="A499" s="351" t="n">
        <f aca="false">IF(O499&lt;&gt;0,O499,A498)</f>
        <v>100897</v>
      </c>
      <c r="B499" s="205" t="n">
        <v>90680</v>
      </c>
      <c r="C499" s="206" t="s">
        <v>2684</v>
      </c>
      <c r="D499" s="206" t="s">
        <v>2691</v>
      </c>
      <c r="E499" s="207" t="s">
        <v>2415</v>
      </c>
      <c r="F499" s="207" t="s">
        <v>2603</v>
      </c>
      <c r="G499" s="352" t="n">
        <v>0.0342</v>
      </c>
      <c r="H499" s="253" t="n">
        <f aca="false">VLOOKUP(B499,'CMP-SIN-SD-10-2023'!A:D,4,0)</f>
        <v>414.29</v>
      </c>
      <c r="I499" s="253" t="s">
        <v>2417</v>
      </c>
      <c r="J499" s="220" t="n">
        <f aca="false">TRUNC((H499*G499),2)</f>
        <v>14.16</v>
      </c>
      <c r="M499" s="220" t="n">
        <f aca="false">VLOOKUP(B499,'CMP-SIN-SD-10-2023'!A:D,4,0)</f>
        <v>414.29</v>
      </c>
      <c r="N499" s="220" t="n">
        <f aca="false">M499=H499</f>
        <v>1</v>
      </c>
      <c r="P499" s="333" t="s">
        <v>2418</v>
      </c>
    </row>
    <row r="500" customFormat="false" ht="45" hidden="false" customHeight="false" outlineLevel="0" collapsed="false">
      <c r="A500" s="351" t="n">
        <f aca="false">IF(O500&lt;&gt;0,O500,A499)</f>
        <v>100897</v>
      </c>
      <c r="B500" s="205" t="n">
        <v>38405</v>
      </c>
      <c r="C500" s="206" t="s">
        <v>2684</v>
      </c>
      <c r="D500" s="206" t="s">
        <v>2692</v>
      </c>
      <c r="E500" s="207" t="s">
        <v>2415</v>
      </c>
      <c r="F500" s="207" t="s">
        <v>2438</v>
      </c>
      <c r="G500" s="352" t="n">
        <v>0.1426</v>
      </c>
      <c r="H500" s="253" t="n">
        <f aca="false">VLOOKUP(B500,'INS-SIN-SD-10-2023'!A:D,4,0)</f>
        <v>485.82</v>
      </c>
      <c r="I500" s="253" t="s">
        <v>2417</v>
      </c>
      <c r="J500" s="220" t="n">
        <f aca="false">TRUNC((H500*G500),2)</f>
        <v>69.27</v>
      </c>
      <c r="M500" s="220" t="n">
        <f aca="false">VLOOKUP(B500,'INS-SIN-SD-10-2023'!A:D,4,0)</f>
        <v>485.82</v>
      </c>
      <c r="N500" s="220" t="n">
        <f aca="false">M500=H500</f>
        <v>1</v>
      </c>
      <c r="P500" s="333" t="s">
        <v>2492</v>
      </c>
    </row>
    <row r="501" customFormat="false" ht="30" hidden="false" customHeight="false" outlineLevel="0" collapsed="false">
      <c r="A501" s="353" t="n">
        <v>95583</v>
      </c>
      <c r="B501" s="354" t="s">
        <v>2411</v>
      </c>
      <c r="C501" s="355" t="s">
        <v>2693</v>
      </c>
      <c r="D501" s="355" t="s">
        <v>2694</v>
      </c>
      <c r="E501" s="356" t="s">
        <v>2515</v>
      </c>
      <c r="F501" s="356" t="s">
        <v>2415</v>
      </c>
      <c r="G501" s="357" t="s">
        <v>2416</v>
      </c>
      <c r="H501" s="358" t="s">
        <v>2417</v>
      </c>
      <c r="I501" s="350" t="n">
        <f aca="false">SUMIF(A:A,A501,J:J)</f>
        <v>17.52</v>
      </c>
      <c r="K501" s="220" t="n">
        <f aca="false">VLOOKUP(A501,'CMP-SIN-SD-10-2023'!A:D,4,0)</f>
        <v>17.52</v>
      </c>
      <c r="L501" s="220" t="n">
        <f aca="false">K501=I501</f>
        <v>1</v>
      </c>
      <c r="P501" s="333" t="s">
        <v>2418</v>
      </c>
    </row>
    <row r="502" customFormat="false" ht="15" hidden="false" customHeight="false" outlineLevel="0" collapsed="false">
      <c r="A502" s="351" t="n">
        <f aca="false">IF(O502&lt;&gt;0,O502,A501)</f>
        <v>95583</v>
      </c>
      <c r="B502" s="205" t="n">
        <v>92800</v>
      </c>
      <c r="C502" s="206" t="s">
        <v>2694</v>
      </c>
      <c r="D502" s="206" t="s">
        <v>2695</v>
      </c>
      <c r="E502" s="207" t="s">
        <v>2415</v>
      </c>
      <c r="F502" s="207" t="s">
        <v>2515</v>
      </c>
      <c r="G502" s="352" t="n">
        <v>1</v>
      </c>
      <c r="H502" s="253" t="n">
        <f aca="false">VLOOKUP(B502,'CMP-SIN-SD-10-2023'!A:D,4,0)</f>
        <v>11.34</v>
      </c>
      <c r="I502" s="253" t="s">
        <v>2417</v>
      </c>
      <c r="J502" s="220" t="n">
        <f aca="false">TRUNC((H502*G502),2)</f>
        <v>11.34</v>
      </c>
      <c r="M502" s="220" t="n">
        <f aca="false">VLOOKUP(B502,'CMP-SIN-SD-10-2023'!A:D,4,0)</f>
        <v>11.34</v>
      </c>
      <c r="N502" s="220" t="n">
        <f aca="false">M502=H502</f>
        <v>1</v>
      </c>
      <c r="P502" s="333" t="s">
        <v>2418</v>
      </c>
    </row>
    <row r="503" customFormat="false" ht="15" hidden="false" customHeight="false" outlineLevel="0" collapsed="false">
      <c r="A503" s="351" t="n">
        <f aca="false">IF(O503&lt;&gt;0,O503,A502)</f>
        <v>95583</v>
      </c>
      <c r="B503" s="205" t="n">
        <v>88238</v>
      </c>
      <c r="C503" s="206" t="s">
        <v>2694</v>
      </c>
      <c r="D503" s="206" t="s">
        <v>2696</v>
      </c>
      <c r="E503" s="207" t="s">
        <v>2415</v>
      </c>
      <c r="F503" s="207" t="s">
        <v>2502</v>
      </c>
      <c r="G503" s="352" t="n">
        <v>0.033</v>
      </c>
      <c r="H503" s="253" t="n">
        <f aca="false">VLOOKUP(B503,'CMP-SIN-SD-10-2023'!A:D,4,0)</f>
        <v>22.75</v>
      </c>
      <c r="I503" s="253" t="s">
        <v>2417</v>
      </c>
      <c r="J503" s="220" t="n">
        <f aca="false">TRUNC((H503*G503),2)</f>
        <v>0.75</v>
      </c>
      <c r="M503" s="220" t="n">
        <f aca="false">VLOOKUP(B503,'CMP-SIN-SD-10-2023'!A:D,4,0)</f>
        <v>22.75</v>
      </c>
      <c r="N503" s="220" t="n">
        <f aca="false">M503=H503</f>
        <v>1</v>
      </c>
      <c r="P503" s="333" t="s">
        <v>2418</v>
      </c>
    </row>
    <row r="504" customFormat="false" ht="15" hidden="false" customHeight="false" outlineLevel="0" collapsed="false">
      <c r="A504" s="351" t="n">
        <f aca="false">IF(O504&lt;&gt;0,O504,A503)</f>
        <v>95583</v>
      </c>
      <c r="B504" s="205" t="n">
        <v>88245</v>
      </c>
      <c r="C504" s="206" t="s">
        <v>2694</v>
      </c>
      <c r="D504" s="206" t="s">
        <v>2697</v>
      </c>
      <c r="E504" s="207" t="s">
        <v>2415</v>
      </c>
      <c r="F504" s="207" t="s">
        <v>2502</v>
      </c>
      <c r="G504" s="352" t="n">
        <v>0.1652</v>
      </c>
      <c r="H504" s="253" t="n">
        <f aca="false">VLOOKUP(B504,'CMP-SIN-SD-10-2023'!A:D,4,0)</f>
        <v>29.32</v>
      </c>
      <c r="I504" s="253" t="s">
        <v>2417</v>
      </c>
      <c r="J504" s="220" t="n">
        <f aca="false">TRUNC((H504*G504),2)</f>
        <v>4.84</v>
      </c>
      <c r="M504" s="220" t="n">
        <f aca="false">VLOOKUP(B504,'CMP-SIN-SD-10-2023'!A:D,4,0)</f>
        <v>29.32</v>
      </c>
      <c r="N504" s="220" t="n">
        <f aca="false">M504=H504</f>
        <v>1</v>
      </c>
      <c r="P504" s="333" t="s">
        <v>2418</v>
      </c>
    </row>
    <row r="505" customFormat="false" ht="45" hidden="false" customHeight="false" outlineLevel="0" collapsed="false">
      <c r="A505" s="351" t="n">
        <f aca="false">IF(O505&lt;&gt;0,O505,A504)</f>
        <v>95583</v>
      </c>
      <c r="B505" s="205" t="n">
        <v>39017</v>
      </c>
      <c r="C505" s="206" t="s">
        <v>2694</v>
      </c>
      <c r="D505" s="206" t="s">
        <v>2698</v>
      </c>
      <c r="E505" s="207" t="s">
        <v>2415</v>
      </c>
      <c r="F505" s="207" t="s">
        <v>2430</v>
      </c>
      <c r="G505" s="352" t="n">
        <v>1.19</v>
      </c>
      <c r="H505" s="253" t="n">
        <f aca="false">VLOOKUP(B505,'INS-SIN-SD-10-2023'!A:D,4,0)</f>
        <v>0.22</v>
      </c>
      <c r="I505" s="253" t="s">
        <v>2417</v>
      </c>
      <c r="J505" s="220" t="n">
        <f aca="false">TRUNC((H505*G505),2)</f>
        <v>0.26</v>
      </c>
      <c r="M505" s="220" t="n">
        <f aca="false">VLOOKUP(B505,'INS-SIN-SD-10-2023'!A:D,4,0)</f>
        <v>0.22</v>
      </c>
      <c r="N505" s="220" t="n">
        <f aca="false">M505=H505</f>
        <v>1</v>
      </c>
      <c r="P505" s="333" t="s">
        <v>2492</v>
      </c>
    </row>
    <row r="506" customFormat="false" ht="30" hidden="false" customHeight="false" outlineLevel="0" collapsed="false">
      <c r="A506" s="351" t="n">
        <f aca="false">IF(O506&lt;&gt;0,O506,A505)</f>
        <v>95583</v>
      </c>
      <c r="B506" s="205" t="n">
        <v>43132</v>
      </c>
      <c r="C506" s="206" t="s">
        <v>2694</v>
      </c>
      <c r="D506" s="206" t="s">
        <v>2699</v>
      </c>
      <c r="E506" s="207" t="s">
        <v>2415</v>
      </c>
      <c r="F506" s="207" t="s">
        <v>2515</v>
      </c>
      <c r="G506" s="352" t="n">
        <v>0.02</v>
      </c>
      <c r="H506" s="253" t="n">
        <f aca="false">VLOOKUP(B506,'INS-SIN-SD-10-2023'!A:D,4,0)</f>
        <v>16.7</v>
      </c>
      <c r="I506" s="253" t="s">
        <v>2417</v>
      </c>
      <c r="J506" s="220" t="n">
        <f aca="false">TRUNC((H506*G506),2)</f>
        <v>0.33</v>
      </c>
      <c r="M506" s="220" t="n">
        <f aca="false">VLOOKUP(B506,'INS-SIN-SD-10-2023'!A:D,4,0)</f>
        <v>16.7</v>
      </c>
      <c r="N506" s="220" t="n">
        <f aca="false">M506=H506</f>
        <v>1</v>
      </c>
      <c r="P506" s="333" t="s">
        <v>2492</v>
      </c>
    </row>
    <row r="507" customFormat="false" ht="30" hidden="false" customHeight="false" outlineLevel="0" collapsed="false">
      <c r="A507" s="353" t="n">
        <v>95578</v>
      </c>
      <c r="B507" s="354" t="s">
        <v>2411</v>
      </c>
      <c r="C507" s="355" t="s">
        <v>2700</v>
      </c>
      <c r="D507" s="355" t="s">
        <v>2701</v>
      </c>
      <c r="E507" s="356" t="s">
        <v>2515</v>
      </c>
      <c r="F507" s="356" t="s">
        <v>2415</v>
      </c>
      <c r="G507" s="357" t="s">
        <v>2416</v>
      </c>
      <c r="H507" s="358" t="s">
        <v>2417</v>
      </c>
      <c r="I507" s="350" t="n">
        <f aca="false">SUMIF(A:A,A507,J:J)</f>
        <v>10.06</v>
      </c>
      <c r="K507" s="220" t="n">
        <f aca="false">VLOOKUP(A507,'CMP-SIN-SD-10-2023'!A:D,4,0)</f>
        <v>10.06</v>
      </c>
      <c r="L507" s="220" t="n">
        <f aca="false">K507=I507</f>
        <v>1</v>
      </c>
      <c r="P507" s="333" t="s">
        <v>2418</v>
      </c>
    </row>
    <row r="508" customFormat="false" ht="30" hidden="false" customHeight="false" outlineLevel="0" collapsed="false">
      <c r="A508" s="351" t="n">
        <f aca="false">IF(O508&lt;&gt;0,O508,A507)</f>
        <v>95578</v>
      </c>
      <c r="B508" s="205" t="n">
        <v>92804</v>
      </c>
      <c r="C508" s="206" t="s">
        <v>2701</v>
      </c>
      <c r="D508" s="206" t="s">
        <v>2702</v>
      </c>
      <c r="E508" s="207" t="s">
        <v>2415</v>
      </c>
      <c r="F508" s="207" t="s">
        <v>2515</v>
      </c>
      <c r="G508" s="352" t="n">
        <v>1</v>
      </c>
      <c r="H508" s="253" t="n">
        <f aca="false">VLOOKUP(B508,'CMP-SIN-SD-10-2023'!A:D,4,0)</f>
        <v>9.1</v>
      </c>
      <c r="I508" s="253" t="s">
        <v>2417</v>
      </c>
      <c r="J508" s="220" t="n">
        <f aca="false">TRUNC((H508*G508),2)</f>
        <v>9.1</v>
      </c>
      <c r="M508" s="220" t="n">
        <f aca="false">VLOOKUP(B508,'CMP-SIN-SD-10-2023'!A:D,4,0)</f>
        <v>9.1</v>
      </c>
      <c r="N508" s="220" t="n">
        <f aca="false">M508=H508</f>
        <v>1</v>
      </c>
      <c r="P508" s="333" t="s">
        <v>2418</v>
      </c>
    </row>
    <row r="509" customFormat="false" ht="15" hidden="false" customHeight="false" outlineLevel="0" collapsed="false">
      <c r="A509" s="351" t="n">
        <f aca="false">IF(O509&lt;&gt;0,O509,A508)</f>
        <v>95578</v>
      </c>
      <c r="B509" s="205" t="n">
        <v>88238</v>
      </c>
      <c r="C509" s="206" t="s">
        <v>2701</v>
      </c>
      <c r="D509" s="206" t="s">
        <v>2696</v>
      </c>
      <c r="E509" s="207" t="s">
        <v>2415</v>
      </c>
      <c r="F509" s="207" t="s">
        <v>2502</v>
      </c>
      <c r="G509" s="352" t="n">
        <v>0.0033</v>
      </c>
      <c r="H509" s="253" t="n">
        <f aca="false">VLOOKUP(B509,'CMP-SIN-SD-10-2023'!A:D,4,0)</f>
        <v>22.75</v>
      </c>
      <c r="I509" s="253" t="s">
        <v>2417</v>
      </c>
      <c r="J509" s="220" t="n">
        <f aca="false">TRUNC((H509*G509),2)</f>
        <v>0.07</v>
      </c>
      <c r="M509" s="220" t="n">
        <f aca="false">VLOOKUP(B509,'CMP-SIN-SD-10-2023'!A:D,4,0)</f>
        <v>22.75</v>
      </c>
      <c r="N509" s="220" t="n">
        <f aca="false">M509=H509</f>
        <v>1</v>
      </c>
      <c r="P509" s="333" t="s">
        <v>2418</v>
      </c>
    </row>
    <row r="510" customFormat="false" ht="15" hidden="false" customHeight="false" outlineLevel="0" collapsed="false">
      <c r="A510" s="351" t="n">
        <f aca="false">IF(O510&lt;&gt;0,O510,A509)</f>
        <v>95578</v>
      </c>
      <c r="B510" s="205" t="n">
        <v>88245</v>
      </c>
      <c r="C510" s="206" t="s">
        <v>2701</v>
      </c>
      <c r="D510" s="206" t="s">
        <v>2697</v>
      </c>
      <c r="E510" s="207" t="s">
        <v>2415</v>
      </c>
      <c r="F510" s="207" t="s">
        <v>2502</v>
      </c>
      <c r="G510" s="352" t="n">
        <v>0.0167</v>
      </c>
      <c r="H510" s="253" t="n">
        <f aca="false">VLOOKUP(B510,'CMP-SIN-SD-10-2023'!A:D,4,0)</f>
        <v>29.32</v>
      </c>
      <c r="I510" s="253" t="s">
        <v>2417</v>
      </c>
      <c r="J510" s="220" t="n">
        <f aca="false">TRUNC((H510*G510),2)</f>
        <v>0.48</v>
      </c>
      <c r="M510" s="220" t="n">
        <f aca="false">VLOOKUP(B510,'CMP-SIN-SD-10-2023'!A:D,4,0)</f>
        <v>29.32</v>
      </c>
      <c r="N510" s="220" t="n">
        <f aca="false">M510=H510</f>
        <v>1</v>
      </c>
      <c r="P510" s="333" t="s">
        <v>2418</v>
      </c>
    </row>
    <row r="511" customFormat="false" ht="45" hidden="false" customHeight="false" outlineLevel="0" collapsed="false">
      <c r="A511" s="351" t="n">
        <f aca="false">IF(O511&lt;&gt;0,O511,A510)</f>
        <v>95578</v>
      </c>
      <c r="B511" s="205" t="n">
        <v>39017</v>
      </c>
      <c r="C511" s="206" t="s">
        <v>2701</v>
      </c>
      <c r="D511" s="206" t="s">
        <v>2698</v>
      </c>
      <c r="E511" s="207" t="s">
        <v>2415</v>
      </c>
      <c r="F511" s="207" t="s">
        <v>2430</v>
      </c>
      <c r="G511" s="352" t="n">
        <v>0.367</v>
      </c>
      <c r="H511" s="253" t="n">
        <f aca="false">VLOOKUP(B511,'INS-SIN-SD-10-2023'!A:D,4,0)</f>
        <v>0.22</v>
      </c>
      <c r="I511" s="253" t="s">
        <v>2417</v>
      </c>
      <c r="J511" s="220" t="n">
        <f aca="false">TRUNC((H511*G511),2)</f>
        <v>0.08</v>
      </c>
      <c r="M511" s="220" t="n">
        <f aca="false">VLOOKUP(B511,'INS-SIN-SD-10-2023'!A:D,4,0)</f>
        <v>0.22</v>
      </c>
      <c r="N511" s="220" t="n">
        <f aca="false">M511=H511</f>
        <v>1</v>
      </c>
      <c r="P511" s="333" t="s">
        <v>2492</v>
      </c>
    </row>
    <row r="512" customFormat="false" ht="30" hidden="false" customHeight="false" outlineLevel="0" collapsed="false">
      <c r="A512" s="351" t="n">
        <f aca="false">IF(O512&lt;&gt;0,O512,A511)</f>
        <v>95578</v>
      </c>
      <c r="B512" s="205" t="n">
        <v>43132</v>
      </c>
      <c r="C512" s="206" t="s">
        <v>2701</v>
      </c>
      <c r="D512" s="206" t="s">
        <v>2699</v>
      </c>
      <c r="E512" s="207" t="s">
        <v>2415</v>
      </c>
      <c r="F512" s="207" t="s">
        <v>2515</v>
      </c>
      <c r="G512" s="352" t="n">
        <v>0.02</v>
      </c>
      <c r="H512" s="253" t="n">
        <f aca="false">VLOOKUP(B512,'INS-SIN-SD-10-2023'!A:D,4,0)</f>
        <v>16.7</v>
      </c>
      <c r="I512" s="253" t="s">
        <v>2417</v>
      </c>
      <c r="J512" s="220" t="n">
        <f aca="false">TRUNC((H512*G512),2)</f>
        <v>0.33</v>
      </c>
      <c r="M512" s="220" t="n">
        <f aca="false">VLOOKUP(B512,'INS-SIN-SD-10-2023'!A:D,4,0)</f>
        <v>16.7</v>
      </c>
      <c r="N512" s="220" t="n">
        <f aca="false">M512=H512</f>
        <v>1</v>
      </c>
      <c r="P512" s="333" t="s">
        <v>2492</v>
      </c>
    </row>
    <row r="513" customFormat="false" ht="30" hidden="false" customHeight="false" outlineLevel="0" collapsed="false">
      <c r="A513" s="353" t="n">
        <v>95601</v>
      </c>
      <c r="B513" s="354" t="s">
        <v>2411</v>
      </c>
      <c r="C513" s="355" t="s">
        <v>2703</v>
      </c>
      <c r="D513" s="355" t="s">
        <v>2704</v>
      </c>
      <c r="E513" s="356" t="s">
        <v>2430</v>
      </c>
      <c r="F513" s="356" t="s">
        <v>2415</v>
      </c>
      <c r="G513" s="357" t="s">
        <v>2416</v>
      </c>
      <c r="H513" s="358" t="s">
        <v>2417</v>
      </c>
      <c r="I513" s="350" t="n">
        <f aca="false">SUMIF(A:A,A513,J:J)</f>
        <v>17.38</v>
      </c>
      <c r="K513" s="220" t="n">
        <f aca="false">VLOOKUP(A513,'CMP-SIN-SD-10-2023'!A:D,4,0)</f>
        <v>17.38</v>
      </c>
      <c r="L513" s="220" t="n">
        <f aca="false">K513=I513</f>
        <v>1</v>
      </c>
      <c r="P513" s="333" t="s">
        <v>2418</v>
      </c>
    </row>
    <row r="514" customFormat="false" ht="15" hidden="false" customHeight="false" outlineLevel="0" collapsed="false">
      <c r="A514" s="351" t="n">
        <f aca="false">IF(O514&lt;&gt;0,O514,A513)</f>
        <v>95601</v>
      </c>
      <c r="B514" s="205" t="n">
        <v>88316</v>
      </c>
      <c r="C514" s="206" t="s">
        <v>2704</v>
      </c>
      <c r="D514" s="206" t="s">
        <v>2512</v>
      </c>
      <c r="E514" s="207" t="s">
        <v>2415</v>
      </c>
      <c r="F514" s="207" t="s">
        <v>2502</v>
      </c>
      <c r="G514" s="352" t="n">
        <v>0.363</v>
      </c>
      <c r="H514" s="253" t="n">
        <f aca="false">VLOOKUP(B514,'CMP-SIN-SD-10-2023'!A:D,4,0)</f>
        <v>21.91</v>
      </c>
      <c r="I514" s="253" t="s">
        <v>2417</v>
      </c>
      <c r="J514" s="220" t="n">
        <f aca="false">TRUNC((H514*G514),2)</f>
        <v>7.95</v>
      </c>
      <c r="M514" s="220" t="n">
        <f aca="false">VLOOKUP(B514,'CMP-SIN-SD-10-2023'!A:D,4,0)</f>
        <v>21.91</v>
      </c>
      <c r="N514" s="220" t="n">
        <f aca="false">M514=H514</f>
        <v>1</v>
      </c>
      <c r="P514" s="333" t="s">
        <v>2418</v>
      </c>
    </row>
    <row r="515" customFormat="false" ht="45" hidden="false" customHeight="false" outlineLevel="0" collapsed="false">
      <c r="A515" s="351" t="n">
        <f aca="false">IF(O515&lt;&gt;0,O515,A514)</f>
        <v>95601</v>
      </c>
      <c r="B515" s="205" t="n">
        <v>102275</v>
      </c>
      <c r="C515" s="206" t="s">
        <v>2704</v>
      </c>
      <c r="D515" s="206" t="s">
        <v>2705</v>
      </c>
      <c r="E515" s="207" t="s">
        <v>2415</v>
      </c>
      <c r="F515" s="207" t="s">
        <v>2603</v>
      </c>
      <c r="G515" s="352" t="n">
        <v>0.1627</v>
      </c>
      <c r="H515" s="253" t="n">
        <f aca="false">VLOOKUP(B515,'CMP-SIN-SD-10-2023'!A:D,4,0)</f>
        <v>27.08</v>
      </c>
      <c r="I515" s="253" t="s">
        <v>2417</v>
      </c>
      <c r="J515" s="220" t="n">
        <f aca="false">TRUNC((H515*G515),2)</f>
        <v>4.4</v>
      </c>
      <c r="M515" s="220" t="n">
        <f aca="false">VLOOKUP(B515,'CMP-SIN-SD-10-2023'!A:D,4,0)</f>
        <v>27.08</v>
      </c>
      <c r="N515" s="220" t="n">
        <f aca="false">M515=H515</f>
        <v>1</v>
      </c>
      <c r="P515" s="333" t="s">
        <v>2418</v>
      </c>
    </row>
    <row r="516" customFormat="false" ht="45" hidden="false" customHeight="false" outlineLevel="0" collapsed="false">
      <c r="A516" s="351" t="n">
        <f aca="false">IF(O516&lt;&gt;0,O516,A515)</f>
        <v>95601</v>
      </c>
      <c r="B516" s="205" t="n">
        <v>102274</v>
      </c>
      <c r="C516" s="206" t="s">
        <v>2704</v>
      </c>
      <c r="D516" s="206" t="s">
        <v>2706</v>
      </c>
      <c r="E516" s="207" t="s">
        <v>2415</v>
      </c>
      <c r="F516" s="207" t="s">
        <v>2605</v>
      </c>
      <c r="G516" s="352" t="n">
        <v>0.2003</v>
      </c>
      <c r="H516" s="253" t="n">
        <f aca="false">VLOOKUP(B516,'CMP-SIN-SD-10-2023'!A:D,4,0)</f>
        <v>25.14</v>
      </c>
      <c r="I516" s="253" t="s">
        <v>2417</v>
      </c>
      <c r="J516" s="220" t="n">
        <f aca="false">TRUNC((H516*G516),2)</f>
        <v>5.03</v>
      </c>
      <c r="M516" s="220" t="n">
        <f aca="false">VLOOKUP(B516,'CMP-SIN-SD-10-2023'!A:D,4,0)</f>
        <v>25.14</v>
      </c>
      <c r="N516" s="220" t="n">
        <f aca="false">M516=H516</f>
        <v>1</v>
      </c>
      <c r="P516" s="333" t="s">
        <v>2418</v>
      </c>
    </row>
    <row r="517" customFormat="false" ht="30" hidden="false" customHeight="false" outlineLevel="0" collapsed="false">
      <c r="A517" s="353" t="n">
        <v>96619</v>
      </c>
      <c r="B517" s="354" t="s">
        <v>2411</v>
      </c>
      <c r="C517" s="355" t="s">
        <v>2707</v>
      </c>
      <c r="D517" s="355" t="s">
        <v>2708</v>
      </c>
      <c r="E517" s="356" t="s">
        <v>2414</v>
      </c>
      <c r="F517" s="356" t="s">
        <v>2415</v>
      </c>
      <c r="G517" s="357" t="s">
        <v>2416</v>
      </c>
      <c r="H517" s="358" t="s">
        <v>2417</v>
      </c>
      <c r="I517" s="350" t="n">
        <f aca="false">SUMIF(A:A,A517,J:J)</f>
        <v>39.09</v>
      </c>
      <c r="K517" s="220" t="n">
        <f aca="false">VLOOKUP(A517,'CMP-SIN-SD-10-2023'!A:D,4,0)</f>
        <v>39.09</v>
      </c>
      <c r="L517" s="220" t="n">
        <f aca="false">K517=I517</f>
        <v>1</v>
      </c>
      <c r="P517" s="333" t="s">
        <v>2418</v>
      </c>
    </row>
    <row r="518" customFormat="false" ht="45" hidden="false" customHeight="false" outlineLevel="0" collapsed="false">
      <c r="A518" s="351" t="n">
        <f aca="false">IF(O518&lt;&gt;0,O518,A517)</f>
        <v>96619</v>
      </c>
      <c r="B518" s="205" t="n">
        <v>94968</v>
      </c>
      <c r="C518" s="206" t="s">
        <v>2708</v>
      </c>
      <c r="D518" s="206" t="s">
        <v>2709</v>
      </c>
      <c r="E518" s="207" t="s">
        <v>2415</v>
      </c>
      <c r="F518" s="207" t="s">
        <v>2438</v>
      </c>
      <c r="G518" s="352" t="n">
        <v>0.0565</v>
      </c>
      <c r="H518" s="253" t="n">
        <f aca="false">VLOOKUP(B518,'CMP-SIN-SD-10-2023'!A:D,4,0)</f>
        <v>496.87</v>
      </c>
      <c r="I518" s="253" t="s">
        <v>2417</v>
      </c>
      <c r="J518" s="220" t="n">
        <f aca="false">TRUNC((H518*G518),2)</f>
        <v>28.07</v>
      </c>
      <c r="M518" s="220" t="n">
        <f aca="false">VLOOKUP(B518,'CMP-SIN-SD-10-2023'!A:D,4,0)</f>
        <v>496.87</v>
      </c>
      <c r="N518" s="220" t="n">
        <f aca="false">M518=H518</f>
        <v>1</v>
      </c>
      <c r="P518" s="333" t="s">
        <v>2418</v>
      </c>
    </row>
    <row r="519" customFormat="false" ht="15" hidden="false" customHeight="false" outlineLevel="0" collapsed="false">
      <c r="A519" s="351" t="n">
        <f aca="false">IF(O519&lt;&gt;0,O519,A518)</f>
        <v>96619</v>
      </c>
      <c r="B519" s="205" t="n">
        <v>88309</v>
      </c>
      <c r="C519" s="206" t="s">
        <v>2708</v>
      </c>
      <c r="D519" s="206" t="s">
        <v>2623</v>
      </c>
      <c r="E519" s="207" t="s">
        <v>2415</v>
      </c>
      <c r="F519" s="207" t="s">
        <v>2502</v>
      </c>
      <c r="G519" s="352" t="n">
        <v>0.3106</v>
      </c>
      <c r="H519" s="253" t="n">
        <f aca="false">VLOOKUP(B519,'CMP-SIN-SD-10-2023'!A:D,4,0)</f>
        <v>29.53</v>
      </c>
      <c r="I519" s="253" t="s">
        <v>2417</v>
      </c>
      <c r="J519" s="220" t="n">
        <f aca="false">TRUNC((H519*G519),2)</f>
        <v>9.17</v>
      </c>
      <c r="M519" s="220" t="n">
        <f aca="false">VLOOKUP(B519,'CMP-SIN-SD-10-2023'!A:D,4,0)</f>
        <v>29.53</v>
      </c>
      <c r="N519" s="220" t="n">
        <f aca="false">M519=H519</f>
        <v>1</v>
      </c>
      <c r="P519" s="333" t="s">
        <v>2418</v>
      </c>
    </row>
    <row r="520" customFormat="false" ht="15" hidden="false" customHeight="false" outlineLevel="0" collapsed="false">
      <c r="A520" s="351" t="n">
        <f aca="false">IF(O520&lt;&gt;0,O520,A519)</f>
        <v>96619</v>
      </c>
      <c r="B520" s="205" t="n">
        <v>88316</v>
      </c>
      <c r="C520" s="206" t="s">
        <v>2708</v>
      </c>
      <c r="D520" s="206" t="s">
        <v>2512</v>
      </c>
      <c r="E520" s="207" t="s">
        <v>2415</v>
      </c>
      <c r="F520" s="207" t="s">
        <v>2502</v>
      </c>
      <c r="G520" s="352" t="n">
        <v>0.0847</v>
      </c>
      <c r="H520" s="253" t="n">
        <f aca="false">VLOOKUP(B520,'CMP-SIN-SD-10-2023'!A:D,4,0)</f>
        <v>21.91</v>
      </c>
      <c r="I520" s="253" t="s">
        <v>2417</v>
      </c>
      <c r="J520" s="220" t="n">
        <f aca="false">TRUNC((H520*G520),2)</f>
        <v>1.85</v>
      </c>
      <c r="M520" s="220" t="n">
        <f aca="false">VLOOKUP(B520,'CMP-SIN-SD-10-2023'!A:D,4,0)</f>
        <v>21.91</v>
      </c>
      <c r="N520" s="220" t="n">
        <f aca="false">M520=H520</f>
        <v>1</v>
      </c>
      <c r="P520" s="333" t="s">
        <v>2418</v>
      </c>
    </row>
    <row r="521" customFormat="false" ht="45" hidden="false" customHeight="false" outlineLevel="0" collapsed="false">
      <c r="A521" s="353" t="n">
        <v>96531</v>
      </c>
      <c r="B521" s="354" t="s">
        <v>2411</v>
      </c>
      <c r="C521" s="355" t="s">
        <v>2710</v>
      </c>
      <c r="D521" s="355" t="s">
        <v>2413</v>
      </c>
      <c r="E521" s="356" t="s">
        <v>2414</v>
      </c>
      <c r="F521" s="356" t="s">
        <v>2415</v>
      </c>
      <c r="G521" s="357" t="s">
        <v>2416</v>
      </c>
      <c r="H521" s="358" t="s">
        <v>2417</v>
      </c>
      <c r="I521" s="350" t="n">
        <f aca="false">SUMIF(A:A,A521,J:J)</f>
        <v>142.27</v>
      </c>
      <c r="K521" s="220" t="n">
        <f aca="false">VLOOKUP(A521,'CMP-SIN-SD-10-2023'!A:D,4,0)</f>
        <v>142.27</v>
      </c>
      <c r="L521" s="220" t="n">
        <f aca="false">K521=I521</f>
        <v>1</v>
      </c>
      <c r="P521" s="333" t="s">
        <v>2418</v>
      </c>
    </row>
    <row r="522" customFormat="false" ht="15" hidden="false" customHeight="false" outlineLevel="0" collapsed="false">
      <c r="A522" s="351" t="n">
        <f aca="false">IF(O522&lt;&gt;0,O522,A521)</f>
        <v>96531</v>
      </c>
      <c r="B522" s="205" t="n">
        <v>88239</v>
      </c>
      <c r="C522" s="206" t="s">
        <v>2413</v>
      </c>
      <c r="D522" s="206" t="s">
        <v>2601</v>
      </c>
      <c r="E522" s="207" t="s">
        <v>2415</v>
      </c>
      <c r="F522" s="207" t="s">
        <v>2502</v>
      </c>
      <c r="G522" s="352" t="n">
        <v>0.619</v>
      </c>
      <c r="H522" s="253" t="n">
        <f aca="false">VLOOKUP(B522,'CMP-SIN-SD-10-2023'!A:D,4,0)</f>
        <v>22.62</v>
      </c>
      <c r="I522" s="253" t="s">
        <v>2417</v>
      </c>
      <c r="J522" s="220" t="n">
        <f aca="false">TRUNC((H522*G522),2)</f>
        <v>14</v>
      </c>
      <c r="M522" s="220" t="n">
        <f aca="false">VLOOKUP(B522,'CMP-SIN-SD-10-2023'!A:D,4,0)</f>
        <v>22.62</v>
      </c>
      <c r="N522" s="220" t="n">
        <f aca="false">M522=H522</f>
        <v>1</v>
      </c>
      <c r="P522" s="333" t="s">
        <v>2418</v>
      </c>
    </row>
    <row r="523" customFormat="false" ht="15" hidden="false" customHeight="false" outlineLevel="0" collapsed="false">
      <c r="A523" s="351" t="n">
        <f aca="false">IF(O523&lt;&gt;0,O523,A522)</f>
        <v>96531</v>
      </c>
      <c r="B523" s="205" t="n">
        <v>88262</v>
      </c>
      <c r="C523" s="206" t="s">
        <v>2413</v>
      </c>
      <c r="D523" s="206" t="s">
        <v>2501</v>
      </c>
      <c r="E523" s="207" t="s">
        <v>2415</v>
      </c>
      <c r="F523" s="207" t="s">
        <v>2502</v>
      </c>
      <c r="G523" s="352" t="n">
        <v>1.563</v>
      </c>
      <c r="H523" s="253" t="n">
        <f aca="false">VLOOKUP(B523,'CMP-SIN-SD-10-2023'!A:D,4,0)</f>
        <v>29.14</v>
      </c>
      <c r="I523" s="253" t="s">
        <v>2417</v>
      </c>
      <c r="J523" s="220" t="n">
        <f aca="false">TRUNC((H523*G523),2)</f>
        <v>45.54</v>
      </c>
      <c r="M523" s="220" t="n">
        <f aca="false">VLOOKUP(B523,'CMP-SIN-SD-10-2023'!A:D,4,0)</f>
        <v>29.14</v>
      </c>
      <c r="N523" s="220" t="n">
        <f aca="false">M523=H523</f>
        <v>1</v>
      </c>
      <c r="P523" s="333" t="s">
        <v>2418</v>
      </c>
    </row>
    <row r="524" customFormat="false" ht="30" hidden="false" customHeight="false" outlineLevel="0" collapsed="false">
      <c r="A524" s="351" t="n">
        <f aca="false">IF(O524&lt;&gt;0,O524,A523)</f>
        <v>96531</v>
      </c>
      <c r="B524" s="205" t="n">
        <v>91692</v>
      </c>
      <c r="C524" s="206" t="s">
        <v>2413</v>
      </c>
      <c r="D524" s="206" t="s">
        <v>2602</v>
      </c>
      <c r="E524" s="207" t="s">
        <v>2415</v>
      </c>
      <c r="F524" s="207" t="s">
        <v>2603</v>
      </c>
      <c r="G524" s="352" t="n">
        <v>0.035</v>
      </c>
      <c r="H524" s="253" t="n">
        <f aca="false">VLOOKUP(B524,'CMP-SIN-SD-10-2023'!A:D,4,0)</f>
        <v>25.48</v>
      </c>
      <c r="I524" s="253" t="s">
        <v>2417</v>
      </c>
      <c r="J524" s="220" t="n">
        <f aca="false">TRUNC((H524*G524),2)</f>
        <v>0.89</v>
      </c>
      <c r="M524" s="220" t="n">
        <f aca="false">VLOOKUP(B524,'CMP-SIN-SD-10-2023'!A:D,4,0)</f>
        <v>25.48</v>
      </c>
      <c r="N524" s="220" t="n">
        <f aca="false">M524=H524</f>
        <v>1</v>
      </c>
      <c r="P524" s="333" t="s">
        <v>2418</v>
      </c>
    </row>
    <row r="525" customFormat="false" ht="30" hidden="false" customHeight="false" outlineLevel="0" collapsed="false">
      <c r="A525" s="351" t="n">
        <f aca="false">IF(O525&lt;&gt;0,O525,A524)</f>
        <v>96531</v>
      </c>
      <c r="B525" s="205" t="n">
        <v>91693</v>
      </c>
      <c r="C525" s="206" t="s">
        <v>2413</v>
      </c>
      <c r="D525" s="206" t="s">
        <v>2604</v>
      </c>
      <c r="E525" s="207" t="s">
        <v>2415</v>
      </c>
      <c r="F525" s="207" t="s">
        <v>2605</v>
      </c>
      <c r="G525" s="352" t="n">
        <v>0.028</v>
      </c>
      <c r="H525" s="253" t="n">
        <f aca="false">VLOOKUP(B525,'CMP-SIN-SD-10-2023'!A:D,4,0)</f>
        <v>24.51</v>
      </c>
      <c r="I525" s="253" t="s">
        <v>2417</v>
      </c>
      <c r="J525" s="220" t="n">
        <f aca="false">TRUNC((H525*G525),2)</f>
        <v>0.68</v>
      </c>
      <c r="M525" s="220" t="n">
        <f aca="false">VLOOKUP(B525,'CMP-SIN-SD-10-2023'!A:D,4,0)</f>
        <v>24.51</v>
      </c>
      <c r="N525" s="220" t="n">
        <f aca="false">M525=H525</f>
        <v>1</v>
      </c>
      <c r="P525" s="333" t="s">
        <v>2418</v>
      </c>
    </row>
    <row r="526" customFormat="false" ht="30" hidden="false" customHeight="false" outlineLevel="0" collapsed="false">
      <c r="A526" s="351" t="n">
        <f aca="false">IF(O526&lt;&gt;0,O526,A525)</f>
        <v>96531</v>
      </c>
      <c r="B526" s="205" t="n">
        <v>2692</v>
      </c>
      <c r="C526" s="206" t="s">
        <v>2413</v>
      </c>
      <c r="D526" s="206" t="s">
        <v>2711</v>
      </c>
      <c r="E526" s="207" t="s">
        <v>2415</v>
      </c>
      <c r="F526" s="207" t="s">
        <v>2712</v>
      </c>
      <c r="G526" s="352" t="n">
        <v>0.017</v>
      </c>
      <c r="H526" s="253" t="n">
        <f aca="false">VLOOKUP(B526,'INS-SIN-SD-10-2023'!A:D,4,0)</f>
        <v>7.71</v>
      </c>
      <c r="I526" s="253" t="s">
        <v>2417</v>
      </c>
      <c r="J526" s="220" t="n">
        <f aca="false">TRUNC((H526*G526),2)</f>
        <v>0.13</v>
      </c>
      <c r="M526" s="220" t="n">
        <f aca="false">VLOOKUP(B526,'INS-SIN-SD-10-2023'!A:D,4,0)</f>
        <v>7.71</v>
      </c>
      <c r="N526" s="220" t="n">
        <f aca="false">M526=H526</f>
        <v>1</v>
      </c>
      <c r="P526" s="333" t="s">
        <v>2492</v>
      </c>
    </row>
    <row r="527" customFormat="false" ht="30" hidden="false" customHeight="false" outlineLevel="0" collapsed="false">
      <c r="A527" s="351" t="n">
        <f aca="false">IF(O527&lt;&gt;0,O527,A526)</f>
        <v>96531</v>
      </c>
      <c r="B527" s="205" t="n">
        <v>4517</v>
      </c>
      <c r="C527" s="206" t="s">
        <v>2413</v>
      </c>
      <c r="D527" s="206" t="s">
        <v>2713</v>
      </c>
      <c r="E527" s="207" t="s">
        <v>2415</v>
      </c>
      <c r="F527" s="207" t="s">
        <v>2440</v>
      </c>
      <c r="G527" s="352" t="n">
        <v>1.78</v>
      </c>
      <c r="H527" s="253" t="n">
        <f aca="false">VLOOKUP(B527,'INS-SIN-SD-10-2023'!A:D,4,0)</f>
        <v>2.77</v>
      </c>
      <c r="I527" s="253" t="s">
        <v>2417</v>
      </c>
      <c r="J527" s="220" t="n">
        <f aca="false">TRUNC((H527*G527),2)</f>
        <v>4.93</v>
      </c>
      <c r="M527" s="220" t="n">
        <f aca="false">VLOOKUP(B527,'INS-SIN-SD-10-2023'!A:D,4,0)</f>
        <v>2.77</v>
      </c>
      <c r="N527" s="220" t="n">
        <f aca="false">M527=H527</f>
        <v>1</v>
      </c>
      <c r="P527" s="333" t="s">
        <v>2492</v>
      </c>
    </row>
    <row r="528" customFormat="false" ht="30" hidden="false" customHeight="false" outlineLevel="0" collapsed="false">
      <c r="A528" s="351" t="n">
        <f aca="false">IF(O528&lt;&gt;0,O528,A527)</f>
        <v>96531</v>
      </c>
      <c r="B528" s="205" t="n">
        <v>4491</v>
      </c>
      <c r="C528" s="206" t="s">
        <v>2413</v>
      </c>
      <c r="D528" s="206" t="s">
        <v>2714</v>
      </c>
      <c r="E528" s="207" t="s">
        <v>2415</v>
      </c>
      <c r="F528" s="207" t="s">
        <v>2440</v>
      </c>
      <c r="G528" s="352" t="n">
        <v>1.205</v>
      </c>
      <c r="H528" s="253" t="n">
        <f aca="false">VLOOKUP(B528,'INS-SIN-SD-10-2023'!A:D,4,0)</f>
        <v>7.92</v>
      </c>
      <c r="I528" s="253" t="s">
        <v>2417</v>
      </c>
      <c r="J528" s="220" t="n">
        <f aca="false">TRUNC((H528*G528),2)</f>
        <v>9.54</v>
      </c>
      <c r="M528" s="220" t="n">
        <f aca="false">VLOOKUP(B528,'INS-SIN-SD-10-2023'!A:D,4,0)</f>
        <v>7.92</v>
      </c>
      <c r="N528" s="220" t="n">
        <f aca="false">M528=H528</f>
        <v>1</v>
      </c>
      <c r="P528" s="333" t="s">
        <v>2492</v>
      </c>
    </row>
    <row r="529" customFormat="false" ht="15" hidden="false" customHeight="false" outlineLevel="0" collapsed="false">
      <c r="A529" s="351" t="n">
        <f aca="false">IF(O529&lt;&gt;0,O529,A528)</f>
        <v>96531</v>
      </c>
      <c r="B529" s="205" t="n">
        <v>5074</v>
      </c>
      <c r="C529" s="206" t="s">
        <v>2413</v>
      </c>
      <c r="D529" s="206" t="s">
        <v>2715</v>
      </c>
      <c r="E529" s="207" t="s">
        <v>2415</v>
      </c>
      <c r="F529" s="207" t="s">
        <v>2515</v>
      </c>
      <c r="G529" s="352" t="n">
        <v>0.022</v>
      </c>
      <c r="H529" s="253" t="n">
        <f aca="false">VLOOKUP(B529,'INS-SIN-SD-10-2023'!A:D,4,0)</f>
        <v>22.68</v>
      </c>
      <c r="I529" s="253" t="s">
        <v>2417</v>
      </c>
      <c r="J529" s="220" t="n">
        <f aca="false">TRUNC((H529*G529),2)</f>
        <v>0.49</v>
      </c>
      <c r="M529" s="220" t="n">
        <f aca="false">VLOOKUP(B529,'INS-SIN-SD-10-2023'!A:D,4,0)</f>
        <v>22.68</v>
      </c>
      <c r="N529" s="220" t="n">
        <f aca="false">M529=H529</f>
        <v>1</v>
      </c>
      <c r="P529" s="333" t="s">
        <v>2492</v>
      </c>
    </row>
    <row r="530" customFormat="false" ht="30" hidden="false" customHeight="false" outlineLevel="0" collapsed="false">
      <c r="A530" s="351" t="n">
        <f aca="false">IF(O530&lt;&gt;0,O530,A529)</f>
        <v>96531</v>
      </c>
      <c r="B530" s="205" t="n">
        <v>6189</v>
      </c>
      <c r="C530" s="206" t="s">
        <v>2413</v>
      </c>
      <c r="D530" s="206" t="s">
        <v>2716</v>
      </c>
      <c r="E530" s="207" t="s">
        <v>2415</v>
      </c>
      <c r="F530" s="207" t="s">
        <v>2440</v>
      </c>
      <c r="G530" s="352" t="n">
        <v>2.041</v>
      </c>
      <c r="H530" s="253" t="n">
        <f aca="false">VLOOKUP(B530,'INS-SIN-SD-10-2023'!A:D,4,0)</f>
        <v>31.84</v>
      </c>
      <c r="I530" s="253" t="s">
        <v>2417</v>
      </c>
      <c r="J530" s="220" t="n">
        <f aca="false">TRUNC((H530*G530),2)</f>
        <v>64.98</v>
      </c>
      <c r="M530" s="220" t="n">
        <f aca="false">VLOOKUP(B530,'INS-SIN-SD-10-2023'!A:D,4,0)</f>
        <v>31.84</v>
      </c>
      <c r="N530" s="220" t="n">
        <f aca="false">M530=H530</f>
        <v>1</v>
      </c>
      <c r="P530" s="333" t="s">
        <v>2492</v>
      </c>
    </row>
    <row r="531" customFormat="false" ht="15" hidden="false" customHeight="false" outlineLevel="0" collapsed="false">
      <c r="A531" s="351" t="n">
        <f aca="false">IF(O531&lt;&gt;0,O531,A530)</f>
        <v>96531</v>
      </c>
      <c r="B531" s="205" t="n">
        <v>40304</v>
      </c>
      <c r="C531" s="206" t="s">
        <v>2413</v>
      </c>
      <c r="D531" s="206" t="s">
        <v>2717</v>
      </c>
      <c r="E531" s="207" t="s">
        <v>2415</v>
      </c>
      <c r="F531" s="207" t="s">
        <v>2515</v>
      </c>
      <c r="G531" s="352" t="n">
        <v>0.044</v>
      </c>
      <c r="H531" s="253" t="n">
        <f aca="false">VLOOKUP(B531,'INS-SIN-SD-10-2023'!A:D,4,0)</f>
        <v>24.98</v>
      </c>
      <c r="I531" s="253" t="s">
        <v>2417</v>
      </c>
      <c r="J531" s="220" t="n">
        <f aca="false">TRUNC((H531*G531),2)</f>
        <v>1.09</v>
      </c>
      <c r="M531" s="220" t="n">
        <f aca="false">VLOOKUP(B531,'INS-SIN-SD-10-2023'!A:D,4,0)</f>
        <v>24.98</v>
      </c>
      <c r="N531" s="220" t="n">
        <f aca="false">M531=H531</f>
        <v>1</v>
      </c>
      <c r="P531" s="333" t="s">
        <v>2492</v>
      </c>
    </row>
    <row r="532" customFormat="false" ht="30" hidden="false" customHeight="false" outlineLevel="0" collapsed="false">
      <c r="A532" s="353" t="n">
        <v>96545</v>
      </c>
      <c r="B532" s="354" t="s">
        <v>2411</v>
      </c>
      <c r="C532" s="355" t="s">
        <v>2718</v>
      </c>
      <c r="D532" s="355" t="s">
        <v>2719</v>
      </c>
      <c r="E532" s="356" t="s">
        <v>2515</v>
      </c>
      <c r="F532" s="356" t="s">
        <v>2415</v>
      </c>
      <c r="G532" s="357" t="s">
        <v>2416</v>
      </c>
      <c r="H532" s="358" t="s">
        <v>2417</v>
      </c>
      <c r="I532" s="350" t="n">
        <f aca="false">SUMIF(A:A,A532,J:J)</f>
        <v>16.27</v>
      </c>
      <c r="K532" s="220" t="n">
        <f aca="false">VLOOKUP(A532,'CMP-SIN-SD-10-2023'!A:D,4,0)</f>
        <v>16.27</v>
      </c>
      <c r="L532" s="220" t="n">
        <f aca="false">K532=I532</f>
        <v>1</v>
      </c>
      <c r="P532" s="333" t="s">
        <v>2418</v>
      </c>
    </row>
    <row r="533" customFormat="false" ht="15" hidden="false" customHeight="false" outlineLevel="0" collapsed="false">
      <c r="A533" s="351" t="n">
        <f aca="false">IF(O533&lt;&gt;0,O533,A532)</f>
        <v>96545</v>
      </c>
      <c r="B533" s="205" t="n">
        <v>92802</v>
      </c>
      <c r="C533" s="206" t="s">
        <v>2719</v>
      </c>
      <c r="D533" s="206" t="s">
        <v>2720</v>
      </c>
      <c r="E533" s="207" t="s">
        <v>2415</v>
      </c>
      <c r="F533" s="207" t="s">
        <v>2515</v>
      </c>
      <c r="G533" s="352" t="n">
        <v>1</v>
      </c>
      <c r="H533" s="253" t="n">
        <f aca="false">VLOOKUP(B533,'CMP-SIN-SD-10-2023'!A:D,4,0)</f>
        <v>11.48</v>
      </c>
      <c r="I533" s="253" t="s">
        <v>2417</v>
      </c>
      <c r="J533" s="220" t="n">
        <f aca="false">TRUNC((H533*G533),2)</f>
        <v>11.48</v>
      </c>
      <c r="M533" s="220" t="n">
        <f aca="false">VLOOKUP(B533,'CMP-SIN-SD-10-2023'!A:D,4,0)</f>
        <v>11.48</v>
      </c>
      <c r="N533" s="220" t="n">
        <f aca="false">M533=H533</f>
        <v>1</v>
      </c>
      <c r="P533" s="333" t="s">
        <v>2418</v>
      </c>
    </row>
    <row r="534" customFormat="false" ht="15" hidden="false" customHeight="false" outlineLevel="0" collapsed="false">
      <c r="A534" s="351" t="n">
        <f aca="false">IF(O534&lt;&gt;0,O534,A533)</f>
        <v>96545</v>
      </c>
      <c r="B534" s="205" t="n">
        <v>88238</v>
      </c>
      <c r="C534" s="206" t="s">
        <v>2719</v>
      </c>
      <c r="D534" s="206" t="s">
        <v>2696</v>
      </c>
      <c r="E534" s="207" t="s">
        <v>2415</v>
      </c>
      <c r="F534" s="207" t="s">
        <v>2502</v>
      </c>
      <c r="G534" s="352" t="n">
        <v>0.0375</v>
      </c>
      <c r="H534" s="253" t="n">
        <f aca="false">VLOOKUP(B534,'CMP-SIN-SD-10-2023'!A:D,4,0)</f>
        <v>22.75</v>
      </c>
      <c r="I534" s="253" t="s">
        <v>2417</v>
      </c>
      <c r="J534" s="220" t="n">
        <f aca="false">TRUNC((H534*G534),2)</f>
        <v>0.85</v>
      </c>
      <c r="M534" s="220" t="n">
        <f aca="false">VLOOKUP(B534,'CMP-SIN-SD-10-2023'!A:D,4,0)</f>
        <v>22.75</v>
      </c>
      <c r="N534" s="220" t="n">
        <f aca="false">M534=H534</f>
        <v>1</v>
      </c>
      <c r="P534" s="333" t="s">
        <v>2418</v>
      </c>
    </row>
    <row r="535" customFormat="false" ht="15" hidden="false" customHeight="false" outlineLevel="0" collapsed="false">
      <c r="A535" s="351" t="n">
        <f aca="false">IF(O535&lt;&gt;0,O535,A534)</f>
        <v>96545</v>
      </c>
      <c r="B535" s="205" t="n">
        <v>88245</v>
      </c>
      <c r="C535" s="206" t="s">
        <v>2719</v>
      </c>
      <c r="D535" s="206" t="s">
        <v>2697</v>
      </c>
      <c r="E535" s="207" t="s">
        <v>2415</v>
      </c>
      <c r="F535" s="207" t="s">
        <v>2502</v>
      </c>
      <c r="G535" s="352" t="n">
        <v>0.1155</v>
      </c>
      <c r="H535" s="253" t="n">
        <f aca="false">VLOOKUP(B535,'CMP-SIN-SD-10-2023'!A:D,4,0)</f>
        <v>29.32</v>
      </c>
      <c r="I535" s="253" t="s">
        <v>2417</v>
      </c>
      <c r="J535" s="220" t="n">
        <f aca="false">TRUNC((H535*G535),2)</f>
        <v>3.38</v>
      </c>
      <c r="M535" s="220" t="n">
        <f aca="false">VLOOKUP(B535,'CMP-SIN-SD-10-2023'!A:D,4,0)</f>
        <v>29.32</v>
      </c>
      <c r="N535" s="220" t="n">
        <f aca="false">M535=H535</f>
        <v>1</v>
      </c>
      <c r="P535" s="333" t="s">
        <v>2418</v>
      </c>
    </row>
    <row r="536" customFormat="false" ht="45" hidden="false" customHeight="false" outlineLevel="0" collapsed="false">
      <c r="A536" s="351" t="n">
        <f aca="false">IF(O536&lt;&gt;0,O536,A535)</f>
        <v>96545</v>
      </c>
      <c r="B536" s="205" t="n">
        <v>39017</v>
      </c>
      <c r="C536" s="206" t="s">
        <v>2719</v>
      </c>
      <c r="D536" s="206" t="s">
        <v>2698</v>
      </c>
      <c r="E536" s="207" t="s">
        <v>2415</v>
      </c>
      <c r="F536" s="207" t="s">
        <v>2430</v>
      </c>
      <c r="G536" s="352" t="n">
        <v>0.724</v>
      </c>
      <c r="H536" s="253" t="n">
        <f aca="false">VLOOKUP(B536,'INS-SIN-SD-10-2023'!A:D,4,0)</f>
        <v>0.22</v>
      </c>
      <c r="I536" s="253" t="s">
        <v>2417</v>
      </c>
      <c r="J536" s="220" t="n">
        <f aca="false">TRUNC((H536*G536),2)</f>
        <v>0.15</v>
      </c>
      <c r="M536" s="220" t="n">
        <f aca="false">VLOOKUP(B536,'INS-SIN-SD-10-2023'!A:D,4,0)</f>
        <v>0.22</v>
      </c>
      <c r="N536" s="220" t="n">
        <f aca="false">M536=H536</f>
        <v>1</v>
      </c>
      <c r="P536" s="333" t="s">
        <v>2492</v>
      </c>
    </row>
    <row r="537" customFormat="false" ht="30" hidden="false" customHeight="false" outlineLevel="0" collapsed="false">
      <c r="A537" s="351" t="n">
        <f aca="false">IF(O537&lt;&gt;0,O537,A536)</f>
        <v>96545</v>
      </c>
      <c r="B537" s="205" t="n">
        <v>43132</v>
      </c>
      <c r="C537" s="206" t="s">
        <v>2719</v>
      </c>
      <c r="D537" s="206" t="s">
        <v>2699</v>
      </c>
      <c r="E537" s="207" t="s">
        <v>2415</v>
      </c>
      <c r="F537" s="207" t="s">
        <v>2515</v>
      </c>
      <c r="G537" s="352" t="n">
        <v>0.025</v>
      </c>
      <c r="H537" s="253" t="n">
        <f aca="false">VLOOKUP(B537,'INS-SIN-SD-10-2023'!A:D,4,0)</f>
        <v>16.7</v>
      </c>
      <c r="I537" s="253" t="s">
        <v>2417</v>
      </c>
      <c r="J537" s="220" t="n">
        <f aca="false">TRUNC((H537*G537),2)</f>
        <v>0.41</v>
      </c>
      <c r="M537" s="220" t="n">
        <f aca="false">VLOOKUP(B537,'INS-SIN-SD-10-2023'!A:D,4,0)</f>
        <v>16.7</v>
      </c>
      <c r="N537" s="220" t="n">
        <f aca="false">M537=H537</f>
        <v>1</v>
      </c>
      <c r="P537" s="333" t="s">
        <v>2492</v>
      </c>
    </row>
    <row r="538" customFormat="false" ht="30" hidden="false" customHeight="false" outlineLevel="0" collapsed="false">
      <c r="A538" s="353" t="n">
        <v>96546</v>
      </c>
      <c r="B538" s="354" t="s">
        <v>2411</v>
      </c>
      <c r="C538" s="355" t="s">
        <v>2721</v>
      </c>
      <c r="D538" s="355" t="s">
        <v>2722</v>
      </c>
      <c r="E538" s="356" t="s">
        <v>2515</v>
      </c>
      <c r="F538" s="356" t="s">
        <v>2415</v>
      </c>
      <c r="G538" s="357" t="s">
        <v>2416</v>
      </c>
      <c r="H538" s="358" t="s">
        <v>2417</v>
      </c>
      <c r="I538" s="350" t="n">
        <f aca="false">SUMIF(A:A,A538,J:J)</f>
        <v>14.38</v>
      </c>
      <c r="K538" s="220" t="n">
        <f aca="false">VLOOKUP(A538,'CMP-SIN-SD-10-2023'!A:D,4,0)</f>
        <v>14.38</v>
      </c>
      <c r="L538" s="220" t="n">
        <f aca="false">K538=I538</f>
        <v>1</v>
      </c>
      <c r="P538" s="333" t="s">
        <v>2418</v>
      </c>
    </row>
    <row r="539" customFormat="false" ht="30" hidden="false" customHeight="false" outlineLevel="0" collapsed="false">
      <c r="A539" s="351" t="n">
        <f aca="false">IF(O539&lt;&gt;0,O539,A538)</f>
        <v>96546</v>
      </c>
      <c r="B539" s="205" t="n">
        <v>92803</v>
      </c>
      <c r="C539" s="206" t="s">
        <v>2722</v>
      </c>
      <c r="D539" s="206" t="s">
        <v>2723</v>
      </c>
      <c r="E539" s="207" t="s">
        <v>2415</v>
      </c>
      <c r="F539" s="207" t="s">
        <v>2515</v>
      </c>
      <c r="G539" s="352" t="n">
        <v>1</v>
      </c>
      <c r="H539" s="253" t="n">
        <f aca="false">VLOOKUP(B539,'CMP-SIN-SD-10-2023'!A:D,4,0)</f>
        <v>10.62</v>
      </c>
      <c r="I539" s="253" t="s">
        <v>2417</v>
      </c>
      <c r="J539" s="220" t="n">
        <f aca="false">TRUNC((H539*G539),2)</f>
        <v>10.62</v>
      </c>
      <c r="M539" s="220" t="n">
        <f aca="false">VLOOKUP(B539,'CMP-SIN-SD-10-2023'!A:D,4,0)</f>
        <v>10.62</v>
      </c>
      <c r="N539" s="220" t="n">
        <f aca="false">M539=H539</f>
        <v>1</v>
      </c>
      <c r="P539" s="333" t="s">
        <v>2418</v>
      </c>
    </row>
    <row r="540" customFormat="false" ht="15" hidden="false" customHeight="false" outlineLevel="0" collapsed="false">
      <c r="A540" s="351" t="n">
        <f aca="false">IF(O540&lt;&gt;0,O540,A539)</f>
        <v>96546</v>
      </c>
      <c r="B540" s="205" t="n">
        <v>88238</v>
      </c>
      <c r="C540" s="206" t="s">
        <v>2722</v>
      </c>
      <c r="D540" s="206" t="s">
        <v>2696</v>
      </c>
      <c r="E540" s="207" t="s">
        <v>2415</v>
      </c>
      <c r="F540" s="207" t="s">
        <v>2502</v>
      </c>
      <c r="G540" s="352" t="n">
        <v>0.029</v>
      </c>
      <c r="H540" s="253" t="n">
        <f aca="false">VLOOKUP(B540,'CMP-SIN-SD-10-2023'!A:D,4,0)</f>
        <v>22.75</v>
      </c>
      <c r="I540" s="253" t="s">
        <v>2417</v>
      </c>
      <c r="J540" s="220" t="n">
        <f aca="false">TRUNC((H540*G540),2)</f>
        <v>0.65</v>
      </c>
      <c r="M540" s="220" t="n">
        <f aca="false">VLOOKUP(B540,'CMP-SIN-SD-10-2023'!A:D,4,0)</f>
        <v>22.75</v>
      </c>
      <c r="N540" s="220" t="n">
        <f aca="false">M540=H540</f>
        <v>1</v>
      </c>
      <c r="P540" s="333" t="s">
        <v>2418</v>
      </c>
    </row>
    <row r="541" customFormat="false" ht="15" hidden="false" customHeight="false" outlineLevel="0" collapsed="false">
      <c r="A541" s="351" t="n">
        <f aca="false">IF(O541&lt;&gt;0,O541,A540)</f>
        <v>96546</v>
      </c>
      <c r="B541" s="205" t="n">
        <v>88245</v>
      </c>
      <c r="C541" s="206" t="s">
        <v>2722</v>
      </c>
      <c r="D541" s="206" t="s">
        <v>2697</v>
      </c>
      <c r="E541" s="207" t="s">
        <v>2415</v>
      </c>
      <c r="F541" s="207" t="s">
        <v>2502</v>
      </c>
      <c r="G541" s="352" t="n">
        <v>0.089</v>
      </c>
      <c r="H541" s="253" t="n">
        <f aca="false">VLOOKUP(B541,'CMP-SIN-SD-10-2023'!A:D,4,0)</f>
        <v>29.32</v>
      </c>
      <c r="I541" s="253" t="s">
        <v>2417</v>
      </c>
      <c r="J541" s="220" t="n">
        <f aca="false">TRUNC((H541*G541),2)</f>
        <v>2.6</v>
      </c>
      <c r="M541" s="220" t="n">
        <f aca="false">VLOOKUP(B541,'CMP-SIN-SD-10-2023'!A:D,4,0)</f>
        <v>29.32</v>
      </c>
      <c r="N541" s="220" t="n">
        <f aca="false">M541=H541</f>
        <v>1</v>
      </c>
      <c r="P541" s="333" t="s">
        <v>2418</v>
      </c>
    </row>
    <row r="542" customFormat="false" ht="45" hidden="false" customHeight="false" outlineLevel="0" collapsed="false">
      <c r="A542" s="351" t="n">
        <f aca="false">IF(O542&lt;&gt;0,O542,A541)</f>
        <v>96546</v>
      </c>
      <c r="B542" s="205" t="n">
        <v>39017</v>
      </c>
      <c r="C542" s="206" t="s">
        <v>2722</v>
      </c>
      <c r="D542" s="206" t="s">
        <v>2698</v>
      </c>
      <c r="E542" s="207" t="s">
        <v>2415</v>
      </c>
      <c r="F542" s="207" t="s">
        <v>2430</v>
      </c>
      <c r="G542" s="352" t="n">
        <v>0.4655</v>
      </c>
      <c r="H542" s="253" t="n">
        <f aca="false">VLOOKUP(B542,'INS-SIN-SD-10-2023'!A:D,4,0)</f>
        <v>0.22</v>
      </c>
      <c r="I542" s="253" t="s">
        <v>2417</v>
      </c>
      <c r="J542" s="220" t="n">
        <f aca="false">TRUNC((H542*G542),2)</f>
        <v>0.1</v>
      </c>
      <c r="M542" s="220" t="n">
        <f aca="false">VLOOKUP(B542,'INS-SIN-SD-10-2023'!A:D,4,0)</f>
        <v>0.22</v>
      </c>
      <c r="N542" s="220" t="n">
        <f aca="false">M542=H542</f>
        <v>1</v>
      </c>
      <c r="P542" s="333" t="s">
        <v>2492</v>
      </c>
    </row>
    <row r="543" customFormat="false" ht="30" hidden="false" customHeight="false" outlineLevel="0" collapsed="false">
      <c r="A543" s="351" t="n">
        <f aca="false">IF(O543&lt;&gt;0,O543,A542)</f>
        <v>96546</v>
      </c>
      <c r="B543" s="205" t="n">
        <v>43132</v>
      </c>
      <c r="C543" s="206" t="s">
        <v>2722</v>
      </c>
      <c r="D543" s="206" t="s">
        <v>2699</v>
      </c>
      <c r="E543" s="207" t="s">
        <v>2415</v>
      </c>
      <c r="F543" s="207" t="s">
        <v>2515</v>
      </c>
      <c r="G543" s="352" t="n">
        <v>0.025</v>
      </c>
      <c r="H543" s="253" t="n">
        <f aca="false">VLOOKUP(B543,'INS-SIN-SD-10-2023'!A:D,4,0)</f>
        <v>16.7</v>
      </c>
      <c r="I543" s="253" t="s">
        <v>2417</v>
      </c>
      <c r="J543" s="220" t="n">
        <f aca="false">TRUNC((H543*G543),2)</f>
        <v>0.41</v>
      </c>
      <c r="M543" s="220" t="n">
        <f aca="false">VLOOKUP(B543,'INS-SIN-SD-10-2023'!A:D,4,0)</f>
        <v>16.7</v>
      </c>
      <c r="N543" s="220" t="n">
        <f aca="false">M543=H543</f>
        <v>1</v>
      </c>
      <c r="P543" s="333" t="s">
        <v>2492</v>
      </c>
    </row>
    <row r="544" customFormat="false" ht="30" hidden="false" customHeight="false" outlineLevel="0" collapsed="false">
      <c r="A544" s="353" t="n">
        <v>96547</v>
      </c>
      <c r="B544" s="354" t="s">
        <v>2411</v>
      </c>
      <c r="C544" s="355" t="s">
        <v>2724</v>
      </c>
      <c r="D544" s="355" t="s">
        <v>2725</v>
      </c>
      <c r="E544" s="356" t="s">
        <v>2515</v>
      </c>
      <c r="F544" s="356" t="s">
        <v>2415</v>
      </c>
      <c r="G544" s="357" t="s">
        <v>2416</v>
      </c>
      <c r="H544" s="358" t="s">
        <v>2417</v>
      </c>
      <c r="I544" s="350" t="n">
        <f aca="false">SUMIF(A:A,A544,J:J)</f>
        <v>12.06</v>
      </c>
      <c r="K544" s="220" t="n">
        <f aca="false">VLOOKUP(A544,'CMP-SIN-SD-10-2023'!A:D,4,0)</f>
        <v>12.06</v>
      </c>
      <c r="L544" s="220" t="n">
        <f aca="false">K544=I544</f>
        <v>1</v>
      </c>
      <c r="P544" s="333" t="s">
        <v>2418</v>
      </c>
    </row>
    <row r="545" customFormat="false" ht="30" hidden="false" customHeight="false" outlineLevel="0" collapsed="false">
      <c r="A545" s="351" t="n">
        <f aca="false">IF(O545&lt;&gt;0,O545,A544)</f>
        <v>96547</v>
      </c>
      <c r="B545" s="205" t="n">
        <v>92804</v>
      </c>
      <c r="C545" s="206" t="s">
        <v>2725</v>
      </c>
      <c r="D545" s="206" t="s">
        <v>2702</v>
      </c>
      <c r="E545" s="207" t="s">
        <v>2415</v>
      </c>
      <c r="F545" s="207" t="s">
        <v>2515</v>
      </c>
      <c r="G545" s="352" t="n">
        <v>1</v>
      </c>
      <c r="H545" s="253" t="n">
        <f aca="false">VLOOKUP(B545,'CMP-SIN-SD-10-2023'!A:D,4,0)</f>
        <v>9.1</v>
      </c>
      <c r="I545" s="253" t="s">
        <v>2417</v>
      </c>
      <c r="J545" s="220" t="n">
        <f aca="false">TRUNC((H545*G545),2)</f>
        <v>9.1</v>
      </c>
      <c r="M545" s="220" t="n">
        <f aca="false">VLOOKUP(B545,'CMP-SIN-SD-10-2023'!A:D,4,0)</f>
        <v>9.1</v>
      </c>
      <c r="N545" s="220" t="n">
        <f aca="false">M545=H545</f>
        <v>1</v>
      </c>
      <c r="P545" s="333" t="s">
        <v>2418</v>
      </c>
    </row>
    <row r="546" customFormat="false" ht="15" hidden="false" customHeight="false" outlineLevel="0" collapsed="false">
      <c r="A546" s="351" t="n">
        <f aca="false">IF(O546&lt;&gt;0,O546,A545)</f>
        <v>96547</v>
      </c>
      <c r="B546" s="205" t="n">
        <v>88238</v>
      </c>
      <c r="C546" s="206" t="s">
        <v>2725</v>
      </c>
      <c r="D546" s="206" t="s">
        <v>2696</v>
      </c>
      <c r="E546" s="207" t="s">
        <v>2415</v>
      </c>
      <c r="F546" s="207" t="s">
        <v>2502</v>
      </c>
      <c r="G546" s="352" t="n">
        <v>0.022</v>
      </c>
      <c r="H546" s="253" t="n">
        <f aca="false">VLOOKUP(B546,'CMP-SIN-SD-10-2023'!A:D,4,0)</f>
        <v>22.75</v>
      </c>
      <c r="I546" s="253" t="s">
        <v>2417</v>
      </c>
      <c r="J546" s="220" t="n">
        <f aca="false">TRUNC((H546*G546),2)</f>
        <v>0.5</v>
      </c>
      <c r="M546" s="220" t="n">
        <f aca="false">VLOOKUP(B546,'CMP-SIN-SD-10-2023'!A:D,4,0)</f>
        <v>22.75</v>
      </c>
      <c r="N546" s="220" t="n">
        <f aca="false">M546=H546</f>
        <v>1</v>
      </c>
      <c r="P546" s="333" t="s">
        <v>2418</v>
      </c>
    </row>
    <row r="547" customFormat="false" ht="15" hidden="false" customHeight="false" outlineLevel="0" collapsed="false">
      <c r="A547" s="351" t="n">
        <f aca="false">IF(O547&lt;&gt;0,O547,A546)</f>
        <v>96547</v>
      </c>
      <c r="B547" s="205" t="n">
        <v>88245</v>
      </c>
      <c r="C547" s="206" t="s">
        <v>2725</v>
      </c>
      <c r="D547" s="206" t="s">
        <v>2697</v>
      </c>
      <c r="E547" s="207" t="s">
        <v>2415</v>
      </c>
      <c r="F547" s="207" t="s">
        <v>2502</v>
      </c>
      <c r="G547" s="352" t="n">
        <v>0.068</v>
      </c>
      <c r="H547" s="253" t="n">
        <f aca="false">VLOOKUP(B547,'CMP-SIN-SD-10-2023'!A:D,4,0)</f>
        <v>29.32</v>
      </c>
      <c r="I547" s="253" t="s">
        <v>2417</v>
      </c>
      <c r="J547" s="220" t="n">
        <f aca="false">TRUNC((H547*G547),2)</f>
        <v>1.99</v>
      </c>
      <c r="M547" s="220" t="n">
        <f aca="false">VLOOKUP(B547,'CMP-SIN-SD-10-2023'!A:D,4,0)</f>
        <v>29.32</v>
      </c>
      <c r="N547" s="220" t="n">
        <f aca="false">M547=H547</f>
        <v>1</v>
      </c>
      <c r="P547" s="333" t="s">
        <v>2418</v>
      </c>
    </row>
    <row r="548" customFormat="false" ht="45" hidden="false" customHeight="false" outlineLevel="0" collapsed="false">
      <c r="A548" s="351" t="n">
        <f aca="false">IF(O548&lt;&gt;0,O548,A547)</f>
        <v>96547</v>
      </c>
      <c r="B548" s="205" t="n">
        <v>39017</v>
      </c>
      <c r="C548" s="206" t="s">
        <v>2725</v>
      </c>
      <c r="D548" s="206" t="s">
        <v>2698</v>
      </c>
      <c r="E548" s="207" t="s">
        <v>2415</v>
      </c>
      <c r="F548" s="207" t="s">
        <v>2430</v>
      </c>
      <c r="G548" s="352" t="n">
        <v>0.306</v>
      </c>
      <c r="H548" s="253" t="n">
        <f aca="false">VLOOKUP(B548,'INS-SIN-SD-10-2023'!A:D,4,0)</f>
        <v>0.22</v>
      </c>
      <c r="I548" s="253" t="s">
        <v>2417</v>
      </c>
      <c r="J548" s="220" t="n">
        <f aca="false">TRUNC((H548*G548),2)</f>
        <v>0.06</v>
      </c>
      <c r="M548" s="220" t="n">
        <f aca="false">VLOOKUP(B548,'INS-SIN-SD-10-2023'!A:D,4,0)</f>
        <v>0.22</v>
      </c>
      <c r="N548" s="220" t="n">
        <f aca="false">M548=H548</f>
        <v>1</v>
      </c>
      <c r="P548" s="333" t="s">
        <v>2492</v>
      </c>
    </row>
    <row r="549" customFormat="false" ht="30" hidden="false" customHeight="false" outlineLevel="0" collapsed="false">
      <c r="A549" s="351" t="n">
        <f aca="false">IF(O549&lt;&gt;0,O549,A548)</f>
        <v>96547</v>
      </c>
      <c r="B549" s="205" t="n">
        <v>43132</v>
      </c>
      <c r="C549" s="206" t="s">
        <v>2725</v>
      </c>
      <c r="D549" s="206" t="s">
        <v>2699</v>
      </c>
      <c r="E549" s="207" t="s">
        <v>2415</v>
      </c>
      <c r="F549" s="207" t="s">
        <v>2515</v>
      </c>
      <c r="G549" s="352" t="n">
        <v>0.025</v>
      </c>
      <c r="H549" s="253" t="n">
        <f aca="false">VLOOKUP(B549,'INS-SIN-SD-10-2023'!A:D,4,0)</f>
        <v>16.7</v>
      </c>
      <c r="I549" s="253" t="s">
        <v>2417</v>
      </c>
      <c r="J549" s="220" t="n">
        <f aca="false">TRUNC((H549*G549),2)</f>
        <v>0.41</v>
      </c>
      <c r="M549" s="220" t="n">
        <f aca="false">VLOOKUP(B549,'INS-SIN-SD-10-2023'!A:D,4,0)</f>
        <v>16.7</v>
      </c>
      <c r="N549" s="220" t="n">
        <f aca="false">M549=H549</f>
        <v>1</v>
      </c>
      <c r="P549" s="333" t="s">
        <v>2492</v>
      </c>
    </row>
    <row r="550" customFormat="false" ht="45" hidden="false" customHeight="false" outlineLevel="0" collapsed="false">
      <c r="A550" s="353" t="n">
        <v>96557</v>
      </c>
      <c r="B550" s="354" t="s">
        <v>2411</v>
      </c>
      <c r="C550" s="355" t="s">
        <v>2726</v>
      </c>
      <c r="D550" s="355" t="s">
        <v>2727</v>
      </c>
      <c r="E550" s="356" t="s">
        <v>2438</v>
      </c>
      <c r="F550" s="356" t="s">
        <v>2415</v>
      </c>
      <c r="G550" s="357" t="s">
        <v>2416</v>
      </c>
      <c r="H550" s="358" t="s">
        <v>2417</v>
      </c>
      <c r="I550" s="350" t="n">
        <f aca="false">SUMIF(A:A,A550,J:J)</f>
        <v>623.52</v>
      </c>
      <c r="K550" s="220" t="n">
        <f aca="false">VLOOKUP(A550,'CMP-SIN-SD-10-2023'!A:D,4,0)</f>
        <v>623.52</v>
      </c>
      <c r="L550" s="220" t="n">
        <f aca="false">K550=I550</f>
        <v>1</v>
      </c>
      <c r="P550" s="333" t="s">
        <v>2418</v>
      </c>
    </row>
    <row r="551" customFormat="false" ht="15" hidden="false" customHeight="false" outlineLevel="0" collapsed="false">
      <c r="A551" s="351" t="n">
        <f aca="false">IF(O551&lt;&gt;0,O551,A550)</f>
        <v>96557</v>
      </c>
      <c r="B551" s="205" t="n">
        <v>88309</v>
      </c>
      <c r="C551" s="206" t="s">
        <v>2727</v>
      </c>
      <c r="D551" s="206" t="s">
        <v>2623</v>
      </c>
      <c r="E551" s="207" t="s">
        <v>2415</v>
      </c>
      <c r="F551" s="207" t="s">
        <v>2502</v>
      </c>
      <c r="G551" s="352" t="n">
        <v>0.363</v>
      </c>
      <c r="H551" s="253" t="n">
        <f aca="false">VLOOKUP(B551,'CMP-SIN-SD-10-2023'!A:D,4,0)</f>
        <v>29.53</v>
      </c>
      <c r="I551" s="253" t="s">
        <v>2417</v>
      </c>
      <c r="J551" s="220" t="n">
        <f aca="false">TRUNC((H551*G551),2)</f>
        <v>10.71</v>
      </c>
      <c r="M551" s="220" t="n">
        <f aca="false">VLOOKUP(B551,'CMP-SIN-SD-10-2023'!A:D,4,0)</f>
        <v>29.53</v>
      </c>
      <c r="N551" s="220" t="n">
        <f aca="false">M551=H551</f>
        <v>1</v>
      </c>
      <c r="P551" s="333" t="s">
        <v>2418</v>
      </c>
    </row>
    <row r="552" customFormat="false" ht="15" hidden="false" customHeight="false" outlineLevel="0" collapsed="false">
      <c r="A552" s="351" t="n">
        <f aca="false">IF(O552&lt;&gt;0,O552,A551)</f>
        <v>96557</v>
      </c>
      <c r="B552" s="205" t="n">
        <v>88316</v>
      </c>
      <c r="C552" s="206" t="s">
        <v>2727</v>
      </c>
      <c r="D552" s="206" t="s">
        <v>2512</v>
      </c>
      <c r="E552" s="207" t="s">
        <v>2415</v>
      </c>
      <c r="F552" s="207" t="s">
        <v>2502</v>
      </c>
      <c r="G552" s="352" t="n">
        <v>0.544</v>
      </c>
      <c r="H552" s="253" t="n">
        <f aca="false">VLOOKUP(B552,'CMP-SIN-SD-10-2023'!A:D,4,0)</f>
        <v>21.91</v>
      </c>
      <c r="I552" s="253" t="s">
        <v>2417</v>
      </c>
      <c r="J552" s="220" t="n">
        <f aca="false">TRUNC((H552*G552),2)</f>
        <v>11.91</v>
      </c>
      <c r="M552" s="220" t="n">
        <f aca="false">VLOOKUP(B552,'CMP-SIN-SD-10-2023'!A:D,4,0)</f>
        <v>21.91</v>
      </c>
      <c r="N552" s="220" t="n">
        <f aca="false">M552=H552</f>
        <v>1</v>
      </c>
      <c r="P552" s="333" t="s">
        <v>2418</v>
      </c>
    </row>
    <row r="553" customFormat="false" ht="30" hidden="false" customHeight="false" outlineLevel="0" collapsed="false">
      <c r="A553" s="351" t="n">
        <f aca="false">IF(O553&lt;&gt;0,O553,A552)</f>
        <v>96557</v>
      </c>
      <c r="B553" s="205" t="n">
        <v>90586</v>
      </c>
      <c r="C553" s="206" t="s">
        <v>2727</v>
      </c>
      <c r="D553" s="206" t="s">
        <v>2728</v>
      </c>
      <c r="E553" s="207" t="s">
        <v>2415</v>
      </c>
      <c r="F553" s="207" t="s">
        <v>2603</v>
      </c>
      <c r="G553" s="352" t="n">
        <v>0.088</v>
      </c>
      <c r="H553" s="253" t="n">
        <f aca="false">VLOOKUP(B553,'CMP-SIN-SD-10-2023'!A:D,4,0)</f>
        <v>1.15</v>
      </c>
      <c r="I553" s="253" t="s">
        <v>2417</v>
      </c>
      <c r="J553" s="220" t="n">
        <f aca="false">TRUNC((H553*G553),2)</f>
        <v>0.1</v>
      </c>
      <c r="M553" s="220" t="n">
        <f aca="false">VLOOKUP(B553,'CMP-SIN-SD-10-2023'!A:D,4,0)</f>
        <v>1.15</v>
      </c>
      <c r="N553" s="220" t="n">
        <f aca="false">M553=H553</f>
        <v>1</v>
      </c>
      <c r="P553" s="333" t="s">
        <v>2418</v>
      </c>
    </row>
    <row r="554" customFormat="false" ht="30" hidden="false" customHeight="false" outlineLevel="0" collapsed="false">
      <c r="A554" s="351" t="n">
        <f aca="false">IF(O554&lt;&gt;0,O554,A553)</f>
        <v>96557</v>
      </c>
      <c r="B554" s="205" t="n">
        <v>90587</v>
      </c>
      <c r="C554" s="206" t="s">
        <v>2727</v>
      </c>
      <c r="D554" s="206" t="s">
        <v>2729</v>
      </c>
      <c r="E554" s="207" t="s">
        <v>2415</v>
      </c>
      <c r="F554" s="207" t="s">
        <v>2605</v>
      </c>
      <c r="G554" s="352" t="n">
        <v>0.093</v>
      </c>
      <c r="H554" s="253" t="n">
        <f aca="false">VLOOKUP(B554,'CMP-SIN-SD-10-2023'!A:D,4,0)</f>
        <v>0.49</v>
      </c>
      <c r="I554" s="253" t="s">
        <v>2417</v>
      </c>
      <c r="J554" s="220" t="n">
        <f aca="false">TRUNC((H554*G554),2)</f>
        <v>0.04</v>
      </c>
      <c r="M554" s="220" t="n">
        <f aca="false">VLOOKUP(B554,'CMP-SIN-SD-10-2023'!A:D,4,0)</f>
        <v>0.49</v>
      </c>
      <c r="N554" s="220" t="n">
        <f aca="false">M554=H554</f>
        <v>1</v>
      </c>
      <c r="P554" s="333" t="s">
        <v>2418</v>
      </c>
    </row>
    <row r="555" customFormat="false" ht="45" hidden="false" customHeight="false" outlineLevel="0" collapsed="false">
      <c r="A555" s="351" t="n">
        <f aca="false">IF(O555&lt;&gt;0,O555,A554)</f>
        <v>96557</v>
      </c>
      <c r="B555" s="205" t="n">
        <v>1525</v>
      </c>
      <c r="C555" s="206" t="s">
        <v>2727</v>
      </c>
      <c r="D555" s="206" t="s">
        <v>2730</v>
      </c>
      <c r="E555" s="207" t="s">
        <v>2415</v>
      </c>
      <c r="F555" s="207" t="s">
        <v>2438</v>
      </c>
      <c r="G555" s="352" t="n">
        <v>1.15</v>
      </c>
      <c r="H555" s="253" t="n">
        <f aca="false">VLOOKUP(B555,'INS-SIN-SD-10-2023'!A:D,4,0)</f>
        <v>522.4</v>
      </c>
      <c r="I555" s="253" t="s">
        <v>2417</v>
      </c>
      <c r="J555" s="220" t="n">
        <f aca="false">TRUNC((H555*G555),2)</f>
        <v>600.76</v>
      </c>
      <c r="M555" s="220" t="n">
        <f aca="false">VLOOKUP(B555,'INS-SIN-SD-10-2023'!A:D,4,0)</f>
        <v>522.4</v>
      </c>
      <c r="N555" s="220" t="n">
        <f aca="false">M555=H555</f>
        <v>1</v>
      </c>
      <c r="P555" s="333" t="s">
        <v>2492</v>
      </c>
    </row>
    <row r="556" customFormat="false" ht="30" hidden="false" customHeight="false" outlineLevel="0" collapsed="false">
      <c r="A556" s="353" t="n">
        <v>98557</v>
      </c>
      <c r="B556" s="354" t="s">
        <v>2411</v>
      </c>
      <c r="C556" s="355" t="s">
        <v>2731</v>
      </c>
      <c r="D556" s="355" t="s">
        <v>2732</v>
      </c>
      <c r="E556" s="356" t="s">
        <v>2414</v>
      </c>
      <c r="F556" s="356" t="s">
        <v>2415</v>
      </c>
      <c r="G556" s="357" t="s">
        <v>2416</v>
      </c>
      <c r="H556" s="358" t="s">
        <v>2417</v>
      </c>
      <c r="I556" s="350" t="n">
        <f aca="false">SUMIF(A:A,A556,J:J)</f>
        <v>45.84</v>
      </c>
      <c r="K556" s="220" t="n">
        <f aca="false">VLOOKUP(A556,'CMP-SIN-SD-10-2023'!A:D,4,0)</f>
        <v>45.84</v>
      </c>
      <c r="L556" s="220" t="n">
        <f aca="false">K556=I556</f>
        <v>1</v>
      </c>
      <c r="P556" s="333" t="s">
        <v>2418</v>
      </c>
    </row>
    <row r="557" customFormat="false" ht="15" hidden="false" customHeight="false" outlineLevel="0" collapsed="false">
      <c r="A557" s="351" t="n">
        <f aca="false">IF(O557&lt;&gt;0,O557,A556)</f>
        <v>98557</v>
      </c>
      <c r="B557" s="205" t="n">
        <v>88243</v>
      </c>
      <c r="C557" s="206" t="s">
        <v>2732</v>
      </c>
      <c r="D557" s="206" t="s">
        <v>2733</v>
      </c>
      <c r="E557" s="207" t="s">
        <v>2415</v>
      </c>
      <c r="F557" s="207" t="s">
        <v>2502</v>
      </c>
      <c r="G557" s="352" t="n">
        <v>0.0969</v>
      </c>
      <c r="H557" s="253" t="n">
        <f aca="false">VLOOKUP(B557,'CMP-SIN-SD-10-2023'!A:D,4,0)</f>
        <v>22.52</v>
      </c>
      <c r="I557" s="253" t="s">
        <v>2417</v>
      </c>
      <c r="J557" s="220" t="n">
        <f aca="false">TRUNC((H557*G557),2)</f>
        <v>2.18</v>
      </c>
      <c r="M557" s="220" t="n">
        <f aca="false">VLOOKUP(B557,'CMP-SIN-SD-10-2023'!A:D,4,0)</f>
        <v>22.52</v>
      </c>
      <c r="N557" s="220" t="n">
        <f aca="false">M557=H557</f>
        <v>1</v>
      </c>
      <c r="P557" s="333" t="s">
        <v>2418</v>
      </c>
    </row>
    <row r="558" customFormat="false" ht="15" hidden="false" customHeight="false" outlineLevel="0" collapsed="false">
      <c r="A558" s="351" t="n">
        <f aca="false">IF(O558&lt;&gt;0,O558,A557)</f>
        <v>98557</v>
      </c>
      <c r="B558" s="205" t="n">
        <v>88270</v>
      </c>
      <c r="C558" s="206" t="s">
        <v>2732</v>
      </c>
      <c r="D558" s="206" t="s">
        <v>2734</v>
      </c>
      <c r="E558" s="207" t="s">
        <v>2415</v>
      </c>
      <c r="F558" s="207" t="s">
        <v>2502</v>
      </c>
      <c r="G558" s="352" t="n">
        <v>0.4299</v>
      </c>
      <c r="H558" s="253" t="n">
        <f aca="false">VLOOKUP(B558,'CMP-SIN-SD-10-2023'!A:D,4,0)</f>
        <v>29.53</v>
      </c>
      <c r="I558" s="253" t="s">
        <v>2417</v>
      </c>
      <c r="J558" s="220" t="n">
        <f aca="false">TRUNC((H558*G558),2)</f>
        <v>12.69</v>
      </c>
      <c r="M558" s="220" t="n">
        <f aca="false">VLOOKUP(B558,'CMP-SIN-SD-10-2023'!A:D,4,0)</f>
        <v>29.53</v>
      </c>
      <c r="N558" s="220" t="n">
        <f aca="false">M558=H558</f>
        <v>1</v>
      </c>
      <c r="P558" s="333" t="s">
        <v>2418</v>
      </c>
    </row>
    <row r="559" customFormat="false" ht="45" hidden="false" customHeight="false" outlineLevel="0" collapsed="false">
      <c r="A559" s="351" t="n">
        <f aca="false">IF(O559&lt;&gt;0,O559,A558)</f>
        <v>98557</v>
      </c>
      <c r="B559" s="205" t="n">
        <v>626</v>
      </c>
      <c r="C559" s="206" t="s">
        <v>2732</v>
      </c>
      <c r="D559" s="206" t="s">
        <v>2735</v>
      </c>
      <c r="E559" s="207" t="s">
        <v>2415</v>
      </c>
      <c r="F559" s="207" t="s">
        <v>2515</v>
      </c>
      <c r="G559" s="352" t="n">
        <v>1.5</v>
      </c>
      <c r="H559" s="253" t="n">
        <f aca="false">VLOOKUP(B559,'INS-SIN-SD-10-2023'!A:D,4,0)</f>
        <v>20.65</v>
      </c>
      <c r="I559" s="253" t="s">
        <v>2417</v>
      </c>
      <c r="J559" s="220" t="n">
        <f aca="false">TRUNC((H559*G559),2)</f>
        <v>30.97</v>
      </c>
      <c r="M559" s="220" t="n">
        <f aca="false">VLOOKUP(B559,'INS-SIN-SD-10-2023'!A:D,4,0)</f>
        <v>20.65</v>
      </c>
      <c r="N559" s="220" t="n">
        <f aca="false">M559=H559</f>
        <v>1</v>
      </c>
      <c r="P559" s="333" t="s">
        <v>2492</v>
      </c>
    </row>
    <row r="560" customFormat="false" ht="30" hidden="false" customHeight="false" outlineLevel="0" collapsed="false">
      <c r="A560" s="353" t="n">
        <v>92270</v>
      </c>
      <c r="B560" s="354" t="s">
        <v>2411</v>
      </c>
      <c r="C560" s="355" t="s">
        <v>2736</v>
      </c>
      <c r="D560" s="355" t="s">
        <v>2732</v>
      </c>
      <c r="E560" s="356" t="s">
        <v>2414</v>
      </c>
      <c r="F560" s="356" t="s">
        <v>2415</v>
      </c>
      <c r="G560" s="357" t="s">
        <v>2416</v>
      </c>
      <c r="H560" s="358" t="s">
        <v>2417</v>
      </c>
      <c r="I560" s="350" t="n">
        <f aca="false">SUMIF(A:A,A560,J:J)</f>
        <v>189.94</v>
      </c>
      <c r="K560" s="220" t="n">
        <f aca="false">VLOOKUP(A560,'CMP-SIN-SD-10-2023'!A:D,4,0)</f>
        <v>189.94</v>
      </c>
      <c r="L560" s="220" t="n">
        <f aca="false">K560=I560</f>
        <v>1</v>
      </c>
      <c r="P560" s="333" t="s">
        <v>2418</v>
      </c>
    </row>
    <row r="561" customFormat="false" ht="15" hidden="false" customHeight="false" outlineLevel="0" collapsed="false">
      <c r="A561" s="351" t="n">
        <f aca="false">IF(O561&lt;&gt;0,O561,A560)</f>
        <v>92270</v>
      </c>
      <c r="B561" s="205" t="n">
        <v>88239</v>
      </c>
      <c r="C561" s="206" t="s">
        <v>2732</v>
      </c>
      <c r="D561" s="206" t="s">
        <v>2601</v>
      </c>
      <c r="E561" s="207" t="s">
        <v>2415</v>
      </c>
      <c r="F561" s="207" t="s">
        <v>2502</v>
      </c>
      <c r="G561" s="352" t="n">
        <v>0.179</v>
      </c>
      <c r="H561" s="253" t="n">
        <f aca="false">VLOOKUP(B561,'CMP-SIN-SD-10-2023'!A:D,4,0)</f>
        <v>22.62</v>
      </c>
      <c r="I561" s="253" t="s">
        <v>2417</v>
      </c>
      <c r="J561" s="220" t="n">
        <f aca="false">TRUNC((H561*G561),2)</f>
        <v>4.04</v>
      </c>
      <c r="M561" s="220" t="n">
        <f aca="false">VLOOKUP(B561,'CMP-SIN-SD-10-2023'!A:D,4,0)</f>
        <v>22.62</v>
      </c>
      <c r="N561" s="220" t="n">
        <f aca="false">M561=H561</f>
        <v>1</v>
      </c>
      <c r="P561" s="333" t="s">
        <v>2418</v>
      </c>
    </row>
    <row r="562" customFormat="false" ht="15" hidden="false" customHeight="false" outlineLevel="0" collapsed="false">
      <c r="A562" s="351" t="n">
        <f aca="false">IF(O562&lt;&gt;0,O562,A561)</f>
        <v>92270</v>
      </c>
      <c r="B562" s="205" t="n">
        <v>88262</v>
      </c>
      <c r="C562" s="206" t="s">
        <v>2732</v>
      </c>
      <c r="D562" s="206" t="s">
        <v>2501</v>
      </c>
      <c r="E562" s="207" t="s">
        <v>2415</v>
      </c>
      <c r="F562" s="207" t="s">
        <v>2502</v>
      </c>
      <c r="G562" s="352" t="n">
        <v>0.792</v>
      </c>
      <c r="H562" s="253" t="n">
        <f aca="false">VLOOKUP(B562,'CMP-SIN-SD-10-2023'!A:D,4,0)</f>
        <v>29.14</v>
      </c>
      <c r="I562" s="253" t="s">
        <v>2417</v>
      </c>
      <c r="J562" s="220" t="n">
        <f aca="false">TRUNC((H562*G562),2)</f>
        <v>23.07</v>
      </c>
      <c r="M562" s="220" t="n">
        <f aca="false">VLOOKUP(B562,'CMP-SIN-SD-10-2023'!A:D,4,0)</f>
        <v>29.14</v>
      </c>
      <c r="N562" s="220" t="n">
        <f aca="false">M562=H562</f>
        <v>1</v>
      </c>
      <c r="P562" s="333" t="s">
        <v>2418</v>
      </c>
    </row>
    <row r="563" customFormat="false" ht="30" hidden="false" customHeight="false" outlineLevel="0" collapsed="false">
      <c r="A563" s="351" t="n">
        <f aca="false">IF(O563&lt;&gt;0,O563,A562)</f>
        <v>92270</v>
      </c>
      <c r="B563" s="205" t="n">
        <v>91692</v>
      </c>
      <c r="C563" s="206" t="s">
        <v>2732</v>
      </c>
      <c r="D563" s="206" t="s">
        <v>2602</v>
      </c>
      <c r="E563" s="207" t="s">
        <v>2415</v>
      </c>
      <c r="F563" s="207" t="s">
        <v>2603</v>
      </c>
      <c r="G563" s="352" t="n">
        <v>0.056</v>
      </c>
      <c r="H563" s="253" t="n">
        <f aca="false">VLOOKUP(B563,'CMP-SIN-SD-10-2023'!A:D,4,0)</f>
        <v>25.48</v>
      </c>
      <c r="I563" s="253" t="s">
        <v>2417</v>
      </c>
      <c r="J563" s="220" t="n">
        <f aca="false">TRUNC((H563*G563),2)</f>
        <v>1.42</v>
      </c>
      <c r="M563" s="220" t="n">
        <f aca="false">VLOOKUP(B563,'CMP-SIN-SD-10-2023'!A:D,4,0)</f>
        <v>25.48</v>
      </c>
      <c r="N563" s="220" t="n">
        <f aca="false">M563=H563</f>
        <v>1</v>
      </c>
      <c r="P563" s="333" t="s">
        <v>2418</v>
      </c>
    </row>
    <row r="564" customFormat="false" ht="30" hidden="false" customHeight="false" outlineLevel="0" collapsed="false">
      <c r="A564" s="351" t="n">
        <f aca="false">IF(O564&lt;&gt;0,O564,A563)</f>
        <v>92270</v>
      </c>
      <c r="B564" s="205" t="n">
        <v>91693</v>
      </c>
      <c r="C564" s="206" t="s">
        <v>2732</v>
      </c>
      <c r="D564" s="206" t="s">
        <v>2604</v>
      </c>
      <c r="E564" s="207" t="s">
        <v>2415</v>
      </c>
      <c r="F564" s="207" t="s">
        <v>2605</v>
      </c>
      <c r="G564" s="352" t="n">
        <v>0.224</v>
      </c>
      <c r="H564" s="253" t="n">
        <f aca="false">VLOOKUP(B564,'CMP-SIN-SD-10-2023'!A:D,4,0)</f>
        <v>24.51</v>
      </c>
      <c r="I564" s="253" t="s">
        <v>2417</v>
      </c>
      <c r="J564" s="220" t="n">
        <f aca="false">TRUNC((H564*G564),2)</f>
        <v>5.49</v>
      </c>
      <c r="M564" s="220" t="n">
        <f aca="false">VLOOKUP(B564,'CMP-SIN-SD-10-2023'!A:D,4,0)</f>
        <v>24.51</v>
      </c>
      <c r="N564" s="220" t="n">
        <f aca="false">M564=H564</f>
        <v>1</v>
      </c>
      <c r="P564" s="333" t="s">
        <v>2418</v>
      </c>
    </row>
    <row r="565" customFormat="false" ht="30" hidden="false" customHeight="false" outlineLevel="0" collapsed="false">
      <c r="A565" s="351" t="n">
        <f aca="false">IF(O565&lt;&gt;0,O565,A564)</f>
        <v>92270</v>
      </c>
      <c r="B565" s="205" t="n">
        <v>4517</v>
      </c>
      <c r="C565" s="206" t="s">
        <v>2732</v>
      </c>
      <c r="D565" s="206" t="s">
        <v>2713</v>
      </c>
      <c r="E565" s="207" t="s">
        <v>2415</v>
      </c>
      <c r="F565" s="207" t="s">
        <v>2440</v>
      </c>
      <c r="G565" s="352" t="n">
        <v>4.228</v>
      </c>
      <c r="H565" s="253" t="n">
        <f aca="false">VLOOKUP(B565,'INS-SIN-SD-10-2023'!A:D,4,0)</f>
        <v>2.77</v>
      </c>
      <c r="I565" s="253" t="s">
        <v>2417</v>
      </c>
      <c r="J565" s="220" t="n">
        <f aca="false">TRUNC((H565*G565),2)</f>
        <v>11.71</v>
      </c>
      <c r="M565" s="220" t="n">
        <f aca="false">VLOOKUP(B565,'INS-SIN-SD-10-2023'!A:D,4,0)</f>
        <v>2.77</v>
      </c>
      <c r="N565" s="220" t="n">
        <f aca="false">M565=H565</f>
        <v>1</v>
      </c>
      <c r="P565" s="333" t="s">
        <v>2492</v>
      </c>
    </row>
    <row r="566" customFormat="false" ht="15" hidden="false" customHeight="false" outlineLevel="0" collapsed="false">
      <c r="A566" s="351" t="n">
        <f aca="false">IF(O566&lt;&gt;0,O566,A565)</f>
        <v>92270</v>
      </c>
      <c r="B566" s="205" t="n">
        <v>5068</v>
      </c>
      <c r="C566" s="206" t="s">
        <v>2732</v>
      </c>
      <c r="D566" s="206" t="s">
        <v>2514</v>
      </c>
      <c r="E566" s="207" t="s">
        <v>2415</v>
      </c>
      <c r="F566" s="207" t="s">
        <v>2515</v>
      </c>
      <c r="G566" s="352" t="n">
        <v>0.128</v>
      </c>
      <c r="H566" s="253" t="n">
        <f aca="false">VLOOKUP(B566,'INS-SIN-SD-10-2023'!A:D,4,0)</f>
        <v>20.24</v>
      </c>
      <c r="I566" s="253" t="s">
        <v>2417</v>
      </c>
      <c r="J566" s="220" t="n">
        <f aca="false">TRUNC((H566*G566),2)</f>
        <v>2.59</v>
      </c>
      <c r="M566" s="220" t="n">
        <f aca="false">VLOOKUP(B566,'INS-SIN-SD-10-2023'!A:D,4,0)</f>
        <v>20.24</v>
      </c>
      <c r="N566" s="220" t="n">
        <f aca="false">M566=H566</f>
        <v>1</v>
      </c>
      <c r="P566" s="333" t="s">
        <v>2492</v>
      </c>
    </row>
    <row r="567" customFormat="false" ht="30" hidden="false" customHeight="false" outlineLevel="0" collapsed="false">
      <c r="A567" s="351" t="n">
        <f aca="false">IF(O567&lt;&gt;0,O567,A566)</f>
        <v>92270</v>
      </c>
      <c r="B567" s="205" t="n">
        <v>6189</v>
      </c>
      <c r="C567" s="206" t="s">
        <v>2732</v>
      </c>
      <c r="D567" s="206" t="s">
        <v>2716</v>
      </c>
      <c r="E567" s="207" t="s">
        <v>2415</v>
      </c>
      <c r="F567" s="207" t="s">
        <v>2440</v>
      </c>
      <c r="G567" s="352" t="n">
        <v>4.448</v>
      </c>
      <c r="H567" s="253" t="n">
        <f aca="false">VLOOKUP(B567,'INS-SIN-SD-10-2023'!A:D,4,0)</f>
        <v>31.84</v>
      </c>
      <c r="I567" s="253" t="s">
        <v>2417</v>
      </c>
      <c r="J567" s="220" t="n">
        <f aca="false">TRUNC((H567*G567),2)</f>
        <v>141.62</v>
      </c>
      <c r="M567" s="220" t="n">
        <f aca="false">VLOOKUP(B567,'INS-SIN-SD-10-2023'!A:D,4,0)</f>
        <v>31.84</v>
      </c>
      <c r="N567" s="220" t="n">
        <f aca="false">M567=H567</f>
        <v>1</v>
      </c>
      <c r="P567" s="333" t="s">
        <v>2492</v>
      </c>
    </row>
    <row r="568" customFormat="false" ht="30" hidden="false" customHeight="false" outlineLevel="0" collapsed="false">
      <c r="A568" s="353" t="n">
        <v>96543</v>
      </c>
      <c r="B568" s="354" t="s">
        <v>2411</v>
      </c>
      <c r="C568" s="355" t="s">
        <v>2737</v>
      </c>
      <c r="D568" s="355" t="s">
        <v>2738</v>
      </c>
      <c r="E568" s="356" t="s">
        <v>2515</v>
      </c>
      <c r="F568" s="356" t="s">
        <v>2415</v>
      </c>
      <c r="G568" s="357" t="s">
        <v>2416</v>
      </c>
      <c r="H568" s="358" t="s">
        <v>2417</v>
      </c>
      <c r="I568" s="350" t="n">
        <f aca="false">SUMIF(A:A,A568,J:J)</f>
        <v>19.32</v>
      </c>
      <c r="K568" s="220" t="n">
        <f aca="false">VLOOKUP(A568,'CMP-SIN-SD-10-2023'!A:D,4,0)</f>
        <v>19.32</v>
      </c>
      <c r="L568" s="220" t="n">
        <f aca="false">K568=I568</f>
        <v>1</v>
      </c>
      <c r="P568" s="333" t="s">
        <v>2418</v>
      </c>
    </row>
    <row r="569" customFormat="false" ht="15" hidden="false" customHeight="false" outlineLevel="0" collapsed="false">
      <c r="A569" s="351" t="n">
        <f aca="false">IF(O569&lt;&gt;0,O569,A568)</f>
        <v>96543</v>
      </c>
      <c r="B569" s="205" t="n">
        <v>92800</v>
      </c>
      <c r="C569" s="206" t="s">
        <v>2738</v>
      </c>
      <c r="D569" s="206" t="s">
        <v>2695</v>
      </c>
      <c r="E569" s="207" t="s">
        <v>2415</v>
      </c>
      <c r="F569" s="207" t="s">
        <v>2515</v>
      </c>
      <c r="G569" s="352" t="n">
        <v>1</v>
      </c>
      <c r="H569" s="253" t="n">
        <f aca="false">VLOOKUP(B569,'CMP-SIN-SD-10-2023'!A:D,4,0)</f>
        <v>11.34</v>
      </c>
      <c r="I569" s="253" t="s">
        <v>2417</v>
      </c>
      <c r="J569" s="220" t="n">
        <f aca="false">TRUNC((H569*G569),2)</f>
        <v>11.34</v>
      </c>
      <c r="M569" s="220" t="n">
        <f aca="false">VLOOKUP(B569,'CMP-SIN-SD-10-2023'!A:D,4,0)</f>
        <v>11.34</v>
      </c>
      <c r="N569" s="220" t="n">
        <f aca="false">M569=H569</f>
        <v>1</v>
      </c>
      <c r="P569" s="333" t="s">
        <v>2418</v>
      </c>
    </row>
    <row r="570" customFormat="false" ht="15" hidden="false" customHeight="false" outlineLevel="0" collapsed="false">
      <c r="A570" s="351" t="n">
        <f aca="false">IF(O570&lt;&gt;0,O570,A569)</f>
        <v>96543</v>
      </c>
      <c r="B570" s="205" t="n">
        <v>88238</v>
      </c>
      <c r="C570" s="206" t="s">
        <v>2738</v>
      </c>
      <c r="D570" s="206" t="s">
        <v>2696</v>
      </c>
      <c r="E570" s="207" t="s">
        <v>2415</v>
      </c>
      <c r="F570" s="207" t="s">
        <v>2502</v>
      </c>
      <c r="G570" s="352" t="n">
        <v>0.0635</v>
      </c>
      <c r="H570" s="253" t="n">
        <f aca="false">VLOOKUP(B570,'CMP-SIN-SD-10-2023'!A:D,4,0)</f>
        <v>22.75</v>
      </c>
      <c r="I570" s="253" t="s">
        <v>2417</v>
      </c>
      <c r="J570" s="220" t="n">
        <f aca="false">TRUNC((H570*G570),2)</f>
        <v>1.44</v>
      </c>
      <c r="M570" s="220" t="n">
        <f aca="false">VLOOKUP(B570,'CMP-SIN-SD-10-2023'!A:D,4,0)</f>
        <v>22.75</v>
      </c>
      <c r="N570" s="220" t="n">
        <f aca="false">M570=H570</f>
        <v>1</v>
      </c>
      <c r="P570" s="333" t="s">
        <v>2418</v>
      </c>
    </row>
    <row r="571" customFormat="false" ht="15" hidden="false" customHeight="false" outlineLevel="0" collapsed="false">
      <c r="A571" s="351" t="n">
        <f aca="false">IF(O571&lt;&gt;0,O571,A570)</f>
        <v>96543</v>
      </c>
      <c r="B571" s="205" t="n">
        <v>88245</v>
      </c>
      <c r="C571" s="206" t="s">
        <v>2738</v>
      </c>
      <c r="D571" s="206" t="s">
        <v>2697</v>
      </c>
      <c r="E571" s="207" t="s">
        <v>2415</v>
      </c>
      <c r="F571" s="207" t="s">
        <v>2502</v>
      </c>
      <c r="G571" s="352" t="n">
        <v>0.1945</v>
      </c>
      <c r="H571" s="253" t="n">
        <f aca="false">VLOOKUP(B571,'CMP-SIN-SD-10-2023'!A:D,4,0)</f>
        <v>29.32</v>
      </c>
      <c r="I571" s="253" t="s">
        <v>2417</v>
      </c>
      <c r="J571" s="220" t="n">
        <f aca="false">TRUNC((H571*G571),2)</f>
        <v>5.7</v>
      </c>
      <c r="M571" s="220" t="n">
        <f aca="false">VLOOKUP(B571,'CMP-SIN-SD-10-2023'!A:D,4,0)</f>
        <v>29.32</v>
      </c>
      <c r="N571" s="220" t="n">
        <f aca="false">M571=H571</f>
        <v>1</v>
      </c>
      <c r="P571" s="333" t="s">
        <v>2418</v>
      </c>
    </row>
    <row r="572" customFormat="false" ht="45" hidden="false" customHeight="false" outlineLevel="0" collapsed="false">
      <c r="A572" s="351" t="n">
        <f aca="false">IF(O572&lt;&gt;0,O572,A571)</f>
        <v>96543</v>
      </c>
      <c r="B572" s="205" t="n">
        <v>39017</v>
      </c>
      <c r="C572" s="206" t="s">
        <v>2738</v>
      </c>
      <c r="D572" s="206" t="s">
        <v>2698</v>
      </c>
      <c r="E572" s="207" t="s">
        <v>2415</v>
      </c>
      <c r="F572" s="207" t="s">
        <v>2430</v>
      </c>
      <c r="G572" s="352" t="n">
        <v>1.9665</v>
      </c>
      <c r="H572" s="253" t="n">
        <f aca="false">VLOOKUP(B572,'INS-SIN-SD-10-2023'!A:D,4,0)</f>
        <v>0.22</v>
      </c>
      <c r="I572" s="253" t="s">
        <v>2417</v>
      </c>
      <c r="J572" s="220" t="n">
        <f aca="false">TRUNC((H572*G572),2)</f>
        <v>0.43</v>
      </c>
      <c r="M572" s="220" t="n">
        <f aca="false">VLOOKUP(B572,'INS-SIN-SD-10-2023'!A:D,4,0)</f>
        <v>0.22</v>
      </c>
      <c r="N572" s="220" t="n">
        <f aca="false">M572=H572</f>
        <v>1</v>
      </c>
      <c r="P572" s="333" t="s">
        <v>2492</v>
      </c>
    </row>
    <row r="573" customFormat="false" ht="30" hidden="false" customHeight="false" outlineLevel="0" collapsed="false">
      <c r="A573" s="351" t="n">
        <f aca="false">IF(O573&lt;&gt;0,O573,A572)</f>
        <v>96543</v>
      </c>
      <c r="B573" s="205" t="n">
        <v>43132</v>
      </c>
      <c r="C573" s="206" t="s">
        <v>2738</v>
      </c>
      <c r="D573" s="206" t="s">
        <v>2699</v>
      </c>
      <c r="E573" s="207" t="s">
        <v>2415</v>
      </c>
      <c r="F573" s="207" t="s">
        <v>2515</v>
      </c>
      <c r="G573" s="352" t="n">
        <v>0.025</v>
      </c>
      <c r="H573" s="253" t="n">
        <f aca="false">VLOOKUP(B573,'INS-SIN-SD-10-2023'!A:D,4,0)</f>
        <v>16.7</v>
      </c>
      <c r="I573" s="253" t="s">
        <v>2417</v>
      </c>
      <c r="J573" s="220" t="n">
        <f aca="false">TRUNC((H573*G573),2)</f>
        <v>0.41</v>
      </c>
      <c r="M573" s="220" t="n">
        <f aca="false">VLOOKUP(B573,'INS-SIN-SD-10-2023'!A:D,4,0)</f>
        <v>16.7</v>
      </c>
      <c r="N573" s="220" t="n">
        <f aca="false">M573=H573</f>
        <v>1</v>
      </c>
      <c r="P573" s="333" t="s">
        <v>2492</v>
      </c>
    </row>
    <row r="574" customFormat="false" ht="30" hidden="false" customHeight="false" outlineLevel="0" collapsed="false">
      <c r="A574" s="353" t="n">
        <v>96544</v>
      </c>
      <c r="B574" s="354" t="s">
        <v>2411</v>
      </c>
      <c r="C574" s="355" t="s">
        <v>2739</v>
      </c>
      <c r="D574" s="355" t="s">
        <v>2694</v>
      </c>
      <c r="E574" s="356" t="s">
        <v>2515</v>
      </c>
      <c r="F574" s="356" t="s">
        <v>2415</v>
      </c>
      <c r="G574" s="357" t="s">
        <v>2416</v>
      </c>
      <c r="H574" s="358" t="s">
        <v>2417</v>
      </c>
      <c r="I574" s="350" t="n">
        <f aca="false">SUMIF(A:A,A574,J:J)</f>
        <v>17.72</v>
      </c>
      <c r="K574" s="220" t="n">
        <f aca="false">VLOOKUP(A574,'CMP-SIN-SD-10-2023'!A:D,4,0)</f>
        <v>17.72</v>
      </c>
      <c r="L574" s="220" t="n">
        <f aca="false">K574=I574</f>
        <v>1</v>
      </c>
      <c r="P574" s="333" t="s">
        <v>2418</v>
      </c>
    </row>
    <row r="575" customFormat="false" ht="15" hidden="false" customHeight="false" outlineLevel="0" collapsed="false">
      <c r="A575" s="351" t="n">
        <f aca="false">IF(O575&lt;&gt;0,O575,A574)</f>
        <v>96544</v>
      </c>
      <c r="B575" s="205" t="n">
        <v>92801</v>
      </c>
      <c r="C575" s="206" t="s">
        <v>2694</v>
      </c>
      <c r="D575" s="206" t="s">
        <v>2740</v>
      </c>
      <c r="E575" s="207" t="s">
        <v>2415</v>
      </c>
      <c r="F575" s="207" t="s">
        <v>2515</v>
      </c>
      <c r="G575" s="352" t="n">
        <v>1</v>
      </c>
      <c r="H575" s="253" t="n">
        <f aca="false">VLOOKUP(B575,'CMP-SIN-SD-10-2023'!A:D,4,0)</f>
        <v>11.52</v>
      </c>
      <c r="I575" s="253" t="s">
        <v>2417</v>
      </c>
      <c r="J575" s="220" t="n">
        <f aca="false">TRUNC((H575*G575),2)</f>
        <v>11.52</v>
      </c>
      <c r="M575" s="220" t="n">
        <f aca="false">VLOOKUP(B575,'CMP-SIN-SD-10-2023'!A:D,4,0)</f>
        <v>11.52</v>
      </c>
      <c r="N575" s="220" t="n">
        <f aca="false">M575=H575</f>
        <v>1</v>
      </c>
      <c r="P575" s="333" t="s">
        <v>2418</v>
      </c>
    </row>
    <row r="576" customFormat="false" ht="15" hidden="false" customHeight="false" outlineLevel="0" collapsed="false">
      <c r="A576" s="351" t="n">
        <f aca="false">IF(O576&lt;&gt;0,O576,A575)</f>
        <v>96544</v>
      </c>
      <c r="B576" s="205" t="n">
        <v>88238</v>
      </c>
      <c r="C576" s="206" t="s">
        <v>2694</v>
      </c>
      <c r="D576" s="206" t="s">
        <v>2696</v>
      </c>
      <c r="E576" s="207" t="s">
        <v>2415</v>
      </c>
      <c r="F576" s="207" t="s">
        <v>2502</v>
      </c>
      <c r="G576" s="352" t="n">
        <v>0.049</v>
      </c>
      <c r="H576" s="253" t="n">
        <f aca="false">VLOOKUP(B576,'CMP-SIN-SD-10-2023'!A:D,4,0)</f>
        <v>22.75</v>
      </c>
      <c r="I576" s="253" t="s">
        <v>2417</v>
      </c>
      <c r="J576" s="220" t="n">
        <f aca="false">TRUNC((H576*G576),2)</f>
        <v>1.11</v>
      </c>
      <c r="M576" s="220" t="n">
        <f aca="false">VLOOKUP(B576,'CMP-SIN-SD-10-2023'!A:D,4,0)</f>
        <v>22.75</v>
      </c>
      <c r="N576" s="220" t="n">
        <f aca="false">M576=H576</f>
        <v>1</v>
      </c>
      <c r="P576" s="333" t="s">
        <v>2418</v>
      </c>
    </row>
    <row r="577" customFormat="false" ht="15" hidden="false" customHeight="false" outlineLevel="0" collapsed="false">
      <c r="A577" s="351" t="n">
        <f aca="false">IF(O577&lt;&gt;0,O577,A576)</f>
        <v>96544</v>
      </c>
      <c r="B577" s="205" t="n">
        <v>88245</v>
      </c>
      <c r="C577" s="206" t="s">
        <v>2694</v>
      </c>
      <c r="D577" s="206" t="s">
        <v>2697</v>
      </c>
      <c r="E577" s="207" t="s">
        <v>2415</v>
      </c>
      <c r="F577" s="207" t="s">
        <v>2502</v>
      </c>
      <c r="G577" s="352" t="n">
        <v>0.151</v>
      </c>
      <c r="H577" s="253" t="n">
        <f aca="false">VLOOKUP(B577,'CMP-SIN-SD-10-2023'!A:D,4,0)</f>
        <v>29.32</v>
      </c>
      <c r="I577" s="253" t="s">
        <v>2417</v>
      </c>
      <c r="J577" s="220" t="n">
        <f aca="false">TRUNC((H577*G577),2)</f>
        <v>4.42</v>
      </c>
      <c r="M577" s="220" t="n">
        <f aca="false">VLOOKUP(B577,'CMP-SIN-SD-10-2023'!A:D,4,0)</f>
        <v>29.32</v>
      </c>
      <c r="N577" s="220" t="n">
        <f aca="false">M577=H577</f>
        <v>1</v>
      </c>
      <c r="P577" s="333" t="s">
        <v>2418</v>
      </c>
    </row>
    <row r="578" customFormat="false" ht="45" hidden="false" customHeight="false" outlineLevel="0" collapsed="false">
      <c r="A578" s="351" t="n">
        <f aca="false">IF(O578&lt;&gt;0,O578,A577)</f>
        <v>96544</v>
      </c>
      <c r="B578" s="205" t="n">
        <v>39017</v>
      </c>
      <c r="C578" s="206" t="s">
        <v>2694</v>
      </c>
      <c r="D578" s="206" t="s">
        <v>2698</v>
      </c>
      <c r="E578" s="207" t="s">
        <v>2415</v>
      </c>
      <c r="F578" s="207" t="s">
        <v>2430</v>
      </c>
      <c r="G578" s="352" t="n">
        <v>1.19</v>
      </c>
      <c r="H578" s="253" t="n">
        <f aca="false">VLOOKUP(B578,'INS-SIN-SD-10-2023'!A:D,4,0)</f>
        <v>0.22</v>
      </c>
      <c r="I578" s="253" t="s">
        <v>2417</v>
      </c>
      <c r="J578" s="220" t="n">
        <f aca="false">TRUNC((H578*G578),2)</f>
        <v>0.26</v>
      </c>
      <c r="M578" s="220" t="n">
        <f aca="false">VLOOKUP(B578,'INS-SIN-SD-10-2023'!A:D,4,0)</f>
        <v>0.22</v>
      </c>
      <c r="N578" s="220" t="n">
        <f aca="false">M578=H578</f>
        <v>1</v>
      </c>
      <c r="P578" s="333" t="s">
        <v>2492</v>
      </c>
    </row>
    <row r="579" customFormat="false" ht="30" hidden="false" customHeight="false" outlineLevel="0" collapsed="false">
      <c r="A579" s="351" t="n">
        <f aca="false">IF(O579&lt;&gt;0,O579,A578)</f>
        <v>96544</v>
      </c>
      <c r="B579" s="205" t="n">
        <v>43132</v>
      </c>
      <c r="C579" s="206" t="s">
        <v>2694</v>
      </c>
      <c r="D579" s="206" t="s">
        <v>2699</v>
      </c>
      <c r="E579" s="207" t="s">
        <v>2415</v>
      </c>
      <c r="F579" s="207" t="s">
        <v>2515</v>
      </c>
      <c r="G579" s="352" t="n">
        <v>0.025</v>
      </c>
      <c r="H579" s="253" t="n">
        <f aca="false">VLOOKUP(B579,'INS-SIN-SD-10-2023'!A:D,4,0)</f>
        <v>16.7</v>
      </c>
      <c r="I579" s="253" t="s">
        <v>2417</v>
      </c>
      <c r="J579" s="220" t="n">
        <f aca="false">TRUNC((H579*G579),2)</f>
        <v>0.41</v>
      </c>
      <c r="M579" s="220" t="n">
        <f aca="false">VLOOKUP(B579,'INS-SIN-SD-10-2023'!A:D,4,0)</f>
        <v>16.7</v>
      </c>
      <c r="N579" s="220" t="n">
        <f aca="false">M579=H579</f>
        <v>1</v>
      </c>
      <c r="P579" s="333" t="s">
        <v>2492</v>
      </c>
    </row>
    <row r="580" customFormat="false" ht="60" hidden="false" customHeight="false" outlineLevel="0" collapsed="false">
      <c r="A580" s="353" t="s">
        <v>159</v>
      </c>
      <c r="B580" s="354" t="s">
        <v>2411</v>
      </c>
      <c r="C580" s="355" t="s">
        <v>2741</v>
      </c>
      <c r="D580" s="355" t="s">
        <v>2684</v>
      </c>
      <c r="E580" s="356" t="s">
        <v>2440</v>
      </c>
      <c r="F580" s="356" t="s">
        <v>2415</v>
      </c>
      <c r="G580" s="357" t="s">
        <v>2416</v>
      </c>
      <c r="H580" s="358" t="s">
        <v>2417</v>
      </c>
      <c r="I580" s="350" t="n">
        <f aca="false">SUMIF(A:A,A580,J:J)</f>
        <v>145.25</v>
      </c>
      <c r="K580" s="220" t="e">
        <f aca="false">VLOOKUP(A580,'CMP-SIN-SD-10-2023'!A:D,4,0)</f>
        <v>#N/A</v>
      </c>
      <c r="L580" s="220" t="e">
        <f aca="false">K580=I580</f>
        <v>#N/A</v>
      </c>
      <c r="P580" s="333" t="s">
        <v>2418</v>
      </c>
    </row>
    <row r="581" customFormat="false" ht="30" hidden="false" customHeight="false" outlineLevel="0" collapsed="false">
      <c r="A581" s="351" t="str">
        <f aca="false">IF(O581&lt;&gt;0,O581,A580)</f>
        <v>CCU.03.0003</v>
      </c>
      <c r="B581" s="205" t="n">
        <v>95579</v>
      </c>
      <c r="C581" s="206" t="s">
        <v>2684</v>
      </c>
      <c r="D581" s="206" t="s">
        <v>2685</v>
      </c>
      <c r="E581" s="207" t="s">
        <v>2415</v>
      </c>
      <c r="F581" s="207" t="s">
        <v>2515</v>
      </c>
      <c r="G581" s="352" t="n">
        <v>1.739125</v>
      </c>
      <c r="H581" s="253" t="n">
        <f aca="false">VLOOKUP(B581,'CMP-SIN-SD-10-2023'!A:D,4,0)</f>
        <v>9.74</v>
      </c>
      <c r="I581" s="253" t="s">
        <v>2417</v>
      </c>
      <c r="J581" s="220" t="n">
        <f aca="false">TRUNC((H581*G581),2)</f>
        <v>16.93</v>
      </c>
      <c r="M581" s="220" t="n">
        <f aca="false">VLOOKUP(B581,'CMP-SIN-SD-10-2023'!A:D,4,0)</f>
        <v>9.74</v>
      </c>
      <c r="N581" s="220" t="n">
        <f aca="false">M581=H581</f>
        <v>1</v>
      </c>
      <c r="P581" s="333" t="s">
        <v>2418</v>
      </c>
    </row>
    <row r="582" customFormat="false" ht="45" hidden="false" customHeight="false" outlineLevel="0" collapsed="false">
      <c r="A582" s="351" t="str">
        <f aca="false">IF(O582&lt;&gt;0,O582,A581)</f>
        <v>CCU.03.0003</v>
      </c>
      <c r="B582" s="205" t="n">
        <v>97913</v>
      </c>
      <c r="C582" s="206" t="s">
        <v>2684</v>
      </c>
      <c r="D582" s="206" t="s">
        <v>2686</v>
      </c>
      <c r="E582" s="207" t="s">
        <v>2415</v>
      </c>
      <c r="F582" s="207" t="s">
        <v>2687</v>
      </c>
      <c r="G582" s="352" t="n">
        <v>0.0655</v>
      </c>
      <c r="H582" s="253" t="n">
        <f aca="false">VLOOKUP(B582,'CMP-SIN-SD-10-2023'!A:D,4,0)</f>
        <v>3.3</v>
      </c>
      <c r="I582" s="253" t="s">
        <v>2417</v>
      </c>
      <c r="J582" s="220" t="n">
        <f aca="false">TRUNC((H582*G582),2)</f>
        <v>0.21</v>
      </c>
      <c r="M582" s="220" t="n">
        <f aca="false">VLOOKUP(B582,'CMP-SIN-SD-10-2023'!A:D,4,0)</f>
        <v>3.3</v>
      </c>
      <c r="N582" s="220" t="n">
        <f aca="false">M582=H582</f>
        <v>1</v>
      </c>
      <c r="P582" s="333" t="s">
        <v>2418</v>
      </c>
    </row>
    <row r="583" customFormat="false" ht="15" hidden="false" customHeight="false" outlineLevel="0" collapsed="false">
      <c r="A583" s="351" t="str">
        <f aca="false">IF(O583&lt;&gt;0,O583,A582)</f>
        <v>CCU.03.0003</v>
      </c>
      <c r="B583" s="205" t="n">
        <v>88316</v>
      </c>
      <c r="C583" s="206" t="s">
        <v>2684</v>
      </c>
      <c r="D583" s="206" t="s">
        <v>2512</v>
      </c>
      <c r="E583" s="207" t="s">
        <v>2415</v>
      </c>
      <c r="F583" s="207" t="s">
        <v>2502</v>
      </c>
      <c r="G583" s="352" t="n">
        <v>0.349375</v>
      </c>
      <c r="H583" s="253" t="n">
        <f aca="false">VLOOKUP(B583,'CMP-SIN-SD-10-2023'!A:D,4,0)</f>
        <v>21.91</v>
      </c>
      <c r="I583" s="253" t="s">
        <v>2417</v>
      </c>
      <c r="J583" s="220" t="n">
        <f aca="false">TRUNC((H583*G583),2)</f>
        <v>7.65</v>
      </c>
      <c r="M583" s="220" t="n">
        <f aca="false">VLOOKUP(B583,'CMP-SIN-SD-10-2023'!A:D,4,0)</f>
        <v>21.91</v>
      </c>
      <c r="N583" s="220" t="n">
        <f aca="false">M583=H583</f>
        <v>1</v>
      </c>
      <c r="P583" s="333" t="s">
        <v>2418</v>
      </c>
    </row>
    <row r="584" customFormat="false" ht="30" hidden="false" customHeight="false" outlineLevel="0" collapsed="false">
      <c r="A584" s="351" t="str">
        <f aca="false">IF(O584&lt;&gt;0,O584,A583)</f>
        <v>CCU.03.0003</v>
      </c>
      <c r="B584" s="205" t="n">
        <v>90778</v>
      </c>
      <c r="C584" s="206" t="s">
        <v>2684</v>
      </c>
      <c r="D584" s="206" t="s">
        <v>2688</v>
      </c>
      <c r="E584" s="207" t="s">
        <v>2415</v>
      </c>
      <c r="F584" s="207" t="s">
        <v>2502</v>
      </c>
      <c r="G584" s="352" t="n">
        <v>0.008</v>
      </c>
      <c r="H584" s="253" t="n">
        <f aca="false">VLOOKUP(B584,'CMP-SIN-SD-10-2023'!A:D,4,0)</f>
        <v>131.04</v>
      </c>
      <c r="I584" s="253" t="s">
        <v>2417</v>
      </c>
      <c r="J584" s="220" t="n">
        <f aca="false">TRUNC((H584*G584),2)</f>
        <v>1.04</v>
      </c>
      <c r="M584" s="220" t="n">
        <f aca="false">VLOOKUP(B584,'CMP-SIN-SD-10-2023'!A:D,4,0)</f>
        <v>131.04</v>
      </c>
      <c r="N584" s="220" t="n">
        <f aca="false">M584=H584</f>
        <v>1</v>
      </c>
      <c r="P584" s="333" t="s">
        <v>2418</v>
      </c>
    </row>
    <row r="585" customFormat="false" ht="60" hidden="false" customHeight="false" outlineLevel="0" collapsed="false">
      <c r="A585" s="351" t="str">
        <f aca="false">IF(O585&lt;&gt;0,O585,A584)</f>
        <v>CCU.03.0003</v>
      </c>
      <c r="B585" s="205" t="n">
        <v>100973</v>
      </c>
      <c r="C585" s="206" t="s">
        <v>2684</v>
      </c>
      <c r="D585" s="206" t="s">
        <v>2689</v>
      </c>
      <c r="E585" s="207" t="s">
        <v>2415</v>
      </c>
      <c r="F585" s="207" t="s">
        <v>2438</v>
      </c>
      <c r="G585" s="352" t="n">
        <v>0.196375</v>
      </c>
      <c r="H585" s="253" t="n">
        <f aca="false">VLOOKUP(B585,'CMP-SIN-SD-10-2023'!A:D,4,0)</f>
        <v>8.9</v>
      </c>
      <c r="I585" s="253" t="s">
        <v>2417</v>
      </c>
      <c r="J585" s="220" t="n">
        <f aca="false">TRUNC((H585*G585),2)</f>
        <v>1.74</v>
      </c>
      <c r="M585" s="220" t="n">
        <f aca="false">VLOOKUP(B585,'CMP-SIN-SD-10-2023'!A:D,4,0)</f>
        <v>8.9</v>
      </c>
      <c r="N585" s="220" t="n">
        <f aca="false">M585=H585</f>
        <v>1</v>
      </c>
      <c r="P585" s="333" t="s">
        <v>2418</v>
      </c>
    </row>
    <row r="586" customFormat="false" ht="75" hidden="false" customHeight="false" outlineLevel="0" collapsed="false">
      <c r="A586" s="351" t="str">
        <f aca="false">IF(O586&lt;&gt;0,O586,A585)</f>
        <v>CCU.03.0003</v>
      </c>
      <c r="B586" s="205" t="n">
        <v>90681</v>
      </c>
      <c r="C586" s="206" t="s">
        <v>2684</v>
      </c>
      <c r="D586" s="206" t="s">
        <v>2690</v>
      </c>
      <c r="E586" s="207" t="s">
        <v>2415</v>
      </c>
      <c r="F586" s="207" t="s">
        <v>2605</v>
      </c>
      <c r="G586" s="352" t="n">
        <v>0.0765</v>
      </c>
      <c r="H586" s="253" t="n">
        <f aca="false">VLOOKUP(B586,'CMP-SIN-SD-10-2023'!A:D,4,0)</f>
        <v>174.94</v>
      </c>
      <c r="I586" s="253" t="s">
        <v>2417</v>
      </c>
      <c r="J586" s="220" t="n">
        <f aca="false">TRUNC((H586*G586),2)</f>
        <v>13.38</v>
      </c>
      <c r="M586" s="220" t="n">
        <f aca="false">VLOOKUP(B586,'CMP-SIN-SD-10-2023'!A:D,4,0)</f>
        <v>174.94</v>
      </c>
      <c r="N586" s="220" t="n">
        <f aca="false">M586=H586</f>
        <v>1</v>
      </c>
      <c r="P586" s="333" t="s">
        <v>2418</v>
      </c>
    </row>
    <row r="587" customFormat="false" ht="75" hidden="false" customHeight="false" outlineLevel="0" collapsed="false">
      <c r="A587" s="351" t="str">
        <f aca="false">IF(O587&lt;&gt;0,O587,A586)</f>
        <v>CCU.03.0003</v>
      </c>
      <c r="B587" s="205" t="n">
        <v>90680</v>
      </c>
      <c r="C587" s="206" t="s">
        <v>2684</v>
      </c>
      <c r="D587" s="206" t="s">
        <v>2691</v>
      </c>
      <c r="E587" s="207" t="s">
        <v>2415</v>
      </c>
      <c r="F587" s="207" t="s">
        <v>2603</v>
      </c>
      <c r="G587" s="352" t="n">
        <v>0.04275</v>
      </c>
      <c r="H587" s="253" t="n">
        <f aca="false">VLOOKUP(B587,'CMP-SIN-SD-10-2023'!A:D,4,0)</f>
        <v>414.29</v>
      </c>
      <c r="I587" s="253" t="s">
        <v>2417</v>
      </c>
      <c r="J587" s="220" t="n">
        <f aca="false">TRUNC((H587*G587),2)</f>
        <v>17.71</v>
      </c>
      <c r="M587" s="220" t="n">
        <f aca="false">VLOOKUP(B587,'CMP-SIN-SD-10-2023'!A:D,4,0)</f>
        <v>414.29</v>
      </c>
      <c r="N587" s="220" t="n">
        <f aca="false">M587=H587</f>
        <v>1</v>
      </c>
      <c r="P587" s="333" t="s">
        <v>2418</v>
      </c>
    </row>
    <row r="588" customFormat="false" ht="45" hidden="false" customHeight="false" outlineLevel="0" collapsed="false">
      <c r="A588" s="351" t="str">
        <f aca="false">IF(O588&lt;&gt;0,O588,A587)</f>
        <v>CCU.03.0003</v>
      </c>
      <c r="B588" s="205" t="n">
        <v>38405</v>
      </c>
      <c r="C588" s="206" t="s">
        <v>2684</v>
      </c>
      <c r="D588" s="206" t="s">
        <v>2692</v>
      </c>
      <c r="E588" s="207" t="s">
        <v>2415</v>
      </c>
      <c r="F588" s="207" t="s">
        <v>2438</v>
      </c>
      <c r="G588" s="352" t="n">
        <v>0.17825</v>
      </c>
      <c r="H588" s="253" t="n">
        <f aca="false">VLOOKUP(B588,'INS-SIN-SD-10-2023'!A:D,4,0)</f>
        <v>485.82</v>
      </c>
      <c r="I588" s="253" t="s">
        <v>2417</v>
      </c>
      <c r="J588" s="220" t="n">
        <f aca="false">TRUNC((H588*G588),2)</f>
        <v>86.59</v>
      </c>
      <c r="M588" s="220" t="n">
        <f aca="false">VLOOKUP(B588,'INS-SIN-SD-10-2023'!A:D,4,0)</f>
        <v>485.82</v>
      </c>
      <c r="N588" s="220" t="n">
        <f aca="false">M588=H588</f>
        <v>1</v>
      </c>
      <c r="P588" s="333" t="s">
        <v>2492</v>
      </c>
    </row>
    <row r="589" customFormat="false" ht="30" hidden="false" customHeight="false" outlineLevel="0" collapsed="false">
      <c r="A589" s="353" t="n">
        <v>95602</v>
      </c>
      <c r="B589" s="354" t="s">
        <v>2411</v>
      </c>
      <c r="C589" s="355" t="s">
        <v>2742</v>
      </c>
      <c r="D589" s="355" t="s">
        <v>2743</v>
      </c>
      <c r="E589" s="356" t="s">
        <v>2430</v>
      </c>
      <c r="F589" s="356" t="s">
        <v>2415</v>
      </c>
      <c r="G589" s="357" t="s">
        <v>2416</v>
      </c>
      <c r="H589" s="358" t="s">
        <v>2417</v>
      </c>
      <c r="I589" s="350" t="n">
        <f aca="false">SUMIF(A:A,A589,J:J)</f>
        <v>27.81</v>
      </c>
      <c r="K589" s="220" t="n">
        <f aca="false">VLOOKUP(A589,'CMP-SIN-SD-10-2023'!A:D,4,0)</f>
        <v>27.81</v>
      </c>
      <c r="L589" s="220" t="n">
        <f aca="false">K589=I589</f>
        <v>1</v>
      </c>
      <c r="P589" s="333" t="s">
        <v>2418</v>
      </c>
    </row>
    <row r="590" customFormat="false" ht="15" hidden="false" customHeight="false" outlineLevel="0" collapsed="false">
      <c r="A590" s="351" t="n">
        <f aca="false">IF(O590&lt;&gt;0,O590,A589)</f>
        <v>95602</v>
      </c>
      <c r="B590" s="205" t="n">
        <v>88316</v>
      </c>
      <c r="C590" s="206" t="s">
        <v>2743</v>
      </c>
      <c r="D590" s="206" t="s">
        <v>2512</v>
      </c>
      <c r="E590" s="207" t="s">
        <v>2415</v>
      </c>
      <c r="F590" s="207" t="s">
        <v>2502</v>
      </c>
      <c r="G590" s="352" t="n">
        <v>0.5808</v>
      </c>
      <c r="H590" s="253" t="n">
        <f aca="false">VLOOKUP(B590,'CMP-SIN-SD-10-2023'!A:D,4,0)</f>
        <v>21.91</v>
      </c>
      <c r="I590" s="253" t="s">
        <v>2417</v>
      </c>
      <c r="J590" s="220" t="n">
        <f aca="false">TRUNC((H590*G590),2)</f>
        <v>12.72</v>
      </c>
      <c r="M590" s="220" t="n">
        <f aca="false">VLOOKUP(B590,'CMP-SIN-SD-10-2023'!A:D,4,0)</f>
        <v>21.91</v>
      </c>
      <c r="N590" s="220" t="n">
        <f aca="false">M590=H590</f>
        <v>1</v>
      </c>
      <c r="P590" s="333" t="s">
        <v>2418</v>
      </c>
    </row>
    <row r="591" customFormat="false" ht="45" hidden="false" customHeight="false" outlineLevel="0" collapsed="false">
      <c r="A591" s="351" t="n">
        <f aca="false">IF(O591&lt;&gt;0,O591,A590)</f>
        <v>95602</v>
      </c>
      <c r="B591" s="205" t="n">
        <v>102275</v>
      </c>
      <c r="C591" s="206" t="s">
        <v>2743</v>
      </c>
      <c r="D591" s="206" t="s">
        <v>2705</v>
      </c>
      <c r="E591" s="207" t="s">
        <v>2415</v>
      </c>
      <c r="F591" s="207" t="s">
        <v>2603</v>
      </c>
      <c r="G591" s="352" t="n">
        <v>0.2603</v>
      </c>
      <c r="H591" s="253" t="n">
        <f aca="false">VLOOKUP(B591,'CMP-SIN-SD-10-2023'!A:D,4,0)</f>
        <v>27.08</v>
      </c>
      <c r="I591" s="253" t="s">
        <v>2417</v>
      </c>
      <c r="J591" s="220" t="n">
        <f aca="false">TRUNC((H591*G591),2)</f>
        <v>7.04</v>
      </c>
      <c r="M591" s="220" t="n">
        <f aca="false">VLOOKUP(B591,'CMP-SIN-SD-10-2023'!A:D,4,0)</f>
        <v>27.08</v>
      </c>
      <c r="N591" s="220" t="n">
        <f aca="false">M591=H591</f>
        <v>1</v>
      </c>
      <c r="P591" s="333" t="s">
        <v>2418</v>
      </c>
    </row>
    <row r="592" customFormat="false" ht="45" hidden="false" customHeight="false" outlineLevel="0" collapsed="false">
      <c r="A592" s="351" t="n">
        <f aca="false">IF(O592&lt;&gt;0,O592,A591)</f>
        <v>95602</v>
      </c>
      <c r="B592" s="205" t="n">
        <v>102274</v>
      </c>
      <c r="C592" s="206" t="s">
        <v>2743</v>
      </c>
      <c r="D592" s="206" t="s">
        <v>2706</v>
      </c>
      <c r="E592" s="207" t="s">
        <v>2415</v>
      </c>
      <c r="F592" s="207" t="s">
        <v>2605</v>
      </c>
      <c r="G592" s="352" t="n">
        <v>0.3205</v>
      </c>
      <c r="H592" s="253" t="n">
        <f aca="false">VLOOKUP(B592,'CMP-SIN-SD-10-2023'!A:D,4,0)</f>
        <v>25.14</v>
      </c>
      <c r="I592" s="253" t="s">
        <v>2417</v>
      </c>
      <c r="J592" s="220" t="n">
        <f aca="false">TRUNC((H592*G592),2)</f>
        <v>8.05</v>
      </c>
      <c r="M592" s="220" t="n">
        <f aca="false">VLOOKUP(B592,'CMP-SIN-SD-10-2023'!A:D,4,0)</f>
        <v>25.14</v>
      </c>
      <c r="N592" s="220" t="n">
        <f aca="false">M592=H592</f>
        <v>1</v>
      </c>
      <c r="P592" s="333" t="s">
        <v>2418</v>
      </c>
    </row>
    <row r="593" customFormat="false" ht="30" hidden="false" customHeight="false" outlineLevel="0" collapsed="false">
      <c r="A593" s="353" t="n">
        <v>96548</v>
      </c>
      <c r="B593" s="354" t="s">
        <v>2411</v>
      </c>
      <c r="C593" s="355" t="s">
        <v>2744</v>
      </c>
      <c r="D593" s="355" t="s">
        <v>2722</v>
      </c>
      <c r="E593" s="356" t="s">
        <v>2515</v>
      </c>
      <c r="F593" s="356" t="s">
        <v>2415</v>
      </c>
      <c r="G593" s="357" t="s">
        <v>2416</v>
      </c>
      <c r="H593" s="358" t="s">
        <v>2417</v>
      </c>
      <c r="I593" s="350" t="n">
        <f aca="false">SUMIF(A:A,A593,J:J)</f>
        <v>11.28</v>
      </c>
      <c r="K593" s="220" t="n">
        <f aca="false">VLOOKUP(A593,'CMP-SIN-SD-10-2023'!A:D,4,0)</f>
        <v>11.28</v>
      </c>
      <c r="L593" s="220" t="n">
        <f aca="false">K593=I593</f>
        <v>1</v>
      </c>
      <c r="P593" s="333" t="s">
        <v>2418</v>
      </c>
    </row>
    <row r="594" customFormat="false" ht="30" hidden="false" customHeight="false" outlineLevel="0" collapsed="false">
      <c r="A594" s="351" t="n">
        <f aca="false">IF(O594&lt;&gt;0,O594,A593)</f>
        <v>96548</v>
      </c>
      <c r="B594" s="205" t="n">
        <v>92805</v>
      </c>
      <c r="C594" s="206" t="s">
        <v>2722</v>
      </c>
      <c r="D594" s="206" t="s">
        <v>2745</v>
      </c>
      <c r="E594" s="207" t="s">
        <v>2415</v>
      </c>
      <c r="F594" s="207" t="s">
        <v>2515</v>
      </c>
      <c r="G594" s="352" t="n">
        <v>1</v>
      </c>
      <c r="H594" s="253" t="n">
        <f aca="false">VLOOKUP(B594,'CMP-SIN-SD-10-2023'!A:D,4,0)</f>
        <v>9.02</v>
      </c>
      <c r="I594" s="253" t="s">
        <v>2417</v>
      </c>
      <c r="J594" s="220" t="n">
        <f aca="false">TRUNC((H594*G594),2)</f>
        <v>9.02</v>
      </c>
      <c r="M594" s="220" t="n">
        <f aca="false">VLOOKUP(B594,'CMP-SIN-SD-10-2023'!A:D,4,0)</f>
        <v>9.02</v>
      </c>
      <c r="N594" s="220" t="n">
        <f aca="false">M594=H594</f>
        <v>1</v>
      </c>
      <c r="P594" s="333" t="s">
        <v>2418</v>
      </c>
    </row>
    <row r="595" customFormat="false" ht="15" hidden="false" customHeight="false" outlineLevel="0" collapsed="false">
      <c r="A595" s="351" t="n">
        <f aca="false">IF(O595&lt;&gt;0,O595,A594)</f>
        <v>96548</v>
      </c>
      <c r="B595" s="205" t="n">
        <v>88238</v>
      </c>
      <c r="C595" s="206" t="s">
        <v>2722</v>
      </c>
      <c r="D595" s="206" t="s">
        <v>2696</v>
      </c>
      <c r="E595" s="207" t="s">
        <v>2415</v>
      </c>
      <c r="F595" s="207" t="s">
        <v>2502</v>
      </c>
      <c r="G595" s="352" t="n">
        <v>0.016</v>
      </c>
      <c r="H595" s="253" t="n">
        <f aca="false">VLOOKUP(B595,'CMP-SIN-SD-10-2023'!A:D,4,0)</f>
        <v>22.75</v>
      </c>
      <c r="I595" s="253" t="s">
        <v>2417</v>
      </c>
      <c r="J595" s="220" t="n">
        <f aca="false">TRUNC((H595*G595),2)</f>
        <v>0.36</v>
      </c>
      <c r="M595" s="220" t="n">
        <f aca="false">VLOOKUP(B595,'CMP-SIN-SD-10-2023'!A:D,4,0)</f>
        <v>22.75</v>
      </c>
      <c r="N595" s="220" t="n">
        <f aca="false">M595=H595</f>
        <v>1</v>
      </c>
      <c r="P595" s="333" t="s">
        <v>2418</v>
      </c>
    </row>
    <row r="596" customFormat="false" ht="15" hidden="false" customHeight="false" outlineLevel="0" collapsed="false">
      <c r="A596" s="351" t="n">
        <f aca="false">IF(O596&lt;&gt;0,O596,A595)</f>
        <v>96548</v>
      </c>
      <c r="B596" s="205" t="n">
        <v>88245</v>
      </c>
      <c r="C596" s="206" t="s">
        <v>2722</v>
      </c>
      <c r="D596" s="206" t="s">
        <v>2697</v>
      </c>
      <c r="E596" s="207" t="s">
        <v>2415</v>
      </c>
      <c r="F596" s="207" t="s">
        <v>2502</v>
      </c>
      <c r="G596" s="352" t="n">
        <v>0.0495</v>
      </c>
      <c r="H596" s="253" t="n">
        <f aca="false">VLOOKUP(B596,'CMP-SIN-SD-10-2023'!A:D,4,0)</f>
        <v>29.32</v>
      </c>
      <c r="I596" s="253" t="s">
        <v>2417</v>
      </c>
      <c r="J596" s="220" t="n">
        <f aca="false">TRUNC((H596*G596),2)</f>
        <v>1.45</v>
      </c>
      <c r="M596" s="220" t="n">
        <f aca="false">VLOOKUP(B596,'CMP-SIN-SD-10-2023'!A:D,4,0)</f>
        <v>29.32</v>
      </c>
      <c r="N596" s="220" t="n">
        <f aca="false">M596=H596</f>
        <v>1</v>
      </c>
      <c r="P596" s="333" t="s">
        <v>2418</v>
      </c>
    </row>
    <row r="597" customFormat="false" ht="45" hidden="false" customHeight="false" outlineLevel="0" collapsed="false">
      <c r="A597" s="351" t="n">
        <f aca="false">IF(O597&lt;&gt;0,O597,A596)</f>
        <v>96548</v>
      </c>
      <c r="B597" s="205" t="n">
        <v>39017</v>
      </c>
      <c r="C597" s="206" t="s">
        <v>2722</v>
      </c>
      <c r="D597" s="206" t="s">
        <v>2698</v>
      </c>
      <c r="E597" s="207" t="s">
        <v>2415</v>
      </c>
      <c r="F597" s="207" t="s">
        <v>2430</v>
      </c>
      <c r="G597" s="352" t="n">
        <v>0.1975</v>
      </c>
      <c r="H597" s="253" t="n">
        <f aca="false">VLOOKUP(B597,'INS-SIN-SD-10-2023'!A:D,4,0)</f>
        <v>0.22</v>
      </c>
      <c r="I597" s="253" t="s">
        <v>2417</v>
      </c>
      <c r="J597" s="220" t="n">
        <f aca="false">TRUNC((H597*G597),2)</f>
        <v>0.04</v>
      </c>
      <c r="M597" s="220" t="n">
        <f aca="false">VLOOKUP(B597,'INS-SIN-SD-10-2023'!A:D,4,0)</f>
        <v>0.22</v>
      </c>
      <c r="N597" s="220" t="n">
        <f aca="false">M597=H597</f>
        <v>1</v>
      </c>
      <c r="P597" s="333" t="s">
        <v>2492</v>
      </c>
    </row>
    <row r="598" customFormat="false" ht="30" hidden="false" customHeight="false" outlineLevel="0" collapsed="false">
      <c r="A598" s="351" t="n">
        <f aca="false">IF(O598&lt;&gt;0,O598,A597)</f>
        <v>96548</v>
      </c>
      <c r="B598" s="205" t="n">
        <v>43132</v>
      </c>
      <c r="C598" s="206" t="s">
        <v>2722</v>
      </c>
      <c r="D598" s="206" t="s">
        <v>2699</v>
      </c>
      <c r="E598" s="207" t="s">
        <v>2415</v>
      </c>
      <c r="F598" s="207" t="s">
        <v>2515</v>
      </c>
      <c r="G598" s="352" t="n">
        <v>0.025</v>
      </c>
      <c r="H598" s="253" t="n">
        <f aca="false">VLOOKUP(B598,'INS-SIN-SD-10-2023'!A:D,4,0)</f>
        <v>16.7</v>
      </c>
      <c r="I598" s="253" t="s">
        <v>2417</v>
      </c>
      <c r="J598" s="220" t="n">
        <f aca="false">TRUNC((H598*G598),2)</f>
        <v>0.41</v>
      </c>
      <c r="M598" s="220" t="n">
        <f aca="false">VLOOKUP(B598,'INS-SIN-SD-10-2023'!A:D,4,0)</f>
        <v>16.7</v>
      </c>
      <c r="N598" s="220" t="n">
        <f aca="false">M598=H598</f>
        <v>1</v>
      </c>
      <c r="P598" s="333" t="s">
        <v>2492</v>
      </c>
    </row>
    <row r="599" customFormat="false" ht="30" hidden="false" customHeight="false" outlineLevel="0" collapsed="false">
      <c r="A599" s="353" t="n">
        <v>95584</v>
      </c>
      <c r="B599" s="354" t="s">
        <v>2411</v>
      </c>
      <c r="C599" s="355" t="s">
        <v>2746</v>
      </c>
      <c r="D599" s="355" t="s">
        <v>2725</v>
      </c>
      <c r="E599" s="356" t="s">
        <v>2515</v>
      </c>
      <c r="F599" s="356" t="s">
        <v>2415</v>
      </c>
      <c r="G599" s="357" t="s">
        <v>2416</v>
      </c>
      <c r="H599" s="358" t="s">
        <v>2417</v>
      </c>
      <c r="I599" s="350" t="n">
        <f aca="false">SUMIF(A:A,A599,J:J)</f>
        <v>15.57</v>
      </c>
      <c r="K599" s="220" t="n">
        <f aca="false">VLOOKUP(A599,'CMP-SIN-SD-10-2023'!A:D,4,0)</f>
        <v>15.57</v>
      </c>
      <c r="L599" s="220" t="n">
        <f aca="false">K599=I599</f>
        <v>1</v>
      </c>
      <c r="P599" s="333" t="s">
        <v>2418</v>
      </c>
    </row>
    <row r="600" customFormat="false" ht="15" hidden="false" customHeight="false" outlineLevel="0" collapsed="false">
      <c r="A600" s="351" t="n">
        <f aca="false">IF(O600&lt;&gt;0,O600,A599)</f>
        <v>95584</v>
      </c>
      <c r="B600" s="205" t="n">
        <v>92801</v>
      </c>
      <c r="C600" s="206" t="s">
        <v>2725</v>
      </c>
      <c r="D600" s="206" t="s">
        <v>2740</v>
      </c>
      <c r="E600" s="207" t="s">
        <v>2415</v>
      </c>
      <c r="F600" s="207" t="s">
        <v>2515</v>
      </c>
      <c r="G600" s="352" t="n">
        <v>1</v>
      </c>
      <c r="H600" s="253" t="n">
        <f aca="false">VLOOKUP(B600,'CMP-SIN-SD-10-2023'!A:D,4,0)</f>
        <v>11.52</v>
      </c>
      <c r="I600" s="253" t="s">
        <v>2417</v>
      </c>
      <c r="J600" s="220" t="n">
        <f aca="false">TRUNC((H600*G600),2)</f>
        <v>11.52</v>
      </c>
      <c r="M600" s="220" t="n">
        <f aca="false">VLOOKUP(B600,'CMP-SIN-SD-10-2023'!A:D,4,0)</f>
        <v>11.52</v>
      </c>
      <c r="N600" s="220" t="n">
        <f aca="false">M600=H600</f>
        <v>1</v>
      </c>
      <c r="P600" s="333" t="s">
        <v>2418</v>
      </c>
    </row>
    <row r="601" customFormat="false" ht="15" hidden="false" customHeight="false" outlineLevel="0" collapsed="false">
      <c r="A601" s="351" t="n">
        <f aca="false">IF(O601&lt;&gt;0,O601,A600)</f>
        <v>95584</v>
      </c>
      <c r="B601" s="205" t="n">
        <v>88238</v>
      </c>
      <c r="C601" s="206" t="s">
        <v>2725</v>
      </c>
      <c r="D601" s="206" t="s">
        <v>2696</v>
      </c>
      <c r="E601" s="207" t="s">
        <v>2415</v>
      </c>
      <c r="F601" s="207" t="s">
        <v>2502</v>
      </c>
      <c r="G601" s="352" t="n">
        <v>0.0208</v>
      </c>
      <c r="H601" s="253" t="n">
        <f aca="false">VLOOKUP(B601,'CMP-SIN-SD-10-2023'!A:D,4,0)</f>
        <v>22.75</v>
      </c>
      <c r="I601" s="253" t="s">
        <v>2417</v>
      </c>
      <c r="J601" s="220" t="n">
        <f aca="false">TRUNC((H601*G601),2)</f>
        <v>0.47</v>
      </c>
      <c r="M601" s="220" t="n">
        <f aca="false">VLOOKUP(B601,'CMP-SIN-SD-10-2023'!A:D,4,0)</f>
        <v>22.75</v>
      </c>
      <c r="N601" s="220" t="n">
        <f aca="false">M601=H601</f>
        <v>1</v>
      </c>
      <c r="P601" s="333" t="s">
        <v>2418</v>
      </c>
    </row>
    <row r="602" customFormat="false" ht="15" hidden="false" customHeight="false" outlineLevel="0" collapsed="false">
      <c r="A602" s="351" t="n">
        <f aca="false">IF(O602&lt;&gt;0,O602,A601)</f>
        <v>95584</v>
      </c>
      <c r="B602" s="205" t="n">
        <v>88245</v>
      </c>
      <c r="C602" s="206" t="s">
        <v>2725</v>
      </c>
      <c r="D602" s="206" t="s">
        <v>2697</v>
      </c>
      <c r="E602" s="207" t="s">
        <v>2415</v>
      </c>
      <c r="F602" s="207" t="s">
        <v>2502</v>
      </c>
      <c r="G602" s="352" t="n">
        <v>0.104</v>
      </c>
      <c r="H602" s="253" t="n">
        <f aca="false">VLOOKUP(B602,'CMP-SIN-SD-10-2023'!A:D,4,0)</f>
        <v>29.32</v>
      </c>
      <c r="I602" s="253" t="s">
        <v>2417</v>
      </c>
      <c r="J602" s="220" t="n">
        <f aca="false">TRUNC((H602*G602),2)</f>
        <v>3.04</v>
      </c>
      <c r="M602" s="220" t="n">
        <f aca="false">VLOOKUP(B602,'CMP-SIN-SD-10-2023'!A:D,4,0)</f>
        <v>29.32</v>
      </c>
      <c r="N602" s="220" t="n">
        <f aca="false">M602=H602</f>
        <v>1</v>
      </c>
      <c r="P602" s="333" t="s">
        <v>2418</v>
      </c>
    </row>
    <row r="603" customFormat="false" ht="45" hidden="false" customHeight="false" outlineLevel="0" collapsed="false">
      <c r="A603" s="351" t="n">
        <f aca="false">IF(O603&lt;&gt;0,O603,A602)</f>
        <v>95584</v>
      </c>
      <c r="B603" s="205" t="n">
        <v>39017</v>
      </c>
      <c r="C603" s="206" t="s">
        <v>2725</v>
      </c>
      <c r="D603" s="206" t="s">
        <v>2698</v>
      </c>
      <c r="E603" s="207" t="s">
        <v>2415</v>
      </c>
      <c r="F603" s="207" t="s">
        <v>2430</v>
      </c>
      <c r="G603" s="352" t="n">
        <v>0.97</v>
      </c>
      <c r="H603" s="253" t="n">
        <f aca="false">VLOOKUP(B603,'INS-SIN-SD-10-2023'!A:D,4,0)</f>
        <v>0.22</v>
      </c>
      <c r="I603" s="253" t="s">
        <v>2417</v>
      </c>
      <c r="J603" s="220" t="n">
        <f aca="false">TRUNC((H603*G603),2)</f>
        <v>0.21</v>
      </c>
      <c r="M603" s="220" t="n">
        <f aca="false">VLOOKUP(B603,'INS-SIN-SD-10-2023'!A:D,4,0)</f>
        <v>0.22</v>
      </c>
      <c r="N603" s="220" t="n">
        <f aca="false">M603=H603</f>
        <v>1</v>
      </c>
      <c r="P603" s="333" t="s">
        <v>2492</v>
      </c>
    </row>
    <row r="604" customFormat="false" ht="30" hidden="false" customHeight="false" outlineLevel="0" collapsed="false">
      <c r="A604" s="351" t="n">
        <f aca="false">IF(O604&lt;&gt;0,O604,A603)</f>
        <v>95584</v>
      </c>
      <c r="B604" s="205" t="n">
        <v>43132</v>
      </c>
      <c r="C604" s="206" t="s">
        <v>2725</v>
      </c>
      <c r="D604" s="206" t="s">
        <v>2699</v>
      </c>
      <c r="E604" s="207" t="s">
        <v>2415</v>
      </c>
      <c r="F604" s="207" t="s">
        <v>2515</v>
      </c>
      <c r="G604" s="352" t="n">
        <v>0.02</v>
      </c>
      <c r="H604" s="253" t="n">
        <f aca="false">VLOOKUP(B604,'INS-SIN-SD-10-2023'!A:D,4,0)</f>
        <v>16.7</v>
      </c>
      <c r="I604" s="253" t="s">
        <v>2417</v>
      </c>
      <c r="J604" s="220" t="n">
        <f aca="false">TRUNC((H604*G604),2)</f>
        <v>0.33</v>
      </c>
      <c r="M604" s="220" t="n">
        <f aca="false">VLOOKUP(B604,'INS-SIN-SD-10-2023'!A:D,4,0)</f>
        <v>16.7</v>
      </c>
      <c r="N604" s="220" t="n">
        <f aca="false">M604=H604</f>
        <v>1</v>
      </c>
      <c r="P604" s="333" t="s">
        <v>2492</v>
      </c>
    </row>
    <row r="605" customFormat="false" ht="30" hidden="false" customHeight="false" outlineLevel="0" collapsed="false">
      <c r="A605" s="353" t="n">
        <v>95576</v>
      </c>
      <c r="B605" s="354" t="s">
        <v>2411</v>
      </c>
      <c r="C605" s="355" t="s">
        <v>2747</v>
      </c>
      <c r="D605" s="355" t="s">
        <v>2748</v>
      </c>
      <c r="E605" s="356" t="s">
        <v>2515</v>
      </c>
      <c r="F605" s="356" t="s">
        <v>2415</v>
      </c>
      <c r="G605" s="357" t="s">
        <v>2416</v>
      </c>
      <c r="H605" s="358" t="s">
        <v>2417</v>
      </c>
      <c r="I605" s="350" t="n">
        <f aca="false">SUMIF(A:A,A605,J:J)</f>
        <v>14.15</v>
      </c>
      <c r="K605" s="220" t="n">
        <f aca="false">VLOOKUP(A605,'CMP-SIN-SD-10-2023'!A:D,4,0)</f>
        <v>14.15</v>
      </c>
      <c r="L605" s="220" t="n">
        <f aca="false">K605=I605</f>
        <v>1</v>
      </c>
      <c r="P605" s="333" t="s">
        <v>2418</v>
      </c>
    </row>
    <row r="606" customFormat="false" ht="15" hidden="false" customHeight="false" outlineLevel="0" collapsed="false">
      <c r="A606" s="351" t="n">
        <f aca="false">IF(O606&lt;&gt;0,O606,A605)</f>
        <v>95576</v>
      </c>
      <c r="B606" s="205" t="n">
        <v>92802</v>
      </c>
      <c r="C606" s="206" t="s">
        <v>2748</v>
      </c>
      <c r="D606" s="206" t="s">
        <v>2720</v>
      </c>
      <c r="E606" s="207" t="s">
        <v>2415</v>
      </c>
      <c r="F606" s="207" t="s">
        <v>2515</v>
      </c>
      <c r="G606" s="352" t="n">
        <v>1</v>
      </c>
      <c r="H606" s="253" t="n">
        <f aca="false">VLOOKUP(B606,'CMP-SIN-SD-10-2023'!A:D,4,0)</f>
        <v>11.48</v>
      </c>
      <c r="I606" s="253" t="s">
        <v>2417</v>
      </c>
      <c r="J606" s="220" t="n">
        <f aca="false">TRUNC((H606*G606),2)</f>
        <v>11.48</v>
      </c>
      <c r="M606" s="220" t="n">
        <f aca="false">VLOOKUP(B606,'CMP-SIN-SD-10-2023'!A:D,4,0)</f>
        <v>11.48</v>
      </c>
      <c r="N606" s="220" t="n">
        <f aca="false">M606=H606</f>
        <v>1</v>
      </c>
      <c r="P606" s="333" t="s">
        <v>2418</v>
      </c>
    </row>
    <row r="607" customFormat="false" ht="15" hidden="false" customHeight="false" outlineLevel="0" collapsed="false">
      <c r="A607" s="351" t="n">
        <f aca="false">IF(O607&lt;&gt;0,O607,A606)</f>
        <v>95576</v>
      </c>
      <c r="B607" s="205" t="n">
        <v>88238</v>
      </c>
      <c r="C607" s="206" t="s">
        <v>2748</v>
      </c>
      <c r="D607" s="206" t="s">
        <v>2696</v>
      </c>
      <c r="E607" s="207" t="s">
        <v>2415</v>
      </c>
      <c r="F607" s="207" t="s">
        <v>2502</v>
      </c>
      <c r="G607" s="352" t="n">
        <v>0.0129</v>
      </c>
      <c r="H607" s="253" t="n">
        <f aca="false">VLOOKUP(B607,'CMP-SIN-SD-10-2023'!A:D,4,0)</f>
        <v>22.75</v>
      </c>
      <c r="I607" s="253" t="s">
        <v>2417</v>
      </c>
      <c r="J607" s="220" t="n">
        <f aca="false">TRUNC((H607*G607),2)</f>
        <v>0.29</v>
      </c>
      <c r="M607" s="220" t="n">
        <f aca="false">VLOOKUP(B607,'CMP-SIN-SD-10-2023'!A:D,4,0)</f>
        <v>22.75</v>
      </c>
      <c r="N607" s="220" t="n">
        <f aca="false">M607=H607</f>
        <v>1</v>
      </c>
      <c r="P607" s="333" t="s">
        <v>2418</v>
      </c>
    </row>
    <row r="608" customFormat="false" ht="15" hidden="false" customHeight="false" outlineLevel="0" collapsed="false">
      <c r="A608" s="351" t="n">
        <f aca="false">IF(O608&lt;&gt;0,O608,A607)</f>
        <v>95576</v>
      </c>
      <c r="B608" s="205" t="n">
        <v>88245</v>
      </c>
      <c r="C608" s="206" t="s">
        <v>2748</v>
      </c>
      <c r="D608" s="206" t="s">
        <v>2697</v>
      </c>
      <c r="E608" s="207" t="s">
        <v>2415</v>
      </c>
      <c r="F608" s="207" t="s">
        <v>2502</v>
      </c>
      <c r="G608" s="352" t="n">
        <v>0.0645</v>
      </c>
      <c r="H608" s="253" t="n">
        <f aca="false">VLOOKUP(B608,'CMP-SIN-SD-10-2023'!A:D,4,0)</f>
        <v>29.32</v>
      </c>
      <c r="I608" s="253" t="s">
        <v>2417</v>
      </c>
      <c r="J608" s="220" t="n">
        <f aca="false">TRUNC((H608*G608),2)</f>
        <v>1.89</v>
      </c>
      <c r="M608" s="220" t="n">
        <f aca="false">VLOOKUP(B608,'CMP-SIN-SD-10-2023'!A:D,4,0)</f>
        <v>29.32</v>
      </c>
      <c r="N608" s="220" t="n">
        <f aca="false">M608=H608</f>
        <v>1</v>
      </c>
      <c r="P608" s="333" t="s">
        <v>2418</v>
      </c>
    </row>
    <row r="609" customFormat="false" ht="45" hidden="false" customHeight="false" outlineLevel="0" collapsed="false">
      <c r="A609" s="351" t="n">
        <f aca="false">IF(O609&lt;&gt;0,O609,A608)</f>
        <v>95576</v>
      </c>
      <c r="B609" s="205" t="n">
        <v>39017</v>
      </c>
      <c r="C609" s="206" t="s">
        <v>2748</v>
      </c>
      <c r="D609" s="206" t="s">
        <v>2698</v>
      </c>
      <c r="E609" s="207" t="s">
        <v>2415</v>
      </c>
      <c r="F609" s="207" t="s">
        <v>2430</v>
      </c>
      <c r="G609" s="352" t="n">
        <v>0.743</v>
      </c>
      <c r="H609" s="253" t="n">
        <f aca="false">VLOOKUP(B609,'INS-SIN-SD-10-2023'!A:D,4,0)</f>
        <v>0.22</v>
      </c>
      <c r="I609" s="253" t="s">
        <v>2417</v>
      </c>
      <c r="J609" s="220" t="n">
        <f aca="false">TRUNC((H609*G609),2)</f>
        <v>0.16</v>
      </c>
      <c r="M609" s="220" t="n">
        <f aca="false">VLOOKUP(B609,'INS-SIN-SD-10-2023'!A:D,4,0)</f>
        <v>0.22</v>
      </c>
      <c r="N609" s="220" t="n">
        <f aca="false">M609=H609</f>
        <v>1</v>
      </c>
      <c r="P609" s="333" t="s">
        <v>2492</v>
      </c>
    </row>
    <row r="610" customFormat="false" ht="30" hidden="false" customHeight="false" outlineLevel="0" collapsed="false">
      <c r="A610" s="351" t="n">
        <f aca="false">IF(O610&lt;&gt;0,O610,A609)</f>
        <v>95576</v>
      </c>
      <c r="B610" s="205" t="n">
        <v>43132</v>
      </c>
      <c r="C610" s="206" t="s">
        <v>2748</v>
      </c>
      <c r="D610" s="206" t="s">
        <v>2699</v>
      </c>
      <c r="E610" s="207" t="s">
        <v>2415</v>
      </c>
      <c r="F610" s="207" t="s">
        <v>2515</v>
      </c>
      <c r="G610" s="352" t="n">
        <v>0.02</v>
      </c>
      <c r="H610" s="253" t="n">
        <f aca="false">VLOOKUP(B610,'INS-SIN-SD-10-2023'!A:D,4,0)</f>
        <v>16.7</v>
      </c>
      <c r="I610" s="253" t="s">
        <v>2417</v>
      </c>
      <c r="J610" s="220" t="n">
        <f aca="false">TRUNC((H610*G610),2)</f>
        <v>0.33</v>
      </c>
      <c r="M610" s="220" t="n">
        <f aca="false">VLOOKUP(B610,'INS-SIN-SD-10-2023'!A:D,4,0)</f>
        <v>16.7</v>
      </c>
      <c r="N610" s="220" t="n">
        <f aca="false">M610=H610</f>
        <v>1</v>
      </c>
      <c r="P610" s="333" t="s">
        <v>2492</v>
      </c>
    </row>
    <row r="611" customFormat="false" ht="30" hidden="false" customHeight="false" outlineLevel="0" collapsed="false">
      <c r="A611" s="353" t="n">
        <v>95577</v>
      </c>
      <c r="B611" s="354" t="s">
        <v>2411</v>
      </c>
      <c r="C611" s="355" t="s">
        <v>2749</v>
      </c>
      <c r="D611" s="355" t="s">
        <v>2701</v>
      </c>
      <c r="E611" s="356" t="s">
        <v>2515</v>
      </c>
      <c r="F611" s="356" t="s">
        <v>2415</v>
      </c>
      <c r="G611" s="357" t="s">
        <v>2416</v>
      </c>
      <c r="H611" s="358" t="s">
        <v>2417</v>
      </c>
      <c r="I611" s="350" t="n">
        <f aca="false">SUMIF(A:A,A611,J:J)</f>
        <v>12.08</v>
      </c>
      <c r="K611" s="220" t="n">
        <f aca="false">VLOOKUP(A611,'CMP-SIN-SD-10-2023'!A:D,4,0)</f>
        <v>12.08</v>
      </c>
      <c r="L611" s="220" t="n">
        <f aca="false">K611=I611</f>
        <v>1</v>
      </c>
      <c r="P611" s="333" t="s">
        <v>2418</v>
      </c>
    </row>
    <row r="612" customFormat="false" ht="30" hidden="false" customHeight="false" outlineLevel="0" collapsed="false">
      <c r="A612" s="351" t="n">
        <f aca="false">IF(O612&lt;&gt;0,O612,A611)</f>
        <v>95577</v>
      </c>
      <c r="B612" s="205" t="n">
        <v>92803</v>
      </c>
      <c r="C612" s="206" t="s">
        <v>2701</v>
      </c>
      <c r="D612" s="206" t="s">
        <v>2723</v>
      </c>
      <c r="E612" s="207" t="s">
        <v>2415</v>
      </c>
      <c r="F612" s="207" t="s">
        <v>2515</v>
      </c>
      <c r="G612" s="352" t="n">
        <v>1</v>
      </c>
      <c r="H612" s="253" t="n">
        <f aca="false">VLOOKUP(B612,'CMP-SIN-SD-10-2023'!A:D,4,0)</f>
        <v>10.62</v>
      </c>
      <c r="I612" s="253" t="s">
        <v>2417</v>
      </c>
      <c r="J612" s="220" t="n">
        <f aca="false">TRUNC((H612*G612),2)</f>
        <v>10.62</v>
      </c>
      <c r="M612" s="220" t="n">
        <f aca="false">VLOOKUP(B612,'CMP-SIN-SD-10-2023'!A:D,4,0)</f>
        <v>10.62</v>
      </c>
      <c r="N612" s="220" t="n">
        <f aca="false">M612=H612</f>
        <v>1</v>
      </c>
      <c r="P612" s="333" t="s">
        <v>2418</v>
      </c>
    </row>
    <row r="613" customFormat="false" ht="15" hidden="false" customHeight="false" outlineLevel="0" collapsed="false">
      <c r="A613" s="351" t="n">
        <f aca="false">IF(O613&lt;&gt;0,O613,A612)</f>
        <v>95577</v>
      </c>
      <c r="B613" s="205" t="n">
        <v>88238</v>
      </c>
      <c r="C613" s="206" t="s">
        <v>2701</v>
      </c>
      <c r="D613" s="206" t="s">
        <v>2696</v>
      </c>
      <c r="E613" s="207" t="s">
        <v>2415</v>
      </c>
      <c r="F613" s="207" t="s">
        <v>2502</v>
      </c>
      <c r="G613" s="352" t="n">
        <v>0.0061</v>
      </c>
      <c r="H613" s="253" t="n">
        <f aca="false">VLOOKUP(B613,'CMP-SIN-SD-10-2023'!A:D,4,0)</f>
        <v>22.75</v>
      </c>
      <c r="I613" s="253" t="s">
        <v>2417</v>
      </c>
      <c r="J613" s="220" t="n">
        <f aca="false">TRUNC((H613*G613),2)</f>
        <v>0.13</v>
      </c>
      <c r="M613" s="220" t="n">
        <f aca="false">VLOOKUP(B613,'CMP-SIN-SD-10-2023'!A:D,4,0)</f>
        <v>22.75</v>
      </c>
      <c r="N613" s="220" t="n">
        <f aca="false">M613=H613</f>
        <v>1</v>
      </c>
      <c r="P613" s="333" t="s">
        <v>2418</v>
      </c>
    </row>
    <row r="614" customFormat="false" ht="15" hidden="false" customHeight="false" outlineLevel="0" collapsed="false">
      <c r="A614" s="351" t="n">
        <f aca="false">IF(O614&lt;&gt;0,O614,A613)</f>
        <v>95577</v>
      </c>
      <c r="B614" s="205" t="n">
        <v>88245</v>
      </c>
      <c r="C614" s="206" t="s">
        <v>2701</v>
      </c>
      <c r="D614" s="206" t="s">
        <v>2697</v>
      </c>
      <c r="E614" s="207" t="s">
        <v>2415</v>
      </c>
      <c r="F614" s="207" t="s">
        <v>2502</v>
      </c>
      <c r="G614" s="352" t="n">
        <v>0.0306</v>
      </c>
      <c r="H614" s="253" t="n">
        <f aca="false">VLOOKUP(B614,'CMP-SIN-SD-10-2023'!A:D,4,0)</f>
        <v>29.32</v>
      </c>
      <c r="I614" s="253" t="s">
        <v>2417</v>
      </c>
      <c r="J614" s="220" t="n">
        <f aca="false">TRUNC((H614*G614),2)</f>
        <v>0.89</v>
      </c>
      <c r="M614" s="220" t="n">
        <f aca="false">VLOOKUP(B614,'CMP-SIN-SD-10-2023'!A:D,4,0)</f>
        <v>29.32</v>
      </c>
      <c r="N614" s="220" t="n">
        <f aca="false">M614=H614</f>
        <v>1</v>
      </c>
      <c r="P614" s="333" t="s">
        <v>2418</v>
      </c>
    </row>
    <row r="615" customFormat="false" ht="45" hidden="false" customHeight="false" outlineLevel="0" collapsed="false">
      <c r="A615" s="351" t="n">
        <f aca="false">IF(O615&lt;&gt;0,O615,A614)</f>
        <v>95577</v>
      </c>
      <c r="B615" s="205" t="n">
        <v>39017</v>
      </c>
      <c r="C615" s="206" t="s">
        <v>2701</v>
      </c>
      <c r="D615" s="206" t="s">
        <v>2698</v>
      </c>
      <c r="E615" s="207" t="s">
        <v>2415</v>
      </c>
      <c r="F615" s="207" t="s">
        <v>2430</v>
      </c>
      <c r="G615" s="352" t="n">
        <v>0.543</v>
      </c>
      <c r="H615" s="253" t="n">
        <f aca="false">VLOOKUP(B615,'INS-SIN-SD-10-2023'!A:D,4,0)</f>
        <v>0.22</v>
      </c>
      <c r="I615" s="253" t="s">
        <v>2417</v>
      </c>
      <c r="J615" s="220" t="n">
        <f aca="false">TRUNC((H615*G615),2)</f>
        <v>0.11</v>
      </c>
      <c r="M615" s="220" t="n">
        <f aca="false">VLOOKUP(B615,'INS-SIN-SD-10-2023'!A:D,4,0)</f>
        <v>0.22</v>
      </c>
      <c r="N615" s="220" t="n">
        <f aca="false">M615=H615</f>
        <v>1</v>
      </c>
      <c r="P615" s="333" t="s">
        <v>2492</v>
      </c>
    </row>
    <row r="616" customFormat="false" ht="30" hidden="false" customHeight="false" outlineLevel="0" collapsed="false">
      <c r="A616" s="351" t="n">
        <f aca="false">IF(O616&lt;&gt;0,O616,A615)</f>
        <v>95577</v>
      </c>
      <c r="B616" s="205" t="n">
        <v>43132</v>
      </c>
      <c r="C616" s="206" t="s">
        <v>2701</v>
      </c>
      <c r="D616" s="206" t="s">
        <v>2699</v>
      </c>
      <c r="E616" s="207" t="s">
        <v>2415</v>
      </c>
      <c r="F616" s="207" t="s">
        <v>2515</v>
      </c>
      <c r="G616" s="352" t="n">
        <v>0.02</v>
      </c>
      <c r="H616" s="253" t="n">
        <f aca="false">VLOOKUP(B616,'INS-SIN-SD-10-2023'!A:D,4,0)</f>
        <v>16.7</v>
      </c>
      <c r="I616" s="253" t="s">
        <v>2417</v>
      </c>
      <c r="J616" s="220" t="n">
        <f aca="false">TRUNC((H616*G616),2)</f>
        <v>0.33</v>
      </c>
      <c r="M616" s="220" t="n">
        <f aca="false">VLOOKUP(B616,'INS-SIN-SD-10-2023'!A:D,4,0)</f>
        <v>16.7</v>
      </c>
      <c r="N616" s="220" t="n">
        <f aca="false">M616=H616</f>
        <v>1</v>
      </c>
      <c r="P616" s="333" t="s">
        <v>2492</v>
      </c>
    </row>
    <row r="617" customFormat="false" ht="45" hidden="false" customHeight="false" outlineLevel="0" collapsed="false">
      <c r="A617" s="353" t="n">
        <v>92263</v>
      </c>
      <c r="B617" s="354" t="s">
        <v>2411</v>
      </c>
      <c r="C617" s="355" t="s">
        <v>2750</v>
      </c>
      <c r="D617" s="355" t="s">
        <v>2751</v>
      </c>
      <c r="E617" s="356" t="s">
        <v>2414</v>
      </c>
      <c r="F617" s="356" t="s">
        <v>2415</v>
      </c>
      <c r="G617" s="357" t="s">
        <v>2416</v>
      </c>
      <c r="H617" s="358" t="s">
        <v>2417</v>
      </c>
      <c r="I617" s="350" t="n">
        <f aca="false">SUMIF(A:A,A617,J:J)</f>
        <v>154.19</v>
      </c>
      <c r="K617" s="220" t="n">
        <f aca="false">VLOOKUP(A617,'CMP-SIN-SD-10-2023'!A:D,4,0)</f>
        <v>154.19</v>
      </c>
      <c r="L617" s="220" t="n">
        <f aca="false">K617=I617</f>
        <v>1</v>
      </c>
      <c r="P617" s="333" t="s">
        <v>2418</v>
      </c>
    </row>
    <row r="618" customFormat="false" ht="15" hidden="false" customHeight="false" outlineLevel="0" collapsed="false">
      <c r="A618" s="351" t="n">
        <f aca="false">IF(O618&lt;&gt;0,O618,A617)</f>
        <v>92263</v>
      </c>
      <c r="B618" s="205" t="n">
        <v>88239</v>
      </c>
      <c r="C618" s="206" t="s">
        <v>2751</v>
      </c>
      <c r="D618" s="206" t="s">
        <v>2601</v>
      </c>
      <c r="E618" s="207" t="s">
        <v>2415</v>
      </c>
      <c r="F618" s="207" t="s">
        <v>2502</v>
      </c>
      <c r="G618" s="352" t="n">
        <v>0.25</v>
      </c>
      <c r="H618" s="253" t="n">
        <f aca="false">VLOOKUP(B618,'CMP-SIN-SD-10-2023'!A:D,4,0)</f>
        <v>22.62</v>
      </c>
      <c r="I618" s="253" t="s">
        <v>2417</v>
      </c>
      <c r="J618" s="220" t="n">
        <f aca="false">TRUNC((H618*G618),2)</f>
        <v>5.65</v>
      </c>
      <c r="M618" s="220" t="n">
        <f aca="false">VLOOKUP(B618,'CMP-SIN-SD-10-2023'!A:D,4,0)</f>
        <v>22.62</v>
      </c>
      <c r="N618" s="220" t="n">
        <f aca="false">M618=H618</f>
        <v>1</v>
      </c>
      <c r="P618" s="333" t="s">
        <v>2418</v>
      </c>
    </row>
    <row r="619" customFormat="false" ht="15" hidden="false" customHeight="false" outlineLevel="0" collapsed="false">
      <c r="A619" s="351" t="n">
        <f aca="false">IF(O619&lt;&gt;0,O619,A618)</f>
        <v>92263</v>
      </c>
      <c r="B619" s="205" t="n">
        <v>88262</v>
      </c>
      <c r="C619" s="206" t="s">
        <v>2751</v>
      </c>
      <c r="D619" s="206" t="s">
        <v>2501</v>
      </c>
      <c r="E619" s="207" t="s">
        <v>2415</v>
      </c>
      <c r="F619" s="207" t="s">
        <v>2502</v>
      </c>
      <c r="G619" s="352" t="n">
        <v>1.18</v>
      </c>
      <c r="H619" s="253" t="n">
        <f aca="false">VLOOKUP(B619,'CMP-SIN-SD-10-2023'!A:D,4,0)</f>
        <v>29.14</v>
      </c>
      <c r="I619" s="253" t="s">
        <v>2417</v>
      </c>
      <c r="J619" s="220" t="n">
        <f aca="false">TRUNC((H619*G619),2)</f>
        <v>34.38</v>
      </c>
      <c r="M619" s="220" t="n">
        <f aca="false">VLOOKUP(B619,'CMP-SIN-SD-10-2023'!A:D,4,0)</f>
        <v>29.14</v>
      </c>
      <c r="N619" s="220" t="n">
        <f aca="false">M619=H619</f>
        <v>1</v>
      </c>
      <c r="P619" s="333" t="s">
        <v>2418</v>
      </c>
    </row>
    <row r="620" customFormat="false" ht="30" hidden="false" customHeight="false" outlineLevel="0" collapsed="false">
      <c r="A620" s="351" t="n">
        <f aca="false">IF(O620&lt;&gt;0,O620,A619)</f>
        <v>92263</v>
      </c>
      <c r="B620" s="205" t="n">
        <v>91692</v>
      </c>
      <c r="C620" s="206" t="s">
        <v>2751</v>
      </c>
      <c r="D620" s="206" t="s">
        <v>2602</v>
      </c>
      <c r="E620" s="207" t="s">
        <v>2415</v>
      </c>
      <c r="F620" s="207" t="s">
        <v>2603</v>
      </c>
      <c r="G620" s="352" t="n">
        <v>0.063</v>
      </c>
      <c r="H620" s="253" t="n">
        <f aca="false">VLOOKUP(B620,'CMP-SIN-SD-10-2023'!A:D,4,0)</f>
        <v>25.48</v>
      </c>
      <c r="I620" s="253" t="s">
        <v>2417</v>
      </c>
      <c r="J620" s="220" t="n">
        <f aca="false">TRUNC((H620*G620),2)</f>
        <v>1.6</v>
      </c>
      <c r="M620" s="220" t="n">
        <f aca="false">VLOOKUP(B620,'CMP-SIN-SD-10-2023'!A:D,4,0)</f>
        <v>25.48</v>
      </c>
      <c r="N620" s="220" t="n">
        <f aca="false">M620=H620</f>
        <v>1</v>
      </c>
      <c r="P620" s="333" t="s">
        <v>2418</v>
      </c>
    </row>
    <row r="621" customFormat="false" ht="30" hidden="false" customHeight="false" outlineLevel="0" collapsed="false">
      <c r="A621" s="351" t="n">
        <f aca="false">IF(O621&lt;&gt;0,O621,A620)</f>
        <v>92263</v>
      </c>
      <c r="B621" s="205" t="n">
        <v>91693</v>
      </c>
      <c r="C621" s="206" t="s">
        <v>2751</v>
      </c>
      <c r="D621" s="206" t="s">
        <v>2604</v>
      </c>
      <c r="E621" s="207" t="s">
        <v>2415</v>
      </c>
      <c r="F621" s="207" t="s">
        <v>2605</v>
      </c>
      <c r="G621" s="352" t="n">
        <v>0.255</v>
      </c>
      <c r="H621" s="253" t="n">
        <f aca="false">VLOOKUP(B621,'CMP-SIN-SD-10-2023'!A:D,4,0)</f>
        <v>24.51</v>
      </c>
      <c r="I621" s="253" t="s">
        <v>2417</v>
      </c>
      <c r="J621" s="220" t="n">
        <f aca="false">TRUNC((H621*G621),2)</f>
        <v>6.25</v>
      </c>
      <c r="M621" s="220" t="n">
        <f aca="false">VLOOKUP(B621,'CMP-SIN-SD-10-2023'!A:D,4,0)</f>
        <v>24.51</v>
      </c>
      <c r="N621" s="220" t="n">
        <f aca="false">M621=H621</f>
        <v>1</v>
      </c>
      <c r="P621" s="333" t="s">
        <v>2418</v>
      </c>
    </row>
    <row r="622" customFormat="false" ht="30" hidden="false" customHeight="false" outlineLevel="0" collapsed="false">
      <c r="A622" s="351" t="n">
        <f aca="false">IF(O622&lt;&gt;0,O622,A621)</f>
        <v>92263</v>
      </c>
      <c r="B622" s="205" t="n">
        <v>1358</v>
      </c>
      <c r="C622" s="206" t="s">
        <v>2751</v>
      </c>
      <c r="D622" s="206" t="s">
        <v>2752</v>
      </c>
      <c r="E622" s="207" t="s">
        <v>2415</v>
      </c>
      <c r="F622" s="207" t="s">
        <v>2414</v>
      </c>
      <c r="G622" s="352" t="n">
        <v>1.336</v>
      </c>
      <c r="H622" s="253" t="n">
        <f aca="false">VLOOKUP(B622,'INS-SIN-SD-10-2023'!A:D,4,0)</f>
        <v>43.61</v>
      </c>
      <c r="I622" s="253" t="s">
        <v>2417</v>
      </c>
      <c r="J622" s="220" t="n">
        <f aca="false">TRUNC((H622*G622),2)</f>
        <v>58.26</v>
      </c>
      <c r="M622" s="220" t="n">
        <f aca="false">VLOOKUP(B622,'INS-SIN-SD-10-2023'!A:D,4,0)</f>
        <v>43.61</v>
      </c>
      <c r="N622" s="220" t="n">
        <f aca="false">M622=H622</f>
        <v>1</v>
      </c>
      <c r="P622" s="333" t="s">
        <v>2492</v>
      </c>
    </row>
    <row r="623" customFormat="false" ht="30" hidden="false" customHeight="false" outlineLevel="0" collapsed="false">
      <c r="A623" s="351" t="n">
        <f aca="false">IF(O623&lt;&gt;0,O623,A622)</f>
        <v>92263</v>
      </c>
      <c r="B623" s="205" t="n">
        <v>4517</v>
      </c>
      <c r="C623" s="206" t="s">
        <v>2751</v>
      </c>
      <c r="D623" s="206" t="s">
        <v>2713</v>
      </c>
      <c r="E623" s="207" t="s">
        <v>2415</v>
      </c>
      <c r="F623" s="207" t="s">
        <v>2440</v>
      </c>
      <c r="G623" s="352" t="n">
        <v>9.237</v>
      </c>
      <c r="H623" s="253" t="n">
        <f aca="false">VLOOKUP(B623,'INS-SIN-SD-10-2023'!A:D,4,0)</f>
        <v>2.77</v>
      </c>
      <c r="I623" s="253" t="s">
        <v>2417</v>
      </c>
      <c r="J623" s="220" t="n">
        <f aca="false">TRUNC((H623*G623),2)</f>
        <v>25.58</v>
      </c>
      <c r="M623" s="220" t="n">
        <f aca="false">VLOOKUP(B623,'INS-SIN-SD-10-2023'!A:D,4,0)</f>
        <v>2.77</v>
      </c>
      <c r="N623" s="220" t="n">
        <f aca="false">M623=H623</f>
        <v>1</v>
      </c>
      <c r="P623" s="333" t="s">
        <v>2492</v>
      </c>
    </row>
    <row r="624" customFormat="false" ht="30" hidden="false" customHeight="false" outlineLevel="0" collapsed="false">
      <c r="A624" s="351" t="n">
        <f aca="false">IF(O624&lt;&gt;0,O624,A623)</f>
        <v>92263</v>
      </c>
      <c r="B624" s="205" t="n">
        <v>4491</v>
      </c>
      <c r="C624" s="206" t="s">
        <v>2751</v>
      </c>
      <c r="D624" s="206" t="s">
        <v>2714</v>
      </c>
      <c r="E624" s="207" t="s">
        <v>2415</v>
      </c>
      <c r="F624" s="207" t="s">
        <v>2440</v>
      </c>
      <c r="G624" s="352" t="n">
        <v>2.308</v>
      </c>
      <c r="H624" s="253" t="n">
        <f aca="false">VLOOKUP(B624,'INS-SIN-SD-10-2023'!A:D,4,0)</f>
        <v>7.92</v>
      </c>
      <c r="I624" s="253" t="s">
        <v>2417</v>
      </c>
      <c r="J624" s="220" t="n">
        <f aca="false">TRUNC((H624*G624),2)</f>
        <v>18.27</v>
      </c>
      <c r="M624" s="220" t="n">
        <f aca="false">VLOOKUP(B624,'INS-SIN-SD-10-2023'!A:D,4,0)</f>
        <v>7.92</v>
      </c>
      <c r="N624" s="220" t="n">
        <f aca="false">M624=H624</f>
        <v>1</v>
      </c>
      <c r="P624" s="333" t="s">
        <v>2492</v>
      </c>
    </row>
    <row r="625" customFormat="false" ht="15" hidden="false" customHeight="false" outlineLevel="0" collapsed="false">
      <c r="A625" s="351" t="n">
        <f aca="false">IF(O625&lt;&gt;0,O625,A624)</f>
        <v>92263</v>
      </c>
      <c r="B625" s="205" t="n">
        <v>5068</v>
      </c>
      <c r="C625" s="206" t="s">
        <v>2751</v>
      </c>
      <c r="D625" s="206" t="s">
        <v>2514</v>
      </c>
      <c r="E625" s="207" t="s">
        <v>2415</v>
      </c>
      <c r="F625" s="207" t="s">
        <v>2515</v>
      </c>
      <c r="G625" s="352" t="n">
        <v>0.208</v>
      </c>
      <c r="H625" s="253" t="n">
        <f aca="false">VLOOKUP(B625,'INS-SIN-SD-10-2023'!A:D,4,0)</f>
        <v>20.24</v>
      </c>
      <c r="I625" s="253" t="s">
        <v>2417</v>
      </c>
      <c r="J625" s="220" t="n">
        <f aca="false">TRUNC((H625*G625),2)</f>
        <v>4.2</v>
      </c>
      <c r="M625" s="220" t="n">
        <f aca="false">VLOOKUP(B625,'INS-SIN-SD-10-2023'!A:D,4,0)</f>
        <v>20.24</v>
      </c>
      <c r="N625" s="220" t="n">
        <f aca="false">M625=H625</f>
        <v>1</v>
      </c>
      <c r="P625" s="333" t="s">
        <v>2492</v>
      </c>
    </row>
    <row r="626" customFormat="false" ht="45" hidden="false" customHeight="false" outlineLevel="0" collapsed="false">
      <c r="A626" s="353" t="n">
        <v>92759</v>
      </c>
      <c r="B626" s="354" t="s">
        <v>2411</v>
      </c>
      <c r="C626" s="355" t="s">
        <v>2753</v>
      </c>
      <c r="D626" s="355" t="s">
        <v>2754</v>
      </c>
      <c r="E626" s="356" t="s">
        <v>2515</v>
      </c>
      <c r="F626" s="356" t="s">
        <v>2415</v>
      </c>
      <c r="G626" s="357" t="s">
        <v>2416</v>
      </c>
      <c r="H626" s="358" t="s">
        <v>2417</v>
      </c>
      <c r="I626" s="350" t="n">
        <f aca="false">SUMIF(A:A,A626,J:J)</f>
        <v>15.53</v>
      </c>
      <c r="K626" s="220" t="n">
        <f aca="false">VLOOKUP(A626,'CMP-SIN-SD-10-2023'!A:D,4,0)</f>
        <v>15.53</v>
      </c>
      <c r="L626" s="220" t="n">
        <f aca="false">K626=I626</f>
        <v>1</v>
      </c>
      <c r="P626" s="333" t="s">
        <v>2418</v>
      </c>
    </row>
    <row r="627" customFormat="false" ht="15" hidden="false" customHeight="false" outlineLevel="0" collapsed="false">
      <c r="A627" s="351" t="n">
        <f aca="false">IF(O627&lt;&gt;0,O627,A626)</f>
        <v>92759</v>
      </c>
      <c r="B627" s="205" t="n">
        <v>92800</v>
      </c>
      <c r="C627" s="206" t="s">
        <v>2754</v>
      </c>
      <c r="D627" s="206" t="s">
        <v>2695</v>
      </c>
      <c r="E627" s="207" t="s">
        <v>2415</v>
      </c>
      <c r="F627" s="207" t="s">
        <v>2515</v>
      </c>
      <c r="G627" s="352" t="n">
        <v>1</v>
      </c>
      <c r="H627" s="253" t="n">
        <f aca="false">VLOOKUP(B627,'CMP-SIN-SD-10-2023'!A:D,4,0)</f>
        <v>11.34</v>
      </c>
      <c r="I627" s="253" t="s">
        <v>2417</v>
      </c>
      <c r="J627" s="220" t="n">
        <f aca="false">TRUNC((H627*G627),2)</f>
        <v>11.34</v>
      </c>
      <c r="M627" s="220" t="n">
        <f aca="false">VLOOKUP(B627,'CMP-SIN-SD-10-2023'!A:D,4,0)</f>
        <v>11.34</v>
      </c>
      <c r="N627" s="220" t="n">
        <f aca="false">M627=H627</f>
        <v>1</v>
      </c>
      <c r="P627" s="333" t="s">
        <v>2418</v>
      </c>
    </row>
    <row r="628" customFormat="false" ht="15" hidden="false" customHeight="false" outlineLevel="0" collapsed="false">
      <c r="A628" s="351" t="n">
        <f aca="false">IF(O628&lt;&gt;0,O628,A627)</f>
        <v>92759</v>
      </c>
      <c r="B628" s="205" t="n">
        <v>88238</v>
      </c>
      <c r="C628" s="206" t="s">
        <v>2754</v>
      </c>
      <c r="D628" s="206" t="s">
        <v>2696</v>
      </c>
      <c r="E628" s="207" t="s">
        <v>2415</v>
      </c>
      <c r="F628" s="207" t="s">
        <v>2502</v>
      </c>
      <c r="G628" s="352" t="n">
        <v>0.0175</v>
      </c>
      <c r="H628" s="253" t="n">
        <f aca="false">VLOOKUP(B628,'CMP-SIN-SD-10-2023'!A:D,4,0)</f>
        <v>22.75</v>
      </c>
      <c r="I628" s="253" t="s">
        <v>2417</v>
      </c>
      <c r="J628" s="220" t="n">
        <f aca="false">TRUNC((H628*G628),2)</f>
        <v>0.39</v>
      </c>
      <c r="M628" s="220" t="n">
        <f aca="false">VLOOKUP(B628,'CMP-SIN-SD-10-2023'!A:D,4,0)</f>
        <v>22.75</v>
      </c>
      <c r="N628" s="220" t="n">
        <f aca="false">M628=H628</f>
        <v>1</v>
      </c>
      <c r="P628" s="333" t="s">
        <v>2418</v>
      </c>
    </row>
    <row r="629" customFormat="false" ht="15" hidden="false" customHeight="false" outlineLevel="0" collapsed="false">
      <c r="A629" s="351" t="n">
        <f aca="false">IF(O629&lt;&gt;0,O629,A628)</f>
        <v>92759</v>
      </c>
      <c r="B629" s="205" t="n">
        <v>88245</v>
      </c>
      <c r="C629" s="206" t="s">
        <v>2754</v>
      </c>
      <c r="D629" s="206" t="s">
        <v>2697</v>
      </c>
      <c r="E629" s="207" t="s">
        <v>2415</v>
      </c>
      <c r="F629" s="207" t="s">
        <v>2502</v>
      </c>
      <c r="G629" s="352" t="n">
        <v>0.1069</v>
      </c>
      <c r="H629" s="253" t="n">
        <f aca="false">VLOOKUP(B629,'CMP-SIN-SD-10-2023'!A:D,4,0)</f>
        <v>29.32</v>
      </c>
      <c r="I629" s="253" t="s">
        <v>2417</v>
      </c>
      <c r="J629" s="220" t="n">
        <f aca="false">TRUNC((H629*G629),2)</f>
        <v>3.13</v>
      </c>
      <c r="M629" s="220" t="n">
        <f aca="false">VLOOKUP(B629,'CMP-SIN-SD-10-2023'!A:D,4,0)</f>
        <v>29.32</v>
      </c>
      <c r="N629" s="220" t="n">
        <f aca="false">M629=H629</f>
        <v>1</v>
      </c>
      <c r="P629" s="333" t="s">
        <v>2418</v>
      </c>
    </row>
    <row r="630" customFormat="false" ht="45" hidden="false" customHeight="false" outlineLevel="0" collapsed="false">
      <c r="A630" s="351" t="n">
        <f aca="false">IF(O630&lt;&gt;0,O630,A629)</f>
        <v>92759</v>
      </c>
      <c r="B630" s="205" t="n">
        <v>39017</v>
      </c>
      <c r="C630" s="206" t="s">
        <v>2754</v>
      </c>
      <c r="D630" s="206" t="s">
        <v>2698</v>
      </c>
      <c r="E630" s="207" t="s">
        <v>2415</v>
      </c>
      <c r="F630" s="207" t="s">
        <v>2430</v>
      </c>
      <c r="G630" s="352" t="n">
        <v>1.19</v>
      </c>
      <c r="H630" s="253" t="n">
        <f aca="false">VLOOKUP(B630,'INS-SIN-SD-10-2023'!A:D,4,0)</f>
        <v>0.22</v>
      </c>
      <c r="I630" s="253" t="s">
        <v>2417</v>
      </c>
      <c r="J630" s="220" t="n">
        <f aca="false">TRUNC((H630*G630),2)</f>
        <v>0.26</v>
      </c>
      <c r="M630" s="220" t="n">
        <f aca="false">VLOOKUP(B630,'INS-SIN-SD-10-2023'!A:D,4,0)</f>
        <v>0.22</v>
      </c>
      <c r="N630" s="220" t="n">
        <f aca="false">M630=H630</f>
        <v>1</v>
      </c>
      <c r="P630" s="333" t="s">
        <v>2492</v>
      </c>
    </row>
    <row r="631" customFormat="false" ht="30" hidden="false" customHeight="false" outlineLevel="0" collapsed="false">
      <c r="A631" s="351" t="n">
        <f aca="false">IF(O631&lt;&gt;0,O631,A630)</f>
        <v>92759</v>
      </c>
      <c r="B631" s="205" t="n">
        <v>43132</v>
      </c>
      <c r="C631" s="206" t="s">
        <v>2754</v>
      </c>
      <c r="D631" s="206" t="s">
        <v>2699</v>
      </c>
      <c r="E631" s="207" t="s">
        <v>2415</v>
      </c>
      <c r="F631" s="207" t="s">
        <v>2515</v>
      </c>
      <c r="G631" s="352" t="n">
        <v>0.025</v>
      </c>
      <c r="H631" s="253" t="n">
        <f aca="false">VLOOKUP(B631,'INS-SIN-SD-10-2023'!A:D,4,0)</f>
        <v>16.7</v>
      </c>
      <c r="I631" s="253" t="s">
        <v>2417</v>
      </c>
      <c r="J631" s="220" t="n">
        <f aca="false">TRUNC((H631*G631),2)</f>
        <v>0.41</v>
      </c>
      <c r="M631" s="220" t="n">
        <f aca="false">VLOOKUP(B631,'INS-SIN-SD-10-2023'!A:D,4,0)</f>
        <v>16.7</v>
      </c>
      <c r="N631" s="220" t="n">
        <f aca="false">M631=H631</f>
        <v>1</v>
      </c>
      <c r="P631" s="333" t="s">
        <v>2492</v>
      </c>
    </row>
    <row r="632" customFormat="false" ht="45" hidden="false" customHeight="false" outlineLevel="0" collapsed="false">
      <c r="A632" s="353" t="n">
        <v>92762</v>
      </c>
      <c r="B632" s="354" t="s">
        <v>2411</v>
      </c>
      <c r="C632" s="355" t="s">
        <v>2755</v>
      </c>
      <c r="D632" s="355" t="s">
        <v>2413</v>
      </c>
      <c r="E632" s="356" t="s">
        <v>2515</v>
      </c>
      <c r="F632" s="356" t="s">
        <v>2415</v>
      </c>
      <c r="G632" s="357" t="s">
        <v>2416</v>
      </c>
      <c r="H632" s="358" t="s">
        <v>2417</v>
      </c>
      <c r="I632" s="350" t="n">
        <f aca="false">SUMIF(A:A,A632,J:J)</f>
        <v>12.42</v>
      </c>
      <c r="K632" s="220" t="n">
        <f aca="false">VLOOKUP(A632,'CMP-SIN-SD-10-2023'!A:D,4,0)</f>
        <v>12.42</v>
      </c>
      <c r="L632" s="220" t="n">
        <f aca="false">K632=I632</f>
        <v>1</v>
      </c>
      <c r="P632" s="333" t="s">
        <v>2418</v>
      </c>
    </row>
    <row r="633" customFormat="false" ht="30" hidden="false" customHeight="false" outlineLevel="0" collapsed="false">
      <c r="A633" s="351" t="n">
        <f aca="false">IF(O633&lt;&gt;0,O633,A632)</f>
        <v>92762</v>
      </c>
      <c r="B633" s="205" t="n">
        <v>92803</v>
      </c>
      <c r="C633" s="206" t="s">
        <v>2413</v>
      </c>
      <c r="D633" s="206" t="s">
        <v>2723</v>
      </c>
      <c r="E633" s="207" t="s">
        <v>2415</v>
      </c>
      <c r="F633" s="207" t="s">
        <v>2515</v>
      </c>
      <c r="G633" s="352" t="n">
        <v>1</v>
      </c>
      <c r="H633" s="253" t="n">
        <f aca="false">VLOOKUP(B633,'CMP-SIN-SD-10-2023'!A:D,4,0)</f>
        <v>10.62</v>
      </c>
      <c r="I633" s="253" t="s">
        <v>2417</v>
      </c>
      <c r="J633" s="220" t="n">
        <f aca="false">TRUNC((H633*G633),2)</f>
        <v>10.62</v>
      </c>
      <c r="M633" s="220" t="n">
        <f aca="false">VLOOKUP(B633,'CMP-SIN-SD-10-2023'!A:D,4,0)</f>
        <v>10.62</v>
      </c>
      <c r="N633" s="220" t="n">
        <f aca="false">M633=H633</f>
        <v>1</v>
      </c>
      <c r="P633" s="333" t="s">
        <v>2418</v>
      </c>
    </row>
    <row r="634" customFormat="false" ht="15" hidden="false" customHeight="false" outlineLevel="0" collapsed="false">
      <c r="A634" s="351" t="n">
        <f aca="false">IF(O634&lt;&gt;0,O634,A633)</f>
        <v>92762</v>
      </c>
      <c r="B634" s="205" t="n">
        <v>88238</v>
      </c>
      <c r="C634" s="206" t="s">
        <v>2413</v>
      </c>
      <c r="D634" s="206" t="s">
        <v>2696</v>
      </c>
      <c r="E634" s="207" t="s">
        <v>2415</v>
      </c>
      <c r="F634" s="207" t="s">
        <v>2502</v>
      </c>
      <c r="G634" s="352" t="n">
        <v>0.0064</v>
      </c>
      <c r="H634" s="253" t="n">
        <f aca="false">VLOOKUP(B634,'CMP-SIN-SD-10-2023'!A:D,4,0)</f>
        <v>22.75</v>
      </c>
      <c r="I634" s="253" t="s">
        <v>2417</v>
      </c>
      <c r="J634" s="220" t="n">
        <f aca="false">TRUNC((H634*G634),2)</f>
        <v>0.14</v>
      </c>
      <c r="M634" s="220" t="n">
        <f aca="false">VLOOKUP(B634,'CMP-SIN-SD-10-2023'!A:D,4,0)</f>
        <v>22.75</v>
      </c>
      <c r="N634" s="220" t="n">
        <f aca="false">M634=H634</f>
        <v>1</v>
      </c>
      <c r="P634" s="333" t="s">
        <v>2418</v>
      </c>
    </row>
    <row r="635" customFormat="false" ht="15" hidden="false" customHeight="false" outlineLevel="0" collapsed="false">
      <c r="A635" s="351" t="n">
        <f aca="false">IF(O635&lt;&gt;0,O635,A634)</f>
        <v>92762</v>
      </c>
      <c r="B635" s="205" t="n">
        <v>88245</v>
      </c>
      <c r="C635" s="206" t="s">
        <v>2413</v>
      </c>
      <c r="D635" s="206" t="s">
        <v>2697</v>
      </c>
      <c r="E635" s="207" t="s">
        <v>2415</v>
      </c>
      <c r="F635" s="207" t="s">
        <v>2502</v>
      </c>
      <c r="G635" s="352" t="n">
        <v>0.0392</v>
      </c>
      <c r="H635" s="253" t="n">
        <f aca="false">VLOOKUP(B635,'CMP-SIN-SD-10-2023'!A:D,4,0)</f>
        <v>29.32</v>
      </c>
      <c r="I635" s="253" t="s">
        <v>2417</v>
      </c>
      <c r="J635" s="220" t="n">
        <f aca="false">TRUNC((H635*G635),2)</f>
        <v>1.14</v>
      </c>
      <c r="M635" s="220" t="n">
        <f aca="false">VLOOKUP(B635,'CMP-SIN-SD-10-2023'!A:D,4,0)</f>
        <v>29.32</v>
      </c>
      <c r="N635" s="220" t="n">
        <f aca="false">M635=H635</f>
        <v>1</v>
      </c>
      <c r="P635" s="333" t="s">
        <v>2418</v>
      </c>
    </row>
    <row r="636" customFormat="false" ht="45" hidden="false" customHeight="false" outlineLevel="0" collapsed="false">
      <c r="A636" s="351" t="n">
        <f aca="false">IF(O636&lt;&gt;0,O636,A635)</f>
        <v>92762</v>
      </c>
      <c r="B636" s="205" t="n">
        <v>39017</v>
      </c>
      <c r="C636" s="206" t="s">
        <v>2413</v>
      </c>
      <c r="D636" s="206" t="s">
        <v>2698</v>
      </c>
      <c r="E636" s="207" t="s">
        <v>2415</v>
      </c>
      <c r="F636" s="207" t="s">
        <v>2430</v>
      </c>
      <c r="G636" s="352" t="n">
        <v>0.543</v>
      </c>
      <c r="H636" s="253" t="n">
        <f aca="false">VLOOKUP(B636,'INS-SIN-SD-10-2023'!A:D,4,0)</f>
        <v>0.22</v>
      </c>
      <c r="I636" s="253" t="s">
        <v>2417</v>
      </c>
      <c r="J636" s="220" t="n">
        <f aca="false">TRUNC((H636*G636),2)</f>
        <v>0.11</v>
      </c>
      <c r="M636" s="220" t="n">
        <f aca="false">VLOOKUP(B636,'INS-SIN-SD-10-2023'!A:D,4,0)</f>
        <v>0.22</v>
      </c>
      <c r="N636" s="220" t="n">
        <f aca="false">M636=H636</f>
        <v>1</v>
      </c>
      <c r="P636" s="333" t="s">
        <v>2492</v>
      </c>
    </row>
    <row r="637" customFormat="false" ht="30" hidden="false" customHeight="false" outlineLevel="0" collapsed="false">
      <c r="A637" s="351" t="n">
        <f aca="false">IF(O637&lt;&gt;0,O637,A636)</f>
        <v>92762</v>
      </c>
      <c r="B637" s="205" t="n">
        <v>43132</v>
      </c>
      <c r="C637" s="206" t="s">
        <v>2413</v>
      </c>
      <c r="D637" s="206" t="s">
        <v>2699</v>
      </c>
      <c r="E637" s="207" t="s">
        <v>2415</v>
      </c>
      <c r="F637" s="207" t="s">
        <v>2515</v>
      </c>
      <c r="G637" s="352" t="n">
        <v>0.025</v>
      </c>
      <c r="H637" s="253" t="n">
        <f aca="false">VLOOKUP(B637,'INS-SIN-SD-10-2023'!A:D,4,0)</f>
        <v>16.7</v>
      </c>
      <c r="I637" s="253" t="s">
        <v>2417</v>
      </c>
      <c r="J637" s="220" t="n">
        <f aca="false">TRUNC((H637*G637),2)</f>
        <v>0.41</v>
      </c>
      <c r="M637" s="220" t="n">
        <f aca="false">VLOOKUP(B637,'INS-SIN-SD-10-2023'!A:D,4,0)</f>
        <v>16.7</v>
      </c>
      <c r="N637" s="220" t="n">
        <f aca="false">M637=H637</f>
        <v>1</v>
      </c>
      <c r="P637" s="333" t="s">
        <v>2492</v>
      </c>
    </row>
    <row r="638" customFormat="false" ht="45" hidden="false" customHeight="false" outlineLevel="0" collapsed="false">
      <c r="A638" s="353" t="n">
        <v>92763</v>
      </c>
      <c r="B638" s="354" t="s">
        <v>2411</v>
      </c>
      <c r="C638" s="355" t="s">
        <v>2756</v>
      </c>
      <c r="D638" s="355" t="s">
        <v>2413</v>
      </c>
      <c r="E638" s="356" t="s">
        <v>2515</v>
      </c>
      <c r="F638" s="356" t="s">
        <v>2415</v>
      </c>
      <c r="G638" s="357" t="s">
        <v>2416</v>
      </c>
      <c r="H638" s="358" t="s">
        <v>2417</v>
      </c>
      <c r="I638" s="350" t="n">
        <f aca="false">SUMIF(A:A,A638,J:J)</f>
        <v>10.43</v>
      </c>
      <c r="K638" s="220" t="n">
        <f aca="false">VLOOKUP(A638,'CMP-SIN-SD-10-2023'!A:D,4,0)</f>
        <v>10.43</v>
      </c>
      <c r="L638" s="220" t="n">
        <f aca="false">K638=I638</f>
        <v>1</v>
      </c>
      <c r="P638" s="333" t="s">
        <v>2418</v>
      </c>
    </row>
    <row r="639" customFormat="false" ht="30" hidden="false" customHeight="false" outlineLevel="0" collapsed="false">
      <c r="A639" s="351" t="n">
        <f aca="false">IF(O639&lt;&gt;0,O639,A638)</f>
        <v>92763</v>
      </c>
      <c r="B639" s="205" t="n">
        <v>92804</v>
      </c>
      <c r="C639" s="206" t="s">
        <v>2413</v>
      </c>
      <c r="D639" s="206" t="s">
        <v>2702</v>
      </c>
      <c r="E639" s="207" t="s">
        <v>2415</v>
      </c>
      <c r="F639" s="207" t="s">
        <v>2515</v>
      </c>
      <c r="G639" s="352" t="n">
        <v>1</v>
      </c>
      <c r="H639" s="253" t="n">
        <f aca="false">VLOOKUP(B639,'CMP-SIN-SD-10-2023'!A:D,4,0)</f>
        <v>9.1</v>
      </c>
      <c r="I639" s="253" t="s">
        <v>2417</v>
      </c>
      <c r="J639" s="220" t="n">
        <f aca="false">TRUNC((H639*G639),2)</f>
        <v>9.1</v>
      </c>
      <c r="M639" s="220" t="n">
        <f aca="false">VLOOKUP(B639,'CMP-SIN-SD-10-2023'!A:D,4,0)</f>
        <v>9.1</v>
      </c>
      <c r="N639" s="220" t="n">
        <f aca="false">M639=H639</f>
        <v>1</v>
      </c>
      <c r="P639" s="333" t="s">
        <v>2418</v>
      </c>
    </row>
    <row r="640" customFormat="false" ht="15" hidden="false" customHeight="false" outlineLevel="0" collapsed="false">
      <c r="A640" s="351" t="n">
        <f aca="false">IF(O640&lt;&gt;0,O640,A639)</f>
        <v>92763</v>
      </c>
      <c r="B640" s="205" t="n">
        <v>88238</v>
      </c>
      <c r="C640" s="206" t="s">
        <v>2413</v>
      </c>
      <c r="D640" s="206" t="s">
        <v>2696</v>
      </c>
      <c r="E640" s="207" t="s">
        <v>2415</v>
      </c>
      <c r="F640" s="207" t="s">
        <v>2502</v>
      </c>
      <c r="G640" s="352" t="n">
        <v>0.0042</v>
      </c>
      <c r="H640" s="253" t="n">
        <f aca="false">VLOOKUP(B640,'CMP-SIN-SD-10-2023'!A:D,4,0)</f>
        <v>22.75</v>
      </c>
      <c r="I640" s="253" t="s">
        <v>2417</v>
      </c>
      <c r="J640" s="220" t="n">
        <f aca="false">TRUNC((H640*G640),2)</f>
        <v>0.09</v>
      </c>
      <c r="M640" s="220" t="n">
        <f aca="false">VLOOKUP(B640,'CMP-SIN-SD-10-2023'!A:D,4,0)</f>
        <v>22.75</v>
      </c>
      <c r="N640" s="220" t="n">
        <f aca="false">M640=H640</f>
        <v>1</v>
      </c>
      <c r="P640" s="333" t="s">
        <v>2418</v>
      </c>
    </row>
    <row r="641" customFormat="false" ht="15" hidden="false" customHeight="false" outlineLevel="0" collapsed="false">
      <c r="A641" s="351" t="n">
        <f aca="false">IF(O641&lt;&gt;0,O641,A640)</f>
        <v>92763</v>
      </c>
      <c r="B641" s="205" t="n">
        <v>88245</v>
      </c>
      <c r="C641" s="206" t="s">
        <v>2413</v>
      </c>
      <c r="D641" s="206" t="s">
        <v>2697</v>
      </c>
      <c r="E641" s="207" t="s">
        <v>2415</v>
      </c>
      <c r="F641" s="207" t="s">
        <v>2502</v>
      </c>
      <c r="G641" s="352" t="n">
        <v>0.0257</v>
      </c>
      <c r="H641" s="253" t="n">
        <f aca="false">VLOOKUP(B641,'CMP-SIN-SD-10-2023'!A:D,4,0)</f>
        <v>29.32</v>
      </c>
      <c r="I641" s="253" t="s">
        <v>2417</v>
      </c>
      <c r="J641" s="220" t="n">
        <f aca="false">TRUNC((H641*G641),2)</f>
        <v>0.75</v>
      </c>
      <c r="M641" s="220" t="n">
        <f aca="false">VLOOKUP(B641,'CMP-SIN-SD-10-2023'!A:D,4,0)</f>
        <v>29.32</v>
      </c>
      <c r="N641" s="220" t="n">
        <f aca="false">M641=H641</f>
        <v>1</v>
      </c>
      <c r="P641" s="333" t="s">
        <v>2418</v>
      </c>
    </row>
    <row r="642" customFormat="false" ht="45" hidden="false" customHeight="false" outlineLevel="0" collapsed="false">
      <c r="A642" s="351" t="n">
        <f aca="false">IF(O642&lt;&gt;0,O642,A641)</f>
        <v>92763</v>
      </c>
      <c r="B642" s="205" t="n">
        <v>39017</v>
      </c>
      <c r="C642" s="206" t="s">
        <v>2413</v>
      </c>
      <c r="D642" s="206" t="s">
        <v>2698</v>
      </c>
      <c r="E642" s="207" t="s">
        <v>2415</v>
      </c>
      <c r="F642" s="207" t="s">
        <v>2430</v>
      </c>
      <c r="G642" s="352" t="n">
        <v>0.367</v>
      </c>
      <c r="H642" s="253" t="n">
        <f aca="false">VLOOKUP(B642,'INS-SIN-SD-10-2023'!A:D,4,0)</f>
        <v>0.22</v>
      </c>
      <c r="I642" s="253" t="s">
        <v>2417</v>
      </c>
      <c r="J642" s="220" t="n">
        <f aca="false">TRUNC((H642*G642),2)</f>
        <v>0.08</v>
      </c>
      <c r="M642" s="220" t="n">
        <f aca="false">VLOOKUP(B642,'INS-SIN-SD-10-2023'!A:D,4,0)</f>
        <v>0.22</v>
      </c>
      <c r="N642" s="220" t="n">
        <f aca="false">M642=H642</f>
        <v>1</v>
      </c>
      <c r="P642" s="333" t="s">
        <v>2492</v>
      </c>
    </row>
    <row r="643" customFormat="false" ht="30" hidden="false" customHeight="false" outlineLevel="0" collapsed="false">
      <c r="A643" s="351" t="n">
        <f aca="false">IF(O643&lt;&gt;0,O643,A642)</f>
        <v>92763</v>
      </c>
      <c r="B643" s="205" t="n">
        <v>43132</v>
      </c>
      <c r="C643" s="206" t="s">
        <v>2413</v>
      </c>
      <c r="D643" s="206" t="s">
        <v>2699</v>
      </c>
      <c r="E643" s="207" t="s">
        <v>2415</v>
      </c>
      <c r="F643" s="207" t="s">
        <v>2515</v>
      </c>
      <c r="G643" s="352" t="n">
        <v>0.025</v>
      </c>
      <c r="H643" s="253" t="n">
        <f aca="false">VLOOKUP(B643,'INS-SIN-SD-10-2023'!A:D,4,0)</f>
        <v>16.7</v>
      </c>
      <c r="I643" s="253" t="s">
        <v>2417</v>
      </c>
      <c r="J643" s="220" t="n">
        <f aca="false">TRUNC((H643*G643),2)</f>
        <v>0.41</v>
      </c>
      <c r="M643" s="220" t="n">
        <f aca="false">VLOOKUP(B643,'INS-SIN-SD-10-2023'!A:D,4,0)</f>
        <v>16.7</v>
      </c>
      <c r="N643" s="220" t="n">
        <f aca="false">M643=H643</f>
        <v>1</v>
      </c>
      <c r="P643" s="333" t="s">
        <v>2492</v>
      </c>
    </row>
    <row r="644" customFormat="false" ht="60" hidden="false" customHeight="false" outlineLevel="0" collapsed="false">
      <c r="A644" s="353" t="s">
        <v>174</v>
      </c>
      <c r="B644" s="354" t="s">
        <v>2411</v>
      </c>
      <c r="C644" s="355" t="s">
        <v>2757</v>
      </c>
      <c r="D644" s="355" t="s">
        <v>2758</v>
      </c>
      <c r="E644" s="356" t="s">
        <v>2438</v>
      </c>
      <c r="F644" s="356" t="s">
        <v>2415</v>
      </c>
      <c r="G644" s="357" t="s">
        <v>2416</v>
      </c>
      <c r="H644" s="358" t="s">
        <v>2417</v>
      </c>
      <c r="I644" s="350" t="n">
        <f aca="false">SUMIF(A:A,A644,J:J)</f>
        <v>609.4</v>
      </c>
      <c r="K644" s="220" t="e">
        <f aca="false">VLOOKUP(A644,'CMP-SIN-SD-10-2023'!A:D,4,0)</f>
        <v>#N/A</v>
      </c>
      <c r="L644" s="220" t="e">
        <f aca="false">K644=I644</f>
        <v>#N/A</v>
      </c>
      <c r="P644" s="333" t="s">
        <v>2418</v>
      </c>
    </row>
    <row r="645" customFormat="false" ht="15" hidden="false" customHeight="false" outlineLevel="0" collapsed="false">
      <c r="A645" s="351" t="str">
        <f aca="false">IF(O645&lt;&gt;0,O645,A644)</f>
        <v>CCU.03.0012</v>
      </c>
      <c r="B645" s="205" t="n">
        <v>88262</v>
      </c>
      <c r="C645" s="206" t="s">
        <v>2758</v>
      </c>
      <c r="D645" s="206" t="s">
        <v>2501</v>
      </c>
      <c r="E645" s="207" t="s">
        <v>2415</v>
      </c>
      <c r="F645" s="207" t="s">
        <v>2502</v>
      </c>
      <c r="G645" s="352" t="n">
        <v>0.174</v>
      </c>
      <c r="H645" s="253" t="n">
        <f aca="false">VLOOKUP(B645,'CMP-SIN-SD-10-2023'!A:D,4,0)</f>
        <v>29.14</v>
      </c>
      <c r="I645" s="253" t="s">
        <v>2417</v>
      </c>
      <c r="J645" s="220" t="n">
        <f aca="false">TRUNC((H645*G645),2)</f>
        <v>5.07</v>
      </c>
      <c r="M645" s="220" t="n">
        <f aca="false">VLOOKUP(B645,'CMP-SIN-SD-10-2023'!A:D,4,0)</f>
        <v>29.14</v>
      </c>
      <c r="N645" s="220" t="n">
        <f aca="false">M645=H645</f>
        <v>1</v>
      </c>
      <c r="P645" s="333" t="s">
        <v>2418</v>
      </c>
    </row>
    <row r="646" customFormat="false" ht="15" hidden="false" customHeight="false" outlineLevel="0" collapsed="false">
      <c r="A646" s="351" t="str">
        <f aca="false">IF(O646&lt;&gt;0,O646,A645)</f>
        <v>CCU.03.0012</v>
      </c>
      <c r="B646" s="205" t="n">
        <v>88309</v>
      </c>
      <c r="C646" s="206" t="s">
        <v>2758</v>
      </c>
      <c r="D646" s="206" t="s">
        <v>2623</v>
      </c>
      <c r="E646" s="207" t="s">
        <v>2415</v>
      </c>
      <c r="F646" s="207" t="s">
        <v>2502</v>
      </c>
      <c r="G646" s="352" t="n">
        <v>0.174</v>
      </c>
      <c r="H646" s="253" t="n">
        <f aca="false">VLOOKUP(B646,'CMP-SIN-SD-10-2023'!A:D,4,0)</f>
        <v>29.53</v>
      </c>
      <c r="I646" s="253" t="s">
        <v>2417</v>
      </c>
      <c r="J646" s="220" t="n">
        <f aca="false">TRUNC((H646*G646),2)</f>
        <v>5.13</v>
      </c>
      <c r="M646" s="220" t="n">
        <f aca="false">VLOOKUP(B646,'CMP-SIN-SD-10-2023'!A:D,4,0)</f>
        <v>29.53</v>
      </c>
      <c r="N646" s="220" t="n">
        <f aca="false">M646=H646</f>
        <v>1</v>
      </c>
      <c r="P646" s="333" t="s">
        <v>2418</v>
      </c>
    </row>
    <row r="647" customFormat="false" ht="15" hidden="false" customHeight="false" outlineLevel="0" collapsed="false">
      <c r="A647" s="351" t="str">
        <f aca="false">IF(O647&lt;&gt;0,O647,A646)</f>
        <v>CCU.03.0012</v>
      </c>
      <c r="B647" s="205" t="n">
        <v>88316</v>
      </c>
      <c r="C647" s="206" t="s">
        <v>2758</v>
      </c>
      <c r="D647" s="206" t="s">
        <v>2512</v>
      </c>
      <c r="E647" s="207" t="s">
        <v>2415</v>
      </c>
      <c r="F647" s="207" t="s">
        <v>2502</v>
      </c>
      <c r="G647" s="352" t="n">
        <v>1.045</v>
      </c>
      <c r="H647" s="253" t="n">
        <f aca="false">VLOOKUP(B647,'CMP-SIN-SD-10-2023'!A:D,4,0)</f>
        <v>21.91</v>
      </c>
      <c r="I647" s="253" t="s">
        <v>2417</v>
      </c>
      <c r="J647" s="220" t="n">
        <f aca="false">TRUNC((H647*G647),2)</f>
        <v>22.89</v>
      </c>
      <c r="M647" s="220" t="n">
        <f aca="false">VLOOKUP(B647,'CMP-SIN-SD-10-2023'!A:D,4,0)</f>
        <v>21.91</v>
      </c>
      <c r="N647" s="220" t="n">
        <f aca="false">M647=H647</f>
        <v>1</v>
      </c>
      <c r="P647" s="333" t="s">
        <v>2418</v>
      </c>
    </row>
    <row r="648" customFormat="false" ht="30" hidden="false" customHeight="false" outlineLevel="0" collapsed="false">
      <c r="A648" s="351" t="str">
        <f aca="false">IF(O648&lt;&gt;0,O648,A647)</f>
        <v>CCU.03.0012</v>
      </c>
      <c r="B648" s="205" t="n">
        <v>90586</v>
      </c>
      <c r="C648" s="206" t="s">
        <v>2758</v>
      </c>
      <c r="D648" s="206" t="s">
        <v>2728</v>
      </c>
      <c r="E648" s="207" t="s">
        <v>2415</v>
      </c>
      <c r="F648" s="207" t="s">
        <v>2603</v>
      </c>
      <c r="G648" s="352" t="n">
        <v>0.056</v>
      </c>
      <c r="H648" s="253" t="n">
        <f aca="false">VLOOKUP(B648,'CMP-SIN-SD-10-2023'!A:D,4,0)</f>
        <v>1.15</v>
      </c>
      <c r="I648" s="253" t="s">
        <v>2417</v>
      </c>
      <c r="J648" s="220" t="n">
        <f aca="false">TRUNC((H648*G648),2)</f>
        <v>0.06</v>
      </c>
      <c r="M648" s="220" t="n">
        <f aca="false">VLOOKUP(B648,'CMP-SIN-SD-10-2023'!A:D,4,0)</f>
        <v>1.15</v>
      </c>
      <c r="N648" s="220" t="n">
        <f aca="false">M648=H648</f>
        <v>1</v>
      </c>
      <c r="P648" s="333" t="s">
        <v>2418</v>
      </c>
    </row>
    <row r="649" customFormat="false" ht="30" hidden="false" customHeight="false" outlineLevel="0" collapsed="false">
      <c r="A649" s="351" t="str">
        <f aca="false">IF(O649&lt;&gt;0,O649,A648)</f>
        <v>CCU.03.0012</v>
      </c>
      <c r="B649" s="205" t="n">
        <v>90587</v>
      </c>
      <c r="C649" s="206" t="s">
        <v>2758</v>
      </c>
      <c r="D649" s="206" t="s">
        <v>2729</v>
      </c>
      <c r="E649" s="207" t="s">
        <v>2415</v>
      </c>
      <c r="F649" s="207" t="s">
        <v>2605</v>
      </c>
      <c r="G649" s="352" t="n">
        <v>0.118</v>
      </c>
      <c r="H649" s="253" t="n">
        <f aca="false">VLOOKUP(B649,'CMP-SIN-SD-10-2023'!A:D,4,0)</f>
        <v>0.49</v>
      </c>
      <c r="I649" s="253" t="s">
        <v>2417</v>
      </c>
      <c r="J649" s="220" t="n">
        <f aca="false">TRUNC((H649*G649),2)</f>
        <v>0.05</v>
      </c>
      <c r="M649" s="220" t="n">
        <f aca="false">VLOOKUP(B649,'CMP-SIN-SD-10-2023'!A:D,4,0)</f>
        <v>0.49</v>
      </c>
      <c r="N649" s="220" t="n">
        <f aca="false">M649=H649</f>
        <v>1</v>
      </c>
      <c r="P649" s="333" t="s">
        <v>2418</v>
      </c>
    </row>
    <row r="650" customFormat="false" ht="45" hidden="false" customHeight="false" outlineLevel="0" collapsed="false">
      <c r="A650" s="351" t="str">
        <f aca="false">IF(O650&lt;&gt;0,O650,A649)</f>
        <v>CCU.03.0012</v>
      </c>
      <c r="B650" s="205" t="n">
        <v>1525</v>
      </c>
      <c r="C650" s="206" t="s">
        <v>2758</v>
      </c>
      <c r="D650" s="206" t="s">
        <v>2730</v>
      </c>
      <c r="E650" s="207" t="s">
        <v>2415</v>
      </c>
      <c r="F650" s="207" t="s">
        <v>2438</v>
      </c>
      <c r="G650" s="352" t="n">
        <v>1.103</v>
      </c>
      <c r="H650" s="253" t="n">
        <f aca="false">VLOOKUP(B650,'INS-SIN-SD-10-2023'!A:D,4,0)</f>
        <v>522.4</v>
      </c>
      <c r="I650" s="253" t="s">
        <v>2417</v>
      </c>
      <c r="J650" s="220" t="n">
        <f aca="false">TRUNC((H650*G650),2)</f>
        <v>576.2</v>
      </c>
      <c r="M650" s="220" t="n">
        <f aca="false">VLOOKUP(B650,'INS-SIN-SD-10-2023'!A:D,4,0)</f>
        <v>522.4</v>
      </c>
      <c r="N650" s="220" t="n">
        <f aca="false">M650=H650</f>
        <v>1</v>
      </c>
      <c r="P650" s="333" t="s">
        <v>2492</v>
      </c>
    </row>
    <row r="651" customFormat="false" ht="30" hidden="false" customHeight="false" outlineLevel="0" collapsed="false">
      <c r="A651" s="353" t="n">
        <v>92265</v>
      </c>
      <c r="B651" s="354" t="s">
        <v>2411</v>
      </c>
      <c r="C651" s="355" t="s">
        <v>2759</v>
      </c>
      <c r="D651" s="355" t="s">
        <v>2722</v>
      </c>
      <c r="E651" s="356" t="s">
        <v>2414</v>
      </c>
      <c r="F651" s="356" t="s">
        <v>2415</v>
      </c>
      <c r="G651" s="357" t="s">
        <v>2416</v>
      </c>
      <c r="H651" s="358" t="s">
        <v>2417</v>
      </c>
      <c r="I651" s="350" t="n">
        <f aca="false">SUMIF(A:A,A651,J:J)</f>
        <v>111.91</v>
      </c>
      <c r="K651" s="220" t="n">
        <f aca="false">VLOOKUP(A651,'CMP-SIN-SD-10-2023'!A:D,4,0)</f>
        <v>111.91</v>
      </c>
      <c r="L651" s="220" t="n">
        <f aca="false">K651=I651</f>
        <v>1</v>
      </c>
      <c r="P651" s="333" t="s">
        <v>2418</v>
      </c>
    </row>
    <row r="652" customFormat="false" ht="15" hidden="false" customHeight="false" outlineLevel="0" collapsed="false">
      <c r="A652" s="351" t="n">
        <f aca="false">IF(O652&lt;&gt;0,O652,A651)</f>
        <v>92265</v>
      </c>
      <c r="B652" s="205" t="n">
        <v>88239</v>
      </c>
      <c r="C652" s="206" t="s">
        <v>2722</v>
      </c>
      <c r="D652" s="206" t="s">
        <v>2601</v>
      </c>
      <c r="E652" s="207" t="s">
        <v>2415</v>
      </c>
      <c r="F652" s="207" t="s">
        <v>2502</v>
      </c>
      <c r="G652" s="352" t="n">
        <v>0.202</v>
      </c>
      <c r="H652" s="253" t="n">
        <f aca="false">VLOOKUP(B652,'CMP-SIN-SD-10-2023'!A:D,4,0)</f>
        <v>22.62</v>
      </c>
      <c r="I652" s="253" t="s">
        <v>2417</v>
      </c>
      <c r="J652" s="220" t="n">
        <f aca="false">TRUNC((H652*G652),2)</f>
        <v>4.56</v>
      </c>
      <c r="M652" s="220" t="n">
        <f aca="false">VLOOKUP(B652,'CMP-SIN-SD-10-2023'!A:D,4,0)</f>
        <v>22.62</v>
      </c>
      <c r="N652" s="220" t="n">
        <f aca="false">M652=H652</f>
        <v>1</v>
      </c>
      <c r="P652" s="333" t="s">
        <v>2418</v>
      </c>
    </row>
    <row r="653" customFormat="false" ht="15" hidden="false" customHeight="false" outlineLevel="0" collapsed="false">
      <c r="A653" s="351" t="n">
        <f aca="false">IF(O653&lt;&gt;0,O653,A652)</f>
        <v>92265</v>
      </c>
      <c r="B653" s="205" t="n">
        <v>88262</v>
      </c>
      <c r="C653" s="206" t="s">
        <v>2722</v>
      </c>
      <c r="D653" s="206" t="s">
        <v>2501</v>
      </c>
      <c r="E653" s="207" t="s">
        <v>2415</v>
      </c>
      <c r="F653" s="207" t="s">
        <v>2502</v>
      </c>
      <c r="G653" s="352" t="n">
        <v>0.911</v>
      </c>
      <c r="H653" s="253" t="n">
        <f aca="false">VLOOKUP(B653,'CMP-SIN-SD-10-2023'!A:D,4,0)</f>
        <v>29.14</v>
      </c>
      <c r="I653" s="253" t="s">
        <v>2417</v>
      </c>
      <c r="J653" s="220" t="n">
        <f aca="false">TRUNC((H653*G653),2)</f>
        <v>26.54</v>
      </c>
      <c r="M653" s="220" t="n">
        <f aca="false">VLOOKUP(B653,'CMP-SIN-SD-10-2023'!A:D,4,0)</f>
        <v>29.14</v>
      </c>
      <c r="N653" s="220" t="n">
        <f aca="false">M653=H653</f>
        <v>1</v>
      </c>
      <c r="P653" s="333" t="s">
        <v>2418</v>
      </c>
    </row>
    <row r="654" customFormat="false" ht="30" hidden="false" customHeight="false" outlineLevel="0" collapsed="false">
      <c r="A654" s="351" t="n">
        <f aca="false">IF(O654&lt;&gt;0,O654,A653)</f>
        <v>92265</v>
      </c>
      <c r="B654" s="205" t="n">
        <v>91692</v>
      </c>
      <c r="C654" s="206" t="s">
        <v>2722</v>
      </c>
      <c r="D654" s="206" t="s">
        <v>2602</v>
      </c>
      <c r="E654" s="207" t="s">
        <v>2415</v>
      </c>
      <c r="F654" s="207" t="s">
        <v>2603</v>
      </c>
      <c r="G654" s="352" t="n">
        <v>0.05</v>
      </c>
      <c r="H654" s="253" t="n">
        <f aca="false">VLOOKUP(B654,'CMP-SIN-SD-10-2023'!A:D,4,0)</f>
        <v>25.48</v>
      </c>
      <c r="I654" s="253" t="s">
        <v>2417</v>
      </c>
      <c r="J654" s="220" t="n">
        <f aca="false">TRUNC((H654*G654),2)</f>
        <v>1.27</v>
      </c>
      <c r="M654" s="220" t="n">
        <f aca="false">VLOOKUP(B654,'CMP-SIN-SD-10-2023'!A:D,4,0)</f>
        <v>25.48</v>
      </c>
      <c r="N654" s="220" t="n">
        <f aca="false">M654=H654</f>
        <v>1</v>
      </c>
      <c r="P654" s="333" t="s">
        <v>2418</v>
      </c>
    </row>
    <row r="655" customFormat="false" ht="30" hidden="false" customHeight="false" outlineLevel="0" collapsed="false">
      <c r="A655" s="351" t="n">
        <f aca="false">IF(O655&lt;&gt;0,O655,A654)</f>
        <v>92265</v>
      </c>
      <c r="B655" s="205" t="n">
        <v>91693</v>
      </c>
      <c r="C655" s="206" t="s">
        <v>2722</v>
      </c>
      <c r="D655" s="206" t="s">
        <v>2604</v>
      </c>
      <c r="E655" s="207" t="s">
        <v>2415</v>
      </c>
      <c r="F655" s="207" t="s">
        <v>2605</v>
      </c>
      <c r="G655" s="352" t="n">
        <v>0.237</v>
      </c>
      <c r="H655" s="253" t="n">
        <f aca="false">VLOOKUP(B655,'CMP-SIN-SD-10-2023'!A:D,4,0)</f>
        <v>24.51</v>
      </c>
      <c r="I655" s="253" t="s">
        <v>2417</v>
      </c>
      <c r="J655" s="220" t="n">
        <f aca="false">TRUNC((H655*G655),2)</f>
        <v>5.8</v>
      </c>
      <c r="M655" s="220" t="n">
        <f aca="false">VLOOKUP(B655,'CMP-SIN-SD-10-2023'!A:D,4,0)</f>
        <v>24.51</v>
      </c>
      <c r="N655" s="220" t="n">
        <f aca="false">M655=H655</f>
        <v>1</v>
      </c>
      <c r="P655" s="333" t="s">
        <v>2418</v>
      </c>
    </row>
    <row r="656" customFormat="false" ht="30" hidden="false" customHeight="false" outlineLevel="0" collapsed="false">
      <c r="A656" s="351" t="n">
        <f aca="false">IF(O656&lt;&gt;0,O656,A655)</f>
        <v>92265</v>
      </c>
      <c r="B656" s="205" t="n">
        <v>1358</v>
      </c>
      <c r="C656" s="206" t="s">
        <v>2722</v>
      </c>
      <c r="D656" s="206" t="s">
        <v>2752</v>
      </c>
      <c r="E656" s="207" t="s">
        <v>2415</v>
      </c>
      <c r="F656" s="207" t="s">
        <v>2414</v>
      </c>
      <c r="G656" s="352" t="n">
        <v>1.146</v>
      </c>
      <c r="H656" s="253" t="n">
        <f aca="false">VLOOKUP(B656,'INS-SIN-SD-10-2023'!A:D,4,0)</f>
        <v>43.61</v>
      </c>
      <c r="I656" s="253" t="s">
        <v>2417</v>
      </c>
      <c r="J656" s="220" t="n">
        <f aca="false">TRUNC((H656*G656),2)</f>
        <v>49.97</v>
      </c>
      <c r="M656" s="220" t="n">
        <f aca="false">VLOOKUP(B656,'INS-SIN-SD-10-2023'!A:D,4,0)</f>
        <v>43.61</v>
      </c>
      <c r="N656" s="220" t="n">
        <f aca="false">M656=H656</f>
        <v>1</v>
      </c>
      <c r="P656" s="333" t="s">
        <v>2492</v>
      </c>
    </row>
    <row r="657" customFormat="false" ht="30" hidden="false" customHeight="false" outlineLevel="0" collapsed="false">
      <c r="A657" s="351" t="n">
        <f aca="false">IF(O657&lt;&gt;0,O657,A656)</f>
        <v>92265</v>
      </c>
      <c r="B657" s="205" t="n">
        <v>4517</v>
      </c>
      <c r="C657" s="206" t="s">
        <v>2722</v>
      </c>
      <c r="D657" s="206" t="s">
        <v>2713</v>
      </c>
      <c r="E657" s="207" t="s">
        <v>2415</v>
      </c>
      <c r="F657" s="207" t="s">
        <v>2440</v>
      </c>
      <c r="G657" s="352" t="n">
        <v>6.952</v>
      </c>
      <c r="H657" s="253" t="n">
        <f aca="false">VLOOKUP(B657,'INS-SIN-SD-10-2023'!A:D,4,0)</f>
        <v>2.77</v>
      </c>
      <c r="I657" s="253" t="s">
        <v>2417</v>
      </c>
      <c r="J657" s="220" t="n">
        <f aca="false">TRUNC((H657*G657),2)</f>
        <v>19.25</v>
      </c>
      <c r="M657" s="220" t="n">
        <f aca="false">VLOOKUP(B657,'INS-SIN-SD-10-2023'!A:D,4,0)</f>
        <v>2.77</v>
      </c>
      <c r="N657" s="220" t="n">
        <f aca="false">M657=H657</f>
        <v>1</v>
      </c>
      <c r="P657" s="333" t="s">
        <v>2492</v>
      </c>
    </row>
    <row r="658" customFormat="false" ht="30" hidden="false" customHeight="false" outlineLevel="0" collapsed="false">
      <c r="A658" s="351" t="n">
        <f aca="false">IF(O658&lt;&gt;0,O658,A657)</f>
        <v>92265</v>
      </c>
      <c r="B658" s="205" t="n">
        <v>4491</v>
      </c>
      <c r="C658" s="206" t="s">
        <v>2722</v>
      </c>
      <c r="D658" s="206" t="s">
        <v>2714</v>
      </c>
      <c r="E658" s="207" t="s">
        <v>2415</v>
      </c>
      <c r="F658" s="207" t="s">
        <v>2440</v>
      </c>
      <c r="G658" s="352" t="n">
        <v>0.166</v>
      </c>
      <c r="H658" s="253" t="n">
        <f aca="false">VLOOKUP(B658,'INS-SIN-SD-10-2023'!A:D,4,0)</f>
        <v>7.92</v>
      </c>
      <c r="I658" s="253" t="s">
        <v>2417</v>
      </c>
      <c r="J658" s="220" t="n">
        <f aca="false">TRUNC((H658*G658),2)</f>
        <v>1.31</v>
      </c>
      <c r="M658" s="220" t="n">
        <f aca="false">VLOOKUP(B658,'INS-SIN-SD-10-2023'!A:D,4,0)</f>
        <v>7.92</v>
      </c>
      <c r="N658" s="220" t="n">
        <f aca="false">M658=H658</f>
        <v>1</v>
      </c>
      <c r="P658" s="333" t="s">
        <v>2492</v>
      </c>
    </row>
    <row r="659" customFormat="false" ht="15" hidden="false" customHeight="false" outlineLevel="0" collapsed="false">
      <c r="A659" s="351" t="n">
        <f aca="false">IF(O659&lt;&gt;0,O659,A658)</f>
        <v>92265</v>
      </c>
      <c r="B659" s="205" t="n">
        <v>5068</v>
      </c>
      <c r="C659" s="206" t="s">
        <v>2722</v>
      </c>
      <c r="D659" s="206" t="s">
        <v>2514</v>
      </c>
      <c r="E659" s="207" t="s">
        <v>2415</v>
      </c>
      <c r="F659" s="207" t="s">
        <v>2515</v>
      </c>
      <c r="G659" s="352" t="n">
        <v>0.159</v>
      </c>
      <c r="H659" s="253" t="n">
        <f aca="false">VLOOKUP(B659,'INS-SIN-SD-10-2023'!A:D,4,0)</f>
        <v>20.24</v>
      </c>
      <c r="I659" s="253" t="s">
        <v>2417</v>
      </c>
      <c r="J659" s="220" t="n">
        <f aca="false">TRUNC((H659*G659),2)</f>
        <v>3.21</v>
      </c>
      <c r="M659" s="220" t="n">
        <f aca="false">VLOOKUP(B659,'INS-SIN-SD-10-2023'!A:D,4,0)</f>
        <v>20.24</v>
      </c>
      <c r="N659" s="220" t="n">
        <f aca="false">M659=H659</f>
        <v>1</v>
      </c>
      <c r="P659" s="333" t="s">
        <v>2492</v>
      </c>
    </row>
    <row r="660" customFormat="false" ht="45" hidden="false" customHeight="false" outlineLevel="0" collapsed="false">
      <c r="A660" s="353" t="n">
        <v>92760</v>
      </c>
      <c r="B660" s="354" t="s">
        <v>2411</v>
      </c>
      <c r="C660" s="355" t="s">
        <v>2760</v>
      </c>
      <c r="D660" s="355" t="s">
        <v>2754</v>
      </c>
      <c r="E660" s="356" t="s">
        <v>2515</v>
      </c>
      <c r="F660" s="356" t="s">
        <v>2415</v>
      </c>
      <c r="G660" s="357" t="s">
        <v>2416</v>
      </c>
      <c r="H660" s="358" t="s">
        <v>2417</v>
      </c>
      <c r="I660" s="350" t="n">
        <f aca="false">SUMIF(A:A,A660,J:J)</f>
        <v>14.74</v>
      </c>
      <c r="K660" s="220" t="n">
        <f aca="false">VLOOKUP(A660,'CMP-SIN-SD-10-2023'!A:D,4,0)</f>
        <v>14.74</v>
      </c>
      <c r="L660" s="220" t="n">
        <f aca="false">K660=I660</f>
        <v>1</v>
      </c>
      <c r="P660" s="333" t="s">
        <v>2418</v>
      </c>
    </row>
    <row r="661" customFormat="false" ht="15" hidden="false" customHeight="false" outlineLevel="0" collapsed="false">
      <c r="A661" s="351" t="n">
        <f aca="false">IF(O661&lt;&gt;0,O661,A660)</f>
        <v>92760</v>
      </c>
      <c r="B661" s="205" t="n">
        <v>92801</v>
      </c>
      <c r="C661" s="206" t="s">
        <v>2754</v>
      </c>
      <c r="D661" s="206" t="s">
        <v>2740</v>
      </c>
      <c r="E661" s="207" t="s">
        <v>2415</v>
      </c>
      <c r="F661" s="207" t="s">
        <v>2515</v>
      </c>
      <c r="G661" s="352" t="n">
        <v>1</v>
      </c>
      <c r="H661" s="253" t="n">
        <f aca="false">VLOOKUP(B661,'CMP-SIN-SD-10-2023'!A:D,4,0)</f>
        <v>11.52</v>
      </c>
      <c r="I661" s="253" t="s">
        <v>2417</v>
      </c>
      <c r="J661" s="220" t="n">
        <f aca="false">TRUNC((H661*G661),2)</f>
        <v>11.52</v>
      </c>
      <c r="M661" s="220" t="n">
        <f aca="false">VLOOKUP(B661,'CMP-SIN-SD-10-2023'!A:D,4,0)</f>
        <v>11.52</v>
      </c>
      <c r="N661" s="220" t="n">
        <f aca="false">M661=H661</f>
        <v>1</v>
      </c>
      <c r="P661" s="333" t="s">
        <v>2418</v>
      </c>
    </row>
    <row r="662" customFormat="false" ht="15" hidden="false" customHeight="false" outlineLevel="0" collapsed="false">
      <c r="A662" s="351" t="n">
        <f aca="false">IF(O662&lt;&gt;0,O662,A661)</f>
        <v>92760</v>
      </c>
      <c r="B662" s="205" t="n">
        <v>88238</v>
      </c>
      <c r="C662" s="206" t="s">
        <v>2754</v>
      </c>
      <c r="D662" s="206" t="s">
        <v>2696</v>
      </c>
      <c r="E662" s="207" t="s">
        <v>2415</v>
      </c>
      <c r="F662" s="207" t="s">
        <v>2502</v>
      </c>
      <c r="G662" s="352" t="n">
        <v>0.0129</v>
      </c>
      <c r="H662" s="253" t="n">
        <f aca="false">VLOOKUP(B662,'CMP-SIN-SD-10-2023'!A:D,4,0)</f>
        <v>22.75</v>
      </c>
      <c r="I662" s="253" t="s">
        <v>2417</v>
      </c>
      <c r="J662" s="220" t="n">
        <f aca="false">TRUNC((H662*G662),2)</f>
        <v>0.29</v>
      </c>
      <c r="M662" s="220" t="n">
        <f aca="false">VLOOKUP(B662,'CMP-SIN-SD-10-2023'!A:D,4,0)</f>
        <v>22.75</v>
      </c>
      <c r="N662" s="220" t="n">
        <f aca="false">M662=H662</f>
        <v>1</v>
      </c>
      <c r="P662" s="333" t="s">
        <v>2418</v>
      </c>
    </row>
    <row r="663" customFormat="false" ht="15" hidden="false" customHeight="false" outlineLevel="0" collapsed="false">
      <c r="A663" s="351" t="n">
        <f aca="false">IF(O663&lt;&gt;0,O663,A662)</f>
        <v>92760</v>
      </c>
      <c r="B663" s="205" t="n">
        <v>88245</v>
      </c>
      <c r="C663" s="206" t="s">
        <v>2754</v>
      </c>
      <c r="D663" s="206" t="s">
        <v>2697</v>
      </c>
      <c r="E663" s="207" t="s">
        <v>2415</v>
      </c>
      <c r="F663" s="207" t="s">
        <v>2502</v>
      </c>
      <c r="G663" s="352" t="n">
        <v>0.079</v>
      </c>
      <c r="H663" s="253" t="n">
        <f aca="false">VLOOKUP(B663,'CMP-SIN-SD-10-2023'!A:D,4,0)</f>
        <v>29.32</v>
      </c>
      <c r="I663" s="253" t="s">
        <v>2417</v>
      </c>
      <c r="J663" s="220" t="n">
        <f aca="false">TRUNC((H663*G663),2)</f>
        <v>2.31</v>
      </c>
      <c r="M663" s="220" t="n">
        <f aca="false">VLOOKUP(B663,'CMP-SIN-SD-10-2023'!A:D,4,0)</f>
        <v>29.32</v>
      </c>
      <c r="N663" s="220" t="n">
        <f aca="false">M663=H663</f>
        <v>1</v>
      </c>
      <c r="P663" s="333" t="s">
        <v>2418</v>
      </c>
    </row>
    <row r="664" customFormat="false" ht="45" hidden="false" customHeight="false" outlineLevel="0" collapsed="false">
      <c r="A664" s="351" t="n">
        <f aca="false">IF(O664&lt;&gt;0,O664,A663)</f>
        <v>92760</v>
      </c>
      <c r="B664" s="205" t="n">
        <v>39017</v>
      </c>
      <c r="C664" s="206" t="s">
        <v>2754</v>
      </c>
      <c r="D664" s="206" t="s">
        <v>2698</v>
      </c>
      <c r="E664" s="207" t="s">
        <v>2415</v>
      </c>
      <c r="F664" s="207" t="s">
        <v>2430</v>
      </c>
      <c r="G664" s="352" t="n">
        <v>0.97</v>
      </c>
      <c r="H664" s="253" t="n">
        <f aca="false">VLOOKUP(B664,'INS-SIN-SD-10-2023'!A:D,4,0)</f>
        <v>0.22</v>
      </c>
      <c r="I664" s="253" t="s">
        <v>2417</v>
      </c>
      <c r="J664" s="220" t="n">
        <f aca="false">TRUNC((H664*G664),2)</f>
        <v>0.21</v>
      </c>
      <c r="M664" s="220" t="n">
        <f aca="false">VLOOKUP(B664,'INS-SIN-SD-10-2023'!A:D,4,0)</f>
        <v>0.22</v>
      </c>
      <c r="N664" s="220" t="n">
        <f aca="false">M664=H664</f>
        <v>1</v>
      </c>
      <c r="P664" s="333" t="s">
        <v>2492</v>
      </c>
    </row>
    <row r="665" customFormat="false" ht="30" hidden="false" customHeight="false" outlineLevel="0" collapsed="false">
      <c r="A665" s="351" t="n">
        <f aca="false">IF(O665&lt;&gt;0,O665,A664)</f>
        <v>92760</v>
      </c>
      <c r="B665" s="205" t="n">
        <v>43132</v>
      </c>
      <c r="C665" s="206" t="s">
        <v>2754</v>
      </c>
      <c r="D665" s="206" t="s">
        <v>2699</v>
      </c>
      <c r="E665" s="207" t="s">
        <v>2415</v>
      </c>
      <c r="F665" s="207" t="s">
        <v>2515</v>
      </c>
      <c r="G665" s="352" t="n">
        <v>0.025</v>
      </c>
      <c r="H665" s="253" t="n">
        <f aca="false">VLOOKUP(B665,'INS-SIN-SD-10-2023'!A:D,4,0)</f>
        <v>16.7</v>
      </c>
      <c r="I665" s="253" t="s">
        <v>2417</v>
      </c>
      <c r="J665" s="220" t="n">
        <f aca="false">TRUNC((H665*G665),2)</f>
        <v>0.41</v>
      </c>
      <c r="M665" s="220" t="n">
        <f aca="false">VLOOKUP(B665,'INS-SIN-SD-10-2023'!A:D,4,0)</f>
        <v>16.7</v>
      </c>
      <c r="N665" s="220" t="n">
        <f aca="false">M665=H665</f>
        <v>1</v>
      </c>
      <c r="P665" s="333" t="s">
        <v>2492</v>
      </c>
    </row>
    <row r="666" customFormat="false" ht="60" hidden="false" customHeight="false" outlineLevel="0" collapsed="false">
      <c r="A666" s="353" t="s">
        <v>149</v>
      </c>
      <c r="B666" s="354" t="s">
        <v>2411</v>
      </c>
      <c r="C666" s="355" t="s">
        <v>2761</v>
      </c>
      <c r="D666" s="355" t="s">
        <v>2762</v>
      </c>
      <c r="E666" s="356" t="s">
        <v>2438</v>
      </c>
      <c r="F666" s="356" t="s">
        <v>2415</v>
      </c>
      <c r="G666" s="357" t="s">
        <v>2416</v>
      </c>
      <c r="H666" s="358" t="s">
        <v>2417</v>
      </c>
      <c r="I666" s="350" t="n">
        <f aca="false">SUMIF(A:A,A666,J:J)</f>
        <v>620.35</v>
      </c>
      <c r="K666" s="220" t="e">
        <f aca="false">VLOOKUP(A666,'CMP-SIN-SD-10-2023'!A:D,4,0)</f>
        <v>#N/A</v>
      </c>
      <c r="L666" s="220" t="e">
        <f aca="false">K666=I666</f>
        <v>#N/A</v>
      </c>
      <c r="P666" s="333" t="s">
        <v>2418</v>
      </c>
    </row>
    <row r="667" customFormat="false" ht="15" hidden="false" customHeight="false" outlineLevel="0" collapsed="false">
      <c r="A667" s="351" t="str">
        <f aca="false">IF(O667&lt;&gt;0,O667,A666)</f>
        <v>CCU.03.0017</v>
      </c>
      <c r="B667" s="205" t="n">
        <v>88262</v>
      </c>
      <c r="C667" s="206" t="s">
        <v>2762</v>
      </c>
      <c r="D667" s="206" t="s">
        <v>2501</v>
      </c>
      <c r="E667" s="207" t="s">
        <v>2415</v>
      </c>
      <c r="F667" s="207" t="s">
        <v>2502</v>
      </c>
      <c r="G667" s="352" t="n">
        <v>0.125</v>
      </c>
      <c r="H667" s="253" t="n">
        <f aca="false">VLOOKUP(B667,'CMP-SIN-SD-10-2023'!A:D,4,0)</f>
        <v>29.14</v>
      </c>
      <c r="I667" s="253" t="s">
        <v>2417</v>
      </c>
      <c r="J667" s="220" t="n">
        <f aca="false">TRUNC((H667*G667),2)</f>
        <v>3.64</v>
      </c>
      <c r="M667" s="220" t="n">
        <f aca="false">VLOOKUP(B667,'CMP-SIN-SD-10-2023'!A:D,4,0)</f>
        <v>29.14</v>
      </c>
      <c r="N667" s="220" t="n">
        <f aca="false">M667=H667</f>
        <v>1</v>
      </c>
      <c r="P667" s="333" t="s">
        <v>2418</v>
      </c>
    </row>
    <row r="668" customFormat="false" ht="15" hidden="false" customHeight="false" outlineLevel="0" collapsed="false">
      <c r="A668" s="351" t="str">
        <f aca="false">IF(O668&lt;&gt;0,O668,A667)</f>
        <v>CCU.03.0017</v>
      </c>
      <c r="B668" s="205" t="n">
        <v>88309</v>
      </c>
      <c r="C668" s="206" t="s">
        <v>2762</v>
      </c>
      <c r="D668" s="206" t="s">
        <v>2623</v>
      </c>
      <c r="E668" s="207" t="s">
        <v>2415</v>
      </c>
      <c r="F668" s="207" t="s">
        <v>2502</v>
      </c>
      <c r="G668" s="352" t="n">
        <v>0.753</v>
      </c>
      <c r="H668" s="253" t="n">
        <f aca="false">VLOOKUP(B668,'CMP-SIN-SD-10-2023'!A:D,4,0)</f>
        <v>29.53</v>
      </c>
      <c r="I668" s="253" t="s">
        <v>2417</v>
      </c>
      <c r="J668" s="220" t="n">
        <f aca="false">TRUNC((H668*G668),2)</f>
        <v>22.23</v>
      </c>
      <c r="M668" s="220" t="n">
        <f aca="false">VLOOKUP(B668,'CMP-SIN-SD-10-2023'!A:D,4,0)</f>
        <v>29.53</v>
      </c>
      <c r="N668" s="220" t="n">
        <f aca="false">M668=H668</f>
        <v>1</v>
      </c>
      <c r="P668" s="333" t="s">
        <v>2418</v>
      </c>
    </row>
    <row r="669" customFormat="false" ht="15" hidden="false" customHeight="false" outlineLevel="0" collapsed="false">
      <c r="A669" s="351" t="str">
        <f aca="false">IF(O669&lt;&gt;0,O669,A668)</f>
        <v>CCU.03.0017</v>
      </c>
      <c r="B669" s="205" t="n">
        <v>88316</v>
      </c>
      <c r="C669" s="206" t="s">
        <v>2762</v>
      </c>
      <c r="D669" s="206" t="s">
        <v>2512</v>
      </c>
      <c r="E669" s="207" t="s">
        <v>2415</v>
      </c>
      <c r="F669" s="207" t="s">
        <v>2502</v>
      </c>
      <c r="G669" s="352" t="n">
        <v>0.826</v>
      </c>
      <c r="H669" s="253" t="n">
        <f aca="false">VLOOKUP(B669,'CMP-SIN-SD-10-2023'!A:D,4,0)</f>
        <v>21.91</v>
      </c>
      <c r="I669" s="253" t="s">
        <v>2417</v>
      </c>
      <c r="J669" s="220" t="n">
        <f aca="false">TRUNC((H669*G669),2)</f>
        <v>18.09</v>
      </c>
      <c r="M669" s="220" t="n">
        <f aca="false">VLOOKUP(B669,'CMP-SIN-SD-10-2023'!A:D,4,0)</f>
        <v>21.91</v>
      </c>
      <c r="N669" s="220" t="n">
        <f aca="false">M669=H669</f>
        <v>1</v>
      </c>
      <c r="P669" s="333" t="s">
        <v>2418</v>
      </c>
    </row>
    <row r="670" customFormat="false" ht="30" hidden="false" customHeight="false" outlineLevel="0" collapsed="false">
      <c r="A670" s="351" t="str">
        <f aca="false">IF(O670&lt;&gt;0,O670,A669)</f>
        <v>CCU.03.0017</v>
      </c>
      <c r="B670" s="205" t="n">
        <v>90586</v>
      </c>
      <c r="C670" s="206" t="s">
        <v>2762</v>
      </c>
      <c r="D670" s="206" t="s">
        <v>2728</v>
      </c>
      <c r="E670" s="207" t="s">
        <v>2415</v>
      </c>
      <c r="F670" s="207" t="s">
        <v>2603</v>
      </c>
      <c r="G670" s="352" t="n">
        <v>0.12</v>
      </c>
      <c r="H670" s="253" t="n">
        <f aca="false">VLOOKUP(B670,'CMP-SIN-SD-10-2023'!A:D,4,0)</f>
        <v>1.15</v>
      </c>
      <c r="I670" s="253" t="s">
        <v>2417</v>
      </c>
      <c r="J670" s="220" t="n">
        <f aca="false">TRUNC((H670*G670),2)</f>
        <v>0.13</v>
      </c>
      <c r="M670" s="220" t="n">
        <f aca="false">VLOOKUP(B670,'CMP-SIN-SD-10-2023'!A:D,4,0)</f>
        <v>1.15</v>
      </c>
      <c r="N670" s="220" t="n">
        <f aca="false">M670=H670</f>
        <v>1</v>
      </c>
      <c r="P670" s="333" t="s">
        <v>2418</v>
      </c>
    </row>
    <row r="671" customFormat="false" ht="30" hidden="false" customHeight="false" outlineLevel="0" collapsed="false">
      <c r="A671" s="351" t="str">
        <f aca="false">IF(O671&lt;&gt;0,O671,A670)</f>
        <v>CCU.03.0017</v>
      </c>
      <c r="B671" s="205" t="n">
        <v>90587</v>
      </c>
      <c r="C671" s="206" t="s">
        <v>2762</v>
      </c>
      <c r="D671" s="206" t="s">
        <v>2729</v>
      </c>
      <c r="E671" s="207" t="s">
        <v>2415</v>
      </c>
      <c r="F671" s="207" t="s">
        <v>2605</v>
      </c>
      <c r="G671" s="352" t="n">
        <v>0.131</v>
      </c>
      <c r="H671" s="253" t="n">
        <f aca="false">VLOOKUP(B671,'CMP-SIN-SD-10-2023'!A:D,4,0)</f>
        <v>0.49</v>
      </c>
      <c r="I671" s="253" t="s">
        <v>2417</v>
      </c>
      <c r="J671" s="220" t="n">
        <f aca="false">TRUNC((H671*G671),2)</f>
        <v>0.06</v>
      </c>
      <c r="M671" s="220" t="n">
        <f aca="false">VLOOKUP(B671,'CMP-SIN-SD-10-2023'!A:D,4,0)</f>
        <v>0.49</v>
      </c>
      <c r="N671" s="220" t="n">
        <f aca="false">M671=H671</f>
        <v>1</v>
      </c>
      <c r="P671" s="333" t="s">
        <v>2418</v>
      </c>
    </row>
    <row r="672" customFormat="false" ht="45" hidden="false" customHeight="false" outlineLevel="0" collapsed="false">
      <c r="A672" s="351" t="str">
        <f aca="false">IF(O672&lt;&gt;0,O672,A671)</f>
        <v>CCU.03.0017</v>
      </c>
      <c r="B672" s="205" t="n">
        <v>1525</v>
      </c>
      <c r="C672" s="206" t="s">
        <v>2762</v>
      </c>
      <c r="D672" s="206" t="s">
        <v>2730</v>
      </c>
      <c r="E672" s="207" t="s">
        <v>2415</v>
      </c>
      <c r="F672" s="207" t="s">
        <v>2438</v>
      </c>
      <c r="G672" s="352" t="n">
        <v>1.103</v>
      </c>
      <c r="H672" s="253" t="n">
        <f aca="false">VLOOKUP(B672,'INS-SIN-SD-10-2023'!A:D,4,0)</f>
        <v>522.4</v>
      </c>
      <c r="I672" s="253" t="s">
        <v>2417</v>
      </c>
      <c r="J672" s="220" t="n">
        <f aca="false">TRUNC((H672*G672),2)</f>
        <v>576.2</v>
      </c>
      <c r="M672" s="220" t="n">
        <f aca="false">VLOOKUP(B672,'INS-SIN-SD-10-2023'!A:D,4,0)</f>
        <v>522.4</v>
      </c>
      <c r="N672" s="220" t="n">
        <f aca="false">M672=H672</f>
        <v>1</v>
      </c>
      <c r="P672" s="333" t="s">
        <v>2492</v>
      </c>
    </row>
    <row r="673" customFormat="false" ht="60" hidden="false" customHeight="false" outlineLevel="0" collapsed="false">
      <c r="A673" s="353" t="n">
        <v>92775</v>
      </c>
      <c r="B673" s="354" t="s">
        <v>2411</v>
      </c>
      <c r="C673" s="355" t="s">
        <v>2763</v>
      </c>
      <c r="D673" s="355" t="s">
        <v>2764</v>
      </c>
      <c r="E673" s="356" t="s">
        <v>2515</v>
      </c>
      <c r="F673" s="356" t="s">
        <v>2415</v>
      </c>
      <c r="G673" s="357" t="s">
        <v>2416</v>
      </c>
      <c r="H673" s="358" t="s">
        <v>2417</v>
      </c>
      <c r="I673" s="350" t="n">
        <f aca="false">SUMIF(A:A,A673,J:J)</f>
        <v>19.76</v>
      </c>
      <c r="K673" s="220" t="e">
        <f aca="false">VLOOKUP(A673,'CMP-SIN-SD-10-2023'!A:D,4,0)</f>
        <v>#N/A</v>
      </c>
      <c r="L673" s="220" t="e">
        <f aca="false">K673=I673</f>
        <v>#N/A</v>
      </c>
      <c r="P673" s="333" t="s">
        <v>2418</v>
      </c>
    </row>
    <row r="674" customFormat="false" ht="30" hidden="false" customHeight="false" outlineLevel="0" collapsed="false">
      <c r="A674" s="351" t="n">
        <f aca="false">IF(O674&lt;&gt;0,O674,A673)</f>
        <v>92775</v>
      </c>
      <c r="B674" s="205" t="n">
        <v>92791</v>
      </c>
      <c r="C674" s="206" t="s">
        <v>2764</v>
      </c>
      <c r="D674" s="206" t="s">
        <v>2765</v>
      </c>
      <c r="E674" s="207" t="s">
        <v>2415</v>
      </c>
      <c r="F674" s="207" t="s">
        <v>2515</v>
      </c>
      <c r="G674" s="352" t="n">
        <v>1</v>
      </c>
      <c r="H674" s="253" t="n">
        <v>11.68</v>
      </c>
      <c r="I674" s="253" t="s">
        <v>2417</v>
      </c>
      <c r="J674" s="220" t="n">
        <f aca="false">TRUNC((H674*G674),2)</f>
        <v>11.68</v>
      </c>
      <c r="M674" s="220" t="e">
        <f aca="false">VLOOKUP(B674,'INS-SIN-SD-10-2023'!A:D,4,0)</f>
        <v>#N/A</v>
      </c>
      <c r="N674" s="220" t="e">
        <f aca="false">M674=H674</f>
        <v>#N/A</v>
      </c>
      <c r="P674" s="333" t="s">
        <v>2418</v>
      </c>
    </row>
    <row r="675" customFormat="false" ht="15" hidden="false" customHeight="false" outlineLevel="0" collapsed="false">
      <c r="A675" s="351" t="n">
        <f aca="false">IF(O675&lt;&gt;0,O675,A674)</f>
        <v>92775</v>
      </c>
      <c r="B675" s="205" t="n">
        <v>88238</v>
      </c>
      <c r="C675" s="206" t="s">
        <v>2764</v>
      </c>
      <c r="D675" s="206" t="s">
        <v>2696</v>
      </c>
      <c r="E675" s="207" t="s">
        <v>2415</v>
      </c>
      <c r="F675" s="207" t="s">
        <v>2502</v>
      </c>
      <c r="G675" s="352" t="n">
        <v>0.0367</v>
      </c>
      <c r="H675" s="253" t="n">
        <f aca="false">VLOOKUP(B675,'CMP-SIN-SD-10-2023'!A:D,4,0)</f>
        <v>22.75</v>
      </c>
      <c r="I675" s="253" t="s">
        <v>2417</v>
      </c>
      <c r="J675" s="220" t="n">
        <f aca="false">TRUNC((H675*G675),2)</f>
        <v>0.83</v>
      </c>
      <c r="M675" s="220" t="n">
        <f aca="false">VLOOKUP(B675,'CMP-SIN-SD-10-2023'!A:D,4,0)</f>
        <v>22.75</v>
      </c>
      <c r="N675" s="220" t="n">
        <f aca="false">M675=H675</f>
        <v>1</v>
      </c>
      <c r="P675" s="333" t="s">
        <v>2418</v>
      </c>
    </row>
    <row r="676" customFormat="false" ht="15" hidden="false" customHeight="false" outlineLevel="0" collapsed="false">
      <c r="A676" s="351" t="n">
        <f aca="false">IF(O676&lt;&gt;0,O676,A675)</f>
        <v>92775</v>
      </c>
      <c r="B676" s="205" t="n">
        <v>88245</v>
      </c>
      <c r="C676" s="206" t="s">
        <v>2764</v>
      </c>
      <c r="D676" s="206" t="s">
        <v>2697</v>
      </c>
      <c r="E676" s="207" t="s">
        <v>2415</v>
      </c>
      <c r="F676" s="207" t="s">
        <v>2502</v>
      </c>
      <c r="G676" s="352" t="n">
        <v>0.2245</v>
      </c>
      <c r="H676" s="253" t="n">
        <f aca="false">VLOOKUP(B676,'CMP-SIN-SD-10-2023'!A:D,4,0)</f>
        <v>29.32</v>
      </c>
      <c r="I676" s="253" t="s">
        <v>2417</v>
      </c>
      <c r="J676" s="220" t="n">
        <f aca="false">TRUNC((H676*G676),2)</f>
        <v>6.58</v>
      </c>
      <c r="M676" s="220" t="n">
        <f aca="false">VLOOKUP(B676,'CMP-SIN-SD-10-2023'!A:D,4,0)</f>
        <v>29.32</v>
      </c>
      <c r="N676" s="220" t="n">
        <f aca="false">M676=H676</f>
        <v>1</v>
      </c>
      <c r="P676" s="333" t="s">
        <v>2418</v>
      </c>
    </row>
    <row r="677" customFormat="false" ht="45" hidden="false" customHeight="false" outlineLevel="0" collapsed="false">
      <c r="A677" s="351" t="n">
        <f aca="false">IF(O677&lt;&gt;0,O677,A676)</f>
        <v>92775</v>
      </c>
      <c r="B677" s="205" t="n">
        <v>39017</v>
      </c>
      <c r="C677" s="206" t="s">
        <v>2764</v>
      </c>
      <c r="D677" s="206" t="s">
        <v>2698</v>
      </c>
      <c r="E677" s="207" t="s">
        <v>2415</v>
      </c>
      <c r="F677" s="207" t="s">
        <v>2430</v>
      </c>
      <c r="G677" s="352" t="n">
        <v>1.19</v>
      </c>
      <c r="H677" s="253" t="n">
        <f aca="false">VLOOKUP(B677,'INS-SIN-SD-10-2023'!A:D,4,0)</f>
        <v>0.22</v>
      </c>
      <c r="I677" s="253" t="s">
        <v>2417</v>
      </c>
      <c r="J677" s="220" t="n">
        <f aca="false">TRUNC((H677*G677),2)</f>
        <v>0.26</v>
      </c>
      <c r="M677" s="220" t="n">
        <f aca="false">VLOOKUP(B677,'INS-SIN-SD-10-2023'!A:D,4,0)</f>
        <v>0.22</v>
      </c>
      <c r="N677" s="220" t="n">
        <f aca="false">M677=H677</f>
        <v>1</v>
      </c>
      <c r="P677" s="333" t="s">
        <v>2492</v>
      </c>
    </row>
    <row r="678" customFormat="false" ht="30" hidden="false" customHeight="false" outlineLevel="0" collapsed="false">
      <c r="A678" s="351" t="n">
        <f aca="false">IF(O678&lt;&gt;0,O678,A677)</f>
        <v>92775</v>
      </c>
      <c r="B678" s="205" t="n">
        <v>43132</v>
      </c>
      <c r="C678" s="206" t="s">
        <v>2764</v>
      </c>
      <c r="D678" s="206" t="s">
        <v>2699</v>
      </c>
      <c r="E678" s="207" t="s">
        <v>2415</v>
      </c>
      <c r="F678" s="207" t="s">
        <v>2515</v>
      </c>
      <c r="G678" s="352" t="n">
        <v>0.025</v>
      </c>
      <c r="H678" s="253" t="n">
        <f aca="false">VLOOKUP(B678,'INS-SIN-SD-10-2023'!A:D,4,0)</f>
        <v>16.7</v>
      </c>
      <c r="I678" s="253" t="s">
        <v>2417</v>
      </c>
      <c r="J678" s="220" t="n">
        <f aca="false">TRUNC((H678*G678),2)</f>
        <v>0.41</v>
      </c>
      <c r="M678" s="220" t="n">
        <f aca="false">VLOOKUP(B678,'INS-SIN-SD-10-2023'!A:D,4,0)</f>
        <v>16.7</v>
      </c>
      <c r="N678" s="220" t="n">
        <f aca="false">M678=H678</f>
        <v>1</v>
      </c>
      <c r="P678" s="333" t="s">
        <v>2492</v>
      </c>
    </row>
    <row r="679" customFormat="false" ht="60" hidden="false" customHeight="false" outlineLevel="0" collapsed="false">
      <c r="A679" s="353" t="n">
        <v>92778</v>
      </c>
      <c r="B679" s="354" t="s">
        <v>2411</v>
      </c>
      <c r="C679" s="355" t="s">
        <v>2766</v>
      </c>
      <c r="D679" s="355" t="s">
        <v>2767</v>
      </c>
      <c r="E679" s="356" t="s">
        <v>2515</v>
      </c>
      <c r="F679" s="356" t="s">
        <v>2415</v>
      </c>
      <c r="G679" s="357" t="s">
        <v>2416</v>
      </c>
      <c r="H679" s="358" t="s">
        <v>2417</v>
      </c>
      <c r="I679" s="350" t="n">
        <f aca="false">SUMIF(A:A,A679,J:J)</f>
        <v>14.37</v>
      </c>
      <c r="K679" s="220" t="e">
        <f aca="false">VLOOKUP(A679,'CMP-SIN-SD-10-2023'!A:D,4,0)</f>
        <v>#N/A</v>
      </c>
      <c r="L679" s="220" t="e">
        <f aca="false">K679=I679</f>
        <v>#N/A</v>
      </c>
      <c r="P679" s="333" t="s">
        <v>2418</v>
      </c>
    </row>
    <row r="680" customFormat="false" ht="30" hidden="false" customHeight="false" outlineLevel="0" collapsed="false">
      <c r="A680" s="351" t="n">
        <f aca="false">IF(O680&lt;&gt;0,O680,A679)</f>
        <v>92778</v>
      </c>
      <c r="B680" s="205" t="n">
        <v>92794</v>
      </c>
      <c r="C680" s="206" t="s">
        <v>2767</v>
      </c>
      <c r="D680" s="206" t="s">
        <v>2768</v>
      </c>
      <c r="E680" s="207" t="s">
        <v>2415</v>
      </c>
      <c r="F680" s="207" t="s">
        <v>2515</v>
      </c>
      <c r="G680" s="352" t="n">
        <v>1</v>
      </c>
      <c r="H680" s="253" t="n">
        <v>10.7</v>
      </c>
      <c r="I680" s="253" t="s">
        <v>2417</v>
      </c>
      <c r="J680" s="220" t="n">
        <f aca="false">TRUNC((H680*G680),2)</f>
        <v>10.7</v>
      </c>
      <c r="M680" s="220" t="e">
        <f aca="false">VLOOKUP(B680,'INS-SIN-SD-10-2023'!A:D,4,0)</f>
        <v>#N/A</v>
      </c>
      <c r="N680" s="220" t="e">
        <f aca="false">M680=H680</f>
        <v>#N/A</v>
      </c>
      <c r="P680" s="333" t="s">
        <v>2418</v>
      </c>
    </row>
    <row r="681" customFormat="false" ht="15" hidden="false" customHeight="false" outlineLevel="0" collapsed="false">
      <c r="A681" s="351" t="n">
        <f aca="false">IF(O681&lt;&gt;0,O681,A680)</f>
        <v>92778</v>
      </c>
      <c r="B681" s="205" t="n">
        <v>88238</v>
      </c>
      <c r="C681" s="206" t="s">
        <v>2767</v>
      </c>
      <c r="D681" s="206" t="s">
        <v>2696</v>
      </c>
      <c r="E681" s="207" t="s">
        <v>2415</v>
      </c>
      <c r="F681" s="207" t="s">
        <v>2502</v>
      </c>
      <c r="G681" s="352" t="n">
        <v>0.0156</v>
      </c>
      <c r="H681" s="253" t="n">
        <f aca="false">VLOOKUP(B681,'CMP-SIN-SD-10-2023'!A:D,4,0)</f>
        <v>22.75</v>
      </c>
      <c r="I681" s="253" t="s">
        <v>2417</v>
      </c>
      <c r="J681" s="220" t="n">
        <f aca="false">TRUNC((H681*G681),2)</f>
        <v>0.35</v>
      </c>
      <c r="M681" s="220" t="n">
        <f aca="false">VLOOKUP(B681,'CMP-SIN-SD-10-2023'!A:D,4,0)</f>
        <v>22.75</v>
      </c>
      <c r="N681" s="220" t="n">
        <f aca="false">M681=H681</f>
        <v>1</v>
      </c>
      <c r="P681" s="333" t="s">
        <v>2418</v>
      </c>
    </row>
    <row r="682" customFormat="false" ht="15" hidden="false" customHeight="false" outlineLevel="0" collapsed="false">
      <c r="A682" s="351" t="n">
        <f aca="false">IF(O682&lt;&gt;0,O682,A681)</f>
        <v>92778</v>
      </c>
      <c r="B682" s="205" t="n">
        <v>88245</v>
      </c>
      <c r="C682" s="206" t="s">
        <v>2767</v>
      </c>
      <c r="D682" s="206" t="s">
        <v>2697</v>
      </c>
      <c r="E682" s="207" t="s">
        <v>2415</v>
      </c>
      <c r="F682" s="207" t="s">
        <v>2502</v>
      </c>
      <c r="G682" s="352" t="n">
        <v>0.0956</v>
      </c>
      <c r="H682" s="253" t="n">
        <f aca="false">VLOOKUP(B682,'CMP-SIN-SD-10-2023'!A:D,4,0)</f>
        <v>29.32</v>
      </c>
      <c r="I682" s="253" t="s">
        <v>2417</v>
      </c>
      <c r="J682" s="220" t="n">
        <f aca="false">TRUNC((H682*G682),2)</f>
        <v>2.8</v>
      </c>
      <c r="M682" s="220" t="n">
        <f aca="false">VLOOKUP(B682,'CMP-SIN-SD-10-2023'!A:D,4,0)</f>
        <v>29.32</v>
      </c>
      <c r="N682" s="220" t="n">
        <f aca="false">M682=H682</f>
        <v>1</v>
      </c>
      <c r="P682" s="333" t="s">
        <v>2418</v>
      </c>
    </row>
    <row r="683" customFormat="false" ht="45" hidden="false" customHeight="false" outlineLevel="0" collapsed="false">
      <c r="A683" s="351" t="n">
        <f aca="false">IF(O683&lt;&gt;0,O683,A682)</f>
        <v>92778</v>
      </c>
      <c r="B683" s="205" t="n">
        <v>39017</v>
      </c>
      <c r="C683" s="206" t="s">
        <v>2767</v>
      </c>
      <c r="D683" s="206" t="s">
        <v>2698</v>
      </c>
      <c r="E683" s="207" t="s">
        <v>2415</v>
      </c>
      <c r="F683" s="207" t="s">
        <v>2430</v>
      </c>
      <c r="G683" s="352" t="n">
        <v>0.543</v>
      </c>
      <c r="H683" s="253" t="n">
        <f aca="false">VLOOKUP(B683,'INS-SIN-SD-10-2023'!A:D,4,0)</f>
        <v>0.22</v>
      </c>
      <c r="I683" s="253" t="s">
        <v>2417</v>
      </c>
      <c r="J683" s="220" t="n">
        <f aca="false">TRUNC((H683*G683),2)</f>
        <v>0.11</v>
      </c>
      <c r="M683" s="220" t="n">
        <f aca="false">VLOOKUP(B683,'INS-SIN-SD-10-2023'!A:D,4,0)</f>
        <v>0.22</v>
      </c>
      <c r="N683" s="220" t="n">
        <f aca="false">M683=H683</f>
        <v>1</v>
      </c>
      <c r="P683" s="333" t="s">
        <v>2492</v>
      </c>
    </row>
    <row r="684" customFormat="false" ht="30" hidden="false" customHeight="false" outlineLevel="0" collapsed="false">
      <c r="A684" s="351" t="n">
        <f aca="false">IF(O684&lt;&gt;0,O684,A683)</f>
        <v>92778</v>
      </c>
      <c r="B684" s="205" t="n">
        <v>43132</v>
      </c>
      <c r="C684" s="206" t="s">
        <v>2767</v>
      </c>
      <c r="D684" s="206" t="s">
        <v>2699</v>
      </c>
      <c r="E684" s="207" t="s">
        <v>2415</v>
      </c>
      <c r="F684" s="207" t="s">
        <v>2515</v>
      </c>
      <c r="G684" s="352" t="n">
        <v>0.025</v>
      </c>
      <c r="H684" s="253" t="n">
        <f aca="false">VLOOKUP(B684,'INS-SIN-SD-10-2023'!A:D,4,0)</f>
        <v>16.7</v>
      </c>
      <c r="I684" s="253" t="s">
        <v>2417</v>
      </c>
      <c r="J684" s="220" t="n">
        <f aca="false">TRUNC((H684*G684),2)</f>
        <v>0.41</v>
      </c>
      <c r="M684" s="220" t="n">
        <f aca="false">VLOOKUP(B684,'INS-SIN-SD-10-2023'!A:D,4,0)</f>
        <v>16.7</v>
      </c>
      <c r="N684" s="220" t="n">
        <f aca="false">M684=H684</f>
        <v>1</v>
      </c>
      <c r="P684" s="333" t="s">
        <v>2492</v>
      </c>
    </row>
    <row r="685" customFormat="false" ht="60" hidden="false" customHeight="false" outlineLevel="0" collapsed="false">
      <c r="A685" s="353" t="n">
        <v>92776</v>
      </c>
      <c r="B685" s="354" t="s">
        <v>2411</v>
      </c>
      <c r="C685" s="355" t="s">
        <v>2769</v>
      </c>
      <c r="D685" s="355" t="s">
        <v>2764</v>
      </c>
      <c r="E685" s="356" t="s">
        <v>2515</v>
      </c>
      <c r="F685" s="356" t="s">
        <v>2415</v>
      </c>
      <c r="G685" s="357" t="s">
        <v>2416</v>
      </c>
      <c r="H685" s="358" t="s">
        <v>2417</v>
      </c>
      <c r="I685" s="350" t="n">
        <f aca="false">SUMIF(A:A,A685,J:J)</f>
        <v>18.01</v>
      </c>
      <c r="K685" s="220" t="e">
        <f aca="false">VLOOKUP(A685,'CMP-SIN-SD-10-2023'!A:D,4,0)</f>
        <v>#N/A</v>
      </c>
      <c r="L685" s="220" t="e">
        <f aca="false">K685=I685</f>
        <v>#N/A</v>
      </c>
      <c r="P685" s="333" t="s">
        <v>2418</v>
      </c>
    </row>
    <row r="686" customFormat="false" ht="30" hidden="false" customHeight="false" outlineLevel="0" collapsed="false">
      <c r="A686" s="351" t="n">
        <f aca="false">IF(O686&lt;&gt;0,O686,A685)</f>
        <v>92776</v>
      </c>
      <c r="B686" s="205" t="n">
        <v>92792</v>
      </c>
      <c r="C686" s="206" t="s">
        <v>2764</v>
      </c>
      <c r="D686" s="206" t="s">
        <v>2770</v>
      </c>
      <c r="E686" s="207" t="s">
        <v>2415</v>
      </c>
      <c r="F686" s="207" t="s">
        <v>2515</v>
      </c>
      <c r="G686" s="352" t="n">
        <v>1</v>
      </c>
      <c r="H686" s="253" t="n">
        <v>11.74</v>
      </c>
      <c r="I686" s="253" t="s">
        <v>2417</v>
      </c>
      <c r="J686" s="220" t="n">
        <f aca="false">TRUNC((H686*G686),2)</f>
        <v>11.74</v>
      </c>
      <c r="M686" s="220" t="e">
        <f aca="false">VLOOKUP(B686,'INS-SIN-SD-10-2023'!A:D,4,0)</f>
        <v>#N/A</v>
      </c>
      <c r="N686" s="220" t="e">
        <f aca="false">M686=H686</f>
        <v>#N/A</v>
      </c>
      <c r="P686" s="333" t="s">
        <v>2418</v>
      </c>
    </row>
    <row r="687" customFormat="false" ht="15" hidden="false" customHeight="false" outlineLevel="0" collapsed="false">
      <c r="A687" s="351" t="n">
        <f aca="false">IF(O687&lt;&gt;0,O687,A686)</f>
        <v>92776</v>
      </c>
      <c r="B687" s="205" t="n">
        <v>88238</v>
      </c>
      <c r="C687" s="206" t="s">
        <v>2764</v>
      </c>
      <c r="D687" s="206" t="s">
        <v>2696</v>
      </c>
      <c r="E687" s="207" t="s">
        <v>2415</v>
      </c>
      <c r="F687" s="207" t="s">
        <v>2502</v>
      </c>
      <c r="G687" s="352" t="n">
        <v>0.028</v>
      </c>
      <c r="H687" s="253" t="n">
        <f aca="false">VLOOKUP(B687,'CMP-SIN-SD-10-2023'!A:D,4,0)</f>
        <v>22.75</v>
      </c>
      <c r="I687" s="253" t="s">
        <v>2417</v>
      </c>
      <c r="J687" s="220" t="n">
        <f aca="false">TRUNC((H687*G687),2)</f>
        <v>0.63</v>
      </c>
      <c r="M687" s="220" t="n">
        <f aca="false">VLOOKUP(B687,'CMP-SIN-SD-10-2023'!A:D,4,0)</f>
        <v>22.75</v>
      </c>
      <c r="N687" s="220" t="n">
        <f aca="false">M687=H687</f>
        <v>1</v>
      </c>
      <c r="P687" s="333" t="s">
        <v>2418</v>
      </c>
    </row>
    <row r="688" customFormat="false" ht="15" hidden="false" customHeight="false" outlineLevel="0" collapsed="false">
      <c r="A688" s="351" t="n">
        <f aca="false">IF(O688&lt;&gt;0,O688,A687)</f>
        <v>92776</v>
      </c>
      <c r="B688" s="205" t="n">
        <v>88245</v>
      </c>
      <c r="C688" s="206" t="s">
        <v>2764</v>
      </c>
      <c r="D688" s="206" t="s">
        <v>2697</v>
      </c>
      <c r="E688" s="207" t="s">
        <v>2415</v>
      </c>
      <c r="F688" s="207" t="s">
        <v>2502</v>
      </c>
      <c r="G688" s="352" t="n">
        <v>0.1713</v>
      </c>
      <c r="H688" s="253" t="n">
        <f aca="false">VLOOKUP(B688,'CMP-SIN-SD-10-2023'!A:D,4,0)</f>
        <v>29.32</v>
      </c>
      <c r="I688" s="253" t="s">
        <v>2417</v>
      </c>
      <c r="J688" s="220" t="n">
        <f aca="false">TRUNC((H688*G688),2)</f>
        <v>5.02</v>
      </c>
      <c r="M688" s="220" t="n">
        <f aca="false">VLOOKUP(B688,'CMP-SIN-SD-10-2023'!A:D,4,0)</f>
        <v>29.32</v>
      </c>
      <c r="N688" s="220" t="n">
        <f aca="false">M688=H688</f>
        <v>1</v>
      </c>
      <c r="P688" s="333" t="s">
        <v>2418</v>
      </c>
    </row>
    <row r="689" customFormat="false" ht="45" hidden="false" customHeight="false" outlineLevel="0" collapsed="false">
      <c r="A689" s="351" t="n">
        <f aca="false">IF(O689&lt;&gt;0,O689,A688)</f>
        <v>92776</v>
      </c>
      <c r="B689" s="205" t="n">
        <v>39017</v>
      </c>
      <c r="C689" s="206" t="s">
        <v>2764</v>
      </c>
      <c r="D689" s="206" t="s">
        <v>2698</v>
      </c>
      <c r="E689" s="207" t="s">
        <v>2415</v>
      </c>
      <c r="F689" s="207" t="s">
        <v>2430</v>
      </c>
      <c r="G689" s="352" t="n">
        <v>0.97</v>
      </c>
      <c r="H689" s="253" t="n">
        <f aca="false">VLOOKUP(B689,'INS-SIN-SD-10-2023'!A:D,4,0)</f>
        <v>0.22</v>
      </c>
      <c r="I689" s="253" t="s">
        <v>2417</v>
      </c>
      <c r="J689" s="220" t="n">
        <f aca="false">TRUNC((H689*G689),2)</f>
        <v>0.21</v>
      </c>
      <c r="M689" s="220" t="n">
        <f aca="false">VLOOKUP(B689,'INS-SIN-SD-10-2023'!A:D,4,0)</f>
        <v>0.22</v>
      </c>
      <c r="N689" s="220" t="n">
        <f aca="false">M689=H689</f>
        <v>1</v>
      </c>
      <c r="P689" s="333" t="s">
        <v>2492</v>
      </c>
    </row>
    <row r="690" customFormat="false" ht="30" hidden="false" customHeight="false" outlineLevel="0" collapsed="false">
      <c r="A690" s="351" t="n">
        <f aca="false">IF(O690&lt;&gt;0,O690,A689)</f>
        <v>92776</v>
      </c>
      <c r="B690" s="205" t="n">
        <v>43132</v>
      </c>
      <c r="C690" s="206" t="s">
        <v>2764</v>
      </c>
      <c r="D690" s="206" t="s">
        <v>2699</v>
      </c>
      <c r="E690" s="207" t="s">
        <v>2415</v>
      </c>
      <c r="F690" s="207" t="s">
        <v>2515</v>
      </c>
      <c r="G690" s="352" t="n">
        <v>0.025</v>
      </c>
      <c r="H690" s="253" t="n">
        <f aca="false">VLOOKUP(B690,'INS-SIN-SD-10-2023'!A:D,4,0)</f>
        <v>16.7</v>
      </c>
      <c r="I690" s="253" t="s">
        <v>2417</v>
      </c>
      <c r="J690" s="220" t="n">
        <f aca="false">TRUNC((H690*G690),2)</f>
        <v>0.41</v>
      </c>
      <c r="M690" s="220" t="n">
        <f aca="false">VLOOKUP(B690,'INS-SIN-SD-10-2023'!A:D,4,0)</f>
        <v>16.7</v>
      </c>
      <c r="N690" s="220" t="n">
        <f aca="false">M690=H690</f>
        <v>1</v>
      </c>
      <c r="P690" s="333" t="s">
        <v>2492</v>
      </c>
    </row>
    <row r="691" customFormat="false" ht="60" hidden="false" customHeight="false" outlineLevel="0" collapsed="false">
      <c r="A691" s="353" t="n">
        <v>92777</v>
      </c>
      <c r="B691" s="354" t="s">
        <v>2411</v>
      </c>
      <c r="C691" s="355" t="s">
        <v>2771</v>
      </c>
      <c r="D691" s="355" t="s">
        <v>2764</v>
      </c>
      <c r="E691" s="356" t="s">
        <v>2515</v>
      </c>
      <c r="F691" s="356" t="s">
        <v>2415</v>
      </c>
      <c r="G691" s="357" t="s">
        <v>2416</v>
      </c>
      <c r="H691" s="358" t="s">
        <v>2417</v>
      </c>
      <c r="I691" s="350" t="n">
        <f aca="false">SUMIF(A:A,A691,J:J)</f>
        <v>16.39</v>
      </c>
      <c r="K691" s="220" t="e">
        <f aca="false">VLOOKUP(A691,'CMP-SIN-SD-10-2023'!A:D,4,0)</f>
        <v>#N/A</v>
      </c>
      <c r="L691" s="220" t="e">
        <f aca="false">K691=I691</f>
        <v>#N/A</v>
      </c>
      <c r="P691" s="333" t="s">
        <v>2418</v>
      </c>
    </row>
    <row r="692" customFormat="false" ht="30" hidden="false" customHeight="false" outlineLevel="0" collapsed="false">
      <c r="A692" s="351" t="n">
        <f aca="false">IF(O692&lt;&gt;0,O692,A691)</f>
        <v>92777</v>
      </c>
      <c r="B692" s="205" t="n">
        <v>92793</v>
      </c>
      <c r="C692" s="206" t="s">
        <v>2764</v>
      </c>
      <c r="D692" s="206" t="s">
        <v>2772</v>
      </c>
      <c r="E692" s="207" t="s">
        <v>2415</v>
      </c>
      <c r="F692" s="207" t="s">
        <v>2515</v>
      </c>
      <c r="G692" s="352" t="n">
        <v>1</v>
      </c>
      <c r="H692" s="253" t="n">
        <v>11.61</v>
      </c>
      <c r="I692" s="253" t="s">
        <v>2417</v>
      </c>
      <c r="J692" s="220" t="n">
        <f aca="false">TRUNC((H692*G692),2)</f>
        <v>11.61</v>
      </c>
      <c r="M692" s="220" t="e">
        <f aca="false">VLOOKUP(B692,'INS-SIN-SD-10-2023'!A:D,4,0)</f>
        <v>#N/A</v>
      </c>
      <c r="N692" s="220" t="e">
        <f aca="false">M692=H692</f>
        <v>#N/A</v>
      </c>
      <c r="P692" s="333" t="s">
        <v>2418</v>
      </c>
    </row>
    <row r="693" customFormat="false" ht="15" hidden="false" customHeight="false" outlineLevel="0" collapsed="false">
      <c r="A693" s="351" t="n">
        <f aca="false">IF(O693&lt;&gt;0,O693,A692)</f>
        <v>92777</v>
      </c>
      <c r="B693" s="205" t="n">
        <v>88238</v>
      </c>
      <c r="C693" s="206" t="s">
        <v>2764</v>
      </c>
      <c r="D693" s="206" t="s">
        <v>2696</v>
      </c>
      <c r="E693" s="207" t="s">
        <v>2415</v>
      </c>
      <c r="F693" s="207" t="s">
        <v>2502</v>
      </c>
      <c r="G693" s="352" t="n">
        <v>0.0209</v>
      </c>
      <c r="H693" s="253" t="n">
        <f aca="false">VLOOKUP(B693,'CMP-SIN-SD-10-2023'!A:D,4,0)</f>
        <v>22.75</v>
      </c>
      <c r="I693" s="253" t="s">
        <v>2417</v>
      </c>
      <c r="J693" s="220" t="n">
        <f aca="false">TRUNC((H693*G693),2)</f>
        <v>0.47</v>
      </c>
      <c r="M693" s="220" t="n">
        <f aca="false">VLOOKUP(B693,'CMP-SIN-SD-10-2023'!A:D,4,0)</f>
        <v>22.75</v>
      </c>
      <c r="N693" s="220" t="n">
        <f aca="false">M693=H693</f>
        <v>1</v>
      </c>
      <c r="P693" s="333" t="s">
        <v>2418</v>
      </c>
    </row>
    <row r="694" customFormat="false" ht="15" hidden="false" customHeight="false" outlineLevel="0" collapsed="false">
      <c r="A694" s="351" t="n">
        <f aca="false">IF(O694&lt;&gt;0,O694,A693)</f>
        <v>92777</v>
      </c>
      <c r="B694" s="205" t="n">
        <v>88245</v>
      </c>
      <c r="C694" s="206" t="s">
        <v>2764</v>
      </c>
      <c r="D694" s="206" t="s">
        <v>2697</v>
      </c>
      <c r="E694" s="207" t="s">
        <v>2415</v>
      </c>
      <c r="F694" s="207" t="s">
        <v>2502</v>
      </c>
      <c r="G694" s="352" t="n">
        <v>0.1278</v>
      </c>
      <c r="H694" s="253" t="n">
        <f aca="false">VLOOKUP(B694,'CMP-SIN-SD-10-2023'!A:D,4,0)</f>
        <v>29.32</v>
      </c>
      <c r="I694" s="253" t="s">
        <v>2417</v>
      </c>
      <c r="J694" s="220" t="n">
        <f aca="false">TRUNC((H694*G694),2)</f>
        <v>3.74</v>
      </c>
      <c r="M694" s="220" t="n">
        <f aca="false">VLOOKUP(B694,'CMP-SIN-SD-10-2023'!A:D,4,0)</f>
        <v>29.32</v>
      </c>
      <c r="N694" s="220" t="n">
        <f aca="false">M694=H694</f>
        <v>1</v>
      </c>
      <c r="P694" s="333" t="s">
        <v>2418</v>
      </c>
    </row>
    <row r="695" customFormat="false" ht="45" hidden="false" customHeight="false" outlineLevel="0" collapsed="false">
      <c r="A695" s="351" t="n">
        <f aca="false">IF(O695&lt;&gt;0,O695,A694)</f>
        <v>92777</v>
      </c>
      <c r="B695" s="205" t="n">
        <v>39017</v>
      </c>
      <c r="C695" s="206" t="s">
        <v>2764</v>
      </c>
      <c r="D695" s="206" t="s">
        <v>2698</v>
      </c>
      <c r="E695" s="207" t="s">
        <v>2415</v>
      </c>
      <c r="F695" s="207" t="s">
        <v>2430</v>
      </c>
      <c r="G695" s="352" t="n">
        <v>0.743</v>
      </c>
      <c r="H695" s="253" t="n">
        <f aca="false">VLOOKUP(B695,'INS-SIN-SD-10-2023'!A:D,4,0)</f>
        <v>0.22</v>
      </c>
      <c r="I695" s="253" t="s">
        <v>2417</v>
      </c>
      <c r="J695" s="220" t="n">
        <f aca="false">TRUNC((H695*G695),2)</f>
        <v>0.16</v>
      </c>
      <c r="M695" s="220" t="n">
        <f aca="false">VLOOKUP(B695,'INS-SIN-SD-10-2023'!A:D,4,0)</f>
        <v>0.22</v>
      </c>
      <c r="N695" s="220" t="n">
        <f aca="false">M695=H695</f>
        <v>1</v>
      </c>
      <c r="P695" s="333" t="s">
        <v>2492</v>
      </c>
    </row>
    <row r="696" customFormat="false" ht="30" hidden="false" customHeight="false" outlineLevel="0" collapsed="false">
      <c r="A696" s="351" t="n">
        <f aca="false">IF(O696&lt;&gt;0,O696,A695)</f>
        <v>92777</v>
      </c>
      <c r="B696" s="205" t="n">
        <v>43132</v>
      </c>
      <c r="C696" s="206" t="s">
        <v>2764</v>
      </c>
      <c r="D696" s="206" t="s">
        <v>2699</v>
      </c>
      <c r="E696" s="207" t="s">
        <v>2415</v>
      </c>
      <c r="F696" s="207" t="s">
        <v>2515</v>
      </c>
      <c r="G696" s="352" t="n">
        <v>0.025</v>
      </c>
      <c r="H696" s="253" t="n">
        <f aca="false">VLOOKUP(B696,'INS-SIN-SD-10-2023'!A:D,4,0)</f>
        <v>16.7</v>
      </c>
      <c r="I696" s="253" t="s">
        <v>2417</v>
      </c>
      <c r="J696" s="220" t="n">
        <f aca="false">TRUNC((H696*G696),2)</f>
        <v>0.41</v>
      </c>
      <c r="M696" s="220" t="n">
        <f aca="false">VLOOKUP(B696,'INS-SIN-SD-10-2023'!A:D,4,0)</f>
        <v>16.7</v>
      </c>
      <c r="N696" s="220" t="n">
        <f aca="false">M696=H696</f>
        <v>1</v>
      </c>
      <c r="P696" s="333" t="s">
        <v>2492</v>
      </c>
    </row>
    <row r="697" customFormat="false" ht="60" hidden="false" customHeight="false" outlineLevel="0" collapsed="false">
      <c r="A697" s="353" t="n">
        <v>92779</v>
      </c>
      <c r="B697" s="354" t="s">
        <v>2411</v>
      </c>
      <c r="C697" s="355" t="s">
        <v>2773</v>
      </c>
      <c r="D697" s="355" t="s">
        <v>2767</v>
      </c>
      <c r="E697" s="356" t="s">
        <v>2515</v>
      </c>
      <c r="F697" s="356" t="s">
        <v>2415</v>
      </c>
      <c r="G697" s="357" t="s">
        <v>2416</v>
      </c>
      <c r="H697" s="358" t="s">
        <v>2417</v>
      </c>
      <c r="I697" s="350" t="n">
        <f aca="false">SUMIF(A:A,A697,J:J)</f>
        <v>11.93</v>
      </c>
      <c r="K697" s="220" t="e">
        <f aca="false">VLOOKUP(A697,'CMP-SIN-SD-10-2023'!A:D,4,0)</f>
        <v>#N/A</v>
      </c>
      <c r="L697" s="220" t="e">
        <f aca="false">K697=I697</f>
        <v>#N/A</v>
      </c>
      <c r="P697" s="333" t="s">
        <v>2418</v>
      </c>
    </row>
    <row r="698" customFormat="false" ht="30" hidden="false" customHeight="false" outlineLevel="0" collapsed="false">
      <c r="A698" s="351" t="n">
        <f aca="false">IF(O698&lt;&gt;0,O698,A697)</f>
        <v>92779</v>
      </c>
      <c r="B698" s="205" t="n">
        <v>92795</v>
      </c>
      <c r="C698" s="206" t="s">
        <v>2767</v>
      </c>
      <c r="D698" s="206" t="s">
        <v>2774</v>
      </c>
      <c r="E698" s="207" t="s">
        <v>2415</v>
      </c>
      <c r="F698" s="207" t="s">
        <v>2515</v>
      </c>
      <c r="G698" s="352" t="n">
        <v>1</v>
      </c>
      <c r="H698" s="253" t="n">
        <v>9.15</v>
      </c>
      <c r="I698" s="253" t="s">
        <v>2417</v>
      </c>
      <c r="J698" s="220" t="n">
        <f aca="false">TRUNC((H698*G698),2)</f>
        <v>9.15</v>
      </c>
      <c r="M698" s="220" t="e">
        <f aca="false">VLOOKUP(B698,'INS-SIN-SD-10-2023'!A:D,4,0)</f>
        <v>#N/A</v>
      </c>
      <c r="N698" s="220" t="e">
        <f aca="false">M698=H698</f>
        <v>#N/A</v>
      </c>
      <c r="P698" s="333" t="s">
        <v>2418</v>
      </c>
    </row>
    <row r="699" customFormat="false" ht="15" hidden="false" customHeight="false" outlineLevel="0" collapsed="false">
      <c r="A699" s="351" t="n">
        <f aca="false">IF(O699&lt;&gt;0,O699,A698)</f>
        <v>92779</v>
      </c>
      <c r="B699" s="205" t="n">
        <v>88238</v>
      </c>
      <c r="C699" s="206" t="s">
        <v>2767</v>
      </c>
      <c r="D699" s="206" t="s">
        <v>2696</v>
      </c>
      <c r="E699" s="207" t="s">
        <v>2415</v>
      </c>
      <c r="F699" s="207" t="s">
        <v>2502</v>
      </c>
      <c r="G699" s="352" t="n">
        <v>0.0114</v>
      </c>
      <c r="H699" s="253" t="n">
        <f aca="false">VLOOKUP(B699,'CMP-SIN-SD-10-2023'!A:D,4,0)</f>
        <v>22.75</v>
      </c>
      <c r="I699" s="253" t="s">
        <v>2417</v>
      </c>
      <c r="J699" s="220" t="n">
        <f aca="false">TRUNC((H699*G699),2)</f>
        <v>0.25</v>
      </c>
      <c r="M699" s="220" t="n">
        <f aca="false">VLOOKUP(B699,'CMP-SIN-SD-10-2023'!A:D,4,0)</f>
        <v>22.75</v>
      </c>
      <c r="N699" s="220" t="n">
        <f aca="false">M699=H699</f>
        <v>1</v>
      </c>
      <c r="P699" s="333" t="s">
        <v>2418</v>
      </c>
    </row>
    <row r="700" customFormat="false" ht="15" hidden="false" customHeight="false" outlineLevel="0" collapsed="false">
      <c r="A700" s="351" t="n">
        <f aca="false">IF(O700&lt;&gt;0,O700,A699)</f>
        <v>92779</v>
      </c>
      <c r="B700" s="205" t="n">
        <v>88245</v>
      </c>
      <c r="C700" s="206" t="s">
        <v>2767</v>
      </c>
      <c r="D700" s="206" t="s">
        <v>2697</v>
      </c>
      <c r="E700" s="207" t="s">
        <v>2415</v>
      </c>
      <c r="F700" s="207" t="s">
        <v>2502</v>
      </c>
      <c r="G700" s="352" t="n">
        <v>0.0698</v>
      </c>
      <c r="H700" s="253" t="n">
        <f aca="false">VLOOKUP(B700,'CMP-SIN-SD-10-2023'!A:D,4,0)</f>
        <v>29.32</v>
      </c>
      <c r="I700" s="253" t="s">
        <v>2417</v>
      </c>
      <c r="J700" s="220" t="n">
        <f aca="false">TRUNC((H700*G700),2)</f>
        <v>2.04</v>
      </c>
      <c r="M700" s="220" t="n">
        <f aca="false">VLOOKUP(B700,'CMP-SIN-SD-10-2023'!A:D,4,0)</f>
        <v>29.32</v>
      </c>
      <c r="N700" s="220" t="n">
        <f aca="false">M700=H700</f>
        <v>1</v>
      </c>
      <c r="P700" s="333" t="s">
        <v>2418</v>
      </c>
    </row>
    <row r="701" customFormat="false" ht="45" hidden="false" customHeight="false" outlineLevel="0" collapsed="false">
      <c r="A701" s="351" t="n">
        <f aca="false">IF(O701&lt;&gt;0,O701,A700)</f>
        <v>92779</v>
      </c>
      <c r="B701" s="205" t="n">
        <v>39017</v>
      </c>
      <c r="C701" s="206" t="s">
        <v>2767</v>
      </c>
      <c r="D701" s="206" t="s">
        <v>2698</v>
      </c>
      <c r="E701" s="207" t="s">
        <v>2415</v>
      </c>
      <c r="F701" s="207" t="s">
        <v>2430</v>
      </c>
      <c r="G701" s="352" t="n">
        <v>0.367</v>
      </c>
      <c r="H701" s="253" t="n">
        <f aca="false">VLOOKUP(B701,'INS-SIN-SD-10-2023'!A:D,4,0)</f>
        <v>0.22</v>
      </c>
      <c r="I701" s="253" t="s">
        <v>2417</v>
      </c>
      <c r="J701" s="220" t="n">
        <f aca="false">TRUNC((H701*G701),2)</f>
        <v>0.08</v>
      </c>
      <c r="M701" s="220" t="n">
        <f aca="false">VLOOKUP(B701,'INS-SIN-SD-10-2023'!A:D,4,0)</f>
        <v>0.22</v>
      </c>
      <c r="N701" s="220" t="n">
        <f aca="false">M701=H701</f>
        <v>1</v>
      </c>
      <c r="P701" s="333" t="s">
        <v>2492</v>
      </c>
    </row>
    <row r="702" customFormat="false" ht="30" hidden="false" customHeight="false" outlineLevel="0" collapsed="false">
      <c r="A702" s="351" t="n">
        <f aca="false">IF(O702&lt;&gt;0,O702,A701)</f>
        <v>92779</v>
      </c>
      <c r="B702" s="205" t="n">
        <v>43132</v>
      </c>
      <c r="C702" s="206" t="s">
        <v>2767</v>
      </c>
      <c r="D702" s="206" t="s">
        <v>2699</v>
      </c>
      <c r="E702" s="207" t="s">
        <v>2415</v>
      </c>
      <c r="F702" s="207" t="s">
        <v>2515</v>
      </c>
      <c r="G702" s="352" t="n">
        <v>0.025</v>
      </c>
      <c r="H702" s="253" t="n">
        <f aca="false">VLOOKUP(B702,'INS-SIN-SD-10-2023'!A:D,4,0)</f>
        <v>16.7</v>
      </c>
      <c r="I702" s="253" t="s">
        <v>2417</v>
      </c>
      <c r="J702" s="220" t="n">
        <f aca="false">TRUNC((H702*G702),2)</f>
        <v>0.41</v>
      </c>
      <c r="M702" s="220" t="n">
        <f aca="false">VLOOKUP(B702,'INS-SIN-SD-10-2023'!A:D,4,0)</f>
        <v>16.7</v>
      </c>
      <c r="N702" s="220" t="n">
        <f aca="false">M702=H702</f>
        <v>1</v>
      </c>
      <c r="P702" s="333" t="s">
        <v>2492</v>
      </c>
    </row>
    <row r="703" customFormat="false" ht="45" hidden="false" customHeight="false" outlineLevel="0" collapsed="false">
      <c r="A703" s="353" t="n">
        <v>91005</v>
      </c>
      <c r="B703" s="354" t="s">
        <v>2411</v>
      </c>
      <c r="C703" s="355" t="s">
        <v>2775</v>
      </c>
      <c r="D703" s="355" t="s">
        <v>2776</v>
      </c>
      <c r="E703" s="356" t="s">
        <v>2414</v>
      </c>
      <c r="F703" s="356" t="s">
        <v>2415</v>
      </c>
      <c r="G703" s="357" t="s">
        <v>2416</v>
      </c>
      <c r="H703" s="358" t="s">
        <v>2417</v>
      </c>
      <c r="I703" s="350" t="n">
        <f aca="false">SUMIF(A:A,A703,J:J)</f>
        <v>21.59</v>
      </c>
      <c r="K703" s="220" t="e">
        <f aca="false">VLOOKUP(A703,'CMP-SIN-SD-10-2023'!A:D,4,0)</f>
        <v>#N/A</v>
      </c>
      <c r="L703" s="220" t="e">
        <f aca="false">K703=I703</f>
        <v>#N/A</v>
      </c>
      <c r="P703" s="333" t="s">
        <v>2418</v>
      </c>
    </row>
    <row r="704" customFormat="false" ht="15" hidden="false" customHeight="false" outlineLevel="0" collapsed="false">
      <c r="A704" s="351" t="n">
        <f aca="false">IF(O704&lt;&gt;0,O704,A703)</f>
        <v>91005</v>
      </c>
      <c r="B704" s="205" t="n">
        <v>88262</v>
      </c>
      <c r="C704" s="206" t="s">
        <v>2776</v>
      </c>
      <c r="D704" s="206" t="s">
        <v>2501</v>
      </c>
      <c r="E704" s="207" t="s">
        <v>2415</v>
      </c>
      <c r="F704" s="207" t="s">
        <v>2502</v>
      </c>
      <c r="G704" s="352" t="n">
        <v>0.3781</v>
      </c>
      <c r="H704" s="253" t="n">
        <f aca="false">VLOOKUP(B704,'CMP-SIN-SD-10-2023'!A:D,4,0)</f>
        <v>29.14</v>
      </c>
      <c r="I704" s="253" t="s">
        <v>2417</v>
      </c>
      <c r="J704" s="220" t="n">
        <f aca="false">TRUNC((H704*G704),2)</f>
        <v>11.01</v>
      </c>
      <c r="M704" s="220" t="n">
        <f aca="false">VLOOKUP(B704,'CMP-SIN-SD-10-2023'!A:D,4,0)</f>
        <v>29.14</v>
      </c>
      <c r="N704" s="220" t="n">
        <f aca="false">M704=H704</f>
        <v>1</v>
      </c>
      <c r="P704" s="333" t="s">
        <v>2418</v>
      </c>
    </row>
    <row r="705" customFormat="false" ht="15" hidden="false" customHeight="false" outlineLevel="0" collapsed="false">
      <c r="A705" s="351" t="n">
        <f aca="false">IF(O705&lt;&gt;0,O705,A704)</f>
        <v>91005</v>
      </c>
      <c r="B705" s="205" t="n">
        <v>88316</v>
      </c>
      <c r="C705" s="206" t="s">
        <v>2776</v>
      </c>
      <c r="D705" s="206" t="s">
        <v>2512</v>
      </c>
      <c r="E705" s="207" t="s">
        <v>2415</v>
      </c>
      <c r="F705" s="207" t="s">
        <v>2502</v>
      </c>
      <c r="G705" s="352" t="n">
        <v>0.2723</v>
      </c>
      <c r="H705" s="253" t="n">
        <f aca="false">VLOOKUP(B705,'CMP-SIN-SD-10-2023'!A:D,4,0)</f>
        <v>21.91</v>
      </c>
      <c r="I705" s="253" t="s">
        <v>2417</v>
      </c>
      <c r="J705" s="220" t="n">
        <f aca="false">TRUNC((H705*G705),2)</f>
        <v>5.96</v>
      </c>
      <c r="M705" s="220" t="n">
        <f aca="false">VLOOKUP(B705,'CMP-SIN-SD-10-2023'!A:D,4,0)</f>
        <v>21.91</v>
      </c>
      <c r="N705" s="220" t="n">
        <f aca="false">M705=H705</f>
        <v>1</v>
      </c>
      <c r="P705" s="333" t="s">
        <v>2418</v>
      </c>
    </row>
    <row r="706" customFormat="false" ht="75" hidden="false" customHeight="false" outlineLevel="0" collapsed="false">
      <c r="A706" s="351" t="n">
        <f aca="false">IF(O706&lt;&gt;0,O706,A705)</f>
        <v>91005</v>
      </c>
      <c r="B706" s="205" t="n">
        <v>39964</v>
      </c>
      <c r="C706" s="206" t="s">
        <v>2776</v>
      </c>
      <c r="D706" s="206" t="s">
        <v>2777</v>
      </c>
      <c r="E706" s="207" t="s">
        <v>2415</v>
      </c>
      <c r="F706" s="207" t="s">
        <v>2414</v>
      </c>
      <c r="G706" s="352" t="n">
        <v>0.0028</v>
      </c>
      <c r="H706" s="253" t="n">
        <v>1427.31</v>
      </c>
      <c r="I706" s="253" t="s">
        <v>2417</v>
      </c>
      <c r="J706" s="220" t="n">
        <f aca="false">TRUNC((H706*G706),2)</f>
        <v>3.99</v>
      </c>
      <c r="M706" s="220" t="e">
        <f aca="false">VLOOKUP(B706,'INS-SIN-SD-10-2023'!A:D,4,0)</f>
        <v>#N/A</v>
      </c>
      <c r="N706" s="220" t="e">
        <f aca="false">M706=H706</f>
        <v>#N/A</v>
      </c>
      <c r="P706" s="333" t="s">
        <v>2492</v>
      </c>
    </row>
    <row r="707" customFormat="false" ht="30" hidden="false" customHeight="false" outlineLevel="0" collapsed="false">
      <c r="A707" s="351" t="n">
        <f aca="false">IF(O707&lt;&gt;0,O707,A706)</f>
        <v>91005</v>
      </c>
      <c r="B707" s="205" t="n">
        <v>39397</v>
      </c>
      <c r="C707" s="206" t="s">
        <v>2776</v>
      </c>
      <c r="D707" s="206" t="s">
        <v>2778</v>
      </c>
      <c r="E707" s="207" t="s">
        <v>2415</v>
      </c>
      <c r="F707" s="207" t="s">
        <v>2712</v>
      </c>
      <c r="G707" s="352" t="n">
        <v>0.0333</v>
      </c>
      <c r="H707" s="253" t="n">
        <f aca="false">VLOOKUP(B707,'INS-SIN-SD-10-2023'!A:D,4,0)</f>
        <v>19.1</v>
      </c>
      <c r="I707" s="253" t="s">
        <v>2417</v>
      </c>
      <c r="J707" s="220" t="n">
        <f aca="false">TRUNC((H707*G707),2)</f>
        <v>0.63</v>
      </c>
      <c r="M707" s="220" t="n">
        <f aca="false">VLOOKUP(B707,'INS-SIN-SD-10-2023'!A:D,4,0)</f>
        <v>19.1</v>
      </c>
      <c r="N707" s="220" t="n">
        <f aca="false">M707=H707</f>
        <v>1</v>
      </c>
      <c r="P707" s="333" t="s">
        <v>2492</v>
      </c>
    </row>
    <row r="708" customFormat="false" ht="45" hidden="false" customHeight="false" outlineLevel="0" collapsed="false">
      <c r="A708" s="353" t="n">
        <v>92768</v>
      </c>
      <c r="B708" s="354" t="s">
        <v>2411</v>
      </c>
      <c r="C708" s="355" t="s">
        <v>2779</v>
      </c>
      <c r="D708" s="355" t="s">
        <v>2780</v>
      </c>
      <c r="E708" s="356" t="s">
        <v>2515</v>
      </c>
      <c r="F708" s="356" t="s">
        <v>2415</v>
      </c>
      <c r="G708" s="357" t="s">
        <v>2416</v>
      </c>
      <c r="H708" s="358" t="s">
        <v>2417</v>
      </c>
      <c r="I708" s="350" t="n">
        <f aca="false">SUMIF(A:A,A708,J:J)</f>
        <v>14.96</v>
      </c>
      <c r="K708" s="220" t="n">
        <f aca="false">VLOOKUP(A708,'CMP-SIN-SD-10-2023'!A:D,4,0)</f>
        <v>14.96</v>
      </c>
      <c r="L708" s="220" t="n">
        <f aca="false">K708=I708</f>
        <v>1</v>
      </c>
      <c r="P708" s="333" t="s">
        <v>2418</v>
      </c>
    </row>
    <row r="709" customFormat="false" ht="15" hidden="false" customHeight="false" outlineLevel="0" collapsed="false">
      <c r="A709" s="351" t="n">
        <f aca="false">IF(O709&lt;&gt;0,O709,A708)</f>
        <v>92768</v>
      </c>
      <c r="B709" s="205" t="n">
        <v>92800</v>
      </c>
      <c r="C709" s="206" t="s">
        <v>2780</v>
      </c>
      <c r="D709" s="206" t="s">
        <v>2695</v>
      </c>
      <c r="E709" s="207" t="s">
        <v>2415</v>
      </c>
      <c r="F709" s="207" t="s">
        <v>2515</v>
      </c>
      <c r="G709" s="352" t="n">
        <v>1</v>
      </c>
      <c r="H709" s="253" t="n">
        <f aca="false">VLOOKUP(B709,'CMP-SIN-SD-10-2023'!A:D,4,0)</f>
        <v>11.34</v>
      </c>
      <c r="I709" s="253" t="s">
        <v>2417</v>
      </c>
      <c r="J709" s="220" t="n">
        <f aca="false">TRUNC((H709*G709),2)</f>
        <v>11.34</v>
      </c>
      <c r="M709" s="220" t="n">
        <f aca="false">VLOOKUP(B709,'CMP-SIN-SD-10-2023'!A:D,4,0)</f>
        <v>11.34</v>
      </c>
      <c r="N709" s="220" t="n">
        <f aca="false">M709=H709</f>
        <v>1</v>
      </c>
      <c r="P709" s="333" t="s">
        <v>2418</v>
      </c>
    </row>
    <row r="710" customFormat="false" ht="15" hidden="false" customHeight="false" outlineLevel="0" collapsed="false">
      <c r="A710" s="351" t="n">
        <f aca="false">IF(O710&lt;&gt;0,O710,A709)</f>
        <v>92768</v>
      </c>
      <c r="B710" s="205" t="n">
        <v>88238</v>
      </c>
      <c r="C710" s="206" t="s">
        <v>2780</v>
      </c>
      <c r="D710" s="206" t="s">
        <v>2696</v>
      </c>
      <c r="E710" s="207" t="s">
        <v>2415</v>
      </c>
      <c r="F710" s="207" t="s">
        <v>2502</v>
      </c>
      <c r="G710" s="352" t="n">
        <v>0.0136</v>
      </c>
      <c r="H710" s="253" t="n">
        <f aca="false">VLOOKUP(B710,'CMP-SIN-SD-10-2023'!A:D,4,0)</f>
        <v>22.75</v>
      </c>
      <c r="I710" s="253" t="s">
        <v>2417</v>
      </c>
      <c r="J710" s="220" t="n">
        <f aca="false">TRUNC((H710*G710),2)</f>
        <v>0.3</v>
      </c>
      <c r="M710" s="220" t="n">
        <f aca="false">VLOOKUP(B710,'CMP-SIN-SD-10-2023'!A:D,4,0)</f>
        <v>22.75</v>
      </c>
      <c r="N710" s="220" t="n">
        <f aca="false">M710=H710</f>
        <v>1</v>
      </c>
      <c r="P710" s="333" t="s">
        <v>2418</v>
      </c>
    </row>
    <row r="711" customFormat="false" ht="15" hidden="false" customHeight="false" outlineLevel="0" collapsed="false">
      <c r="A711" s="351" t="n">
        <f aca="false">IF(O711&lt;&gt;0,O711,A710)</f>
        <v>92768</v>
      </c>
      <c r="B711" s="205" t="n">
        <v>88245</v>
      </c>
      <c r="C711" s="206" t="s">
        <v>2780</v>
      </c>
      <c r="D711" s="206" t="s">
        <v>2697</v>
      </c>
      <c r="E711" s="207" t="s">
        <v>2415</v>
      </c>
      <c r="F711" s="207" t="s">
        <v>2502</v>
      </c>
      <c r="G711" s="352" t="n">
        <v>0.0836</v>
      </c>
      <c r="H711" s="253" t="n">
        <f aca="false">VLOOKUP(B711,'CMP-SIN-SD-10-2023'!A:D,4,0)</f>
        <v>29.32</v>
      </c>
      <c r="I711" s="253" t="s">
        <v>2417</v>
      </c>
      <c r="J711" s="220" t="n">
        <f aca="false">TRUNC((H711*G711),2)</f>
        <v>2.45</v>
      </c>
      <c r="M711" s="220" t="n">
        <f aca="false">VLOOKUP(B711,'CMP-SIN-SD-10-2023'!A:D,4,0)</f>
        <v>29.32</v>
      </c>
      <c r="N711" s="220" t="n">
        <f aca="false">M711=H711</f>
        <v>1</v>
      </c>
      <c r="P711" s="333" t="s">
        <v>2418</v>
      </c>
    </row>
    <row r="712" customFormat="false" ht="45" hidden="false" customHeight="false" outlineLevel="0" collapsed="false">
      <c r="A712" s="351" t="n">
        <f aca="false">IF(O712&lt;&gt;0,O712,A711)</f>
        <v>92768</v>
      </c>
      <c r="B712" s="205" t="n">
        <v>39017</v>
      </c>
      <c r="C712" s="206" t="s">
        <v>2780</v>
      </c>
      <c r="D712" s="206" t="s">
        <v>2698</v>
      </c>
      <c r="E712" s="207" t="s">
        <v>2415</v>
      </c>
      <c r="F712" s="207" t="s">
        <v>2430</v>
      </c>
      <c r="G712" s="352" t="n">
        <v>2.118</v>
      </c>
      <c r="H712" s="253" t="n">
        <f aca="false">VLOOKUP(B712,'INS-SIN-SD-10-2023'!A:D,4,0)</f>
        <v>0.22</v>
      </c>
      <c r="I712" s="253" t="s">
        <v>2417</v>
      </c>
      <c r="J712" s="220" t="n">
        <f aca="false">TRUNC((H712*G712),2)</f>
        <v>0.46</v>
      </c>
      <c r="M712" s="220" t="n">
        <f aca="false">VLOOKUP(B712,'INS-SIN-SD-10-2023'!A:D,4,0)</f>
        <v>0.22</v>
      </c>
      <c r="N712" s="220" t="n">
        <f aca="false">M712=H712</f>
        <v>1</v>
      </c>
      <c r="P712" s="333" t="s">
        <v>2492</v>
      </c>
    </row>
    <row r="713" customFormat="false" ht="30" hidden="false" customHeight="false" outlineLevel="0" collapsed="false">
      <c r="A713" s="351" t="n">
        <f aca="false">IF(O713&lt;&gt;0,O713,A712)</f>
        <v>92768</v>
      </c>
      <c r="B713" s="205" t="n">
        <v>43132</v>
      </c>
      <c r="C713" s="206" t="s">
        <v>2780</v>
      </c>
      <c r="D713" s="206" t="s">
        <v>2699</v>
      </c>
      <c r="E713" s="207" t="s">
        <v>2415</v>
      </c>
      <c r="F713" s="207" t="s">
        <v>2515</v>
      </c>
      <c r="G713" s="352" t="n">
        <v>0.025</v>
      </c>
      <c r="H713" s="253" t="n">
        <f aca="false">VLOOKUP(B713,'INS-SIN-SD-10-2023'!A:D,4,0)</f>
        <v>16.7</v>
      </c>
      <c r="I713" s="253" t="s">
        <v>2417</v>
      </c>
      <c r="J713" s="220" t="n">
        <f aca="false">TRUNC((H713*G713),2)</f>
        <v>0.41</v>
      </c>
      <c r="M713" s="220" t="n">
        <f aca="false">VLOOKUP(B713,'INS-SIN-SD-10-2023'!A:D,4,0)</f>
        <v>16.7</v>
      </c>
      <c r="N713" s="220" t="n">
        <f aca="false">M713=H713</f>
        <v>1</v>
      </c>
      <c r="P713" s="333" t="s">
        <v>2492</v>
      </c>
    </row>
    <row r="714" customFormat="false" ht="45" hidden="false" customHeight="false" outlineLevel="0" collapsed="false">
      <c r="A714" s="353" t="n">
        <v>92769</v>
      </c>
      <c r="B714" s="354" t="s">
        <v>2411</v>
      </c>
      <c r="C714" s="355" t="s">
        <v>2781</v>
      </c>
      <c r="D714" s="355" t="s">
        <v>2780</v>
      </c>
      <c r="E714" s="356" t="s">
        <v>2515</v>
      </c>
      <c r="F714" s="356" t="s">
        <v>2415</v>
      </c>
      <c r="G714" s="357" t="s">
        <v>2416</v>
      </c>
      <c r="H714" s="358" t="s">
        <v>2417</v>
      </c>
      <c r="I714" s="350" t="n">
        <f aca="false">SUMIF(A:A,A714,J:J)</f>
        <v>14.19</v>
      </c>
      <c r="K714" s="220" t="n">
        <f aca="false">VLOOKUP(A714,'CMP-SIN-SD-10-2023'!A:D,4,0)</f>
        <v>14.19</v>
      </c>
      <c r="L714" s="220" t="n">
        <f aca="false">K714=I714</f>
        <v>1</v>
      </c>
      <c r="P714" s="333" t="s">
        <v>2418</v>
      </c>
    </row>
    <row r="715" customFormat="false" ht="15" hidden="false" customHeight="false" outlineLevel="0" collapsed="false">
      <c r="A715" s="351" t="n">
        <f aca="false">IF(O715&lt;&gt;0,O715,A714)</f>
        <v>92769</v>
      </c>
      <c r="B715" s="205" t="n">
        <v>92801</v>
      </c>
      <c r="C715" s="206" t="s">
        <v>2780</v>
      </c>
      <c r="D715" s="206" t="s">
        <v>2740</v>
      </c>
      <c r="E715" s="207" t="s">
        <v>2415</v>
      </c>
      <c r="F715" s="207" t="s">
        <v>2515</v>
      </c>
      <c r="G715" s="352" t="n">
        <v>1</v>
      </c>
      <c r="H715" s="253" t="n">
        <f aca="false">VLOOKUP(B715,'CMP-SIN-SD-10-2023'!A:D,4,0)</f>
        <v>11.52</v>
      </c>
      <c r="I715" s="253" t="s">
        <v>2417</v>
      </c>
      <c r="J715" s="220" t="n">
        <f aca="false">TRUNC((H715*G715),2)</f>
        <v>11.52</v>
      </c>
      <c r="M715" s="220" t="n">
        <f aca="false">VLOOKUP(B715,'CMP-SIN-SD-10-2023'!A:D,4,0)</f>
        <v>11.52</v>
      </c>
      <c r="N715" s="220" t="n">
        <f aca="false">M715=H715</f>
        <v>1</v>
      </c>
      <c r="P715" s="333" t="s">
        <v>2418</v>
      </c>
    </row>
    <row r="716" customFormat="false" ht="15" hidden="false" customHeight="false" outlineLevel="0" collapsed="false">
      <c r="A716" s="351" t="n">
        <f aca="false">IF(O716&lt;&gt;0,O716,A715)</f>
        <v>92769</v>
      </c>
      <c r="B716" s="205" t="n">
        <v>88238</v>
      </c>
      <c r="C716" s="206" t="s">
        <v>2780</v>
      </c>
      <c r="D716" s="206" t="s">
        <v>2696</v>
      </c>
      <c r="E716" s="207" t="s">
        <v>2415</v>
      </c>
      <c r="F716" s="207" t="s">
        <v>2502</v>
      </c>
      <c r="G716" s="352" t="n">
        <v>0.0098</v>
      </c>
      <c r="H716" s="253" t="n">
        <f aca="false">VLOOKUP(B716,'CMP-SIN-SD-10-2023'!A:D,4,0)</f>
        <v>22.75</v>
      </c>
      <c r="I716" s="253" t="s">
        <v>2417</v>
      </c>
      <c r="J716" s="220" t="n">
        <f aca="false">TRUNC((H716*G716),2)</f>
        <v>0.22</v>
      </c>
      <c r="M716" s="220" t="n">
        <f aca="false">VLOOKUP(B716,'CMP-SIN-SD-10-2023'!A:D,4,0)</f>
        <v>22.75</v>
      </c>
      <c r="N716" s="220" t="n">
        <f aca="false">M716=H716</f>
        <v>1</v>
      </c>
      <c r="P716" s="333" t="s">
        <v>2418</v>
      </c>
    </row>
    <row r="717" customFormat="false" ht="15" hidden="false" customHeight="false" outlineLevel="0" collapsed="false">
      <c r="A717" s="351" t="n">
        <f aca="false">IF(O717&lt;&gt;0,O717,A716)</f>
        <v>92769</v>
      </c>
      <c r="B717" s="205" t="n">
        <v>88245</v>
      </c>
      <c r="C717" s="206" t="s">
        <v>2780</v>
      </c>
      <c r="D717" s="206" t="s">
        <v>2697</v>
      </c>
      <c r="E717" s="207" t="s">
        <v>2415</v>
      </c>
      <c r="F717" s="207" t="s">
        <v>2502</v>
      </c>
      <c r="G717" s="352" t="n">
        <v>0.0597</v>
      </c>
      <c r="H717" s="253" t="n">
        <f aca="false">VLOOKUP(B717,'CMP-SIN-SD-10-2023'!A:D,4,0)</f>
        <v>29.32</v>
      </c>
      <c r="I717" s="253" t="s">
        <v>2417</v>
      </c>
      <c r="J717" s="220" t="n">
        <f aca="false">TRUNC((H717*G717),2)</f>
        <v>1.75</v>
      </c>
      <c r="M717" s="220" t="n">
        <f aca="false">VLOOKUP(B717,'CMP-SIN-SD-10-2023'!A:D,4,0)</f>
        <v>29.32</v>
      </c>
      <c r="N717" s="220" t="n">
        <f aca="false">M717=H717</f>
        <v>1</v>
      </c>
      <c r="P717" s="333" t="s">
        <v>2418</v>
      </c>
    </row>
    <row r="718" customFormat="false" ht="45" hidden="false" customHeight="false" outlineLevel="0" collapsed="false">
      <c r="A718" s="351" t="n">
        <f aca="false">IF(O718&lt;&gt;0,O718,A717)</f>
        <v>92769</v>
      </c>
      <c r="B718" s="205" t="n">
        <v>39017</v>
      </c>
      <c r="C718" s="206" t="s">
        <v>2780</v>
      </c>
      <c r="D718" s="206" t="s">
        <v>2698</v>
      </c>
      <c r="E718" s="207" t="s">
        <v>2415</v>
      </c>
      <c r="F718" s="207" t="s">
        <v>2430</v>
      </c>
      <c r="G718" s="352" t="n">
        <v>1.333</v>
      </c>
      <c r="H718" s="253" t="n">
        <f aca="false">VLOOKUP(B718,'INS-SIN-SD-10-2023'!A:D,4,0)</f>
        <v>0.22</v>
      </c>
      <c r="I718" s="253" t="s">
        <v>2417</v>
      </c>
      <c r="J718" s="220" t="n">
        <f aca="false">TRUNC((H718*G718),2)</f>
        <v>0.29</v>
      </c>
      <c r="M718" s="220" t="n">
        <f aca="false">VLOOKUP(B718,'INS-SIN-SD-10-2023'!A:D,4,0)</f>
        <v>0.22</v>
      </c>
      <c r="N718" s="220" t="n">
        <f aca="false">M718=H718</f>
        <v>1</v>
      </c>
      <c r="P718" s="333" t="s">
        <v>2492</v>
      </c>
    </row>
    <row r="719" customFormat="false" ht="30" hidden="false" customHeight="false" outlineLevel="0" collapsed="false">
      <c r="A719" s="351" t="n">
        <f aca="false">IF(O719&lt;&gt;0,O719,A718)</f>
        <v>92769</v>
      </c>
      <c r="B719" s="205" t="n">
        <v>43132</v>
      </c>
      <c r="C719" s="206" t="s">
        <v>2780</v>
      </c>
      <c r="D719" s="206" t="s">
        <v>2699</v>
      </c>
      <c r="E719" s="207" t="s">
        <v>2415</v>
      </c>
      <c r="F719" s="207" t="s">
        <v>2515</v>
      </c>
      <c r="G719" s="352" t="n">
        <v>0.025</v>
      </c>
      <c r="H719" s="253" t="n">
        <f aca="false">VLOOKUP(B719,'INS-SIN-SD-10-2023'!A:D,4,0)</f>
        <v>16.7</v>
      </c>
      <c r="I719" s="253" t="s">
        <v>2417</v>
      </c>
      <c r="J719" s="220" t="n">
        <f aca="false">TRUNC((H719*G719),2)</f>
        <v>0.41</v>
      </c>
      <c r="M719" s="220" t="n">
        <f aca="false">VLOOKUP(B719,'INS-SIN-SD-10-2023'!A:D,4,0)</f>
        <v>16.7</v>
      </c>
      <c r="N719" s="220" t="n">
        <f aca="false">M719=H719</f>
        <v>1</v>
      </c>
      <c r="P719" s="333" t="s">
        <v>2492</v>
      </c>
    </row>
    <row r="720" customFormat="false" ht="45" hidden="false" customHeight="false" outlineLevel="0" collapsed="false">
      <c r="A720" s="353" t="n">
        <v>92770</v>
      </c>
      <c r="B720" s="354" t="s">
        <v>2411</v>
      </c>
      <c r="C720" s="355" t="s">
        <v>2782</v>
      </c>
      <c r="D720" s="355" t="s">
        <v>2780</v>
      </c>
      <c r="E720" s="356" t="s">
        <v>2515</v>
      </c>
      <c r="F720" s="356" t="s">
        <v>2415</v>
      </c>
      <c r="G720" s="357" t="s">
        <v>2416</v>
      </c>
      <c r="H720" s="358" t="s">
        <v>2417</v>
      </c>
      <c r="I720" s="350" t="n">
        <f aca="false">SUMIF(A:A,A720,J:J)</f>
        <v>13.38</v>
      </c>
      <c r="K720" s="220" t="n">
        <f aca="false">VLOOKUP(A720,'CMP-SIN-SD-10-2023'!A:D,4,0)</f>
        <v>13.38</v>
      </c>
      <c r="L720" s="220" t="n">
        <f aca="false">K720=I720</f>
        <v>1</v>
      </c>
      <c r="P720" s="333" t="s">
        <v>2418</v>
      </c>
    </row>
    <row r="721" customFormat="false" ht="15" hidden="false" customHeight="false" outlineLevel="0" collapsed="false">
      <c r="A721" s="351" t="n">
        <f aca="false">IF(O721&lt;&gt;0,O721,A720)</f>
        <v>92770</v>
      </c>
      <c r="B721" s="205" t="n">
        <v>92802</v>
      </c>
      <c r="C721" s="206" t="s">
        <v>2780</v>
      </c>
      <c r="D721" s="206" t="s">
        <v>2720</v>
      </c>
      <c r="E721" s="207" t="s">
        <v>2415</v>
      </c>
      <c r="F721" s="207" t="s">
        <v>2515</v>
      </c>
      <c r="G721" s="352" t="n">
        <v>1</v>
      </c>
      <c r="H721" s="253" t="n">
        <f aca="false">VLOOKUP(B721,'CMP-SIN-SD-10-2023'!A:D,4,0)</f>
        <v>11.48</v>
      </c>
      <c r="I721" s="253" t="s">
        <v>2417</v>
      </c>
      <c r="J721" s="220" t="n">
        <f aca="false">TRUNC((H721*G721),2)</f>
        <v>11.48</v>
      </c>
      <c r="M721" s="220" t="n">
        <f aca="false">VLOOKUP(B721,'CMP-SIN-SD-10-2023'!A:D,4,0)</f>
        <v>11.48</v>
      </c>
      <c r="N721" s="220" t="n">
        <f aca="false">M721=H721</f>
        <v>1</v>
      </c>
      <c r="P721" s="333" t="s">
        <v>2418</v>
      </c>
    </row>
    <row r="722" customFormat="false" ht="15" hidden="false" customHeight="false" outlineLevel="0" collapsed="false">
      <c r="A722" s="351" t="n">
        <f aca="false">IF(O722&lt;&gt;0,O722,A721)</f>
        <v>92770</v>
      </c>
      <c r="B722" s="205" t="n">
        <v>88238</v>
      </c>
      <c r="C722" s="206" t="s">
        <v>2780</v>
      </c>
      <c r="D722" s="206" t="s">
        <v>2696</v>
      </c>
      <c r="E722" s="207" t="s">
        <v>2415</v>
      </c>
      <c r="F722" s="207" t="s">
        <v>2502</v>
      </c>
      <c r="G722" s="352" t="n">
        <v>0.0066</v>
      </c>
      <c r="H722" s="253" t="n">
        <f aca="false">VLOOKUP(B722,'CMP-SIN-SD-10-2023'!A:D,4,0)</f>
        <v>22.75</v>
      </c>
      <c r="I722" s="253" t="s">
        <v>2417</v>
      </c>
      <c r="J722" s="220" t="n">
        <f aca="false">TRUNC((H722*G722),2)</f>
        <v>0.15</v>
      </c>
      <c r="M722" s="220" t="n">
        <f aca="false">VLOOKUP(B722,'CMP-SIN-SD-10-2023'!A:D,4,0)</f>
        <v>22.75</v>
      </c>
      <c r="N722" s="220" t="n">
        <f aca="false">M722=H722</f>
        <v>1</v>
      </c>
      <c r="P722" s="333" t="s">
        <v>2418</v>
      </c>
    </row>
    <row r="723" customFormat="false" ht="15" hidden="false" customHeight="false" outlineLevel="0" collapsed="false">
      <c r="A723" s="351" t="n">
        <f aca="false">IF(O723&lt;&gt;0,O723,A722)</f>
        <v>92770</v>
      </c>
      <c r="B723" s="205" t="n">
        <v>88245</v>
      </c>
      <c r="C723" s="206" t="s">
        <v>2780</v>
      </c>
      <c r="D723" s="206" t="s">
        <v>2697</v>
      </c>
      <c r="E723" s="207" t="s">
        <v>2415</v>
      </c>
      <c r="F723" s="207" t="s">
        <v>2502</v>
      </c>
      <c r="G723" s="352" t="n">
        <v>0.0403</v>
      </c>
      <c r="H723" s="253" t="n">
        <f aca="false">VLOOKUP(B723,'CMP-SIN-SD-10-2023'!A:D,4,0)</f>
        <v>29.32</v>
      </c>
      <c r="I723" s="253" t="s">
        <v>2417</v>
      </c>
      <c r="J723" s="220" t="n">
        <f aca="false">TRUNC((H723*G723),2)</f>
        <v>1.18</v>
      </c>
      <c r="M723" s="220" t="n">
        <f aca="false">VLOOKUP(B723,'CMP-SIN-SD-10-2023'!A:D,4,0)</f>
        <v>29.32</v>
      </c>
      <c r="N723" s="220" t="n">
        <f aca="false">M723=H723</f>
        <v>1</v>
      </c>
      <c r="P723" s="333" t="s">
        <v>2418</v>
      </c>
    </row>
    <row r="724" customFormat="false" ht="45" hidden="false" customHeight="false" outlineLevel="0" collapsed="false">
      <c r="A724" s="351" t="n">
        <f aca="false">IF(O724&lt;&gt;0,O724,A723)</f>
        <v>92770</v>
      </c>
      <c r="B724" s="205" t="n">
        <v>39017</v>
      </c>
      <c r="C724" s="206" t="s">
        <v>2780</v>
      </c>
      <c r="D724" s="206" t="s">
        <v>2698</v>
      </c>
      <c r="E724" s="207" t="s">
        <v>2415</v>
      </c>
      <c r="F724" s="207" t="s">
        <v>2430</v>
      </c>
      <c r="G724" s="352" t="n">
        <v>0.728</v>
      </c>
      <c r="H724" s="253" t="n">
        <f aca="false">VLOOKUP(B724,'INS-SIN-SD-10-2023'!A:D,4,0)</f>
        <v>0.22</v>
      </c>
      <c r="I724" s="253" t="s">
        <v>2417</v>
      </c>
      <c r="J724" s="220" t="n">
        <f aca="false">TRUNC((H724*G724),2)</f>
        <v>0.16</v>
      </c>
      <c r="M724" s="220" t="n">
        <f aca="false">VLOOKUP(B724,'INS-SIN-SD-10-2023'!A:D,4,0)</f>
        <v>0.22</v>
      </c>
      <c r="N724" s="220" t="n">
        <f aca="false">M724=H724</f>
        <v>1</v>
      </c>
      <c r="P724" s="333" t="s">
        <v>2492</v>
      </c>
    </row>
    <row r="725" customFormat="false" ht="30" hidden="false" customHeight="false" outlineLevel="0" collapsed="false">
      <c r="A725" s="351" t="n">
        <f aca="false">IF(O725&lt;&gt;0,O725,A724)</f>
        <v>92770</v>
      </c>
      <c r="B725" s="205" t="n">
        <v>43132</v>
      </c>
      <c r="C725" s="206" t="s">
        <v>2780</v>
      </c>
      <c r="D725" s="206" t="s">
        <v>2699</v>
      </c>
      <c r="E725" s="207" t="s">
        <v>2415</v>
      </c>
      <c r="F725" s="207" t="s">
        <v>2515</v>
      </c>
      <c r="G725" s="352" t="n">
        <v>0.025</v>
      </c>
      <c r="H725" s="253" t="n">
        <f aca="false">VLOOKUP(B725,'INS-SIN-SD-10-2023'!A:D,4,0)</f>
        <v>16.7</v>
      </c>
      <c r="I725" s="253" t="s">
        <v>2417</v>
      </c>
      <c r="J725" s="220" t="n">
        <f aca="false">TRUNC((H725*G725),2)</f>
        <v>0.41</v>
      </c>
      <c r="M725" s="220" t="n">
        <f aca="false">VLOOKUP(B725,'INS-SIN-SD-10-2023'!A:D,4,0)</f>
        <v>16.7</v>
      </c>
      <c r="N725" s="220" t="n">
        <f aca="false">M725=H725</f>
        <v>1</v>
      </c>
      <c r="P725" s="333" t="s">
        <v>2492</v>
      </c>
    </row>
    <row r="726" customFormat="false" ht="45" hidden="false" customHeight="false" outlineLevel="0" collapsed="false">
      <c r="A726" s="353" t="n">
        <v>92916</v>
      </c>
      <c r="B726" s="354" t="s">
        <v>2411</v>
      </c>
      <c r="C726" s="355" t="s">
        <v>2783</v>
      </c>
      <c r="D726" s="355" t="s">
        <v>2784</v>
      </c>
      <c r="E726" s="356" t="s">
        <v>2515</v>
      </c>
      <c r="F726" s="356" t="s">
        <v>2415</v>
      </c>
      <c r="G726" s="357" t="s">
        <v>2416</v>
      </c>
      <c r="H726" s="358" t="s">
        <v>2417</v>
      </c>
      <c r="I726" s="350" t="n">
        <f aca="false">SUMIF(A:A,A726,J:J)</f>
        <v>16.85</v>
      </c>
      <c r="K726" s="220" t="n">
        <f aca="false">VLOOKUP(A726,'CMP-SIN-SD-10-2023'!A:D,4,0)</f>
        <v>16.85</v>
      </c>
      <c r="L726" s="220" t="n">
        <f aca="false">K726=I726</f>
        <v>1</v>
      </c>
      <c r="P726" s="333" t="s">
        <v>2418</v>
      </c>
    </row>
    <row r="727" customFormat="false" ht="15" hidden="false" customHeight="false" outlineLevel="0" collapsed="false">
      <c r="A727" s="351" t="n">
        <f aca="false">IF(O727&lt;&gt;0,O727,A726)</f>
        <v>92916</v>
      </c>
      <c r="B727" s="205" t="n">
        <v>92801</v>
      </c>
      <c r="C727" s="206" t="s">
        <v>2784</v>
      </c>
      <c r="D727" s="206" t="s">
        <v>2740</v>
      </c>
      <c r="E727" s="207" t="s">
        <v>2415</v>
      </c>
      <c r="F727" s="207" t="s">
        <v>2515</v>
      </c>
      <c r="G727" s="352" t="n">
        <v>1</v>
      </c>
      <c r="H727" s="253" t="n">
        <f aca="false">VLOOKUP(B727,'CMP-SIN-SD-10-2023'!A:D,4,0)</f>
        <v>11.52</v>
      </c>
      <c r="I727" s="253" t="s">
        <v>2417</v>
      </c>
      <c r="J727" s="220" t="n">
        <f aca="false">TRUNC((H727*G727),2)</f>
        <v>11.52</v>
      </c>
      <c r="M727" s="220" t="n">
        <f aca="false">VLOOKUP(B727,'CMP-SIN-SD-10-2023'!A:D,4,0)</f>
        <v>11.52</v>
      </c>
      <c r="N727" s="220" t="n">
        <f aca="false">M727=H727</f>
        <v>1</v>
      </c>
      <c r="P727" s="333" t="s">
        <v>2418</v>
      </c>
    </row>
    <row r="728" customFormat="false" ht="15" hidden="false" customHeight="false" outlineLevel="0" collapsed="false">
      <c r="A728" s="351" t="n">
        <f aca="false">IF(O728&lt;&gt;0,O728,A727)</f>
        <v>92916</v>
      </c>
      <c r="B728" s="205" t="n">
        <v>88238</v>
      </c>
      <c r="C728" s="206" t="s">
        <v>2784</v>
      </c>
      <c r="D728" s="206" t="s">
        <v>2696</v>
      </c>
      <c r="E728" s="207" t="s">
        <v>2415</v>
      </c>
      <c r="F728" s="207" t="s">
        <v>2502</v>
      </c>
      <c r="G728" s="352" t="n">
        <v>0.0233</v>
      </c>
      <c r="H728" s="253" t="n">
        <f aca="false">VLOOKUP(B728,'CMP-SIN-SD-10-2023'!A:D,4,0)</f>
        <v>22.75</v>
      </c>
      <c r="I728" s="253" t="s">
        <v>2417</v>
      </c>
      <c r="J728" s="220" t="n">
        <f aca="false">TRUNC((H728*G728),2)</f>
        <v>0.53</v>
      </c>
      <c r="M728" s="220" t="n">
        <f aca="false">VLOOKUP(B728,'CMP-SIN-SD-10-2023'!A:D,4,0)</f>
        <v>22.75</v>
      </c>
      <c r="N728" s="220" t="n">
        <f aca="false">M728=H728</f>
        <v>1</v>
      </c>
      <c r="P728" s="333" t="s">
        <v>2418</v>
      </c>
    </row>
    <row r="729" customFormat="false" ht="15" hidden="false" customHeight="false" outlineLevel="0" collapsed="false">
      <c r="A729" s="351" t="n">
        <f aca="false">IF(O729&lt;&gt;0,O729,A728)</f>
        <v>92916</v>
      </c>
      <c r="B729" s="205" t="n">
        <v>88245</v>
      </c>
      <c r="C729" s="206" t="s">
        <v>2784</v>
      </c>
      <c r="D729" s="206" t="s">
        <v>2697</v>
      </c>
      <c r="E729" s="207" t="s">
        <v>2415</v>
      </c>
      <c r="F729" s="207" t="s">
        <v>2502</v>
      </c>
      <c r="G729" s="352" t="n">
        <v>0.1428</v>
      </c>
      <c r="H729" s="253" t="n">
        <f aca="false">VLOOKUP(B729,'CMP-SIN-SD-10-2023'!A:D,4,0)</f>
        <v>29.32</v>
      </c>
      <c r="I729" s="253" t="s">
        <v>2417</v>
      </c>
      <c r="J729" s="220" t="n">
        <f aca="false">TRUNC((H729*G729),2)</f>
        <v>4.18</v>
      </c>
      <c r="M729" s="220" t="n">
        <f aca="false">VLOOKUP(B729,'CMP-SIN-SD-10-2023'!A:D,4,0)</f>
        <v>29.32</v>
      </c>
      <c r="N729" s="220" t="n">
        <f aca="false">M729=H729</f>
        <v>1</v>
      </c>
      <c r="P729" s="333" t="s">
        <v>2418</v>
      </c>
    </row>
    <row r="730" customFormat="false" ht="45" hidden="false" customHeight="false" outlineLevel="0" collapsed="false">
      <c r="A730" s="351" t="n">
        <f aca="false">IF(O730&lt;&gt;0,O730,A729)</f>
        <v>92916</v>
      </c>
      <c r="B730" s="205" t="n">
        <v>39017</v>
      </c>
      <c r="C730" s="206" t="s">
        <v>2784</v>
      </c>
      <c r="D730" s="206" t="s">
        <v>2698</v>
      </c>
      <c r="E730" s="207" t="s">
        <v>2415</v>
      </c>
      <c r="F730" s="207" t="s">
        <v>2430</v>
      </c>
      <c r="G730" s="352" t="n">
        <v>0.97</v>
      </c>
      <c r="H730" s="253" t="n">
        <f aca="false">VLOOKUP(B730,'INS-SIN-SD-10-2023'!A:D,4,0)</f>
        <v>0.22</v>
      </c>
      <c r="I730" s="253" t="s">
        <v>2417</v>
      </c>
      <c r="J730" s="220" t="n">
        <f aca="false">TRUNC((H730*G730),2)</f>
        <v>0.21</v>
      </c>
      <c r="M730" s="220" t="n">
        <f aca="false">VLOOKUP(B730,'INS-SIN-SD-10-2023'!A:D,4,0)</f>
        <v>0.22</v>
      </c>
      <c r="N730" s="220" t="n">
        <f aca="false">M730=H730</f>
        <v>1</v>
      </c>
      <c r="P730" s="333" t="s">
        <v>2492</v>
      </c>
    </row>
    <row r="731" customFormat="false" ht="30" hidden="false" customHeight="false" outlineLevel="0" collapsed="false">
      <c r="A731" s="351" t="n">
        <f aca="false">IF(O731&lt;&gt;0,O731,A730)</f>
        <v>92916</v>
      </c>
      <c r="B731" s="205" t="n">
        <v>43132</v>
      </c>
      <c r="C731" s="206" t="s">
        <v>2784</v>
      </c>
      <c r="D731" s="206" t="s">
        <v>2699</v>
      </c>
      <c r="E731" s="207" t="s">
        <v>2415</v>
      </c>
      <c r="F731" s="207" t="s">
        <v>2515</v>
      </c>
      <c r="G731" s="352" t="n">
        <v>0.025</v>
      </c>
      <c r="H731" s="253" t="n">
        <f aca="false">VLOOKUP(B731,'INS-SIN-SD-10-2023'!A:D,4,0)</f>
        <v>16.7</v>
      </c>
      <c r="I731" s="253" t="s">
        <v>2417</v>
      </c>
      <c r="J731" s="220" t="n">
        <f aca="false">TRUNC((H731*G731),2)</f>
        <v>0.41</v>
      </c>
      <c r="M731" s="220" t="n">
        <f aca="false">VLOOKUP(B731,'INS-SIN-SD-10-2023'!A:D,4,0)</f>
        <v>16.7</v>
      </c>
      <c r="N731" s="220" t="n">
        <f aca="false">M731=H731</f>
        <v>1</v>
      </c>
      <c r="P731" s="333" t="s">
        <v>2492</v>
      </c>
    </row>
    <row r="732" customFormat="false" ht="45" hidden="false" customHeight="false" outlineLevel="0" collapsed="false">
      <c r="A732" s="353" t="n">
        <v>92917</v>
      </c>
      <c r="B732" s="354" t="s">
        <v>2411</v>
      </c>
      <c r="C732" s="355" t="s">
        <v>2785</v>
      </c>
      <c r="D732" s="355" t="s">
        <v>2784</v>
      </c>
      <c r="E732" s="356" t="s">
        <v>2515</v>
      </c>
      <c r="F732" s="356" t="s">
        <v>2415</v>
      </c>
      <c r="G732" s="357" t="s">
        <v>2416</v>
      </c>
      <c r="H732" s="358" t="s">
        <v>2417</v>
      </c>
      <c r="I732" s="350" t="n">
        <f aca="false">SUMIF(A:A,A732,J:J)</f>
        <v>15.39</v>
      </c>
      <c r="K732" s="220" t="n">
        <f aca="false">VLOOKUP(A732,'CMP-SIN-SD-10-2023'!A:D,4,0)</f>
        <v>15.39</v>
      </c>
      <c r="L732" s="220" t="n">
        <f aca="false">K732=I732</f>
        <v>1</v>
      </c>
      <c r="P732" s="333" t="s">
        <v>2418</v>
      </c>
    </row>
    <row r="733" customFormat="false" ht="15" hidden="false" customHeight="false" outlineLevel="0" collapsed="false">
      <c r="A733" s="351" t="n">
        <f aca="false">IF(O733&lt;&gt;0,O733,A732)</f>
        <v>92917</v>
      </c>
      <c r="B733" s="205" t="n">
        <v>92802</v>
      </c>
      <c r="C733" s="206" t="s">
        <v>2784</v>
      </c>
      <c r="D733" s="206" t="s">
        <v>2720</v>
      </c>
      <c r="E733" s="207" t="s">
        <v>2415</v>
      </c>
      <c r="F733" s="207" t="s">
        <v>2515</v>
      </c>
      <c r="G733" s="352" t="n">
        <v>1</v>
      </c>
      <c r="H733" s="253" t="n">
        <f aca="false">VLOOKUP(B733,'CMP-SIN-SD-10-2023'!A:D,4,0)</f>
        <v>11.48</v>
      </c>
      <c r="I733" s="253" t="s">
        <v>2417</v>
      </c>
      <c r="J733" s="220" t="n">
        <f aca="false">TRUNC((H733*G733),2)</f>
        <v>11.48</v>
      </c>
      <c r="M733" s="220" t="n">
        <f aca="false">VLOOKUP(B733,'CMP-SIN-SD-10-2023'!A:D,4,0)</f>
        <v>11.48</v>
      </c>
      <c r="N733" s="220" t="n">
        <f aca="false">M733=H733</f>
        <v>1</v>
      </c>
      <c r="P733" s="333" t="s">
        <v>2418</v>
      </c>
    </row>
    <row r="734" customFormat="false" ht="15" hidden="false" customHeight="false" outlineLevel="0" collapsed="false">
      <c r="A734" s="351" t="n">
        <f aca="false">IF(O734&lt;&gt;0,O734,A733)</f>
        <v>92917</v>
      </c>
      <c r="B734" s="205" t="n">
        <v>88238</v>
      </c>
      <c r="C734" s="206" t="s">
        <v>2784</v>
      </c>
      <c r="D734" s="206" t="s">
        <v>2696</v>
      </c>
      <c r="E734" s="207" t="s">
        <v>2415</v>
      </c>
      <c r="F734" s="207" t="s">
        <v>2502</v>
      </c>
      <c r="G734" s="352" t="n">
        <v>0.0166</v>
      </c>
      <c r="H734" s="253" t="n">
        <f aca="false">VLOOKUP(B734,'CMP-SIN-SD-10-2023'!A:D,4,0)</f>
        <v>22.75</v>
      </c>
      <c r="I734" s="253" t="s">
        <v>2417</v>
      </c>
      <c r="J734" s="220" t="n">
        <f aca="false">TRUNC((H734*G734),2)</f>
        <v>0.37</v>
      </c>
      <c r="M734" s="220" t="n">
        <f aca="false">VLOOKUP(B734,'CMP-SIN-SD-10-2023'!A:D,4,0)</f>
        <v>22.75</v>
      </c>
      <c r="N734" s="220" t="n">
        <f aca="false">M734=H734</f>
        <v>1</v>
      </c>
      <c r="P734" s="333" t="s">
        <v>2418</v>
      </c>
    </row>
    <row r="735" customFormat="false" ht="15" hidden="false" customHeight="false" outlineLevel="0" collapsed="false">
      <c r="A735" s="351" t="n">
        <f aca="false">IF(O735&lt;&gt;0,O735,A734)</f>
        <v>92917</v>
      </c>
      <c r="B735" s="205" t="n">
        <v>88245</v>
      </c>
      <c r="C735" s="206" t="s">
        <v>2784</v>
      </c>
      <c r="D735" s="206" t="s">
        <v>2697</v>
      </c>
      <c r="E735" s="207" t="s">
        <v>2415</v>
      </c>
      <c r="F735" s="207" t="s">
        <v>2502</v>
      </c>
      <c r="G735" s="352" t="n">
        <v>0.1015</v>
      </c>
      <c r="H735" s="253" t="n">
        <f aca="false">VLOOKUP(B735,'CMP-SIN-SD-10-2023'!A:D,4,0)</f>
        <v>29.32</v>
      </c>
      <c r="I735" s="253" t="s">
        <v>2417</v>
      </c>
      <c r="J735" s="220" t="n">
        <f aca="false">TRUNC((H735*G735),2)</f>
        <v>2.97</v>
      </c>
      <c r="M735" s="220" t="n">
        <f aca="false">VLOOKUP(B735,'CMP-SIN-SD-10-2023'!A:D,4,0)</f>
        <v>29.32</v>
      </c>
      <c r="N735" s="220" t="n">
        <f aca="false">M735=H735</f>
        <v>1</v>
      </c>
      <c r="P735" s="333" t="s">
        <v>2418</v>
      </c>
    </row>
    <row r="736" customFormat="false" ht="45" hidden="false" customHeight="false" outlineLevel="0" collapsed="false">
      <c r="A736" s="351" t="n">
        <f aca="false">IF(O736&lt;&gt;0,O736,A735)</f>
        <v>92917</v>
      </c>
      <c r="B736" s="205" t="n">
        <v>39017</v>
      </c>
      <c r="C736" s="206" t="s">
        <v>2784</v>
      </c>
      <c r="D736" s="206" t="s">
        <v>2698</v>
      </c>
      <c r="E736" s="207" t="s">
        <v>2415</v>
      </c>
      <c r="F736" s="207" t="s">
        <v>2430</v>
      </c>
      <c r="G736" s="352" t="n">
        <v>0.743</v>
      </c>
      <c r="H736" s="253" t="n">
        <f aca="false">VLOOKUP(B736,'INS-SIN-SD-10-2023'!A:D,4,0)</f>
        <v>0.22</v>
      </c>
      <c r="I736" s="253" t="s">
        <v>2417</v>
      </c>
      <c r="J736" s="220" t="n">
        <f aca="false">TRUNC((H736*G736),2)</f>
        <v>0.16</v>
      </c>
      <c r="M736" s="220" t="n">
        <f aca="false">VLOOKUP(B736,'INS-SIN-SD-10-2023'!A:D,4,0)</f>
        <v>0.22</v>
      </c>
      <c r="N736" s="220" t="n">
        <f aca="false">M736=H736</f>
        <v>1</v>
      </c>
      <c r="P736" s="333" t="s">
        <v>2492</v>
      </c>
    </row>
    <row r="737" customFormat="false" ht="30" hidden="false" customHeight="false" outlineLevel="0" collapsed="false">
      <c r="A737" s="351" t="n">
        <f aca="false">IF(O737&lt;&gt;0,O737,A736)</f>
        <v>92917</v>
      </c>
      <c r="B737" s="205" t="n">
        <v>43132</v>
      </c>
      <c r="C737" s="206" t="s">
        <v>2784</v>
      </c>
      <c r="D737" s="206" t="s">
        <v>2699</v>
      </c>
      <c r="E737" s="207" t="s">
        <v>2415</v>
      </c>
      <c r="F737" s="207" t="s">
        <v>2515</v>
      </c>
      <c r="G737" s="352" t="n">
        <v>0.025</v>
      </c>
      <c r="H737" s="253" t="n">
        <f aca="false">VLOOKUP(B737,'INS-SIN-SD-10-2023'!A:D,4,0)</f>
        <v>16.7</v>
      </c>
      <c r="I737" s="253" t="s">
        <v>2417</v>
      </c>
      <c r="J737" s="220" t="n">
        <f aca="false">TRUNC((H737*G737),2)</f>
        <v>0.41</v>
      </c>
      <c r="M737" s="220" t="n">
        <f aca="false">VLOOKUP(B737,'INS-SIN-SD-10-2023'!A:D,4,0)</f>
        <v>16.7</v>
      </c>
      <c r="N737" s="220" t="n">
        <f aca="false">M737=H737</f>
        <v>1</v>
      </c>
      <c r="P737" s="333" t="s">
        <v>2492</v>
      </c>
    </row>
    <row r="738" customFormat="false" ht="45" hidden="false" customHeight="false" outlineLevel="0" collapsed="false">
      <c r="A738" s="353" t="n">
        <v>92919</v>
      </c>
      <c r="B738" s="354" t="s">
        <v>2411</v>
      </c>
      <c r="C738" s="355" t="s">
        <v>2786</v>
      </c>
      <c r="D738" s="355" t="s">
        <v>2787</v>
      </c>
      <c r="E738" s="356" t="s">
        <v>2515</v>
      </c>
      <c r="F738" s="356" t="s">
        <v>2415</v>
      </c>
      <c r="G738" s="357" t="s">
        <v>2416</v>
      </c>
      <c r="H738" s="358" t="s">
        <v>2417</v>
      </c>
      <c r="I738" s="350" t="n">
        <f aca="false">SUMIF(A:A,A738,J:J)</f>
        <v>13.47</v>
      </c>
      <c r="K738" s="220" t="n">
        <f aca="false">VLOOKUP(A738,'CMP-SIN-SD-10-2023'!A:D,4,0)</f>
        <v>13.47</v>
      </c>
      <c r="L738" s="220" t="n">
        <f aca="false">K738=I738</f>
        <v>1</v>
      </c>
      <c r="P738" s="333" t="s">
        <v>2418</v>
      </c>
    </row>
    <row r="739" customFormat="false" ht="30" hidden="false" customHeight="false" outlineLevel="0" collapsed="false">
      <c r="A739" s="351" t="n">
        <f aca="false">IF(O739&lt;&gt;0,O739,A738)</f>
        <v>92919</v>
      </c>
      <c r="B739" s="205" t="n">
        <v>92803</v>
      </c>
      <c r="C739" s="206" t="s">
        <v>2787</v>
      </c>
      <c r="D739" s="206" t="s">
        <v>2723</v>
      </c>
      <c r="E739" s="207" t="s">
        <v>2415</v>
      </c>
      <c r="F739" s="207" t="s">
        <v>2515</v>
      </c>
      <c r="G739" s="352" t="n">
        <v>1</v>
      </c>
      <c r="H739" s="253" t="n">
        <f aca="false">VLOOKUP(B739,'CMP-SIN-SD-10-2023'!A:D,4,0)</f>
        <v>10.62</v>
      </c>
      <c r="I739" s="253" t="s">
        <v>2417</v>
      </c>
      <c r="J739" s="220" t="n">
        <f aca="false">TRUNC((H739*G739),2)</f>
        <v>10.62</v>
      </c>
      <c r="M739" s="220" t="n">
        <f aca="false">VLOOKUP(B739,'CMP-SIN-SD-10-2023'!A:D,4,0)</f>
        <v>10.62</v>
      </c>
      <c r="N739" s="220" t="n">
        <f aca="false">M739=H739</f>
        <v>1</v>
      </c>
      <c r="P739" s="333" t="s">
        <v>2418</v>
      </c>
    </row>
    <row r="740" customFormat="false" ht="15" hidden="false" customHeight="false" outlineLevel="0" collapsed="false">
      <c r="A740" s="351" t="n">
        <f aca="false">IF(O740&lt;&gt;0,O740,A739)</f>
        <v>92919</v>
      </c>
      <c r="B740" s="205" t="n">
        <v>88238</v>
      </c>
      <c r="C740" s="206" t="s">
        <v>2787</v>
      </c>
      <c r="D740" s="206" t="s">
        <v>2696</v>
      </c>
      <c r="E740" s="207" t="s">
        <v>2415</v>
      </c>
      <c r="F740" s="207" t="s">
        <v>2502</v>
      </c>
      <c r="G740" s="352" t="n">
        <v>0.0116</v>
      </c>
      <c r="H740" s="253" t="n">
        <f aca="false">VLOOKUP(B740,'CMP-SIN-SD-10-2023'!A:D,4,0)</f>
        <v>22.75</v>
      </c>
      <c r="I740" s="253" t="s">
        <v>2417</v>
      </c>
      <c r="J740" s="220" t="n">
        <f aca="false">TRUNC((H740*G740),2)</f>
        <v>0.26</v>
      </c>
      <c r="M740" s="220" t="n">
        <f aca="false">VLOOKUP(B740,'CMP-SIN-SD-10-2023'!A:D,4,0)</f>
        <v>22.75</v>
      </c>
      <c r="N740" s="220" t="n">
        <f aca="false">M740=H740</f>
        <v>1</v>
      </c>
      <c r="P740" s="333" t="s">
        <v>2418</v>
      </c>
    </row>
    <row r="741" customFormat="false" ht="15" hidden="false" customHeight="false" outlineLevel="0" collapsed="false">
      <c r="A741" s="351" t="n">
        <f aca="false">IF(O741&lt;&gt;0,O741,A740)</f>
        <v>92919</v>
      </c>
      <c r="B741" s="205" t="n">
        <v>88245</v>
      </c>
      <c r="C741" s="206" t="s">
        <v>2787</v>
      </c>
      <c r="D741" s="206" t="s">
        <v>2697</v>
      </c>
      <c r="E741" s="207" t="s">
        <v>2415</v>
      </c>
      <c r="F741" s="207" t="s">
        <v>2502</v>
      </c>
      <c r="G741" s="352" t="n">
        <v>0.0709</v>
      </c>
      <c r="H741" s="253" t="n">
        <f aca="false">VLOOKUP(B741,'CMP-SIN-SD-10-2023'!A:D,4,0)</f>
        <v>29.32</v>
      </c>
      <c r="I741" s="253" t="s">
        <v>2417</v>
      </c>
      <c r="J741" s="220" t="n">
        <f aca="false">TRUNC((H741*G741),2)</f>
        <v>2.07</v>
      </c>
      <c r="M741" s="220" t="n">
        <f aca="false">VLOOKUP(B741,'CMP-SIN-SD-10-2023'!A:D,4,0)</f>
        <v>29.32</v>
      </c>
      <c r="N741" s="220" t="n">
        <f aca="false">M741=H741</f>
        <v>1</v>
      </c>
      <c r="P741" s="333" t="s">
        <v>2418</v>
      </c>
    </row>
    <row r="742" customFormat="false" ht="45" hidden="false" customHeight="false" outlineLevel="0" collapsed="false">
      <c r="A742" s="351" t="n">
        <f aca="false">IF(O742&lt;&gt;0,O742,A741)</f>
        <v>92919</v>
      </c>
      <c r="B742" s="205" t="n">
        <v>39017</v>
      </c>
      <c r="C742" s="206" t="s">
        <v>2787</v>
      </c>
      <c r="D742" s="206" t="s">
        <v>2698</v>
      </c>
      <c r="E742" s="207" t="s">
        <v>2415</v>
      </c>
      <c r="F742" s="207" t="s">
        <v>2430</v>
      </c>
      <c r="G742" s="352" t="n">
        <v>0.543</v>
      </c>
      <c r="H742" s="253" t="n">
        <f aca="false">VLOOKUP(B742,'INS-SIN-SD-10-2023'!A:D,4,0)</f>
        <v>0.22</v>
      </c>
      <c r="I742" s="253" t="s">
        <v>2417</v>
      </c>
      <c r="J742" s="220" t="n">
        <f aca="false">TRUNC((H742*G742),2)</f>
        <v>0.11</v>
      </c>
      <c r="M742" s="220" t="n">
        <f aca="false">VLOOKUP(B742,'INS-SIN-SD-10-2023'!A:D,4,0)</f>
        <v>0.22</v>
      </c>
      <c r="N742" s="220" t="n">
        <f aca="false">M742=H742</f>
        <v>1</v>
      </c>
      <c r="P742" s="333" t="s">
        <v>2492</v>
      </c>
    </row>
    <row r="743" customFormat="false" ht="30" hidden="false" customHeight="false" outlineLevel="0" collapsed="false">
      <c r="A743" s="351" t="n">
        <f aca="false">IF(O743&lt;&gt;0,O743,A742)</f>
        <v>92919</v>
      </c>
      <c r="B743" s="205" t="n">
        <v>43132</v>
      </c>
      <c r="C743" s="206" t="s">
        <v>2787</v>
      </c>
      <c r="D743" s="206" t="s">
        <v>2699</v>
      </c>
      <c r="E743" s="207" t="s">
        <v>2415</v>
      </c>
      <c r="F743" s="207" t="s">
        <v>2515</v>
      </c>
      <c r="G743" s="352" t="n">
        <v>0.025</v>
      </c>
      <c r="H743" s="253" t="n">
        <f aca="false">VLOOKUP(B743,'INS-SIN-SD-10-2023'!A:D,4,0)</f>
        <v>16.7</v>
      </c>
      <c r="I743" s="253" t="s">
        <v>2417</v>
      </c>
      <c r="J743" s="220" t="n">
        <f aca="false">TRUNC((H743*G743),2)</f>
        <v>0.41</v>
      </c>
      <c r="M743" s="220" t="n">
        <f aca="false">VLOOKUP(B743,'INS-SIN-SD-10-2023'!A:D,4,0)</f>
        <v>16.7</v>
      </c>
      <c r="N743" s="220" t="n">
        <f aca="false">M743=H743</f>
        <v>1</v>
      </c>
      <c r="P743" s="333" t="s">
        <v>2492</v>
      </c>
    </row>
    <row r="744" customFormat="false" ht="45" hidden="false" customHeight="false" outlineLevel="0" collapsed="false">
      <c r="A744" s="353" t="n">
        <v>92921</v>
      </c>
      <c r="B744" s="354" t="s">
        <v>2411</v>
      </c>
      <c r="C744" s="355" t="s">
        <v>2788</v>
      </c>
      <c r="D744" s="355" t="s">
        <v>2787</v>
      </c>
      <c r="E744" s="356" t="s">
        <v>2515</v>
      </c>
      <c r="F744" s="356" t="s">
        <v>2415</v>
      </c>
      <c r="G744" s="357" t="s">
        <v>2416</v>
      </c>
      <c r="H744" s="358" t="s">
        <v>2417</v>
      </c>
      <c r="I744" s="350" t="n">
        <f aca="false">SUMIF(A:A,A744,J:J)</f>
        <v>11.12</v>
      </c>
      <c r="K744" s="220" t="n">
        <f aca="false">VLOOKUP(A744,'CMP-SIN-SD-10-2023'!A:D,4,0)</f>
        <v>11.12</v>
      </c>
      <c r="L744" s="220" t="n">
        <f aca="false">K744=I744</f>
        <v>1</v>
      </c>
      <c r="P744" s="333" t="s">
        <v>2418</v>
      </c>
    </row>
    <row r="745" customFormat="false" ht="30" hidden="false" customHeight="false" outlineLevel="0" collapsed="false">
      <c r="A745" s="351" t="n">
        <f aca="false">IF(O745&lt;&gt;0,O745,A744)</f>
        <v>92921</v>
      </c>
      <c r="B745" s="205" t="n">
        <v>92804</v>
      </c>
      <c r="C745" s="206" t="s">
        <v>2787</v>
      </c>
      <c r="D745" s="206" t="s">
        <v>2702</v>
      </c>
      <c r="E745" s="207" t="s">
        <v>2415</v>
      </c>
      <c r="F745" s="207" t="s">
        <v>2515</v>
      </c>
      <c r="G745" s="352" t="n">
        <v>1</v>
      </c>
      <c r="H745" s="253" t="n">
        <f aca="false">VLOOKUP(B745,'CMP-SIN-SD-10-2023'!A:D,4,0)</f>
        <v>9.1</v>
      </c>
      <c r="I745" s="253" t="s">
        <v>2417</v>
      </c>
      <c r="J745" s="220" t="n">
        <f aca="false">TRUNC((H745*G745),2)</f>
        <v>9.1</v>
      </c>
      <c r="M745" s="220" t="n">
        <f aca="false">VLOOKUP(B745,'CMP-SIN-SD-10-2023'!A:D,4,0)</f>
        <v>9.1</v>
      </c>
      <c r="N745" s="220" t="n">
        <f aca="false">M745=H745</f>
        <v>1</v>
      </c>
      <c r="P745" s="333" t="s">
        <v>2418</v>
      </c>
    </row>
    <row r="746" customFormat="false" ht="15" hidden="false" customHeight="false" outlineLevel="0" collapsed="false">
      <c r="A746" s="351" t="n">
        <f aca="false">IF(O746&lt;&gt;0,O746,A745)</f>
        <v>92921</v>
      </c>
      <c r="B746" s="205" t="n">
        <v>88238</v>
      </c>
      <c r="C746" s="206" t="s">
        <v>2787</v>
      </c>
      <c r="D746" s="206" t="s">
        <v>2696</v>
      </c>
      <c r="E746" s="207" t="s">
        <v>2415</v>
      </c>
      <c r="F746" s="207" t="s">
        <v>2502</v>
      </c>
      <c r="G746" s="352" t="n">
        <v>0.0076</v>
      </c>
      <c r="H746" s="253" t="n">
        <f aca="false">VLOOKUP(B746,'CMP-SIN-SD-10-2023'!A:D,4,0)</f>
        <v>22.75</v>
      </c>
      <c r="I746" s="253" t="s">
        <v>2417</v>
      </c>
      <c r="J746" s="220" t="n">
        <f aca="false">TRUNC((H746*G746),2)</f>
        <v>0.17</v>
      </c>
      <c r="M746" s="220" t="n">
        <f aca="false">VLOOKUP(B746,'CMP-SIN-SD-10-2023'!A:D,4,0)</f>
        <v>22.75</v>
      </c>
      <c r="N746" s="220" t="n">
        <f aca="false">M746=H746</f>
        <v>1</v>
      </c>
      <c r="P746" s="333" t="s">
        <v>2418</v>
      </c>
    </row>
    <row r="747" customFormat="false" ht="15" hidden="false" customHeight="false" outlineLevel="0" collapsed="false">
      <c r="A747" s="351" t="n">
        <f aca="false">IF(O747&lt;&gt;0,O747,A746)</f>
        <v>92921</v>
      </c>
      <c r="B747" s="205" t="n">
        <v>88245</v>
      </c>
      <c r="C747" s="206" t="s">
        <v>2787</v>
      </c>
      <c r="D747" s="206" t="s">
        <v>2697</v>
      </c>
      <c r="E747" s="207" t="s">
        <v>2415</v>
      </c>
      <c r="F747" s="207" t="s">
        <v>2502</v>
      </c>
      <c r="G747" s="352" t="n">
        <v>0.0464</v>
      </c>
      <c r="H747" s="253" t="n">
        <f aca="false">VLOOKUP(B747,'CMP-SIN-SD-10-2023'!A:D,4,0)</f>
        <v>29.32</v>
      </c>
      <c r="I747" s="253" t="s">
        <v>2417</v>
      </c>
      <c r="J747" s="220" t="n">
        <f aca="false">TRUNC((H747*G747),2)</f>
        <v>1.36</v>
      </c>
      <c r="M747" s="220" t="n">
        <f aca="false">VLOOKUP(B747,'CMP-SIN-SD-10-2023'!A:D,4,0)</f>
        <v>29.32</v>
      </c>
      <c r="N747" s="220" t="n">
        <f aca="false">M747=H747</f>
        <v>1</v>
      </c>
      <c r="P747" s="333" t="s">
        <v>2418</v>
      </c>
    </row>
    <row r="748" customFormat="false" ht="45" hidden="false" customHeight="false" outlineLevel="0" collapsed="false">
      <c r="A748" s="351" t="n">
        <f aca="false">IF(O748&lt;&gt;0,O748,A747)</f>
        <v>92921</v>
      </c>
      <c r="B748" s="205" t="n">
        <v>39017</v>
      </c>
      <c r="C748" s="206" t="s">
        <v>2787</v>
      </c>
      <c r="D748" s="206" t="s">
        <v>2698</v>
      </c>
      <c r="E748" s="207" t="s">
        <v>2415</v>
      </c>
      <c r="F748" s="207" t="s">
        <v>2430</v>
      </c>
      <c r="G748" s="352" t="n">
        <v>0.367</v>
      </c>
      <c r="H748" s="253" t="n">
        <f aca="false">VLOOKUP(B748,'INS-SIN-SD-10-2023'!A:D,4,0)</f>
        <v>0.22</v>
      </c>
      <c r="I748" s="253" t="s">
        <v>2417</v>
      </c>
      <c r="J748" s="220" t="n">
        <f aca="false">TRUNC((H748*G748),2)</f>
        <v>0.08</v>
      </c>
      <c r="M748" s="220" t="n">
        <f aca="false">VLOOKUP(B748,'INS-SIN-SD-10-2023'!A:D,4,0)</f>
        <v>0.22</v>
      </c>
      <c r="N748" s="220" t="n">
        <f aca="false">M748=H748</f>
        <v>1</v>
      </c>
      <c r="P748" s="333" t="s">
        <v>2492</v>
      </c>
    </row>
    <row r="749" customFormat="false" ht="30" hidden="false" customHeight="false" outlineLevel="0" collapsed="false">
      <c r="A749" s="351" t="n">
        <f aca="false">IF(O749&lt;&gt;0,O749,A748)</f>
        <v>92921</v>
      </c>
      <c r="B749" s="205" t="n">
        <v>43132</v>
      </c>
      <c r="C749" s="206" t="s">
        <v>2787</v>
      </c>
      <c r="D749" s="206" t="s">
        <v>2699</v>
      </c>
      <c r="E749" s="207" t="s">
        <v>2415</v>
      </c>
      <c r="F749" s="207" t="s">
        <v>2515</v>
      </c>
      <c r="G749" s="352" t="n">
        <v>0.025</v>
      </c>
      <c r="H749" s="253" t="n">
        <f aca="false">VLOOKUP(B749,'INS-SIN-SD-10-2023'!A:D,4,0)</f>
        <v>16.7</v>
      </c>
      <c r="I749" s="253" t="s">
        <v>2417</v>
      </c>
      <c r="J749" s="220" t="n">
        <f aca="false">TRUNC((H749*G749),2)</f>
        <v>0.41</v>
      </c>
      <c r="M749" s="220" t="n">
        <f aca="false">VLOOKUP(B749,'INS-SIN-SD-10-2023'!A:D,4,0)</f>
        <v>16.7</v>
      </c>
      <c r="N749" s="220" t="n">
        <f aca="false">M749=H749</f>
        <v>1</v>
      </c>
      <c r="P749" s="333" t="s">
        <v>2492</v>
      </c>
    </row>
    <row r="750" customFormat="false" ht="75" hidden="false" customHeight="false" outlineLevel="0" collapsed="false">
      <c r="A750" s="353" t="s">
        <v>162</v>
      </c>
      <c r="B750" s="354" t="s">
        <v>2411</v>
      </c>
      <c r="C750" s="355" t="s">
        <v>2789</v>
      </c>
      <c r="D750" s="355" t="s">
        <v>2790</v>
      </c>
      <c r="E750" s="356" t="s">
        <v>2438</v>
      </c>
      <c r="F750" s="356" t="s">
        <v>2415</v>
      </c>
      <c r="G750" s="357" t="s">
        <v>2416</v>
      </c>
      <c r="H750" s="358" t="s">
        <v>2417</v>
      </c>
      <c r="I750" s="350" t="n">
        <f aca="false">SUMIF(A:A,A750,J:J)</f>
        <v>622.96</v>
      </c>
      <c r="K750" s="220" t="e">
        <f aca="false">VLOOKUP(A750,'CMP-SIN-SD-10-2023'!A:D,4,0)</f>
        <v>#N/A</v>
      </c>
      <c r="L750" s="220" t="e">
        <f aca="false">K750=I750</f>
        <v>#N/A</v>
      </c>
      <c r="P750" s="333" t="s">
        <v>2418</v>
      </c>
    </row>
    <row r="751" customFormat="false" ht="15" hidden="false" customHeight="false" outlineLevel="0" collapsed="false">
      <c r="A751" s="351" t="str">
        <f aca="false">IF(O751&lt;&gt;0,O751,A750)</f>
        <v>CCU.03.0028</v>
      </c>
      <c r="B751" s="205" t="n">
        <v>88262</v>
      </c>
      <c r="C751" s="206" t="s">
        <v>2790</v>
      </c>
      <c r="D751" s="206" t="s">
        <v>2501</v>
      </c>
      <c r="E751" s="207" t="s">
        <v>2415</v>
      </c>
      <c r="F751" s="207" t="s">
        <v>2502</v>
      </c>
      <c r="G751" s="352" t="n">
        <v>0.161</v>
      </c>
      <c r="H751" s="253" t="n">
        <f aca="false">VLOOKUP(B751,'CMP-SIN-SD-10-2023'!A:D,4,0)</f>
        <v>29.14</v>
      </c>
      <c r="I751" s="253" t="s">
        <v>2417</v>
      </c>
      <c r="J751" s="220" t="n">
        <f aca="false">TRUNC((H751*G751),2)</f>
        <v>4.69</v>
      </c>
      <c r="M751" s="220" t="n">
        <f aca="false">VLOOKUP(B751,'CMP-SIN-SD-10-2023'!A:D,4,0)</f>
        <v>29.14</v>
      </c>
      <c r="N751" s="220" t="n">
        <f aca="false">M751=H751</f>
        <v>1</v>
      </c>
      <c r="P751" s="333" t="s">
        <v>2418</v>
      </c>
    </row>
    <row r="752" customFormat="false" ht="15" hidden="false" customHeight="false" outlineLevel="0" collapsed="false">
      <c r="A752" s="351" t="str">
        <f aca="false">IF(O752&lt;&gt;0,O752,A751)</f>
        <v>CCU.03.0028</v>
      </c>
      <c r="B752" s="205" t="n">
        <v>88309</v>
      </c>
      <c r="C752" s="206" t="s">
        <v>2790</v>
      </c>
      <c r="D752" s="206" t="s">
        <v>2623</v>
      </c>
      <c r="E752" s="207" t="s">
        <v>2415</v>
      </c>
      <c r="F752" s="207" t="s">
        <v>2502</v>
      </c>
      <c r="G752" s="352" t="n">
        <v>0.644</v>
      </c>
      <c r="H752" s="253" t="n">
        <f aca="false">VLOOKUP(B752,'CMP-SIN-SD-10-2023'!A:D,4,0)</f>
        <v>29.53</v>
      </c>
      <c r="I752" s="253" t="s">
        <v>2417</v>
      </c>
      <c r="J752" s="220" t="n">
        <f aca="false">TRUNC((H752*G752),2)</f>
        <v>19.01</v>
      </c>
      <c r="M752" s="220" t="n">
        <f aca="false">VLOOKUP(B752,'CMP-SIN-SD-10-2023'!A:D,4,0)</f>
        <v>29.53</v>
      </c>
      <c r="N752" s="220" t="n">
        <f aca="false">M752=H752</f>
        <v>1</v>
      </c>
      <c r="P752" s="333" t="s">
        <v>2418</v>
      </c>
    </row>
    <row r="753" customFormat="false" ht="15" hidden="false" customHeight="false" outlineLevel="0" collapsed="false">
      <c r="A753" s="351" t="str">
        <f aca="false">IF(O753&lt;&gt;0,O753,A752)</f>
        <v>CCU.03.0028</v>
      </c>
      <c r="B753" s="205" t="n">
        <v>88316</v>
      </c>
      <c r="C753" s="206" t="s">
        <v>2790</v>
      </c>
      <c r="D753" s="206" t="s">
        <v>2512</v>
      </c>
      <c r="E753" s="207" t="s">
        <v>2415</v>
      </c>
      <c r="F753" s="207" t="s">
        <v>2502</v>
      </c>
      <c r="G753" s="352" t="n">
        <v>0.724</v>
      </c>
      <c r="H753" s="253" t="n">
        <f aca="false">VLOOKUP(B753,'CMP-SIN-SD-10-2023'!A:D,4,0)</f>
        <v>21.91</v>
      </c>
      <c r="I753" s="253" t="s">
        <v>2417</v>
      </c>
      <c r="J753" s="220" t="n">
        <f aca="false">TRUNC((H753*G753),2)</f>
        <v>15.86</v>
      </c>
      <c r="M753" s="220" t="n">
        <f aca="false">VLOOKUP(B753,'CMP-SIN-SD-10-2023'!A:D,4,0)</f>
        <v>21.91</v>
      </c>
      <c r="N753" s="220" t="n">
        <f aca="false">M753=H753</f>
        <v>1</v>
      </c>
      <c r="P753" s="333" t="s">
        <v>2418</v>
      </c>
    </row>
    <row r="754" customFormat="false" ht="30" hidden="false" customHeight="false" outlineLevel="0" collapsed="false">
      <c r="A754" s="351" t="str">
        <f aca="false">IF(O754&lt;&gt;0,O754,A753)</f>
        <v>CCU.03.0028</v>
      </c>
      <c r="B754" s="205" t="n">
        <v>90586</v>
      </c>
      <c r="C754" s="206" t="s">
        <v>2790</v>
      </c>
      <c r="D754" s="206" t="s">
        <v>2728</v>
      </c>
      <c r="E754" s="207" t="s">
        <v>2415</v>
      </c>
      <c r="F754" s="207" t="s">
        <v>2603</v>
      </c>
      <c r="G754" s="352" t="n">
        <v>0.06</v>
      </c>
      <c r="H754" s="253" t="n">
        <f aca="false">VLOOKUP(B754,'CMP-SIN-SD-10-2023'!A:D,4,0)</f>
        <v>1.15</v>
      </c>
      <c r="I754" s="253" t="s">
        <v>2417</v>
      </c>
      <c r="J754" s="220" t="n">
        <f aca="false">TRUNC((H754*G754),2)</f>
        <v>0.06</v>
      </c>
      <c r="M754" s="220" t="n">
        <f aca="false">VLOOKUP(B754,'CMP-SIN-SD-10-2023'!A:D,4,0)</f>
        <v>1.15</v>
      </c>
      <c r="N754" s="220" t="n">
        <f aca="false">M754=H754</f>
        <v>1</v>
      </c>
      <c r="P754" s="333" t="s">
        <v>2418</v>
      </c>
    </row>
    <row r="755" customFormat="false" ht="30" hidden="false" customHeight="false" outlineLevel="0" collapsed="false">
      <c r="A755" s="351" t="str">
        <f aca="false">IF(O755&lt;&gt;0,O755,A754)</f>
        <v>CCU.03.0028</v>
      </c>
      <c r="B755" s="205" t="n">
        <v>90587</v>
      </c>
      <c r="C755" s="206" t="s">
        <v>2790</v>
      </c>
      <c r="D755" s="206" t="s">
        <v>2729</v>
      </c>
      <c r="E755" s="207" t="s">
        <v>2415</v>
      </c>
      <c r="F755" s="207" t="s">
        <v>2605</v>
      </c>
      <c r="G755" s="352" t="n">
        <v>0.101</v>
      </c>
      <c r="H755" s="253" t="n">
        <f aca="false">VLOOKUP(B755,'CMP-SIN-SD-10-2023'!A:D,4,0)</f>
        <v>0.49</v>
      </c>
      <c r="I755" s="253" t="s">
        <v>2417</v>
      </c>
      <c r="J755" s="220" t="n">
        <f aca="false">TRUNC((H755*G755),2)</f>
        <v>0.04</v>
      </c>
      <c r="M755" s="220" t="n">
        <f aca="false">VLOOKUP(B755,'CMP-SIN-SD-10-2023'!A:D,4,0)</f>
        <v>0.49</v>
      </c>
      <c r="N755" s="220" t="n">
        <f aca="false">M755=H755</f>
        <v>1</v>
      </c>
      <c r="P755" s="333" t="s">
        <v>2418</v>
      </c>
    </row>
    <row r="756" customFormat="false" ht="45" hidden="false" customHeight="false" outlineLevel="0" collapsed="false">
      <c r="A756" s="351" t="str">
        <f aca="false">IF(O756&lt;&gt;0,O756,A755)</f>
        <v>CCU.03.0028</v>
      </c>
      <c r="B756" s="205" t="n">
        <v>39849</v>
      </c>
      <c r="C756" s="206" t="s">
        <v>2790</v>
      </c>
      <c r="D756" s="206" t="s">
        <v>2791</v>
      </c>
      <c r="E756" s="207" t="s">
        <v>2415</v>
      </c>
      <c r="F756" s="207" t="s">
        <v>2438</v>
      </c>
      <c r="G756" s="352" t="n">
        <v>1.08</v>
      </c>
      <c r="H756" s="253" t="n">
        <f aca="false">VLOOKUP(B756,'INS-SIN-SD-10-2023'!A:D,4,0)</f>
        <v>540.1</v>
      </c>
      <c r="I756" s="253" t="s">
        <v>2417</v>
      </c>
      <c r="J756" s="220" t="n">
        <f aca="false">TRUNC((H756*G756),2)</f>
        <v>583.3</v>
      </c>
      <c r="M756" s="220" t="n">
        <f aca="false">VLOOKUP(B756,'INS-SIN-SD-10-2023'!A:D,4,0)</f>
        <v>540.1</v>
      </c>
      <c r="N756" s="220" t="n">
        <f aca="false">M756=H756</f>
        <v>1</v>
      </c>
      <c r="P756" s="333" t="s">
        <v>2492</v>
      </c>
    </row>
    <row r="757" customFormat="false" ht="30" hidden="false" customHeight="false" outlineLevel="0" collapsed="false">
      <c r="A757" s="353" t="n">
        <v>98555</v>
      </c>
      <c r="B757" s="354" t="s">
        <v>2411</v>
      </c>
      <c r="C757" s="355" t="s">
        <v>2792</v>
      </c>
      <c r="D757" s="355" t="s">
        <v>2793</v>
      </c>
      <c r="E757" s="356" t="s">
        <v>2414</v>
      </c>
      <c r="F757" s="356" t="s">
        <v>2415</v>
      </c>
      <c r="G757" s="357" t="s">
        <v>2416</v>
      </c>
      <c r="H757" s="358" t="s">
        <v>2417</v>
      </c>
      <c r="I757" s="350" t="n">
        <f aca="false">SUMIF(A:A,A757,J:J)</f>
        <v>33.62</v>
      </c>
      <c r="K757" s="220" t="n">
        <f aca="false">VLOOKUP(A757,'CMP-SIN-SD-10-2023'!A:D,4,0)</f>
        <v>33.62</v>
      </c>
      <c r="L757" s="220" t="n">
        <f aca="false">K757=I757</f>
        <v>1</v>
      </c>
      <c r="P757" s="333" t="s">
        <v>2418</v>
      </c>
    </row>
    <row r="758" customFormat="false" ht="15" hidden="false" customHeight="false" outlineLevel="0" collapsed="false">
      <c r="A758" s="351" t="n">
        <f aca="false">IF(O758&lt;&gt;0,O758,A757)</f>
        <v>98555</v>
      </c>
      <c r="B758" s="205" t="n">
        <v>88243</v>
      </c>
      <c r="C758" s="206" t="s">
        <v>2793</v>
      </c>
      <c r="D758" s="206" t="s">
        <v>2733</v>
      </c>
      <c r="E758" s="207" t="s">
        <v>2415</v>
      </c>
      <c r="F758" s="207" t="s">
        <v>2502</v>
      </c>
      <c r="G758" s="352" t="n">
        <v>0.1362</v>
      </c>
      <c r="H758" s="253" t="n">
        <f aca="false">VLOOKUP(B758,'CMP-SIN-SD-10-2023'!A:D,4,0)</f>
        <v>22.52</v>
      </c>
      <c r="I758" s="253" t="s">
        <v>2417</v>
      </c>
      <c r="J758" s="220" t="n">
        <f aca="false">TRUNC((H758*G758),2)</f>
        <v>3.06</v>
      </c>
      <c r="M758" s="220" t="n">
        <f aca="false">VLOOKUP(B758,'CMP-SIN-SD-10-2023'!A:D,4,0)</f>
        <v>22.52</v>
      </c>
      <c r="N758" s="220" t="n">
        <f aca="false">M758=H758</f>
        <v>1</v>
      </c>
      <c r="P758" s="333" t="s">
        <v>2418</v>
      </c>
    </row>
    <row r="759" customFormat="false" ht="15" hidden="false" customHeight="false" outlineLevel="0" collapsed="false">
      <c r="A759" s="351" t="n">
        <f aca="false">IF(O759&lt;&gt;0,O759,A758)</f>
        <v>98555</v>
      </c>
      <c r="B759" s="205" t="n">
        <v>88270</v>
      </c>
      <c r="C759" s="206" t="s">
        <v>2793</v>
      </c>
      <c r="D759" s="206" t="s">
        <v>2734</v>
      </c>
      <c r="E759" s="207" t="s">
        <v>2415</v>
      </c>
      <c r="F759" s="207" t="s">
        <v>2502</v>
      </c>
      <c r="G759" s="352" t="n">
        <v>0.6039</v>
      </c>
      <c r="H759" s="253" t="n">
        <f aca="false">VLOOKUP(B759,'CMP-SIN-SD-10-2023'!A:D,4,0)</f>
        <v>29.53</v>
      </c>
      <c r="I759" s="253" t="s">
        <v>2417</v>
      </c>
      <c r="J759" s="220" t="n">
        <f aca="false">TRUNC((H759*G759),2)</f>
        <v>17.83</v>
      </c>
      <c r="M759" s="220" t="n">
        <f aca="false">VLOOKUP(B759,'CMP-SIN-SD-10-2023'!A:D,4,0)</f>
        <v>29.53</v>
      </c>
      <c r="N759" s="220" t="n">
        <f aca="false">M759=H759</f>
        <v>1</v>
      </c>
      <c r="P759" s="333" t="s">
        <v>2418</v>
      </c>
    </row>
    <row r="760" customFormat="false" ht="30" hidden="false" customHeight="false" outlineLevel="0" collapsed="false">
      <c r="A760" s="351" t="n">
        <f aca="false">IF(O760&lt;&gt;0,O760,A759)</f>
        <v>98555</v>
      </c>
      <c r="B760" s="205" t="n">
        <v>135</v>
      </c>
      <c r="C760" s="206" t="s">
        <v>2793</v>
      </c>
      <c r="D760" s="206" t="s">
        <v>2794</v>
      </c>
      <c r="E760" s="207" t="s">
        <v>2415</v>
      </c>
      <c r="F760" s="207" t="s">
        <v>2515</v>
      </c>
      <c r="G760" s="352" t="n">
        <v>3.4615</v>
      </c>
      <c r="H760" s="253" t="n">
        <f aca="false">VLOOKUP(B760,'INS-SIN-SD-10-2023'!A:D,4,0)</f>
        <v>3.68</v>
      </c>
      <c r="I760" s="253" t="s">
        <v>2417</v>
      </c>
      <c r="J760" s="220" t="n">
        <f aca="false">TRUNC((H760*G760),2)</f>
        <v>12.73</v>
      </c>
      <c r="M760" s="220" t="n">
        <f aca="false">VLOOKUP(B760,'INS-SIN-SD-10-2023'!A:D,4,0)</f>
        <v>3.68</v>
      </c>
      <c r="N760" s="220" t="n">
        <f aca="false">M760=H760</f>
        <v>1</v>
      </c>
      <c r="P760" s="333" t="s">
        <v>2492</v>
      </c>
    </row>
    <row r="761" customFormat="false" ht="45" hidden="false" customHeight="false" outlineLevel="0" collapsed="false">
      <c r="A761" s="353" t="n">
        <v>92785</v>
      </c>
      <c r="B761" s="354" t="s">
        <v>2411</v>
      </c>
      <c r="C761" s="355" t="s">
        <v>2795</v>
      </c>
      <c r="D761" s="355" t="s">
        <v>2796</v>
      </c>
      <c r="E761" s="356" t="s">
        <v>2515</v>
      </c>
      <c r="F761" s="356" t="s">
        <v>2415</v>
      </c>
      <c r="G761" s="357" t="s">
        <v>2416</v>
      </c>
      <c r="H761" s="358" t="s">
        <v>2417</v>
      </c>
      <c r="I761" s="350" t="n">
        <f aca="false">SUMIF(A:A,A761,J:J)</f>
        <v>16.07</v>
      </c>
      <c r="K761" s="220" t="e">
        <f aca="false">VLOOKUP(A761,'CMP-SIN-SD-10-2023'!A:D,4,0)</f>
        <v>#N/A</v>
      </c>
      <c r="L761" s="220" t="e">
        <f aca="false">K761=I761</f>
        <v>#N/A</v>
      </c>
      <c r="P761" s="333" t="s">
        <v>2418</v>
      </c>
    </row>
    <row r="762" customFormat="false" ht="15" hidden="false" customHeight="false" outlineLevel="0" collapsed="false">
      <c r="A762" s="351" t="n">
        <f aca="false">IF(O762&lt;&gt;0,O762,A761)</f>
        <v>92785</v>
      </c>
      <c r="B762" s="205" t="n">
        <v>92801</v>
      </c>
      <c r="C762" s="206" t="s">
        <v>2796</v>
      </c>
      <c r="D762" s="206" t="s">
        <v>2740</v>
      </c>
      <c r="E762" s="207" t="s">
        <v>2415</v>
      </c>
      <c r="F762" s="207" t="s">
        <v>2515</v>
      </c>
      <c r="G762" s="352" t="n">
        <v>1</v>
      </c>
      <c r="H762" s="253" t="n">
        <f aca="false">VLOOKUP(B762,'CMP-SIN-SD-10-2023'!A:D,4,0)</f>
        <v>11.52</v>
      </c>
      <c r="I762" s="253" t="s">
        <v>2417</v>
      </c>
      <c r="J762" s="220" t="n">
        <f aca="false">TRUNC((H762*G762),2)</f>
        <v>11.52</v>
      </c>
      <c r="M762" s="220" t="n">
        <f aca="false">VLOOKUP(B762,'CMP-SIN-SD-10-2023'!A:D,4,0)</f>
        <v>11.52</v>
      </c>
      <c r="N762" s="220" t="n">
        <f aca="false">M762=H762</f>
        <v>1</v>
      </c>
      <c r="P762" s="333" t="s">
        <v>2418</v>
      </c>
    </row>
    <row r="763" customFormat="false" ht="15" hidden="false" customHeight="false" outlineLevel="0" collapsed="false">
      <c r="A763" s="351" t="n">
        <f aca="false">IF(O763&lt;&gt;0,O763,A762)</f>
        <v>92785</v>
      </c>
      <c r="B763" s="205" t="n">
        <v>88238</v>
      </c>
      <c r="C763" s="206" t="s">
        <v>2796</v>
      </c>
      <c r="D763" s="206" t="s">
        <v>2696</v>
      </c>
      <c r="E763" s="207" t="s">
        <v>2415</v>
      </c>
      <c r="F763" s="207" t="s">
        <v>2502</v>
      </c>
      <c r="G763" s="352" t="n">
        <v>0.0191</v>
      </c>
      <c r="H763" s="253" t="n">
        <f aca="false">VLOOKUP(B763,'CMP-SIN-SD-10-2023'!A:D,4,0)</f>
        <v>22.75</v>
      </c>
      <c r="I763" s="253" t="s">
        <v>2417</v>
      </c>
      <c r="J763" s="220" t="n">
        <f aca="false">TRUNC((H763*G763),2)</f>
        <v>0.43</v>
      </c>
      <c r="M763" s="220" t="n">
        <f aca="false">VLOOKUP(B763,'CMP-SIN-SD-10-2023'!A:D,4,0)</f>
        <v>22.75</v>
      </c>
      <c r="N763" s="220" t="n">
        <f aca="false">M763=H763</f>
        <v>1</v>
      </c>
      <c r="P763" s="333" t="s">
        <v>2418</v>
      </c>
    </row>
    <row r="764" customFormat="false" ht="15" hidden="false" customHeight="false" outlineLevel="0" collapsed="false">
      <c r="A764" s="351" t="n">
        <f aca="false">IF(O764&lt;&gt;0,O764,A763)</f>
        <v>92785</v>
      </c>
      <c r="B764" s="205" t="n">
        <v>88245</v>
      </c>
      <c r="C764" s="206" t="s">
        <v>2796</v>
      </c>
      <c r="D764" s="206" t="s">
        <v>2697</v>
      </c>
      <c r="E764" s="207" t="s">
        <v>2415</v>
      </c>
      <c r="F764" s="207" t="s">
        <v>2502</v>
      </c>
      <c r="G764" s="352" t="n">
        <v>0.1168</v>
      </c>
      <c r="H764" s="253" t="n">
        <f aca="false">VLOOKUP(B764,'CMP-SIN-SD-10-2023'!A:D,4,0)</f>
        <v>29.32</v>
      </c>
      <c r="I764" s="253" t="s">
        <v>2417</v>
      </c>
      <c r="J764" s="220" t="n">
        <f aca="false">TRUNC((H764*G764),2)</f>
        <v>3.42</v>
      </c>
      <c r="M764" s="220" t="n">
        <f aca="false">VLOOKUP(B764,'CMP-SIN-SD-10-2023'!A:D,4,0)</f>
        <v>29.32</v>
      </c>
      <c r="N764" s="220" t="n">
        <f aca="false">M764=H764</f>
        <v>1</v>
      </c>
      <c r="P764" s="333" t="s">
        <v>2418</v>
      </c>
    </row>
    <row r="765" customFormat="false" ht="45" hidden="false" customHeight="false" outlineLevel="0" collapsed="false">
      <c r="A765" s="351" t="n">
        <f aca="false">IF(O765&lt;&gt;0,O765,A764)</f>
        <v>92785</v>
      </c>
      <c r="B765" s="205" t="n">
        <v>39017</v>
      </c>
      <c r="C765" s="206" t="s">
        <v>2796</v>
      </c>
      <c r="D765" s="206" t="s">
        <v>2698</v>
      </c>
      <c r="E765" s="207" t="s">
        <v>2415</v>
      </c>
      <c r="F765" s="207" t="s">
        <v>2430</v>
      </c>
      <c r="G765" s="352" t="n">
        <v>1.333</v>
      </c>
      <c r="H765" s="253" t="n">
        <f aca="false">VLOOKUP(B765,'INS-SIN-SD-10-2023'!A:D,4,0)</f>
        <v>0.22</v>
      </c>
      <c r="I765" s="253" t="s">
        <v>2417</v>
      </c>
      <c r="J765" s="220" t="n">
        <f aca="false">TRUNC((H765*G765),2)</f>
        <v>0.29</v>
      </c>
      <c r="M765" s="220" t="n">
        <f aca="false">VLOOKUP(B765,'INS-SIN-SD-10-2023'!A:D,4,0)</f>
        <v>0.22</v>
      </c>
      <c r="N765" s="220" t="n">
        <f aca="false">M765=H765</f>
        <v>1</v>
      </c>
      <c r="P765" s="333" t="s">
        <v>2492</v>
      </c>
    </row>
    <row r="766" customFormat="false" ht="30" hidden="false" customHeight="false" outlineLevel="0" collapsed="false">
      <c r="A766" s="351" t="n">
        <f aca="false">IF(O766&lt;&gt;0,O766,A765)</f>
        <v>92785</v>
      </c>
      <c r="B766" s="205" t="n">
        <v>43132</v>
      </c>
      <c r="C766" s="206" t="s">
        <v>2796</v>
      </c>
      <c r="D766" s="206" t="s">
        <v>2699</v>
      </c>
      <c r="E766" s="207" t="s">
        <v>2415</v>
      </c>
      <c r="F766" s="207" t="s">
        <v>2515</v>
      </c>
      <c r="G766" s="352" t="n">
        <v>0.025</v>
      </c>
      <c r="H766" s="253" t="n">
        <f aca="false">VLOOKUP(B766,'INS-SIN-SD-10-2023'!A:D,4,0)</f>
        <v>16.7</v>
      </c>
      <c r="I766" s="253" t="s">
        <v>2417</v>
      </c>
      <c r="J766" s="220" t="n">
        <f aca="false">TRUNC((H766*G766),2)</f>
        <v>0.41</v>
      </c>
      <c r="M766" s="220" t="n">
        <f aca="false">VLOOKUP(B766,'INS-SIN-SD-10-2023'!A:D,4,0)</f>
        <v>16.7</v>
      </c>
      <c r="N766" s="220" t="n">
        <f aca="false">M766=H766</f>
        <v>1</v>
      </c>
      <c r="P766" s="333" t="s">
        <v>2492</v>
      </c>
    </row>
    <row r="767" customFormat="false" ht="45" hidden="false" customHeight="false" outlineLevel="0" collapsed="false">
      <c r="A767" s="353" t="n">
        <v>92788</v>
      </c>
      <c r="B767" s="354" t="s">
        <v>2411</v>
      </c>
      <c r="C767" s="355" t="s">
        <v>2797</v>
      </c>
      <c r="D767" s="355" t="s">
        <v>2798</v>
      </c>
      <c r="E767" s="356" t="s">
        <v>2515</v>
      </c>
      <c r="F767" s="356" t="s">
        <v>2415</v>
      </c>
      <c r="G767" s="357" t="s">
        <v>2416</v>
      </c>
      <c r="H767" s="358" t="s">
        <v>2417</v>
      </c>
      <c r="I767" s="350" t="n">
        <f aca="false">SUMIF(A:A,A767,J:J)</f>
        <v>11</v>
      </c>
      <c r="K767" s="220" t="e">
        <f aca="false">VLOOKUP(A767,'CMP-SIN-SD-10-2023'!A:D,4,0)</f>
        <v>#N/A</v>
      </c>
      <c r="L767" s="220" t="e">
        <f aca="false">K767=I767</f>
        <v>#N/A</v>
      </c>
      <c r="P767" s="333" t="s">
        <v>2418</v>
      </c>
    </row>
    <row r="768" customFormat="false" ht="30" hidden="false" customHeight="false" outlineLevel="0" collapsed="false">
      <c r="A768" s="351" t="n">
        <f aca="false">IF(O768&lt;&gt;0,O768,A767)</f>
        <v>92788</v>
      </c>
      <c r="B768" s="205" t="n">
        <v>92804</v>
      </c>
      <c r="C768" s="206" t="s">
        <v>2798</v>
      </c>
      <c r="D768" s="206" t="s">
        <v>2702</v>
      </c>
      <c r="E768" s="207" t="s">
        <v>2415</v>
      </c>
      <c r="F768" s="207" t="s">
        <v>2515</v>
      </c>
      <c r="G768" s="352" t="n">
        <v>1</v>
      </c>
      <c r="H768" s="253" t="n">
        <f aca="false">VLOOKUP(B768,'CMP-SIN-SD-10-2023'!A:D,4,0)</f>
        <v>9.1</v>
      </c>
      <c r="I768" s="253" t="s">
        <v>2417</v>
      </c>
      <c r="J768" s="220" t="n">
        <f aca="false">TRUNC((H768*G768),2)</f>
        <v>9.1</v>
      </c>
      <c r="M768" s="220" t="n">
        <f aca="false">VLOOKUP(B768,'CMP-SIN-SD-10-2023'!A:D,4,0)</f>
        <v>9.1</v>
      </c>
      <c r="N768" s="220" t="n">
        <f aca="false">M768=H768</f>
        <v>1</v>
      </c>
      <c r="P768" s="333" t="s">
        <v>2418</v>
      </c>
    </row>
    <row r="769" customFormat="false" ht="15" hidden="false" customHeight="false" outlineLevel="0" collapsed="false">
      <c r="A769" s="351" t="n">
        <f aca="false">IF(O769&lt;&gt;0,O769,A768)</f>
        <v>92788</v>
      </c>
      <c r="B769" s="205" t="n">
        <v>88238</v>
      </c>
      <c r="C769" s="206" t="s">
        <v>2798</v>
      </c>
      <c r="D769" s="206" t="s">
        <v>2696</v>
      </c>
      <c r="E769" s="207" t="s">
        <v>2415</v>
      </c>
      <c r="F769" s="207" t="s">
        <v>2502</v>
      </c>
      <c r="G769" s="352" t="n">
        <v>0.0073</v>
      </c>
      <c r="H769" s="253" t="n">
        <f aca="false">VLOOKUP(B769,'CMP-SIN-SD-10-2023'!A:D,4,0)</f>
        <v>22.75</v>
      </c>
      <c r="I769" s="253" t="s">
        <v>2417</v>
      </c>
      <c r="J769" s="220" t="n">
        <f aca="false">TRUNC((H769*G769),2)</f>
        <v>0.16</v>
      </c>
      <c r="M769" s="220" t="n">
        <f aca="false">VLOOKUP(B769,'CMP-SIN-SD-10-2023'!A:D,4,0)</f>
        <v>22.75</v>
      </c>
      <c r="N769" s="220" t="n">
        <f aca="false">M769=H769</f>
        <v>1</v>
      </c>
      <c r="P769" s="333" t="s">
        <v>2418</v>
      </c>
    </row>
    <row r="770" customFormat="false" ht="15" hidden="false" customHeight="false" outlineLevel="0" collapsed="false">
      <c r="A770" s="351" t="n">
        <f aca="false">IF(O770&lt;&gt;0,O770,A769)</f>
        <v>92788</v>
      </c>
      <c r="B770" s="205" t="n">
        <v>88245</v>
      </c>
      <c r="C770" s="206" t="s">
        <v>2798</v>
      </c>
      <c r="D770" s="206" t="s">
        <v>2697</v>
      </c>
      <c r="E770" s="207" t="s">
        <v>2415</v>
      </c>
      <c r="F770" s="207" t="s">
        <v>2502</v>
      </c>
      <c r="G770" s="352" t="n">
        <v>0.0446</v>
      </c>
      <c r="H770" s="253" t="n">
        <f aca="false">VLOOKUP(B770,'CMP-SIN-SD-10-2023'!A:D,4,0)</f>
        <v>29.32</v>
      </c>
      <c r="I770" s="253" t="s">
        <v>2417</v>
      </c>
      <c r="J770" s="220" t="n">
        <f aca="false">TRUNC((H770*G770),2)</f>
        <v>1.3</v>
      </c>
      <c r="M770" s="220" t="n">
        <f aca="false">VLOOKUP(B770,'CMP-SIN-SD-10-2023'!A:D,4,0)</f>
        <v>29.32</v>
      </c>
      <c r="N770" s="220" t="n">
        <f aca="false">M770=H770</f>
        <v>1</v>
      </c>
      <c r="P770" s="333" t="s">
        <v>2418</v>
      </c>
    </row>
    <row r="771" customFormat="false" ht="45" hidden="false" customHeight="false" outlineLevel="0" collapsed="false">
      <c r="A771" s="351" t="n">
        <f aca="false">IF(O771&lt;&gt;0,O771,A770)</f>
        <v>92788</v>
      </c>
      <c r="B771" s="205" t="n">
        <v>39017</v>
      </c>
      <c r="C771" s="206" t="s">
        <v>2798</v>
      </c>
      <c r="D771" s="206" t="s">
        <v>2698</v>
      </c>
      <c r="E771" s="207" t="s">
        <v>2415</v>
      </c>
      <c r="F771" s="207" t="s">
        <v>2430</v>
      </c>
      <c r="G771" s="352" t="n">
        <v>0.147</v>
      </c>
      <c r="H771" s="253" t="n">
        <f aca="false">VLOOKUP(B771,'INS-SIN-SD-10-2023'!A:D,4,0)</f>
        <v>0.22</v>
      </c>
      <c r="I771" s="253" t="s">
        <v>2417</v>
      </c>
      <c r="J771" s="220" t="n">
        <f aca="false">TRUNC((H771*G771),2)</f>
        <v>0.03</v>
      </c>
      <c r="M771" s="220" t="n">
        <f aca="false">VLOOKUP(B771,'INS-SIN-SD-10-2023'!A:D,4,0)</f>
        <v>0.22</v>
      </c>
      <c r="N771" s="220" t="n">
        <f aca="false">M771=H771</f>
        <v>1</v>
      </c>
      <c r="P771" s="333" t="s">
        <v>2492</v>
      </c>
    </row>
    <row r="772" customFormat="false" ht="30" hidden="false" customHeight="false" outlineLevel="0" collapsed="false">
      <c r="A772" s="351" t="n">
        <f aca="false">IF(O772&lt;&gt;0,O772,A771)</f>
        <v>92788</v>
      </c>
      <c r="B772" s="205" t="n">
        <v>43132</v>
      </c>
      <c r="C772" s="206" t="s">
        <v>2798</v>
      </c>
      <c r="D772" s="206" t="s">
        <v>2699</v>
      </c>
      <c r="E772" s="207" t="s">
        <v>2415</v>
      </c>
      <c r="F772" s="207" t="s">
        <v>2515</v>
      </c>
      <c r="G772" s="352" t="n">
        <v>0.025</v>
      </c>
      <c r="H772" s="253" t="n">
        <f aca="false">VLOOKUP(B772,'INS-SIN-SD-10-2023'!A:D,4,0)</f>
        <v>16.7</v>
      </c>
      <c r="I772" s="253" t="s">
        <v>2417</v>
      </c>
      <c r="J772" s="220" t="n">
        <f aca="false">TRUNC((H772*G772),2)</f>
        <v>0.41</v>
      </c>
      <c r="M772" s="220" t="n">
        <f aca="false">VLOOKUP(B772,'INS-SIN-SD-10-2023'!A:D,4,0)</f>
        <v>16.7</v>
      </c>
      <c r="N772" s="220" t="n">
        <f aca="false">M772=H772</f>
        <v>1</v>
      </c>
      <c r="P772" s="333" t="s">
        <v>2492</v>
      </c>
    </row>
    <row r="773" customFormat="false" ht="45" hidden="false" customHeight="false" outlineLevel="0" collapsed="false">
      <c r="A773" s="353" t="n">
        <v>92922</v>
      </c>
      <c r="B773" s="354" t="s">
        <v>2411</v>
      </c>
      <c r="C773" s="355" t="s">
        <v>2799</v>
      </c>
      <c r="D773" s="355" t="s">
        <v>2787</v>
      </c>
      <c r="E773" s="356" t="s">
        <v>2515</v>
      </c>
      <c r="F773" s="356" t="s">
        <v>2415</v>
      </c>
      <c r="G773" s="357" t="s">
        <v>2416</v>
      </c>
      <c r="H773" s="358" t="s">
        <v>2417</v>
      </c>
      <c r="I773" s="350" t="n">
        <f aca="false">SUMIF(A:A,A773,J:J)</f>
        <v>10.61</v>
      </c>
      <c r="K773" s="220" t="n">
        <f aca="false">VLOOKUP(A773,'CMP-SIN-SD-10-2023'!A:D,4,0)</f>
        <v>10.61</v>
      </c>
      <c r="L773" s="220" t="n">
        <f aca="false">K773=I773</f>
        <v>1</v>
      </c>
      <c r="P773" s="333" t="s">
        <v>2418</v>
      </c>
    </row>
    <row r="774" customFormat="false" ht="30" hidden="false" customHeight="false" outlineLevel="0" collapsed="false">
      <c r="A774" s="351" t="n">
        <f aca="false">IF(O774&lt;&gt;0,O774,A773)</f>
        <v>92922</v>
      </c>
      <c r="B774" s="205" t="n">
        <v>92805</v>
      </c>
      <c r="C774" s="206" t="s">
        <v>2787</v>
      </c>
      <c r="D774" s="206" t="s">
        <v>2745</v>
      </c>
      <c r="E774" s="207" t="s">
        <v>2415</v>
      </c>
      <c r="F774" s="207" t="s">
        <v>2515</v>
      </c>
      <c r="G774" s="352" t="n">
        <v>1</v>
      </c>
      <c r="H774" s="253" t="n">
        <f aca="false">VLOOKUP(B774,'CMP-SIN-SD-10-2023'!A:D,4,0)</f>
        <v>9.02</v>
      </c>
      <c r="I774" s="253" t="s">
        <v>2417</v>
      </c>
      <c r="J774" s="220" t="n">
        <f aca="false">TRUNC((H774*G774),2)</f>
        <v>9.02</v>
      </c>
      <c r="M774" s="220" t="n">
        <f aca="false">VLOOKUP(B774,'CMP-SIN-SD-10-2023'!A:D,4,0)</f>
        <v>9.02</v>
      </c>
      <c r="N774" s="220" t="n">
        <f aca="false">M774=H774</f>
        <v>1</v>
      </c>
      <c r="P774" s="333" t="s">
        <v>2418</v>
      </c>
    </row>
    <row r="775" customFormat="false" ht="15" hidden="false" customHeight="false" outlineLevel="0" collapsed="false">
      <c r="A775" s="351" t="n">
        <f aca="false">IF(O775&lt;&gt;0,O775,A774)</f>
        <v>92922</v>
      </c>
      <c r="B775" s="205" t="n">
        <v>88238</v>
      </c>
      <c r="C775" s="206" t="s">
        <v>2787</v>
      </c>
      <c r="D775" s="206" t="s">
        <v>2696</v>
      </c>
      <c r="E775" s="207" t="s">
        <v>2415</v>
      </c>
      <c r="F775" s="207" t="s">
        <v>2502</v>
      </c>
      <c r="G775" s="352" t="n">
        <v>0.0057</v>
      </c>
      <c r="H775" s="253" t="n">
        <f aca="false">VLOOKUP(B775,'CMP-SIN-SD-10-2023'!A:D,4,0)</f>
        <v>22.75</v>
      </c>
      <c r="I775" s="253" t="s">
        <v>2417</v>
      </c>
      <c r="J775" s="220" t="n">
        <f aca="false">TRUNC((H775*G775),2)</f>
        <v>0.12</v>
      </c>
      <c r="M775" s="220" t="n">
        <f aca="false">VLOOKUP(B775,'CMP-SIN-SD-10-2023'!A:D,4,0)</f>
        <v>22.75</v>
      </c>
      <c r="N775" s="220" t="n">
        <f aca="false">M775=H775</f>
        <v>1</v>
      </c>
      <c r="P775" s="333" t="s">
        <v>2418</v>
      </c>
    </row>
    <row r="776" customFormat="false" ht="15" hidden="false" customHeight="false" outlineLevel="0" collapsed="false">
      <c r="A776" s="351" t="n">
        <f aca="false">IF(O776&lt;&gt;0,O776,A775)</f>
        <v>92922</v>
      </c>
      <c r="B776" s="205" t="n">
        <v>88245</v>
      </c>
      <c r="C776" s="206" t="s">
        <v>2787</v>
      </c>
      <c r="D776" s="206" t="s">
        <v>2697</v>
      </c>
      <c r="E776" s="207" t="s">
        <v>2415</v>
      </c>
      <c r="F776" s="207" t="s">
        <v>2502</v>
      </c>
      <c r="G776" s="352" t="n">
        <v>0.0351</v>
      </c>
      <c r="H776" s="253" t="n">
        <f aca="false">VLOOKUP(B776,'CMP-SIN-SD-10-2023'!A:D,4,0)</f>
        <v>29.32</v>
      </c>
      <c r="I776" s="253" t="s">
        <v>2417</v>
      </c>
      <c r="J776" s="220" t="n">
        <f aca="false">TRUNC((H776*G776),2)</f>
        <v>1.02</v>
      </c>
      <c r="M776" s="220" t="n">
        <f aca="false">VLOOKUP(B776,'CMP-SIN-SD-10-2023'!A:D,4,0)</f>
        <v>29.32</v>
      </c>
      <c r="N776" s="220" t="n">
        <f aca="false">M776=H776</f>
        <v>1</v>
      </c>
      <c r="P776" s="333" t="s">
        <v>2418</v>
      </c>
    </row>
    <row r="777" customFormat="false" ht="45" hidden="false" customHeight="false" outlineLevel="0" collapsed="false">
      <c r="A777" s="351" t="n">
        <f aca="false">IF(O777&lt;&gt;0,O777,A776)</f>
        <v>92922</v>
      </c>
      <c r="B777" s="205" t="n">
        <v>39017</v>
      </c>
      <c r="C777" s="206" t="s">
        <v>2787</v>
      </c>
      <c r="D777" s="206" t="s">
        <v>2698</v>
      </c>
      <c r="E777" s="207" t="s">
        <v>2415</v>
      </c>
      <c r="F777" s="207" t="s">
        <v>2430</v>
      </c>
      <c r="G777" s="352" t="n">
        <v>0.212</v>
      </c>
      <c r="H777" s="253" t="n">
        <f aca="false">VLOOKUP(B777,'INS-SIN-SD-10-2023'!A:D,4,0)</f>
        <v>0.22</v>
      </c>
      <c r="I777" s="253" t="s">
        <v>2417</v>
      </c>
      <c r="J777" s="220" t="n">
        <f aca="false">TRUNC((H777*G777),2)</f>
        <v>0.04</v>
      </c>
      <c r="M777" s="220" t="n">
        <f aca="false">VLOOKUP(B777,'INS-SIN-SD-10-2023'!A:D,4,0)</f>
        <v>0.22</v>
      </c>
      <c r="N777" s="220" t="n">
        <f aca="false">M777=H777</f>
        <v>1</v>
      </c>
      <c r="P777" s="333" t="s">
        <v>2492</v>
      </c>
    </row>
    <row r="778" customFormat="false" ht="30" hidden="false" customHeight="false" outlineLevel="0" collapsed="false">
      <c r="A778" s="351" t="n">
        <f aca="false">IF(O778&lt;&gt;0,O778,A777)</f>
        <v>92922</v>
      </c>
      <c r="B778" s="205" t="n">
        <v>43132</v>
      </c>
      <c r="C778" s="206" t="s">
        <v>2787</v>
      </c>
      <c r="D778" s="206" t="s">
        <v>2699</v>
      </c>
      <c r="E778" s="207" t="s">
        <v>2415</v>
      </c>
      <c r="F778" s="207" t="s">
        <v>2515</v>
      </c>
      <c r="G778" s="352" t="n">
        <v>0.025</v>
      </c>
      <c r="H778" s="253" t="n">
        <f aca="false">VLOOKUP(B778,'INS-SIN-SD-10-2023'!A:D,4,0)</f>
        <v>16.7</v>
      </c>
      <c r="I778" s="253" t="s">
        <v>2417</v>
      </c>
      <c r="J778" s="220" t="n">
        <f aca="false">TRUNC((H778*G778),2)</f>
        <v>0.41</v>
      </c>
      <c r="M778" s="220" t="n">
        <f aca="false">VLOOKUP(B778,'INS-SIN-SD-10-2023'!A:D,4,0)</f>
        <v>16.7</v>
      </c>
      <c r="N778" s="220" t="n">
        <f aca="false">M778=H778</f>
        <v>1</v>
      </c>
      <c r="P778" s="333" t="s">
        <v>2492</v>
      </c>
    </row>
    <row r="779" customFormat="false" ht="60" hidden="false" customHeight="false" outlineLevel="0" collapsed="false">
      <c r="A779" s="353" t="n">
        <v>92780</v>
      </c>
      <c r="B779" s="354" t="s">
        <v>2411</v>
      </c>
      <c r="C779" s="355" t="s">
        <v>2800</v>
      </c>
      <c r="D779" s="355" t="s">
        <v>2767</v>
      </c>
      <c r="E779" s="356" t="s">
        <v>2515</v>
      </c>
      <c r="F779" s="356" t="s">
        <v>2415</v>
      </c>
      <c r="G779" s="357" t="s">
        <v>2416</v>
      </c>
      <c r="H779" s="358" t="s">
        <v>2417</v>
      </c>
      <c r="I779" s="350" t="n">
        <f aca="false">SUMIF(A:A,A779,J:J)</f>
        <v>11.04</v>
      </c>
      <c r="K779" s="220" t="e">
        <f aca="false">VLOOKUP(A779,'CMP-SIN-SD-10-2023'!A:D,4,0)</f>
        <v>#N/A</v>
      </c>
      <c r="L779" s="220" t="e">
        <f aca="false">K779=I779</f>
        <v>#N/A</v>
      </c>
      <c r="P779" s="333" t="s">
        <v>2418</v>
      </c>
    </row>
    <row r="780" customFormat="false" ht="30" hidden="false" customHeight="false" outlineLevel="0" collapsed="false">
      <c r="A780" s="351" t="n">
        <f aca="false">IF(O780&lt;&gt;0,O780,A779)</f>
        <v>92780</v>
      </c>
      <c r="B780" s="205" t="n">
        <v>92796</v>
      </c>
      <c r="C780" s="206" t="s">
        <v>2767</v>
      </c>
      <c r="D780" s="206" t="s">
        <v>2801</v>
      </c>
      <c r="E780" s="207" t="s">
        <v>2415</v>
      </c>
      <c r="F780" s="207" t="s">
        <v>2515</v>
      </c>
      <c r="G780" s="352" t="n">
        <v>1</v>
      </c>
      <c r="H780" s="253" t="n">
        <v>9.04</v>
      </c>
      <c r="I780" s="253" t="s">
        <v>2417</v>
      </c>
      <c r="J780" s="220" t="n">
        <f aca="false">TRUNC((H780*G780),2)</f>
        <v>9.04</v>
      </c>
      <c r="M780" s="220" t="e">
        <f aca="false">VLOOKUP(B780,'INS-SIN-SD-10-2023'!A:D,4,0)</f>
        <v>#N/A</v>
      </c>
      <c r="N780" s="220" t="e">
        <f aca="false">M780=H780</f>
        <v>#N/A</v>
      </c>
      <c r="P780" s="333" t="s">
        <v>2418</v>
      </c>
    </row>
    <row r="781" customFormat="false" ht="15" hidden="false" customHeight="false" outlineLevel="0" collapsed="false">
      <c r="A781" s="351" t="n">
        <f aca="false">IF(O781&lt;&gt;0,O781,A780)</f>
        <v>92780</v>
      </c>
      <c r="B781" s="205" t="n">
        <v>88238</v>
      </c>
      <c r="C781" s="206" t="s">
        <v>2767</v>
      </c>
      <c r="D781" s="206" t="s">
        <v>2696</v>
      </c>
      <c r="E781" s="207" t="s">
        <v>2415</v>
      </c>
      <c r="F781" s="207" t="s">
        <v>2502</v>
      </c>
      <c r="G781" s="352" t="n">
        <v>0.0077</v>
      </c>
      <c r="H781" s="253" t="n">
        <f aca="false">VLOOKUP(B781,'CMP-SIN-SD-10-2023'!A:D,4,0)</f>
        <v>22.75</v>
      </c>
      <c r="I781" s="253" t="s">
        <v>2417</v>
      </c>
      <c r="J781" s="220" t="n">
        <f aca="false">TRUNC((H781*G781),2)</f>
        <v>0.17</v>
      </c>
      <c r="M781" s="220" t="n">
        <f aca="false">VLOOKUP(B781,'CMP-SIN-SD-10-2023'!A:D,4,0)</f>
        <v>22.75</v>
      </c>
      <c r="N781" s="220" t="n">
        <f aca="false">M781=H781</f>
        <v>1</v>
      </c>
      <c r="P781" s="333" t="s">
        <v>2418</v>
      </c>
    </row>
    <row r="782" customFormat="false" ht="15" hidden="false" customHeight="false" outlineLevel="0" collapsed="false">
      <c r="A782" s="351" t="n">
        <f aca="false">IF(O782&lt;&gt;0,O782,A781)</f>
        <v>92780</v>
      </c>
      <c r="B782" s="205" t="n">
        <v>88245</v>
      </c>
      <c r="C782" s="206" t="s">
        <v>2767</v>
      </c>
      <c r="D782" s="206" t="s">
        <v>2697</v>
      </c>
      <c r="E782" s="207" t="s">
        <v>2415</v>
      </c>
      <c r="F782" s="207" t="s">
        <v>2502</v>
      </c>
      <c r="G782" s="352" t="n">
        <v>0.0473</v>
      </c>
      <c r="H782" s="253" t="n">
        <f aca="false">VLOOKUP(B782,'CMP-SIN-SD-10-2023'!A:D,4,0)</f>
        <v>29.32</v>
      </c>
      <c r="I782" s="253" t="s">
        <v>2417</v>
      </c>
      <c r="J782" s="220" t="n">
        <f aca="false">TRUNC((H782*G782),2)</f>
        <v>1.38</v>
      </c>
      <c r="M782" s="220" t="n">
        <f aca="false">VLOOKUP(B782,'CMP-SIN-SD-10-2023'!A:D,4,0)</f>
        <v>29.32</v>
      </c>
      <c r="N782" s="220" t="n">
        <f aca="false">M782=H782</f>
        <v>1</v>
      </c>
      <c r="P782" s="333" t="s">
        <v>2418</v>
      </c>
    </row>
    <row r="783" customFormat="false" ht="45" hidden="false" customHeight="false" outlineLevel="0" collapsed="false">
      <c r="A783" s="351" t="n">
        <f aca="false">IF(O783&lt;&gt;0,O783,A782)</f>
        <v>92780</v>
      </c>
      <c r="B783" s="205" t="n">
        <v>39017</v>
      </c>
      <c r="C783" s="206" t="s">
        <v>2767</v>
      </c>
      <c r="D783" s="206" t="s">
        <v>2698</v>
      </c>
      <c r="E783" s="207" t="s">
        <v>2415</v>
      </c>
      <c r="F783" s="207" t="s">
        <v>2430</v>
      </c>
      <c r="G783" s="352" t="n">
        <v>0.212</v>
      </c>
      <c r="H783" s="253" t="n">
        <f aca="false">VLOOKUP(B783,'INS-SIN-SD-10-2023'!A:D,4,0)</f>
        <v>0.22</v>
      </c>
      <c r="I783" s="253" t="s">
        <v>2417</v>
      </c>
      <c r="J783" s="220" t="n">
        <f aca="false">TRUNC((H783*G783),2)</f>
        <v>0.04</v>
      </c>
      <c r="M783" s="220" t="n">
        <f aca="false">VLOOKUP(B783,'INS-SIN-SD-10-2023'!A:D,4,0)</f>
        <v>0.22</v>
      </c>
      <c r="N783" s="220" t="n">
        <f aca="false">M783=H783</f>
        <v>1</v>
      </c>
      <c r="P783" s="333" t="s">
        <v>2492</v>
      </c>
    </row>
    <row r="784" customFormat="false" ht="30" hidden="false" customHeight="false" outlineLevel="0" collapsed="false">
      <c r="A784" s="351" t="n">
        <f aca="false">IF(O784&lt;&gt;0,O784,A783)</f>
        <v>92780</v>
      </c>
      <c r="B784" s="205" t="n">
        <v>43132</v>
      </c>
      <c r="C784" s="206" t="s">
        <v>2767</v>
      </c>
      <c r="D784" s="206" t="s">
        <v>2699</v>
      </c>
      <c r="E784" s="207" t="s">
        <v>2415</v>
      </c>
      <c r="F784" s="207" t="s">
        <v>2515</v>
      </c>
      <c r="G784" s="352" t="n">
        <v>0.025</v>
      </c>
      <c r="H784" s="253" t="n">
        <f aca="false">VLOOKUP(B784,'INS-SIN-SD-10-2023'!A:D,4,0)</f>
        <v>16.7</v>
      </c>
      <c r="I784" s="253" t="s">
        <v>2417</v>
      </c>
      <c r="J784" s="220" t="n">
        <f aca="false">TRUNC((H784*G784),2)</f>
        <v>0.41</v>
      </c>
      <c r="M784" s="220" t="n">
        <f aca="false">VLOOKUP(B784,'INS-SIN-SD-10-2023'!A:D,4,0)</f>
        <v>16.7</v>
      </c>
      <c r="N784" s="220" t="n">
        <f aca="false">M784=H784</f>
        <v>1</v>
      </c>
      <c r="P784" s="333" t="s">
        <v>2492</v>
      </c>
    </row>
    <row r="785" customFormat="false" ht="30" hidden="false" customHeight="false" outlineLevel="0" collapsed="false">
      <c r="A785" s="353" t="n">
        <v>92267</v>
      </c>
      <c r="B785" s="354" t="s">
        <v>2411</v>
      </c>
      <c r="C785" s="355" t="s">
        <v>2802</v>
      </c>
      <c r="D785" s="355" t="s">
        <v>2722</v>
      </c>
      <c r="E785" s="356" t="s">
        <v>2414</v>
      </c>
      <c r="F785" s="356" t="s">
        <v>2415</v>
      </c>
      <c r="G785" s="357" t="s">
        <v>2416</v>
      </c>
      <c r="H785" s="358" t="s">
        <v>2417</v>
      </c>
      <c r="I785" s="350" t="n">
        <f aca="false">SUMIF(A:A,A785,J:J)</f>
        <v>46.69</v>
      </c>
      <c r="K785" s="220" t="n">
        <f aca="false">VLOOKUP(A785,'CMP-SIN-SD-10-2023'!A:D,4,0)</f>
        <v>46.69</v>
      </c>
      <c r="L785" s="220" t="n">
        <f aca="false">K785=I785</f>
        <v>1</v>
      </c>
      <c r="P785" s="333" t="s">
        <v>2418</v>
      </c>
    </row>
    <row r="786" customFormat="false" ht="15" hidden="false" customHeight="false" outlineLevel="0" collapsed="false">
      <c r="A786" s="351" t="n">
        <f aca="false">IF(O786&lt;&gt;0,O786,A785)</f>
        <v>92267</v>
      </c>
      <c r="B786" s="205" t="n">
        <v>88239</v>
      </c>
      <c r="C786" s="206" t="s">
        <v>2722</v>
      </c>
      <c r="D786" s="206" t="s">
        <v>2601</v>
      </c>
      <c r="E786" s="207" t="s">
        <v>2415</v>
      </c>
      <c r="F786" s="207" t="s">
        <v>2502</v>
      </c>
      <c r="G786" s="352" t="n">
        <v>0.005</v>
      </c>
      <c r="H786" s="253" t="n">
        <f aca="false">VLOOKUP(B786,'CMP-SIN-SD-10-2023'!A:D,4,0)</f>
        <v>22.62</v>
      </c>
      <c r="I786" s="253" t="s">
        <v>2417</v>
      </c>
      <c r="J786" s="220" t="n">
        <f aca="false">TRUNC((H786*G786),2)</f>
        <v>0.11</v>
      </c>
      <c r="M786" s="220" t="n">
        <f aca="false">VLOOKUP(B786,'CMP-SIN-SD-10-2023'!A:D,4,0)</f>
        <v>22.62</v>
      </c>
      <c r="N786" s="220" t="n">
        <f aca="false">M786=H786</f>
        <v>1</v>
      </c>
      <c r="P786" s="333" t="s">
        <v>2418</v>
      </c>
    </row>
    <row r="787" customFormat="false" ht="15" hidden="false" customHeight="false" outlineLevel="0" collapsed="false">
      <c r="A787" s="351" t="n">
        <f aca="false">IF(O787&lt;&gt;0,O787,A786)</f>
        <v>92267</v>
      </c>
      <c r="B787" s="205" t="n">
        <v>88262</v>
      </c>
      <c r="C787" s="206" t="s">
        <v>2722</v>
      </c>
      <c r="D787" s="206" t="s">
        <v>2501</v>
      </c>
      <c r="E787" s="207" t="s">
        <v>2415</v>
      </c>
      <c r="F787" s="207" t="s">
        <v>2502</v>
      </c>
      <c r="G787" s="352" t="n">
        <v>0.005</v>
      </c>
      <c r="H787" s="253" t="n">
        <f aca="false">VLOOKUP(B787,'CMP-SIN-SD-10-2023'!A:D,4,0)</f>
        <v>29.14</v>
      </c>
      <c r="I787" s="253" t="s">
        <v>2417</v>
      </c>
      <c r="J787" s="220" t="n">
        <f aca="false">TRUNC((H787*G787),2)</f>
        <v>0.14</v>
      </c>
      <c r="M787" s="220" t="n">
        <f aca="false">VLOOKUP(B787,'CMP-SIN-SD-10-2023'!A:D,4,0)</f>
        <v>29.14</v>
      </c>
      <c r="N787" s="220" t="n">
        <f aca="false">M787=H787</f>
        <v>1</v>
      </c>
      <c r="P787" s="333" t="s">
        <v>2418</v>
      </c>
    </row>
    <row r="788" customFormat="false" ht="30" hidden="false" customHeight="false" outlineLevel="0" collapsed="false">
      <c r="A788" s="351" t="n">
        <f aca="false">IF(O788&lt;&gt;0,O788,A787)</f>
        <v>92267</v>
      </c>
      <c r="B788" s="205" t="n">
        <v>91692</v>
      </c>
      <c r="C788" s="206" t="s">
        <v>2722</v>
      </c>
      <c r="D788" s="206" t="s">
        <v>2602</v>
      </c>
      <c r="E788" s="207" t="s">
        <v>2415</v>
      </c>
      <c r="F788" s="207" t="s">
        <v>2603</v>
      </c>
      <c r="G788" s="352" t="n">
        <v>0.005</v>
      </c>
      <c r="H788" s="253" t="n">
        <f aca="false">VLOOKUP(B788,'CMP-SIN-SD-10-2023'!A:D,4,0)</f>
        <v>25.48</v>
      </c>
      <c r="I788" s="253" t="s">
        <v>2417</v>
      </c>
      <c r="J788" s="220" t="n">
        <f aca="false">TRUNC((H788*G788),2)</f>
        <v>0.12</v>
      </c>
      <c r="M788" s="220" t="n">
        <f aca="false">VLOOKUP(B788,'CMP-SIN-SD-10-2023'!A:D,4,0)</f>
        <v>25.48</v>
      </c>
      <c r="N788" s="220" t="n">
        <f aca="false">M788=H788</f>
        <v>1</v>
      </c>
      <c r="P788" s="333" t="s">
        <v>2418</v>
      </c>
    </row>
    <row r="789" customFormat="false" ht="30" hidden="false" customHeight="false" outlineLevel="0" collapsed="false">
      <c r="A789" s="351" t="n">
        <f aca="false">IF(O789&lt;&gt;0,O789,A788)</f>
        <v>92267</v>
      </c>
      <c r="B789" s="205" t="n">
        <v>91693</v>
      </c>
      <c r="C789" s="206" t="s">
        <v>2722</v>
      </c>
      <c r="D789" s="206" t="s">
        <v>2604</v>
      </c>
      <c r="E789" s="207" t="s">
        <v>2415</v>
      </c>
      <c r="F789" s="207" t="s">
        <v>2605</v>
      </c>
      <c r="G789" s="352" t="n">
        <v>0.022</v>
      </c>
      <c r="H789" s="253" t="n">
        <f aca="false">VLOOKUP(B789,'CMP-SIN-SD-10-2023'!A:D,4,0)</f>
        <v>24.51</v>
      </c>
      <c r="I789" s="253" t="s">
        <v>2417</v>
      </c>
      <c r="J789" s="220" t="n">
        <f aca="false">TRUNC((H789*G789),2)</f>
        <v>0.53</v>
      </c>
      <c r="M789" s="220" t="n">
        <f aca="false">VLOOKUP(B789,'CMP-SIN-SD-10-2023'!A:D,4,0)</f>
        <v>24.51</v>
      </c>
      <c r="N789" s="220" t="n">
        <f aca="false">M789=H789</f>
        <v>1</v>
      </c>
      <c r="P789" s="333" t="s">
        <v>2418</v>
      </c>
    </row>
    <row r="790" customFormat="false" ht="30" hidden="false" customHeight="false" outlineLevel="0" collapsed="false">
      <c r="A790" s="351" t="n">
        <f aca="false">IF(O790&lt;&gt;0,O790,A789)</f>
        <v>92267</v>
      </c>
      <c r="B790" s="205" t="n">
        <v>1358</v>
      </c>
      <c r="C790" s="206" t="s">
        <v>2722</v>
      </c>
      <c r="D790" s="206" t="s">
        <v>2752</v>
      </c>
      <c r="E790" s="207" t="s">
        <v>2415</v>
      </c>
      <c r="F790" s="207" t="s">
        <v>2414</v>
      </c>
      <c r="G790" s="352" t="n">
        <v>1.05</v>
      </c>
      <c r="H790" s="253" t="n">
        <f aca="false">VLOOKUP(B790,'INS-SIN-SD-10-2023'!A:D,4,0)</f>
        <v>43.61</v>
      </c>
      <c r="I790" s="253" t="s">
        <v>2417</v>
      </c>
      <c r="J790" s="220" t="n">
        <f aca="false">TRUNC((H790*G790),2)</f>
        <v>45.79</v>
      </c>
      <c r="M790" s="220" t="n">
        <f aca="false">VLOOKUP(B790,'INS-SIN-SD-10-2023'!A:D,4,0)</f>
        <v>43.61</v>
      </c>
      <c r="N790" s="220" t="n">
        <f aca="false">M790=H790</f>
        <v>1</v>
      </c>
      <c r="P790" s="333" t="s">
        <v>2492</v>
      </c>
    </row>
    <row r="791" customFormat="false" ht="45" hidden="false" customHeight="false" outlineLevel="0" collapsed="false">
      <c r="A791" s="353" t="n">
        <v>92786</v>
      </c>
      <c r="B791" s="354" t="s">
        <v>2411</v>
      </c>
      <c r="C791" s="355" t="s">
        <v>2803</v>
      </c>
      <c r="D791" s="355" t="s">
        <v>2796</v>
      </c>
      <c r="E791" s="356" t="s">
        <v>2515</v>
      </c>
      <c r="F791" s="356" t="s">
        <v>2415</v>
      </c>
      <c r="G791" s="357" t="s">
        <v>2416</v>
      </c>
      <c r="H791" s="358" t="s">
        <v>2417</v>
      </c>
      <c r="I791" s="350" t="n">
        <f aca="false">SUMIF(A:A,A791,J:J)</f>
        <v>14.87</v>
      </c>
      <c r="K791" s="220" t="e">
        <f aca="false">VLOOKUP(A791,'CMP-SIN-SD-10-2023'!A:D,4,0)</f>
        <v>#N/A</v>
      </c>
      <c r="L791" s="220" t="e">
        <f aca="false">K791=I791</f>
        <v>#N/A</v>
      </c>
      <c r="P791" s="333" t="s">
        <v>2418</v>
      </c>
    </row>
    <row r="792" customFormat="false" ht="15" hidden="false" customHeight="false" outlineLevel="0" collapsed="false">
      <c r="A792" s="351" t="n">
        <f aca="false">IF(O792&lt;&gt;0,O792,A791)</f>
        <v>92786</v>
      </c>
      <c r="B792" s="205" t="n">
        <v>92802</v>
      </c>
      <c r="C792" s="206" t="s">
        <v>2796</v>
      </c>
      <c r="D792" s="206" t="s">
        <v>2720</v>
      </c>
      <c r="E792" s="207" t="s">
        <v>2415</v>
      </c>
      <c r="F792" s="207" t="s">
        <v>2515</v>
      </c>
      <c r="G792" s="352" t="n">
        <v>1</v>
      </c>
      <c r="H792" s="253" t="n">
        <f aca="false">VLOOKUP(B792,'CMP-SIN-SD-10-2023'!A:D,4,0)</f>
        <v>11.48</v>
      </c>
      <c r="I792" s="253" t="s">
        <v>2417</v>
      </c>
      <c r="J792" s="220" t="n">
        <f aca="false">TRUNC((H792*G792),2)</f>
        <v>11.48</v>
      </c>
      <c r="M792" s="220" t="n">
        <f aca="false">VLOOKUP(B792,'CMP-SIN-SD-10-2023'!A:D,4,0)</f>
        <v>11.48</v>
      </c>
      <c r="N792" s="220" t="n">
        <f aca="false">M792=H792</f>
        <v>1</v>
      </c>
      <c r="P792" s="333" t="s">
        <v>2418</v>
      </c>
    </row>
    <row r="793" customFormat="false" ht="15" hidden="false" customHeight="false" outlineLevel="0" collapsed="false">
      <c r="A793" s="351" t="n">
        <f aca="false">IF(O793&lt;&gt;0,O793,A792)</f>
        <v>92786</v>
      </c>
      <c r="B793" s="205" t="n">
        <v>88238</v>
      </c>
      <c r="C793" s="206" t="s">
        <v>2796</v>
      </c>
      <c r="D793" s="206" t="s">
        <v>2696</v>
      </c>
      <c r="E793" s="207" t="s">
        <v>2415</v>
      </c>
      <c r="F793" s="207" t="s">
        <v>2502</v>
      </c>
      <c r="G793" s="352" t="n">
        <v>0.014</v>
      </c>
      <c r="H793" s="253" t="n">
        <f aca="false">VLOOKUP(B793,'CMP-SIN-SD-10-2023'!A:D,4,0)</f>
        <v>22.75</v>
      </c>
      <c r="I793" s="253" t="s">
        <v>2417</v>
      </c>
      <c r="J793" s="220" t="n">
        <f aca="false">TRUNC((H793*G793),2)</f>
        <v>0.31</v>
      </c>
      <c r="M793" s="220" t="n">
        <f aca="false">VLOOKUP(B793,'CMP-SIN-SD-10-2023'!A:D,4,0)</f>
        <v>22.75</v>
      </c>
      <c r="N793" s="220" t="n">
        <f aca="false">M793=H793</f>
        <v>1</v>
      </c>
      <c r="P793" s="333" t="s">
        <v>2418</v>
      </c>
    </row>
    <row r="794" customFormat="false" ht="15" hidden="false" customHeight="false" outlineLevel="0" collapsed="false">
      <c r="A794" s="351" t="n">
        <f aca="false">IF(O794&lt;&gt;0,O794,A793)</f>
        <v>92786</v>
      </c>
      <c r="B794" s="205" t="n">
        <v>88245</v>
      </c>
      <c r="C794" s="206" t="s">
        <v>2796</v>
      </c>
      <c r="D794" s="206" t="s">
        <v>2697</v>
      </c>
      <c r="E794" s="207" t="s">
        <v>2415</v>
      </c>
      <c r="F794" s="207" t="s">
        <v>2502</v>
      </c>
      <c r="G794" s="352" t="n">
        <v>0.0859</v>
      </c>
      <c r="H794" s="253" t="n">
        <f aca="false">VLOOKUP(B794,'CMP-SIN-SD-10-2023'!A:D,4,0)</f>
        <v>29.32</v>
      </c>
      <c r="I794" s="253" t="s">
        <v>2417</v>
      </c>
      <c r="J794" s="220" t="n">
        <f aca="false">TRUNC((H794*G794),2)</f>
        <v>2.51</v>
      </c>
      <c r="M794" s="220" t="n">
        <f aca="false">VLOOKUP(B794,'CMP-SIN-SD-10-2023'!A:D,4,0)</f>
        <v>29.32</v>
      </c>
      <c r="N794" s="220" t="n">
        <f aca="false">M794=H794</f>
        <v>1</v>
      </c>
      <c r="P794" s="333" t="s">
        <v>2418</v>
      </c>
    </row>
    <row r="795" customFormat="false" ht="45" hidden="false" customHeight="false" outlineLevel="0" collapsed="false">
      <c r="A795" s="351" t="n">
        <f aca="false">IF(O795&lt;&gt;0,O795,A794)</f>
        <v>92786</v>
      </c>
      <c r="B795" s="205" t="n">
        <v>39017</v>
      </c>
      <c r="C795" s="206" t="s">
        <v>2796</v>
      </c>
      <c r="D795" s="206" t="s">
        <v>2698</v>
      </c>
      <c r="E795" s="207" t="s">
        <v>2415</v>
      </c>
      <c r="F795" s="207" t="s">
        <v>2430</v>
      </c>
      <c r="G795" s="352" t="n">
        <v>0.728</v>
      </c>
      <c r="H795" s="253" t="n">
        <f aca="false">VLOOKUP(B795,'INS-SIN-SD-10-2023'!A:D,4,0)</f>
        <v>0.22</v>
      </c>
      <c r="I795" s="253" t="s">
        <v>2417</v>
      </c>
      <c r="J795" s="220" t="n">
        <f aca="false">TRUNC((H795*G795),2)</f>
        <v>0.16</v>
      </c>
      <c r="M795" s="220" t="n">
        <f aca="false">VLOOKUP(B795,'INS-SIN-SD-10-2023'!A:D,4,0)</f>
        <v>0.22</v>
      </c>
      <c r="N795" s="220" t="n">
        <f aca="false">M795=H795</f>
        <v>1</v>
      </c>
      <c r="P795" s="333" t="s">
        <v>2492</v>
      </c>
    </row>
    <row r="796" customFormat="false" ht="30" hidden="false" customHeight="false" outlineLevel="0" collapsed="false">
      <c r="A796" s="351" t="n">
        <f aca="false">IF(O796&lt;&gt;0,O796,A795)</f>
        <v>92786</v>
      </c>
      <c r="B796" s="205" t="n">
        <v>43132</v>
      </c>
      <c r="C796" s="206" t="s">
        <v>2796</v>
      </c>
      <c r="D796" s="206" t="s">
        <v>2699</v>
      </c>
      <c r="E796" s="207" t="s">
        <v>2415</v>
      </c>
      <c r="F796" s="207" t="s">
        <v>2515</v>
      </c>
      <c r="G796" s="352" t="n">
        <v>0.025</v>
      </c>
      <c r="H796" s="253" t="n">
        <f aca="false">VLOOKUP(B796,'INS-SIN-SD-10-2023'!A:D,4,0)</f>
        <v>16.7</v>
      </c>
      <c r="I796" s="253" t="s">
        <v>2417</v>
      </c>
      <c r="J796" s="220" t="n">
        <f aca="false">TRUNC((H796*G796),2)</f>
        <v>0.41</v>
      </c>
      <c r="M796" s="220" t="n">
        <f aca="false">VLOOKUP(B796,'INS-SIN-SD-10-2023'!A:D,4,0)</f>
        <v>16.7</v>
      </c>
      <c r="N796" s="220" t="n">
        <f aca="false">M796=H796</f>
        <v>1</v>
      </c>
      <c r="P796" s="333" t="s">
        <v>2492</v>
      </c>
    </row>
    <row r="797" customFormat="false" ht="45" hidden="false" customHeight="false" outlineLevel="0" collapsed="false">
      <c r="A797" s="353" t="n">
        <v>92787</v>
      </c>
      <c r="B797" s="354" t="s">
        <v>2411</v>
      </c>
      <c r="C797" s="355" t="s">
        <v>2804</v>
      </c>
      <c r="D797" s="355" t="s">
        <v>2798</v>
      </c>
      <c r="E797" s="356" t="s">
        <v>2515</v>
      </c>
      <c r="F797" s="356" t="s">
        <v>2415</v>
      </c>
      <c r="G797" s="357" t="s">
        <v>2416</v>
      </c>
      <c r="H797" s="358" t="s">
        <v>2417</v>
      </c>
      <c r="I797" s="350" t="n">
        <f aca="false">SUMIF(A:A,A797,J:J)</f>
        <v>13.17</v>
      </c>
      <c r="K797" s="220" t="e">
        <f aca="false">VLOOKUP(A797,'CMP-SIN-SD-10-2023'!A:D,4,0)</f>
        <v>#N/A</v>
      </c>
      <c r="L797" s="220" t="e">
        <f aca="false">K797=I797</f>
        <v>#N/A</v>
      </c>
      <c r="P797" s="333" t="s">
        <v>2418</v>
      </c>
    </row>
    <row r="798" customFormat="false" ht="30" hidden="false" customHeight="false" outlineLevel="0" collapsed="false">
      <c r="A798" s="351" t="n">
        <f aca="false">IF(O798&lt;&gt;0,O798,A797)</f>
        <v>92787</v>
      </c>
      <c r="B798" s="205" t="n">
        <v>92803</v>
      </c>
      <c r="C798" s="206" t="s">
        <v>2798</v>
      </c>
      <c r="D798" s="206" t="s">
        <v>2723</v>
      </c>
      <c r="E798" s="207" t="s">
        <v>2415</v>
      </c>
      <c r="F798" s="207" t="s">
        <v>2515</v>
      </c>
      <c r="G798" s="352" t="n">
        <v>1</v>
      </c>
      <c r="H798" s="253" t="n">
        <f aca="false">VLOOKUP(B798,'CMP-SIN-SD-10-2023'!A:D,4,0)</f>
        <v>10.62</v>
      </c>
      <c r="I798" s="253" t="s">
        <v>2417</v>
      </c>
      <c r="J798" s="220" t="n">
        <f aca="false">TRUNC((H798*G798),2)</f>
        <v>10.62</v>
      </c>
      <c r="M798" s="220" t="n">
        <f aca="false">VLOOKUP(B798,'CMP-SIN-SD-10-2023'!A:D,4,0)</f>
        <v>10.62</v>
      </c>
      <c r="N798" s="220" t="n">
        <f aca="false">M798=H798</f>
        <v>1</v>
      </c>
      <c r="P798" s="333" t="s">
        <v>2418</v>
      </c>
    </row>
    <row r="799" customFormat="false" ht="15" hidden="false" customHeight="false" outlineLevel="0" collapsed="false">
      <c r="A799" s="351" t="n">
        <f aca="false">IF(O799&lt;&gt;0,O799,A798)</f>
        <v>92787</v>
      </c>
      <c r="B799" s="205" t="n">
        <v>88238</v>
      </c>
      <c r="C799" s="206" t="s">
        <v>2798</v>
      </c>
      <c r="D799" s="206" t="s">
        <v>2696</v>
      </c>
      <c r="E799" s="207" t="s">
        <v>2415</v>
      </c>
      <c r="F799" s="207" t="s">
        <v>2502</v>
      </c>
      <c r="G799" s="352" t="n">
        <v>0.0103</v>
      </c>
      <c r="H799" s="253" t="n">
        <f aca="false">VLOOKUP(B799,'CMP-SIN-SD-10-2023'!A:D,4,0)</f>
        <v>22.75</v>
      </c>
      <c r="I799" s="253" t="s">
        <v>2417</v>
      </c>
      <c r="J799" s="220" t="n">
        <f aca="false">TRUNC((H799*G799),2)</f>
        <v>0.23</v>
      </c>
      <c r="M799" s="220" t="n">
        <f aca="false">VLOOKUP(B799,'CMP-SIN-SD-10-2023'!A:D,4,0)</f>
        <v>22.75</v>
      </c>
      <c r="N799" s="220" t="n">
        <f aca="false">M799=H799</f>
        <v>1</v>
      </c>
      <c r="P799" s="333" t="s">
        <v>2418</v>
      </c>
    </row>
    <row r="800" customFormat="false" ht="15" hidden="false" customHeight="false" outlineLevel="0" collapsed="false">
      <c r="A800" s="351" t="n">
        <f aca="false">IF(O800&lt;&gt;0,O800,A799)</f>
        <v>92787</v>
      </c>
      <c r="B800" s="205" t="n">
        <v>88245</v>
      </c>
      <c r="C800" s="206" t="s">
        <v>2798</v>
      </c>
      <c r="D800" s="206" t="s">
        <v>2697</v>
      </c>
      <c r="E800" s="207" t="s">
        <v>2415</v>
      </c>
      <c r="F800" s="207" t="s">
        <v>2502</v>
      </c>
      <c r="G800" s="352" t="n">
        <v>0.0629</v>
      </c>
      <c r="H800" s="253" t="n">
        <f aca="false">VLOOKUP(B800,'CMP-SIN-SD-10-2023'!A:D,4,0)</f>
        <v>29.32</v>
      </c>
      <c r="I800" s="253" t="s">
        <v>2417</v>
      </c>
      <c r="J800" s="220" t="n">
        <f aca="false">TRUNC((H800*G800),2)</f>
        <v>1.84</v>
      </c>
      <c r="M800" s="220" t="n">
        <f aca="false">VLOOKUP(B800,'CMP-SIN-SD-10-2023'!A:D,4,0)</f>
        <v>29.32</v>
      </c>
      <c r="N800" s="220" t="n">
        <f aca="false">M800=H800</f>
        <v>1</v>
      </c>
      <c r="P800" s="333" t="s">
        <v>2418</v>
      </c>
    </row>
    <row r="801" customFormat="false" ht="45" hidden="false" customHeight="false" outlineLevel="0" collapsed="false">
      <c r="A801" s="351" t="n">
        <f aca="false">IF(O801&lt;&gt;0,O801,A800)</f>
        <v>92787</v>
      </c>
      <c r="B801" s="205" t="n">
        <v>39017</v>
      </c>
      <c r="C801" s="206" t="s">
        <v>2798</v>
      </c>
      <c r="D801" s="206" t="s">
        <v>2698</v>
      </c>
      <c r="E801" s="207" t="s">
        <v>2415</v>
      </c>
      <c r="F801" s="207" t="s">
        <v>2430</v>
      </c>
      <c r="G801" s="352" t="n">
        <v>0.357</v>
      </c>
      <c r="H801" s="253" t="n">
        <f aca="false">VLOOKUP(B801,'INS-SIN-SD-10-2023'!A:D,4,0)</f>
        <v>0.22</v>
      </c>
      <c r="I801" s="253" t="s">
        <v>2417</v>
      </c>
      <c r="J801" s="220" t="n">
        <f aca="false">TRUNC((H801*G801),2)</f>
        <v>0.07</v>
      </c>
      <c r="M801" s="220" t="n">
        <f aca="false">VLOOKUP(B801,'INS-SIN-SD-10-2023'!A:D,4,0)</f>
        <v>0.22</v>
      </c>
      <c r="N801" s="220" t="n">
        <f aca="false">M801=H801</f>
        <v>1</v>
      </c>
      <c r="P801" s="333" t="s">
        <v>2492</v>
      </c>
    </row>
    <row r="802" customFormat="false" ht="30" hidden="false" customHeight="false" outlineLevel="0" collapsed="false">
      <c r="A802" s="351" t="n">
        <f aca="false">IF(O802&lt;&gt;0,O802,A801)</f>
        <v>92787</v>
      </c>
      <c r="B802" s="205" t="n">
        <v>43132</v>
      </c>
      <c r="C802" s="206" t="s">
        <v>2798</v>
      </c>
      <c r="D802" s="206" t="s">
        <v>2699</v>
      </c>
      <c r="E802" s="207" t="s">
        <v>2415</v>
      </c>
      <c r="F802" s="207" t="s">
        <v>2515</v>
      </c>
      <c r="G802" s="352" t="n">
        <v>0.025</v>
      </c>
      <c r="H802" s="253" t="n">
        <f aca="false">VLOOKUP(B802,'INS-SIN-SD-10-2023'!A:D,4,0)</f>
        <v>16.7</v>
      </c>
      <c r="I802" s="253" t="s">
        <v>2417</v>
      </c>
      <c r="J802" s="220" t="n">
        <f aca="false">TRUNC((H802*G802),2)</f>
        <v>0.41</v>
      </c>
      <c r="M802" s="220" t="n">
        <f aca="false">VLOOKUP(B802,'INS-SIN-SD-10-2023'!A:D,4,0)</f>
        <v>16.7</v>
      </c>
      <c r="N802" s="220" t="n">
        <f aca="false">M802=H802</f>
        <v>1</v>
      </c>
      <c r="P802" s="333" t="s">
        <v>2492</v>
      </c>
    </row>
    <row r="803" customFormat="false" ht="45" hidden="false" customHeight="false" outlineLevel="0" collapsed="false">
      <c r="A803" s="353" t="n">
        <v>92771</v>
      </c>
      <c r="B803" s="354" t="s">
        <v>2411</v>
      </c>
      <c r="C803" s="355" t="s">
        <v>2805</v>
      </c>
      <c r="D803" s="355" t="s">
        <v>2806</v>
      </c>
      <c r="E803" s="356" t="s">
        <v>2515</v>
      </c>
      <c r="F803" s="356" t="s">
        <v>2415</v>
      </c>
      <c r="G803" s="357" t="s">
        <v>2416</v>
      </c>
      <c r="H803" s="358" t="s">
        <v>2417</v>
      </c>
      <c r="I803" s="350" t="n">
        <f aca="false">SUMIF(A:A,A803,J:J)</f>
        <v>11.94</v>
      </c>
      <c r="K803" s="220" t="n">
        <f aca="false">VLOOKUP(A803,'CMP-SIN-SD-10-2023'!A:D,4,0)</f>
        <v>11.94</v>
      </c>
      <c r="L803" s="220" t="n">
        <f aca="false">K803=I803</f>
        <v>1</v>
      </c>
      <c r="P803" s="333" t="s">
        <v>2418</v>
      </c>
    </row>
    <row r="804" customFormat="false" ht="30" hidden="false" customHeight="false" outlineLevel="0" collapsed="false">
      <c r="A804" s="351" t="n">
        <f aca="false">IF(O804&lt;&gt;0,O804,A803)</f>
        <v>92771</v>
      </c>
      <c r="B804" s="205" t="n">
        <v>92803</v>
      </c>
      <c r="C804" s="206" t="s">
        <v>2806</v>
      </c>
      <c r="D804" s="206" t="s">
        <v>2723</v>
      </c>
      <c r="E804" s="207" t="s">
        <v>2415</v>
      </c>
      <c r="F804" s="207" t="s">
        <v>2515</v>
      </c>
      <c r="G804" s="352" t="n">
        <v>1</v>
      </c>
      <c r="H804" s="253" t="n">
        <f aca="false">VLOOKUP(B804,'CMP-SIN-SD-10-2023'!A:D,4,0)</f>
        <v>10.62</v>
      </c>
      <c r="I804" s="253" t="s">
        <v>2417</v>
      </c>
      <c r="J804" s="220" t="n">
        <f aca="false">TRUNC((H804*G804),2)</f>
        <v>10.62</v>
      </c>
      <c r="M804" s="220" t="n">
        <f aca="false">VLOOKUP(B804,'CMP-SIN-SD-10-2023'!A:D,4,0)</f>
        <v>10.62</v>
      </c>
      <c r="N804" s="220" t="n">
        <f aca="false">M804=H804</f>
        <v>1</v>
      </c>
      <c r="P804" s="333" t="s">
        <v>2418</v>
      </c>
    </row>
    <row r="805" customFormat="false" ht="15" hidden="false" customHeight="false" outlineLevel="0" collapsed="false">
      <c r="A805" s="351" t="n">
        <f aca="false">IF(O805&lt;&gt;0,O805,A804)</f>
        <v>92771</v>
      </c>
      <c r="B805" s="205" t="n">
        <v>88238</v>
      </c>
      <c r="C805" s="206" t="s">
        <v>2806</v>
      </c>
      <c r="D805" s="206" t="s">
        <v>2696</v>
      </c>
      <c r="E805" s="207" t="s">
        <v>2415</v>
      </c>
      <c r="F805" s="207" t="s">
        <v>2502</v>
      </c>
      <c r="G805" s="352" t="n">
        <v>0.0042</v>
      </c>
      <c r="H805" s="253" t="n">
        <f aca="false">VLOOKUP(B805,'CMP-SIN-SD-10-2023'!A:D,4,0)</f>
        <v>22.75</v>
      </c>
      <c r="I805" s="253" t="s">
        <v>2417</v>
      </c>
      <c r="J805" s="220" t="n">
        <f aca="false">TRUNC((H805*G805),2)</f>
        <v>0.09</v>
      </c>
      <c r="M805" s="220" t="n">
        <f aca="false">VLOOKUP(B805,'CMP-SIN-SD-10-2023'!A:D,4,0)</f>
        <v>22.75</v>
      </c>
      <c r="N805" s="220" t="n">
        <f aca="false">M805=H805</f>
        <v>1</v>
      </c>
      <c r="P805" s="333" t="s">
        <v>2418</v>
      </c>
    </row>
    <row r="806" customFormat="false" ht="15" hidden="false" customHeight="false" outlineLevel="0" collapsed="false">
      <c r="A806" s="351" t="n">
        <f aca="false">IF(O806&lt;&gt;0,O806,A805)</f>
        <v>92771</v>
      </c>
      <c r="B806" s="205" t="n">
        <v>88245</v>
      </c>
      <c r="C806" s="206" t="s">
        <v>2806</v>
      </c>
      <c r="D806" s="206" t="s">
        <v>2697</v>
      </c>
      <c r="E806" s="207" t="s">
        <v>2415</v>
      </c>
      <c r="F806" s="207" t="s">
        <v>2502</v>
      </c>
      <c r="G806" s="352" t="n">
        <v>0.0259</v>
      </c>
      <c r="H806" s="253" t="n">
        <f aca="false">VLOOKUP(B806,'CMP-SIN-SD-10-2023'!A:D,4,0)</f>
        <v>29.32</v>
      </c>
      <c r="I806" s="253" t="s">
        <v>2417</v>
      </c>
      <c r="J806" s="220" t="n">
        <f aca="false">TRUNC((H806*G806),2)</f>
        <v>0.75</v>
      </c>
      <c r="M806" s="220" t="n">
        <f aca="false">VLOOKUP(B806,'CMP-SIN-SD-10-2023'!A:D,4,0)</f>
        <v>29.32</v>
      </c>
      <c r="N806" s="220" t="n">
        <f aca="false">M806=H806</f>
        <v>1</v>
      </c>
      <c r="P806" s="333" t="s">
        <v>2418</v>
      </c>
    </row>
    <row r="807" customFormat="false" ht="45" hidden="false" customHeight="false" outlineLevel="0" collapsed="false">
      <c r="A807" s="351" t="n">
        <f aca="false">IF(O807&lt;&gt;0,O807,A806)</f>
        <v>92771</v>
      </c>
      <c r="B807" s="205" t="n">
        <v>39017</v>
      </c>
      <c r="C807" s="206" t="s">
        <v>2806</v>
      </c>
      <c r="D807" s="206" t="s">
        <v>2698</v>
      </c>
      <c r="E807" s="207" t="s">
        <v>2415</v>
      </c>
      <c r="F807" s="207" t="s">
        <v>2430</v>
      </c>
      <c r="G807" s="352" t="n">
        <v>0.357</v>
      </c>
      <c r="H807" s="253" t="n">
        <f aca="false">VLOOKUP(B807,'INS-SIN-SD-10-2023'!A:D,4,0)</f>
        <v>0.22</v>
      </c>
      <c r="I807" s="253" t="s">
        <v>2417</v>
      </c>
      <c r="J807" s="220" t="n">
        <f aca="false">TRUNC((H807*G807),2)</f>
        <v>0.07</v>
      </c>
      <c r="M807" s="220" t="n">
        <f aca="false">VLOOKUP(B807,'INS-SIN-SD-10-2023'!A:D,4,0)</f>
        <v>0.22</v>
      </c>
      <c r="N807" s="220" t="n">
        <f aca="false">M807=H807</f>
        <v>1</v>
      </c>
      <c r="P807" s="333" t="s">
        <v>2492</v>
      </c>
    </row>
    <row r="808" customFormat="false" ht="30" hidden="false" customHeight="false" outlineLevel="0" collapsed="false">
      <c r="A808" s="351" t="n">
        <f aca="false">IF(O808&lt;&gt;0,O808,A807)</f>
        <v>92771</v>
      </c>
      <c r="B808" s="205" t="n">
        <v>43132</v>
      </c>
      <c r="C808" s="206" t="s">
        <v>2806</v>
      </c>
      <c r="D808" s="206" t="s">
        <v>2699</v>
      </c>
      <c r="E808" s="207" t="s">
        <v>2415</v>
      </c>
      <c r="F808" s="207" t="s">
        <v>2515</v>
      </c>
      <c r="G808" s="352" t="n">
        <v>0.025</v>
      </c>
      <c r="H808" s="253" t="n">
        <f aca="false">VLOOKUP(B808,'INS-SIN-SD-10-2023'!A:D,4,0)</f>
        <v>16.7</v>
      </c>
      <c r="I808" s="253" t="s">
        <v>2417</v>
      </c>
      <c r="J808" s="220" t="n">
        <f aca="false">TRUNC((H808*G808),2)</f>
        <v>0.41</v>
      </c>
      <c r="M808" s="220" t="n">
        <f aca="false">VLOOKUP(B808,'INS-SIN-SD-10-2023'!A:D,4,0)</f>
        <v>16.7</v>
      </c>
      <c r="N808" s="220" t="n">
        <f aca="false">M808=H808</f>
        <v>1</v>
      </c>
      <c r="P808" s="333" t="s">
        <v>2492</v>
      </c>
    </row>
    <row r="809" customFormat="false" ht="60" hidden="false" customHeight="false" outlineLevel="0" collapsed="false">
      <c r="A809" s="353" t="n">
        <v>100766</v>
      </c>
      <c r="B809" s="354" t="s">
        <v>2411</v>
      </c>
      <c r="C809" s="355" t="s">
        <v>2807</v>
      </c>
      <c r="D809" s="355" t="s">
        <v>2808</v>
      </c>
      <c r="E809" s="356" t="s">
        <v>2515</v>
      </c>
      <c r="F809" s="356" t="s">
        <v>2415</v>
      </c>
      <c r="G809" s="357" t="s">
        <v>2416</v>
      </c>
      <c r="H809" s="358" t="s">
        <v>2417</v>
      </c>
      <c r="I809" s="350" t="n">
        <f aca="false">SUMIF(A:A,A809,J:J)</f>
        <v>15.69</v>
      </c>
      <c r="K809" s="220" t="n">
        <f aca="false">VLOOKUP(A809,'CMP-SIN-SD-10-2023'!A:D,4,0)</f>
        <v>15.69</v>
      </c>
      <c r="L809" s="220" t="n">
        <f aca="false">K809=I809</f>
        <v>1</v>
      </c>
      <c r="P809" s="333" t="s">
        <v>2418</v>
      </c>
    </row>
    <row r="810" customFormat="false" ht="30" hidden="false" customHeight="false" outlineLevel="0" collapsed="false">
      <c r="A810" s="351" t="n">
        <f aca="false">IF(O810&lt;&gt;0,O810,A809)</f>
        <v>100766</v>
      </c>
      <c r="B810" s="205" t="n">
        <v>100716</v>
      </c>
      <c r="C810" s="206" t="s">
        <v>2808</v>
      </c>
      <c r="D810" s="206" t="s">
        <v>2809</v>
      </c>
      <c r="E810" s="207" t="s">
        <v>2415</v>
      </c>
      <c r="F810" s="207" t="s">
        <v>2414</v>
      </c>
      <c r="G810" s="352" t="n">
        <v>0.0227</v>
      </c>
      <c r="H810" s="253" t="n">
        <f aca="false">VLOOKUP(B810,'CMP-SIN-SD-10-2023'!A:D,4,0)</f>
        <v>26.93</v>
      </c>
      <c r="I810" s="253" t="s">
        <v>2417</v>
      </c>
      <c r="J810" s="220" t="n">
        <f aca="false">TRUNC((H810*G810),2)</f>
        <v>0.61</v>
      </c>
      <c r="M810" s="220" t="n">
        <f aca="false">VLOOKUP(B810,'CMP-SIN-SD-10-2023'!A:D,4,0)</f>
        <v>26.93</v>
      </c>
      <c r="N810" s="220" t="n">
        <f aca="false">M810=H810</f>
        <v>1</v>
      </c>
      <c r="P810" s="333" t="s">
        <v>2418</v>
      </c>
    </row>
    <row r="811" customFormat="false" ht="45" hidden="false" customHeight="false" outlineLevel="0" collapsed="false">
      <c r="A811" s="351" t="n">
        <f aca="false">IF(O811&lt;&gt;0,O811,A810)</f>
        <v>100766</v>
      </c>
      <c r="B811" s="205" t="n">
        <v>100719</v>
      </c>
      <c r="C811" s="206" t="s">
        <v>2808</v>
      </c>
      <c r="D811" s="206" t="s">
        <v>2810</v>
      </c>
      <c r="E811" s="207" t="s">
        <v>2415</v>
      </c>
      <c r="F811" s="207" t="s">
        <v>2414</v>
      </c>
      <c r="G811" s="352" t="n">
        <v>0.0227</v>
      </c>
      <c r="H811" s="253" t="n">
        <f aca="false">VLOOKUP(B811,'CMP-SIN-SD-10-2023'!A:D,4,0)</f>
        <v>11</v>
      </c>
      <c r="I811" s="253" t="s">
        <v>2417</v>
      </c>
      <c r="J811" s="220" t="n">
        <f aca="false">TRUNC((H811*G811),2)</f>
        <v>0.24</v>
      </c>
      <c r="M811" s="220" t="n">
        <f aca="false">VLOOKUP(B811,'CMP-SIN-SD-10-2023'!A:D,4,0)</f>
        <v>11</v>
      </c>
      <c r="N811" s="220" t="n">
        <f aca="false">M811=H811</f>
        <v>1</v>
      </c>
      <c r="P811" s="333" t="s">
        <v>2418</v>
      </c>
    </row>
    <row r="812" customFormat="false" ht="30" hidden="false" customHeight="false" outlineLevel="0" collapsed="false">
      <c r="A812" s="351" t="n">
        <f aca="false">IF(O812&lt;&gt;0,O812,A811)</f>
        <v>100766</v>
      </c>
      <c r="B812" s="205" t="n">
        <v>88240</v>
      </c>
      <c r="C812" s="206" t="s">
        <v>2808</v>
      </c>
      <c r="D812" s="206" t="s">
        <v>2811</v>
      </c>
      <c r="E812" s="207" t="s">
        <v>2415</v>
      </c>
      <c r="F812" s="207" t="s">
        <v>2502</v>
      </c>
      <c r="G812" s="352" t="n">
        <v>0.0013</v>
      </c>
      <c r="H812" s="253" t="n">
        <f aca="false">VLOOKUP(B812,'CMP-SIN-SD-10-2023'!A:D,4,0)</f>
        <v>21.57</v>
      </c>
      <c r="I812" s="253" t="s">
        <v>2417</v>
      </c>
      <c r="J812" s="220" t="n">
        <f aca="false">TRUNC((H812*G812),2)</f>
        <v>0.02</v>
      </c>
      <c r="M812" s="220" t="n">
        <f aca="false">VLOOKUP(B812,'CMP-SIN-SD-10-2023'!A:D,4,0)</f>
        <v>21.57</v>
      </c>
      <c r="N812" s="220" t="n">
        <f aca="false">M812=H812</f>
        <v>1</v>
      </c>
      <c r="P812" s="333" t="s">
        <v>2418</v>
      </c>
    </row>
    <row r="813" customFormat="false" ht="30" hidden="false" customHeight="false" outlineLevel="0" collapsed="false">
      <c r="A813" s="351" t="n">
        <f aca="false">IF(O813&lt;&gt;0,O813,A812)</f>
        <v>100766</v>
      </c>
      <c r="B813" s="205" t="n">
        <v>88278</v>
      </c>
      <c r="C813" s="206" t="s">
        <v>2808</v>
      </c>
      <c r="D813" s="206" t="s">
        <v>2812</v>
      </c>
      <c r="E813" s="207" t="s">
        <v>2415</v>
      </c>
      <c r="F813" s="207" t="s">
        <v>2502</v>
      </c>
      <c r="G813" s="352" t="n">
        <v>0.005</v>
      </c>
      <c r="H813" s="253" t="n">
        <f aca="false">VLOOKUP(B813,'CMP-SIN-SD-10-2023'!A:D,4,0)</f>
        <v>24.01</v>
      </c>
      <c r="I813" s="253" t="s">
        <v>2417</v>
      </c>
      <c r="J813" s="220" t="n">
        <f aca="false">TRUNC((H813*G813),2)</f>
        <v>0.12</v>
      </c>
      <c r="M813" s="220" t="n">
        <f aca="false">VLOOKUP(B813,'CMP-SIN-SD-10-2023'!A:D,4,0)</f>
        <v>24.01</v>
      </c>
      <c r="N813" s="220" t="n">
        <f aca="false">M813=H813</f>
        <v>1</v>
      </c>
      <c r="P813" s="333" t="s">
        <v>2418</v>
      </c>
    </row>
    <row r="814" customFormat="false" ht="15" hidden="false" customHeight="false" outlineLevel="0" collapsed="false">
      <c r="A814" s="351" t="n">
        <f aca="false">IF(O814&lt;&gt;0,O814,A813)</f>
        <v>100766</v>
      </c>
      <c r="B814" s="205" t="n">
        <v>88317</v>
      </c>
      <c r="C814" s="206" t="s">
        <v>2808</v>
      </c>
      <c r="D814" s="206" t="s">
        <v>2813</v>
      </c>
      <c r="E814" s="207" t="s">
        <v>2415</v>
      </c>
      <c r="F814" s="207" t="s">
        <v>2502</v>
      </c>
      <c r="G814" s="352" t="n">
        <v>0.0283</v>
      </c>
      <c r="H814" s="253" t="n">
        <f aca="false">VLOOKUP(B814,'CMP-SIN-SD-10-2023'!A:D,4,0)</f>
        <v>30.16</v>
      </c>
      <c r="I814" s="253" t="s">
        <v>2417</v>
      </c>
      <c r="J814" s="220" t="n">
        <f aca="false">TRUNC((H814*G814),2)</f>
        <v>0.85</v>
      </c>
      <c r="M814" s="220" t="n">
        <f aca="false">VLOOKUP(B814,'CMP-SIN-SD-10-2023'!A:D,4,0)</f>
        <v>30.16</v>
      </c>
      <c r="N814" s="220" t="n">
        <f aca="false">M814=H814</f>
        <v>1</v>
      </c>
      <c r="P814" s="333" t="s">
        <v>2418</v>
      </c>
    </row>
    <row r="815" customFormat="false" ht="45" hidden="false" customHeight="false" outlineLevel="0" collapsed="false">
      <c r="A815" s="351" t="n">
        <f aca="false">IF(O815&lt;&gt;0,O815,A814)</f>
        <v>100766</v>
      </c>
      <c r="B815" s="205" t="n">
        <v>93287</v>
      </c>
      <c r="C815" s="206" t="s">
        <v>2808</v>
      </c>
      <c r="D815" s="206" t="s">
        <v>2814</v>
      </c>
      <c r="E815" s="207" t="s">
        <v>2415</v>
      </c>
      <c r="F815" s="207" t="s">
        <v>2603</v>
      </c>
      <c r="G815" s="352" t="n">
        <v>0.0015</v>
      </c>
      <c r="H815" s="253" t="n">
        <f aca="false">VLOOKUP(B815,'CMP-SIN-SD-10-2023'!A:D,4,0)</f>
        <v>333.44</v>
      </c>
      <c r="I815" s="253" t="s">
        <v>2417</v>
      </c>
      <c r="J815" s="220" t="n">
        <f aca="false">TRUNC((H815*G815),2)</f>
        <v>0.5</v>
      </c>
      <c r="M815" s="220" t="n">
        <f aca="false">VLOOKUP(B815,'CMP-SIN-SD-10-2023'!A:D,4,0)</f>
        <v>333.44</v>
      </c>
      <c r="N815" s="220" t="n">
        <f aca="false">M815=H815</f>
        <v>1</v>
      </c>
      <c r="P815" s="333" t="s">
        <v>2418</v>
      </c>
    </row>
    <row r="816" customFormat="false" ht="45" hidden="false" customHeight="false" outlineLevel="0" collapsed="false">
      <c r="A816" s="351" t="n">
        <f aca="false">IF(O816&lt;&gt;0,O816,A815)</f>
        <v>100766</v>
      </c>
      <c r="B816" s="205" t="n">
        <v>93288</v>
      </c>
      <c r="C816" s="206" t="s">
        <v>2808</v>
      </c>
      <c r="D816" s="206" t="s">
        <v>2815</v>
      </c>
      <c r="E816" s="207" t="s">
        <v>2415</v>
      </c>
      <c r="F816" s="207" t="s">
        <v>2605</v>
      </c>
      <c r="G816" s="352" t="n">
        <v>0.0014</v>
      </c>
      <c r="H816" s="253" t="n">
        <f aca="false">VLOOKUP(B816,'CMP-SIN-SD-10-2023'!A:D,4,0)</f>
        <v>169.16</v>
      </c>
      <c r="I816" s="253" t="s">
        <v>2417</v>
      </c>
      <c r="J816" s="220" t="n">
        <f aca="false">TRUNC((H816*G816),2)</f>
        <v>0.23</v>
      </c>
      <c r="M816" s="220" t="n">
        <f aca="false">VLOOKUP(B816,'CMP-SIN-SD-10-2023'!A:D,4,0)</f>
        <v>169.16</v>
      </c>
      <c r="N816" s="220" t="n">
        <f aca="false">M816=H816</f>
        <v>1</v>
      </c>
      <c r="P816" s="333" t="s">
        <v>2418</v>
      </c>
    </row>
    <row r="817" customFormat="false" ht="30" hidden="false" customHeight="false" outlineLevel="0" collapsed="false">
      <c r="A817" s="351" t="n">
        <f aca="false">IF(O817&lt;&gt;0,O817,A816)</f>
        <v>100766</v>
      </c>
      <c r="B817" s="205" t="n">
        <v>1333</v>
      </c>
      <c r="C817" s="206" t="s">
        <v>2808</v>
      </c>
      <c r="D817" s="206" t="s">
        <v>2816</v>
      </c>
      <c r="E817" s="207" t="s">
        <v>2415</v>
      </c>
      <c r="F817" s="207" t="s">
        <v>2515</v>
      </c>
      <c r="G817" s="352" t="n">
        <v>0.060005</v>
      </c>
      <c r="H817" s="253" t="n">
        <f aca="false">VLOOKUP(B817,'INS-SIN-SD-10-2023'!A:D,4,0)</f>
        <v>7.59</v>
      </c>
      <c r="I817" s="253" t="s">
        <v>2417</v>
      </c>
      <c r="J817" s="220" t="n">
        <f aca="false">TRUNC((H817*G817),2)</f>
        <v>0.45</v>
      </c>
      <c r="M817" s="220" t="n">
        <f aca="false">VLOOKUP(B817,'INS-SIN-SD-10-2023'!A:D,4,0)</f>
        <v>7.59</v>
      </c>
      <c r="N817" s="220" t="n">
        <f aca="false">M817=H817</f>
        <v>1</v>
      </c>
      <c r="P817" s="333" t="s">
        <v>2492</v>
      </c>
    </row>
    <row r="818" customFormat="false" ht="15" hidden="false" customHeight="false" outlineLevel="0" collapsed="false">
      <c r="A818" s="351" t="n">
        <f aca="false">IF(O818&lt;&gt;0,O818,A817)</f>
        <v>100766</v>
      </c>
      <c r="B818" s="205" t="n">
        <v>10997</v>
      </c>
      <c r="C818" s="206" t="s">
        <v>2808</v>
      </c>
      <c r="D818" s="206" t="s">
        <v>2817</v>
      </c>
      <c r="E818" s="207" t="s">
        <v>2415</v>
      </c>
      <c r="F818" s="207" t="s">
        <v>2515</v>
      </c>
      <c r="G818" s="352" t="n">
        <v>0.0017</v>
      </c>
      <c r="H818" s="253" t="n">
        <f aca="false">VLOOKUP(B818,'INS-SIN-SD-10-2023'!A:D,4,0)</f>
        <v>40</v>
      </c>
      <c r="I818" s="253" t="s">
        <v>2417</v>
      </c>
      <c r="J818" s="220" t="n">
        <f aca="false">TRUNC((H818*G818),2)</f>
        <v>0.06</v>
      </c>
      <c r="M818" s="220" t="n">
        <f aca="false">VLOOKUP(B818,'INS-SIN-SD-10-2023'!A:D,4,0)</f>
        <v>40</v>
      </c>
      <c r="N818" s="220" t="n">
        <f aca="false">M818=H818</f>
        <v>1</v>
      </c>
      <c r="P818" s="333" t="s">
        <v>2492</v>
      </c>
    </row>
    <row r="819" customFormat="false" ht="15" hidden="false" customHeight="false" outlineLevel="0" collapsed="false">
      <c r="A819" s="351" t="n">
        <f aca="false">IF(O819&lt;&gt;0,O819,A818)</f>
        <v>100766</v>
      </c>
      <c r="B819" s="205" t="n">
        <v>41598</v>
      </c>
      <c r="C819" s="206" t="s">
        <v>2808</v>
      </c>
      <c r="D819" s="206" t="s">
        <v>2818</v>
      </c>
      <c r="E819" s="207" t="s">
        <v>2415</v>
      </c>
      <c r="F819" s="207" t="s">
        <v>2515</v>
      </c>
      <c r="G819" s="352" t="n">
        <v>1.091</v>
      </c>
      <c r="H819" s="253" t="n">
        <f aca="false">VLOOKUP(B819,'INS-SIN-SD-10-2023'!A:D,4,0)</f>
        <v>11.56</v>
      </c>
      <c r="I819" s="253" t="s">
        <v>2417</v>
      </c>
      <c r="J819" s="220" t="n">
        <f aca="false">TRUNC((H819*G819),2)</f>
        <v>12.61</v>
      </c>
      <c r="M819" s="220" t="n">
        <f aca="false">VLOOKUP(B819,'INS-SIN-SD-10-2023'!A:D,4,0)</f>
        <v>11.56</v>
      </c>
      <c r="N819" s="220" t="n">
        <f aca="false">M819=H819</f>
        <v>1</v>
      </c>
      <c r="P819" s="333" t="s">
        <v>2492</v>
      </c>
    </row>
    <row r="820" customFormat="false" ht="60" hidden="false" customHeight="false" outlineLevel="0" collapsed="false">
      <c r="A820" s="353" t="n">
        <v>100778</v>
      </c>
      <c r="B820" s="354" t="s">
        <v>2411</v>
      </c>
      <c r="C820" s="355" t="s">
        <v>2819</v>
      </c>
      <c r="D820" s="355" t="s">
        <v>2820</v>
      </c>
      <c r="E820" s="356" t="s">
        <v>2515</v>
      </c>
      <c r="F820" s="356" t="s">
        <v>2415</v>
      </c>
      <c r="G820" s="357" t="s">
        <v>2416</v>
      </c>
      <c r="H820" s="358" t="s">
        <v>2417</v>
      </c>
      <c r="I820" s="350" t="n">
        <f aca="false">SUMIF(A:A,A820,J:J)</f>
        <v>10.68</v>
      </c>
      <c r="K820" s="220" t="n">
        <f aca="false">VLOOKUP(A820,'CMP-SIN-SD-10-2023'!A:D,4,0)</f>
        <v>10.68</v>
      </c>
      <c r="L820" s="220" t="n">
        <f aca="false">K820=I820</f>
        <v>1</v>
      </c>
      <c r="P820" s="333" t="s">
        <v>2418</v>
      </c>
    </row>
    <row r="821" customFormat="false" ht="30" hidden="false" customHeight="false" outlineLevel="0" collapsed="false">
      <c r="A821" s="351" t="n">
        <f aca="false">IF(O821&lt;&gt;0,O821,A820)</f>
        <v>100778</v>
      </c>
      <c r="B821" s="205" t="n">
        <v>100716</v>
      </c>
      <c r="C821" s="206" t="s">
        <v>2820</v>
      </c>
      <c r="D821" s="206" t="s">
        <v>2809</v>
      </c>
      <c r="E821" s="207" t="s">
        <v>2415</v>
      </c>
      <c r="F821" s="207" t="s">
        <v>2414</v>
      </c>
      <c r="G821" s="352" t="n">
        <v>0.0079</v>
      </c>
      <c r="H821" s="253" t="n">
        <f aca="false">VLOOKUP(B821,'CMP-SIN-SD-10-2023'!A:D,4,0)</f>
        <v>26.93</v>
      </c>
      <c r="I821" s="253" t="s">
        <v>2417</v>
      </c>
      <c r="J821" s="220" t="n">
        <f aca="false">TRUNC((H821*G821),2)</f>
        <v>0.21</v>
      </c>
      <c r="M821" s="220" t="n">
        <f aca="false">VLOOKUP(B821,'CMP-SIN-SD-10-2023'!A:D,4,0)</f>
        <v>26.93</v>
      </c>
      <c r="N821" s="220" t="n">
        <f aca="false">M821=H821</f>
        <v>1</v>
      </c>
      <c r="P821" s="333" t="s">
        <v>2418</v>
      </c>
    </row>
    <row r="822" customFormat="false" ht="45" hidden="false" customHeight="false" outlineLevel="0" collapsed="false">
      <c r="A822" s="351" t="n">
        <f aca="false">IF(O822&lt;&gt;0,O822,A821)</f>
        <v>100778</v>
      </c>
      <c r="B822" s="205" t="n">
        <v>100719</v>
      </c>
      <c r="C822" s="206" t="s">
        <v>2820</v>
      </c>
      <c r="D822" s="206" t="s">
        <v>2810</v>
      </c>
      <c r="E822" s="207" t="s">
        <v>2415</v>
      </c>
      <c r="F822" s="207" t="s">
        <v>2414</v>
      </c>
      <c r="G822" s="352" t="n">
        <v>0.0079</v>
      </c>
      <c r="H822" s="253" t="n">
        <f aca="false">VLOOKUP(B822,'CMP-SIN-SD-10-2023'!A:D,4,0)</f>
        <v>11</v>
      </c>
      <c r="I822" s="253" t="s">
        <v>2417</v>
      </c>
      <c r="J822" s="220" t="n">
        <f aca="false">TRUNC((H822*G822),2)</f>
        <v>0.08</v>
      </c>
      <c r="M822" s="220" t="n">
        <f aca="false">VLOOKUP(B822,'CMP-SIN-SD-10-2023'!A:D,4,0)</f>
        <v>11</v>
      </c>
      <c r="N822" s="220" t="n">
        <f aca="false">M822=H822</f>
        <v>1</v>
      </c>
      <c r="P822" s="333" t="s">
        <v>2418</v>
      </c>
    </row>
    <row r="823" customFormat="false" ht="30" hidden="false" customHeight="false" outlineLevel="0" collapsed="false">
      <c r="A823" s="351" t="n">
        <f aca="false">IF(O823&lt;&gt;0,O823,A822)</f>
        <v>100778</v>
      </c>
      <c r="B823" s="205" t="n">
        <v>88240</v>
      </c>
      <c r="C823" s="206" t="s">
        <v>2820</v>
      </c>
      <c r="D823" s="206" t="s">
        <v>2811</v>
      </c>
      <c r="E823" s="207" t="s">
        <v>2415</v>
      </c>
      <c r="F823" s="207" t="s">
        <v>2502</v>
      </c>
      <c r="G823" s="352" t="n">
        <v>0.0009</v>
      </c>
      <c r="H823" s="253" t="n">
        <f aca="false">VLOOKUP(B823,'CMP-SIN-SD-10-2023'!A:D,4,0)</f>
        <v>21.57</v>
      </c>
      <c r="I823" s="253" t="s">
        <v>2417</v>
      </c>
      <c r="J823" s="220" t="n">
        <f aca="false">TRUNC((H823*G823),2)</f>
        <v>0.01</v>
      </c>
      <c r="M823" s="220" t="n">
        <f aca="false">VLOOKUP(B823,'CMP-SIN-SD-10-2023'!A:D,4,0)</f>
        <v>21.57</v>
      </c>
      <c r="N823" s="220" t="n">
        <f aca="false">M823=H823</f>
        <v>1</v>
      </c>
      <c r="P823" s="333" t="s">
        <v>2418</v>
      </c>
    </row>
    <row r="824" customFormat="false" ht="30" hidden="false" customHeight="false" outlineLevel="0" collapsed="false">
      <c r="A824" s="351" t="n">
        <f aca="false">IF(O824&lt;&gt;0,O824,A823)</f>
        <v>100778</v>
      </c>
      <c r="B824" s="205" t="n">
        <v>88278</v>
      </c>
      <c r="C824" s="206" t="s">
        <v>2820</v>
      </c>
      <c r="D824" s="206" t="s">
        <v>2812</v>
      </c>
      <c r="E824" s="207" t="s">
        <v>2415</v>
      </c>
      <c r="F824" s="207" t="s">
        <v>2502</v>
      </c>
      <c r="G824" s="352" t="n">
        <v>0.005</v>
      </c>
      <c r="H824" s="253" t="n">
        <f aca="false">VLOOKUP(B824,'CMP-SIN-SD-10-2023'!A:D,4,0)</f>
        <v>24.01</v>
      </c>
      <c r="I824" s="253" t="s">
        <v>2417</v>
      </c>
      <c r="J824" s="220" t="n">
        <f aca="false">TRUNC((H824*G824),2)</f>
        <v>0.12</v>
      </c>
      <c r="M824" s="220" t="n">
        <f aca="false">VLOOKUP(B824,'CMP-SIN-SD-10-2023'!A:D,4,0)</f>
        <v>24.01</v>
      </c>
      <c r="N824" s="220" t="n">
        <f aca="false">M824=H824</f>
        <v>1</v>
      </c>
      <c r="P824" s="333" t="s">
        <v>2418</v>
      </c>
    </row>
    <row r="825" customFormat="false" ht="45" hidden="false" customHeight="false" outlineLevel="0" collapsed="false">
      <c r="A825" s="351" t="n">
        <f aca="false">IF(O825&lt;&gt;0,O825,A824)</f>
        <v>100778</v>
      </c>
      <c r="B825" s="205" t="n">
        <v>93287</v>
      </c>
      <c r="C825" s="206" t="s">
        <v>2820</v>
      </c>
      <c r="D825" s="206" t="s">
        <v>2814</v>
      </c>
      <c r="E825" s="207" t="s">
        <v>2415</v>
      </c>
      <c r="F825" s="207" t="s">
        <v>2603</v>
      </c>
      <c r="G825" s="352" t="n">
        <v>0.0007</v>
      </c>
      <c r="H825" s="253" t="n">
        <f aca="false">VLOOKUP(B825,'CMP-SIN-SD-10-2023'!A:D,4,0)</f>
        <v>333.44</v>
      </c>
      <c r="I825" s="253" t="s">
        <v>2417</v>
      </c>
      <c r="J825" s="220" t="n">
        <f aca="false">TRUNC((H825*G825),2)</f>
        <v>0.23</v>
      </c>
      <c r="M825" s="220" t="n">
        <f aca="false">VLOOKUP(B825,'CMP-SIN-SD-10-2023'!A:D,4,0)</f>
        <v>333.44</v>
      </c>
      <c r="N825" s="220" t="n">
        <f aca="false">M825=H825</f>
        <v>1</v>
      </c>
      <c r="P825" s="333" t="s">
        <v>2418</v>
      </c>
    </row>
    <row r="826" customFormat="false" ht="45" hidden="false" customHeight="false" outlineLevel="0" collapsed="false">
      <c r="A826" s="351" t="n">
        <f aca="false">IF(O826&lt;&gt;0,O826,A825)</f>
        <v>100778</v>
      </c>
      <c r="B826" s="205" t="n">
        <v>93288</v>
      </c>
      <c r="C826" s="206" t="s">
        <v>2820</v>
      </c>
      <c r="D826" s="206" t="s">
        <v>2815</v>
      </c>
      <c r="E826" s="207" t="s">
        <v>2415</v>
      </c>
      <c r="F826" s="207" t="s">
        <v>2605</v>
      </c>
      <c r="G826" s="352" t="n">
        <v>0.0006</v>
      </c>
      <c r="H826" s="253" t="n">
        <f aca="false">VLOOKUP(B826,'CMP-SIN-SD-10-2023'!A:D,4,0)</f>
        <v>169.16</v>
      </c>
      <c r="I826" s="253" t="s">
        <v>2417</v>
      </c>
      <c r="J826" s="220" t="n">
        <f aca="false">TRUNC((H826*G826),2)</f>
        <v>0.1</v>
      </c>
      <c r="M826" s="220" t="n">
        <f aca="false">VLOOKUP(B826,'CMP-SIN-SD-10-2023'!A:D,4,0)</f>
        <v>169.16</v>
      </c>
      <c r="N826" s="220" t="n">
        <f aca="false">M826=H826</f>
        <v>1</v>
      </c>
      <c r="P826" s="333" t="s">
        <v>2418</v>
      </c>
    </row>
    <row r="827" customFormat="false" ht="30" hidden="false" customHeight="false" outlineLevel="0" collapsed="false">
      <c r="A827" s="351" t="n">
        <f aca="false">IF(O827&lt;&gt;0,O827,A826)</f>
        <v>100778</v>
      </c>
      <c r="B827" s="205" t="n">
        <v>4777</v>
      </c>
      <c r="C827" s="206" t="s">
        <v>2820</v>
      </c>
      <c r="D827" s="206" t="s">
        <v>2821</v>
      </c>
      <c r="E827" s="207" t="s">
        <v>2415</v>
      </c>
      <c r="F827" s="207" t="s">
        <v>2515</v>
      </c>
      <c r="G827" s="352" t="n">
        <v>0.5167325</v>
      </c>
      <c r="H827" s="253" t="n">
        <f aca="false">VLOOKUP(B827,'INS-SIN-SD-10-2023'!A:D,4,0)</f>
        <v>8.5</v>
      </c>
      <c r="I827" s="253" t="s">
        <v>2417</v>
      </c>
      <c r="J827" s="220" t="n">
        <f aca="false">TRUNC((H827*G827),2)</f>
        <v>4.39</v>
      </c>
      <c r="M827" s="220" t="n">
        <f aca="false">VLOOKUP(B827,'INS-SIN-SD-10-2023'!A:D,4,0)</f>
        <v>8.5</v>
      </c>
      <c r="N827" s="220" t="n">
        <f aca="false">M827=H827</f>
        <v>1</v>
      </c>
      <c r="P827" s="333" t="s">
        <v>2492</v>
      </c>
    </row>
    <row r="828" customFormat="false" ht="30" hidden="false" customHeight="false" outlineLevel="0" collapsed="false">
      <c r="A828" s="351" t="n">
        <f aca="false">IF(O828&lt;&gt;0,O828,A827)</f>
        <v>100778</v>
      </c>
      <c r="B828" s="205" t="n">
        <v>1333</v>
      </c>
      <c r="C828" s="206" t="s">
        <v>2820</v>
      </c>
      <c r="D828" s="206" t="s">
        <v>2816</v>
      </c>
      <c r="E828" s="207" t="s">
        <v>2415</v>
      </c>
      <c r="F828" s="207" t="s">
        <v>2515</v>
      </c>
      <c r="G828" s="352" t="n">
        <v>0.0064239</v>
      </c>
      <c r="H828" s="253" t="n">
        <f aca="false">VLOOKUP(B828,'INS-SIN-SD-10-2023'!A:D,4,0)</f>
        <v>7.59</v>
      </c>
      <c r="I828" s="253" t="s">
        <v>2417</v>
      </c>
      <c r="J828" s="220" t="n">
        <f aca="false">TRUNC((H828*G828),2)</f>
        <v>0.04</v>
      </c>
      <c r="M828" s="220" t="n">
        <f aca="false">VLOOKUP(B828,'INS-SIN-SD-10-2023'!A:D,4,0)</f>
        <v>7.59</v>
      </c>
      <c r="N828" s="220" t="n">
        <f aca="false">M828=H828</f>
        <v>1</v>
      </c>
      <c r="P828" s="333" t="s">
        <v>2492</v>
      </c>
    </row>
    <row r="829" customFormat="false" ht="30" hidden="false" customHeight="false" outlineLevel="0" collapsed="false">
      <c r="A829" s="351" t="n">
        <f aca="false">IF(O829&lt;&gt;0,O829,A828)</f>
        <v>100778</v>
      </c>
      <c r="B829" s="205" t="n">
        <v>1332</v>
      </c>
      <c r="C829" s="206" t="s">
        <v>2820</v>
      </c>
      <c r="D829" s="206" t="s">
        <v>2822</v>
      </c>
      <c r="E829" s="207" t="s">
        <v>2415</v>
      </c>
      <c r="F829" s="207" t="s">
        <v>2515</v>
      </c>
      <c r="G829" s="352" t="n">
        <v>0.0018177</v>
      </c>
      <c r="H829" s="253" t="n">
        <f aca="false">VLOOKUP(B829,'INS-SIN-SD-10-2023'!A:D,4,0)</f>
        <v>7.71</v>
      </c>
      <c r="I829" s="253" t="s">
        <v>2417</v>
      </c>
      <c r="J829" s="220" t="n">
        <f aca="false">TRUNC((H829*G829),2)</f>
        <v>0.01</v>
      </c>
      <c r="M829" s="220" t="n">
        <f aca="false">VLOOKUP(B829,'INS-SIN-SD-10-2023'!A:D,4,0)</f>
        <v>7.71</v>
      </c>
      <c r="N829" s="220" t="n">
        <f aca="false">M829=H829</f>
        <v>1</v>
      </c>
      <c r="P829" s="333" t="s">
        <v>2492</v>
      </c>
    </row>
    <row r="830" customFormat="false" ht="30" hidden="false" customHeight="false" outlineLevel="0" collapsed="false">
      <c r="A830" s="351" t="n">
        <f aca="false">IF(O830&lt;&gt;0,O830,A829)</f>
        <v>100778</v>
      </c>
      <c r="B830" s="205" t="n">
        <v>442</v>
      </c>
      <c r="C830" s="206" t="s">
        <v>2820</v>
      </c>
      <c r="D830" s="206" t="s">
        <v>2823</v>
      </c>
      <c r="E830" s="207" t="s">
        <v>2415</v>
      </c>
      <c r="F830" s="207" t="s">
        <v>2430</v>
      </c>
      <c r="G830" s="352" t="n">
        <v>0.003</v>
      </c>
      <c r="H830" s="253" t="n">
        <f aca="false">VLOOKUP(B830,'INS-SIN-SD-10-2023'!A:D,4,0)</f>
        <v>7.83</v>
      </c>
      <c r="I830" s="253" t="s">
        <v>2417</v>
      </c>
      <c r="J830" s="220" t="n">
        <f aca="false">TRUNC((H830*G830),2)</f>
        <v>0.02</v>
      </c>
      <c r="M830" s="220" t="n">
        <f aca="false">VLOOKUP(B830,'INS-SIN-SD-10-2023'!A:D,4,0)</f>
        <v>7.83</v>
      </c>
      <c r="N830" s="220" t="n">
        <f aca="false">M830=H830</f>
        <v>1</v>
      </c>
      <c r="P830" s="333" t="s">
        <v>2492</v>
      </c>
    </row>
    <row r="831" customFormat="false" ht="15" hidden="false" customHeight="false" outlineLevel="0" collapsed="false">
      <c r="A831" s="351" t="n">
        <f aca="false">IF(O831&lt;&gt;0,O831,A830)</f>
        <v>100778</v>
      </c>
      <c r="B831" s="205" t="n">
        <v>10966</v>
      </c>
      <c r="C831" s="206" t="s">
        <v>2820</v>
      </c>
      <c r="D831" s="206" t="s">
        <v>2824</v>
      </c>
      <c r="E831" s="207" t="s">
        <v>2415</v>
      </c>
      <c r="F831" s="207" t="s">
        <v>2515</v>
      </c>
      <c r="G831" s="352" t="n">
        <v>0.5660257</v>
      </c>
      <c r="H831" s="253" t="n">
        <f aca="false">VLOOKUP(B831,'INS-SIN-SD-10-2023'!A:D,4,0)</f>
        <v>9.67</v>
      </c>
      <c r="I831" s="253" t="s">
        <v>2417</v>
      </c>
      <c r="J831" s="220" t="n">
        <f aca="false">TRUNC((H831*G831),2)</f>
        <v>5.47</v>
      </c>
      <c r="M831" s="220" t="n">
        <f aca="false">VLOOKUP(B831,'INS-SIN-SD-10-2023'!A:D,4,0)</f>
        <v>9.67</v>
      </c>
      <c r="N831" s="220" t="n">
        <f aca="false">M831=H831</f>
        <v>1</v>
      </c>
      <c r="P831" s="333" t="s">
        <v>2492</v>
      </c>
    </row>
    <row r="832" customFormat="false" ht="60" hidden="false" customHeight="false" outlineLevel="0" collapsed="false">
      <c r="A832" s="353" t="n">
        <v>100757</v>
      </c>
      <c r="B832" s="354" t="s">
        <v>2411</v>
      </c>
      <c r="C832" s="355" t="s">
        <v>2825</v>
      </c>
      <c r="D832" s="355" t="s">
        <v>2826</v>
      </c>
      <c r="E832" s="356" t="s">
        <v>2414</v>
      </c>
      <c r="F832" s="356" t="s">
        <v>2415</v>
      </c>
      <c r="G832" s="357" t="s">
        <v>2416</v>
      </c>
      <c r="H832" s="358" t="s">
        <v>2417</v>
      </c>
      <c r="I832" s="350" t="n">
        <f aca="false">SUMIF(A:A,A832,J:J)</f>
        <v>51.25</v>
      </c>
      <c r="K832" s="220" t="n">
        <f aca="false">VLOOKUP(A832,'CMP-SIN-SD-10-2023'!A:D,4,0)</f>
        <v>51.25</v>
      </c>
      <c r="L832" s="220" t="n">
        <f aca="false">K832=I832</f>
        <v>1</v>
      </c>
      <c r="P832" s="333" t="s">
        <v>2418</v>
      </c>
    </row>
    <row r="833" customFormat="false" ht="15" hidden="false" customHeight="false" outlineLevel="0" collapsed="false">
      <c r="A833" s="351" t="n">
        <f aca="false">IF(O833&lt;&gt;0,O833,A832)</f>
        <v>100757</v>
      </c>
      <c r="B833" s="205" t="n">
        <v>88310</v>
      </c>
      <c r="C833" s="206" t="s">
        <v>2826</v>
      </c>
      <c r="D833" s="206" t="s">
        <v>2827</v>
      </c>
      <c r="E833" s="207" t="s">
        <v>2415</v>
      </c>
      <c r="F833" s="207" t="s">
        <v>2502</v>
      </c>
      <c r="G833" s="352" t="n">
        <v>1.0531</v>
      </c>
      <c r="H833" s="253" t="n">
        <f aca="false">VLOOKUP(B833,'CMP-SIN-SD-10-2023'!A:D,4,0)</f>
        <v>30.74</v>
      </c>
      <c r="I833" s="253" t="s">
        <v>2417</v>
      </c>
      <c r="J833" s="220" t="n">
        <f aca="false">TRUNC((H833*G833),2)</f>
        <v>32.37</v>
      </c>
      <c r="M833" s="220" t="n">
        <f aca="false">VLOOKUP(B833,'CMP-SIN-SD-10-2023'!A:D,4,0)</f>
        <v>30.74</v>
      </c>
      <c r="N833" s="220" t="n">
        <f aca="false">M833=H833</f>
        <v>1</v>
      </c>
      <c r="P833" s="333" t="s">
        <v>2418</v>
      </c>
    </row>
    <row r="834" customFormat="false" ht="15" hidden="false" customHeight="false" outlineLevel="0" collapsed="false">
      <c r="A834" s="351" t="n">
        <f aca="false">IF(O834&lt;&gt;0,O834,A833)</f>
        <v>100757</v>
      </c>
      <c r="B834" s="205" t="n">
        <v>5318</v>
      </c>
      <c r="C834" s="206" t="s">
        <v>2826</v>
      </c>
      <c r="D834" s="206" t="s">
        <v>2828</v>
      </c>
      <c r="E834" s="207" t="s">
        <v>2415</v>
      </c>
      <c r="F834" s="207" t="s">
        <v>2712</v>
      </c>
      <c r="G834" s="352" t="n">
        <v>0.124</v>
      </c>
      <c r="H834" s="253" t="n">
        <f aca="false">VLOOKUP(B834,'INS-SIN-SD-10-2023'!A:D,4,0)</f>
        <v>18.33</v>
      </c>
      <c r="I834" s="253" t="s">
        <v>2417</v>
      </c>
      <c r="J834" s="220" t="n">
        <f aca="false">TRUNC((H834*G834),2)</f>
        <v>2.27</v>
      </c>
      <c r="M834" s="220" t="n">
        <f aca="false">VLOOKUP(B834,'INS-SIN-SD-10-2023'!A:D,4,0)</f>
        <v>18.33</v>
      </c>
      <c r="N834" s="220" t="n">
        <f aca="false">M834=H834</f>
        <v>1</v>
      </c>
      <c r="P834" s="333" t="s">
        <v>2492</v>
      </c>
    </row>
    <row r="835" customFormat="false" ht="15" hidden="false" customHeight="false" outlineLevel="0" collapsed="false">
      <c r="A835" s="351" t="n">
        <f aca="false">IF(O835&lt;&gt;0,O835,A834)</f>
        <v>100757</v>
      </c>
      <c r="B835" s="205" t="n">
        <v>7311</v>
      </c>
      <c r="C835" s="206" t="s">
        <v>2826</v>
      </c>
      <c r="D835" s="206" t="s">
        <v>2829</v>
      </c>
      <c r="E835" s="207" t="s">
        <v>2415</v>
      </c>
      <c r="F835" s="207" t="s">
        <v>2712</v>
      </c>
      <c r="G835" s="352" t="n">
        <v>0.4134</v>
      </c>
      <c r="H835" s="253" t="n">
        <f aca="false">VLOOKUP(B835,'INS-SIN-SD-10-2023'!A:D,4,0)</f>
        <v>40.2</v>
      </c>
      <c r="I835" s="253" t="s">
        <v>2417</v>
      </c>
      <c r="J835" s="220" t="n">
        <f aca="false">TRUNC((H835*G835),2)</f>
        <v>16.61</v>
      </c>
      <c r="M835" s="220" t="n">
        <f aca="false">VLOOKUP(B835,'INS-SIN-SD-10-2023'!A:D,4,0)</f>
        <v>40.2</v>
      </c>
      <c r="N835" s="220" t="n">
        <f aca="false">M835=H835</f>
        <v>1</v>
      </c>
      <c r="P835" s="333" t="s">
        <v>2492</v>
      </c>
    </row>
    <row r="836" customFormat="false" ht="45" hidden="false" customHeight="false" outlineLevel="0" collapsed="false">
      <c r="A836" s="353" t="n">
        <v>100721</v>
      </c>
      <c r="B836" s="354" t="s">
        <v>2411</v>
      </c>
      <c r="C836" s="355" t="s">
        <v>2830</v>
      </c>
      <c r="D836" s="355" t="s">
        <v>2831</v>
      </c>
      <c r="E836" s="356" t="s">
        <v>2414</v>
      </c>
      <c r="F836" s="356" t="s">
        <v>2415</v>
      </c>
      <c r="G836" s="357" t="s">
        <v>2416</v>
      </c>
      <c r="H836" s="358" t="s">
        <v>2417</v>
      </c>
      <c r="I836" s="350" t="n">
        <f aca="false">SUMIF(A:A,A836,J:J)</f>
        <v>25.99</v>
      </c>
      <c r="K836" s="220" t="n">
        <f aca="false">VLOOKUP(A836,'CMP-SIN-SD-10-2023'!A:D,4,0)</f>
        <v>25.99</v>
      </c>
      <c r="L836" s="220" t="n">
        <f aca="false">K836=I836</f>
        <v>1</v>
      </c>
      <c r="P836" s="333" t="s">
        <v>2418</v>
      </c>
    </row>
    <row r="837" customFormat="false" ht="15" hidden="false" customHeight="false" outlineLevel="0" collapsed="false">
      <c r="A837" s="351" t="n">
        <f aca="false">IF(O837&lt;&gt;0,O837,A836)</f>
        <v>100721</v>
      </c>
      <c r="B837" s="205" t="n">
        <v>88310</v>
      </c>
      <c r="C837" s="206" t="s">
        <v>2831</v>
      </c>
      <c r="D837" s="206" t="s">
        <v>2827</v>
      </c>
      <c r="E837" s="207" t="s">
        <v>2415</v>
      </c>
      <c r="F837" s="207" t="s">
        <v>2502</v>
      </c>
      <c r="G837" s="352" t="n">
        <v>0.5266</v>
      </c>
      <c r="H837" s="253" t="n">
        <f aca="false">VLOOKUP(B837,'CMP-SIN-SD-10-2023'!A:D,4,0)</f>
        <v>30.74</v>
      </c>
      <c r="I837" s="253" t="s">
        <v>2417</v>
      </c>
      <c r="J837" s="220" t="n">
        <f aca="false">TRUNC((H837*G837),2)</f>
        <v>16.18</v>
      </c>
      <c r="M837" s="220" t="n">
        <f aca="false">VLOOKUP(B837,'CMP-SIN-SD-10-2023'!A:D,4,0)</f>
        <v>30.74</v>
      </c>
      <c r="N837" s="220" t="n">
        <f aca="false">M837=H837</f>
        <v>1</v>
      </c>
      <c r="P837" s="333" t="s">
        <v>2418</v>
      </c>
    </row>
    <row r="838" customFormat="false" ht="15" hidden="false" customHeight="false" outlineLevel="0" collapsed="false">
      <c r="A838" s="351" t="n">
        <f aca="false">IF(O838&lt;&gt;0,O838,A837)</f>
        <v>100721</v>
      </c>
      <c r="B838" s="205" t="n">
        <v>7307</v>
      </c>
      <c r="C838" s="206" t="s">
        <v>2831</v>
      </c>
      <c r="D838" s="206" t="s">
        <v>2832</v>
      </c>
      <c r="E838" s="207" t="s">
        <v>2415</v>
      </c>
      <c r="F838" s="207" t="s">
        <v>2712</v>
      </c>
      <c r="G838" s="352" t="n">
        <v>0.207</v>
      </c>
      <c r="H838" s="253" t="n">
        <f aca="false">VLOOKUP(B838,'INS-SIN-SD-10-2023'!A:D,4,0)</f>
        <v>41.98</v>
      </c>
      <c r="I838" s="253" t="s">
        <v>2417</v>
      </c>
      <c r="J838" s="220" t="n">
        <f aca="false">TRUNC((H838*G838),2)</f>
        <v>8.68</v>
      </c>
      <c r="M838" s="220" t="n">
        <f aca="false">VLOOKUP(B838,'INS-SIN-SD-10-2023'!A:D,4,0)</f>
        <v>41.98</v>
      </c>
      <c r="N838" s="220" t="n">
        <f aca="false">M838=H838</f>
        <v>1</v>
      </c>
      <c r="P838" s="333" t="s">
        <v>2492</v>
      </c>
    </row>
    <row r="839" customFormat="false" ht="15" hidden="false" customHeight="false" outlineLevel="0" collapsed="false">
      <c r="A839" s="351" t="n">
        <f aca="false">IF(O839&lt;&gt;0,O839,A838)</f>
        <v>100721</v>
      </c>
      <c r="B839" s="205" t="n">
        <v>5318</v>
      </c>
      <c r="C839" s="206" t="s">
        <v>2831</v>
      </c>
      <c r="D839" s="206" t="s">
        <v>2828</v>
      </c>
      <c r="E839" s="207" t="s">
        <v>2415</v>
      </c>
      <c r="F839" s="207" t="s">
        <v>2712</v>
      </c>
      <c r="G839" s="352" t="n">
        <v>0.0619</v>
      </c>
      <c r="H839" s="253" t="n">
        <f aca="false">VLOOKUP(B839,'INS-SIN-SD-10-2023'!A:D,4,0)</f>
        <v>18.33</v>
      </c>
      <c r="I839" s="253" t="s">
        <v>2417</v>
      </c>
      <c r="J839" s="220" t="n">
        <f aca="false">TRUNC((H839*G839),2)</f>
        <v>1.13</v>
      </c>
      <c r="M839" s="220" t="n">
        <f aca="false">VLOOKUP(B839,'INS-SIN-SD-10-2023'!A:D,4,0)</f>
        <v>18.33</v>
      </c>
      <c r="N839" s="220" t="n">
        <f aca="false">M839=H839</f>
        <v>1</v>
      </c>
      <c r="P839" s="333" t="s">
        <v>2492</v>
      </c>
    </row>
    <row r="840" customFormat="false" ht="45" hidden="false" customHeight="false" outlineLevel="0" collapsed="false">
      <c r="A840" s="353" t="n">
        <v>101159</v>
      </c>
      <c r="B840" s="354" t="s">
        <v>2411</v>
      </c>
      <c r="C840" s="355" t="s">
        <v>2833</v>
      </c>
      <c r="D840" s="355" t="s">
        <v>2834</v>
      </c>
      <c r="E840" s="356" t="s">
        <v>2414</v>
      </c>
      <c r="F840" s="356" t="s">
        <v>2415</v>
      </c>
      <c r="G840" s="357" t="s">
        <v>2416</v>
      </c>
      <c r="H840" s="358" t="s">
        <v>2417</v>
      </c>
      <c r="I840" s="350" t="n">
        <f aca="false">SUMIF(A:A,A840,J:J)</f>
        <v>145.61</v>
      </c>
      <c r="K840" s="220" t="n">
        <f aca="false">VLOOKUP(A840,'CMP-SIN-SD-10-2023'!A:D,4,0)</f>
        <v>145.61</v>
      </c>
      <c r="L840" s="220" t="n">
        <f aca="false">K840=I840</f>
        <v>1</v>
      </c>
      <c r="P840" s="333" t="s">
        <v>2418</v>
      </c>
    </row>
    <row r="841" customFormat="false" ht="60" hidden="false" customHeight="false" outlineLevel="0" collapsed="false">
      <c r="A841" s="351" t="n">
        <f aca="false">IF(O841&lt;&gt;0,O841,A840)</f>
        <v>101159</v>
      </c>
      <c r="B841" s="205" t="n">
        <v>87292</v>
      </c>
      <c r="C841" s="206" t="s">
        <v>2834</v>
      </c>
      <c r="D841" s="206" t="s">
        <v>2835</v>
      </c>
      <c r="E841" s="207" t="s">
        <v>2415</v>
      </c>
      <c r="F841" s="207" t="s">
        <v>2438</v>
      </c>
      <c r="G841" s="352" t="n">
        <v>0.028</v>
      </c>
      <c r="H841" s="253" t="n">
        <f aca="false">VLOOKUP(B841,'CMP-SIN-SD-10-2023'!A:D,4,0)</f>
        <v>717.3</v>
      </c>
      <c r="I841" s="253" t="s">
        <v>2417</v>
      </c>
      <c r="J841" s="220" t="n">
        <f aca="false">TRUNC((H841*G841),2)</f>
        <v>20.08</v>
      </c>
      <c r="M841" s="220" t="n">
        <f aca="false">VLOOKUP(B841,'CMP-SIN-SD-10-2023'!A:D,4,0)</f>
        <v>717.3</v>
      </c>
      <c r="N841" s="220" t="n">
        <f aca="false">M841=H841</f>
        <v>1</v>
      </c>
      <c r="P841" s="333" t="s">
        <v>2418</v>
      </c>
    </row>
    <row r="842" customFormat="false" ht="15" hidden="false" customHeight="false" outlineLevel="0" collapsed="false">
      <c r="A842" s="351" t="n">
        <f aca="false">IF(O842&lt;&gt;0,O842,A841)</f>
        <v>101159</v>
      </c>
      <c r="B842" s="205" t="n">
        <v>88309</v>
      </c>
      <c r="C842" s="206" t="s">
        <v>2834</v>
      </c>
      <c r="D842" s="206" t="s">
        <v>2623</v>
      </c>
      <c r="E842" s="207" t="s">
        <v>2415</v>
      </c>
      <c r="F842" s="207" t="s">
        <v>2502</v>
      </c>
      <c r="G842" s="352" t="n">
        <v>1.939</v>
      </c>
      <c r="H842" s="253" t="n">
        <f aca="false">VLOOKUP(B842,'CMP-SIN-SD-10-2023'!A:D,4,0)</f>
        <v>29.53</v>
      </c>
      <c r="I842" s="253" t="s">
        <v>2417</v>
      </c>
      <c r="J842" s="220" t="n">
        <f aca="false">TRUNC((H842*G842),2)</f>
        <v>57.25</v>
      </c>
      <c r="M842" s="220" t="n">
        <f aca="false">VLOOKUP(B842,'CMP-SIN-SD-10-2023'!A:D,4,0)</f>
        <v>29.53</v>
      </c>
      <c r="N842" s="220" t="n">
        <f aca="false">M842=H842</f>
        <v>1</v>
      </c>
      <c r="P842" s="333" t="s">
        <v>2418</v>
      </c>
    </row>
    <row r="843" customFormat="false" ht="15" hidden="false" customHeight="false" outlineLevel="0" collapsed="false">
      <c r="A843" s="351" t="n">
        <f aca="false">IF(O843&lt;&gt;0,O843,A842)</f>
        <v>101159</v>
      </c>
      <c r="B843" s="205" t="n">
        <v>88316</v>
      </c>
      <c r="C843" s="206" t="s">
        <v>2834</v>
      </c>
      <c r="D843" s="206" t="s">
        <v>2512</v>
      </c>
      <c r="E843" s="207" t="s">
        <v>2415</v>
      </c>
      <c r="F843" s="207" t="s">
        <v>2502</v>
      </c>
      <c r="G843" s="352" t="n">
        <v>0.97</v>
      </c>
      <c r="H843" s="253" t="n">
        <f aca="false">VLOOKUP(B843,'CMP-SIN-SD-10-2023'!A:D,4,0)</f>
        <v>21.91</v>
      </c>
      <c r="I843" s="253" t="s">
        <v>2417</v>
      </c>
      <c r="J843" s="220" t="n">
        <f aca="false">TRUNC((H843*G843),2)</f>
        <v>21.25</v>
      </c>
      <c r="M843" s="220" t="n">
        <f aca="false">VLOOKUP(B843,'CMP-SIN-SD-10-2023'!A:D,4,0)</f>
        <v>21.91</v>
      </c>
      <c r="N843" s="220" t="n">
        <f aca="false">M843=H843</f>
        <v>1</v>
      </c>
      <c r="P843" s="333" t="s">
        <v>2418</v>
      </c>
    </row>
    <row r="844" customFormat="false" ht="15" hidden="false" customHeight="false" outlineLevel="0" collapsed="false">
      <c r="A844" s="351" t="n">
        <f aca="false">IF(O844&lt;&gt;0,O844,A843)</f>
        <v>101159</v>
      </c>
      <c r="B844" s="205" t="n">
        <v>7258</v>
      </c>
      <c r="C844" s="206" t="s">
        <v>2834</v>
      </c>
      <c r="D844" s="206" t="s">
        <v>2836</v>
      </c>
      <c r="E844" s="207" t="s">
        <v>2415</v>
      </c>
      <c r="F844" s="207" t="s">
        <v>2430</v>
      </c>
      <c r="G844" s="352" t="n">
        <v>73.49</v>
      </c>
      <c r="H844" s="253" t="n">
        <f aca="false">VLOOKUP(B844,'INS-SIN-SD-10-2023'!A:D,4,0)</f>
        <v>0.64</v>
      </c>
      <c r="I844" s="253" t="s">
        <v>2417</v>
      </c>
      <c r="J844" s="220" t="n">
        <f aca="false">TRUNC((H844*G844),2)</f>
        <v>47.03</v>
      </c>
      <c r="M844" s="220" t="n">
        <f aca="false">VLOOKUP(B844,'INS-SIN-SD-10-2023'!A:D,4,0)</f>
        <v>0.64</v>
      </c>
      <c r="N844" s="220" t="n">
        <f aca="false">M844=H844</f>
        <v>1</v>
      </c>
      <c r="P844" s="333" t="s">
        <v>2492</v>
      </c>
    </row>
    <row r="845" customFormat="false" ht="60" hidden="false" customHeight="false" outlineLevel="0" collapsed="false">
      <c r="A845" s="353" t="n">
        <v>87489</v>
      </c>
      <c r="B845" s="354" t="s">
        <v>2411</v>
      </c>
      <c r="C845" s="355" t="s">
        <v>2837</v>
      </c>
      <c r="D845" s="355" t="s">
        <v>2838</v>
      </c>
      <c r="E845" s="356" t="s">
        <v>2414</v>
      </c>
      <c r="F845" s="356" t="s">
        <v>2415</v>
      </c>
      <c r="G845" s="357" t="s">
        <v>2416</v>
      </c>
      <c r="H845" s="358" t="s">
        <v>2417</v>
      </c>
      <c r="I845" s="350" t="n">
        <f aca="false">SUMIF(A:A,A845,J:J)</f>
        <v>58.77</v>
      </c>
      <c r="K845" s="220" t="e">
        <f aca="false">VLOOKUP(A845,'CMP-SIN-SD-10-2023'!A:D,4,0)</f>
        <v>#N/A</v>
      </c>
      <c r="L845" s="220" t="e">
        <f aca="false">K845=I845</f>
        <v>#N/A</v>
      </c>
      <c r="P845" s="333" t="s">
        <v>2418</v>
      </c>
    </row>
    <row r="846" customFormat="false" ht="60" hidden="false" customHeight="false" outlineLevel="0" collapsed="false">
      <c r="A846" s="351" t="n">
        <f aca="false">IF(O846&lt;&gt;0,O846,A845)</f>
        <v>87489</v>
      </c>
      <c r="B846" s="205" t="n">
        <v>87292</v>
      </c>
      <c r="C846" s="206" t="s">
        <v>2838</v>
      </c>
      <c r="D846" s="206" t="s">
        <v>2835</v>
      </c>
      <c r="E846" s="207" t="s">
        <v>2415</v>
      </c>
      <c r="F846" s="207" t="s">
        <v>2438</v>
      </c>
      <c r="G846" s="352" t="n">
        <v>0.0104</v>
      </c>
      <c r="H846" s="253" t="n">
        <f aca="false">VLOOKUP(B846,'CMP-SIN-SD-10-2023'!A:D,4,0)</f>
        <v>717.3</v>
      </c>
      <c r="I846" s="253" t="s">
        <v>2417</v>
      </c>
      <c r="J846" s="220" t="n">
        <f aca="false">TRUNC((H846*G846),2)</f>
        <v>7.45</v>
      </c>
      <c r="M846" s="220" t="n">
        <f aca="false">VLOOKUP(B846,'CMP-SIN-SD-10-2023'!A:D,4,0)</f>
        <v>717.3</v>
      </c>
      <c r="N846" s="220" t="n">
        <f aca="false">M846=H846</f>
        <v>1</v>
      </c>
      <c r="P846" s="333" t="s">
        <v>2418</v>
      </c>
    </row>
    <row r="847" customFormat="false" ht="15" hidden="false" customHeight="false" outlineLevel="0" collapsed="false">
      <c r="A847" s="351" t="n">
        <f aca="false">IF(O847&lt;&gt;0,O847,A846)</f>
        <v>87489</v>
      </c>
      <c r="B847" s="205" t="n">
        <v>88309</v>
      </c>
      <c r="C847" s="206" t="s">
        <v>2838</v>
      </c>
      <c r="D847" s="206" t="s">
        <v>2623</v>
      </c>
      <c r="E847" s="207" t="s">
        <v>2415</v>
      </c>
      <c r="F847" s="207" t="s">
        <v>2502</v>
      </c>
      <c r="G847" s="352" t="n">
        <v>0.59</v>
      </c>
      <c r="H847" s="253" t="n">
        <f aca="false">VLOOKUP(B847,'CMP-SIN-SD-10-2023'!A:D,4,0)</f>
        <v>29.53</v>
      </c>
      <c r="I847" s="253" t="s">
        <v>2417</v>
      </c>
      <c r="J847" s="220" t="n">
        <f aca="false">TRUNC((H847*G847),2)</f>
        <v>17.42</v>
      </c>
      <c r="M847" s="220" t="n">
        <f aca="false">VLOOKUP(B847,'CMP-SIN-SD-10-2023'!A:D,4,0)</f>
        <v>29.53</v>
      </c>
      <c r="N847" s="220" t="n">
        <f aca="false">M847=H847</f>
        <v>1</v>
      </c>
      <c r="P847" s="333" t="s">
        <v>2418</v>
      </c>
    </row>
    <row r="848" customFormat="false" ht="15" hidden="false" customHeight="false" outlineLevel="0" collapsed="false">
      <c r="A848" s="351" t="n">
        <f aca="false">IF(O848&lt;&gt;0,O848,A847)</f>
        <v>87489</v>
      </c>
      <c r="B848" s="205" t="n">
        <v>88316</v>
      </c>
      <c r="C848" s="206" t="s">
        <v>2838</v>
      </c>
      <c r="D848" s="206" t="s">
        <v>2512</v>
      </c>
      <c r="E848" s="207" t="s">
        <v>2415</v>
      </c>
      <c r="F848" s="207" t="s">
        <v>2502</v>
      </c>
      <c r="G848" s="352" t="n">
        <v>0.295</v>
      </c>
      <c r="H848" s="253" t="n">
        <f aca="false">VLOOKUP(B848,'CMP-SIN-SD-10-2023'!A:D,4,0)</f>
        <v>21.91</v>
      </c>
      <c r="I848" s="253" t="s">
        <v>2417</v>
      </c>
      <c r="J848" s="220" t="n">
        <f aca="false">TRUNC((H848*G848),2)</f>
        <v>6.46</v>
      </c>
      <c r="M848" s="220" t="n">
        <f aca="false">VLOOKUP(B848,'CMP-SIN-SD-10-2023'!A:D,4,0)</f>
        <v>21.91</v>
      </c>
      <c r="N848" s="220" t="n">
        <f aca="false">M848=H848</f>
        <v>1</v>
      </c>
      <c r="P848" s="333" t="s">
        <v>2418</v>
      </c>
    </row>
    <row r="849" customFormat="false" ht="45" hidden="false" customHeight="false" outlineLevel="0" collapsed="false">
      <c r="A849" s="351" t="n">
        <f aca="false">IF(O849&lt;&gt;0,O849,A848)</f>
        <v>87489</v>
      </c>
      <c r="B849" s="205" t="n">
        <v>34557</v>
      </c>
      <c r="C849" s="206" t="s">
        <v>2838</v>
      </c>
      <c r="D849" s="206" t="s">
        <v>2839</v>
      </c>
      <c r="E849" s="207" t="s">
        <v>2415</v>
      </c>
      <c r="F849" s="207" t="s">
        <v>2440</v>
      </c>
      <c r="G849" s="352" t="n">
        <v>0.42</v>
      </c>
      <c r="H849" s="253" t="n">
        <f aca="false">VLOOKUP(B849,'INS-SIN-SD-10-2023'!A:D,4,0)</f>
        <v>2.09</v>
      </c>
      <c r="I849" s="253" t="s">
        <v>2417</v>
      </c>
      <c r="J849" s="220" t="n">
        <f aca="false">TRUNC((H849*G849),2)</f>
        <v>0.87</v>
      </c>
      <c r="M849" s="220" t="n">
        <f aca="false">VLOOKUP(B849,'INS-SIN-SD-10-2023'!A:D,4,0)</f>
        <v>2.09</v>
      </c>
      <c r="N849" s="220" t="n">
        <f aca="false">M849=H849</f>
        <v>1</v>
      </c>
      <c r="P849" s="333" t="s">
        <v>2492</v>
      </c>
    </row>
    <row r="850" customFormat="false" ht="30" hidden="false" customHeight="false" outlineLevel="0" collapsed="false">
      <c r="A850" s="351" t="n">
        <f aca="false">IF(O850&lt;&gt;0,O850,A849)</f>
        <v>87489</v>
      </c>
      <c r="B850" s="205" t="n">
        <v>37592</v>
      </c>
      <c r="C850" s="206" t="s">
        <v>2838</v>
      </c>
      <c r="D850" s="206" t="s">
        <v>2840</v>
      </c>
      <c r="E850" s="207" t="s">
        <v>2415</v>
      </c>
      <c r="F850" s="207" t="s">
        <v>2430</v>
      </c>
      <c r="G850" s="352" t="n">
        <v>13.6</v>
      </c>
      <c r="H850" s="253" t="n">
        <f aca="false">VLOOKUP(B850,'INS-SIN-SD-10-2023'!A:D,4,0)</f>
        <v>1.94</v>
      </c>
      <c r="I850" s="253" t="s">
        <v>2417</v>
      </c>
      <c r="J850" s="220" t="n">
        <f aca="false">TRUNC((H850*G850),2)</f>
        <v>26.38</v>
      </c>
      <c r="M850" s="220" t="n">
        <f aca="false">VLOOKUP(B850,'INS-SIN-SD-10-2023'!A:D,4,0)</f>
        <v>1.94</v>
      </c>
      <c r="N850" s="220" t="n">
        <f aca="false">M850=H850</f>
        <v>1</v>
      </c>
      <c r="P850" s="333" t="s">
        <v>2492</v>
      </c>
    </row>
    <row r="851" customFormat="false" ht="15" hidden="false" customHeight="false" outlineLevel="0" collapsed="false">
      <c r="A851" s="351" t="n">
        <f aca="false">IF(O851&lt;&gt;0,O851,A850)</f>
        <v>87489</v>
      </c>
      <c r="B851" s="205" t="n">
        <v>37395</v>
      </c>
      <c r="C851" s="206" t="s">
        <v>2838</v>
      </c>
      <c r="D851" s="206" t="s">
        <v>2841</v>
      </c>
      <c r="E851" s="207" t="s">
        <v>2415</v>
      </c>
      <c r="F851" s="207" t="s">
        <v>2842</v>
      </c>
      <c r="G851" s="352" t="n">
        <v>0.005</v>
      </c>
      <c r="H851" s="253" t="n">
        <f aca="false">VLOOKUP(B851,'INS-SIN-SD-10-2023'!A:D,4,0)</f>
        <v>38.74</v>
      </c>
      <c r="I851" s="253" t="s">
        <v>2417</v>
      </c>
      <c r="J851" s="220" t="n">
        <f aca="false">TRUNC((H851*G851),2)</f>
        <v>0.19</v>
      </c>
      <c r="M851" s="220" t="n">
        <f aca="false">VLOOKUP(B851,'INS-SIN-SD-10-2023'!A:D,4,0)</f>
        <v>38.74</v>
      </c>
      <c r="N851" s="220" t="n">
        <f aca="false">M851=H851</f>
        <v>1</v>
      </c>
      <c r="P851" s="333" t="s">
        <v>2492</v>
      </c>
    </row>
    <row r="852" customFormat="false" ht="60" hidden="false" customHeight="false" outlineLevel="0" collapsed="false">
      <c r="A852" s="353" t="n">
        <v>87519</v>
      </c>
      <c r="B852" s="354" t="s">
        <v>2411</v>
      </c>
      <c r="C852" s="355" t="s">
        <v>2843</v>
      </c>
      <c r="D852" s="355" t="s">
        <v>2844</v>
      </c>
      <c r="E852" s="356" t="s">
        <v>2414</v>
      </c>
      <c r="F852" s="356" t="s">
        <v>2415</v>
      </c>
      <c r="G852" s="357" t="s">
        <v>2416</v>
      </c>
      <c r="H852" s="358" t="s">
        <v>2417</v>
      </c>
      <c r="I852" s="350" t="n">
        <f aca="false">SUMIF(A:A,A852,J:J)</f>
        <v>93.33</v>
      </c>
      <c r="K852" s="220" t="e">
        <f aca="false">VLOOKUP(A852,'CMP-SIN-SD-10-2023'!A:D,4,0)</f>
        <v>#N/A</v>
      </c>
      <c r="L852" s="220" t="e">
        <f aca="false">K852=I852</f>
        <v>#N/A</v>
      </c>
      <c r="P852" s="333" t="s">
        <v>2418</v>
      </c>
    </row>
    <row r="853" customFormat="false" ht="60" hidden="false" customHeight="false" outlineLevel="0" collapsed="false">
      <c r="A853" s="351" t="n">
        <f aca="false">IF(O853&lt;&gt;0,O853,A852)</f>
        <v>87519</v>
      </c>
      <c r="B853" s="205" t="n">
        <v>87292</v>
      </c>
      <c r="C853" s="206" t="s">
        <v>2844</v>
      </c>
      <c r="D853" s="206" t="s">
        <v>2835</v>
      </c>
      <c r="E853" s="207" t="s">
        <v>2415</v>
      </c>
      <c r="F853" s="207" t="s">
        <v>2438</v>
      </c>
      <c r="G853" s="352" t="n">
        <v>0.0098</v>
      </c>
      <c r="H853" s="253" t="n">
        <f aca="false">VLOOKUP(B853,'CMP-SIN-SD-10-2023'!A:D,4,0)</f>
        <v>717.3</v>
      </c>
      <c r="I853" s="253" t="s">
        <v>2417</v>
      </c>
      <c r="J853" s="220" t="n">
        <f aca="false">TRUNC((H853*G853),2)</f>
        <v>7.02</v>
      </c>
      <c r="M853" s="220" t="n">
        <f aca="false">VLOOKUP(B853,'CMP-SIN-SD-10-2023'!A:D,4,0)</f>
        <v>717.3</v>
      </c>
      <c r="N853" s="220" t="n">
        <f aca="false">M853=H853</f>
        <v>1</v>
      </c>
      <c r="P853" s="333" t="s">
        <v>2418</v>
      </c>
    </row>
    <row r="854" customFormat="false" ht="15" hidden="false" customHeight="false" outlineLevel="0" collapsed="false">
      <c r="A854" s="351" t="n">
        <f aca="false">IF(O854&lt;&gt;0,O854,A853)</f>
        <v>87519</v>
      </c>
      <c r="B854" s="205" t="n">
        <v>88309</v>
      </c>
      <c r="C854" s="206" t="s">
        <v>2844</v>
      </c>
      <c r="D854" s="206" t="s">
        <v>2623</v>
      </c>
      <c r="E854" s="207" t="s">
        <v>2415</v>
      </c>
      <c r="F854" s="207" t="s">
        <v>2502</v>
      </c>
      <c r="G854" s="352" t="n">
        <v>1.55</v>
      </c>
      <c r="H854" s="253" t="n">
        <f aca="false">VLOOKUP(B854,'CMP-SIN-SD-10-2023'!A:D,4,0)</f>
        <v>29.53</v>
      </c>
      <c r="I854" s="253" t="s">
        <v>2417</v>
      </c>
      <c r="J854" s="220" t="n">
        <f aca="false">TRUNC((H854*G854),2)</f>
        <v>45.77</v>
      </c>
      <c r="M854" s="220" t="n">
        <f aca="false">VLOOKUP(B854,'CMP-SIN-SD-10-2023'!A:D,4,0)</f>
        <v>29.53</v>
      </c>
      <c r="N854" s="220" t="n">
        <f aca="false">M854=H854</f>
        <v>1</v>
      </c>
      <c r="P854" s="333" t="s">
        <v>2418</v>
      </c>
    </row>
    <row r="855" customFormat="false" ht="15" hidden="false" customHeight="false" outlineLevel="0" collapsed="false">
      <c r="A855" s="351" t="n">
        <f aca="false">IF(O855&lt;&gt;0,O855,A854)</f>
        <v>87519</v>
      </c>
      <c r="B855" s="205" t="n">
        <v>88316</v>
      </c>
      <c r="C855" s="206" t="s">
        <v>2844</v>
      </c>
      <c r="D855" s="206" t="s">
        <v>2512</v>
      </c>
      <c r="E855" s="207" t="s">
        <v>2415</v>
      </c>
      <c r="F855" s="207" t="s">
        <v>2502</v>
      </c>
      <c r="G855" s="352" t="n">
        <v>0.775</v>
      </c>
      <c r="H855" s="253" t="n">
        <f aca="false">VLOOKUP(B855,'CMP-SIN-SD-10-2023'!A:D,4,0)</f>
        <v>21.91</v>
      </c>
      <c r="I855" s="253" t="s">
        <v>2417</v>
      </c>
      <c r="J855" s="220" t="n">
        <f aca="false">TRUNC((H855*G855),2)</f>
        <v>16.98</v>
      </c>
      <c r="M855" s="220" t="n">
        <f aca="false">VLOOKUP(B855,'CMP-SIN-SD-10-2023'!A:D,4,0)</f>
        <v>21.91</v>
      </c>
      <c r="N855" s="220" t="n">
        <f aca="false">M855=H855</f>
        <v>1</v>
      </c>
      <c r="P855" s="333" t="s">
        <v>2418</v>
      </c>
    </row>
    <row r="856" customFormat="false" ht="15" hidden="false" customHeight="false" outlineLevel="0" collapsed="false">
      <c r="A856" s="351" t="n">
        <f aca="false">IF(O856&lt;&gt;0,O856,A855)</f>
        <v>87519</v>
      </c>
      <c r="B856" s="205" t="n">
        <v>7266</v>
      </c>
      <c r="C856" s="206" t="s">
        <v>2844</v>
      </c>
      <c r="D856" s="206" t="s">
        <v>2845</v>
      </c>
      <c r="E856" s="207" t="s">
        <v>2415</v>
      </c>
      <c r="F856" s="207" t="s">
        <v>2846</v>
      </c>
      <c r="G856" s="352" t="n">
        <v>0.02831</v>
      </c>
      <c r="H856" s="253" t="n">
        <v>794.99</v>
      </c>
      <c r="I856" s="253" t="s">
        <v>2417</v>
      </c>
      <c r="J856" s="220" t="n">
        <f aca="false">TRUNC((H856*G856),2)</f>
        <v>22.5</v>
      </c>
      <c r="M856" s="220" t="e">
        <f aca="false">VLOOKUP(B856,'INS-SIN-SD-10-2023'!A:D,4,0)</f>
        <v>#N/A</v>
      </c>
      <c r="N856" s="220" t="e">
        <f aca="false">M856=H856</f>
        <v>#N/A</v>
      </c>
      <c r="P856" s="333" t="s">
        <v>2492</v>
      </c>
    </row>
    <row r="857" customFormat="false" ht="45" hidden="false" customHeight="false" outlineLevel="0" collapsed="false">
      <c r="A857" s="351" t="n">
        <f aca="false">IF(O857&lt;&gt;0,O857,A856)</f>
        <v>87519</v>
      </c>
      <c r="B857" s="205" t="n">
        <v>34557</v>
      </c>
      <c r="C857" s="206" t="s">
        <v>2844</v>
      </c>
      <c r="D857" s="206" t="s">
        <v>2839</v>
      </c>
      <c r="E857" s="207" t="s">
        <v>2415</v>
      </c>
      <c r="F857" s="207" t="s">
        <v>2440</v>
      </c>
      <c r="G857" s="352" t="n">
        <v>0.42</v>
      </c>
      <c r="H857" s="253" t="n">
        <f aca="false">VLOOKUP(B857,'INS-SIN-SD-10-2023'!A:D,4,0)</f>
        <v>2.09</v>
      </c>
      <c r="I857" s="253" t="s">
        <v>2417</v>
      </c>
      <c r="J857" s="220" t="n">
        <f aca="false">TRUNC((H857*G857),2)</f>
        <v>0.87</v>
      </c>
      <c r="M857" s="220" t="n">
        <f aca="false">VLOOKUP(B857,'INS-SIN-SD-10-2023'!A:D,4,0)</f>
        <v>2.09</v>
      </c>
      <c r="N857" s="220" t="n">
        <f aca="false">M857=H857</f>
        <v>1</v>
      </c>
      <c r="P857" s="333" t="s">
        <v>2492</v>
      </c>
    </row>
    <row r="858" customFormat="false" ht="15" hidden="false" customHeight="false" outlineLevel="0" collapsed="false">
      <c r="A858" s="351" t="n">
        <f aca="false">IF(O858&lt;&gt;0,O858,A857)</f>
        <v>87519</v>
      </c>
      <c r="B858" s="205" t="n">
        <v>37395</v>
      </c>
      <c r="C858" s="206" t="s">
        <v>2844</v>
      </c>
      <c r="D858" s="206" t="s">
        <v>2841</v>
      </c>
      <c r="E858" s="207" t="s">
        <v>2415</v>
      </c>
      <c r="F858" s="207" t="s">
        <v>2842</v>
      </c>
      <c r="G858" s="352" t="n">
        <v>0.005</v>
      </c>
      <c r="H858" s="253" t="n">
        <f aca="false">VLOOKUP(B858,'INS-SIN-SD-10-2023'!A:D,4,0)</f>
        <v>38.74</v>
      </c>
      <c r="I858" s="253" t="s">
        <v>2417</v>
      </c>
      <c r="J858" s="220" t="n">
        <f aca="false">TRUNC((H858*G858),2)</f>
        <v>0.19</v>
      </c>
      <c r="M858" s="220" t="n">
        <f aca="false">VLOOKUP(B858,'INS-SIN-SD-10-2023'!A:D,4,0)</f>
        <v>38.74</v>
      </c>
      <c r="N858" s="220" t="n">
        <f aca="false">M858=H858</f>
        <v>1</v>
      </c>
      <c r="P858" s="333" t="s">
        <v>2492</v>
      </c>
    </row>
    <row r="859" customFormat="false" ht="60" hidden="false" customHeight="false" outlineLevel="0" collapsed="false">
      <c r="A859" s="353" t="n">
        <v>87491</v>
      </c>
      <c r="B859" s="354" t="s">
        <v>2411</v>
      </c>
      <c r="C859" s="355" t="s">
        <v>2847</v>
      </c>
      <c r="D859" s="355" t="s">
        <v>2844</v>
      </c>
      <c r="E859" s="356" t="s">
        <v>2414</v>
      </c>
      <c r="F859" s="356" t="s">
        <v>2415</v>
      </c>
      <c r="G859" s="357" t="s">
        <v>2416</v>
      </c>
      <c r="H859" s="358" t="s">
        <v>2417</v>
      </c>
      <c r="I859" s="350" t="n">
        <f aca="false">SUMIF(A:A,A859,J:J)</f>
        <v>78.49</v>
      </c>
      <c r="K859" s="220" t="e">
        <f aca="false">VLOOKUP(A859,'CMP-SIN-SD-10-2023'!A:D,4,0)</f>
        <v>#N/A</v>
      </c>
      <c r="L859" s="220" t="e">
        <f aca="false">K859=I859</f>
        <v>#N/A</v>
      </c>
      <c r="P859" s="333" t="s">
        <v>2418</v>
      </c>
    </row>
    <row r="860" customFormat="false" ht="60" hidden="false" customHeight="false" outlineLevel="0" collapsed="false">
      <c r="A860" s="351" t="n">
        <f aca="false">IF(O860&lt;&gt;0,O860,A859)</f>
        <v>87491</v>
      </c>
      <c r="B860" s="205" t="n">
        <v>87292</v>
      </c>
      <c r="C860" s="206" t="s">
        <v>2844</v>
      </c>
      <c r="D860" s="206" t="s">
        <v>2835</v>
      </c>
      <c r="E860" s="207" t="s">
        <v>2415</v>
      </c>
      <c r="F860" s="207" t="s">
        <v>2438</v>
      </c>
      <c r="G860" s="352" t="n">
        <v>0.0118</v>
      </c>
      <c r="H860" s="253" t="n">
        <f aca="false">VLOOKUP(B860,'CMP-SIN-SD-10-2023'!A:D,4,0)</f>
        <v>717.3</v>
      </c>
      <c r="I860" s="253" t="s">
        <v>2417</v>
      </c>
      <c r="J860" s="220" t="n">
        <f aca="false">TRUNC((H860*G860),2)</f>
        <v>8.46</v>
      </c>
      <c r="M860" s="220" t="n">
        <f aca="false">VLOOKUP(B860,'CMP-SIN-SD-10-2023'!A:D,4,0)</f>
        <v>717.3</v>
      </c>
      <c r="N860" s="220" t="n">
        <f aca="false">M860=H860</f>
        <v>1</v>
      </c>
      <c r="P860" s="333" t="s">
        <v>2418</v>
      </c>
    </row>
    <row r="861" customFormat="false" ht="15" hidden="false" customHeight="false" outlineLevel="0" collapsed="false">
      <c r="A861" s="351" t="n">
        <f aca="false">IF(O861&lt;&gt;0,O861,A860)</f>
        <v>87491</v>
      </c>
      <c r="B861" s="205" t="n">
        <v>88309</v>
      </c>
      <c r="C861" s="206" t="s">
        <v>2844</v>
      </c>
      <c r="D861" s="206" t="s">
        <v>2623</v>
      </c>
      <c r="E861" s="207" t="s">
        <v>2415</v>
      </c>
      <c r="F861" s="207" t="s">
        <v>2502</v>
      </c>
      <c r="G861" s="352" t="n">
        <v>0.86</v>
      </c>
      <c r="H861" s="253" t="n">
        <f aca="false">VLOOKUP(B861,'CMP-SIN-SD-10-2023'!A:D,4,0)</f>
        <v>29.53</v>
      </c>
      <c r="I861" s="253" t="s">
        <v>2417</v>
      </c>
      <c r="J861" s="220" t="n">
        <f aca="false">TRUNC((H861*G861),2)</f>
        <v>25.39</v>
      </c>
      <c r="M861" s="220" t="n">
        <f aca="false">VLOOKUP(B861,'CMP-SIN-SD-10-2023'!A:D,4,0)</f>
        <v>29.53</v>
      </c>
      <c r="N861" s="220" t="n">
        <f aca="false">M861=H861</f>
        <v>1</v>
      </c>
      <c r="P861" s="333" t="s">
        <v>2418</v>
      </c>
    </row>
    <row r="862" customFormat="false" ht="15" hidden="false" customHeight="false" outlineLevel="0" collapsed="false">
      <c r="A862" s="351" t="n">
        <f aca="false">IF(O862&lt;&gt;0,O862,A861)</f>
        <v>87491</v>
      </c>
      <c r="B862" s="205" t="n">
        <v>88316</v>
      </c>
      <c r="C862" s="206" t="s">
        <v>2844</v>
      </c>
      <c r="D862" s="206" t="s">
        <v>2512</v>
      </c>
      <c r="E862" s="207" t="s">
        <v>2415</v>
      </c>
      <c r="F862" s="207" t="s">
        <v>2502</v>
      </c>
      <c r="G862" s="352" t="n">
        <v>0.43</v>
      </c>
      <c r="H862" s="253" t="n">
        <f aca="false">VLOOKUP(B862,'CMP-SIN-SD-10-2023'!A:D,4,0)</f>
        <v>21.91</v>
      </c>
      <c r="I862" s="253" t="s">
        <v>2417</v>
      </c>
      <c r="J862" s="220" t="n">
        <f aca="false">TRUNC((H862*G862),2)</f>
        <v>9.42</v>
      </c>
      <c r="M862" s="220" t="n">
        <f aca="false">VLOOKUP(B862,'CMP-SIN-SD-10-2023'!A:D,4,0)</f>
        <v>21.91</v>
      </c>
      <c r="N862" s="220" t="n">
        <f aca="false">M862=H862</f>
        <v>1</v>
      </c>
      <c r="P862" s="333" t="s">
        <v>2418</v>
      </c>
    </row>
    <row r="863" customFormat="false" ht="45" hidden="false" customHeight="false" outlineLevel="0" collapsed="false">
      <c r="A863" s="351" t="n">
        <f aca="false">IF(O863&lt;&gt;0,O863,A862)</f>
        <v>87491</v>
      </c>
      <c r="B863" s="205" t="n">
        <v>34547</v>
      </c>
      <c r="C863" s="206" t="s">
        <v>2844</v>
      </c>
      <c r="D863" s="206" t="s">
        <v>2848</v>
      </c>
      <c r="E863" s="207" t="s">
        <v>2415</v>
      </c>
      <c r="F863" s="207" t="s">
        <v>2440</v>
      </c>
      <c r="G863" s="352" t="n">
        <v>0.42</v>
      </c>
      <c r="H863" s="253" t="n">
        <f aca="false">VLOOKUP(B863,'INS-SIN-SD-10-2023'!A:D,4,0)</f>
        <v>3.31</v>
      </c>
      <c r="I863" s="253" t="s">
        <v>2417</v>
      </c>
      <c r="J863" s="220" t="n">
        <f aca="false">TRUNC((H863*G863),2)</f>
        <v>1.39</v>
      </c>
      <c r="M863" s="220" t="n">
        <f aca="false">VLOOKUP(B863,'INS-SIN-SD-10-2023'!A:D,4,0)</f>
        <v>3.31</v>
      </c>
      <c r="N863" s="220" t="n">
        <f aca="false">M863=H863</f>
        <v>1</v>
      </c>
      <c r="P863" s="333" t="s">
        <v>2492</v>
      </c>
    </row>
    <row r="864" customFormat="false" ht="30" hidden="false" customHeight="false" outlineLevel="0" collapsed="false">
      <c r="A864" s="351" t="n">
        <f aca="false">IF(O864&lt;&gt;0,O864,A863)</f>
        <v>87491</v>
      </c>
      <c r="B864" s="205" t="n">
        <v>37593</v>
      </c>
      <c r="C864" s="206" t="s">
        <v>2844</v>
      </c>
      <c r="D864" s="206" t="s">
        <v>2849</v>
      </c>
      <c r="E864" s="207" t="s">
        <v>2415</v>
      </c>
      <c r="F864" s="207" t="s">
        <v>2430</v>
      </c>
      <c r="G864" s="352" t="n">
        <v>13.6</v>
      </c>
      <c r="H864" s="253" t="n">
        <f aca="false">VLOOKUP(B864,'INS-SIN-SD-10-2023'!A:D,4,0)</f>
        <v>2.46</v>
      </c>
      <c r="I864" s="253" t="s">
        <v>2417</v>
      </c>
      <c r="J864" s="220" t="n">
        <f aca="false">TRUNC((H864*G864),2)</f>
        <v>33.45</v>
      </c>
      <c r="M864" s="220" t="n">
        <f aca="false">VLOOKUP(B864,'INS-SIN-SD-10-2023'!A:D,4,0)</f>
        <v>2.46</v>
      </c>
      <c r="N864" s="220" t="n">
        <f aca="false">M864=H864</f>
        <v>1</v>
      </c>
      <c r="P864" s="333" t="s">
        <v>2492</v>
      </c>
    </row>
    <row r="865" customFormat="false" ht="15" hidden="false" customHeight="false" outlineLevel="0" collapsed="false">
      <c r="A865" s="351" t="n">
        <f aca="false">IF(O865&lt;&gt;0,O865,A864)</f>
        <v>87491</v>
      </c>
      <c r="B865" s="205" t="n">
        <v>37395</v>
      </c>
      <c r="C865" s="206" t="s">
        <v>2844</v>
      </c>
      <c r="D865" s="206" t="s">
        <v>2841</v>
      </c>
      <c r="E865" s="207" t="s">
        <v>2415</v>
      </c>
      <c r="F865" s="207" t="s">
        <v>2842</v>
      </c>
      <c r="G865" s="352" t="n">
        <v>0.01</v>
      </c>
      <c r="H865" s="253" t="n">
        <f aca="false">VLOOKUP(B865,'INS-SIN-SD-10-2023'!A:D,4,0)</f>
        <v>38.74</v>
      </c>
      <c r="I865" s="253" t="s">
        <v>2417</v>
      </c>
      <c r="J865" s="220" t="n">
        <f aca="false">TRUNC((H865*G865),2)</f>
        <v>0.38</v>
      </c>
      <c r="M865" s="220" t="n">
        <f aca="false">VLOOKUP(B865,'INS-SIN-SD-10-2023'!A:D,4,0)</f>
        <v>38.74</v>
      </c>
      <c r="N865" s="220" t="n">
        <f aca="false">M865=H865</f>
        <v>1</v>
      </c>
      <c r="P865" s="333" t="s">
        <v>2492</v>
      </c>
    </row>
    <row r="866" customFormat="false" ht="30" hidden="false" customHeight="false" outlineLevel="0" collapsed="false">
      <c r="A866" s="353" t="n">
        <v>93202</v>
      </c>
      <c r="B866" s="354" t="s">
        <v>2411</v>
      </c>
      <c r="C866" s="355" t="s">
        <v>2850</v>
      </c>
      <c r="D866" s="355" t="s">
        <v>2851</v>
      </c>
      <c r="E866" s="356" t="s">
        <v>2440</v>
      </c>
      <c r="F866" s="356" t="s">
        <v>2415</v>
      </c>
      <c r="G866" s="357" t="s">
        <v>2416</v>
      </c>
      <c r="H866" s="358" t="s">
        <v>2417</v>
      </c>
      <c r="I866" s="350" t="n">
        <f aca="false">SUMIF(A:A,A866,J:J)</f>
        <v>28.68</v>
      </c>
      <c r="K866" s="220" t="n">
        <f aca="false">VLOOKUP(A866,'CMP-SIN-SD-10-2023'!A:D,4,0)</f>
        <v>28.68</v>
      </c>
      <c r="L866" s="220" t="n">
        <f aca="false">K866=I866</f>
        <v>1</v>
      </c>
      <c r="P866" s="333" t="s">
        <v>2418</v>
      </c>
    </row>
    <row r="867" customFormat="false" ht="15" hidden="false" customHeight="false" outlineLevel="0" collapsed="false">
      <c r="A867" s="351" t="n">
        <f aca="false">IF(O867&lt;&gt;0,O867,A866)</f>
        <v>93202</v>
      </c>
      <c r="B867" s="205" t="n">
        <v>88309</v>
      </c>
      <c r="C867" s="206" t="s">
        <v>2851</v>
      </c>
      <c r="D867" s="206" t="s">
        <v>2623</v>
      </c>
      <c r="E867" s="207" t="s">
        <v>2415</v>
      </c>
      <c r="F867" s="207" t="s">
        <v>2502</v>
      </c>
      <c r="G867" s="352" t="n">
        <v>0.529</v>
      </c>
      <c r="H867" s="253" t="n">
        <f aca="false">VLOOKUP(B867,'CMP-SIN-SD-10-2023'!A:D,4,0)</f>
        <v>29.53</v>
      </c>
      <c r="I867" s="253" t="s">
        <v>2417</v>
      </c>
      <c r="J867" s="220" t="n">
        <f aca="false">TRUNC((H867*G867),2)</f>
        <v>15.62</v>
      </c>
      <c r="M867" s="220" t="n">
        <f aca="false">VLOOKUP(B867,'CMP-SIN-SD-10-2023'!A:D,4,0)</f>
        <v>29.53</v>
      </c>
      <c r="N867" s="220" t="n">
        <f aca="false">M867=H867</f>
        <v>1</v>
      </c>
      <c r="P867" s="333" t="s">
        <v>2418</v>
      </c>
    </row>
    <row r="868" customFormat="false" ht="15" hidden="false" customHeight="false" outlineLevel="0" collapsed="false">
      <c r="A868" s="351" t="n">
        <f aca="false">IF(O868&lt;&gt;0,O868,A867)</f>
        <v>93202</v>
      </c>
      <c r="B868" s="205" t="n">
        <v>88316</v>
      </c>
      <c r="C868" s="206" t="s">
        <v>2851</v>
      </c>
      <c r="D868" s="206" t="s">
        <v>2512</v>
      </c>
      <c r="E868" s="207" t="s">
        <v>2415</v>
      </c>
      <c r="F868" s="207" t="s">
        <v>2502</v>
      </c>
      <c r="G868" s="352" t="n">
        <v>0.106</v>
      </c>
      <c r="H868" s="253" t="n">
        <f aca="false">VLOOKUP(B868,'CMP-SIN-SD-10-2023'!A:D,4,0)</f>
        <v>21.91</v>
      </c>
      <c r="I868" s="253" t="s">
        <v>2417</v>
      </c>
      <c r="J868" s="220" t="n">
        <f aca="false">TRUNC((H868*G868),2)</f>
        <v>2.32</v>
      </c>
      <c r="M868" s="220" t="n">
        <f aca="false">VLOOKUP(B868,'CMP-SIN-SD-10-2023'!A:D,4,0)</f>
        <v>21.91</v>
      </c>
      <c r="N868" s="220" t="n">
        <f aca="false">M868=H868</f>
        <v>1</v>
      </c>
      <c r="P868" s="333" t="s">
        <v>2418</v>
      </c>
    </row>
    <row r="869" customFormat="false" ht="60" hidden="false" customHeight="false" outlineLevel="0" collapsed="false">
      <c r="A869" s="351" t="n">
        <f aca="false">IF(O869&lt;&gt;0,O869,A868)</f>
        <v>93202</v>
      </c>
      <c r="B869" s="205" t="n">
        <v>87294</v>
      </c>
      <c r="C869" s="206" t="s">
        <v>2851</v>
      </c>
      <c r="D869" s="206" t="s">
        <v>2852</v>
      </c>
      <c r="E869" s="207" t="s">
        <v>2415</v>
      </c>
      <c r="F869" s="207" t="s">
        <v>2438</v>
      </c>
      <c r="G869" s="352" t="n">
        <v>0.0052</v>
      </c>
      <c r="H869" s="253" t="n">
        <f aca="false">VLOOKUP(B869,'CMP-SIN-SD-10-2023'!A:D,4,0)</f>
        <v>688.74</v>
      </c>
      <c r="I869" s="253" t="s">
        <v>2417</v>
      </c>
      <c r="J869" s="220" t="n">
        <f aca="false">TRUNC((H869*G869),2)</f>
        <v>3.58</v>
      </c>
      <c r="M869" s="220" t="n">
        <f aca="false">VLOOKUP(B869,'CMP-SIN-SD-10-2023'!A:D,4,0)</f>
        <v>688.74</v>
      </c>
      <c r="N869" s="220" t="n">
        <f aca="false">M869=H869</f>
        <v>1</v>
      </c>
      <c r="P869" s="333" t="s">
        <v>2418</v>
      </c>
    </row>
    <row r="870" customFormat="false" ht="15" hidden="false" customHeight="false" outlineLevel="0" collapsed="false">
      <c r="A870" s="351" t="n">
        <f aca="false">IF(O870&lt;&gt;0,O870,A869)</f>
        <v>93202</v>
      </c>
      <c r="B870" s="205" t="n">
        <v>7258</v>
      </c>
      <c r="C870" s="206" t="s">
        <v>2851</v>
      </c>
      <c r="D870" s="206" t="s">
        <v>2836</v>
      </c>
      <c r="E870" s="207" t="s">
        <v>2415</v>
      </c>
      <c r="F870" s="207" t="s">
        <v>2430</v>
      </c>
      <c r="G870" s="352" t="n">
        <v>11.2</v>
      </c>
      <c r="H870" s="253" t="n">
        <f aca="false">VLOOKUP(B870,'INS-SIN-SD-10-2023'!A:D,4,0)</f>
        <v>0.64</v>
      </c>
      <c r="I870" s="253" t="s">
        <v>2417</v>
      </c>
      <c r="J870" s="220" t="n">
        <f aca="false">TRUNC((H870*G870),2)</f>
        <v>7.16</v>
      </c>
      <c r="M870" s="220" t="n">
        <f aca="false">VLOOKUP(B870,'INS-SIN-SD-10-2023'!A:D,4,0)</f>
        <v>0.64</v>
      </c>
      <c r="N870" s="220" t="n">
        <f aca="false">M870=H870</f>
        <v>1</v>
      </c>
      <c r="P870" s="333" t="s">
        <v>2492</v>
      </c>
    </row>
    <row r="871" customFormat="false" ht="45" hidden="false" customHeight="false" outlineLevel="0" collapsed="false">
      <c r="A871" s="353" t="n">
        <v>101161</v>
      </c>
      <c r="B871" s="354" t="s">
        <v>2411</v>
      </c>
      <c r="C871" s="355" t="s">
        <v>2853</v>
      </c>
      <c r="D871" s="355" t="s">
        <v>2640</v>
      </c>
      <c r="E871" s="356" t="s">
        <v>2414</v>
      </c>
      <c r="F871" s="356" t="s">
        <v>2415</v>
      </c>
      <c r="G871" s="357" t="s">
        <v>2416</v>
      </c>
      <c r="H871" s="358" t="s">
        <v>2417</v>
      </c>
      <c r="I871" s="350" t="n">
        <f aca="false">SUMIF(A:A,A871,J:J)</f>
        <v>238.98</v>
      </c>
      <c r="K871" s="220" t="n">
        <f aca="false">VLOOKUP(A871,'CMP-SIN-SD-10-2023'!A:D,4,0)</f>
        <v>238.98</v>
      </c>
      <c r="L871" s="220" t="n">
        <f aca="false">K871=I871</f>
        <v>1</v>
      </c>
      <c r="P871" s="333" t="s">
        <v>2418</v>
      </c>
    </row>
    <row r="872" customFormat="false" ht="15" hidden="false" customHeight="false" outlineLevel="0" collapsed="false">
      <c r="A872" s="351" t="n">
        <f aca="false">IF(O872&lt;&gt;0,O872,A871)</f>
        <v>101161</v>
      </c>
      <c r="B872" s="205" t="n">
        <v>88309</v>
      </c>
      <c r="C872" s="206" t="s">
        <v>2640</v>
      </c>
      <c r="D872" s="206" t="s">
        <v>2623</v>
      </c>
      <c r="E872" s="207" t="s">
        <v>2415</v>
      </c>
      <c r="F872" s="207" t="s">
        <v>2502</v>
      </c>
      <c r="G872" s="352" t="n">
        <v>2.055</v>
      </c>
      <c r="H872" s="253" t="n">
        <f aca="false">VLOOKUP(B872,'CMP-SIN-SD-10-2023'!A:D,4,0)</f>
        <v>29.53</v>
      </c>
      <c r="I872" s="253" t="s">
        <v>2417</v>
      </c>
      <c r="J872" s="220" t="n">
        <f aca="false">TRUNC((H872*G872),2)</f>
        <v>60.68</v>
      </c>
      <c r="M872" s="220" t="n">
        <f aca="false">VLOOKUP(B872,'CMP-SIN-SD-10-2023'!A:D,4,0)</f>
        <v>29.53</v>
      </c>
      <c r="N872" s="220" t="n">
        <f aca="false">M872=H872</f>
        <v>1</v>
      </c>
      <c r="P872" s="333" t="s">
        <v>2418</v>
      </c>
    </row>
    <row r="873" customFormat="false" ht="15" hidden="false" customHeight="false" outlineLevel="0" collapsed="false">
      <c r="A873" s="351" t="n">
        <f aca="false">IF(O873&lt;&gt;0,O873,A872)</f>
        <v>101161</v>
      </c>
      <c r="B873" s="205" t="n">
        <v>88316</v>
      </c>
      <c r="C873" s="206" t="s">
        <v>2640</v>
      </c>
      <c r="D873" s="206" t="s">
        <v>2512</v>
      </c>
      <c r="E873" s="207" t="s">
        <v>2415</v>
      </c>
      <c r="F873" s="207" t="s">
        <v>2502</v>
      </c>
      <c r="G873" s="352" t="n">
        <v>1.028</v>
      </c>
      <c r="H873" s="253" t="n">
        <f aca="false">VLOOKUP(B873,'CMP-SIN-SD-10-2023'!A:D,4,0)</f>
        <v>21.91</v>
      </c>
      <c r="I873" s="253" t="s">
        <v>2417</v>
      </c>
      <c r="J873" s="220" t="n">
        <f aca="false">TRUNC((H873*G873),2)</f>
        <v>22.52</v>
      </c>
      <c r="M873" s="220" t="n">
        <f aca="false">VLOOKUP(B873,'CMP-SIN-SD-10-2023'!A:D,4,0)</f>
        <v>21.91</v>
      </c>
      <c r="N873" s="220" t="n">
        <f aca="false">M873=H873</f>
        <v>1</v>
      </c>
      <c r="P873" s="333" t="s">
        <v>2418</v>
      </c>
    </row>
    <row r="874" customFormat="false" ht="30" hidden="false" customHeight="false" outlineLevel="0" collapsed="false">
      <c r="A874" s="351" t="n">
        <f aca="false">IF(O874&lt;&gt;0,O874,A873)</f>
        <v>101161</v>
      </c>
      <c r="B874" s="205" t="n">
        <v>100489</v>
      </c>
      <c r="C874" s="206" t="s">
        <v>2640</v>
      </c>
      <c r="D874" s="206" t="s">
        <v>2854</v>
      </c>
      <c r="E874" s="207" t="s">
        <v>2415</v>
      </c>
      <c r="F874" s="207" t="s">
        <v>2438</v>
      </c>
      <c r="G874" s="352" t="n">
        <v>0.01</v>
      </c>
      <c r="H874" s="253" t="n">
        <f aca="false">VLOOKUP(B874,'CMP-SIN-SD-10-2023'!A:D,4,0)</f>
        <v>608.8</v>
      </c>
      <c r="I874" s="253" t="s">
        <v>2417</v>
      </c>
      <c r="J874" s="220" t="n">
        <f aca="false">TRUNC((H874*G874),2)</f>
        <v>6.08</v>
      </c>
      <c r="M874" s="220" t="n">
        <f aca="false">VLOOKUP(B874,'CMP-SIN-SD-10-2023'!A:D,4,0)</f>
        <v>608.8</v>
      </c>
      <c r="N874" s="220" t="n">
        <f aca="false">M874=H874</f>
        <v>1</v>
      </c>
      <c r="P874" s="333" t="s">
        <v>2418</v>
      </c>
    </row>
    <row r="875" customFormat="false" ht="30" hidden="false" customHeight="false" outlineLevel="0" collapsed="false">
      <c r="A875" s="351" t="n">
        <f aca="false">IF(O875&lt;&gt;0,O875,A874)</f>
        <v>101161</v>
      </c>
      <c r="B875" s="205" t="n">
        <v>665</v>
      </c>
      <c r="C875" s="206" t="s">
        <v>2640</v>
      </c>
      <c r="D875" s="206" t="s">
        <v>2855</v>
      </c>
      <c r="E875" s="207" t="s">
        <v>2415</v>
      </c>
      <c r="F875" s="207" t="s">
        <v>2430</v>
      </c>
      <c r="G875" s="352" t="n">
        <v>3.95</v>
      </c>
      <c r="H875" s="253" t="n">
        <f aca="false">VLOOKUP(B875,'INS-SIN-SD-10-2023'!A:D,4,0)</f>
        <v>37.9</v>
      </c>
      <c r="I875" s="253" t="s">
        <v>2417</v>
      </c>
      <c r="J875" s="220" t="n">
        <f aca="false">TRUNC((H875*G875),2)</f>
        <v>149.7</v>
      </c>
      <c r="M875" s="220" t="n">
        <f aca="false">VLOOKUP(B875,'INS-SIN-SD-10-2023'!A:D,4,0)</f>
        <v>37.9</v>
      </c>
      <c r="N875" s="220" t="n">
        <f aca="false">M875=H875</f>
        <v>1</v>
      </c>
      <c r="P875" s="333" t="s">
        <v>2492</v>
      </c>
    </row>
    <row r="876" customFormat="false" ht="45" hidden="false" customHeight="false" outlineLevel="0" collapsed="false">
      <c r="A876" s="353" t="n">
        <v>79627</v>
      </c>
      <c r="B876" s="354" t="s">
        <v>2411</v>
      </c>
      <c r="C876" s="355" t="s">
        <v>2856</v>
      </c>
      <c r="D876" s="355" t="s">
        <v>2857</v>
      </c>
      <c r="E876" s="356" t="s">
        <v>2414</v>
      </c>
      <c r="F876" s="356" t="s">
        <v>2415</v>
      </c>
      <c r="G876" s="357" t="s">
        <v>2416</v>
      </c>
      <c r="H876" s="358" t="s">
        <v>2417</v>
      </c>
      <c r="I876" s="350" t="n">
        <f aca="false">SUMIF(A:A,A876,J:J)</f>
        <v>832.36</v>
      </c>
      <c r="K876" s="220" t="e">
        <f aca="false">VLOOKUP(A876,'CMP-SIN-SD-10-2023'!A:D,4,0)</f>
        <v>#N/A</v>
      </c>
      <c r="L876" s="220" t="e">
        <f aca="false">K876=I876</f>
        <v>#N/A</v>
      </c>
      <c r="P876" s="333" t="s">
        <v>2418</v>
      </c>
    </row>
    <row r="877" customFormat="false" ht="15" hidden="false" customHeight="false" outlineLevel="0" collapsed="false">
      <c r="A877" s="351" t="n">
        <f aca="false">IF(O877&lt;&gt;0,O877,A876)</f>
        <v>79627</v>
      </c>
      <c r="B877" s="205" t="n">
        <v>88274</v>
      </c>
      <c r="C877" s="206" t="s">
        <v>2857</v>
      </c>
      <c r="D877" s="206" t="s">
        <v>2858</v>
      </c>
      <c r="E877" s="207" t="s">
        <v>2415</v>
      </c>
      <c r="F877" s="207" t="s">
        <v>2502</v>
      </c>
      <c r="G877" s="352" t="n">
        <v>4.8</v>
      </c>
      <c r="H877" s="253" t="n">
        <f aca="false">VLOOKUP(B877,'CMP-SIN-SD-10-2023'!A:D,4,0)</f>
        <v>29.39</v>
      </c>
      <c r="I877" s="253" t="s">
        <v>2417</v>
      </c>
      <c r="J877" s="220" t="n">
        <f aca="false">TRUNC((H877*G877),2)</f>
        <v>141.07</v>
      </c>
      <c r="M877" s="220" t="n">
        <f aca="false">VLOOKUP(B877,'CMP-SIN-SD-10-2023'!A:D,4,0)</f>
        <v>29.39</v>
      </c>
      <c r="N877" s="220" t="n">
        <f aca="false">M877=H877</f>
        <v>1</v>
      </c>
      <c r="P877" s="333" t="s">
        <v>2418</v>
      </c>
    </row>
    <row r="878" customFormat="false" ht="15" hidden="false" customHeight="false" outlineLevel="0" collapsed="false">
      <c r="A878" s="351" t="n">
        <f aca="false">IF(O878&lt;&gt;0,O878,A877)</f>
        <v>79627</v>
      </c>
      <c r="B878" s="205" t="n">
        <v>88316</v>
      </c>
      <c r="C878" s="206" t="s">
        <v>2857</v>
      </c>
      <c r="D878" s="206" t="s">
        <v>2512</v>
      </c>
      <c r="E878" s="207" t="s">
        <v>2415</v>
      </c>
      <c r="F878" s="207" t="s">
        <v>2502</v>
      </c>
      <c r="G878" s="352" t="n">
        <v>2.3</v>
      </c>
      <c r="H878" s="253" t="n">
        <f aca="false">VLOOKUP(B878,'CMP-SIN-SD-10-2023'!A:D,4,0)</f>
        <v>21.91</v>
      </c>
      <c r="I878" s="253" t="s">
        <v>2417</v>
      </c>
      <c r="J878" s="220" t="n">
        <f aca="false">TRUNC((H878*G878),2)</f>
        <v>50.39</v>
      </c>
      <c r="M878" s="220" t="n">
        <f aca="false">VLOOKUP(B878,'CMP-SIN-SD-10-2023'!A:D,4,0)</f>
        <v>21.91</v>
      </c>
      <c r="N878" s="220" t="n">
        <f aca="false">M878=H878</f>
        <v>1</v>
      </c>
      <c r="P878" s="333" t="s">
        <v>2418</v>
      </c>
    </row>
    <row r="879" customFormat="false" ht="30" hidden="false" customHeight="false" outlineLevel="0" collapsed="false">
      <c r="A879" s="351" t="n">
        <f aca="false">IF(O879&lt;&gt;0,O879,A878)</f>
        <v>79627</v>
      </c>
      <c r="B879" s="205" t="n">
        <v>88631</v>
      </c>
      <c r="C879" s="206" t="s">
        <v>2857</v>
      </c>
      <c r="D879" s="206" t="s">
        <v>2859</v>
      </c>
      <c r="E879" s="207" t="s">
        <v>2415</v>
      </c>
      <c r="F879" s="207" t="s">
        <v>2438</v>
      </c>
      <c r="G879" s="352" t="n">
        <v>0.0033</v>
      </c>
      <c r="H879" s="253" t="n">
        <f aca="false">VLOOKUP(B879,'CMP-SIN-SD-10-2023'!A:D,4,0)</f>
        <v>664.35</v>
      </c>
      <c r="I879" s="253" t="s">
        <v>2417</v>
      </c>
      <c r="J879" s="220" t="n">
        <f aca="false">TRUNC((H879*G879),2)</f>
        <v>2.19</v>
      </c>
      <c r="M879" s="220" t="n">
        <f aca="false">VLOOKUP(B879,'CMP-SIN-SD-10-2023'!A:D,4,0)</f>
        <v>664.35</v>
      </c>
      <c r="N879" s="220" t="n">
        <f aca="false">M879=H879</f>
        <v>1</v>
      </c>
      <c r="P879" s="333" t="s">
        <v>2418</v>
      </c>
    </row>
    <row r="880" customFormat="false" ht="15" hidden="false" customHeight="false" outlineLevel="0" collapsed="false">
      <c r="A880" s="351" t="n">
        <f aca="false">IF(O880&lt;&gt;0,O880,A879)</f>
        <v>79627</v>
      </c>
      <c r="B880" s="205" t="n">
        <v>1380</v>
      </c>
      <c r="C880" s="206" t="s">
        <v>2857</v>
      </c>
      <c r="D880" s="206" t="s">
        <v>2860</v>
      </c>
      <c r="E880" s="207" t="s">
        <v>2415</v>
      </c>
      <c r="F880" s="207" t="s">
        <v>2515</v>
      </c>
      <c r="G880" s="352" t="n">
        <v>0.7</v>
      </c>
      <c r="H880" s="253" t="n">
        <f aca="false">VLOOKUP(B880,'INS-SIN-SD-10-2023'!A:D,4,0)</f>
        <v>4.28</v>
      </c>
      <c r="I880" s="253" t="s">
        <v>2417</v>
      </c>
      <c r="J880" s="220" t="n">
        <f aca="false">TRUNC((H880*G880),2)</f>
        <v>2.99</v>
      </c>
      <c r="M880" s="220" t="n">
        <f aca="false">VLOOKUP(B880,'INS-SIN-SD-10-2023'!A:D,4,0)</f>
        <v>4.28</v>
      </c>
      <c r="N880" s="220" t="n">
        <f aca="false">M880=H880</f>
        <v>1</v>
      </c>
      <c r="P880" s="333" t="s">
        <v>2492</v>
      </c>
    </row>
    <row r="881" customFormat="false" ht="45" hidden="false" customHeight="false" outlineLevel="0" collapsed="false">
      <c r="A881" s="351" t="n">
        <f aca="false">IF(O881&lt;&gt;0,O881,A880)</f>
        <v>79627</v>
      </c>
      <c r="B881" s="205" t="n">
        <v>25976</v>
      </c>
      <c r="C881" s="206" t="s">
        <v>2857</v>
      </c>
      <c r="D881" s="206" t="s">
        <v>2861</v>
      </c>
      <c r="E881" s="207" t="s">
        <v>2415</v>
      </c>
      <c r="F881" s="207" t="s">
        <v>2414</v>
      </c>
      <c r="G881" s="352" t="n">
        <v>1</v>
      </c>
      <c r="H881" s="253" t="n">
        <v>635.72</v>
      </c>
      <c r="I881" s="253" t="s">
        <v>2417</v>
      </c>
      <c r="J881" s="220" t="n">
        <f aca="false">TRUNC((H881*G881),2)</f>
        <v>635.72</v>
      </c>
      <c r="M881" s="220" t="e">
        <f aca="false">VLOOKUP(B881,'INS-SIN-SD-10-2023'!A:D,4,0)</f>
        <v>#N/A</v>
      </c>
      <c r="N881" s="220" t="e">
        <f aca="false">M881=H881</f>
        <v>#N/A</v>
      </c>
      <c r="P881" s="333" t="s">
        <v>2492</v>
      </c>
    </row>
    <row r="882" customFormat="false" ht="30" hidden="false" customHeight="false" outlineLevel="0" collapsed="false">
      <c r="A882" s="353" t="s">
        <v>326</v>
      </c>
      <c r="B882" s="354" t="s">
        <v>2411</v>
      </c>
      <c r="C882" s="355" t="s">
        <v>2862</v>
      </c>
      <c r="D882" s="355" t="s">
        <v>2863</v>
      </c>
      <c r="E882" s="356" t="s">
        <v>2414</v>
      </c>
      <c r="F882" s="356" t="s">
        <v>2415</v>
      </c>
      <c r="G882" s="357" t="s">
        <v>2416</v>
      </c>
      <c r="H882" s="358" t="s">
        <v>2417</v>
      </c>
      <c r="I882" s="350" t="n">
        <f aca="false">SUMIF(A:A,A882,J:J)</f>
        <v>250.44</v>
      </c>
      <c r="K882" s="220" t="e">
        <f aca="false">VLOOKUP(A882,'CMP-SIN-SD-10-2023'!A:D,4,0)</f>
        <v>#N/A</v>
      </c>
      <c r="L882" s="220" t="e">
        <f aca="false">K882=I882</f>
        <v>#N/A</v>
      </c>
      <c r="P882" s="333" t="s">
        <v>2418</v>
      </c>
    </row>
    <row r="883" customFormat="false" ht="15" hidden="false" customHeight="false" outlineLevel="0" collapsed="false">
      <c r="A883" s="351" t="str">
        <f aca="false">IF(O883&lt;&gt;0,O883,A882)</f>
        <v>04797/ORSE</v>
      </c>
      <c r="B883" s="205" t="n">
        <v>88316</v>
      </c>
      <c r="C883" s="206" t="s">
        <v>2863</v>
      </c>
      <c r="D883" s="206" t="s">
        <v>2512</v>
      </c>
      <c r="E883" s="207" t="s">
        <v>2415</v>
      </c>
      <c r="F883" s="207" t="s">
        <v>2502</v>
      </c>
      <c r="G883" s="352" t="n">
        <v>0.5032</v>
      </c>
      <c r="H883" s="253" t="n">
        <f aca="false">VLOOKUP(B883,'CMP-SIN-SD-10-2023'!A:D,4,0)</f>
        <v>21.91</v>
      </c>
      <c r="I883" s="253" t="s">
        <v>2417</v>
      </c>
      <c r="J883" s="220" t="n">
        <f aca="false">TRUNC((H883*G883),2)</f>
        <v>11.02</v>
      </c>
      <c r="M883" s="220" t="n">
        <f aca="false">VLOOKUP(B883,'CMP-SIN-SD-10-2023'!A:D,4,0)</f>
        <v>21.91</v>
      </c>
      <c r="N883" s="220" t="n">
        <f aca="false">M883=H883</f>
        <v>1</v>
      </c>
      <c r="P883" s="333" t="s">
        <v>2614</v>
      </c>
    </row>
    <row r="884" customFormat="false" ht="15" hidden="false" customHeight="false" outlineLevel="0" collapsed="false">
      <c r="A884" s="351" t="str">
        <f aca="false">IF(O884&lt;&gt;0,O884,A883)</f>
        <v>04797/ORSE</v>
      </c>
      <c r="B884" s="205" t="n">
        <v>88309</v>
      </c>
      <c r="C884" s="206" t="s">
        <v>2863</v>
      </c>
      <c r="D884" s="206" t="s">
        <v>2623</v>
      </c>
      <c r="E884" s="207" t="s">
        <v>2415</v>
      </c>
      <c r="F884" s="207" t="s">
        <v>2502</v>
      </c>
      <c r="G884" s="352" t="n">
        <v>1</v>
      </c>
      <c r="H884" s="253" t="n">
        <f aca="false">VLOOKUP(B884,'CMP-SIN-SD-10-2023'!A:D,4,0)</f>
        <v>29.53</v>
      </c>
      <c r="I884" s="253" t="s">
        <v>2417</v>
      </c>
      <c r="J884" s="220" t="n">
        <f aca="false">TRUNC((H884*G884),2)</f>
        <v>29.53</v>
      </c>
      <c r="M884" s="220" t="n">
        <f aca="false">VLOOKUP(B884,'CMP-SIN-SD-10-2023'!A:D,4,0)</f>
        <v>29.53</v>
      </c>
      <c r="N884" s="220" t="n">
        <f aca="false">M884=H884</f>
        <v>1</v>
      </c>
      <c r="P884" s="333" t="s">
        <v>2614</v>
      </c>
    </row>
    <row r="885" customFormat="false" ht="15" hidden="false" customHeight="false" outlineLevel="0" collapsed="false">
      <c r="A885" s="351" t="str">
        <f aca="false">IF(O885&lt;&gt;0,O885,A884)</f>
        <v>04797/ORSE</v>
      </c>
      <c r="B885" s="205" t="n">
        <v>88317</v>
      </c>
      <c r="C885" s="206" t="s">
        <v>2863</v>
      </c>
      <c r="D885" s="206" t="s">
        <v>2813</v>
      </c>
      <c r="E885" s="207" t="s">
        <v>2415</v>
      </c>
      <c r="F885" s="207" t="s">
        <v>2502</v>
      </c>
      <c r="G885" s="352" t="n">
        <v>2</v>
      </c>
      <c r="H885" s="253" t="n">
        <f aca="false">VLOOKUP(B885,'CMP-SIN-SD-10-2023'!A:D,4,0)</f>
        <v>30.16</v>
      </c>
      <c r="I885" s="253" t="s">
        <v>2417</v>
      </c>
      <c r="J885" s="220" t="n">
        <f aca="false">TRUNC((H885*G885),2)</f>
        <v>60.32</v>
      </c>
      <c r="M885" s="220" t="n">
        <f aca="false">VLOOKUP(B885,'CMP-SIN-SD-10-2023'!A:D,4,0)</f>
        <v>30.16</v>
      </c>
      <c r="N885" s="220" t="n">
        <f aca="false">M885=H885</f>
        <v>1</v>
      </c>
      <c r="P885" s="333" t="s">
        <v>2614</v>
      </c>
    </row>
    <row r="886" customFormat="false" ht="15" hidden="false" customHeight="false" outlineLevel="0" collapsed="false">
      <c r="A886" s="351" t="str">
        <f aca="false">IF(O886&lt;&gt;0,O886,A885)</f>
        <v>04797/ORSE</v>
      </c>
      <c r="B886" s="205" t="n">
        <v>88315</v>
      </c>
      <c r="C886" s="206" t="s">
        <v>2863</v>
      </c>
      <c r="D886" s="206" t="s">
        <v>2864</v>
      </c>
      <c r="E886" s="207" t="s">
        <v>2415</v>
      </c>
      <c r="F886" s="207" t="s">
        <v>2502</v>
      </c>
      <c r="G886" s="352" t="n">
        <v>2</v>
      </c>
      <c r="H886" s="253" t="n">
        <f aca="false">VLOOKUP(B886,'CMP-SIN-SD-10-2023'!A:D,4,0)</f>
        <v>29.32</v>
      </c>
      <c r="I886" s="253" t="s">
        <v>2417</v>
      </c>
      <c r="J886" s="220" t="n">
        <f aca="false">TRUNC((H886*G886),2)</f>
        <v>58.64</v>
      </c>
      <c r="M886" s="220" t="n">
        <f aca="false">VLOOKUP(B886,'CMP-SIN-SD-10-2023'!A:D,4,0)</f>
        <v>29.32</v>
      </c>
      <c r="N886" s="220" t="n">
        <f aca="false">M886=H886</f>
        <v>1</v>
      </c>
      <c r="P886" s="333" t="s">
        <v>2614</v>
      </c>
    </row>
    <row r="887" customFormat="false" ht="30" hidden="false" customHeight="false" outlineLevel="0" collapsed="false">
      <c r="A887" s="351" t="str">
        <f aca="false">IF(O887&lt;&gt;0,O887,A886)</f>
        <v>04797/ORSE</v>
      </c>
      <c r="B887" s="205" t="s">
        <v>2865</v>
      </c>
      <c r="C887" s="206" t="s">
        <v>2863</v>
      </c>
      <c r="D887" s="206" t="s">
        <v>2866</v>
      </c>
      <c r="E887" s="207" t="s">
        <v>2415</v>
      </c>
      <c r="F887" s="207" t="s">
        <v>2440</v>
      </c>
      <c r="G887" s="352" t="n">
        <v>2.8</v>
      </c>
      <c r="H887" s="253" t="n">
        <v>10.71</v>
      </c>
      <c r="I887" s="253" t="s">
        <v>2417</v>
      </c>
      <c r="J887" s="220" t="n">
        <f aca="false">TRUNC((H887*G887),2)</f>
        <v>29.98</v>
      </c>
      <c r="M887" s="220" t="e">
        <f aca="false">VLOOKUP(B887,'INS-SIN-SD-10-2023'!A:D,4,0)</f>
        <v>#N/A</v>
      </c>
      <c r="N887" s="220" t="e">
        <f aca="false">M887=H887</f>
        <v>#N/A</v>
      </c>
      <c r="P887" s="333" t="s">
        <v>2614</v>
      </c>
    </row>
    <row r="888" customFormat="false" ht="30" hidden="false" customHeight="false" outlineLevel="0" collapsed="false">
      <c r="A888" s="351" t="str">
        <f aca="false">IF(O888&lt;&gt;0,O888,A887)</f>
        <v>04797/ORSE</v>
      </c>
      <c r="B888" s="205" t="s">
        <v>2867</v>
      </c>
      <c r="C888" s="206" t="s">
        <v>2863</v>
      </c>
      <c r="D888" s="206" t="s">
        <v>2868</v>
      </c>
      <c r="E888" s="207" t="s">
        <v>2415</v>
      </c>
      <c r="F888" s="207" t="s">
        <v>2440</v>
      </c>
      <c r="G888" s="352" t="n">
        <v>2.84</v>
      </c>
      <c r="H888" s="253" t="n">
        <v>18.73</v>
      </c>
      <c r="I888" s="253" t="s">
        <v>2417</v>
      </c>
      <c r="J888" s="220" t="n">
        <f aca="false">TRUNC((H888*G888),2)</f>
        <v>53.19</v>
      </c>
      <c r="M888" s="220" t="e">
        <f aca="false">VLOOKUP(B888,'INS-SIN-SD-10-2023'!A:D,4,0)</f>
        <v>#N/A</v>
      </c>
      <c r="N888" s="220" t="e">
        <f aca="false">M888=H888</f>
        <v>#N/A</v>
      </c>
      <c r="P888" s="333" t="s">
        <v>2614</v>
      </c>
    </row>
    <row r="889" customFormat="false" ht="15" hidden="false" customHeight="false" outlineLevel="0" collapsed="false">
      <c r="A889" s="351" t="str">
        <f aca="false">IF(O889&lt;&gt;0,O889,A888)</f>
        <v>04797/ORSE</v>
      </c>
      <c r="B889" s="205" t="s">
        <v>2869</v>
      </c>
      <c r="C889" s="206" t="s">
        <v>2863</v>
      </c>
      <c r="D889" s="206" t="s">
        <v>2870</v>
      </c>
      <c r="E889" s="207" t="s">
        <v>2415</v>
      </c>
      <c r="F889" s="207" t="s">
        <v>2515</v>
      </c>
      <c r="G889" s="352" t="n">
        <v>0.1456</v>
      </c>
      <c r="H889" s="253" t="n">
        <v>0.7</v>
      </c>
      <c r="I889" s="253" t="s">
        <v>2417</v>
      </c>
      <c r="J889" s="220" t="n">
        <f aca="false">TRUNC((H889*G889),2)</f>
        <v>0.1</v>
      </c>
      <c r="M889" s="220" t="e">
        <f aca="false">VLOOKUP(B889,'INS-SIN-SD-10-2023'!A:D,4,0)</f>
        <v>#N/A</v>
      </c>
      <c r="N889" s="220" t="e">
        <f aca="false">M889=H889</f>
        <v>#N/A</v>
      </c>
      <c r="P889" s="333" t="s">
        <v>2614</v>
      </c>
    </row>
    <row r="890" customFormat="false" ht="15" hidden="false" customHeight="false" outlineLevel="0" collapsed="false">
      <c r="A890" s="351" t="str">
        <f aca="false">IF(O890&lt;&gt;0,O890,A889)</f>
        <v>04797/ORSE</v>
      </c>
      <c r="B890" s="205" t="s">
        <v>2871</v>
      </c>
      <c r="C890" s="206" t="s">
        <v>2863</v>
      </c>
      <c r="D890" s="206" t="s">
        <v>2872</v>
      </c>
      <c r="E890" s="207" t="s">
        <v>2415</v>
      </c>
      <c r="F890" s="207" t="s">
        <v>2438</v>
      </c>
      <c r="G890" s="352" t="n">
        <v>0.001</v>
      </c>
      <c r="H890" s="253" t="n">
        <v>61.07</v>
      </c>
      <c r="I890" s="253" t="s">
        <v>2417</v>
      </c>
      <c r="J890" s="220" t="n">
        <f aca="false">TRUNC((H890*G890),2)</f>
        <v>0.06</v>
      </c>
      <c r="M890" s="220" t="e">
        <f aca="false">VLOOKUP(B890,'INS-SIN-SD-10-2023'!A:D,4,0)</f>
        <v>#N/A</v>
      </c>
      <c r="N890" s="220" t="e">
        <f aca="false">M890=H890</f>
        <v>#N/A</v>
      </c>
      <c r="P890" s="333" t="s">
        <v>2614</v>
      </c>
    </row>
    <row r="891" customFormat="false" ht="30" hidden="false" customHeight="false" outlineLevel="0" collapsed="false">
      <c r="A891" s="351" t="str">
        <f aca="false">IF(O891&lt;&gt;0,O891,A890)</f>
        <v>04797/ORSE</v>
      </c>
      <c r="B891" s="205" t="s">
        <v>2873</v>
      </c>
      <c r="C891" s="206" t="s">
        <v>2863</v>
      </c>
      <c r="D891" s="206" t="s">
        <v>2874</v>
      </c>
      <c r="E891" s="207" t="s">
        <v>2415</v>
      </c>
      <c r="F891" s="207" t="s">
        <v>2430</v>
      </c>
      <c r="G891" s="352" t="n">
        <v>0.0006</v>
      </c>
      <c r="H891" s="253" t="n">
        <v>20.73</v>
      </c>
      <c r="I891" s="253" t="s">
        <v>2417</v>
      </c>
      <c r="J891" s="220" t="n">
        <f aca="false">TRUNC((H891*G891),2)</f>
        <v>0.01</v>
      </c>
      <c r="M891" s="220" t="e">
        <f aca="false">VLOOKUP(B891,'INS-SIN-SD-10-2023'!A:D,4,0)</f>
        <v>#N/A</v>
      </c>
      <c r="N891" s="220" t="e">
        <f aca="false">M891=H891</f>
        <v>#N/A</v>
      </c>
      <c r="P891" s="333" t="s">
        <v>2614</v>
      </c>
    </row>
    <row r="892" customFormat="false" ht="30" hidden="false" customHeight="false" outlineLevel="0" collapsed="false">
      <c r="A892" s="351" t="str">
        <f aca="false">IF(O892&lt;&gt;0,O892,A891)</f>
        <v>04797/ORSE</v>
      </c>
      <c r="B892" s="205" t="s">
        <v>2875</v>
      </c>
      <c r="C892" s="206" t="s">
        <v>2863</v>
      </c>
      <c r="D892" s="206" t="s">
        <v>2876</v>
      </c>
      <c r="E892" s="207" t="s">
        <v>2415</v>
      </c>
      <c r="F892" s="207" t="s">
        <v>2430</v>
      </c>
      <c r="G892" s="352" t="n">
        <v>0.0002</v>
      </c>
      <c r="H892" s="253" t="n">
        <v>55.82</v>
      </c>
      <c r="I892" s="253" t="s">
        <v>2417</v>
      </c>
      <c r="J892" s="220" t="n">
        <f aca="false">TRUNC((H892*G892),2)</f>
        <v>0.01</v>
      </c>
      <c r="M892" s="220" t="e">
        <f aca="false">VLOOKUP(B892,'INS-SIN-SD-10-2023'!A:D,4,0)</f>
        <v>#N/A</v>
      </c>
      <c r="N892" s="220" t="e">
        <f aca="false">M892=H892</f>
        <v>#N/A</v>
      </c>
      <c r="P892" s="333" t="s">
        <v>2614</v>
      </c>
    </row>
    <row r="893" customFormat="false" ht="15" hidden="false" customHeight="false" outlineLevel="0" collapsed="false">
      <c r="A893" s="351" t="str">
        <f aca="false">IF(O893&lt;&gt;0,O893,A892)</f>
        <v>04797/ORSE</v>
      </c>
      <c r="B893" s="205" t="s">
        <v>2877</v>
      </c>
      <c r="C893" s="206" t="s">
        <v>2863</v>
      </c>
      <c r="D893" s="206" t="s">
        <v>2878</v>
      </c>
      <c r="E893" s="207" t="s">
        <v>2415</v>
      </c>
      <c r="F893" s="207" t="s">
        <v>2430</v>
      </c>
      <c r="G893" s="352" t="n">
        <v>0.0002</v>
      </c>
      <c r="H893" s="253" t="n">
        <v>74.22</v>
      </c>
      <c r="I893" s="253" t="s">
        <v>2417</v>
      </c>
      <c r="J893" s="220" t="n">
        <f aca="false">TRUNC((H893*G893),2)</f>
        <v>0.01</v>
      </c>
      <c r="M893" s="220" t="e">
        <f aca="false">VLOOKUP(B893,'INS-SIN-SD-10-2023'!A:D,4,0)</f>
        <v>#N/A</v>
      </c>
      <c r="N893" s="220" t="e">
        <f aca="false">M893=H893</f>
        <v>#N/A</v>
      </c>
      <c r="P893" s="333" t="s">
        <v>2614</v>
      </c>
    </row>
    <row r="894" customFormat="false" ht="30" hidden="false" customHeight="false" outlineLevel="0" collapsed="false">
      <c r="A894" s="351" t="str">
        <f aca="false">IF(O894&lt;&gt;0,O894,A893)</f>
        <v>04797/ORSE</v>
      </c>
      <c r="B894" s="205" t="s">
        <v>2879</v>
      </c>
      <c r="C894" s="206" t="s">
        <v>2863</v>
      </c>
      <c r="D894" s="206" t="s">
        <v>2880</v>
      </c>
      <c r="E894" s="207" t="s">
        <v>2415</v>
      </c>
      <c r="F894" s="207" t="s">
        <v>2430</v>
      </c>
      <c r="G894" s="352" t="n">
        <v>0.0004</v>
      </c>
      <c r="H894" s="253" t="n">
        <v>169.27</v>
      </c>
      <c r="I894" s="253" t="s">
        <v>2417</v>
      </c>
      <c r="J894" s="220" t="n">
        <f aca="false">TRUNC((H894*G894),2)</f>
        <v>0.06</v>
      </c>
      <c r="M894" s="220" t="e">
        <f aca="false">VLOOKUP(B894,'INS-SIN-SD-10-2023'!A:D,4,0)</f>
        <v>#N/A</v>
      </c>
      <c r="N894" s="220" t="e">
        <f aca="false">M894=H894</f>
        <v>#N/A</v>
      </c>
      <c r="P894" s="333" t="s">
        <v>2614</v>
      </c>
    </row>
    <row r="895" customFormat="false" ht="15" hidden="false" customHeight="false" outlineLevel="0" collapsed="false">
      <c r="A895" s="351" t="str">
        <f aca="false">IF(O895&lt;&gt;0,O895,A894)</f>
        <v>04797/ORSE</v>
      </c>
      <c r="B895" s="205" t="s">
        <v>2881</v>
      </c>
      <c r="C895" s="206" t="s">
        <v>2863</v>
      </c>
      <c r="D895" s="206" t="s">
        <v>2882</v>
      </c>
      <c r="E895" s="207" t="s">
        <v>2415</v>
      </c>
      <c r="F895" s="207" t="s">
        <v>2430</v>
      </c>
      <c r="G895" s="352" t="n">
        <v>0.0006</v>
      </c>
      <c r="H895" s="253" t="n">
        <v>14.5</v>
      </c>
      <c r="I895" s="253" t="s">
        <v>2417</v>
      </c>
      <c r="J895" s="220" t="n">
        <f aca="false">TRUNC((H895*G895),2)</f>
        <v>0</v>
      </c>
      <c r="M895" s="220" t="e">
        <f aca="false">VLOOKUP(B895,'INS-SIN-SD-10-2023'!A:D,4,0)</f>
        <v>#N/A</v>
      </c>
      <c r="N895" s="220" t="e">
        <f aca="false">M895=H895</f>
        <v>#N/A</v>
      </c>
      <c r="P895" s="333" t="s">
        <v>2614</v>
      </c>
    </row>
    <row r="896" customFormat="false" ht="30" hidden="false" customHeight="false" outlineLevel="0" collapsed="false">
      <c r="A896" s="351" t="str">
        <f aca="false">IF(O896&lt;&gt;0,O896,A895)</f>
        <v>04797/ORSE</v>
      </c>
      <c r="B896" s="205" t="s">
        <v>2883</v>
      </c>
      <c r="C896" s="206" t="s">
        <v>2863</v>
      </c>
      <c r="D896" s="206" t="s">
        <v>2884</v>
      </c>
      <c r="E896" s="207" t="s">
        <v>2415</v>
      </c>
      <c r="F896" s="207" t="s">
        <v>2515</v>
      </c>
      <c r="G896" s="352" t="n">
        <v>0.42</v>
      </c>
      <c r="H896" s="253" t="n">
        <v>17.9</v>
      </c>
      <c r="I896" s="253" t="s">
        <v>2417</v>
      </c>
      <c r="J896" s="220" t="n">
        <f aca="false">TRUNC((H896*G896),2)</f>
        <v>7.51</v>
      </c>
      <c r="M896" s="220" t="e">
        <f aca="false">VLOOKUP(B896,'INS-SIN-SD-10-2023'!A:D,4,0)</f>
        <v>#N/A</v>
      </c>
      <c r="N896" s="220" t="e">
        <f aca="false">M896=H896</f>
        <v>#N/A</v>
      </c>
      <c r="P896" s="333" t="s">
        <v>2614</v>
      </c>
    </row>
    <row r="897" customFormat="false" ht="30" hidden="false" customHeight="false" outlineLevel="0" collapsed="false">
      <c r="A897" s="353" t="s">
        <v>293</v>
      </c>
      <c r="B897" s="354" t="s">
        <v>2411</v>
      </c>
      <c r="C897" s="355" t="s">
        <v>2885</v>
      </c>
      <c r="D897" s="355" t="s">
        <v>2886</v>
      </c>
      <c r="E897" s="356" t="s">
        <v>2414</v>
      </c>
      <c r="F897" s="356" t="s">
        <v>2415</v>
      </c>
      <c r="G897" s="357" t="s">
        <v>2416</v>
      </c>
      <c r="H897" s="358" t="s">
        <v>2417</v>
      </c>
      <c r="I897" s="350" t="n">
        <f aca="false">SUMIF(A:A,A897,J:J)</f>
        <v>315.46</v>
      </c>
      <c r="K897" s="220" t="e">
        <f aca="false">VLOOKUP(A897,'CMP-SIN-SD-10-2023'!A:D,4,0)</f>
        <v>#N/A</v>
      </c>
      <c r="L897" s="220" t="e">
        <f aca="false">K897=I897</f>
        <v>#N/A</v>
      </c>
      <c r="P897" s="333" t="s">
        <v>2418</v>
      </c>
    </row>
    <row r="898" customFormat="false" ht="15" hidden="false" customHeight="false" outlineLevel="0" collapsed="false">
      <c r="A898" s="351" t="str">
        <f aca="false">IF(O898&lt;&gt;0,O898,A897)</f>
        <v>14.003.0163-0/EMOP</v>
      </c>
      <c r="B898" s="205" t="n">
        <v>88316</v>
      </c>
      <c r="C898" s="206" t="s">
        <v>2886</v>
      </c>
      <c r="D898" s="206" t="s">
        <v>2512</v>
      </c>
      <c r="E898" s="207" t="s">
        <v>2415</v>
      </c>
      <c r="F898" s="207" t="s">
        <v>2502</v>
      </c>
      <c r="G898" s="352" t="n">
        <v>3.09</v>
      </c>
      <c r="H898" s="253" t="n">
        <f aca="false">VLOOKUP(B898,'CMP-SIN-SD-10-2023'!A:D,4,0)</f>
        <v>21.91</v>
      </c>
      <c r="I898" s="253" t="s">
        <v>2417</v>
      </c>
      <c r="J898" s="220" t="n">
        <f aca="false">TRUNC((H898*G898),2)</f>
        <v>67.7</v>
      </c>
      <c r="M898" s="220" t="n">
        <f aca="false">VLOOKUP(B898,'CMP-SIN-SD-10-2023'!A:D,4,0)</f>
        <v>21.91</v>
      </c>
      <c r="N898" s="220" t="n">
        <f aca="false">M898=H898</f>
        <v>1</v>
      </c>
      <c r="P898" s="333" t="s">
        <v>2887</v>
      </c>
    </row>
    <row r="899" customFormat="false" ht="15" hidden="false" customHeight="false" outlineLevel="0" collapsed="false">
      <c r="A899" s="351" t="str">
        <f aca="false">IF(O899&lt;&gt;0,O899,A898)</f>
        <v>14.003.0163-0/EMOP</v>
      </c>
      <c r="B899" s="205" t="n">
        <v>88315</v>
      </c>
      <c r="C899" s="206" t="s">
        <v>2886</v>
      </c>
      <c r="D899" s="206" t="s">
        <v>2864</v>
      </c>
      <c r="E899" s="207" t="s">
        <v>2415</v>
      </c>
      <c r="F899" s="207" t="s">
        <v>2502</v>
      </c>
      <c r="G899" s="352" t="n">
        <v>3.09</v>
      </c>
      <c r="H899" s="253" t="n">
        <f aca="false">VLOOKUP(B899,'CMP-SIN-SD-10-2023'!A:D,4,0)</f>
        <v>29.32</v>
      </c>
      <c r="I899" s="253" t="s">
        <v>2417</v>
      </c>
      <c r="J899" s="220" t="n">
        <f aca="false">TRUNC((H899*G899),2)</f>
        <v>90.59</v>
      </c>
      <c r="M899" s="220" t="n">
        <f aca="false">VLOOKUP(B899,'CMP-SIN-SD-10-2023'!A:D,4,0)</f>
        <v>29.32</v>
      </c>
      <c r="N899" s="220" t="n">
        <f aca="false">M899=H899</f>
        <v>1</v>
      </c>
      <c r="P899" s="333" t="s">
        <v>2887</v>
      </c>
    </row>
    <row r="900" customFormat="false" ht="15" hidden="false" customHeight="false" outlineLevel="0" collapsed="false">
      <c r="A900" s="351" t="str">
        <f aca="false">IF(O900&lt;&gt;0,O900,A899)</f>
        <v>14.003.0163-0/EMOP</v>
      </c>
      <c r="B900" s="205" t="n">
        <v>22</v>
      </c>
      <c r="C900" s="206" t="s">
        <v>2886</v>
      </c>
      <c r="D900" s="206" t="s">
        <v>2888</v>
      </c>
      <c r="E900" s="207" t="s">
        <v>2415</v>
      </c>
      <c r="F900" s="207" t="s">
        <v>2515</v>
      </c>
      <c r="G900" s="352" t="n">
        <v>7.8</v>
      </c>
      <c r="H900" s="253" t="n">
        <v>20.15</v>
      </c>
      <c r="I900" s="253" t="s">
        <v>2417</v>
      </c>
      <c r="J900" s="220" t="n">
        <f aca="false">TRUNC((H900*G900),2)</f>
        <v>157.17</v>
      </c>
      <c r="M900" s="220" t="e">
        <f aca="false">VLOOKUP(B900,'INS-SIN-SD-10-2023'!A:D,4,0)</f>
        <v>#N/A</v>
      </c>
      <c r="N900" s="220" t="e">
        <f aca="false">M900=H900</f>
        <v>#N/A</v>
      </c>
      <c r="P900" s="333" t="s">
        <v>2887</v>
      </c>
    </row>
    <row r="901" customFormat="false" ht="45" hidden="false" customHeight="false" outlineLevel="0" collapsed="false">
      <c r="A901" s="353" t="s">
        <v>351</v>
      </c>
      <c r="B901" s="354" t="s">
        <v>2411</v>
      </c>
      <c r="C901" s="355" t="s">
        <v>2889</v>
      </c>
      <c r="D901" s="355" t="s">
        <v>2834</v>
      </c>
      <c r="E901" s="356" t="s">
        <v>2414</v>
      </c>
      <c r="F901" s="356" t="s">
        <v>2415</v>
      </c>
      <c r="G901" s="357" t="s">
        <v>2416</v>
      </c>
      <c r="H901" s="358" t="s">
        <v>2417</v>
      </c>
      <c r="I901" s="350" t="n">
        <f aca="false">SUMIF(A:A,A901,J:J)</f>
        <v>416.58</v>
      </c>
      <c r="K901" s="220" t="e">
        <f aca="false">VLOOKUP(A901,'CMP-SIN-SD-10-2023'!A:D,4,0)</f>
        <v>#N/A</v>
      </c>
      <c r="L901" s="220" t="e">
        <f aca="false">K901=I901</f>
        <v>#N/A</v>
      </c>
      <c r="P901" s="333" t="s">
        <v>2418</v>
      </c>
    </row>
    <row r="902" customFormat="false" ht="15" hidden="false" customHeight="false" outlineLevel="0" collapsed="false">
      <c r="A902" s="351" t="str">
        <f aca="false">IF(O902&lt;&gt;0,O902,A901)</f>
        <v>14.003.0153-0/EMOP</v>
      </c>
      <c r="B902" s="205" t="n">
        <v>88316</v>
      </c>
      <c r="C902" s="206" t="s">
        <v>2834</v>
      </c>
      <c r="D902" s="206" t="s">
        <v>2512</v>
      </c>
      <c r="E902" s="207" t="s">
        <v>2415</v>
      </c>
      <c r="F902" s="207" t="s">
        <v>2502</v>
      </c>
      <c r="G902" s="352" t="n">
        <v>4.12</v>
      </c>
      <c r="H902" s="253" t="n">
        <f aca="false">VLOOKUP(B902,'CMP-SIN-SD-10-2023'!A:D,4,0)</f>
        <v>21.91</v>
      </c>
      <c r="I902" s="253" t="s">
        <v>2417</v>
      </c>
      <c r="J902" s="220" t="n">
        <f aca="false">TRUNC((H902*G902),2)</f>
        <v>90.26</v>
      </c>
      <c r="M902" s="220" t="n">
        <f aca="false">VLOOKUP(B902,'CMP-SIN-SD-10-2023'!A:D,4,0)</f>
        <v>21.91</v>
      </c>
      <c r="N902" s="220" t="n">
        <f aca="false">M902=H902</f>
        <v>1</v>
      </c>
      <c r="P902" s="333" t="s">
        <v>2887</v>
      </c>
    </row>
    <row r="903" customFormat="false" ht="15" hidden="false" customHeight="false" outlineLevel="0" collapsed="false">
      <c r="A903" s="351" t="str">
        <f aca="false">IF(O903&lt;&gt;0,O903,A902)</f>
        <v>14.003.0153-0/EMOP</v>
      </c>
      <c r="B903" s="205" t="n">
        <v>88315</v>
      </c>
      <c r="C903" s="206" t="s">
        <v>2834</v>
      </c>
      <c r="D903" s="206" t="s">
        <v>2864</v>
      </c>
      <c r="E903" s="207" t="s">
        <v>2415</v>
      </c>
      <c r="F903" s="207" t="s">
        <v>2502</v>
      </c>
      <c r="G903" s="352" t="n">
        <v>4.12</v>
      </c>
      <c r="H903" s="253" t="n">
        <f aca="false">VLOOKUP(B903,'CMP-SIN-SD-10-2023'!A:D,4,0)</f>
        <v>29.32</v>
      </c>
      <c r="I903" s="253" t="s">
        <v>2417</v>
      </c>
      <c r="J903" s="220" t="n">
        <f aca="false">TRUNC((H903*G903),2)</f>
        <v>120.79</v>
      </c>
      <c r="M903" s="220" t="n">
        <f aca="false">VLOOKUP(B903,'CMP-SIN-SD-10-2023'!A:D,4,0)</f>
        <v>29.32</v>
      </c>
      <c r="N903" s="220" t="n">
        <f aca="false">M903=H903</f>
        <v>1</v>
      </c>
      <c r="P903" s="333" t="s">
        <v>2887</v>
      </c>
    </row>
    <row r="904" customFormat="false" ht="15" hidden="false" customHeight="false" outlineLevel="0" collapsed="false">
      <c r="A904" s="351" t="str">
        <f aca="false">IF(O904&lt;&gt;0,O904,A903)</f>
        <v>14.003.0153-0/EMOP</v>
      </c>
      <c r="B904" s="205" t="n">
        <v>22</v>
      </c>
      <c r="C904" s="206" t="s">
        <v>2834</v>
      </c>
      <c r="D904" s="206" t="s">
        <v>2888</v>
      </c>
      <c r="E904" s="207" t="s">
        <v>2415</v>
      </c>
      <c r="F904" s="207" t="s">
        <v>2515</v>
      </c>
      <c r="G904" s="352" t="n">
        <v>10.2</v>
      </c>
      <c r="H904" s="253" t="n">
        <v>20.15</v>
      </c>
      <c r="I904" s="253" t="s">
        <v>2417</v>
      </c>
      <c r="J904" s="220" t="n">
        <f aca="false">TRUNC((H904*G904),2)</f>
        <v>205.53</v>
      </c>
      <c r="M904" s="220" t="e">
        <f aca="false">VLOOKUP(B904,'INS-SIN-SD-10-2023'!A:D,4,0)</f>
        <v>#N/A</v>
      </c>
      <c r="N904" s="220" t="e">
        <f aca="false">M904=H904</f>
        <v>#N/A</v>
      </c>
      <c r="P904" s="333" t="s">
        <v>2887</v>
      </c>
    </row>
    <row r="905" customFormat="false" ht="45" hidden="false" customHeight="false" outlineLevel="0" collapsed="false">
      <c r="A905" s="353" t="n">
        <v>94569</v>
      </c>
      <c r="B905" s="354" t="s">
        <v>2411</v>
      </c>
      <c r="C905" s="355" t="s">
        <v>2890</v>
      </c>
      <c r="D905" s="355" t="s">
        <v>2891</v>
      </c>
      <c r="E905" s="356" t="s">
        <v>2414</v>
      </c>
      <c r="F905" s="356" t="s">
        <v>2415</v>
      </c>
      <c r="G905" s="357" t="s">
        <v>2416</v>
      </c>
      <c r="H905" s="358" t="s">
        <v>2417</v>
      </c>
      <c r="I905" s="350" t="n">
        <f aca="false">SUMIF(A:A,A905,J:J)</f>
        <v>717.92</v>
      </c>
      <c r="K905" s="220" t="n">
        <f aca="false">VLOOKUP(A905,'CMP-SIN-SD-10-2023'!A:D,4,0)</f>
        <v>717.92</v>
      </c>
      <c r="L905" s="220" t="n">
        <f aca="false">K905=I905</f>
        <v>1</v>
      </c>
      <c r="P905" s="333" t="s">
        <v>2418</v>
      </c>
    </row>
    <row r="906" customFormat="false" ht="15" hidden="false" customHeight="false" outlineLevel="0" collapsed="false">
      <c r="A906" s="351" t="n">
        <f aca="false">IF(O906&lt;&gt;0,O906,A905)</f>
        <v>94569</v>
      </c>
      <c r="B906" s="205" t="n">
        <v>88309</v>
      </c>
      <c r="C906" s="206" t="s">
        <v>2891</v>
      </c>
      <c r="D906" s="206" t="s">
        <v>2623</v>
      </c>
      <c r="E906" s="207" t="s">
        <v>2415</v>
      </c>
      <c r="F906" s="207" t="s">
        <v>2502</v>
      </c>
      <c r="G906" s="352" t="n">
        <v>1.707</v>
      </c>
      <c r="H906" s="253" t="n">
        <f aca="false">VLOOKUP(B906,'CMP-SIN-SD-10-2023'!A:D,4,0)</f>
        <v>29.53</v>
      </c>
      <c r="I906" s="253" t="s">
        <v>2417</v>
      </c>
      <c r="J906" s="220" t="n">
        <f aca="false">TRUNC((H906*G906),2)</f>
        <v>50.4</v>
      </c>
      <c r="M906" s="220" t="n">
        <f aca="false">VLOOKUP(B906,'CMP-SIN-SD-10-2023'!A:D,4,0)</f>
        <v>29.53</v>
      </c>
      <c r="N906" s="220" t="n">
        <f aca="false">M906=H906</f>
        <v>1</v>
      </c>
      <c r="P906" s="333" t="s">
        <v>2418</v>
      </c>
    </row>
    <row r="907" customFormat="false" ht="15" hidden="false" customHeight="false" outlineLevel="0" collapsed="false">
      <c r="A907" s="351" t="n">
        <f aca="false">IF(O907&lt;&gt;0,O907,A906)</f>
        <v>94569</v>
      </c>
      <c r="B907" s="205" t="n">
        <v>88316</v>
      </c>
      <c r="C907" s="206" t="s">
        <v>2891</v>
      </c>
      <c r="D907" s="206" t="s">
        <v>2512</v>
      </c>
      <c r="E907" s="207" t="s">
        <v>2415</v>
      </c>
      <c r="F907" s="207" t="s">
        <v>2502</v>
      </c>
      <c r="G907" s="352" t="n">
        <v>0.853</v>
      </c>
      <c r="H907" s="253" t="n">
        <f aca="false">VLOOKUP(B907,'CMP-SIN-SD-10-2023'!A:D,4,0)</f>
        <v>21.91</v>
      </c>
      <c r="I907" s="253" t="s">
        <v>2417</v>
      </c>
      <c r="J907" s="220" t="n">
        <f aca="false">TRUNC((H907*G907),2)</f>
        <v>18.68</v>
      </c>
      <c r="M907" s="220" t="n">
        <f aca="false">VLOOKUP(B907,'CMP-SIN-SD-10-2023'!A:D,4,0)</f>
        <v>21.91</v>
      </c>
      <c r="N907" s="220" t="n">
        <f aca="false">M907=H907</f>
        <v>1</v>
      </c>
      <c r="P907" s="333" t="s">
        <v>2418</v>
      </c>
    </row>
    <row r="908" customFormat="false" ht="45" hidden="false" customHeight="false" outlineLevel="0" collapsed="false">
      <c r="A908" s="351" t="n">
        <f aca="false">IF(O908&lt;&gt;0,O908,A907)</f>
        <v>94569</v>
      </c>
      <c r="B908" s="205" t="n">
        <v>4377</v>
      </c>
      <c r="C908" s="206" t="s">
        <v>2891</v>
      </c>
      <c r="D908" s="206" t="s">
        <v>2892</v>
      </c>
      <c r="E908" s="207" t="s">
        <v>2415</v>
      </c>
      <c r="F908" s="207" t="s">
        <v>2430</v>
      </c>
      <c r="G908" s="352" t="n">
        <v>24.4</v>
      </c>
      <c r="H908" s="253" t="n">
        <f aca="false">VLOOKUP(B908,'INS-SIN-SD-10-2023'!A:D,4,0)</f>
        <v>0.21</v>
      </c>
      <c r="I908" s="253" t="s">
        <v>2417</v>
      </c>
      <c r="J908" s="220" t="n">
        <f aca="false">TRUNC((H908*G908),2)</f>
        <v>5.12</v>
      </c>
      <c r="M908" s="220" t="n">
        <f aca="false">VLOOKUP(B908,'INS-SIN-SD-10-2023'!A:D,4,0)</f>
        <v>0.21</v>
      </c>
      <c r="N908" s="220" t="n">
        <f aca="false">M908=H908</f>
        <v>1</v>
      </c>
      <c r="P908" s="333" t="s">
        <v>2492</v>
      </c>
    </row>
    <row r="909" customFormat="false" ht="45" hidden="false" customHeight="false" outlineLevel="0" collapsed="false">
      <c r="A909" s="351" t="n">
        <f aca="false">IF(O909&lt;&gt;0,O909,A908)</f>
        <v>94569</v>
      </c>
      <c r="B909" s="205" t="n">
        <v>34381</v>
      </c>
      <c r="C909" s="206" t="s">
        <v>2891</v>
      </c>
      <c r="D909" s="206" t="s">
        <v>2893</v>
      </c>
      <c r="E909" s="207" t="s">
        <v>2415</v>
      </c>
      <c r="F909" s="207" t="s">
        <v>2430</v>
      </c>
      <c r="G909" s="352" t="n">
        <v>2.0833</v>
      </c>
      <c r="H909" s="253" t="n">
        <f aca="false">VLOOKUP(B909,'INS-SIN-SD-10-2023'!A:D,4,0)</f>
        <v>293.79</v>
      </c>
      <c r="I909" s="253" t="s">
        <v>2417</v>
      </c>
      <c r="J909" s="220" t="n">
        <f aca="false">TRUNC((H909*G909),2)</f>
        <v>612.05</v>
      </c>
      <c r="M909" s="220" t="n">
        <f aca="false">VLOOKUP(B909,'INS-SIN-SD-10-2023'!A:D,4,0)</f>
        <v>293.79</v>
      </c>
      <c r="N909" s="220" t="n">
        <f aca="false">M909=H909</f>
        <v>1</v>
      </c>
      <c r="P909" s="333" t="s">
        <v>2492</v>
      </c>
    </row>
    <row r="910" customFormat="false" ht="15" hidden="false" customHeight="false" outlineLevel="0" collapsed="false">
      <c r="A910" s="351" t="n">
        <f aca="false">IF(O910&lt;&gt;0,O910,A909)</f>
        <v>94569</v>
      </c>
      <c r="B910" s="205" t="n">
        <v>39961</v>
      </c>
      <c r="C910" s="206" t="s">
        <v>2891</v>
      </c>
      <c r="D910" s="206" t="s">
        <v>2894</v>
      </c>
      <c r="E910" s="207" t="s">
        <v>2415</v>
      </c>
      <c r="F910" s="207" t="s">
        <v>2430</v>
      </c>
      <c r="G910" s="352" t="n">
        <v>1.2467</v>
      </c>
      <c r="H910" s="253" t="n">
        <f aca="false">VLOOKUP(B910,'INS-SIN-SD-10-2023'!A:D,4,0)</f>
        <v>25.41</v>
      </c>
      <c r="I910" s="253" t="s">
        <v>2417</v>
      </c>
      <c r="J910" s="220" t="n">
        <f aca="false">TRUNC((H910*G910),2)</f>
        <v>31.67</v>
      </c>
      <c r="M910" s="220" t="n">
        <f aca="false">VLOOKUP(B910,'INS-SIN-SD-10-2023'!A:D,4,0)</f>
        <v>25.41</v>
      </c>
      <c r="N910" s="220" t="n">
        <f aca="false">M910=H910</f>
        <v>1</v>
      </c>
      <c r="P910" s="333" t="s">
        <v>2492</v>
      </c>
    </row>
    <row r="911" customFormat="false" ht="45" hidden="false" customHeight="false" outlineLevel="0" collapsed="false">
      <c r="A911" s="353" t="n">
        <v>100702</v>
      </c>
      <c r="B911" s="354" t="s">
        <v>2411</v>
      </c>
      <c r="C911" s="355" t="s">
        <v>2895</v>
      </c>
      <c r="D911" s="355" t="s">
        <v>2521</v>
      </c>
      <c r="E911" s="356" t="s">
        <v>2414</v>
      </c>
      <c r="F911" s="356" t="s">
        <v>2415</v>
      </c>
      <c r="G911" s="357" t="s">
        <v>2416</v>
      </c>
      <c r="H911" s="358" t="s">
        <v>2417</v>
      </c>
      <c r="I911" s="350" t="n">
        <f aca="false">SUMIF(A:A,A911,J:J)</f>
        <v>361.29</v>
      </c>
      <c r="K911" s="220" t="n">
        <f aca="false">VLOOKUP(A911,'CMP-SIN-SD-10-2023'!A:D,4,0)</f>
        <v>361.29</v>
      </c>
      <c r="L911" s="220" t="n">
        <f aca="false">K911=I911</f>
        <v>1</v>
      </c>
      <c r="P911" s="333" t="s">
        <v>2418</v>
      </c>
    </row>
    <row r="912" customFormat="false" ht="15" hidden="false" customHeight="false" outlineLevel="0" collapsed="false">
      <c r="A912" s="351" t="n">
        <f aca="false">IF(O912&lt;&gt;0,O912,A911)</f>
        <v>100702</v>
      </c>
      <c r="B912" s="205" t="n">
        <v>88309</v>
      </c>
      <c r="C912" s="206" t="s">
        <v>2521</v>
      </c>
      <c r="D912" s="206" t="s">
        <v>2623</v>
      </c>
      <c r="E912" s="207" t="s">
        <v>2415</v>
      </c>
      <c r="F912" s="207" t="s">
        <v>2502</v>
      </c>
      <c r="G912" s="352" t="n">
        <v>0.282</v>
      </c>
      <c r="H912" s="253" t="n">
        <f aca="false">VLOOKUP(B912,'CMP-SIN-SD-10-2023'!A:D,4,0)</f>
        <v>29.53</v>
      </c>
      <c r="I912" s="253" t="s">
        <v>2417</v>
      </c>
      <c r="J912" s="220" t="n">
        <f aca="false">TRUNC((H912*G912),2)</f>
        <v>8.32</v>
      </c>
      <c r="M912" s="220" t="n">
        <f aca="false">VLOOKUP(B912,'CMP-SIN-SD-10-2023'!A:D,4,0)</f>
        <v>29.53</v>
      </c>
      <c r="N912" s="220" t="n">
        <f aca="false">M912=H912</f>
        <v>1</v>
      </c>
      <c r="P912" s="333" t="s">
        <v>2418</v>
      </c>
    </row>
    <row r="913" customFormat="false" ht="15" hidden="false" customHeight="false" outlineLevel="0" collapsed="false">
      <c r="A913" s="351" t="n">
        <f aca="false">IF(O913&lt;&gt;0,O913,A912)</f>
        <v>100702</v>
      </c>
      <c r="B913" s="205" t="n">
        <v>88316</v>
      </c>
      <c r="C913" s="206" t="s">
        <v>2521</v>
      </c>
      <c r="D913" s="206" t="s">
        <v>2512</v>
      </c>
      <c r="E913" s="207" t="s">
        <v>2415</v>
      </c>
      <c r="F913" s="207" t="s">
        <v>2502</v>
      </c>
      <c r="G913" s="352" t="n">
        <v>0.141</v>
      </c>
      <c r="H913" s="253" t="n">
        <f aca="false">VLOOKUP(B913,'CMP-SIN-SD-10-2023'!A:D,4,0)</f>
        <v>21.91</v>
      </c>
      <c r="I913" s="253" t="s">
        <v>2417</v>
      </c>
      <c r="J913" s="220" t="n">
        <f aca="false">TRUNC((H913*G913),2)</f>
        <v>3.08</v>
      </c>
      <c r="M913" s="220" t="n">
        <f aca="false">VLOOKUP(B913,'CMP-SIN-SD-10-2023'!A:D,4,0)</f>
        <v>21.91</v>
      </c>
      <c r="N913" s="220" t="n">
        <f aca="false">M913=H913</f>
        <v>1</v>
      </c>
      <c r="P913" s="333" t="s">
        <v>2418</v>
      </c>
    </row>
    <row r="914" customFormat="false" ht="45" hidden="false" customHeight="false" outlineLevel="0" collapsed="false">
      <c r="A914" s="351" t="n">
        <f aca="false">IF(O914&lt;&gt;0,O914,A913)</f>
        <v>100702</v>
      </c>
      <c r="B914" s="205" t="n">
        <v>7568</v>
      </c>
      <c r="C914" s="206" t="s">
        <v>2521</v>
      </c>
      <c r="D914" s="206" t="s">
        <v>2896</v>
      </c>
      <c r="E914" s="207" t="s">
        <v>2415</v>
      </c>
      <c r="F914" s="207" t="s">
        <v>2430</v>
      </c>
      <c r="G914" s="352" t="n">
        <v>4.72</v>
      </c>
      <c r="H914" s="253" t="n">
        <f aca="false">VLOOKUP(B914,'INS-SIN-SD-10-2023'!A:D,4,0)</f>
        <v>1.16</v>
      </c>
      <c r="I914" s="253" t="s">
        <v>2417</v>
      </c>
      <c r="J914" s="220" t="n">
        <f aca="false">TRUNC((H914*G914),2)</f>
        <v>5.47</v>
      </c>
      <c r="M914" s="220" t="n">
        <f aca="false">VLOOKUP(B914,'INS-SIN-SD-10-2023'!A:D,4,0)</f>
        <v>1.16</v>
      </c>
      <c r="N914" s="220" t="n">
        <f aca="false">M914=H914</f>
        <v>1</v>
      </c>
      <c r="P914" s="333" t="s">
        <v>2492</v>
      </c>
    </row>
    <row r="915" customFormat="false" ht="45" hidden="false" customHeight="false" outlineLevel="0" collapsed="false">
      <c r="A915" s="351" t="n">
        <f aca="false">IF(O915&lt;&gt;0,O915,A914)</f>
        <v>100702</v>
      </c>
      <c r="B915" s="205" t="n">
        <v>4922</v>
      </c>
      <c r="C915" s="206" t="s">
        <v>2521</v>
      </c>
      <c r="D915" s="206" t="s">
        <v>2897</v>
      </c>
      <c r="E915" s="207" t="s">
        <v>2415</v>
      </c>
      <c r="F915" s="207" t="s">
        <v>2414</v>
      </c>
      <c r="G915" s="352" t="n">
        <v>1</v>
      </c>
      <c r="H915" s="253" t="n">
        <f aca="false">VLOOKUP(B915,'INS-SIN-SD-10-2023'!A:D,4,0)</f>
        <v>277.58</v>
      </c>
      <c r="I915" s="253" t="s">
        <v>2417</v>
      </c>
      <c r="J915" s="220" t="n">
        <f aca="false">TRUNC((H915*G915),2)</f>
        <v>277.58</v>
      </c>
      <c r="M915" s="220" t="n">
        <f aca="false">VLOOKUP(B915,'INS-SIN-SD-10-2023'!A:D,4,0)</f>
        <v>277.58</v>
      </c>
      <c r="N915" s="220" t="n">
        <f aca="false">M915=H915</f>
        <v>1</v>
      </c>
      <c r="P915" s="333" t="s">
        <v>2492</v>
      </c>
    </row>
    <row r="916" customFormat="false" ht="30" hidden="false" customHeight="false" outlineLevel="0" collapsed="false">
      <c r="A916" s="351" t="n">
        <f aca="false">IF(O916&lt;&gt;0,O916,A915)</f>
        <v>100702</v>
      </c>
      <c r="B916" s="205" t="n">
        <v>142</v>
      </c>
      <c r="C916" s="206" t="s">
        <v>2521</v>
      </c>
      <c r="D916" s="206" t="s">
        <v>2898</v>
      </c>
      <c r="E916" s="207" t="s">
        <v>2415</v>
      </c>
      <c r="F916" s="207" t="s">
        <v>2899</v>
      </c>
      <c r="G916" s="352" t="n">
        <v>0.0637</v>
      </c>
      <c r="H916" s="253" t="n">
        <f aca="false">VLOOKUP(B916,'INS-SIN-SD-10-2023'!A:D,4,0)</f>
        <v>38.46</v>
      </c>
      <c r="I916" s="253" t="s">
        <v>2417</v>
      </c>
      <c r="J916" s="220" t="n">
        <f aca="false">TRUNC((H916*G916),2)</f>
        <v>2.44</v>
      </c>
      <c r="M916" s="220" t="n">
        <f aca="false">VLOOKUP(B916,'INS-SIN-SD-10-2023'!A:D,4,0)</f>
        <v>38.46</v>
      </c>
      <c r="N916" s="220" t="n">
        <f aca="false">M916=H916</f>
        <v>1</v>
      </c>
      <c r="P916" s="333" t="s">
        <v>2492</v>
      </c>
    </row>
    <row r="917" customFormat="false" ht="30" hidden="false" customHeight="false" outlineLevel="0" collapsed="false">
      <c r="A917" s="351" t="n">
        <f aca="false">IF(O917&lt;&gt;0,O917,A916)</f>
        <v>100702</v>
      </c>
      <c r="B917" s="205" t="n">
        <v>36888</v>
      </c>
      <c r="C917" s="206" t="s">
        <v>2521</v>
      </c>
      <c r="D917" s="206" t="s">
        <v>2900</v>
      </c>
      <c r="E917" s="207" t="s">
        <v>2415</v>
      </c>
      <c r="F917" s="207" t="s">
        <v>2440</v>
      </c>
      <c r="G917" s="352" t="n">
        <v>2.202</v>
      </c>
      <c r="H917" s="253" t="n">
        <f aca="false">VLOOKUP(B917,'INS-SIN-SD-10-2023'!A:D,4,0)</f>
        <v>29.25</v>
      </c>
      <c r="I917" s="253" t="s">
        <v>2417</v>
      </c>
      <c r="J917" s="220" t="n">
        <f aca="false">TRUNC((H917*G917),2)</f>
        <v>64.4</v>
      </c>
      <c r="M917" s="220" t="n">
        <f aca="false">VLOOKUP(B917,'INS-SIN-SD-10-2023'!A:D,4,0)</f>
        <v>29.25</v>
      </c>
      <c r="N917" s="220" t="n">
        <f aca="false">M917=H917</f>
        <v>1</v>
      </c>
      <c r="P917" s="333" t="s">
        <v>2492</v>
      </c>
    </row>
    <row r="918" customFormat="false" ht="45" hidden="false" customHeight="false" outlineLevel="0" collapsed="false">
      <c r="A918" s="353" t="n">
        <v>91341</v>
      </c>
      <c r="B918" s="354" t="s">
        <v>2411</v>
      </c>
      <c r="C918" s="355" t="s">
        <v>2432</v>
      </c>
      <c r="D918" s="355" t="s">
        <v>2901</v>
      </c>
      <c r="E918" s="356" t="s">
        <v>2414</v>
      </c>
      <c r="F918" s="356" t="s">
        <v>2415</v>
      </c>
      <c r="G918" s="357" t="s">
        <v>2416</v>
      </c>
      <c r="H918" s="358" t="s">
        <v>2417</v>
      </c>
      <c r="I918" s="350" t="n">
        <f aca="false">SUMIF(A:A,A918,J:J)</f>
        <v>555.27</v>
      </c>
      <c r="K918" s="220" t="n">
        <f aca="false">VLOOKUP(A918,'CMP-SIN-SD-10-2023'!A:D,4,0)</f>
        <v>555.27</v>
      </c>
      <c r="L918" s="220" t="n">
        <f aca="false">K918=I918</f>
        <v>1</v>
      </c>
      <c r="P918" s="333" t="s">
        <v>2418</v>
      </c>
    </row>
    <row r="919" customFormat="false" ht="15" hidden="false" customHeight="false" outlineLevel="0" collapsed="false">
      <c r="A919" s="351" t="n">
        <f aca="false">IF(O919&lt;&gt;0,O919,A918)</f>
        <v>91341</v>
      </c>
      <c r="B919" s="205" t="n">
        <v>88309</v>
      </c>
      <c r="C919" s="206" t="s">
        <v>2901</v>
      </c>
      <c r="D919" s="206" t="s">
        <v>2623</v>
      </c>
      <c r="E919" s="207" t="s">
        <v>2415</v>
      </c>
      <c r="F919" s="207" t="s">
        <v>2502</v>
      </c>
      <c r="G919" s="352" t="n">
        <v>0.3826</v>
      </c>
      <c r="H919" s="253" t="n">
        <f aca="false">VLOOKUP(B919,'CMP-SIN-SD-10-2023'!A:D,4,0)</f>
        <v>29.53</v>
      </c>
      <c r="I919" s="253" t="s">
        <v>2417</v>
      </c>
      <c r="J919" s="220" t="n">
        <f aca="false">TRUNC((H919*G919),2)</f>
        <v>11.29</v>
      </c>
      <c r="M919" s="220" t="n">
        <f aca="false">VLOOKUP(B919,'CMP-SIN-SD-10-2023'!A:D,4,0)</f>
        <v>29.53</v>
      </c>
      <c r="N919" s="220" t="n">
        <f aca="false">M919=H919</f>
        <v>1</v>
      </c>
      <c r="P919" s="333" t="s">
        <v>2418</v>
      </c>
    </row>
    <row r="920" customFormat="false" ht="15" hidden="false" customHeight="false" outlineLevel="0" collapsed="false">
      <c r="A920" s="351" t="n">
        <f aca="false">IF(O920&lt;&gt;0,O920,A919)</f>
        <v>91341</v>
      </c>
      <c r="B920" s="205" t="n">
        <v>88316</v>
      </c>
      <c r="C920" s="206" t="s">
        <v>2901</v>
      </c>
      <c r="D920" s="206" t="s">
        <v>2512</v>
      </c>
      <c r="E920" s="207" t="s">
        <v>2415</v>
      </c>
      <c r="F920" s="207" t="s">
        <v>2502</v>
      </c>
      <c r="G920" s="352" t="n">
        <v>0.191</v>
      </c>
      <c r="H920" s="253" t="n">
        <f aca="false">VLOOKUP(B920,'CMP-SIN-SD-10-2023'!A:D,4,0)</f>
        <v>21.91</v>
      </c>
      <c r="I920" s="253" t="s">
        <v>2417</v>
      </c>
      <c r="J920" s="220" t="n">
        <f aca="false">TRUNC((H920*G920),2)</f>
        <v>4.18</v>
      </c>
      <c r="M920" s="220" t="n">
        <f aca="false">VLOOKUP(B920,'CMP-SIN-SD-10-2023'!A:D,4,0)</f>
        <v>21.91</v>
      </c>
      <c r="N920" s="220" t="n">
        <f aca="false">M920=H920</f>
        <v>1</v>
      </c>
      <c r="P920" s="333" t="s">
        <v>2418</v>
      </c>
    </row>
    <row r="921" customFormat="false" ht="45" hidden="false" customHeight="false" outlineLevel="0" collapsed="false">
      <c r="A921" s="351" t="n">
        <f aca="false">IF(O921&lt;&gt;0,O921,A920)</f>
        <v>91341</v>
      </c>
      <c r="B921" s="205" t="n">
        <v>7568</v>
      </c>
      <c r="C921" s="206" t="s">
        <v>2901</v>
      </c>
      <c r="D921" s="206" t="s">
        <v>2896</v>
      </c>
      <c r="E921" s="207" t="s">
        <v>2415</v>
      </c>
      <c r="F921" s="207" t="s">
        <v>2430</v>
      </c>
      <c r="G921" s="352" t="n">
        <v>4.8166</v>
      </c>
      <c r="H921" s="253" t="n">
        <f aca="false">VLOOKUP(B921,'INS-SIN-SD-10-2023'!A:D,4,0)</f>
        <v>1.16</v>
      </c>
      <c r="I921" s="253" t="s">
        <v>2417</v>
      </c>
      <c r="J921" s="220" t="n">
        <f aca="false">TRUNC((H921*G921),2)</f>
        <v>5.58</v>
      </c>
      <c r="M921" s="220" t="n">
        <f aca="false">VLOOKUP(B921,'INS-SIN-SD-10-2023'!A:D,4,0)</f>
        <v>1.16</v>
      </c>
      <c r="N921" s="220" t="n">
        <f aca="false">M921=H921</f>
        <v>1</v>
      </c>
      <c r="P921" s="333" t="s">
        <v>2492</v>
      </c>
    </row>
    <row r="922" customFormat="false" ht="30" hidden="false" customHeight="false" outlineLevel="0" collapsed="false">
      <c r="A922" s="351" t="n">
        <f aca="false">IF(O922&lt;&gt;0,O922,A921)</f>
        <v>91341</v>
      </c>
      <c r="B922" s="205" t="n">
        <v>142</v>
      </c>
      <c r="C922" s="206" t="s">
        <v>2901</v>
      </c>
      <c r="D922" s="206" t="s">
        <v>2898</v>
      </c>
      <c r="E922" s="207" t="s">
        <v>2415</v>
      </c>
      <c r="F922" s="207" t="s">
        <v>2899</v>
      </c>
      <c r="G922" s="352" t="n">
        <v>0.8829</v>
      </c>
      <c r="H922" s="253" t="n">
        <f aca="false">VLOOKUP(B922,'INS-SIN-SD-10-2023'!A:D,4,0)</f>
        <v>38.46</v>
      </c>
      <c r="I922" s="253" t="s">
        <v>2417</v>
      </c>
      <c r="J922" s="220" t="n">
        <f aca="false">TRUNC((H922*G922),2)</f>
        <v>33.95</v>
      </c>
      <c r="M922" s="220" t="n">
        <f aca="false">VLOOKUP(B922,'INS-SIN-SD-10-2023'!A:D,4,0)</f>
        <v>38.46</v>
      </c>
      <c r="N922" s="220" t="n">
        <f aca="false">M922=H922</f>
        <v>1</v>
      </c>
      <c r="P922" s="333" t="s">
        <v>2492</v>
      </c>
    </row>
    <row r="923" customFormat="false" ht="45" hidden="false" customHeight="false" outlineLevel="0" collapsed="false">
      <c r="A923" s="351" t="n">
        <f aca="false">IF(O923&lt;&gt;0,O923,A922)</f>
        <v>91341</v>
      </c>
      <c r="B923" s="205" t="n">
        <v>39025</v>
      </c>
      <c r="C923" s="206" t="s">
        <v>2901</v>
      </c>
      <c r="D923" s="206" t="s">
        <v>2902</v>
      </c>
      <c r="E923" s="207" t="s">
        <v>2415</v>
      </c>
      <c r="F923" s="207" t="s">
        <v>2430</v>
      </c>
      <c r="G923" s="352" t="n">
        <v>0.5473</v>
      </c>
      <c r="H923" s="253" t="n">
        <f aca="false">VLOOKUP(B923,'INS-SIN-SD-10-2023'!A:D,4,0)</f>
        <v>547.98</v>
      </c>
      <c r="I923" s="253" t="s">
        <v>2417</v>
      </c>
      <c r="J923" s="220" t="n">
        <f aca="false">TRUNC((H923*G923),2)</f>
        <v>299.9</v>
      </c>
      <c r="M923" s="220" t="n">
        <f aca="false">VLOOKUP(B923,'INS-SIN-SD-10-2023'!A:D,4,0)</f>
        <v>547.98</v>
      </c>
      <c r="N923" s="220" t="n">
        <f aca="false">M923=H923</f>
        <v>1</v>
      </c>
      <c r="P923" s="333" t="s">
        <v>2492</v>
      </c>
    </row>
    <row r="924" customFormat="false" ht="30" hidden="false" customHeight="false" outlineLevel="0" collapsed="false">
      <c r="A924" s="351" t="n">
        <f aca="false">IF(O924&lt;&gt;0,O924,A923)</f>
        <v>91341</v>
      </c>
      <c r="B924" s="205" t="n">
        <v>36888</v>
      </c>
      <c r="C924" s="206" t="s">
        <v>2901</v>
      </c>
      <c r="D924" s="206" t="s">
        <v>2900</v>
      </c>
      <c r="E924" s="207" t="s">
        <v>2415</v>
      </c>
      <c r="F924" s="207" t="s">
        <v>2440</v>
      </c>
      <c r="G924" s="352" t="n">
        <v>6.8504</v>
      </c>
      <c r="H924" s="253" t="n">
        <f aca="false">VLOOKUP(B924,'INS-SIN-SD-10-2023'!A:D,4,0)</f>
        <v>29.25</v>
      </c>
      <c r="I924" s="253" t="s">
        <v>2417</v>
      </c>
      <c r="J924" s="220" t="n">
        <f aca="false">TRUNC((H924*G924),2)</f>
        <v>200.37</v>
      </c>
      <c r="M924" s="220" t="n">
        <f aca="false">VLOOKUP(B924,'INS-SIN-SD-10-2023'!A:D,4,0)</f>
        <v>29.25</v>
      </c>
      <c r="N924" s="220" t="n">
        <f aca="false">M924=H924</f>
        <v>1</v>
      </c>
      <c r="P924" s="333" t="s">
        <v>2492</v>
      </c>
    </row>
    <row r="925" customFormat="false" ht="45" hidden="false" customHeight="false" outlineLevel="0" collapsed="false">
      <c r="A925" s="353" t="n">
        <v>90822</v>
      </c>
      <c r="B925" s="354" t="s">
        <v>2411</v>
      </c>
      <c r="C925" s="355" t="s">
        <v>2431</v>
      </c>
      <c r="D925" s="355" t="s">
        <v>2903</v>
      </c>
      <c r="E925" s="356" t="s">
        <v>2430</v>
      </c>
      <c r="F925" s="356" t="s">
        <v>2415</v>
      </c>
      <c r="G925" s="357" t="s">
        <v>2416</v>
      </c>
      <c r="H925" s="358" t="s">
        <v>2417</v>
      </c>
      <c r="I925" s="350" t="n">
        <f aca="false">SUMIF(A:A,A925,J:J)</f>
        <v>373</v>
      </c>
      <c r="K925" s="220" t="n">
        <f aca="false">VLOOKUP(A925,'CMP-SIN-SD-10-2023'!A:D,4,0)</f>
        <v>373</v>
      </c>
      <c r="L925" s="220" t="n">
        <f aca="false">K925=I925</f>
        <v>1</v>
      </c>
      <c r="P925" s="333" t="s">
        <v>2418</v>
      </c>
    </row>
    <row r="926" customFormat="false" ht="15" hidden="false" customHeight="false" outlineLevel="0" collapsed="false">
      <c r="A926" s="351" t="n">
        <f aca="false">IF(O926&lt;&gt;0,O926,A925)</f>
        <v>90822</v>
      </c>
      <c r="B926" s="205" t="n">
        <v>88261</v>
      </c>
      <c r="C926" s="206" t="s">
        <v>2903</v>
      </c>
      <c r="D926" s="206" t="s">
        <v>2904</v>
      </c>
      <c r="E926" s="207" t="s">
        <v>2415</v>
      </c>
      <c r="F926" s="207" t="s">
        <v>2502</v>
      </c>
      <c r="G926" s="352" t="n">
        <v>1.546</v>
      </c>
      <c r="H926" s="253" t="n">
        <f aca="false">VLOOKUP(B926,'CMP-SIN-SD-10-2023'!A:D,4,0)</f>
        <v>27.95</v>
      </c>
      <c r="I926" s="253" t="s">
        <v>2417</v>
      </c>
      <c r="J926" s="220" t="n">
        <f aca="false">TRUNC((H926*G926),2)</f>
        <v>43.21</v>
      </c>
      <c r="M926" s="220" t="n">
        <f aca="false">VLOOKUP(B926,'CMP-SIN-SD-10-2023'!A:D,4,0)</f>
        <v>27.95</v>
      </c>
      <c r="N926" s="220" t="n">
        <f aca="false">M926=H926</f>
        <v>1</v>
      </c>
      <c r="P926" s="333" t="s">
        <v>2418</v>
      </c>
    </row>
    <row r="927" customFormat="false" ht="15" hidden="false" customHeight="false" outlineLevel="0" collapsed="false">
      <c r="A927" s="351" t="n">
        <f aca="false">IF(O927&lt;&gt;0,O927,A926)</f>
        <v>90822</v>
      </c>
      <c r="B927" s="205" t="n">
        <v>88316</v>
      </c>
      <c r="C927" s="206" t="s">
        <v>2903</v>
      </c>
      <c r="D927" s="206" t="s">
        <v>2512</v>
      </c>
      <c r="E927" s="207" t="s">
        <v>2415</v>
      </c>
      <c r="F927" s="207" t="s">
        <v>2502</v>
      </c>
      <c r="G927" s="352" t="n">
        <v>0.773</v>
      </c>
      <c r="H927" s="253" t="n">
        <f aca="false">VLOOKUP(B927,'CMP-SIN-SD-10-2023'!A:D,4,0)</f>
        <v>21.91</v>
      </c>
      <c r="I927" s="253" t="s">
        <v>2417</v>
      </c>
      <c r="J927" s="220" t="n">
        <f aca="false">TRUNC((H927*G927),2)</f>
        <v>16.93</v>
      </c>
      <c r="M927" s="220" t="n">
        <f aca="false">VLOOKUP(B927,'CMP-SIN-SD-10-2023'!A:D,4,0)</f>
        <v>21.91</v>
      </c>
      <c r="N927" s="220" t="n">
        <f aca="false">M927=H927</f>
        <v>1</v>
      </c>
      <c r="P927" s="333" t="s">
        <v>2418</v>
      </c>
    </row>
    <row r="928" customFormat="false" ht="30" hidden="false" customHeight="false" outlineLevel="0" collapsed="false">
      <c r="A928" s="351" t="n">
        <f aca="false">IF(O928&lt;&gt;0,O928,A927)</f>
        <v>90822</v>
      </c>
      <c r="B928" s="205" t="n">
        <v>2432</v>
      </c>
      <c r="C928" s="206" t="s">
        <v>2903</v>
      </c>
      <c r="D928" s="206" t="s">
        <v>2905</v>
      </c>
      <c r="E928" s="207" t="s">
        <v>2415</v>
      </c>
      <c r="F928" s="207" t="s">
        <v>2430</v>
      </c>
      <c r="G928" s="352" t="n">
        <v>3</v>
      </c>
      <c r="H928" s="253" t="n">
        <f aca="false">VLOOKUP(B928,'INS-SIN-SD-10-2023'!A:D,4,0)</f>
        <v>21.32</v>
      </c>
      <c r="I928" s="253" t="s">
        <v>2417</v>
      </c>
      <c r="J928" s="220" t="n">
        <f aca="false">TRUNC((H928*G928),2)</f>
        <v>63.96</v>
      </c>
      <c r="M928" s="220" t="n">
        <f aca="false">VLOOKUP(B928,'INS-SIN-SD-10-2023'!A:D,4,0)</f>
        <v>21.32</v>
      </c>
      <c r="N928" s="220" t="n">
        <f aca="false">M928=H928</f>
        <v>1</v>
      </c>
      <c r="P928" s="333" t="s">
        <v>2492</v>
      </c>
    </row>
    <row r="929" customFormat="false" ht="30" hidden="false" customHeight="false" outlineLevel="0" collapsed="false">
      <c r="A929" s="351" t="n">
        <f aca="false">IF(O929&lt;&gt;0,O929,A928)</f>
        <v>90822</v>
      </c>
      <c r="B929" s="205" t="n">
        <v>11055</v>
      </c>
      <c r="C929" s="206" t="s">
        <v>2903</v>
      </c>
      <c r="D929" s="206" t="s">
        <v>2906</v>
      </c>
      <c r="E929" s="207" t="s">
        <v>2415</v>
      </c>
      <c r="F929" s="207" t="s">
        <v>2430</v>
      </c>
      <c r="G929" s="352" t="n">
        <v>19.8</v>
      </c>
      <c r="H929" s="253" t="n">
        <f aca="false">VLOOKUP(B929,'INS-SIN-SD-10-2023'!A:D,4,0)</f>
        <v>0.11</v>
      </c>
      <c r="I929" s="253" t="s">
        <v>2417</v>
      </c>
      <c r="J929" s="220" t="n">
        <f aca="false">TRUNC((H929*G929),2)</f>
        <v>2.17</v>
      </c>
      <c r="M929" s="220" t="n">
        <f aca="false">VLOOKUP(B929,'INS-SIN-SD-10-2023'!A:D,4,0)</f>
        <v>0.11</v>
      </c>
      <c r="N929" s="220" t="n">
        <f aca="false">M929=H929</f>
        <v>1</v>
      </c>
      <c r="P929" s="333" t="s">
        <v>2492</v>
      </c>
    </row>
    <row r="930" customFormat="false" ht="45" hidden="false" customHeight="false" outlineLevel="0" collapsed="false">
      <c r="A930" s="351" t="n">
        <f aca="false">IF(O930&lt;&gt;0,O930,A929)</f>
        <v>90822</v>
      </c>
      <c r="B930" s="205" t="n">
        <v>10555</v>
      </c>
      <c r="C930" s="206" t="s">
        <v>2903</v>
      </c>
      <c r="D930" s="206" t="s">
        <v>2907</v>
      </c>
      <c r="E930" s="207" t="s">
        <v>2415</v>
      </c>
      <c r="F930" s="207" t="s">
        <v>2430</v>
      </c>
      <c r="G930" s="352" t="n">
        <v>1</v>
      </c>
      <c r="H930" s="253" t="n">
        <f aca="false">VLOOKUP(B930,'INS-SIN-SD-10-2023'!A:D,4,0)</f>
        <v>246.73</v>
      </c>
      <c r="I930" s="253" t="s">
        <v>2417</v>
      </c>
      <c r="J930" s="220" t="n">
        <f aca="false">TRUNC((H930*G930),2)</f>
        <v>246.73</v>
      </c>
      <c r="M930" s="220" t="n">
        <f aca="false">VLOOKUP(B930,'INS-SIN-SD-10-2023'!A:D,4,0)</f>
        <v>246.73</v>
      </c>
      <c r="N930" s="220" t="n">
        <f aca="false">M930=H930</f>
        <v>1</v>
      </c>
      <c r="P930" s="333" t="s">
        <v>2492</v>
      </c>
    </row>
    <row r="931" customFormat="false" ht="45" hidden="false" customHeight="false" outlineLevel="0" collapsed="false">
      <c r="A931" s="353" t="n">
        <v>91298</v>
      </c>
      <c r="B931" s="354" t="s">
        <v>2411</v>
      </c>
      <c r="C931" s="355" t="s">
        <v>2908</v>
      </c>
      <c r="D931" s="355" t="s">
        <v>2751</v>
      </c>
      <c r="E931" s="356" t="s">
        <v>2430</v>
      </c>
      <c r="F931" s="356" t="s">
        <v>2415</v>
      </c>
      <c r="G931" s="357" t="s">
        <v>2416</v>
      </c>
      <c r="H931" s="358" t="s">
        <v>2417</v>
      </c>
      <c r="I931" s="350" t="n">
        <f aca="false">SUMIF(A:A,A931,J:J)</f>
        <v>892.01</v>
      </c>
      <c r="K931" s="220" t="n">
        <f aca="false">VLOOKUP(A931,'CMP-SIN-SD-10-2023'!A:D,4,0)</f>
        <v>892.01</v>
      </c>
      <c r="L931" s="220" t="n">
        <f aca="false">K931=I931</f>
        <v>1</v>
      </c>
      <c r="P931" s="333" t="s">
        <v>2418</v>
      </c>
    </row>
    <row r="932" customFormat="false" ht="15" hidden="false" customHeight="false" outlineLevel="0" collapsed="false">
      <c r="A932" s="351" t="n">
        <f aca="false">IF(O932&lt;&gt;0,O932,A931)</f>
        <v>91298</v>
      </c>
      <c r="B932" s="205" t="n">
        <v>88261</v>
      </c>
      <c r="C932" s="206" t="s">
        <v>2751</v>
      </c>
      <c r="D932" s="206" t="s">
        <v>2904</v>
      </c>
      <c r="E932" s="207" t="s">
        <v>2415</v>
      </c>
      <c r="F932" s="207" t="s">
        <v>2502</v>
      </c>
      <c r="G932" s="352" t="n">
        <v>1.546</v>
      </c>
      <c r="H932" s="253" t="n">
        <f aca="false">VLOOKUP(B932,'CMP-SIN-SD-10-2023'!A:D,4,0)</f>
        <v>27.95</v>
      </c>
      <c r="I932" s="253" t="s">
        <v>2417</v>
      </c>
      <c r="J932" s="220" t="n">
        <f aca="false">TRUNC((H932*G932),2)</f>
        <v>43.21</v>
      </c>
      <c r="M932" s="220" t="n">
        <f aca="false">VLOOKUP(B932,'CMP-SIN-SD-10-2023'!A:D,4,0)</f>
        <v>27.95</v>
      </c>
      <c r="N932" s="220" t="n">
        <f aca="false">M932=H932</f>
        <v>1</v>
      </c>
      <c r="P932" s="333" t="s">
        <v>2418</v>
      </c>
    </row>
    <row r="933" customFormat="false" ht="15" hidden="false" customHeight="false" outlineLevel="0" collapsed="false">
      <c r="A933" s="351" t="n">
        <f aca="false">IF(O933&lt;&gt;0,O933,A932)</f>
        <v>91298</v>
      </c>
      <c r="B933" s="205" t="n">
        <v>88316</v>
      </c>
      <c r="C933" s="206" t="s">
        <v>2751</v>
      </c>
      <c r="D933" s="206" t="s">
        <v>2512</v>
      </c>
      <c r="E933" s="207" t="s">
        <v>2415</v>
      </c>
      <c r="F933" s="207" t="s">
        <v>2502</v>
      </c>
      <c r="G933" s="352" t="n">
        <v>0.773</v>
      </c>
      <c r="H933" s="253" t="n">
        <f aca="false">VLOOKUP(B933,'CMP-SIN-SD-10-2023'!A:D,4,0)</f>
        <v>21.91</v>
      </c>
      <c r="I933" s="253" t="s">
        <v>2417</v>
      </c>
      <c r="J933" s="220" t="n">
        <f aca="false">TRUNC((H933*G933),2)</f>
        <v>16.93</v>
      </c>
      <c r="M933" s="220" t="n">
        <f aca="false">VLOOKUP(B933,'CMP-SIN-SD-10-2023'!A:D,4,0)</f>
        <v>21.91</v>
      </c>
      <c r="N933" s="220" t="n">
        <f aca="false">M933=H933</f>
        <v>1</v>
      </c>
      <c r="P933" s="333" t="s">
        <v>2418</v>
      </c>
    </row>
    <row r="934" customFormat="false" ht="30" hidden="false" customHeight="false" outlineLevel="0" collapsed="false">
      <c r="A934" s="351" t="n">
        <f aca="false">IF(O934&lt;&gt;0,O934,A933)</f>
        <v>91298</v>
      </c>
      <c r="B934" s="205" t="n">
        <v>2432</v>
      </c>
      <c r="C934" s="206" t="s">
        <v>2751</v>
      </c>
      <c r="D934" s="206" t="s">
        <v>2905</v>
      </c>
      <c r="E934" s="207" t="s">
        <v>2415</v>
      </c>
      <c r="F934" s="207" t="s">
        <v>2430</v>
      </c>
      <c r="G934" s="352" t="n">
        <v>3</v>
      </c>
      <c r="H934" s="253" t="n">
        <f aca="false">VLOOKUP(B934,'INS-SIN-SD-10-2023'!A:D,4,0)</f>
        <v>21.32</v>
      </c>
      <c r="I934" s="253" t="s">
        <v>2417</v>
      </c>
      <c r="J934" s="220" t="n">
        <f aca="false">TRUNC((H934*G934),2)</f>
        <v>63.96</v>
      </c>
      <c r="M934" s="220" t="n">
        <f aca="false">VLOOKUP(B934,'INS-SIN-SD-10-2023'!A:D,4,0)</f>
        <v>21.32</v>
      </c>
      <c r="N934" s="220" t="n">
        <f aca="false">M934=H934</f>
        <v>1</v>
      </c>
      <c r="P934" s="333" t="s">
        <v>2492</v>
      </c>
    </row>
    <row r="935" customFormat="false" ht="30" hidden="false" customHeight="false" outlineLevel="0" collapsed="false">
      <c r="A935" s="351" t="n">
        <f aca="false">IF(O935&lt;&gt;0,O935,A934)</f>
        <v>91298</v>
      </c>
      <c r="B935" s="205" t="n">
        <v>11055</v>
      </c>
      <c r="C935" s="206" t="s">
        <v>2751</v>
      </c>
      <c r="D935" s="206" t="s">
        <v>2906</v>
      </c>
      <c r="E935" s="207" t="s">
        <v>2415</v>
      </c>
      <c r="F935" s="207" t="s">
        <v>2430</v>
      </c>
      <c r="G935" s="352" t="n">
        <v>19.8</v>
      </c>
      <c r="H935" s="253" t="n">
        <f aca="false">VLOOKUP(B935,'INS-SIN-SD-10-2023'!A:D,4,0)</f>
        <v>0.11</v>
      </c>
      <c r="I935" s="253" t="s">
        <v>2417</v>
      </c>
      <c r="J935" s="220" t="n">
        <f aca="false">TRUNC((H935*G935),2)</f>
        <v>2.17</v>
      </c>
      <c r="M935" s="220" t="n">
        <f aca="false">VLOOKUP(B935,'INS-SIN-SD-10-2023'!A:D,4,0)</f>
        <v>0.11</v>
      </c>
      <c r="N935" s="220" t="n">
        <f aca="false">M935=H935</f>
        <v>1</v>
      </c>
      <c r="P935" s="333" t="s">
        <v>2492</v>
      </c>
    </row>
    <row r="936" customFormat="false" ht="30" hidden="false" customHeight="false" outlineLevel="0" collapsed="false">
      <c r="A936" s="351" t="n">
        <f aca="false">IF(O936&lt;&gt;0,O936,A935)</f>
        <v>91298</v>
      </c>
      <c r="B936" s="205" t="n">
        <v>4969</v>
      </c>
      <c r="C936" s="206" t="s">
        <v>2751</v>
      </c>
      <c r="D936" s="206" t="s">
        <v>2909</v>
      </c>
      <c r="E936" s="207" t="s">
        <v>2415</v>
      </c>
      <c r="F936" s="207" t="s">
        <v>2414</v>
      </c>
      <c r="G936" s="352" t="n">
        <v>1.68</v>
      </c>
      <c r="H936" s="253" t="n">
        <f aca="false">VLOOKUP(B936,'INS-SIN-SD-10-2023'!A:D,4,0)</f>
        <v>455.8</v>
      </c>
      <c r="I936" s="253" t="s">
        <v>2417</v>
      </c>
      <c r="J936" s="220" t="n">
        <f aca="false">TRUNC((H936*G936),2)</f>
        <v>765.74</v>
      </c>
      <c r="M936" s="220" t="n">
        <f aca="false">VLOOKUP(B936,'INS-SIN-SD-10-2023'!A:D,4,0)</f>
        <v>455.8</v>
      </c>
      <c r="N936" s="220" t="n">
        <f aca="false">M936=H936</f>
        <v>1</v>
      </c>
      <c r="P936" s="333" t="s">
        <v>2492</v>
      </c>
    </row>
    <row r="937" customFormat="false" ht="75" hidden="false" customHeight="false" outlineLevel="0" collapsed="false">
      <c r="A937" s="353" t="n">
        <v>90842</v>
      </c>
      <c r="B937" s="354" t="s">
        <v>2411</v>
      </c>
      <c r="C937" s="355" t="s">
        <v>2910</v>
      </c>
      <c r="D937" s="355" t="s">
        <v>2563</v>
      </c>
      <c r="E937" s="356" t="s">
        <v>2430</v>
      </c>
      <c r="F937" s="356" t="s">
        <v>2415</v>
      </c>
      <c r="G937" s="357" t="s">
        <v>2416</v>
      </c>
      <c r="H937" s="358" t="s">
        <v>2417</v>
      </c>
      <c r="I937" s="350" t="n">
        <f aca="false">SUMIF(A:A,A937,J:J)</f>
        <v>1116.76</v>
      </c>
      <c r="K937" s="220" t="n">
        <f aca="false">VLOOKUP(A937,'CMP-SIN-SD-10-2023'!A:D,4,0)</f>
        <v>1116.76</v>
      </c>
      <c r="L937" s="220" t="n">
        <f aca="false">K937=I937</f>
        <v>1</v>
      </c>
      <c r="P937" s="333" t="s">
        <v>2418</v>
      </c>
    </row>
    <row r="938" customFormat="false" ht="30" hidden="false" customHeight="false" outlineLevel="0" collapsed="false">
      <c r="A938" s="351" t="n">
        <f aca="false">IF(O938&lt;&gt;0,O938,A937)</f>
        <v>90842</v>
      </c>
      <c r="B938" s="205" t="n">
        <v>90806</v>
      </c>
      <c r="C938" s="206" t="s">
        <v>2563</v>
      </c>
      <c r="D938" s="206" t="s">
        <v>2911</v>
      </c>
      <c r="E938" s="207" t="s">
        <v>2415</v>
      </c>
      <c r="F938" s="207" t="s">
        <v>2430</v>
      </c>
      <c r="G938" s="352" t="n">
        <v>1</v>
      </c>
      <c r="H938" s="253" t="n">
        <f aca="false">VLOOKUP(B938,'CMP-SIN-SD-10-2023'!A:D,4,0)</f>
        <v>465.85</v>
      </c>
      <c r="I938" s="253" t="s">
        <v>2417</v>
      </c>
      <c r="J938" s="220" t="n">
        <f aca="false">TRUNC((H938*G938),2)</f>
        <v>465.85</v>
      </c>
      <c r="M938" s="220" t="n">
        <f aca="false">VLOOKUP(B938,'CMP-SIN-SD-10-2023'!A:D,4,0)</f>
        <v>465.85</v>
      </c>
      <c r="N938" s="220" t="n">
        <f aca="false">M938=H938</f>
        <v>1</v>
      </c>
      <c r="P938" s="333" t="s">
        <v>2418</v>
      </c>
    </row>
    <row r="939" customFormat="false" ht="45" hidden="false" customHeight="false" outlineLevel="0" collapsed="false">
      <c r="A939" s="351" t="n">
        <f aca="false">IF(O939&lt;&gt;0,O939,A938)</f>
        <v>90842</v>
      </c>
      <c r="B939" s="205" t="n">
        <v>90821</v>
      </c>
      <c r="C939" s="206" t="s">
        <v>2563</v>
      </c>
      <c r="D939" s="206" t="s">
        <v>2912</v>
      </c>
      <c r="E939" s="207" t="s">
        <v>2415</v>
      </c>
      <c r="F939" s="207" t="s">
        <v>2430</v>
      </c>
      <c r="G939" s="352" t="n">
        <v>1</v>
      </c>
      <c r="H939" s="253" t="n">
        <f aca="false">VLOOKUP(B939,'CMP-SIN-SD-10-2023'!A:D,4,0)</f>
        <v>347.38</v>
      </c>
      <c r="I939" s="253" t="s">
        <v>2417</v>
      </c>
      <c r="J939" s="220" t="n">
        <f aca="false">TRUNC((H939*G939),2)</f>
        <v>347.38</v>
      </c>
      <c r="M939" s="220" t="n">
        <f aca="false">VLOOKUP(B939,'CMP-SIN-SD-10-2023'!A:D,4,0)</f>
        <v>347.38</v>
      </c>
      <c r="N939" s="220" t="n">
        <f aca="false">M939=H939</f>
        <v>1</v>
      </c>
      <c r="P939" s="333" t="s">
        <v>2418</v>
      </c>
    </row>
    <row r="940" customFormat="false" ht="45" hidden="false" customHeight="false" outlineLevel="0" collapsed="false">
      <c r="A940" s="351" t="n">
        <f aca="false">IF(O940&lt;&gt;0,O940,A939)</f>
        <v>90842</v>
      </c>
      <c r="B940" s="205" t="n">
        <v>91306</v>
      </c>
      <c r="C940" s="206" t="s">
        <v>2563</v>
      </c>
      <c r="D940" s="206" t="s">
        <v>2913</v>
      </c>
      <c r="E940" s="207" t="s">
        <v>2415</v>
      </c>
      <c r="F940" s="207" t="s">
        <v>2430</v>
      </c>
      <c r="G940" s="352" t="n">
        <v>1</v>
      </c>
      <c r="H940" s="253" t="n">
        <f aca="false">VLOOKUP(B940,'CMP-SIN-SD-10-2023'!A:D,4,0)</f>
        <v>168.69</v>
      </c>
      <c r="I940" s="253" t="s">
        <v>2417</v>
      </c>
      <c r="J940" s="220" t="n">
        <f aca="false">TRUNC((H940*G940),2)</f>
        <v>168.69</v>
      </c>
      <c r="M940" s="220" t="n">
        <f aca="false">VLOOKUP(B940,'CMP-SIN-SD-10-2023'!A:D,4,0)</f>
        <v>168.69</v>
      </c>
      <c r="N940" s="220" t="n">
        <f aca="false">M940=H940</f>
        <v>1</v>
      </c>
      <c r="P940" s="333" t="s">
        <v>2418</v>
      </c>
    </row>
    <row r="941" customFormat="false" ht="30" hidden="false" customHeight="false" outlineLevel="0" collapsed="false">
      <c r="A941" s="351" t="n">
        <f aca="false">IF(O941&lt;&gt;0,O941,A940)</f>
        <v>90842</v>
      </c>
      <c r="B941" s="205" t="n">
        <v>100659</v>
      </c>
      <c r="C941" s="206" t="s">
        <v>2563</v>
      </c>
      <c r="D941" s="206" t="s">
        <v>2914</v>
      </c>
      <c r="E941" s="207" t="s">
        <v>2415</v>
      </c>
      <c r="F941" s="207" t="s">
        <v>2440</v>
      </c>
      <c r="G941" s="352" t="n">
        <v>9.8</v>
      </c>
      <c r="H941" s="253" t="n">
        <f aca="false">VLOOKUP(B941,'CMP-SIN-SD-10-2023'!A:D,4,0)</f>
        <v>13.76</v>
      </c>
      <c r="I941" s="253" t="s">
        <v>2417</v>
      </c>
      <c r="J941" s="220" t="n">
        <f aca="false">TRUNC((H941*G941),2)</f>
        <v>134.84</v>
      </c>
      <c r="M941" s="220" t="n">
        <f aca="false">VLOOKUP(B941,'CMP-SIN-SD-10-2023'!A:D,4,0)</f>
        <v>13.76</v>
      </c>
      <c r="N941" s="220" t="n">
        <f aca="false">M941=H941</f>
        <v>1</v>
      </c>
      <c r="P941" s="333" t="s">
        <v>2418</v>
      </c>
    </row>
    <row r="942" customFormat="false" ht="45" hidden="false" customHeight="false" outlineLevel="0" collapsed="false">
      <c r="A942" s="353" t="n">
        <v>90820</v>
      </c>
      <c r="B942" s="354" t="s">
        <v>2411</v>
      </c>
      <c r="C942" s="355" t="s">
        <v>2429</v>
      </c>
      <c r="D942" s="355" t="s">
        <v>2903</v>
      </c>
      <c r="E942" s="356" t="s">
        <v>2430</v>
      </c>
      <c r="F942" s="356" t="s">
        <v>2415</v>
      </c>
      <c r="G942" s="357" t="s">
        <v>2416</v>
      </c>
      <c r="H942" s="358" t="s">
        <v>2417</v>
      </c>
      <c r="I942" s="350" t="n">
        <f aca="false">SUMIF(A:A,A942,J:J)</f>
        <v>340.26</v>
      </c>
      <c r="K942" s="220" t="n">
        <f aca="false">VLOOKUP(A942,'CMP-SIN-SD-10-2023'!A:D,4,0)</f>
        <v>340.26</v>
      </c>
      <c r="L942" s="220" t="n">
        <f aca="false">K942=I942</f>
        <v>1</v>
      </c>
      <c r="P942" s="333" t="s">
        <v>2418</v>
      </c>
    </row>
    <row r="943" customFormat="false" ht="15" hidden="false" customHeight="false" outlineLevel="0" collapsed="false">
      <c r="A943" s="351" t="n">
        <f aca="false">IF(O943&lt;&gt;0,O943,A942)</f>
        <v>90820</v>
      </c>
      <c r="B943" s="205" t="n">
        <v>88261</v>
      </c>
      <c r="C943" s="206" t="s">
        <v>2903</v>
      </c>
      <c r="D943" s="206" t="s">
        <v>2904</v>
      </c>
      <c r="E943" s="207" t="s">
        <v>2415</v>
      </c>
      <c r="F943" s="207" t="s">
        <v>2502</v>
      </c>
      <c r="G943" s="352" t="n">
        <v>1.282</v>
      </c>
      <c r="H943" s="253" t="n">
        <f aca="false">VLOOKUP(B943,'CMP-SIN-SD-10-2023'!A:D,4,0)</f>
        <v>27.95</v>
      </c>
      <c r="I943" s="253" t="s">
        <v>2417</v>
      </c>
      <c r="J943" s="220" t="n">
        <f aca="false">TRUNC((H943*G943),2)</f>
        <v>35.83</v>
      </c>
      <c r="M943" s="220" t="n">
        <f aca="false">VLOOKUP(B943,'CMP-SIN-SD-10-2023'!A:D,4,0)</f>
        <v>27.95</v>
      </c>
      <c r="N943" s="220" t="n">
        <f aca="false">M943=H943</f>
        <v>1</v>
      </c>
      <c r="P943" s="333" t="s">
        <v>2418</v>
      </c>
    </row>
    <row r="944" customFormat="false" ht="15" hidden="false" customHeight="false" outlineLevel="0" collapsed="false">
      <c r="A944" s="351" t="n">
        <f aca="false">IF(O944&lt;&gt;0,O944,A943)</f>
        <v>90820</v>
      </c>
      <c r="B944" s="205" t="n">
        <v>88316</v>
      </c>
      <c r="C944" s="206" t="s">
        <v>2903</v>
      </c>
      <c r="D944" s="206" t="s">
        <v>2512</v>
      </c>
      <c r="E944" s="207" t="s">
        <v>2415</v>
      </c>
      <c r="F944" s="207" t="s">
        <v>2502</v>
      </c>
      <c r="G944" s="352" t="n">
        <v>0.641</v>
      </c>
      <c r="H944" s="253" t="n">
        <f aca="false">VLOOKUP(B944,'CMP-SIN-SD-10-2023'!A:D,4,0)</f>
        <v>21.91</v>
      </c>
      <c r="I944" s="253" t="s">
        <v>2417</v>
      </c>
      <c r="J944" s="220" t="n">
        <f aca="false">TRUNC((H944*G944),2)</f>
        <v>14.04</v>
      </c>
      <c r="M944" s="220" t="n">
        <f aca="false">VLOOKUP(B944,'CMP-SIN-SD-10-2023'!A:D,4,0)</f>
        <v>21.91</v>
      </c>
      <c r="N944" s="220" t="n">
        <f aca="false">M944=H944</f>
        <v>1</v>
      </c>
      <c r="P944" s="333" t="s">
        <v>2418</v>
      </c>
    </row>
    <row r="945" customFormat="false" ht="30" hidden="false" customHeight="false" outlineLevel="0" collapsed="false">
      <c r="A945" s="351" t="n">
        <f aca="false">IF(O945&lt;&gt;0,O945,A944)</f>
        <v>90820</v>
      </c>
      <c r="B945" s="205" t="n">
        <v>2432</v>
      </c>
      <c r="C945" s="206" t="s">
        <v>2903</v>
      </c>
      <c r="D945" s="206" t="s">
        <v>2905</v>
      </c>
      <c r="E945" s="207" t="s">
        <v>2415</v>
      </c>
      <c r="F945" s="207" t="s">
        <v>2430</v>
      </c>
      <c r="G945" s="352" t="n">
        <v>3</v>
      </c>
      <c r="H945" s="253" t="n">
        <f aca="false">VLOOKUP(B945,'INS-SIN-SD-10-2023'!A:D,4,0)</f>
        <v>21.32</v>
      </c>
      <c r="I945" s="253" t="s">
        <v>2417</v>
      </c>
      <c r="J945" s="220" t="n">
        <f aca="false">TRUNC((H945*G945),2)</f>
        <v>63.96</v>
      </c>
      <c r="M945" s="220" t="n">
        <f aca="false">VLOOKUP(B945,'INS-SIN-SD-10-2023'!A:D,4,0)</f>
        <v>21.32</v>
      </c>
      <c r="N945" s="220" t="n">
        <f aca="false">M945=H945</f>
        <v>1</v>
      </c>
      <c r="P945" s="333" t="s">
        <v>2492</v>
      </c>
    </row>
    <row r="946" customFormat="false" ht="30" hidden="false" customHeight="false" outlineLevel="0" collapsed="false">
      <c r="A946" s="351" t="n">
        <f aca="false">IF(O946&lt;&gt;0,O946,A945)</f>
        <v>90820</v>
      </c>
      <c r="B946" s="205" t="n">
        <v>11055</v>
      </c>
      <c r="C946" s="206" t="s">
        <v>2903</v>
      </c>
      <c r="D946" s="206" t="s">
        <v>2906</v>
      </c>
      <c r="E946" s="207" t="s">
        <v>2415</v>
      </c>
      <c r="F946" s="207" t="s">
        <v>2430</v>
      </c>
      <c r="G946" s="352" t="n">
        <v>19.8</v>
      </c>
      <c r="H946" s="253" t="n">
        <f aca="false">VLOOKUP(B946,'INS-SIN-SD-10-2023'!A:D,4,0)</f>
        <v>0.11</v>
      </c>
      <c r="I946" s="253" t="s">
        <v>2417</v>
      </c>
      <c r="J946" s="220" t="n">
        <f aca="false">TRUNC((H946*G946),2)</f>
        <v>2.17</v>
      </c>
      <c r="M946" s="220" t="n">
        <f aca="false">VLOOKUP(B946,'INS-SIN-SD-10-2023'!A:D,4,0)</f>
        <v>0.11</v>
      </c>
      <c r="N946" s="220" t="n">
        <f aca="false">M946=H946</f>
        <v>1</v>
      </c>
      <c r="P946" s="333" t="s">
        <v>2492</v>
      </c>
    </row>
    <row r="947" customFormat="false" ht="45" hidden="false" customHeight="false" outlineLevel="0" collapsed="false">
      <c r="A947" s="351" t="n">
        <f aca="false">IF(O947&lt;&gt;0,O947,A946)</f>
        <v>90820</v>
      </c>
      <c r="B947" s="205" t="n">
        <v>10553</v>
      </c>
      <c r="C947" s="206" t="s">
        <v>2903</v>
      </c>
      <c r="D947" s="206" t="s">
        <v>2915</v>
      </c>
      <c r="E947" s="207" t="s">
        <v>2415</v>
      </c>
      <c r="F947" s="207" t="s">
        <v>2430</v>
      </c>
      <c r="G947" s="352" t="n">
        <v>1</v>
      </c>
      <c r="H947" s="253" t="n">
        <f aca="false">VLOOKUP(B947,'INS-SIN-SD-10-2023'!A:D,4,0)</f>
        <v>224.26</v>
      </c>
      <c r="I947" s="253" t="s">
        <v>2417</v>
      </c>
      <c r="J947" s="220" t="n">
        <f aca="false">TRUNC((H947*G947),2)</f>
        <v>224.26</v>
      </c>
      <c r="M947" s="220" t="n">
        <f aca="false">VLOOKUP(B947,'INS-SIN-SD-10-2023'!A:D,4,0)</f>
        <v>224.26</v>
      </c>
      <c r="N947" s="220" t="n">
        <f aca="false">M947=H947</f>
        <v>1</v>
      </c>
      <c r="P947" s="333" t="s">
        <v>2492</v>
      </c>
    </row>
    <row r="948" customFormat="false" ht="30" hidden="false" customHeight="false" outlineLevel="0" collapsed="false">
      <c r="A948" s="353" t="s">
        <v>280</v>
      </c>
      <c r="B948" s="354" t="s">
        <v>2411</v>
      </c>
      <c r="C948" s="355" t="s">
        <v>2916</v>
      </c>
      <c r="D948" s="355" t="s">
        <v>2917</v>
      </c>
      <c r="E948" s="356" t="s">
        <v>2414</v>
      </c>
      <c r="F948" s="356" t="s">
        <v>2415</v>
      </c>
      <c r="G948" s="357" t="s">
        <v>2416</v>
      </c>
      <c r="H948" s="358" t="s">
        <v>2417</v>
      </c>
      <c r="I948" s="350" t="n">
        <f aca="false">SUMIF(A:A,A948,J:J)</f>
        <v>400</v>
      </c>
      <c r="K948" s="220" t="e">
        <f aca="false">VLOOKUP(A948,'CMP-SIN-SD-10-2023'!A:D,4,0)</f>
        <v>#N/A</v>
      </c>
      <c r="L948" s="220" t="e">
        <f aca="false">K948=I948</f>
        <v>#N/A</v>
      </c>
      <c r="P948" s="333" t="s">
        <v>2418</v>
      </c>
    </row>
    <row r="949" customFormat="false" ht="30" hidden="false" customHeight="false" outlineLevel="0" collapsed="false">
      <c r="A949" s="351" t="str">
        <f aca="false">IF(O949&lt;&gt;0,O949,A948)</f>
        <v>09564/ORSE</v>
      </c>
      <c r="B949" s="205" t="s">
        <v>2918</v>
      </c>
      <c r="C949" s="206" t="s">
        <v>2917</v>
      </c>
      <c r="D949" s="206" t="s">
        <v>2919</v>
      </c>
      <c r="E949" s="207" t="s">
        <v>2415</v>
      </c>
      <c r="F949" s="207" t="s">
        <v>2414</v>
      </c>
      <c r="G949" s="352" t="n">
        <v>1</v>
      </c>
      <c r="H949" s="253" t="n">
        <v>400</v>
      </c>
      <c r="I949" s="253" t="s">
        <v>2417</v>
      </c>
      <c r="J949" s="220" t="n">
        <f aca="false">TRUNC((H949*G949),2)</f>
        <v>400</v>
      </c>
      <c r="M949" s="220" t="e">
        <f aca="false">VLOOKUP(B949,'INS-SIN-SD-10-2023'!A:D,4,0)</f>
        <v>#N/A</v>
      </c>
      <c r="N949" s="220" t="e">
        <f aca="false">M949=H949</f>
        <v>#N/A</v>
      </c>
      <c r="P949" s="333" t="s">
        <v>2614</v>
      </c>
    </row>
    <row r="950" customFormat="false" ht="45" hidden="false" customHeight="false" outlineLevel="0" collapsed="false">
      <c r="A950" s="353" t="n">
        <v>91306</v>
      </c>
      <c r="B950" s="354" t="s">
        <v>2411</v>
      </c>
      <c r="C950" s="355" t="s">
        <v>2913</v>
      </c>
      <c r="D950" s="355" t="s">
        <v>2920</v>
      </c>
      <c r="E950" s="356" t="s">
        <v>2430</v>
      </c>
      <c r="F950" s="356" t="s">
        <v>2415</v>
      </c>
      <c r="G950" s="357" t="s">
        <v>2416</v>
      </c>
      <c r="H950" s="358" t="s">
        <v>2417</v>
      </c>
      <c r="I950" s="350" t="n">
        <f aca="false">SUMIF(A:A,A950,J:J)</f>
        <v>168.69</v>
      </c>
      <c r="K950" s="220" t="n">
        <f aca="false">VLOOKUP(A950,'CMP-SIN-SD-10-2023'!A:D,4,0)</f>
        <v>168.69</v>
      </c>
      <c r="L950" s="220" t="n">
        <f aca="false">K950=I950</f>
        <v>1</v>
      </c>
      <c r="P950" s="333" t="s">
        <v>2418</v>
      </c>
    </row>
    <row r="951" customFormat="false" ht="15" hidden="false" customHeight="false" outlineLevel="0" collapsed="false">
      <c r="A951" s="351" t="n">
        <f aca="false">IF(O951&lt;&gt;0,O951,A950)</f>
        <v>91306</v>
      </c>
      <c r="B951" s="205" t="n">
        <v>88261</v>
      </c>
      <c r="C951" s="206" t="s">
        <v>2920</v>
      </c>
      <c r="D951" s="206" t="s">
        <v>2904</v>
      </c>
      <c r="E951" s="207" t="s">
        <v>2415</v>
      </c>
      <c r="F951" s="207" t="s">
        <v>2502</v>
      </c>
      <c r="G951" s="352" t="n">
        <v>0.767</v>
      </c>
      <c r="H951" s="253" t="n">
        <f aca="false">VLOOKUP(B951,'CMP-SIN-SD-10-2023'!A:D,4,0)</f>
        <v>27.95</v>
      </c>
      <c r="I951" s="253" t="s">
        <v>2417</v>
      </c>
      <c r="J951" s="220" t="n">
        <f aca="false">TRUNC((H951*G951),2)</f>
        <v>21.43</v>
      </c>
      <c r="M951" s="220" t="n">
        <f aca="false">VLOOKUP(B951,'CMP-SIN-SD-10-2023'!A:D,4,0)</f>
        <v>27.95</v>
      </c>
      <c r="N951" s="220" t="n">
        <f aca="false">M951=H951</f>
        <v>1</v>
      </c>
      <c r="P951" s="333" t="s">
        <v>2418</v>
      </c>
    </row>
    <row r="952" customFormat="false" ht="15" hidden="false" customHeight="false" outlineLevel="0" collapsed="false">
      <c r="A952" s="351" t="n">
        <f aca="false">IF(O952&lt;&gt;0,O952,A951)</f>
        <v>91306</v>
      </c>
      <c r="B952" s="205" t="n">
        <v>88316</v>
      </c>
      <c r="C952" s="206" t="s">
        <v>2920</v>
      </c>
      <c r="D952" s="206" t="s">
        <v>2512</v>
      </c>
      <c r="E952" s="207" t="s">
        <v>2415</v>
      </c>
      <c r="F952" s="207" t="s">
        <v>2502</v>
      </c>
      <c r="G952" s="352" t="n">
        <v>0.384</v>
      </c>
      <c r="H952" s="253" t="n">
        <f aca="false">VLOOKUP(B952,'CMP-SIN-SD-10-2023'!A:D,4,0)</f>
        <v>21.91</v>
      </c>
      <c r="I952" s="253" t="s">
        <v>2417</v>
      </c>
      <c r="J952" s="220" t="n">
        <f aca="false">TRUNC((H952*G952),2)</f>
        <v>8.41</v>
      </c>
      <c r="M952" s="220" t="n">
        <f aca="false">VLOOKUP(B952,'CMP-SIN-SD-10-2023'!A:D,4,0)</f>
        <v>21.91</v>
      </c>
      <c r="N952" s="220" t="n">
        <f aca="false">M952=H952</f>
        <v>1</v>
      </c>
      <c r="P952" s="333" t="s">
        <v>2418</v>
      </c>
    </row>
    <row r="953" customFormat="false" ht="60" hidden="false" customHeight="false" outlineLevel="0" collapsed="false">
      <c r="A953" s="351" t="n">
        <f aca="false">IF(O953&lt;&gt;0,O953,A952)</f>
        <v>91306</v>
      </c>
      <c r="B953" s="205" t="n">
        <v>3093</v>
      </c>
      <c r="C953" s="206" t="s">
        <v>2920</v>
      </c>
      <c r="D953" s="206" t="s">
        <v>2921</v>
      </c>
      <c r="E953" s="207" t="s">
        <v>2415</v>
      </c>
      <c r="F953" s="207" t="s">
        <v>2495</v>
      </c>
      <c r="G953" s="352" t="n">
        <v>1</v>
      </c>
      <c r="H953" s="253" t="n">
        <f aca="false">VLOOKUP(B953,'INS-SIN-SD-10-2023'!A:D,4,0)</f>
        <v>138.85</v>
      </c>
      <c r="I953" s="253" t="s">
        <v>2417</v>
      </c>
      <c r="J953" s="220" t="n">
        <f aca="false">TRUNC((H953*G953),2)</f>
        <v>138.85</v>
      </c>
      <c r="M953" s="220" t="n">
        <f aca="false">VLOOKUP(B953,'INS-SIN-SD-10-2023'!A:D,4,0)</f>
        <v>138.85</v>
      </c>
      <c r="N953" s="220" t="n">
        <f aca="false">M953=H953</f>
        <v>1</v>
      </c>
      <c r="P953" s="333" t="s">
        <v>2492</v>
      </c>
    </row>
    <row r="954" customFormat="false" ht="30" hidden="false" customHeight="false" outlineLevel="0" collapsed="false">
      <c r="A954" s="353" t="n">
        <v>100705</v>
      </c>
      <c r="B954" s="354" t="s">
        <v>2411</v>
      </c>
      <c r="C954" s="355" t="s">
        <v>2922</v>
      </c>
      <c r="D954" s="355" t="s">
        <v>2923</v>
      </c>
      <c r="E954" s="356" t="s">
        <v>2430</v>
      </c>
      <c r="F954" s="356" t="s">
        <v>2415</v>
      </c>
      <c r="G954" s="357" t="s">
        <v>2416</v>
      </c>
      <c r="H954" s="358" t="s">
        <v>2417</v>
      </c>
      <c r="I954" s="350" t="n">
        <f aca="false">SUMIF(A:A,A954,J:J)</f>
        <v>81.34</v>
      </c>
      <c r="K954" s="220" t="n">
        <f aca="false">VLOOKUP(A954,'CMP-SIN-SD-10-2023'!A:D,4,0)</f>
        <v>81.34</v>
      </c>
      <c r="L954" s="220" t="n">
        <f aca="false">K954=I954</f>
        <v>1</v>
      </c>
      <c r="P954" s="333" t="s">
        <v>2418</v>
      </c>
    </row>
    <row r="955" customFormat="false" ht="15" hidden="false" customHeight="false" outlineLevel="0" collapsed="false">
      <c r="A955" s="351" t="n">
        <f aca="false">IF(O955&lt;&gt;0,O955,A954)</f>
        <v>100705</v>
      </c>
      <c r="B955" s="205" t="n">
        <v>88261</v>
      </c>
      <c r="C955" s="206" t="s">
        <v>2923</v>
      </c>
      <c r="D955" s="206" t="s">
        <v>2904</v>
      </c>
      <c r="E955" s="207" t="s">
        <v>2415</v>
      </c>
      <c r="F955" s="207" t="s">
        <v>2502</v>
      </c>
      <c r="G955" s="352" t="n">
        <v>0.914</v>
      </c>
      <c r="H955" s="253" t="n">
        <f aca="false">VLOOKUP(B955,'CMP-SIN-SD-10-2023'!A:D,4,0)</f>
        <v>27.95</v>
      </c>
      <c r="I955" s="253" t="s">
        <v>2417</v>
      </c>
      <c r="J955" s="220" t="n">
        <f aca="false">TRUNC((H955*G955),2)</f>
        <v>25.54</v>
      </c>
      <c r="M955" s="220" t="n">
        <f aca="false">VLOOKUP(B955,'CMP-SIN-SD-10-2023'!A:D,4,0)</f>
        <v>27.95</v>
      </c>
      <c r="N955" s="220" t="n">
        <f aca="false">M955=H955</f>
        <v>1</v>
      </c>
      <c r="P955" s="333" t="s">
        <v>2418</v>
      </c>
    </row>
    <row r="956" customFormat="false" ht="15" hidden="false" customHeight="false" outlineLevel="0" collapsed="false">
      <c r="A956" s="351" t="n">
        <f aca="false">IF(O956&lt;&gt;0,O956,A955)</f>
        <v>100705</v>
      </c>
      <c r="B956" s="205" t="n">
        <v>88316</v>
      </c>
      <c r="C956" s="206" t="s">
        <v>2923</v>
      </c>
      <c r="D956" s="206" t="s">
        <v>2512</v>
      </c>
      <c r="E956" s="207" t="s">
        <v>2415</v>
      </c>
      <c r="F956" s="207" t="s">
        <v>2502</v>
      </c>
      <c r="G956" s="352" t="n">
        <v>0.457</v>
      </c>
      <c r="H956" s="253" t="n">
        <f aca="false">VLOOKUP(B956,'CMP-SIN-SD-10-2023'!A:D,4,0)</f>
        <v>21.91</v>
      </c>
      <c r="I956" s="253" t="s">
        <v>2417</v>
      </c>
      <c r="J956" s="220" t="n">
        <f aca="false">TRUNC((H956*G956),2)</f>
        <v>10.01</v>
      </c>
      <c r="M956" s="220" t="n">
        <f aca="false">VLOOKUP(B956,'CMP-SIN-SD-10-2023'!A:D,4,0)</f>
        <v>21.91</v>
      </c>
      <c r="N956" s="220" t="n">
        <f aca="false">M956=H956</f>
        <v>1</v>
      </c>
      <c r="P956" s="333" t="s">
        <v>2418</v>
      </c>
    </row>
    <row r="957" customFormat="false" ht="30" hidden="false" customHeight="false" outlineLevel="0" collapsed="false">
      <c r="A957" s="351" t="n">
        <f aca="false">IF(O957&lt;&gt;0,O957,A956)</f>
        <v>100705</v>
      </c>
      <c r="B957" s="205" t="n">
        <v>11457</v>
      </c>
      <c r="C957" s="206" t="s">
        <v>2923</v>
      </c>
      <c r="D957" s="206" t="s">
        <v>2924</v>
      </c>
      <c r="E957" s="207" t="s">
        <v>2415</v>
      </c>
      <c r="F957" s="207" t="s">
        <v>2430</v>
      </c>
      <c r="G957" s="352" t="n">
        <v>1</v>
      </c>
      <c r="H957" s="253" t="n">
        <f aca="false">VLOOKUP(B957,'INS-SIN-SD-10-2023'!A:D,4,0)</f>
        <v>45.79</v>
      </c>
      <c r="I957" s="253" t="s">
        <v>2417</v>
      </c>
      <c r="J957" s="220" t="n">
        <f aca="false">TRUNC((H957*G957),2)</f>
        <v>45.79</v>
      </c>
      <c r="M957" s="220" t="n">
        <f aca="false">VLOOKUP(B957,'INS-SIN-SD-10-2023'!A:D,4,0)</f>
        <v>45.79</v>
      </c>
      <c r="N957" s="220" t="n">
        <f aca="false">M957=H957</f>
        <v>1</v>
      </c>
      <c r="P957" s="333" t="s">
        <v>2492</v>
      </c>
    </row>
    <row r="958" customFormat="false" ht="30" hidden="false" customHeight="false" outlineLevel="0" collapsed="false">
      <c r="A958" s="353" t="n">
        <v>100874</v>
      </c>
      <c r="B958" s="354" t="s">
        <v>2411</v>
      </c>
      <c r="C958" s="355" t="s">
        <v>2925</v>
      </c>
      <c r="D958" s="355" t="s">
        <v>2926</v>
      </c>
      <c r="E958" s="356" t="s">
        <v>2430</v>
      </c>
      <c r="F958" s="356" t="s">
        <v>2415</v>
      </c>
      <c r="G958" s="357" t="s">
        <v>2416</v>
      </c>
      <c r="H958" s="358" t="s">
        <v>2417</v>
      </c>
      <c r="I958" s="350" t="n">
        <f aca="false">SUMIF(A:A,A958,J:J)</f>
        <v>311.58</v>
      </c>
      <c r="K958" s="220" t="n">
        <f aca="false">VLOOKUP(A958,'CMP-SIN-SD-10-2023'!A:D,4,0)</f>
        <v>311.58</v>
      </c>
      <c r="L958" s="220" t="n">
        <f aca="false">K958=I958</f>
        <v>1</v>
      </c>
      <c r="P958" s="333" t="s">
        <v>2418</v>
      </c>
    </row>
    <row r="959" customFormat="false" ht="30" hidden="false" customHeight="false" outlineLevel="0" collapsed="false">
      <c r="A959" s="351" t="n">
        <f aca="false">IF(O959&lt;&gt;0,O959,A958)</f>
        <v>100874</v>
      </c>
      <c r="B959" s="205" t="n">
        <v>88267</v>
      </c>
      <c r="C959" s="206" t="s">
        <v>2926</v>
      </c>
      <c r="D959" s="206" t="s">
        <v>2927</v>
      </c>
      <c r="E959" s="207" t="s">
        <v>2415</v>
      </c>
      <c r="F959" s="207" t="s">
        <v>2502</v>
      </c>
      <c r="G959" s="352" t="n">
        <v>0.9485</v>
      </c>
      <c r="H959" s="253" t="n">
        <f aca="false">VLOOKUP(B959,'CMP-SIN-SD-10-2023'!A:D,4,0)</f>
        <v>28.78</v>
      </c>
      <c r="I959" s="253" t="s">
        <v>2417</v>
      </c>
      <c r="J959" s="220" t="n">
        <f aca="false">TRUNC((H959*G959),2)</f>
        <v>27.29</v>
      </c>
      <c r="M959" s="220" t="n">
        <f aca="false">VLOOKUP(B959,'CMP-SIN-SD-10-2023'!A:D,4,0)</f>
        <v>28.78</v>
      </c>
      <c r="N959" s="220" t="n">
        <f aca="false">M959=H959</f>
        <v>1</v>
      </c>
      <c r="P959" s="333" t="s">
        <v>2418</v>
      </c>
    </row>
    <row r="960" customFormat="false" ht="15" hidden="false" customHeight="false" outlineLevel="0" collapsed="false">
      <c r="A960" s="351" t="n">
        <f aca="false">IF(O960&lt;&gt;0,O960,A959)</f>
        <v>100874</v>
      </c>
      <c r="B960" s="205" t="n">
        <v>88316</v>
      </c>
      <c r="C960" s="206" t="s">
        <v>2926</v>
      </c>
      <c r="D960" s="206" t="s">
        <v>2512</v>
      </c>
      <c r="E960" s="207" t="s">
        <v>2415</v>
      </c>
      <c r="F960" s="207" t="s">
        <v>2502</v>
      </c>
      <c r="G960" s="352" t="n">
        <v>0.2988</v>
      </c>
      <c r="H960" s="253" t="n">
        <f aca="false">VLOOKUP(B960,'CMP-SIN-SD-10-2023'!A:D,4,0)</f>
        <v>21.91</v>
      </c>
      <c r="I960" s="253" t="s">
        <v>2417</v>
      </c>
      <c r="J960" s="220" t="n">
        <f aca="false">TRUNC((H960*G960),2)</f>
        <v>6.54</v>
      </c>
      <c r="M960" s="220" t="n">
        <f aca="false">VLOOKUP(B960,'CMP-SIN-SD-10-2023'!A:D,4,0)</f>
        <v>21.91</v>
      </c>
      <c r="N960" s="220" t="n">
        <f aca="false">M960=H960</f>
        <v>1</v>
      </c>
      <c r="P960" s="333" t="s">
        <v>2418</v>
      </c>
    </row>
    <row r="961" customFormat="false" ht="45" hidden="false" customHeight="false" outlineLevel="0" collapsed="false">
      <c r="A961" s="351" t="n">
        <f aca="false">IF(O961&lt;&gt;0,O961,A960)</f>
        <v>100874</v>
      </c>
      <c r="B961" s="205" t="n">
        <v>4351</v>
      </c>
      <c r="C961" s="206" t="s">
        <v>2926</v>
      </c>
      <c r="D961" s="206" t="s">
        <v>2928</v>
      </c>
      <c r="E961" s="207" t="s">
        <v>2415</v>
      </c>
      <c r="F961" s="207" t="s">
        <v>2430</v>
      </c>
      <c r="G961" s="352" t="n">
        <v>6</v>
      </c>
      <c r="H961" s="253" t="n">
        <f aca="false">VLOOKUP(B961,'INS-SIN-SD-10-2023'!A:D,4,0)</f>
        <v>18.72</v>
      </c>
      <c r="I961" s="253" t="s">
        <v>2417</v>
      </c>
      <c r="J961" s="220" t="n">
        <f aca="false">TRUNC((H961*G961),2)</f>
        <v>112.32</v>
      </c>
      <c r="M961" s="220" t="n">
        <f aca="false">VLOOKUP(B961,'INS-SIN-SD-10-2023'!A:D,4,0)</f>
        <v>18.72</v>
      </c>
      <c r="N961" s="220" t="n">
        <f aca="false">M961=H961</f>
        <v>1</v>
      </c>
      <c r="P961" s="333" t="s">
        <v>2492</v>
      </c>
    </row>
    <row r="962" customFormat="false" ht="30" hidden="false" customHeight="false" outlineLevel="0" collapsed="false">
      <c r="A962" s="351" t="n">
        <f aca="false">IF(O962&lt;&gt;0,O962,A961)</f>
        <v>100874</v>
      </c>
      <c r="B962" s="205" t="n">
        <v>36204</v>
      </c>
      <c r="C962" s="206" t="s">
        <v>2926</v>
      </c>
      <c r="D962" s="206" t="s">
        <v>2929</v>
      </c>
      <c r="E962" s="207" t="s">
        <v>2415</v>
      </c>
      <c r="F962" s="207" t="s">
        <v>2430</v>
      </c>
      <c r="G962" s="352" t="n">
        <v>1</v>
      </c>
      <c r="H962" s="253" t="n">
        <f aca="false">VLOOKUP(B962,'INS-SIN-SD-10-2023'!A:D,4,0)</f>
        <v>165.43</v>
      </c>
      <c r="I962" s="253" t="s">
        <v>2417</v>
      </c>
      <c r="J962" s="220" t="n">
        <f aca="false">TRUNC((H962*G962),2)</f>
        <v>165.43</v>
      </c>
      <c r="M962" s="220" t="n">
        <f aca="false">VLOOKUP(B962,'INS-SIN-SD-10-2023'!A:D,4,0)</f>
        <v>165.43</v>
      </c>
      <c r="N962" s="220" t="n">
        <f aca="false">M962=H962</f>
        <v>1</v>
      </c>
      <c r="P962" s="333" t="s">
        <v>2492</v>
      </c>
    </row>
    <row r="963" customFormat="false" ht="45" hidden="false" customHeight="false" outlineLevel="0" collapsed="false">
      <c r="A963" s="353" t="n">
        <v>100709</v>
      </c>
      <c r="B963" s="354" t="s">
        <v>2411</v>
      </c>
      <c r="C963" s="355" t="s">
        <v>2930</v>
      </c>
      <c r="D963" s="355" t="s">
        <v>2931</v>
      </c>
      <c r="E963" s="356" t="s">
        <v>2430</v>
      </c>
      <c r="F963" s="356" t="s">
        <v>2415</v>
      </c>
      <c r="G963" s="357" t="s">
        <v>2416</v>
      </c>
      <c r="H963" s="358" t="s">
        <v>2417</v>
      </c>
      <c r="I963" s="350" t="n">
        <f aca="false">SUMIF(A:A,A963,J:J)</f>
        <v>48.03</v>
      </c>
      <c r="K963" s="220" t="n">
        <f aca="false">VLOOKUP(A963,'CMP-SIN-SD-10-2023'!A:D,4,0)</f>
        <v>48.03</v>
      </c>
      <c r="L963" s="220" t="n">
        <f aca="false">K963=I963</f>
        <v>1</v>
      </c>
      <c r="P963" s="333" t="s">
        <v>2418</v>
      </c>
    </row>
    <row r="964" customFormat="false" ht="15" hidden="false" customHeight="false" outlineLevel="0" collapsed="false">
      <c r="A964" s="351" t="n">
        <f aca="false">IF(O964&lt;&gt;0,O964,A963)</f>
        <v>100709</v>
      </c>
      <c r="B964" s="205" t="n">
        <v>88261</v>
      </c>
      <c r="C964" s="206" t="s">
        <v>2931</v>
      </c>
      <c r="D964" s="206" t="s">
        <v>2904</v>
      </c>
      <c r="E964" s="207" t="s">
        <v>2415</v>
      </c>
      <c r="F964" s="207" t="s">
        <v>2502</v>
      </c>
      <c r="G964" s="352" t="n">
        <v>0.916</v>
      </c>
      <c r="H964" s="253" t="n">
        <f aca="false">VLOOKUP(B964,'CMP-SIN-SD-10-2023'!A:D,4,0)</f>
        <v>27.95</v>
      </c>
      <c r="I964" s="253" t="s">
        <v>2417</v>
      </c>
      <c r="J964" s="220" t="n">
        <f aca="false">TRUNC((H964*G964),2)</f>
        <v>25.6</v>
      </c>
      <c r="M964" s="220" t="n">
        <f aca="false">VLOOKUP(B964,'CMP-SIN-SD-10-2023'!A:D,4,0)</f>
        <v>27.95</v>
      </c>
      <c r="N964" s="220" t="n">
        <f aca="false">M964=H964</f>
        <v>1</v>
      </c>
      <c r="P964" s="333" t="s">
        <v>2418</v>
      </c>
    </row>
    <row r="965" customFormat="false" ht="15" hidden="false" customHeight="false" outlineLevel="0" collapsed="false">
      <c r="A965" s="351" t="n">
        <f aca="false">IF(O965&lt;&gt;0,O965,A964)</f>
        <v>100709</v>
      </c>
      <c r="B965" s="205" t="n">
        <v>88316</v>
      </c>
      <c r="C965" s="206" t="s">
        <v>2931</v>
      </c>
      <c r="D965" s="206" t="s">
        <v>2512</v>
      </c>
      <c r="E965" s="207" t="s">
        <v>2415</v>
      </c>
      <c r="F965" s="207" t="s">
        <v>2502</v>
      </c>
      <c r="G965" s="352" t="n">
        <v>0.458</v>
      </c>
      <c r="H965" s="253" t="n">
        <f aca="false">VLOOKUP(B965,'CMP-SIN-SD-10-2023'!A:D,4,0)</f>
        <v>21.91</v>
      </c>
      <c r="I965" s="253" t="s">
        <v>2417</v>
      </c>
      <c r="J965" s="220" t="n">
        <f aca="false">TRUNC((H965*G965),2)</f>
        <v>10.03</v>
      </c>
      <c r="M965" s="220" t="n">
        <f aca="false">VLOOKUP(B965,'CMP-SIN-SD-10-2023'!A:D,4,0)</f>
        <v>21.91</v>
      </c>
      <c r="N965" s="220" t="n">
        <f aca="false">M965=H965</f>
        <v>1</v>
      </c>
      <c r="P965" s="333" t="s">
        <v>2418</v>
      </c>
    </row>
    <row r="966" customFormat="false" ht="30" hidden="false" customHeight="false" outlineLevel="0" collapsed="false">
      <c r="A966" s="351" t="n">
        <f aca="false">IF(O966&lt;&gt;0,O966,A965)</f>
        <v>100709</v>
      </c>
      <c r="B966" s="205" t="n">
        <v>2420</v>
      </c>
      <c r="C966" s="206" t="s">
        <v>2931</v>
      </c>
      <c r="D966" s="206" t="s">
        <v>2932</v>
      </c>
      <c r="E966" s="207" t="s">
        <v>2415</v>
      </c>
      <c r="F966" s="207" t="s">
        <v>2430</v>
      </c>
      <c r="G966" s="352" t="n">
        <v>1</v>
      </c>
      <c r="H966" s="253" t="n">
        <f aca="false">VLOOKUP(B966,'INS-SIN-SD-10-2023'!A:D,4,0)</f>
        <v>12.4</v>
      </c>
      <c r="I966" s="253" t="s">
        <v>2417</v>
      </c>
      <c r="J966" s="220" t="n">
        <f aca="false">TRUNC((H966*G966),2)</f>
        <v>12.4</v>
      </c>
      <c r="M966" s="220" t="n">
        <f aca="false">VLOOKUP(B966,'INS-SIN-SD-10-2023'!A:D,4,0)</f>
        <v>12.4</v>
      </c>
      <c r="N966" s="220" t="n">
        <f aca="false">M966=H966</f>
        <v>1</v>
      </c>
      <c r="P966" s="333" t="s">
        <v>2492</v>
      </c>
    </row>
    <row r="967" customFormat="false" ht="30" hidden="false" customHeight="false" outlineLevel="0" collapsed="false">
      <c r="A967" s="353" t="n">
        <v>72118</v>
      </c>
      <c r="B967" s="354" t="s">
        <v>2411</v>
      </c>
      <c r="C967" s="355" t="s">
        <v>2933</v>
      </c>
      <c r="D967" s="355" t="s">
        <v>2694</v>
      </c>
      <c r="E967" s="356" t="s">
        <v>2414</v>
      </c>
      <c r="F967" s="356" t="s">
        <v>2415</v>
      </c>
      <c r="G967" s="357" t="s">
        <v>2416</v>
      </c>
      <c r="H967" s="358" t="s">
        <v>2417</v>
      </c>
      <c r="I967" s="350" t="n">
        <f aca="false">SUMIF(A:A,A967,J:J)</f>
        <v>160.39</v>
      </c>
      <c r="K967" s="220" t="e">
        <f aca="false">VLOOKUP(A967,'CMP-SIN-SD-10-2023'!A:D,4,0)</f>
        <v>#N/A</v>
      </c>
      <c r="L967" s="220" t="e">
        <f aca="false">K967=I967</f>
        <v>#N/A</v>
      </c>
      <c r="P967" s="333" t="s">
        <v>2418</v>
      </c>
    </row>
    <row r="968" customFormat="false" ht="15" hidden="false" customHeight="false" outlineLevel="0" collapsed="false">
      <c r="A968" s="351" t="n">
        <f aca="false">IF(O968&lt;&gt;0,O968,A967)</f>
        <v>72118</v>
      </c>
      <c r="B968" s="205" t="n">
        <v>88325</v>
      </c>
      <c r="C968" s="206" t="s">
        <v>2694</v>
      </c>
      <c r="D968" s="206" t="s">
        <v>2934</v>
      </c>
      <c r="E968" s="207" t="s">
        <v>2415</v>
      </c>
      <c r="F968" s="207" t="s">
        <v>2502</v>
      </c>
      <c r="G968" s="352" t="n">
        <v>0.5</v>
      </c>
      <c r="H968" s="253" t="n">
        <f aca="false">VLOOKUP(B968,'CMP-SIN-SD-10-2023'!A:D,4,0)</f>
        <v>27.24</v>
      </c>
      <c r="I968" s="253" t="s">
        <v>2417</v>
      </c>
      <c r="J968" s="220" t="n">
        <f aca="false">TRUNC((H968*G968),2)</f>
        <v>13.62</v>
      </c>
      <c r="M968" s="220" t="n">
        <f aca="false">VLOOKUP(B968,'CMP-SIN-SD-10-2023'!A:D,4,0)</f>
        <v>27.24</v>
      </c>
      <c r="N968" s="220" t="n">
        <f aca="false">M968=H968</f>
        <v>1</v>
      </c>
      <c r="P968" s="333" t="s">
        <v>2418</v>
      </c>
    </row>
    <row r="969" customFormat="false" ht="15" hidden="false" customHeight="false" outlineLevel="0" collapsed="false">
      <c r="A969" s="351" t="n">
        <f aca="false">IF(O969&lt;&gt;0,O969,A968)</f>
        <v>72118</v>
      </c>
      <c r="B969" s="205" t="n">
        <v>88316</v>
      </c>
      <c r="C969" s="206" t="s">
        <v>2694</v>
      </c>
      <c r="D969" s="206" t="s">
        <v>2512</v>
      </c>
      <c r="E969" s="207" t="s">
        <v>2415</v>
      </c>
      <c r="F969" s="207" t="s">
        <v>2502</v>
      </c>
      <c r="G969" s="352" t="n">
        <v>0.5</v>
      </c>
      <c r="H969" s="253" t="n">
        <f aca="false">VLOOKUP(B969,'CMP-SIN-SD-10-2023'!A:D,4,0)</f>
        <v>21.91</v>
      </c>
      <c r="I969" s="253" t="s">
        <v>2417</v>
      </c>
      <c r="J969" s="220" t="n">
        <f aca="false">TRUNC((H969*G969),2)</f>
        <v>10.95</v>
      </c>
      <c r="M969" s="220" t="n">
        <f aca="false">VLOOKUP(B969,'CMP-SIN-SD-10-2023'!A:D,4,0)</f>
        <v>21.91</v>
      </c>
      <c r="N969" s="220" t="n">
        <f aca="false">M969=H969</f>
        <v>1</v>
      </c>
      <c r="P969" s="333" t="s">
        <v>2418</v>
      </c>
    </row>
    <row r="970" customFormat="false" ht="15" hidden="false" customHeight="false" outlineLevel="0" collapsed="false">
      <c r="A970" s="351" t="n">
        <f aca="false">IF(O970&lt;&gt;0,O970,A969)</f>
        <v>72118</v>
      </c>
      <c r="B970" s="205" t="n">
        <v>10498</v>
      </c>
      <c r="C970" s="206" t="s">
        <v>2694</v>
      </c>
      <c r="D970" s="206" t="s">
        <v>2935</v>
      </c>
      <c r="E970" s="207" t="s">
        <v>2415</v>
      </c>
      <c r="F970" s="207" t="s">
        <v>2515</v>
      </c>
      <c r="G970" s="352" t="n">
        <v>1.5</v>
      </c>
      <c r="H970" s="253" t="n">
        <f aca="false">VLOOKUP(B970,'INS-SIN-SD-10-2023'!A:D,4,0)</f>
        <v>10.02</v>
      </c>
      <c r="I970" s="253" t="s">
        <v>2417</v>
      </c>
      <c r="J970" s="220" t="n">
        <f aca="false">TRUNC((H970*G970),2)</f>
        <v>15.03</v>
      </c>
      <c r="M970" s="220" t="n">
        <f aca="false">VLOOKUP(B970,'INS-SIN-SD-10-2023'!A:D,4,0)</f>
        <v>10.02</v>
      </c>
      <c r="N970" s="220" t="n">
        <f aca="false">M970=H970</f>
        <v>1</v>
      </c>
      <c r="P970" s="333" t="s">
        <v>2492</v>
      </c>
    </row>
    <row r="971" customFormat="false" ht="15" hidden="false" customHeight="false" outlineLevel="0" collapsed="false">
      <c r="A971" s="351" t="n">
        <f aca="false">IF(O971&lt;&gt;0,O971,A970)</f>
        <v>72118</v>
      </c>
      <c r="B971" s="205" t="n">
        <v>10505</v>
      </c>
      <c r="C971" s="206" t="s">
        <v>2694</v>
      </c>
      <c r="D971" s="206" t="s">
        <v>2936</v>
      </c>
      <c r="E971" s="207" t="s">
        <v>2415</v>
      </c>
      <c r="F971" s="207" t="s">
        <v>2414</v>
      </c>
      <c r="G971" s="352" t="n">
        <v>1</v>
      </c>
      <c r="H971" s="253" t="n">
        <f aca="false">VLOOKUP(B971,'INS-SIN-SD-10-2023'!A:D,4,0)</f>
        <v>120.79</v>
      </c>
      <c r="I971" s="253" t="s">
        <v>2417</v>
      </c>
      <c r="J971" s="220" t="n">
        <f aca="false">TRUNC((H971*G971),2)</f>
        <v>120.79</v>
      </c>
      <c r="M971" s="220" t="n">
        <f aca="false">VLOOKUP(B971,'INS-SIN-SD-10-2023'!A:D,4,0)</f>
        <v>120.79</v>
      </c>
      <c r="N971" s="220" t="n">
        <f aca="false">M971=H971</f>
        <v>1</v>
      </c>
      <c r="P971" s="333" t="s">
        <v>2492</v>
      </c>
    </row>
    <row r="972" customFormat="false" ht="30" hidden="false" customHeight="false" outlineLevel="0" collapsed="false">
      <c r="A972" s="353" t="n">
        <v>85005</v>
      </c>
      <c r="B972" s="354" t="s">
        <v>2411</v>
      </c>
      <c r="C972" s="355" t="s">
        <v>2937</v>
      </c>
      <c r="D972" s="355" t="s">
        <v>2938</v>
      </c>
      <c r="E972" s="356" t="s">
        <v>2414</v>
      </c>
      <c r="F972" s="356" t="s">
        <v>2415</v>
      </c>
      <c r="G972" s="357" t="s">
        <v>2416</v>
      </c>
      <c r="H972" s="358" t="s">
        <v>2417</v>
      </c>
      <c r="I972" s="350" t="n">
        <f aca="false">SUMIF(A:A,A972,J:J)</f>
        <v>546.06</v>
      </c>
      <c r="K972" s="220" t="e">
        <f aca="false">VLOOKUP(A972,'CMP-SIN-SD-10-2023'!A:D,4,0)</f>
        <v>#N/A</v>
      </c>
      <c r="L972" s="220" t="e">
        <f aca="false">K972=I972</f>
        <v>#N/A</v>
      </c>
      <c r="P972" s="333" t="s">
        <v>2418</v>
      </c>
    </row>
    <row r="973" customFormat="false" ht="15" hidden="false" customHeight="false" outlineLevel="0" collapsed="false">
      <c r="A973" s="351" t="n">
        <f aca="false">IF(O973&lt;&gt;0,O973,A972)</f>
        <v>85005</v>
      </c>
      <c r="B973" s="205" t="n">
        <v>88325</v>
      </c>
      <c r="C973" s="206" t="s">
        <v>2938</v>
      </c>
      <c r="D973" s="206" t="s">
        <v>2934</v>
      </c>
      <c r="E973" s="207" t="s">
        <v>2415</v>
      </c>
      <c r="F973" s="207" t="s">
        <v>2502</v>
      </c>
      <c r="G973" s="352" t="n">
        <v>2</v>
      </c>
      <c r="H973" s="253" t="n">
        <f aca="false">VLOOKUP(B973,'CMP-SIN-SD-10-2023'!A:D,4,0)</f>
        <v>27.24</v>
      </c>
      <c r="I973" s="253" t="s">
        <v>2417</v>
      </c>
      <c r="J973" s="220" t="n">
        <f aca="false">TRUNC((H973*G973),2)</f>
        <v>54.48</v>
      </c>
      <c r="M973" s="220" t="n">
        <f aca="false">VLOOKUP(B973,'CMP-SIN-SD-10-2023'!A:D,4,0)</f>
        <v>27.24</v>
      </c>
      <c r="N973" s="220" t="n">
        <f aca="false">M973=H973</f>
        <v>1</v>
      </c>
      <c r="P973" s="333" t="s">
        <v>2418</v>
      </c>
    </row>
    <row r="974" customFormat="false" ht="15" hidden="false" customHeight="false" outlineLevel="0" collapsed="false">
      <c r="A974" s="351" t="n">
        <f aca="false">IF(O974&lt;&gt;0,O974,A973)</f>
        <v>85005</v>
      </c>
      <c r="B974" s="205" t="n">
        <v>88316</v>
      </c>
      <c r="C974" s="206" t="s">
        <v>2938</v>
      </c>
      <c r="D974" s="206" t="s">
        <v>2512</v>
      </c>
      <c r="E974" s="207" t="s">
        <v>2415</v>
      </c>
      <c r="F974" s="207" t="s">
        <v>2502</v>
      </c>
      <c r="G974" s="352" t="n">
        <v>0.4</v>
      </c>
      <c r="H974" s="253" t="n">
        <f aca="false">VLOOKUP(B974,'CMP-SIN-SD-10-2023'!A:D,4,0)</f>
        <v>21.91</v>
      </c>
      <c r="I974" s="253" t="s">
        <v>2417</v>
      </c>
      <c r="J974" s="220" t="n">
        <f aca="false">TRUNC((H974*G974),2)</f>
        <v>8.76</v>
      </c>
      <c r="M974" s="220" t="n">
        <f aca="false">VLOOKUP(B974,'CMP-SIN-SD-10-2023'!A:D,4,0)</f>
        <v>21.91</v>
      </c>
      <c r="N974" s="220" t="n">
        <f aca="false">M974=H974</f>
        <v>1</v>
      </c>
      <c r="P974" s="333" t="s">
        <v>2418</v>
      </c>
    </row>
    <row r="975" customFormat="false" ht="15" hidden="false" customHeight="false" outlineLevel="0" collapsed="false">
      <c r="A975" s="351" t="n">
        <f aca="false">IF(O975&lt;&gt;0,O975,A974)</f>
        <v>85005</v>
      </c>
      <c r="B975" s="205" t="n">
        <v>11186</v>
      </c>
      <c r="C975" s="206" t="s">
        <v>2938</v>
      </c>
      <c r="D975" s="206" t="s">
        <v>2939</v>
      </c>
      <c r="E975" s="207" t="s">
        <v>2415</v>
      </c>
      <c r="F975" s="207" t="s">
        <v>2414</v>
      </c>
      <c r="G975" s="352" t="n">
        <v>1</v>
      </c>
      <c r="H975" s="253" t="n">
        <f aca="false">VLOOKUP(B975,'INS-SIN-SD-10-2023'!A:D,4,0)</f>
        <v>451.5</v>
      </c>
      <c r="I975" s="253" t="s">
        <v>2417</v>
      </c>
      <c r="J975" s="220" t="n">
        <f aca="false">TRUNC((H975*G975),2)</f>
        <v>451.5</v>
      </c>
      <c r="M975" s="220" t="n">
        <f aca="false">VLOOKUP(B975,'INS-SIN-SD-10-2023'!A:D,4,0)</f>
        <v>451.5</v>
      </c>
      <c r="N975" s="220" t="n">
        <f aca="false">M975=H975</f>
        <v>1</v>
      </c>
      <c r="P975" s="333" t="s">
        <v>2492</v>
      </c>
    </row>
    <row r="976" customFormat="false" ht="30" hidden="false" customHeight="false" outlineLevel="0" collapsed="false">
      <c r="A976" s="351" t="n">
        <f aca="false">IF(O976&lt;&gt;0,O976,A975)</f>
        <v>85005</v>
      </c>
      <c r="B976" s="205" t="n">
        <v>442</v>
      </c>
      <c r="C976" s="206" t="s">
        <v>2938</v>
      </c>
      <c r="D976" s="206" t="s">
        <v>2823</v>
      </c>
      <c r="E976" s="207" t="s">
        <v>2415</v>
      </c>
      <c r="F976" s="207" t="s">
        <v>2430</v>
      </c>
      <c r="G976" s="352" t="n">
        <v>4</v>
      </c>
      <c r="H976" s="253" t="n">
        <f aca="false">VLOOKUP(B976,'INS-SIN-SD-10-2023'!A:D,4,0)</f>
        <v>7.83</v>
      </c>
      <c r="I976" s="253" t="s">
        <v>2417</v>
      </c>
      <c r="J976" s="220" t="n">
        <f aca="false">TRUNC((H976*G976),2)</f>
        <v>31.32</v>
      </c>
      <c r="M976" s="220" t="n">
        <f aca="false">VLOOKUP(B976,'INS-SIN-SD-10-2023'!A:D,4,0)</f>
        <v>7.83</v>
      </c>
      <c r="N976" s="220" t="n">
        <f aca="false">M976=H976</f>
        <v>1</v>
      </c>
      <c r="P976" s="333" t="s">
        <v>2492</v>
      </c>
    </row>
    <row r="977" customFormat="false" ht="30" hidden="false" customHeight="false" outlineLevel="0" collapsed="false">
      <c r="A977" s="353" t="n">
        <v>94216</v>
      </c>
      <c r="B977" s="354" t="s">
        <v>2411</v>
      </c>
      <c r="C977" s="355" t="s">
        <v>2940</v>
      </c>
      <c r="D977" s="355" t="s">
        <v>2708</v>
      </c>
      <c r="E977" s="356" t="s">
        <v>2414</v>
      </c>
      <c r="F977" s="356" t="s">
        <v>2415</v>
      </c>
      <c r="G977" s="357" t="s">
        <v>2416</v>
      </c>
      <c r="H977" s="358" t="s">
        <v>2417</v>
      </c>
      <c r="I977" s="350" t="n">
        <f aca="false">SUMIF(A:A,A977,J:J)</f>
        <v>201.62</v>
      </c>
      <c r="K977" s="220" t="n">
        <f aca="false">VLOOKUP(A977,'CMP-SIN-SD-10-2023'!A:D,4,0)</f>
        <v>201.62</v>
      </c>
      <c r="L977" s="220" t="n">
        <f aca="false">K977=I977</f>
        <v>1</v>
      </c>
      <c r="P977" s="333" t="s">
        <v>2418</v>
      </c>
    </row>
    <row r="978" customFormat="false" ht="15" hidden="false" customHeight="false" outlineLevel="0" collapsed="false">
      <c r="A978" s="351" t="n">
        <f aca="false">IF(O978&lt;&gt;0,O978,A977)</f>
        <v>94216</v>
      </c>
      <c r="B978" s="205" t="n">
        <v>88323</v>
      </c>
      <c r="C978" s="206" t="s">
        <v>2708</v>
      </c>
      <c r="D978" s="206" t="s">
        <v>2941</v>
      </c>
      <c r="E978" s="207" t="s">
        <v>2415</v>
      </c>
      <c r="F978" s="207" t="s">
        <v>2502</v>
      </c>
      <c r="G978" s="352" t="n">
        <v>0.056</v>
      </c>
      <c r="H978" s="253" t="n">
        <f aca="false">VLOOKUP(B978,'CMP-SIN-SD-10-2023'!A:D,4,0)</f>
        <v>28.89</v>
      </c>
      <c r="I978" s="253" t="s">
        <v>2417</v>
      </c>
      <c r="J978" s="220" t="n">
        <f aca="false">TRUNC((H978*G978),2)</f>
        <v>1.61</v>
      </c>
      <c r="M978" s="220" t="n">
        <f aca="false">VLOOKUP(B978,'CMP-SIN-SD-10-2023'!A:D,4,0)</f>
        <v>28.89</v>
      </c>
      <c r="N978" s="220" t="n">
        <f aca="false">M978=H978</f>
        <v>1</v>
      </c>
      <c r="P978" s="333" t="s">
        <v>2418</v>
      </c>
    </row>
    <row r="979" customFormat="false" ht="15" hidden="false" customHeight="false" outlineLevel="0" collapsed="false">
      <c r="A979" s="351" t="n">
        <f aca="false">IF(O979&lt;&gt;0,O979,A978)</f>
        <v>94216</v>
      </c>
      <c r="B979" s="205" t="n">
        <v>88316</v>
      </c>
      <c r="C979" s="206" t="s">
        <v>2708</v>
      </c>
      <c r="D979" s="206" t="s">
        <v>2512</v>
      </c>
      <c r="E979" s="207" t="s">
        <v>2415</v>
      </c>
      <c r="F979" s="207" t="s">
        <v>2502</v>
      </c>
      <c r="G979" s="352" t="n">
        <v>0.062</v>
      </c>
      <c r="H979" s="253" t="n">
        <f aca="false">VLOOKUP(B979,'CMP-SIN-SD-10-2023'!A:D,4,0)</f>
        <v>21.91</v>
      </c>
      <c r="I979" s="253" t="s">
        <v>2417</v>
      </c>
      <c r="J979" s="220" t="n">
        <f aca="false">TRUNC((H979*G979),2)</f>
        <v>1.35</v>
      </c>
      <c r="M979" s="220" t="n">
        <f aca="false">VLOOKUP(B979,'CMP-SIN-SD-10-2023'!A:D,4,0)</f>
        <v>21.91</v>
      </c>
      <c r="N979" s="220" t="n">
        <f aca="false">M979=H979</f>
        <v>1</v>
      </c>
      <c r="P979" s="333" t="s">
        <v>2418</v>
      </c>
    </row>
    <row r="980" customFormat="false" ht="30" hidden="false" customHeight="false" outlineLevel="0" collapsed="false">
      <c r="A980" s="351" t="n">
        <f aca="false">IF(O980&lt;&gt;0,O980,A979)</f>
        <v>94216</v>
      </c>
      <c r="B980" s="205" t="n">
        <v>93281</v>
      </c>
      <c r="C980" s="206" t="s">
        <v>2708</v>
      </c>
      <c r="D980" s="206" t="s">
        <v>2942</v>
      </c>
      <c r="E980" s="207" t="s">
        <v>2415</v>
      </c>
      <c r="F980" s="207" t="s">
        <v>2603</v>
      </c>
      <c r="G980" s="352" t="n">
        <v>0.0009</v>
      </c>
      <c r="H980" s="253" t="n">
        <f aca="false">VLOOKUP(B980,'CMP-SIN-SD-10-2023'!A:D,4,0)</f>
        <v>25.64</v>
      </c>
      <c r="I980" s="253" t="s">
        <v>2417</v>
      </c>
      <c r="J980" s="220" t="n">
        <f aca="false">TRUNC((H980*G980),2)</f>
        <v>0.02</v>
      </c>
      <c r="M980" s="220" t="n">
        <f aca="false">VLOOKUP(B980,'CMP-SIN-SD-10-2023'!A:D,4,0)</f>
        <v>25.64</v>
      </c>
      <c r="N980" s="220" t="n">
        <f aca="false">M980=H980</f>
        <v>1</v>
      </c>
      <c r="P980" s="333" t="s">
        <v>2418</v>
      </c>
    </row>
    <row r="981" customFormat="false" ht="30" hidden="false" customHeight="false" outlineLevel="0" collapsed="false">
      <c r="A981" s="351" t="n">
        <f aca="false">IF(O981&lt;&gt;0,O981,A980)</f>
        <v>94216</v>
      </c>
      <c r="B981" s="205" t="n">
        <v>93282</v>
      </c>
      <c r="C981" s="206" t="s">
        <v>2708</v>
      </c>
      <c r="D981" s="206" t="s">
        <v>2943</v>
      </c>
      <c r="E981" s="207" t="s">
        <v>2415</v>
      </c>
      <c r="F981" s="207" t="s">
        <v>2605</v>
      </c>
      <c r="G981" s="352" t="n">
        <v>0.0012</v>
      </c>
      <c r="H981" s="253" t="n">
        <f aca="false">VLOOKUP(B981,'CMP-SIN-SD-10-2023'!A:D,4,0)</f>
        <v>24.84</v>
      </c>
      <c r="I981" s="253" t="s">
        <v>2417</v>
      </c>
      <c r="J981" s="220" t="n">
        <f aca="false">TRUNC((H981*G981),2)</f>
        <v>0.02</v>
      </c>
      <c r="M981" s="220" t="n">
        <f aca="false">VLOOKUP(B981,'CMP-SIN-SD-10-2023'!A:D,4,0)</f>
        <v>24.84</v>
      </c>
      <c r="N981" s="220" t="n">
        <f aca="false">M981=H981</f>
        <v>1</v>
      </c>
      <c r="P981" s="333" t="s">
        <v>2418</v>
      </c>
    </row>
    <row r="982" customFormat="false" ht="45" hidden="false" customHeight="false" outlineLevel="0" collapsed="false">
      <c r="A982" s="351" t="n">
        <f aca="false">IF(O982&lt;&gt;0,O982,A981)</f>
        <v>94216</v>
      </c>
      <c r="B982" s="205" t="n">
        <v>11029</v>
      </c>
      <c r="C982" s="206" t="s">
        <v>2708</v>
      </c>
      <c r="D982" s="206" t="s">
        <v>2944</v>
      </c>
      <c r="E982" s="207" t="s">
        <v>2415</v>
      </c>
      <c r="F982" s="207" t="s">
        <v>2495</v>
      </c>
      <c r="G982" s="352" t="n">
        <v>4.15</v>
      </c>
      <c r="H982" s="253" t="n">
        <f aca="false">VLOOKUP(B982,'INS-SIN-SD-10-2023'!A:D,4,0)</f>
        <v>2.68</v>
      </c>
      <c r="I982" s="253" t="s">
        <v>2417</v>
      </c>
      <c r="J982" s="220" t="n">
        <f aca="false">TRUNC((H982*G982),2)</f>
        <v>11.12</v>
      </c>
      <c r="M982" s="220" t="n">
        <f aca="false">VLOOKUP(B982,'INS-SIN-SD-10-2023'!A:D,4,0)</f>
        <v>2.68</v>
      </c>
      <c r="N982" s="220" t="n">
        <f aca="false">M982=H982</f>
        <v>1</v>
      </c>
      <c r="P982" s="333" t="s">
        <v>2492</v>
      </c>
    </row>
    <row r="983" customFormat="false" ht="75" hidden="false" customHeight="false" outlineLevel="0" collapsed="false">
      <c r="A983" s="351" t="n">
        <f aca="false">IF(O983&lt;&gt;0,O983,A982)</f>
        <v>94216</v>
      </c>
      <c r="B983" s="205" t="n">
        <v>40740</v>
      </c>
      <c r="C983" s="206" t="s">
        <v>2708</v>
      </c>
      <c r="D983" s="206" t="s">
        <v>2945</v>
      </c>
      <c r="E983" s="207" t="s">
        <v>2415</v>
      </c>
      <c r="F983" s="207" t="s">
        <v>2414</v>
      </c>
      <c r="G983" s="352" t="n">
        <v>1.146</v>
      </c>
      <c r="H983" s="253" t="n">
        <f aca="false">VLOOKUP(B983,'INS-SIN-SD-10-2023'!A:D,4,0)</f>
        <v>163.62</v>
      </c>
      <c r="I983" s="253" t="s">
        <v>2417</v>
      </c>
      <c r="J983" s="220" t="n">
        <f aca="false">TRUNC((H983*G983),2)</f>
        <v>187.5</v>
      </c>
      <c r="M983" s="220" t="n">
        <f aca="false">VLOOKUP(B983,'INS-SIN-SD-10-2023'!A:D,4,0)</f>
        <v>163.62</v>
      </c>
      <c r="N983" s="220" t="n">
        <f aca="false">M983=H983</f>
        <v>1</v>
      </c>
      <c r="P983" s="333" t="s">
        <v>2492</v>
      </c>
    </row>
    <row r="984" customFormat="false" ht="15" hidden="false" customHeight="false" outlineLevel="0" collapsed="false">
      <c r="A984" s="353" t="s">
        <v>365</v>
      </c>
      <c r="B984" s="354" t="s">
        <v>2411</v>
      </c>
      <c r="C984" s="355" t="s">
        <v>2946</v>
      </c>
      <c r="D984" s="355" t="s">
        <v>2947</v>
      </c>
      <c r="E984" s="356" t="s">
        <v>2440</v>
      </c>
      <c r="F984" s="356" t="s">
        <v>2415</v>
      </c>
      <c r="G984" s="357" t="s">
        <v>2416</v>
      </c>
      <c r="H984" s="358" t="s">
        <v>2417</v>
      </c>
      <c r="I984" s="350" t="n">
        <f aca="false">SUMIF(A:A,A984,J:J)</f>
        <v>20.69</v>
      </c>
      <c r="K984" s="220" t="e">
        <f aca="false">VLOOKUP(A984,'CMP-SIN-SD-10-2023'!A:D,4,0)</f>
        <v>#N/A</v>
      </c>
      <c r="L984" s="220" t="e">
        <f aca="false">K984=I984</f>
        <v>#N/A</v>
      </c>
      <c r="P984" s="333" t="s">
        <v>2418</v>
      </c>
    </row>
    <row r="985" customFormat="false" ht="15" hidden="false" customHeight="false" outlineLevel="0" collapsed="false">
      <c r="A985" s="351" t="str">
        <f aca="false">IF(O985&lt;&gt;0,O985,A984)</f>
        <v>160964/AGETOP</v>
      </c>
      <c r="B985" s="205" t="n">
        <v>88309</v>
      </c>
      <c r="C985" s="206" t="s">
        <v>2947</v>
      </c>
      <c r="D985" s="206" t="s">
        <v>2623</v>
      </c>
      <c r="E985" s="207" t="s">
        <v>2415</v>
      </c>
      <c r="F985" s="207" t="s">
        <v>2502</v>
      </c>
      <c r="G985" s="352" t="n">
        <v>0.08</v>
      </c>
      <c r="H985" s="253" t="n">
        <f aca="false">VLOOKUP(B985,'CMP-SIN-SD-10-2023'!A:D,4,0)</f>
        <v>29.53</v>
      </c>
      <c r="I985" s="253" t="s">
        <v>2417</v>
      </c>
      <c r="J985" s="220" t="n">
        <f aca="false">TRUNC((H985*G985),2)</f>
        <v>2.36</v>
      </c>
      <c r="M985" s="220" t="n">
        <f aca="false">VLOOKUP(B985,'CMP-SIN-SD-10-2023'!A:D,4,0)</f>
        <v>29.53</v>
      </c>
      <c r="N985" s="220" t="n">
        <f aca="false">M985=H985</f>
        <v>1</v>
      </c>
      <c r="P985" s="333" t="s">
        <v>2418</v>
      </c>
    </row>
    <row r="986" customFormat="false" ht="15" hidden="false" customHeight="false" outlineLevel="0" collapsed="false">
      <c r="A986" s="351" t="str">
        <f aca="false">IF(O986&lt;&gt;0,O986,A985)</f>
        <v>160964/AGETOP</v>
      </c>
      <c r="B986" s="205" t="n">
        <v>88316</v>
      </c>
      <c r="C986" s="206" t="s">
        <v>2947</v>
      </c>
      <c r="D986" s="206" t="s">
        <v>2512</v>
      </c>
      <c r="E986" s="207" t="s">
        <v>2415</v>
      </c>
      <c r="F986" s="207" t="s">
        <v>2502</v>
      </c>
      <c r="G986" s="352" t="n">
        <v>0.08</v>
      </c>
      <c r="H986" s="253" t="n">
        <f aca="false">VLOOKUP(B986,'CMP-SIN-SD-10-2023'!A:D,4,0)</f>
        <v>21.91</v>
      </c>
      <c r="I986" s="253" t="s">
        <v>2417</v>
      </c>
      <c r="J986" s="220" t="n">
        <f aca="false">TRUNC((H986*G986),2)</f>
        <v>1.75</v>
      </c>
      <c r="M986" s="220" t="n">
        <f aca="false">VLOOKUP(B986,'CMP-SIN-SD-10-2023'!A:D,4,0)</f>
        <v>21.91</v>
      </c>
      <c r="N986" s="220" t="n">
        <f aca="false">M986=H986</f>
        <v>1</v>
      </c>
      <c r="P986" s="333" t="s">
        <v>2418</v>
      </c>
    </row>
    <row r="987" customFormat="false" ht="15" hidden="false" customHeight="false" outlineLevel="0" collapsed="false">
      <c r="A987" s="351" t="str">
        <f aca="false">IF(O987&lt;&gt;0,O987,A986)</f>
        <v>160964/AGETOP</v>
      </c>
      <c r="B987" s="205" t="n">
        <v>2534</v>
      </c>
      <c r="C987" s="206" t="s">
        <v>2947</v>
      </c>
      <c r="D987" s="206" t="s">
        <v>2948</v>
      </c>
      <c r="E987" s="207" t="s">
        <v>2415</v>
      </c>
      <c r="F987" s="207" t="s">
        <v>2949</v>
      </c>
      <c r="G987" s="352" t="n">
        <v>1.08</v>
      </c>
      <c r="H987" s="253" t="n">
        <v>15.36</v>
      </c>
      <c r="I987" s="253" t="s">
        <v>2417</v>
      </c>
      <c r="J987" s="220" t="n">
        <f aca="false">TRUNC((H987*G987),2)</f>
        <v>16.58</v>
      </c>
      <c r="M987" s="220" t="e">
        <f aca="false">VLOOKUP(B987,'INS-SIN-SD-10-2023'!A:D,4,0)</f>
        <v>#N/A</v>
      </c>
      <c r="N987" s="220" t="e">
        <f aca="false">M987=H987</f>
        <v>#N/A</v>
      </c>
      <c r="P987" s="333" t="s">
        <v>2626</v>
      </c>
    </row>
    <row r="988" customFormat="false" ht="45" hidden="false" customHeight="false" outlineLevel="0" collapsed="false">
      <c r="A988" s="353" t="n">
        <v>94990</v>
      </c>
      <c r="B988" s="354" t="s">
        <v>2411</v>
      </c>
      <c r="C988" s="355" t="s">
        <v>2950</v>
      </c>
      <c r="D988" s="355" t="s">
        <v>2951</v>
      </c>
      <c r="E988" s="356" t="s">
        <v>2438</v>
      </c>
      <c r="F988" s="356" t="s">
        <v>2415</v>
      </c>
      <c r="G988" s="357" t="s">
        <v>2416</v>
      </c>
      <c r="H988" s="358" t="s">
        <v>2417</v>
      </c>
      <c r="I988" s="350" t="n">
        <f aca="false">SUMIF(A:A,A988,J:J)</f>
        <v>877.82</v>
      </c>
      <c r="K988" s="220" t="n">
        <f aca="false">VLOOKUP(A988,'CMP-SIN-SD-10-2023'!A:D,4,0)</f>
        <v>877.82</v>
      </c>
      <c r="L988" s="220" t="n">
        <f aca="false">K988=I988</f>
        <v>1</v>
      </c>
      <c r="P988" s="333" t="s">
        <v>2418</v>
      </c>
    </row>
    <row r="989" customFormat="false" ht="45" hidden="false" customHeight="false" outlineLevel="0" collapsed="false">
      <c r="A989" s="351" t="n">
        <f aca="false">IF(O989&lt;&gt;0,O989,A988)</f>
        <v>94990</v>
      </c>
      <c r="B989" s="205" t="n">
        <v>94964</v>
      </c>
      <c r="C989" s="206" t="s">
        <v>2951</v>
      </c>
      <c r="D989" s="206" t="s">
        <v>2952</v>
      </c>
      <c r="E989" s="207" t="s">
        <v>2415</v>
      </c>
      <c r="F989" s="207" t="s">
        <v>2438</v>
      </c>
      <c r="G989" s="352" t="n">
        <v>1.2315</v>
      </c>
      <c r="H989" s="253" t="n">
        <f aca="false">VLOOKUP(B989,'CMP-SIN-SD-10-2023'!A:D,4,0)</f>
        <v>565.42</v>
      </c>
      <c r="I989" s="253" t="s">
        <v>2417</v>
      </c>
      <c r="J989" s="220" t="n">
        <f aca="false">TRUNC((H989*G989),2)</f>
        <v>696.31</v>
      </c>
      <c r="M989" s="220" t="n">
        <f aca="false">VLOOKUP(B989,'CMP-SIN-SD-10-2023'!A:D,4,0)</f>
        <v>565.42</v>
      </c>
      <c r="N989" s="220" t="n">
        <f aca="false">M989=H989</f>
        <v>1</v>
      </c>
      <c r="P989" s="333" t="s">
        <v>2418</v>
      </c>
    </row>
    <row r="990" customFormat="false" ht="15" hidden="false" customHeight="false" outlineLevel="0" collapsed="false">
      <c r="A990" s="351" t="n">
        <f aca="false">IF(O990&lt;&gt;0,O990,A989)</f>
        <v>94990</v>
      </c>
      <c r="B990" s="205" t="n">
        <v>88262</v>
      </c>
      <c r="C990" s="206" t="s">
        <v>2951</v>
      </c>
      <c r="D990" s="206" t="s">
        <v>2501</v>
      </c>
      <c r="E990" s="207" t="s">
        <v>2415</v>
      </c>
      <c r="F990" s="207" t="s">
        <v>2502</v>
      </c>
      <c r="G990" s="352" t="n">
        <v>1.6268</v>
      </c>
      <c r="H990" s="253" t="n">
        <f aca="false">VLOOKUP(B990,'CMP-SIN-SD-10-2023'!A:D,4,0)</f>
        <v>29.14</v>
      </c>
      <c r="I990" s="253" t="s">
        <v>2417</v>
      </c>
      <c r="J990" s="220" t="n">
        <f aca="false">TRUNC((H990*G990),2)</f>
        <v>47.4</v>
      </c>
      <c r="M990" s="220" t="n">
        <f aca="false">VLOOKUP(B990,'CMP-SIN-SD-10-2023'!A:D,4,0)</f>
        <v>29.14</v>
      </c>
      <c r="N990" s="220" t="n">
        <f aca="false">M990=H990</f>
        <v>1</v>
      </c>
      <c r="P990" s="333" t="s">
        <v>2418</v>
      </c>
    </row>
    <row r="991" customFormat="false" ht="15" hidden="false" customHeight="false" outlineLevel="0" collapsed="false">
      <c r="A991" s="351" t="n">
        <f aca="false">IF(O991&lt;&gt;0,O991,A990)</f>
        <v>94990</v>
      </c>
      <c r="B991" s="205" t="n">
        <v>88309</v>
      </c>
      <c r="C991" s="206" t="s">
        <v>2951</v>
      </c>
      <c r="D991" s="206" t="s">
        <v>2623</v>
      </c>
      <c r="E991" s="207" t="s">
        <v>2415</v>
      </c>
      <c r="F991" s="207" t="s">
        <v>2502</v>
      </c>
      <c r="G991" s="352" t="n">
        <v>1.4149</v>
      </c>
      <c r="H991" s="253" t="n">
        <f aca="false">VLOOKUP(B991,'CMP-SIN-SD-10-2023'!A:D,4,0)</f>
        <v>29.53</v>
      </c>
      <c r="I991" s="253" t="s">
        <v>2417</v>
      </c>
      <c r="J991" s="220" t="n">
        <f aca="false">TRUNC((H991*G991),2)</f>
        <v>41.78</v>
      </c>
      <c r="M991" s="220" t="n">
        <f aca="false">VLOOKUP(B991,'CMP-SIN-SD-10-2023'!A:D,4,0)</f>
        <v>29.53</v>
      </c>
      <c r="N991" s="220" t="n">
        <f aca="false">M991=H991</f>
        <v>1</v>
      </c>
      <c r="P991" s="333" t="s">
        <v>2418</v>
      </c>
    </row>
    <row r="992" customFormat="false" ht="15" hidden="false" customHeight="false" outlineLevel="0" collapsed="false">
      <c r="A992" s="351" t="n">
        <f aca="false">IF(O992&lt;&gt;0,O992,A991)</f>
        <v>94990</v>
      </c>
      <c r="B992" s="205" t="n">
        <v>88316</v>
      </c>
      <c r="C992" s="206" t="s">
        <v>2951</v>
      </c>
      <c r="D992" s="206" t="s">
        <v>2512</v>
      </c>
      <c r="E992" s="207" t="s">
        <v>2415</v>
      </c>
      <c r="F992" s="207" t="s">
        <v>2502</v>
      </c>
      <c r="G992" s="352" t="n">
        <v>3.0417</v>
      </c>
      <c r="H992" s="253" t="n">
        <f aca="false">VLOOKUP(B992,'CMP-SIN-SD-10-2023'!A:D,4,0)</f>
        <v>21.91</v>
      </c>
      <c r="I992" s="253" t="s">
        <v>2417</v>
      </c>
      <c r="J992" s="220" t="n">
        <f aca="false">TRUNC((H992*G992),2)</f>
        <v>66.64</v>
      </c>
      <c r="M992" s="220" t="n">
        <f aca="false">VLOOKUP(B992,'CMP-SIN-SD-10-2023'!A:D,4,0)</f>
        <v>21.91</v>
      </c>
      <c r="N992" s="220" t="n">
        <f aca="false">M992=H992</f>
        <v>1</v>
      </c>
      <c r="P992" s="333" t="s">
        <v>2418</v>
      </c>
    </row>
    <row r="993" customFormat="false" ht="30" hidden="false" customHeight="false" outlineLevel="0" collapsed="false">
      <c r="A993" s="351" t="n">
        <f aca="false">IF(O993&lt;&gt;0,O993,A992)</f>
        <v>94990</v>
      </c>
      <c r="B993" s="205" t="n">
        <v>2692</v>
      </c>
      <c r="C993" s="206" t="s">
        <v>2951</v>
      </c>
      <c r="D993" s="206" t="s">
        <v>2711</v>
      </c>
      <c r="E993" s="207" t="s">
        <v>2415</v>
      </c>
      <c r="F993" s="207" t="s">
        <v>2712</v>
      </c>
      <c r="G993" s="352" t="n">
        <v>0.0213</v>
      </c>
      <c r="H993" s="253" t="n">
        <f aca="false">VLOOKUP(B993,'INS-SIN-SD-10-2023'!A:D,4,0)</f>
        <v>7.71</v>
      </c>
      <c r="I993" s="253" t="s">
        <v>2417</v>
      </c>
      <c r="J993" s="220" t="n">
        <f aca="false">TRUNC((H993*G993),2)</f>
        <v>0.16</v>
      </c>
      <c r="M993" s="220" t="n">
        <f aca="false">VLOOKUP(B993,'INS-SIN-SD-10-2023'!A:D,4,0)</f>
        <v>7.71</v>
      </c>
      <c r="N993" s="220" t="n">
        <f aca="false">M993=H993</f>
        <v>1</v>
      </c>
      <c r="P993" s="333" t="s">
        <v>2492</v>
      </c>
    </row>
    <row r="994" customFormat="false" ht="30" hidden="false" customHeight="false" outlineLevel="0" collapsed="false">
      <c r="A994" s="351" t="n">
        <f aca="false">IF(O994&lt;&gt;0,O994,A993)</f>
        <v>94990</v>
      </c>
      <c r="B994" s="205" t="n">
        <v>4517</v>
      </c>
      <c r="C994" s="206" t="s">
        <v>2951</v>
      </c>
      <c r="D994" s="206" t="s">
        <v>2713</v>
      </c>
      <c r="E994" s="207" t="s">
        <v>2415</v>
      </c>
      <c r="F994" s="207" t="s">
        <v>2440</v>
      </c>
      <c r="G994" s="352" t="n">
        <v>2.5</v>
      </c>
      <c r="H994" s="253" t="n">
        <f aca="false">VLOOKUP(B994,'INS-SIN-SD-10-2023'!A:D,4,0)</f>
        <v>2.77</v>
      </c>
      <c r="I994" s="253" t="s">
        <v>2417</v>
      </c>
      <c r="J994" s="220" t="n">
        <f aca="false">TRUNC((H994*G994),2)</f>
        <v>6.92</v>
      </c>
      <c r="M994" s="220" t="n">
        <f aca="false">VLOOKUP(B994,'INS-SIN-SD-10-2023'!A:D,4,0)</f>
        <v>2.77</v>
      </c>
      <c r="N994" s="220" t="n">
        <f aca="false">M994=H994</f>
        <v>1</v>
      </c>
      <c r="P994" s="333" t="s">
        <v>2492</v>
      </c>
    </row>
    <row r="995" customFormat="false" ht="30" hidden="false" customHeight="false" outlineLevel="0" collapsed="false">
      <c r="A995" s="351" t="n">
        <f aca="false">IF(O995&lt;&gt;0,O995,A994)</f>
        <v>94990</v>
      </c>
      <c r="B995" s="205" t="n">
        <v>4509</v>
      </c>
      <c r="C995" s="206" t="s">
        <v>2951</v>
      </c>
      <c r="D995" s="206" t="s">
        <v>2953</v>
      </c>
      <c r="E995" s="207" t="s">
        <v>2415</v>
      </c>
      <c r="F995" s="207" t="s">
        <v>2440</v>
      </c>
      <c r="G995" s="352" t="n">
        <v>3.125</v>
      </c>
      <c r="H995" s="253" t="n">
        <f aca="false">VLOOKUP(B995,'INS-SIN-SD-10-2023'!A:D,4,0)</f>
        <v>4.02</v>
      </c>
      <c r="I995" s="253" t="s">
        <v>2417</v>
      </c>
      <c r="J995" s="220" t="n">
        <f aca="false">TRUNC((H995*G995),2)</f>
        <v>12.56</v>
      </c>
      <c r="M995" s="220" t="n">
        <f aca="false">VLOOKUP(B995,'INS-SIN-SD-10-2023'!A:D,4,0)</f>
        <v>4.02</v>
      </c>
      <c r="N995" s="220" t="n">
        <f aca="false">M995=H995</f>
        <v>1</v>
      </c>
      <c r="P995" s="333" t="s">
        <v>2492</v>
      </c>
    </row>
    <row r="996" customFormat="false" ht="15" hidden="false" customHeight="false" outlineLevel="0" collapsed="false">
      <c r="A996" s="351" t="n">
        <f aca="false">IF(O996&lt;&gt;0,O996,A995)</f>
        <v>94990</v>
      </c>
      <c r="B996" s="205" t="n">
        <v>5068</v>
      </c>
      <c r="C996" s="206" t="s">
        <v>2951</v>
      </c>
      <c r="D996" s="206" t="s">
        <v>2514</v>
      </c>
      <c r="E996" s="207" t="s">
        <v>2415</v>
      </c>
      <c r="F996" s="207" t="s">
        <v>2515</v>
      </c>
      <c r="G996" s="352" t="n">
        <v>0.2994</v>
      </c>
      <c r="H996" s="253" t="n">
        <f aca="false">VLOOKUP(B996,'INS-SIN-SD-10-2023'!A:D,4,0)</f>
        <v>20.24</v>
      </c>
      <c r="I996" s="253" t="s">
        <v>2417</v>
      </c>
      <c r="J996" s="220" t="n">
        <f aca="false">TRUNC((H996*G996),2)</f>
        <v>6.05</v>
      </c>
      <c r="M996" s="220" t="n">
        <f aca="false">VLOOKUP(B996,'INS-SIN-SD-10-2023'!A:D,4,0)</f>
        <v>20.24</v>
      </c>
      <c r="N996" s="220" t="n">
        <f aca="false">M996=H996</f>
        <v>1</v>
      </c>
      <c r="P996" s="333" t="s">
        <v>2492</v>
      </c>
    </row>
    <row r="997" customFormat="false" ht="45" hidden="false" customHeight="false" outlineLevel="0" collapsed="false">
      <c r="A997" s="353" t="n">
        <v>98679</v>
      </c>
      <c r="B997" s="354" t="s">
        <v>2411</v>
      </c>
      <c r="C997" s="355" t="s">
        <v>2545</v>
      </c>
      <c r="D997" s="355" t="s">
        <v>2954</v>
      </c>
      <c r="E997" s="356" t="s">
        <v>2414</v>
      </c>
      <c r="F997" s="356" t="s">
        <v>2415</v>
      </c>
      <c r="G997" s="357" t="s">
        <v>2416</v>
      </c>
      <c r="H997" s="358" t="s">
        <v>2417</v>
      </c>
      <c r="I997" s="350" t="n">
        <f aca="false">SUMIF(A:A,A997,J:J)</f>
        <v>39.94</v>
      </c>
      <c r="K997" s="220" t="n">
        <f aca="false">VLOOKUP(A997,'CMP-SIN-SD-10-2023'!A:D,4,0)</f>
        <v>39.94</v>
      </c>
      <c r="L997" s="220" t="n">
        <f aca="false">K997=I997</f>
        <v>1</v>
      </c>
      <c r="P997" s="333" t="s">
        <v>2418</v>
      </c>
    </row>
    <row r="998" customFormat="false" ht="45" hidden="false" customHeight="false" outlineLevel="0" collapsed="false">
      <c r="A998" s="351" t="n">
        <f aca="false">IF(O998&lt;&gt;0,O998,A997)</f>
        <v>98679</v>
      </c>
      <c r="B998" s="205" t="n">
        <v>87298</v>
      </c>
      <c r="C998" s="206" t="s">
        <v>2954</v>
      </c>
      <c r="D998" s="206" t="s">
        <v>2955</v>
      </c>
      <c r="E998" s="207" t="s">
        <v>2415</v>
      </c>
      <c r="F998" s="207" t="s">
        <v>2438</v>
      </c>
      <c r="G998" s="352" t="n">
        <v>0.031</v>
      </c>
      <c r="H998" s="253" t="n">
        <f aca="false">VLOOKUP(B998,'CMP-SIN-SD-10-2023'!A:D,4,0)</f>
        <v>735.64</v>
      </c>
      <c r="I998" s="253" t="s">
        <v>2417</v>
      </c>
      <c r="J998" s="220" t="n">
        <f aca="false">TRUNC((H998*G998),2)</f>
        <v>22.8</v>
      </c>
      <c r="M998" s="220" t="n">
        <f aca="false">VLOOKUP(B998,'CMP-SIN-SD-10-2023'!A:D,4,0)</f>
        <v>735.64</v>
      </c>
      <c r="N998" s="220" t="n">
        <f aca="false">M998=H998</f>
        <v>1</v>
      </c>
      <c r="P998" s="333" t="s">
        <v>2418</v>
      </c>
    </row>
    <row r="999" customFormat="false" ht="15" hidden="false" customHeight="false" outlineLevel="0" collapsed="false">
      <c r="A999" s="351" t="n">
        <f aca="false">IF(O999&lt;&gt;0,O999,A998)</f>
        <v>98679</v>
      </c>
      <c r="B999" s="205" t="n">
        <v>88309</v>
      </c>
      <c r="C999" s="206" t="s">
        <v>2954</v>
      </c>
      <c r="D999" s="206" t="s">
        <v>2623</v>
      </c>
      <c r="E999" s="207" t="s">
        <v>2415</v>
      </c>
      <c r="F999" s="207" t="s">
        <v>2502</v>
      </c>
      <c r="G999" s="352" t="n">
        <v>0.354</v>
      </c>
      <c r="H999" s="253" t="n">
        <f aca="false">VLOOKUP(B999,'CMP-SIN-SD-10-2023'!A:D,4,0)</f>
        <v>29.53</v>
      </c>
      <c r="I999" s="253" t="s">
        <v>2417</v>
      </c>
      <c r="J999" s="220" t="n">
        <f aca="false">TRUNC((H999*G999),2)</f>
        <v>10.45</v>
      </c>
      <c r="M999" s="220" t="n">
        <f aca="false">VLOOKUP(B999,'CMP-SIN-SD-10-2023'!A:D,4,0)</f>
        <v>29.53</v>
      </c>
      <c r="N999" s="220" t="n">
        <f aca="false">M999=H999</f>
        <v>1</v>
      </c>
      <c r="P999" s="333" t="s">
        <v>2418</v>
      </c>
    </row>
    <row r="1000" customFormat="false" ht="15" hidden="false" customHeight="false" outlineLevel="0" collapsed="false">
      <c r="A1000" s="351" t="n">
        <f aca="false">IF(O1000&lt;&gt;0,O1000,A999)</f>
        <v>98679</v>
      </c>
      <c r="B1000" s="205" t="n">
        <v>88316</v>
      </c>
      <c r="C1000" s="206" t="s">
        <v>2954</v>
      </c>
      <c r="D1000" s="206" t="s">
        <v>2512</v>
      </c>
      <c r="E1000" s="207" t="s">
        <v>2415</v>
      </c>
      <c r="F1000" s="207" t="s">
        <v>2502</v>
      </c>
      <c r="G1000" s="352" t="n">
        <v>0.177</v>
      </c>
      <c r="H1000" s="253" t="n">
        <f aca="false">VLOOKUP(B1000,'CMP-SIN-SD-10-2023'!A:D,4,0)</f>
        <v>21.91</v>
      </c>
      <c r="I1000" s="253" t="s">
        <v>2417</v>
      </c>
      <c r="J1000" s="220" t="n">
        <f aca="false">TRUNC((H1000*G1000),2)</f>
        <v>3.87</v>
      </c>
      <c r="M1000" s="220" t="n">
        <f aca="false">VLOOKUP(B1000,'CMP-SIN-SD-10-2023'!A:D,4,0)</f>
        <v>21.91</v>
      </c>
      <c r="N1000" s="220" t="n">
        <f aca="false">M1000=H1000</f>
        <v>1</v>
      </c>
      <c r="P1000" s="333" t="s">
        <v>2418</v>
      </c>
    </row>
    <row r="1001" customFormat="false" ht="15" hidden="false" customHeight="false" outlineLevel="0" collapsed="false">
      <c r="A1001" s="351" t="n">
        <f aca="false">IF(O1001&lt;&gt;0,O1001,A1000)</f>
        <v>98679</v>
      </c>
      <c r="B1001" s="205" t="n">
        <v>1379</v>
      </c>
      <c r="C1001" s="206" t="s">
        <v>2954</v>
      </c>
      <c r="D1001" s="206" t="s">
        <v>2956</v>
      </c>
      <c r="E1001" s="207" t="s">
        <v>2415</v>
      </c>
      <c r="F1001" s="207" t="s">
        <v>2515</v>
      </c>
      <c r="G1001" s="352" t="n">
        <v>0.5</v>
      </c>
      <c r="H1001" s="253" t="n">
        <f aca="false">VLOOKUP(B1001,'INS-SIN-SD-10-2023'!A:D,4,0)</f>
        <v>0.64</v>
      </c>
      <c r="I1001" s="253" t="s">
        <v>2417</v>
      </c>
      <c r="J1001" s="220" t="n">
        <f aca="false">TRUNC((H1001*G1001),2)</f>
        <v>0.32</v>
      </c>
      <c r="M1001" s="220" t="n">
        <f aca="false">VLOOKUP(B1001,'INS-SIN-SD-10-2023'!A:D,4,0)</f>
        <v>0.64</v>
      </c>
      <c r="N1001" s="220" t="n">
        <f aca="false">M1001=H1001</f>
        <v>1</v>
      </c>
      <c r="P1001" s="333" t="s">
        <v>2492</v>
      </c>
    </row>
    <row r="1002" customFormat="false" ht="30" hidden="false" customHeight="false" outlineLevel="0" collapsed="false">
      <c r="A1002" s="351" t="n">
        <f aca="false">IF(O1002&lt;&gt;0,O1002,A1001)</f>
        <v>98679</v>
      </c>
      <c r="B1002" s="205" t="n">
        <v>3671</v>
      </c>
      <c r="C1002" s="206" t="s">
        <v>2954</v>
      </c>
      <c r="D1002" s="206" t="s">
        <v>2957</v>
      </c>
      <c r="E1002" s="207" t="s">
        <v>2415</v>
      </c>
      <c r="F1002" s="207" t="s">
        <v>2440</v>
      </c>
      <c r="G1002" s="352" t="n">
        <v>1.67</v>
      </c>
      <c r="H1002" s="253" t="n">
        <f aca="false">VLOOKUP(B1002,'INS-SIN-SD-10-2023'!A:D,4,0)</f>
        <v>1.5</v>
      </c>
      <c r="I1002" s="253" t="s">
        <v>2417</v>
      </c>
      <c r="J1002" s="220" t="n">
        <f aca="false">TRUNC((H1002*G1002),2)</f>
        <v>2.5</v>
      </c>
      <c r="M1002" s="220" t="n">
        <f aca="false">VLOOKUP(B1002,'INS-SIN-SD-10-2023'!A:D,4,0)</f>
        <v>1.5</v>
      </c>
      <c r="N1002" s="220" t="n">
        <f aca="false">M1002=H1002</f>
        <v>1</v>
      </c>
      <c r="P1002" s="333" t="s">
        <v>2492</v>
      </c>
    </row>
    <row r="1003" customFormat="false" ht="30" hidden="false" customHeight="false" outlineLevel="0" collapsed="false">
      <c r="A1003" s="353" t="n">
        <v>101094</v>
      </c>
      <c r="B1003" s="354" t="s">
        <v>2411</v>
      </c>
      <c r="C1003" s="355" t="s">
        <v>2958</v>
      </c>
      <c r="D1003" s="355" t="s">
        <v>2917</v>
      </c>
      <c r="E1003" s="356" t="s">
        <v>2440</v>
      </c>
      <c r="F1003" s="356" t="s">
        <v>2415</v>
      </c>
      <c r="G1003" s="357" t="s">
        <v>2416</v>
      </c>
      <c r="H1003" s="358" t="s">
        <v>2417</v>
      </c>
      <c r="I1003" s="350" t="n">
        <f aca="false">SUMIF(A:A,A1003,J:J)</f>
        <v>142.4</v>
      </c>
      <c r="K1003" s="220" t="n">
        <f aca="false">VLOOKUP(A1003,'CMP-SIN-SD-10-2023'!A:D,4,0)</f>
        <v>142.4</v>
      </c>
      <c r="L1003" s="220" t="n">
        <f aca="false">K1003=I1003</f>
        <v>1</v>
      </c>
      <c r="P1003" s="333" t="s">
        <v>2418</v>
      </c>
    </row>
    <row r="1004" customFormat="false" ht="15" hidden="false" customHeight="false" outlineLevel="0" collapsed="false">
      <c r="A1004" s="351" t="n">
        <f aca="false">IF(O1004&lt;&gt;0,O1004,A1003)</f>
        <v>101094</v>
      </c>
      <c r="B1004" s="205" t="n">
        <v>88309</v>
      </c>
      <c r="C1004" s="206" t="s">
        <v>2917</v>
      </c>
      <c r="D1004" s="206" t="s">
        <v>2623</v>
      </c>
      <c r="E1004" s="207" t="s">
        <v>2415</v>
      </c>
      <c r="F1004" s="207" t="s">
        <v>2502</v>
      </c>
      <c r="G1004" s="352" t="n">
        <v>0.437</v>
      </c>
      <c r="H1004" s="253" t="n">
        <f aca="false">VLOOKUP(B1004,'CMP-SIN-SD-10-2023'!A:D,4,0)</f>
        <v>29.53</v>
      </c>
      <c r="I1004" s="253" t="s">
        <v>2417</v>
      </c>
      <c r="J1004" s="220" t="n">
        <f aca="false">TRUNC((H1004*G1004),2)</f>
        <v>12.9</v>
      </c>
      <c r="M1004" s="220" t="n">
        <f aca="false">VLOOKUP(B1004,'CMP-SIN-SD-10-2023'!A:D,4,0)</f>
        <v>29.53</v>
      </c>
      <c r="N1004" s="220" t="n">
        <f aca="false">M1004=H1004</f>
        <v>1</v>
      </c>
      <c r="P1004" s="333" t="s">
        <v>2418</v>
      </c>
    </row>
    <row r="1005" customFormat="false" ht="15" hidden="false" customHeight="false" outlineLevel="0" collapsed="false">
      <c r="A1005" s="351" t="n">
        <f aca="false">IF(O1005&lt;&gt;0,O1005,A1004)</f>
        <v>101094</v>
      </c>
      <c r="B1005" s="205" t="n">
        <v>88316</v>
      </c>
      <c r="C1005" s="206" t="s">
        <v>2917</v>
      </c>
      <c r="D1005" s="206" t="s">
        <v>2512</v>
      </c>
      <c r="E1005" s="207" t="s">
        <v>2415</v>
      </c>
      <c r="F1005" s="207" t="s">
        <v>2502</v>
      </c>
      <c r="G1005" s="352" t="n">
        <v>0.218</v>
      </c>
      <c r="H1005" s="253" t="n">
        <f aca="false">VLOOKUP(B1005,'CMP-SIN-SD-10-2023'!A:D,4,0)</f>
        <v>21.91</v>
      </c>
      <c r="I1005" s="253" t="s">
        <v>2417</v>
      </c>
      <c r="J1005" s="220" t="n">
        <f aca="false">TRUNC((H1005*G1005),2)</f>
        <v>4.77</v>
      </c>
      <c r="M1005" s="220" t="n">
        <f aca="false">VLOOKUP(B1005,'CMP-SIN-SD-10-2023'!A:D,4,0)</f>
        <v>21.91</v>
      </c>
      <c r="N1005" s="220" t="n">
        <f aca="false">M1005=H1005</f>
        <v>1</v>
      </c>
      <c r="P1005" s="333" t="s">
        <v>2418</v>
      </c>
    </row>
    <row r="1006" customFormat="false" ht="15" hidden="false" customHeight="false" outlineLevel="0" collapsed="false">
      <c r="A1006" s="351" t="n">
        <f aca="false">IF(O1006&lt;&gt;0,O1006,A1005)</f>
        <v>101094</v>
      </c>
      <c r="B1006" s="205" t="n">
        <v>1379</v>
      </c>
      <c r="C1006" s="206" t="s">
        <v>2917</v>
      </c>
      <c r="D1006" s="206" t="s">
        <v>2956</v>
      </c>
      <c r="E1006" s="207" t="s">
        <v>2415</v>
      </c>
      <c r="F1006" s="207" t="s">
        <v>2515</v>
      </c>
      <c r="G1006" s="352" t="n">
        <v>0.24</v>
      </c>
      <c r="H1006" s="253" t="n">
        <f aca="false">VLOOKUP(B1006,'INS-SIN-SD-10-2023'!A:D,4,0)</f>
        <v>0.64</v>
      </c>
      <c r="I1006" s="253" t="s">
        <v>2417</v>
      </c>
      <c r="J1006" s="220" t="n">
        <f aca="false">TRUNC((H1006*G1006),2)</f>
        <v>0.15</v>
      </c>
      <c r="M1006" s="220" t="n">
        <f aca="false">VLOOKUP(B1006,'INS-SIN-SD-10-2023'!A:D,4,0)</f>
        <v>0.64</v>
      </c>
      <c r="N1006" s="220" t="n">
        <f aca="false">M1006=H1006</f>
        <v>1</v>
      </c>
      <c r="P1006" s="333" t="s">
        <v>2492</v>
      </c>
    </row>
    <row r="1007" customFormat="false" ht="15" hidden="false" customHeight="false" outlineLevel="0" collapsed="false">
      <c r="A1007" s="351" t="n">
        <f aca="false">IF(O1007&lt;&gt;0,O1007,A1006)</f>
        <v>101094</v>
      </c>
      <c r="B1007" s="205" t="n">
        <v>37595</v>
      </c>
      <c r="C1007" s="206" t="s">
        <v>2917</v>
      </c>
      <c r="D1007" s="206" t="s">
        <v>2959</v>
      </c>
      <c r="E1007" s="207" t="s">
        <v>2415</v>
      </c>
      <c r="F1007" s="207" t="s">
        <v>2515</v>
      </c>
      <c r="G1007" s="352" t="n">
        <v>1.215</v>
      </c>
      <c r="H1007" s="253" t="n">
        <f aca="false">VLOOKUP(B1007,'INS-SIN-SD-10-2023'!A:D,4,0)</f>
        <v>1.99</v>
      </c>
      <c r="I1007" s="253" t="s">
        <v>2417</v>
      </c>
      <c r="J1007" s="220" t="n">
        <f aca="false">TRUNC((H1007*G1007),2)</f>
        <v>2.41</v>
      </c>
      <c r="M1007" s="220" t="n">
        <f aca="false">VLOOKUP(B1007,'INS-SIN-SD-10-2023'!A:D,4,0)</f>
        <v>1.99</v>
      </c>
      <c r="N1007" s="220" t="n">
        <f aca="false">M1007=H1007</f>
        <v>1</v>
      </c>
      <c r="P1007" s="333" t="s">
        <v>2492</v>
      </c>
    </row>
    <row r="1008" customFormat="false" ht="30" hidden="false" customHeight="false" outlineLevel="0" collapsed="false">
      <c r="A1008" s="351" t="n">
        <f aca="false">IF(O1008&lt;&gt;0,O1008,A1007)</f>
        <v>101094</v>
      </c>
      <c r="B1008" s="205" t="n">
        <v>38186</v>
      </c>
      <c r="C1008" s="206" t="s">
        <v>2917</v>
      </c>
      <c r="D1008" s="206" t="s">
        <v>2960</v>
      </c>
      <c r="E1008" s="207" t="s">
        <v>2415</v>
      </c>
      <c r="F1008" s="207" t="s">
        <v>2414</v>
      </c>
      <c r="G1008" s="352" t="n">
        <v>0.25</v>
      </c>
      <c r="H1008" s="253" t="n">
        <f aca="false">VLOOKUP(B1008,'INS-SIN-SD-10-2023'!A:D,4,0)</f>
        <v>488.71</v>
      </c>
      <c r="I1008" s="253" t="s">
        <v>2417</v>
      </c>
      <c r="J1008" s="220" t="n">
        <f aca="false">TRUNC((H1008*G1008),2)</f>
        <v>122.17</v>
      </c>
      <c r="M1008" s="220" t="n">
        <f aca="false">VLOOKUP(B1008,'INS-SIN-SD-10-2023'!A:D,4,0)</f>
        <v>488.71</v>
      </c>
      <c r="N1008" s="220" t="n">
        <f aca="false">M1008=H1008</f>
        <v>1</v>
      </c>
      <c r="P1008" s="333" t="s">
        <v>2492</v>
      </c>
    </row>
    <row r="1009" customFormat="false" ht="45" hidden="false" customHeight="false" outlineLevel="0" collapsed="false">
      <c r="A1009" s="353" t="n">
        <v>87251</v>
      </c>
      <c r="B1009" s="354" t="s">
        <v>2411</v>
      </c>
      <c r="C1009" s="355" t="s">
        <v>2961</v>
      </c>
      <c r="D1009" s="355" t="s">
        <v>2784</v>
      </c>
      <c r="E1009" s="356" t="s">
        <v>2414</v>
      </c>
      <c r="F1009" s="356" t="s">
        <v>2415</v>
      </c>
      <c r="G1009" s="357" t="s">
        <v>2416</v>
      </c>
      <c r="H1009" s="358" t="s">
        <v>2417</v>
      </c>
      <c r="I1009" s="350" t="n">
        <f aca="false">SUMIF(A:A,A1009,J:J)</f>
        <v>50.76</v>
      </c>
      <c r="K1009" s="220" t="n">
        <f aca="false">VLOOKUP(A1009,'CMP-SIN-SD-10-2023'!A:D,4,0)</f>
        <v>50.76</v>
      </c>
      <c r="L1009" s="220" t="n">
        <f aca="false">K1009=I1009</f>
        <v>1</v>
      </c>
      <c r="P1009" s="333" t="s">
        <v>2418</v>
      </c>
    </row>
    <row r="1010" customFormat="false" ht="15" hidden="false" customHeight="false" outlineLevel="0" collapsed="false">
      <c r="A1010" s="351" t="n">
        <f aca="false">IF(O1010&lt;&gt;0,O1010,A1009)</f>
        <v>87251</v>
      </c>
      <c r="B1010" s="205" t="n">
        <v>88256</v>
      </c>
      <c r="C1010" s="206" t="s">
        <v>2784</v>
      </c>
      <c r="D1010" s="206" t="s">
        <v>2962</v>
      </c>
      <c r="E1010" s="207" t="s">
        <v>2415</v>
      </c>
      <c r="F1010" s="207" t="s">
        <v>2502</v>
      </c>
      <c r="G1010" s="352" t="n">
        <v>0.2537</v>
      </c>
      <c r="H1010" s="253" t="n">
        <f aca="false">VLOOKUP(B1010,'CMP-SIN-SD-10-2023'!A:D,4,0)</f>
        <v>29.39</v>
      </c>
      <c r="I1010" s="253" t="s">
        <v>2417</v>
      </c>
      <c r="J1010" s="220" t="n">
        <f aca="false">TRUNC((H1010*G1010),2)</f>
        <v>7.45</v>
      </c>
      <c r="M1010" s="220" t="n">
        <f aca="false">VLOOKUP(B1010,'CMP-SIN-SD-10-2023'!A:D,4,0)</f>
        <v>29.39</v>
      </c>
      <c r="N1010" s="220" t="n">
        <f aca="false">M1010=H1010</f>
        <v>1</v>
      </c>
      <c r="P1010" s="333" t="s">
        <v>2418</v>
      </c>
    </row>
    <row r="1011" customFormat="false" ht="15" hidden="false" customHeight="false" outlineLevel="0" collapsed="false">
      <c r="A1011" s="351" t="n">
        <f aca="false">IF(O1011&lt;&gt;0,O1011,A1010)</f>
        <v>87251</v>
      </c>
      <c r="B1011" s="205" t="n">
        <v>88316</v>
      </c>
      <c r="C1011" s="206" t="s">
        <v>2784</v>
      </c>
      <c r="D1011" s="206" t="s">
        <v>2512</v>
      </c>
      <c r="E1011" s="207" t="s">
        <v>2415</v>
      </c>
      <c r="F1011" s="207" t="s">
        <v>2502</v>
      </c>
      <c r="G1011" s="352" t="n">
        <v>0.1308</v>
      </c>
      <c r="H1011" s="253" t="n">
        <f aca="false">VLOOKUP(B1011,'CMP-SIN-SD-10-2023'!A:D,4,0)</f>
        <v>21.91</v>
      </c>
      <c r="I1011" s="253" t="s">
        <v>2417</v>
      </c>
      <c r="J1011" s="220" t="n">
        <f aca="false">TRUNC((H1011*G1011),2)</f>
        <v>2.86</v>
      </c>
      <c r="M1011" s="220" t="n">
        <f aca="false">VLOOKUP(B1011,'CMP-SIN-SD-10-2023'!A:D,4,0)</f>
        <v>21.91</v>
      </c>
      <c r="N1011" s="220" t="n">
        <f aca="false">M1011=H1011</f>
        <v>1</v>
      </c>
      <c r="P1011" s="333" t="s">
        <v>2418</v>
      </c>
    </row>
    <row r="1012" customFormat="false" ht="15" hidden="false" customHeight="false" outlineLevel="0" collapsed="false">
      <c r="A1012" s="351" t="n">
        <f aca="false">IF(O1012&lt;&gt;0,O1012,A1011)</f>
        <v>87251</v>
      </c>
      <c r="B1012" s="205" t="n">
        <v>1381</v>
      </c>
      <c r="C1012" s="206" t="s">
        <v>2784</v>
      </c>
      <c r="D1012" s="206" t="s">
        <v>2963</v>
      </c>
      <c r="E1012" s="207" t="s">
        <v>2415</v>
      </c>
      <c r="F1012" s="207" t="s">
        <v>2515</v>
      </c>
      <c r="G1012" s="352" t="n">
        <v>9.1325</v>
      </c>
      <c r="H1012" s="253" t="n">
        <f aca="false">VLOOKUP(B1012,'INS-SIN-SD-10-2023'!A:D,4,0)</f>
        <v>0.65</v>
      </c>
      <c r="I1012" s="253" t="s">
        <v>2417</v>
      </c>
      <c r="J1012" s="220" t="n">
        <f aca="false">TRUNC((H1012*G1012),2)</f>
        <v>5.93</v>
      </c>
      <c r="M1012" s="220" t="n">
        <f aca="false">VLOOKUP(B1012,'INS-SIN-SD-10-2023'!A:D,4,0)</f>
        <v>0.65</v>
      </c>
      <c r="N1012" s="220" t="n">
        <f aca="false">M1012=H1012</f>
        <v>1</v>
      </c>
      <c r="P1012" s="333" t="s">
        <v>2492</v>
      </c>
    </row>
    <row r="1013" customFormat="false" ht="30" hidden="false" customHeight="false" outlineLevel="0" collapsed="false">
      <c r="A1013" s="351" t="n">
        <f aca="false">IF(O1013&lt;&gt;0,O1013,A1012)</f>
        <v>87251</v>
      </c>
      <c r="B1013" s="205" t="n">
        <v>1287</v>
      </c>
      <c r="C1013" s="206" t="s">
        <v>2784</v>
      </c>
      <c r="D1013" s="206" t="s">
        <v>2964</v>
      </c>
      <c r="E1013" s="207" t="s">
        <v>2415</v>
      </c>
      <c r="F1013" s="207" t="s">
        <v>2414</v>
      </c>
      <c r="G1013" s="352" t="n">
        <v>1.06</v>
      </c>
      <c r="H1013" s="253" t="n">
        <f aca="false">VLOOKUP(B1013,'INS-SIN-SD-10-2023'!A:D,4,0)</f>
        <v>31.9</v>
      </c>
      <c r="I1013" s="253" t="s">
        <v>2417</v>
      </c>
      <c r="J1013" s="220" t="n">
        <f aca="false">TRUNC((H1013*G1013),2)</f>
        <v>33.81</v>
      </c>
      <c r="M1013" s="220" t="n">
        <f aca="false">VLOOKUP(B1013,'INS-SIN-SD-10-2023'!A:D,4,0)</f>
        <v>31.9</v>
      </c>
      <c r="N1013" s="220" t="n">
        <f aca="false">M1013=H1013</f>
        <v>1</v>
      </c>
      <c r="P1013" s="333" t="s">
        <v>2492</v>
      </c>
    </row>
    <row r="1014" customFormat="false" ht="15" hidden="false" customHeight="false" outlineLevel="0" collapsed="false">
      <c r="A1014" s="351" t="n">
        <f aca="false">IF(O1014&lt;&gt;0,O1014,A1013)</f>
        <v>87251</v>
      </c>
      <c r="B1014" s="205" t="n">
        <v>34357</v>
      </c>
      <c r="C1014" s="206" t="s">
        <v>2784</v>
      </c>
      <c r="D1014" s="206" t="s">
        <v>2965</v>
      </c>
      <c r="E1014" s="207" t="s">
        <v>2415</v>
      </c>
      <c r="F1014" s="207" t="s">
        <v>2515</v>
      </c>
      <c r="G1014" s="352" t="n">
        <v>0.188</v>
      </c>
      <c r="H1014" s="253" t="n">
        <f aca="false">VLOOKUP(B1014,'INS-SIN-SD-10-2023'!A:D,4,0)</f>
        <v>3.81</v>
      </c>
      <c r="I1014" s="253" t="s">
        <v>2417</v>
      </c>
      <c r="J1014" s="220" t="n">
        <f aca="false">TRUNC((H1014*G1014),2)</f>
        <v>0.71</v>
      </c>
      <c r="M1014" s="220" t="n">
        <f aca="false">VLOOKUP(B1014,'INS-SIN-SD-10-2023'!A:D,4,0)</f>
        <v>3.81</v>
      </c>
      <c r="N1014" s="220" t="n">
        <f aca="false">M1014=H1014</f>
        <v>1</v>
      </c>
      <c r="P1014" s="333" t="s">
        <v>2492</v>
      </c>
    </row>
    <row r="1015" customFormat="false" ht="45" hidden="false" customHeight="false" outlineLevel="0" collapsed="false">
      <c r="A1015" s="353" t="n">
        <v>87257</v>
      </c>
      <c r="B1015" s="354" t="s">
        <v>2411</v>
      </c>
      <c r="C1015" s="355" t="s">
        <v>2966</v>
      </c>
      <c r="D1015" s="355" t="s">
        <v>2784</v>
      </c>
      <c r="E1015" s="356" t="s">
        <v>2414</v>
      </c>
      <c r="F1015" s="356" t="s">
        <v>2415</v>
      </c>
      <c r="G1015" s="357" t="s">
        <v>2416</v>
      </c>
      <c r="H1015" s="358" t="s">
        <v>2417</v>
      </c>
      <c r="I1015" s="350" t="n">
        <f aca="false">SUMIF(A:A,A1015,J:J)</f>
        <v>87.44</v>
      </c>
      <c r="K1015" s="220" t="n">
        <f aca="false">VLOOKUP(A1015,'CMP-SIN-SD-10-2023'!A:D,4,0)</f>
        <v>87.44</v>
      </c>
      <c r="L1015" s="220" t="n">
        <f aca="false">K1015=I1015</f>
        <v>1</v>
      </c>
      <c r="P1015" s="333" t="s">
        <v>2418</v>
      </c>
    </row>
    <row r="1016" customFormat="false" ht="15" hidden="false" customHeight="false" outlineLevel="0" collapsed="false">
      <c r="A1016" s="351" t="n">
        <f aca="false">IF(O1016&lt;&gt;0,O1016,A1015)</f>
        <v>87257</v>
      </c>
      <c r="B1016" s="205" t="n">
        <v>88256</v>
      </c>
      <c r="C1016" s="206" t="s">
        <v>2784</v>
      </c>
      <c r="D1016" s="206" t="s">
        <v>2962</v>
      </c>
      <c r="E1016" s="207" t="s">
        <v>2415</v>
      </c>
      <c r="F1016" s="207" t="s">
        <v>2502</v>
      </c>
      <c r="G1016" s="352" t="n">
        <v>0.2892</v>
      </c>
      <c r="H1016" s="253" t="n">
        <f aca="false">VLOOKUP(B1016,'CMP-SIN-SD-10-2023'!A:D,4,0)</f>
        <v>29.39</v>
      </c>
      <c r="I1016" s="253" t="s">
        <v>2417</v>
      </c>
      <c r="J1016" s="220" t="n">
        <f aca="false">TRUNC((H1016*G1016),2)</f>
        <v>8.49</v>
      </c>
      <c r="M1016" s="220" t="n">
        <f aca="false">VLOOKUP(B1016,'CMP-SIN-SD-10-2023'!A:D,4,0)</f>
        <v>29.39</v>
      </c>
      <c r="N1016" s="220" t="n">
        <f aca="false">M1016=H1016</f>
        <v>1</v>
      </c>
      <c r="P1016" s="333" t="s">
        <v>2418</v>
      </c>
    </row>
    <row r="1017" customFormat="false" ht="15" hidden="false" customHeight="false" outlineLevel="0" collapsed="false">
      <c r="A1017" s="351" t="n">
        <f aca="false">IF(O1017&lt;&gt;0,O1017,A1016)</f>
        <v>87257</v>
      </c>
      <c r="B1017" s="205" t="n">
        <v>88316</v>
      </c>
      <c r="C1017" s="206" t="s">
        <v>2784</v>
      </c>
      <c r="D1017" s="206" t="s">
        <v>2512</v>
      </c>
      <c r="E1017" s="207" t="s">
        <v>2415</v>
      </c>
      <c r="F1017" s="207" t="s">
        <v>2502</v>
      </c>
      <c r="G1017" s="352" t="n">
        <v>0.1356</v>
      </c>
      <c r="H1017" s="253" t="n">
        <f aca="false">VLOOKUP(B1017,'CMP-SIN-SD-10-2023'!A:D,4,0)</f>
        <v>21.91</v>
      </c>
      <c r="I1017" s="253" t="s">
        <v>2417</v>
      </c>
      <c r="J1017" s="220" t="n">
        <f aca="false">TRUNC((H1017*G1017),2)</f>
        <v>2.97</v>
      </c>
      <c r="M1017" s="220" t="n">
        <f aca="false">VLOOKUP(B1017,'CMP-SIN-SD-10-2023'!A:D,4,0)</f>
        <v>21.91</v>
      </c>
      <c r="N1017" s="220" t="n">
        <f aca="false">M1017=H1017</f>
        <v>1</v>
      </c>
      <c r="P1017" s="333" t="s">
        <v>2418</v>
      </c>
    </row>
    <row r="1018" customFormat="false" ht="15" hidden="false" customHeight="false" outlineLevel="0" collapsed="false">
      <c r="A1018" s="351" t="n">
        <f aca="false">IF(O1018&lt;&gt;0,O1018,A1017)</f>
        <v>87257</v>
      </c>
      <c r="B1018" s="205" t="n">
        <v>1381</v>
      </c>
      <c r="C1018" s="206" t="s">
        <v>2784</v>
      </c>
      <c r="D1018" s="206" t="s">
        <v>2963</v>
      </c>
      <c r="E1018" s="207" t="s">
        <v>2415</v>
      </c>
      <c r="F1018" s="207" t="s">
        <v>2515</v>
      </c>
      <c r="G1018" s="352" t="n">
        <v>9.13</v>
      </c>
      <c r="H1018" s="253" t="n">
        <f aca="false">VLOOKUP(B1018,'INS-SIN-SD-10-2023'!A:D,4,0)</f>
        <v>0.65</v>
      </c>
      <c r="I1018" s="253" t="s">
        <v>2417</v>
      </c>
      <c r="J1018" s="220" t="n">
        <f aca="false">TRUNC((H1018*G1018),2)</f>
        <v>5.93</v>
      </c>
      <c r="M1018" s="220" t="n">
        <f aca="false">VLOOKUP(B1018,'INS-SIN-SD-10-2023'!A:D,4,0)</f>
        <v>0.65</v>
      </c>
      <c r="N1018" s="220" t="n">
        <f aca="false">M1018=H1018</f>
        <v>1</v>
      </c>
      <c r="P1018" s="333" t="s">
        <v>2492</v>
      </c>
    </row>
    <row r="1019" customFormat="false" ht="30" hidden="false" customHeight="false" outlineLevel="0" collapsed="false">
      <c r="A1019" s="351" t="n">
        <f aca="false">IF(O1019&lt;&gt;0,O1019,A1018)</f>
        <v>87257</v>
      </c>
      <c r="B1019" s="205" t="n">
        <v>1292</v>
      </c>
      <c r="C1019" s="206" t="s">
        <v>2784</v>
      </c>
      <c r="D1019" s="206" t="s">
        <v>2967</v>
      </c>
      <c r="E1019" s="207" t="s">
        <v>2415</v>
      </c>
      <c r="F1019" s="207" t="s">
        <v>2414</v>
      </c>
      <c r="G1019" s="352" t="n">
        <v>1.0691</v>
      </c>
      <c r="H1019" s="253" t="n">
        <f aca="false">VLOOKUP(B1019,'INS-SIN-SD-10-2023'!A:D,4,0)</f>
        <v>65.03</v>
      </c>
      <c r="I1019" s="253" t="s">
        <v>2417</v>
      </c>
      <c r="J1019" s="220" t="n">
        <f aca="false">TRUNC((H1019*G1019),2)</f>
        <v>69.52</v>
      </c>
      <c r="M1019" s="220" t="n">
        <f aca="false">VLOOKUP(B1019,'INS-SIN-SD-10-2023'!A:D,4,0)</f>
        <v>65.03</v>
      </c>
      <c r="N1019" s="220" t="n">
        <f aca="false">M1019=H1019</f>
        <v>1</v>
      </c>
      <c r="P1019" s="333" t="s">
        <v>2492</v>
      </c>
    </row>
    <row r="1020" customFormat="false" ht="15" hidden="false" customHeight="false" outlineLevel="0" collapsed="false">
      <c r="A1020" s="351" t="n">
        <f aca="false">IF(O1020&lt;&gt;0,O1020,A1019)</f>
        <v>87257</v>
      </c>
      <c r="B1020" s="205" t="n">
        <v>34357</v>
      </c>
      <c r="C1020" s="206" t="s">
        <v>2784</v>
      </c>
      <c r="D1020" s="206" t="s">
        <v>2965</v>
      </c>
      <c r="E1020" s="207" t="s">
        <v>2415</v>
      </c>
      <c r="F1020" s="207" t="s">
        <v>2515</v>
      </c>
      <c r="G1020" s="352" t="n">
        <v>0.141</v>
      </c>
      <c r="H1020" s="253" t="n">
        <f aca="false">VLOOKUP(B1020,'INS-SIN-SD-10-2023'!A:D,4,0)</f>
        <v>3.81</v>
      </c>
      <c r="I1020" s="253" t="s">
        <v>2417</v>
      </c>
      <c r="J1020" s="220" t="n">
        <f aca="false">TRUNC((H1020*G1020),2)</f>
        <v>0.53</v>
      </c>
      <c r="M1020" s="220" t="n">
        <f aca="false">VLOOKUP(B1020,'INS-SIN-SD-10-2023'!A:D,4,0)</f>
        <v>3.81</v>
      </c>
      <c r="N1020" s="220" t="n">
        <f aca="false">M1020=H1020</f>
        <v>1</v>
      </c>
      <c r="P1020" s="333" t="s">
        <v>2492</v>
      </c>
    </row>
    <row r="1021" customFormat="false" ht="30" hidden="false" customHeight="false" outlineLevel="0" collapsed="false">
      <c r="A1021" s="353" t="n">
        <v>84186</v>
      </c>
      <c r="B1021" s="354" t="s">
        <v>2411</v>
      </c>
      <c r="C1021" s="355" t="s">
        <v>2968</v>
      </c>
      <c r="D1021" s="355" t="s">
        <v>2629</v>
      </c>
      <c r="E1021" s="356" t="s">
        <v>2414</v>
      </c>
      <c r="F1021" s="356" t="s">
        <v>2415</v>
      </c>
      <c r="G1021" s="357" t="s">
        <v>2416</v>
      </c>
      <c r="H1021" s="358" t="s">
        <v>2417</v>
      </c>
      <c r="I1021" s="350" t="n">
        <f aca="false">SUMIF(A:A,A1021,J:J)</f>
        <v>97.01</v>
      </c>
      <c r="K1021" s="220" t="e">
        <f aca="false">VLOOKUP(A1021,'CMP-SIN-SD-10-2023'!A:D,4,0)</f>
        <v>#N/A</v>
      </c>
      <c r="L1021" s="220" t="e">
        <f aca="false">K1021=I1021</f>
        <v>#N/A</v>
      </c>
      <c r="P1021" s="333" t="s">
        <v>2418</v>
      </c>
    </row>
    <row r="1022" customFormat="false" ht="15" hidden="false" customHeight="false" outlineLevel="0" collapsed="false">
      <c r="A1022" s="351" t="n">
        <f aca="false">IF(O1022&lt;&gt;0,O1022,A1021)</f>
        <v>84186</v>
      </c>
      <c r="B1022" s="205" t="n">
        <v>88309</v>
      </c>
      <c r="C1022" s="206" t="s">
        <v>2629</v>
      </c>
      <c r="D1022" s="206" t="s">
        <v>2623</v>
      </c>
      <c r="E1022" s="207" t="s">
        <v>2415</v>
      </c>
      <c r="F1022" s="207" t="s">
        <v>2502</v>
      </c>
      <c r="G1022" s="352" t="n">
        <v>0.17</v>
      </c>
      <c r="H1022" s="253" t="n">
        <f aca="false">VLOOKUP(B1022,'CMP-SIN-SD-10-2023'!A:D,4,0)</f>
        <v>29.53</v>
      </c>
      <c r="I1022" s="253" t="s">
        <v>2417</v>
      </c>
      <c r="J1022" s="220" t="n">
        <f aca="false">TRUNC((H1022*G1022),2)</f>
        <v>5.02</v>
      </c>
      <c r="M1022" s="220" t="n">
        <f aca="false">VLOOKUP(B1022,'CMP-SIN-SD-10-2023'!A:D,4,0)</f>
        <v>29.53</v>
      </c>
      <c r="N1022" s="220" t="n">
        <f aca="false">M1022=H1022</f>
        <v>1</v>
      </c>
      <c r="P1022" s="333" t="s">
        <v>2418</v>
      </c>
    </row>
    <row r="1023" customFormat="false" ht="15" hidden="false" customHeight="false" outlineLevel="0" collapsed="false">
      <c r="A1023" s="351" t="n">
        <f aca="false">IF(O1023&lt;&gt;0,O1023,A1022)</f>
        <v>84186</v>
      </c>
      <c r="B1023" s="205" t="n">
        <v>88316</v>
      </c>
      <c r="C1023" s="206" t="s">
        <v>2629</v>
      </c>
      <c r="D1023" s="206" t="s">
        <v>2512</v>
      </c>
      <c r="E1023" s="207" t="s">
        <v>2415</v>
      </c>
      <c r="F1023" s="207" t="s">
        <v>2502</v>
      </c>
      <c r="G1023" s="352" t="n">
        <v>0.17</v>
      </c>
      <c r="H1023" s="253" t="n">
        <f aca="false">VLOOKUP(B1023,'CMP-SIN-SD-10-2023'!A:D,4,0)</f>
        <v>21.91</v>
      </c>
      <c r="I1023" s="253" t="s">
        <v>2417</v>
      </c>
      <c r="J1023" s="220" t="n">
        <f aca="false">TRUNC((H1023*G1023),2)</f>
        <v>3.72</v>
      </c>
      <c r="M1023" s="220" t="n">
        <f aca="false">VLOOKUP(B1023,'CMP-SIN-SD-10-2023'!A:D,4,0)</f>
        <v>21.91</v>
      </c>
      <c r="N1023" s="220" t="n">
        <f aca="false">M1023=H1023</f>
        <v>1</v>
      </c>
      <c r="P1023" s="333" t="s">
        <v>2418</v>
      </c>
    </row>
    <row r="1024" customFormat="false" ht="15" hidden="false" customHeight="false" outlineLevel="0" collapsed="false">
      <c r="A1024" s="351" t="n">
        <f aca="false">IF(O1024&lt;&gt;0,O1024,A1023)</f>
        <v>84186</v>
      </c>
      <c r="B1024" s="205" t="n">
        <v>4791</v>
      </c>
      <c r="C1024" s="206" t="s">
        <v>2629</v>
      </c>
      <c r="D1024" s="206" t="s">
        <v>2969</v>
      </c>
      <c r="E1024" s="207" t="s">
        <v>2415</v>
      </c>
      <c r="F1024" s="207" t="s">
        <v>2515</v>
      </c>
      <c r="G1024" s="352" t="n">
        <v>0.4</v>
      </c>
      <c r="H1024" s="253" t="n">
        <f aca="false">VLOOKUP(B1024,'INS-SIN-SD-10-2023'!A:D,4,0)</f>
        <v>50.28</v>
      </c>
      <c r="I1024" s="253" t="s">
        <v>2417</v>
      </c>
      <c r="J1024" s="220" t="n">
        <f aca="false">TRUNC((H1024*G1024),2)</f>
        <v>20.11</v>
      </c>
      <c r="M1024" s="220" t="n">
        <f aca="false">VLOOKUP(B1024,'INS-SIN-SD-10-2023'!A:D,4,0)</f>
        <v>50.28</v>
      </c>
      <c r="N1024" s="220" t="n">
        <f aca="false">M1024=H1024</f>
        <v>1</v>
      </c>
      <c r="P1024" s="333" t="s">
        <v>2492</v>
      </c>
    </row>
    <row r="1025" customFormat="false" ht="30" hidden="false" customHeight="false" outlineLevel="0" collapsed="false">
      <c r="A1025" s="351" t="n">
        <f aca="false">IF(O1025&lt;&gt;0,O1025,A1024)</f>
        <v>84186</v>
      </c>
      <c r="B1025" s="205" t="n">
        <v>4801</v>
      </c>
      <c r="C1025" s="206" t="s">
        <v>2629</v>
      </c>
      <c r="D1025" s="206" t="s">
        <v>2970</v>
      </c>
      <c r="E1025" s="207" t="s">
        <v>2415</v>
      </c>
      <c r="F1025" s="207" t="s">
        <v>2414</v>
      </c>
      <c r="G1025" s="352" t="n">
        <v>1.05</v>
      </c>
      <c r="H1025" s="253" t="n">
        <f aca="false">VLOOKUP(B1025,'INS-SIN-SD-10-2023'!A:D,4,0)</f>
        <v>64.92</v>
      </c>
      <c r="I1025" s="253" t="s">
        <v>2417</v>
      </c>
      <c r="J1025" s="220" t="n">
        <f aca="false">TRUNC((H1025*G1025),2)</f>
        <v>68.16</v>
      </c>
      <c r="M1025" s="220" t="n">
        <f aca="false">VLOOKUP(B1025,'INS-SIN-SD-10-2023'!A:D,4,0)</f>
        <v>64.92</v>
      </c>
      <c r="N1025" s="220" t="n">
        <f aca="false">M1025=H1025</f>
        <v>1</v>
      </c>
      <c r="P1025" s="333" t="s">
        <v>2492</v>
      </c>
    </row>
    <row r="1026" customFormat="false" ht="30" hidden="false" customHeight="false" outlineLevel="0" collapsed="false">
      <c r="A1026" s="353" t="s">
        <v>147</v>
      </c>
      <c r="B1026" s="354" t="s">
        <v>2411</v>
      </c>
      <c r="C1026" s="355" t="s">
        <v>2971</v>
      </c>
      <c r="D1026" s="355" t="s">
        <v>2972</v>
      </c>
      <c r="E1026" s="356" t="s">
        <v>2414</v>
      </c>
      <c r="F1026" s="356" t="s">
        <v>2415</v>
      </c>
      <c r="G1026" s="357" t="s">
        <v>2416</v>
      </c>
      <c r="H1026" s="358" t="s">
        <v>2417</v>
      </c>
      <c r="I1026" s="350" t="n">
        <f aca="false">SUMIF(A:A,A1026,J:J)</f>
        <v>107.54</v>
      </c>
      <c r="K1026" s="220" t="e">
        <f aca="false">VLOOKUP(A1026,'CMP-SIN-SD-10-2023'!A:D,4,0)</f>
        <v>#N/A</v>
      </c>
      <c r="L1026" s="220" t="e">
        <f aca="false">K1026=I1026</f>
        <v>#N/A</v>
      </c>
      <c r="P1026" s="333" t="s">
        <v>2418</v>
      </c>
    </row>
    <row r="1027" customFormat="false" ht="15" hidden="false" customHeight="false" outlineLevel="0" collapsed="false">
      <c r="A1027" s="351" t="str">
        <f aca="false">IF(O1027&lt;&gt;0,O1027,A1026)</f>
        <v>221001/AGETOP</v>
      </c>
      <c r="B1027" s="205" t="n">
        <v>88309</v>
      </c>
      <c r="C1027" s="206" t="s">
        <v>2972</v>
      </c>
      <c r="D1027" s="206" t="s">
        <v>2623</v>
      </c>
      <c r="E1027" s="207" t="s">
        <v>2415</v>
      </c>
      <c r="F1027" s="207" t="s">
        <v>2502</v>
      </c>
      <c r="G1027" s="352" t="n">
        <v>0.4569</v>
      </c>
      <c r="H1027" s="253" t="n">
        <f aca="false">VLOOKUP(B1027,'CMP-SIN-SD-10-2023'!A:D,4,0)</f>
        <v>29.53</v>
      </c>
      <c r="I1027" s="253" t="s">
        <v>2417</v>
      </c>
      <c r="J1027" s="220" t="n">
        <f aca="false">TRUNC((H1027*G1027),2)</f>
        <v>13.49</v>
      </c>
      <c r="M1027" s="220" t="n">
        <f aca="false">VLOOKUP(B1027,'CMP-SIN-SD-10-2023'!A:D,4,0)</f>
        <v>29.53</v>
      </c>
      <c r="N1027" s="220" t="n">
        <f aca="false">M1027=H1027</f>
        <v>1</v>
      </c>
      <c r="P1027" s="333" t="s">
        <v>2626</v>
      </c>
    </row>
    <row r="1028" customFormat="false" ht="15" hidden="false" customHeight="false" outlineLevel="0" collapsed="false">
      <c r="A1028" s="351" t="str">
        <f aca="false">IF(O1028&lt;&gt;0,O1028,A1027)</f>
        <v>221001/AGETOP</v>
      </c>
      <c r="B1028" s="205" t="n">
        <v>88316</v>
      </c>
      <c r="C1028" s="206" t="s">
        <v>2972</v>
      </c>
      <c r="D1028" s="206" t="s">
        <v>2512</v>
      </c>
      <c r="E1028" s="207" t="s">
        <v>2415</v>
      </c>
      <c r="F1028" s="207" t="s">
        <v>2502</v>
      </c>
      <c r="G1028" s="352" t="n">
        <v>0.6091</v>
      </c>
      <c r="H1028" s="253" t="n">
        <f aca="false">VLOOKUP(B1028,'CMP-SIN-SD-10-2023'!A:D,4,0)</f>
        <v>21.91</v>
      </c>
      <c r="I1028" s="253" t="s">
        <v>2417</v>
      </c>
      <c r="J1028" s="220" t="n">
        <f aca="false">TRUNC((H1028*G1028),2)</f>
        <v>13.34</v>
      </c>
      <c r="M1028" s="220" t="n">
        <f aca="false">VLOOKUP(B1028,'CMP-SIN-SD-10-2023'!A:D,4,0)</f>
        <v>21.91</v>
      </c>
      <c r="N1028" s="220" t="n">
        <f aca="false">M1028=H1028</f>
        <v>1</v>
      </c>
      <c r="P1028" s="333" t="s">
        <v>2626</v>
      </c>
    </row>
    <row r="1029" customFormat="false" ht="15" hidden="false" customHeight="false" outlineLevel="0" collapsed="false">
      <c r="A1029" s="351" t="str">
        <f aca="false">IF(O1029&lt;&gt;0,O1029,A1028)</f>
        <v>221001/AGETOP</v>
      </c>
      <c r="B1029" s="205" t="n">
        <v>104</v>
      </c>
      <c r="C1029" s="206" t="s">
        <v>2972</v>
      </c>
      <c r="D1029" s="206" t="s">
        <v>2973</v>
      </c>
      <c r="E1029" s="207" t="s">
        <v>2415</v>
      </c>
      <c r="F1029" s="207" t="s">
        <v>2974</v>
      </c>
      <c r="G1029" s="352" t="n">
        <v>0.0252</v>
      </c>
      <c r="H1029" s="253" t="n">
        <v>82.85</v>
      </c>
      <c r="I1029" s="253" t="s">
        <v>2417</v>
      </c>
      <c r="J1029" s="220" t="n">
        <f aca="false">TRUNC((H1029*G1029),2)</f>
        <v>2.08</v>
      </c>
      <c r="M1029" s="220" t="e">
        <f aca="false">VLOOKUP(B1029,'CMP-SIN-SD-10-2023'!A:D,4,0)</f>
        <v>#N/A</v>
      </c>
      <c r="N1029" s="220" t="e">
        <f aca="false">M1029=H1029</f>
        <v>#N/A</v>
      </c>
      <c r="P1029" s="333" t="s">
        <v>2626</v>
      </c>
    </row>
    <row r="1030" customFormat="false" ht="15" hidden="false" customHeight="false" outlineLevel="0" collapsed="false">
      <c r="A1030" s="351" t="str">
        <f aca="false">IF(O1030&lt;&gt;0,O1030,A1029)</f>
        <v>221001/AGETOP</v>
      </c>
      <c r="B1030" s="205" t="n">
        <v>1215</v>
      </c>
      <c r="C1030" s="206" t="s">
        <v>2972</v>
      </c>
      <c r="D1030" s="206" t="s">
        <v>2975</v>
      </c>
      <c r="E1030" s="207" t="s">
        <v>2415</v>
      </c>
      <c r="F1030" s="207" t="s">
        <v>2976</v>
      </c>
      <c r="G1030" s="352" t="n">
        <v>13.16</v>
      </c>
      <c r="H1030" s="253" t="n">
        <v>0.39</v>
      </c>
      <c r="I1030" s="253" t="s">
        <v>2417</v>
      </c>
      <c r="J1030" s="220" t="n">
        <f aca="false">TRUNC((H1030*G1030),2)</f>
        <v>5.13</v>
      </c>
      <c r="M1030" s="220" t="e">
        <f aca="false">VLOOKUP(B1030,'INS-SIN-SD-10-2023'!A:D,4,0)</f>
        <v>#N/A</v>
      </c>
      <c r="N1030" s="220" t="e">
        <f aca="false">M1030=H1030</f>
        <v>#N/A</v>
      </c>
      <c r="P1030" s="333" t="s">
        <v>2626</v>
      </c>
    </row>
    <row r="1031" customFormat="false" ht="15" hidden="false" customHeight="false" outlineLevel="0" collapsed="false">
      <c r="A1031" s="351" t="str">
        <f aca="false">IF(O1031&lt;&gt;0,O1031,A1030)</f>
        <v>221001/AGETOP</v>
      </c>
      <c r="B1031" s="205" t="n">
        <v>2146</v>
      </c>
      <c r="C1031" s="206" t="s">
        <v>2972</v>
      </c>
      <c r="D1031" s="206" t="s">
        <v>2977</v>
      </c>
      <c r="E1031" s="207" t="s">
        <v>2415</v>
      </c>
      <c r="F1031" s="207" t="s">
        <v>2978</v>
      </c>
      <c r="G1031" s="352" t="n">
        <v>1.05</v>
      </c>
      <c r="H1031" s="253" t="n">
        <v>70</v>
      </c>
      <c r="I1031" s="253" t="s">
        <v>2417</v>
      </c>
      <c r="J1031" s="220" t="n">
        <f aca="false">TRUNC((H1031*G1031),2)</f>
        <v>73.5</v>
      </c>
      <c r="M1031" s="220" t="e">
        <f aca="false">VLOOKUP(B1031,'INS-SIN-SD-10-2023'!A:D,4,0)</f>
        <v>#N/A</v>
      </c>
      <c r="N1031" s="220" t="e">
        <f aca="false">M1031=H1031</f>
        <v>#N/A</v>
      </c>
      <c r="P1031" s="333" t="s">
        <v>2626</v>
      </c>
    </row>
    <row r="1032" customFormat="false" ht="60" hidden="false" customHeight="false" outlineLevel="0" collapsed="false">
      <c r="A1032" s="353" t="n">
        <v>87680</v>
      </c>
      <c r="B1032" s="354" t="s">
        <v>2411</v>
      </c>
      <c r="C1032" s="355" t="s">
        <v>2979</v>
      </c>
      <c r="D1032" s="355" t="s">
        <v>2808</v>
      </c>
      <c r="E1032" s="356" t="s">
        <v>2414</v>
      </c>
      <c r="F1032" s="356" t="s">
        <v>2415</v>
      </c>
      <c r="G1032" s="357" t="s">
        <v>2416</v>
      </c>
      <c r="H1032" s="358" t="s">
        <v>2417</v>
      </c>
      <c r="I1032" s="350" t="n">
        <f aca="false">SUMIF(A:A,A1032,J:J)</f>
        <v>46.69</v>
      </c>
      <c r="K1032" s="220" t="n">
        <f aca="false">VLOOKUP(A1032,'CMP-SIN-SD-10-2023'!A:D,4,0)</f>
        <v>46.69</v>
      </c>
      <c r="L1032" s="220" t="n">
        <f aca="false">K1032=I1032</f>
        <v>1</v>
      </c>
      <c r="P1032" s="333" t="s">
        <v>2418</v>
      </c>
    </row>
    <row r="1033" customFormat="false" ht="45" hidden="false" customHeight="false" outlineLevel="0" collapsed="false">
      <c r="A1033" s="351" t="n">
        <f aca="false">IF(O1033&lt;&gt;0,O1033,A1032)</f>
        <v>87680</v>
      </c>
      <c r="B1033" s="205" t="n">
        <v>87301</v>
      </c>
      <c r="C1033" s="206" t="s">
        <v>2808</v>
      </c>
      <c r="D1033" s="206" t="s">
        <v>2980</v>
      </c>
      <c r="E1033" s="207" t="s">
        <v>2415</v>
      </c>
      <c r="F1033" s="207" t="s">
        <v>2438</v>
      </c>
      <c r="G1033" s="352" t="n">
        <v>0.053</v>
      </c>
      <c r="H1033" s="253" t="n">
        <f aca="false">VLOOKUP(B1033,'CMP-SIN-SD-10-2023'!A:D,4,0)</f>
        <v>691.86</v>
      </c>
      <c r="I1033" s="253" t="s">
        <v>2417</v>
      </c>
      <c r="J1033" s="220" t="n">
        <f aca="false">TRUNC((H1033*G1033),2)</f>
        <v>36.66</v>
      </c>
      <c r="M1033" s="220" t="n">
        <f aca="false">VLOOKUP(B1033,'CMP-SIN-SD-10-2023'!A:D,4,0)</f>
        <v>691.86</v>
      </c>
      <c r="N1033" s="220" t="n">
        <f aca="false">M1033=H1033</f>
        <v>1</v>
      </c>
      <c r="P1033" s="333" t="s">
        <v>2418</v>
      </c>
    </row>
    <row r="1034" customFormat="false" ht="15" hidden="false" customHeight="false" outlineLevel="0" collapsed="false">
      <c r="A1034" s="351" t="n">
        <f aca="false">IF(O1034&lt;&gt;0,O1034,A1033)</f>
        <v>87680</v>
      </c>
      <c r="B1034" s="205" t="n">
        <v>88309</v>
      </c>
      <c r="C1034" s="206" t="s">
        <v>2808</v>
      </c>
      <c r="D1034" s="206" t="s">
        <v>2623</v>
      </c>
      <c r="E1034" s="207" t="s">
        <v>2415</v>
      </c>
      <c r="F1034" s="207" t="s">
        <v>2502</v>
      </c>
      <c r="G1034" s="352" t="n">
        <v>0.248</v>
      </c>
      <c r="H1034" s="253" t="n">
        <f aca="false">VLOOKUP(B1034,'CMP-SIN-SD-10-2023'!A:D,4,0)</f>
        <v>29.53</v>
      </c>
      <c r="I1034" s="253" t="s">
        <v>2417</v>
      </c>
      <c r="J1034" s="220" t="n">
        <f aca="false">TRUNC((H1034*G1034),2)</f>
        <v>7.32</v>
      </c>
      <c r="M1034" s="220" t="n">
        <f aca="false">VLOOKUP(B1034,'CMP-SIN-SD-10-2023'!A:D,4,0)</f>
        <v>29.53</v>
      </c>
      <c r="N1034" s="220" t="n">
        <f aca="false">M1034=H1034</f>
        <v>1</v>
      </c>
      <c r="P1034" s="333" t="s">
        <v>2418</v>
      </c>
    </row>
    <row r="1035" customFormat="false" ht="15" hidden="false" customHeight="false" outlineLevel="0" collapsed="false">
      <c r="A1035" s="351" t="n">
        <f aca="false">IF(O1035&lt;&gt;0,O1035,A1034)</f>
        <v>87680</v>
      </c>
      <c r="B1035" s="205" t="n">
        <v>88316</v>
      </c>
      <c r="C1035" s="206" t="s">
        <v>2808</v>
      </c>
      <c r="D1035" s="206" t="s">
        <v>2512</v>
      </c>
      <c r="E1035" s="207" t="s">
        <v>2415</v>
      </c>
      <c r="F1035" s="207" t="s">
        <v>2502</v>
      </c>
      <c r="G1035" s="352" t="n">
        <v>0.124</v>
      </c>
      <c r="H1035" s="253" t="n">
        <f aca="false">VLOOKUP(B1035,'CMP-SIN-SD-10-2023'!A:D,4,0)</f>
        <v>21.91</v>
      </c>
      <c r="I1035" s="253" t="s">
        <v>2417</v>
      </c>
      <c r="J1035" s="220" t="n">
        <f aca="false">TRUNC((H1035*G1035),2)</f>
        <v>2.71</v>
      </c>
      <c r="M1035" s="220" t="n">
        <f aca="false">VLOOKUP(B1035,'CMP-SIN-SD-10-2023'!A:D,4,0)</f>
        <v>21.91</v>
      </c>
      <c r="N1035" s="220" t="n">
        <f aca="false">M1035=H1035</f>
        <v>1</v>
      </c>
      <c r="P1035" s="333" t="s">
        <v>2418</v>
      </c>
    </row>
    <row r="1036" customFormat="false" ht="45" hidden="false" customHeight="false" outlineLevel="0" collapsed="false">
      <c r="A1036" s="353" t="n">
        <v>97083</v>
      </c>
      <c r="B1036" s="354" t="s">
        <v>2411</v>
      </c>
      <c r="C1036" s="355" t="s">
        <v>2981</v>
      </c>
      <c r="D1036" s="355" t="s">
        <v>2640</v>
      </c>
      <c r="E1036" s="356" t="s">
        <v>2414</v>
      </c>
      <c r="F1036" s="356" t="s">
        <v>2415</v>
      </c>
      <c r="G1036" s="357" t="s">
        <v>2416</v>
      </c>
      <c r="H1036" s="358" t="s">
        <v>2417</v>
      </c>
      <c r="I1036" s="350" t="n">
        <f aca="false">SUMIF(A:A,A1036,J:J)</f>
        <v>3.45</v>
      </c>
      <c r="K1036" s="220" t="n">
        <f aca="false">VLOOKUP(A1036,'CMP-SIN-SD-10-2023'!A:D,4,0)</f>
        <v>3.45</v>
      </c>
      <c r="L1036" s="220" t="n">
        <f aca="false">K1036=I1036</f>
        <v>1</v>
      </c>
      <c r="P1036" s="333" t="s">
        <v>2418</v>
      </c>
    </row>
    <row r="1037" customFormat="false" ht="15" hidden="false" customHeight="false" outlineLevel="0" collapsed="false">
      <c r="A1037" s="351" t="n">
        <f aca="false">IF(O1037&lt;&gt;0,O1037,A1036)</f>
        <v>97083</v>
      </c>
      <c r="B1037" s="205" t="n">
        <v>88309</v>
      </c>
      <c r="C1037" s="206" t="s">
        <v>2640</v>
      </c>
      <c r="D1037" s="206" t="s">
        <v>2623</v>
      </c>
      <c r="E1037" s="207" t="s">
        <v>2415</v>
      </c>
      <c r="F1037" s="207" t="s">
        <v>2502</v>
      </c>
      <c r="G1037" s="352" t="n">
        <v>0.045</v>
      </c>
      <c r="H1037" s="253" t="n">
        <f aca="false">VLOOKUP(B1037,'CMP-SIN-SD-10-2023'!A:D,4,0)</f>
        <v>29.53</v>
      </c>
      <c r="I1037" s="253" t="s">
        <v>2417</v>
      </c>
      <c r="J1037" s="220" t="n">
        <f aca="false">TRUNC((H1037*G1037),2)</f>
        <v>1.32</v>
      </c>
      <c r="M1037" s="220" t="n">
        <f aca="false">VLOOKUP(B1037,'CMP-SIN-SD-10-2023'!A:D,4,0)</f>
        <v>29.53</v>
      </c>
      <c r="N1037" s="220" t="n">
        <f aca="false">M1037=H1037</f>
        <v>1</v>
      </c>
      <c r="P1037" s="333" t="s">
        <v>2418</v>
      </c>
    </row>
    <row r="1038" customFormat="false" ht="15" hidden="false" customHeight="false" outlineLevel="0" collapsed="false">
      <c r="A1038" s="351" t="n">
        <f aca="false">IF(O1038&lt;&gt;0,O1038,A1037)</f>
        <v>97083</v>
      </c>
      <c r="B1038" s="205" t="n">
        <v>88316</v>
      </c>
      <c r="C1038" s="206" t="s">
        <v>2640</v>
      </c>
      <c r="D1038" s="206" t="s">
        <v>2512</v>
      </c>
      <c r="E1038" s="207" t="s">
        <v>2415</v>
      </c>
      <c r="F1038" s="207" t="s">
        <v>2502</v>
      </c>
      <c r="G1038" s="352" t="n">
        <v>0.089</v>
      </c>
      <c r="H1038" s="253" t="n">
        <f aca="false">VLOOKUP(B1038,'CMP-SIN-SD-10-2023'!A:D,4,0)</f>
        <v>21.91</v>
      </c>
      <c r="I1038" s="253" t="s">
        <v>2417</v>
      </c>
      <c r="J1038" s="220" t="n">
        <f aca="false">TRUNC((H1038*G1038),2)</f>
        <v>1.94</v>
      </c>
      <c r="M1038" s="220" t="n">
        <f aca="false">VLOOKUP(B1038,'CMP-SIN-SD-10-2023'!A:D,4,0)</f>
        <v>21.91</v>
      </c>
      <c r="N1038" s="220" t="n">
        <f aca="false">M1038=H1038</f>
        <v>1</v>
      </c>
      <c r="P1038" s="333" t="s">
        <v>2418</v>
      </c>
    </row>
    <row r="1039" customFormat="false" ht="30" hidden="false" customHeight="false" outlineLevel="0" collapsed="false">
      <c r="A1039" s="351" t="n">
        <f aca="false">IF(O1039&lt;&gt;0,O1039,A1038)</f>
        <v>97083</v>
      </c>
      <c r="B1039" s="205" t="n">
        <v>95264</v>
      </c>
      <c r="C1039" s="206" t="s">
        <v>2640</v>
      </c>
      <c r="D1039" s="206" t="s">
        <v>2982</v>
      </c>
      <c r="E1039" s="207" t="s">
        <v>2415</v>
      </c>
      <c r="F1039" s="207" t="s">
        <v>2603</v>
      </c>
      <c r="G1039" s="352" t="n">
        <v>0.025</v>
      </c>
      <c r="H1039" s="253" t="n">
        <f aca="false">VLOOKUP(B1039,'CMP-SIN-SD-10-2023'!A:D,4,0)</f>
        <v>6.64</v>
      </c>
      <c r="I1039" s="253" t="s">
        <v>2417</v>
      </c>
      <c r="J1039" s="220" t="n">
        <f aca="false">TRUNC((H1039*G1039),2)</f>
        <v>0.16</v>
      </c>
      <c r="M1039" s="220" t="n">
        <f aca="false">VLOOKUP(B1039,'CMP-SIN-SD-10-2023'!A:D,4,0)</f>
        <v>6.64</v>
      </c>
      <c r="N1039" s="220" t="n">
        <f aca="false">M1039=H1039</f>
        <v>1</v>
      </c>
      <c r="P1039" s="333" t="s">
        <v>2418</v>
      </c>
    </row>
    <row r="1040" customFormat="false" ht="30" hidden="false" customHeight="false" outlineLevel="0" collapsed="false">
      <c r="A1040" s="351" t="n">
        <f aca="false">IF(O1040&lt;&gt;0,O1040,A1039)</f>
        <v>97083</v>
      </c>
      <c r="B1040" s="205" t="n">
        <v>95265</v>
      </c>
      <c r="C1040" s="206" t="s">
        <v>2640</v>
      </c>
      <c r="D1040" s="206" t="s">
        <v>2983</v>
      </c>
      <c r="E1040" s="207" t="s">
        <v>2415</v>
      </c>
      <c r="F1040" s="207" t="s">
        <v>2605</v>
      </c>
      <c r="G1040" s="352" t="n">
        <v>0.042</v>
      </c>
      <c r="H1040" s="253" t="n">
        <f aca="false">VLOOKUP(B1040,'CMP-SIN-SD-10-2023'!A:D,4,0)</f>
        <v>0.87</v>
      </c>
      <c r="I1040" s="253" t="s">
        <v>2417</v>
      </c>
      <c r="J1040" s="220" t="n">
        <f aca="false">TRUNC((H1040*G1040),2)</f>
        <v>0.03</v>
      </c>
      <c r="M1040" s="220" t="n">
        <f aca="false">VLOOKUP(B1040,'CMP-SIN-SD-10-2023'!A:D,4,0)</f>
        <v>0.87</v>
      </c>
      <c r="N1040" s="220" t="n">
        <f aca="false">M1040=H1040</f>
        <v>1</v>
      </c>
      <c r="P1040" s="333" t="s">
        <v>2418</v>
      </c>
    </row>
    <row r="1041" customFormat="false" ht="30" hidden="false" customHeight="false" outlineLevel="0" collapsed="false">
      <c r="A1041" s="353" t="n">
        <v>97113</v>
      </c>
      <c r="B1041" s="354" t="s">
        <v>2411</v>
      </c>
      <c r="C1041" s="355" t="s">
        <v>2984</v>
      </c>
      <c r="D1041" s="355" t="s">
        <v>2985</v>
      </c>
      <c r="E1041" s="356" t="s">
        <v>2414</v>
      </c>
      <c r="F1041" s="356" t="s">
        <v>2415</v>
      </c>
      <c r="G1041" s="357" t="s">
        <v>2416</v>
      </c>
      <c r="H1041" s="358" t="s">
        <v>2417</v>
      </c>
      <c r="I1041" s="350" t="n">
        <f aca="false">SUMIF(A:A,A1041,J:J)</f>
        <v>2.64</v>
      </c>
      <c r="K1041" s="220" t="n">
        <f aca="false">VLOOKUP(A1041,'CMP-SIN-SD-10-2023'!A:D,4,0)</f>
        <v>2.64</v>
      </c>
      <c r="L1041" s="220" t="n">
        <f aca="false">K1041=I1041</f>
        <v>1</v>
      </c>
      <c r="P1041" s="333" t="s">
        <v>2418</v>
      </c>
    </row>
    <row r="1042" customFormat="false" ht="15" hidden="false" customHeight="false" outlineLevel="0" collapsed="false">
      <c r="A1042" s="351" t="n">
        <f aca="false">IF(O1042&lt;&gt;0,O1042,A1041)</f>
        <v>97113</v>
      </c>
      <c r="B1042" s="205" t="n">
        <v>88309</v>
      </c>
      <c r="C1042" s="206" t="s">
        <v>2985</v>
      </c>
      <c r="D1042" s="206" t="s">
        <v>2623</v>
      </c>
      <c r="E1042" s="207" t="s">
        <v>2415</v>
      </c>
      <c r="F1042" s="207" t="s">
        <v>2502</v>
      </c>
      <c r="G1042" s="352" t="n">
        <v>0.00491</v>
      </c>
      <c r="H1042" s="253" t="n">
        <f aca="false">VLOOKUP(B1042,'CMP-SIN-SD-10-2023'!A:D,4,0)</f>
        <v>29.53</v>
      </c>
      <c r="I1042" s="253" t="s">
        <v>2417</v>
      </c>
      <c r="J1042" s="220" t="n">
        <f aca="false">TRUNC((H1042*G1042),2)</f>
        <v>0.14</v>
      </c>
      <c r="M1042" s="220" t="n">
        <f aca="false">VLOOKUP(B1042,'CMP-SIN-SD-10-2023'!A:D,4,0)</f>
        <v>29.53</v>
      </c>
      <c r="N1042" s="220" t="n">
        <f aca="false">M1042=H1042</f>
        <v>1</v>
      </c>
      <c r="P1042" s="333" t="s">
        <v>2418</v>
      </c>
    </row>
    <row r="1043" customFormat="false" ht="15" hidden="false" customHeight="false" outlineLevel="0" collapsed="false">
      <c r="A1043" s="351" t="n">
        <f aca="false">IF(O1043&lt;&gt;0,O1043,A1042)</f>
        <v>97113</v>
      </c>
      <c r="B1043" s="205" t="n">
        <v>88316</v>
      </c>
      <c r="C1043" s="206" t="s">
        <v>2985</v>
      </c>
      <c r="D1043" s="206" t="s">
        <v>2512</v>
      </c>
      <c r="E1043" s="207" t="s">
        <v>2415</v>
      </c>
      <c r="F1043" s="207" t="s">
        <v>2502</v>
      </c>
      <c r="G1043" s="352" t="n">
        <v>0.00589</v>
      </c>
      <c r="H1043" s="253" t="n">
        <f aca="false">VLOOKUP(B1043,'CMP-SIN-SD-10-2023'!A:D,4,0)</f>
        <v>21.91</v>
      </c>
      <c r="I1043" s="253" t="s">
        <v>2417</v>
      </c>
      <c r="J1043" s="220" t="n">
        <f aca="false">TRUNC((H1043*G1043),2)</f>
        <v>0.12</v>
      </c>
      <c r="M1043" s="220" t="n">
        <f aca="false">VLOOKUP(B1043,'CMP-SIN-SD-10-2023'!A:D,4,0)</f>
        <v>21.91</v>
      </c>
      <c r="N1043" s="220" t="n">
        <f aca="false">M1043=H1043</f>
        <v>1</v>
      </c>
      <c r="P1043" s="333" t="s">
        <v>2418</v>
      </c>
    </row>
    <row r="1044" customFormat="false" ht="15" hidden="false" customHeight="false" outlineLevel="0" collapsed="false">
      <c r="A1044" s="351" t="n">
        <f aca="false">IF(O1044&lt;&gt;0,O1044,A1043)</f>
        <v>97113</v>
      </c>
      <c r="B1044" s="205" t="n">
        <v>42408</v>
      </c>
      <c r="C1044" s="206" t="s">
        <v>2985</v>
      </c>
      <c r="D1044" s="206" t="s">
        <v>2986</v>
      </c>
      <c r="E1044" s="207" t="s">
        <v>2415</v>
      </c>
      <c r="F1044" s="207" t="s">
        <v>2414</v>
      </c>
      <c r="G1044" s="352" t="n">
        <v>1.128</v>
      </c>
      <c r="H1044" s="253" t="n">
        <f aca="false">VLOOKUP(B1044,'INS-SIN-SD-10-2023'!A:D,4,0)</f>
        <v>2.11</v>
      </c>
      <c r="I1044" s="253" t="s">
        <v>2417</v>
      </c>
      <c r="J1044" s="220" t="n">
        <f aca="false">TRUNC((H1044*G1044),2)</f>
        <v>2.38</v>
      </c>
      <c r="M1044" s="220" t="n">
        <f aca="false">VLOOKUP(B1044,'INS-SIN-SD-10-2023'!A:D,4,0)</f>
        <v>2.11</v>
      </c>
      <c r="N1044" s="220" t="n">
        <f aca="false">M1044=H1044</f>
        <v>1</v>
      </c>
      <c r="P1044" s="333" t="s">
        <v>2492</v>
      </c>
    </row>
    <row r="1045" customFormat="false" ht="45" hidden="false" customHeight="false" outlineLevel="0" collapsed="false">
      <c r="A1045" s="353" t="n">
        <v>94962</v>
      </c>
      <c r="B1045" s="354" t="s">
        <v>2411</v>
      </c>
      <c r="C1045" s="355" t="s">
        <v>2987</v>
      </c>
      <c r="D1045" s="355" t="s">
        <v>2834</v>
      </c>
      <c r="E1045" s="356" t="s">
        <v>2438</v>
      </c>
      <c r="F1045" s="356" t="s">
        <v>2415</v>
      </c>
      <c r="G1045" s="357" t="s">
        <v>2416</v>
      </c>
      <c r="H1045" s="358" t="s">
        <v>2417</v>
      </c>
      <c r="I1045" s="350" t="n">
        <f aca="false">SUMIF(A:A,A1045,J:J)</f>
        <v>499.87</v>
      </c>
      <c r="K1045" s="220" t="n">
        <f aca="false">VLOOKUP(A1045,'CMP-SIN-SD-10-2023'!A:D,4,0)</f>
        <v>499.87</v>
      </c>
      <c r="L1045" s="220" t="n">
        <f aca="false">K1045=I1045</f>
        <v>1</v>
      </c>
      <c r="P1045" s="333" t="s">
        <v>2418</v>
      </c>
    </row>
    <row r="1046" customFormat="false" ht="30" hidden="false" customHeight="false" outlineLevel="0" collapsed="false">
      <c r="A1046" s="351" t="n">
        <f aca="false">IF(O1046&lt;&gt;0,O1046,A1045)</f>
        <v>94962</v>
      </c>
      <c r="B1046" s="205" t="n">
        <v>88377</v>
      </c>
      <c r="C1046" s="206" t="s">
        <v>2834</v>
      </c>
      <c r="D1046" s="206" t="s">
        <v>2988</v>
      </c>
      <c r="E1046" s="207" t="s">
        <v>2415</v>
      </c>
      <c r="F1046" s="207" t="s">
        <v>2502</v>
      </c>
      <c r="G1046" s="352" t="n">
        <v>1.4811</v>
      </c>
      <c r="H1046" s="253" t="n">
        <f aca="false">VLOOKUP(B1046,'CMP-SIN-SD-10-2023'!A:D,4,0)</f>
        <v>24.34</v>
      </c>
      <c r="I1046" s="253" t="s">
        <v>2417</v>
      </c>
      <c r="J1046" s="220" t="n">
        <f aca="false">TRUNC((H1046*G1046),2)</f>
        <v>36.04</v>
      </c>
      <c r="M1046" s="220" t="n">
        <f aca="false">VLOOKUP(B1046,'CMP-SIN-SD-10-2023'!A:D,4,0)</f>
        <v>24.34</v>
      </c>
      <c r="N1046" s="220" t="n">
        <f aca="false">M1046=H1046</f>
        <v>1</v>
      </c>
      <c r="P1046" s="333" t="s">
        <v>2418</v>
      </c>
    </row>
    <row r="1047" customFormat="false" ht="15" hidden="false" customHeight="false" outlineLevel="0" collapsed="false">
      <c r="A1047" s="351" t="n">
        <f aca="false">IF(O1047&lt;&gt;0,O1047,A1046)</f>
        <v>94962</v>
      </c>
      <c r="B1047" s="205" t="n">
        <v>88316</v>
      </c>
      <c r="C1047" s="206" t="s">
        <v>2834</v>
      </c>
      <c r="D1047" s="206" t="s">
        <v>2512</v>
      </c>
      <c r="E1047" s="207" t="s">
        <v>2415</v>
      </c>
      <c r="F1047" s="207" t="s">
        <v>2502</v>
      </c>
      <c r="G1047" s="352" t="n">
        <v>2.3433</v>
      </c>
      <c r="H1047" s="253" t="n">
        <f aca="false">VLOOKUP(B1047,'CMP-SIN-SD-10-2023'!A:D,4,0)</f>
        <v>21.91</v>
      </c>
      <c r="I1047" s="253" t="s">
        <v>2417</v>
      </c>
      <c r="J1047" s="220" t="n">
        <f aca="false">TRUNC((H1047*G1047),2)</f>
        <v>51.34</v>
      </c>
      <c r="M1047" s="220" t="n">
        <f aca="false">VLOOKUP(B1047,'CMP-SIN-SD-10-2023'!A:D,4,0)</f>
        <v>21.91</v>
      </c>
      <c r="N1047" s="220" t="n">
        <f aca="false">M1047=H1047</f>
        <v>1</v>
      </c>
      <c r="P1047" s="333" t="s">
        <v>2418</v>
      </c>
    </row>
    <row r="1048" customFormat="false" ht="45" hidden="false" customHeight="false" outlineLevel="0" collapsed="false">
      <c r="A1048" s="351" t="n">
        <f aca="false">IF(O1048&lt;&gt;0,O1048,A1047)</f>
        <v>94962</v>
      </c>
      <c r="B1048" s="205" t="n">
        <v>88830</v>
      </c>
      <c r="C1048" s="206" t="s">
        <v>2834</v>
      </c>
      <c r="D1048" s="206" t="s">
        <v>2989</v>
      </c>
      <c r="E1048" s="207" t="s">
        <v>2415</v>
      </c>
      <c r="F1048" s="207" t="s">
        <v>2603</v>
      </c>
      <c r="G1048" s="352" t="n">
        <v>0.7623</v>
      </c>
      <c r="H1048" s="253" t="n">
        <f aca="false">VLOOKUP(B1048,'CMP-SIN-SD-10-2023'!A:D,4,0)</f>
        <v>1.67</v>
      </c>
      <c r="I1048" s="253" t="s">
        <v>2417</v>
      </c>
      <c r="J1048" s="220" t="n">
        <f aca="false">TRUNC((H1048*G1048),2)</f>
        <v>1.27</v>
      </c>
      <c r="M1048" s="220" t="n">
        <f aca="false">VLOOKUP(B1048,'CMP-SIN-SD-10-2023'!A:D,4,0)</f>
        <v>1.67</v>
      </c>
      <c r="N1048" s="220" t="n">
        <f aca="false">M1048=H1048</f>
        <v>1</v>
      </c>
      <c r="P1048" s="333" t="s">
        <v>2418</v>
      </c>
    </row>
    <row r="1049" customFormat="false" ht="45" hidden="false" customHeight="false" outlineLevel="0" collapsed="false">
      <c r="A1049" s="351" t="n">
        <f aca="false">IF(O1049&lt;&gt;0,O1049,A1048)</f>
        <v>94962</v>
      </c>
      <c r="B1049" s="205" t="n">
        <v>88831</v>
      </c>
      <c r="C1049" s="206" t="s">
        <v>2834</v>
      </c>
      <c r="D1049" s="206" t="s">
        <v>2990</v>
      </c>
      <c r="E1049" s="207" t="s">
        <v>2415</v>
      </c>
      <c r="F1049" s="207" t="s">
        <v>2605</v>
      </c>
      <c r="G1049" s="352" t="n">
        <v>0.7188</v>
      </c>
      <c r="H1049" s="253" t="n">
        <f aca="false">VLOOKUP(B1049,'CMP-SIN-SD-10-2023'!A:D,4,0)</f>
        <v>0.43</v>
      </c>
      <c r="I1049" s="253" t="s">
        <v>2417</v>
      </c>
      <c r="J1049" s="220" t="n">
        <f aca="false">TRUNC((H1049*G1049),2)</f>
        <v>0.3</v>
      </c>
      <c r="M1049" s="220" t="n">
        <f aca="false">VLOOKUP(B1049,'CMP-SIN-SD-10-2023'!A:D,4,0)</f>
        <v>0.43</v>
      </c>
      <c r="N1049" s="220" t="n">
        <f aca="false">M1049=H1049</f>
        <v>1</v>
      </c>
      <c r="P1049" s="333" t="s">
        <v>2418</v>
      </c>
    </row>
    <row r="1050" customFormat="false" ht="30" hidden="false" customHeight="false" outlineLevel="0" collapsed="false">
      <c r="A1050" s="351" t="n">
        <f aca="false">IF(O1050&lt;&gt;0,O1050,A1049)</f>
        <v>94962</v>
      </c>
      <c r="B1050" s="205" t="n">
        <v>370</v>
      </c>
      <c r="C1050" s="206" t="s">
        <v>2834</v>
      </c>
      <c r="D1050" s="206" t="s">
        <v>2991</v>
      </c>
      <c r="E1050" s="207" t="s">
        <v>2415</v>
      </c>
      <c r="F1050" s="207" t="s">
        <v>2438</v>
      </c>
      <c r="G1050" s="352" t="n">
        <v>0.8269</v>
      </c>
      <c r="H1050" s="253" t="n">
        <f aca="false">VLOOKUP(B1050,'INS-SIN-SD-10-2023'!A:D,4,0)</f>
        <v>202.98</v>
      </c>
      <c r="I1050" s="253" t="s">
        <v>2417</v>
      </c>
      <c r="J1050" s="220" t="n">
        <f aca="false">TRUNC((H1050*G1050),2)</f>
        <v>167.84</v>
      </c>
      <c r="M1050" s="220" t="n">
        <f aca="false">VLOOKUP(B1050,'INS-SIN-SD-10-2023'!A:D,4,0)</f>
        <v>202.98</v>
      </c>
      <c r="N1050" s="220" t="n">
        <f aca="false">M1050=H1050</f>
        <v>1</v>
      </c>
      <c r="P1050" s="333" t="s">
        <v>2492</v>
      </c>
    </row>
    <row r="1051" customFormat="false" ht="15" hidden="false" customHeight="false" outlineLevel="0" collapsed="false">
      <c r="A1051" s="351" t="n">
        <f aca="false">IF(O1051&lt;&gt;0,O1051,A1050)</f>
        <v>94962</v>
      </c>
      <c r="B1051" s="205" t="n">
        <v>1379</v>
      </c>
      <c r="C1051" s="206" t="s">
        <v>2834</v>
      </c>
      <c r="D1051" s="206" t="s">
        <v>2956</v>
      </c>
      <c r="E1051" s="207" t="s">
        <v>2415</v>
      </c>
      <c r="F1051" s="207" t="s">
        <v>2515</v>
      </c>
      <c r="G1051" s="352" t="n">
        <v>212.0194</v>
      </c>
      <c r="H1051" s="253" t="n">
        <f aca="false">VLOOKUP(B1051,'INS-SIN-SD-10-2023'!A:D,4,0)</f>
        <v>0.64</v>
      </c>
      <c r="I1051" s="253" t="s">
        <v>2417</v>
      </c>
      <c r="J1051" s="220" t="n">
        <f aca="false">TRUNC((H1051*G1051),2)</f>
        <v>135.69</v>
      </c>
      <c r="M1051" s="220" t="n">
        <f aca="false">VLOOKUP(B1051,'INS-SIN-SD-10-2023'!A:D,4,0)</f>
        <v>0.64</v>
      </c>
      <c r="N1051" s="220" t="n">
        <f aca="false">M1051=H1051</f>
        <v>1</v>
      </c>
      <c r="P1051" s="333" t="s">
        <v>2492</v>
      </c>
    </row>
    <row r="1052" customFormat="false" ht="30" hidden="false" customHeight="false" outlineLevel="0" collapsed="false">
      <c r="A1052" s="351" t="n">
        <f aca="false">IF(O1052&lt;&gt;0,O1052,A1051)</f>
        <v>94962</v>
      </c>
      <c r="B1052" s="205" t="n">
        <v>4721</v>
      </c>
      <c r="C1052" s="206" t="s">
        <v>2834</v>
      </c>
      <c r="D1052" s="206" t="s">
        <v>2992</v>
      </c>
      <c r="E1052" s="207" t="s">
        <v>2415</v>
      </c>
      <c r="F1052" s="207" t="s">
        <v>2438</v>
      </c>
      <c r="G1052" s="352" t="n">
        <v>0.5782</v>
      </c>
      <c r="H1052" s="253" t="n">
        <f aca="false">VLOOKUP(B1052,'INS-SIN-SD-10-2023'!A:D,4,0)</f>
        <v>185.74</v>
      </c>
      <c r="I1052" s="253" t="s">
        <v>2417</v>
      </c>
      <c r="J1052" s="220" t="n">
        <f aca="false">TRUNC((H1052*G1052),2)</f>
        <v>107.39</v>
      </c>
      <c r="M1052" s="220" t="n">
        <f aca="false">VLOOKUP(B1052,'INS-SIN-SD-10-2023'!A:D,4,0)</f>
        <v>185.74</v>
      </c>
      <c r="N1052" s="220" t="n">
        <f aca="false">M1052=H1052</f>
        <v>1</v>
      </c>
      <c r="P1052" s="333" t="s">
        <v>2492</v>
      </c>
    </row>
    <row r="1053" customFormat="false" ht="45" hidden="false" customHeight="false" outlineLevel="0" collapsed="false">
      <c r="A1053" s="353" t="n">
        <v>87879</v>
      </c>
      <c r="B1053" s="354" t="s">
        <v>2411</v>
      </c>
      <c r="C1053" s="355" t="s">
        <v>2993</v>
      </c>
      <c r="D1053" s="355" t="s">
        <v>2994</v>
      </c>
      <c r="E1053" s="356" t="s">
        <v>2414</v>
      </c>
      <c r="F1053" s="356" t="s">
        <v>2415</v>
      </c>
      <c r="G1053" s="357" t="s">
        <v>2416</v>
      </c>
      <c r="H1053" s="358" t="s">
        <v>2417</v>
      </c>
      <c r="I1053" s="350" t="n">
        <f aca="false">SUMIF(A:A,A1053,J:J)</f>
        <v>4.69</v>
      </c>
      <c r="K1053" s="220" t="n">
        <f aca="false">VLOOKUP(A1053,'CMP-SIN-SD-10-2023'!A:D,4,0)</f>
        <v>4.69</v>
      </c>
      <c r="L1053" s="220" t="n">
        <f aca="false">K1053=I1053</f>
        <v>1</v>
      </c>
      <c r="P1053" s="333" t="s">
        <v>2418</v>
      </c>
    </row>
    <row r="1054" customFormat="false" ht="45" hidden="false" customHeight="false" outlineLevel="0" collapsed="false">
      <c r="A1054" s="351" t="n">
        <f aca="false">IF(O1054&lt;&gt;0,O1054,A1053)</f>
        <v>87879</v>
      </c>
      <c r="B1054" s="205" t="n">
        <v>87313</v>
      </c>
      <c r="C1054" s="206" t="s">
        <v>2994</v>
      </c>
      <c r="D1054" s="206" t="s">
        <v>2995</v>
      </c>
      <c r="E1054" s="207" t="s">
        <v>2415</v>
      </c>
      <c r="F1054" s="207" t="s">
        <v>2438</v>
      </c>
      <c r="G1054" s="352" t="n">
        <v>0.0037</v>
      </c>
      <c r="H1054" s="253" t="n">
        <f aca="false">VLOOKUP(B1054,'CMP-SIN-SD-10-2023'!A:D,4,0)</f>
        <v>576.53</v>
      </c>
      <c r="I1054" s="253" t="s">
        <v>2417</v>
      </c>
      <c r="J1054" s="220" t="n">
        <f aca="false">TRUNC((H1054*G1054),2)</f>
        <v>2.13</v>
      </c>
      <c r="M1054" s="220" t="n">
        <f aca="false">VLOOKUP(B1054,'CMP-SIN-SD-10-2023'!A:D,4,0)</f>
        <v>576.53</v>
      </c>
      <c r="N1054" s="220" t="n">
        <f aca="false">M1054=H1054</f>
        <v>1</v>
      </c>
      <c r="P1054" s="333" t="s">
        <v>2418</v>
      </c>
    </row>
    <row r="1055" customFormat="false" ht="15" hidden="false" customHeight="false" outlineLevel="0" collapsed="false">
      <c r="A1055" s="351" t="n">
        <f aca="false">IF(O1055&lt;&gt;0,O1055,A1054)</f>
        <v>87879</v>
      </c>
      <c r="B1055" s="205" t="n">
        <v>88309</v>
      </c>
      <c r="C1055" s="206" t="s">
        <v>2994</v>
      </c>
      <c r="D1055" s="206" t="s">
        <v>2623</v>
      </c>
      <c r="E1055" s="207" t="s">
        <v>2415</v>
      </c>
      <c r="F1055" s="207" t="s">
        <v>2502</v>
      </c>
      <c r="G1055" s="352" t="n">
        <v>0.0681</v>
      </c>
      <c r="H1055" s="253" t="n">
        <f aca="false">VLOOKUP(B1055,'CMP-SIN-SD-10-2023'!A:D,4,0)</f>
        <v>29.53</v>
      </c>
      <c r="I1055" s="253" t="s">
        <v>2417</v>
      </c>
      <c r="J1055" s="220" t="n">
        <f aca="false">TRUNC((H1055*G1055),2)</f>
        <v>2.01</v>
      </c>
      <c r="M1055" s="220" t="n">
        <f aca="false">VLOOKUP(B1055,'CMP-SIN-SD-10-2023'!A:D,4,0)</f>
        <v>29.53</v>
      </c>
      <c r="N1055" s="220" t="n">
        <f aca="false">M1055=H1055</f>
        <v>1</v>
      </c>
      <c r="P1055" s="333" t="s">
        <v>2418</v>
      </c>
    </row>
    <row r="1056" customFormat="false" ht="15" hidden="false" customHeight="false" outlineLevel="0" collapsed="false">
      <c r="A1056" s="351" t="n">
        <f aca="false">IF(O1056&lt;&gt;0,O1056,A1055)</f>
        <v>87879</v>
      </c>
      <c r="B1056" s="205" t="n">
        <v>88316</v>
      </c>
      <c r="C1056" s="206" t="s">
        <v>2994</v>
      </c>
      <c r="D1056" s="206" t="s">
        <v>2512</v>
      </c>
      <c r="E1056" s="207" t="s">
        <v>2415</v>
      </c>
      <c r="F1056" s="207" t="s">
        <v>2502</v>
      </c>
      <c r="G1056" s="352" t="n">
        <v>0.0255</v>
      </c>
      <c r="H1056" s="253" t="n">
        <f aca="false">VLOOKUP(B1056,'CMP-SIN-SD-10-2023'!A:D,4,0)</f>
        <v>21.91</v>
      </c>
      <c r="I1056" s="253" t="s">
        <v>2417</v>
      </c>
      <c r="J1056" s="220" t="n">
        <f aca="false">TRUNC((H1056*G1056),2)</f>
        <v>0.55</v>
      </c>
      <c r="M1056" s="220" t="n">
        <f aca="false">VLOOKUP(B1056,'CMP-SIN-SD-10-2023'!A:D,4,0)</f>
        <v>21.91</v>
      </c>
      <c r="N1056" s="220" t="n">
        <f aca="false">M1056=H1056</f>
        <v>1</v>
      </c>
      <c r="P1056" s="333" t="s">
        <v>2418</v>
      </c>
    </row>
    <row r="1057" customFormat="false" ht="90" hidden="false" customHeight="false" outlineLevel="0" collapsed="false">
      <c r="A1057" s="353" t="n">
        <v>89173</v>
      </c>
      <c r="B1057" s="354" t="s">
        <v>2411</v>
      </c>
      <c r="C1057" s="355" t="s">
        <v>2487</v>
      </c>
      <c r="D1057" s="355" t="s">
        <v>2996</v>
      </c>
      <c r="E1057" s="356" t="s">
        <v>2414</v>
      </c>
      <c r="F1057" s="356" t="s">
        <v>2415</v>
      </c>
      <c r="G1057" s="357" t="s">
        <v>2416</v>
      </c>
      <c r="H1057" s="358" t="s">
        <v>2417</v>
      </c>
      <c r="I1057" s="350" t="n">
        <f aca="false">SUMIF(A:A,A1057,J:J)</f>
        <v>44.81</v>
      </c>
      <c r="K1057" s="220" t="n">
        <f aca="false">VLOOKUP(A1057,'CMP-SIN-SD-10-2023'!A:D,4,0)</f>
        <v>44.81</v>
      </c>
      <c r="L1057" s="220" t="n">
        <f aca="false">K1057=I1057</f>
        <v>1</v>
      </c>
      <c r="P1057" s="333" t="s">
        <v>2418</v>
      </c>
    </row>
    <row r="1058" customFormat="false" ht="75" hidden="false" customHeight="false" outlineLevel="0" collapsed="false">
      <c r="A1058" s="351" t="n">
        <f aca="false">IF(O1058&lt;&gt;0,O1058,A1057)</f>
        <v>89173</v>
      </c>
      <c r="B1058" s="205" t="n">
        <v>87527</v>
      </c>
      <c r="C1058" s="206" t="s">
        <v>2996</v>
      </c>
      <c r="D1058" s="206" t="s">
        <v>2997</v>
      </c>
      <c r="E1058" s="207" t="s">
        <v>2415</v>
      </c>
      <c r="F1058" s="207" t="s">
        <v>2414</v>
      </c>
      <c r="G1058" s="352" t="n">
        <v>0.1121</v>
      </c>
      <c r="H1058" s="253" t="n">
        <f aca="false">VLOOKUP(B1058,'CMP-SIN-SD-10-2023'!A:D,4,0)</f>
        <v>48.71</v>
      </c>
      <c r="I1058" s="253" t="s">
        <v>2417</v>
      </c>
      <c r="J1058" s="220" t="n">
        <f aca="false">TRUNC((H1058*G1058),2)</f>
        <v>5.46</v>
      </c>
      <c r="M1058" s="220" t="n">
        <f aca="false">VLOOKUP(B1058,'CMP-SIN-SD-10-2023'!A:D,4,0)</f>
        <v>48.71</v>
      </c>
      <c r="N1058" s="220" t="n">
        <f aca="false">M1058=H1058</f>
        <v>1</v>
      </c>
      <c r="P1058" s="333" t="s">
        <v>2418</v>
      </c>
    </row>
    <row r="1059" customFormat="false" ht="60" hidden="false" customHeight="false" outlineLevel="0" collapsed="false">
      <c r="A1059" s="351" t="n">
        <f aca="false">IF(O1059&lt;&gt;0,O1059,A1058)</f>
        <v>89173</v>
      </c>
      <c r="B1059" s="205" t="n">
        <v>87529</v>
      </c>
      <c r="C1059" s="206" t="s">
        <v>2996</v>
      </c>
      <c r="D1059" s="206" t="s">
        <v>2998</v>
      </c>
      <c r="E1059" s="207" t="s">
        <v>2415</v>
      </c>
      <c r="F1059" s="207" t="s">
        <v>2414</v>
      </c>
      <c r="G1059" s="352" t="n">
        <v>0.7339</v>
      </c>
      <c r="H1059" s="253" t="n">
        <f aca="false">VLOOKUP(B1059,'CMP-SIN-SD-10-2023'!A:D,4,0)</f>
        <v>44.58</v>
      </c>
      <c r="I1059" s="253" t="s">
        <v>2417</v>
      </c>
      <c r="J1059" s="220" t="n">
        <f aca="false">TRUNC((H1059*G1059),2)</f>
        <v>32.71</v>
      </c>
      <c r="M1059" s="220" t="n">
        <f aca="false">VLOOKUP(B1059,'CMP-SIN-SD-10-2023'!A:D,4,0)</f>
        <v>44.58</v>
      </c>
      <c r="N1059" s="220" t="n">
        <f aca="false">M1059=H1059</f>
        <v>1</v>
      </c>
      <c r="P1059" s="333" t="s">
        <v>2418</v>
      </c>
    </row>
    <row r="1060" customFormat="false" ht="75" hidden="false" customHeight="false" outlineLevel="0" collapsed="false">
      <c r="A1060" s="351" t="n">
        <f aca="false">IF(O1060&lt;&gt;0,O1060,A1059)</f>
        <v>89173</v>
      </c>
      <c r="B1060" s="205" t="n">
        <v>87531</v>
      </c>
      <c r="C1060" s="206" t="s">
        <v>2996</v>
      </c>
      <c r="D1060" s="206" t="s">
        <v>2999</v>
      </c>
      <c r="E1060" s="207" t="s">
        <v>2415</v>
      </c>
      <c r="F1060" s="207" t="s">
        <v>2414</v>
      </c>
      <c r="G1060" s="352" t="n">
        <v>0.154</v>
      </c>
      <c r="H1060" s="253" t="n">
        <f aca="false">VLOOKUP(B1060,'CMP-SIN-SD-10-2023'!A:D,4,0)</f>
        <v>43.12</v>
      </c>
      <c r="I1060" s="253" t="s">
        <v>2417</v>
      </c>
      <c r="J1060" s="220" t="n">
        <f aca="false">TRUNC((H1060*G1060),2)</f>
        <v>6.64</v>
      </c>
      <c r="M1060" s="220" t="n">
        <f aca="false">VLOOKUP(B1060,'CMP-SIN-SD-10-2023'!A:D,4,0)</f>
        <v>43.12</v>
      </c>
      <c r="N1060" s="220" t="n">
        <f aca="false">M1060=H1060</f>
        <v>1</v>
      </c>
      <c r="P1060" s="333" t="s">
        <v>2418</v>
      </c>
    </row>
    <row r="1061" customFormat="false" ht="45" hidden="false" customHeight="false" outlineLevel="0" collapsed="false">
      <c r="A1061" s="353" t="n">
        <v>87275</v>
      </c>
      <c r="B1061" s="354" t="s">
        <v>2411</v>
      </c>
      <c r="C1061" s="355" t="s">
        <v>3000</v>
      </c>
      <c r="D1061" s="355" t="s">
        <v>2891</v>
      </c>
      <c r="E1061" s="356" t="s">
        <v>2414</v>
      </c>
      <c r="F1061" s="356" t="s">
        <v>2415</v>
      </c>
      <c r="G1061" s="357" t="s">
        <v>2416</v>
      </c>
      <c r="H1061" s="358" t="s">
        <v>2417</v>
      </c>
      <c r="I1061" s="350" t="n">
        <f aca="false">SUMIF(A:A,A1061,J:J)</f>
        <v>75.14</v>
      </c>
      <c r="K1061" s="220" t="n">
        <f aca="false">VLOOKUP(A1061,'CMP-SIN-SD-10-2023'!A:D,4,0)</f>
        <v>75.14</v>
      </c>
      <c r="L1061" s="220" t="n">
        <f aca="false">K1061=I1061</f>
        <v>1</v>
      </c>
      <c r="P1061" s="333" t="s">
        <v>2418</v>
      </c>
    </row>
    <row r="1062" customFormat="false" ht="15" hidden="false" customHeight="false" outlineLevel="0" collapsed="false">
      <c r="A1062" s="351" t="n">
        <f aca="false">IF(O1062&lt;&gt;0,O1062,A1061)</f>
        <v>87275</v>
      </c>
      <c r="B1062" s="205" t="n">
        <v>88256</v>
      </c>
      <c r="C1062" s="206" t="s">
        <v>2891</v>
      </c>
      <c r="D1062" s="206" t="s">
        <v>2962</v>
      </c>
      <c r="E1062" s="207" t="s">
        <v>2415</v>
      </c>
      <c r="F1062" s="207" t="s">
        <v>2502</v>
      </c>
      <c r="G1062" s="352" t="n">
        <v>0.8882</v>
      </c>
      <c r="H1062" s="253" t="n">
        <f aca="false">VLOOKUP(B1062,'CMP-SIN-SD-10-2023'!A:D,4,0)</f>
        <v>29.39</v>
      </c>
      <c r="I1062" s="253" t="s">
        <v>2417</v>
      </c>
      <c r="J1062" s="220" t="n">
        <f aca="false">TRUNC((H1062*G1062),2)</f>
        <v>26.1</v>
      </c>
      <c r="M1062" s="220" t="n">
        <f aca="false">VLOOKUP(B1062,'CMP-SIN-SD-10-2023'!A:D,4,0)</f>
        <v>29.39</v>
      </c>
      <c r="N1062" s="220" t="n">
        <f aca="false">M1062=H1062</f>
        <v>1</v>
      </c>
      <c r="P1062" s="333" t="s">
        <v>2418</v>
      </c>
    </row>
    <row r="1063" customFormat="false" ht="15" hidden="false" customHeight="false" outlineLevel="0" collapsed="false">
      <c r="A1063" s="351" t="n">
        <f aca="false">IF(O1063&lt;&gt;0,O1063,A1062)</f>
        <v>87275</v>
      </c>
      <c r="B1063" s="205" t="n">
        <v>88316</v>
      </c>
      <c r="C1063" s="206" t="s">
        <v>2891</v>
      </c>
      <c r="D1063" s="206" t="s">
        <v>2512</v>
      </c>
      <c r="E1063" s="207" t="s">
        <v>2415</v>
      </c>
      <c r="F1063" s="207" t="s">
        <v>2502</v>
      </c>
      <c r="G1063" s="352" t="n">
        <v>0.3669</v>
      </c>
      <c r="H1063" s="253" t="n">
        <f aca="false">VLOOKUP(B1063,'CMP-SIN-SD-10-2023'!A:D,4,0)</f>
        <v>21.91</v>
      </c>
      <c r="I1063" s="253" t="s">
        <v>2417</v>
      </c>
      <c r="J1063" s="220" t="n">
        <f aca="false">TRUNC((H1063*G1063),2)</f>
        <v>8.03</v>
      </c>
      <c r="M1063" s="220" t="n">
        <f aca="false">VLOOKUP(B1063,'CMP-SIN-SD-10-2023'!A:D,4,0)</f>
        <v>21.91</v>
      </c>
      <c r="N1063" s="220" t="n">
        <f aca="false">M1063=H1063</f>
        <v>1</v>
      </c>
      <c r="P1063" s="333" t="s">
        <v>2418</v>
      </c>
    </row>
    <row r="1064" customFormat="false" ht="15" hidden="false" customHeight="false" outlineLevel="0" collapsed="false">
      <c r="A1064" s="351" t="n">
        <f aca="false">IF(O1064&lt;&gt;0,O1064,A1063)</f>
        <v>87275</v>
      </c>
      <c r="B1064" s="205" t="n">
        <v>1381</v>
      </c>
      <c r="C1064" s="206" t="s">
        <v>2891</v>
      </c>
      <c r="D1064" s="206" t="s">
        <v>2963</v>
      </c>
      <c r="E1064" s="207" t="s">
        <v>2415</v>
      </c>
      <c r="F1064" s="207" t="s">
        <v>2515</v>
      </c>
      <c r="G1064" s="352" t="n">
        <v>6.85</v>
      </c>
      <c r="H1064" s="253" t="n">
        <f aca="false">VLOOKUP(B1064,'INS-SIN-SD-10-2023'!A:D,4,0)</f>
        <v>0.65</v>
      </c>
      <c r="I1064" s="253" t="s">
        <v>2417</v>
      </c>
      <c r="J1064" s="220" t="n">
        <f aca="false">TRUNC((H1064*G1064),2)</f>
        <v>4.45</v>
      </c>
      <c r="M1064" s="220" t="n">
        <f aca="false">VLOOKUP(B1064,'INS-SIN-SD-10-2023'!A:D,4,0)</f>
        <v>0.65</v>
      </c>
      <c r="N1064" s="220" t="n">
        <f aca="false">M1064=H1064</f>
        <v>1</v>
      </c>
      <c r="P1064" s="333" t="s">
        <v>2492</v>
      </c>
    </row>
    <row r="1065" customFormat="false" ht="30" hidden="false" customHeight="false" outlineLevel="0" collapsed="false">
      <c r="A1065" s="351" t="n">
        <f aca="false">IF(O1065&lt;&gt;0,O1065,A1064)</f>
        <v>87275</v>
      </c>
      <c r="B1065" s="205" t="n">
        <v>536</v>
      </c>
      <c r="C1065" s="206" t="s">
        <v>2891</v>
      </c>
      <c r="D1065" s="206" t="s">
        <v>3001</v>
      </c>
      <c r="E1065" s="207" t="s">
        <v>2415</v>
      </c>
      <c r="F1065" s="207" t="s">
        <v>2414</v>
      </c>
      <c r="G1065" s="352" t="n">
        <v>1.0932</v>
      </c>
      <c r="H1065" s="253" t="n">
        <f aca="false">VLOOKUP(B1065,'INS-SIN-SD-10-2023'!A:D,4,0)</f>
        <v>32.68</v>
      </c>
      <c r="I1065" s="253" t="s">
        <v>2417</v>
      </c>
      <c r="J1065" s="220" t="n">
        <f aca="false">TRUNC((H1065*G1065),2)</f>
        <v>35.72</v>
      </c>
      <c r="M1065" s="220" t="n">
        <f aca="false">VLOOKUP(B1065,'INS-SIN-SD-10-2023'!A:D,4,0)</f>
        <v>32.68</v>
      </c>
      <c r="N1065" s="220" t="n">
        <f aca="false">M1065=H1065</f>
        <v>1</v>
      </c>
      <c r="P1065" s="333" t="s">
        <v>2492</v>
      </c>
    </row>
    <row r="1066" customFormat="false" ht="15" hidden="false" customHeight="false" outlineLevel="0" collapsed="false">
      <c r="A1066" s="351" t="n">
        <f aca="false">IF(O1066&lt;&gt;0,O1066,A1065)</f>
        <v>87275</v>
      </c>
      <c r="B1066" s="205" t="n">
        <v>34357</v>
      </c>
      <c r="C1066" s="206" t="s">
        <v>2891</v>
      </c>
      <c r="D1066" s="206" t="s">
        <v>2965</v>
      </c>
      <c r="E1066" s="207" t="s">
        <v>2415</v>
      </c>
      <c r="F1066" s="207" t="s">
        <v>2515</v>
      </c>
      <c r="G1066" s="352" t="n">
        <v>0.222</v>
      </c>
      <c r="H1066" s="253" t="n">
        <f aca="false">VLOOKUP(B1066,'INS-SIN-SD-10-2023'!A:D,4,0)</f>
        <v>3.81</v>
      </c>
      <c r="I1066" s="253" t="s">
        <v>2417</v>
      </c>
      <c r="J1066" s="220" t="n">
        <f aca="false">TRUNC((H1066*G1066),2)</f>
        <v>0.84</v>
      </c>
      <c r="M1066" s="220" t="n">
        <f aca="false">VLOOKUP(B1066,'INS-SIN-SD-10-2023'!A:D,4,0)</f>
        <v>3.81</v>
      </c>
      <c r="N1066" s="220" t="n">
        <f aca="false">M1066=H1066</f>
        <v>1</v>
      </c>
      <c r="P1066" s="333" t="s">
        <v>2492</v>
      </c>
    </row>
    <row r="1067" customFormat="false" ht="45" hidden="false" customHeight="false" outlineLevel="0" collapsed="false">
      <c r="A1067" s="353" t="s">
        <v>218</v>
      </c>
      <c r="B1067" s="354" t="s">
        <v>2411</v>
      </c>
      <c r="C1067" s="355" t="s">
        <v>3002</v>
      </c>
      <c r="D1067" s="355" t="s">
        <v>3003</v>
      </c>
      <c r="E1067" s="356" t="s">
        <v>2414</v>
      </c>
      <c r="F1067" s="356" t="s">
        <v>2415</v>
      </c>
      <c r="G1067" s="357" t="s">
        <v>2416</v>
      </c>
      <c r="H1067" s="358" t="s">
        <v>2417</v>
      </c>
      <c r="I1067" s="350" t="n">
        <f aca="false">SUMIF(A:A,A1067,J:J)</f>
        <v>56.62</v>
      </c>
      <c r="K1067" s="220" t="e">
        <f aca="false">VLOOKUP(A1067,'CMP-SIN-SD-10-2023'!A:D,4,0)</f>
        <v>#N/A</v>
      </c>
      <c r="L1067" s="220" t="e">
        <f aca="false">K1067=I1067</f>
        <v>#N/A</v>
      </c>
      <c r="P1067" s="333" t="s">
        <v>2418</v>
      </c>
    </row>
    <row r="1068" customFormat="false" ht="15" hidden="false" customHeight="false" outlineLevel="0" collapsed="false">
      <c r="A1068" s="351" t="str">
        <f aca="false">IF(O1068&lt;&gt;0,O1068,A1067)</f>
        <v>04440/ORSE</v>
      </c>
      <c r="B1068" s="205" t="n">
        <v>88309</v>
      </c>
      <c r="C1068" s="206" t="s">
        <v>3003</v>
      </c>
      <c r="D1068" s="206" t="s">
        <v>2623</v>
      </c>
      <c r="E1068" s="207" t="s">
        <v>2415</v>
      </c>
      <c r="F1068" s="207" t="s">
        <v>2502</v>
      </c>
      <c r="G1068" s="352" t="n">
        <v>0.4</v>
      </c>
      <c r="H1068" s="253" t="n">
        <f aca="false">VLOOKUP(B1068,'CMP-SIN-SD-10-2023'!A:D,4,0)</f>
        <v>29.53</v>
      </c>
      <c r="I1068" s="253" t="s">
        <v>2417</v>
      </c>
      <c r="J1068" s="220" t="n">
        <f aca="false">TRUNC((H1068*G1068),2)</f>
        <v>11.81</v>
      </c>
      <c r="M1068" s="220" t="n">
        <f aca="false">VLOOKUP(B1068,'CMP-SIN-SD-10-2023'!A:D,4,0)</f>
        <v>29.53</v>
      </c>
      <c r="N1068" s="220" t="n">
        <f aca="false">M1068=H1068</f>
        <v>1</v>
      </c>
      <c r="P1068" s="333" t="s">
        <v>2418</v>
      </c>
    </row>
    <row r="1069" customFormat="false" ht="15" hidden="false" customHeight="false" outlineLevel="0" collapsed="false">
      <c r="A1069" s="351" t="str">
        <f aca="false">IF(O1069&lt;&gt;0,O1069,A1068)</f>
        <v>04440/ORSE</v>
      </c>
      <c r="B1069" s="205" t="n">
        <v>88316</v>
      </c>
      <c r="C1069" s="206" t="s">
        <v>3003</v>
      </c>
      <c r="D1069" s="206" t="s">
        <v>2512</v>
      </c>
      <c r="E1069" s="207" t="s">
        <v>2415</v>
      </c>
      <c r="F1069" s="207" t="s">
        <v>2502</v>
      </c>
      <c r="G1069" s="352" t="n">
        <v>0.368</v>
      </c>
      <c r="H1069" s="253" t="n">
        <f aca="false">VLOOKUP(B1069,'CMP-SIN-SD-10-2023'!A:D,4,0)</f>
        <v>21.91</v>
      </c>
      <c r="I1069" s="253" t="s">
        <v>2417</v>
      </c>
      <c r="J1069" s="220" t="n">
        <f aca="false">TRUNC((H1069*G1069),2)</f>
        <v>8.06</v>
      </c>
      <c r="M1069" s="220" t="n">
        <f aca="false">VLOOKUP(B1069,'CMP-SIN-SD-10-2023'!A:D,4,0)</f>
        <v>21.91</v>
      </c>
      <c r="N1069" s="220" t="n">
        <f aca="false">M1069=H1069</f>
        <v>1</v>
      </c>
      <c r="P1069" s="333" t="s">
        <v>2418</v>
      </c>
    </row>
    <row r="1070" customFormat="false" ht="15" hidden="false" customHeight="false" outlineLevel="0" collapsed="false">
      <c r="A1070" s="351" t="str">
        <f aca="false">IF(O1070&lt;&gt;0,O1070,A1069)</f>
        <v>04440/ORSE</v>
      </c>
      <c r="B1070" s="205" t="s">
        <v>3004</v>
      </c>
      <c r="C1070" s="206" t="s">
        <v>3003</v>
      </c>
      <c r="D1070" s="206" t="s">
        <v>3005</v>
      </c>
      <c r="E1070" s="207" t="s">
        <v>2415</v>
      </c>
      <c r="F1070" s="207" t="s">
        <v>2515</v>
      </c>
      <c r="G1070" s="352" t="n">
        <v>3.36</v>
      </c>
      <c r="H1070" s="253" t="n">
        <v>0.91</v>
      </c>
      <c r="I1070" s="253" t="s">
        <v>2417</v>
      </c>
      <c r="J1070" s="220" t="n">
        <f aca="false">TRUNC((H1070*G1070),2)</f>
        <v>3.05</v>
      </c>
      <c r="M1070" s="220" t="e">
        <f aca="false">VLOOKUP(B1070,'INS-SIN-SD-10-2023'!A:D,4,0)</f>
        <v>#N/A</v>
      </c>
      <c r="N1070" s="220" t="e">
        <f aca="false">M1070=H1070</f>
        <v>#N/A</v>
      </c>
      <c r="P1070" s="333" t="s">
        <v>2614</v>
      </c>
    </row>
    <row r="1071" customFormat="false" ht="15" hidden="false" customHeight="false" outlineLevel="0" collapsed="false">
      <c r="A1071" s="351" t="str">
        <f aca="false">IF(O1071&lt;&gt;0,O1071,A1070)</f>
        <v>04440/ORSE</v>
      </c>
      <c r="B1071" s="205" t="s">
        <v>3006</v>
      </c>
      <c r="C1071" s="206" t="s">
        <v>3003</v>
      </c>
      <c r="D1071" s="206" t="s">
        <v>3007</v>
      </c>
      <c r="E1071" s="207" t="s">
        <v>2415</v>
      </c>
      <c r="F1071" s="207" t="s">
        <v>2515</v>
      </c>
      <c r="G1071" s="352" t="n">
        <v>0.66</v>
      </c>
      <c r="H1071" s="253" t="n">
        <v>3.5</v>
      </c>
      <c r="I1071" s="253" t="s">
        <v>2417</v>
      </c>
      <c r="J1071" s="220" t="n">
        <f aca="false">TRUNC((H1071*G1071),2)</f>
        <v>2.31</v>
      </c>
      <c r="M1071" s="220" t="e">
        <f aca="false">VLOOKUP(B1071,'INS-SIN-SD-10-2023'!A:D,4,0)</f>
        <v>#N/A</v>
      </c>
      <c r="N1071" s="220" t="e">
        <f aca="false">M1071=H1071</f>
        <v>#N/A</v>
      </c>
      <c r="P1071" s="333" t="s">
        <v>2614</v>
      </c>
    </row>
    <row r="1072" customFormat="false" ht="15" hidden="false" customHeight="false" outlineLevel="0" collapsed="false">
      <c r="A1072" s="351" t="str">
        <f aca="false">IF(O1072&lt;&gt;0,O1072,A1071)</f>
        <v>04440/ORSE</v>
      </c>
      <c r="B1072" s="205" t="s">
        <v>3008</v>
      </c>
      <c r="C1072" s="206" t="s">
        <v>3003</v>
      </c>
      <c r="D1072" s="206" t="s">
        <v>3009</v>
      </c>
      <c r="E1072" s="207" t="s">
        <v>2415</v>
      </c>
      <c r="F1072" s="207" t="s">
        <v>2414</v>
      </c>
      <c r="G1072" s="352" t="n">
        <v>1.05</v>
      </c>
      <c r="H1072" s="253" t="n">
        <v>29.9</v>
      </c>
      <c r="I1072" s="253" t="s">
        <v>2417</v>
      </c>
      <c r="J1072" s="220" t="n">
        <f aca="false">TRUNC((H1072*G1072),2)</f>
        <v>31.39</v>
      </c>
      <c r="M1072" s="220" t="e">
        <f aca="false">VLOOKUP(B1072,'INS-SIN-SD-10-2023'!A:D,4,0)</f>
        <v>#N/A</v>
      </c>
      <c r="N1072" s="220" t="e">
        <f aca="false">M1072=H1072</f>
        <v>#N/A</v>
      </c>
      <c r="P1072" s="333" t="s">
        <v>2614</v>
      </c>
    </row>
    <row r="1073" customFormat="false" ht="45" hidden="false" customHeight="false" outlineLevel="0" collapsed="false">
      <c r="A1073" s="353" t="s">
        <v>130</v>
      </c>
      <c r="B1073" s="354" t="s">
        <v>2411</v>
      </c>
      <c r="C1073" s="355" t="s">
        <v>3010</v>
      </c>
      <c r="D1073" s="355" t="s">
        <v>2518</v>
      </c>
      <c r="E1073" s="356" t="s">
        <v>2414</v>
      </c>
      <c r="F1073" s="356" t="s">
        <v>2415</v>
      </c>
      <c r="G1073" s="357" t="s">
        <v>2416</v>
      </c>
      <c r="H1073" s="358" t="s">
        <v>2417</v>
      </c>
      <c r="I1073" s="350" t="n">
        <f aca="false">SUMIF(A:A,A1073,J:J)</f>
        <v>90</v>
      </c>
      <c r="K1073" s="220" t="e">
        <f aca="false">VLOOKUP(A1073,'CMP-SIN-SD-10-2023'!A:D,4,0)</f>
        <v>#N/A</v>
      </c>
      <c r="L1073" s="220" t="e">
        <f aca="false">K1073=I1073</f>
        <v>#N/A</v>
      </c>
      <c r="P1073" s="333" t="s">
        <v>2418</v>
      </c>
    </row>
    <row r="1074" customFormat="false" ht="30" hidden="false" customHeight="false" outlineLevel="0" collapsed="false">
      <c r="A1074" s="351" t="str">
        <f aca="false">IF(O1074&lt;&gt;0,O1074,A1073)</f>
        <v>09083/ORSE</v>
      </c>
      <c r="B1074" s="205" t="s">
        <v>3011</v>
      </c>
      <c r="C1074" s="206" t="s">
        <v>2518</v>
      </c>
      <c r="D1074" s="206" t="s">
        <v>3010</v>
      </c>
      <c r="E1074" s="207" t="s">
        <v>2415</v>
      </c>
      <c r="F1074" s="207" t="s">
        <v>2414</v>
      </c>
      <c r="G1074" s="352" t="n">
        <v>1</v>
      </c>
      <c r="H1074" s="253" t="n">
        <v>90</v>
      </c>
      <c r="I1074" s="253" t="s">
        <v>2417</v>
      </c>
      <c r="J1074" s="220" t="n">
        <f aca="false">TRUNC((H1074*G1074),2)</f>
        <v>90</v>
      </c>
      <c r="M1074" s="220" t="e">
        <f aca="false">VLOOKUP(B1074,'INS-SIN-SD-10-2023'!A:D,4,0)</f>
        <v>#N/A</v>
      </c>
      <c r="N1074" s="220" t="e">
        <f aca="false">M1074=H1074</f>
        <v>#N/A</v>
      </c>
      <c r="P1074" s="333" t="s">
        <v>2614</v>
      </c>
    </row>
    <row r="1075" customFormat="false" ht="45" hidden="false" customHeight="false" outlineLevel="0" collapsed="false">
      <c r="A1075" s="353" t="s">
        <v>172</v>
      </c>
      <c r="B1075" s="354" t="s">
        <v>2411</v>
      </c>
      <c r="C1075" s="355" t="s">
        <v>3012</v>
      </c>
      <c r="D1075" s="355" t="s">
        <v>3013</v>
      </c>
      <c r="E1075" s="356" t="s">
        <v>2414</v>
      </c>
      <c r="F1075" s="356" t="s">
        <v>2415</v>
      </c>
      <c r="G1075" s="357" t="s">
        <v>2416</v>
      </c>
      <c r="H1075" s="358" t="s">
        <v>2417</v>
      </c>
      <c r="I1075" s="350" t="n">
        <f aca="false">SUMIF(A:A,A1075,J:J)</f>
        <v>55</v>
      </c>
      <c r="K1075" s="220" t="e">
        <f aca="false">VLOOKUP(A1075,'CMP-SIN-SD-10-2023'!A:D,4,0)</f>
        <v>#N/A</v>
      </c>
      <c r="L1075" s="220" t="e">
        <f aca="false">K1075=I1075</f>
        <v>#N/A</v>
      </c>
      <c r="P1075" s="333" t="s">
        <v>2418</v>
      </c>
    </row>
    <row r="1076" customFormat="false" ht="30" hidden="false" customHeight="false" outlineLevel="0" collapsed="false">
      <c r="A1076" s="351" t="str">
        <f aca="false">IF(O1076&lt;&gt;0,O1076,A1075)</f>
        <v>10656/ORSE</v>
      </c>
      <c r="B1076" s="205" t="s">
        <v>3014</v>
      </c>
      <c r="C1076" s="206" t="s">
        <v>3013</v>
      </c>
      <c r="D1076" s="206" t="s">
        <v>3015</v>
      </c>
      <c r="E1076" s="207" t="s">
        <v>2415</v>
      </c>
      <c r="F1076" s="207" t="s">
        <v>3016</v>
      </c>
      <c r="G1076" s="352" t="n">
        <v>1</v>
      </c>
      <c r="H1076" s="253" t="n">
        <v>55</v>
      </c>
      <c r="I1076" s="253" t="s">
        <v>2417</v>
      </c>
      <c r="J1076" s="220" t="n">
        <f aca="false">TRUNC((H1076*G1076),2)</f>
        <v>55</v>
      </c>
      <c r="M1076" s="220" t="e">
        <f aca="false">VLOOKUP(B1076,'INS-SIN-SD-10-2023'!A:D,4,0)</f>
        <v>#N/A</v>
      </c>
      <c r="N1076" s="220" t="e">
        <f aca="false">M1076=H1076</f>
        <v>#N/A</v>
      </c>
      <c r="P1076" s="333" t="s">
        <v>2614</v>
      </c>
    </row>
    <row r="1077" customFormat="false" ht="30" hidden="false" customHeight="false" outlineLevel="0" collapsed="false">
      <c r="A1077" s="353" t="n">
        <v>88496</v>
      </c>
      <c r="B1077" s="354" t="s">
        <v>2411</v>
      </c>
      <c r="C1077" s="355" t="s">
        <v>3017</v>
      </c>
      <c r="D1077" s="355" t="s">
        <v>2938</v>
      </c>
      <c r="E1077" s="356" t="s">
        <v>2414</v>
      </c>
      <c r="F1077" s="356" t="s">
        <v>2415</v>
      </c>
      <c r="G1077" s="357" t="s">
        <v>2416</v>
      </c>
      <c r="H1077" s="358" t="s">
        <v>2417</v>
      </c>
      <c r="I1077" s="350" t="n">
        <f aca="false">SUMIF(A:A,A1077,J:J)</f>
        <v>34.15</v>
      </c>
      <c r="K1077" s="220" t="n">
        <f aca="false">VLOOKUP(A1077,'CMP-SIN-SD-10-2023'!A:D,4,0)</f>
        <v>34.15</v>
      </c>
      <c r="L1077" s="220" t="n">
        <f aca="false">K1077=I1077</f>
        <v>1</v>
      </c>
      <c r="P1077" s="333" t="s">
        <v>2418</v>
      </c>
    </row>
    <row r="1078" customFormat="false" ht="15" hidden="false" customHeight="false" outlineLevel="0" collapsed="false">
      <c r="A1078" s="351" t="n">
        <f aca="false">IF(O1078&lt;&gt;0,O1078,A1077)</f>
        <v>88496</v>
      </c>
      <c r="B1078" s="205" t="n">
        <v>88310</v>
      </c>
      <c r="C1078" s="206" t="s">
        <v>2938</v>
      </c>
      <c r="D1078" s="206" t="s">
        <v>2827</v>
      </c>
      <c r="E1078" s="207" t="s">
        <v>2415</v>
      </c>
      <c r="F1078" s="207" t="s">
        <v>2502</v>
      </c>
      <c r="G1078" s="352" t="n">
        <v>0.7419</v>
      </c>
      <c r="H1078" s="253" t="n">
        <f aca="false">VLOOKUP(B1078,'CMP-SIN-SD-10-2023'!A:D,4,0)</f>
        <v>30.74</v>
      </c>
      <c r="I1078" s="253" t="s">
        <v>2417</v>
      </c>
      <c r="J1078" s="220" t="n">
        <f aca="false">TRUNC((H1078*G1078),2)</f>
        <v>22.8</v>
      </c>
      <c r="M1078" s="220" t="n">
        <f aca="false">VLOOKUP(B1078,'CMP-SIN-SD-10-2023'!A:D,4,0)</f>
        <v>30.74</v>
      </c>
      <c r="N1078" s="220" t="n">
        <f aca="false">M1078=H1078</f>
        <v>1</v>
      </c>
      <c r="P1078" s="333" t="s">
        <v>2418</v>
      </c>
    </row>
    <row r="1079" customFormat="false" ht="15" hidden="false" customHeight="false" outlineLevel="0" collapsed="false">
      <c r="A1079" s="351" t="n">
        <f aca="false">IF(O1079&lt;&gt;0,O1079,A1078)</f>
        <v>88496</v>
      </c>
      <c r="B1079" s="205" t="n">
        <v>88316</v>
      </c>
      <c r="C1079" s="206" t="s">
        <v>2938</v>
      </c>
      <c r="D1079" s="206" t="s">
        <v>2512</v>
      </c>
      <c r="E1079" s="207" t="s">
        <v>2415</v>
      </c>
      <c r="F1079" s="207" t="s">
        <v>2502</v>
      </c>
      <c r="G1079" s="352" t="n">
        <v>0.2473</v>
      </c>
      <c r="H1079" s="253" t="n">
        <f aca="false">VLOOKUP(B1079,'CMP-SIN-SD-10-2023'!A:D,4,0)</f>
        <v>21.91</v>
      </c>
      <c r="I1079" s="253" t="s">
        <v>2417</v>
      </c>
      <c r="J1079" s="220" t="n">
        <f aca="false">TRUNC((H1079*G1079),2)</f>
        <v>5.41</v>
      </c>
      <c r="M1079" s="220" t="n">
        <f aca="false">VLOOKUP(B1079,'CMP-SIN-SD-10-2023'!A:D,4,0)</f>
        <v>21.91</v>
      </c>
      <c r="N1079" s="220" t="n">
        <f aca="false">M1079=H1079</f>
        <v>1</v>
      </c>
      <c r="P1079" s="333" t="s">
        <v>2418</v>
      </c>
    </row>
    <row r="1080" customFormat="false" ht="30" hidden="false" customHeight="false" outlineLevel="0" collapsed="false">
      <c r="A1080" s="351" t="n">
        <f aca="false">IF(O1080&lt;&gt;0,O1080,A1079)</f>
        <v>88496</v>
      </c>
      <c r="B1080" s="205" t="n">
        <v>3767</v>
      </c>
      <c r="C1080" s="206" t="s">
        <v>2938</v>
      </c>
      <c r="D1080" s="206" t="s">
        <v>3018</v>
      </c>
      <c r="E1080" s="207" t="s">
        <v>2415</v>
      </c>
      <c r="F1080" s="207" t="s">
        <v>2430</v>
      </c>
      <c r="G1080" s="352" t="n">
        <v>0.0802</v>
      </c>
      <c r="H1080" s="253" t="n">
        <f aca="false">VLOOKUP(B1080,'INS-SIN-SD-10-2023'!A:D,4,0)</f>
        <v>1.47</v>
      </c>
      <c r="I1080" s="253" t="s">
        <v>2417</v>
      </c>
      <c r="J1080" s="220" t="n">
        <f aca="false">TRUNC((H1080*G1080),2)</f>
        <v>0.11</v>
      </c>
      <c r="M1080" s="220" t="n">
        <f aca="false">VLOOKUP(B1080,'INS-SIN-SD-10-2023'!A:D,4,0)</f>
        <v>1.47</v>
      </c>
      <c r="N1080" s="220" t="n">
        <f aca="false">M1080=H1080</f>
        <v>1</v>
      </c>
      <c r="P1080" s="333" t="s">
        <v>2492</v>
      </c>
    </row>
    <row r="1081" customFormat="false" ht="15" hidden="false" customHeight="false" outlineLevel="0" collapsed="false">
      <c r="A1081" s="351" t="n">
        <f aca="false">IF(O1081&lt;&gt;0,O1081,A1080)</f>
        <v>88496</v>
      </c>
      <c r="B1081" s="205" t="n">
        <v>43626</v>
      </c>
      <c r="C1081" s="206" t="s">
        <v>2938</v>
      </c>
      <c r="D1081" s="206" t="s">
        <v>3019</v>
      </c>
      <c r="E1081" s="207" t="s">
        <v>2415</v>
      </c>
      <c r="F1081" s="207" t="s">
        <v>2515</v>
      </c>
      <c r="G1081" s="352" t="n">
        <v>1.3389</v>
      </c>
      <c r="H1081" s="253" t="n">
        <f aca="false">VLOOKUP(B1081,'INS-SIN-SD-10-2023'!A:D,4,0)</f>
        <v>4.36</v>
      </c>
      <c r="I1081" s="253" t="s">
        <v>2417</v>
      </c>
      <c r="J1081" s="220" t="n">
        <f aca="false">TRUNC((H1081*G1081),2)</f>
        <v>5.83</v>
      </c>
      <c r="M1081" s="220" t="n">
        <f aca="false">VLOOKUP(B1081,'INS-SIN-SD-10-2023'!A:D,4,0)</f>
        <v>4.36</v>
      </c>
      <c r="N1081" s="220" t="n">
        <f aca="false">M1081=H1081</f>
        <v>1</v>
      </c>
      <c r="P1081" s="333" t="s">
        <v>2492</v>
      </c>
    </row>
    <row r="1082" customFormat="false" ht="30" hidden="false" customHeight="false" outlineLevel="0" collapsed="false">
      <c r="A1082" s="353" t="n">
        <v>88497</v>
      </c>
      <c r="B1082" s="354" t="s">
        <v>2411</v>
      </c>
      <c r="C1082" s="355" t="s">
        <v>3020</v>
      </c>
      <c r="D1082" s="355" t="s">
        <v>3021</v>
      </c>
      <c r="E1082" s="356" t="s">
        <v>2414</v>
      </c>
      <c r="F1082" s="356" t="s">
        <v>2415</v>
      </c>
      <c r="G1082" s="357" t="s">
        <v>2416</v>
      </c>
      <c r="H1082" s="358" t="s">
        <v>2417</v>
      </c>
      <c r="I1082" s="350" t="n">
        <f aca="false">SUMIF(A:A,A1082,J:J)</f>
        <v>19.66</v>
      </c>
      <c r="K1082" s="220" t="n">
        <f aca="false">VLOOKUP(A1082,'CMP-SIN-SD-10-2023'!A:D,4,0)</f>
        <v>19.66</v>
      </c>
      <c r="L1082" s="220" t="n">
        <f aca="false">K1082=I1082</f>
        <v>1</v>
      </c>
      <c r="P1082" s="333" t="s">
        <v>2418</v>
      </c>
    </row>
    <row r="1083" customFormat="false" ht="15" hidden="false" customHeight="false" outlineLevel="0" collapsed="false">
      <c r="A1083" s="351" t="n">
        <f aca="false">IF(O1083&lt;&gt;0,O1083,A1082)</f>
        <v>88497</v>
      </c>
      <c r="B1083" s="205" t="n">
        <v>88310</v>
      </c>
      <c r="C1083" s="206" t="s">
        <v>3021</v>
      </c>
      <c r="D1083" s="206" t="s">
        <v>2827</v>
      </c>
      <c r="E1083" s="207" t="s">
        <v>2415</v>
      </c>
      <c r="F1083" s="207" t="s">
        <v>2502</v>
      </c>
      <c r="G1083" s="352" t="n">
        <v>0.361</v>
      </c>
      <c r="H1083" s="253" t="n">
        <f aca="false">VLOOKUP(B1083,'CMP-SIN-SD-10-2023'!A:D,4,0)</f>
        <v>30.74</v>
      </c>
      <c r="I1083" s="253" t="s">
        <v>2417</v>
      </c>
      <c r="J1083" s="220" t="n">
        <f aca="false">TRUNC((H1083*G1083),2)</f>
        <v>11.09</v>
      </c>
      <c r="M1083" s="220" t="n">
        <f aca="false">VLOOKUP(B1083,'CMP-SIN-SD-10-2023'!A:D,4,0)</f>
        <v>30.74</v>
      </c>
      <c r="N1083" s="220" t="n">
        <f aca="false">M1083=H1083</f>
        <v>1</v>
      </c>
      <c r="P1083" s="333" t="s">
        <v>2418</v>
      </c>
    </row>
    <row r="1084" customFormat="false" ht="15" hidden="false" customHeight="false" outlineLevel="0" collapsed="false">
      <c r="A1084" s="351" t="n">
        <f aca="false">IF(O1084&lt;&gt;0,O1084,A1083)</f>
        <v>88497</v>
      </c>
      <c r="B1084" s="205" t="n">
        <v>88316</v>
      </c>
      <c r="C1084" s="206" t="s">
        <v>3021</v>
      </c>
      <c r="D1084" s="206" t="s">
        <v>2512</v>
      </c>
      <c r="E1084" s="207" t="s">
        <v>2415</v>
      </c>
      <c r="F1084" s="207" t="s">
        <v>2502</v>
      </c>
      <c r="G1084" s="352" t="n">
        <v>0.1203</v>
      </c>
      <c r="H1084" s="253" t="n">
        <f aca="false">VLOOKUP(B1084,'CMP-SIN-SD-10-2023'!A:D,4,0)</f>
        <v>21.91</v>
      </c>
      <c r="I1084" s="253" t="s">
        <v>2417</v>
      </c>
      <c r="J1084" s="220" t="n">
        <f aca="false">TRUNC((H1084*G1084),2)</f>
        <v>2.63</v>
      </c>
      <c r="M1084" s="220" t="n">
        <f aca="false">VLOOKUP(B1084,'CMP-SIN-SD-10-2023'!A:D,4,0)</f>
        <v>21.91</v>
      </c>
      <c r="N1084" s="220" t="n">
        <f aca="false">M1084=H1084</f>
        <v>1</v>
      </c>
      <c r="P1084" s="333" t="s">
        <v>2418</v>
      </c>
    </row>
    <row r="1085" customFormat="false" ht="30" hidden="false" customHeight="false" outlineLevel="0" collapsed="false">
      <c r="A1085" s="351" t="n">
        <f aca="false">IF(O1085&lt;&gt;0,O1085,A1084)</f>
        <v>88497</v>
      </c>
      <c r="B1085" s="205" t="n">
        <v>3767</v>
      </c>
      <c r="C1085" s="206" t="s">
        <v>3021</v>
      </c>
      <c r="D1085" s="206" t="s">
        <v>3018</v>
      </c>
      <c r="E1085" s="207" t="s">
        <v>2415</v>
      </c>
      <c r="F1085" s="207" t="s">
        <v>2430</v>
      </c>
      <c r="G1085" s="352" t="n">
        <v>0.0802</v>
      </c>
      <c r="H1085" s="253" t="n">
        <f aca="false">VLOOKUP(B1085,'INS-SIN-SD-10-2023'!A:D,4,0)</f>
        <v>1.47</v>
      </c>
      <c r="I1085" s="253" t="s">
        <v>2417</v>
      </c>
      <c r="J1085" s="220" t="n">
        <f aca="false">TRUNC((H1085*G1085),2)</f>
        <v>0.11</v>
      </c>
      <c r="M1085" s="220" t="n">
        <f aca="false">VLOOKUP(B1085,'INS-SIN-SD-10-2023'!A:D,4,0)</f>
        <v>1.47</v>
      </c>
      <c r="N1085" s="220" t="n">
        <f aca="false">M1085=H1085</f>
        <v>1</v>
      </c>
      <c r="P1085" s="333" t="s">
        <v>2492</v>
      </c>
    </row>
    <row r="1086" customFormat="false" ht="15" hidden="false" customHeight="false" outlineLevel="0" collapsed="false">
      <c r="A1086" s="351" t="n">
        <f aca="false">IF(O1086&lt;&gt;0,O1086,A1085)</f>
        <v>88497</v>
      </c>
      <c r="B1086" s="205" t="n">
        <v>43626</v>
      </c>
      <c r="C1086" s="206" t="s">
        <v>3021</v>
      </c>
      <c r="D1086" s="206" t="s">
        <v>3019</v>
      </c>
      <c r="E1086" s="207" t="s">
        <v>2415</v>
      </c>
      <c r="F1086" s="207" t="s">
        <v>2515</v>
      </c>
      <c r="G1086" s="352" t="n">
        <v>1.3389</v>
      </c>
      <c r="H1086" s="253" t="n">
        <f aca="false">VLOOKUP(B1086,'INS-SIN-SD-10-2023'!A:D,4,0)</f>
        <v>4.36</v>
      </c>
      <c r="I1086" s="253" t="s">
        <v>2417</v>
      </c>
      <c r="J1086" s="220" t="n">
        <f aca="false">TRUNC((H1086*G1086),2)</f>
        <v>5.83</v>
      </c>
      <c r="M1086" s="220" t="n">
        <f aca="false">VLOOKUP(B1086,'INS-SIN-SD-10-2023'!A:D,4,0)</f>
        <v>4.36</v>
      </c>
      <c r="N1086" s="220" t="n">
        <f aca="false">M1086=H1086</f>
        <v>1</v>
      </c>
      <c r="P1086" s="333" t="s">
        <v>2492</v>
      </c>
    </row>
    <row r="1087" customFormat="false" ht="30" hidden="false" customHeight="false" outlineLevel="0" collapsed="false">
      <c r="A1087" s="353" t="n">
        <v>88488</v>
      </c>
      <c r="B1087" s="354" t="s">
        <v>2411</v>
      </c>
      <c r="C1087" s="355" t="s">
        <v>3022</v>
      </c>
      <c r="D1087" s="355" t="s">
        <v>2704</v>
      </c>
      <c r="E1087" s="356" t="s">
        <v>2414</v>
      </c>
      <c r="F1087" s="356" t="s">
        <v>2415</v>
      </c>
      <c r="G1087" s="357" t="s">
        <v>2416</v>
      </c>
      <c r="H1087" s="358" t="s">
        <v>2417</v>
      </c>
      <c r="I1087" s="350" t="n">
        <f aca="false">SUMIF(A:A,A1087,J:J)</f>
        <v>16.07</v>
      </c>
      <c r="K1087" s="220" t="n">
        <f aca="false">VLOOKUP(A1087,'CMP-SIN-SD-10-2023'!A:D,4,0)</f>
        <v>16.07</v>
      </c>
      <c r="L1087" s="220" t="n">
        <f aca="false">K1087=I1087</f>
        <v>1</v>
      </c>
      <c r="P1087" s="333" t="s">
        <v>2418</v>
      </c>
    </row>
    <row r="1088" customFormat="false" ht="15" hidden="false" customHeight="false" outlineLevel="0" collapsed="false">
      <c r="A1088" s="351" t="n">
        <f aca="false">IF(O1088&lt;&gt;0,O1088,A1087)</f>
        <v>88488</v>
      </c>
      <c r="B1088" s="205" t="n">
        <v>88310</v>
      </c>
      <c r="C1088" s="206" t="s">
        <v>2704</v>
      </c>
      <c r="D1088" s="206" t="s">
        <v>2827</v>
      </c>
      <c r="E1088" s="207" t="s">
        <v>2415</v>
      </c>
      <c r="F1088" s="207" t="s">
        <v>2502</v>
      </c>
      <c r="G1088" s="352" t="n">
        <v>0.227</v>
      </c>
      <c r="H1088" s="253" t="n">
        <f aca="false">VLOOKUP(B1088,'CMP-SIN-SD-10-2023'!A:D,4,0)</f>
        <v>30.74</v>
      </c>
      <c r="I1088" s="253" t="s">
        <v>2417</v>
      </c>
      <c r="J1088" s="220" t="n">
        <f aca="false">TRUNC((H1088*G1088),2)</f>
        <v>6.97</v>
      </c>
      <c r="M1088" s="220" t="n">
        <f aca="false">VLOOKUP(B1088,'CMP-SIN-SD-10-2023'!A:D,4,0)</f>
        <v>30.74</v>
      </c>
      <c r="N1088" s="220" t="n">
        <f aca="false">M1088=H1088</f>
        <v>1</v>
      </c>
      <c r="P1088" s="333" t="s">
        <v>2418</v>
      </c>
    </row>
    <row r="1089" customFormat="false" ht="15" hidden="false" customHeight="false" outlineLevel="0" collapsed="false">
      <c r="A1089" s="351" t="n">
        <f aca="false">IF(O1089&lt;&gt;0,O1089,A1088)</f>
        <v>88488</v>
      </c>
      <c r="B1089" s="205" t="n">
        <v>88316</v>
      </c>
      <c r="C1089" s="206" t="s">
        <v>2704</v>
      </c>
      <c r="D1089" s="206" t="s">
        <v>2512</v>
      </c>
      <c r="E1089" s="207" t="s">
        <v>2415</v>
      </c>
      <c r="F1089" s="207" t="s">
        <v>2502</v>
      </c>
      <c r="G1089" s="352" t="n">
        <v>0.0757</v>
      </c>
      <c r="H1089" s="253" t="n">
        <f aca="false">VLOOKUP(B1089,'CMP-SIN-SD-10-2023'!A:D,4,0)</f>
        <v>21.91</v>
      </c>
      <c r="I1089" s="253" t="s">
        <v>2417</v>
      </c>
      <c r="J1089" s="220" t="n">
        <f aca="false">TRUNC((H1089*G1089),2)</f>
        <v>1.65</v>
      </c>
      <c r="M1089" s="220" t="n">
        <f aca="false">VLOOKUP(B1089,'CMP-SIN-SD-10-2023'!A:D,4,0)</f>
        <v>21.91</v>
      </c>
      <c r="N1089" s="220" t="n">
        <f aca="false">M1089=H1089</f>
        <v>1</v>
      </c>
      <c r="P1089" s="333" t="s">
        <v>2418</v>
      </c>
    </row>
    <row r="1090" customFormat="false" ht="15" hidden="false" customHeight="false" outlineLevel="0" collapsed="false">
      <c r="A1090" s="351" t="n">
        <f aca="false">IF(O1090&lt;&gt;0,O1090,A1089)</f>
        <v>88488</v>
      </c>
      <c r="B1090" s="205" t="n">
        <v>7356</v>
      </c>
      <c r="C1090" s="206" t="s">
        <v>2704</v>
      </c>
      <c r="D1090" s="206" t="s">
        <v>3023</v>
      </c>
      <c r="E1090" s="207" t="s">
        <v>2415</v>
      </c>
      <c r="F1090" s="207" t="s">
        <v>2712</v>
      </c>
      <c r="G1090" s="352" t="n">
        <v>0.2285</v>
      </c>
      <c r="H1090" s="253" t="n">
        <f aca="false">VLOOKUP(B1090,'INS-SIN-SD-10-2023'!A:D,4,0)</f>
        <v>32.61</v>
      </c>
      <c r="I1090" s="253" t="s">
        <v>2417</v>
      </c>
      <c r="J1090" s="220" t="n">
        <f aca="false">TRUNC((H1090*G1090),2)</f>
        <v>7.45</v>
      </c>
      <c r="M1090" s="220" t="n">
        <f aca="false">VLOOKUP(B1090,'INS-SIN-SD-10-2023'!A:D,4,0)</f>
        <v>32.61</v>
      </c>
      <c r="N1090" s="220" t="n">
        <f aca="false">M1090=H1090</f>
        <v>1</v>
      </c>
      <c r="P1090" s="333" t="s">
        <v>2492</v>
      </c>
    </row>
    <row r="1091" customFormat="false" ht="30" hidden="false" customHeight="false" outlineLevel="0" collapsed="false">
      <c r="A1091" s="353" t="n">
        <v>88489</v>
      </c>
      <c r="B1091" s="354" t="s">
        <v>2411</v>
      </c>
      <c r="C1091" s="355" t="s">
        <v>2483</v>
      </c>
      <c r="D1091" s="355" t="s">
        <v>3024</v>
      </c>
      <c r="E1091" s="356" t="s">
        <v>2414</v>
      </c>
      <c r="F1091" s="356" t="s">
        <v>2415</v>
      </c>
      <c r="G1091" s="357" t="s">
        <v>2416</v>
      </c>
      <c r="H1091" s="358" t="s">
        <v>2417</v>
      </c>
      <c r="I1091" s="350" t="n">
        <f aca="false">SUMIF(A:A,A1091,J:J)</f>
        <v>13.65</v>
      </c>
      <c r="K1091" s="220" t="n">
        <f aca="false">VLOOKUP(A1091,'CMP-SIN-SD-10-2023'!A:D,4,0)</f>
        <v>13.65</v>
      </c>
      <c r="L1091" s="220" t="n">
        <f aca="false">K1091=I1091</f>
        <v>1</v>
      </c>
      <c r="P1091" s="333" t="s">
        <v>2418</v>
      </c>
    </row>
    <row r="1092" customFormat="false" ht="15" hidden="false" customHeight="false" outlineLevel="0" collapsed="false">
      <c r="A1092" s="351" t="n">
        <f aca="false">IF(O1092&lt;&gt;0,O1092,A1091)</f>
        <v>88489</v>
      </c>
      <c r="B1092" s="205" t="n">
        <v>88310</v>
      </c>
      <c r="C1092" s="206" t="s">
        <v>3024</v>
      </c>
      <c r="D1092" s="206" t="s">
        <v>2827</v>
      </c>
      <c r="E1092" s="207" t="s">
        <v>2415</v>
      </c>
      <c r="F1092" s="207" t="s">
        <v>2502</v>
      </c>
      <c r="G1092" s="352" t="n">
        <v>0.1631</v>
      </c>
      <c r="H1092" s="253" t="n">
        <f aca="false">VLOOKUP(B1092,'CMP-SIN-SD-10-2023'!A:D,4,0)</f>
        <v>30.74</v>
      </c>
      <c r="I1092" s="253" t="s">
        <v>2417</v>
      </c>
      <c r="J1092" s="220" t="n">
        <f aca="false">TRUNC((H1092*G1092),2)</f>
        <v>5.01</v>
      </c>
      <c r="M1092" s="220" t="n">
        <f aca="false">VLOOKUP(B1092,'CMP-SIN-SD-10-2023'!A:D,4,0)</f>
        <v>30.74</v>
      </c>
      <c r="N1092" s="220" t="n">
        <f aca="false">M1092=H1092</f>
        <v>1</v>
      </c>
      <c r="P1092" s="333" t="s">
        <v>2418</v>
      </c>
    </row>
    <row r="1093" customFormat="false" ht="15" hidden="false" customHeight="false" outlineLevel="0" collapsed="false">
      <c r="A1093" s="351" t="n">
        <f aca="false">IF(O1093&lt;&gt;0,O1093,A1092)</f>
        <v>88489</v>
      </c>
      <c r="B1093" s="205" t="n">
        <v>88316</v>
      </c>
      <c r="C1093" s="206" t="s">
        <v>3024</v>
      </c>
      <c r="D1093" s="206" t="s">
        <v>2512</v>
      </c>
      <c r="E1093" s="207" t="s">
        <v>2415</v>
      </c>
      <c r="F1093" s="207" t="s">
        <v>2502</v>
      </c>
      <c r="G1093" s="352" t="n">
        <v>0.0544</v>
      </c>
      <c r="H1093" s="253" t="n">
        <f aca="false">VLOOKUP(B1093,'CMP-SIN-SD-10-2023'!A:D,4,0)</f>
        <v>21.91</v>
      </c>
      <c r="I1093" s="253" t="s">
        <v>2417</v>
      </c>
      <c r="J1093" s="220" t="n">
        <f aca="false">TRUNC((H1093*G1093),2)</f>
        <v>1.19</v>
      </c>
      <c r="M1093" s="220" t="n">
        <f aca="false">VLOOKUP(B1093,'CMP-SIN-SD-10-2023'!A:D,4,0)</f>
        <v>21.91</v>
      </c>
      <c r="N1093" s="220" t="n">
        <f aca="false">M1093=H1093</f>
        <v>1</v>
      </c>
      <c r="P1093" s="333" t="s">
        <v>2418</v>
      </c>
    </row>
    <row r="1094" customFormat="false" ht="15" hidden="false" customHeight="false" outlineLevel="0" collapsed="false">
      <c r="A1094" s="351" t="n">
        <f aca="false">IF(O1094&lt;&gt;0,O1094,A1093)</f>
        <v>88489</v>
      </c>
      <c r="B1094" s="205" t="n">
        <v>7356</v>
      </c>
      <c r="C1094" s="206" t="s">
        <v>3024</v>
      </c>
      <c r="D1094" s="206" t="s">
        <v>3023</v>
      </c>
      <c r="E1094" s="207" t="s">
        <v>2415</v>
      </c>
      <c r="F1094" s="207" t="s">
        <v>2712</v>
      </c>
      <c r="G1094" s="352" t="n">
        <v>0.2285</v>
      </c>
      <c r="H1094" s="253" t="n">
        <f aca="false">VLOOKUP(B1094,'INS-SIN-SD-10-2023'!A:D,4,0)</f>
        <v>32.61</v>
      </c>
      <c r="I1094" s="253" t="s">
        <v>2417</v>
      </c>
      <c r="J1094" s="220" t="n">
        <f aca="false">TRUNC((H1094*G1094),2)</f>
        <v>7.45</v>
      </c>
      <c r="M1094" s="220" t="n">
        <f aca="false">VLOOKUP(B1094,'INS-SIN-SD-10-2023'!A:D,4,0)</f>
        <v>32.61</v>
      </c>
      <c r="N1094" s="220" t="n">
        <f aca="false">M1094=H1094</f>
        <v>1</v>
      </c>
      <c r="P1094" s="333" t="s">
        <v>2492</v>
      </c>
    </row>
    <row r="1095" customFormat="false" ht="15" hidden="false" customHeight="false" outlineLevel="0" collapsed="false">
      <c r="A1095" s="353" t="s">
        <v>2156</v>
      </c>
      <c r="B1095" s="354" t="s">
        <v>2411</v>
      </c>
      <c r="C1095" s="355" t="s">
        <v>3025</v>
      </c>
      <c r="D1095" s="355" t="s">
        <v>3026</v>
      </c>
      <c r="E1095" s="356" t="s">
        <v>2414</v>
      </c>
      <c r="F1095" s="356" t="s">
        <v>2415</v>
      </c>
      <c r="G1095" s="357" t="s">
        <v>2416</v>
      </c>
      <c r="H1095" s="358" t="s">
        <v>2417</v>
      </c>
      <c r="I1095" s="350" t="n">
        <f aca="false">SUMIF(A:A,A1095,J:J)</f>
        <v>2.54</v>
      </c>
      <c r="K1095" s="220" t="e">
        <f aca="false">VLOOKUP(A1095,'CMP-SIN-SD-10-2023'!A:D,4,0)</f>
        <v>#N/A</v>
      </c>
      <c r="L1095" s="220" t="e">
        <f aca="false">K1095=I1095</f>
        <v>#N/A</v>
      </c>
      <c r="P1095" s="333" t="s">
        <v>2418</v>
      </c>
    </row>
    <row r="1096" customFormat="false" ht="15" hidden="false" customHeight="false" outlineLevel="0" collapsed="false">
      <c r="A1096" s="351" t="str">
        <f aca="false">IF(O1096&lt;&gt;0,O1096,A1095)</f>
        <v>260202/AGETOP</v>
      </c>
      <c r="B1096" s="205" t="n">
        <v>88316</v>
      </c>
      <c r="C1096" s="206" t="s">
        <v>2511</v>
      </c>
      <c r="D1096" s="206" t="s">
        <v>2512</v>
      </c>
      <c r="E1096" s="207" t="s">
        <v>2415</v>
      </c>
      <c r="F1096" s="207" t="s">
        <v>2502</v>
      </c>
      <c r="G1096" s="352" t="n">
        <v>0.01</v>
      </c>
      <c r="H1096" s="253" t="n">
        <f aca="false">VLOOKUP(B1096,'CMP-SIN-SD-10-2023'!A:D,4,0)</f>
        <v>21.91</v>
      </c>
      <c r="I1096" s="253" t="s">
        <v>2417</v>
      </c>
      <c r="J1096" s="220" t="n">
        <f aca="false">TRUNC((H1096*G1096),2)</f>
        <v>0.21</v>
      </c>
      <c r="M1096" s="220" t="n">
        <f aca="false">VLOOKUP(B1096,'CMP-SIN-SD-10-2023'!A:D,4,0)</f>
        <v>21.91</v>
      </c>
      <c r="N1096" s="220" t="n">
        <f aca="false">M1096=H1096</f>
        <v>1</v>
      </c>
      <c r="P1096" s="333" t="s">
        <v>2626</v>
      </c>
    </row>
    <row r="1097" customFormat="false" ht="15" hidden="false" customHeight="false" outlineLevel="0" collapsed="false">
      <c r="A1097" s="351" t="str">
        <f aca="false">IF(O1097&lt;&gt;0,O1097,A1096)</f>
        <v>260202/AGETOP</v>
      </c>
      <c r="B1097" s="205" t="n">
        <v>88310</v>
      </c>
      <c r="C1097" s="206" t="s">
        <v>3026</v>
      </c>
      <c r="D1097" s="206" t="s">
        <v>2827</v>
      </c>
      <c r="E1097" s="207" t="s">
        <v>2415</v>
      </c>
      <c r="F1097" s="207" t="s">
        <v>2502</v>
      </c>
      <c r="G1097" s="352" t="n">
        <v>0.06</v>
      </c>
      <c r="H1097" s="253" t="n">
        <f aca="false">VLOOKUP(B1097,'CMP-SIN-SD-10-2023'!A:D,4,0)</f>
        <v>30.74</v>
      </c>
      <c r="I1097" s="253" t="s">
        <v>2417</v>
      </c>
      <c r="J1097" s="220" t="n">
        <f aca="false">TRUNC((H1097*G1097),2)</f>
        <v>1.84</v>
      </c>
      <c r="M1097" s="220" t="n">
        <f aca="false">VLOOKUP(B1097,'CMP-SIN-SD-10-2023'!A:D,4,0)</f>
        <v>30.74</v>
      </c>
      <c r="N1097" s="220" t="n">
        <f aca="false">M1097=H1097</f>
        <v>1</v>
      </c>
      <c r="P1097" s="333" t="s">
        <v>2626</v>
      </c>
    </row>
    <row r="1098" customFormat="false" ht="15" hidden="false" customHeight="false" outlineLevel="0" collapsed="false">
      <c r="A1098" s="351" t="str">
        <f aca="false">IF(O1098&lt;&gt;0,O1098,A1097)</f>
        <v>260202/AGETOP</v>
      </c>
      <c r="B1098" s="205" t="n">
        <v>1233</v>
      </c>
      <c r="C1098" s="206" t="s">
        <v>3026</v>
      </c>
      <c r="D1098" s="206" t="s">
        <v>3027</v>
      </c>
      <c r="E1098" s="207" t="s">
        <v>2415</v>
      </c>
      <c r="F1098" s="207" t="s">
        <v>2976</v>
      </c>
      <c r="G1098" s="352" t="n">
        <v>0.36</v>
      </c>
      <c r="H1098" s="253" t="n">
        <v>0.98</v>
      </c>
      <c r="I1098" s="253" t="s">
        <v>2417</v>
      </c>
      <c r="J1098" s="220" t="n">
        <f aca="false">TRUNC((H1098*G1098),2)</f>
        <v>0.35</v>
      </c>
      <c r="M1098" s="220" t="e">
        <f aca="false">VLOOKUP(B1098,'INS-SIN-SD-10-2023'!A:D,4,0)</f>
        <v>#N/A</v>
      </c>
      <c r="N1098" s="220" t="e">
        <f aca="false">M1098=H1098</f>
        <v>#N/A</v>
      </c>
      <c r="P1098" s="333" t="s">
        <v>2626</v>
      </c>
    </row>
    <row r="1099" customFormat="false" ht="15" hidden="false" customHeight="false" outlineLevel="0" collapsed="false">
      <c r="A1099" s="351" t="str">
        <f aca="false">IF(O1099&lt;&gt;0,O1099,A1098)</f>
        <v>260202/AGETOP</v>
      </c>
      <c r="B1099" s="205" t="n">
        <v>1805</v>
      </c>
      <c r="C1099" s="206" t="s">
        <v>3026</v>
      </c>
      <c r="D1099" s="206" t="s">
        <v>3028</v>
      </c>
      <c r="E1099" s="207" t="s">
        <v>2415</v>
      </c>
      <c r="F1099" s="207" t="s">
        <v>3029</v>
      </c>
      <c r="G1099" s="352" t="n">
        <v>0.0135</v>
      </c>
      <c r="H1099" s="253" t="n">
        <v>10.4</v>
      </c>
      <c r="I1099" s="253" t="s">
        <v>2417</v>
      </c>
      <c r="J1099" s="220" t="n">
        <f aca="false">TRUNC((H1099*G1099),2)</f>
        <v>0.14</v>
      </c>
      <c r="M1099" s="220" t="e">
        <f aca="false">VLOOKUP(B1099,'CMP-SIN-SD-10-2023'!A:D,4,0)</f>
        <v>#N/A</v>
      </c>
      <c r="N1099" s="220" t="e">
        <f aca="false">M1099=H1099</f>
        <v>#N/A</v>
      </c>
      <c r="P1099" s="333" t="s">
        <v>2626</v>
      </c>
    </row>
    <row r="1100" customFormat="false" ht="15" hidden="false" customHeight="false" outlineLevel="0" collapsed="false">
      <c r="A1100" s="353" t="s">
        <v>598</v>
      </c>
      <c r="B1100" s="354" t="s">
        <v>2411</v>
      </c>
      <c r="C1100" s="355" t="s">
        <v>3030</v>
      </c>
      <c r="D1100" s="355" t="s">
        <v>2622</v>
      </c>
      <c r="E1100" s="356" t="s">
        <v>2440</v>
      </c>
      <c r="F1100" s="356" t="s">
        <v>2415</v>
      </c>
      <c r="G1100" s="357" t="s">
        <v>2416</v>
      </c>
      <c r="H1100" s="358" t="s">
        <v>2417</v>
      </c>
      <c r="I1100" s="350" t="n">
        <f aca="false">SUMIF(A:A,A1100,J:J)</f>
        <v>9.5</v>
      </c>
      <c r="K1100" s="220" t="e">
        <f aca="false">VLOOKUP(A1100,'CMP-SIN-SD-10-2023'!A:D,4,0)</f>
        <v>#N/A</v>
      </c>
      <c r="L1100" s="220" t="e">
        <f aca="false">K1100=I1100</f>
        <v>#N/A</v>
      </c>
      <c r="P1100" s="333" t="s">
        <v>2418</v>
      </c>
    </row>
    <row r="1101" customFormat="false" ht="15" hidden="false" customHeight="false" outlineLevel="0" collapsed="false">
      <c r="A1101" s="351" t="str">
        <f aca="false">IF(O1101&lt;&gt;0,O1101,A1100)</f>
        <v>221002/AGETOP</v>
      </c>
      <c r="B1101" s="205" t="n">
        <v>1966</v>
      </c>
      <c r="C1101" s="206" t="s">
        <v>2622</v>
      </c>
      <c r="D1101" s="206" t="s">
        <v>3031</v>
      </c>
      <c r="E1101" s="207" t="s">
        <v>2415</v>
      </c>
      <c r="F1101" s="207" t="s">
        <v>2949</v>
      </c>
      <c r="G1101" s="352" t="n">
        <v>1</v>
      </c>
      <c r="H1101" s="253" t="n">
        <v>9.5</v>
      </c>
      <c r="I1101" s="253" t="s">
        <v>2417</v>
      </c>
      <c r="J1101" s="220" t="n">
        <f aca="false">TRUNC((H1101*G1101),2)</f>
        <v>9.5</v>
      </c>
      <c r="M1101" s="220" t="e">
        <f aca="false">VLOOKUP(B1101,'CMP-SIN-SD-10-2023'!A:D,4,0)</f>
        <v>#N/A</v>
      </c>
      <c r="N1101" s="220" t="e">
        <f aca="false">M1101=H1101</f>
        <v>#N/A</v>
      </c>
      <c r="P1101" s="333" t="s">
        <v>2626</v>
      </c>
    </row>
    <row r="1102" customFormat="false" ht="30" hidden="false" customHeight="false" outlineLevel="0" collapsed="false">
      <c r="A1102" s="353" t="n">
        <v>98689</v>
      </c>
      <c r="B1102" s="354" t="s">
        <v>2411</v>
      </c>
      <c r="C1102" s="355" t="s">
        <v>3032</v>
      </c>
      <c r="D1102" s="355" t="s">
        <v>2677</v>
      </c>
      <c r="E1102" s="356" t="s">
        <v>2440</v>
      </c>
      <c r="F1102" s="356" t="s">
        <v>2415</v>
      </c>
      <c r="G1102" s="357" t="s">
        <v>2416</v>
      </c>
      <c r="H1102" s="358" t="s">
        <v>2417</v>
      </c>
      <c r="I1102" s="350" t="n">
        <f aca="false">SUMIF(A:A,A1102,J:J)</f>
        <v>96.9</v>
      </c>
      <c r="K1102" s="220" t="n">
        <f aca="false">VLOOKUP(A1102,'CMP-SIN-SD-10-2023'!A:D,4,0)</f>
        <v>96.9</v>
      </c>
      <c r="L1102" s="220" t="n">
        <f aca="false">K1102=I1102</f>
        <v>1</v>
      </c>
      <c r="P1102" s="333" t="s">
        <v>2418</v>
      </c>
    </row>
    <row r="1103" customFormat="false" ht="15" hidden="false" customHeight="false" outlineLevel="0" collapsed="false">
      <c r="A1103" s="351" t="n">
        <f aca="false">IF(O1103&lt;&gt;0,O1103,A1102)</f>
        <v>98689</v>
      </c>
      <c r="B1103" s="205" t="n">
        <v>88274</v>
      </c>
      <c r="C1103" s="206" t="s">
        <v>2677</v>
      </c>
      <c r="D1103" s="206" t="s">
        <v>2858</v>
      </c>
      <c r="E1103" s="207" t="s">
        <v>2415</v>
      </c>
      <c r="F1103" s="207" t="s">
        <v>2502</v>
      </c>
      <c r="G1103" s="352" t="n">
        <v>0.547</v>
      </c>
      <c r="H1103" s="253" t="n">
        <f aca="false">VLOOKUP(B1103,'CMP-SIN-SD-10-2023'!A:D,4,0)</f>
        <v>29.39</v>
      </c>
      <c r="I1103" s="253" t="s">
        <v>2417</v>
      </c>
      <c r="J1103" s="220" t="n">
        <f aca="false">TRUNC((H1103*G1103),2)</f>
        <v>16.07</v>
      </c>
      <c r="M1103" s="220" t="n">
        <f aca="false">VLOOKUP(B1103,'CMP-SIN-SD-10-2023'!A:D,4,0)</f>
        <v>29.39</v>
      </c>
      <c r="N1103" s="220" t="n">
        <f aca="false">M1103=H1103</f>
        <v>1</v>
      </c>
      <c r="P1103" s="333" t="s">
        <v>2418</v>
      </c>
    </row>
    <row r="1104" customFormat="false" ht="15" hidden="false" customHeight="false" outlineLevel="0" collapsed="false">
      <c r="A1104" s="351" t="n">
        <f aca="false">IF(O1104&lt;&gt;0,O1104,A1103)</f>
        <v>98689</v>
      </c>
      <c r="B1104" s="205" t="n">
        <v>88316</v>
      </c>
      <c r="C1104" s="206" t="s">
        <v>2677</v>
      </c>
      <c r="D1104" s="206" t="s">
        <v>2512</v>
      </c>
      <c r="E1104" s="207" t="s">
        <v>2415</v>
      </c>
      <c r="F1104" s="207" t="s">
        <v>2502</v>
      </c>
      <c r="G1104" s="352" t="n">
        <v>0.273</v>
      </c>
      <c r="H1104" s="253" t="n">
        <f aca="false">VLOOKUP(B1104,'CMP-SIN-SD-10-2023'!A:D,4,0)</f>
        <v>21.91</v>
      </c>
      <c r="I1104" s="253" t="s">
        <v>2417</v>
      </c>
      <c r="J1104" s="220" t="n">
        <f aca="false">TRUNC((H1104*G1104),2)</f>
        <v>5.98</v>
      </c>
      <c r="M1104" s="220" t="n">
        <f aca="false">VLOOKUP(B1104,'CMP-SIN-SD-10-2023'!A:D,4,0)</f>
        <v>21.91</v>
      </c>
      <c r="N1104" s="220" t="n">
        <f aca="false">M1104=H1104</f>
        <v>1</v>
      </c>
      <c r="P1104" s="333" t="s">
        <v>2418</v>
      </c>
    </row>
    <row r="1105" customFormat="false" ht="45" hidden="false" customHeight="false" outlineLevel="0" collapsed="false">
      <c r="A1105" s="351" t="n">
        <f aca="false">IF(O1105&lt;&gt;0,O1105,A1104)</f>
        <v>98689</v>
      </c>
      <c r="B1105" s="205" t="n">
        <v>20232</v>
      </c>
      <c r="C1105" s="206" t="s">
        <v>2677</v>
      </c>
      <c r="D1105" s="206" t="s">
        <v>3033</v>
      </c>
      <c r="E1105" s="207" t="s">
        <v>2415</v>
      </c>
      <c r="F1105" s="207" t="s">
        <v>2440</v>
      </c>
      <c r="G1105" s="352" t="n">
        <v>1</v>
      </c>
      <c r="H1105" s="253" t="n">
        <f aca="false">VLOOKUP(B1105,'INS-SIN-SD-10-2023'!A:D,4,0)</f>
        <v>72.29</v>
      </c>
      <c r="I1105" s="253" t="s">
        <v>2417</v>
      </c>
      <c r="J1105" s="220" t="n">
        <f aca="false">TRUNC((H1105*G1105),2)</f>
        <v>72.29</v>
      </c>
      <c r="M1105" s="220" t="n">
        <f aca="false">VLOOKUP(B1105,'INS-SIN-SD-10-2023'!A:D,4,0)</f>
        <v>72.29</v>
      </c>
      <c r="N1105" s="220" t="n">
        <f aca="false">M1105=H1105</f>
        <v>1</v>
      </c>
      <c r="P1105" s="333" t="s">
        <v>2492</v>
      </c>
    </row>
    <row r="1106" customFormat="false" ht="15" hidden="false" customHeight="false" outlineLevel="0" collapsed="false">
      <c r="A1106" s="351" t="n">
        <f aca="false">IF(O1106&lt;&gt;0,O1106,A1105)</f>
        <v>98689</v>
      </c>
      <c r="B1106" s="205" t="n">
        <v>37595</v>
      </c>
      <c r="C1106" s="206" t="s">
        <v>2677</v>
      </c>
      <c r="D1106" s="206" t="s">
        <v>2959</v>
      </c>
      <c r="E1106" s="207" t="s">
        <v>2415</v>
      </c>
      <c r="F1106" s="207" t="s">
        <v>2515</v>
      </c>
      <c r="G1106" s="352" t="n">
        <v>1.29</v>
      </c>
      <c r="H1106" s="253" t="n">
        <f aca="false">VLOOKUP(B1106,'INS-SIN-SD-10-2023'!A:D,4,0)</f>
        <v>1.99</v>
      </c>
      <c r="I1106" s="253" t="s">
        <v>2417</v>
      </c>
      <c r="J1106" s="220" t="n">
        <f aca="false">TRUNC((H1106*G1106),2)</f>
        <v>2.56</v>
      </c>
      <c r="M1106" s="220" t="n">
        <f aca="false">VLOOKUP(B1106,'INS-SIN-SD-10-2023'!A:D,4,0)</f>
        <v>1.99</v>
      </c>
      <c r="N1106" s="220" t="n">
        <f aca="false">M1106=H1106</f>
        <v>1</v>
      </c>
      <c r="P1106" s="333" t="s">
        <v>2492</v>
      </c>
    </row>
    <row r="1107" customFormat="false" ht="30" hidden="false" customHeight="false" outlineLevel="0" collapsed="false">
      <c r="A1107" s="353" t="n">
        <v>94231</v>
      </c>
      <c r="B1107" s="354" t="s">
        <v>2411</v>
      </c>
      <c r="C1107" s="355" t="s">
        <v>3034</v>
      </c>
      <c r="D1107" s="355" t="s">
        <v>3035</v>
      </c>
      <c r="E1107" s="356" t="s">
        <v>2440</v>
      </c>
      <c r="F1107" s="356" t="s">
        <v>2415</v>
      </c>
      <c r="G1107" s="357" t="s">
        <v>2416</v>
      </c>
      <c r="H1107" s="358" t="s">
        <v>2417</v>
      </c>
      <c r="I1107" s="350" t="n">
        <f aca="false">SUMIF(A:A,A1107,J:J)</f>
        <v>47.85</v>
      </c>
      <c r="K1107" s="220" t="n">
        <f aca="false">VLOOKUP(A1107,'CMP-SIN-SD-10-2023'!A:D,4,0)</f>
        <v>47.85</v>
      </c>
      <c r="L1107" s="220" t="n">
        <f aca="false">K1107=I1107</f>
        <v>1</v>
      </c>
      <c r="P1107" s="333" t="s">
        <v>2418</v>
      </c>
    </row>
    <row r="1108" customFormat="false" ht="15" hidden="false" customHeight="false" outlineLevel="0" collapsed="false">
      <c r="A1108" s="351" t="n">
        <f aca="false">IF(O1108&lt;&gt;0,O1108,A1107)</f>
        <v>94231</v>
      </c>
      <c r="B1108" s="205" t="n">
        <v>88323</v>
      </c>
      <c r="C1108" s="206" t="s">
        <v>3035</v>
      </c>
      <c r="D1108" s="206" t="s">
        <v>2941</v>
      </c>
      <c r="E1108" s="207" t="s">
        <v>2415</v>
      </c>
      <c r="F1108" s="207" t="s">
        <v>2502</v>
      </c>
      <c r="G1108" s="352" t="n">
        <v>0.112</v>
      </c>
      <c r="H1108" s="253" t="n">
        <f aca="false">VLOOKUP(B1108,'CMP-SIN-SD-10-2023'!A:D,4,0)</f>
        <v>28.89</v>
      </c>
      <c r="I1108" s="253" t="s">
        <v>2417</v>
      </c>
      <c r="J1108" s="220" t="n">
        <f aca="false">TRUNC((H1108*G1108),2)</f>
        <v>3.23</v>
      </c>
      <c r="M1108" s="220" t="n">
        <f aca="false">VLOOKUP(B1108,'CMP-SIN-SD-10-2023'!A:D,4,0)</f>
        <v>28.89</v>
      </c>
      <c r="N1108" s="220" t="n">
        <f aca="false">M1108=H1108</f>
        <v>1</v>
      </c>
      <c r="P1108" s="333" t="s">
        <v>2418</v>
      </c>
    </row>
    <row r="1109" customFormat="false" ht="15" hidden="false" customHeight="false" outlineLevel="0" collapsed="false">
      <c r="A1109" s="351" t="n">
        <f aca="false">IF(O1109&lt;&gt;0,O1109,A1108)</f>
        <v>94231</v>
      </c>
      <c r="B1109" s="205" t="n">
        <v>88316</v>
      </c>
      <c r="C1109" s="206" t="s">
        <v>3035</v>
      </c>
      <c r="D1109" s="206" t="s">
        <v>2512</v>
      </c>
      <c r="E1109" s="207" t="s">
        <v>2415</v>
      </c>
      <c r="F1109" s="207" t="s">
        <v>2502</v>
      </c>
      <c r="G1109" s="352" t="n">
        <v>0.207</v>
      </c>
      <c r="H1109" s="253" t="n">
        <f aca="false">VLOOKUP(B1109,'CMP-SIN-SD-10-2023'!A:D,4,0)</f>
        <v>21.91</v>
      </c>
      <c r="I1109" s="253" t="s">
        <v>2417</v>
      </c>
      <c r="J1109" s="220" t="n">
        <f aca="false">TRUNC((H1109*G1109),2)</f>
        <v>4.53</v>
      </c>
      <c r="M1109" s="220" t="n">
        <f aca="false">VLOOKUP(B1109,'CMP-SIN-SD-10-2023'!A:D,4,0)</f>
        <v>21.91</v>
      </c>
      <c r="N1109" s="220" t="n">
        <f aca="false">M1109=H1109</f>
        <v>1</v>
      </c>
      <c r="P1109" s="333" t="s">
        <v>2418</v>
      </c>
    </row>
    <row r="1110" customFormat="false" ht="30" hidden="false" customHeight="false" outlineLevel="0" collapsed="false">
      <c r="A1110" s="351" t="n">
        <f aca="false">IF(O1110&lt;&gt;0,O1110,A1109)</f>
        <v>94231</v>
      </c>
      <c r="B1110" s="205" t="n">
        <v>93281</v>
      </c>
      <c r="C1110" s="206" t="s">
        <v>3035</v>
      </c>
      <c r="D1110" s="206" t="s">
        <v>2942</v>
      </c>
      <c r="E1110" s="207" t="s">
        <v>2415</v>
      </c>
      <c r="F1110" s="207" t="s">
        <v>2603</v>
      </c>
      <c r="G1110" s="352" t="n">
        <v>0.0132</v>
      </c>
      <c r="H1110" s="253" t="n">
        <f aca="false">VLOOKUP(B1110,'CMP-SIN-SD-10-2023'!A:D,4,0)</f>
        <v>25.64</v>
      </c>
      <c r="I1110" s="253" t="s">
        <v>2417</v>
      </c>
      <c r="J1110" s="220" t="n">
        <f aca="false">TRUNC((H1110*G1110),2)</f>
        <v>0.33</v>
      </c>
      <c r="M1110" s="220" t="n">
        <f aca="false">VLOOKUP(B1110,'CMP-SIN-SD-10-2023'!A:D,4,0)</f>
        <v>25.64</v>
      </c>
      <c r="N1110" s="220" t="n">
        <f aca="false">M1110=H1110</f>
        <v>1</v>
      </c>
      <c r="P1110" s="333" t="s">
        <v>2418</v>
      </c>
    </row>
    <row r="1111" customFormat="false" ht="30" hidden="false" customHeight="false" outlineLevel="0" collapsed="false">
      <c r="A1111" s="351" t="n">
        <f aca="false">IF(O1111&lt;&gt;0,O1111,A1110)</f>
        <v>94231</v>
      </c>
      <c r="B1111" s="205" t="n">
        <v>93282</v>
      </c>
      <c r="C1111" s="206" t="s">
        <v>3035</v>
      </c>
      <c r="D1111" s="206" t="s">
        <v>2943</v>
      </c>
      <c r="E1111" s="207" t="s">
        <v>2415</v>
      </c>
      <c r="F1111" s="207" t="s">
        <v>2605</v>
      </c>
      <c r="G1111" s="352" t="n">
        <v>0.0183</v>
      </c>
      <c r="H1111" s="253" t="n">
        <f aca="false">VLOOKUP(B1111,'CMP-SIN-SD-10-2023'!A:D,4,0)</f>
        <v>24.84</v>
      </c>
      <c r="I1111" s="253" t="s">
        <v>2417</v>
      </c>
      <c r="J1111" s="220" t="n">
        <f aca="false">TRUNC((H1111*G1111),2)</f>
        <v>0.45</v>
      </c>
      <c r="M1111" s="220" t="n">
        <f aca="false">VLOOKUP(B1111,'CMP-SIN-SD-10-2023'!A:D,4,0)</f>
        <v>24.84</v>
      </c>
      <c r="N1111" s="220" t="n">
        <f aca="false">M1111=H1111</f>
        <v>1</v>
      </c>
      <c r="P1111" s="333" t="s">
        <v>2418</v>
      </c>
    </row>
    <row r="1112" customFormat="false" ht="15" hidden="false" customHeight="false" outlineLevel="0" collapsed="false">
      <c r="A1112" s="351" t="n">
        <f aca="false">IF(O1112&lt;&gt;0,O1112,A1111)</f>
        <v>94231</v>
      </c>
      <c r="B1112" s="205" t="n">
        <v>5061</v>
      </c>
      <c r="C1112" s="206" t="s">
        <v>3035</v>
      </c>
      <c r="D1112" s="206" t="s">
        <v>2607</v>
      </c>
      <c r="E1112" s="207" t="s">
        <v>2415</v>
      </c>
      <c r="F1112" s="207" t="s">
        <v>2515</v>
      </c>
      <c r="G1112" s="352" t="n">
        <v>0.006</v>
      </c>
      <c r="H1112" s="253" t="n">
        <f aca="false">VLOOKUP(B1112,'INS-SIN-SD-10-2023'!A:D,4,0)</f>
        <v>19.9</v>
      </c>
      <c r="I1112" s="253" t="s">
        <v>2417</v>
      </c>
      <c r="J1112" s="220" t="n">
        <f aca="false">TRUNC((H1112*G1112),2)</f>
        <v>0.11</v>
      </c>
      <c r="M1112" s="220" t="n">
        <f aca="false">VLOOKUP(B1112,'INS-SIN-SD-10-2023'!A:D,4,0)</f>
        <v>19.9</v>
      </c>
      <c r="N1112" s="220" t="n">
        <f aca="false">M1112=H1112</f>
        <v>1</v>
      </c>
      <c r="P1112" s="333" t="s">
        <v>2492</v>
      </c>
    </row>
    <row r="1113" customFormat="false" ht="30" hidden="false" customHeight="false" outlineLevel="0" collapsed="false">
      <c r="A1113" s="351" t="n">
        <f aca="false">IF(O1113&lt;&gt;0,O1113,A1112)</f>
        <v>94231</v>
      </c>
      <c r="B1113" s="205" t="n">
        <v>5104</v>
      </c>
      <c r="C1113" s="206" t="s">
        <v>3035</v>
      </c>
      <c r="D1113" s="206" t="s">
        <v>3036</v>
      </c>
      <c r="E1113" s="207" t="s">
        <v>2415</v>
      </c>
      <c r="F1113" s="207" t="s">
        <v>2515</v>
      </c>
      <c r="G1113" s="352" t="n">
        <v>0.0012</v>
      </c>
      <c r="H1113" s="253" t="n">
        <f aca="false">VLOOKUP(B1113,'INS-SIN-SD-10-2023'!A:D,4,0)</f>
        <v>65.29</v>
      </c>
      <c r="I1113" s="253" t="s">
        <v>2417</v>
      </c>
      <c r="J1113" s="220" t="n">
        <f aca="false">TRUNC((H1113*G1113),2)</f>
        <v>0.07</v>
      </c>
      <c r="M1113" s="220" t="n">
        <f aca="false">VLOOKUP(B1113,'INS-SIN-SD-10-2023'!A:D,4,0)</f>
        <v>65.29</v>
      </c>
      <c r="N1113" s="220" t="n">
        <f aca="false">M1113=H1113</f>
        <v>1</v>
      </c>
      <c r="P1113" s="333" t="s">
        <v>2492</v>
      </c>
    </row>
    <row r="1114" customFormat="false" ht="30" hidden="false" customHeight="false" outlineLevel="0" collapsed="false">
      <c r="A1114" s="351" t="n">
        <f aca="false">IF(O1114&lt;&gt;0,O1114,A1113)</f>
        <v>94231</v>
      </c>
      <c r="B1114" s="205" t="n">
        <v>142</v>
      </c>
      <c r="C1114" s="206" t="s">
        <v>3035</v>
      </c>
      <c r="D1114" s="206" t="s">
        <v>2898</v>
      </c>
      <c r="E1114" s="207" t="s">
        <v>2415</v>
      </c>
      <c r="F1114" s="207" t="s">
        <v>2899</v>
      </c>
      <c r="G1114" s="352" t="n">
        <v>0.198</v>
      </c>
      <c r="H1114" s="253" t="n">
        <f aca="false">VLOOKUP(B1114,'INS-SIN-SD-10-2023'!A:D,4,0)</f>
        <v>38.46</v>
      </c>
      <c r="I1114" s="253" t="s">
        <v>2417</v>
      </c>
      <c r="J1114" s="220" t="n">
        <f aca="false">TRUNC((H1114*G1114),2)</f>
        <v>7.61</v>
      </c>
      <c r="M1114" s="220" t="n">
        <f aca="false">VLOOKUP(B1114,'INS-SIN-SD-10-2023'!A:D,4,0)</f>
        <v>38.46</v>
      </c>
      <c r="N1114" s="220" t="n">
        <f aca="false">M1114=H1114</f>
        <v>1</v>
      </c>
      <c r="P1114" s="333" t="s">
        <v>2492</v>
      </c>
    </row>
    <row r="1115" customFormat="false" ht="15" hidden="false" customHeight="false" outlineLevel="0" collapsed="false">
      <c r="A1115" s="351" t="n">
        <f aca="false">IF(O1115&lt;&gt;0,O1115,A1114)</f>
        <v>94231</v>
      </c>
      <c r="B1115" s="205" t="n">
        <v>13388</v>
      </c>
      <c r="C1115" s="206" t="s">
        <v>3035</v>
      </c>
      <c r="D1115" s="206" t="s">
        <v>3037</v>
      </c>
      <c r="E1115" s="207" t="s">
        <v>2415</v>
      </c>
      <c r="F1115" s="207" t="s">
        <v>2515</v>
      </c>
      <c r="G1115" s="352" t="n">
        <v>0.045</v>
      </c>
      <c r="H1115" s="253" t="n">
        <f aca="false">VLOOKUP(B1115,'INS-SIN-SD-10-2023'!A:D,4,0)</f>
        <v>194.66</v>
      </c>
      <c r="I1115" s="253" t="s">
        <v>2417</v>
      </c>
      <c r="J1115" s="220" t="n">
        <f aca="false">TRUNC((H1115*G1115),2)</f>
        <v>8.75</v>
      </c>
      <c r="M1115" s="220" t="n">
        <f aca="false">VLOOKUP(B1115,'INS-SIN-SD-10-2023'!A:D,4,0)</f>
        <v>194.66</v>
      </c>
      <c r="N1115" s="220" t="n">
        <f aca="false">M1115=H1115</f>
        <v>1</v>
      </c>
      <c r="P1115" s="333" t="s">
        <v>2492</v>
      </c>
    </row>
    <row r="1116" customFormat="false" ht="30" hidden="false" customHeight="false" outlineLevel="0" collapsed="false">
      <c r="A1116" s="351" t="n">
        <f aca="false">IF(O1116&lt;&gt;0,O1116,A1115)</f>
        <v>94231</v>
      </c>
      <c r="B1116" s="205" t="n">
        <v>40873</v>
      </c>
      <c r="C1116" s="206" t="s">
        <v>3035</v>
      </c>
      <c r="D1116" s="206" t="s">
        <v>3038</v>
      </c>
      <c r="E1116" s="207" t="s">
        <v>2415</v>
      </c>
      <c r="F1116" s="207" t="s">
        <v>2440</v>
      </c>
      <c r="G1116" s="352" t="n">
        <v>1.05</v>
      </c>
      <c r="H1116" s="253" t="n">
        <f aca="false">VLOOKUP(B1116,'INS-SIN-SD-10-2023'!A:D,4,0)</f>
        <v>21.69</v>
      </c>
      <c r="I1116" s="253" t="s">
        <v>2417</v>
      </c>
      <c r="J1116" s="220" t="n">
        <f aca="false">TRUNC((H1116*G1116),2)</f>
        <v>22.77</v>
      </c>
      <c r="M1116" s="220" t="n">
        <f aca="false">VLOOKUP(B1116,'INS-SIN-SD-10-2023'!A:D,4,0)</f>
        <v>21.69</v>
      </c>
      <c r="N1116" s="220" t="n">
        <f aca="false">M1116=H1116</f>
        <v>1</v>
      </c>
      <c r="P1116" s="333" t="s">
        <v>2492</v>
      </c>
    </row>
    <row r="1117" customFormat="false" ht="30" hidden="false" customHeight="false" outlineLevel="0" collapsed="false">
      <c r="A1117" s="353" t="s">
        <v>199</v>
      </c>
      <c r="B1117" s="354" t="s">
        <v>2411</v>
      </c>
      <c r="C1117" s="355" t="s">
        <v>3039</v>
      </c>
      <c r="D1117" s="355" t="s">
        <v>3040</v>
      </c>
      <c r="E1117" s="356" t="s">
        <v>2440</v>
      </c>
      <c r="F1117" s="356" t="s">
        <v>2415</v>
      </c>
      <c r="G1117" s="357" t="s">
        <v>2416</v>
      </c>
      <c r="H1117" s="358" t="s">
        <v>2417</v>
      </c>
      <c r="I1117" s="350" t="n">
        <f aca="false">SUMIF(A:A,A1117,J:J)</f>
        <v>53.25</v>
      </c>
      <c r="K1117" s="220" t="e">
        <f aca="false">VLOOKUP(A1117,'CMP-SIN-SD-10-2023'!A:D,4,0)</f>
        <v>#N/A</v>
      </c>
      <c r="L1117" s="220" t="e">
        <f aca="false">K1117=I1117</f>
        <v>#N/A</v>
      </c>
      <c r="P1117" s="333" t="s">
        <v>2418</v>
      </c>
    </row>
    <row r="1118" customFormat="false" ht="15" hidden="false" customHeight="false" outlineLevel="0" collapsed="false">
      <c r="A1118" s="351" t="str">
        <f aca="false">IF(O1118&lt;&gt;0,O1118,A1117)</f>
        <v>03410/ORSE</v>
      </c>
      <c r="B1118" s="205" t="n">
        <v>88316</v>
      </c>
      <c r="C1118" s="206" t="s">
        <v>2629</v>
      </c>
      <c r="D1118" s="206" t="s">
        <v>2512</v>
      </c>
      <c r="E1118" s="207" t="s">
        <v>2415</v>
      </c>
      <c r="F1118" s="207" t="s">
        <v>2502</v>
      </c>
      <c r="G1118" s="352" t="n">
        <v>0.8661</v>
      </c>
      <c r="H1118" s="253" t="n">
        <f aca="false">VLOOKUP(B1118,'CMP-SIN-SD-10-2023'!A:D,4,0)</f>
        <v>21.91</v>
      </c>
      <c r="I1118" s="253" t="s">
        <v>2417</v>
      </c>
      <c r="J1118" s="220" t="n">
        <f aca="false">TRUNC((H1118*G1118),2)</f>
        <v>18.97</v>
      </c>
      <c r="M1118" s="220" t="n">
        <f aca="false">VLOOKUP(B1118,'CMP-SIN-SD-10-2023'!A:D,4,0)</f>
        <v>21.91</v>
      </c>
      <c r="N1118" s="220" t="n">
        <f aca="false">M1118=H1118</f>
        <v>1</v>
      </c>
      <c r="P1118" s="333" t="s">
        <v>2614</v>
      </c>
    </row>
    <row r="1119" customFormat="false" ht="15" hidden="false" customHeight="false" outlineLevel="0" collapsed="false">
      <c r="A1119" s="351" t="str">
        <f aca="false">IF(O1119&lt;&gt;0,O1119,A1118)</f>
        <v>03410/ORSE</v>
      </c>
      <c r="B1119" s="205" t="n">
        <v>88309</v>
      </c>
      <c r="C1119" s="206" t="s">
        <v>2629</v>
      </c>
      <c r="D1119" s="206" t="s">
        <v>2623</v>
      </c>
      <c r="E1119" s="207" t="s">
        <v>2415</v>
      </c>
      <c r="F1119" s="207" t="s">
        <v>2502</v>
      </c>
      <c r="G1119" s="352" t="n">
        <v>0.8014</v>
      </c>
      <c r="H1119" s="253" t="n">
        <f aca="false">VLOOKUP(B1119,'CMP-SIN-SD-10-2023'!A:D,4,0)</f>
        <v>29.53</v>
      </c>
      <c r="I1119" s="253" t="s">
        <v>2417</v>
      </c>
      <c r="J1119" s="220" t="n">
        <f aca="false">TRUNC((H1119*G1119),2)</f>
        <v>23.66</v>
      </c>
      <c r="M1119" s="220" t="n">
        <f aca="false">VLOOKUP(B1119,'CMP-SIN-SD-10-2023'!A:D,4,0)</f>
        <v>29.53</v>
      </c>
      <c r="N1119" s="220" t="n">
        <f aca="false">M1119=H1119</f>
        <v>1</v>
      </c>
      <c r="P1119" s="333" t="s">
        <v>2614</v>
      </c>
    </row>
    <row r="1120" customFormat="false" ht="15" hidden="false" customHeight="false" outlineLevel="0" collapsed="false">
      <c r="A1120" s="351" t="str">
        <f aca="false">IF(O1120&lt;&gt;0,O1120,A1119)</f>
        <v>03410/ORSE</v>
      </c>
      <c r="B1120" s="205" t="n">
        <v>88262</v>
      </c>
      <c r="C1120" s="206" t="s">
        <v>2629</v>
      </c>
      <c r="D1120" s="206" t="s">
        <v>2501</v>
      </c>
      <c r="E1120" s="207" t="s">
        <v>2415</v>
      </c>
      <c r="F1120" s="207" t="s">
        <v>2502</v>
      </c>
      <c r="G1120" s="352" t="n">
        <v>0.1279</v>
      </c>
      <c r="H1120" s="253" t="n">
        <f aca="false">VLOOKUP(B1120,'CMP-SIN-SD-10-2023'!A:D,4,0)</f>
        <v>29.14</v>
      </c>
      <c r="I1120" s="253" t="s">
        <v>2417</v>
      </c>
      <c r="J1120" s="220" t="n">
        <f aca="false">TRUNC((H1120*G1120),2)</f>
        <v>3.72</v>
      </c>
      <c r="M1120" s="220" t="n">
        <f aca="false">VLOOKUP(B1120,'CMP-SIN-SD-10-2023'!A:D,4,0)</f>
        <v>29.14</v>
      </c>
      <c r="N1120" s="220" t="n">
        <f aca="false">M1120=H1120</f>
        <v>1</v>
      </c>
      <c r="P1120" s="333" t="s">
        <v>2614</v>
      </c>
    </row>
    <row r="1121" customFormat="false" ht="15" hidden="false" customHeight="false" outlineLevel="0" collapsed="false">
      <c r="A1121" s="351" t="str">
        <f aca="false">IF(O1121&lt;&gt;0,O1121,A1120)</f>
        <v>03410/ORSE</v>
      </c>
      <c r="B1121" s="205" t="n">
        <v>88245</v>
      </c>
      <c r="C1121" s="206" t="s">
        <v>2629</v>
      </c>
      <c r="D1121" s="206" t="s">
        <v>2697</v>
      </c>
      <c r="E1121" s="207" t="s">
        <v>2415</v>
      </c>
      <c r="F1121" s="207" t="s">
        <v>2502</v>
      </c>
      <c r="G1121" s="352" t="n">
        <v>0.0287</v>
      </c>
      <c r="H1121" s="253" t="n">
        <f aca="false">VLOOKUP(B1121,'CMP-SIN-SD-10-2023'!A:D,4,0)</f>
        <v>29.32</v>
      </c>
      <c r="I1121" s="253" t="s">
        <v>2417</v>
      </c>
      <c r="J1121" s="220" t="n">
        <f aca="false">TRUNC((H1121*G1121),2)</f>
        <v>0.84</v>
      </c>
      <c r="M1121" s="220" t="n">
        <f aca="false">VLOOKUP(B1121,'CMP-SIN-SD-10-2023'!A:D,4,0)</f>
        <v>29.32</v>
      </c>
      <c r="N1121" s="220" t="n">
        <f aca="false">M1121=H1121</f>
        <v>1</v>
      </c>
      <c r="P1121" s="333" t="s">
        <v>2614</v>
      </c>
    </row>
    <row r="1122" customFormat="false" ht="30" hidden="false" customHeight="false" outlineLevel="0" collapsed="false">
      <c r="A1122" s="351" t="str">
        <f aca="false">IF(O1122&lt;&gt;0,O1122,A1121)</f>
        <v>03410/ORSE</v>
      </c>
      <c r="B1122" s="205" t="s">
        <v>2612</v>
      </c>
      <c r="C1122" s="206" t="s">
        <v>2629</v>
      </c>
      <c r="D1122" s="206" t="s">
        <v>2613</v>
      </c>
      <c r="E1122" s="207" t="s">
        <v>2415</v>
      </c>
      <c r="F1122" s="207" t="s">
        <v>2440</v>
      </c>
      <c r="G1122" s="352" t="n">
        <v>0.1595</v>
      </c>
      <c r="H1122" s="253" t="n">
        <v>7.39</v>
      </c>
      <c r="I1122" s="253" t="s">
        <v>2417</v>
      </c>
      <c r="J1122" s="220" t="n">
        <f aca="false">TRUNC((H1122*G1122),2)</f>
        <v>1.17</v>
      </c>
      <c r="M1122" s="220" t="e">
        <f aca="false">VLOOKUP(B1122,'INS-SIN-SD-10-2023'!A:D,4,0)</f>
        <v>#N/A</v>
      </c>
      <c r="N1122" s="220" t="e">
        <f aca="false">M1122=H1122</f>
        <v>#N/A</v>
      </c>
      <c r="P1122" s="333" t="s">
        <v>2614</v>
      </c>
    </row>
    <row r="1123" customFormat="false" ht="15" hidden="false" customHeight="false" outlineLevel="0" collapsed="false">
      <c r="A1123" s="351" t="str">
        <f aca="false">IF(O1123&lt;&gt;0,O1123,A1122)</f>
        <v>03410/ORSE</v>
      </c>
      <c r="B1123" s="205" t="s">
        <v>3041</v>
      </c>
      <c r="C1123" s="206" t="s">
        <v>2629</v>
      </c>
      <c r="D1123" s="206" t="s">
        <v>3042</v>
      </c>
      <c r="E1123" s="207" t="s">
        <v>2415</v>
      </c>
      <c r="F1123" s="207" t="s">
        <v>2515</v>
      </c>
      <c r="G1123" s="352" t="n">
        <v>0.4</v>
      </c>
      <c r="H1123" s="253" t="n">
        <v>5.08</v>
      </c>
      <c r="I1123" s="253" t="s">
        <v>2417</v>
      </c>
      <c r="J1123" s="220" t="n">
        <f aca="false">TRUNC((H1123*G1123),2)</f>
        <v>2.03</v>
      </c>
      <c r="M1123" s="220" t="e">
        <f aca="false">VLOOKUP(B1123,'INS-SIN-SD-10-2023'!A:D,4,0)</f>
        <v>#N/A</v>
      </c>
      <c r="N1123" s="220" t="e">
        <f aca="false">M1123=H1123</f>
        <v>#N/A</v>
      </c>
      <c r="P1123" s="333" t="s">
        <v>2614</v>
      </c>
    </row>
    <row r="1124" customFormat="false" ht="15" hidden="false" customHeight="false" outlineLevel="0" collapsed="false">
      <c r="A1124" s="351" t="str">
        <f aca="false">IF(O1124&lt;&gt;0,O1124,A1123)</f>
        <v>03410/ORSE</v>
      </c>
      <c r="B1124" s="205" t="s">
        <v>3043</v>
      </c>
      <c r="C1124" s="206" t="s">
        <v>2629</v>
      </c>
      <c r="D1124" s="206" t="s">
        <v>3044</v>
      </c>
      <c r="E1124" s="207" t="s">
        <v>2415</v>
      </c>
      <c r="F1124" s="207" t="s">
        <v>2430</v>
      </c>
      <c r="G1124" s="352" t="n">
        <v>0</v>
      </c>
      <c r="H1124" s="253" t="n">
        <v>29.9</v>
      </c>
      <c r="I1124" s="253" t="s">
        <v>2417</v>
      </c>
      <c r="J1124" s="220" t="n">
        <f aca="false">TRUNC((H1124*G1124),2)</f>
        <v>0</v>
      </c>
      <c r="M1124" s="220" t="e">
        <f aca="false">VLOOKUP(B1124,'INS-SIN-SD-10-2023'!A:D,4,0)</f>
        <v>#N/A</v>
      </c>
      <c r="N1124" s="220" t="e">
        <f aca="false">M1124=H1124</f>
        <v>#N/A</v>
      </c>
      <c r="P1124" s="333" t="s">
        <v>2614</v>
      </c>
    </row>
    <row r="1125" customFormat="false" ht="30" hidden="false" customHeight="false" outlineLevel="0" collapsed="false">
      <c r="A1125" s="351" t="str">
        <f aca="false">IF(O1125&lt;&gt;0,O1125,A1124)</f>
        <v>03410/ORSE</v>
      </c>
      <c r="B1125" s="205" t="s">
        <v>3045</v>
      </c>
      <c r="C1125" s="206" t="s">
        <v>2629</v>
      </c>
      <c r="D1125" s="206" t="s">
        <v>3046</v>
      </c>
      <c r="E1125" s="207" t="s">
        <v>2415</v>
      </c>
      <c r="F1125" s="207" t="s">
        <v>2438</v>
      </c>
      <c r="G1125" s="352" t="n">
        <v>0.004</v>
      </c>
      <c r="H1125" s="253" t="n">
        <v>25.71</v>
      </c>
      <c r="I1125" s="253" t="s">
        <v>2417</v>
      </c>
      <c r="J1125" s="220" t="n">
        <f aca="false">TRUNC((H1125*G1125),2)</f>
        <v>0.1</v>
      </c>
      <c r="M1125" s="220" t="e">
        <f aca="false">VLOOKUP(B1125,'INS-SIN-SD-10-2023'!A:D,4,0)</f>
        <v>#N/A</v>
      </c>
      <c r="N1125" s="220" t="e">
        <f aca="false">M1125=H1125</f>
        <v>#N/A</v>
      </c>
      <c r="P1125" s="333" t="s">
        <v>2614</v>
      </c>
    </row>
    <row r="1126" customFormat="false" ht="30" hidden="false" customHeight="false" outlineLevel="0" collapsed="false">
      <c r="A1126" s="351" t="str">
        <f aca="false">IF(O1126&lt;&gt;0,O1126,A1125)</f>
        <v>03410/ORSE</v>
      </c>
      <c r="B1126" s="205" t="s">
        <v>3047</v>
      </c>
      <c r="C1126" s="206" t="s">
        <v>2629</v>
      </c>
      <c r="D1126" s="206" t="s">
        <v>3048</v>
      </c>
      <c r="E1126" s="207" t="s">
        <v>2415</v>
      </c>
      <c r="F1126" s="207" t="s">
        <v>2438</v>
      </c>
      <c r="G1126" s="352" t="n">
        <v>0.004</v>
      </c>
      <c r="H1126" s="253" t="n">
        <v>250.09</v>
      </c>
      <c r="I1126" s="253" t="s">
        <v>2417</v>
      </c>
      <c r="J1126" s="220" t="n">
        <f aca="false">TRUNC((H1126*G1126),2)</f>
        <v>1</v>
      </c>
      <c r="M1126" s="220" t="e">
        <f aca="false">VLOOKUP(B1126,'INS-SIN-SD-10-2023'!A:D,4,0)</f>
        <v>#N/A</v>
      </c>
      <c r="N1126" s="220" t="e">
        <f aca="false">M1126=H1126</f>
        <v>#N/A</v>
      </c>
      <c r="P1126" s="333" t="s">
        <v>2614</v>
      </c>
    </row>
    <row r="1127" customFormat="false" ht="30" hidden="false" customHeight="false" outlineLevel="0" collapsed="false">
      <c r="A1127" s="351" t="str">
        <f aca="false">IF(O1127&lt;&gt;0,O1127,A1126)</f>
        <v>03410/ORSE</v>
      </c>
      <c r="B1127" s="205" t="s">
        <v>3049</v>
      </c>
      <c r="C1127" s="206" t="s">
        <v>2629</v>
      </c>
      <c r="D1127" s="206" t="s">
        <v>3050</v>
      </c>
      <c r="E1127" s="207" t="s">
        <v>2415</v>
      </c>
      <c r="F1127" s="207" t="s">
        <v>2414</v>
      </c>
      <c r="G1127" s="352" t="n">
        <v>0.0304</v>
      </c>
      <c r="H1127" s="253" t="n">
        <v>20.6</v>
      </c>
      <c r="I1127" s="253" t="s">
        <v>2417</v>
      </c>
      <c r="J1127" s="220" t="n">
        <f aca="false">TRUNC((H1127*G1127),2)</f>
        <v>0.62</v>
      </c>
      <c r="M1127" s="220" t="e">
        <f aca="false">VLOOKUP(B1127,'INS-SIN-SD-10-2023'!A:D,4,0)</f>
        <v>#N/A</v>
      </c>
      <c r="N1127" s="220" t="e">
        <f aca="false">M1127=H1127</f>
        <v>#N/A</v>
      </c>
      <c r="P1127" s="333" t="s">
        <v>2614</v>
      </c>
    </row>
    <row r="1128" customFormat="false" ht="15" hidden="false" customHeight="false" outlineLevel="0" collapsed="false">
      <c r="A1128" s="351" t="str">
        <f aca="false">IF(O1128&lt;&gt;0,O1128,A1127)</f>
        <v>03410/ORSE</v>
      </c>
      <c r="B1128" s="205" t="s">
        <v>3051</v>
      </c>
      <c r="C1128" s="206" t="s">
        <v>2629</v>
      </c>
      <c r="D1128" s="206" t="s">
        <v>3052</v>
      </c>
      <c r="E1128" s="207" t="s">
        <v>2415</v>
      </c>
      <c r="F1128" s="207" t="s">
        <v>2440</v>
      </c>
      <c r="G1128" s="352" t="n">
        <v>0.1416</v>
      </c>
      <c r="H1128" s="253" t="n">
        <v>3.05</v>
      </c>
      <c r="I1128" s="253" t="s">
        <v>2417</v>
      </c>
      <c r="J1128" s="220" t="n">
        <f aca="false">TRUNC((H1128*G1128),2)</f>
        <v>0.43</v>
      </c>
      <c r="M1128" s="220" t="e">
        <f aca="false">VLOOKUP(B1128,'INS-SIN-SD-10-2023'!A:D,4,0)</f>
        <v>#N/A</v>
      </c>
      <c r="N1128" s="220" t="e">
        <f aca="false">M1128=H1128</f>
        <v>#N/A</v>
      </c>
      <c r="P1128" s="333" t="s">
        <v>2614</v>
      </c>
    </row>
    <row r="1129" customFormat="false" ht="15" hidden="false" customHeight="false" outlineLevel="0" collapsed="false">
      <c r="A1129" s="351" t="str">
        <f aca="false">IF(O1129&lt;&gt;0,O1129,A1128)</f>
        <v>03410/ORSE</v>
      </c>
      <c r="B1129" s="205" t="s">
        <v>3053</v>
      </c>
      <c r="C1129" s="206" t="s">
        <v>2629</v>
      </c>
      <c r="D1129" s="206" t="s">
        <v>3054</v>
      </c>
      <c r="E1129" s="207" t="s">
        <v>2415</v>
      </c>
      <c r="F1129" s="207" t="s">
        <v>2515</v>
      </c>
      <c r="G1129" s="352" t="n">
        <v>0.0033</v>
      </c>
      <c r="H1129" s="253" t="n">
        <v>12</v>
      </c>
      <c r="I1129" s="253" t="s">
        <v>2417</v>
      </c>
      <c r="J1129" s="220" t="n">
        <f aca="false">TRUNC((H1129*G1129),2)</f>
        <v>0.03</v>
      </c>
      <c r="M1129" s="220" t="e">
        <f aca="false">VLOOKUP(B1129,'INS-SIN-SD-10-2023'!A:D,4,0)</f>
        <v>#N/A</v>
      </c>
      <c r="N1129" s="220" t="e">
        <f aca="false">M1129=H1129</f>
        <v>#N/A</v>
      </c>
      <c r="P1129" s="333" t="s">
        <v>2614</v>
      </c>
    </row>
    <row r="1130" customFormat="false" ht="15" hidden="false" customHeight="false" outlineLevel="0" collapsed="false">
      <c r="A1130" s="351" t="str">
        <f aca="false">IF(O1130&lt;&gt;0,O1130,A1129)</f>
        <v>03410/ORSE</v>
      </c>
      <c r="B1130" s="205" t="s">
        <v>3055</v>
      </c>
      <c r="C1130" s="206" t="s">
        <v>2629</v>
      </c>
      <c r="D1130" s="206" t="s">
        <v>3056</v>
      </c>
      <c r="E1130" s="207" t="s">
        <v>2415</v>
      </c>
      <c r="F1130" s="207" t="s">
        <v>2515</v>
      </c>
      <c r="G1130" s="352" t="n">
        <v>0.013</v>
      </c>
      <c r="H1130" s="253" t="n">
        <v>12.23</v>
      </c>
      <c r="I1130" s="253" t="s">
        <v>2417</v>
      </c>
      <c r="J1130" s="220" t="n">
        <f aca="false">TRUNC((H1130*G1130),2)</f>
        <v>0.15</v>
      </c>
      <c r="M1130" s="220" t="e">
        <f aca="false">VLOOKUP(B1130,'INS-SIN-SD-10-2023'!A:D,4,0)</f>
        <v>#N/A</v>
      </c>
      <c r="N1130" s="220" t="e">
        <f aca="false">M1130=H1130</f>
        <v>#N/A</v>
      </c>
      <c r="P1130" s="333" t="s">
        <v>2614</v>
      </c>
    </row>
    <row r="1131" customFormat="false" ht="30" hidden="false" customHeight="false" outlineLevel="0" collapsed="false">
      <c r="A1131" s="351" t="str">
        <f aca="false">IF(O1131&lt;&gt;0,O1131,A1130)</f>
        <v>03410/ORSE</v>
      </c>
      <c r="B1131" s="205" t="s">
        <v>3057</v>
      </c>
      <c r="C1131" s="206" t="s">
        <v>2629</v>
      </c>
      <c r="D1131" s="206" t="s">
        <v>3058</v>
      </c>
      <c r="E1131" s="207" t="s">
        <v>2415</v>
      </c>
      <c r="F1131" s="207" t="s">
        <v>2440</v>
      </c>
      <c r="G1131" s="352" t="n">
        <v>0.0159</v>
      </c>
      <c r="H1131" s="253" t="n">
        <v>8.33</v>
      </c>
      <c r="I1131" s="253" t="s">
        <v>2417</v>
      </c>
      <c r="J1131" s="220" t="n">
        <f aca="false">TRUNC((H1131*G1131),2)</f>
        <v>0.13</v>
      </c>
      <c r="M1131" s="220" t="e">
        <f aca="false">VLOOKUP(B1131,'INS-SIN-SD-10-2023'!A:D,4,0)</f>
        <v>#N/A</v>
      </c>
      <c r="N1131" s="220" t="e">
        <f aca="false">M1131=H1131</f>
        <v>#N/A</v>
      </c>
      <c r="P1131" s="333" t="s">
        <v>2614</v>
      </c>
    </row>
    <row r="1132" customFormat="false" ht="30" hidden="false" customHeight="false" outlineLevel="0" collapsed="false">
      <c r="A1132" s="351" t="str">
        <f aca="false">IF(O1132&lt;&gt;0,O1132,A1131)</f>
        <v>03410/ORSE</v>
      </c>
      <c r="B1132" s="205" t="s">
        <v>3059</v>
      </c>
      <c r="C1132" s="206" t="s">
        <v>2629</v>
      </c>
      <c r="D1132" s="206" t="s">
        <v>3060</v>
      </c>
      <c r="E1132" s="207" t="s">
        <v>2415</v>
      </c>
      <c r="F1132" s="207" t="s">
        <v>2430</v>
      </c>
      <c r="G1132" s="352" t="n">
        <v>0.16</v>
      </c>
      <c r="H1132" s="253" t="n">
        <v>0.13</v>
      </c>
      <c r="I1132" s="253" t="s">
        <v>2417</v>
      </c>
      <c r="J1132" s="220" t="n">
        <f aca="false">TRUNC((H1132*G1132),2)</f>
        <v>0.02</v>
      </c>
      <c r="M1132" s="220" t="e">
        <f aca="false">VLOOKUP(B1132,'INS-SIN-SD-10-2023'!A:D,4,0)</f>
        <v>#N/A</v>
      </c>
      <c r="N1132" s="220" t="e">
        <f aca="false">M1132=H1132</f>
        <v>#N/A</v>
      </c>
      <c r="P1132" s="333" t="s">
        <v>2614</v>
      </c>
    </row>
    <row r="1133" customFormat="false" ht="30" hidden="false" customHeight="false" outlineLevel="0" collapsed="false">
      <c r="A1133" s="351" t="str">
        <f aca="false">IF(O1133&lt;&gt;0,O1133,A1132)</f>
        <v>03410/ORSE</v>
      </c>
      <c r="B1133" s="205" t="s">
        <v>3061</v>
      </c>
      <c r="C1133" s="206" t="s">
        <v>2629</v>
      </c>
      <c r="D1133" s="206" t="s">
        <v>3062</v>
      </c>
      <c r="E1133" s="207" t="s">
        <v>2415</v>
      </c>
      <c r="F1133" s="207" t="s">
        <v>2430</v>
      </c>
      <c r="G1133" s="352" t="n">
        <v>0.16</v>
      </c>
      <c r="H1133" s="253" t="n">
        <v>0.22</v>
      </c>
      <c r="I1133" s="253" t="s">
        <v>2417</v>
      </c>
      <c r="J1133" s="220" t="n">
        <f aca="false">TRUNC((H1133*G1133),2)</f>
        <v>0.03</v>
      </c>
      <c r="M1133" s="220" t="e">
        <f aca="false">VLOOKUP(B1133,'INS-SIN-SD-10-2023'!A:D,4,0)</f>
        <v>#N/A</v>
      </c>
      <c r="N1133" s="220" t="e">
        <f aca="false">M1133=H1133</f>
        <v>#N/A</v>
      </c>
      <c r="P1133" s="333" t="s">
        <v>2614</v>
      </c>
    </row>
    <row r="1134" customFormat="false" ht="30" hidden="false" customHeight="false" outlineLevel="0" collapsed="false">
      <c r="A1134" s="351" t="str">
        <f aca="false">IF(O1134&lt;&gt;0,O1134,A1133)</f>
        <v>03410/ORSE</v>
      </c>
      <c r="B1134" s="205" t="s">
        <v>3063</v>
      </c>
      <c r="C1134" s="206" t="s">
        <v>2629</v>
      </c>
      <c r="D1134" s="206" t="s">
        <v>2699</v>
      </c>
      <c r="E1134" s="207" t="s">
        <v>2415</v>
      </c>
      <c r="F1134" s="207" t="s">
        <v>2515</v>
      </c>
      <c r="G1134" s="352" t="n">
        <v>0.008</v>
      </c>
      <c r="H1134" s="253" t="n">
        <v>12.88</v>
      </c>
      <c r="I1134" s="253" t="s">
        <v>2417</v>
      </c>
      <c r="J1134" s="220" t="n">
        <f aca="false">TRUNC((H1134*G1134),2)</f>
        <v>0.1</v>
      </c>
      <c r="M1134" s="220" t="e">
        <f aca="false">VLOOKUP(B1134,'INS-SIN-SD-10-2023'!A:D,4,0)</f>
        <v>#N/A</v>
      </c>
      <c r="N1134" s="220" t="e">
        <f aca="false">M1134=H1134</f>
        <v>#N/A</v>
      </c>
      <c r="P1134" s="333" t="s">
        <v>2614</v>
      </c>
    </row>
    <row r="1135" customFormat="false" ht="30" hidden="false" customHeight="false" outlineLevel="0" collapsed="false">
      <c r="A1135" s="351" t="str">
        <f aca="false">IF(O1135&lt;&gt;0,O1135,A1134)</f>
        <v>03410/ORSE</v>
      </c>
      <c r="B1135" s="205" t="s">
        <v>3064</v>
      </c>
      <c r="C1135" s="206" t="s">
        <v>2629</v>
      </c>
      <c r="D1135" s="206" t="s">
        <v>3065</v>
      </c>
      <c r="E1135" s="207" t="s">
        <v>2415</v>
      </c>
      <c r="F1135" s="207" t="s">
        <v>2515</v>
      </c>
      <c r="G1135" s="352" t="n">
        <v>0.0195</v>
      </c>
      <c r="H1135" s="253" t="n">
        <v>12.88</v>
      </c>
      <c r="I1135" s="253" t="s">
        <v>2417</v>
      </c>
      <c r="J1135" s="220" t="n">
        <f aca="false">TRUNC((H1135*G1135),2)</f>
        <v>0.25</v>
      </c>
      <c r="M1135" s="220" t="e">
        <f aca="false">VLOOKUP(B1135,'INS-SIN-SD-10-2023'!A:D,4,0)</f>
        <v>#N/A</v>
      </c>
      <c r="N1135" s="220" t="e">
        <f aca="false">M1135=H1135</f>
        <v>#N/A</v>
      </c>
      <c r="P1135" s="333" t="s">
        <v>2614</v>
      </c>
    </row>
    <row r="1136" customFormat="false" ht="15" hidden="false" customHeight="false" outlineLevel="0" collapsed="false">
      <c r="A1136" s="351" t="str">
        <f aca="false">IF(O1136&lt;&gt;0,O1136,A1135)</f>
        <v>03410/ORSE</v>
      </c>
      <c r="B1136" s="205" t="s">
        <v>3066</v>
      </c>
      <c r="C1136" s="206" t="s">
        <v>2629</v>
      </c>
      <c r="D1136" s="206" t="s">
        <v>3067</v>
      </c>
      <c r="E1136" s="207" t="s">
        <v>2415</v>
      </c>
      <c r="F1136" s="207" t="s">
        <v>2430</v>
      </c>
      <c r="G1136" s="352" t="n">
        <v>0.0002</v>
      </c>
      <c r="H1136" s="253" t="n">
        <v>16.7</v>
      </c>
      <c r="I1136" s="253" t="s">
        <v>2417</v>
      </c>
      <c r="J1136" s="220" t="n">
        <f aca="false">TRUNC((H1136*G1136),2)</f>
        <v>0</v>
      </c>
      <c r="M1136" s="220" t="e">
        <f aca="false">VLOOKUP(B1136,'INS-SIN-SD-10-2023'!A:D,4,0)</f>
        <v>#N/A</v>
      </c>
      <c r="N1136" s="220" t="e">
        <f aca="false">M1136=H1136</f>
        <v>#N/A</v>
      </c>
      <c r="P1136" s="333" t="s">
        <v>2614</v>
      </c>
    </row>
    <row r="1137" customFormat="false" ht="45" hidden="false" customHeight="false" outlineLevel="0" collapsed="false">
      <c r="A1137" s="353" t="n">
        <v>94227</v>
      </c>
      <c r="B1137" s="354" t="s">
        <v>2411</v>
      </c>
      <c r="C1137" s="355" t="s">
        <v>3068</v>
      </c>
      <c r="D1137" s="355" t="s">
        <v>3069</v>
      </c>
      <c r="E1137" s="356" t="s">
        <v>2440</v>
      </c>
      <c r="F1137" s="356" t="s">
        <v>2415</v>
      </c>
      <c r="G1137" s="357" t="s">
        <v>2416</v>
      </c>
      <c r="H1137" s="358" t="s">
        <v>2417</v>
      </c>
      <c r="I1137" s="350" t="n">
        <f aca="false">SUMIF(A:A,A1137,J:J)</f>
        <v>57.64</v>
      </c>
      <c r="K1137" s="220" t="n">
        <f aca="false">VLOOKUP(A1137,'CMP-SIN-SD-10-2023'!A:D,4,0)</f>
        <v>57.64</v>
      </c>
      <c r="L1137" s="220" t="n">
        <f aca="false">K1137=I1137</f>
        <v>1</v>
      </c>
      <c r="P1137" s="333" t="s">
        <v>2418</v>
      </c>
    </row>
    <row r="1138" customFormat="false" ht="15" hidden="false" customHeight="false" outlineLevel="0" collapsed="false">
      <c r="A1138" s="351" t="n">
        <f aca="false">IF(O1138&lt;&gt;0,O1138,A1137)</f>
        <v>94227</v>
      </c>
      <c r="B1138" s="205" t="n">
        <v>88323</v>
      </c>
      <c r="C1138" s="206" t="s">
        <v>3069</v>
      </c>
      <c r="D1138" s="206" t="s">
        <v>2941</v>
      </c>
      <c r="E1138" s="207" t="s">
        <v>2415</v>
      </c>
      <c r="F1138" s="207" t="s">
        <v>2502</v>
      </c>
      <c r="G1138" s="352" t="n">
        <v>0.188</v>
      </c>
      <c r="H1138" s="253" t="n">
        <f aca="false">VLOOKUP(B1138,'CMP-SIN-SD-10-2023'!A:D,4,0)</f>
        <v>28.89</v>
      </c>
      <c r="I1138" s="253" t="s">
        <v>2417</v>
      </c>
      <c r="J1138" s="220" t="n">
        <f aca="false">TRUNC((H1138*G1138),2)</f>
        <v>5.43</v>
      </c>
      <c r="M1138" s="220" t="n">
        <f aca="false">VLOOKUP(B1138,'CMP-SIN-SD-10-2023'!A:D,4,0)</f>
        <v>28.89</v>
      </c>
      <c r="N1138" s="220" t="n">
        <f aca="false">M1138=H1138</f>
        <v>1</v>
      </c>
      <c r="P1138" s="333" t="s">
        <v>2418</v>
      </c>
    </row>
    <row r="1139" customFormat="false" ht="15" hidden="false" customHeight="false" outlineLevel="0" collapsed="false">
      <c r="A1139" s="351" t="n">
        <f aca="false">IF(O1139&lt;&gt;0,O1139,A1138)</f>
        <v>94227</v>
      </c>
      <c r="B1139" s="205" t="n">
        <v>88316</v>
      </c>
      <c r="C1139" s="206" t="s">
        <v>3069</v>
      </c>
      <c r="D1139" s="206" t="s">
        <v>2512</v>
      </c>
      <c r="E1139" s="207" t="s">
        <v>2415</v>
      </c>
      <c r="F1139" s="207" t="s">
        <v>2502</v>
      </c>
      <c r="G1139" s="352" t="n">
        <v>0.282</v>
      </c>
      <c r="H1139" s="253" t="n">
        <f aca="false">VLOOKUP(B1139,'CMP-SIN-SD-10-2023'!A:D,4,0)</f>
        <v>21.91</v>
      </c>
      <c r="I1139" s="253" t="s">
        <v>2417</v>
      </c>
      <c r="J1139" s="220" t="n">
        <f aca="false">TRUNC((H1139*G1139),2)</f>
        <v>6.17</v>
      </c>
      <c r="M1139" s="220" t="n">
        <f aca="false">VLOOKUP(B1139,'CMP-SIN-SD-10-2023'!A:D,4,0)</f>
        <v>21.91</v>
      </c>
      <c r="N1139" s="220" t="n">
        <f aca="false">M1139=H1139</f>
        <v>1</v>
      </c>
      <c r="P1139" s="333" t="s">
        <v>2418</v>
      </c>
    </row>
    <row r="1140" customFormat="false" ht="30" hidden="false" customHeight="false" outlineLevel="0" collapsed="false">
      <c r="A1140" s="351" t="n">
        <f aca="false">IF(O1140&lt;&gt;0,O1140,A1139)</f>
        <v>94227</v>
      </c>
      <c r="B1140" s="205" t="n">
        <v>93281</v>
      </c>
      <c r="C1140" s="206" t="s">
        <v>3069</v>
      </c>
      <c r="D1140" s="206" t="s">
        <v>2942</v>
      </c>
      <c r="E1140" s="207" t="s">
        <v>2415</v>
      </c>
      <c r="F1140" s="207" t="s">
        <v>2603</v>
      </c>
      <c r="G1140" s="352" t="n">
        <v>0.0132</v>
      </c>
      <c r="H1140" s="253" t="n">
        <f aca="false">VLOOKUP(B1140,'CMP-SIN-SD-10-2023'!A:D,4,0)</f>
        <v>25.64</v>
      </c>
      <c r="I1140" s="253" t="s">
        <v>2417</v>
      </c>
      <c r="J1140" s="220" t="n">
        <f aca="false">TRUNC((H1140*G1140),2)</f>
        <v>0.33</v>
      </c>
      <c r="M1140" s="220" t="n">
        <f aca="false">VLOOKUP(B1140,'CMP-SIN-SD-10-2023'!A:D,4,0)</f>
        <v>25.64</v>
      </c>
      <c r="N1140" s="220" t="n">
        <f aca="false">M1140=H1140</f>
        <v>1</v>
      </c>
      <c r="P1140" s="333" t="s">
        <v>2418</v>
      </c>
    </row>
    <row r="1141" customFormat="false" ht="30" hidden="false" customHeight="false" outlineLevel="0" collapsed="false">
      <c r="A1141" s="351" t="n">
        <f aca="false">IF(O1141&lt;&gt;0,O1141,A1140)</f>
        <v>94227</v>
      </c>
      <c r="B1141" s="205" t="n">
        <v>93282</v>
      </c>
      <c r="C1141" s="206" t="s">
        <v>3069</v>
      </c>
      <c r="D1141" s="206" t="s">
        <v>2943</v>
      </c>
      <c r="E1141" s="207" t="s">
        <v>2415</v>
      </c>
      <c r="F1141" s="207" t="s">
        <v>2605</v>
      </c>
      <c r="G1141" s="352" t="n">
        <v>0.0183</v>
      </c>
      <c r="H1141" s="253" t="n">
        <f aca="false">VLOOKUP(B1141,'CMP-SIN-SD-10-2023'!A:D,4,0)</f>
        <v>24.84</v>
      </c>
      <c r="I1141" s="253" t="s">
        <v>2417</v>
      </c>
      <c r="J1141" s="220" t="n">
        <f aca="false">TRUNC((H1141*G1141),2)</f>
        <v>0.45</v>
      </c>
      <c r="M1141" s="220" t="n">
        <f aca="false">VLOOKUP(B1141,'CMP-SIN-SD-10-2023'!A:D,4,0)</f>
        <v>24.84</v>
      </c>
      <c r="N1141" s="220" t="n">
        <f aca="false">M1141=H1141</f>
        <v>1</v>
      </c>
      <c r="P1141" s="333" t="s">
        <v>2418</v>
      </c>
    </row>
    <row r="1142" customFormat="false" ht="15" hidden="false" customHeight="false" outlineLevel="0" collapsed="false">
      <c r="A1142" s="351" t="n">
        <f aca="false">IF(O1142&lt;&gt;0,O1142,A1141)</f>
        <v>94227</v>
      </c>
      <c r="B1142" s="205" t="n">
        <v>5061</v>
      </c>
      <c r="C1142" s="206" t="s">
        <v>3069</v>
      </c>
      <c r="D1142" s="206" t="s">
        <v>2607</v>
      </c>
      <c r="E1142" s="207" t="s">
        <v>2415</v>
      </c>
      <c r="F1142" s="207" t="s">
        <v>2515</v>
      </c>
      <c r="G1142" s="352" t="n">
        <v>0.008</v>
      </c>
      <c r="H1142" s="253" t="n">
        <f aca="false">VLOOKUP(B1142,'INS-SIN-SD-10-2023'!A:D,4,0)</f>
        <v>19.9</v>
      </c>
      <c r="I1142" s="253" t="s">
        <v>2417</v>
      </c>
      <c r="J1142" s="220" t="n">
        <f aca="false">TRUNC((H1142*G1142),2)</f>
        <v>0.15</v>
      </c>
      <c r="M1142" s="220" t="n">
        <f aca="false">VLOOKUP(B1142,'INS-SIN-SD-10-2023'!A:D,4,0)</f>
        <v>19.9</v>
      </c>
      <c r="N1142" s="220" t="n">
        <f aca="false">M1142=H1142</f>
        <v>1</v>
      </c>
      <c r="P1142" s="333" t="s">
        <v>2492</v>
      </c>
    </row>
    <row r="1143" customFormat="false" ht="30" hidden="false" customHeight="false" outlineLevel="0" collapsed="false">
      <c r="A1143" s="351" t="n">
        <f aca="false">IF(O1143&lt;&gt;0,O1143,A1142)</f>
        <v>94227</v>
      </c>
      <c r="B1143" s="205" t="n">
        <v>5104</v>
      </c>
      <c r="C1143" s="206" t="s">
        <v>3069</v>
      </c>
      <c r="D1143" s="206" t="s">
        <v>3036</v>
      </c>
      <c r="E1143" s="207" t="s">
        <v>2415</v>
      </c>
      <c r="F1143" s="207" t="s">
        <v>2515</v>
      </c>
      <c r="G1143" s="352" t="n">
        <v>0.0016</v>
      </c>
      <c r="H1143" s="253" t="n">
        <f aca="false">VLOOKUP(B1143,'INS-SIN-SD-10-2023'!A:D,4,0)</f>
        <v>65.29</v>
      </c>
      <c r="I1143" s="253" t="s">
        <v>2417</v>
      </c>
      <c r="J1143" s="220" t="n">
        <f aca="false">TRUNC((H1143*G1143),2)</f>
        <v>0.1</v>
      </c>
      <c r="M1143" s="220" t="n">
        <f aca="false">VLOOKUP(B1143,'INS-SIN-SD-10-2023'!A:D,4,0)</f>
        <v>65.29</v>
      </c>
      <c r="N1143" s="220" t="n">
        <f aca="false">M1143=H1143</f>
        <v>1</v>
      </c>
      <c r="P1143" s="333" t="s">
        <v>2492</v>
      </c>
    </row>
    <row r="1144" customFormat="false" ht="30" hidden="false" customHeight="false" outlineLevel="0" collapsed="false">
      <c r="A1144" s="351" t="n">
        <f aca="false">IF(O1144&lt;&gt;0,O1144,A1143)</f>
        <v>94227</v>
      </c>
      <c r="B1144" s="205" t="n">
        <v>142</v>
      </c>
      <c r="C1144" s="206" t="s">
        <v>3069</v>
      </c>
      <c r="D1144" s="206" t="s">
        <v>2898</v>
      </c>
      <c r="E1144" s="207" t="s">
        <v>2415</v>
      </c>
      <c r="F1144" s="207" t="s">
        <v>2899</v>
      </c>
      <c r="G1144" s="352" t="n">
        <v>0.053</v>
      </c>
      <c r="H1144" s="253" t="n">
        <f aca="false">VLOOKUP(B1144,'INS-SIN-SD-10-2023'!A:D,4,0)</f>
        <v>38.46</v>
      </c>
      <c r="I1144" s="253" t="s">
        <v>2417</v>
      </c>
      <c r="J1144" s="220" t="n">
        <f aca="false">TRUNC((H1144*G1144),2)</f>
        <v>2.03</v>
      </c>
      <c r="M1144" s="220" t="n">
        <f aca="false">VLOOKUP(B1144,'INS-SIN-SD-10-2023'!A:D,4,0)</f>
        <v>38.46</v>
      </c>
      <c r="N1144" s="220" t="n">
        <f aca="false">M1144=H1144</f>
        <v>1</v>
      </c>
      <c r="P1144" s="333" t="s">
        <v>2492</v>
      </c>
    </row>
    <row r="1145" customFormat="false" ht="15" hidden="false" customHeight="false" outlineLevel="0" collapsed="false">
      <c r="A1145" s="351" t="n">
        <f aca="false">IF(O1145&lt;&gt;0,O1145,A1144)</f>
        <v>94227</v>
      </c>
      <c r="B1145" s="205" t="n">
        <v>13388</v>
      </c>
      <c r="C1145" s="206" t="s">
        <v>3069</v>
      </c>
      <c r="D1145" s="206" t="s">
        <v>3037</v>
      </c>
      <c r="E1145" s="207" t="s">
        <v>2415</v>
      </c>
      <c r="F1145" s="207" t="s">
        <v>2515</v>
      </c>
      <c r="G1145" s="352" t="n">
        <v>0.059</v>
      </c>
      <c r="H1145" s="253" t="n">
        <f aca="false">VLOOKUP(B1145,'INS-SIN-SD-10-2023'!A:D,4,0)</f>
        <v>194.66</v>
      </c>
      <c r="I1145" s="253" t="s">
        <v>2417</v>
      </c>
      <c r="J1145" s="220" t="n">
        <f aca="false">TRUNC((H1145*G1145),2)</f>
        <v>11.48</v>
      </c>
      <c r="M1145" s="220" t="n">
        <f aca="false">VLOOKUP(B1145,'INS-SIN-SD-10-2023'!A:D,4,0)</f>
        <v>194.66</v>
      </c>
      <c r="N1145" s="220" t="n">
        <f aca="false">M1145=H1145</f>
        <v>1</v>
      </c>
      <c r="P1145" s="333" t="s">
        <v>2492</v>
      </c>
    </row>
    <row r="1146" customFormat="false" ht="30" hidden="false" customHeight="false" outlineLevel="0" collapsed="false">
      <c r="A1146" s="351" t="n">
        <f aca="false">IF(O1146&lt;&gt;0,O1146,A1145)</f>
        <v>94227</v>
      </c>
      <c r="B1146" s="205" t="n">
        <v>40782</v>
      </c>
      <c r="C1146" s="206" t="s">
        <v>3069</v>
      </c>
      <c r="D1146" s="206" t="s">
        <v>3070</v>
      </c>
      <c r="E1146" s="207" t="s">
        <v>2415</v>
      </c>
      <c r="F1146" s="207" t="s">
        <v>2440</v>
      </c>
      <c r="G1146" s="352" t="n">
        <v>1.05</v>
      </c>
      <c r="H1146" s="253" t="n">
        <f aca="false">VLOOKUP(B1146,'INS-SIN-SD-10-2023'!A:D,4,0)</f>
        <v>30</v>
      </c>
      <c r="I1146" s="253" t="s">
        <v>2417</v>
      </c>
      <c r="J1146" s="220" t="n">
        <f aca="false">TRUNC((H1146*G1146),2)</f>
        <v>31.5</v>
      </c>
      <c r="M1146" s="220" t="n">
        <f aca="false">VLOOKUP(B1146,'INS-SIN-SD-10-2023'!A:D,4,0)</f>
        <v>30</v>
      </c>
      <c r="N1146" s="220" t="n">
        <f aca="false">M1146=H1146</f>
        <v>1</v>
      </c>
      <c r="P1146" s="333" t="s">
        <v>2492</v>
      </c>
    </row>
    <row r="1147" customFormat="false" ht="15" hidden="false" customHeight="false" outlineLevel="0" collapsed="false">
      <c r="A1147" s="353" t="s">
        <v>157</v>
      </c>
      <c r="B1147" s="354" t="s">
        <v>2411</v>
      </c>
      <c r="C1147" s="355" t="s">
        <v>3071</v>
      </c>
      <c r="D1147" s="355" t="s">
        <v>3040</v>
      </c>
      <c r="E1147" s="356" t="s">
        <v>2414</v>
      </c>
      <c r="F1147" s="356" t="s">
        <v>2415</v>
      </c>
      <c r="G1147" s="357" t="s">
        <v>2416</v>
      </c>
      <c r="H1147" s="358" t="s">
        <v>2417</v>
      </c>
      <c r="I1147" s="350" t="n">
        <f aca="false">SUMIF(A:A,A1147,J:J)</f>
        <v>544.21</v>
      </c>
      <c r="K1147" s="220" t="e">
        <f aca="false">VLOOKUP(A1147,'CMP-SIN-SD-10-2023'!A:D,4,0)</f>
        <v>#N/A</v>
      </c>
      <c r="L1147" s="220" t="e">
        <f aca="false">K1147=I1147</f>
        <v>#N/A</v>
      </c>
      <c r="P1147" s="333" t="s">
        <v>2418</v>
      </c>
    </row>
    <row r="1148" customFormat="false" ht="15" hidden="false" customHeight="false" outlineLevel="0" collapsed="false">
      <c r="A1148" s="351" t="str">
        <f aca="false">IF(O1148&lt;&gt;0,O1148,A1147)</f>
        <v>10759/ORSE</v>
      </c>
      <c r="B1148" s="205" t="n">
        <v>88309</v>
      </c>
      <c r="C1148" s="206" t="s">
        <v>2629</v>
      </c>
      <c r="D1148" s="206" t="s">
        <v>2623</v>
      </c>
      <c r="E1148" s="207" t="s">
        <v>2415</v>
      </c>
      <c r="F1148" s="207" t="s">
        <v>2502</v>
      </c>
      <c r="G1148" s="352" t="n">
        <v>0.65</v>
      </c>
      <c r="H1148" s="253" t="n">
        <f aca="false">VLOOKUP(B1148,'CMP-SIN-SD-10-2023'!A:D,4,0)</f>
        <v>29.53</v>
      </c>
      <c r="I1148" s="253" t="s">
        <v>2417</v>
      </c>
      <c r="J1148" s="220" t="n">
        <f aca="false">TRUNC((H1148*G1148),2)</f>
        <v>19.19</v>
      </c>
      <c r="M1148" s="220" t="n">
        <f aca="false">VLOOKUP(B1148,'CMP-SIN-SD-10-2023'!A:D,4,0)</f>
        <v>29.53</v>
      </c>
      <c r="N1148" s="220" t="n">
        <f aca="false">M1148=H1148</f>
        <v>1</v>
      </c>
      <c r="P1148" s="333" t="s">
        <v>2418</v>
      </c>
    </row>
    <row r="1149" customFormat="false" ht="15" hidden="false" customHeight="false" outlineLevel="0" collapsed="false">
      <c r="A1149" s="351" t="str">
        <f aca="false">IF(O1149&lt;&gt;0,O1149,A1148)</f>
        <v>10759/ORSE</v>
      </c>
      <c r="B1149" s="205" t="n">
        <v>88316</v>
      </c>
      <c r="C1149" s="206" t="s">
        <v>2629</v>
      </c>
      <c r="D1149" s="206" t="s">
        <v>2512</v>
      </c>
      <c r="E1149" s="207" t="s">
        <v>2415</v>
      </c>
      <c r="F1149" s="207" t="s">
        <v>2502</v>
      </c>
      <c r="G1149" s="352" t="n">
        <v>1.14</v>
      </c>
      <c r="H1149" s="253" t="n">
        <f aca="false">VLOOKUP(B1149,'CMP-SIN-SD-10-2023'!A:D,4,0)</f>
        <v>21.91</v>
      </c>
      <c r="I1149" s="253" t="s">
        <v>2417</v>
      </c>
      <c r="J1149" s="220" t="n">
        <f aca="false">TRUNC((H1149*G1149),2)</f>
        <v>24.97</v>
      </c>
      <c r="M1149" s="220" t="n">
        <f aca="false">VLOOKUP(B1149,'CMP-SIN-SD-10-2023'!A:D,4,0)</f>
        <v>21.91</v>
      </c>
      <c r="N1149" s="220" t="n">
        <f aca="false">M1149=H1149</f>
        <v>1</v>
      </c>
      <c r="P1149" s="333" t="s">
        <v>2418</v>
      </c>
    </row>
    <row r="1150" customFormat="false" ht="15" hidden="false" customHeight="false" outlineLevel="0" collapsed="false">
      <c r="A1150" s="351" t="str">
        <f aca="false">IF(O1150&lt;&gt;0,O1150,A1149)</f>
        <v>10759/ORSE</v>
      </c>
      <c r="B1150" s="205" t="s">
        <v>3072</v>
      </c>
      <c r="C1150" s="206" t="s">
        <v>2629</v>
      </c>
      <c r="D1150" s="206" t="s">
        <v>3073</v>
      </c>
      <c r="E1150" s="207" t="s">
        <v>2415</v>
      </c>
      <c r="F1150" s="207" t="s">
        <v>2414</v>
      </c>
      <c r="G1150" s="352" t="n">
        <v>1</v>
      </c>
      <c r="H1150" s="253" t="n">
        <v>491.94</v>
      </c>
      <c r="I1150" s="253" t="s">
        <v>2417</v>
      </c>
      <c r="J1150" s="220" t="n">
        <f aca="false">TRUNC((H1150*G1150),2)</f>
        <v>491.94</v>
      </c>
      <c r="M1150" s="220" t="e">
        <f aca="false">VLOOKUP(B1150,'INS-SIN-SD-10-2023'!A:D,4,0)</f>
        <v>#N/A</v>
      </c>
      <c r="N1150" s="220" t="e">
        <f aca="false">M1150=H1150</f>
        <v>#N/A</v>
      </c>
      <c r="P1150" s="333" t="s">
        <v>2614</v>
      </c>
    </row>
    <row r="1151" customFormat="false" ht="30" hidden="false" customHeight="false" outlineLevel="0" collapsed="false">
      <c r="A1151" s="351" t="str">
        <f aca="false">IF(O1151&lt;&gt;0,O1151,A1150)</f>
        <v>10759/ORSE</v>
      </c>
      <c r="B1151" s="205" t="s">
        <v>3074</v>
      </c>
      <c r="C1151" s="206" t="s">
        <v>2629</v>
      </c>
      <c r="D1151" s="206" t="s">
        <v>3075</v>
      </c>
      <c r="E1151" s="207" t="s">
        <v>2415</v>
      </c>
      <c r="F1151" s="207" t="s">
        <v>2440</v>
      </c>
      <c r="G1151" s="352" t="n">
        <v>0.6</v>
      </c>
      <c r="H1151" s="253" t="n">
        <v>13.53</v>
      </c>
      <c r="I1151" s="253" t="s">
        <v>2417</v>
      </c>
      <c r="J1151" s="220" t="n">
        <f aca="false">TRUNC((H1151*G1151),2)</f>
        <v>8.11</v>
      </c>
      <c r="M1151" s="220" t="e">
        <f aca="false">VLOOKUP(B1151,'INS-SIN-SD-10-2023'!A:D,4,0)</f>
        <v>#N/A</v>
      </c>
      <c r="N1151" s="220" t="e">
        <f aca="false">M1151=H1151</f>
        <v>#N/A</v>
      </c>
      <c r="P1151" s="333" t="s">
        <v>2614</v>
      </c>
    </row>
    <row r="1152" customFormat="false" ht="45" hidden="false" customHeight="false" outlineLevel="0" collapsed="false">
      <c r="A1152" s="353" t="s">
        <v>154</v>
      </c>
      <c r="B1152" s="354" t="s">
        <v>2411</v>
      </c>
      <c r="C1152" s="355" t="s">
        <v>3076</v>
      </c>
      <c r="D1152" s="355" t="s">
        <v>3003</v>
      </c>
      <c r="E1152" s="356" t="s">
        <v>2440</v>
      </c>
      <c r="F1152" s="356" t="s">
        <v>2415</v>
      </c>
      <c r="G1152" s="357" t="s">
        <v>2416</v>
      </c>
      <c r="H1152" s="358" t="s">
        <v>2417</v>
      </c>
      <c r="I1152" s="350" t="n">
        <f aca="false">SUMIF(A:A,A1152,J:J)</f>
        <v>795.3</v>
      </c>
      <c r="K1152" s="220" t="e">
        <f aca="false">VLOOKUP(A1152,'CMP-SIN-SD-10-2023'!A:D,4,0)</f>
        <v>#N/A</v>
      </c>
      <c r="L1152" s="220" t="e">
        <f aca="false">K1152=I1152</f>
        <v>#N/A</v>
      </c>
      <c r="P1152" s="333" t="s">
        <v>2418</v>
      </c>
    </row>
    <row r="1153" customFormat="false" ht="15" hidden="false" customHeight="false" outlineLevel="0" collapsed="false">
      <c r="A1153" s="351" t="str">
        <f aca="false">IF(O1153&lt;&gt;0,O1153,A1152)</f>
        <v>08365/ORSE</v>
      </c>
      <c r="B1153" s="205" t="n">
        <v>88316</v>
      </c>
      <c r="C1153" s="206" t="s">
        <v>3003</v>
      </c>
      <c r="D1153" s="206" t="s">
        <v>2512</v>
      </c>
      <c r="E1153" s="207" t="s">
        <v>2415</v>
      </c>
      <c r="F1153" s="207" t="s">
        <v>2502</v>
      </c>
      <c r="G1153" s="352" t="n">
        <v>2.2434</v>
      </c>
      <c r="H1153" s="253" t="n">
        <f aca="false">VLOOKUP(B1153,'CMP-SIN-SD-10-2023'!A:D,4,0)</f>
        <v>21.91</v>
      </c>
      <c r="I1153" s="253" t="s">
        <v>2417</v>
      </c>
      <c r="J1153" s="220" t="n">
        <f aca="false">TRUNC((H1153*G1153),2)</f>
        <v>49.15</v>
      </c>
      <c r="M1153" s="220" t="n">
        <f aca="false">VLOOKUP(B1153,'CMP-SIN-SD-10-2023'!A:D,4,0)</f>
        <v>21.91</v>
      </c>
      <c r="N1153" s="220" t="n">
        <f aca="false">M1153=H1153</f>
        <v>1</v>
      </c>
      <c r="P1153" s="333" t="s">
        <v>2614</v>
      </c>
    </row>
    <row r="1154" customFormat="false" ht="15" hidden="false" customHeight="false" outlineLevel="0" collapsed="false">
      <c r="A1154" s="351" t="str">
        <f aca="false">IF(O1154&lt;&gt;0,O1154,A1153)</f>
        <v>08365/ORSE</v>
      </c>
      <c r="B1154" s="205" t="n">
        <v>88309</v>
      </c>
      <c r="C1154" s="206" t="s">
        <v>3003</v>
      </c>
      <c r="D1154" s="206" t="s">
        <v>2623</v>
      </c>
      <c r="E1154" s="207" t="s">
        <v>2415</v>
      </c>
      <c r="F1154" s="207" t="s">
        <v>2502</v>
      </c>
      <c r="G1154" s="352" t="n">
        <v>2.0065</v>
      </c>
      <c r="H1154" s="253" t="n">
        <f aca="false">VLOOKUP(B1154,'CMP-SIN-SD-10-2023'!A:D,4,0)</f>
        <v>29.53</v>
      </c>
      <c r="I1154" s="253" t="s">
        <v>2417</v>
      </c>
      <c r="J1154" s="220" t="n">
        <f aca="false">TRUNC((H1154*G1154),2)</f>
        <v>59.25</v>
      </c>
      <c r="M1154" s="220" t="n">
        <f aca="false">VLOOKUP(B1154,'CMP-SIN-SD-10-2023'!A:D,4,0)</f>
        <v>29.53</v>
      </c>
      <c r="N1154" s="220" t="n">
        <f aca="false">M1154=H1154</f>
        <v>1</v>
      </c>
      <c r="P1154" s="333" t="s">
        <v>2614</v>
      </c>
    </row>
    <row r="1155" customFormat="false" ht="15" hidden="false" customHeight="false" outlineLevel="0" collapsed="false">
      <c r="A1155" s="351" t="str">
        <f aca="false">IF(O1155&lt;&gt;0,O1155,A1154)</f>
        <v>08365/ORSE</v>
      </c>
      <c r="B1155" s="205" t="n">
        <v>88262</v>
      </c>
      <c r="C1155" s="206" t="s">
        <v>3003</v>
      </c>
      <c r="D1155" s="206" t="s">
        <v>2501</v>
      </c>
      <c r="E1155" s="207" t="s">
        <v>2415</v>
      </c>
      <c r="F1155" s="207" t="s">
        <v>2502</v>
      </c>
      <c r="G1155" s="352" t="n">
        <v>0.0065</v>
      </c>
      <c r="H1155" s="253" t="n">
        <f aca="false">VLOOKUP(B1155,'CMP-SIN-SD-10-2023'!A:D,4,0)</f>
        <v>29.14</v>
      </c>
      <c r="I1155" s="253" t="s">
        <v>2417</v>
      </c>
      <c r="J1155" s="220" t="n">
        <f aca="false">TRUNC((H1155*G1155),2)</f>
        <v>0.18</v>
      </c>
      <c r="M1155" s="220" t="n">
        <f aca="false">VLOOKUP(B1155,'CMP-SIN-SD-10-2023'!A:D,4,0)</f>
        <v>29.14</v>
      </c>
      <c r="N1155" s="220" t="n">
        <f aca="false">M1155=H1155</f>
        <v>1</v>
      </c>
      <c r="P1155" s="333" t="s">
        <v>2614</v>
      </c>
    </row>
    <row r="1156" customFormat="false" ht="15" hidden="false" customHeight="false" outlineLevel="0" collapsed="false">
      <c r="A1156" s="351" t="str">
        <f aca="false">IF(O1156&lt;&gt;0,O1156,A1155)</f>
        <v>08365/ORSE</v>
      </c>
      <c r="B1156" s="205" t="n">
        <v>88245</v>
      </c>
      <c r="C1156" s="206" t="s">
        <v>3003</v>
      </c>
      <c r="D1156" s="206" t="s">
        <v>2697</v>
      </c>
      <c r="E1156" s="207" t="s">
        <v>2415</v>
      </c>
      <c r="F1156" s="207" t="s">
        <v>2502</v>
      </c>
      <c r="G1156" s="352" t="n">
        <v>0.0914</v>
      </c>
      <c r="H1156" s="253" t="n">
        <f aca="false">VLOOKUP(B1156,'CMP-SIN-SD-10-2023'!A:D,4,0)</f>
        <v>29.32</v>
      </c>
      <c r="I1156" s="253" t="s">
        <v>2417</v>
      </c>
      <c r="J1156" s="220" t="n">
        <f aca="false">TRUNC((H1156*G1156),2)</f>
        <v>2.67</v>
      </c>
      <c r="M1156" s="220" t="n">
        <f aca="false">VLOOKUP(B1156,'CMP-SIN-SD-10-2023'!A:D,4,0)</f>
        <v>29.32</v>
      </c>
      <c r="N1156" s="220" t="n">
        <f aca="false">M1156=H1156</f>
        <v>1</v>
      </c>
      <c r="P1156" s="333" t="s">
        <v>2614</v>
      </c>
    </row>
    <row r="1157" customFormat="false" ht="15" hidden="false" customHeight="false" outlineLevel="0" collapsed="false">
      <c r="A1157" s="351" t="str">
        <f aca="false">IF(O1157&lt;&gt;0,O1157,A1156)</f>
        <v>08365/ORSE</v>
      </c>
      <c r="B1157" s="205" t="s">
        <v>3041</v>
      </c>
      <c r="C1157" s="206" t="s">
        <v>3003</v>
      </c>
      <c r="D1157" s="206" t="s">
        <v>3042</v>
      </c>
      <c r="E1157" s="207" t="s">
        <v>2415</v>
      </c>
      <c r="F1157" s="207" t="s">
        <v>2515</v>
      </c>
      <c r="G1157" s="352" t="n">
        <v>1.26</v>
      </c>
      <c r="H1157" s="253" t="n">
        <v>5.08</v>
      </c>
      <c r="I1157" s="253" t="s">
        <v>2417</v>
      </c>
      <c r="J1157" s="220" t="n">
        <f aca="false">TRUNC((H1157*G1157),2)</f>
        <v>6.4</v>
      </c>
      <c r="M1157" s="220" t="e">
        <f aca="false">VLOOKUP(B1157,'INS-SIN-SD-10-2023'!A:D,4,0)</f>
        <v>#N/A</v>
      </c>
      <c r="N1157" s="220" t="e">
        <f aca="false">M1157=H1157</f>
        <v>#N/A</v>
      </c>
      <c r="P1157" s="333" t="s">
        <v>2614</v>
      </c>
    </row>
    <row r="1158" customFormat="false" ht="15" hidden="false" customHeight="false" outlineLevel="0" collapsed="false">
      <c r="A1158" s="351" t="str">
        <f aca="false">IF(O1158&lt;&gt;0,O1158,A1157)</f>
        <v>08365/ORSE</v>
      </c>
      <c r="B1158" s="205" t="s">
        <v>3077</v>
      </c>
      <c r="C1158" s="206" t="s">
        <v>3003</v>
      </c>
      <c r="D1158" s="206" t="s">
        <v>3078</v>
      </c>
      <c r="E1158" s="207" t="s">
        <v>2415</v>
      </c>
      <c r="F1158" s="207" t="s">
        <v>2438</v>
      </c>
      <c r="G1158" s="352" t="n">
        <v>0.0049</v>
      </c>
      <c r="H1158" s="253" t="n">
        <v>82</v>
      </c>
      <c r="I1158" s="253" t="s">
        <v>2417</v>
      </c>
      <c r="J1158" s="220" t="n">
        <f aca="false">TRUNC((H1158*G1158),2)</f>
        <v>0.4</v>
      </c>
      <c r="M1158" s="220" t="e">
        <f aca="false">VLOOKUP(B1158,'INS-SIN-SD-10-2023'!A:D,4,0)</f>
        <v>#N/A</v>
      </c>
      <c r="N1158" s="220" t="e">
        <f aca="false">M1158=H1158</f>
        <v>#N/A</v>
      </c>
      <c r="P1158" s="333" t="s">
        <v>2614</v>
      </c>
    </row>
    <row r="1159" customFormat="false" ht="15" hidden="false" customHeight="false" outlineLevel="0" collapsed="false">
      <c r="A1159" s="351" t="str">
        <f aca="false">IF(O1159&lt;&gt;0,O1159,A1158)</f>
        <v>08365/ORSE</v>
      </c>
      <c r="B1159" s="205" t="s">
        <v>3079</v>
      </c>
      <c r="C1159" s="206" t="s">
        <v>3003</v>
      </c>
      <c r="D1159" s="206" t="s">
        <v>2956</v>
      </c>
      <c r="E1159" s="207" t="s">
        <v>2415</v>
      </c>
      <c r="F1159" s="207" t="s">
        <v>2515</v>
      </c>
      <c r="G1159" s="352" t="n">
        <v>7.3089</v>
      </c>
      <c r="H1159" s="253" t="n">
        <v>0.49</v>
      </c>
      <c r="I1159" s="253" t="s">
        <v>2417</v>
      </c>
      <c r="J1159" s="220" t="n">
        <f aca="false">TRUNC((H1159*G1159),2)</f>
        <v>3.58</v>
      </c>
      <c r="M1159" s="220" t="e">
        <f aca="false">VLOOKUP(B1159,'INS-SIN-SD-10-2023'!A:D,4,0)</f>
        <v>#N/A</v>
      </c>
      <c r="N1159" s="220" t="e">
        <f aca="false">M1159=H1159</f>
        <v>#N/A</v>
      </c>
      <c r="P1159" s="333" t="s">
        <v>2614</v>
      </c>
    </row>
    <row r="1160" customFormat="false" ht="15" hidden="false" customHeight="false" outlineLevel="0" collapsed="false">
      <c r="A1160" s="351" t="str">
        <f aca="false">IF(O1160&lt;&gt;0,O1160,A1159)</f>
        <v>08365/ORSE</v>
      </c>
      <c r="B1160" s="205" t="s">
        <v>3043</v>
      </c>
      <c r="C1160" s="206" t="s">
        <v>3003</v>
      </c>
      <c r="D1160" s="206" t="s">
        <v>3044</v>
      </c>
      <c r="E1160" s="207" t="s">
        <v>2415</v>
      </c>
      <c r="F1160" s="207" t="s">
        <v>2430</v>
      </c>
      <c r="G1160" s="352" t="n">
        <v>0</v>
      </c>
      <c r="H1160" s="253" t="n">
        <v>29.9</v>
      </c>
      <c r="I1160" s="253" t="s">
        <v>2417</v>
      </c>
      <c r="J1160" s="220" t="n">
        <f aca="false">TRUNC((H1160*G1160),2)</f>
        <v>0</v>
      </c>
      <c r="M1160" s="220" t="e">
        <f aca="false">VLOOKUP(B1160,'INS-SIN-SD-10-2023'!A:D,4,0)</f>
        <v>#N/A</v>
      </c>
      <c r="N1160" s="220" t="e">
        <f aca="false">M1160=H1160</f>
        <v>#N/A</v>
      </c>
      <c r="P1160" s="333" t="s">
        <v>2614</v>
      </c>
    </row>
    <row r="1161" customFormat="false" ht="15" hidden="false" customHeight="false" outlineLevel="0" collapsed="false">
      <c r="A1161" s="351" t="str">
        <f aca="false">IF(O1161&lt;&gt;0,O1161,A1160)</f>
        <v>08365/ORSE</v>
      </c>
      <c r="B1161" s="205" t="s">
        <v>3080</v>
      </c>
      <c r="C1161" s="206" t="s">
        <v>3003</v>
      </c>
      <c r="D1161" s="206" t="s">
        <v>3081</v>
      </c>
      <c r="E1161" s="207" t="s">
        <v>2415</v>
      </c>
      <c r="F1161" s="207" t="s">
        <v>2438</v>
      </c>
      <c r="G1161" s="352" t="n">
        <v>0.0164</v>
      </c>
      <c r="H1161" s="253" t="n">
        <v>80</v>
      </c>
      <c r="I1161" s="253" t="s">
        <v>2417</v>
      </c>
      <c r="J1161" s="220" t="n">
        <f aca="false">TRUNC((H1161*G1161),2)</f>
        <v>1.31</v>
      </c>
      <c r="M1161" s="220" t="e">
        <f aca="false">VLOOKUP(B1161,'INS-SIN-SD-10-2023'!A:D,4,0)</f>
        <v>#N/A</v>
      </c>
      <c r="N1161" s="220" t="e">
        <f aca="false">M1161=H1161</f>
        <v>#N/A</v>
      </c>
      <c r="P1161" s="333" t="s">
        <v>2614</v>
      </c>
    </row>
    <row r="1162" customFormat="false" ht="30" hidden="false" customHeight="false" outlineLevel="0" collapsed="false">
      <c r="A1162" s="351" t="str">
        <f aca="false">IF(O1162&lt;&gt;0,O1162,A1161)</f>
        <v>08365/ORSE</v>
      </c>
      <c r="B1162" s="205" t="s">
        <v>3082</v>
      </c>
      <c r="C1162" s="206" t="s">
        <v>3003</v>
      </c>
      <c r="D1162" s="206" t="s">
        <v>3083</v>
      </c>
      <c r="E1162" s="207" t="s">
        <v>2415</v>
      </c>
      <c r="F1162" s="207" t="s">
        <v>2438</v>
      </c>
      <c r="G1162" s="352" t="n">
        <v>0.0113</v>
      </c>
      <c r="H1162" s="253" t="n">
        <v>70.02</v>
      </c>
      <c r="I1162" s="253" t="s">
        <v>2417</v>
      </c>
      <c r="J1162" s="220" t="n">
        <f aca="false">TRUNC((H1162*G1162),2)</f>
        <v>0.79</v>
      </c>
      <c r="M1162" s="220" t="e">
        <f aca="false">VLOOKUP(B1162,'INS-SIN-SD-10-2023'!A:D,4,0)</f>
        <v>#N/A</v>
      </c>
      <c r="N1162" s="220" t="e">
        <f aca="false">M1162=H1162</f>
        <v>#N/A</v>
      </c>
      <c r="P1162" s="333" t="s">
        <v>2614</v>
      </c>
    </row>
    <row r="1163" customFormat="false" ht="30" hidden="false" customHeight="false" outlineLevel="0" collapsed="false">
      <c r="A1163" s="351" t="str">
        <f aca="false">IF(O1163&lt;&gt;0,O1163,A1162)</f>
        <v>08365/ORSE</v>
      </c>
      <c r="B1163" s="205" t="s">
        <v>3084</v>
      </c>
      <c r="C1163" s="206" t="s">
        <v>3003</v>
      </c>
      <c r="D1163" s="206" t="s">
        <v>3085</v>
      </c>
      <c r="E1163" s="207" t="s">
        <v>2415</v>
      </c>
      <c r="F1163" s="207" t="s">
        <v>2438</v>
      </c>
      <c r="G1163" s="352" t="n">
        <v>0.0038</v>
      </c>
      <c r="H1163" s="253" t="n">
        <v>70.02</v>
      </c>
      <c r="I1163" s="253" t="s">
        <v>2417</v>
      </c>
      <c r="J1163" s="220" t="n">
        <f aca="false">TRUNC((H1163*G1163),2)</f>
        <v>0.26</v>
      </c>
      <c r="M1163" s="220" t="e">
        <f aca="false">VLOOKUP(B1163,'INS-SIN-SD-10-2023'!A:D,4,0)</f>
        <v>#N/A</v>
      </c>
      <c r="N1163" s="220" t="e">
        <f aca="false">M1163=H1163</f>
        <v>#N/A</v>
      </c>
      <c r="P1163" s="333" t="s">
        <v>2614</v>
      </c>
    </row>
    <row r="1164" customFormat="false" ht="15" hidden="false" customHeight="false" outlineLevel="0" collapsed="false">
      <c r="A1164" s="351" t="str">
        <f aca="false">IF(O1164&lt;&gt;0,O1164,A1163)</f>
        <v>08365/ORSE</v>
      </c>
      <c r="B1164" s="205" t="s">
        <v>3086</v>
      </c>
      <c r="C1164" s="206" t="s">
        <v>3003</v>
      </c>
      <c r="D1164" s="206" t="s">
        <v>3087</v>
      </c>
      <c r="E1164" s="207" t="s">
        <v>2415</v>
      </c>
      <c r="F1164" s="207" t="s">
        <v>2440</v>
      </c>
      <c r="G1164" s="352" t="n">
        <v>1</v>
      </c>
      <c r="H1164" s="253" t="n">
        <v>670.82</v>
      </c>
      <c r="I1164" s="253" t="s">
        <v>2417</v>
      </c>
      <c r="J1164" s="220" t="n">
        <f aca="false">TRUNC((H1164*G1164),2)</f>
        <v>670.82</v>
      </c>
      <c r="M1164" s="220" t="e">
        <f aca="false">VLOOKUP(B1164,'INS-SIN-SD-10-2023'!A:D,4,0)</f>
        <v>#N/A</v>
      </c>
      <c r="N1164" s="220" t="e">
        <f aca="false">M1164=H1164</f>
        <v>#N/A</v>
      </c>
      <c r="P1164" s="333" t="s">
        <v>2614</v>
      </c>
    </row>
    <row r="1165" customFormat="false" ht="30" hidden="false" customHeight="false" outlineLevel="0" collapsed="false">
      <c r="A1165" s="351" t="str">
        <f aca="false">IF(O1165&lt;&gt;0,O1165,A1164)</f>
        <v>08365/ORSE</v>
      </c>
      <c r="B1165" s="205" t="s">
        <v>3059</v>
      </c>
      <c r="C1165" s="206" t="s">
        <v>3003</v>
      </c>
      <c r="D1165" s="206" t="s">
        <v>3060</v>
      </c>
      <c r="E1165" s="207" t="s">
        <v>2415</v>
      </c>
      <c r="F1165" s="207" t="s">
        <v>2430</v>
      </c>
      <c r="G1165" s="352" t="n">
        <v>0.504</v>
      </c>
      <c r="H1165" s="253" t="n">
        <v>0.13</v>
      </c>
      <c r="I1165" s="253" t="s">
        <v>2417</v>
      </c>
      <c r="J1165" s="220" t="n">
        <f aca="false">TRUNC((H1165*G1165),2)</f>
        <v>0.06</v>
      </c>
      <c r="M1165" s="220" t="e">
        <f aca="false">VLOOKUP(B1165,'INS-SIN-SD-10-2023'!A:D,4,0)</f>
        <v>#N/A</v>
      </c>
      <c r="N1165" s="220" t="e">
        <f aca="false">M1165=H1165</f>
        <v>#N/A</v>
      </c>
      <c r="P1165" s="333" t="s">
        <v>2614</v>
      </c>
    </row>
    <row r="1166" customFormat="false" ht="30" hidden="false" customHeight="false" outlineLevel="0" collapsed="false">
      <c r="A1166" s="351" t="str">
        <f aca="false">IF(O1166&lt;&gt;0,O1166,A1165)</f>
        <v>08365/ORSE</v>
      </c>
      <c r="B1166" s="205" t="s">
        <v>3061</v>
      </c>
      <c r="C1166" s="206" t="s">
        <v>3003</v>
      </c>
      <c r="D1166" s="206" t="s">
        <v>3062</v>
      </c>
      <c r="E1166" s="207" t="s">
        <v>2415</v>
      </c>
      <c r="F1166" s="207" t="s">
        <v>2430</v>
      </c>
      <c r="G1166" s="352" t="n">
        <v>0.504</v>
      </c>
      <c r="H1166" s="253" t="n">
        <v>0.22</v>
      </c>
      <c r="I1166" s="253" t="s">
        <v>2417</v>
      </c>
      <c r="J1166" s="220" t="n">
        <f aca="false">TRUNC((H1166*G1166),2)</f>
        <v>0.11</v>
      </c>
      <c r="M1166" s="220" t="e">
        <f aca="false">VLOOKUP(B1166,'INS-SIN-SD-10-2023'!A:D,4,0)</f>
        <v>#N/A</v>
      </c>
      <c r="N1166" s="220" t="e">
        <f aca="false">M1166=H1166</f>
        <v>#N/A</v>
      </c>
      <c r="P1166" s="333" t="s">
        <v>2614</v>
      </c>
    </row>
    <row r="1167" customFormat="false" ht="30" hidden="false" customHeight="false" outlineLevel="0" collapsed="false">
      <c r="A1167" s="351" t="str">
        <f aca="false">IF(O1167&lt;&gt;0,O1167,A1166)</f>
        <v>08365/ORSE</v>
      </c>
      <c r="B1167" s="205" t="s">
        <v>3063</v>
      </c>
      <c r="C1167" s="206" t="s">
        <v>3003</v>
      </c>
      <c r="D1167" s="206" t="s">
        <v>2699</v>
      </c>
      <c r="E1167" s="207" t="s">
        <v>2415</v>
      </c>
      <c r="F1167" s="207" t="s">
        <v>2515</v>
      </c>
      <c r="G1167" s="352" t="n">
        <v>0.0252</v>
      </c>
      <c r="H1167" s="253" t="n">
        <v>12.88</v>
      </c>
      <c r="I1167" s="253" t="s">
        <v>2417</v>
      </c>
      <c r="J1167" s="220" t="n">
        <f aca="false">TRUNC((H1167*G1167),2)</f>
        <v>0.32</v>
      </c>
      <c r="M1167" s="220" t="e">
        <f aca="false">VLOOKUP(B1167,'INS-SIN-SD-10-2023'!A:D,4,0)</f>
        <v>#N/A</v>
      </c>
      <c r="N1167" s="220" t="e">
        <f aca="false">M1167=H1167</f>
        <v>#N/A</v>
      </c>
      <c r="P1167" s="333" t="s">
        <v>2614</v>
      </c>
    </row>
    <row r="1168" customFormat="false" ht="15" hidden="false" customHeight="false" outlineLevel="0" collapsed="false">
      <c r="A1168" s="351" t="str">
        <f aca="false">IF(O1168&lt;&gt;0,O1168,A1167)</f>
        <v>08365/ORSE</v>
      </c>
      <c r="B1168" s="205" t="s">
        <v>3066</v>
      </c>
      <c r="C1168" s="206" t="s">
        <v>3003</v>
      </c>
      <c r="D1168" s="206" t="s">
        <v>3067</v>
      </c>
      <c r="E1168" s="207" t="s">
        <v>2415</v>
      </c>
      <c r="F1168" s="207" t="s">
        <v>2430</v>
      </c>
      <c r="G1168" s="352" t="n">
        <v>0.0004</v>
      </c>
      <c r="H1168" s="253" t="n">
        <v>16.7</v>
      </c>
      <c r="I1168" s="253" t="s">
        <v>2417</v>
      </c>
      <c r="J1168" s="220" t="n">
        <f aca="false">TRUNC((H1168*G1168),2)</f>
        <v>0</v>
      </c>
      <c r="M1168" s="220" t="e">
        <f aca="false">VLOOKUP(B1168,'INS-SIN-SD-10-2023'!A:D,4,0)</f>
        <v>#N/A</v>
      </c>
      <c r="N1168" s="220" t="e">
        <f aca="false">M1168=H1168</f>
        <v>#N/A</v>
      </c>
      <c r="P1168" s="333" t="s">
        <v>2614</v>
      </c>
    </row>
    <row r="1169" customFormat="false" ht="30" hidden="false" customHeight="false" outlineLevel="0" collapsed="false">
      <c r="A1169" s="353" t="s">
        <v>493</v>
      </c>
      <c r="B1169" s="354" t="s">
        <v>2411</v>
      </c>
      <c r="C1169" s="355" t="s">
        <v>3088</v>
      </c>
      <c r="D1169" s="355" t="s">
        <v>3089</v>
      </c>
      <c r="E1169" s="356" t="s">
        <v>2440</v>
      </c>
      <c r="F1169" s="356" t="s">
        <v>2415</v>
      </c>
      <c r="G1169" s="357" t="s">
        <v>2416</v>
      </c>
      <c r="H1169" s="358" t="s">
        <v>2417</v>
      </c>
      <c r="I1169" s="350" t="n">
        <f aca="false">SUMIF(A:A,A1169,J:J)</f>
        <v>26.97</v>
      </c>
      <c r="K1169" s="220" t="e">
        <f aca="false">VLOOKUP(A1169,'CMP-SIN-SD-10-2023'!A:D,4,0)</f>
        <v>#N/A</v>
      </c>
      <c r="L1169" s="220" t="e">
        <f aca="false">K1169=I1169</f>
        <v>#N/A</v>
      </c>
      <c r="P1169" s="333" t="s">
        <v>2418</v>
      </c>
    </row>
    <row r="1170" customFormat="false" ht="15" hidden="false" customHeight="false" outlineLevel="0" collapsed="false">
      <c r="A1170" s="351" t="str">
        <f aca="false">IF(O1170&lt;&gt;0,O1170,A1169)</f>
        <v>00207/ORSE</v>
      </c>
      <c r="B1170" s="205" t="n">
        <v>88262</v>
      </c>
      <c r="C1170" s="206" t="s">
        <v>3089</v>
      </c>
      <c r="D1170" s="206" t="s">
        <v>2501</v>
      </c>
      <c r="E1170" s="207" t="s">
        <v>2415</v>
      </c>
      <c r="F1170" s="207" t="s">
        <v>2502</v>
      </c>
      <c r="G1170" s="352" t="n">
        <v>0.25</v>
      </c>
      <c r="H1170" s="253" t="n">
        <f aca="false">VLOOKUP(B1170,'CMP-SIN-SD-10-2023'!A:D,4,0)</f>
        <v>29.14</v>
      </c>
      <c r="I1170" s="253" t="s">
        <v>2417</v>
      </c>
      <c r="J1170" s="220" t="n">
        <f aca="false">TRUNC((H1170*G1170),2)</f>
        <v>7.28</v>
      </c>
      <c r="M1170" s="220" t="n">
        <f aca="false">VLOOKUP(B1170,'CMP-SIN-SD-10-2023'!A:D,4,0)</f>
        <v>29.14</v>
      </c>
      <c r="N1170" s="220" t="n">
        <f aca="false">M1170=H1170</f>
        <v>1</v>
      </c>
      <c r="P1170" s="333" t="s">
        <v>2418</v>
      </c>
    </row>
    <row r="1171" customFormat="false" ht="15" hidden="false" customHeight="false" outlineLevel="0" collapsed="false">
      <c r="A1171" s="351" t="str">
        <f aca="false">IF(O1171&lt;&gt;0,O1171,A1170)</f>
        <v>00207/ORSE</v>
      </c>
      <c r="B1171" s="205" t="n">
        <v>88316</v>
      </c>
      <c r="C1171" s="206" t="s">
        <v>3089</v>
      </c>
      <c r="D1171" s="206" t="s">
        <v>2512</v>
      </c>
      <c r="E1171" s="207" t="s">
        <v>2415</v>
      </c>
      <c r="F1171" s="207" t="s">
        <v>2502</v>
      </c>
      <c r="G1171" s="352" t="n">
        <v>0.25</v>
      </c>
      <c r="H1171" s="253" t="n">
        <f aca="false">VLOOKUP(B1171,'CMP-SIN-SD-10-2023'!A:D,4,0)</f>
        <v>21.91</v>
      </c>
      <c r="I1171" s="253" t="s">
        <v>2417</v>
      </c>
      <c r="J1171" s="220" t="n">
        <f aca="false">TRUNC((H1171*G1171),2)</f>
        <v>5.47</v>
      </c>
      <c r="M1171" s="220" t="n">
        <f aca="false">VLOOKUP(B1171,'CMP-SIN-SD-10-2023'!A:D,4,0)</f>
        <v>21.91</v>
      </c>
      <c r="N1171" s="220" t="n">
        <f aca="false">M1171=H1171</f>
        <v>1</v>
      </c>
      <c r="P1171" s="333" t="s">
        <v>2418</v>
      </c>
    </row>
    <row r="1172" customFormat="false" ht="30" hidden="false" customHeight="false" outlineLevel="0" collapsed="false">
      <c r="A1172" s="351" t="str">
        <f aca="false">IF(O1172&lt;&gt;0,O1172,A1171)</f>
        <v>00207/ORSE</v>
      </c>
      <c r="B1172" s="205" t="s">
        <v>3090</v>
      </c>
      <c r="C1172" s="206" t="s">
        <v>3089</v>
      </c>
      <c r="D1172" s="206" t="s">
        <v>3091</v>
      </c>
      <c r="E1172" s="207" t="s">
        <v>2415</v>
      </c>
      <c r="F1172" s="207" t="s">
        <v>2440</v>
      </c>
      <c r="G1172" s="352" t="n">
        <v>1</v>
      </c>
      <c r="H1172" s="253" t="n">
        <v>11.82</v>
      </c>
      <c r="I1172" s="253" t="s">
        <v>2417</v>
      </c>
      <c r="J1172" s="220" t="n">
        <f aca="false">TRUNC((H1172*G1172),2)</f>
        <v>11.82</v>
      </c>
      <c r="M1172" s="220" t="e">
        <f aca="false">VLOOKUP(B1172,'INS-SIN-SD-10-2023'!A:D,4,0)</f>
        <v>#N/A</v>
      </c>
      <c r="N1172" s="220" t="e">
        <f aca="false">M1172=H1172</f>
        <v>#N/A</v>
      </c>
      <c r="P1172" s="333" t="s">
        <v>2614</v>
      </c>
    </row>
    <row r="1173" customFormat="false" ht="15" hidden="false" customHeight="false" outlineLevel="0" collapsed="false">
      <c r="A1173" s="351" t="str">
        <f aca="false">IF(O1173&lt;&gt;0,O1173,A1172)</f>
        <v>00207/ORSE</v>
      </c>
      <c r="B1173" s="205" t="s">
        <v>3092</v>
      </c>
      <c r="C1173" s="206" t="s">
        <v>3089</v>
      </c>
      <c r="D1173" s="206" t="s">
        <v>3093</v>
      </c>
      <c r="E1173" s="207" t="s">
        <v>2415</v>
      </c>
      <c r="F1173" s="207" t="s">
        <v>2495</v>
      </c>
      <c r="G1173" s="352" t="n">
        <v>2.5</v>
      </c>
      <c r="H1173" s="253" t="n">
        <v>0.96</v>
      </c>
      <c r="I1173" s="253" t="s">
        <v>2417</v>
      </c>
      <c r="J1173" s="220" t="n">
        <f aca="false">TRUNC((H1173*G1173),2)</f>
        <v>2.4</v>
      </c>
      <c r="M1173" s="220" t="e">
        <f aca="false">VLOOKUP(B1173,'INS-SIN-SD-10-2023'!A:D,4,0)</f>
        <v>#N/A</v>
      </c>
      <c r="N1173" s="220" t="e">
        <f aca="false">M1173=H1173</f>
        <v>#N/A</v>
      </c>
      <c r="P1173" s="333" t="s">
        <v>2614</v>
      </c>
    </row>
    <row r="1174" customFormat="false" ht="15" hidden="false" customHeight="false" outlineLevel="0" collapsed="false">
      <c r="A1174" s="353" t="s">
        <v>168</v>
      </c>
      <c r="B1174" s="354" t="s">
        <v>2411</v>
      </c>
      <c r="C1174" s="355" t="s">
        <v>3094</v>
      </c>
      <c r="D1174" s="355" t="s">
        <v>3040</v>
      </c>
      <c r="E1174" s="356" t="s">
        <v>2414</v>
      </c>
      <c r="F1174" s="356" t="s">
        <v>2415</v>
      </c>
      <c r="G1174" s="357" t="s">
        <v>2416</v>
      </c>
      <c r="H1174" s="358" t="s">
        <v>2417</v>
      </c>
      <c r="I1174" s="350" t="n">
        <f aca="false">SUMIF(A:A,A1174,J:J)</f>
        <v>175.59</v>
      </c>
      <c r="K1174" s="220" t="e">
        <f aca="false">VLOOKUP(A1174,'CMP-SIN-SD-10-2023'!A:D,4,0)</f>
        <v>#N/A</v>
      </c>
      <c r="L1174" s="220" t="e">
        <f aca="false">K1174=I1174</f>
        <v>#N/A</v>
      </c>
      <c r="P1174" s="333" t="s">
        <v>2418</v>
      </c>
    </row>
    <row r="1175" customFormat="false" ht="15" hidden="false" customHeight="false" outlineLevel="0" collapsed="false">
      <c r="A1175" s="351" t="str">
        <f aca="false">IF(O1175&lt;&gt;0,O1175,A1174)</f>
        <v>09310/ORSE</v>
      </c>
      <c r="B1175" s="205" t="n">
        <v>88316</v>
      </c>
      <c r="C1175" s="206" t="s">
        <v>2629</v>
      </c>
      <c r="D1175" s="206" t="s">
        <v>2512</v>
      </c>
      <c r="E1175" s="207" t="s">
        <v>2415</v>
      </c>
      <c r="F1175" s="207" t="s">
        <v>2502</v>
      </c>
      <c r="G1175" s="352" t="n">
        <v>0.5</v>
      </c>
      <c r="H1175" s="253" t="n">
        <f aca="false">VLOOKUP(B1175,'CMP-SIN-SD-10-2023'!A:D,4,0)</f>
        <v>21.91</v>
      </c>
      <c r="I1175" s="253" t="s">
        <v>2417</v>
      </c>
      <c r="J1175" s="220" t="n">
        <f aca="false">TRUNC((H1175*G1175),2)</f>
        <v>10.95</v>
      </c>
      <c r="M1175" s="220" t="n">
        <f aca="false">VLOOKUP(B1175,'CMP-SIN-SD-10-2023'!A:D,4,0)</f>
        <v>21.91</v>
      </c>
      <c r="N1175" s="220" t="n">
        <f aca="false">M1175=H1175</f>
        <v>1</v>
      </c>
      <c r="P1175" s="333" t="s">
        <v>2614</v>
      </c>
    </row>
    <row r="1176" customFormat="false" ht="15" hidden="false" customHeight="false" outlineLevel="0" collapsed="false">
      <c r="A1176" s="351" t="str">
        <f aca="false">IF(O1176&lt;&gt;0,O1176,A1175)</f>
        <v>09310/ORSE</v>
      </c>
      <c r="B1176" s="205" t="n">
        <v>88317</v>
      </c>
      <c r="C1176" s="206" t="s">
        <v>2629</v>
      </c>
      <c r="D1176" s="206" t="s">
        <v>2813</v>
      </c>
      <c r="E1176" s="207" t="s">
        <v>2415</v>
      </c>
      <c r="F1176" s="207" t="s">
        <v>2502</v>
      </c>
      <c r="G1176" s="352" t="n">
        <v>0.5</v>
      </c>
      <c r="H1176" s="253" t="n">
        <f aca="false">VLOOKUP(B1176,'CMP-SIN-SD-10-2023'!A:D,4,0)</f>
        <v>30.16</v>
      </c>
      <c r="I1176" s="253" t="s">
        <v>2417</v>
      </c>
      <c r="J1176" s="220" t="n">
        <f aca="false">TRUNC((H1176*G1176),2)</f>
        <v>15.08</v>
      </c>
      <c r="M1176" s="220" t="n">
        <f aca="false">VLOOKUP(B1176,'CMP-SIN-SD-10-2023'!A:D,4,0)</f>
        <v>30.16</v>
      </c>
      <c r="N1176" s="220" t="n">
        <f aca="false">M1176=H1176</f>
        <v>1</v>
      </c>
      <c r="P1176" s="333" t="s">
        <v>2614</v>
      </c>
    </row>
    <row r="1177" customFormat="false" ht="30" hidden="false" customHeight="false" outlineLevel="0" collapsed="false">
      <c r="A1177" s="351" t="str">
        <f aca="false">IF(O1177&lt;&gt;0,O1177,A1176)</f>
        <v>09310/ORSE</v>
      </c>
      <c r="B1177" s="205" t="s">
        <v>3095</v>
      </c>
      <c r="C1177" s="206" t="s">
        <v>2629</v>
      </c>
      <c r="D1177" s="206" t="s">
        <v>3096</v>
      </c>
      <c r="E1177" s="207" t="s">
        <v>2415</v>
      </c>
      <c r="F1177" s="207" t="s">
        <v>2414</v>
      </c>
      <c r="G1177" s="352" t="n">
        <v>1</v>
      </c>
      <c r="H1177" s="253" t="n">
        <v>149.41</v>
      </c>
      <c r="I1177" s="253" t="s">
        <v>2417</v>
      </c>
      <c r="J1177" s="220" t="n">
        <f aca="false">TRUNC((H1177*G1177),2)</f>
        <v>149.41</v>
      </c>
      <c r="M1177" s="220" t="e">
        <f aca="false">VLOOKUP(B1177,'INS-SIN-SD-10-2023'!A:D,4,0)</f>
        <v>#N/A</v>
      </c>
      <c r="N1177" s="220" t="e">
        <f aca="false">M1177=H1177</f>
        <v>#N/A</v>
      </c>
      <c r="P1177" s="333" t="s">
        <v>2614</v>
      </c>
    </row>
    <row r="1178" customFormat="false" ht="30" hidden="false" customHeight="false" outlineLevel="0" collapsed="false">
      <c r="A1178" s="351" t="str">
        <f aca="false">IF(O1178&lt;&gt;0,O1178,A1177)</f>
        <v>09310/ORSE</v>
      </c>
      <c r="B1178" s="205" t="s">
        <v>2873</v>
      </c>
      <c r="C1178" s="206" t="s">
        <v>2629</v>
      </c>
      <c r="D1178" s="206" t="s">
        <v>2874</v>
      </c>
      <c r="E1178" s="207" t="s">
        <v>2415</v>
      </c>
      <c r="F1178" s="207" t="s">
        <v>2430</v>
      </c>
      <c r="G1178" s="352" t="n">
        <v>0.0002</v>
      </c>
      <c r="H1178" s="253" t="n">
        <v>20.73</v>
      </c>
      <c r="I1178" s="253" t="s">
        <v>2417</v>
      </c>
      <c r="J1178" s="220" t="n">
        <f aca="false">TRUNC((H1178*G1178),2)</f>
        <v>0</v>
      </c>
      <c r="M1178" s="220" t="e">
        <f aca="false">VLOOKUP(B1178,'INS-SIN-SD-10-2023'!A:D,4,0)</f>
        <v>#N/A</v>
      </c>
      <c r="N1178" s="220" t="e">
        <f aca="false">M1178=H1178</f>
        <v>#N/A</v>
      </c>
      <c r="P1178" s="333" t="s">
        <v>2614</v>
      </c>
    </row>
    <row r="1179" customFormat="false" ht="30" hidden="false" customHeight="false" outlineLevel="0" collapsed="false">
      <c r="A1179" s="351" t="str">
        <f aca="false">IF(O1179&lt;&gt;0,O1179,A1178)</f>
        <v>09310/ORSE</v>
      </c>
      <c r="B1179" s="205" t="s">
        <v>2875</v>
      </c>
      <c r="C1179" s="206" t="s">
        <v>2629</v>
      </c>
      <c r="D1179" s="206" t="s">
        <v>2876</v>
      </c>
      <c r="E1179" s="207" t="s">
        <v>2415</v>
      </c>
      <c r="F1179" s="207" t="s">
        <v>2430</v>
      </c>
      <c r="G1179" s="352" t="n">
        <v>0</v>
      </c>
      <c r="H1179" s="253" t="n">
        <v>55.82</v>
      </c>
      <c r="I1179" s="253" t="s">
        <v>2417</v>
      </c>
      <c r="J1179" s="220" t="n">
        <f aca="false">TRUNC((H1179*G1179),2)</f>
        <v>0</v>
      </c>
      <c r="M1179" s="220" t="e">
        <f aca="false">VLOOKUP(B1179,'INS-SIN-SD-10-2023'!A:D,4,0)</f>
        <v>#N/A</v>
      </c>
      <c r="N1179" s="220" t="e">
        <f aca="false">M1179=H1179</f>
        <v>#N/A</v>
      </c>
      <c r="P1179" s="333" t="s">
        <v>2614</v>
      </c>
    </row>
    <row r="1180" customFormat="false" ht="15" hidden="false" customHeight="false" outlineLevel="0" collapsed="false">
      <c r="A1180" s="351" t="str">
        <f aca="false">IF(O1180&lt;&gt;0,O1180,A1179)</f>
        <v>09310/ORSE</v>
      </c>
      <c r="B1180" s="205" t="s">
        <v>2877</v>
      </c>
      <c r="C1180" s="206" t="s">
        <v>2629</v>
      </c>
      <c r="D1180" s="206" t="s">
        <v>2878</v>
      </c>
      <c r="E1180" s="207" t="s">
        <v>2415</v>
      </c>
      <c r="F1180" s="207" t="s">
        <v>2430</v>
      </c>
      <c r="G1180" s="352" t="n">
        <v>0</v>
      </c>
      <c r="H1180" s="253" t="n">
        <v>74.22</v>
      </c>
      <c r="I1180" s="253" t="s">
        <v>2417</v>
      </c>
      <c r="J1180" s="220" t="n">
        <f aca="false">TRUNC((H1180*G1180),2)</f>
        <v>0</v>
      </c>
      <c r="M1180" s="220" t="e">
        <f aca="false">VLOOKUP(B1180,'INS-SIN-SD-10-2023'!A:D,4,0)</f>
        <v>#N/A</v>
      </c>
      <c r="N1180" s="220" t="e">
        <f aca="false">M1180=H1180</f>
        <v>#N/A</v>
      </c>
      <c r="P1180" s="333" t="s">
        <v>2614</v>
      </c>
    </row>
    <row r="1181" customFormat="false" ht="30" hidden="false" customHeight="false" outlineLevel="0" collapsed="false">
      <c r="A1181" s="351" t="str">
        <f aca="false">IF(O1181&lt;&gt;0,O1181,A1180)</f>
        <v>09310/ORSE</v>
      </c>
      <c r="B1181" s="205" t="s">
        <v>2879</v>
      </c>
      <c r="C1181" s="206" t="s">
        <v>2629</v>
      </c>
      <c r="D1181" s="206" t="s">
        <v>2880</v>
      </c>
      <c r="E1181" s="207" t="s">
        <v>2415</v>
      </c>
      <c r="F1181" s="207" t="s">
        <v>2430</v>
      </c>
      <c r="G1181" s="352" t="n">
        <v>0.0001</v>
      </c>
      <c r="H1181" s="253" t="n">
        <v>169.27</v>
      </c>
      <c r="I1181" s="253" t="s">
        <v>2417</v>
      </c>
      <c r="J1181" s="220" t="n">
        <f aca="false">TRUNC((H1181*G1181),2)</f>
        <v>0.01</v>
      </c>
      <c r="M1181" s="220" t="e">
        <f aca="false">VLOOKUP(B1181,'INS-SIN-SD-10-2023'!A:D,4,0)</f>
        <v>#N/A</v>
      </c>
      <c r="N1181" s="220" t="e">
        <f aca="false">M1181=H1181</f>
        <v>#N/A</v>
      </c>
      <c r="P1181" s="333" t="s">
        <v>2614</v>
      </c>
    </row>
    <row r="1182" customFormat="false" ht="15" hidden="false" customHeight="false" outlineLevel="0" collapsed="false">
      <c r="A1182" s="351" t="str">
        <f aca="false">IF(O1182&lt;&gt;0,O1182,A1181)</f>
        <v>09310/ORSE</v>
      </c>
      <c r="B1182" s="205" t="s">
        <v>2881</v>
      </c>
      <c r="C1182" s="206" t="s">
        <v>2629</v>
      </c>
      <c r="D1182" s="206" t="s">
        <v>2882</v>
      </c>
      <c r="E1182" s="207" t="s">
        <v>2415</v>
      </c>
      <c r="F1182" s="207" t="s">
        <v>2430</v>
      </c>
      <c r="G1182" s="352" t="n">
        <v>0.0002</v>
      </c>
      <c r="H1182" s="253" t="n">
        <v>14.5</v>
      </c>
      <c r="I1182" s="253" t="s">
        <v>2417</v>
      </c>
      <c r="J1182" s="220" t="n">
        <f aca="false">TRUNC((H1182*G1182),2)</f>
        <v>0</v>
      </c>
      <c r="M1182" s="220" t="e">
        <f aca="false">VLOOKUP(B1182,'INS-SIN-SD-10-2023'!A:D,4,0)</f>
        <v>#N/A</v>
      </c>
      <c r="N1182" s="220" t="e">
        <f aca="false">M1182=H1182</f>
        <v>#N/A</v>
      </c>
      <c r="P1182" s="333" t="s">
        <v>2614</v>
      </c>
    </row>
    <row r="1183" customFormat="false" ht="15" hidden="false" customHeight="false" outlineLevel="0" collapsed="false">
      <c r="A1183" s="351" t="str">
        <f aca="false">IF(O1183&lt;&gt;0,O1183,A1182)</f>
        <v>09310/ORSE</v>
      </c>
      <c r="B1183" s="205" t="s">
        <v>3097</v>
      </c>
      <c r="C1183" s="206" t="s">
        <v>2629</v>
      </c>
      <c r="D1183" s="206" t="s">
        <v>3098</v>
      </c>
      <c r="E1183" s="207" t="s">
        <v>2415</v>
      </c>
      <c r="F1183" s="207" t="s">
        <v>2430</v>
      </c>
      <c r="G1183" s="352" t="n">
        <v>0.0001</v>
      </c>
      <c r="H1183" s="253" t="n">
        <v>44.9</v>
      </c>
      <c r="I1183" s="253" t="s">
        <v>2417</v>
      </c>
      <c r="J1183" s="220" t="n">
        <f aca="false">TRUNC((H1183*G1183),2)</f>
        <v>0</v>
      </c>
      <c r="M1183" s="220" t="e">
        <f aca="false">VLOOKUP(B1183,'INS-SIN-SD-10-2023'!A:D,4,0)</f>
        <v>#N/A</v>
      </c>
      <c r="N1183" s="220" t="e">
        <f aca="false">M1183=H1183</f>
        <v>#N/A</v>
      </c>
      <c r="P1183" s="333" t="s">
        <v>2614</v>
      </c>
    </row>
    <row r="1184" customFormat="false" ht="30" hidden="false" customHeight="false" outlineLevel="0" collapsed="false">
      <c r="A1184" s="351" t="str">
        <f aca="false">IF(O1184&lt;&gt;0,O1184,A1183)</f>
        <v>09310/ORSE</v>
      </c>
      <c r="B1184" s="205" t="s">
        <v>3099</v>
      </c>
      <c r="C1184" s="206" t="s">
        <v>2629</v>
      </c>
      <c r="D1184" s="206" t="s">
        <v>3100</v>
      </c>
      <c r="E1184" s="207" t="s">
        <v>2415</v>
      </c>
      <c r="F1184" s="207" t="s">
        <v>2430</v>
      </c>
      <c r="G1184" s="352" t="n">
        <v>0.0001</v>
      </c>
      <c r="H1184" s="253" t="n">
        <v>49.41</v>
      </c>
      <c r="I1184" s="253" t="s">
        <v>2417</v>
      </c>
      <c r="J1184" s="220" t="n">
        <f aca="false">TRUNC((H1184*G1184),2)</f>
        <v>0</v>
      </c>
      <c r="M1184" s="220" t="e">
        <f aca="false">VLOOKUP(B1184,'INS-SIN-SD-10-2023'!A:D,4,0)</f>
        <v>#N/A</v>
      </c>
      <c r="N1184" s="220" t="e">
        <f aca="false">M1184=H1184</f>
        <v>#N/A</v>
      </c>
      <c r="P1184" s="333" t="s">
        <v>2614</v>
      </c>
    </row>
    <row r="1185" customFormat="false" ht="30" hidden="false" customHeight="false" outlineLevel="0" collapsed="false">
      <c r="A1185" s="351" t="str">
        <f aca="false">IF(O1185&lt;&gt;0,O1185,A1184)</f>
        <v>09310/ORSE</v>
      </c>
      <c r="B1185" s="205" t="s">
        <v>3101</v>
      </c>
      <c r="C1185" s="206" t="s">
        <v>2629</v>
      </c>
      <c r="D1185" s="206" t="s">
        <v>3102</v>
      </c>
      <c r="E1185" s="207" t="s">
        <v>2415</v>
      </c>
      <c r="F1185" s="207" t="s">
        <v>2430</v>
      </c>
      <c r="G1185" s="352" t="n">
        <v>0.0001</v>
      </c>
      <c r="H1185" s="253" t="n">
        <v>79.81</v>
      </c>
      <c r="I1185" s="253" t="s">
        <v>2417</v>
      </c>
      <c r="J1185" s="220" t="n">
        <f aca="false">TRUNC((H1185*G1185),2)</f>
        <v>0</v>
      </c>
      <c r="M1185" s="220" t="e">
        <f aca="false">VLOOKUP(B1185,'INS-SIN-SD-10-2023'!A:D,4,0)</f>
        <v>#N/A</v>
      </c>
      <c r="N1185" s="220" t="e">
        <f aca="false">M1185=H1185</f>
        <v>#N/A</v>
      </c>
      <c r="P1185" s="333" t="s">
        <v>2614</v>
      </c>
    </row>
    <row r="1186" customFormat="false" ht="15" hidden="false" customHeight="false" outlineLevel="0" collapsed="false">
      <c r="A1186" s="351" t="str">
        <f aca="false">IF(O1186&lt;&gt;0,O1186,A1185)</f>
        <v>09310/ORSE</v>
      </c>
      <c r="B1186" s="205" t="s">
        <v>3103</v>
      </c>
      <c r="C1186" s="206" t="s">
        <v>2629</v>
      </c>
      <c r="D1186" s="206" t="s">
        <v>3104</v>
      </c>
      <c r="E1186" s="207" t="s">
        <v>2415</v>
      </c>
      <c r="F1186" s="207" t="s">
        <v>2430</v>
      </c>
      <c r="G1186" s="352" t="n">
        <v>0.0001</v>
      </c>
      <c r="H1186" s="253" t="n">
        <v>27.2</v>
      </c>
      <c r="I1186" s="253" t="s">
        <v>2417</v>
      </c>
      <c r="J1186" s="220" t="n">
        <f aca="false">TRUNC((H1186*G1186),2)</f>
        <v>0</v>
      </c>
      <c r="M1186" s="220" t="e">
        <f aca="false">VLOOKUP(B1186,'INS-SIN-SD-10-2023'!A:D,4,0)</f>
        <v>#N/A</v>
      </c>
      <c r="N1186" s="220" t="e">
        <f aca="false">M1186=H1186</f>
        <v>#N/A</v>
      </c>
      <c r="P1186" s="333" t="s">
        <v>2614</v>
      </c>
    </row>
    <row r="1187" customFormat="false" ht="30" hidden="false" customHeight="false" outlineLevel="0" collapsed="false">
      <c r="A1187" s="351" t="str">
        <f aca="false">IF(O1187&lt;&gt;0,O1187,A1186)</f>
        <v>09310/ORSE</v>
      </c>
      <c r="B1187" s="205" t="s">
        <v>3105</v>
      </c>
      <c r="C1187" s="206" t="s">
        <v>2629</v>
      </c>
      <c r="D1187" s="206" t="s">
        <v>3106</v>
      </c>
      <c r="E1187" s="207" t="s">
        <v>2415</v>
      </c>
      <c r="F1187" s="207" t="s">
        <v>2430</v>
      </c>
      <c r="G1187" s="352" t="n">
        <v>0.0001</v>
      </c>
      <c r="H1187" s="253" t="n">
        <v>64.17</v>
      </c>
      <c r="I1187" s="253" t="s">
        <v>2417</v>
      </c>
      <c r="J1187" s="220" t="n">
        <f aca="false">TRUNC((H1187*G1187),2)</f>
        <v>0</v>
      </c>
      <c r="M1187" s="220" t="e">
        <f aca="false">VLOOKUP(B1187,'INS-SIN-SD-10-2023'!A:D,4,0)</f>
        <v>#N/A</v>
      </c>
      <c r="N1187" s="220" t="e">
        <f aca="false">M1187=H1187</f>
        <v>#N/A</v>
      </c>
      <c r="P1187" s="333" t="s">
        <v>2614</v>
      </c>
    </row>
    <row r="1188" customFormat="false" ht="15" hidden="false" customHeight="false" outlineLevel="0" collapsed="false">
      <c r="A1188" s="351" t="str">
        <f aca="false">IF(O1188&lt;&gt;0,O1188,A1187)</f>
        <v>09310/ORSE</v>
      </c>
      <c r="B1188" s="205" t="s">
        <v>3107</v>
      </c>
      <c r="C1188" s="206" t="s">
        <v>2629</v>
      </c>
      <c r="D1188" s="206" t="s">
        <v>3108</v>
      </c>
      <c r="E1188" s="207" t="s">
        <v>2415</v>
      </c>
      <c r="F1188" s="207" t="s">
        <v>2430</v>
      </c>
      <c r="G1188" s="352" t="n">
        <v>0.0001</v>
      </c>
      <c r="H1188" s="253" t="n">
        <v>60.5</v>
      </c>
      <c r="I1188" s="253" t="s">
        <v>2417</v>
      </c>
      <c r="J1188" s="220" t="n">
        <f aca="false">TRUNC((H1188*G1188),2)</f>
        <v>0</v>
      </c>
      <c r="M1188" s="220" t="e">
        <f aca="false">VLOOKUP(B1188,'INS-SIN-SD-10-2023'!A:D,4,0)</f>
        <v>#N/A</v>
      </c>
      <c r="N1188" s="220" t="e">
        <f aca="false">M1188=H1188</f>
        <v>#N/A</v>
      </c>
      <c r="P1188" s="333" t="s">
        <v>2614</v>
      </c>
    </row>
    <row r="1189" customFormat="false" ht="15" hidden="false" customHeight="false" outlineLevel="0" collapsed="false">
      <c r="A1189" s="351" t="str">
        <f aca="false">IF(O1189&lt;&gt;0,O1189,A1188)</f>
        <v>09310/ORSE</v>
      </c>
      <c r="B1189" s="205" t="s">
        <v>3109</v>
      </c>
      <c r="C1189" s="206" t="s">
        <v>2629</v>
      </c>
      <c r="D1189" s="206" t="s">
        <v>3110</v>
      </c>
      <c r="E1189" s="207" t="s">
        <v>2415</v>
      </c>
      <c r="F1189" s="207" t="s">
        <v>2430</v>
      </c>
      <c r="G1189" s="352" t="n">
        <v>0.0004</v>
      </c>
      <c r="H1189" s="253" t="n">
        <v>135.84</v>
      </c>
      <c r="I1189" s="253" t="s">
        <v>2417</v>
      </c>
      <c r="J1189" s="220" t="n">
        <f aca="false">TRUNC((H1189*G1189),2)</f>
        <v>0.05</v>
      </c>
      <c r="M1189" s="220" t="e">
        <f aca="false">VLOOKUP(B1189,'INS-SIN-SD-10-2023'!A:D,4,0)</f>
        <v>#N/A</v>
      </c>
      <c r="N1189" s="220" t="e">
        <f aca="false">M1189=H1189</f>
        <v>#N/A</v>
      </c>
      <c r="P1189" s="333" t="s">
        <v>2614</v>
      </c>
    </row>
    <row r="1190" customFormat="false" ht="30" hidden="false" customHeight="false" outlineLevel="0" collapsed="false">
      <c r="A1190" s="351" t="str">
        <f aca="false">IF(O1190&lt;&gt;0,O1190,A1189)</f>
        <v>09310/ORSE</v>
      </c>
      <c r="B1190" s="205" t="s">
        <v>3111</v>
      </c>
      <c r="C1190" s="206" t="s">
        <v>2629</v>
      </c>
      <c r="D1190" s="206" t="s">
        <v>3112</v>
      </c>
      <c r="E1190" s="207" t="s">
        <v>2415</v>
      </c>
      <c r="F1190" s="207" t="s">
        <v>2430</v>
      </c>
      <c r="G1190" s="352" t="n">
        <v>0.0001</v>
      </c>
      <c r="H1190" s="253" t="n">
        <v>380.9</v>
      </c>
      <c r="I1190" s="253" t="s">
        <v>2417</v>
      </c>
      <c r="J1190" s="220" t="n">
        <f aca="false">TRUNC((H1190*G1190),2)</f>
        <v>0.03</v>
      </c>
      <c r="M1190" s="220" t="e">
        <f aca="false">VLOOKUP(B1190,'INS-SIN-SD-10-2023'!A:D,4,0)</f>
        <v>#N/A</v>
      </c>
      <c r="N1190" s="220" t="e">
        <f aca="false">M1190=H1190</f>
        <v>#N/A</v>
      </c>
      <c r="P1190" s="333" t="s">
        <v>2614</v>
      </c>
    </row>
    <row r="1191" customFormat="false" ht="15" hidden="false" customHeight="false" outlineLevel="0" collapsed="false">
      <c r="A1191" s="351" t="str">
        <f aca="false">IF(O1191&lt;&gt;0,O1191,A1190)</f>
        <v>09310/ORSE</v>
      </c>
      <c r="B1191" s="205" t="s">
        <v>3113</v>
      </c>
      <c r="C1191" s="206" t="s">
        <v>2629</v>
      </c>
      <c r="D1191" s="206" t="s">
        <v>3114</v>
      </c>
      <c r="E1191" s="207" t="s">
        <v>2415</v>
      </c>
      <c r="F1191" s="207" t="s">
        <v>2430</v>
      </c>
      <c r="G1191" s="352" t="n">
        <v>0</v>
      </c>
      <c r="H1191" s="253" t="n">
        <v>349.99</v>
      </c>
      <c r="I1191" s="253" t="s">
        <v>2417</v>
      </c>
      <c r="J1191" s="220" t="n">
        <f aca="false">TRUNC((H1191*G1191),2)</f>
        <v>0</v>
      </c>
      <c r="M1191" s="220" t="e">
        <f aca="false">VLOOKUP(B1191,'INS-SIN-SD-10-2023'!A:D,4,0)</f>
        <v>#N/A</v>
      </c>
      <c r="N1191" s="220" t="e">
        <f aca="false">M1191=H1191</f>
        <v>#N/A</v>
      </c>
      <c r="P1191" s="333" t="s">
        <v>2614</v>
      </c>
    </row>
    <row r="1192" customFormat="false" ht="15" hidden="false" customHeight="false" outlineLevel="0" collapsed="false">
      <c r="A1192" s="351" t="str">
        <f aca="false">IF(O1192&lt;&gt;0,O1192,A1191)</f>
        <v>09310/ORSE</v>
      </c>
      <c r="B1192" s="205" t="s">
        <v>3115</v>
      </c>
      <c r="C1192" s="206" t="s">
        <v>2629</v>
      </c>
      <c r="D1192" s="206" t="s">
        <v>3116</v>
      </c>
      <c r="E1192" s="207" t="s">
        <v>2415</v>
      </c>
      <c r="F1192" s="207" t="s">
        <v>2430</v>
      </c>
      <c r="G1192" s="352" t="n">
        <v>0.0001</v>
      </c>
      <c r="H1192" s="253" t="n">
        <v>93.34</v>
      </c>
      <c r="I1192" s="253" t="s">
        <v>2417</v>
      </c>
      <c r="J1192" s="220" t="n">
        <f aca="false">TRUNC((H1192*G1192),2)</f>
        <v>0</v>
      </c>
      <c r="M1192" s="220" t="e">
        <f aca="false">VLOOKUP(B1192,'INS-SIN-SD-10-2023'!A:D,4,0)</f>
        <v>#N/A</v>
      </c>
      <c r="N1192" s="220" t="e">
        <f aca="false">M1192=H1192</f>
        <v>#N/A</v>
      </c>
      <c r="P1192" s="333" t="s">
        <v>2614</v>
      </c>
    </row>
    <row r="1193" customFormat="false" ht="30" hidden="false" customHeight="false" outlineLevel="0" collapsed="false">
      <c r="A1193" s="351" t="str">
        <f aca="false">IF(O1193&lt;&gt;0,O1193,A1192)</f>
        <v>09310/ORSE</v>
      </c>
      <c r="B1193" s="205" t="s">
        <v>3117</v>
      </c>
      <c r="C1193" s="206" t="s">
        <v>2629</v>
      </c>
      <c r="D1193" s="206" t="s">
        <v>3118</v>
      </c>
      <c r="E1193" s="207" t="s">
        <v>2415</v>
      </c>
      <c r="F1193" s="207" t="s">
        <v>2430</v>
      </c>
      <c r="G1193" s="352" t="n">
        <v>0</v>
      </c>
      <c r="H1193" s="253" t="n">
        <v>970</v>
      </c>
      <c r="I1193" s="253" t="s">
        <v>2417</v>
      </c>
      <c r="J1193" s="220" t="n">
        <f aca="false">TRUNC((H1193*G1193),2)</f>
        <v>0</v>
      </c>
      <c r="M1193" s="220" t="e">
        <f aca="false">VLOOKUP(B1193,'INS-SIN-SD-10-2023'!A:D,4,0)</f>
        <v>#N/A</v>
      </c>
      <c r="N1193" s="220" t="e">
        <f aca="false">M1193=H1193</f>
        <v>#N/A</v>
      </c>
      <c r="P1193" s="333" t="s">
        <v>2614</v>
      </c>
    </row>
    <row r="1194" customFormat="false" ht="30" hidden="false" customHeight="false" outlineLevel="0" collapsed="false">
      <c r="A1194" s="351" t="str">
        <f aca="false">IF(O1194&lt;&gt;0,O1194,A1193)</f>
        <v>09310/ORSE</v>
      </c>
      <c r="B1194" s="205" t="s">
        <v>3119</v>
      </c>
      <c r="C1194" s="206" t="s">
        <v>2629</v>
      </c>
      <c r="D1194" s="206" t="s">
        <v>3120</v>
      </c>
      <c r="E1194" s="207" t="s">
        <v>2415</v>
      </c>
      <c r="F1194" s="207" t="s">
        <v>2430</v>
      </c>
      <c r="G1194" s="352" t="n">
        <v>0.0002</v>
      </c>
      <c r="H1194" s="253" t="n">
        <v>308.24</v>
      </c>
      <c r="I1194" s="253" t="s">
        <v>2417</v>
      </c>
      <c r="J1194" s="220" t="n">
        <f aca="false">TRUNC((H1194*G1194),2)</f>
        <v>0.06</v>
      </c>
      <c r="M1194" s="220" t="e">
        <f aca="false">VLOOKUP(B1194,'INS-SIN-SD-10-2023'!A:D,4,0)</f>
        <v>#N/A</v>
      </c>
      <c r="N1194" s="220" t="e">
        <f aca="false">M1194=H1194</f>
        <v>#N/A</v>
      </c>
      <c r="P1194" s="333" t="s">
        <v>2614</v>
      </c>
    </row>
    <row r="1195" customFormat="false" ht="75" hidden="false" customHeight="false" outlineLevel="0" collapsed="false">
      <c r="A1195" s="353" t="n">
        <v>99837</v>
      </c>
      <c r="B1195" s="354" t="s">
        <v>2411</v>
      </c>
      <c r="C1195" s="355" t="s">
        <v>3121</v>
      </c>
      <c r="D1195" s="355" t="s">
        <v>3122</v>
      </c>
      <c r="E1195" s="356" t="s">
        <v>2440</v>
      </c>
      <c r="F1195" s="356" t="s">
        <v>2415</v>
      </c>
      <c r="G1195" s="357" t="s">
        <v>2416</v>
      </c>
      <c r="H1195" s="358" t="s">
        <v>2417</v>
      </c>
      <c r="I1195" s="350" t="n">
        <f aca="false">SUMIF(A:A,A1195,J:J)</f>
        <v>586.32</v>
      </c>
      <c r="K1195" s="220" t="n">
        <f aca="false">VLOOKUP(A1195,'CMP-SIN-SD-10-2023'!A:D,4,0)</f>
        <v>586.32</v>
      </c>
      <c r="L1195" s="220" t="n">
        <f aca="false">K1195=I1195</f>
        <v>1</v>
      </c>
      <c r="P1195" s="333" t="s">
        <v>2418</v>
      </c>
    </row>
    <row r="1196" customFormat="false" ht="15" hidden="false" customHeight="false" outlineLevel="0" collapsed="false">
      <c r="A1196" s="351" t="n">
        <f aca="false">IF(O1196&lt;&gt;0,O1196,A1195)</f>
        <v>99837</v>
      </c>
      <c r="B1196" s="205" t="n">
        <v>88251</v>
      </c>
      <c r="C1196" s="206" t="s">
        <v>3122</v>
      </c>
      <c r="D1196" s="206" t="s">
        <v>3123</v>
      </c>
      <c r="E1196" s="207" t="s">
        <v>2415</v>
      </c>
      <c r="F1196" s="207" t="s">
        <v>2502</v>
      </c>
      <c r="G1196" s="352" t="n">
        <v>4.526</v>
      </c>
      <c r="H1196" s="253" t="n">
        <f aca="false">VLOOKUP(B1196,'CMP-SIN-SD-10-2023'!A:D,4,0)</f>
        <v>22.75</v>
      </c>
      <c r="I1196" s="253" t="s">
        <v>2417</v>
      </c>
      <c r="J1196" s="220" t="n">
        <f aca="false">TRUNC((H1196*G1196),2)</f>
        <v>102.96</v>
      </c>
      <c r="M1196" s="220" t="n">
        <f aca="false">VLOOKUP(B1196,'CMP-SIN-SD-10-2023'!A:D,4,0)</f>
        <v>22.75</v>
      </c>
      <c r="N1196" s="220" t="n">
        <f aca="false">M1196=H1196</f>
        <v>1</v>
      </c>
      <c r="P1196" s="333" t="s">
        <v>2418</v>
      </c>
    </row>
    <row r="1197" customFormat="false" ht="15" hidden="false" customHeight="false" outlineLevel="0" collapsed="false">
      <c r="A1197" s="351" t="n">
        <f aca="false">IF(O1197&lt;&gt;0,O1197,A1196)</f>
        <v>99837</v>
      </c>
      <c r="B1197" s="205" t="n">
        <v>88315</v>
      </c>
      <c r="C1197" s="206" t="s">
        <v>3122</v>
      </c>
      <c r="D1197" s="206" t="s">
        <v>2864</v>
      </c>
      <c r="E1197" s="207" t="s">
        <v>2415</v>
      </c>
      <c r="F1197" s="207" t="s">
        <v>2502</v>
      </c>
      <c r="G1197" s="352" t="n">
        <v>5.51</v>
      </c>
      <c r="H1197" s="253" t="n">
        <f aca="false">VLOOKUP(B1197,'CMP-SIN-SD-10-2023'!A:D,4,0)</f>
        <v>29.32</v>
      </c>
      <c r="I1197" s="253" t="s">
        <v>2417</v>
      </c>
      <c r="J1197" s="220" t="n">
        <f aca="false">TRUNC((H1197*G1197),2)</f>
        <v>161.55</v>
      </c>
      <c r="M1197" s="220" t="n">
        <f aca="false">VLOOKUP(B1197,'CMP-SIN-SD-10-2023'!A:D,4,0)</f>
        <v>29.32</v>
      </c>
      <c r="N1197" s="220" t="n">
        <f aca="false">M1197=H1197</f>
        <v>1</v>
      </c>
      <c r="P1197" s="333" t="s">
        <v>2418</v>
      </c>
    </row>
    <row r="1198" customFormat="false" ht="30" hidden="false" customHeight="false" outlineLevel="0" collapsed="false">
      <c r="A1198" s="351" t="n">
        <f aca="false">IF(O1198&lt;&gt;0,O1198,A1197)</f>
        <v>99837</v>
      </c>
      <c r="B1198" s="205" t="n">
        <v>1332</v>
      </c>
      <c r="C1198" s="206" t="s">
        <v>3122</v>
      </c>
      <c r="D1198" s="206" t="s">
        <v>2822</v>
      </c>
      <c r="E1198" s="207" t="s">
        <v>2415</v>
      </c>
      <c r="F1198" s="207" t="s">
        <v>2515</v>
      </c>
      <c r="G1198" s="352" t="n">
        <v>0.896</v>
      </c>
      <c r="H1198" s="253" t="n">
        <f aca="false">VLOOKUP(B1198,'INS-SIN-SD-10-2023'!A:D,4,0)</f>
        <v>7.71</v>
      </c>
      <c r="I1198" s="253" t="s">
        <v>2417</v>
      </c>
      <c r="J1198" s="220" t="n">
        <f aca="false">TRUNC((H1198*G1198),2)</f>
        <v>6.9</v>
      </c>
      <c r="M1198" s="220" t="n">
        <f aca="false">VLOOKUP(B1198,'INS-SIN-SD-10-2023'!A:D,4,0)</f>
        <v>7.71</v>
      </c>
      <c r="N1198" s="220" t="n">
        <f aca="false">M1198=H1198</f>
        <v>1</v>
      </c>
      <c r="P1198" s="333" t="s">
        <v>2492</v>
      </c>
    </row>
    <row r="1199" customFormat="false" ht="15" hidden="false" customHeight="false" outlineLevel="0" collapsed="false">
      <c r="A1199" s="351" t="n">
        <f aca="false">IF(O1199&lt;&gt;0,O1199,A1198)</f>
        <v>99837</v>
      </c>
      <c r="B1199" s="205" t="n">
        <v>11002</v>
      </c>
      <c r="C1199" s="206" t="s">
        <v>3122</v>
      </c>
      <c r="D1199" s="206" t="s">
        <v>3124</v>
      </c>
      <c r="E1199" s="207" t="s">
        <v>2415</v>
      </c>
      <c r="F1199" s="207" t="s">
        <v>2515</v>
      </c>
      <c r="G1199" s="352" t="n">
        <v>0.065</v>
      </c>
      <c r="H1199" s="253" t="n">
        <f aca="false">VLOOKUP(B1199,'INS-SIN-SD-10-2023'!A:D,4,0)</f>
        <v>38.41</v>
      </c>
      <c r="I1199" s="253" t="s">
        <v>2417</v>
      </c>
      <c r="J1199" s="220" t="n">
        <f aca="false">TRUNC((H1199*G1199),2)</f>
        <v>2.49</v>
      </c>
      <c r="M1199" s="220" t="n">
        <f aca="false">VLOOKUP(B1199,'INS-SIN-SD-10-2023'!A:D,4,0)</f>
        <v>38.41</v>
      </c>
      <c r="N1199" s="220" t="n">
        <f aca="false">M1199=H1199</f>
        <v>1</v>
      </c>
      <c r="P1199" s="333" t="s">
        <v>2492</v>
      </c>
    </row>
    <row r="1200" customFormat="false" ht="30" hidden="false" customHeight="false" outlineLevel="0" collapsed="false">
      <c r="A1200" s="351" t="n">
        <f aca="false">IF(O1200&lt;&gt;0,O1200,A1199)</f>
        <v>99837</v>
      </c>
      <c r="B1200" s="205" t="n">
        <v>11964</v>
      </c>
      <c r="C1200" s="206" t="s">
        <v>3122</v>
      </c>
      <c r="D1200" s="206" t="s">
        <v>3125</v>
      </c>
      <c r="E1200" s="207" t="s">
        <v>2415</v>
      </c>
      <c r="F1200" s="207" t="s">
        <v>2430</v>
      </c>
      <c r="G1200" s="352" t="n">
        <v>3.333</v>
      </c>
      <c r="H1200" s="253" t="n">
        <f aca="false">VLOOKUP(B1200,'INS-SIN-SD-10-2023'!A:D,4,0)</f>
        <v>2.68</v>
      </c>
      <c r="I1200" s="253" t="s">
        <v>2417</v>
      </c>
      <c r="J1200" s="220" t="n">
        <f aca="false">TRUNC((H1200*G1200),2)</f>
        <v>8.93</v>
      </c>
      <c r="M1200" s="220" t="n">
        <f aca="false">VLOOKUP(B1200,'INS-SIN-SD-10-2023'!A:D,4,0)</f>
        <v>2.68</v>
      </c>
      <c r="N1200" s="220" t="n">
        <f aca="false">M1200=H1200</f>
        <v>1</v>
      </c>
      <c r="P1200" s="333" t="s">
        <v>2492</v>
      </c>
    </row>
    <row r="1201" customFormat="false" ht="30" hidden="false" customHeight="false" outlineLevel="0" collapsed="false">
      <c r="A1201" s="351" t="n">
        <f aca="false">IF(O1201&lt;&gt;0,O1201,A1200)</f>
        <v>99837</v>
      </c>
      <c r="B1201" s="205" t="n">
        <v>21009</v>
      </c>
      <c r="C1201" s="206" t="s">
        <v>3122</v>
      </c>
      <c r="D1201" s="206" t="s">
        <v>3126</v>
      </c>
      <c r="E1201" s="207" t="s">
        <v>2415</v>
      </c>
      <c r="F1201" s="207" t="s">
        <v>2440</v>
      </c>
      <c r="G1201" s="352" t="n">
        <v>6.25</v>
      </c>
      <c r="H1201" s="253" t="n">
        <f aca="false">VLOOKUP(B1201,'INS-SIN-SD-10-2023'!A:D,4,0)</f>
        <v>23.34</v>
      </c>
      <c r="I1201" s="253" t="s">
        <v>2417</v>
      </c>
      <c r="J1201" s="220" t="n">
        <f aca="false">TRUNC((H1201*G1201),2)</f>
        <v>145.87</v>
      </c>
      <c r="M1201" s="220" t="n">
        <f aca="false">VLOOKUP(B1201,'INS-SIN-SD-10-2023'!A:D,4,0)</f>
        <v>23.34</v>
      </c>
      <c r="N1201" s="220" t="n">
        <f aca="false">M1201=H1201</f>
        <v>1</v>
      </c>
      <c r="P1201" s="333" t="s">
        <v>2492</v>
      </c>
    </row>
    <row r="1202" customFormat="false" ht="30" hidden="false" customHeight="false" outlineLevel="0" collapsed="false">
      <c r="A1202" s="351" t="n">
        <f aca="false">IF(O1202&lt;&gt;0,O1202,A1201)</f>
        <v>99837</v>
      </c>
      <c r="B1202" s="205" t="n">
        <v>21010</v>
      </c>
      <c r="C1202" s="206" t="s">
        <v>3122</v>
      </c>
      <c r="D1202" s="206" t="s">
        <v>3127</v>
      </c>
      <c r="E1202" s="207" t="s">
        <v>2415</v>
      </c>
      <c r="F1202" s="207" t="s">
        <v>2440</v>
      </c>
      <c r="G1202" s="352" t="n">
        <v>2.023</v>
      </c>
      <c r="H1202" s="253" t="n">
        <f aca="false">VLOOKUP(B1202,'INS-SIN-SD-10-2023'!A:D,4,0)</f>
        <v>31.34</v>
      </c>
      <c r="I1202" s="253" t="s">
        <v>2417</v>
      </c>
      <c r="J1202" s="220" t="n">
        <f aca="false">TRUNC((H1202*G1202),2)</f>
        <v>63.4</v>
      </c>
      <c r="M1202" s="220" t="n">
        <f aca="false">VLOOKUP(B1202,'INS-SIN-SD-10-2023'!A:D,4,0)</f>
        <v>31.34</v>
      </c>
      <c r="N1202" s="220" t="n">
        <f aca="false">M1202=H1202</f>
        <v>1</v>
      </c>
      <c r="P1202" s="333" t="s">
        <v>2492</v>
      </c>
    </row>
    <row r="1203" customFormat="false" ht="30" hidden="false" customHeight="false" outlineLevel="0" collapsed="false">
      <c r="A1203" s="351" t="n">
        <f aca="false">IF(O1203&lt;&gt;0,O1203,A1202)</f>
        <v>99837</v>
      </c>
      <c r="B1203" s="205" t="n">
        <v>21011</v>
      </c>
      <c r="C1203" s="206" t="s">
        <v>3122</v>
      </c>
      <c r="D1203" s="206" t="s">
        <v>3128</v>
      </c>
      <c r="E1203" s="207" t="s">
        <v>2415</v>
      </c>
      <c r="F1203" s="207" t="s">
        <v>2440</v>
      </c>
      <c r="G1203" s="352" t="n">
        <v>0.926</v>
      </c>
      <c r="H1203" s="253" t="n">
        <f aca="false">VLOOKUP(B1203,'INS-SIN-SD-10-2023'!A:D,4,0)</f>
        <v>45.68</v>
      </c>
      <c r="I1203" s="253" t="s">
        <v>2417</v>
      </c>
      <c r="J1203" s="220" t="n">
        <f aca="false">TRUNC((H1203*G1203),2)</f>
        <v>42.29</v>
      </c>
      <c r="M1203" s="220" t="n">
        <f aca="false">VLOOKUP(B1203,'INS-SIN-SD-10-2023'!A:D,4,0)</f>
        <v>45.68</v>
      </c>
      <c r="N1203" s="220" t="n">
        <f aca="false">M1203=H1203</f>
        <v>1</v>
      </c>
      <c r="P1203" s="333" t="s">
        <v>2492</v>
      </c>
    </row>
    <row r="1204" customFormat="false" ht="30" hidden="false" customHeight="false" outlineLevel="0" collapsed="false">
      <c r="A1204" s="351" t="n">
        <f aca="false">IF(O1204&lt;&gt;0,O1204,A1203)</f>
        <v>99837</v>
      </c>
      <c r="B1204" s="205" t="n">
        <v>21012</v>
      </c>
      <c r="C1204" s="206" t="s">
        <v>3122</v>
      </c>
      <c r="D1204" s="206" t="s">
        <v>3129</v>
      </c>
      <c r="E1204" s="207" t="s">
        <v>2415</v>
      </c>
      <c r="F1204" s="207" t="s">
        <v>2440</v>
      </c>
      <c r="G1204" s="352" t="n">
        <v>1.029</v>
      </c>
      <c r="H1204" s="253" t="n">
        <f aca="false">VLOOKUP(B1204,'INS-SIN-SD-10-2023'!A:D,4,0)</f>
        <v>50.47</v>
      </c>
      <c r="I1204" s="253" t="s">
        <v>2417</v>
      </c>
      <c r="J1204" s="220" t="n">
        <f aca="false">TRUNC((H1204*G1204),2)</f>
        <v>51.93</v>
      </c>
      <c r="M1204" s="220" t="n">
        <f aca="false">VLOOKUP(B1204,'INS-SIN-SD-10-2023'!A:D,4,0)</f>
        <v>50.47</v>
      </c>
      <c r="N1204" s="220" t="n">
        <f aca="false">M1204=H1204</f>
        <v>1</v>
      </c>
      <c r="P1204" s="333" t="s">
        <v>2492</v>
      </c>
    </row>
    <row r="1205" customFormat="false" ht="60" hidden="false" customHeight="false" outlineLevel="0" collapsed="false">
      <c r="A1205" s="353" t="n">
        <v>89043</v>
      </c>
      <c r="B1205" s="354" t="s">
        <v>2411</v>
      </c>
      <c r="C1205" s="355" t="s">
        <v>3130</v>
      </c>
      <c r="D1205" s="355" t="s">
        <v>3131</v>
      </c>
      <c r="E1205" s="356" t="s">
        <v>2414</v>
      </c>
      <c r="F1205" s="356" t="s">
        <v>2415</v>
      </c>
      <c r="G1205" s="357" t="s">
        <v>2416</v>
      </c>
      <c r="H1205" s="358" t="s">
        <v>2417</v>
      </c>
      <c r="I1205" s="350" t="n">
        <f aca="false">SUMIF(A:A,A1205,J:J)</f>
        <v>88.8</v>
      </c>
      <c r="K1205" s="220" t="e">
        <f aca="false">VLOOKUP(A1205,'CMP-SIN-SD-10-2023'!A:D,4,0)</f>
        <v>#N/A</v>
      </c>
      <c r="L1205" s="220" t="e">
        <f aca="false">K1205=I1205</f>
        <v>#N/A</v>
      </c>
      <c r="P1205" s="333" t="s">
        <v>2418</v>
      </c>
    </row>
    <row r="1206" customFormat="false" ht="60" hidden="false" customHeight="false" outlineLevel="0" collapsed="false">
      <c r="A1206" s="351" t="n">
        <f aca="false">IF(O1206&lt;&gt;0,O1206,A1205)</f>
        <v>89043</v>
      </c>
      <c r="B1206" s="205" t="n">
        <v>87495</v>
      </c>
      <c r="C1206" s="206" t="s">
        <v>3131</v>
      </c>
      <c r="D1206" s="206" t="s">
        <v>3132</v>
      </c>
      <c r="E1206" s="207" t="s">
        <v>2415</v>
      </c>
      <c r="F1206" s="207" t="s">
        <v>2414</v>
      </c>
      <c r="G1206" s="352" t="n">
        <v>0.0992</v>
      </c>
      <c r="H1206" s="253" t="n">
        <v>92.99</v>
      </c>
      <c r="I1206" s="253" t="s">
        <v>2417</v>
      </c>
      <c r="J1206" s="220" t="n">
        <f aca="false">TRUNC((H1206*G1206),2)</f>
        <v>9.22</v>
      </c>
      <c r="M1206" s="220" t="e">
        <f aca="false">VLOOKUP(B1206,'INS-SIN-SD-10-2023'!A:D,4,0)</f>
        <v>#N/A</v>
      </c>
      <c r="N1206" s="220" t="e">
        <f aca="false">M1206=H1206</f>
        <v>#N/A</v>
      </c>
      <c r="P1206" s="333" t="s">
        <v>2418</v>
      </c>
    </row>
    <row r="1207" customFormat="false" ht="60" hidden="false" customHeight="false" outlineLevel="0" collapsed="false">
      <c r="A1207" s="351" t="n">
        <f aca="false">IF(O1207&lt;&gt;0,O1207,A1206)</f>
        <v>89043</v>
      </c>
      <c r="B1207" s="205" t="n">
        <v>87503</v>
      </c>
      <c r="C1207" s="206" t="s">
        <v>3131</v>
      </c>
      <c r="D1207" s="206" t="s">
        <v>3133</v>
      </c>
      <c r="E1207" s="207" t="s">
        <v>2415</v>
      </c>
      <c r="F1207" s="207" t="s">
        <v>2414</v>
      </c>
      <c r="G1207" s="352" t="n">
        <v>0.354</v>
      </c>
      <c r="H1207" s="253" t="n">
        <v>80.33</v>
      </c>
      <c r="I1207" s="253" t="s">
        <v>2417</v>
      </c>
      <c r="J1207" s="220" t="n">
        <f aca="false">TRUNC((H1207*G1207),2)</f>
        <v>28.43</v>
      </c>
      <c r="M1207" s="220" t="e">
        <f aca="false">VLOOKUP(B1207,'INS-SIN-SD-10-2023'!A:D,4,0)</f>
        <v>#N/A</v>
      </c>
      <c r="N1207" s="220" t="e">
        <f aca="false">M1207=H1207</f>
        <v>#N/A</v>
      </c>
      <c r="P1207" s="333" t="s">
        <v>2418</v>
      </c>
    </row>
    <row r="1208" customFormat="false" ht="60" hidden="false" customHeight="false" outlineLevel="0" collapsed="false">
      <c r="A1208" s="351" t="n">
        <f aca="false">IF(O1208&lt;&gt;0,O1208,A1207)</f>
        <v>89043</v>
      </c>
      <c r="B1208" s="205" t="n">
        <v>87511</v>
      </c>
      <c r="C1208" s="206" t="s">
        <v>3131</v>
      </c>
      <c r="D1208" s="206" t="s">
        <v>3134</v>
      </c>
      <c r="E1208" s="207" t="s">
        <v>2415</v>
      </c>
      <c r="F1208" s="207" t="s">
        <v>2414</v>
      </c>
      <c r="G1208" s="352" t="n">
        <v>0.2078</v>
      </c>
      <c r="H1208" s="253" t="n">
        <v>103.9</v>
      </c>
      <c r="I1208" s="253" t="s">
        <v>2417</v>
      </c>
      <c r="J1208" s="220" t="n">
        <f aca="false">TRUNC((H1208*G1208),2)</f>
        <v>21.59</v>
      </c>
      <c r="M1208" s="220" t="e">
        <f aca="false">VLOOKUP(B1208,'INS-SIN-SD-10-2023'!A:D,4,0)</f>
        <v>#N/A</v>
      </c>
      <c r="N1208" s="220" t="e">
        <f aca="false">M1208=H1208</f>
        <v>#N/A</v>
      </c>
      <c r="P1208" s="333" t="s">
        <v>2418</v>
      </c>
    </row>
    <row r="1209" customFormat="false" ht="60" hidden="false" customHeight="false" outlineLevel="0" collapsed="false">
      <c r="A1209" s="351" t="n">
        <f aca="false">IF(O1209&lt;&gt;0,O1209,A1208)</f>
        <v>89043</v>
      </c>
      <c r="B1209" s="205" t="n">
        <v>87519</v>
      </c>
      <c r="C1209" s="206" t="s">
        <v>3131</v>
      </c>
      <c r="D1209" s="206" t="s">
        <v>2843</v>
      </c>
      <c r="E1209" s="207" t="s">
        <v>2415</v>
      </c>
      <c r="F1209" s="207" t="s">
        <v>2414</v>
      </c>
      <c r="G1209" s="352" t="n">
        <v>0.339</v>
      </c>
      <c r="H1209" s="253" t="n">
        <v>87.22</v>
      </c>
      <c r="I1209" s="253" t="s">
        <v>2417</v>
      </c>
      <c r="J1209" s="220" t="n">
        <f aca="false">TRUNC((H1209*G1209),2)</f>
        <v>29.56</v>
      </c>
      <c r="M1209" s="220" t="e">
        <f aca="false">VLOOKUP(B1209,'INS-SIN-SD-10-2023'!A:D,4,0)</f>
        <v>#N/A</v>
      </c>
      <c r="N1209" s="220" t="e">
        <f aca="false">M1209=H1209</f>
        <v>#N/A</v>
      </c>
      <c r="P1209" s="333" t="s">
        <v>2418</v>
      </c>
    </row>
    <row r="1210" customFormat="false" ht="15" hidden="false" customHeight="false" outlineLevel="0" collapsed="false">
      <c r="A1210" s="353" t="s">
        <v>254</v>
      </c>
      <c r="B1210" s="354" t="s">
        <v>2411</v>
      </c>
      <c r="C1210" s="355" t="s">
        <v>3135</v>
      </c>
      <c r="D1210" s="355" t="s">
        <v>3040</v>
      </c>
      <c r="E1210" s="356" t="s">
        <v>2430</v>
      </c>
      <c r="F1210" s="356" t="s">
        <v>2415</v>
      </c>
      <c r="G1210" s="357" t="s">
        <v>2416</v>
      </c>
      <c r="H1210" s="358" t="s">
        <v>2417</v>
      </c>
      <c r="I1210" s="350" t="n">
        <f aca="false">SUMIF(A:A,A1210,J:J)</f>
        <v>60.78</v>
      </c>
      <c r="K1210" s="220" t="e">
        <f aca="false">VLOOKUP(A1210,'CMP-SIN-SD-10-2023'!A:D,4,0)</f>
        <v>#N/A</v>
      </c>
      <c r="L1210" s="220" t="e">
        <f aca="false">K1210=I1210</f>
        <v>#N/A</v>
      </c>
      <c r="P1210" s="333" t="s">
        <v>2418</v>
      </c>
    </row>
    <row r="1211" customFormat="false" ht="15" hidden="false" customHeight="false" outlineLevel="0" collapsed="false">
      <c r="A1211" s="351" t="str">
        <f aca="false">IF(O1211&lt;&gt;0,O1211,A1210)</f>
        <v>11378/ORSE</v>
      </c>
      <c r="B1211" s="205" t="n">
        <v>88264</v>
      </c>
      <c r="C1211" s="206" t="s">
        <v>2629</v>
      </c>
      <c r="D1211" s="206" t="s">
        <v>2582</v>
      </c>
      <c r="E1211" s="207" t="s">
        <v>2415</v>
      </c>
      <c r="F1211" s="207" t="s">
        <v>2502</v>
      </c>
      <c r="G1211" s="352" t="n">
        <v>0.5</v>
      </c>
      <c r="H1211" s="253" t="n">
        <f aca="false">VLOOKUP(B1211,'CMP-SIN-SD-10-2023'!A:D,4,0)</f>
        <v>29.88</v>
      </c>
      <c r="I1211" s="253" t="s">
        <v>2417</v>
      </c>
      <c r="J1211" s="220" t="n">
        <f aca="false">TRUNC((H1211*G1211),2)</f>
        <v>14.94</v>
      </c>
      <c r="M1211" s="220" t="n">
        <f aca="false">VLOOKUP(B1211,'CMP-SIN-SD-10-2023'!A:D,4,0)</f>
        <v>29.88</v>
      </c>
      <c r="N1211" s="220" t="n">
        <f aca="false">M1211=H1211</f>
        <v>1</v>
      </c>
      <c r="P1211" s="333" t="s">
        <v>2614</v>
      </c>
    </row>
    <row r="1212" customFormat="false" ht="15" hidden="false" customHeight="false" outlineLevel="0" collapsed="false">
      <c r="A1212" s="351" t="str">
        <f aca="false">IF(O1212&lt;&gt;0,O1212,A1211)</f>
        <v>11378/ORSE</v>
      </c>
      <c r="B1212" s="205" t="s">
        <v>3136</v>
      </c>
      <c r="C1212" s="206" t="s">
        <v>2629</v>
      </c>
      <c r="D1212" s="206" t="s">
        <v>3137</v>
      </c>
      <c r="E1212" s="207" t="s">
        <v>2415</v>
      </c>
      <c r="F1212" s="207" t="s">
        <v>2430</v>
      </c>
      <c r="G1212" s="352" t="n">
        <v>0.0001</v>
      </c>
      <c r="H1212" s="253" t="n">
        <v>29.99</v>
      </c>
      <c r="I1212" s="253" t="s">
        <v>2417</v>
      </c>
      <c r="J1212" s="220" t="n">
        <f aca="false">TRUNC((H1212*G1212),2)</f>
        <v>0</v>
      </c>
      <c r="M1212" s="220" t="e">
        <f aca="false">VLOOKUP(B1212,'INS-SIN-SD-10-2023'!A:D,4,0)</f>
        <v>#N/A</v>
      </c>
      <c r="N1212" s="220" t="e">
        <f aca="false">M1212=H1212</f>
        <v>#N/A</v>
      </c>
      <c r="P1212" s="333" t="s">
        <v>2614</v>
      </c>
    </row>
    <row r="1213" customFormat="false" ht="15" hidden="false" customHeight="false" outlineLevel="0" collapsed="false">
      <c r="A1213" s="351" t="str">
        <f aca="false">IF(O1213&lt;&gt;0,O1213,A1212)</f>
        <v>11378/ORSE</v>
      </c>
      <c r="B1213" s="205" t="s">
        <v>3138</v>
      </c>
      <c r="C1213" s="206" t="s">
        <v>2629</v>
      </c>
      <c r="D1213" s="206" t="s">
        <v>3139</v>
      </c>
      <c r="E1213" s="207" t="s">
        <v>2415</v>
      </c>
      <c r="F1213" s="207" t="s">
        <v>2430</v>
      </c>
      <c r="G1213" s="352" t="n">
        <v>0.0001</v>
      </c>
      <c r="H1213" s="253" t="n">
        <v>117.1</v>
      </c>
      <c r="I1213" s="253" t="s">
        <v>2417</v>
      </c>
      <c r="J1213" s="220" t="n">
        <f aca="false">TRUNC((H1213*G1213),2)</f>
        <v>0.01</v>
      </c>
      <c r="M1213" s="220" t="e">
        <f aca="false">VLOOKUP(B1213,'INS-SIN-SD-10-2023'!A:D,4,0)</f>
        <v>#N/A</v>
      </c>
      <c r="N1213" s="220" t="e">
        <f aca="false">M1213=H1213</f>
        <v>#N/A</v>
      </c>
      <c r="P1213" s="333" t="s">
        <v>2614</v>
      </c>
    </row>
    <row r="1214" customFormat="false" ht="15" hidden="false" customHeight="false" outlineLevel="0" collapsed="false">
      <c r="A1214" s="351" t="str">
        <f aca="false">IF(O1214&lt;&gt;0,O1214,A1213)</f>
        <v>11378/ORSE</v>
      </c>
      <c r="B1214" s="205" t="s">
        <v>3140</v>
      </c>
      <c r="C1214" s="206" t="s">
        <v>2629</v>
      </c>
      <c r="D1214" s="206" t="s">
        <v>3141</v>
      </c>
      <c r="E1214" s="207" t="s">
        <v>2415</v>
      </c>
      <c r="F1214" s="207" t="s">
        <v>2430</v>
      </c>
      <c r="G1214" s="352" t="n">
        <v>1</v>
      </c>
      <c r="H1214" s="253" t="n">
        <v>45.83</v>
      </c>
      <c r="I1214" s="253" t="s">
        <v>2417</v>
      </c>
      <c r="J1214" s="220" t="n">
        <f aca="false">TRUNC((H1214*G1214),2)</f>
        <v>45.83</v>
      </c>
      <c r="M1214" s="220" t="e">
        <f aca="false">VLOOKUP(B1214,'INS-SIN-SD-10-2023'!A:D,4,0)</f>
        <v>#N/A</v>
      </c>
      <c r="N1214" s="220" t="e">
        <f aca="false">M1214=H1214</f>
        <v>#N/A</v>
      </c>
      <c r="P1214" s="333" t="s">
        <v>2614</v>
      </c>
    </row>
    <row r="1215" customFormat="false" ht="15" hidden="false" customHeight="false" outlineLevel="0" collapsed="false">
      <c r="A1215" s="353" t="s">
        <v>477</v>
      </c>
      <c r="B1215" s="354" t="s">
        <v>2411</v>
      </c>
      <c r="C1215" s="355" t="s">
        <v>3142</v>
      </c>
      <c r="D1215" s="355" t="s">
        <v>3040</v>
      </c>
      <c r="E1215" s="356" t="s">
        <v>2430</v>
      </c>
      <c r="F1215" s="356" t="s">
        <v>2415</v>
      </c>
      <c r="G1215" s="357" t="s">
        <v>2416</v>
      </c>
      <c r="H1215" s="358" t="s">
        <v>2417</v>
      </c>
      <c r="I1215" s="350" t="n">
        <f aca="false">SUMIF(A:A,A1215,J:J)</f>
        <v>55.66</v>
      </c>
      <c r="K1215" s="220" t="e">
        <f aca="false">VLOOKUP(A1215,'CMP-SIN-SD-10-2023'!A:D,4,0)</f>
        <v>#N/A</v>
      </c>
      <c r="L1215" s="220" t="e">
        <f aca="false">K1215=I1215</f>
        <v>#N/A</v>
      </c>
      <c r="P1215" s="333" t="s">
        <v>2418</v>
      </c>
    </row>
    <row r="1216" customFormat="false" ht="15" hidden="false" customHeight="false" outlineLevel="0" collapsed="false">
      <c r="A1216" s="351" t="str">
        <f aca="false">IF(O1216&lt;&gt;0,O1216,A1215)</f>
        <v>02033/ORSE</v>
      </c>
      <c r="B1216" s="205" t="n">
        <v>88316</v>
      </c>
      <c r="C1216" s="206" t="s">
        <v>2629</v>
      </c>
      <c r="D1216" s="206" t="s">
        <v>2512</v>
      </c>
      <c r="E1216" s="207" t="s">
        <v>2415</v>
      </c>
      <c r="F1216" s="207" t="s">
        <v>2502</v>
      </c>
      <c r="G1216" s="352" t="n">
        <v>0.604</v>
      </c>
      <c r="H1216" s="253" t="n">
        <f aca="false">VLOOKUP(B1216,'CMP-SIN-SD-10-2023'!A:D,4,0)</f>
        <v>21.91</v>
      </c>
      <c r="I1216" s="253" t="s">
        <v>2417</v>
      </c>
      <c r="J1216" s="220" t="n">
        <f aca="false">TRUNC((H1216*G1216),2)</f>
        <v>13.23</v>
      </c>
      <c r="M1216" s="220" t="n">
        <f aca="false">VLOOKUP(B1216,'CMP-SIN-SD-10-2023'!A:D,4,0)</f>
        <v>21.91</v>
      </c>
      <c r="N1216" s="220" t="n">
        <f aca="false">M1216=H1216</f>
        <v>1</v>
      </c>
      <c r="P1216" s="333" t="s">
        <v>2614</v>
      </c>
    </row>
    <row r="1217" customFormat="false" ht="15" hidden="false" customHeight="false" outlineLevel="0" collapsed="false">
      <c r="A1217" s="351" t="str">
        <f aca="false">IF(O1217&lt;&gt;0,O1217,A1216)</f>
        <v>02033/ORSE</v>
      </c>
      <c r="B1217" s="205" t="n">
        <v>88309</v>
      </c>
      <c r="C1217" s="206" t="s">
        <v>2629</v>
      </c>
      <c r="D1217" s="206" t="s">
        <v>2623</v>
      </c>
      <c r="E1217" s="207" t="s">
        <v>2415</v>
      </c>
      <c r="F1217" s="207" t="s">
        <v>2502</v>
      </c>
      <c r="G1217" s="352" t="n">
        <v>0.6</v>
      </c>
      <c r="H1217" s="253" t="n">
        <f aca="false">VLOOKUP(B1217,'CMP-SIN-SD-10-2023'!A:D,4,0)</f>
        <v>29.53</v>
      </c>
      <c r="I1217" s="253" t="s">
        <v>2417</v>
      </c>
      <c r="J1217" s="220" t="n">
        <f aca="false">TRUNC((H1217*G1217),2)</f>
        <v>17.71</v>
      </c>
      <c r="M1217" s="220" t="n">
        <f aca="false">VLOOKUP(B1217,'CMP-SIN-SD-10-2023'!A:D,4,0)</f>
        <v>29.53</v>
      </c>
      <c r="N1217" s="220" t="n">
        <f aca="false">M1217=H1217</f>
        <v>1</v>
      </c>
      <c r="P1217" s="333" t="s">
        <v>2614</v>
      </c>
    </row>
    <row r="1218" customFormat="false" ht="15" hidden="false" customHeight="false" outlineLevel="0" collapsed="false">
      <c r="A1218" s="351" t="str">
        <f aca="false">IF(O1218&lt;&gt;0,O1218,A1217)</f>
        <v>02033/ORSE</v>
      </c>
      <c r="B1218" s="205" t="s">
        <v>3143</v>
      </c>
      <c r="C1218" s="206" t="s">
        <v>2629</v>
      </c>
      <c r="D1218" s="206" t="s">
        <v>3144</v>
      </c>
      <c r="E1218" s="207" t="s">
        <v>2415</v>
      </c>
      <c r="F1218" s="207" t="s">
        <v>2430</v>
      </c>
      <c r="G1218" s="352" t="n">
        <v>1</v>
      </c>
      <c r="H1218" s="253" t="n">
        <v>24.49</v>
      </c>
      <c r="I1218" s="253" t="s">
        <v>2417</v>
      </c>
      <c r="J1218" s="220" t="n">
        <f aca="false">TRUNC((H1218*G1218),2)</f>
        <v>24.49</v>
      </c>
      <c r="M1218" s="220" t="e">
        <f aca="false">VLOOKUP(B1218,'INS-SIN-SD-10-2023'!A:D,4,0)</f>
        <v>#N/A</v>
      </c>
      <c r="N1218" s="220" t="e">
        <f aca="false">M1218=H1218</f>
        <v>#N/A</v>
      </c>
      <c r="P1218" s="333" t="s">
        <v>2614</v>
      </c>
    </row>
    <row r="1219" customFormat="false" ht="15" hidden="false" customHeight="false" outlineLevel="0" collapsed="false">
      <c r="A1219" s="351" t="str">
        <f aca="false">IF(O1219&lt;&gt;0,O1219,A1218)</f>
        <v>02033/ORSE</v>
      </c>
      <c r="B1219" s="205" t="s">
        <v>3077</v>
      </c>
      <c r="C1219" s="206" t="s">
        <v>2629</v>
      </c>
      <c r="D1219" s="206" t="s">
        <v>3078</v>
      </c>
      <c r="E1219" s="207" t="s">
        <v>2415</v>
      </c>
      <c r="F1219" s="207" t="s">
        <v>2438</v>
      </c>
      <c r="G1219" s="352" t="n">
        <v>0.0011</v>
      </c>
      <c r="H1219" s="253" t="n">
        <v>82</v>
      </c>
      <c r="I1219" s="253" t="s">
        <v>2417</v>
      </c>
      <c r="J1219" s="220" t="n">
        <f aca="false">TRUNC((H1219*G1219),2)</f>
        <v>0.09</v>
      </c>
      <c r="M1219" s="220" t="e">
        <f aca="false">VLOOKUP(B1219,'INS-SIN-SD-10-2023'!A:D,4,0)</f>
        <v>#N/A</v>
      </c>
      <c r="N1219" s="220" t="e">
        <f aca="false">M1219=H1219</f>
        <v>#N/A</v>
      </c>
      <c r="P1219" s="333" t="s">
        <v>2614</v>
      </c>
    </row>
    <row r="1220" customFormat="false" ht="15" hidden="false" customHeight="false" outlineLevel="0" collapsed="false">
      <c r="A1220" s="351" t="str">
        <f aca="false">IF(O1220&lt;&gt;0,O1220,A1219)</f>
        <v>02033/ORSE</v>
      </c>
      <c r="B1220" s="205" t="s">
        <v>3079</v>
      </c>
      <c r="C1220" s="206" t="s">
        <v>2629</v>
      </c>
      <c r="D1220" s="206" t="s">
        <v>2956</v>
      </c>
      <c r="E1220" s="207" t="s">
        <v>2415</v>
      </c>
      <c r="F1220" s="207" t="s">
        <v>2515</v>
      </c>
      <c r="G1220" s="352" t="n">
        <v>0.3</v>
      </c>
      <c r="H1220" s="253" t="n">
        <v>0.49</v>
      </c>
      <c r="I1220" s="253" t="s">
        <v>2417</v>
      </c>
      <c r="J1220" s="220" t="n">
        <f aca="false">TRUNC((H1220*G1220),2)</f>
        <v>0.14</v>
      </c>
      <c r="M1220" s="220" t="e">
        <f aca="false">VLOOKUP(B1220,'INS-SIN-SD-10-2023'!A:D,4,0)</f>
        <v>#N/A</v>
      </c>
      <c r="N1220" s="220" t="e">
        <f aca="false">M1220=H1220</f>
        <v>#N/A</v>
      </c>
      <c r="P1220" s="333" t="s">
        <v>2614</v>
      </c>
    </row>
    <row r="1221" customFormat="false" ht="15" hidden="false" customHeight="false" outlineLevel="0" collapsed="false">
      <c r="A1221" s="351" t="str">
        <f aca="false">IF(O1221&lt;&gt;0,O1221,A1220)</f>
        <v>02033/ORSE</v>
      </c>
      <c r="B1221" s="205" t="s">
        <v>3066</v>
      </c>
      <c r="C1221" s="206" t="s">
        <v>2629</v>
      </c>
      <c r="D1221" s="206" t="s">
        <v>3067</v>
      </c>
      <c r="E1221" s="207" t="s">
        <v>2415</v>
      </c>
      <c r="F1221" s="207" t="s">
        <v>2430</v>
      </c>
      <c r="G1221" s="352" t="n">
        <v>0.0001</v>
      </c>
      <c r="H1221" s="253" t="n">
        <v>16.7</v>
      </c>
      <c r="I1221" s="253" t="s">
        <v>2417</v>
      </c>
      <c r="J1221" s="220" t="n">
        <f aca="false">TRUNC((H1221*G1221),2)</f>
        <v>0</v>
      </c>
      <c r="M1221" s="220" t="e">
        <f aca="false">VLOOKUP(B1221,'INS-SIN-SD-10-2023'!A:D,4,0)</f>
        <v>#N/A</v>
      </c>
      <c r="N1221" s="220" t="e">
        <f aca="false">M1221=H1221</f>
        <v>#N/A</v>
      </c>
      <c r="P1221" s="333" t="s">
        <v>2614</v>
      </c>
    </row>
    <row r="1222" customFormat="false" ht="15" hidden="false" customHeight="false" outlineLevel="0" collapsed="false">
      <c r="A1222" s="353" t="s">
        <v>457</v>
      </c>
      <c r="B1222" s="354" t="s">
        <v>2411</v>
      </c>
      <c r="C1222" s="355" t="s">
        <v>3145</v>
      </c>
      <c r="D1222" s="355" t="s">
        <v>3146</v>
      </c>
      <c r="E1222" s="356" t="s">
        <v>2430</v>
      </c>
      <c r="F1222" s="356" t="s">
        <v>2415</v>
      </c>
      <c r="G1222" s="357" t="s">
        <v>2416</v>
      </c>
      <c r="H1222" s="358" t="s">
        <v>2417</v>
      </c>
      <c r="I1222" s="350" t="n">
        <f aca="false">SUMIF(A:A,A1222,J:J)</f>
        <v>46.76</v>
      </c>
      <c r="K1222" s="220" t="e">
        <f aca="false">VLOOKUP(A1222,'CMP-SIN-SD-10-2023'!A:D,4,0)</f>
        <v>#N/A</v>
      </c>
      <c r="L1222" s="220" t="e">
        <f aca="false">K1222=I1222</f>
        <v>#N/A</v>
      </c>
      <c r="P1222" s="333" t="s">
        <v>2418</v>
      </c>
    </row>
    <row r="1223" customFormat="false" ht="15" hidden="false" customHeight="false" outlineLevel="0" collapsed="false">
      <c r="A1223" s="351" t="str">
        <f aca="false">IF(O1223&lt;&gt;0,O1223,A1222)</f>
        <v>080530/AGETOP</v>
      </c>
      <c r="B1223" s="205" t="n">
        <v>88316</v>
      </c>
      <c r="C1223" s="206" t="s">
        <v>3146</v>
      </c>
      <c r="D1223" s="206" t="s">
        <v>2512</v>
      </c>
      <c r="E1223" s="207" t="s">
        <v>2415</v>
      </c>
      <c r="F1223" s="207" t="s">
        <v>2502</v>
      </c>
      <c r="G1223" s="352" t="n">
        <v>0.5</v>
      </c>
      <c r="H1223" s="253" t="n">
        <f aca="false">VLOOKUP(B1223,'CMP-SIN-SD-10-2023'!A:D,4,0)</f>
        <v>21.91</v>
      </c>
      <c r="I1223" s="253" t="s">
        <v>2417</v>
      </c>
      <c r="J1223" s="220" t="n">
        <f aca="false">TRUNC((H1223*G1223),2)</f>
        <v>10.95</v>
      </c>
      <c r="M1223" s="220" t="n">
        <f aca="false">VLOOKUP(B1223,'CMP-SIN-SD-10-2023'!A:D,4,0)</f>
        <v>21.91</v>
      </c>
      <c r="N1223" s="220" t="n">
        <f aca="false">M1223=H1223</f>
        <v>1</v>
      </c>
      <c r="P1223" s="333" t="s">
        <v>2626</v>
      </c>
    </row>
    <row r="1224" customFormat="false" ht="15" hidden="false" customHeight="false" outlineLevel="0" collapsed="false">
      <c r="A1224" s="351" t="str">
        <f aca="false">IF(O1224&lt;&gt;0,O1224,A1223)</f>
        <v>080530/AGETOP</v>
      </c>
      <c r="B1224" s="205" t="n">
        <v>88256</v>
      </c>
      <c r="C1224" s="206" t="s">
        <v>3146</v>
      </c>
      <c r="D1224" s="206" t="s">
        <v>2962</v>
      </c>
      <c r="E1224" s="207" t="s">
        <v>2415</v>
      </c>
      <c r="F1224" s="207" t="s">
        <v>2502</v>
      </c>
      <c r="G1224" s="352" t="n">
        <v>0.5</v>
      </c>
      <c r="H1224" s="253" t="n">
        <f aca="false">VLOOKUP(B1224,'CMP-SIN-SD-10-2023'!A:D,4,0)</f>
        <v>29.39</v>
      </c>
      <c r="I1224" s="253" t="s">
        <v>2417</v>
      </c>
      <c r="J1224" s="220" t="n">
        <f aca="false">TRUNC((H1224*G1224),2)</f>
        <v>14.69</v>
      </c>
      <c r="M1224" s="220" t="n">
        <f aca="false">VLOOKUP(B1224,'CMP-SIN-SD-10-2023'!A:D,4,0)</f>
        <v>29.39</v>
      </c>
      <c r="N1224" s="220" t="n">
        <f aca="false">M1224=H1224</f>
        <v>1</v>
      </c>
      <c r="P1224" s="333" t="s">
        <v>2626</v>
      </c>
    </row>
    <row r="1225" customFormat="false" ht="15" hidden="false" customHeight="false" outlineLevel="0" collapsed="false">
      <c r="A1225" s="351" t="str">
        <f aca="false">IF(O1225&lt;&gt;0,O1225,A1224)</f>
        <v>080530/AGETOP</v>
      </c>
      <c r="B1225" s="205" t="n">
        <v>104</v>
      </c>
      <c r="C1225" s="206" t="s">
        <v>3146</v>
      </c>
      <c r="D1225" s="206" t="s">
        <v>2973</v>
      </c>
      <c r="E1225" s="207" t="s">
        <v>2415</v>
      </c>
      <c r="F1225" s="207" t="s">
        <v>2974</v>
      </c>
      <c r="G1225" s="352" t="n">
        <v>0.002</v>
      </c>
      <c r="H1225" s="253" t="n">
        <v>82.85</v>
      </c>
      <c r="I1225" s="253" t="s">
        <v>2417</v>
      </c>
      <c r="J1225" s="220" t="n">
        <f aca="false">TRUNC((H1225*G1225),2)</f>
        <v>0.16</v>
      </c>
      <c r="M1225" s="220" t="e">
        <f aca="false">VLOOKUP(B1225,'CMP-SIN-SD-10-2023'!A:D,4,0)</f>
        <v>#N/A</v>
      </c>
      <c r="N1225" s="220" t="e">
        <f aca="false">M1225=H1225</f>
        <v>#N/A</v>
      </c>
      <c r="P1225" s="333" t="s">
        <v>2626</v>
      </c>
    </row>
    <row r="1226" customFormat="false" ht="15" hidden="false" customHeight="false" outlineLevel="0" collapsed="false">
      <c r="A1226" s="351" t="str">
        <f aca="false">IF(O1226&lt;&gt;0,O1226,A1225)</f>
        <v>080530/AGETOP</v>
      </c>
      <c r="B1226" s="205" t="n">
        <v>1215</v>
      </c>
      <c r="C1226" s="206" t="s">
        <v>3146</v>
      </c>
      <c r="D1226" s="206" t="s">
        <v>2975</v>
      </c>
      <c r="E1226" s="207" t="s">
        <v>2415</v>
      </c>
      <c r="F1226" s="207" t="s">
        <v>2976</v>
      </c>
      <c r="G1226" s="352" t="n">
        <v>0.9</v>
      </c>
      <c r="H1226" s="253" t="n">
        <v>0.39</v>
      </c>
      <c r="I1226" s="253" t="s">
        <v>2417</v>
      </c>
      <c r="J1226" s="220" t="n">
        <f aca="false">TRUNC((H1226*G1226),2)</f>
        <v>0.35</v>
      </c>
      <c r="M1226" s="220" t="e">
        <f aca="false">VLOOKUP(B1226,'INS-SIN-SD-10-2023'!A:D,4,0)</f>
        <v>#N/A</v>
      </c>
      <c r="N1226" s="220" t="e">
        <f aca="false">M1226=H1226</f>
        <v>#N/A</v>
      </c>
      <c r="P1226" s="333" t="s">
        <v>2626</v>
      </c>
    </row>
    <row r="1227" customFormat="false" ht="15" hidden="false" customHeight="false" outlineLevel="0" collapsed="false">
      <c r="A1227" s="351" t="str">
        <f aca="false">IF(O1227&lt;&gt;0,O1227,A1226)</f>
        <v>080530/AGETOP</v>
      </c>
      <c r="B1227" s="205" t="s">
        <v>3147</v>
      </c>
      <c r="C1227" s="206" t="s">
        <v>3146</v>
      </c>
      <c r="D1227" s="206" t="s">
        <v>3148</v>
      </c>
      <c r="E1227" s="207" t="s">
        <v>2415</v>
      </c>
      <c r="F1227" s="207" t="s">
        <v>2625</v>
      </c>
      <c r="G1227" s="352" t="n">
        <v>1</v>
      </c>
      <c r="H1227" s="253" t="n">
        <v>20.61</v>
      </c>
      <c r="I1227" s="253" t="s">
        <v>2417</v>
      </c>
      <c r="J1227" s="220" t="n">
        <f aca="false">TRUNC((H1227*G1227),2)</f>
        <v>20.61</v>
      </c>
      <c r="M1227" s="220" t="e">
        <f aca="false">VLOOKUP(B1227,'INS-SIN-SD-10-2023'!A:D,4,0)</f>
        <v>#N/A</v>
      </c>
      <c r="N1227" s="220" t="e">
        <f aca="false">M1227=H1227</f>
        <v>#N/A</v>
      </c>
      <c r="P1227" s="333" t="s">
        <v>2626</v>
      </c>
    </row>
    <row r="1228" customFormat="false" ht="15" hidden="false" customHeight="false" outlineLevel="0" collapsed="false">
      <c r="A1228" s="353" t="s">
        <v>495</v>
      </c>
      <c r="B1228" s="354" t="s">
        <v>2411</v>
      </c>
      <c r="C1228" s="355" t="s">
        <v>3149</v>
      </c>
      <c r="D1228" s="355" t="s">
        <v>3150</v>
      </c>
      <c r="E1228" s="356" t="s">
        <v>2430</v>
      </c>
      <c r="F1228" s="356" t="s">
        <v>2415</v>
      </c>
      <c r="G1228" s="357" t="s">
        <v>2416</v>
      </c>
      <c r="H1228" s="358" t="s">
        <v>2417</v>
      </c>
      <c r="I1228" s="350" t="n">
        <f aca="false">SUMIF(A:A,A1228,J:J)</f>
        <v>43.48</v>
      </c>
      <c r="K1228" s="220" t="e">
        <f aca="false">VLOOKUP(A1228,'CMP-SIN-SD-10-2023'!A:D,4,0)</f>
        <v>#N/A</v>
      </c>
      <c r="L1228" s="220" t="e">
        <f aca="false">K1228=I1228</f>
        <v>#N/A</v>
      </c>
      <c r="P1228" s="333" t="s">
        <v>2418</v>
      </c>
    </row>
    <row r="1229" customFormat="false" ht="15" hidden="false" customHeight="false" outlineLevel="0" collapsed="false">
      <c r="A1229" s="351" t="str">
        <f aca="false">IF(O1229&lt;&gt;0,O1229,A1228)</f>
        <v>080740/AGETOP</v>
      </c>
      <c r="B1229" s="205" t="n">
        <v>88316</v>
      </c>
      <c r="C1229" s="206" t="s">
        <v>3150</v>
      </c>
      <c r="D1229" s="206" t="s">
        <v>2512</v>
      </c>
      <c r="E1229" s="207" t="s">
        <v>2415</v>
      </c>
      <c r="F1229" s="207" t="s">
        <v>2502</v>
      </c>
      <c r="G1229" s="352" t="n">
        <v>0.5</v>
      </c>
      <c r="H1229" s="253" t="n">
        <f aca="false">VLOOKUP(B1229,'CMP-SIN-SD-10-2023'!A:D,4,0)</f>
        <v>21.91</v>
      </c>
      <c r="I1229" s="253" t="s">
        <v>2417</v>
      </c>
      <c r="J1229" s="220" t="n">
        <f aca="false">TRUNC((H1229*G1229),2)</f>
        <v>10.95</v>
      </c>
      <c r="M1229" s="220" t="n">
        <f aca="false">VLOOKUP(B1229,'CMP-SIN-SD-10-2023'!A:D,4,0)</f>
        <v>21.91</v>
      </c>
      <c r="N1229" s="220" t="n">
        <f aca="false">M1229=H1229</f>
        <v>1</v>
      </c>
      <c r="P1229" s="333" t="s">
        <v>2626</v>
      </c>
    </row>
    <row r="1230" customFormat="false" ht="15" hidden="false" customHeight="false" outlineLevel="0" collapsed="false">
      <c r="A1230" s="351" t="str">
        <f aca="false">IF(O1230&lt;&gt;0,O1230,A1229)</f>
        <v>080740/AGETOP</v>
      </c>
      <c r="B1230" s="205" t="n">
        <v>88256</v>
      </c>
      <c r="C1230" s="206" t="s">
        <v>3150</v>
      </c>
      <c r="D1230" s="206" t="s">
        <v>2962</v>
      </c>
      <c r="E1230" s="207" t="s">
        <v>2415</v>
      </c>
      <c r="F1230" s="207" t="s">
        <v>2502</v>
      </c>
      <c r="G1230" s="352" t="n">
        <v>0.5</v>
      </c>
      <c r="H1230" s="253" t="n">
        <f aca="false">VLOOKUP(B1230,'CMP-SIN-SD-10-2023'!A:D,4,0)</f>
        <v>29.39</v>
      </c>
      <c r="I1230" s="253" t="s">
        <v>2417</v>
      </c>
      <c r="J1230" s="220" t="n">
        <f aca="false">TRUNC((H1230*G1230),2)</f>
        <v>14.69</v>
      </c>
      <c r="M1230" s="220" t="n">
        <f aca="false">VLOOKUP(B1230,'CMP-SIN-SD-10-2023'!A:D,4,0)</f>
        <v>29.39</v>
      </c>
      <c r="N1230" s="220" t="n">
        <f aca="false">M1230=H1230</f>
        <v>1</v>
      </c>
      <c r="P1230" s="333" t="s">
        <v>2626</v>
      </c>
    </row>
    <row r="1231" customFormat="false" ht="15" hidden="false" customHeight="false" outlineLevel="0" collapsed="false">
      <c r="A1231" s="351" t="str">
        <f aca="false">IF(O1231&lt;&gt;0,O1231,A1230)</f>
        <v>080740/AGETOP</v>
      </c>
      <c r="B1231" s="205" t="n">
        <v>104</v>
      </c>
      <c r="C1231" s="206" t="s">
        <v>3150</v>
      </c>
      <c r="D1231" s="206" t="s">
        <v>2973</v>
      </c>
      <c r="E1231" s="207" t="s">
        <v>2415</v>
      </c>
      <c r="F1231" s="207" t="s">
        <v>2974</v>
      </c>
      <c r="G1231" s="352" t="n">
        <v>0.002</v>
      </c>
      <c r="H1231" s="253" t="n">
        <v>82.85</v>
      </c>
      <c r="I1231" s="253" t="s">
        <v>2417</v>
      </c>
      <c r="J1231" s="220" t="n">
        <f aca="false">TRUNC((H1231*G1231),2)</f>
        <v>0.16</v>
      </c>
      <c r="M1231" s="220" t="e">
        <f aca="false">VLOOKUP(B1231,'CMP-SIN-SD-10-2023'!A:D,4,0)</f>
        <v>#N/A</v>
      </c>
      <c r="N1231" s="220" t="e">
        <f aca="false">M1231=H1231</f>
        <v>#N/A</v>
      </c>
      <c r="P1231" s="333" t="s">
        <v>2626</v>
      </c>
    </row>
    <row r="1232" customFormat="false" ht="15" hidden="false" customHeight="false" outlineLevel="0" collapsed="false">
      <c r="A1232" s="351" t="str">
        <f aca="false">IF(O1232&lt;&gt;0,O1232,A1231)</f>
        <v>080740/AGETOP</v>
      </c>
      <c r="B1232" s="205" t="n">
        <v>1215</v>
      </c>
      <c r="C1232" s="206" t="s">
        <v>3150</v>
      </c>
      <c r="D1232" s="206" t="s">
        <v>2975</v>
      </c>
      <c r="E1232" s="207" t="s">
        <v>2415</v>
      </c>
      <c r="F1232" s="207" t="s">
        <v>2976</v>
      </c>
      <c r="G1232" s="352" t="n">
        <v>0.9</v>
      </c>
      <c r="H1232" s="253" t="n">
        <v>0.39</v>
      </c>
      <c r="I1232" s="253" t="s">
        <v>2417</v>
      </c>
      <c r="J1232" s="220" t="n">
        <f aca="false">TRUNC((H1232*G1232),2)</f>
        <v>0.35</v>
      </c>
      <c r="M1232" s="220" t="e">
        <f aca="false">VLOOKUP(B1232,'INS-SIN-SD-10-2023'!A:D,4,0)</f>
        <v>#N/A</v>
      </c>
      <c r="N1232" s="220" t="e">
        <f aca="false">M1232=H1232</f>
        <v>#N/A</v>
      </c>
      <c r="P1232" s="333" t="s">
        <v>2626</v>
      </c>
    </row>
    <row r="1233" customFormat="false" ht="15" hidden="false" customHeight="false" outlineLevel="0" collapsed="false">
      <c r="A1233" s="351" t="str">
        <f aca="false">IF(O1233&lt;&gt;0,O1233,A1232)</f>
        <v>080740/AGETOP</v>
      </c>
      <c r="B1233" s="205" t="s">
        <v>3151</v>
      </c>
      <c r="C1233" s="206" t="s">
        <v>3150</v>
      </c>
      <c r="D1233" s="206" t="s">
        <v>3152</v>
      </c>
      <c r="E1233" s="207" t="s">
        <v>2415</v>
      </c>
      <c r="F1233" s="207" t="s">
        <v>2625</v>
      </c>
      <c r="G1233" s="352" t="n">
        <v>1</v>
      </c>
      <c r="H1233" s="253" t="n">
        <v>17.33</v>
      </c>
      <c r="I1233" s="253" t="s">
        <v>2417</v>
      </c>
      <c r="J1233" s="220" t="n">
        <f aca="false">TRUNC((H1233*G1233),2)</f>
        <v>17.33</v>
      </c>
      <c r="M1233" s="220" t="e">
        <f aca="false">VLOOKUP(B1233,'INS-SIN-SD-10-2023'!A:D,4,0)</f>
        <v>#N/A</v>
      </c>
      <c r="N1233" s="220" t="e">
        <f aca="false">M1233=H1233</f>
        <v>#N/A</v>
      </c>
      <c r="P1233" s="333" t="s">
        <v>2626</v>
      </c>
    </row>
    <row r="1234" customFormat="false" ht="15" hidden="false" customHeight="false" outlineLevel="0" collapsed="false">
      <c r="A1234" s="353" t="s">
        <v>391</v>
      </c>
      <c r="B1234" s="354" t="s">
        <v>2411</v>
      </c>
      <c r="C1234" s="355" t="s">
        <v>3153</v>
      </c>
      <c r="D1234" s="355" t="s">
        <v>3040</v>
      </c>
      <c r="E1234" s="356" t="s">
        <v>2430</v>
      </c>
      <c r="F1234" s="356" t="s">
        <v>2415</v>
      </c>
      <c r="G1234" s="357" t="s">
        <v>2416</v>
      </c>
      <c r="H1234" s="358" t="s">
        <v>2417</v>
      </c>
      <c r="I1234" s="350" t="n">
        <f aca="false">SUMIF(A:A,A1234,J:J)</f>
        <v>118.35</v>
      </c>
      <c r="K1234" s="220" t="e">
        <f aca="false">VLOOKUP(A1234,'CMP-SIN-SD-10-2023'!A:D,4,0)</f>
        <v>#N/A</v>
      </c>
      <c r="L1234" s="220" t="e">
        <f aca="false">K1234=I1234</f>
        <v>#N/A</v>
      </c>
      <c r="P1234" s="333" t="s">
        <v>2418</v>
      </c>
    </row>
    <row r="1235" customFormat="false" ht="30" hidden="false" customHeight="false" outlineLevel="0" collapsed="false">
      <c r="A1235" s="351" t="str">
        <f aca="false">IF(O1235&lt;&gt;0,O1235,A1234)</f>
        <v>04286/ORSE</v>
      </c>
      <c r="B1235" s="205" t="n">
        <v>88267</v>
      </c>
      <c r="C1235" s="206" t="s">
        <v>2629</v>
      </c>
      <c r="D1235" s="206" t="s">
        <v>2927</v>
      </c>
      <c r="E1235" s="207" t="s">
        <v>2415</v>
      </c>
      <c r="F1235" s="207" t="s">
        <v>2502</v>
      </c>
      <c r="G1235" s="352" t="n">
        <v>0.15</v>
      </c>
      <c r="H1235" s="253" t="n">
        <f aca="false">VLOOKUP(B1235,'CMP-SIN-SD-10-2023'!A:D,4,0)</f>
        <v>28.78</v>
      </c>
      <c r="I1235" s="253" t="s">
        <v>2417</v>
      </c>
      <c r="J1235" s="220" t="n">
        <f aca="false">TRUNC((H1235*G1235),2)</f>
        <v>4.31</v>
      </c>
      <c r="M1235" s="220" t="n">
        <f aca="false">VLOOKUP(B1235,'CMP-SIN-SD-10-2023'!A:D,4,0)</f>
        <v>28.78</v>
      </c>
      <c r="N1235" s="220" t="n">
        <f aca="false">M1235=H1235</f>
        <v>1</v>
      </c>
      <c r="P1235" s="333" t="s">
        <v>2614</v>
      </c>
    </row>
    <row r="1236" customFormat="false" ht="15" hidden="false" customHeight="false" outlineLevel="0" collapsed="false">
      <c r="A1236" s="351" t="str">
        <f aca="false">IF(O1236&lt;&gt;0,O1236,A1235)</f>
        <v>04286/ORSE</v>
      </c>
      <c r="B1236" s="205" t="s">
        <v>3154</v>
      </c>
      <c r="C1236" s="206" t="s">
        <v>2629</v>
      </c>
      <c r="D1236" s="206" t="s">
        <v>3155</v>
      </c>
      <c r="E1236" s="207" t="s">
        <v>2415</v>
      </c>
      <c r="F1236" s="207" t="s">
        <v>2430</v>
      </c>
      <c r="G1236" s="352" t="n">
        <v>1</v>
      </c>
      <c r="H1236" s="253" t="n">
        <v>114.04</v>
      </c>
      <c r="I1236" s="253" t="s">
        <v>2417</v>
      </c>
      <c r="J1236" s="220" t="n">
        <f aca="false">TRUNC((H1236*G1236),2)</f>
        <v>114.04</v>
      </c>
      <c r="M1236" s="220" t="e">
        <f aca="false">VLOOKUP(B1236,'INS-SIN-SD-10-2023'!A:D,4,0)</f>
        <v>#N/A</v>
      </c>
      <c r="N1236" s="220" t="e">
        <f aca="false">M1236=H1236</f>
        <v>#N/A</v>
      </c>
      <c r="P1236" s="333" t="s">
        <v>2614</v>
      </c>
    </row>
    <row r="1237" customFormat="false" ht="15" hidden="false" customHeight="false" outlineLevel="0" collapsed="false">
      <c r="A1237" s="351" t="str">
        <f aca="false">IF(O1237&lt;&gt;0,O1237,A1236)</f>
        <v>04286/ORSE</v>
      </c>
      <c r="B1237" s="205" t="s">
        <v>3156</v>
      </c>
      <c r="C1237" s="206" t="s">
        <v>2629</v>
      </c>
      <c r="D1237" s="206" t="s">
        <v>3157</v>
      </c>
      <c r="E1237" s="207" t="s">
        <v>2415</v>
      </c>
      <c r="F1237" s="207" t="s">
        <v>2430</v>
      </c>
      <c r="G1237" s="352" t="n">
        <v>0</v>
      </c>
      <c r="H1237" s="253" t="n">
        <v>28.9</v>
      </c>
      <c r="I1237" s="253" t="s">
        <v>2417</v>
      </c>
      <c r="J1237" s="220" t="n">
        <f aca="false">TRUNC((H1237*G1237),2)</f>
        <v>0</v>
      </c>
      <c r="M1237" s="220" t="e">
        <f aca="false">VLOOKUP(B1237,'INS-SIN-SD-10-2023'!A:D,4,0)</f>
        <v>#N/A</v>
      </c>
      <c r="N1237" s="220" t="e">
        <f aca="false">M1237=H1237</f>
        <v>#N/A</v>
      </c>
      <c r="P1237" s="333" t="s">
        <v>2614</v>
      </c>
    </row>
    <row r="1238" customFormat="false" ht="15" hidden="false" customHeight="false" outlineLevel="0" collapsed="false">
      <c r="A1238" s="351" t="str">
        <f aca="false">IF(O1238&lt;&gt;0,O1238,A1237)</f>
        <v>04286/ORSE</v>
      </c>
      <c r="B1238" s="205" t="s">
        <v>3158</v>
      </c>
      <c r="C1238" s="206" t="s">
        <v>2629</v>
      </c>
      <c r="D1238" s="206" t="s">
        <v>3159</v>
      </c>
      <c r="E1238" s="207" t="s">
        <v>2415</v>
      </c>
      <c r="F1238" s="207" t="s">
        <v>2430</v>
      </c>
      <c r="G1238" s="352" t="n">
        <v>0</v>
      </c>
      <c r="H1238" s="253" t="n">
        <v>44.69</v>
      </c>
      <c r="I1238" s="253" t="s">
        <v>2417</v>
      </c>
      <c r="J1238" s="220" t="n">
        <f aca="false">TRUNC((H1238*G1238),2)</f>
        <v>0</v>
      </c>
      <c r="M1238" s="220" t="e">
        <f aca="false">VLOOKUP(B1238,'INS-SIN-SD-10-2023'!A:D,4,0)</f>
        <v>#N/A</v>
      </c>
      <c r="N1238" s="220" t="e">
        <f aca="false">M1238=H1238</f>
        <v>#N/A</v>
      </c>
      <c r="P1238" s="333" t="s">
        <v>2614</v>
      </c>
    </row>
    <row r="1239" customFormat="false" ht="30" hidden="false" customHeight="false" outlineLevel="0" collapsed="false">
      <c r="A1239" s="353" t="n">
        <v>100875</v>
      </c>
      <c r="B1239" s="354" t="s">
        <v>2411</v>
      </c>
      <c r="C1239" s="355" t="s">
        <v>3160</v>
      </c>
      <c r="D1239" s="355" t="s">
        <v>3161</v>
      </c>
      <c r="E1239" s="356" t="s">
        <v>2430</v>
      </c>
      <c r="F1239" s="356" t="s">
        <v>2415</v>
      </c>
      <c r="G1239" s="357" t="s">
        <v>2416</v>
      </c>
      <c r="H1239" s="358" t="s">
        <v>2417</v>
      </c>
      <c r="I1239" s="350" t="n">
        <f aca="false">SUMIF(A:A,A1239,J:J)</f>
        <v>1043.21</v>
      </c>
      <c r="K1239" s="220" t="n">
        <f aca="false">VLOOKUP(A1239,'CMP-SIN-SD-10-2023'!A:D,4,0)</f>
        <v>1043.21</v>
      </c>
      <c r="L1239" s="220" t="n">
        <f aca="false">K1239=I1239</f>
        <v>1</v>
      </c>
      <c r="P1239" s="333" t="s">
        <v>2418</v>
      </c>
    </row>
    <row r="1240" customFormat="false" ht="30" hidden="false" customHeight="false" outlineLevel="0" collapsed="false">
      <c r="A1240" s="351" t="n">
        <f aca="false">IF(O1240&lt;&gt;0,O1240,A1239)</f>
        <v>100875</v>
      </c>
      <c r="B1240" s="205" t="n">
        <v>88267</v>
      </c>
      <c r="C1240" s="206" t="s">
        <v>3161</v>
      </c>
      <c r="D1240" s="206" t="s">
        <v>2927</v>
      </c>
      <c r="E1240" s="207" t="s">
        <v>2415</v>
      </c>
      <c r="F1240" s="207" t="s">
        <v>2502</v>
      </c>
      <c r="G1240" s="352" t="n">
        <v>1.2647</v>
      </c>
      <c r="H1240" s="253" t="n">
        <f aca="false">VLOOKUP(B1240,'CMP-SIN-SD-10-2023'!A:D,4,0)</f>
        <v>28.78</v>
      </c>
      <c r="I1240" s="253" t="s">
        <v>2417</v>
      </c>
      <c r="J1240" s="220" t="n">
        <f aca="false">TRUNC((H1240*G1240),2)</f>
        <v>36.39</v>
      </c>
      <c r="M1240" s="220" t="n">
        <f aca="false">VLOOKUP(B1240,'CMP-SIN-SD-10-2023'!A:D,4,0)</f>
        <v>28.78</v>
      </c>
      <c r="N1240" s="220" t="n">
        <f aca="false">M1240=H1240</f>
        <v>1</v>
      </c>
      <c r="P1240" s="333" t="s">
        <v>2418</v>
      </c>
    </row>
    <row r="1241" customFormat="false" ht="15" hidden="false" customHeight="false" outlineLevel="0" collapsed="false">
      <c r="A1241" s="351" t="n">
        <f aca="false">IF(O1241&lt;&gt;0,O1241,A1240)</f>
        <v>100875</v>
      </c>
      <c r="B1241" s="205" t="n">
        <v>88316</v>
      </c>
      <c r="C1241" s="206" t="s">
        <v>3161</v>
      </c>
      <c r="D1241" s="206" t="s">
        <v>2512</v>
      </c>
      <c r="E1241" s="207" t="s">
        <v>2415</v>
      </c>
      <c r="F1241" s="207" t="s">
        <v>2502</v>
      </c>
      <c r="G1241" s="352" t="n">
        <v>0.3985</v>
      </c>
      <c r="H1241" s="253" t="n">
        <f aca="false">VLOOKUP(B1241,'CMP-SIN-SD-10-2023'!A:D,4,0)</f>
        <v>21.91</v>
      </c>
      <c r="I1241" s="253" t="s">
        <v>2417</v>
      </c>
      <c r="J1241" s="220" t="n">
        <f aca="false">TRUNC((H1241*G1241),2)</f>
        <v>8.73</v>
      </c>
      <c r="M1241" s="220" t="n">
        <f aca="false">VLOOKUP(B1241,'CMP-SIN-SD-10-2023'!A:D,4,0)</f>
        <v>21.91</v>
      </c>
      <c r="N1241" s="220" t="n">
        <f aca="false">M1241=H1241</f>
        <v>1</v>
      </c>
      <c r="P1241" s="333" t="s">
        <v>2418</v>
      </c>
    </row>
    <row r="1242" customFormat="false" ht="45" hidden="false" customHeight="false" outlineLevel="0" collapsed="false">
      <c r="A1242" s="351" t="n">
        <f aca="false">IF(O1242&lt;&gt;0,O1242,A1241)</f>
        <v>100875</v>
      </c>
      <c r="B1242" s="205" t="n">
        <v>4351</v>
      </c>
      <c r="C1242" s="206" t="s">
        <v>3161</v>
      </c>
      <c r="D1242" s="206" t="s">
        <v>2928</v>
      </c>
      <c r="E1242" s="207" t="s">
        <v>2415</v>
      </c>
      <c r="F1242" s="207" t="s">
        <v>2430</v>
      </c>
      <c r="G1242" s="352" t="n">
        <v>8</v>
      </c>
      <c r="H1242" s="253" t="n">
        <f aca="false">VLOOKUP(B1242,'INS-SIN-SD-10-2023'!A:D,4,0)</f>
        <v>18.72</v>
      </c>
      <c r="I1242" s="253" t="s">
        <v>2417</v>
      </c>
      <c r="J1242" s="220" t="n">
        <f aca="false">TRUNC((H1242*G1242),2)</f>
        <v>149.76</v>
      </c>
      <c r="M1242" s="220" t="n">
        <f aca="false">VLOOKUP(B1242,'INS-SIN-SD-10-2023'!A:D,4,0)</f>
        <v>18.72</v>
      </c>
      <c r="N1242" s="220" t="n">
        <f aca="false">M1242=H1242</f>
        <v>1</v>
      </c>
      <c r="P1242" s="333" t="s">
        <v>2492</v>
      </c>
    </row>
    <row r="1243" customFormat="false" ht="30" hidden="false" customHeight="false" outlineLevel="0" collapsed="false">
      <c r="A1243" s="351" t="n">
        <f aca="false">IF(O1243&lt;&gt;0,O1243,A1242)</f>
        <v>100875</v>
      </c>
      <c r="B1243" s="205" t="n">
        <v>36215</v>
      </c>
      <c r="C1243" s="206" t="s">
        <v>3161</v>
      </c>
      <c r="D1243" s="206" t="s">
        <v>3162</v>
      </c>
      <c r="E1243" s="207" t="s">
        <v>2415</v>
      </c>
      <c r="F1243" s="207" t="s">
        <v>2430</v>
      </c>
      <c r="G1243" s="352" t="n">
        <v>1</v>
      </c>
      <c r="H1243" s="253" t="n">
        <f aca="false">VLOOKUP(B1243,'INS-SIN-SD-10-2023'!A:D,4,0)</f>
        <v>848.33</v>
      </c>
      <c r="I1243" s="253" t="s">
        <v>2417</v>
      </c>
      <c r="J1243" s="220" t="n">
        <f aca="false">TRUNC((H1243*G1243),2)</f>
        <v>848.33</v>
      </c>
      <c r="M1243" s="220" t="n">
        <f aca="false">VLOOKUP(B1243,'INS-SIN-SD-10-2023'!A:D,4,0)</f>
        <v>848.33</v>
      </c>
      <c r="N1243" s="220" t="n">
        <f aca="false">M1243=H1243</f>
        <v>1</v>
      </c>
      <c r="P1243" s="333" t="s">
        <v>2492</v>
      </c>
    </row>
    <row r="1244" customFormat="false" ht="45" hidden="false" customHeight="false" outlineLevel="0" collapsed="false">
      <c r="A1244" s="353" t="n">
        <v>100867</v>
      </c>
      <c r="B1244" s="354" t="s">
        <v>2411</v>
      </c>
      <c r="C1244" s="355" t="s">
        <v>3163</v>
      </c>
      <c r="D1244" s="355" t="s">
        <v>2776</v>
      </c>
      <c r="E1244" s="356" t="s">
        <v>2430</v>
      </c>
      <c r="F1244" s="356" t="s">
        <v>2415</v>
      </c>
      <c r="G1244" s="357" t="s">
        <v>2416</v>
      </c>
      <c r="H1244" s="358" t="s">
        <v>2417</v>
      </c>
      <c r="I1244" s="350" t="n">
        <f aca="false">SUMIF(A:A,A1244,J:J)</f>
        <v>329.88</v>
      </c>
      <c r="K1244" s="220" t="n">
        <f aca="false">VLOOKUP(A1244,'CMP-SIN-SD-10-2023'!A:D,4,0)</f>
        <v>329.88</v>
      </c>
      <c r="L1244" s="220" t="n">
        <f aca="false">K1244=I1244</f>
        <v>1</v>
      </c>
      <c r="P1244" s="333" t="s">
        <v>2418</v>
      </c>
    </row>
    <row r="1245" customFormat="false" ht="30" hidden="false" customHeight="false" outlineLevel="0" collapsed="false">
      <c r="A1245" s="351" t="n">
        <f aca="false">IF(O1245&lt;&gt;0,O1245,A1244)</f>
        <v>100867</v>
      </c>
      <c r="B1245" s="205" t="n">
        <v>88267</v>
      </c>
      <c r="C1245" s="206" t="s">
        <v>2776</v>
      </c>
      <c r="D1245" s="206" t="s">
        <v>2927</v>
      </c>
      <c r="E1245" s="207" t="s">
        <v>2415</v>
      </c>
      <c r="F1245" s="207" t="s">
        <v>2502</v>
      </c>
      <c r="G1245" s="352" t="n">
        <v>0.9485</v>
      </c>
      <c r="H1245" s="253" t="n">
        <f aca="false">VLOOKUP(B1245,'CMP-SIN-SD-10-2023'!A:D,4,0)</f>
        <v>28.78</v>
      </c>
      <c r="I1245" s="253" t="s">
        <v>2417</v>
      </c>
      <c r="J1245" s="220" t="n">
        <f aca="false">TRUNC((H1245*G1245),2)</f>
        <v>27.29</v>
      </c>
      <c r="M1245" s="220" t="n">
        <f aca="false">VLOOKUP(B1245,'CMP-SIN-SD-10-2023'!A:D,4,0)</f>
        <v>28.78</v>
      </c>
      <c r="N1245" s="220" t="n">
        <f aca="false">M1245=H1245</f>
        <v>1</v>
      </c>
      <c r="P1245" s="333" t="s">
        <v>2418</v>
      </c>
    </row>
    <row r="1246" customFormat="false" ht="15" hidden="false" customHeight="false" outlineLevel="0" collapsed="false">
      <c r="A1246" s="351" t="n">
        <f aca="false">IF(O1246&lt;&gt;0,O1246,A1245)</f>
        <v>100867</v>
      </c>
      <c r="B1246" s="205" t="n">
        <v>88316</v>
      </c>
      <c r="C1246" s="206" t="s">
        <v>2776</v>
      </c>
      <c r="D1246" s="206" t="s">
        <v>2512</v>
      </c>
      <c r="E1246" s="207" t="s">
        <v>2415</v>
      </c>
      <c r="F1246" s="207" t="s">
        <v>2502</v>
      </c>
      <c r="G1246" s="352" t="n">
        <v>0.2988</v>
      </c>
      <c r="H1246" s="253" t="n">
        <f aca="false">VLOOKUP(B1246,'CMP-SIN-SD-10-2023'!A:D,4,0)</f>
        <v>21.91</v>
      </c>
      <c r="I1246" s="253" t="s">
        <v>2417</v>
      </c>
      <c r="J1246" s="220" t="n">
        <f aca="false">TRUNC((H1246*G1246),2)</f>
        <v>6.54</v>
      </c>
      <c r="M1246" s="220" t="n">
        <f aca="false">VLOOKUP(B1246,'CMP-SIN-SD-10-2023'!A:D,4,0)</f>
        <v>21.91</v>
      </c>
      <c r="N1246" s="220" t="n">
        <f aca="false">M1246=H1246</f>
        <v>1</v>
      </c>
      <c r="P1246" s="333" t="s">
        <v>2418</v>
      </c>
    </row>
    <row r="1247" customFormat="false" ht="45" hidden="false" customHeight="false" outlineLevel="0" collapsed="false">
      <c r="A1247" s="351" t="n">
        <f aca="false">IF(O1247&lt;&gt;0,O1247,A1246)</f>
        <v>100867</v>
      </c>
      <c r="B1247" s="205" t="n">
        <v>4351</v>
      </c>
      <c r="C1247" s="206" t="s">
        <v>2776</v>
      </c>
      <c r="D1247" s="206" t="s">
        <v>2928</v>
      </c>
      <c r="E1247" s="207" t="s">
        <v>2415</v>
      </c>
      <c r="F1247" s="207" t="s">
        <v>2430</v>
      </c>
      <c r="G1247" s="352" t="n">
        <v>6</v>
      </c>
      <c r="H1247" s="253" t="n">
        <f aca="false">VLOOKUP(B1247,'INS-SIN-SD-10-2023'!A:D,4,0)</f>
        <v>18.72</v>
      </c>
      <c r="I1247" s="253" t="s">
        <v>2417</v>
      </c>
      <c r="J1247" s="220" t="n">
        <f aca="false">TRUNC((H1247*G1247),2)</f>
        <v>112.32</v>
      </c>
      <c r="M1247" s="220" t="n">
        <f aca="false">VLOOKUP(B1247,'INS-SIN-SD-10-2023'!A:D,4,0)</f>
        <v>18.72</v>
      </c>
      <c r="N1247" s="220" t="n">
        <f aca="false">M1247=H1247</f>
        <v>1</v>
      </c>
      <c r="P1247" s="333" t="s">
        <v>2492</v>
      </c>
    </row>
    <row r="1248" customFormat="false" ht="30" hidden="false" customHeight="false" outlineLevel="0" collapsed="false">
      <c r="A1248" s="351" t="n">
        <f aca="false">IF(O1248&lt;&gt;0,O1248,A1247)</f>
        <v>100867</v>
      </c>
      <c r="B1248" s="205" t="n">
        <v>36205</v>
      </c>
      <c r="C1248" s="206" t="s">
        <v>2776</v>
      </c>
      <c r="D1248" s="206" t="s">
        <v>3164</v>
      </c>
      <c r="E1248" s="207" t="s">
        <v>2415</v>
      </c>
      <c r="F1248" s="207" t="s">
        <v>2430</v>
      </c>
      <c r="G1248" s="352" t="n">
        <v>1</v>
      </c>
      <c r="H1248" s="253" t="n">
        <f aca="false">VLOOKUP(B1248,'INS-SIN-SD-10-2023'!A:D,4,0)</f>
        <v>183.73</v>
      </c>
      <c r="I1248" s="253" t="s">
        <v>2417</v>
      </c>
      <c r="J1248" s="220" t="n">
        <f aca="false">TRUNC((H1248*G1248),2)</f>
        <v>183.73</v>
      </c>
      <c r="M1248" s="220" t="n">
        <f aca="false">VLOOKUP(B1248,'INS-SIN-SD-10-2023'!A:D,4,0)</f>
        <v>183.73</v>
      </c>
      <c r="N1248" s="220" t="n">
        <f aca="false">M1248=H1248</f>
        <v>1</v>
      </c>
      <c r="P1248" s="333" t="s">
        <v>2492</v>
      </c>
    </row>
    <row r="1249" customFormat="false" ht="45" hidden="false" customHeight="false" outlineLevel="0" collapsed="false">
      <c r="A1249" s="353" t="n">
        <v>100868</v>
      </c>
      <c r="B1249" s="354" t="s">
        <v>2411</v>
      </c>
      <c r="C1249" s="355" t="s">
        <v>3165</v>
      </c>
      <c r="D1249" s="355" t="s">
        <v>2776</v>
      </c>
      <c r="E1249" s="356" t="s">
        <v>2430</v>
      </c>
      <c r="F1249" s="356" t="s">
        <v>2415</v>
      </c>
      <c r="G1249" s="357" t="s">
        <v>2416</v>
      </c>
      <c r="H1249" s="358" t="s">
        <v>2417</v>
      </c>
      <c r="I1249" s="350" t="n">
        <f aca="false">SUMIF(A:A,A1249,J:J)</f>
        <v>342.05</v>
      </c>
      <c r="K1249" s="220" t="n">
        <f aca="false">VLOOKUP(A1249,'CMP-SIN-SD-10-2023'!A:D,4,0)</f>
        <v>342.05</v>
      </c>
      <c r="L1249" s="220" t="n">
        <f aca="false">K1249=I1249</f>
        <v>1</v>
      </c>
      <c r="P1249" s="333" t="s">
        <v>2418</v>
      </c>
    </row>
    <row r="1250" customFormat="false" ht="30" hidden="false" customHeight="false" outlineLevel="0" collapsed="false">
      <c r="A1250" s="351" t="n">
        <f aca="false">IF(O1250&lt;&gt;0,O1250,A1249)</f>
        <v>100868</v>
      </c>
      <c r="B1250" s="205" t="n">
        <v>88267</v>
      </c>
      <c r="C1250" s="206" t="s">
        <v>2776</v>
      </c>
      <c r="D1250" s="206" t="s">
        <v>2927</v>
      </c>
      <c r="E1250" s="207" t="s">
        <v>2415</v>
      </c>
      <c r="F1250" s="207" t="s">
        <v>2502</v>
      </c>
      <c r="G1250" s="352" t="n">
        <v>0.9485</v>
      </c>
      <c r="H1250" s="253" t="n">
        <f aca="false">VLOOKUP(B1250,'CMP-SIN-SD-10-2023'!A:D,4,0)</f>
        <v>28.78</v>
      </c>
      <c r="I1250" s="253" t="s">
        <v>2417</v>
      </c>
      <c r="J1250" s="220" t="n">
        <f aca="false">TRUNC((H1250*G1250),2)</f>
        <v>27.29</v>
      </c>
      <c r="M1250" s="220" t="n">
        <f aca="false">VLOOKUP(B1250,'CMP-SIN-SD-10-2023'!A:D,4,0)</f>
        <v>28.78</v>
      </c>
      <c r="N1250" s="220" t="n">
        <f aca="false">M1250=H1250</f>
        <v>1</v>
      </c>
      <c r="P1250" s="333" t="s">
        <v>2418</v>
      </c>
    </row>
    <row r="1251" customFormat="false" ht="15" hidden="false" customHeight="false" outlineLevel="0" collapsed="false">
      <c r="A1251" s="351" t="n">
        <f aca="false">IF(O1251&lt;&gt;0,O1251,A1250)</f>
        <v>100868</v>
      </c>
      <c r="B1251" s="205" t="n">
        <v>88316</v>
      </c>
      <c r="C1251" s="206" t="s">
        <v>2776</v>
      </c>
      <c r="D1251" s="206" t="s">
        <v>2512</v>
      </c>
      <c r="E1251" s="207" t="s">
        <v>2415</v>
      </c>
      <c r="F1251" s="207" t="s">
        <v>2502</v>
      </c>
      <c r="G1251" s="352" t="n">
        <v>0.2988</v>
      </c>
      <c r="H1251" s="253" t="n">
        <f aca="false">VLOOKUP(B1251,'CMP-SIN-SD-10-2023'!A:D,4,0)</f>
        <v>21.91</v>
      </c>
      <c r="I1251" s="253" t="s">
        <v>2417</v>
      </c>
      <c r="J1251" s="220" t="n">
        <f aca="false">TRUNC((H1251*G1251),2)</f>
        <v>6.54</v>
      </c>
      <c r="M1251" s="220" t="n">
        <f aca="false">VLOOKUP(B1251,'CMP-SIN-SD-10-2023'!A:D,4,0)</f>
        <v>21.91</v>
      </c>
      <c r="N1251" s="220" t="n">
        <f aca="false">M1251=H1251</f>
        <v>1</v>
      </c>
      <c r="P1251" s="333" t="s">
        <v>2418</v>
      </c>
    </row>
    <row r="1252" customFormat="false" ht="45" hidden="false" customHeight="false" outlineLevel="0" collapsed="false">
      <c r="A1252" s="351" t="n">
        <f aca="false">IF(O1252&lt;&gt;0,O1252,A1251)</f>
        <v>100868</v>
      </c>
      <c r="B1252" s="205" t="n">
        <v>4351</v>
      </c>
      <c r="C1252" s="206" t="s">
        <v>2776</v>
      </c>
      <c r="D1252" s="206" t="s">
        <v>2928</v>
      </c>
      <c r="E1252" s="207" t="s">
        <v>2415</v>
      </c>
      <c r="F1252" s="207" t="s">
        <v>2430</v>
      </c>
      <c r="G1252" s="352" t="n">
        <v>6</v>
      </c>
      <c r="H1252" s="253" t="n">
        <f aca="false">VLOOKUP(B1252,'INS-SIN-SD-10-2023'!A:D,4,0)</f>
        <v>18.72</v>
      </c>
      <c r="I1252" s="253" t="s">
        <v>2417</v>
      </c>
      <c r="J1252" s="220" t="n">
        <f aca="false">TRUNC((H1252*G1252),2)</f>
        <v>112.32</v>
      </c>
      <c r="M1252" s="220" t="n">
        <f aca="false">VLOOKUP(B1252,'INS-SIN-SD-10-2023'!A:D,4,0)</f>
        <v>18.72</v>
      </c>
      <c r="N1252" s="220" t="n">
        <f aca="false">M1252=H1252</f>
        <v>1</v>
      </c>
      <c r="P1252" s="333" t="s">
        <v>2492</v>
      </c>
    </row>
    <row r="1253" customFormat="false" ht="30" hidden="false" customHeight="false" outlineLevel="0" collapsed="false">
      <c r="A1253" s="351" t="n">
        <f aca="false">IF(O1253&lt;&gt;0,O1253,A1252)</f>
        <v>100868</v>
      </c>
      <c r="B1253" s="205" t="n">
        <v>36081</v>
      </c>
      <c r="C1253" s="206" t="s">
        <v>2776</v>
      </c>
      <c r="D1253" s="206" t="s">
        <v>3166</v>
      </c>
      <c r="E1253" s="207" t="s">
        <v>2415</v>
      </c>
      <c r="F1253" s="207" t="s">
        <v>2430</v>
      </c>
      <c r="G1253" s="352" t="n">
        <v>1</v>
      </c>
      <c r="H1253" s="253" t="n">
        <f aca="false">VLOOKUP(B1253,'INS-SIN-SD-10-2023'!A:D,4,0)</f>
        <v>195.9</v>
      </c>
      <c r="I1253" s="253" t="s">
        <v>2417</v>
      </c>
      <c r="J1253" s="220" t="n">
        <f aca="false">TRUNC((H1253*G1253),2)</f>
        <v>195.9</v>
      </c>
      <c r="M1253" s="220" t="n">
        <f aca="false">VLOOKUP(B1253,'INS-SIN-SD-10-2023'!A:D,4,0)</f>
        <v>195.9</v>
      </c>
      <c r="N1253" s="220" t="n">
        <f aca="false">M1253=H1253</f>
        <v>1</v>
      </c>
      <c r="P1253" s="333" t="s">
        <v>2492</v>
      </c>
    </row>
    <row r="1254" customFormat="false" ht="45" hidden="false" customHeight="false" outlineLevel="0" collapsed="false">
      <c r="A1254" s="353" t="s">
        <v>265</v>
      </c>
      <c r="B1254" s="354" t="s">
        <v>2411</v>
      </c>
      <c r="C1254" s="355" t="s">
        <v>3167</v>
      </c>
      <c r="D1254" s="355" t="s">
        <v>2534</v>
      </c>
      <c r="E1254" s="356" t="s">
        <v>2430</v>
      </c>
      <c r="F1254" s="356" t="s">
        <v>2415</v>
      </c>
      <c r="G1254" s="357" t="s">
        <v>2416</v>
      </c>
      <c r="H1254" s="358" t="s">
        <v>2417</v>
      </c>
      <c r="I1254" s="350" t="n">
        <f aca="false">SUMIF(A:A,A1254,J:J)</f>
        <v>648.85</v>
      </c>
      <c r="K1254" s="220" t="e">
        <f aca="false">VLOOKUP(A1254,'CMP-SIN-SD-10-2023'!A:D,4,0)</f>
        <v>#N/A</v>
      </c>
      <c r="L1254" s="220" t="e">
        <f aca="false">K1254=I1254</f>
        <v>#N/A</v>
      </c>
      <c r="P1254" s="333" t="s">
        <v>2418</v>
      </c>
    </row>
    <row r="1255" customFormat="false" ht="15" hidden="false" customHeight="false" outlineLevel="0" collapsed="false">
      <c r="A1255" s="351" t="str">
        <f aca="false">IF(O1255&lt;&gt;0,O1255,A1254)</f>
        <v>12129/ORSE</v>
      </c>
      <c r="B1255" s="205" t="n">
        <v>88309</v>
      </c>
      <c r="C1255" s="206" t="s">
        <v>2534</v>
      </c>
      <c r="D1255" s="206" t="s">
        <v>2623</v>
      </c>
      <c r="E1255" s="207" t="s">
        <v>2415</v>
      </c>
      <c r="F1255" s="207" t="s">
        <v>2502</v>
      </c>
      <c r="G1255" s="352" t="n">
        <v>0.3</v>
      </c>
      <c r="H1255" s="253" t="n">
        <f aca="false">VLOOKUP(B1255,'CMP-SIN-SD-10-2023'!A:D,4,0)</f>
        <v>29.53</v>
      </c>
      <c r="I1255" s="253" t="s">
        <v>2417</v>
      </c>
      <c r="J1255" s="220" t="n">
        <f aca="false">TRUNC((H1255*G1255),2)</f>
        <v>8.85</v>
      </c>
      <c r="M1255" s="220" t="n">
        <f aca="false">VLOOKUP(B1255,'CMP-SIN-SD-10-2023'!A:D,4,0)</f>
        <v>29.53</v>
      </c>
      <c r="N1255" s="220" t="n">
        <f aca="false">M1255=H1255</f>
        <v>1</v>
      </c>
      <c r="P1255" s="333" t="s">
        <v>2614</v>
      </c>
    </row>
    <row r="1256" customFormat="false" ht="30" hidden="false" customHeight="false" outlineLevel="0" collapsed="false">
      <c r="A1256" s="351" t="str">
        <f aca="false">IF(O1256&lt;&gt;0,O1256,A1255)</f>
        <v>12129/ORSE</v>
      </c>
      <c r="B1256" s="205" t="s">
        <v>3168</v>
      </c>
      <c r="C1256" s="206" t="s">
        <v>2534</v>
      </c>
      <c r="D1256" s="206" t="s">
        <v>3169</v>
      </c>
      <c r="E1256" s="207" t="s">
        <v>2415</v>
      </c>
      <c r="F1256" s="207" t="s">
        <v>2430</v>
      </c>
      <c r="G1256" s="352" t="n">
        <v>1</v>
      </c>
      <c r="H1256" s="253" t="n">
        <v>640</v>
      </c>
      <c r="I1256" s="253" t="s">
        <v>2417</v>
      </c>
      <c r="J1256" s="220" t="n">
        <f aca="false">TRUNC((H1256*G1256),2)</f>
        <v>640</v>
      </c>
      <c r="M1256" s="220" t="e">
        <f aca="false">VLOOKUP(B1256,'INS-SIN-SD-10-2023'!A:D,4,0)</f>
        <v>#N/A</v>
      </c>
      <c r="N1256" s="220" t="e">
        <f aca="false">M1256=H1256</f>
        <v>#N/A</v>
      </c>
      <c r="P1256" s="333" t="s">
        <v>2614</v>
      </c>
    </row>
    <row r="1257" customFormat="false" ht="15" hidden="false" customHeight="false" outlineLevel="0" collapsed="false">
      <c r="A1257" s="351" t="str">
        <f aca="false">IF(O1257&lt;&gt;0,O1257,A1256)</f>
        <v>12129/ORSE</v>
      </c>
      <c r="B1257" s="205" t="s">
        <v>3066</v>
      </c>
      <c r="C1257" s="206" t="s">
        <v>2534</v>
      </c>
      <c r="D1257" s="206" t="s">
        <v>3067</v>
      </c>
      <c r="E1257" s="207" t="s">
        <v>2415</v>
      </c>
      <c r="F1257" s="207" t="s">
        <v>2430</v>
      </c>
      <c r="G1257" s="352" t="n">
        <v>0.0001</v>
      </c>
      <c r="H1257" s="253" t="n">
        <v>16.7</v>
      </c>
      <c r="I1257" s="253" t="s">
        <v>2417</v>
      </c>
      <c r="J1257" s="220" t="n">
        <f aca="false">TRUNC((H1257*G1257),2)</f>
        <v>0</v>
      </c>
      <c r="M1257" s="220" t="e">
        <f aca="false">VLOOKUP(B1257,'INS-SIN-SD-10-2023'!A:D,4,0)</f>
        <v>#N/A</v>
      </c>
      <c r="N1257" s="220" t="e">
        <f aca="false">M1257=H1257</f>
        <v>#N/A</v>
      </c>
      <c r="P1257" s="333" t="s">
        <v>2614</v>
      </c>
    </row>
    <row r="1258" customFormat="false" ht="30" hidden="false" customHeight="false" outlineLevel="0" collapsed="false">
      <c r="A1258" s="353" t="s">
        <v>360</v>
      </c>
      <c r="B1258" s="354" t="s">
        <v>2411</v>
      </c>
      <c r="C1258" s="355" t="s">
        <v>3170</v>
      </c>
      <c r="D1258" s="355" t="s">
        <v>2938</v>
      </c>
      <c r="E1258" s="356" t="s">
        <v>2430</v>
      </c>
      <c r="F1258" s="356" t="s">
        <v>2415</v>
      </c>
      <c r="G1258" s="357" t="s">
        <v>2416</v>
      </c>
      <c r="H1258" s="358" t="s">
        <v>2417</v>
      </c>
      <c r="I1258" s="350" t="n">
        <f aca="false">SUMIF(A:A,A1258,J:J)</f>
        <v>437.1</v>
      </c>
      <c r="K1258" s="220" t="e">
        <f aca="false">VLOOKUP(A1258,'CMP-SIN-SD-10-2023'!A:D,4,0)</f>
        <v>#N/A</v>
      </c>
      <c r="L1258" s="220" t="e">
        <f aca="false">K1258=I1258</f>
        <v>#N/A</v>
      </c>
      <c r="P1258" s="333" t="s">
        <v>2418</v>
      </c>
    </row>
    <row r="1259" customFormat="false" ht="15" hidden="false" customHeight="false" outlineLevel="0" collapsed="false">
      <c r="A1259" s="351" t="str">
        <f aca="false">IF(O1259&lt;&gt;0,O1259,A1258)</f>
        <v>11961/ORSE</v>
      </c>
      <c r="B1259" s="205" t="n">
        <v>88264</v>
      </c>
      <c r="C1259" s="206" t="s">
        <v>2938</v>
      </c>
      <c r="D1259" s="206" t="s">
        <v>2582</v>
      </c>
      <c r="E1259" s="207" t="s">
        <v>2415</v>
      </c>
      <c r="F1259" s="207" t="s">
        <v>2502</v>
      </c>
      <c r="G1259" s="352" t="n">
        <v>0.17</v>
      </c>
      <c r="H1259" s="253" t="n">
        <f aca="false">VLOOKUP(B1259,'CMP-SIN-SD-10-2023'!A:D,4,0)</f>
        <v>29.88</v>
      </c>
      <c r="I1259" s="253" t="s">
        <v>2417</v>
      </c>
      <c r="J1259" s="220" t="n">
        <f aca="false">TRUNC((H1259*G1259),2)</f>
        <v>5.07</v>
      </c>
      <c r="M1259" s="220" t="n">
        <f aca="false">VLOOKUP(B1259,'CMP-SIN-SD-10-2023'!A:D,4,0)</f>
        <v>29.88</v>
      </c>
      <c r="N1259" s="220" t="n">
        <f aca="false">M1259=H1259</f>
        <v>1</v>
      </c>
      <c r="P1259" s="333" t="s">
        <v>2418</v>
      </c>
    </row>
    <row r="1260" customFormat="false" ht="15" hidden="false" customHeight="false" outlineLevel="0" collapsed="false">
      <c r="A1260" s="351" t="str">
        <f aca="false">IF(O1260&lt;&gt;0,O1260,A1259)</f>
        <v>11961/ORSE</v>
      </c>
      <c r="B1260" s="205" t="n">
        <v>88316</v>
      </c>
      <c r="C1260" s="206" t="s">
        <v>2938</v>
      </c>
      <c r="D1260" s="206" t="s">
        <v>2512</v>
      </c>
      <c r="E1260" s="207" t="s">
        <v>2415</v>
      </c>
      <c r="F1260" s="207" t="s">
        <v>2502</v>
      </c>
      <c r="G1260" s="352" t="n">
        <v>0.17</v>
      </c>
      <c r="H1260" s="253" t="n">
        <f aca="false">VLOOKUP(B1260,'CMP-SIN-SD-10-2023'!A:D,4,0)</f>
        <v>21.91</v>
      </c>
      <c r="I1260" s="253" t="s">
        <v>2417</v>
      </c>
      <c r="J1260" s="220" t="n">
        <f aca="false">TRUNC((H1260*G1260),2)</f>
        <v>3.72</v>
      </c>
      <c r="M1260" s="220" t="n">
        <f aca="false">VLOOKUP(B1260,'CMP-SIN-SD-10-2023'!A:D,4,0)</f>
        <v>21.91</v>
      </c>
      <c r="N1260" s="220" t="n">
        <f aca="false">M1260=H1260</f>
        <v>1</v>
      </c>
      <c r="P1260" s="333" t="s">
        <v>2418</v>
      </c>
    </row>
    <row r="1261" customFormat="false" ht="30" hidden="false" customHeight="false" outlineLevel="0" collapsed="false">
      <c r="A1261" s="351" t="str">
        <f aca="false">IF(O1261&lt;&gt;0,O1261,A1260)</f>
        <v>11961/ORSE</v>
      </c>
      <c r="B1261" s="205" t="s">
        <v>3171</v>
      </c>
      <c r="C1261" s="206" t="s">
        <v>2938</v>
      </c>
      <c r="D1261" s="206" t="s">
        <v>3170</v>
      </c>
      <c r="E1261" s="207" t="s">
        <v>2415</v>
      </c>
      <c r="F1261" s="207" t="s">
        <v>2430</v>
      </c>
      <c r="G1261" s="352" t="n">
        <v>1</v>
      </c>
      <c r="H1261" s="253" t="n">
        <v>428.31</v>
      </c>
      <c r="I1261" s="253" t="s">
        <v>2417</v>
      </c>
      <c r="J1261" s="220" t="n">
        <f aca="false">TRUNC((H1261*G1261),2)</f>
        <v>428.31</v>
      </c>
      <c r="M1261" s="220" t="e">
        <f aca="false">VLOOKUP(B1261,'INS-SIN-SD-10-2023'!A:D,4,0)</f>
        <v>#N/A</v>
      </c>
      <c r="N1261" s="220" t="e">
        <f aca="false">M1261=H1261</f>
        <v>#N/A</v>
      </c>
      <c r="P1261" s="333" t="s">
        <v>2614</v>
      </c>
    </row>
    <row r="1262" customFormat="false" ht="15" hidden="false" customHeight="false" outlineLevel="0" collapsed="false">
      <c r="A1262" s="353" t="s">
        <v>638</v>
      </c>
      <c r="B1262" s="354" t="s">
        <v>2411</v>
      </c>
      <c r="C1262" s="355" t="s">
        <v>3172</v>
      </c>
      <c r="D1262" s="355" t="s">
        <v>3173</v>
      </c>
      <c r="E1262" s="356" t="s">
        <v>2430</v>
      </c>
      <c r="F1262" s="356" t="s">
        <v>2415</v>
      </c>
      <c r="G1262" s="357" t="s">
        <v>2416</v>
      </c>
      <c r="H1262" s="358" t="s">
        <v>2417</v>
      </c>
      <c r="I1262" s="350" t="n">
        <f aca="false">SUMIF(A:A,A1262,J:J)</f>
        <v>29.83</v>
      </c>
      <c r="K1262" s="220" t="e">
        <f aca="false">VLOOKUP(A1262,'CMP-SIN-SD-10-2023'!A:D,4,0)</f>
        <v>#N/A</v>
      </c>
      <c r="L1262" s="220" t="e">
        <f aca="false">K1262=I1262</f>
        <v>#N/A</v>
      </c>
      <c r="P1262" s="333" t="s">
        <v>2418</v>
      </c>
    </row>
    <row r="1263" customFormat="false" ht="15" hidden="false" customHeight="false" outlineLevel="0" collapsed="false">
      <c r="A1263" s="351" t="str">
        <f aca="false">IF(O1263&lt;&gt;0,O1263,A1262)</f>
        <v>080532/AGETOP</v>
      </c>
      <c r="B1263" s="205" t="n">
        <v>88316</v>
      </c>
      <c r="C1263" s="206" t="s">
        <v>3173</v>
      </c>
      <c r="D1263" s="206" t="s">
        <v>2512</v>
      </c>
      <c r="E1263" s="207" t="s">
        <v>2415</v>
      </c>
      <c r="F1263" s="207" t="s">
        <v>2502</v>
      </c>
      <c r="G1263" s="352" t="n">
        <v>0.35</v>
      </c>
      <c r="H1263" s="253" t="n">
        <f aca="false">VLOOKUP(B1263,'CMP-SIN-SD-10-2023'!A:D,4,0)</f>
        <v>21.91</v>
      </c>
      <c r="I1263" s="253" t="s">
        <v>2417</v>
      </c>
      <c r="J1263" s="220" t="n">
        <f aca="false">TRUNC((H1263*G1263),2)</f>
        <v>7.66</v>
      </c>
      <c r="M1263" s="220" t="n">
        <f aca="false">VLOOKUP(B1263,'CMP-SIN-SD-10-2023'!A:D,4,0)</f>
        <v>21.91</v>
      </c>
      <c r="N1263" s="220" t="n">
        <f aca="false">M1263=H1263</f>
        <v>1</v>
      </c>
      <c r="P1263" s="333" t="s">
        <v>2626</v>
      </c>
    </row>
    <row r="1264" customFormat="false" ht="30" hidden="false" customHeight="false" outlineLevel="0" collapsed="false">
      <c r="A1264" s="351" t="str">
        <f aca="false">IF(O1264&lt;&gt;0,O1264,A1263)</f>
        <v>080532/AGETOP</v>
      </c>
      <c r="B1264" s="205" t="n">
        <v>88267</v>
      </c>
      <c r="C1264" s="206" t="s">
        <v>3173</v>
      </c>
      <c r="D1264" s="206" t="s">
        <v>2927</v>
      </c>
      <c r="E1264" s="207" t="s">
        <v>2415</v>
      </c>
      <c r="F1264" s="207" t="s">
        <v>2502</v>
      </c>
      <c r="G1264" s="352" t="n">
        <v>0.35</v>
      </c>
      <c r="H1264" s="253" t="n">
        <f aca="false">VLOOKUP(B1264,'CMP-SIN-SD-10-2023'!A:D,4,0)</f>
        <v>28.78</v>
      </c>
      <c r="I1264" s="253" t="s">
        <v>2417</v>
      </c>
      <c r="J1264" s="220" t="n">
        <f aca="false">TRUNC((H1264*G1264),2)</f>
        <v>10.07</v>
      </c>
      <c r="M1264" s="220" t="n">
        <f aca="false">VLOOKUP(B1264,'CMP-SIN-SD-10-2023'!A:D,4,0)</f>
        <v>28.78</v>
      </c>
      <c r="N1264" s="220" t="n">
        <f aca="false">M1264=H1264</f>
        <v>1</v>
      </c>
      <c r="P1264" s="333" t="s">
        <v>2626</v>
      </c>
    </row>
    <row r="1265" customFormat="false" ht="30" hidden="false" customHeight="false" outlineLevel="0" collapsed="false">
      <c r="A1265" s="351" t="str">
        <f aca="false">IF(O1265&lt;&gt;0,O1265,A1264)</f>
        <v>080532/AGETOP</v>
      </c>
      <c r="B1265" s="205" t="s">
        <v>3174</v>
      </c>
      <c r="C1265" s="206" t="s">
        <v>3173</v>
      </c>
      <c r="D1265" s="206" t="s">
        <v>3175</v>
      </c>
      <c r="E1265" s="207" t="s">
        <v>2415</v>
      </c>
      <c r="F1265" s="207" t="s">
        <v>2625</v>
      </c>
      <c r="G1265" s="352" t="n">
        <v>1</v>
      </c>
      <c r="H1265" s="253" t="n">
        <v>12.1</v>
      </c>
      <c r="I1265" s="253" t="s">
        <v>2417</v>
      </c>
      <c r="J1265" s="220" t="n">
        <f aca="false">TRUNC((H1265*G1265),2)</f>
        <v>12.1</v>
      </c>
      <c r="M1265" s="220" t="e">
        <f aca="false">VLOOKUP(B1265,'INS-SIN-SD-10-2023'!A:D,4,0)</f>
        <v>#N/A</v>
      </c>
      <c r="N1265" s="220" t="e">
        <f aca="false">M1265=H1265</f>
        <v>#N/A</v>
      </c>
      <c r="P1265" s="333" t="s">
        <v>2626</v>
      </c>
    </row>
    <row r="1266" customFormat="false" ht="15" hidden="false" customHeight="false" outlineLevel="0" collapsed="false">
      <c r="A1266" s="353" t="s">
        <v>734</v>
      </c>
      <c r="B1266" s="354" t="s">
        <v>2411</v>
      </c>
      <c r="C1266" s="355" t="s">
        <v>3176</v>
      </c>
      <c r="D1266" s="355" t="s">
        <v>3040</v>
      </c>
      <c r="E1266" s="356" t="s">
        <v>2430</v>
      </c>
      <c r="F1266" s="356" t="s">
        <v>2415</v>
      </c>
      <c r="G1266" s="357" t="s">
        <v>2416</v>
      </c>
      <c r="H1266" s="358" t="s">
        <v>2417</v>
      </c>
      <c r="I1266" s="350" t="n">
        <f aca="false">SUMIF(A:A,A1266,J:J)</f>
        <v>26.37</v>
      </c>
      <c r="K1266" s="220" t="e">
        <f aca="false">VLOOKUP(A1266,'CMP-SIN-SD-10-2023'!A:D,4,0)</f>
        <v>#N/A</v>
      </c>
      <c r="L1266" s="220" t="e">
        <f aca="false">K1266=I1266</f>
        <v>#N/A</v>
      </c>
      <c r="P1266" s="333" t="s">
        <v>2418</v>
      </c>
    </row>
    <row r="1267" customFormat="false" ht="15" hidden="false" customHeight="false" outlineLevel="0" collapsed="false">
      <c r="A1267" s="351" t="str">
        <f aca="false">IF(O1267&lt;&gt;0,O1267,A1266)</f>
        <v>02037/ORSE</v>
      </c>
      <c r="B1267" s="205" t="n">
        <v>88316</v>
      </c>
      <c r="C1267" s="206" t="s">
        <v>2629</v>
      </c>
      <c r="D1267" s="206" t="s">
        <v>2512</v>
      </c>
      <c r="E1267" s="207" t="s">
        <v>2415</v>
      </c>
      <c r="F1267" s="207" t="s">
        <v>2502</v>
      </c>
      <c r="G1267" s="352" t="n">
        <v>0.004</v>
      </c>
      <c r="H1267" s="253" t="n">
        <f aca="false">VLOOKUP(B1267,'CMP-SIN-SD-10-2023'!A:D,4,0)</f>
        <v>21.91</v>
      </c>
      <c r="I1267" s="253" t="s">
        <v>2417</v>
      </c>
      <c r="J1267" s="220" t="n">
        <f aca="false">TRUNC((H1267*G1267),2)</f>
        <v>0.08</v>
      </c>
      <c r="M1267" s="220" t="n">
        <f aca="false">VLOOKUP(B1267,'CMP-SIN-SD-10-2023'!A:D,4,0)</f>
        <v>21.91</v>
      </c>
      <c r="N1267" s="220" t="n">
        <f aca="false">M1267=H1267</f>
        <v>1</v>
      </c>
      <c r="P1267" s="333" t="s">
        <v>2614</v>
      </c>
    </row>
    <row r="1268" customFormat="false" ht="15" hidden="false" customHeight="false" outlineLevel="0" collapsed="false">
      <c r="A1268" s="351" t="str">
        <f aca="false">IF(O1268&lt;&gt;0,O1268,A1267)</f>
        <v>02037/ORSE</v>
      </c>
      <c r="B1268" s="205" t="n">
        <v>88309</v>
      </c>
      <c r="C1268" s="206" t="s">
        <v>2629</v>
      </c>
      <c r="D1268" s="206" t="s">
        <v>2623</v>
      </c>
      <c r="E1268" s="207" t="s">
        <v>2415</v>
      </c>
      <c r="F1268" s="207" t="s">
        <v>2502</v>
      </c>
      <c r="G1268" s="352" t="n">
        <v>0.7</v>
      </c>
      <c r="H1268" s="253" t="n">
        <f aca="false">VLOOKUP(B1268,'CMP-SIN-SD-10-2023'!A:D,4,0)</f>
        <v>29.53</v>
      </c>
      <c r="I1268" s="253" t="s">
        <v>2417</v>
      </c>
      <c r="J1268" s="220" t="n">
        <f aca="false">TRUNC((H1268*G1268),2)</f>
        <v>20.67</v>
      </c>
      <c r="M1268" s="220" t="n">
        <f aca="false">VLOOKUP(B1268,'CMP-SIN-SD-10-2023'!A:D,4,0)</f>
        <v>29.53</v>
      </c>
      <c r="N1268" s="220" t="n">
        <f aca="false">M1268=H1268</f>
        <v>1</v>
      </c>
      <c r="P1268" s="333" t="s">
        <v>2614</v>
      </c>
    </row>
    <row r="1269" customFormat="false" ht="15" hidden="false" customHeight="false" outlineLevel="0" collapsed="false">
      <c r="A1269" s="351" t="str">
        <f aca="false">IF(O1269&lt;&gt;0,O1269,A1268)</f>
        <v>02037/ORSE</v>
      </c>
      <c r="B1269" s="205" t="s">
        <v>3177</v>
      </c>
      <c r="C1269" s="206" t="s">
        <v>2629</v>
      </c>
      <c r="D1269" s="206" t="s">
        <v>3178</v>
      </c>
      <c r="E1269" s="207" t="s">
        <v>2415</v>
      </c>
      <c r="F1269" s="207" t="s">
        <v>2430</v>
      </c>
      <c r="G1269" s="352" t="n">
        <v>1</v>
      </c>
      <c r="H1269" s="253" t="n">
        <v>5.39</v>
      </c>
      <c r="I1269" s="253" t="s">
        <v>2417</v>
      </c>
      <c r="J1269" s="220" t="n">
        <f aca="false">TRUNC((H1269*G1269),2)</f>
        <v>5.39</v>
      </c>
      <c r="M1269" s="220" t="e">
        <f aca="false">VLOOKUP(B1269,'INS-SIN-SD-10-2023'!A:D,4,0)</f>
        <v>#N/A</v>
      </c>
      <c r="N1269" s="220" t="e">
        <f aca="false">M1269=H1269</f>
        <v>#N/A</v>
      </c>
      <c r="P1269" s="333" t="s">
        <v>2614</v>
      </c>
    </row>
    <row r="1270" customFormat="false" ht="15" hidden="false" customHeight="false" outlineLevel="0" collapsed="false">
      <c r="A1270" s="351" t="str">
        <f aca="false">IF(O1270&lt;&gt;0,O1270,A1269)</f>
        <v>02037/ORSE</v>
      </c>
      <c r="B1270" s="205" t="s">
        <v>3077</v>
      </c>
      <c r="C1270" s="206" t="s">
        <v>2629</v>
      </c>
      <c r="D1270" s="206" t="s">
        <v>3078</v>
      </c>
      <c r="E1270" s="207" t="s">
        <v>2415</v>
      </c>
      <c r="F1270" s="207" t="s">
        <v>2438</v>
      </c>
      <c r="G1270" s="352" t="n">
        <v>0.0011</v>
      </c>
      <c r="H1270" s="253" t="n">
        <v>82</v>
      </c>
      <c r="I1270" s="253" t="s">
        <v>2417</v>
      </c>
      <c r="J1270" s="220" t="n">
        <f aca="false">TRUNC((H1270*G1270),2)</f>
        <v>0.09</v>
      </c>
      <c r="M1270" s="220" t="e">
        <f aca="false">VLOOKUP(B1270,'INS-SIN-SD-10-2023'!A:D,4,0)</f>
        <v>#N/A</v>
      </c>
      <c r="N1270" s="220" t="e">
        <f aca="false">M1270=H1270</f>
        <v>#N/A</v>
      </c>
      <c r="P1270" s="333" t="s">
        <v>2614</v>
      </c>
    </row>
    <row r="1271" customFormat="false" ht="15" hidden="false" customHeight="false" outlineLevel="0" collapsed="false">
      <c r="A1271" s="351" t="str">
        <f aca="false">IF(O1271&lt;&gt;0,O1271,A1270)</f>
        <v>02037/ORSE</v>
      </c>
      <c r="B1271" s="205" t="s">
        <v>3079</v>
      </c>
      <c r="C1271" s="206" t="s">
        <v>2629</v>
      </c>
      <c r="D1271" s="206" t="s">
        <v>2956</v>
      </c>
      <c r="E1271" s="207" t="s">
        <v>2415</v>
      </c>
      <c r="F1271" s="207" t="s">
        <v>2515</v>
      </c>
      <c r="G1271" s="352" t="n">
        <v>0.3</v>
      </c>
      <c r="H1271" s="253" t="n">
        <v>0.49</v>
      </c>
      <c r="I1271" s="253" t="s">
        <v>2417</v>
      </c>
      <c r="J1271" s="220" t="n">
        <f aca="false">TRUNC((H1271*G1271),2)</f>
        <v>0.14</v>
      </c>
      <c r="M1271" s="220" t="e">
        <f aca="false">VLOOKUP(B1271,'INS-SIN-SD-10-2023'!A:D,4,0)</f>
        <v>#N/A</v>
      </c>
      <c r="N1271" s="220" t="e">
        <f aca="false">M1271=H1271</f>
        <v>#N/A</v>
      </c>
      <c r="P1271" s="333" t="s">
        <v>2614</v>
      </c>
    </row>
    <row r="1272" customFormat="false" ht="15" hidden="false" customHeight="false" outlineLevel="0" collapsed="false">
      <c r="A1272" s="351" t="str">
        <f aca="false">IF(O1272&lt;&gt;0,O1272,A1271)</f>
        <v>02037/ORSE</v>
      </c>
      <c r="B1272" s="205" t="s">
        <v>3066</v>
      </c>
      <c r="C1272" s="206" t="s">
        <v>2629</v>
      </c>
      <c r="D1272" s="206" t="s">
        <v>3067</v>
      </c>
      <c r="E1272" s="207" t="s">
        <v>2415</v>
      </c>
      <c r="F1272" s="207" t="s">
        <v>2430</v>
      </c>
      <c r="G1272" s="352" t="n">
        <v>0.0001</v>
      </c>
      <c r="H1272" s="253" t="n">
        <v>16.7</v>
      </c>
      <c r="I1272" s="253" t="s">
        <v>2417</v>
      </c>
      <c r="J1272" s="220" t="n">
        <f aca="false">TRUNC((H1272*G1272),2)</f>
        <v>0</v>
      </c>
      <c r="M1272" s="220" t="e">
        <f aca="false">VLOOKUP(B1272,'INS-SIN-SD-10-2023'!A:D,4,0)</f>
        <v>#N/A</v>
      </c>
      <c r="N1272" s="220" t="e">
        <f aca="false">M1272=H1272</f>
        <v>#N/A</v>
      </c>
      <c r="P1272" s="333" t="s">
        <v>2614</v>
      </c>
    </row>
    <row r="1273" customFormat="false" ht="30" hidden="false" customHeight="false" outlineLevel="0" collapsed="false">
      <c r="A1273" s="353" t="s">
        <v>619</v>
      </c>
      <c r="B1273" s="354" t="s">
        <v>2411</v>
      </c>
      <c r="C1273" s="355" t="s">
        <v>3179</v>
      </c>
      <c r="D1273" s="355" t="s">
        <v>3021</v>
      </c>
      <c r="E1273" s="356" t="s">
        <v>2414</v>
      </c>
      <c r="F1273" s="356" t="s">
        <v>2415</v>
      </c>
      <c r="G1273" s="357" t="s">
        <v>2416</v>
      </c>
      <c r="H1273" s="358" t="s">
        <v>2417</v>
      </c>
      <c r="I1273" s="350" t="n">
        <f aca="false">SUMIF(A:A,A1273,J:J)</f>
        <v>97.05</v>
      </c>
      <c r="K1273" s="220" t="e">
        <f aca="false">VLOOKUP(A1273,'CMP-SIN-SD-10-2023'!A:D,4,0)</f>
        <v>#N/A</v>
      </c>
      <c r="L1273" s="220" t="e">
        <f aca="false">K1273=I1273</f>
        <v>#N/A</v>
      </c>
      <c r="P1273" s="333" t="s">
        <v>2418</v>
      </c>
    </row>
    <row r="1274" customFormat="false" ht="15" hidden="false" customHeight="false" outlineLevel="0" collapsed="false">
      <c r="A1274" s="351" t="str">
        <f aca="false">IF(O1274&lt;&gt;0,O1274,A1273)</f>
        <v>08970/ORSE</v>
      </c>
      <c r="B1274" s="205" t="n">
        <v>88316</v>
      </c>
      <c r="C1274" s="206" t="s">
        <v>3021</v>
      </c>
      <c r="D1274" s="206" t="s">
        <v>2512</v>
      </c>
      <c r="E1274" s="207" t="s">
        <v>2415</v>
      </c>
      <c r="F1274" s="207" t="s">
        <v>2502</v>
      </c>
      <c r="G1274" s="352" t="n">
        <v>0.8</v>
      </c>
      <c r="H1274" s="253" t="n">
        <f aca="false">VLOOKUP(B1274,'CMP-SIN-SD-10-2023'!A:D,4,0)</f>
        <v>21.91</v>
      </c>
      <c r="I1274" s="253" t="s">
        <v>2417</v>
      </c>
      <c r="J1274" s="220" t="n">
        <f aca="false">TRUNC((H1274*G1274),2)</f>
        <v>17.52</v>
      </c>
      <c r="M1274" s="220" t="n">
        <f aca="false">VLOOKUP(B1274,'CMP-SIN-SD-10-2023'!A:D,4,0)</f>
        <v>21.91</v>
      </c>
      <c r="N1274" s="220" t="n">
        <f aca="false">M1274=H1274</f>
        <v>1</v>
      </c>
      <c r="P1274" s="333" t="s">
        <v>2614</v>
      </c>
    </row>
    <row r="1275" customFormat="false" ht="15" hidden="false" customHeight="false" outlineLevel="0" collapsed="false">
      <c r="A1275" s="351" t="str">
        <f aca="false">IF(O1275&lt;&gt;0,O1275,A1274)</f>
        <v>08970/ORSE</v>
      </c>
      <c r="B1275" s="205" t="n">
        <v>88262</v>
      </c>
      <c r="C1275" s="206" t="s">
        <v>3021</v>
      </c>
      <c r="D1275" s="206" t="s">
        <v>2501</v>
      </c>
      <c r="E1275" s="207" t="s">
        <v>2415</v>
      </c>
      <c r="F1275" s="207" t="s">
        <v>2502</v>
      </c>
      <c r="G1275" s="352" t="n">
        <v>0.8</v>
      </c>
      <c r="H1275" s="253" t="n">
        <f aca="false">VLOOKUP(B1275,'CMP-SIN-SD-10-2023'!A:D,4,0)</f>
        <v>29.14</v>
      </c>
      <c r="I1275" s="253" t="s">
        <v>2417</v>
      </c>
      <c r="J1275" s="220" t="n">
        <f aca="false">TRUNC((H1275*G1275),2)</f>
        <v>23.31</v>
      </c>
      <c r="M1275" s="220" t="n">
        <f aca="false">VLOOKUP(B1275,'CMP-SIN-SD-10-2023'!A:D,4,0)</f>
        <v>29.14</v>
      </c>
      <c r="N1275" s="220" t="n">
        <f aca="false">M1275=H1275</f>
        <v>1</v>
      </c>
      <c r="P1275" s="333" t="s">
        <v>2614</v>
      </c>
    </row>
    <row r="1276" customFormat="false" ht="30" hidden="false" customHeight="false" outlineLevel="0" collapsed="false">
      <c r="A1276" s="351" t="str">
        <f aca="false">IF(O1276&lt;&gt;0,O1276,A1275)</f>
        <v>08970/ORSE</v>
      </c>
      <c r="B1276" s="205" t="s">
        <v>3074</v>
      </c>
      <c r="C1276" s="206" t="s">
        <v>3021</v>
      </c>
      <c r="D1276" s="206" t="s">
        <v>3075</v>
      </c>
      <c r="E1276" s="207" t="s">
        <v>2415</v>
      </c>
      <c r="F1276" s="207" t="s">
        <v>2440</v>
      </c>
      <c r="G1276" s="352" t="n">
        <v>4</v>
      </c>
      <c r="H1276" s="253" t="n">
        <v>13.53</v>
      </c>
      <c r="I1276" s="253" t="s">
        <v>2417</v>
      </c>
      <c r="J1276" s="220" t="n">
        <f aca="false">TRUNC((H1276*G1276),2)</f>
        <v>54.12</v>
      </c>
      <c r="M1276" s="220" t="e">
        <f aca="false">VLOOKUP(B1276,'INS-SIN-SD-10-2023'!A:D,4,0)</f>
        <v>#N/A</v>
      </c>
      <c r="N1276" s="220" t="e">
        <f aca="false">M1276=H1276</f>
        <v>#N/A</v>
      </c>
      <c r="P1276" s="333" t="s">
        <v>2614</v>
      </c>
    </row>
    <row r="1277" customFormat="false" ht="15" hidden="false" customHeight="false" outlineLevel="0" collapsed="false">
      <c r="A1277" s="351" t="str">
        <f aca="false">IF(O1277&lt;&gt;0,O1277,A1276)</f>
        <v>08970/ORSE</v>
      </c>
      <c r="B1277" s="205" t="s">
        <v>3043</v>
      </c>
      <c r="C1277" s="206" t="s">
        <v>3021</v>
      </c>
      <c r="D1277" s="206" t="s">
        <v>3044</v>
      </c>
      <c r="E1277" s="207" t="s">
        <v>2415</v>
      </c>
      <c r="F1277" s="207" t="s">
        <v>2430</v>
      </c>
      <c r="G1277" s="352" t="n">
        <v>0.0002</v>
      </c>
      <c r="H1277" s="253" t="n">
        <v>29.9</v>
      </c>
      <c r="I1277" s="253" t="s">
        <v>2417</v>
      </c>
      <c r="J1277" s="220" t="n">
        <f aca="false">TRUNC((H1277*G1277),2)</f>
        <v>0</v>
      </c>
      <c r="M1277" s="220" t="e">
        <f aca="false">VLOOKUP(B1277,'INS-SIN-SD-10-2023'!A:D,4,0)</f>
        <v>#N/A</v>
      </c>
      <c r="N1277" s="220" t="e">
        <f aca="false">M1277=H1277</f>
        <v>#N/A</v>
      </c>
      <c r="P1277" s="333" t="s">
        <v>2614</v>
      </c>
    </row>
    <row r="1278" customFormat="false" ht="30" hidden="false" customHeight="false" outlineLevel="0" collapsed="false">
      <c r="A1278" s="351" t="str">
        <f aca="false">IF(O1278&lt;&gt;0,O1278,A1277)</f>
        <v>08970/ORSE</v>
      </c>
      <c r="B1278" s="205" t="s">
        <v>3180</v>
      </c>
      <c r="C1278" s="206" t="s">
        <v>3021</v>
      </c>
      <c r="D1278" s="206" t="s">
        <v>3181</v>
      </c>
      <c r="E1278" s="207" t="s">
        <v>2415</v>
      </c>
      <c r="F1278" s="207" t="s">
        <v>2414</v>
      </c>
      <c r="G1278" s="352" t="n">
        <v>1.05</v>
      </c>
      <c r="H1278" s="253" t="n">
        <v>2</v>
      </c>
      <c r="I1278" s="253" t="s">
        <v>2417</v>
      </c>
      <c r="J1278" s="220" t="n">
        <f aca="false">TRUNC((H1278*G1278),2)</f>
        <v>2.1</v>
      </c>
      <c r="M1278" s="220" t="e">
        <f aca="false">VLOOKUP(B1278,'INS-SIN-SD-10-2023'!A:D,4,0)</f>
        <v>#N/A</v>
      </c>
      <c r="N1278" s="220" t="e">
        <f aca="false">M1278=H1278</f>
        <v>#N/A</v>
      </c>
      <c r="P1278" s="333" t="s">
        <v>2614</v>
      </c>
    </row>
    <row r="1279" customFormat="false" ht="45" hidden="false" customHeight="false" outlineLevel="0" collapsed="false">
      <c r="A1279" s="353" t="s">
        <v>553</v>
      </c>
      <c r="B1279" s="354" t="s">
        <v>2411</v>
      </c>
      <c r="C1279" s="355" t="s">
        <v>3182</v>
      </c>
      <c r="D1279" s="355" t="s">
        <v>2994</v>
      </c>
      <c r="E1279" s="356" t="s">
        <v>2430</v>
      </c>
      <c r="F1279" s="356" t="s">
        <v>2415</v>
      </c>
      <c r="G1279" s="357" t="s">
        <v>2416</v>
      </c>
      <c r="H1279" s="358" t="s">
        <v>2417</v>
      </c>
      <c r="I1279" s="350" t="n">
        <f aca="false">SUMIF(A:A,A1279,J:J)</f>
        <v>148.77</v>
      </c>
      <c r="K1279" s="220" t="e">
        <f aca="false">VLOOKUP(A1279,'CMP-SIN-SD-10-2023'!A:D,4,0)</f>
        <v>#N/A</v>
      </c>
      <c r="L1279" s="220" t="e">
        <f aca="false">K1279=I1279</f>
        <v>#N/A</v>
      </c>
      <c r="P1279" s="333" t="s">
        <v>2418</v>
      </c>
    </row>
    <row r="1280" customFormat="false" ht="45" hidden="false" customHeight="false" outlineLevel="0" collapsed="false">
      <c r="A1280" s="351" t="str">
        <f aca="false">IF(O1280&lt;&gt;0,O1280,A1279)</f>
        <v>14.007.0313-0/EMOP</v>
      </c>
      <c r="B1280" s="205" t="n">
        <v>670</v>
      </c>
      <c r="C1280" s="206" t="s">
        <v>2994</v>
      </c>
      <c r="D1280" s="206" t="s">
        <v>3183</v>
      </c>
      <c r="E1280" s="207" t="s">
        <v>2415</v>
      </c>
      <c r="F1280" s="207" t="s">
        <v>2430</v>
      </c>
      <c r="G1280" s="352" t="n">
        <v>1</v>
      </c>
      <c r="H1280" s="253" t="n">
        <v>148.77</v>
      </c>
      <c r="I1280" s="253" t="s">
        <v>2417</v>
      </c>
      <c r="J1280" s="220" t="n">
        <f aca="false">TRUNC((H1280*G1280),2)</f>
        <v>148.77</v>
      </c>
      <c r="M1280" s="220" t="e">
        <f aca="false">VLOOKUP(B1280,'INS-SIN-SD-10-2023'!A:D,4,0)</f>
        <v>#N/A</v>
      </c>
      <c r="N1280" s="220" t="e">
        <f aca="false">M1280=H1280</f>
        <v>#N/A</v>
      </c>
      <c r="P1280" s="333" t="s">
        <v>2887</v>
      </c>
    </row>
    <row r="1281" customFormat="false" ht="45" hidden="false" customHeight="false" outlineLevel="0" collapsed="false">
      <c r="A1281" s="353" t="s">
        <v>339</v>
      </c>
      <c r="B1281" s="354" t="s">
        <v>2411</v>
      </c>
      <c r="C1281" s="355" t="s">
        <v>3184</v>
      </c>
      <c r="D1281" s="355" t="s">
        <v>2754</v>
      </c>
      <c r="E1281" s="356" t="s">
        <v>2430</v>
      </c>
      <c r="F1281" s="356" t="s">
        <v>2415</v>
      </c>
      <c r="G1281" s="357" t="s">
        <v>2416</v>
      </c>
      <c r="H1281" s="358" t="s">
        <v>2417</v>
      </c>
      <c r="I1281" s="350" t="n">
        <f aca="false">SUMIF(A:A,A1281,J:J)</f>
        <v>2016.04</v>
      </c>
      <c r="K1281" s="220" t="e">
        <f aca="false">VLOOKUP(A1281,'CMP-SIN-SD-10-2023'!A:D,4,0)</f>
        <v>#N/A</v>
      </c>
      <c r="L1281" s="220" t="e">
        <f aca="false">K1281=I1281</f>
        <v>#N/A</v>
      </c>
      <c r="P1281" s="333" t="s">
        <v>2418</v>
      </c>
    </row>
    <row r="1282" customFormat="false" ht="15" hidden="false" customHeight="false" outlineLevel="0" collapsed="false">
      <c r="A1282" s="351" t="str">
        <f aca="false">IF(O1282&lt;&gt;0,O1282,A1281)</f>
        <v>12628/ORSE</v>
      </c>
      <c r="B1282" s="205" t="n">
        <v>88262</v>
      </c>
      <c r="C1282" s="206" t="s">
        <v>2754</v>
      </c>
      <c r="D1282" s="206" t="s">
        <v>2501</v>
      </c>
      <c r="E1282" s="207" t="s">
        <v>2415</v>
      </c>
      <c r="F1282" s="207" t="s">
        <v>2502</v>
      </c>
      <c r="G1282" s="352" t="n">
        <v>6.2638</v>
      </c>
      <c r="H1282" s="253" t="n">
        <f aca="false">VLOOKUP(B1282,'CMP-SIN-SD-10-2023'!A:D,4,0)</f>
        <v>29.14</v>
      </c>
      <c r="I1282" s="253" t="s">
        <v>2417</v>
      </c>
      <c r="J1282" s="220" t="n">
        <f aca="false">TRUNC((H1282*G1282),2)</f>
        <v>182.52</v>
      </c>
      <c r="M1282" s="220" t="n">
        <f aca="false">VLOOKUP(B1282,'CMP-SIN-SD-10-2023'!A:D,4,0)</f>
        <v>29.14</v>
      </c>
      <c r="N1282" s="220" t="n">
        <f aca="false">M1282=H1282</f>
        <v>1</v>
      </c>
      <c r="P1282" s="333" t="s">
        <v>2418</v>
      </c>
    </row>
    <row r="1283" customFormat="false" ht="15" hidden="false" customHeight="false" outlineLevel="0" collapsed="false">
      <c r="A1283" s="351" t="str">
        <f aca="false">IF(O1283&lt;&gt;0,O1283,A1282)</f>
        <v>12628/ORSE</v>
      </c>
      <c r="B1283" s="205" t="n">
        <v>88309</v>
      </c>
      <c r="C1283" s="206" t="s">
        <v>2754</v>
      </c>
      <c r="D1283" s="206" t="s">
        <v>2623</v>
      </c>
      <c r="E1283" s="207" t="s">
        <v>2415</v>
      </c>
      <c r="F1283" s="207" t="s">
        <v>2502</v>
      </c>
      <c r="G1283" s="352" t="n">
        <v>0.7185</v>
      </c>
      <c r="H1283" s="253" t="n">
        <f aca="false">VLOOKUP(B1283,'CMP-SIN-SD-10-2023'!A:D,4,0)</f>
        <v>29.53</v>
      </c>
      <c r="I1283" s="253" t="s">
        <v>2417</v>
      </c>
      <c r="J1283" s="220" t="n">
        <f aca="false">TRUNC((H1283*G1283),2)</f>
        <v>21.21</v>
      </c>
      <c r="M1283" s="220" t="n">
        <f aca="false">VLOOKUP(B1283,'CMP-SIN-SD-10-2023'!A:D,4,0)</f>
        <v>29.53</v>
      </c>
      <c r="N1283" s="220" t="n">
        <f aca="false">M1283=H1283</f>
        <v>1</v>
      </c>
      <c r="P1283" s="333" t="s">
        <v>2418</v>
      </c>
    </row>
    <row r="1284" customFormat="false" ht="15" hidden="false" customHeight="false" outlineLevel="0" collapsed="false">
      <c r="A1284" s="351" t="str">
        <f aca="false">IF(O1284&lt;&gt;0,O1284,A1283)</f>
        <v>12628/ORSE</v>
      </c>
      <c r="B1284" s="205" t="n">
        <v>88317</v>
      </c>
      <c r="C1284" s="206" t="s">
        <v>2754</v>
      </c>
      <c r="D1284" s="206" t="s">
        <v>2813</v>
      </c>
      <c r="E1284" s="207" t="s">
        <v>2415</v>
      </c>
      <c r="F1284" s="207" t="s">
        <v>2502</v>
      </c>
      <c r="G1284" s="352" t="n">
        <v>1</v>
      </c>
      <c r="H1284" s="253" t="n">
        <f aca="false">VLOOKUP(B1284,'CMP-SIN-SD-10-2023'!A:D,4,0)</f>
        <v>30.16</v>
      </c>
      <c r="I1284" s="253" t="s">
        <v>2417</v>
      </c>
      <c r="J1284" s="220" t="n">
        <f aca="false">TRUNC((H1284*G1284),2)</f>
        <v>30.16</v>
      </c>
      <c r="M1284" s="220" t="n">
        <f aca="false">VLOOKUP(B1284,'CMP-SIN-SD-10-2023'!A:D,4,0)</f>
        <v>30.16</v>
      </c>
      <c r="N1284" s="220" t="n">
        <f aca="false">M1284=H1284</f>
        <v>1</v>
      </c>
      <c r="P1284" s="333" t="s">
        <v>2418</v>
      </c>
    </row>
    <row r="1285" customFormat="false" ht="30" hidden="false" customHeight="false" outlineLevel="0" collapsed="false">
      <c r="A1285" s="351" t="str">
        <f aca="false">IF(O1285&lt;&gt;0,O1285,A1284)</f>
        <v>12628/ORSE</v>
      </c>
      <c r="B1285" s="205" t="n">
        <v>88377</v>
      </c>
      <c r="C1285" s="206" t="s">
        <v>2754</v>
      </c>
      <c r="D1285" s="206" t="s">
        <v>2988</v>
      </c>
      <c r="E1285" s="207" t="s">
        <v>2415</v>
      </c>
      <c r="F1285" s="207" t="s">
        <v>2502</v>
      </c>
      <c r="G1285" s="352" t="n">
        <v>1.5733</v>
      </c>
      <c r="H1285" s="253" t="n">
        <f aca="false">VLOOKUP(B1285,'CMP-SIN-SD-10-2023'!A:D,4,0)</f>
        <v>24.34</v>
      </c>
      <c r="I1285" s="253" t="s">
        <v>2417</v>
      </c>
      <c r="J1285" s="220" t="n">
        <f aca="false">TRUNC((H1285*G1285),2)</f>
        <v>38.29</v>
      </c>
      <c r="M1285" s="220" t="n">
        <f aca="false">VLOOKUP(B1285,'CMP-SIN-SD-10-2023'!A:D,4,0)</f>
        <v>24.34</v>
      </c>
      <c r="N1285" s="220" t="n">
        <f aca="false">M1285=H1285</f>
        <v>1</v>
      </c>
      <c r="P1285" s="333" t="s">
        <v>2418</v>
      </c>
    </row>
    <row r="1286" customFormat="false" ht="15" hidden="false" customHeight="false" outlineLevel="0" collapsed="false">
      <c r="A1286" s="351" t="str">
        <f aca="false">IF(O1286&lt;&gt;0,O1286,A1285)</f>
        <v>12628/ORSE</v>
      </c>
      <c r="B1286" s="205" t="n">
        <v>88316</v>
      </c>
      <c r="C1286" s="206" t="s">
        <v>2754</v>
      </c>
      <c r="D1286" s="206" t="s">
        <v>2512</v>
      </c>
      <c r="E1286" s="207" t="s">
        <v>2415</v>
      </c>
      <c r="F1286" s="207" t="s">
        <v>2502</v>
      </c>
      <c r="G1286" s="352" t="n">
        <v>23.0608</v>
      </c>
      <c r="H1286" s="253" t="n">
        <f aca="false">VLOOKUP(B1286,'CMP-SIN-SD-10-2023'!A:D,4,0)</f>
        <v>21.91</v>
      </c>
      <c r="I1286" s="253" t="s">
        <v>2417</v>
      </c>
      <c r="J1286" s="220" t="n">
        <f aca="false">TRUNC((H1286*G1286),2)</f>
        <v>505.26</v>
      </c>
      <c r="M1286" s="220" t="n">
        <f aca="false">VLOOKUP(B1286,'CMP-SIN-SD-10-2023'!A:D,4,0)</f>
        <v>21.91</v>
      </c>
      <c r="N1286" s="220" t="n">
        <f aca="false">M1286=H1286</f>
        <v>1</v>
      </c>
      <c r="P1286" s="333" t="s">
        <v>2418</v>
      </c>
    </row>
    <row r="1287" customFormat="false" ht="30" hidden="false" customHeight="false" outlineLevel="0" collapsed="false">
      <c r="A1287" s="351" t="str">
        <f aca="false">IF(O1287&lt;&gt;0,O1287,A1286)</f>
        <v>12628/ORSE</v>
      </c>
      <c r="B1287" s="205" t="s">
        <v>2612</v>
      </c>
      <c r="C1287" s="206" t="s">
        <v>2754</v>
      </c>
      <c r="D1287" s="206" t="s">
        <v>2613</v>
      </c>
      <c r="E1287" s="207" t="s">
        <v>2415</v>
      </c>
      <c r="F1287" s="207" t="s">
        <v>2440</v>
      </c>
      <c r="G1287" s="352" t="n">
        <v>1.85</v>
      </c>
      <c r="H1287" s="253" t="n">
        <v>7.39</v>
      </c>
      <c r="I1287" s="253" t="s">
        <v>2417</v>
      </c>
      <c r="J1287" s="220" t="n">
        <f aca="false">TRUNC((H1287*G1287),2)</f>
        <v>13.67</v>
      </c>
      <c r="M1287" s="220" t="e">
        <f aca="false">VLOOKUP(B1287,'INS-SIN-SD-10-2023'!A:D,4,0)</f>
        <v>#N/A</v>
      </c>
      <c r="N1287" s="220" t="e">
        <f aca="false">M1287=H1287</f>
        <v>#N/A</v>
      </c>
      <c r="P1287" s="333" t="s">
        <v>2614</v>
      </c>
    </row>
    <row r="1288" customFormat="false" ht="15" hidden="false" customHeight="false" outlineLevel="0" collapsed="false">
      <c r="A1288" s="351" t="str">
        <f aca="false">IF(O1288&lt;&gt;0,O1288,A1287)</f>
        <v>12628/ORSE</v>
      </c>
      <c r="B1288" s="205" t="s">
        <v>3185</v>
      </c>
      <c r="C1288" s="206" t="s">
        <v>2754</v>
      </c>
      <c r="D1288" s="206" t="s">
        <v>3186</v>
      </c>
      <c r="E1288" s="207" t="s">
        <v>2415</v>
      </c>
      <c r="F1288" s="207" t="s">
        <v>2414</v>
      </c>
      <c r="G1288" s="352" t="n">
        <v>2.035</v>
      </c>
      <c r="H1288" s="253" t="n">
        <v>22.64</v>
      </c>
      <c r="I1288" s="253" t="s">
        <v>2417</v>
      </c>
      <c r="J1288" s="220" t="n">
        <f aca="false">TRUNC((H1288*G1288),2)</f>
        <v>46.07</v>
      </c>
      <c r="M1288" s="220" t="e">
        <f aca="false">VLOOKUP(B1288,'INS-SIN-SD-10-2023'!A:D,4,0)</f>
        <v>#N/A</v>
      </c>
      <c r="N1288" s="220" t="e">
        <f aca="false">M1288=H1288</f>
        <v>#N/A</v>
      </c>
      <c r="P1288" s="333" t="s">
        <v>2614</v>
      </c>
    </row>
    <row r="1289" customFormat="false" ht="15" hidden="false" customHeight="false" outlineLevel="0" collapsed="false">
      <c r="A1289" s="351" t="str">
        <f aca="false">IF(O1289&lt;&gt;0,O1289,A1288)</f>
        <v>12628/ORSE</v>
      </c>
      <c r="B1289" s="205" t="s">
        <v>3077</v>
      </c>
      <c r="C1289" s="206" t="s">
        <v>2754</v>
      </c>
      <c r="D1289" s="206" t="s">
        <v>3078</v>
      </c>
      <c r="E1289" s="207" t="s">
        <v>2415</v>
      </c>
      <c r="F1289" s="207" t="s">
        <v>2438</v>
      </c>
      <c r="G1289" s="352" t="n">
        <v>0.8741</v>
      </c>
      <c r="H1289" s="253" t="n">
        <v>82</v>
      </c>
      <c r="I1289" s="253" t="s">
        <v>2417</v>
      </c>
      <c r="J1289" s="220" t="n">
        <f aca="false">TRUNC((H1289*G1289),2)</f>
        <v>71.67</v>
      </c>
      <c r="M1289" s="220" t="e">
        <f aca="false">VLOOKUP(B1289,'INS-SIN-SD-10-2023'!A:D,4,0)</f>
        <v>#N/A</v>
      </c>
      <c r="N1289" s="220" t="e">
        <f aca="false">M1289=H1289</f>
        <v>#N/A</v>
      </c>
      <c r="P1289" s="333" t="s">
        <v>2614</v>
      </c>
    </row>
    <row r="1290" customFormat="false" ht="15" hidden="false" customHeight="false" outlineLevel="0" collapsed="false">
      <c r="A1290" s="351" t="str">
        <f aca="false">IF(O1290&lt;&gt;0,O1290,A1289)</f>
        <v>12628/ORSE</v>
      </c>
      <c r="B1290" s="205" t="s">
        <v>3079</v>
      </c>
      <c r="C1290" s="206" t="s">
        <v>2754</v>
      </c>
      <c r="D1290" s="206" t="s">
        <v>2956</v>
      </c>
      <c r="E1290" s="207" t="s">
        <v>2415</v>
      </c>
      <c r="F1290" s="207" t="s">
        <v>2515</v>
      </c>
      <c r="G1290" s="352" t="n">
        <v>224.1051</v>
      </c>
      <c r="H1290" s="253" t="n">
        <v>0.49</v>
      </c>
      <c r="I1290" s="253" t="s">
        <v>2417</v>
      </c>
      <c r="J1290" s="220" t="n">
        <f aca="false">TRUNC((H1290*G1290),2)</f>
        <v>109.81</v>
      </c>
      <c r="M1290" s="220" t="e">
        <f aca="false">VLOOKUP(B1290,'INS-SIN-SD-10-2023'!A:D,4,0)</f>
        <v>#N/A</v>
      </c>
      <c r="N1290" s="220" t="e">
        <f aca="false">M1290=H1290</f>
        <v>#N/A</v>
      </c>
      <c r="P1290" s="333" t="s">
        <v>2614</v>
      </c>
    </row>
    <row r="1291" customFormat="false" ht="15" hidden="false" customHeight="false" outlineLevel="0" collapsed="false">
      <c r="A1291" s="351" t="str">
        <f aca="false">IF(O1291&lt;&gt;0,O1291,A1290)</f>
        <v>12628/ORSE</v>
      </c>
      <c r="B1291" s="205" t="s">
        <v>3187</v>
      </c>
      <c r="C1291" s="206" t="s">
        <v>2754</v>
      </c>
      <c r="D1291" s="206" t="s">
        <v>3188</v>
      </c>
      <c r="E1291" s="207" t="s">
        <v>2415</v>
      </c>
      <c r="F1291" s="207" t="s">
        <v>2515</v>
      </c>
      <c r="G1291" s="352" t="n">
        <v>1.11</v>
      </c>
      <c r="H1291" s="253" t="n">
        <v>12.79</v>
      </c>
      <c r="I1291" s="253" t="s">
        <v>2417</v>
      </c>
      <c r="J1291" s="220" t="n">
        <f aca="false">TRUNC((H1291*G1291),2)</f>
        <v>14.19</v>
      </c>
      <c r="M1291" s="220" t="e">
        <f aca="false">VLOOKUP(B1291,'INS-SIN-SD-10-2023'!A:D,4,0)</f>
        <v>#N/A</v>
      </c>
      <c r="N1291" s="220" t="e">
        <f aca="false">M1291=H1291</f>
        <v>#N/A</v>
      </c>
      <c r="P1291" s="333" t="s">
        <v>2614</v>
      </c>
    </row>
    <row r="1292" customFormat="false" ht="30" hidden="false" customHeight="false" outlineLevel="0" collapsed="false">
      <c r="A1292" s="351" t="str">
        <f aca="false">IF(O1292&lt;&gt;0,O1292,A1291)</f>
        <v>12628/ORSE</v>
      </c>
      <c r="B1292" s="205" t="s">
        <v>3084</v>
      </c>
      <c r="C1292" s="206" t="s">
        <v>2754</v>
      </c>
      <c r="D1292" s="206" t="s">
        <v>3085</v>
      </c>
      <c r="E1292" s="207" t="s">
        <v>2415</v>
      </c>
      <c r="F1292" s="207" t="s">
        <v>2438</v>
      </c>
      <c r="G1292" s="352" t="n">
        <v>0.6109</v>
      </c>
      <c r="H1292" s="253" t="n">
        <v>70.02</v>
      </c>
      <c r="I1292" s="253" t="s">
        <v>2417</v>
      </c>
      <c r="J1292" s="220" t="n">
        <f aca="false">TRUNC((H1292*G1292),2)</f>
        <v>42.77</v>
      </c>
      <c r="M1292" s="220" t="e">
        <f aca="false">VLOOKUP(B1292,'INS-SIN-SD-10-2023'!A:D,4,0)</f>
        <v>#N/A</v>
      </c>
      <c r="N1292" s="220" t="e">
        <f aca="false">M1292=H1292</f>
        <v>#N/A</v>
      </c>
      <c r="P1292" s="333" t="s">
        <v>2614</v>
      </c>
    </row>
    <row r="1293" customFormat="false" ht="45" hidden="false" customHeight="false" outlineLevel="0" collapsed="false">
      <c r="A1293" s="351" t="str">
        <f aca="false">IF(O1293&lt;&gt;0,O1293,A1292)</f>
        <v>12628/ORSE</v>
      </c>
      <c r="B1293" s="205" t="s">
        <v>3189</v>
      </c>
      <c r="C1293" s="206" t="s">
        <v>2754</v>
      </c>
      <c r="D1293" s="206" t="s">
        <v>3190</v>
      </c>
      <c r="E1293" s="207" t="s">
        <v>2415</v>
      </c>
      <c r="F1293" s="207" t="s">
        <v>2438</v>
      </c>
      <c r="G1293" s="352" t="n">
        <v>0.8154</v>
      </c>
      <c r="H1293" s="253" t="n">
        <v>73.21</v>
      </c>
      <c r="I1293" s="253" t="s">
        <v>2417</v>
      </c>
      <c r="J1293" s="220" t="n">
        <f aca="false">TRUNC((H1293*G1293),2)</f>
        <v>59.69</v>
      </c>
      <c r="M1293" s="220" t="e">
        <f aca="false">VLOOKUP(B1293,'INS-SIN-SD-10-2023'!A:D,4,0)</f>
        <v>#N/A</v>
      </c>
      <c r="N1293" s="220" t="e">
        <f aca="false">M1293=H1293</f>
        <v>#N/A</v>
      </c>
      <c r="P1293" s="333" t="s">
        <v>2614</v>
      </c>
    </row>
    <row r="1294" customFormat="false" ht="30" hidden="false" customHeight="false" outlineLevel="0" collapsed="false">
      <c r="A1294" s="351" t="str">
        <f aca="false">IF(O1294&lt;&gt;0,O1294,A1293)</f>
        <v>12628/ORSE</v>
      </c>
      <c r="B1294" s="205" t="s">
        <v>3191</v>
      </c>
      <c r="C1294" s="206" t="s">
        <v>2754</v>
      </c>
      <c r="D1294" s="206" t="s">
        <v>3192</v>
      </c>
      <c r="E1294" s="207" t="s">
        <v>2415</v>
      </c>
      <c r="F1294" s="207" t="s">
        <v>2440</v>
      </c>
      <c r="G1294" s="352" t="n">
        <v>6.6</v>
      </c>
      <c r="H1294" s="253" t="n">
        <v>30.16</v>
      </c>
      <c r="I1294" s="253" t="s">
        <v>2417</v>
      </c>
      <c r="J1294" s="220" t="n">
        <f aca="false">TRUNC((H1294*G1294),2)</f>
        <v>199.05</v>
      </c>
      <c r="M1294" s="220" t="e">
        <f aca="false">VLOOKUP(B1294,'INS-SIN-SD-10-2023'!A:D,4,0)</f>
        <v>#N/A</v>
      </c>
      <c r="N1294" s="220" t="e">
        <f aca="false">M1294=H1294</f>
        <v>#N/A</v>
      </c>
      <c r="P1294" s="333" t="s">
        <v>2614</v>
      </c>
    </row>
    <row r="1295" customFormat="false" ht="30" hidden="false" customHeight="false" outlineLevel="0" collapsed="false">
      <c r="A1295" s="351" t="str">
        <f aca="false">IF(O1295&lt;&gt;0,O1295,A1294)</f>
        <v>12628/ORSE</v>
      </c>
      <c r="B1295" s="205" t="s">
        <v>3193</v>
      </c>
      <c r="C1295" s="206" t="s">
        <v>2754</v>
      </c>
      <c r="D1295" s="206" t="s">
        <v>3194</v>
      </c>
      <c r="E1295" s="207" t="s">
        <v>2415</v>
      </c>
      <c r="F1295" s="207" t="s">
        <v>2440</v>
      </c>
      <c r="G1295" s="352" t="n">
        <v>13.2</v>
      </c>
      <c r="H1295" s="253" t="n">
        <v>39.36</v>
      </c>
      <c r="I1295" s="253" t="s">
        <v>2417</v>
      </c>
      <c r="J1295" s="220" t="n">
        <f aca="false">TRUNC((H1295*G1295),2)</f>
        <v>519.55</v>
      </c>
      <c r="M1295" s="220" t="e">
        <f aca="false">VLOOKUP(B1295,'INS-SIN-SD-10-2023'!A:D,4,0)</f>
        <v>#N/A</v>
      </c>
      <c r="N1295" s="220" t="e">
        <f aca="false">M1295=H1295</f>
        <v>#N/A</v>
      </c>
      <c r="P1295" s="333" t="s">
        <v>2614</v>
      </c>
    </row>
    <row r="1296" customFormat="false" ht="15" hidden="false" customHeight="false" outlineLevel="0" collapsed="false">
      <c r="A1296" s="351" t="str">
        <f aca="false">IF(O1296&lt;&gt;0,O1296,A1295)</f>
        <v>12628/ORSE</v>
      </c>
      <c r="B1296" s="205" t="s">
        <v>3051</v>
      </c>
      <c r="C1296" s="206" t="s">
        <v>2754</v>
      </c>
      <c r="D1296" s="206" t="s">
        <v>3052</v>
      </c>
      <c r="E1296" s="207" t="s">
        <v>2415</v>
      </c>
      <c r="F1296" s="207" t="s">
        <v>2440</v>
      </c>
      <c r="G1296" s="352" t="n">
        <v>7.4</v>
      </c>
      <c r="H1296" s="253" t="n">
        <v>3.05</v>
      </c>
      <c r="I1296" s="253" t="s">
        <v>2417</v>
      </c>
      <c r="J1296" s="220" t="n">
        <f aca="false">TRUNC((H1296*G1296),2)</f>
        <v>22.57</v>
      </c>
      <c r="M1296" s="220" t="e">
        <f aca="false">VLOOKUP(B1296,'INS-SIN-SD-10-2023'!A:D,4,0)</f>
        <v>#N/A</v>
      </c>
      <c r="N1296" s="220" t="e">
        <f aca="false">M1296=H1296</f>
        <v>#N/A</v>
      </c>
      <c r="P1296" s="333" t="s">
        <v>2614</v>
      </c>
    </row>
    <row r="1297" customFormat="false" ht="15" hidden="false" customHeight="false" outlineLevel="0" collapsed="false">
      <c r="A1297" s="351" t="str">
        <f aca="false">IF(O1297&lt;&gt;0,O1297,A1296)</f>
        <v>12628/ORSE</v>
      </c>
      <c r="B1297" s="205" t="s">
        <v>3195</v>
      </c>
      <c r="C1297" s="206" t="s">
        <v>2754</v>
      </c>
      <c r="D1297" s="206" t="s">
        <v>3196</v>
      </c>
      <c r="E1297" s="207" t="s">
        <v>2415</v>
      </c>
      <c r="F1297" s="207" t="s">
        <v>2430</v>
      </c>
      <c r="G1297" s="352" t="n">
        <v>3</v>
      </c>
      <c r="H1297" s="253" t="n">
        <v>39.27</v>
      </c>
      <c r="I1297" s="253" t="s">
        <v>2417</v>
      </c>
      <c r="J1297" s="220" t="n">
        <f aca="false">TRUNC((H1297*G1297),2)</f>
        <v>117.81</v>
      </c>
      <c r="M1297" s="220" t="e">
        <f aca="false">VLOOKUP(B1297,'INS-SIN-SD-10-2023'!A:D,4,0)</f>
        <v>#N/A</v>
      </c>
      <c r="N1297" s="220" t="e">
        <f aca="false">M1297=H1297</f>
        <v>#N/A</v>
      </c>
      <c r="P1297" s="333" t="s">
        <v>2614</v>
      </c>
    </row>
    <row r="1298" customFormat="false" ht="15" hidden="false" customHeight="false" outlineLevel="0" collapsed="false">
      <c r="A1298" s="351" t="str">
        <f aca="false">IF(O1298&lt;&gt;0,O1298,A1297)</f>
        <v>12628/ORSE</v>
      </c>
      <c r="B1298" s="205" t="s">
        <v>3197</v>
      </c>
      <c r="C1298" s="206" t="s">
        <v>2754</v>
      </c>
      <c r="D1298" s="206" t="s">
        <v>3124</v>
      </c>
      <c r="E1298" s="207" t="s">
        <v>2415</v>
      </c>
      <c r="F1298" s="207" t="s">
        <v>2515</v>
      </c>
      <c r="G1298" s="352" t="n">
        <v>0.85</v>
      </c>
      <c r="H1298" s="253" t="n">
        <v>17.19</v>
      </c>
      <c r="I1298" s="253" t="s">
        <v>2417</v>
      </c>
      <c r="J1298" s="220" t="n">
        <f aca="false">TRUNC((H1298*G1298),2)</f>
        <v>14.61</v>
      </c>
      <c r="M1298" s="220" t="e">
        <f aca="false">VLOOKUP(B1298,'INS-SIN-SD-10-2023'!A:D,4,0)</f>
        <v>#N/A</v>
      </c>
      <c r="N1298" s="220" t="e">
        <f aca="false">M1298=H1298</f>
        <v>#N/A</v>
      </c>
      <c r="P1298" s="333" t="s">
        <v>2614</v>
      </c>
    </row>
    <row r="1299" customFormat="false" ht="30" hidden="false" customHeight="false" outlineLevel="0" collapsed="false">
      <c r="A1299" s="351" t="str">
        <f aca="false">IF(O1299&lt;&gt;0,O1299,A1298)</f>
        <v>12628/ORSE</v>
      </c>
      <c r="B1299" s="205" t="s">
        <v>3064</v>
      </c>
      <c r="C1299" s="206" t="s">
        <v>2754</v>
      </c>
      <c r="D1299" s="206" t="s">
        <v>3065</v>
      </c>
      <c r="E1299" s="207" t="s">
        <v>2415</v>
      </c>
      <c r="F1299" s="207" t="s">
        <v>2515</v>
      </c>
      <c r="G1299" s="352" t="n">
        <v>0.555</v>
      </c>
      <c r="H1299" s="253" t="n">
        <v>12.88</v>
      </c>
      <c r="I1299" s="253" t="s">
        <v>2417</v>
      </c>
      <c r="J1299" s="220" t="n">
        <f aca="false">TRUNC((H1299*G1299),2)</f>
        <v>7.14</v>
      </c>
      <c r="M1299" s="220" t="e">
        <f aca="false">VLOOKUP(B1299,'INS-SIN-SD-10-2023'!A:D,4,0)</f>
        <v>#N/A</v>
      </c>
      <c r="N1299" s="220" t="e">
        <f aca="false">M1299=H1299</f>
        <v>#N/A</v>
      </c>
      <c r="P1299" s="333" t="s">
        <v>2614</v>
      </c>
    </row>
    <row r="1300" customFormat="false" ht="45" hidden="false" customHeight="false" outlineLevel="0" collapsed="false">
      <c r="A1300" s="353" t="s">
        <v>316</v>
      </c>
      <c r="B1300" s="354" t="s">
        <v>2411</v>
      </c>
      <c r="C1300" s="355" t="s">
        <v>3198</v>
      </c>
      <c r="D1300" s="355" t="s">
        <v>3199</v>
      </c>
      <c r="E1300" s="356" t="s">
        <v>2430</v>
      </c>
      <c r="F1300" s="356" t="s">
        <v>2415</v>
      </c>
      <c r="G1300" s="357" t="s">
        <v>2416</v>
      </c>
      <c r="H1300" s="358" t="s">
        <v>2417</v>
      </c>
      <c r="I1300" s="350" t="n">
        <f aca="false">SUMIF(A:A,A1300,J:J)</f>
        <v>56.61</v>
      </c>
      <c r="K1300" s="220" t="e">
        <f aca="false">VLOOKUP(A1300,'CMP-SIN-SD-10-2023'!A:D,4,0)</f>
        <v>#N/A</v>
      </c>
      <c r="L1300" s="220" t="e">
        <f aca="false">K1300=I1300</f>
        <v>#N/A</v>
      </c>
      <c r="P1300" s="333" t="s">
        <v>2418</v>
      </c>
    </row>
    <row r="1301" customFormat="false" ht="15" hidden="false" customHeight="false" outlineLevel="0" collapsed="false">
      <c r="A1301" s="351" t="str">
        <f aca="false">IF(O1301&lt;&gt;0,O1301,A1300)</f>
        <v>CCU.04.0003</v>
      </c>
      <c r="B1301" s="205" t="n">
        <v>88309</v>
      </c>
      <c r="C1301" s="206" t="s">
        <v>3199</v>
      </c>
      <c r="D1301" s="206" t="s">
        <v>2623</v>
      </c>
      <c r="E1301" s="207" t="s">
        <v>2415</v>
      </c>
      <c r="F1301" s="207" t="s">
        <v>2502</v>
      </c>
      <c r="G1301" s="352" t="n">
        <v>0.6358</v>
      </c>
      <c r="H1301" s="253" t="n">
        <f aca="false">VLOOKUP(B1301,'CMP-SIN-SD-10-2023'!A:D,4,0)</f>
        <v>29.53</v>
      </c>
      <c r="I1301" s="253" t="s">
        <v>2417</v>
      </c>
      <c r="J1301" s="220" t="n">
        <f aca="false">TRUNC((H1301*G1301),2)</f>
        <v>18.77</v>
      </c>
      <c r="M1301" s="220" t="n">
        <f aca="false">VLOOKUP(B1301,'CMP-SIN-SD-10-2023'!A:D,4,0)</f>
        <v>29.53</v>
      </c>
      <c r="N1301" s="220" t="n">
        <f aca="false">M1301=H1301</f>
        <v>1</v>
      </c>
      <c r="P1301" s="333" t="s">
        <v>2418</v>
      </c>
    </row>
    <row r="1302" customFormat="false" ht="15" hidden="false" customHeight="false" outlineLevel="0" collapsed="false">
      <c r="A1302" s="351" t="str">
        <f aca="false">IF(O1302&lt;&gt;0,O1302,A1301)</f>
        <v>CCU.04.0003</v>
      </c>
      <c r="B1302" s="205" t="n">
        <v>88311</v>
      </c>
      <c r="C1302" s="206" t="s">
        <v>3199</v>
      </c>
      <c r="D1302" s="206" t="s">
        <v>3200</v>
      </c>
      <c r="E1302" s="207" t="s">
        <v>2415</v>
      </c>
      <c r="F1302" s="207" t="s">
        <v>2502</v>
      </c>
      <c r="G1302" s="352" t="n">
        <v>0.5</v>
      </c>
      <c r="H1302" s="253" t="n">
        <f aca="false">VLOOKUP(B1302,'CMP-SIN-SD-10-2023'!A:D,4,0)</f>
        <v>30.12</v>
      </c>
      <c r="I1302" s="253" t="s">
        <v>2417</v>
      </c>
      <c r="J1302" s="220" t="n">
        <f aca="false">TRUNC((H1302*G1302),2)</f>
        <v>15.06</v>
      </c>
      <c r="M1302" s="220" t="n">
        <f aca="false">VLOOKUP(B1302,'CMP-SIN-SD-10-2023'!A:D,4,0)</f>
        <v>30.12</v>
      </c>
      <c r="N1302" s="220" t="n">
        <f aca="false">M1302=H1302</f>
        <v>1</v>
      </c>
      <c r="P1302" s="333" t="s">
        <v>2418</v>
      </c>
    </row>
    <row r="1303" customFormat="false" ht="15" hidden="false" customHeight="false" outlineLevel="0" collapsed="false">
      <c r="A1303" s="351" t="str">
        <f aca="false">IF(O1303&lt;&gt;0,O1303,A1302)</f>
        <v>CCU.04.0003</v>
      </c>
      <c r="B1303" s="205" t="n">
        <v>88316</v>
      </c>
      <c r="C1303" s="206" t="s">
        <v>3199</v>
      </c>
      <c r="D1303" s="206" t="s">
        <v>2512</v>
      </c>
      <c r="E1303" s="207" t="s">
        <v>2415</v>
      </c>
      <c r="F1303" s="207" t="s">
        <v>2502</v>
      </c>
      <c r="G1303" s="352" t="n">
        <v>0.58</v>
      </c>
      <c r="H1303" s="253" t="n">
        <f aca="false">VLOOKUP(B1303,'CMP-SIN-SD-10-2023'!A:D,4,0)</f>
        <v>21.91</v>
      </c>
      <c r="I1303" s="253" t="s">
        <v>2417</v>
      </c>
      <c r="J1303" s="220" t="n">
        <f aca="false">TRUNC((H1303*G1303),2)</f>
        <v>12.7</v>
      </c>
      <c r="M1303" s="220" t="n">
        <f aca="false">VLOOKUP(B1303,'CMP-SIN-SD-10-2023'!A:D,4,0)</f>
        <v>21.91</v>
      </c>
      <c r="N1303" s="220" t="n">
        <f aca="false">M1303=H1303</f>
        <v>1</v>
      </c>
      <c r="P1303" s="333" t="s">
        <v>2418</v>
      </c>
    </row>
    <row r="1304" customFormat="false" ht="45" hidden="false" customHeight="false" outlineLevel="0" collapsed="false">
      <c r="A1304" s="351" t="str">
        <f aca="false">IF(O1304&lt;&gt;0,O1304,A1303)</f>
        <v>CCU.04.0003</v>
      </c>
      <c r="B1304" s="205" t="n">
        <v>11950</v>
      </c>
      <c r="C1304" s="206" t="s">
        <v>3199</v>
      </c>
      <c r="D1304" s="206" t="s">
        <v>3201</v>
      </c>
      <c r="E1304" s="207" t="s">
        <v>2415</v>
      </c>
      <c r="F1304" s="207" t="s">
        <v>2430</v>
      </c>
      <c r="G1304" s="352" t="n">
        <v>4</v>
      </c>
      <c r="H1304" s="253" t="n">
        <f aca="false">VLOOKUP(B1304,'INS-SIN-SD-10-2023'!A:D,4,0)</f>
        <v>0.39</v>
      </c>
      <c r="I1304" s="253" t="s">
        <v>2417</v>
      </c>
      <c r="J1304" s="220" t="n">
        <f aca="false">TRUNC((H1304*G1304),2)</f>
        <v>1.56</v>
      </c>
      <c r="M1304" s="220" t="n">
        <f aca="false">VLOOKUP(B1304,'INS-SIN-SD-10-2023'!A:D,4,0)</f>
        <v>0.39</v>
      </c>
      <c r="N1304" s="220" t="n">
        <f aca="false">M1304=H1304</f>
        <v>1</v>
      </c>
      <c r="P1304" s="333" t="s">
        <v>2492</v>
      </c>
    </row>
    <row r="1305" customFormat="false" ht="30" hidden="false" customHeight="false" outlineLevel="0" collapsed="false">
      <c r="A1305" s="351" t="str">
        <f aca="false">IF(O1305&lt;&gt;0,O1305,A1304)</f>
        <v>CCU.04.0003</v>
      </c>
      <c r="B1305" s="205" t="n">
        <v>1323</v>
      </c>
      <c r="C1305" s="206" t="s">
        <v>3199</v>
      </c>
      <c r="D1305" s="206" t="s">
        <v>3202</v>
      </c>
      <c r="E1305" s="207" t="s">
        <v>2415</v>
      </c>
      <c r="F1305" s="207" t="s">
        <v>2515</v>
      </c>
      <c r="G1305" s="352" t="n">
        <v>0.25</v>
      </c>
      <c r="H1305" s="253" t="n">
        <f aca="false">VLOOKUP(B1305,'INS-SIN-SD-10-2023'!A:D,4,0)</f>
        <v>8.26</v>
      </c>
      <c r="I1305" s="253" t="s">
        <v>2417</v>
      </c>
      <c r="J1305" s="220" t="n">
        <f aca="false">TRUNC((H1305*G1305),2)</f>
        <v>2.06</v>
      </c>
      <c r="M1305" s="220" t="n">
        <f aca="false">VLOOKUP(B1305,'INS-SIN-SD-10-2023'!A:D,4,0)</f>
        <v>8.26</v>
      </c>
      <c r="N1305" s="220" t="n">
        <f aca="false">M1305=H1305</f>
        <v>1</v>
      </c>
      <c r="P1305" s="333" t="s">
        <v>2492</v>
      </c>
    </row>
    <row r="1306" customFormat="false" ht="15" hidden="false" customHeight="false" outlineLevel="0" collapsed="false">
      <c r="A1306" s="351" t="str">
        <f aca="false">IF(O1306&lt;&gt;0,O1306,A1305)</f>
        <v>CCU.04.0003</v>
      </c>
      <c r="B1306" s="205" t="n">
        <v>7288</v>
      </c>
      <c r="C1306" s="206" t="s">
        <v>3199</v>
      </c>
      <c r="D1306" s="206" t="s">
        <v>3203</v>
      </c>
      <c r="E1306" s="207" t="s">
        <v>2415</v>
      </c>
      <c r="F1306" s="207" t="s">
        <v>2712</v>
      </c>
      <c r="G1306" s="352" t="n">
        <v>0.164</v>
      </c>
      <c r="H1306" s="253" t="n">
        <f aca="false">VLOOKUP(B1306,'INS-SIN-SD-10-2023'!A:D,4,0)</f>
        <v>39.45</v>
      </c>
      <c r="I1306" s="253" t="s">
        <v>2417</v>
      </c>
      <c r="J1306" s="220" t="n">
        <f aca="false">TRUNC((H1306*G1306),2)</f>
        <v>6.46</v>
      </c>
      <c r="M1306" s="220" t="n">
        <f aca="false">VLOOKUP(B1306,'INS-SIN-SD-10-2023'!A:D,4,0)</f>
        <v>39.45</v>
      </c>
      <c r="N1306" s="220" t="n">
        <f aca="false">M1306=H1306</f>
        <v>1</v>
      </c>
      <c r="P1306" s="333" t="s">
        <v>2492</v>
      </c>
    </row>
    <row r="1307" customFormat="false" ht="45" hidden="false" customHeight="false" outlineLevel="0" collapsed="false">
      <c r="A1307" s="353" t="s">
        <v>445</v>
      </c>
      <c r="B1307" s="354" t="s">
        <v>2411</v>
      </c>
      <c r="C1307" s="355" t="s">
        <v>3204</v>
      </c>
      <c r="D1307" s="355" t="s">
        <v>2857</v>
      </c>
      <c r="E1307" s="356" t="s">
        <v>2430</v>
      </c>
      <c r="F1307" s="356" t="s">
        <v>2415</v>
      </c>
      <c r="G1307" s="357" t="s">
        <v>2416</v>
      </c>
      <c r="H1307" s="358" t="s">
        <v>2417</v>
      </c>
      <c r="I1307" s="350" t="n">
        <f aca="false">SUMIF(A:A,A1307,J:J)</f>
        <v>174.75</v>
      </c>
      <c r="K1307" s="220" t="e">
        <f aca="false">VLOOKUP(A1307,'CMP-SIN-SD-10-2023'!A:D,4,0)</f>
        <v>#N/A</v>
      </c>
      <c r="L1307" s="220" t="e">
        <f aca="false">K1307=I1307</f>
        <v>#N/A</v>
      </c>
      <c r="P1307" s="333" t="s">
        <v>2418</v>
      </c>
    </row>
    <row r="1308" customFormat="false" ht="30" hidden="false" customHeight="false" outlineLevel="0" collapsed="false">
      <c r="A1308" s="351" t="str">
        <f aca="false">IF(O1308&lt;&gt;0,O1308,A1307)</f>
        <v>12507/ORSE</v>
      </c>
      <c r="B1308" s="205" t="s">
        <v>3205</v>
      </c>
      <c r="C1308" s="206" t="s">
        <v>2857</v>
      </c>
      <c r="D1308" s="206" t="s">
        <v>3206</v>
      </c>
      <c r="E1308" s="207" t="s">
        <v>2415</v>
      </c>
      <c r="F1308" s="207" t="s">
        <v>2430</v>
      </c>
      <c r="G1308" s="352" t="n">
        <v>1</v>
      </c>
      <c r="H1308" s="253" t="n">
        <v>174.75</v>
      </c>
      <c r="I1308" s="253" t="s">
        <v>2417</v>
      </c>
      <c r="J1308" s="220" t="n">
        <f aca="false">TRUNC((H1308*G1308),2)</f>
        <v>174.75</v>
      </c>
      <c r="M1308" s="220" t="e">
        <f aca="false">VLOOKUP(B1308,'INS-SIN-SD-10-2023'!A:D,4,0)</f>
        <v>#N/A</v>
      </c>
      <c r="N1308" s="220" t="e">
        <f aca="false">M1308=H1308</f>
        <v>#N/A</v>
      </c>
      <c r="P1308" s="333" t="s">
        <v>2614</v>
      </c>
    </row>
    <row r="1309" customFormat="false" ht="15" hidden="false" customHeight="false" outlineLevel="0" collapsed="false">
      <c r="A1309" s="353" t="s">
        <v>309</v>
      </c>
      <c r="B1309" s="354" t="s">
        <v>2411</v>
      </c>
      <c r="C1309" s="355" t="s">
        <v>3207</v>
      </c>
      <c r="D1309" s="355" t="s">
        <v>3040</v>
      </c>
      <c r="E1309" s="356" t="s">
        <v>2430</v>
      </c>
      <c r="F1309" s="356" t="s">
        <v>2415</v>
      </c>
      <c r="G1309" s="357" t="s">
        <v>2416</v>
      </c>
      <c r="H1309" s="358" t="s">
        <v>2417</v>
      </c>
      <c r="I1309" s="350" t="n">
        <f aca="false">SUMIF(A:A,A1309,J:J)</f>
        <v>172.35</v>
      </c>
      <c r="K1309" s="220" t="e">
        <f aca="false">VLOOKUP(A1309,'CMP-SIN-SD-10-2023'!A:D,4,0)</f>
        <v>#N/A</v>
      </c>
      <c r="L1309" s="220" t="e">
        <f aca="false">K1309=I1309</f>
        <v>#N/A</v>
      </c>
      <c r="P1309" s="333" t="s">
        <v>2418</v>
      </c>
    </row>
    <row r="1310" customFormat="false" ht="15" hidden="false" customHeight="false" outlineLevel="0" collapsed="false">
      <c r="A1310" s="351" t="str">
        <f aca="false">IF(O1310&lt;&gt;0,O1310,A1309)</f>
        <v>07842/ORSE</v>
      </c>
      <c r="B1310" s="205" t="s">
        <v>3208</v>
      </c>
      <c r="C1310" s="206" t="s">
        <v>2629</v>
      </c>
      <c r="D1310" s="206" t="s">
        <v>3209</v>
      </c>
      <c r="E1310" s="207" t="s">
        <v>2415</v>
      </c>
      <c r="F1310" s="207" t="s">
        <v>2430</v>
      </c>
      <c r="G1310" s="352" t="n">
        <v>1</v>
      </c>
      <c r="H1310" s="253" t="n">
        <v>172.35</v>
      </c>
      <c r="I1310" s="253" t="s">
        <v>2417</v>
      </c>
      <c r="J1310" s="220" t="n">
        <f aca="false">TRUNC((H1310*G1310),2)</f>
        <v>172.35</v>
      </c>
      <c r="M1310" s="220" t="e">
        <f aca="false">VLOOKUP(B1310,'INS-SIN-SD-10-2023'!A:D,4,0)</f>
        <v>#N/A</v>
      </c>
      <c r="N1310" s="220" t="e">
        <f aca="false">M1310=H1310</f>
        <v>#N/A</v>
      </c>
      <c r="P1310" s="333" t="s">
        <v>2614</v>
      </c>
    </row>
    <row r="1311" customFormat="false" ht="30" hidden="false" customHeight="false" outlineLevel="0" collapsed="false">
      <c r="A1311" s="353" t="s">
        <v>357</v>
      </c>
      <c r="B1311" s="354" t="s">
        <v>2411</v>
      </c>
      <c r="C1311" s="355" t="s">
        <v>3210</v>
      </c>
      <c r="D1311" s="355" t="s">
        <v>2985</v>
      </c>
      <c r="E1311" s="356" t="s">
        <v>2414</v>
      </c>
      <c r="F1311" s="356" t="s">
        <v>2415</v>
      </c>
      <c r="G1311" s="357" t="s">
        <v>2416</v>
      </c>
      <c r="H1311" s="358" t="s">
        <v>2417</v>
      </c>
      <c r="I1311" s="350" t="n">
        <f aca="false">SUMIF(A:A,A1311,J:J)</f>
        <v>363.1</v>
      </c>
      <c r="K1311" s="220" t="e">
        <f aca="false">VLOOKUP(A1311,'CMP-SIN-SD-10-2023'!A:D,4,0)</f>
        <v>#N/A</v>
      </c>
      <c r="L1311" s="220" t="e">
        <f aca="false">K1311=I1311</f>
        <v>#N/A</v>
      </c>
      <c r="P1311" s="333" t="s">
        <v>2418</v>
      </c>
    </row>
    <row r="1312" customFormat="false" ht="15" hidden="false" customHeight="false" outlineLevel="0" collapsed="false">
      <c r="A1312" s="351" t="str">
        <f aca="false">IF(O1312&lt;&gt;0,O1312,A1311)</f>
        <v>240108/AGETOP</v>
      </c>
      <c r="B1312" s="205" t="n">
        <v>88316</v>
      </c>
      <c r="C1312" s="206" t="s">
        <v>2985</v>
      </c>
      <c r="D1312" s="206" t="s">
        <v>2512</v>
      </c>
      <c r="E1312" s="207" t="s">
        <v>2415</v>
      </c>
      <c r="F1312" s="207" t="s">
        <v>2502</v>
      </c>
      <c r="G1312" s="352" t="n">
        <v>2.7778</v>
      </c>
      <c r="H1312" s="253" t="n">
        <f aca="false">VLOOKUP(B1312,'CMP-SIN-SD-10-2023'!A:D,4,0)</f>
        <v>21.91</v>
      </c>
      <c r="I1312" s="253" t="s">
        <v>2417</v>
      </c>
      <c r="J1312" s="220" t="n">
        <f aca="false">TRUNC((H1312*G1312),2)</f>
        <v>60.86</v>
      </c>
      <c r="M1312" s="220" t="n">
        <f aca="false">VLOOKUP(B1312,'CMP-SIN-SD-10-2023'!A:D,4,0)</f>
        <v>21.91</v>
      </c>
      <c r="N1312" s="220" t="n">
        <f aca="false">M1312=H1312</f>
        <v>1</v>
      </c>
      <c r="P1312" s="333" t="s">
        <v>2626</v>
      </c>
    </row>
    <row r="1313" customFormat="false" ht="15" hidden="false" customHeight="false" outlineLevel="0" collapsed="false">
      <c r="A1313" s="351" t="str">
        <f aca="false">IF(O1313&lt;&gt;0,O1313,A1312)</f>
        <v>240108/AGETOP</v>
      </c>
      <c r="B1313" s="205" t="n">
        <v>88262</v>
      </c>
      <c r="C1313" s="206" t="s">
        <v>2985</v>
      </c>
      <c r="D1313" s="206" t="s">
        <v>2501</v>
      </c>
      <c r="E1313" s="207" t="s">
        <v>2415</v>
      </c>
      <c r="F1313" s="207" t="s">
        <v>2502</v>
      </c>
      <c r="G1313" s="352" t="n">
        <v>2.7778</v>
      </c>
      <c r="H1313" s="253" t="n">
        <f aca="false">VLOOKUP(B1313,'CMP-SIN-SD-10-2023'!A:D,4,0)</f>
        <v>29.14</v>
      </c>
      <c r="I1313" s="253" t="s">
        <v>2417</v>
      </c>
      <c r="J1313" s="220" t="n">
        <f aca="false">TRUNC((H1313*G1313),2)</f>
        <v>80.94</v>
      </c>
      <c r="M1313" s="220" t="n">
        <f aca="false">VLOOKUP(B1313,'CMP-SIN-SD-10-2023'!A:D,4,0)</f>
        <v>29.14</v>
      </c>
      <c r="N1313" s="220" t="n">
        <f aca="false">M1313=H1313</f>
        <v>1</v>
      </c>
      <c r="P1313" s="333" t="s">
        <v>2626</v>
      </c>
    </row>
    <row r="1314" customFormat="false" ht="15" hidden="false" customHeight="false" outlineLevel="0" collapsed="false">
      <c r="A1314" s="351" t="str">
        <f aca="false">IF(O1314&lt;&gt;0,O1314,A1313)</f>
        <v>240108/AGETOP</v>
      </c>
      <c r="B1314" s="205" t="n">
        <v>1704</v>
      </c>
      <c r="C1314" s="206" t="s">
        <v>2985</v>
      </c>
      <c r="D1314" s="206" t="s">
        <v>3211</v>
      </c>
      <c r="E1314" s="207" t="s">
        <v>2415</v>
      </c>
      <c r="F1314" s="207" t="s">
        <v>2974</v>
      </c>
      <c r="G1314" s="352" t="n">
        <v>0.0117</v>
      </c>
      <c r="H1314" s="253" t="n">
        <v>2142.86</v>
      </c>
      <c r="I1314" s="253" t="s">
        <v>2417</v>
      </c>
      <c r="J1314" s="220" t="n">
        <f aca="false">TRUNC((H1314*G1314),2)</f>
        <v>25.07</v>
      </c>
      <c r="M1314" s="220" t="e">
        <f aca="false">VLOOKUP(B1314,'INS-SIN-SD-10-2023'!A:D,4,0)</f>
        <v>#N/A</v>
      </c>
      <c r="N1314" s="220" t="e">
        <f aca="false">M1314=H1314</f>
        <v>#N/A</v>
      </c>
      <c r="P1314" s="333" t="s">
        <v>2626</v>
      </c>
    </row>
    <row r="1315" customFormat="false" ht="15" hidden="false" customHeight="false" outlineLevel="0" collapsed="false">
      <c r="A1315" s="351" t="str">
        <f aca="false">IF(O1315&lt;&gt;0,O1315,A1314)</f>
        <v>240108/AGETOP</v>
      </c>
      <c r="B1315" s="205" t="n">
        <v>2360</v>
      </c>
      <c r="C1315" s="206" t="s">
        <v>2985</v>
      </c>
      <c r="D1315" s="206" t="s">
        <v>3212</v>
      </c>
      <c r="E1315" s="207" t="s">
        <v>2415</v>
      </c>
      <c r="F1315" s="207" t="s">
        <v>2976</v>
      </c>
      <c r="G1315" s="352" t="n">
        <v>0.1736</v>
      </c>
      <c r="H1315" s="253" t="n">
        <v>13.7</v>
      </c>
      <c r="I1315" s="253" t="s">
        <v>2417</v>
      </c>
      <c r="J1315" s="220" t="n">
        <f aca="false">TRUNC((H1315*G1315),2)</f>
        <v>2.37</v>
      </c>
      <c r="M1315" s="220" t="e">
        <f aca="false">VLOOKUP(B1315,'INS-SIN-SD-10-2023'!A:D,4,0)</f>
        <v>#N/A</v>
      </c>
      <c r="N1315" s="220" t="e">
        <f aca="false">M1315=H1315</f>
        <v>#N/A</v>
      </c>
      <c r="P1315" s="333" t="s">
        <v>2626</v>
      </c>
    </row>
    <row r="1316" customFormat="false" ht="15" hidden="false" customHeight="false" outlineLevel="0" collapsed="false">
      <c r="A1316" s="351" t="str">
        <f aca="false">IF(O1316&lt;&gt;0,O1316,A1315)</f>
        <v>240108/AGETOP</v>
      </c>
      <c r="B1316" s="205" t="n">
        <v>2383</v>
      </c>
      <c r="C1316" s="206" t="s">
        <v>2985</v>
      </c>
      <c r="D1316" s="206" t="s">
        <v>3213</v>
      </c>
      <c r="E1316" s="207" t="s">
        <v>2415</v>
      </c>
      <c r="F1316" s="207" t="s">
        <v>2625</v>
      </c>
      <c r="G1316" s="352" t="n">
        <v>0.3472</v>
      </c>
      <c r="H1316" s="253" t="n">
        <v>0.95</v>
      </c>
      <c r="I1316" s="253" t="s">
        <v>2417</v>
      </c>
      <c r="J1316" s="220" t="n">
        <f aca="false">TRUNC((H1316*G1316),2)</f>
        <v>0.32</v>
      </c>
      <c r="M1316" s="220" t="e">
        <f aca="false">VLOOKUP(B1316,'INS-SIN-SD-10-2023'!A:D,4,0)</f>
        <v>#N/A</v>
      </c>
      <c r="N1316" s="220" t="e">
        <f aca="false">M1316=H1316</f>
        <v>#N/A</v>
      </c>
      <c r="P1316" s="333" t="s">
        <v>2626</v>
      </c>
    </row>
    <row r="1317" customFormat="false" ht="15" hidden="false" customHeight="false" outlineLevel="0" collapsed="false">
      <c r="A1317" s="351" t="str">
        <f aca="false">IF(O1317&lt;&gt;0,O1317,A1316)</f>
        <v>240108/AGETOP</v>
      </c>
      <c r="B1317" s="205" t="n">
        <v>1111</v>
      </c>
      <c r="C1317" s="206" t="s">
        <v>2985</v>
      </c>
      <c r="D1317" s="206" t="s">
        <v>3214</v>
      </c>
      <c r="E1317" s="207" t="s">
        <v>2415</v>
      </c>
      <c r="F1317" s="207" t="s">
        <v>3029</v>
      </c>
      <c r="G1317" s="352" t="n">
        <v>0.015</v>
      </c>
      <c r="H1317" s="253" t="n">
        <v>8.65</v>
      </c>
      <c r="I1317" s="253" t="s">
        <v>2417</v>
      </c>
      <c r="J1317" s="220" t="n">
        <f aca="false">TRUNC((H1317*G1317),2)</f>
        <v>0.12</v>
      </c>
      <c r="M1317" s="220" t="e">
        <f aca="false">VLOOKUP(B1317,'INS-SIN-SD-10-2023'!A:D,4,0)</f>
        <v>#N/A</v>
      </c>
      <c r="N1317" s="220" t="e">
        <f aca="false">M1317=H1317</f>
        <v>#N/A</v>
      </c>
      <c r="P1317" s="333" t="s">
        <v>2626</v>
      </c>
    </row>
    <row r="1318" customFormat="false" ht="15" hidden="false" customHeight="false" outlineLevel="0" collapsed="false">
      <c r="A1318" s="351" t="str">
        <f aca="false">IF(O1318&lt;&gt;0,O1318,A1317)</f>
        <v>240108/AGETOP</v>
      </c>
      <c r="B1318" s="205" t="n">
        <v>1859</v>
      </c>
      <c r="C1318" s="206" t="s">
        <v>2985</v>
      </c>
      <c r="D1318" s="206" t="s">
        <v>3215</v>
      </c>
      <c r="E1318" s="207" t="s">
        <v>2415</v>
      </c>
      <c r="F1318" s="207" t="s">
        <v>2976</v>
      </c>
      <c r="G1318" s="352" t="n">
        <v>0.051</v>
      </c>
      <c r="H1318" s="253" t="n">
        <v>8.05</v>
      </c>
      <c r="I1318" s="253" t="s">
        <v>2417</v>
      </c>
      <c r="J1318" s="220" t="n">
        <f aca="false">TRUNC((H1318*G1318),2)</f>
        <v>0.41</v>
      </c>
      <c r="M1318" s="220" t="e">
        <f aca="false">VLOOKUP(B1318,'INS-SIN-SD-10-2023'!A:D,4,0)</f>
        <v>#N/A</v>
      </c>
      <c r="N1318" s="220" t="e">
        <f aca="false">M1318=H1318</f>
        <v>#N/A</v>
      </c>
      <c r="P1318" s="333" t="s">
        <v>2626</v>
      </c>
    </row>
    <row r="1319" customFormat="false" ht="15" hidden="false" customHeight="false" outlineLevel="0" collapsed="false">
      <c r="A1319" s="351" t="str">
        <f aca="false">IF(O1319&lt;&gt;0,O1319,A1318)</f>
        <v>240108/AGETOP</v>
      </c>
      <c r="B1319" s="205" t="n">
        <v>1243</v>
      </c>
      <c r="C1319" s="206" t="s">
        <v>2985</v>
      </c>
      <c r="D1319" s="206" t="s">
        <v>3216</v>
      </c>
      <c r="E1319" s="207" t="s">
        <v>2415</v>
      </c>
      <c r="F1319" s="207" t="s">
        <v>3029</v>
      </c>
      <c r="G1319" s="352" t="n">
        <v>0.6944</v>
      </c>
      <c r="H1319" s="253" t="n">
        <v>17.86</v>
      </c>
      <c r="I1319" s="253" t="s">
        <v>2417</v>
      </c>
      <c r="J1319" s="220" t="n">
        <f aca="false">TRUNC((H1319*G1319),2)</f>
        <v>12.4</v>
      </c>
      <c r="M1319" s="220" t="e">
        <f aca="false">VLOOKUP(B1319,'INS-SIN-SD-10-2023'!A:D,4,0)</f>
        <v>#N/A</v>
      </c>
      <c r="N1319" s="220" t="e">
        <f aca="false">M1319=H1319</f>
        <v>#N/A</v>
      </c>
      <c r="P1319" s="333" t="s">
        <v>2626</v>
      </c>
    </row>
    <row r="1320" customFormat="false" ht="15" hidden="false" customHeight="false" outlineLevel="0" collapsed="false">
      <c r="A1320" s="351" t="str">
        <f aca="false">IF(O1320&lt;&gt;0,O1320,A1319)</f>
        <v>240108/AGETOP</v>
      </c>
      <c r="B1320" s="205" t="n">
        <v>2221</v>
      </c>
      <c r="C1320" s="206" t="s">
        <v>2985</v>
      </c>
      <c r="D1320" s="206" t="s">
        <v>3217</v>
      </c>
      <c r="E1320" s="207" t="s">
        <v>2415</v>
      </c>
      <c r="F1320" s="207" t="s">
        <v>2625</v>
      </c>
      <c r="G1320" s="352" t="n">
        <v>1.3889</v>
      </c>
      <c r="H1320" s="253" t="n">
        <v>0.2</v>
      </c>
      <c r="I1320" s="253" t="s">
        <v>2417</v>
      </c>
      <c r="J1320" s="220" t="n">
        <f aca="false">TRUNC((H1320*G1320),2)</f>
        <v>0.27</v>
      </c>
      <c r="M1320" s="220" t="e">
        <f aca="false">VLOOKUP(B1320,'INS-SIN-SD-10-2023'!A:D,4,0)</f>
        <v>#N/A</v>
      </c>
      <c r="N1320" s="220" t="e">
        <f aca="false">M1320=H1320</f>
        <v>#N/A</v>
      </c>
      <c r="P1320" s="333" t="s">
        <v>2626</v>
      </c>
    </row>
    <row r="1321" customFormat="false" ht="30" hidden="false" customHeight="false" outlineLevel="0" collapsed="false">
      <c r="A1321" s="351" t="str">
        <f aca="false">IF(O1321&lt;&gt;0,O1321,A1320)</f>
        <v>240108/AGETOP</v>
      </c>
      <c r="B1321" s="205" t="n">
        <v>2249</v>
      </c>
      <c r="C1321" s="206" t="s">
        <v>2985</v>
      </c>
      <c r="D1321" s="206" t="s">
        <v>3218</v>
      </c>
      <c r="E1321" s="207" t="s">
        <v>2415</v>
      </c>
      <c r="F1321" s="207" t="s">
        <v>2978</v>
      </c>
      <c r="G1321" s="352" t="n">
        <v>1.0746</v>
      </c>
      <c r="H1321" s="253" t="n">
        <v>24.4</v>
      </c>
      <c r="I1321" s="253" t="s">
        <v>2417</v>
      </c>
      <c r="J1321" s="220" t="n">
        <f aca="false">TRUNC((H1321*G1321),2)</f>
        <v>26.22</v>
      </c>
      <c r="M1321" s="220" t="e">
        <f aca="false">VLOOKUP(B1321,'INS-SIN-SD-10-2023'!A:D,4,0)</f>
        <v>#N/A</v>
      </c>
      <c r="N1321" s="220" t="e">
        <f aca="false">M1321=H1321</f>
        <v>#N/A</v>
      </c>
      <c r="P1321" s="333" t="s">
        <v>2626</v>
      </c>
    </row>
    <row r="1322" customFormat="false" ht="15" hidden="false" customHeight="false" outlineLevel="0" collapsed="false">
      <c r="A1322" s="351" t="str">
        <f aca="false">IF(O1322&lt;&gt;0,O1322,A1321)</f>
        <v>240108/AGETOP</v>
      </c>
      <c r="B1322" s="205" t="n">
        <v>2381</v>
      </c>
      <c r="C1322" s="206" t="s">
        <v>2985</v>
      </c>
      <c r="D1322" s="206" t="s">
        <v>3219</v>
      </c>
      <c r="E1322" s="207" t="s">
        <v>2415</v>
      </c>
      <c r="F1322" s="207" t="s">
        <v>2625</v>
      </c>
      <c r="G1322" s="352" t="n">
        <v>2.0833</v>
      </c>
      <c r="H1322" s="253" t="n">
        <v>68.25</v>
      </c>
      <c r="I1322" s="253" t="s">
        <v>2417</v>
      </c>
      <c r="J1322" s="220" t="n">
        <f aca="false">TRUNC((H1322*G1322),2)</f>
        <v>142.18</v>
      </c>
      <c r="M1322" s="220" t="e">
        <f aca="false">VLOOKUP(B1322,'INS-SIN-SD-10-2023'!A:D,4,0)</f>
        <v>#N/A</v>
      </c>
      <c r="N1322" s="220" t="e">
        <f aca="false">M1322=H1322</f>
        <v>#N/A</v>
      </c>
      <c r="P1322" s="333" t="s">
        <v>2626</v>
      </c>
    </row>
    <row r="1323" customFormat="false" ht="15" hidden="false" customHeight="false" outlineLevel="0" collapsed="false">
      <c r="A1323" s="351" t="str">
        <f aca="false">IF(O1323&lt;&gt;0,O1323,A1322)</f>
        <v>240108/AGETOP</v>
      </c>
      <c r="B1323" s="205" t="n">
        <v>2303</v>
      </c>
      <c r="C1323" s="206" t="s">
        <v>2985</v>
      </c>
      <c r="D1323" s="206" t="s">
        <v>3220</v>
      </c>
      <c r="E1323" s="207" t="s">
        <v>2415</v>
      </c>
      <c r="F1323" s="207" t="s">
        <v>2978</v>
      </c>
      <c r="G1323" s="352" t="n">
        <v>0.9722</v>
      </c>
      <c r="H1323" s="253" t="n">
        <v>9.29</v>
      </c>
      <c r="I1323" s="253" t="s">
        <v>2417</v>
      </c>
      <c r="J1323" s="220" t="n">
        <f aca="false">TRUNC((H1323*G1323),2)</f>
        <v>9.03</v>
      </c>
      <c r="M1323" s="220" t="e">
        <f aca="false">VLOOKUP(B1323,'INS-SIN-SD-10-2023'!A:D,4,0)</f>
        <v>#N/A</v>
      </c>
      <c r="N1323" s="220" t="e">
        <f aca="false">M1323=H1323</f>
        <v>#N/A</v>
      </c>
      <c r="P1323" s="333" t="s">
        <v>2626</v>
      </c>
    </row>
    <row r="1324" customFormat="false" ht="15" hidden="false" customHeight="false" outlineLevel="0" collapsed="false">
      <c r="A1324" s="351" t="str">
        <f aca="false">IF(O1324&lt;&gt;0,O1324,A1323)</f>
        <v>240108/AGETOP</v>
      </c>
      <c r="B1324" s="205" t="n">
        <v>2384</v>
      </c>
      <c r="C1324" s="206" t="s">
        <v>2985</v>
      </c>
      <c r="D1324" s="206" t="s">
        <v>3221</v>
      </c>
      <c r="E1324" s="207" t="s">
        <v>2415</v>
      </c>
      <c r="F1324" s="207" t="s">
        <v>2625</v>
      </c>
      <c r="G1324" s="352" t="n">
        <v>0.3472</v>
      </c>
      <c r="H1324" s="253" t="n">
        <v>0.95</v>
      </c>
      <c r="I1324" s="253" t="s">
        <v>2417</v>
      </c>
      <c r="J1324" s="220" t="n">
        <f aca="false">TRUNC((H1324*G1324),2)</f>
        <v>0.32</v>
      </c>
      <c r="M1324" s="220" t="e">
        <f aca="false">VLOOKUP(B1324,'INS-SIN-SD-10-2023'!A:D,4,0)</f>
        <v>#N/A</v>
      </c>
      <c r="N1324" s="220" t="e">
        <f aca="false">M1324=H1324</f>
        <v>#N/A</v>
      </c>
      <c r="P1324" s="333" t="s">
        <v>2626</v>
      </c>
    </row>
    <row r="1325" customFormat="false" ht="15" hidden="false" customHeight="false" outlineLevel="0" collapsed="false">
      <c r="A1325" s="351" t="str">
        <f aca="false">IF(O1325&lt;&gt;0,O1325,A1324)</f>
        <v>240108/AGETOP</v>
      </c>
      <c r="B1325" s="205" t="n">
        <v>2050</v>
      </c>
      <c r="C1325" s="206" t="s">
        <v>2985</v>
      </c>
      <c r="D1325" s="206" t="s">
        <v>3222</v>
      </c>
      <c r="E1325" s="207" t="s">
        <v>2415</v>
      </c>
      <c r="F1325" s="207" t="s">
        <v>3029</v>
      </c>
      <c r="G1325" s="352" t="n">
        <v>0.081</v>
      </c>
      <c r="H1325" s="253" t="n">
        <v>32</v>
      </c>
      <c r="I1325" s="253" t="s">
        <v>2417</v>
      </c>
      <c r="J1325" s="220" t="n">
        <f aca="false">TRUNC((H1325*G1325),2)</f>
        <v>2.59</v>
      </c>
      <c r="M1325" s="220" t="e">
        <f aca="false">VLOOKUP(B1325,'INS-SIN-SD-10-2023'!A:D,4,0)</f>
        <v>#N/A</v>
      </c>
      <c r="N1325" s="220" t="e">
        <f aca="false">M1325=H1325</f>
        <v>#N/A</v>
      </c>
      <c r="P1325" s="333" t="s">
        <v>2626</v>
      </c>
    </row>
    <row r="1326" customFormat="false" ht="15" hidden="false" customHeight="false" outlineLevel="0" collapsed="false">
      <c r="A1326" s="353" t="s">
        <v>307</v>
      </c>
      <c r="B1326" s="354" t="s">
        <v>2411</v>
      </c>
      <c r="C1326" s="355" t="s">
        <v>3223</v>
      </c>
      <c r="D1326" s="355" t="s">
        <v>3040</v>
      </c>
      <c r="E1326" s="356" t="s">
        <v>2414</v>
      </c>
      <c r="F1326" s="356" t="s">
        <v>2415</v>
      </c>
      <c r="G1326" s="357" t="s">
        <v>2416</v>
      </c>
      <c r="H1326" s="358" t="s">
        <v>2417</v>
      </c>
      <c r="I1326" s="350" t="n">
        <f aca="false">SUMIF(A:A,A1326,J:J)</f>
        <v>346.39</v>
      </c>
      <c r="K1326" s="220" t="e">
        <f aca="false">VLOOKUP(A1326,'CMP-SIN-SD-10-2023'!A:D,4,0)</f>
        <v>#N/A</v>
      </c>
      <c r="L1326" s="220" t="e">
        <f aca="false">K1326=I1326</f>
        <v>#N/A</v>
      </c>
      <c r="P1326" s="333" t="s">
        <v>2418</v>
      </c>
    </row>
    <row r="1327" customFormat="false" ht="15" hidden="false" customHeight="false" outlineLevel="0" collapsed="false">
      <c r="A1327" s="351" t="str">
        <f aca="false">IF(O1327&lt;&gt;0,O1327,A1326)</f>
        <v>02387/ORSE</v>
      </c>
      <c r="B1327" s="205" t="n">
        <v>88262</v>
      </c>
      <c r="C1327" s="206" t="s">
        <v>2629</v>
      </c>
      <c r="D1327" s="206" t="s">
        <v>2501</v>
      </c>
      <c r="E1327" s="207" t="s">
        <v>2415</v>
      </c>
      <c r="F1327" s="207" t="s">
        <v>2502</v>
      </c>
      <c r="G1327" s="352" t="n">
        <v>3</v>
      </c>
      <c r="H1327" s="253" t="n">
        <f aca="false">VLOOKUP(B1327,'CMP-SIN-SD-10-2023'!A:D,4,0)</f>
        <v>29.14</v>
      </c>
      <c r="I1327" s="253" t="s">
        <v>2417</v>
      </c>
      <c r="J1327" s="220" t="n">
        <f aca="false">TRUNC((H1327*G1327),2)</f>
        <v>87.42</v>
      </c>
      <c r="M1327" s="220" t="n">
        <f aca="false">VLOOKUP(B1327,'CMP-SIN-SD-10-2023'!A:D,4,0)</f>
        <v>29.14</v>
      </c>
      <c r="N1327" s="220" t="n">
        <f aca="false">M1327=H1327</f>
        <v>1</v>
      </c>
      <c r="P1327" s="333" t="s">
        <v>2418</v>
      </c>
    </row>
    <row r="1328" customFormat="false" ht="15" hidden="false" customHeight="false" outlineLevel="0" collapsed="false">
      <c r="A1328" s="351" t="str">
        <f aca="false">IF(O1328&lt;&gt;0,O1328,A1327)</f>
        <v>02387/ORSE</v>
      </c>
      <c r="B1328" s="205" t="n">
        <v>88310</v>
      </c>
      <c r="C1328" s="206" t="s">
        <v>2629</v>
      </c>
      <c r="D1328" s="206" t="s">
        <v>2827</v>
      </c>
      <c r="E1328" s="207" t="s">
        <v>2415</v>
      </c>
      <c r="F1328" s="207" t="s">
        <v>2502</v>
      </c>
      <c r="G1328" s="352" t="n">
        <v>1.5</v>
      </c>
      <c r="H1328" s="253" t="n">
        <f aca="false">VLOOKUP(B1328,'CMP-SIN-SD-10-2023'!A:D,4,0)</f>
        <v>30.74</v>
      </c>
      <c r="I1328" s="253" t="s">
        <v>2417</v>
      </c>
      <c r="J1328" s="220" t="n">
        <f aca="false">TRUNC((H1328*G1328),2)</f>
        <v>46.11</v>
      </c>
      <c r="M1328" s="220" t="n">
        <f aca="false">VLOOKUP(B1328,'CMP-SIN-SD-10-2023'!A:D,4,0)</f>
        <v>30.74</v>
      </c>
      <c r="N1328" s="220" t="n">
        <f aca="false">M1328=H1328</f>
        <v>1</v>
      </c>
      <c r="P1328" s="333" t="s">
        <v>2418</v>
      </c>
    </row>
    <row r="1329" customFormat="false" ht="15" hidden="false" customHeight="false" outlineLevel="0" collapsed="false">
      <c r="A1329" s="351" t="str">
        <f aca="false">IF(O1329&lt;&gt;0,O1329,A1328)</f>
        <v>02387/ORSE</v>
      </c>
      <c r="B1329" s="205" t="n">
        <v>88316</v>
      </c>
      <c r="C1329" s="206" t="s">
        <v>2629</v>
      </c>
      <c r="D1329" s="206" t="s">
        <v>2512</v>
      </c>
      <c r="E1329" s="207" t="s">
        <v>2415</v>
      </c>
      <c r="F1329" s="207" t="s">
        <v>2502</v>
      </c>
      <c r="G1329" s="352" t="n">
        <v>2.5</v>
      </c>
      <c r="H1329" s="253" t="n">
        <f aca="false">VLOOKUP(B1329,'CMP-SIN-SD-10-2023'!A:D,4,0)</f>
        <v>21.91</v>
      </c>
      <c r="I1329" s="253" t="s">
        <v>2417</v>
      </c>
      <c r="J1329" s="220" t="n">
        <f aca="false">TRUNC((H1329*G1329),2)</f>
        <v>54.77</v>
      </c>
      <c r="M1329" s="220" t="n">
        <f aca="false">VLOOKUP(B1329,'CMP-SIN-SD-10-2023'!A:D,4,0)</f>
        <v>21.91</v>
      </c>
      <c r="N1329" s="220" t="n">
        <f aca="false">M1329=H1329</f>
        <v>1</v>
      </c>
      <c r="P1329" s="333" t="s">
        <v>2418</v>
      </c>
    </row>
    <row r="1330" customFormat="false" ht="15" hidden="false" customHeight="false" outlineLevel="0" collapsed="false">
      <c r="A1330" s="351" t="str">
        <f aca="false">IF(O1330&lt;&gt;0,O1330,A1329)</f>
        <v>02387/ORSE</v>
      </c>
      <c r="B1330" s="205" t="s">
        <v>3224</v>
      </c>
      <c r="C1330" s="206" t="s">
        <v>2629</v>
      </c>
      <c r="D1330" s="206" t="s">
        <v>3225</v>
      </c>
      <c r="E1330" s="207" t="s">
        <v>2415</v>
      </c>
      <c r="F1330" s="207" t="s">
        <v>2712</v>
      </c>
      <c r="G1330" s="352" t="n">
        <v>0.5</v>
      </c>
      <c r="H1330" s="253" t="n">
        <v>27.01</v>
      </c>
      <c r="I1330" s="253" t="s">
        <v>2417</v>
      </c>
      <c r="J1330" s="220" t="n">
        <f aca="false">TRUNC((H1330*G1330),2)</f>
        <v>13.5</v>
      </c>
      <c r="M1330" s="220" t="e">
        <f aca="false">VLOOKUP(B1330,'INS-SIN-SD-10-2023'!A:D,4,0)</f>
        <v>#N/A</v>
      </c>
      <c r="N1330" s="220" t="e">
        <f aca="false">M1330=H1330</f>
        <v>#N/A</v>
      </c>
      <c r="P1330" s="333" t="s">
        <v>2614</v>
      </c>
    </row>
    <row r="1331" customFormat="false" ht="15" hidden="false" customHeight="false" outlineLevel="0" collapsed="false">
      <c r="A1331" s="351" t="str">
        <f aca="false">IF(O1331&lt;&gt;0,O1331,A1330)</f>
        <v>02387/ORSE</v>
      </c>
      <c r="B1331" s="205" t="s">
        <v>3226</v>
      </c>
      <c r="C1331" s="206" t="s">
        <v>2629</v>
      </c>
      <c r="D1331" s="206" t="s">
        <v>3227</v>
      </c>
      <c r="E1331" s="207" t="s">
        <v>2415</v>
      </c>
      <c r="F1331" s="207" t="s">
        <v>2414</v>
      </c>
      <c r="G1331" s="352" t="n">
        <v>1.21</v>
      </c>
      <c r="H1331" s="253" t="n">
        <v>34.97</v>
      </c>
      <c r="I1331" s="253" t="s">
        <v>2417</v>
      </c>
      <c r="J1331" s="220" t="n">
        <f aca="false">TRUNC((H1331*G1331),2)</f>
        <v>42.31</v>
      </c>
      <c r="M1331" s="220" t="e">
        <f aca="false">VLOOKUP(B1331,'INS-SIN-SD-10-2023'!A:D,4,0)</f>
        <v>#N/A</v>
      </c>
      <c r="N1331" s="220" t="e">
        <f aca="false">M1331=H1331</f>
        <v>#N/A</v>
      </c>
      <c r="P1331" s="333" t="s">
        <v>2614</v>
      </c>
    </row>
    <row r="1332" customFormat="false" ht="15" hidden="false" customHeight="false" outlineLevel="0" collapsed="false">
      <c r="A1332" s="351" t="str">
        <f aca="false">IF(O1332&lt;&gt;0,O1332,A1331)</f>
        <v>02387/ORSE</v>
      </c>
      <c r="B1332" s="205" t="s">
        <v>3228</v>
      </c>
      <c r="C1332" s="206" t="s">
        <v>2629</v>
      </c>
      <c r="D1332" s="206" t="s">
        <v>3229</v>
      </c>
      <c r="E1332" s="207" t="s">
        <v>2415</v>
      </c>
      <c r="F1332" s="207" t="s">
        <v>2440</v>
      </c>
      <c r="G1332" s="352" t="n">
        <v>4</v>
      </c>
      <c r="H1332" s="253" t="n">
        <v>16.49</v>
      </c>
      <c r="I1332" s="253" t="s">
        <v>2417</v>
      </c>
      <c r="J1332" s="220" t="n">
        <f aca="false">TRUNC((H1332*G1332),2)</f>
        <v>65.96</v>
      </c>
      <c r="M1332" s="220" t="e">
        <f aca="false">VLOOKUP(B1332,'INS-SIN-SD-10-2023'!A:D,4,0)</f>
        <v>#N/A</v>
      </c>
      <c r="N1332" s="220" t="e">
        <f aca="false">M1332=H1332</f>
        <v>#N/A</v>
      </c>
      <c r="P1332" s="333" t="s">
        <v>2614</v>
      </c>
    </row>
    <row r="1333" customFormat="false" ht="15" hidden="false" customHeight="false" outlineLevel="0" collapsed="false">
      <c r="A1333" s="351" t="str">
        <f aca="false">IF(O1333&lt;&gt;0,O1333,A1332)</f>
        <v>02387/ORSE</v>
      </c>
      <c r="B1333" s="205" t="s">
        <v>3187</v>
      </c>
      <c r="C1333" s="206" t="s">
        <v>2629</v>
      </c>
      <c r="D1333" s="206" t="s">
        <v>3188</v>
      </c>
      <c r="E1333" s="207" t="s">
        <v>2415</v>
      </c>
      <c r="F1333" s="207" t="s">
        <v>2515</v>
      </c>
      <c r="G1333" s="352" t="n">
        <v>0.2</v>
      </c>
      <c r="H1333" s="253" t="n">
        <v>12.79</v>
      </c>
      <c r="I1333" s="253" t="s">
        <v>2417</v>
      </c>
      <c r="J1333" s="220" t="n">
        <f aca="false">TRUNC((H1333*G1333),2)</f>
        <v>2.55</v>
      </c>
      <c r="M1333" s="220" t="e">
        <f aca="false">VLOOKUP(B1333,'INS-SIN-SD-10-2023'!A:D,4,0)</f>
        <v>#N/A</v>
      </c>
      <c r="N1333" s="220" t="e">
        <f aca="false">M1333=H1333</f>
        <v>#N/A</v>
      </c>
      <c r="P1333" s="333" t="s">
        <v>2614</v>
      </c>
    </row>
    <row r="1334" customFormat="false" ht="15" hidden="false" customHeight="false" outlineLevel="0" collapsed="false">
      <c r="A1334" s="351" t="str">
        <f aca="false">IF(O1334&lt;&gt;0,O1334,A1333)</f>
        <v>02387/ORSE</v>
      </c>
      <c r="B1334" s="205" t="s">
        <v>3230</v>
      </c>
      <c r="C1334" s="206" t="s">
        <v>2629</v>
      </c>
      <c r="D1334" s="206" t="s">
        <v>3231</v>
      </c>
      <c r="E1334" s="207" t="s">
        <v>2415</v>
      </c>
      <c r="F1334" s="207" t="s">
        <v>2430</v>
      </c>
      <c r="G1334" s="352" t="n">
        <v>0.6</v>
      </c>
      <c r="H1334" s="253" t="n">
        <v>0.4</v>
      </c>
      <c r="I1334" s="253" t="s">
        <v>2417</v>
      </c>
      <c r="J1334" s="220" t="n">
        <f aca="false">TRUNC((H1334*G1334),2)</f>
        <v>0.24</v>
      </c>
      <c r="M1334" s="220" t="e">
        <f aca="false">VLOOKUP(B1334,'INS-SIN-SD-10-2023'!A:D,4,0)</f>
        <v>#N/A</v>
      </c>
      <c r="N1334" s="220" t="e">
        <f aca="false">M1334=H1334</f>
        <v>#N/A</v>
      </c>
      <c r="P1334" s="333" t="s">
        <v>2614</v>
      </c>
    </row>
    <row r="1335" customFormat="false" ht="30" hidden="false" customHeight="false" outlineLevel="0" collapsed="false">
      <c r="A1335" s="351" t="str">
        <f aca="false">IF(O1335&lt;&gt;0,O1335,A1334)</f>
        <v>02387/ORSE</v>
      </c>
      <c r="B1335" s="205" t="s">
        <v>3232</v>
      </c>
      <c r="C1335" s="206" t="s">
        <v>2629</v>
      </c>
      <c r="D1335" s="206" t="s">
        <v>3233</v>
      </c>
      <c r="E1335" s="207" t="s">
        <v>2415</v>
      </c>
      <c r="F1335" s="207" t="s">
        <v>2414</v>
      </c>
      <c r="G1335" s="352" t="n">
        <v>1.05</v>
      </c>
      <c r="H1335" s="253" t="n">
        <v>29.16</v>
      </c>
      <c r="I1335" s="253" t="s">
        <v>2417</v>
      </c>
      <c r="J1335" s="220" t="n">
        <f aca="false">TRUNC((H1335*G1335),2)</f>
        <v>30.61</v>
      </c>
      <c r="M1335" s="220" t="e">
        <f aca="false">VLOOKUP(B1335,'INS-SIN-SD-10-2023'!A:D,4,0)</f>
        <v>#N/A</v>
      </c>
      <c r="N1335" s="220" t="e">
        <f aca="false">M1335=H1335</f>
        <v>#N/A</v>
      </c>
      <c r="P1335" s="333" t="s">
        <v>2614</v>
      </c>
    </row>
    <row r="1336" customFormat="false" ht="30" hidden="false" customHeight="false" outlineLevel="0" collapsed="false">
      <c r="A1336" s="351" t="str">
        <f aca="false">IF(O1336&lt;&gt;0,O1336,A1335)</f>
        <v>02387/ORSE</v>
      </c>
      <c r="B1336" s="205" t="s">
        <v>3234</v>
      </c>
      <c r="C1336" s="206" t="s">
        <v>2629</v>
      </c>
      <c r="D1336" s="206" t="s">
        <v>3235</v>
      </c>
      <c r="E1336" s="207" t="s">
        <v>2415</v>
      </c>
      <c r="F1336" s="207" t="s">
        <v>2515</v>
      </c>
      <c r="G1336" s="352" t="n">
        <v>0.1</v>
      </c>
      <c r="H1336" s="253" t="n">
        <v>29.23</v>
      </c>
      <c r="I1336" s="253" t="s">
        <v>2417</v>
      </c>
      <c r="J1336" s="220" t="n">
        <f aca="false">TRUNC((H1336*G1336),2)</f>
        <v>2.92</v>
      </c>
      <c r="M1336" s="220" t="e">
        <f aca="false">VLOOKUP(B1336,'INS-SIN-SD-10-2023'!A:D,4,0)</f>
        <v>#N/A</v>
      </c>
      <c r="N1336" s="220" t="e">
        <f aca="false">M1336=H1336</f>
        <v>#N/A</v>
      </c>
      <c r="P1336" s="333" t="s">
        <v>2614</v>
      </c>
    </row>
    <row r="1337" customFormat="false" ht="30" hidden="false" customHeight="false" outlineLevel="0" collapsed="false">
      <c r="A1337" s="353" t="s">
        <v>222</v>
      </c>
      <c r="B1337" s="354" t="s">
        <v>2411</v>
      </c>
      <c r="C1337" s="355" t="s">
        <v>3236</v>
      </c>
      <c r="D1337" s="355" t="s">
        <v>3237</v>
      </c>
      <c r="E1337" s="356" t="s">
        <v>2440</v>
      </c>
      <c r="F1337" s="356" t="s">
        <v>2415</v>
      </c>
      <c r="G1337" s="357" t="s">
        <v>2416</v>
      </c>
      <c r="H1337" s="358" t="s">
        <v>2417</v>
      </c>
      <c r="I1337" s="350" t="n">
        <f aca="false">SUMIF(A:A,A1337,J:J)</f>
        <v>304.78</v>
      </c>
      <c r="K1337" s="220" t="e">
        <f aca="false">VLOOKUP(A1337,'CMP-SIN-SD-10-2023'!A:D,4,0)</f>
        <v>#N/A</v>
      </c>
      <c r="L1337" s="220" t="e">
        <f aca="false">K1337=I1337</f>
        <v>#N/A</v>
      </c>
      <c r="P1337" s="333" t="s">
        <v>2418</v>
      </c>
    </row>
    <row r="1338" customFormat="false" ht="15" hidden="false" customHeight="false" outlineLevel="0" collapsed="false">
      <c r="A1338" s="351" t="str">
        <f aca="false">IF(O1338&lt;&gt;0,O1338,A1337)</f>
        <v>271307/AGETOP</v>
      </c>
      <c r="B1338" s="205" t="n">
        <v>88309</v>
      </c>
      <c r="C1338" s="206" t="s">
        <v>3237</v>
      </c>
      <c r="D1338" s="206" t="s">
        <v>2623</v>
      </c>
      <c r="E1338" s="207" t="s">
        <v>2415</v>
      </c>
      <c r="F1338" s="207" t="s">
        <v>2502</v>
      </c>
      <c r="G1338" s="352" t="n">
        <v>1.1192</v>
      </c>
      <c r="H1338" s="253" t="n">
        <f aca="false">VLOOKUP(B1338,'CMP-SIN-SD-10-2023'!A:D,4,0)</f>
        <v>29.53</v>
      </c>
      <c r="I1338" s="253" t="s">
        <v>2417</v>
      </c>
      <c r="J1338" s="220" t="n">
        <f aca="false">TRUNC((H1338*G1338),2)</f>
        <v>33.04</v>
      </c>
      <c r="M1338" s="220" t="n">
        <f aca="false">VLOOKUP(B1338,'CMP-SIN-SD-10-2023'!A:D,4,0)</f>
        <v>29.53</v>
      </c>
      <c r="N1338" s="220" t="n">
        <f aca="false">M1338=H1338</f>
        <v>1</v>
      </c>
      <c r="P1338" s="333" t="s">
        <v>2626</v>
      </c>
    </row>
    <row r="1339" customFormat="false" ht="15" hidden="false" customHeight="false" outlineLevel="0" collapsed="false">
      <c r="A1339" s="351" t="str">
        <f aca="false">IF(O1339&lt;&gt;0,O1339,A1338)</f>
        <v>271307/AGETOP</v>
      </c>
      <c r="B1339" s="205" t="n">
        <v>88316</v>
      </c>
      <c r="C1339" s="206" t="s">
        <v>3237</v>
      </c>
      <c r="D1339" s="206" t="s">
        <v>2512</v>
      </c>
      <c r="E1339" s="207" t="s">
        <v>2415</v>
      </c>
      <c r="F1339" s="207" t="s">
        <v>2502</v>
      </c>
      <c r="G1339" s="352" t="n">
        <v>5.2735</v>
      </c>
      <c r="H1339" s="253" t="n">
        <f aca="false">VLOOKUP(B1339,'CMP-SIN-SD-10-2023'!A:D,4,0)</f>
        <v>21.91</v>
      </c>
      <c r="I1339" s="253" t="s">
        <v>2417</v>
      </c>
      <c r="J1339" s="220" t="n">
        <f aca="false">TRUNC((H1339*G1339),2)</f>
        <v>115.54</v>
      </c>
      <c r="M1339" s="220" t="n">
        <f aca="false">VLOOKUP(B1339,'CMP-SIN-SD-10-2023'!A:D,4,0)</f>
        <v>21.91</v>
      </c>
      <c r="N1339" s="220" t="n">
        <f aca="false">M1339=H1339</f>
        <v>1</v>
      </c>
      <c r="P1339" s="333" t="s">
        <v>2626</v>
      </c>
    </row>
    <row r="1340" customFormat="false" ht="15" hidden="false" customHeight="false" outlineLevel="0" collapsed="false">
      <c r="A1340" s="351" t="str">
        <f aca="false">IF(O1340&lt;&gt;0,O1340,A1339)</f>
        <v>271307/AGETOP</v>
      </c>
      <c r="B1340" s="205" t="n">
        <v>88262</v>
      </c>
      <c r="C1340" s="206" t="s">
        <v>3237</v>
      </c>
      <c r="D1340" s="206" t="s">
        <v>2501</v>
      </c>
      <c r="E1340" s="207" t="s">
        <v>2415</v>
      </c>
      <c r="F1340" s="207" t="s">
        <v>2502</v>
      </c>
      <c r="G1340" s="352" t="n">
        <v>0.3408</v>
      </c>
      <c r="H1340" s="253" t="n">
        <f aca="false">VLOOKUP(B1340,'CMP-SIN-SD-10-2023'!A:D,4,0)</f>
        <v>29.14</v>
      </c>
      <c r="I1340" s="253" t="s">
        <v>2417</v>
      </c>
      <c r="J1340" s="220" t="n">
        <f aca="false">TRUNC((H1340*G1340),2)</f>
        <v>9.93</v>
      </c>
      <c r="M1340" s="220" t="n">
        <f aca="false">VLOOKUP(B1340,'CMP-SIN-SD-10-2023'!A:D,4,0)</f>
        <v>29.14</v>
      </c>
      <c r="N1340" s="220" t="n">
        <f aca="false">M1340=H1340</f>
        <v>1</v>
      </c>
      <c r="P1340" s="333" t="s">
        <v>2626</v>
      </c>
    </row>
    <row r="1341" customFormat="false" ht="15" hidden="false" customHeight="false" outlineLevel="0" collapsed="false">
      <c r="A1341" s="351" t="str">
        <f aca="false">IF(O1341&lt;&gt;0,O1341,A1340)</f>
        <v>271307/AGETOP</v>
      </c>
      <c r="B1341" s="205" t="n">
        <v>88245</v>
      </c>
      <c r="C1341" s="206" t="s">
        <v>3237</v>
      </c>
      <c r="D1341" s="206" t="s">
        <v>2697</v>
      </c>
      <c r="E1341" s="207" t="s">
        <v>2415</v>
      </c>
      <c r="F1341" s="207" t="s">
        <v>2502</v>
      </c>
      <c r="G1341" s="352" t="n">
        <v>0.72</v>
      </c>
      <c r="H1341" s="253" t="n">
        <f aca="false">VLOOKUP(B1341,'CMP-SIN-SD-10-2023'!A:D,4,0)</f>
        <v>29.32</v>
      </c>
      <c r="I1341" s="253" t="s">
        <v>2417</v>
      </c>
      <c r="J1341" s="220" t="n">
        <f aca="false">TRUNC((H1341*G1341),2)</f>
        <v>21.11</v>
      </c>
      <c r="M1341" s="220" t="n">
        <f aca="false">VLOOKUP(B1341,'CMP-SIN-SD-10-2023'!A:D,4,0)</f>
        <v>29.32</v>
      </c>
      <c r="N1341" s="220" t="n">
        <f aca="false">M1341=H1341</f>
        <v>1</v>
      </c>
      <c r="P1341" s="333" t="s">
        <v>2626</v>
      </c>
    </row>
    <row r="1342" customFormat="false" ht="15" hidden="false" customHeight="false" outlineLevel="0" collapsed="false">
      <c r="A1342" s="351" t="str">
        <f aca="false">IF(O1342&lt;&gt;0,O1342,A1341)</f>
        <v>271307/AGETOP</v>
      </c>
      <c r="B1342" s="205" t="n">
        <v>88310</v>
      </c>
      <c r="C1342" s="206" t="s">
        <v>3237</v>
      </c>
      <c r="D1342" s="206" t="s">
        <v>2827</v>
      </c>
      <c r="E1342" s="207" t="s">
        <v>2415</v>
      </c>
      <c r="F1342" s="207" t="s">
        <v>2502</v>
      </c>
      <c r="G1342" s="352" t="n">
        <v>0.0193</v>
      </c>
      <c r="H1342" s="253" t="n">
        <f aca="false">VLOOKUP(B1342,'CMP-SIN-SD-10-2023'!A:D,4,0)</f>
        <v>30.74</v>
      </c>
      <c r="I1342" s="253" t="s">
        <v>2417</v>
      </c>
      <c r="J1342" s="220" t="n">
        <f aca="false">TRUNC((H1342*G1342),2)</f>
        <v>0.59</v>
      </c>
      <c r="M1342" s="220" t="n">
        <f aca="false">VLOOKUP(B1342,'CMP-SIN-SD-10-2023'!A:D,4,0)</f>
        <v>30.74</v>
      </c>
      <c r="N1342" s="220" t="n">
        <f aca="false">M1342=H1342</f>
        <v>1</v>
      </c>
      <c r="P1342" s="333" t="s">
        <v>2626</v>
      </c>
    </row>
    <row r="1343" customFormat="false" ht="30" hidden="false" customHeight="false" outlineLevel="0" collapsed="false">
      <c r="A1343" s="351" t="str">
        <f aca="false">IF(O1343&lt;&gt;0,O1343,A1342)</f>
        <v>271307/AGETOP</v>
      </c>
      <c r="B1343" s="205" t="n">
        <v>88377</v>
      </c>
      <c r="C1343" s="206" t="s">
        <v>3237</v>
      </c>
      <c r="D1343" s="206" t="s">
        <v>2988</v>
      </c>
      <c r="E1343" s="207" t="s">
        <v>2415</v>
      </c>
      <c r="F1343" s="207" t="s">
        <v>2502</v>
      </c>
      <c r="G1343" s="352" t="n">
        <v>0.0507</v>
      </c>
      <c r="H1343" s="253" t="n">
        <f aca="false">VLOOKUP(B1343,'CMP-SIN-SD-10-2023'!A:D,4,0)</f>
        <v>24.34</v>
      </c>
      <c r="I1343" s="253" t="s">
        <v>2417</v>
      </c>
      <c r="J1343" s="220" t="n">
        <f aca="false">TRUNC((H1343*G1343),2)</f>
        <v>1.23</v>
      </c>
      <c r="M1343" s="220" t="n">
        <f aca="false">VLOOKUP(B1343,'CMP-SIN-SD-10-2023'!A:D,4,0)</f>
        <v>24.34</v>
      </c>
      <c r="N1343" s="220" t="n">
        <f aca="false">M1343=H1343</f>
        <v>1</v>
      </c>
      <c r="P1343" s="333" t="s">
        <v>2626</v>
      </c>
    </row>
    <row r="1344" customFormat="false" ht="15" hidden="false" customHeight="false" outlineLevel="0" collapsed="false">
      <c r="A1344" s="351" t="str">
        <f aca="false">IF(O1344&lt;&gt;0,O1344,A1343)</f>
        <v>271307/AGETOP</v>
      </c>
      <c r="B1344" s="205" t="n">
        <v>104</v>
      </c>
      <c r="C1344" s="206" t="s">
        <v>3237</v>
      </c>
      <c r="D1344" s="206" t="s">
        <v>2973</v>
      </c>
      <c r="E1344" s="207" t="s">
        <v>2415</v>
      </c>
      <c r="F1344" s="207" t="s">
        <v>2974</v>
      </c>
      <c r="G1344" s="352" t="n">
        <v>0.0106</v>
      </c>
      <c r="H1344" s="253" t="n">
        <v>82.85</v>
      </c>
      <c r="I1344" s="253" t="s">
        <v>2417</v>
      </c>
      <c r="J1344" s="220" t="n">
        <f aca="false">TRUNC((H1344*G1344),2)</f>
        <v>0.87</v>
      </c>
      <c r="M1344" s="220" t="e">
        <f aca="false">VLOOKUP(B1344,'CMP-SIN-SD-10-2023'!A:D,4,0)</f>
        <v>#N/A</v>
      </c>
      <c r="N1344" s="220" t="e">
        <f aca="false">M1344=H1344</f>
        <v>#N/A</v>
      </c>
      <c r="P1344" s="333" t="s">
        <v>2626</v>
      </c>
    </row>
    <row r="1345" customFormat="false" ht="15" hidden="false" customHeight="false" outlineLevel="0" collapsed="false">
      <c r="A1345" s="351" t="str">
        <f aca="false">IF(O1345&lt;&gt;0,O1345,A1344)</f>
        <v>271307/AGETOP</v>
      </c>
      <c r="B1345" s="205" t="n">
        <v>1215</v>
      </c>
      <c r="C1345" s="206" t="s">
        <v>3237</v>
      </c>
      <c r="D1345" s="206" t="s">
        <v>2975</v>
      </c>
      <c r="E1345" s="207" t="s">
        <v>2415</v>
      </c>
      <c r="F1345" s="207" t="s">
        <v>2976</v>
      </c>
      <c r="G1345" s="352" t="n">
        <v>36.6639</v>
      </c>
      <c r="H1345" s="253" t="n">
        <v>0.39</v>
      </c>
      <c r="I1345" s="253" t="s">
        <v>2417</v>
      </c>
      <c r="J1345" s="220" t="n">
        <f aca="false">TRUNC((H1345*G1345),2)</f>
        <v>14.29</v>
      </c>
      <c r="M1345" s="220" t="e">
        <f aca="false">VLOOKUP(B1345,'INS-SIN-SD-10-2023'!A:D,4,0)</f>
        <v>#N/A</v>
      </c>
      <c r="N1345" s="220" t="e">
        <f aca="false">M1345=H1345</f>
        <v>#N/A</v>
      </c>
      <c r="P1345" s="333" t="s">
        <v>2626</v>
      </c>
    </row>
    <row r="1346" customFormat="false" ht="15" hidden="false" customHeight="false" outlineLevel="0" collapsed="false">
      <c r="A1346" s="351" t="str">
        <f aca="false">IF(O1346&lt;&gt;0,O1346,A1345)</f>
        <v>271307/AGETOP</v>
      </c>
      <c r="B1346" s="205" t="n">
        <v>1858</v>
      </c>
      <c r="C1346" s="206" t="s">
        <v>3237</v>
      </c>
      <c r="D1346" s="206" t="s">
        <v>3238</v>
      </c>
      <c r="E1346" s="207" t="s">
        <v>2415</v>
      </c>
      <c r="F1346" s="207" t="s">
        <v>2949</v>
      </c>
      <c r="G1346" s="352" t="n">
        <v>0.758</v>
      </c>
      <c r="H1346" s="253" t="n">
        <v>5.24</v>
      </c>
      <c r="I1346" s="253" t="s">
        <v>2417</v>
      </c>
      <c r="J1346" s="220" t="n">
        <f aca="false">TRUNC((H1346*G1346),2)</f>
        <v>3.97</v>
      </c>
      <c r="M1346" s="220" t="e">
        <f aca="false">VLOOKUP(B1346,'CMP-SIN-SD-10-2023'!A:D,4,0)</f>
        <v>#N/A</v>
      </c>
      <c r="N1346" s="220" t="e">
        <f aca="false">M1346=H1346</f>
        <v>#N/A</v>
      </c>
      <c r="P1346" s="333" t="s">
        <v>2626</v>
      </c>
    </row>
    <row r="1347" customFormat="false" ht="15" hidden="false" customHeight="false" outlineLevel="0" collapsed="false">
      <c r="A1347" s="351" t="str">
        <f aca="false">IF(O1347&lt;&gt;0,O1347,A1346)</f>
        <v>271307/AGETOP</v>
      </c>
      <c r="B1347" s="205" t="n">
        <v>2023</v>
      </c>
      <c r="C1347" s="206" t="s">
        <v>3237</v>
      </c>
      <c r="D1347" s="206" t="s">
        <v>3239</v>
      </c>
      <c r="E1347" s="207" t="s">
        <v>2415</v>
      </c>
      <c r="F1347" s="207" t="s">
        <v>2949</v>
      </c>
      <c r="G1347" s="352" t="n">
        <v>1.0698</v>
      </c>
      <c r="H1347" s="253" t="n">
        <v>5.63</v>
      </c>
      <c r="I1347" s="253" t="s">
        <v>2417</v>
      </c>
      <c r="J1347" s="220" t="n">
        <f aca="false">TRUNC((H1347*G1347),2)</f>
        <v>6.02</v>
      </c>
      <c r="M1347" s="220" t="e">
        <f aca="false">VLOOKUP(B1347,'INS-SIN-SD-10-2023'!A:D,4,0)</f>
        <v>#N/A</v>
      </c>
      <c r="N1347" s="220" t="e">
        <f aca="false">M1347=H1347</f>
        <v>#N/A</v>
      </c>
      <c r="P1347" s="333" t="s">
        <v>2626</v>
      </c>
    </row>
    <row r="1348" customFormat="false" ht="15" hidden="false" customHeight="false" outlineLevel="0" collapsed="false">
      <c r="A1348" s="351" t="str">
        <f aca="false">IF(O1348&lt;&gt;0,O1348,A1347)</f>
        <v>271307/AGETOP</v>
      </c>
      <c r="B1348" s="205" t="n">
        <v>2386</v>
      </c>
      <c r="C1348" s="206" t="s">
        <v>3237</v>
      </c>
      <c r="D1348" s="206" t="s">
        <v>3240</v>
      </c>
      <c r="E1348" s="207" t="s">
        <v>2415</v>
      </c>
      <c r="F1348" s="207" t="s">
        <v>2974</v>
      </c>
      <c r="G1348" s="352" t="n">
        <v>0.0282</v>
      </c>
      <c r="H1348" s="253" t="n">
        <v>85.36</v>
      </c>
      <c r="I1348" s="253" t="s">
        <v>2417</v>
      </c>
      <c r="J1348" s="220" t="n">
        <f aca="false">TRUNC((H1348*G1348),2)</f>
        <v>2.4</v>
      </c>
      <c r="M1348" s="220" t="e">
        <f aca="false">VLOOKUP(B1348,'CMP-SIN-SD-10-2023'!A:D,4,0)</f>
        <v>#N/A</v>
      </c>
      <c r="N1348" s="220" t="e">
        <f aca="false">M1348=H1348</f>
        <v>#N/A</v>
      </c>
      <c r="P1348" s="333" t="s">
        <v>2626</v>
      </c>
    </row>
    <row r="1349" customFormat="false" ht="15" hidden="false" customHeight="false" outlineLevel="0" collapsed="false">
      <c r="A1349" s="351" t="str">
        <f aca="false">IF(O1349&lt;&gt;0,O1349,A1348)</f>
        <v>271307/AGETOP</v>
      </c>
      <c r="B1349" s="205" t="n">
        <v>1861</v>
      </c>
      <c r="C1349" s="206" t="s">
        <v>3237</v>
      </c>
      <c r="D1349" s="206" t="s">
        <v>3241</v>
      </c>
      <c r="E1349" s="207" t="s">
        <v>2415</v>
      </c>
      <c r="F1349" s="207" t="s">
        <v>2976</v>
      </c>
      <c r="G1349" s="352" t="n">
        <v>0.0805</v>
      </c>
      <c r="H1349" s="253" t="n">
        <v>5.99</v>
      </c>
      <c r="I1349" s="253" t="s">
        <v>2417</v>
      </c>
      <c r="J1349" s="220" t="n">
        <f aca="false">TRUNC((H1349*G1349),2)</f>
        <v>0.48</v>
      </c>
      <c r="M1349" s="220" t="e">
        <f aca="false">VLOOKUP(B1349,'INS-SIN-SD-10-2023'!A:D,4,0)</f>
        <v>#N/A</v>
      </c>
      <c r="N1349" s="220" t="e">
        <f aca="false">M1349=H1349</f>
        <v>#N/A</v>
      </c>
      <c r="P1349" s="333" t="s">
        <v>2626</v>
      </c>
    </row>
    <row r="1350" customFormat="false" ht="15" hidden="false" customHeight="false" outlineLevel="0" collapsed="false">
      <c r="A1350" s="351" t="str">
        <f aca="false">IF(O1350&lt;&gt;0,O1350,A1349)</f>
        <v>271307/AGETOP</v>
      </c>
      <c r="B1350" s="205" t="n">
        <v>2426</v>
      </c>
      <c r="C1350" s="206" t="s">
        <v>3237</v>
      </c>
      <c r="D1350" s="206" t="s">
        <v>3242</v>
      </c>
      <c r="E1350" s="207" t="s">
        <v>2415</v>
      </c>
      <c r="F1350" s="207" t="s">
        <v>2976</v>
      </c>
      <c r="G1350" s="352" t="n">
        <v>0.0147</v>
      </c>
      <c r="H1350" s="253" t="n">
        <v>6.5</v>
      </c>
      <c r="I1350" s="253" t="s">
        <v>2417</v>
      </c>
      <c r="J1350" s="220" t="n">
        <f aca="false">TRUNC((H1350*G1350),2)</f>
        <v>0.09</v>
      </c>
      <c r="M1350" s="220" t="e">
        <f aca="false">VLOOKUP(B1350,'INS-SIN-SD-10-2023'!A:D,4,0)</f>
        <v>#N/A</v>
      </c>
      <c r="N1350" s="220" t="e">
        <f aca="false">M1350=H1350</f>
        <v>#N/A</v>
      </c>
      <c r="P1350" s="333" t="s">
        <v>2626</v>
      </c>
    </row>
    <row r="1351" customFormat="false" ht="15" hidden="false" customHeight="false" outlineLevel="0" collapsed="false">
      <c r="A1351" s="351" t="str">
        <f aca="false">IF(O1351&lt;&gt;0,O1351,A1350)</f>
        <v>271307/AGETOP</v>
      </c>
      <c r="B1351" s="205" t="n">
        <v>102</v>
      </c>
      <c r="C1351" s="206" t="s">
        <v>3237</v>
      </c>
      <c r="D1351" s="206" t="s">
        <v>3243</v>
      </c>
      <c r="E1351" s="207" t="s">
        <v>2415</v>
      </c>
      <c r="F1351" s="207" t="s">
        <v>2976</v>
      </c>
      <c r="G1351" s="352" t="n">
        <v>0.1867</v>
      </c>
      <c r="H1351" s="253" t="n">
        <v>6.75</v>
      </c>
      <c r="I1351" s="253" t="s">
        <v>2417</v>
      </c>
      <c r="J1351" s="220" t="n">
        <f aca="false">TRUNC((H1351*G1351),2)</f>
        <v>1.26</v>
      </c>
      <c r="M1351" s="220" t="e">
        <f aca="false">VLOOKUP(B1351,'CMP-SIN-SD-10-2023'!A:D,4,0)</f>
        <v>#N/A</v>
      </c>
      <c r="N1351" s="220" t="e">
        <f aca="false">M1351=H1351</f>
        <v>#N/A</v>
      </c>
      <c r="P1351" s="333" t="s">
        <v>2626</v>
      </c>
    </row>
    <row r="1352" customFormat="false" ht="15" hidden="false" customHeight="false" outlineLevel="0" collapsed="false">
      <c r="A1352" s="351" t="str">
        <f aca="false">IF(O1352&lt;&gt;0,O1352,A1351)</f>
        <v>271307/AGETOP</v>
      </c>
      <c r="B1352" s="205" t="n">
        <v>1221</v>
      </c>
      <c r="C1352" s="206" t="s">
        <v>3237</v>
      </c>
      <c r="D1352" s="206" t="s">
        <v>3244</v>
      </c>
      <c r="E1352" s="207" t="s">
        <v>2415</v>
      </c>
      <c r="F1352" s="207" t="s">
        <v>2976</v>
      </c>
      <c r="G1352" s="352" t="n">
        <v>1.272</v>
      </c>
      <c r="H1352" s="253" t="n">
        <v>0.54</v>
      </c>
      <c r="I1352" s="253" t="s">
        <v>2417</v>
      </c>
      <c r="J1352" s="220" t="n">
        <f aca="false">TRUNC((H1352*G1352),2)</f>
        <v>0.68</v>
      </c>
      <c r="M1352" s="220" t="e">
        <f aca="false">VLOOKUP(B1352,'INS-SIN-SD-10-2023'!A:D,4,0)</f>
        <v>#N/A</v>
      </c>
      <c r="N1352" s="220" t="e">
        <f aca="false">M1352=H1352</f>
        <v>#N/A</v>
      </c>
      <c r="P1352" s="333" t="s">
        <v>2626</v>
      </c>
    </row>
    <row r="1353" customFormat="false" ht="15" hidden="false" customHeight="false" outlineLevel="0" collapsed="false">
      <c r="A1353" s="351" t="str">
        <f aca="false">IF(O1353&lt;&gt;0,O1353,A1352)</f>
        <v>271307/AGETOP</v>
      </c>
      <c r="B1353" s="205" t="n">
        <v>2448</v>
      </c>
      <c r="C1353" s="206" t="s">
        <v>3237</v>
      </c>
      <c r="D1353" s="206" t="s">
        <v>3245</v>
      </c>
      <c r="E1353" s="207" t="s">
        <v>2415</v>
      </c>
      <c r="F1353" s="207" t="s">
        <v>2976</v>
      </c>
      <c r="G1353" s="352" t="n">
        <v>2.9333</v>
      </c>
      <c r="H1353" s="253" t="n">
        <v>4.45</v>
      </c>
      <c r="I1353" s="253" t="s">
        <v>2417</v>
      </c>
      <c r="J1353" s="220" t="n">
        <f aca="false">TRUNC((H1353*G1353),2)</f>
        <v>13.05</v>
      </c>
      <c r="M1353" s="220" t="e">
        <f aca="false">VLOOKUP(B1353,'INS-SIN-SD-10-2023'!A:D,4,0)</f>
        <v>#N/A</v>
      </c>
      <c r="N1353" s="220" t="e">
        <f aca="false">M1353=H1353</f>
        <v>#N/A</v>
      </c>
      <c r="P1353" s="333" t="s">
        <v>2626</v>
      </c>
    </row>
    <row r="1354" customFormat="false" ht="15" hidden="false" customHeight="false" outlineLevel="0" collapsed="false">
      <c r="A1354" s="351" t="str">
        <f aca="false">IF(O1354&lt;&gt;0,O1354,A1353)</f>
        <v>271307/AGETOP</v>
      </c>
      <c r="B1354" s="205" t="n">
        <v>2804</v>
      </c>
      <c r="C1354" s="206" t="s">
        <v>3237</v>
      </c>
      <c r="D1354" s="206" t="s">
        <v>3246</v>
      </c>
      <c r="E1354" s="207" t="s">
        <v>2415</v>
      </c>
      <c r="F1354" s="207" t="s">
        <v>2974</v>
      </c>
      <c r="G1354" s="352" t="n">
        <v>0.0953</v>
      </c>
      <c r="H1354" s="253" t="n">
        <v>90</v>
      </c>
      <c r="I1354" s="253" t="s">
        <v>2417</v>
      </c>
      <c r="J1354" s="220" t="n">
        <f aca="false">TRUNC((H1354*G1354),2)</f>
        <v>8.57</v>
      </c>
      <c r="M1354" s="220" t="e">
        <f aca="false">VLOOKUP(B1354,'INS-SIN-SD-10-2023'!A:D,4,0)</f>
        <v>#N/A</v>
      </c>
      <c r="N1354" s="220" t="e">
        <f aca="false">M1354=H1354</f>
        <v>#N/A</v>
      </c>
      <c r="P1354" s="333" t="s">
        <v>2626</v>
      </c>
    </row>
    <row r="1355" customFormat="false" ht="15" hidden="false" customHeight="false" outlineLevel="0" collapsed="false">
      <c r="A1355" s="351" t="str">
        <f aca="false">IF(O1355&lt;&gt;0,O1355,A1354)</f>
        <v>271307/AGETOP</v>
      </c>
      <c r="B1355" s="205" t="n">
        <v>2497</v>
      </c>
      <c r="C1355" s="206" t="s">
        <v>3237</v>
      </c>
      <c r="D1355" s="206" t="s">
        <v>3247</v>
      </c>
      <c r="E1355" s="207" t="s">
        <v>2415</v>
      </c>
      <c r="F1355" s="207" t="s">
        <v>2974</v>
      </c>
      <c r="G1355" s="352" t="n">
        <v>0.0769</v>
      </c>
      <c r="H1355" s="253" t="n">
        <v>74.9</v>
      </c>
      <c r="I1355" s="253" t="s">
        <v>2417</v>
      </c>
      <c r="J1355" s="220" t="n">
        <f aca="false">TRUNC((H1355*G1355),2)</f>
        <v>5.75</v>
      </c>
      <c r="M1355" s="220" t="e">
        <f aca="false">VLOOKUP(B1355,'INS-SIN-SD-10-2023'!A:D,4,0)</f>
        <v>#N/A</v>
      </c>
      <c r="N1355" s="220" t="e">
        <f aca="false">M1355=H1355</f>
        <v>#N/A</v>
      </c>
      <c r="P1355" s="333" t="s">
        <v>2626</v>
      </c>
    </row>
    <row r="1356" customFormat="false" ht="15" hidden="false" customHeight="false" outlineLevel="0" collapsed="false">
      <c r="A1356" s="351" t="str">
        <f aca="false">IF(O1356&lt;&gt;0,O1356,A1355)</f>
        <v>271307/AGETOP</v>
      </c>
      <c r="B1356" s="205" t="n">
        <v>2438</v>
      </c>
      <c r="C1356" s="206" t="s">
        <v>3237</v>
      </c>
      <c r="D1356" s="206" t="s">
        <v>3248</v>
      </c>
      <c r="E1356" s="207" t="s">
        <v>2415</v>
      </c>
      <c r="F1356" s="207" t="s">
        <v>2976</v>
      </c>
      <c r="G1356" s="352" t="n">
        <v>7.3333</v>
      </c>
      <c r="H1356" s="253" t="n">
        <v>4.1</v>
      </c>
      <c r="I1356" s="253" t="s">
        <v>2417</v>
      </c>
      <c r="J1356" s="220" t="n">
        <f aca="false">TRUNC((H1356*G1356),2)</f>
        <v>30.06</v>
      </c>
      <c r="M1356" s="220" t="e">
        <f aca="false">VLOOKUP(B1356,'CMP-SIN-SD-10-2023'!A:D,4,0)</f>
        <v>#N/A</v>
      </c>
      <c r="N1356" s="220" t="e">
        <f aca="false">M1356=H1356</f>
        <v>#N/A</v>
      </c>
      <c r="P1356" s="333" t="s">
        <v>2626</v>
      </c>
    </row>
    <row r="1357" customFormat="false" ht="15" hidden="false" customHeight="false" outlineLevel="0" collapsed="false">
      <c r="A1357" s="351" t="str">
        <f aca="false">IF(O1357&lt;&gt;0,O1357,A1356)</f>
        <v>271307/AGETOP</v>
      </c>
      <c r="B1357" s="205" t="n">
        <v>2069</v>
      </c>
      <c r="C1357" s="206" t="s">
        <v>3237</v>
      </c>
      <c r="D1357" s="206" t="s">
        <v>3249</v>
      </c>
      <c r="E1357" s="207" t="s">
        <v>2415</v>
      </c>
      <c r="F1357" s="207" t="s">
        <v>2625</v>
      </c>
      <c r="G1357" s="352" t="n">
        <v>23.76</v>
      </c>
      <c r="H1357" s="253" t="n">
        <v>1.2</v>
      </c>
      <c r="I1357" s="253" t="s">
        <v>2417</v>
      </c>
      <c r="J1357" s="220" t="n">
        <f aca="false">TRUNC((H1357*G1357),2)</f>
        <v>28.51</v>
      </c>
      <c r="M1357" s="220" t="e">
        <f aca="false">VLOOKUP(B1357,'INS-SIN-SD-10-2023'!A:D,4,0)</f>
        <v>#N/A</v>
      </c>
      <c r="N1357" s="220" t="e">
        <f aca="false">M1357=H1357</f>
        <v>#N/A</v>
      </c>
      <c r="P1357" s="333" t="s">
        <v>2626</v>
      </c>
    </row>
    <row r="1358" customFormat="false" ht="30" hidden="false" customHeight="false" outlineLevel="0" collapsed="false">
      <c r="A1358" s="351" t="str">
        <f aca="false">IF(O1358&lt;&gt;0,O1358,A1357)</f>
        <v>271307/AGETOP</v>
      </c>
      <c r="B1358" s="205" t="n">
        <v>1896</v>
      </c>
      <c r="C1358" s="206" t="s">
        <v>3237</v>
      </c>
      <c r="D1358" s="206" t="s">
        <v>3250</v>
      </c>
      <c r="E1358" s="207" t="s">
        <v>2415</v>
      </c>
      <c r="F1358" s="207" t="s">
        <v>2978</v>
      </c>
      <c r="G1358" s="352" t="n">
        <v>0.6213</v>
      </c>
      <c r="H1358" s="253" t="n">
        <v>10</v>
      </c>
      <c r="I1358" s="253" t="s">
        <v>2417</v>
      </c>
      <c r="J1358" s="220" t="n">
        <f aca="false">TRUNC((H1358*G1358),2)</f>
        <v>6.21</v>
      </c>
      <c r="M1358" s="220" t="e">
        <f aca="false">VLOOKUP(B1358,'CMP-SIN-SD-10-2023'!A:D,4,0)</f>
        <v>#N/A</v>
      </c>
      <c r="N1358" s="220" t="e">
        <f aca="false">M1358=H1358</f>
        <v>#N/A</v>
      </c>
      <c r="P1358" s="333" t="s">
        <v>2626</v>
      </c>
    </row>
    <row r="1359" customFormat="false" ht="15" hidden="false" customHeight="false" outlineLevel="0" collapsed="false">
      <c r="A1359" s="351" t="str">
        <f aca="false">IF(O1359&lt;&gt;0,O1359,A1358)</f>
        <v>271307/AGETOP</v>
      </c>
      <c r="B1359" s="205" t="n">
        <v>2049</v>
      </c>
      <c r="C1359" s="206" t="s">
        <v>3237</v>
      </c>
      <c r="D1359" s="206" t="s">
        <v>3251</v>
      </c>
      <c r="E1359" s="207" t="s">
        <v>2415</v>
      </c>
      <c r="F1359" s="207" t="s">
        <v>3029</v>
      </c>
      <c r="G1359" s="352" t="n">
        <v>0.0713</v>
      </c>
      <c r="H1359" s="253" t="n">
        <v>15.94</v>
      </c>
      <c r="I1359" s="253" t="s">
        <v>2417</v>
      </c>
      <c r="J1359" s="220" t="n">
        <f aca="false">TRUNC((H1359*G1359),2)</f>
        <v>1.13</v>
      </c>
      <c r="M1359" s="220" t="e">
        <f aca="false">VLOOKUP(B1359,'INS-SIN-SD-10-2023'!A:D,4,0)</f>
        <v>#N/A</v>
      </c>
      <c r="N1359" s="220" t="e">
        <f aca="false">M1359=H1359</f>
        <v>#N/A</v>
      </c>
      <c r="P1359" s="333" t="s">
        <v>2626</v>
      </c>
    </row>
    <row r="1360" customFormat="false" ht="30" hidden="false" customHeight="false" outlineLevel="0" collapsed="false">
      <c r="A1360" s="353" t="s">
        <v>470</v>
      </c>
      <c r="B1360" s="354" t="s">
        <v>2411</v>
      </c>
      <c r="C1360" s="355" t="s">
        <v>3252</v>
      </c>
      <c r="D1360" s="355" t="s">
        <v>2985</v>
      </c>
      <c r="E1360" s="356" t="s">
        <v>2414</v>
      </c>
      <c r="F1360" s="356" t="s">
        <v>2415</v>
      </c>
      <c r="G1360" s="357" t="s">
        <v>2416</v>
      </c>
      <c r="H1360" s="358" t="s">
        <v>2417</v>
      </c>
      <c r="I1360" s="350" t="n">
        <f aca="false">SUMIF(A:A,A1360,J:J)</f>
        <v>328.23</v>
      </c>
      <c r="K1360" s="220" t="e">
        <f aca="false">VLOOKUP(A1360,'CMP-SIN-SD-10-2023'!A:D,4,0)</f>
        <v>#N/A</v>
      </c>
      <c r="L1360" s="220" t="e">
        <f aca="false">K1360=I1360</f>
        <v>#N/A</v>
      </c>
      <c r="P1360" s="333" t="s">
        <v>2418</v>
      </c>
    </row>
    <row r="1361" customFormat="false" ht="15" hidden="false" customHeight="false" outlineLevel="0" collapsed="false">
      <c r="A1361" s="351" t="str">
        <f aca="false">IF(O1361&lt;&gt;0,O1361,A1360)</f>
        <v>C4065/SEINFRA</v>
      </c>
      <c r="B1361" s="205" t="s">
        <v>3253</v>
      </c>
      <c r="C1361" s="206" t="s">
        <v>2985</v>
      </c>
      <c r="D1361" s="206" t="s">
        <v>3254</v>
      </c>
      <c r="E1361" s="207" t="s">
        <v>2415</v>
      </c>
      <c r="F1361" s="207" t="s">
        <v>2438</v>
      </c>
      <c r="G1361" s="352" t="n">
        <v>0.025</v>
      </c>
      <c r="H1361" s="253" t="n">
        <v>389.91</v>
      </c>
      <c r="I1361" s="253" t="s">
        <v>2417</v>
      </c>
      <c r="J1361" s="220" t="n">
        <f aca="false">TRUNC((H1361*G1361),2)</f>
        <v>9.74</v>
      </c>
      <c r="M1361" s="220" t="e">
        <f aca="false">VLOOKUP(B1361,'INS-SIN-SD-10-2023'!A:D,4,0)</f>
        <v>#N/A</v>
      </c>
      <c r="N1361" s="220" t="e">
        <f aca="false">M1361=H1361</f>
        <v>#N/A</v>
      </c>
      <c r="P1361" s="333" t="s">
        <v>2418</v>
      </c>
    </row>
    <row r="1362" customFormat="false" ht="15" hidden="false" customHeight="false" outlineLevel="0" collapsed="false">
      <c r="A1362" s="351" t="str">
        <f aca="false">IF(O1362&lt;&gt;0,O1362,A1361)</f>
        <v>C4065/SEINFRA</v>
      </c>
      <c r="B1362" s="205" t="n">
        <v>88309</v>
      </c>
      <c r="C1362" s="206" t="s">
        <v>2985</v>
      </c>
      <c r="D1362" s="206" t="s">
        <v>2623</v>
      </c>
      <c r="E1362" s="207" t="s">
        <v>2415</v>
      </c>
      <c r="F1362" s="207" t="s">
        <v>2502</v>
      </c>
      <c r="G1362" s="352" t="n">
        <v>1.5</v>
      </c>
      <c r="H1362" s="253" t="n">
        <f aca="false">VLOOKUP(B1362,'CMP-SIN-SD-10-2023'!A:D,4,0)</f>
        <v>29.53</v>
      </c>
      <c r="I1362" s="253" t="s">
        <v>2417</v>
      </c>
      <c r="J1362" s="220" t="n">
        <f aca="false">TRUNC((H1362*G1362),2)</f>
        <v>44.29</v>
      </c>
      <c r="M1362" s="220" t="n">
        <f aca="false">VLOOKUP(B1362,'CMP-SIN-SD-10-2023'!A:D,4,0)</f>
        <v>29.53</v>
      </c>
      <c r="N1362" s="220" t="n">
        <f aca="false">M1362=H1362</f>
        <v>1</v>
      </c>
      <c r="P1362" s="333" t="s">
        <v>2632</v>
      </c>
    </row>
    <row r="1363" customFormat="false" ht="15" hidden="false" customHeight="false" outlineLevel="0" collapsed="false">
      <c r="A1363" s="351" t="str">
        <f aca="false">IF(O1363&lt;&gt;0,O1363,A1362)</f>
        <v>C4065/SEINFRA</v>
      </c>
      <c r="B1363" s="205" t="n">
        <v>88316</v>
      </c>
      <c r="C1363" s="206" t="s">
        <v>2985</v>
      </c>
      <c r="D1363" s="206" t="s">
        <v>2512</v>
      </c>
      <c r="E1363" s="207" t="s">
        <v>2415</v>
      </c>
      <c r="F1363" s="207" t="s">
        <v>2502</v>
      </c>
      <c r="G1363" s="352" t="n">
        <v>1.75</v>
      </c>
      <c r="H1363" s="253" t="n">
        <f aca="false">VLOOKUP(B1363,'CMP-SIN-SD-10-2023'!A:D,4,0)</f>
        <v>21.91</v>
      </c>
      <c r="I1363" s="253" t="s">
        <v>2417</v>
      </c>
      <c r="J1363" s="220" t="n">
        <f aca="false">TRUNC((H1363*G1363),2)</f>
        <v>38.34</v>
      </c>
      <c r="M1363" s="220" t="n">
        <f aca="false">VLOOKUP(B1363,'CMP-SIN-SD-10-2023'!A:D,4,0)</f>
        <v>21.91</v>
      </c>
      <c r="N1363" s="220" t="n">
        <f aca="false">M1363=H1363</f>
        <v>1</v>
      </c>
      <c r="P1363" s="333" t="s">
        <v>2632</v>
      </c>
    </row>
    <row r="1364" customFormat="false" ht="15" hidden="false" customHeight="false" outlineLevel="0" collapsed="false">
      <c r="A1364" s="351" t="str">
        <f aca="false">IF(O1364&lt;&gt;0,O1364,A1363)</f>
        <v>C4065/SEINFRA</v>
      </c>
      <c r="B1364" s="205" t="s">
        <v>3255</v>
      </c>
      <c r="C1364" s="206" t="s">
        <v>2985</v>
      </c>
      <c r="D1364" s="206" t="s">
        <v>3256</v>
      </c>
      <c r="E1364" s="207" t="s">
        <v>2415</v>
      </c>
      <c r="F1364" s="207" t="s">
        <v>2515</v>
      </c>
      <c r="G1364" s="352" t="n">
        <v>2.6</v>
      </c>
      <c r="H1364" s="253" t="n">
        <v>0.46</v>
      </c>
      <c r="I1364" s="253" t="s">
        <v>2417</v>
      </c>
      <c r="J1364" s="220" t="n">
        <f aca="false">TRUNC((H1364*G1364),2)</f>
        <v>1.19</v>
      </c>
      <c r="M1364" s="220" t="e">
        <f aca="false">VLOOKUP(B1364,'INS-SIN-SD-10-2023'!A:D,4,0)</f>
        <v>#N/A</v>
      </c>
      <c r="N1364" s="220" t="e">
        <f aca="false">M1364=H1364</f>
        <v>#N/A</v>
      </c>
      <c r="P1364" s="333" t="s">
        <v>2632</v>
      </c>
    </row>
    <row r="1365" customFormat="false" ht="15" hidden="false" customHeight="false" outlineLevel="0" collapsed="false">
      <c r="A1365" s="351" t="str">
        <f aca="false">IF(O1365&lt;&gt;0,O1365,A1364)</f>
        <v>C4065/SEINFRA</v>
      </c>
      <c r="B1365" s="205" t="s">
        <v>3257</v>
      </c>
      <c r="C1365" s="206" t="s">
        <v>2985</v>
      </c>
      <c r="D1365" s="206" t="s">
        <v>3258</v>
      </c>
      <c r="E1365" s="207" t="s">
        <v>2415</v>
      </c>
      <c r="F1365" s="207" t="s">
        <v>2414</v>
      </c>
      <c r="G1365" s="352" t="n">
        <v>1.05</v>
      </c>
      <c r="H1365" s="253" t="n">
        <v>222.64</v>
      </c>
      <c r="I1365" s="253" t="s">
        <v>2417</v>
      </c>
      <c r="J1365" s="220" t="n">
        <f aca="false">TRUNC((H1365*G1365),2)</f>
        <v>233.77</v>
      </c>
      <c r="M1365" s="220" t="e">
        <f aca="false">VLOOKUP(B1365,'INS-SIN-SD-10-2023'!A:D,4,0)</f>
        <v>#N/A</v>
      </c>
      <c r="N1365" s="220" t="e">
        <f aca="false">M1365=H1365</f>
        <v>#N/A</v>
      </c>
      <c r="P1365" s="333" t="s">
        <v>2632</v>
      </c>
    </row>
    <row r="1366" customFormat="false" ht="15" hidden="false" customHeight="false" outlineLevel="0" collapsed="false">
      <c r="A1366" s="351" t="str">
        <f aca="false">IF(O1366&lt;&gt;0,O1366,A1365)</f>
        <v>C4065/SEINFRA</v>
      </c>
      <c r="B1366" s="205" t="s">
        <v>3259</v>
      </c>
      <c r="C1366" s="206" t="s">
        <v>2985</v>
      </c>
      <c r="D1366" s="206" t="s">
        <v>3260</v>
      </c>
      <c r="E1366" s="207" t="s">
        <v>2415</v>
      </c>
      <c r="F1366" s="207" t="s">
        <v>2515</v>
      </c>
      <c r="G1366" s="352" t="n">
        <v>0.25</v>
      </c>
      <c r="H1366" s="253" t="n">
        <v>3.62</v>
      </c>
      <c r="I1366" s="253" t="s">
        <v>2417</v>
      </c>
      <c r="J1366" s="220" t="n">
        <f aca="false">TRUNC((H1366*G1366),2)</f>
        <v>0.9</v>
      </c>
      <c r="M1366" s="220" t="e">
        <f aca="false">VLOOKUP(B1366,'INS-SIN-SD-10-2023'!A:D,4,0)</f>
        <v>#N/A</v>
      </c>
      <c r="N1366" s="220" t="e">
        <f aca="false">M1366=H1366</f>
        <v>#N/A</v>
      </c>
      <c r="P1366" s="333" t="s">
        <v>2632</v>
      </c>
    </row>
    <row r="1367" customFormat="false" ht="15" hidden="false" customHeight="false" outlineLevel="0" collapsed="false">
      <c r="A1367" s="353" t="s">
        <v>441</v>
      </c>
      <c r="B1367" s="354" t="s">
        <v>2411</v>
      </c>
      <c r="C1367" s="355" t="s">
        <v>3261</v>
      </c>
      <c r="D1367" s="355" t="s">
        <v>3040</v>
      </c>
      <c r="E1367" s="356" t="s">
        <v>2440</v>
      </c>
      <c r="F1367" s="356" t="s">
        <v>2415</v>
      </c>
      <c r="G1367" s="357" t="s">
        <v>2416</v>
      </c>
      <c r="H1367" s="358" t="s">
        <v>2417</v>
      </c>
      <c r="I1367" s="350" t="n">
        <f aca="false">SUMIF(A:A,A1367,J:J)</f>
        <v>152.99</v>
      </c>
      <c r="K1367" s="220" t="e">
        <f aca="false">VLOOKUP(A1367,'CMP-SIN-SD-10-2023'!A:D,4,0)</f>
        <v>#N/A</v>
      </c>
      <c r="L1367" s="220" t="e">
        <f aca="false">K1367=I1367</f>
        <v>#N/A</v>
      </c>
      <c r="P1367" s="333" t="s">
        <v>2418</v>
      </c>
    </row>
    <row r="1368" customFormat="false" ht="15" hidden="false" customHeight="false" outlineLevel="0" collapsed="false">
      <c r="A1368" s="351" t="str">
        <f aca="false">IF(O1368&lt;&gt;0,O1368,A1367)</f>
        <v>04629/ORSE</v>
      </c>
      <c r="B1368" s="205" t="n">
        <v>88316</v>
      </c>
      <c r="C1368" s="206" t="s">
        <v>2629</v>
      </c>
      <c r="D1368" s="206" t="s">
        <v>2512</v>
      </c>
      <c r="E1368" s="207" t="s">
        <v>2415</v>
      </c>
      <c r="F1368" s="207" t="s">
        <v>2502</v>
      </c>
      <c r="G1368" s="352" t="n">
        <v>1.0744</v>
      </c>
      <c r="H1368" s="253" t="n">
        <f aca="false">VLOOKUP(B1368,'CMP-SIN-SD-10-2023'!A:D,4,0)</f>
        <v>21.91</v>
      </c>
      <c r="I1368" s="253" t="s">
        <v>2417</v>
      </c>
      <c r="J1368" s="220" t="n">
        <f aca="false">TRUNC((H1368*G1368),2)</f>
        <v>23.54</v>
      </c>
      <c r="M1368" s="220" t="n">
        <f aca="false">VLOOKUP(B1368,'CMP-SIN-SD-10-2023'!A:D,4,0)</f>
        <v>21.91</v>
      </c>
      <c r="N1368" s="220" t="n">
        <f aca="false">M1368=H1368</f>
        <v>1</v>
      </c>
      <c r="P1368" s="333" t="s">
        <v>2614</v>
      </c>
    </row>
    <row r="1369" customFormat="false" ht="15" hidden="false" customHeight="false" outlineLevel="0" collapsed="false">
      <c r="A1369" s="351" t="str">
        <f aca="false">IF(O1369&lt;&gt;0,O1369,A1368)</f>
        <v>04629/ORSE</v>
      </c>
      <c r="B1369" s="205" t="n">
        <v>88309</v>
      </c>
      <c r="C1369" s="206" t="s">
        <v>2629</v>
      </c>
      <c r="D1369" s="206" t="s">
        <v>2623</v>
      </c>
      <c r="E1369" s="207" t="s">
        <v>2415</v>
      </c>
      <c r="F1369" s="207" t="s">
        <v>2502</v>
      </c>
      <c r="G1369" s="352" t="n">
        <v>0.0101</v>
      </c>
      <c r="H1369" s="253" t="n">
        <f aca="false">VLOOKUP(B1369,'CMP-SIN-SD-10-2023'!A:D,4,0)</f>
        <v>29.53</v>
      </c>
      <c r="I1369" s="253" t="s">
        <v>2417</v>
      </c>
      <c r="J1369" s="220" t="n">
        <f aca="false">TRUNC((H1369*G1369),2)</f>
        <v>0.29</v>
      </c>
      <c r="M1369" s="220" t="n">
        <f aca="false">VLOOKUP(B1369,'CMP-SIN-SD-10-2023'!A:D,4,0)</f>
        <v>29.53</v>
      </c>
      <c r="N1369" s="220" t="n">
        <f aca="false">M1369=H1369</f>
        <v>1</v>
      </c>
      <c r="P1369" s="333" t="s">
        <v>2614</v>
      </c>
    </row>
    <row r="1370" customFormat="false" ht="15" hidden="false" customHeight="false" outlineLevel="0" collapsed="false">
      <c r="A1370" s="351" t="str">
        <f aca="false">IF(O1370&lt;&gt;0,O1370,A1369)</f>
        <v>04629/ORSE</v>
      </c>
      <c r="B1370" s="205" t="n">
        <v>88262</v>
      </c>
      <c r="C1370" s="206" t="s">
        <v>2629</v>
      </c>
      <c r="D1370" s="206" t="s">
        <v>2501</v>
      </c>
      <c r="E1370" s="207" t="s">
        <v>2415</v>
      </c>
      <c r="F1370" s="207" t="s">
        <v>2502</v>
      </c>
      <c r="G1370" s="352" t="n">
        <v>0.3881</v>
      </c>
      <c r="H1370" s="253" t="n">
        <f aca="false">VLOOKUP(B1370,'CMP-SIN-SD-10-2023'!A:D,4,0)</f>
        <v>29.14</v>
      </c>
      <c r="I1370" s="253" t="s">
        <v>2417</v>
      </c>
      <c r="J1370" s="220" t="n">
        <f aca="false">TRUNC((H1370*G1370),2)</f>
        <v>11.3</v>
      </c>
      <c r="M1370" s="220" t="n">
        <f aca="false">VLOOKUP(B1370,'CMP-SIN-SD-10-2023'!A:D,4,0)</f>
        <v>29.14</v>
      </c>
      <c r="N1370" s="220" t="n">
        <f aca="false">M1370=H1370</f>
        <v>1</v>
      </c>
      <c r="P1370" s="333" t="s">
        <v>2614</v>
      </c>
    </row>
    <row r="1371" customFormat="false" ht="15" hidden="false" customHeight="false" outlineLevel="0" collapsed="false">
      <c r="A1371" s="351" t="str">
        <f aca="false">IF(O1371&lt;&gt;0,O1371,A1370)</f>
        <v>04629/ORSE</v>
      </c>
      <c r="B1371" s="205" t="n">
        <v>88245</v>
      </c>
      <c r="C1371" s="206" t="s">
        <v>2629</v>
      </c>
      <c r="D1371" s="206" t="s">
        <v>2697</v>
      </c>
      <c r="E1371" s="207" t="s">
        <v>2415</v>
      </c>
      <c r="F1371" s="207" t="s">
        <v>2502</v>
      </c>
      <c r="G1371" s="352" t="n">
        <v>0.005</v>
      </c>
      <c r="H1371" s="253" t="n">
        <f aca="false">VLOOKUP(B1371,'CMP-SIN-SD-10-2023'!A:D,4,0)</f>
        <v>29.32</v>
      </c>
      <c r="I1371" s="253" t="s">
        <v>2417</v>
      </c>
      <c r="J1371" s="220" t="n">
        <f aca="false">TRUNC((H1371*G1371),2)</f>
        <v>0.14</v>
      </c>
      <c r="M1371" s="220" t="n">
        <f aca="false">VLOOKUP(B1371,'CMP-SIN-SD-10-2023'!A:D,4,0)</f>
        <v>29.32</v>
      </c>
      <c r="N1371" s="220" t="n">
        <f aca="false">M1371=H1371</f>
        <v>1</v>
      </c>
      <c r="P1371" s="333" t="s">
        <v>2614</v>
      </c>
    </row>
    <row r="1372" customFormat="false" ht="30" hidden="false" customHeight="false" outlineLevel="0" collapsed="false">
      <c r="A1372" s="351" t="str">
        <f aca="false">IF(O1372&lt;&gt;0,O1372,A1371)</f>
        <v>04629/ORSE</v>
      </c>
      <c r="B1372" s="205" t="n">
        <v>88267</v>
      </c>
      <c r="C1372" s="206" t="s">
        <v>2629</v>
      </c>
      <c r="D1372" s="206" t="s">
        <v>2927</v>
      </c>
      <c r="E1372" s="207" t="s">
        <v>2415</v>
      </c>
      <c r="F1372" s="207" t="s">
        <v>2502</v>
      </c>
      <c r="G1372" s="352" t="n">
        <v>0.66</v>
      </c>
      <c r="H1372" s="253" t="n">
        <f aca="false">VLOOKUP(B1372,'CMP-SIN-SD-10-2023'!A:D,4,0)</f>
        <v>28.78</v>
      </c>
      <c r="I1372" s="253" t="s">
        <v>2417</v>
      </c>
      <c r="J1372" s="220" t="n">
        <f aca="false">TRUNC((H1372*G1372),2)</f>
        <v>18.99</v>
      </c>
      <c r="M1372" s="220" t="n">
        <f aca="false">VLOOKUP(B1372,'CMP-SIN-SD-10-2023'!A:D,4,0)</f>
        <v>28.78</v>
      </c>
      <c r="N1372" s="220" t="n">
        <f aca="false">M1372=H1372</f>
        <v>1</v>
      </c>
      <c r="P1372" s="333" t="s">
        <v>2614</v>
      </c>
    </row>
    <row r="1373" customFormat="false" ht="30" hidden="false" customHeight="false" outlineLevel="0" collapsed="false">
      <c r="A1373" s="351" t="str">
        <f aca="false">IF(O1373&lt;&gt;0,O1373,A1372)</f>
        <v>04629/ORSE</v>
      </c>
      <c r="B1373" s="205" t="s">
        <v>2612</v>
      </c>
      <c r="C1373" s="206" t="s">
        <v>2629</v>
      </c>
      <c r="D1373" s="206" t="s">
        <v>2613</v>
      </c>
      <c r="E1373" s="207" t="s">
        <v>2415</v>
      </c>
      <c r="F1373" s="207" t="s">
        <v>2440</v>
      </c>
      <c r="G1373" s="352" t="n">
        <v>0.14</v>
      </c>
      <c r="H1373" s="253" t="n">
        <v>7.39</v>
      </c>
      <c r="I1373" s="253" t="s">
        <v>2417</v>
      </c>
      <c r="J1373" s="220" t="n">
        <f aca="false">TRUNC((H1373*G1373),2)</f>
        <v>1.03</v>
      </c>
      <c r="M1373" s="220" t="e">
        <f aca="false">VLOOKUP(B1373,'INS-SIN-SD-10-2023'!A:D,4,0)</f>
        <v>#N/A</v>
      </c>
      <c r="N1373" s="220" t="e">
        <f aca="false">M1373=H1373</f>
        <v>#N/A</v>
      </c>
      <c r="P1373" s="333" t="s">
        <v>2614</v>
      </c>
    </row>
    <row r="1374" customFormat="false" ht="30" hidden="false" customHeight="false" outlineLevel="0" collapsed="false">
      <c r="A1374" s="351" t="str">
        <f aca="false">IF(O1374&lt;&gt;0,O1374,A1373)</f>
        <v>04629/ORSE</v>
      </c>
      <c r="B1374" s="205" t="s">
        <v>3262</v>
      </c>
      <c r="C1374" s="206" t="s">
        <v>2629</v>
      </c>
      <c r="D1374" s="206" t="s">
        <v>3263</v>
      </c>
      <c r="E1374" s="207" t="s">
        <v>2415</v>
      </c>
      <c r="F1374" s="207" t="s">
        <v>2440</v>
      </c>
      <c r="G1374" s="352" t="n">
        <v>1.533</v>
      </c>
      <c r="H1374" s="253" t="n">
        <v>39.36</v>
      </c>
      <c r="I1374" s="253" t="s">
        <v>2417</v>
      </c>
      <c r="J1374" s="220" t="n">
        <f aca="false">TRUNC((H1374*G1374),2)</f>
        <v>60.33</v>
      </c>
      <c r="M1374" s="220" t="e">
        <f aca="false">VLOOKUP(B1374,'INS-SIN-SD-10-2023'!A:D,4,0)</f>
        <v>#N/A</v>
      </c>
      <c r="N1374" s="220" t="e">
        <f aca="false">M1374=H1374</f>
        <v>#N/A</v>
      </c>
      <c r="P1374" s="333" t="s">
        <v>2614</v>
      </c>
    </row>
    <row r="1375" customFormat="false" ht="15" hidden="false" customHeight="false" outlineLevel="0" collapsed="false">
      <c r="A1375" s="351" t="str">
        <f aca="false">IF(O1375&lt;&gt;0,O1375,A1374)</f>
        <v>04629/ORSE</v>
      </c>
      <c r="B1375" s="205" t="s">
        <v>3079</v>
      </c>
      <c r="C1375" s="206" t="s">
        <v>2629</v>
      </c>
      <c r="D1375" s="206" t="s">
        <v>2956</v>
      </c>
      <c r="E1375" s="207" t="s">
        <v>2415</v>
      </c>
      <c r="F1375" s="207" t="s">
        <v>2515</v>
      </c>
      <c r="G1375" s="352" t="n">
        <v>8.204</v>
      </c>
      <c r="H1375" s="253" t="n">
        <v>0.49</v>
      </c>
      <c r="I1375" s="253" t="s">
        <v>2417</v>
      </c>
      <c r="J1375" s="220" t="n">
        <f aca="false">TRUNC((H1375*G1375),2)</f>
        <v>4.01</v>
      </c>
      <c r="M1375" s="220" t="e">
        <f aca="false">VLOOKUP(B1375,'INS-SIN-SD-10-2023'!A:D,4,0)</f>
        <v>#N/A</v>
      </c>
      <c r="N1375" s="220" t="e">
        <f aca="false">M1375=H1375</f>
        <v>#N/A</v>
      </c>
      <c r="P1375" s="333" t="s">
        <v>2614</v>
      </c>
    </row>
    <row r="1376" customFormat="false" ht="15" hidden="false" customHeight="false" outlineLevel="0" collapsed="false">
      <c r="A1376" s="351" t="str">
        <f aca="false">IF(O1376&lt;&gt;0,O1376,A1375)</f>
        <v>04629/ORSE</v>
      </c>
      <c r="B1376" s="205" t="s">
        <v>3043</v>
      </c>
      <c r="C1376" s="206" t="s">
        <v>2629</v>
      </c>
      <c r="D1376" s="206" t="s">
        <v>3044</v>
      </c>
      <c r="E1376" s="207" t="s">
        <v>2415</v>
      </c>
      <c r="F1376" s="207" t="s">
        <v>2430</v>
      </c>
      <c r="G1376" s="352" t="n">
        <v>0.0001</v>
      </c>
      <c r="H1376" s="253" t="n">
        <v>29.9</v>
      </c>
      <c r="I1376" s="253" t="s">
        <v>2417</v>
      </c>
      <c r="J1376" s="220" t="n">
        <f aca="false">TRUNC((H1376*G1376),2)</f>
        <v>0</v>
      </c>
      <c r="M1376" s="220" t="e">
        <f aca="false">VLOOKUP(B1376,'INS-SIN-SD-10-2023'!A:D,4,0)</f>
        <v>#N/A</v>
      </c>
      <c r="N1376" s="220" t="e">
        <f aca="false">M1376=H1376</f>
        <v>#N/A</v>
      </c>
      <c r="P1376" s="333" t="s">
        <v>2614</v>
      </c>
    </row>
    <row r="1377" customFormat="false" ht="15" hidden="false" customHeight="false" outlineLevel="0" collapsed="false">
      <c r="A1377" s="351" t="str">
        <f aca="false">IF(O1377&lt;&gt;0,O1377,A1376)</f>
        <v>04629/ORSE</v>
      </c>
      <c r="B1377" s="205" t="s">
        <v>3187</v>
      </c>
      <c r="C1377" s="206" t="s">
        <v>2629</v>
      </c>
      <c r="D1377" s="206" t="s">
        <v>3188</v>
      </c>
      <c r="E1377" s="207" t="s">
        <v>2415</v>
      </c>
      <c r="F1377" s="207" t="s">
        <v>2515</v>
      </c>
      <c r="G1377" s="352" t="n">
        <v>0.084</v>
      </c>
      <c r="H1377" s="253" t="n">
        <v>12.79</v>
      </c>
      <c r="I1377" s="253" t="s">
        <v>2417</v>
      </c>
      <c r="J1377" s="220" t="n">
        <f aca="false">TRUNC((H1377*G1377),2)</f>
        <v>1.07</v>
      </c>
      <c r="M1377" s="220" t="e">
        <f aca="false">VLOOKUP(B1377,'INS-SIN-SD-10-2023'!A:D,4,0)</f>
        <v>#N/A</v>
      </c>
      <c r="N1377" s="220" t="e">
        <f aca="false">M1377=H1377</f>
        <v>#N/A</v>
      </c>
      <c r="P1377" s="333" t="s">
        <v>2614</v>
      </c>
    </row>
    <row r="1378" customFormat="false" ht="30" hidden="false" customHeight="false" outlineLevel="0" collapsed="false">
      <c r="A1378" s="351" t="str">
        <f aca="false">IF(O1378&lt;&gt;0,O1378,A1377)</f>
        <v>04629/ORSE</v>
      </c>
      <c r="B1378" s="205" t="s">
        <v>3264</v>
      </c>
      <c r="C1378" s="206" t="s">
        <v>2629</v>
      </c>
      <c r="D1378" s="206" t="s">
        <v>3265</v>
      </c>
      <c r="E1378" s="207" t="s">
        <v>2415</v>
      </c>
      <c r="F1378" s="207" t="s">
        <v>2440</v>
      </c>
      <c r="G1378" s="352" t="n">
        <v>0.2568</v>
      </c>
      <c r="H1378" s="253" t="n">
        <v>12.18</v>
      </c>
      <c r="I1378" s="253" t="s">
        <v>2417</v>
      </c>
      <c r="J1378" s="220" t="n">
        <f aca="false">TRUNC((H1378*G1378),2)</f>
        <v>3.12</v>
      </c>
      <c r="M1378" s="220" t="e">
        <f aca="false">VLOOKUP(B1378,'INS-SIN-SD-10-2023'!A:D,4,0)</f>
        <v>#N/A</v>
      </c>
      <c r="N1378" s="220" t="e">
        <f aca="false">M1378=H1378</f>
        <v>#N/A</v>
      </c>
      <c r="P1378" s="333" t="s">
        <v>2614</v>
      </c>
    </row>
    <row r="1379" customFormat="false" ht="15" hidden="false" customHeight="false" outlineLevel="0" collapsed="false">
      <c r="A1379" s="351" t="str">
        <f aca="false">IF(O1379&lt;&gt;0,O1379,A1378)</f>
        <v>04629/ORSE</v>
      </c>
      <c r="B1379" s="205" t="s">
        <v>3080</v>
      </c>
      <c r="C1379" s="206" t="s">
        <v>2629</v>
      </c>
      <c r="D1379" s="206" t="s">
        <v>3081</v>
      </c>
      <c r="E1379" s="207" t="s">
        <v>2415</v>
      </c>
      <c r="F1379" s="207" t="s">
        <v>2438</v>
      </c>
      <c r="G1379" s="352" t="n">
        <v>0.0256</v>
      </c>
      <c r="H1379" s="253" t="n">
        <v>80</v>
      </c>
      <c r="I1379" s="253" t="s">
        <v>2417</v>
      </c>
      <c r="J1379" s="220" t="n">
        <f aca="false">TRUNC((H1379*G1379),2)</f>
        <v>2.04</v>
      </c>
      <c r="M1379" s="220" t="e">
        <f aca="false">VLOOKUP(B1379,'INS-SIN-SD-10-2023'!A:D,4,0)</f>
        <v>#N/A</v>
      </c>
      <c r="N1379" s="220" t="e">
        <f aca="false">M1379=H1379</f>
        <v>#N/A</v>
      </c>
      <c r="P1379" s="333" t="s">
        <v>2614</v>
      </c>
    </row>
    <row r="1380" customFormat="false" ht="30" hidden="false" customHeight="false" outlineLevel="0" collapsed="false">
      <c r="A1380" s="351" t="str">
        <f aca="false">IF(O1380&lt;&gt;0,O1380,A1379)</f>
        <v>04629/ORSE</v>
      </c>
      <c r="B1380" s="205" t="s">
        <v>3082</v>
      </c>
      <c r="C1380" s="206" t="s">
        <v>2629</v>
      </c>
      <c r="D1380" s="206" t="s">
        <v>3083</v>
      </c>
      <c r="E1380" s="207" t="s">
        <v>2415</v>
      </c>
      <c r="F1380" s="207" t="s">
        <v>2438</v>
      </c>
      <c r="G1380" s="352" t="n">
        <v>0.0176</v>
      </c>
      <c r="H1380" s="253" t="n">
        <v>70.02</v>
      </c>
      <c r="I1380" s="253" t="s">
        <v>2417</v>
      </c>
      <c r="J1380" s="220" t="n">
        <f aca="false">TRUNC((H1380*G1380),2)</f>
        <v>1.23</v>
      </c>
      <c r="M1380" s="220" t="e">
        <f aca="false">VLOOKUP(B1380,'INS-SIN-SD-10-2023'!A:D,4,0)</f>
        <v>#N/A</v>
      </c>
      <c r="N1380" s="220" t="e">
        <f aca="false">M1380=H1380</f>
        <v>#N/A</v>
      </c>
      <c r="P1380" s="333" t="s">
        <v>2614</v>
      </c>
    </row>
    <row r="1381" customFormat="false" ht="30" hidden="false" customHeight="false" outlineLevel="0" collapsed="false">
      <c r="A1381" s="351" t="str">
        <f aca="false">IF(O1381&lt;&gt;0,O1381,A1380)</f>
        <v>04629/ORSE</v>
      </c>
      <c r="B1381" s="205" t="s">
        <v>3084</v>
      </c>
      <c r="C1381" s="206" t="s">
        <v>2629</v>
      </c>
      <c r="D1381" s="206" t="s">
        <v>3085</v>
      </c>
      <c r="E1381" s="207" t="s">
        <v>2415</v>
      </c>
      <c r="F1381" s="207" t="s">
        <v>2438</v>
      </c>
      <c r="G1381" s="352" t="n">
        <v>0.0059</v>
      </c>
      <c r="H1381" s="253" t="n">
        <v>70.02</v>
      </c>
      <c r="I1381" s="253" t="s">
        <v>2417</v>
      </c>
      <c r="J1381" s="220" t="n">
        <f aca="false">TRUNC((H1381*G1381),2)</f>
        <v>0.41</v>
      </c>
      <c r="M1381" s="220" t="e">
        <f aca="false">VLOOKUP(B1381,'INS-SIN-SD-10-2023'!A:D,4,0)</f>
        <v>#N/A</v>
      </c>
      <c r="N1381" s="220" t="e">
        <f aca="false">M1381=H1381</f>
        <v>#N/A</v>
      </c>
      <c r="P1381" s="333" t="s">
        <v>2614</v>
      </c>
    </row>
    <row r="1382" customFormat="false" ht="15" hidden="false" customHeight="false" outlineLevel="0" collapsed="false">
      <c r="A1382" s="351" t="str">
        <f aca="false">IF(O1382&lt;&gt;0,O1382,A1381)</f>
        <v>04629/ORSE</v>
      </c>
      <c r="B1382" s="205" t="s">
        <v>3266</v>
      </c>
      <c r="C1382" s="206" t="s">
        <v>2629</v>
      </c>
      <c r="D1382" s="206" t="s">
        <v>3267</v>
      </c>
      <c r="E1382" s="207" t="s">
        <v>2415</v>
      </c>
      <c r="F1382" s="207" t="s">
        <v>2430</v>
      </c>
      <c r="G1382" s="352" t="n">
        <v>0.22</v>
      </c>
      <c r="H1382" s="253" t="n">
        <v>74.92</v>
      </c>
      <c r="I1382" s="253" t="s">
        <v>2417</v>
      </c>
      <c r="J1382" s="220" t="n">
        <f aca="false">TRUNC((H1382*G1382),2)</f>
        <v>16.48</v>
      </c>
      <c r="M1382" s="220" t="e">
        <f aca="false">VLOOKUP(B1382,'INS-SIN-SD-10-2023'!A:D,4,0)</f>
        <v>#N/A</v>
      </c>
      <c r="N1382" s="220" t="e">
        <f aca="false">M1382=H1382</f>
        <v>#N/A</v>
      </c>
      <c r="P1382" s="333" t="s">
        <v>2614</v>
      </c>
    </row>
    <row r="1383" customFormat="false" ht="15" hidden="false" customHeight="false" outlineLevel="0" collapsed="false">
      <c r="A1383" s="351" t="str">
        <f aca="false">IF(O1383&lt;&gt;0,O1383,A1382)</f>
        <v>04629/ORSE</v>
      </c>
      <c r="B1383" s="205" t="s">
        <v>3268</v>
      </c>
      <c r="C1383" s="206" t="s">
        <v>2629</v>
      </c>
      <c r="D1383" s="206" t="s">
        <v>3269</v>
      </c>
      <c r="E1383" s="207" t="s">
        <v>2415</v>
      </c>
      <c r="F1383" s="207" t="s">
        <v>2430</v>
      </c>
      <c r="G1383" s="352" t="n">
        <v>0.22</v>
      </c>
      <c r="H1383" s="253" t="n">
        <v>39.84</v>
      </c>
      <c r="I1383" s="253" t="s">
        <v>2417</v>
      </c>
      <c r="J1383" s="220" t="n">
        <f aca="false">TRUNC((H1383*G1383),2)</f>
        <v>8.76</v>
      </c>
      <c r="M1383" s="220" t="e">
        <f aca="false">VLOOKUP(B1383,'INS-SIN-SD-10-2023'!A:D,4,0)</f>
        <v>#N/A</v>
      </c>
      <c r="N1383" s="220" t="e">
        <f aca="false">M1383=H1383</f>
        <v>#N/A</v>
      </c>
      <c r="P1383" s="333" t="s">
        <v>2614</v>
      </c>
    </row>
    <row r="1384" customFormat="false" ht="15" hidden="false" customHeight="false" outlineLevel="0" collapsed="false">
      <c r="A1384" s="351" t="str">
        <f aca="false">IF(O1384&lt;&gt;0,O1384,A1383)</f>
        <v>04629/ORSE</v>
      </c>
      <c r="B1384" s="205" t="s">
        <v>3051</v>
      </c>
      <c r="C1384" s="206" t="s">
        <v>2629</v>
      </c>
      <c r="D1384" s="206" t="s">
        <v>3052</v>
      </c>
      <c r="E1384" s="207" t="s">
        <v>2415</v>
      </c>
      <c r="F1384" s="207" t="s">
        <v>2440</v>
      </c>
      <c r="G1384" s="352" t="n">
        <v>0.084</v>
      </c>
      <c r="H1384" s="253" t="n">
        <v>3.05</v>
      </c>
      <c r="I1384" s="253" t="s">
        <v>2417</v>
      </c>
      <c r="J1384" s="220" t="n">
        <f aca="false">TRUNC((H1384*G1384),2)</f>
        <v>0.25</v>
      </c>
      <c r="M1384" s="220" t="e">
        <f aca="false">VLOOKUP(B1384,'INS-SIN-SD-10-2023'!A:D,4,0)</f>
        <v>#N/A</v>
      </c>
      <c r="N1384" s="220" t="e">
        <f aca="false">M1384=H1384</f>
        <v>#N/A</v>
      </c>
      <c r="P1384" s="333" t="s">
        <v>2614</v>
      </c>
    </row>
    <row r="1385" customFormat="false" ht="15" hidden="false" customHeight="false" outlineLevel="0" collapsed="false">
      <c r="A1385" s="351" t="str">
        <f aca="false">IF(O1385&lt;&gt;0,O1385,A1384)</f>
        <v>04629/ORSE</v>
      </c>
      <c r="B1385" s="205" t="s">
        <v>3066</v>
      </c>
      <c r="C1385" s="206" t="s">
        <v>2629</v>
      </c>
      <c r="D1385" s="206" t="s">
        <v>3067</v>
      </c>
      <c r="E1385" s="207" t="s">
        <v>2415</v>
      </c>
      <c r="F1385" s="207" t="s">
        <v>2430</v>
      </c>
      <c r="G1385" s="352" t="n">
        <v>0</v>
      </c>
      <c r="H1385" s="253" t="n">
        <v>16.7</v>
      </c>
      <c r="I1385" s="253" t="s">
        <v>2417</v>
      </c>
      <c r="J1385" s="220" t="n">
        <f aca="false">TRUNC((H1385*G1385),2)</f>
        <v>0</v>
      </c>
      <c r="M1385" s="220" t="e">
        <f aca="false">VLOOKUP(B1385,'INS-SIN-SD-10-2023'!A:D,4,0)</f>
        <v>#N/A</v>
      </c>
      <c r="N1385" s="220" t="e">
        <f aca="false">M1385=H1385</f>
        <v>#N/A</v>
      </c>
      <c r="P1385" s="333" t="s">
        <v>2614</v>
      </c>
    </row>
    <row r="1386" customFormat="false" ht="15" hidden="false" customHeight="false" outlineLevel="0" collapsed="false">
      <c r="A1386" s="351" t="str">
        <f aca="false">IF(O1386&lt;&gt;0,O1386,A1385)</f>
        <v>04629/ORSE</v>
      </c>
      <c r="B1386" s="205" t="s">
        <v>3156</v>
      </c>
      <c r="C1386" s="206" t="s">
        <v>2629</v>
      </c>
      <c r="D1386" s="206" t="s">
        <v>3157</v>
      </c>
      <c r="E1386" s="207" t="s">
        <v>2415</v>
      </c>
      <c r="F1386" s="207" t="s">
        <v>2430</v>
      </c>
      <c r="G1386" s="352" t="n">
        <v>0.0001</v>
      </c>
      <c r="H1386" s="253" t="n">
        <v>28.9</v>
      </c>
      <c r="I1386" s="253" t="s">
        <v>2417</v>
      </c>
      <c r="J1386" s="220" t="n">
        <f aca="false">TRUNC((H1386*G1386),2)</f>
        <v>0</v>
      </c>
      <c r="M1386" s="220" t="e">
        <f aca="false">VLOOKUP(B1386,'INS-SIN-SD-10-2023'!A:D,4,0)</f>
        <v>#N/A</v>
      </c>
      <c r="N1386" s="220" t="e">
        <f aca="false">M1386=H1386</f>
        <v>#N/A</v>
      </c>
      <c r="P1386" s="333" t="s">
        <v>2614</v>
      </c>
    </row>
    <row r="1387" customFormat="false" ht="15" hidden="false" customHeight="false" outlineLevel="0" collapsed="false">
      <c r="A1387" s="351" t="str">
        <f aca="false">IF(O1387&lt;&gt;0,O1387,A1386)</f>
        <v>04629/ORSE</v>
      </c>
      <c r="B1387" s="205" t="s">
        <v>3158</v>
      </c>
      <c r="C1387" s="206" t="s">
        <v>2629</v>
      </c>
      <c r="D1387" s="206" t="s">
        <v>3159</v>
      </c>
      <c r="E1387" s="207" t="s">
        <v>2415</v>
      </c>
      <c r="F1387" s="207" t="s">
        <v>2430</v>
      </c>
      <c r="G1387" s="352" t="n">
        <v>0.0001</v>
      </c>
      <c r="H1387" s="253" t="n">
        <v>44.69</v>
      </c>
      <c r="I1387" s="253" t="s">
        <v>2417</v>
      </c>
      <c r="J1387" s="220" t="n">
        <f aca="false">TRUNC((H1387*G1387),2)</f>
        <v>0</v>
      </c>
      <c r="M1387" s="220" t="e">
        <f aca="false">VLOOKUP(B1387,'INS-SIN-SD-10-2023'!A:D,4,0)</f>
        <v>#N/A</v>
      </c>
      <c r="N1387" s="220" t="e">
        <f aca="false">M1387=H1387</f>
        <v>#N/A</v>
      </c>
      <c r="P1387" s="333" t="s">
        <v>2614</v>
      </c>
    </row>
    <row r="1388" customFormat="false" ht="45" hidden="false" customHeight="false" outlineLevel="0" collapsed="false">
      <c r="A1388" s="353" t="s">
        <v>2070</v>
      </c>
      <c r="B1388" s="354" t="s">
        <v>2411</v>
      </c>
      <c r="C1388" s="355" t="s">
        <v>3270</v>
      </c>
      <c r="D1388" s="355" t="s">
        <v>2413</v>
      </c>
      <c r="E1388" s="356" t="s">
        <v>2414</v>
      </c>
      <c r="F1388" s="356" t="s">
        <v>2415</v>
      </c>
      <c r="G1388" s="357" t="s">
        <v>2416</v>
      </c>
      <c r="H1388" s="358" t="s">
        <v>2417</v>
      </c>
      <c r="I1388" s="350" t="n">
        <f aca="false">SUMIF(A:A,A1388,J:J)</f>
        <v>253.43</v>
      </c>
      <c r="K1388" s="220" t="e">
        <f aca="false">VLOOKUP(A1388,'CMP-SIN-SD-10-2023'!A:D,4,0)</f>
        <v>#N/A</v>
      </c>
      <c r="L1388" s="220" t="e">
        <f aca="false">K1388=I1388</f>
        <v>#N/A</v>
      </c>
      <c r="P1388" s="333" t="s">
        <v>2418</v>
      </c>
    </row>
    <row r="1389" customFormat="false" ht="15" hidden="false" customHeight="false" outlineLevel="0" collapsed="false">
      <c r="A1389" s="351" t="str">
        <f aca="false">IF(O1389&lt;&gt;0,O1389,A1388)</f>
        <v>10812/ORSE</v>
      </c>
      <c r="B1389" s="205" t="n">
        <v>88316</v>
      </c>
      <c r="C1389" s="206" t="s">
        <v>2413</v>
      </c>
      <c r="D1389" s="206" t="s">
        <v>2512</v>
      </c>
      <c r="E1389" s="207" t="s">
        <v>2415</v>
      </c>
      <c r="F1389" s="207" t="s">
        <v>2502</v>
      </c>
      <c r="G1389" s="352" t="n">
        <v>1</v>
      </c>
      <c r="H1389" s="253" t="n">
        <f aca="false">VLOOKUP(B1389,'CMP-SIN-SD-10-2023'!A:D,4,0)</f>
        <v>21.91</v>
      </c>
      <c r="I1389" s="253" t="s">
        <v>2417</v>
      </c>
      <c r="J1389" s="220" t="n">
        <f aca="false">TRUNC((H1389*G1389),2)</f>
        <v>21.91</v>
      </c>
      <c r="M1389" s="220" t="n">
        <f aca="false">VLOOKUP(B1389,'CMP-SIN-SD-10-2023'!A:D,4,0)</f>
        <v>21.91</v>
      </c>
      <c r="N1389" s="220" t="n">
        <f aca="false">M1389=H1389</f>
        <v>1</v>
      </c>
      <c r="P1389" s="333" t="s">
        <v>2614</v>
      </c>
    </row>
    <row r="1390" customFormat="false" ht="15" hidden="false" customHeight="false" outlineLevel="0" collapsed="false">
      <c r="A1390" s="351" t="str">
        <f aca="false">IF(O1390&lt;&gt;0,O1390,A1389)</f>
        <v>10812/ORSE</v>
      </c>
      <c r="B1390" s="205" t="n">
        <v>88309</v>
      </c>
      <c r="C1390" s="206" t="s">
        <v>2413</v>
      </c>
      <c r="D1390" s="206" t="s">
        <v>2623</v>
      </c>
      <c r="E1390" s="207" t="s">
        <v>2415</v>
      </c>
      <c r="F1390" s="207" t="s">
        <v>2502</v>
      </c>
      <c r="G1390" s="352" t="n">
        <v>1</v>
      </c>
      <c r="H1390" s="253" t="n">
        <f aca="false">VLOOKUP(B1390,'CMP-SIN-SD-10-2023'!A:D,4,0)</f>
        <v>29.53</v>
      </c>
      <c r="I1390" s="253" t="s">
        <v>2417</v>
      </c>
      <c r="J1390" s="220" t="n">
        <f aca="false">TRUNC((H1390*G1390),2)</f>
        <v>29.53</v>
      </c>
      <c r="M1390" s="220" t="n">
        <f aca="false">VLOOKUP(B1390,'CMP-SIN-SD-10-2023'!A:D,4,0)</f>
        <v>29.53</v>
      </c>
      <c r="N1390" s="220" t="n">
        <f aca="false">M1390=H1390</f>
        <v>1</v>
      </c>
      <c r="P1390" s="333" t="s">
        <v>2614</v>
      </c>
    </row>
    <row r="1391" customFormat="false" ht="30" hidden="false" customHeight="false" outlineLevel="0" collapsed="false">
      <c r="A1391" s="351" t="str">
        <f aca="false">IF(O1391&lt;&gt;0,O1391,A1390)</f>
        <v>10812/ORSE</v>
      </c>
      <c r="B1391" s="205" t="s">
        <v>3271</v>
      </c>
      <c r="C1391" s="206" t="s">
        <v>2413</v>
      </c>
      <c r="D1391" s="206" t="s">
        <v>3272</v>
      </c>
      <c r="E1391" s="207" t="s">
        <v>2415</v>
      </c>
      <c r="F1391" s="207" t="s">
        <v>3273</v>
      </c>
      <c r="G1391" s="352" t="n">
        <v>0.197</v>
      </c>
      <c r="H1391" s="253" t="n">
        <v>784.3</v>
      </c>
      <c r="I1391" s="253" t="s">
        <v>2417</v>
      </c>
      <c r="J1391" s="220" t="n">
        <f aca="false">TRUNC((H1391*G1391),2)</f>
        <v>154.5</v>
      </c>
      <c r="M1391" s="220" t="e">
        <f aca="false">VLOOKUP(B1391,'INS-SIN-SD-10-2023'!A:D,4,0)</f>
        <v>#N/A</v>
      </c>
      <c r="N1391" s="220" t="e">
        <f aca="false">M1391=H1391</f>
        <v>#N/A</v>
      </c>
      <c r="P1391" s="333" t="s">
        <v>2614</v>
      </c>
    </row>
    <row r="1392" customFormat="false" ht="30" hidden="false" customHeight="false" outlineLevel="0" collapsed="false">
      <c r="A1392" s="351" t="str">
        <f aca="false">IF(O1392&lt;&gt;0,O1392,A1391)</f>
        <v>10812/ORSE</v>
      </c>
      <c r="B1392" s="205" t="s">
        <v>3274</v>
      </c>
      <c r="C1392" s="206" t="s">
        <v>2413</v>
      </c>
      <c r="D1392" s="206" t="s">
        <v>3275</v>
      </c>
      <c r="E1392" s="207" t="s">
        <v>2415</v>
      </c>
      <c r="F1392" s="207" t="s">
        <v>3273</v>
      </c>
      <c r="G1392" s="352" t="n">
        <v>0.2463</v>
      </c>
      <c r="H1392" s="253" t="n">
        <v>155.51</v>
      </c>
      <c r="I1392" s="253" t="s">
        <v>2417</v>
      </c>
      <c r="J1392" s="220" t="n">
        <f aca="false">TRUNC((H1392*G1392),2)</f>
        <v>38.3</v>
      </c>
      <c r="M1392" s="220" t="e">
        <f aca="false">VLOOKUP(B1392,'INS-SIN-SD-10-2023'!A:D,4,0)</f>
        <v>#N/A</v>
      </c>
      <c r="N1392" s="220" t="e">
        <f aca="false">M1392=H1392</f>
        <v>#N/A</v>
      </c>
      <c r="P1392" s="333" t="s">
        <v>2614</v>
      </c>
    </row>
    <row r="1393" customFormat="false" ht="30" hidden="false" customHeight="false" outlineLevel="0" collapsed="false">
      <c r="A1393" s="351" t="str">
        <f aca="false">IF(O1393&lt;&gt;0,O1393,A1392)</f>
        <v>10812/ORSE</v>
      </c>
      <c r="B1393" s="205" t="s">
        <v>3276</v>
      </c>
      <c r="C1393" s="206" t="s">
        <v>2413</v>
      </c>
      <c r="D1393" s="206" t="s">
        <v>3277</v>
      </c>
      <c r="E1393" s="207" t="s">
        <v>2415</v>
      </c>
      <c r="F1393" s="207" t="s">
        <v>3273</v>
      </c>
      <c r="G1393" s="352" t="n">
        <v>1.5</v>
      </c>
      <c r="H1393" s="253" t="n">
        <v>5.43</v>
      </c>
      <c r="I1393" s="253" t="s">
        <v>2417</v>
      </c>
      <c r="J1393" s="220" t="n">
        <f aca="false">TRUNC((H1393*G1393),2)</f>
        <v>8.14</v>
      </c>
      <c r="M1393" s="220" t="e">
        <f aca="false">VLOOKUP(B1393,'INS-SIN-SD-10-2023'!A:D,4,0)</f>
        <v>#N/A</v>
      </c>
      <c r="N1393" s="220" t="e">
        <f aca="false">M1393=H1393</f>
        <v>#N/A</v>
      </c>
      <c r="P1393" s="333" t="s">
        <v>2614</v>
      </c>
    </row>
    <row r="1394" customFormat="false" ht="15" hidden="false" customHeight="false" outlineLevel="0" collapsed="false">
      <c r="A1394" s="351" t="str">
        <f aca="false">IF(O1394&lt;&gt;0,O1394,A1393)</f>
        <v>10812/ORSE</v>
      </c>
      <c r="B1394" s="205" t="s">
        <v>3278</v>
      </c>
      <c r="C1394" s="206" t="s">
        <v>2413</v>
      </c>
      <c r="D1394" s="206" t="s">
        <v>3279</v>
      </c>
      <c r="E1394" s="207" t="s">
        <v>2415</v>
      </c>
      <c r="F1394" s="207" t="s">
        <v>3273</v>
      </c>
      <c r="G1394" s="352" t="n">
        <v>0.2463</v>
      </c>
      <c r="H1394" s="253" t="n">
        <v>4.3</v>
      </c>
      <c r="I1394" s="253" t="s">
        <v>2417</v>
      </c>
      <c r="J1394" s="220" t="n">
        <f aca="false">TRUNC((H1394*G1394),2)</f>
        <v>1.05</v>
      </c>
      <c r="M1394" s="220" t="e">
        <f aca="false">VLOOKUP(B1394,'INS-SIN-SD-10-2023'!A:D,4,0)</f>
        <v>#N/A</v>
      </c>
      <c r="N1394" s="220" t="e">
        <f aca="false">M1394=H1394</f>
        <v>#N/A</v>
      </c>
      <c r="P1394" s="333" t="s">
        <v>2614</v>
      </c>
    </row>
    <row r="1395" customFormat="false" ht="15" hidden="false" customHeight="false" outlineLevel="0" collapsed="false">
      <c r="A1395" s="351" t="str">
        <f aca="false">IF(O1395&lt;&gt;0,O1395,A1394)</f>
        <v>10812/ORSE</v>
      </c>
      <c r="B1395" s="205" t="s">
        <v>3066</v>
      </c>
      <c r="C1395" s="206" t="s">
        <v>2413</v>
      </c>
      <c r="D1395" s="206" t="s">
        <v>3067</v>
      </c>
      <c r="E1395" s="207" t="s">
        <v>2415</v>
      </c>
      <c r="F1395" s="207" t="s">
        <v>2430</v>
      </c>
      <c r="G1395" s="352" t="n">
        <v>0.0002</v>
      </c>
      <c r="H1395" s="253" t="n">
        <v>16.7</v>
      </c>
      <c r="I1395" s="253" t="s">
        <v>2417</v>
      </c>
      <c r="J1395" s="220" t="n">
        <f aca="false">TRUNC((H1395*G1395),2)</f>
        <v>0</v>
      </c>
      <c r="M1395" s="220" t="e">
        <f aca="false">VLOOKUP(B1395,'INS-SIN-SD-10-2023'!A:D,4,0)</f>
        <v>#N/A</v>
      </c>
      <c r="N1395" s="220" t="e">
        <f aca="false">M1395=H1395</f>
        <v>#N/A</v>
      </c>
      <c r="P1395" s="333" t="s">
        <v>2614</v>
      </c>
    </row>
    <row r="1396" customFormat="false" ht="45" hidden="false" customHeight="false" outlineLevel="0" collapsed="false">
      <c r="A1396" s="353" t="s">
        <v>2088</v>
      </c>
      <c r="B1396" s="354" t="s">
        <v>2411</v>
      </c>
      <c r="C1396" s="355" t="s">
        <v>3280</v>
      </c>
      <c r="D1396" s="355" t="s">
        <v>3003</v>
      </c>
      <c r="E1396" s="356" t="s">
        <v>2414</v>
      </c>
      <c r="F1396" s="356" t="s">
        <v>2415</v>
      </c>
      <c r="G1396" s="357" t="s">
        <v>2416</v>
      </c>
      <c r="H1396" s="358" t="s">
        <v>2417</v>
      </c>
      <c r="I1396" s="350" t="n">
        <f aca="false">SUMIF(A:A,A1396,J:J)</f>
        <v>189.99</v>
      </c>
      <c r="K1396" s="220" t="e">
        <f aca="false">VLOOKUP(A1396,'CMP-SIN-SD-10-2023'!A:D,4,0)</f>
        <v>#N/A</v>
      </c>
      <c r="L1396" s="220" t="e">
        <f aca="false">K1396=I1396</f>
        <v>#N/A</v>
      </c>
      <c r="P1396" s="333" t="s">
        <v>2418</v>
      </c>
    </row>
    <row r="1397" customFormat="false" ht="15" hidden="false" customHeight="false" outlineLevel="0" collapsed="false">
      <c r="A1397" s="351" t="str">
        <f aca="false">IF(O1397&lt;&gt;0,O1397,A1396)</f>
        <v>03490/ORSE</v>
      </c>
      <c r="B1397" s="205" t="n">
        <v>88316</v>
      </c>
      <c r="C1397" s="206" t="s">
        <v>3003</v>
      </c>
      <c r="D1397" s="206" t="s">
        <v>2512</v>
      </c>
      <c r="E1397" s="207" t="s">
        <v>2415</v>
      </c>
      <c r="F1397" s="207" t="s">
        <v>2502</v>
      </c>
      <c r="G1397" s="352" t="n">
        <v>1.0785</v>
      </c>
      <c r="H1397" s="253" t="n">
        <f aca="false">VLOOKUP(B1397,'CMP-SIN-SD-10-2023'!A:D,4,0)</f>
        <v>21.91</v>
      </c>
      <c r="I1397" s="253" t="s">
        <v>2417</v>
      </c>
      <c r="J1397" s="220" t="n">
        <f aca="false">TRUNC((H1397*G1397),2)</f>
        <v>23.62</v>
      </c>
      <c r="M1397" s="220" t="n">
        <f aca="false">VLOOKUP(B1397,'CMP-SIN-SD-10-2023'!A:D,4,0)</f>
        <v>21.91</v>
      </c>
      <c r="N1397" s="220" t="n">
        <f aca="false">M1397=H1397</f>
        <v>1</v>
      </c>
      <c r="P1397" s="333" t="s">
        <v>2614</v>
      </c>
    </row>
    <row r="1398" customFormat="false" ht="15" hidden="false" customHeight="false" outlineLevel="0" collapsed="false">
      <c r="A1398" s="351" t="str">
        <f aca="false">IF(O1398&lt;&gt;0,O1398,A1397)</f>
        <v>03490/ORSE</v>
      </c>
      <c r="B1398" s="205" t="n">
        <v>88309</v>
      </c>
      <c r="C1398" s="206" t="s">
        <v>3003</v>
      </c>
      <c r="D1398" s="206" t="s">
        <v>2623</v>
      </c>
      <c r="E1398" s="207" t="s">
        <v>2415</v>
      </c>
      <c r="F1398" s="207" t="s">
        <v>2502</v>
      </c>
      <c r="G1398" s="352" t="n">
        <v>1.0061</v>
      </c>
      <c r="H1398" s="253" t="n">
        <f aca="false">VLOOKUP(B1398,'CMP-SIN-SD-10-2023'!A:D,4,0)</f>
        <v>29.53</v>
      </c>
      <c r="I1398" s="253" t="s">
        <v>2417</v>
      </c>
      <c r="J1398" s="220" t="n">
        <f aca="false">TRUNC((H1398*G1398),2)</f>
        <v>29.71</v>
      </c>
      <c r="M1398" s="220" t="n">
        <f aca="false">VLOOKUP(B1398,'CMP-SIN-SD-10-2023'!A:D,4,0)</f>
        <v>29.53</v>
      </c>
      <c r="N1398" s="220" t="n">
        <f aca="false">M1398=H1398</f>
        <v>1</v>
      </c>
      <c r="P1398" s="333" t="s">
        <v>2614</v>
      </c>
    </row>
    <row r="1399" customFormat="false" ht="15" hidden="false" customHeight="false" outlineLevel="0" collapsed="false">
      <c r="A1399" s="351" t="str">
        <f aca="false">IF(O1399&lt;&gt;0,O1399,A1398)</f>
        <v>03490/ORSE</v>
      </c>
      <c r="B1399" s="205" t="n">
        <v>88262</v>
      </c>
      <c r="C1399" s="206" t="s">
        <v>3003</v>
      </c>
      <c r="D1399" s="206" t="s">
        <v>2501</v>
      </c>
      <c r="E1399" s="207" t="s">
        <v>2415</v>
      </c>
      <c r="F1399" s="207" t="s">
        <v>2502</v>
      </c>
      <c r="G1399" s="352" t="n">
        <v>0.0061</v>
      </c>
      <c r="H1399" s="253" t="n">
        <f aca="false">VLOOKUP(B1399,'CMP-SIN-SD-10-2023'!A:D,4,0)</f>
        <v>29.14</v>
      </c>
      <c r="I1399" s="253" t="s">
        <v>2417</v>
      </c>
      <c r="J1399" s="220" t="n">
        <f aca="false">TRUNC((H1399*G1399),2)</f>
        <v>0.17</v>
      </c>
      <c r="M1399" s="220" t="n">
        <f aca="false">VLOOKUP(B1399,'CMP-SIN-SD-10-2023'!A:D,4,0)</f>
        <v>29.14</v>
      </c>
      <c r="N1399" s="220" t="n">
        <f aca="false">M1399=H1399</f>
        <v>1</v>
      </c>
      <c r="P1399" s="333" t="s">
        <v>2614</v>
      </c>
    </row>
    <row r="1400" customFormat="false" ht="15" hidden="false" customHeight="false" outlineLevel="0" collapsed="false">
      <c r="A1400" s="351" t="str">
        <f aca="false">IF(O1400&lt;&gt;0,O1400,A1399)</f>
        <v>03490/ORSE</v>
      </c>
      <c r="B1400" s="205" t="n">
        <v>88245</v>
      </c>
      <c r="C1400" s="206" t="s">
        <v>3003</v>
      </c>
      <c r="D1400" s="206" t="s">
        <v>2697</v>
      </c>
      <c r="E1400" s="207" t="s">
        <v>2415</v>
      </c>
      <c r="F1400" s="207" t="s">
        <v>2502</v>
      </c>
      <c r="G1400" s="352" t="n">
        <v>0.0031</v>
      </c>
      <c r="H1400" s="253" t="n">
        <f aca="false">VLOOKUP(B1400,'CMP-SIN-SD-10-2023'!A:D,4,0)</f>
        <v>29.32</v>
      </c>
      <c r="I1400" s="253" t="s">
        <v>2417</v>
      </c>
      <c r="J1400" s="220" t="n">
        <f aca="false">TRUNC((H1400*G1400),2)</f>
        <v>0.09</v>
      </c>
      <c r="M1400" s="220" t="n">
        <f aca="false">VLOOKUP(B1400,'CMP-SIN-SD-10-2023'!A:D,4,0)</f>
        <v>29.32</v>
      </c>
      <c r="N1400" s="220" t="n">
        <f aca="false">M1400=H1400</f>
        <v>1</v>
      </c>
      <c r="P1400" s="333" t="s">
        <v>2614</v>
      </c>
    </row>
    <row r="1401" customFormat="false" ht="15" hidden="false" customHeight="false" outlineLevel="0" collapsed="false">
      <c r="A1401" s="351" t="str">
        <f aca="false">IF(O1401&lt;&gt;0,O1401,A1400)</f>
        <v>03490/ORSE</v>
      </c>
      <c r="B1401" s="205" t="n">
        <v>88317</v>
      </c>
      <c r="C1401" s="206" t="s">
        <v>3003</v>
      </c>
      <c r="D1401" s="206" t="s">
        <v>2813</v>
      </c>
      <c r="E1401" s="207" t="s">
        <v>2415</v>
      </c>
      <c r="F1401" s="207" t="s">
        <v>2502</v>
      </c>
      <c r="G1401" s="352" t="n">
        <v>0.5</v>
      </c>
      <c r="H1401" s="253" t="n">
        <f aca="false">VLOOKUP(B1401,'CMP-SIN-SD-10-2023'!A:D,4,0)</f>
        <v>30.16</v>
      </c>
      <c r="I1401" s="253" t="s">
        <v>2417</v>
      </c>
      <c r="J1401" s="220" t="n">
        <f aca="false">TRUNC((H1401*G1401),2)</f>
        <v>15.08</v>
      </c>
      <c r="M1401" s="220" t="n">
        <f aca="false">VLOOKUP(B1401,'CMP-SIN-SD-10-2023'!A:D,4,0)</f>
        <v>30.16</v>
      </c>
      <c r="N1401" s="220" t="n">
        <f aca="false">M1401=H1401</f>
        <v>1</v>
      </c>
      <c r="P1401" s="333" t="s">
        <v>2614</v>
      </c>
    </row>
    <row r="1402" customFormat="false" ht="15" hidden="false" customHeight="false" outlineLevel="0" collapsed="false">
      <c r="A1402" s="351" t="str">
        <f aca="false">IF(O1402&lt;&gt;0,O1402,A1401)</f>
        <v>03490/ORSE</v>
      </c>
      <c r="B1402" s="205" t="n">
        <v>88315</v>
      </c>
      <c r="C1402" s="206" t="s">
        <v>3003</v>
      </c>
      <c r="D1402" s="206" t="s">
        <v>2864</v>
      </c>
      <c r="E1402" s="207" t="s">
        <v>2415</v>
      </c>
      <c r="F1402" s="207" t="s">
        <v>2502</v>
      </c>
      <c r="G1402" s="352" t="n">
        <v>0.5</v>
      </c>
      <c r="H1402" s="253" t="n">
        <f aca="false">VLOOKUP(B1402,'CMP-SIN-SD-10-2023'!A:D,4,0)</f>
        <v>29.32</v>
      </c>
      <c r="I1402" s="253" t="s">
        <v>2417</v>
      </c>
      <c r="J1402" s="220" t="n">
        <f aca="false">TRUNC((H1402*G1402),2)</f>
        <v>14.66</v>
      </c>
      <c r="M1402" s="220" t="n">
        <f aca="false">VLOOKUP(B1402,'CMP-SIN-SD-10-2023'!A:D,4,0)</f>
        <v>29.32</v>
      </c>
      <c r="N1402" s="220" t="n">
        <f aca="false">M1402=H1402</f>
        <v>1</v>
      </c>
      <c r="P1402" s="333" t="s">
        <v>2614</v>
      </c>
    </row>
    <row r="1403" customFormat="false" ht="15" hidden="false" customHeight="false" outlineLevel="0" collapsed="false">
      <c r="A1403" s="351" t="str">
        <f aca="false">IF(O1403&lt;&gt;0,O1403,A1402)</f>
        <v>03490/ORSE</v>
      </c>
      <c r="B1403" s="205" t="s">
        <v>3281</v>
      </c>
      <c r="C1403" s="206" t="s">
        <v>3003</v>
      </c>
      <c r="D1403" s="206" t="s">
        <v>3282</v>
      </c>
      <c r="E1403" s="207" t="s">
        <v>2415</v>
      </c>
      <c r="F1403" s="207" t="s">
        <v>2438</v>
      </c>
      <c r="G1403" s="352" t="n">
        <v>0.017</v>
      </c>
      <c r="H1403" s="253" t="n">
        <v>240</v>
      </c>
      <c r="I1403" s="253" t="s">
        <v>2417</v>
      </c>
      <c r="J1403" s="220" t="n">
        <f aca="false">TRUNC((H1403*G1403),2)</f>
        <v>4.08</v>
      </c>
      <c r="M1403" s="220" t="e">
        <f aca="false">VLOOKUP(B1403,'INS-SIN-SD-10-2023'!A:D,4,0)</f>
        <v>#N/A</v>
      </c>
      <c r="N1403" s="220" t="e">
        <f aca="false">M1403=H1403</f>
        <v>#N/A</v>
      </c>
      <c r="P1403" s="333" t="s">
        <v>2614</v>
      </c>
    </row>
    <row r="1404" customFormat="false" ht="30" hidden="false" customHeight="false" outlineLevel="0" collapsed="false">
      <c r="A1404" s="351" t="str">
        <f aca="false">IF(O1404&lt;&gt;0,O1404,A1403)</f>
        <v>03490/ORSE</v>
      </c>
      <c r="B1404" s="205" t="s">
        <v>3262</v>
      </c>
      <c r="C1404" s="206" t="s">
        <v>3003</v>
      </c>
      <c r="D1404" s="206" t="s">
        <v>3263</v>
      </c>
      <c r="E1404" s="207" t="s">
        <v>2415</v>
      </c>
      <c r="F1404" s="207" t="s">
        <v>2440</v>
      </c>
      <c r="G1404" s="352" t="n">
        <v>1.75</v>
      </c>
      <c r="H1404" s="253" t="n">
        <v>39.36</v>
      </c>
      <c r="I1404" s="253" t="s">
        <v>2417</v>
      </c>
      <c r="J1404" s="220" t="n">
        <f aca="false">TRUNC((H1404*G1404),2)</f>
        <v>68.88</v>
      </c>
      <c r="M1404" s="220" t="e">
        <f aca="false">VLOOKUP(B1404,'INS-SIN-SD-10-2023'!A:D,4,0)</f>
        <v>#N/A</v>
      </c>
      <c r="N1404" s="220" t="e">
        <f aca="false">M1404=H1404</f>
        <v>#N/A</v>
      </c>
      <c r="P1404" s="333" t="s">
        <v>2614</v>
      </c>
    </row>
    <row r="1405" customFormat="false" ht="15" hidden="false" customHeight="false" outlineLevel="0" collapsed="false">
      <c r="A1405" s="351" t="str">
        <f aca="false">IF(O1405&lt;&gt;0,O1405,A1404)</f>
        <v>03490/ORSE</v>
      </c>
      <c r="B1405" s="205" t="s">
        <v>3043</v>
      </c>
      <c r="C1405" s="206" t="s">
        <v>3003</v>
      </c>
      <c r="D1405" s="206" t="s">
        <v>3044</v>
      </c>
      <c r="E1405" s="207" t="s">
        <v>2415</v>
      </c>
      <c r="F1405" s="207" t="s">
        <v>2430</v>
      </c>
      <c r="G1405" s="352" t="n">
        <v>0</v>
      </c>
      <c r="H1405" s="253" t="n">
        <v>29.9</v>
      </c>
      <c r="I1405" s="253" t="s">
        <v>2417</v>
      </c>
      <c r="J1405" s="220" t="n">
        <f aca="false">TRUNC((H1405*G1405),2)</f>
        <v>0</v>
      </c>
      <c r="M1405" s="220" t="e">
        <f aca="false">VLOOKUP(B1405,'INS-SIN-SD-10-2023'!A:D,4,0)</f>
        <v>#N/A</v>
      </c>
      <c r="N1405" s="220" t="e">
        <f aca="false">M1405=H1405</f>
        <v>#N/A</v>
      </c>
      <c r="P1405" s="333" t="s">
        <v>2614</v>
      </c>
    </row>
    <row r="1406" customFormat="false" ht="30" hidden="false" customHeight="false" outlineLevel="0" collapsed="false">
      <c r="A1406" s="351" t="str">
        <f aca="false">IF(O1406&lt;&gt;0,O1406,A1405)</f>
        <v>03490/ORSE</v>
      </c>
      <c r="B1406" s="205" t="s">
        <v>3045</v>
      </c>
      <c r="C1406" s="206" t="s">
        <v>3003</v>
      </c>
      <c r="D1406" s="206" t="s">
        <v>3046</v>
      </c>
      <c r="E1406" s="207" t="s">
        <v>2415</v>
      </c>
      <c r="F1406" s="207" t="s">
        <v>2438</v>
      </c>
      <c r="G1406" s="352" t="n">
        <v>0.017</v>
      </c>
      <c r="H1406" s="253" t="n">
        <v>25.71</v>
      </c>
      <c r="I1406" s="253" t="s">
        <v>2417</v>
      </c>
      <c r="J1406" s="220" t="n">
        <f aca="false">TRUNC((H1406*G1406),2)</f>
        <v>0.43</v>
      </c>
      <c r="M1406" s="220" t="e">
        <f aca="false">VLOOKUP(B1406,'INS-SIN-SD-10-2023'!A:D,4,0)</f>
        <v>#N/A</v>
      </c>
      <c r="N1406" s="220" t="e">
        <f aca="false">M1406=H1406</f>
        <v>#N/A</v>
      </c>
      <c r="P1406" s="333" t="s">
        <v>2614</v>
      </c>
    </row>
    <row r="1407" customFormat="false" ht="30" hidden="false" customHeight="false" outlineLevel="0" collapsed="false">
      <c r="A1407" s="351" t="str">
        <f aca="false">IF(O1407&lt;&gt;0,O1407,A1406)</f>
        <v>03490/ORSE</v>
      </c>
      <c r="B1407" s="205" t="s">
        <v>2873</v>
      </c>
      <c r="C1407" s="206" t="s">
        <v>3003</v>
      </c>
      <c r="D1407" s="206" t="s">
        <v>2874</v>
      </c>
      <c r="E1407" s="207" t="s">
        <v>2415</v>
      </c>
      <c r="F1407" s="207" t="s">
        <v>2430</v>
      </c>
      <c r="G1407" s="352" t="n">
        <v>0.0002</v>
      </c>
      <c r="H1407" s="253" t="n">
        <v>20.73</v>
      </c>
      <c r="I1407" s="253" t="s">
        <v>2417</v>
      </c>
      <c r="J1407" s="220" t="n">
        <f aca="false">TRUNC((H1407*G1407),2)</f>
        <v>0</v>
      </c>
      <c r="M1407" s="220" t="e">
        <f aca="false">VLOOKUP(B1407,'INS-SIN-SD-10-2023'!A:D,4,0)</f>
        <v>#N/A</v>
      </c>
      <c r="N1407" s="220" t="e">
        <f aca="false">M1407=H1407</f>
        <v>#N/A</v>
      </c>
      <c r="P1407" s="333" t="s">
        <v>2614</v>
      </c>
    </row>
    <row r="1408" customFormat="false" ht="30" hidden="false" customHeight="false" outlineLevel="0" collapsed="false">
      <c r="A1408" s="351" t="str">
        <f aca="false">IF(O1408&lt;&gt;0,O1408,A1407)</f>
        <v>03490/ORSE</v>
      </c>
      <c r="B1408" s="205" t="s">
        <v>2875</v>
      </c>
      <c r="C1408" s="206" t="s">
        <v>3003</v>
      </c>
      <c r="D1408" s="206" t="s">
        <v>2876</v>
      </c>
      <c r="E1408" s="207" t="s">
        <v>2415</v>
      </c>
      <c r="F1408" s="207" t="s">
        <v>2430</v>
      </c>
      <c r="G1408" s="352" t="n">
        <v>0</v>
      </c>
      <c r="H1408" s="253" t="n">
        <v>55.82</v>
      </c>
      <c r="I1408" s="253" t="s">
        <v>2417</v>
      </c>
      <c r="J1408" s="220" t="n">
        <f aca="false">TRUNC((H1408*G1408),2)</f>
        <v>0</v>
      </c>
      <c r="M1408" s="220" t="e">
        <f aca="false">VLOOKUP(B1408,'INS-SIN-SD-10-2023'!A:D,4,0)</f>
        <v>#N/A</v>
      </c>
      <c r="N1408" s="220" t="e">
        <f aca="false">M1408=H1408</f>
        <v>#N/A</v>
      </c>
      <c r="P1408" s="333" t="s">
        <v>2614</v>
      </c>
    </row>
    <row r="1409" customFormat="false" ht="15" hidden="false" customHeight="false" outlineLevel="0" collapsed="false">
      <c r="A1409" s="351" t="str">
        <f aca="false">IF(O1409&lt;&gt;0,O1409,A1408)</f>
        <v>03490/ORSE</v>
      </c>
      <c r="B1409" s="205" t="s">
        <v>2877</v>
      </c>
      <c r="C1409" s="206" t="s">
        <v>3003</v>
      </c>
      <c r="D1409" s="206" t="s">
        <v>2878</v>
      </c>
      <c r="E1409" s="207" t="s">
        <v>2415</v>
      </c>
      <c r="F1409" s="207" t="s">
        <v>2430</v>
      </c>
      <c r="G1409" s="352" t="n">
        <v>0</v>
      </c>
      <c r="H1409" s="253" t="n">
        <v>74.22</v>
      </c>
      <c r="I1409" s="253" t="s">
        <v>2417</v>
      </c>
      <c r="J1409" s="220" t="n">
        <f aca="false">TRUNC((H1409*G1409),2)</f>
        <v>0</v>
      </c>
      <c r="M1409" s="220" t="e">
        <f aca="false">VLOOKUP(B1409,'INS-SIN-SD-10-2023'!A:D,4,0)</f>
        <v>#N/A</v>
      </c>
      <c r="N1409" s="220" t="e">
        <f aca="false">M1409=H1409</f>
        <v>#N/A</v>
      </c>
      <c r="P1409" s="333" t="s">
        <v>2614</v>
      </c>
    </row>
    <row r="1410" customFormat="false" ht="30" hidden="false" customHeight="false" outlineLevel="0" collapsed="false">
      <c r="A1410" s="351" t="str">
        <f aca="false">IF(O1410&lt;&gt;0,O1410,A1409)</f>
        <v>03490/ORSE</v>
      </c>
      <c r="B1410" s="205" t="s">
        <v>2879</v>
      </c>
      <c r="C1410" s="206" t="s">
        <v>3003</v>
      </c>
      <c r="D1410" s="206" t="s">
        <v>2880</v>
      </c>
      <c r="E1410" s="207" t="s">
        <v>2415</v>
      </c>
      <c r="F1410" s="207" t="s">
        <v>2430</v>
      </c>
      <c r="G1410" s="352" t="n">
        <v>0.0001</v>
      </c>
      <c r="H1410" s="253" t="n">
        <v>169.27</v>
      </c>
      <c r="I1410" s="253" t="s">
        <v>2417</v>
      </c>
      <c r="J1410" s="220" t="n">
        <f aca="false">TRUNC((H1410*G1410),2)</f>
        <v>0.01</v>
      </c>
      <c r="M1410" s="220" t="e">
        <f aca="false">VLOOKUP(B1410,'INS-SIN-SD-10-2023'!A:D,4,0)</f>
        <v>#N/A</v>
      </c>
      <c r="N1410" s="220" t="e">
        <f aca="false">M1410=H1410</f>
        <v>#N/A</v>
      </c>
      <c r="P1410" s="333" t="s">
        <v>2614</v>
      </c>
    </row>
    <row r="1411" customFormat="false" ht="15" hidden="false" customHeight="false" outlineLevel="0" collapsed="false">
      <c r="A1411" s="351" t="str">
        <f aca="false">IF(O1411&lt;&gt;0,O1411,A1410)</f>
        <v>03490/ORSE</v>
      </c>
      <c r="B1411" s="205" t="s">
        <v>2881</v>
      </c>
      <c r="C1411" s="206" t="s">
        <v>3003</v>
      </c>
      <c r="D1411" s="206" t="s">
        <v>2882</v>
      </c>
      <c r="E1411" s="207" t="s">
        <v>2415</v>
      </c>
      <c r="F1411" s="207" t="s">
        <v>2430</v>
      </c>
      <c r="G1411" s="352" t="n">
        <v>0.0002</v>
      </c>
      <c r="H1411" s="253" t="n">
        <v>14.5</v>
      </c>
      <c r="I1411" s="253" t="s">
        <v>2417</v>
      </c>
      <c r="J1411" s="220" t="n">
        <f aca="false">TRUNC((H1411*G1411),2)</f>
        <v>0</v>
      </c>
      <c r="M1411" s="220" t="e">
        <f aca="false">VLOOKUP(B1411,'INS-SIN-SD-10-2023'!A:D,4,0)</f>
        <v>#N/A</v>
      </c>
      <c r="N1411" s="220" t="e">
        <f aca="false">M1411=H1411</f>
        <v>#N/A</v>
      </c>
      <c r="P1411" s="333" t="s">
        <v>2614</v>
      </c>
    </row>
    <row r="1412" customFormat="false" ht="15" hidden="false" customHeight="false" outlineLevel="0" collapsed="false">
      <c r="A1412" s="351" t="str">
        <f aca="false">IF(O1412&lt;&gt;0,O1412,A1411)</f>
        <v>03490/ORSE</v>
      </c>
      <c r="B1412" s="205" t="s">
        <v>3097</v>
      </c>
      <c r="C1412" s="206" t="s">
        <v>3003</v>
      </c>
      <c r="D1412" s="206" t="s">
        <v>3098</v>
      </c>
      <c r="E1412" s="207" t="s">
        <v>2415</v>
      </c>
      <c r="F1412" s="207" t="s">
        <v>2430</v>
      </c>
      <c r="G1412" s="352" t="n">
        <v>0.0001</v>
      </c>
      <c r="H1412" s="253" t="n">
        <v>44.9</v>
      </c>
      <c r="I1412" s="253" t="s">
        <v>2417</v>
      </c>
      <c r="J1412" s="220" t="n">
        <f aca="false">TRUNC((H1412*G1412),2)</f>
        <v>0</v>
      </c>
      <c r="M1412" s="220" t="e">
        <f aca="false">VLOOKUP(B1412,'INS-SIN-SD-10-2023'!A:D,4,0)</f>
        <v>#N/A</v>
      </c>
      <c r="N1412" s="220" t="e">
        <f aca="false">M1412=H1412</f>
        <v>#N/A</v>
      </c>
      <c r="P1412" s="333" t="s">
        <v>2614</v>
      </c>
    </row>
    <row r="1413" customFormat="false" ht="30" hidden="false" customHeight="false" outlineLevel="0" collapsed="false">
      <c r="A1413" s="351" t="str">
        <f aca="false">IF(O1413&lt;&gt;0,O1413,A1412)</f>
        <v>03490/ORSE</v>
      </c>
      <c r="B1413" s="205" t="s">
        <v>3099</v>
      </c>
      <c r="C1413" s="206" t="s">
        <v>3003</v>
      </c>
      <c r="D1413" s="206" t="s">
        <v>3100</v>
      </c>
      <c r="E1413" s="207" t="s">
        <v>2415</v>
      </c>
      <c r="F1413" s="207" t="s">
        <v>2430</v>
      </c>
      <c r="G1413" s="352" t="n">
        <v>0.0001</v>
      </c>
      <c r="H1413" s="253" t="n">
        <v>49.41</v>
      </c>
      <c r="I1413" s="253" t="s">
        <v>2417</v>
      </c>
      <c r="J1413" s="220" t="n">
        <f aca="false">TRUNC((H1413*G1413),2)</f>
        <v>0</v>
      </c>
      <c r="M1413" s="220" t="e">
        <f aca="false">VLOOKUP(B1413,'INS-SIN-SD-10-2023'!A:D,4,0)</f>
        <v>#N/A</v>
      </c>
      <c r="N1413" s="220" t="e">
        <f aca="false">M1413=H1413</f>
        <v>#N/A</v>
      </c>
      <c r="P1413" s="333" t="s">
        <v>2614</v>
      </c>
    </row>
    <row r="1414" customFormat="false" ht="30" hidden="false" customHeight="false" outlineLevel="0" collapsed="false">
      <c r="A1414" s="351" t="str">
        <f aca="false">IF(O1414&lt;&gt;0,O1414,A1413)</f>
        <v>03490/ORSE</v>
      </c>
      <c r="B1414" s="205" t="s">
        <v>3101</v>
      </c>
      <c r="C1414" s="206" t="s">
        <v>3003</v>
      </c>
      <c r="D1414" s="206" t="s">
        <v>3102</v>
      </c>
      <c r="E1414" s="207" t="s">
        <v>2415</v>
      </c>
      <c r="F1414" s="207" t="s">
        <v>2430</v>
      </c>
      <c r="G1414" s="352" t="n">
        <v>0.0001</v>
      </c>
      <c r="H1414" s="253" t="n">
        <v>79.81</v>
      </c>
      <c r="I1414" s="253" t="s">
        <v>2417</v>
      </c>
      <c r="J1414" s="220" t="n">
        <f aca="false">TRUNC((H1414*G1414),2)</f>
        <v>0</v>
      </c>
      <c r="M1414" s="220" t="e">
        <f aca="false">VLOOKUP(B1414,'INS-SIN-SD-10-2023'!A:D,4,0)</f>
        <v>#N/A</v>
      </c>
      <c r="N1414" s="220" t="e">
        <f aca="false">M1414=H1414</f>
        <v>#N/A</v>
      </c>
      <c r="P1414" s="333" t="s">
        <v>2614</v>
      </c>
    </row>
    <row r="1415" customFormat="false" ht="15" hidden="false" customHeight="false" outlineLevel="0" collapsed="false">
      <c r="A1415" s="351" t="str">
        <f aca="false">IF(O1415&lt;&gt;0,O1415,A1414)</f>
        <v>03490/ORSE</v>
      </c>
      <c r="B1415" s="205" t="s">
        <v>3103</v>
      </c>
      <c r="C1415" s="206" t="s">
        <v>3003</v>
      </c>
      <c r="D1415" s="206" t="s">
        <v>3104</v>
      </c>
      <c r="E1415" s="207" t="s">
        <v>2415</v>
      </c>
      <c r="F1415" s="207" t="s">
        <v>2430</v>
      </c>
      <c r="G1415" s="352" t="n">
        <v>0.0001</v>
      </c>
      <c r="H1415" s="253" t="n">
        <v>27.2</v>
      </c>
      <c r="I1415" s="253" t="s">
        <v>2417</v>
      </c>
      <c r="J1415" s="220" t="n">
        <f aca="false">TRUNC((H1415*G1415),2)</f>
        <v>0</v>
      </c>
      <c r="M1415" s="220" t="e">
        <f aca="false">VLOOKUP(B1415,'INS-SIN-SD-10-2023'!A:D,4,0)</f>
        <v>#N/A</v>
      </c>
      <c r="N1415" s="220" t="e">
        <f aca="false">M1415=H1415</f>
        <v>#N/A</v>
      </c>
      <c r="P1415" s="333" t="s">
        <v>2614</v>
      </c>
    </row>
    <row r="1416" customFormat="false" ht="30" hidden="false" customHeight="false" outlineLevel="0" collapsed="false">
      <c r="A1416" s="351" t="str">
        <f aca="false">IF(O1416&lt;&gt;0,O1416,A1415)</f>
        <v>03490/ORSE</v>
      </c>
      <c r="B1416" s="205" t="s">
        <v>3105</v>
      </c>
      <c r="C1416" s="206" t="s">
        <v>3003</v>
      </c>
      <c r="D1416" s="206" t="s">
        <v>3106</v>
      </c>
      <c r="E1416" s="207" t="s">
        <v>2415</v>
      </c>
      <c r="F1416" s="207" t="s">
        <v>2430</v>
      </c>
      <c r="G1416" s="352" t="n">
        <v>0.0001</v>
      </c>
      <c r="H1416" s="253" t="n">
        <v>64.17</v>
      </c>
      <c r="I1416" s="253" t="s">
        <v>2417</v>
      </c>
      <c r="J1416" s="220" t="n">
        <f aca="false">TRUNC((H1416*G1416),2)</f>
        <v>0</v>
      </c>
      <c r="M1416" s="220" t="e">
        <f aca="false">VLOOKUP(B1416,'INS-SIN-SD-10-2023'!A:D,4,0)</f>
        <v>#N/A</v>
      </c>
      <c r="N1416" s="220" t="e">
        <f aca="false">M1416=H1416</f>
        <v>#N/A</v>
      </c>
      <c r="P1416" s="333" t="s">
        <v>2614</v>
      </c>
    </row>
    <row r="1417" customFormat="false" ht="15" hidden="false" customHeight="false" outlineLevel="0" collapsed="false">
      <c r="A1417" s="351" t="str">
        <f aca="false">IF(O1417&lt;&gt;0,O1417,A1416)</f>
        <v>03490/ORSE</v>
      </c>
      <c r="B1417" s="205" t="s">
        <v>3107</v>
      </c>
      <c r="C1417" s="206" t="s">
        <v>3003</v>
      </c>
      <c r="D1417" s="206" t="s">
        <v>3108</v>
      </c>
      <c r="E1417" s="207" t="s">
        <v>2415</v>
      </c>
      <c r="F1417" s="207" t="s">
        <v>2430</v>
      </c>
      <c r="G1417" s="352" t="n">
        <v>0.0001</v>
      </c>
      <c r="H1417" s="253" t="n">
        <v>60.5</v>
      </c>
      <c r="I1417" s="253" t="s">
        <v>2417</v>
      </c>
      <c r="J1417" s="220" t="n">
        <f aca="false">TRUNC((H1417*G1417),2)</f>
        <v>0</v>
      </c>
      <c r="M1417" s="220" t="e">
        <f aca="false">VLOOKUP(B1417,'INS-SIN-SD-10-2023'!A:D,4,0)</f>
        <v>#N/A</v>
      </c>
      <c r="N1417" s="220" t="e">
        <f aca="false">M1417=H1417</f>
        <v>#N/A</v>
      </c>
      <c r="P1417" s="333" t="s">
        <v>2614</v>
      </c>
    </row>
    <row r="1418" customFormat="false" ht="15" hidden="false" customHeight="false" outlineLevel="0" collapsed="false">
      <c r="A1418" s="351" t="str">
        <f aca="false">IF(O1418&lt;&gt;0,O1418,A1417)</f>
        <v>03490/ORSE</v>
      </c>
      <c r="B1418" s="205" t="s">
        <v>3109</v>
      </c>
      <c r="C1418" s="206" t="s">
        <v>3003</v>
      </c>
      <c r="D1418" s="206" t="s">
        <v>3110</v>
      </c>
      <c r="E1418" s="207" t="s">
        <v>2415</v>
      </c>
      <c r="F1418" s="207" t="s">
        <v>2430</v>
      </c>
      <c r="G1418" s="352" t="n">
        <v>0.0004</v>
      </c>
      <c r="H1418" s="253" t="n">
        <v>135.84</v>
      </c>
      <c r="I1418" s="253" t="s">
        <v>2417</v>
      </c>
      <c r="J1418" s="220" t="n">
        <f aca="false">TRUNC((H1418*G1418),2)</f>
        <v>0.05</v>
      </c>
      <c r="M1418" s="220" t="e">
        <f aca="false">VLOOKUP(B1418,'INS-SIN-SD-10-2023'!A:D,4,0)</f>
        <v>#N/A</v>
      </c>
      <c r="N1418" s="220" t="e">
        <f aca="false">M1418=H1418</f>
        <v>#N/A</v>
      </c>
      <c r="P1418" s="333" t="s">
        <v>2614</v>
      </c>
    </row>
    <row r="1419" customFormat="false" ht="30" hidden="false" customHeight="false" outlineLevel="0" collapsed="false">
      <c r="A1419" s="351" t="str">
        <f aca="false">IF(O1419&lt;&gt;0,O1419,A1418)</f>
        <v>03490/ORSE</v>
      </c>
      <c r="B1419" s="205" t="s">
        <v>3111</v>
      </c>
      <c r="C1419" s="206" t="s">
        <v>3003</v>
      </c>
      <c r="D1419" s="206" t="s">
        <v>3112</v>
      </c>
      <c r="E1419" s="207" t="s">
        <v>2415</v>
      </c>
      <c r="F1419" s="207" t="s">
        <v>2430</v>
      </c>
      <c r="G1419" s="352" t="n">
        <v>0.0001</v>
      </c>
      <c r="H1419" s="253" t="n">
        <v>380.9</v>
      </c>
      <c r="I1419" s="253" t="s">
        <v>2417</v>
      </c>
      <c r="J1419" s="220" t="n">
        <f aca="false">TRUNC((H1419*G1419),2)</f>
        <v>0.03</v>
      </c>
      <c r="M1419" s="220" t="e">
        <f aca="false">VLOOKUP(B1419,'INS-SIN-SD-10-2023'!A:D,4,0)</f>
        <v>#N/A</v>
      </c>
      <c r="N1419" s="220" t="e">
        <f aca="false">M1419=H1419</f>
        <v>#N/A</v>
      </c>
      <c r="P1419" s="333" t="s">
        <v>2614</v>
      </c>
    </row>
    <row r="1420" customFormat="false" ht="15" hidden="false" customHeight="false" outlineLevel="0" collapsed="false">
      <c r="A1420" s="351" t="str">
        <f aca="false">IF(O1420&lt;&gt;0,O1420,A1419)</f>
        <v>03490/ORSE</v>
      </c>
      <c r="B1420" s="205" t="s">
        <v>3113</v>
      </c>
      <c r="C1420" s="206" t="s">
        <v>3003</v>
      </c>
      <c r="D1420" s="206" t="s">
        <v>3114</v>
      </c>
      <c r="E1420" s="207" t="s">
        <v>2415</v>
      </c>
      <c r="F1420" s="207" t="s">
        <v>2430</v>
      </c>
      <c r="G1420" s="352" t="n">
        <v>0</v>
      </c>
      <c r="H1420" s="253" t="n">
        <v>349.99</v>
      </c>
      <c r="I1420" s="253" t="s">
        <v>2417</v>
      </c>
      <c r="J1420" s="220" t="n">
        <f aca="false">TRUNC((H1420*G1420),2)</f>
        <v>0</v>
      </c>
      <c r="M1420" s="220" t="e">
        <f aca="false">VLOOKUP(B1420,'INS-SIN-SD-10-2023'!A:D,4,0)</f>
        <v>#N/A</v>
      </c>
      <c r="N1420" s="220" t="e">
        <f aca="false">M1420=H1420</f>
        <v>#N/A</v>
      </c>
      <c r="P1420" s="333" t="s">
        <v>2614</v>
      </c>
    </row>
    <row r="1421" customFormat="false" ht="15" hidden="false" customHeight="false" outlineLevel="0" collapsed="false">
      <c r="A1421" s="351" t="str">
        <f aca="false">IF(O1421&lt;&gt;0,O1421,A1420)</f>
        <v>03490/ORSE</v>
      </c>
      <c r="B1421" s="205" t="s">
        <v>3115</v>
      </c>
      <c r="C1421" s="206" t="s">
        <v>3003</v>
      </c>
      <c r="D1421" s="206" t="s">
        <v>3116</v>
      </c>
      <c r="E1421" s="207" t="s">
        <v>2415</v>
      </c>
      <c r="F1421" s="207" t="s">
        <v>2430</v>
      </c>
      <c r="G1421" s="352" t="n">
        <v>0.0001</v>
      </c>
      <c r="H1421" s="253" t="n">
        <v>93.34</v>
      </c>
      <c r="I1421" s="253" t="s">
        <v>2417</v>
      </c>
      <c r="J1421" s="220" t="n">
        <f aca="false">TRUNC((H1421*G1421),2)</f>
        <v>0</v>
      </c>
      <c r="M1421" s="220" t="e">
        <f aca="false">VLOOKUP(B1421,'INS-SIN-SD-10-2023'!A:D,4,0)</f>
        <v>#N/A</v>
      </c>
      <c r="N1421" s="220" t="e">
        <f aca="false">M1421=H1421</f>
        <v>#N/A</v>
      </c>
      <c r="P1421" s="333" t="s">
        <v>2614</v>
      </c>
    </row>
    <row r="1422" customFormat="false" ht="30" hidden="false" customHeight="false" outlineLevel="0" collapsed="false">
      <c r="A1422" s="351" t="str">
        <f aca="false">IF(O1422&lt;&gt;0,O1422,A1421)</f>
        <v>03490/ORSE</v>
      </c>
      <c r="B1422" s="205" t="s">
        <v>3117</v>
      </c>
      <c r="C1422" s="206" t="s">
        <v>3003</v>
      </c>
      <c r="D1422" s="206" t="s">
        <v>3118</v>
      </c>
      <c r="E1422" s="207" t="s">
        <v>2415</v>
      </c>
      <c r="F1422" s="207" t="s">
        <v>2430</v>
      </c>
      <c r="G1422" s="352" t="n">
        <v>0</v>
      </c>
      <c r="H1422" s="253" t="n">
        <v>970</v>
      </c>
      <c r="I1422" s="253" t="s">
        <v>2417</v>
      </c>
      <c r="J1422" s="220" t="n">
        <f aca="false">TRUNC((H1422*G1422),2)</f>
        <v>0</v>
      </c>
      <c r="M1422" s="220" t="e">
        <f aca="false">VLOOKUP(B1422,'INS-SIN-SD-10-2023'!A:D,4,0)</f>
        <v>#N/A</v>
      </c>
      <c r="N1422" s="220" t="e">
        <f aca="false">M1422=H1422</f>
        <v>#N/A</v>
      </c>
      <c r="P1422" s="333" t="s">
        <v>2614</v>
      </c>
    </row>
    <row r="1423" customFormat="false" ht="30" hidden="false" customHeight="false" outlineLevel="0" collapsed="false">
      <c r="A1423" s="351" t="str">
        <f aca="false">IF(O1423&lt;&gt;0,O1423,A1422)</f>
        <v>03490/ORSE</v>
      </c>
      <c r="B1423" s="205" t="s">
        <v>3119</v>
      </c>
      <c r="C1423" s="206" t="s">
        <v>3003</v>
      </c>
      <c r="D1423" s="206" t="s">
        <v>3120</v>
      </c>
      <c r="E1423" s="207" t="s">
        <v>2415</v>
      </c>
      <c r="F1423" s="207" t="s">
        <v>2430</v>
      </c>
      <c r="G1423" s="352" t="n">
        <v>0.0002</v>
      </c>
      <c r="H1423" s="253" t="n">
        <v>308.24</v>
      </c>
      <c r="I1423" s="253" t="s">
        <v>2417</v>
      </c>
      <c r="J1423" s="220" t="n">
        <f aca="false">TRUNC((H1423*G1423),2)</f>
        <v>0.06</v>
      </c>
      <c r="M1423" s="220" t="e">
        <f aca="false">VLOOKUP(B1423,'INS-SIN-SD-10-2023'!A:D,4,0)</f>
        <v>#N/A</v>
      </c>
      <c r="N1423" s="220" t="e">
        <f aca="false">M1423=H1423</f>
        <v>#N/A</v>
      </c>
      <c r="P1423" s="333" t="s">
        <v>2614</v>
      </c>
    </row>
    <row r="1424" customFormat="false" ht="30" hidden="false" customHeight="false" outlineLevel="0" collapsed="false">
      <c r="A1424" s="351" t="str">
        <f aca="false">IF(O1424&lt;&gt;0,O1424,A1423)</f>
        <v>03490/ORSE</v>
      </c>
      <c r="B1424" s="205" t="s">
        <v>2883</v>
      </c>
      <c r="C1424" s="206" t="s">
        <v>3003</v>
      </c>
      <c r="D1424" s="206" t="s">
        <v>2884</v>
      </c>
      <c r="E1424" s="207" t="s">
        <v>2415</v>
      </c>
      <c r="F1424" s="207" t="s">
        <v>2515</v>
      </c>
      <c r="G1424" s="352" t="n">
        <v>0.25</v>
      </c>
      <c r="H1424" s="253" t="n">
        <v>17.9</v>
      </c>
      <c r="I1424" s="253" t="s">
        <v>2417</v>
      </c>
      <c r="J1424" s="220" t="n">
        <f aca="false">TRUNC((H1424*G1424),2)</f>
        <v>4.47</v>
      </c>
      <c r="M1424" s="220" t="e">
        <f aca="false">VLOOKUP(B1424,'INS-SIN-SD-10-2023'!A:D,4,0)</f>
        <v>#N/A</v>
      </c>
      <c r="N1424" s="220" t="e">
        <f aca="false">M1424=H1424</f>
        <v>#N/A</v>
      </c>
      <c r="P1424" s="333" t="s">
        <v>2614</v>
      </c>
    </row>
    <row r="1425" customFormat="false" ht="30" hidden="false" customHeight="false" outlineLevel="0" collapsed="false">
      <c r="A1425" s="351" t="str">
        <f aca="false">IF(O1425&lt;&gt;0,O1425,A1424)</f>
        <v>03490/ORSE</v>
      </c>
      <c r="B1425" s="205" t="s">
        <v>3283</v>
      </c>
      <c r="C1425" s="206" t="s">
        <v>3003</v>
      </c>
      <c r="D1425" s="206" t="s">
        <v>3284</v>
      </c>
      <c r="E1425" s="207" t="s">
        <v>2415</v>
      </c>
      <c r="F1425" s="207" t="s">
        <v>2440</v>
      </c>
      <c r="G1425" s="352" t="n">
        <v>0.25</v>
      </c>
      <c r="H1425" s="253" t="n">
        <v>6.14</v>
      </c>
      <c r="I1425" s="253" t="s">
        <v>2417</v>
      </c>
      <c r="J1425" s="220" t="n">
        <f aca="false">TRUNC((H1425*G1425),2)</f>
        <v>1.53</v>
      </c>
      <c r="M1425" s="220" t="e">
        <f aca="false">VLOOKUP(B1425,'INS-SIN-SD-10-2023'!A:D,4,0)</f>
        <v>#N/A</v>
      </c>
      <c r="N1425" s="220" t="e">
        <f aca="false">M1425=H1425</f>
        <v>#N/A</v>
      </c>
      <c r="P1425" s="333" t="s">
        <v>2614</v>
      </c>
    </row>
    <row r="1426" customFormat="false" ht="30" hidden="false" customHeight="false" outlineLevel="0" collapsed="false">
      <c r="A1426" s="351" t="str">
        <f aca="false">IF(O1426&lt;&gt;0,O1426,A1425)</f>
        <v>03490/ORSE</v>
      </c>
      <c r="B1426" s="205" t="s">
        <v>3285</v>
      </c>
      <c r="C1426" s="206" t="s">
        <v>3003</v>
      </c>
      <c r="D1426" s="206" t="s">
        <v>3286</v>
      </c>
      <c r="E1426" s="207" t="s">
        <v>2415</v>
      </c>
      <c r="F1426" s="207" t="s">
        <v>2414</v>
      </c>
      <c r="G1426" s="352" t="n">
        <v>1.05</v>
      </c>
      <c r="H1426" s="253" t="n">
        <v>24.85</v>
      </c>
      <c r="I1426" s="253" t="s">
        <v>2417</v>
      </c>
      <c r="J1426" s="220" t="n">
        <f aca="false">TRUNC((H1426*G1426),2)</f>
        <v>26.09</v>
      </c>
      <c r="M1426" s="220" t="e">
        <f aca="false">VLOOKUP(B1426,'INS-SIN-SD-10-2023'!A:D,4,0)</f>
        <v>#N/A</v>
      </c>
      <c r="N1426" s="220" t="e">
        <f aca="false">M1426=H1426</f>
        <v>#N/A</v>
      </c>
      <c r="P1426" s="333" t="s">
        <v>2614</v>
      </c>
    </row>
    <row r="1427" customFormat="false" ht="30" hidden="false" customHeight="false" outlineLevel="0" collapsed="false">
      <c r="A1427" s="351" t="str">
        <f aca="false">IF(O1427&lt;&gt;0,O1427,A1426)</f>
        <v>03490/ORSE</v>
      </c>
      <c r="B1427" s="205" t="s">
        <v>3063</v>
      </c>
      <c r="C1427" s="206" t="s">
        <v>3003</v>
      </c>
      <c r="D1427" s="206" t="s">
        <v>2699</v>
      </c>
      <c r="E1427" s="207" t="s">
        <v>2415</v>
      </c>
      <c r="F1427" s="207" t="s">
        <v>2515</v>
      </c>
      <c r="G1427" s="352" t="n">
        <v>0.08</v>
      </c>
      <c r="H1427" s="253" t="n">
        <v>12.88</v>
      </c>
      <c r="I1427" s="253" t="s">
        <v>2417</v>
      </c>
      <c r="J1427" s="220" t="n">
        <f aca="false">TRUNC((H1427*G1427),2)</f>
        <v>1.03</v>
      </c>
      <c r="M1427" s="220" t="e">
        <f aca="false">VLOOKUP(B1427,'INS-SIN-SD-10-2023'!A:D,4,0)</f>
        <v>#N/A</v>
      </c>
      <c r="N1427" s="220" t="e">
        <f aca="false">M1427=H1427</f>
        <v>#N/A</v>
      </c>
      <c r="P1427" s="333" t="s">
        <v>2614</v>
      </c>
    </row>
    <row r="1428" customFormat="false" ht="15" hidden="false" customHeight="false" outlineLevel="0" collapsed="false">
      <c r="A1428" s="351" t="str">
        <f aca="false">IF(O1428&lt;&gt;0,O1428,A1427)</f>
        <v>03490/ORSE</v>
      </c>
      <c r="B1428" s="205" t="s">
        <v>3066</v>
      </c>
      <c r="C1428" s="206" t="s">
        <v>3003</v>
      </c>
      <c r="D1428" s="206" t="s">
        <v>3067</v>
      </c>
      <c r="E1428" s="207" t="s">
        <v>2415</v>
      </c>
      <c r="F1428" s="207" t="s">
        <v>2430</v>
      </c>
      <c r="G1428" s="352" t="n">
        <v>0.0002</v>
      </c>
      <c r="H1428" s="253" t="n">
        <v>16.7</v>
      </c>
      <c r="I1428" s="253" t="s">
        <v>2417</v>
      </c>
      <c r="J1428" s="220" t="n">
        <f aca="false">TRUNC((H1428*G1428),2)</f>
        <v>0</v>
      </c>
      <c r="M1428" s="220" t="e">
        <f aca="false">VLOOKUP(B1428,'INS-SIN-SD-10-2023'!A:D,4,0)</f>
        <v>#N/A</v>
      </c>
      <c r="N1428" s="220" t="e">
        <f aca="false">M1428=H1428</f>
        <v>#N/A</v>
      </c>
      <c r="P1428" s="333" t="s">
        <v>2614</v>
      </c>
    </row>
    <row r="1429" customFormat="false" ht="30" hidden="false" customHeight="false" outlineLevel="0" collapsed="false">
      <c r="A1429" s="353" t="n">
        <v>94213</v>
      </c>
      <c r="B1429" s="354" t="s">
        <v>2411</v>
      </c>
      <c r="C1429" s="355" t="s">
        <v>3287</v>
      </c>
      <c r="D1429" s="355" t="s">
        <v>2722</v>
      </c>
      <c r="E1429" s="356" t="s">
        <v>2414</v>
      </c>
      <c r="F1429" s="356" t="s">
        <v>2415</v>
      </c>
      <c r="G1429" s="357" t="s">
        <v>2416</v>
      </c>
      <c r="H1429" s="358" t="s">
        <v>2417</v>
      </c>
      <c r="I1429" s="350" t="n">
        <f aca="false">SUMIF(A:A,A1429,J:J)</f>
        <v>72.95</v>
      </c>
      <c r="K1429" s="220" t="n">
        <f aca="false">VLOOKUP(A1429,'CMP-SIN-SD-10-2023'!A:D,4,0)</f>
        <v>72.95</v>
      </c>
      <c r="L1429" s="220" t="n">
        <f aca="false">K1429=I1429</f>
        <v>1</v>
      </c>
      <c r="P1429" s="333" t="s">
        <v>2418</v>
      </c>
    </row>
    <row r="1430" customFormat="false" ht="15" hidden="false" customHeight="false" outlineLevel="0" collapsed="false">
      <c r="A1430" s="351" t="n">
        <f aca="false">IF(O1430&lt;&gt;0,O1430,A1429)</f>
        <v>94213</v>
      </c>
      <c r="B1430" s="205" t="n">
        <v>88323</v>
      </c>
      <c r="C1430" s="206" t="s">
        <v>2722</v>
      </c>
      <c r="D1430" s="206" t="s">
        <v>2941</v>
      </c>
      <c r="E1430" s="207" t="s">
        <v>2415</v>
      </c>
      <c r="F1430" s="207" t="s">
        <v>2502</v>
      </c>
      <c r="G1430" s="352" t="n">
        <v>0.091</v>
      </c>
      <c r="H1430" s="253" t="n">
        <f aca="false">VLOOKUP(B1430,'CMP-SIN-SD-10-2023'!A:D,4,0)</f>
        <v>28.89</v>
      </c>
      <c r="I1430" s="253" t="s">
        <v>2417</v>
      </c>
      <c r="J1430" s="220" t="n">
        <f aca="false">TRUNC((H1430*G1430),2)</f>
        <v>2.62</v>
      </c>
      <c r="M1430" s="220" t="n">
        <f aca="false">VLOOKUP(B1430,'CMP-SIN-SD-10-2023'!A:D,4,0)</f>
        <v>28.89</v>
      </c>
      <c r="N1430" s="220" t="n">
        <f aca="false">M1430=H1430</f>
        <v>1</v>
      </c>
      <c r="P1430" s="333" t="s">
        <v>2418</v>
      </c>
    </row>
    <row r="1431" customFormat="false" ht="15" hidden="false" customHeight="false" outlineLevel="0" collapsed="false">
      <c r="A1431" s="351" t="n">
        <f aca="false">IF(O1431&lt;&gt;0,O1431,A1430)</f>
        <v>94213</v>
      </c>
      <c r="B1431" s="205" t="n">
        <v>88316</v>
      </c>
      <c r="C1431" s="206" t="s">
        <v>2722</v>
      </c>
      <c r="D1431" s="206" t="s">
        <v>2512</v>
      </c>
      <c r="E1431" s="207" t="s">
        <v>2415</v>
      </c>
      <c r="F1431" s="207" t="s">
        <v>2502</v>
      </c>
      <c r="G1431" s="352" t="n">
        <v>0.097</v>
      </c>
      <c r="H1431" s="253" t="n">
        <f aca="false">VLOOKUP(B1431,'CMP-SIN-SD-10-2023'!A:D,4,0)</f>
        <v>21.91</v>
      </c>
      <c r="I1431" s="253" t="s">
        <v>2417</v>
      </c>
      <c r="J1431" s="220" t="n">
        <f aca="false">TRUNC((H1431*G1431),2)</f>
        <v>2.12</v>
      </c>
      <c r="M1431" s="220" t="n">
        <f aca="false">VLOOKUP(B1431,'CMP-SIN-SD-10-2023'!A:D,4,0)</f>
        <v>21.91</v>
      </c>
      <c r="N1431" s="220" t="n">
        <f aca="false">M1431=H1431</f>
        <v>1</v>
      </c>
      <c r="P1431" s="333" t="s">
        <v>2418</v>
      </c>
    </row>
    <row r="1432" customFormat="false" ht="30" hidden="false" customHeight="false" outlineLevel="0" collapsed="false">
      <c r="A1432" s="351" t="n">
        <f aca="false">IF(O1432&lt;&gt;0,O1432,A1431)</f>
        <v>94213</v>
      </c>
      <c r="B1432" s="205" t="n">
        <v>93281</v>
      </c>
      <c r="C1432" s="206" t="s">
        <v>2722</v>
      </c>
      <c r="D1432" s="206" t="s">
        <v>2942</v>
      </c>
      <c r="E1432" s="207" t="s">
        <v>2415</v>
      </c>
      <c r="F1432" s="207" t="s">
        <v>2603</v>
      </c>
      <c r="G1432" s="352" t="n">
        <v>0.0009</v>
      </c>
      <c r="H1432" s="253" t="n">
        <f aca="false">VLOOKUP(B1432,'CMP-SIN-SD-10-2023'!A:D,4,0)</f>
        <v>25.64</v>
      </c>
      <c r="I1432" s="253" t="s">
        <v>2417</v>
      </c>
      <c r="J1432" s="220" t="n">
        <f aca="false">TRUNC((H1432*G1432),2)</f>
        <v>0.02</v>
      </c>
      <c r="M1432" s="220" t="n">
        <f aca="false">VLOOKUP(B1432,'CMP-SIN-SD-10-2023'!A:D,4,0)</f>
        <v>25.64</v>
      </c>
      <c r="N1432" s="220" t="n">
        <f aca="false">M1432=H1432</f>
        <v>1</v>
      </c>
      <c r="P1432" s="333" t="s">
        <v>2418</v>
      </c>
    </row>
    <row r="1433" customFormat="false" ht="30" hidden="false" customHeight="false" outlineLevel="0" collapsed="false">
      <c r="A1433" s="351" t="n">
        <f aca="false">IF(O1433&lt;&gt;0,O1433,A1432)</f>
        <v>94213</v>
      </c>
      <c r="B1433" s="205" t="n">
        <v>93282</v>
      </c>
      <c r="C1433" s="206" t="s">
        <v>2722</v>
      </c>
      <c r="D1433" s="206" t="s">
        <v>2943</v>
      </c>
      <c r="E1433" s="207" t="s">
        <v>2415</v>
      </c>
      <c r="F1433" s="207" t="s">
        <v>2605</v>
      </c>
      <c r="G1433" s="352" t="n">
        <v>0.0013</v>
      </c>
      <c r="H1433" s="253" t="n">
        <f aca="false">VLOOKUP(B1433,'CMP-SIN-SD-10-2023'!A:D,4,0)</f>
        <v>24.84</v>
      </c>
      <c r="I1433" s="253" t="s">
        <v>2417</v>
      </c>
      <c r="J1433" s="220" t="n">
        <f aca="false">TRUNC((H1433*G1433),2)</f>
        <v>0.03</v>
      </c>
      <c r="M1433" s="220" t="n">
        <f aca="false">VLOOKUP(B1433,'CMP-SIN-SD-10-2023'!A:D,4,0)</f>
        <v>24.84</v>
      </c>
      <c r="N1433" s="220" t="n">
        <f aca="false">M1433=H1433</f>
        <v>1</v>
      </c>
      <c r="P1433" s="333" t="s">
        <v>2418</v>
      </c>
    </row>
    <row r="1434" customFormat="false" ht="45" hidden="false" customHeight="false" outlineLevel="0" collapsed="false">
      <c r="A1434" s="351" t="n">
        <f aca="false">IF(O1434&lt;&gt;0,O1434,A1433)</f>
        <v>94213</v>
      </c>
      <c r="B1434" s="205" t="n">
        <v>11029</v>
      </c>
      <c r="C1434" s="206" t="s">
        <v>2722</v>
      </c>
      <c r="D1434" s="206" t="s">
        <v>2944</v>
      </c>
      <c r="E1434" s="207" t="s">
        <v>2415</v>
      </c>
      <c r="F1434" s="207" t="s">
        <v>2495</v>
      </c>
      <c r="G1434" s="352" t="n">
        <v>4.15</v>
      </c>
      <c r="H1434" s="253" t="n">
        <f aca="false">VLOOKUP(B1434,'INS-SIN-SD-10-2023'!A:D,4,0)</f>
        <v>2.68</v>
      </c>
      <c r="I1434" s="253" t="s">
        <v>2417</v>
      </c>
      <c r="J1434" s="220" t="n">
        <f aca="false">TRUNC((H1434*G1434),2)</f>
        <v>11.12</v>
      </c>
      <c r="M1434" s="220" t="n">
        <f aca="false">VLOOKUP(B1434,'INS-SIN-SD-10-2023'!A:D,4,0)</f>
        <v>2.68</v>
      </c>
      <c r="N1434" s="220" t="n">
        <f aca="false">M1434=H1434</f>
        <v>1</v>
      </c>
      <c r="P1434" s="333" t="s">
        <v>2492</v>
      </c>
    </row>
    <row r="1435" customFormat="false" ht="45" hidden="false" customHeight="false" outlineLevel="0" collapsed="false">
      <c r="A1435" s="351" t="n">
        <f aca="false">IF(O1435&lt;&gt;0,O1435,A1434)</f>
        <v>94213</v>
      </c>
      <c r="B1435" s="205" t="n">
        <v>7243</v>
      </c>
      <c r="C1435" s="206" t="s">
        <v>2722</v>
      </c>
      <c r="D1435" s="206" t="s">
        <v>2609</v>
      </c>
      <c r="E1435" s="207" t="s">
        <v>2415</v>
      </c>
      <c r="F1435" s="207" t="s">
        <v>2414</v>
      </c>
      <c r="G1435" s="352" t="n">
        <v>1.166</v>
      </c>
      <c r="H1435" s="253" t="n">
        <f aca="false">VLOOKUP(B1435,'INS-SIN-SD-10-2023'!A:D,4,0)</f>
        <v>48.92</v>
      </c>
      <c r="I1435" s="253" t="s">
        <v>2417</v>
      </c>
      <c r="J1435" s="220" t="n">
        <f aca="false">TRUNC((H1435*G1435),2)</f>
        <v>57.04</v>
      </c>
      <c r="M1435" s="220" t="n">
        <f aca="false">VLOOKUP(B1435,'INS-SIN-SD-10-2023'!A:D,4,0)</f>
        <v>48.92</v>
      </c>
      <c r="N1435" s="220" t="n">
        <f aca="false">M1435=H1435</f>
        <v>1</v>
      </c>
      <c r="P1435" s="333" t="s">
        <v>2492</v>
      </c>
    </row>
    <row r="1436" customFormat="false" ht="45" hidden="false" customHeight="false" outlineLevel="0" collapsed="false">
      <c r="A1436" s="353" t="n">
        <v>94229</v>
      </c>
      <c r="B1436" s="354" t="s">
        <v>2411</v>
      </c>
      <c r="C1436" s="355" t="s">
        <v>3288</v>
      </c>
      <c r="D1436" s="355" t="s">
        <v>3013</v>
      </c>
      <c r="E1436" s="356" t="s">
        <v>2440</v>
      </c>
      <c r="F1436" s="356" t="s">
        <v>2415</v>
      </c>
      <c r="G1436" s="357" t="s">
        <v>2416</v>
      </c>
      <c r="H1436" s="358" t="s">
        <v>2417</v>
      </c>
      <c r="I1436" s="350" t="n">
        <f aca="false">SUMIF(A:A,A1436,J:J)</f>
        <v>152.5</v>
      </c>
      <c r="K1436" s="220" t="n">
        <f aca="false">VLOOKUP(A1436,'CMP-SIN-SD-10-2023'!A:D,4,0)</f>
        <v>152.5</v>
      </c>
      <c r="L1436" s="220" t="n">
        <f aca="false">K1436=I1436</f>
        <v>1</v>
      </c>
      <c r="P1436" s="333" t="s">
        <v>2418</v>
      </c>
    </row>
    <row r="1437" customFormat="false" ht="15" hidden="false" customHeight="false" outlineLevel="0" collapsed="false">
      <c r="A1437" s="351" t="n">
        <f aca="false">IF(O1437&lt;&gt;0,O1437,A1436)</f>
        <v>94229</v>
      </c>
      <c r="B1437" s="205" t="n">
        <v>88323</v>
      </c>
      <c r="C1437" s="206" t="s">
        <v>3013</v>
      </c>
      <c r="D1437" s="206" t="s">
        <v>2941</v>
      </c>
      <c r="E1437" s="207" t="s">
        <v>2415</v>
      </c>
      <c r="F1437" s="207" t="s">
        <v>2502</v>
      </c>
      <c r="G1437" s="352" t="n">
        <v>0.539</v>
      </c>
      <c r="H1437" s="253" t="n">
        <f aca="false">VLOOKUP(B1437,'CMP-SIN-SD-10-2023'!A:D,4,0)</f>
        <v>28.89</v>
      </c>
      <c r="I1437" s="253" t="s">
        <v>2417</v>
      </c>
      <c r="J1437" s="220" t="n">
        <f aca="false">TRUNC((H1437*G1437),2)</f>
        <v>15.57</v>
      </c>
      <c r="M1437" s="220" t="n">
        <f aca="false">VLOOKUP(B1437,'CMP-SIN-SD-10-2023'!A:D,4,0)</f>
        <v>28.89</v>
      </c>
      <c r="N1437" s="220" t="n">
        <f aca="false">M1437=H1437</f>
        <v>1</v>
      </c>
      <c r="P1437" s="333" t="s">
        <v>2418</v>
      </c>
    </row>
    <row r="1438" customFormat="false" ht="15" hidden="false" customHeight="false" outlineLevel="0" collapsed="false">
      <c r="A1438" s="351" t="n">
        <f aca="false">IF(O1438&lt;&gt;0,O1438,A1437)</f>
        <v>94229</v>
      </c>
      <c r="B1438" s="205" t="n">
        <v>88316</v>
      </c>
      <c r="C1438" s="206" t="s">
        <v>3013</v>
      </c>
      <c r="D1438" s="206" t="s">
        <v>2512</v>
      </c>
      <c r="E1438" s="207" t="s">
        <v>2415</v>
      </c>
      <c r="F1438" s="207" t="s">
        <v>2502</v>
      </c>
      <c r="G1438" s="352" t="n">
        <v>0.633</v>
      </c>
      <c r="H1438" s="253" t="n">
        <f aca="false">VLOOKUP(B1438,'CMP-SIN-SD-10-2023'!A:D,4,0)</f>
        <v>21.91</v>
      </c>
      <c r="I1438" s="253" t="s">
        <v>2417</v>
      </c>
      <c r="J1438" s="220" t="n">
        <f aca="false">TRUNC((H1438*G1438),2)</f>
        <v>13.86</v>
      </c>
      <c r="M1438" s="220" t="n">
        <f aca="false">VLOOKUP(B1438,'CMP-SIN-SD-10-2023'!A:D,4,0)</f>
        <v>21.91</v>
      </c>
      <c r="N1438" s="220" t="n">
        <f aca="false">M1438=H1438</f>
        <v>1</v>
      </c>
      <c r="P1438" s="333" t="s">
        <v>2418</v>
      </c>
    </row>
    <row r="1439" customFormat="false" ht="30" hidden="false" customHeight="false" outlineLevel="0" collapsed="false">
      <c r="A1439" s="351" t="n">
        <f aca="false">IF(O1439&lt;&gt;0,O1439,A1438)</f>
        <v>94229</v>
      </c>
      <c r="B1439" s="205" t="n">
        <v>93281</v>
      </c>
      <c r="C1439" s="206" t="s">
        <v>3013</v>
      </c>
      <c r="D1439" s="206" t="s">
        <v>2942</v>
      </c>
      <c r="E1439" s="207" t="s">
        <v>2415</v>
      </c>
      <c r="F1439" s="207" t="s">
        <v>2603</v>
      </c>
      <c r="G1439" s="352" t="n">
        <v>0.0132</v>
      </c>
      <c r="H1439" s="253" t="n">
        <f aca="false">VLOOKUP(B1439,'CMP-SIN-SD-10-2023'!A:D,4,0)</f>
        <v>25.64</v>
      </c>
      <c r="I1439" s="253" t="s">
        <v>2417</v>
      </c>
      <c r="J1439" s="220" t="n">
        <f aca="false">TRUNC((H1439*G1439),2)</f>
        <v>0.33</v>
      </c>
      <c r="M1439" s="220" t="n">
        <f aca="false">VLOOKUP(B1439,'CMP-SIN-SD-10-2023'!A:D,4,0)</f>
        <v>25.64</v>
      </c>
      <c r="N1439" s="220" t="n">
        <f aca="false">M1439=H1439</f>
        <v>1</v>
      </c>
      <c r="P1439" s="333" t="s">
        <v>2418</v>
      </c>
    </row>
    <row r="1440" customFormat="false" ht="30" hidden="false" customHeight="false" outlineLevel="0" collapsed="false">
      <c r="A1440" s="351" t="n">
        <f aca="false">IF(O1440&lt;&gt;0,O1440,A1439)</f>
        <v>94229</v>
      </c>
      <c r="B1440" s="205" t="n">
        <v>93282</v>
      </c>
      <c r="C1440" s="206" t="s">
        <v>3013</v>
      </c>
      <c r="D1440" s="206" t="s">
        <v>2943</v>
      </c>
      <c r="E1440" s="207" t="s">
        <v>2415</v>
      </c>
      <c r="F1440" s="207" t="s">
        <v>2605</v>
      </c>
      <c r="G1440" s="352" t="n">
        <v>0.0183</v>
      </c>
      <c r="H1440" s="253" t="n">
        <f aca="false">VLOOKUP(B1440,'CMP-SIN-SD-10-2023'!A:D,4,0)</f>
        <v>24.84</v>
      </c>
      <c r="I1440" s="253" t="s">
        <v>2417</v>
      </c>
      <c r="J1440" s="220" t="n">
        <f aca="false">TRUNC((H1440*G1440),2)</f>
        <v>0.45</v>
      </c>
      <c r="M1440" s="220" t="n">
        <f aca="false">VLOOKUP(B1440,'CMP-SIN-SD-10-2023'!A:D,4,0)</f>
        <v>24.84</v>
      </c>
      <c r="N1440" s="220" t="n">
        <f aca="false">M1440=H1440</f>
        <v>1</v>
      </c>
      <c r="P1440" s="333" t="s">
        <v>2418</v>
      </c>
    </row>
    <row r="1441" customFormat="false" ht="15" hidden="false" customHeight="false" outlineLevel="0" collapsed="false">
      <c r="A1441" s="351" t="n">
        <f aca="false">IF(O1441&lt;&gt;0,O1441,A1440)</f>
        <v>94229</v>
      </c>
      <c r="B1441" s="205" t="n">
        <v>5061</v>
      </c>
      <c r="C1441" s="206" t="s">
        <v>3013</v>
      </c>
      <c r="D1441" s="206" t="s">
        <v>2607</v>
      </c>
      <c r="E1441" s="207" t="s">
        <v>2415</v>
      </c>
      <c r="F1441" s="207" t="s">
        <v>2515</v>
      </c>
      <c r="G1441" s="352" t="n">
        <v>0.025</v>
      </c>
      <c r="H1441" s="253" t="n">
        <f aca="false">VLOOKUP(B1441,'INS-SIN-SD-10-2023'!A:D,4,0)</f>
        <v>19.9</v>
      </c>
      <c r="I1441" s="253" t="s">
        <v>2417</v>
      </c>
      <c r="J1441" s="220" t="n">
        <f aca="false">TRUNC((H1441*G1441),2)</f>
        <v>0.49</v>
      </c>
      <c r="M1441" s="220" t="n">
        <f aca="false">VLOOKUP(B1441,'INS-SIN-SD-10-2023'!A:D,4,0)</f>
        <v>19.9</v>
      </c>
      <c r="N1441" s="220" t="n">
        <f aca="false">M1441=H1441</f>
        <v>1</v>
      </c>
      <c r="P1441" s="333" t="s">
        <v>2492</v>
      </c>
    </row>
    <row r="1442" customFormat="false" ht="30" hidden="false" customHeight="false" outlineLevel="0" collapsed="false">
      <c r="A1442" s="351" t="n">
        <f aca="false">IF(O1442&lt;&gt;0,O1442,A1441)</f>
        <v>94229</v>
      </c>
      <c r="B1442" s="205" t="n">
        <v>5104</v>
      </c>
      <c r="C1442" s="206" t="s">
        <v>3013</v>
      </c>
      <c r="D1442" s="206" t="s">
        <v>3036</v>
      </c>
      <c r="E1442" s="207" t="s">
        <v>2415</v>
      </c>
      <c r="F1442" s="207" t="s">
        <v>2515</v>
      </c>
      <c r="G1442" s="352" t="n">
        <v>0.0049</v>
      </c>
      <c r="H1442" s="253" t="n">
        <f aca="false">VLOOKUP(B1442,'INS-SIN-SD-10-2023'!A:D,4,0)</f>
        <v>65.29</v>
      </c>
      <c r="I1442" s="253" t="s">
        <v>2417</v>
      </c>
      <c r="J1442" s="220" t="n">
        <f aca="false">TRUNC((H1442*G1442),2)</f>
        <v>0.31</v>
      </c>
      <c r="M1442" s="220" t="n">
        <f aca="false">VLOOKUP(B1442,'INS-SIN-SD-10-2023'!A:D,4,0)</f>
        <v>65.29</v>
      </c>
      <c r="N1442" s="220" t="n">
        <f aca="false">M1442=H1442</f>
        <v>1</v>
      </c>
      <c r="P1442" s="333" t="s">
        <v>2492</v>
      </c>
    </row>
    <row r="1443" customFormat="false" ht="30" hidden="false" customHeight="false" outlineLevel="0" collapsed="false">
      <c r="A1443" s="351" t="n">
        <f aca="false">IF(O1443&lt;&gt;0,O1443,A1442)</f>
        <v>94229</v>
      </c>
      <c r="B1443" s="205" t="n">
        <v>142</v>
      </c>
      <c r="C1443" s="206" t="s">
        <v>3013</v>
      </c>
      <c r="D1443" s="206" t="s">
        <v>2898</v>
      </c>
      <c r="E1443" s="207" t="s">
        <v>2415</v>
      </c>
      <c r="F1443" s="207" t="s">
        <v>2899</v>
      </c>
      <c r="G1443" s="352" t="n">
        <v>0.161</v>
      </c>
      <c r="H1443" s="253" t="n">
        <f aca="false">VLOOKUP(B1443,'INS-SIN-SD-10-2023'!A:D,4,0)</f>
        <v>38.46</v>
      </c>
      <c r="I1443" s="253" t="s">
        <v>2417</v>
      </c>
      <c r="J1443" s="220" t="n">
        <f aca="false">TRUNC((H1443*G1443),2)</f>
        <v>6.19</v>
      </c>
      <c r="M1443" s="220" t="n">
        <f aca="false">VLOOKUP(B1443,'INS-SIN-SD-10-2023'!A:D,4,0)</f>
        <v>38.46</v>
      </c>
      <c r="N1443" s="220" t="n">
        <f aca="false">M1443=H1443</f>
        <v>1</v>
      </c>
      <c r="P1443" s="333" t="s">
        <v>2492</v>
      </c>
    </row>
    <row r="1444" customFormat="false" ht="15" hidden="false" customHeight="false" outlineLevel="0" collapsed="false">
      <c r="A1444" s="351" t="n">
        <f aca="false">IF(O1444&lt;&gt;0,O1444,A1443)</f>
        <v>94229</v>
      </c>
      <c r="B1444" s="205" t="n">
        <v>13388</v>
      </c>
      <c r="C1444" s="206" t="s">
        <v>3013</v>
      </c>
      <c r="D1444" s="206" t="s">
        <v>3037</v>
      </c>
      <c r="E1444" s="207" t="s">
        <v>2415</v>
      </c>
      <c r="F1444" s="207" t="s">
        <v>2515</v>
      </c>
      <c r="G1444" s="352" t="n">
        <v>0.18</v>
      </c>
      <c r="H1444" s="253" t="n">
        <f aca="false">VLOOKUP(B1444,'INS-SIN-SD-10-2023'!A:D,4,0)</f>
        <v>194.66</v>
      </c>
      <c r="I1444" s="253" t="s">
        <v>2417</v>
      </c>
      <c r="J1444" s="220" t="n">
        <f aca="false">TRUNC((H1444*G1444),2)</f>
        <v>35.03</v>
      </c>
      <c r="M1444" s="220" t="n">
        <f aca="false">VLOOKUP(B1444,'INS-SIN-SD-10-2023'!A:D,4,0)</f>
        <v>194.66</v>
      </c>
      <c r="N1444" s="220" t="n">
        <f aca="false">M1444=H1444</f>
        <v>1</v>
      </c>
      <c r="P1444" s="333" t="s">
        <v>2492</v>
      </c>
    </row>
    <row r="1445" customFormat="false" ht="30" hidden="false" customHeight="false" outlineLevel="0" collapsed="false">
      <c r="A1445" s="351" t="n">
        <f aca="false">IF(O1445&lt;&gt;0,O1445,A1444)</f>
        <v>94229</v>
      </c>
      <c r="B1445" s="205" t="n">
        <v>40784</v>
      </c>
      <c r="C1445" s="206" t="s">
        <v>3013</v>
      </c>
      <c r="D1445" s="206" t="s">
        <v>3289</v>
      </c>
      <c r="E1445" s="207" t="s">
        <v>2415</v>
      </c>
      <c r="F1445" s="207" t="s">
        <v>2440</v>
      </c>
      <c r="G1445" s="352" t="n">
        <v>1.05</v>
      </c>
      <c r="H1445" s="253" t="n">
        <f aca="false">VLOOKUP(B1445,'INS-SIN-SD-10-2023'!A:D,4,0)</f>
        <v>76.45</v>
      </c>
      <c r="I1445" s="253" t="s">
        <v>2417</v>
      </c>
      <c r="J1445" s="220" t="n">
        <f aca="false">TRUNC((H1445*G1445),2)</f>
        <v>80.27</v>
      </c>
      <c r="M1445" s="220" t="n">
        <f aca="false">VLOOKUP(B1445,'INS-SIN-SD-10-2023'!A:D,4,0)</f>
        <v>76.45</v>
      </c>
      <c r="N1445" s="220" t="n">
        <f aca="false">M1445=H1445</f>
        <v>1</v>
      </c>
      <c r="P1445" s="333" t="s">
        <v>2492</v>
      </c>
    </row>
    <row r="1446" customFormat="false" ht="60" hidden="false" customHeight="false" outlineLevel="0" collapsed="false">
      <c r="A1446" s="353" t="s">
        <v>299</v>
      </c>
      <c r="B1446" s="354" t="s">
        <v>2411</v>
      </c>
      <c r="C1446" s="355" t="s">
        <v>3290</v>
      </c>
      <c r="D1446" s="355" t="s">
        <v>3291</v>
      </c>
      <c r="E1446" s="356" t="s">
        <v>2414</v>
      </c>
      <c r="F1446" s="356" t="s">
        <v>2415</v>
      </c>
      <c r="G1446" s="357" t="s">
        <v>2416</v>
      </c>
      <c r="H1446" s="358" t="s">
        <v>2417</v>
      </c>
      <c r="I1446" s="350" t="n">
        <f aca="false">SUMIF(A:A,A1446,J:J)</f>
        <v>50.13</v>
      </c>
      <c r="K1446" s="220" t="e">
        <f aca="false">VLOOKUP(A1446,'CMP-SIN-SD-10-2023'!A:D,4,0)</f>
        <v>#N/A</v>
      </c>
      <c r="L1446" s="220" t="e">
        <f aca="false">K1446=I1446</f>
        <v>#N/A</v>
      </c>
      <c r="P1446" s="333" t="s">
        <v>2418</v>
      </c>
    </row>
    <row r="1447" customFormat="false" ht="15" hidden="false" customHeight="false" outlineLevel="0" collapsed="false">
      <c r="A1447" s="351" t="str">
        <f aca="false">IF(O1447&lt;&gt;0,O1447,A1446)</f>
        <v>17.018.0265-0/EMOP</v>
      </c>
      <c r="B1447" s="205" t="n">
        <v>88310</v>
      </c>
      <c r="C1447" s="206" t="s">
        <v>3291</v>
      </c>
      <c r="D1447" s="206" t="s">
        <v>2827</v>
      </c>
      <c r="E1447" s="207" t="s">
        <v>2415</v>
      </c>
      <c r="F1447" s="207" t="s">
        <v>2502</v>
      </c>
      <c r="G1447" s="352" t="n">
        <v>0.9785</v>
      </c>
      <c r="H1447" s="253" t="n">
        <f aca="false">VLOOKUP(B1447,'CMP-SIN-SD-10-2023'!A:D,4,0)</f>
        <v>30.74</v>
      </c>
      <c r="I1447" s="253" t="s">
        <v>2417</v>
      </c>
      <c r="J1447" s="220" t="n">
        <f aca="false">TRUNC((H1447*G1447),2)</f>
        <v>30.07</v>
      </c>
      <c r="M1447" s="220" t="n">
        <f aca="false">VLOOKUP(B1447,'CMP-SIN-SD-10-2023'!A:D,4,0)</f>
        <v>30.74</v>
      </c>
      <c r="N1447" s="220" t="n">
        <f aca="false">M1447=H1447</f>
        <v>1</v>
      </c>
      <c r="P1447" s="333" t="s">
        <v>2887</v>
      </c>
    </row>
    <row r="1448" customFormat="false" ht="15" hidden="false" customHeight="false" outlineLevel="0" collapsed="false">
      <c r="A1448" s="351" t="str">
        <f aca="false">IF(O1448&lt;&gt;0,O1448,A1447)</f>
        <v>17.018.0265-0/EMOP</v>
      </c>
      <c r="B1448" s="205" t="n">
        <v>88316</v>
      </c>
      <c r="C1448" s="206" t="s">
        <v>3291</v>
      </c>
      <c r="D1448" s="206" t="s">
        <v>2512</v>
      </c>
      <c r="E1448" s="207" t="s">
        <v>2415</v>
      </c>
      <c r="F1448" s="207" t="s">
        <v>2502</v>
      </c>
      <c r="G1448" s="352" t="n">
        <v>0.48925</v>
      </c>
      <c r="H1448" s="253" t="n">
        <f aca="false">VLOOKUP(B1448,'CMP-SIN-SD-10-2023'!A:D,4,0)</f>
        <v>21.91</v>
      </c>
      <c r="I1448" s="253" t="s">
        <v>2417</v>
      </c>
      <c r="J1448" s="220" t="n">
        <f aca="false">TRUNC((H1448*G1448),2)</f>
        <v>10.71</v>
      </c>
      <c r="M1448" s="220" t="n">
        <f aca="false">VLOOKUP(B1448,'CMP-SIN-SD-10-2023'!A:D,4,0)</f>
        <v>21.91</v>
      </c>
      <c r="N1448" s="220" t="n">
        <f aca="false">M1448=H1448</f>
        <v>1</v>
      </c>
      <c r="P1448" s="333" t="s">
        <v>2887</v>
      </c>
    </row>
    <row r="1449" customFormat="false" ht="15" hidden="false" customHeight="false" outlineLevel="0" collapsed="false">
      <c r="A1449" s="351" t="str">
        <f aca="false">IF(O1449&lt;&gt;0,O1449,A1448)</f>
        <v>17.018.0265-0/EMOP</v>
      </c>
      <c r="B1449" s="205" t="n">
        <v>3874</v>
      </c>
      <c r="C1449" s="206" t="s">
        <v>3291</v>
      </c>
      <c r="D1449" s="206" t="s">
        <v>3292</v>
      </c>
      <c r="E1449" s="207" t="s">
        <v>2415</v>
      </c>
      <c r="F1449" s="207" t="s">
        <v>2430</v>
      </c>
      <c r="G1449" s="352" t="n">
        <v>0.046</v>
      </c>
      <c r="H1449" s="253" t="n">
        <v>95.02</v>
      </c>
      <c r="I1449" s="253" t="s">
        <v>2417</v>
      </c>
      <c r="J1449" s="220" t="n">
        <f aca="false">TRUNC((H1449*G1449),2)</f>
        <v>4.37</v>
      </c>
      <c r="M1449" s="220" t="e">
        <f aca="false">VLOOKUP(B1449,'CMP-SIN-SD-10-2023'!A:D,4,0)</f>
        <v>#N/A</v>
      </c>
      <c r="N1449" s="220" t="e">
        <f aca="false">M1449=H1449</f>
        <v>#N/A</v>
      </c>
      <c r="P1449" s="333" t="s">
        <v>2887</v>
      </c>
    </row>
    <row r="1450" customFormat="false" ht="30" hidden="false" customHeight="false" outlineLevel="0" collapsed="false">
      <c r="A1450" s="351" t="str">
        <f aca="false">IF(O1450&lt;&gt;0,O1450,A1449)</f>
        <v>17.018.0265-0/EMOP</v>
      </c>
      <c r="B1450" s="205" t="n">
        <v>6028</v>
      </c>
      <c r="C1450" s="206" t="s">
        <v>3291</v>
      </c>
      <c r="D1450" s="206" t="s">
        <v>3293</v>
      </c>
      <c r="E1450" s="207" t="s">
        <v>2415</v>
      </c>
      <c r="F1450" s="207" t="s">
        <v>3294</v>
      </c>
      <c r="G1450" s="352" t="n">
        <v>0.04</v>
      </c>
      <c r="H1450" s="253" t="n">
        <v>14.51</v>
      </c>
      <c r="I1450" s="253" t="s">
        <v>2417</v>
      </c>
      <c r="J1450" s="220" t="n">
        <f aca="false">TRUNC((H1450*G1450),2)</f>
        <v>0.58</v>
      </c>
      <c r="M1450" s="220" t="e">
        <f aca="false">VLOOKUP(B1450,'CMP-SIN-SD-10-2023'!A:D,4,0)</f>
        <v>#N/A</v>
      </c>
      <c r="N1450" s="220" t="e">
        <f aca="false">M1450=H1450</f>
        <v>#N/A</v>
      </c>
      <c r="P1450" s="333" t="s">
        <v>2887</v>
      </c>
    </row>
    <row r="1451" customFormat="false" ht="30" hidden="false" customHeight="false" outlineLevel="0" collapsed="false">
      <c r="A1451" s="351" t="str">
        <f aca="false">IF(O1451&lt;&gt;0,O1451,A1450)</f>
        <v>17.018.0265-0/EMOP</v>
      </c>
      <c r="B1451" s="205" t="n">
        <v>14493</v>
      </c>
      <c r="C1451" s="206" t="s">
        <v>3291</v>
      </c>
      <c r="D1451" s="206" t="s">
        <v>3295</v>
      </c>
      <c r="E1451" s="207" t="s">
        <v>2415</v>
      </c>
      <c r="F1451" s="207" t="s">
        <v>2430</v>
      </c>
      <c r="G1451" s="352" t="n">
        <v>0.01</v>
      </c>
      <c r="H1451" s="253" t="n">
        <v>256.11</v>
      </c>
      <c r="I1451" s="253" t="s">
        <v>2417</v>
      </c>
      <c r="J1451" s="220" t="n">
        <f aca="false">TRUNC((H1451*G1451),2)</f>
        <v>2.56</v>
      </c>
      <c r="M1451" s="220" t="e">
        <f aca="false">VLOOKUP(B1451,'INS-SIN-SD-10-2023'!A:D,4,0)</f>
        <v>#N/A</v>
      </c>
      <c r="N1451" s="220" t="e">
        <f aca="false">M1451=H1451</f>
        <v>#N/A</v>
      </c>
      <c r="P1451" s="333" t="s">
        <v>2887</v>
      </c>
    </row>
    <row r="1452" customFormat="false" ht="15" hidden="false" customHeight="false" outlineLevel="0" collapsed="false">
      <c r="A1452" s="351" t="str">
        <f aca="false">IF(O1452&lt;&gt;0,O1452,A1451)</f>
        <v>17.018.0265-0/EMOP</v>
      </c>
      <c r="B1452" s="205" t="n">
        <v>14496</v>
      </c>
      <c r="C1452" s="206" t="s">
        <v>3291</v>
      </c>
      <c r="D1452" s="206" t="s">
        <v>3296</v>
      </c>
      <c r="E1452" s="207" t="s">
        <v>2415</v>
      </c>
      <c r="F1452" s="207" t="s">
        <v>2430</v>
      </c>
      <c r="G1452" s="352" t="n">
        <v>2</v>
      </c>
      <c r="H1452" s="253" t="n">
        <v>0.92</v>
      </c>
      <c r="I1452" s="253" t="s">
        <v>2417</v>
      </c>
      <c r="J1452" s="220" t="n">
        <f aca="false">TRUNC((H1452*G1452),2)</f>
        <v>1.84</v>
      </c>
      <c r="M1452" s="220" t="e">
        <f aca="false">VLOOKUP(B1452,'INS-SIN-SD-10-2023'!A:D,4,0)</f>
        <v>#N/A</v>
      </c>
      <c r="N1452" s="220" t="e">
        <f aca="false">M1452=H1452</f>
        <v>#N/A</v>
      </c>
      <c r="P1452" s="333" t="s">
        <v>2887</v>
      </c>
    </row>
    <row r="1453" customFormat="false" ht="75" hidden="false" customHeight="false" outlineLevel="0" collapsed="false">
      <c r="A1453" s="353" t="n">
        <v>87529</v>
      </c>
      <c r="B1453" s="354" t="s">
        <v>2411</v>
      </c>
      <c r="C1453" s="355" t="s">
        <v>2998</v>
      </c>
      <c r="D1453" s="355" t="s">
        <v>3297</v>
      </c>
      <c r="E1453" s="356" t="s">
        <v>2414</v>
      </c>
      <c r="F1453" s="356" t="s">
        <v>2415</v>
      </c>
      <c r="G1453" s="357" t="s">
        <v>2416</v>
      </c>
      <c r="H1453" s="358" t="s">
        <v>2417</v>
      </c>
      <c r="I1453" s="350" t="n">
        <f aca="false">SUMIF(A:A,A1453,J:J)</f>
        <v>44.58</v>
      </c>
      <c r="K1453" s="220" t="n">
        <f aca="false">VLOOKUP(A1453,'CMP-SIN-SD-10-2023'!A:D,4,0)</f>
        <v>44.58</v>
      </c>
      <c r="L1453" s="220" t="n">
        <f aca="false">K1453=I1453</f>
        <v>1</v>
      </c>
      <c r="P1453" s="333" t="s">
        <v>2418</v>
      </c>
    </row>
    <row r="1454" customFormat="false" ht="60" hidden="false" customHeight="false" outlineLevel="0" collapsed="false">
      <c r="A1454" s="351" t="n">
        <f aca="false">IF(O1454&lt;&gt;0,O1454,A1453)</f>
        <v>87529</v>
      </c>
      <c r="B1454" s="205" t="n">
        <v>87292</v>
      </c>
      <c r="C1454" s="206" t="s">
        <v>3297</v>
      </c>
      <c r="D1454" s="206" t="s">
        <v>2835</v>
      </c>
      <c r="E1454" s="207" t="s">
        <v>2415</v>
      </c>
      <c r="F1454" s="207" t="s">
        <v>2438</v>
      </c>
      <c r="G1454" s="352" t="n">
        <v>0.0376</v>
      </c>
      <c r="H1454" s="253" t="n">
        <f aca="false">VLOOKUP(B1454,'CMP-SIN-SD-10-2023'!A:D,4,0)</f>
        <v>717.3</v>
      </c>
      <c r="I1454" s="253" t="s">
        <v>2417</v>
      </c>
      <c r="J1454" s="220" t="n">
        <f aca="false">TRUNC((H1454*G1454),2)</f>
        <v>26.97</v>
      </c>
      <c r="M1454" s="220" t="n">
        <f aca="false">VLOOKUP(B1454,'CMP-SIN-SD-10-2023'!A:D,4,0)</f>
        <v>717.3</v>
      </c>
      <c r="N1454" s="220" t="n">
        <f aca="false">M1454=H1454</f>
        <v>1</v>
      </c>
      <c r="P1454" s="333" t="s">
        <v>2418</v>
      </c>
    </row>
    <row r="1455" customFormat="false" ht="15" hidden="false" customHeight="false" outlineLevel="0" collapsed="false">
      <c r="A1455" s="351" t="n">
        <f aca="false">IF(O1455&lt;&gt;0,O1455,A1454)</f>
        <v>87529</v>
      </c>
      <c r="B1455" s="205" t="n">
        <v>88309</v>
      </c>
      <c r="C1455" s="206" t="s">
        <v>3297</v>
      </c>
      <c r="D1455" s="206" t="s">
        <v>2623</v>
      </c>
      <c r="E1455" s="207" t="s">
        <v>2415</v>
      </c>
      <c r="F1455" s="207" t="s">
        <v>2502</v>
      </c>
      <c r="G1455" s="352" t="n">
        <v>0.47</v>
      </c>
      <c r="H1455" s="253" t="n">
        <f aca="false">VLOOKUP(B1455,'CMP-SIN-SD-10-2023'!A:D,4,0)</f>
        <v>29.53</v>
      </c>
      <c r="I1455" s="253" t="s">
        <v>2417</v>
      </c>
      <c r="J1455" s="220" t="n">
        <f aca="false">TRUNC((H1455*G1455),2)</f>
        <v>13.87</v>
      </c>
      <c r="M1455" s="220" t="n">
        <f aca="false">VLOOKUP(B1455,'CMP-SIN-SD-10-2023'!A:D,4,0)</f>
        <v>29.53</v>
      </c>
      <c r="N1455" s="220" t="n">
        <f aca="false">M1455=H1455</f>
        <v>1</v>
      </c>
      <c r="P1455" s="333" t="s">
        <v>2418</v>
      </c>
    </row>
    <row r="1456" customFormat="false" ht="15" hidden="false" customHeight="false" outlineLevel="0" collapsed="false">
      <c r="A1456" s="351" t="n">
        <f aca="false">IF(O1456&lt;&gt;0,O1456,A1455)</f>
        <v>87529</v>
      </c>
      <c r="B1456" s="205" t="n">
        <v>88316</v>
      </c>
      <c r="C1456" s="206" t="s">
        <v>3297</v>
      </c>
      <c r="D1456" s="206" t="s">
        <v>2512</v>
      </c>
      <c r="E1456" s="207" t="s">
        <v>2415</v>
      </c>
      <c r="F1456" s="207" t="s">
        <v>2502</v>
      </c>
      <c r="G1456" s="352" t="n">
        <v>0.171</v>
      </c>
      <c r="H1456" s="253" t="n">
        <f aca="false">VLOOKUP(B1456,'CMP-SIN-SD-10-2023'!A:D,4,0)</f>
        <v>21.91</v>
      </c>
      <c r="I1456" s="253" t="s">
        <v>2417</v>
      </c>
      <c r="J1456" s="220" t="n">
        <f aca="false">TRUNC((H1456*G1456),2)</f>
        <v>3.74</v>
      </c>
      <c r="M1456" s="220" t="n">
        <f aca="false">VLOOKUP(B1456,'CMP-SIN-SD-10-2023'!A:D,4,0)</f>
        <v>21.91</v>
      </c>
      <c r="N1456" s="220" t="n">
        <f aca="false">M1456=H1456</f>
        <v>1</v>
      </c>
      <c r="P1456" s="333" t="s">
        <v>2418</v>
      </c>
    </row>
    <row r="1457" customFormat="false" ht="75" hidden="false" customHeight="false" outlineLevel="0" collapsed="false">
      <c r="A1457" s="353" t="n">
        <v>89168</v>
      </c>
      <c r="B1457" s="354" t="s">
        <v>2411</v>
      </c>
      <c r="C1457" s="355" t="s">
        <v>3298</v>
      </c>
      <c r="D1457" s="355" t="s">
        <v>2790</v>
      </c>
      <c r="E1457" s="356" t="s">
        <v>2414</v>
      </c>
      <c r="F1457" s="356" t="s">
        <v>2415</v>
      </c>
      <c r="G1457" s="357" t="s">
        <v>2416</v>
      </c>
      <c r="H1457" s="358" t="s">
        <v>2417</v>
      </c>
      <c r="I1457" s="350" t="n">
        <f aca="false">SUMIF(A:A,A1457,J:J)</f>
        <v>91.28</v>
      </c>
      <c r="K1457" s="220" t="e">
        <f aca="false">VLOOKUP(A1457,'CMP-SIN-SD-10-2023'!A:D,4,0)</f>
        <v>#N/A</v>
      </c>
      <c r="L1457" s="220" t="e">
        <f aca="false">K1457=I1457</f>
        <v>#N/A</v>
      </c>
      <c r="P1457" s="333" t="s">
        <v>2418</v>
      </c>
    </row>
    <row r="1458" customFormat="false" ht="60" hidden="false" customHeight="false" outlineLevel="0" collapsed="false">
      <c r="A1458" s="351" t="n">
        <f aca="false">IF(O1458&lt;&gt;0,O1458,A1457)</f>
        <v>89168</v>
      </c>
      <c r="B1458" s="205" t="n">
        <v>87495</v>
      </c>
      <c r="C1458" s="206" t="s">
        <v>2790</v>
      </c>
      <c r="D1458" s="206" t="s">
        <v>3132</v>
      </c>
      <c r="E1458" s="207" t="s">
        <v>2415</v>
      </c>
      <c r="F1458" s="207" t="s">
        <v>2414</v>
      </c>
      <c r="G1458" s="352" t="n">
        <v>0.2334</v>
      </c>
      <c r="H1458" s="253" t="n">
        <v>92.99</v>
      </c>
      <c r="I1458" s="253" t="s">
        <v>2417</v>
      </c>
      <c r="J1458" s="220" t="n">
        <f aca="false">TRUNC((H1458*G1458),2)</f>
        <v>21.7</v>
      </c>
      <c r="M1458" s="220" t="e">
        <f aca="false">VLOOKUP(B1458,'INS-SIN-SD-10-2023'!A:D,4,0)</f>
        <v>#N/A</v>
      </c>
      <c r="N1458" s="220" t="e">
        <f aca="false">M1458=H1458</f>
        <v>#N/A</v>
      </c>
      <c r="P1458" s="333" t="s">
        <v>2418</v>
      </c>
    </row>
    <row r="1459" customFormat="false" ht="60" hidden="false" customHeight="false" outlineLevel="0" collapsed="false">
      <c r="A1459" s="351" t="n">
        <f aca="false">IF(O1459&lt;&gt;0,O1459,A1458)</f>
        <v>89168</v>
      </c>
      <c r="B1459" s="205" t="n">
        <v>87503</v>
      </c>
      <c r="C1459" s="206" t="s">
        <v>2790</v>
      </c>
      <c r="D1459" s="206" t="s">
        <v>3133</v>
      </c>
      <c r="E1459" s="207" t="s">
        <v>2415</v>
      </c>
      <c r="F1459" s="207" t="s">
        <v>2414</v>
      </c>
      <c r="G1459" s="352" t="n">
        <v>0.2028</v>
      </c>
      <c r="H1459" s="253" t="n">
        <v>80.33</v>
      </c>
      <c r="I1459" s="253" t="s">
        <v>2417</v>
      </c>
      <c r="J1459" s="220" t="n">
        <f aca="false">TRUNC((H1459*G1459),2)</f>
        <v>16.29</v>
      </c>
      <c r="M1459" s="220" t="e">
        <f aca="false">VLOOKUP(B1459,'INS-SIN-SD-10-2023'!A:D,4,0)</f>
        <v>#N/A</v>
      </c>
      <c r="N1459" s="220" t="e">
        <f aca="false">M1459=H1459</f>
        <v>#N/A</v>
      </c>
      <c r="P1459" s="333" t="s">
        <v>2418</v>
      </c>
    </row>
    <row r="1460" customFormat="false" ht="60" hidden="false" customHeight="false" outlineLevel="0" collapsed="false">
      <c r="A1460" s="351" t="n">
        <f aca="false">IF(O1460&lt;&gt;0,O1460,A1459)</f>
        <v>89168</v>
      </c>
      <c r="B1460" s="205" t="n">
        <v>87511</v>
      </c>
      <c r="C1460" s="206" t="s">
        <v>2790</v>
      </c>
      <c r="D1460" s="206" t="s">
        <v>3134</v>
      </c>
      <c r="E1460" s="207" t="s">
        <v>2415</v>
      </c>
      <c r="F1460" s="207" t="s">
        <v>2414</v>
      </c>
      <c r="G1460" s="352" t="n">
        <v>0.247</v>
      </c>
      <c r="H1460" s="253" t="n">
        <v>103.9</v>
      </c>
      <c r="I1460" s="253" t="s">
        <v>2417</v>
      </c>
      <c r="J1460" s="220" t="n">
        <f aca="false">TRUNC((H1460*G1460),2)</f>
        <v>25.66</v>
      </c>
      <c r="M1460" s="220" t="e">
        <f aca="false">VLOOKUP(B1460,'INS-SIN-SD-10-2023'!A:D,4,0)</f>
        <v>#N/A</v>
      </c>
      <c r="N1460" s="220" t="e">
        <f aca="false">M1460=H1460</f>
        <v>#N/A</v>
      </c>
      <c r="P1460" s="333" t="s">
        <v>2418</v>
      </c>
    </row>
    <row r="1461" customFormat="false" ht="60" hidden="false" customHeight="false" outlineLevel="0" collapsed="false">
      <c r="A1461" s="351" t="n">
        <f aca="false">IF(O1461&lt;&gt;0,O1461,A1460)</f>
        <v>89168</v>
      </c>
      <c r="B1461" s="205" t="n">
        <v>87519</v>
      </c>
      <c r="C1461" s="206" t="s">
        <v>2790</v>
      </c>
      <c r="D1461" s="206" t="s">
        <v>2843</v>
      </c>
      <c r="E1461" s="207" t="s">
        <v>2415</v>
      </c>
      <c r="F1461" s="207" t="s">
        <v>2414</v>
      </c>
      <c r="G1461" s="352" t="n">
        <v>0.3168</v>
      </c>
      <c r="H1461" s="253" t="n">
        <v>87.22</v>
      </c>
      <c r="I1461" s="253" t="s">
        <v>2417</v>
      </c>
      <c r="J1461" s="220" t="n">
        <f aca="false">TRUNC((H1461*G1461),2)</f>
        <v>27.63</v>
      </c>
      <c r="M1461" s="220" t="e">
        <f aca="false">VLOOKUP(B1461,'INS-SIN-SD-10-2023'!A:D,4,0)</f>
        <v>#N/A</v>
      </c>
      <c r="N1461" s="220" t="e">
        <f aca="false">M1461=H1461</f>
        <v>#N/A</v>
      </c>
      <c r="P1461" s="333" t="s">
        <v>2418</v>
      </c>
    </row>
    <row r="1462" customFormat="false" ht="45" hidden="false" customHeight="false" outlineLevel="0" collapsed="false">
      <c r="A1462" s="353" t="s">
        <v>407</v>
      </c>
      <c r="B1462" s="354" t="s">
        <v>2411</v>
      </c>
      <c r="C1462" s="355" t="s">
        <v>3299</v>
      </c>
      <c r="D1462" s="355" t="s">
        <v>3003</v>
      </c>
      <c r="E1462" s="356" t="s">
        <v>2414</v>
      </c>
      <c r="F1462" s="356" t="s">
        <v>2415</v>
      </c>
      <c r="G1462" s="357" t="s">
        <v>2416</v>
      </c>
      <c r="H1462" s="358" t="s">
        <v>2417</v>
      </c>
      <c r="I1462" s="350" t="n">
        <f aca="false">SUMIF(A:A,A1462,J:J)</f>
        <v>90.57</v>
      </c>
      <c r="K1462" s="220" t="e">
        <f aca="false">VLOOKUP(A1462,'CMP-SIN-SD-10-2023'!A:D,4,0)</f>
        <v>#N/A</v>
      </c>
      <c r="L1462" s="220" t="e">
        <f aca="false">K1462=I1462</f>
        <v>#N/A</v>
      </c>
      <c r="P1462" s="333" t="s">
        <v>2418</v>
      </c>
    </row>
    <row r="1463" customFormat="false" ht="15" hidden="false" customHeight="false" outlineLevel="0" collapsed="false">
      <c r="A1463" s="351" t="str">
        <f aca="false">IF(O1463&lt;&gt;0,O1463,A1462)</f>
        <v>10994/ORSE</v>
      </c>
      <c r="B1463" s="205" t="n">
        <v>88309</v>
      </c>
      <c r="C1463" s="206" t="s">
        <v>3003</v>
      </c>
      <c r="D1463" s="206" t="s">
        <v>2623</v>
      </c>
      <c r="E1463" s="207" t="s">
        <v>2415</v>
      </c>
      <c r="F1463" s="207" t="s">
        <v>2502</v>
      </c>
      <c r="G1463" s="352" t="n">
        <v>0.55</v>
      </c>
      <c r="H1463" s="253" t="n">
        <f aca="false">VLOOKUP(B1463,'CMP-SIN-SD-10-2023'!A:D,4,0)</f>
        <v>29.53</v>
      </c>
      <c r="I1463" s="253" t="s">
        <v>2417</v>
      </c>
      <c r="J1463" s="220" t="n">
        <f aca="false">TRUNC((H1463*G1463),2)</f>
        <v>16.24</v>
      </c>
      <c r="M1463" s="220" t="n">
        <f aca="false">VLOOKUP(B1463,'CMP-SIN-SD-10-2023'!A:D,4,0)</f>
        <v>29.53</v>
      </c>
      <c r="N1463" s="220" t="n">
        <f aca="false">M1463=H1463</f>
        <v>1</v>
      </c>
      <c r="P1463" s="333" t="s">
        <v>2418</v>
      </c>
    </row>
    <row r="1464" customFormat="false" ht="15" hidden="false" customHeight="false" outlineLevel="0" collapsed="false">
      <c r="A1464" s="351" t="str">
        <f aca="false">IF(O1464&lt;&gt;0,O1464,A1463)</f>
        <v>10994/ORSE</v>
      </c>
      <c r="B1464" s="205" t="n">
        <v>88316</v>
      </c>
      <c r="C1464" s="206" t="s">
        <v>3003</v>
      </c>
      <c r="D1464" s="206" t="s">
        <v>2512</v>
      </c>
      <c r="E1464" s="207" t="s">
        <v>2415</v>
      </c>
      <c r="F1464" s="207" t="s">
        <v>2502</v>
      </c>
      <c r="G1464" s="352" t="n">
        <v>0.478</v>
      </c>
      <c r="H1464" s="253" t="n">
        <f aca="false">VLOOKUP(B1464,'CMP-SIN-SD-10-2023'!A:D,4,0)</f>
        <v>21.91</v>
      </c>
      <c r="I1464" s="253" t="s">
        <v>2417</v>
      </c>
      <c r="J1464" s="220" t="n">
        <f aca="false">TRUNC((H1464*G1464),2)</f>
        <v>10.47</v>
      </c>
      <c r="M1464" s="220" t="n">
        <f aca="false">VLOOKUP(B1464,'CMP-SIN-SD-10-2023'!A:D,4,0)</f>
        <v>21.91</v>
      </c>
      <c r="N1464" s="220" t="n">
        <f aca="false">M1464=H1464</f>
        <v>1</v>
      </c>
      <c r="P1464" s="333" t="s">
        <v>2418</v>
      </c>
    </row>
    <row r="1465" customFormat="false" ht="15" hidden="false" customHeight="false" outlineLevel="0" collapsed="false">
      <c r="A1465" s="351" t="str">
        <f aca="false">IF(O1465&lt;&gt;0,O1465,A1464)</f>
        <v>10994/ORSE</v>
      </c>
      <c r="B1465" s="205" t="s">
        <v>3300</v>
      </c>
      <c r="C1465" s="206" t="s">
        <v>3003</v>
      </c>
      <c r="D1465" s="206" t="s">
        <v>3301</v>
      </c>
      <c r="E1465" s="207" t="s">
        <v>2415</v>
      </c>
      <c r="F1465" s="207" t="s">
        <v>2515</v>
      </c>
      <c r="G1465" s="352" t="n">
        <v>4</v>
      </c>
      <c r="H1465" s="253" t="n">
        <v>2.18</v>
      </c>
      <c r="I1465" s="253" t="s">
        <v>2417</v>
      </c>
      <c r="J1465" s="220" t="n">
        <f aca="false">TRUNC((H1465*G1465),2)</f>
        <v>8.72</v>
      </c>
      <c r="M1465" s="220" t="e">
        <f aca="false">VLOOKUP(B1465,'INS-SIN-SD-10-2023'!A:D,4,0)</f>
        <v>#N/A</v>
      </c>
      <c r="N1465" s="220" t="e">
        <f aca="false">M1465=H1465</f>
        <v>#N/A</v>
      </c>
      <c r="P1465" s="333" t="s">
        <v>2614</v>
      </c>
    </row>
    <row r="1466" customFormat="false" ht="30" hidden="false" customHeight="false" outlineLevel="0" collapsed="false">
      <c r="A1466" s="351" t="str">
        <f aca="false">IF(O1466&lt;&gt;0,O1466,A1465)</f>
        <v>10994/ORSE</v>
      </c>
      <c r="B1466" s="205" t="s">
        <v>3302</v>
      </c>
      <c r="C1466" s="206" t="s">
        <v>3003</v>
      </c>
      <c r="D1466" s="206" t="s">
        <v>3303</v>
      </c>
      <c r="E1466" s="207" t="s">
        <v>2415</v>
      </c>
      <c r="F1466" s="207" t="s">
        <v>2515</v>
      </c>
      <c r="G1466" s="352" t="n">
        <v>0.11</v>
      </c>
      <c r="H1466" s="253" t="n">
        <v>26.45</v>
      </c>
      <c r="I1466" s="253" t="s">
        <v>2417</v>
      </c>
      <c r="J1466" s="220" t="n">
        <f aca="false">TRUNC((H1466*G1466),2)</f>
        <v>2.9</v>
      </c>
      <c r="M1466" s="220" t="e">
        <f aca="false">VLOOKUP(B1466,'INS-SIN-SD-10-2023'!A:D,4,0)</f>
        <v>#N/A</v>
      </c>
      <c r="N1466" s="220" t="e">
        <f aca="false">M1466=H1466</f>
        <v>#N/A</v>
      </c>
      <c r="P1466" s="333" t="s">
        <v>2614</v>
      </c>
    </row>
    <row r="1467" customFormat="false" ht="30" hidden="false" customHeight="false" outlineLevel="0" collapsed="false">
      <c r="A1467" s="351" t="str">
        <f aca="false">IF(O1467&lt;&gt;0,O1467,A1466)</f>
        <v>10994/ORSE</v>
      </c>
      <c r="B1467" s="205" t="s">
        <v>3304</v>
      </c>
      <c r="C1467" s="206" t="s">
        <v>3003</v>
      </c>
      <c r="D1467" s="206" t="s">
        <v>3305</v>
      </c>
      <c r="E1467" s="207" t="s">
        <v>2415</v>
      </c>
      <c r="F1467" s="207" t="s">
        <v>2414</v>
      </c>
      <c r="G1467" s="352" t="n">
        <v>1.05</v>
      </c>
      <c r="H1467" s="253" t="n">
        <v>49.76</v>
      </c>
      <c r="I1467" s="253" t="s">
        <v>2417</v>
      </c>
      <c r="J1467" s="220" t="n">
        <f aca="false">TRUNC((H1467*G1467),2)</f>
        <v>52.24</v>
      </c>
      <c r="M1467" s="220" t="e">
        <f aca="false">VLOOKUP(B1467,'INS-SIN-SD-10-2023'!A:D,4,0)</f>
        <v>#N/A</v>
      </c>
      <c r="N1467" s="220" t="e">
        <f aca="false">M1467=H1467</f>
        <v>#N/A</v>
      </c>
      <c r="P1467" s="333" t="s">
        <v>2614</v>
      </c>
    </row>
    <row r="1468" customFormat="false" ht="60" hidden="false" customHeight="false" outlineLevel="0" collapsed="false">
      <c r="A1468" s="353" t="n">
        <v>87902</v>
      </c>
      <c r="B1468" s="354" t="s">
        <v>2411</v>
      </c>
      <c r="C1468" s="355" t="s">
        <v>3306</v>
      </c>
      <c r="D1468" s="355" t="s">
        <v>3307</v>
      </c>
      <c r="E1468" s="356" t="s">
        <v>2414</v>
      </c>
      <c r="F1468" s="356" t="s">
        <v>2415</v>
      </c>
      <c r="G1468" s="357" t="s">
        <v>2416</v>
      </c>
      <c r="H1468" s="358" t="s">
        <v>2417</v>
      </c>
      <c r="I1468" s="350" t="n">
        <f aca="false">SUMIF(A:A,A1468,J:J)</f>
        <v>10.84</v>
      </c>
      <c r="K1468" s="220" t="n">
        <f aca="false">VLOOKUP(A1468,'CMP-SIN-SD-10-2023'!A:D,4,0)</f>
        <v>10.84</v>
      </c>
      <c r="L1468" s="220" t="n">
        <f aca="false">K1468=I1468</f>
        <v>1</v>
      </c>
      <c r="P1468" s="333" t="s">
        <v>2418</v>
      </c>
    </row>
    <row r="1469" customFormat="false" ht="30" hidden="false" customHeight="false" outlineLevel="0" collapsed="false">
      <c r="A1469" s="351" t="n">
        <f aca="false">IF(O1469&lt;&gt;0,O1469,A1468)</f>
        <v>87902</v>
      </c>
      <c r="B1469" s="205" t="n">
        <v>87401</v>
      </c>
      <c r="C1469" s="206" t="s">
        <v>3307</v>
      </c>
      <c r="D1469" s="206" t="s">
        <v>3308</v>
      </c>
      <c r="E1469" s="207" t="s">
        <v>2415</v>
      </c>
      <c r="F1469" s="207" t="s">
        <v>2438</v>
      </c>
      <c r="G1469" s="352" t="n">
        <v>0.0015</v>
      </c>
      <c r="H1469" s="253" t="n">
        <f aca="false">VLOOKUP(B1469,'CMP-SIN-SD-10-2023'!A:D,4,0)</f>
        <v>4595.08</v>
      </c>
      <c r="I1469" s="253" t="s">
        <v>2417</v>
      </c>
      <c r="J1469" s="220" t="n">
        <f aca="false">TRUNC((H1469*G1469),2)</f>
        <v>6.89</v>
      </c>
      <c r="M1469" s="220" t="n">
        <f aca="false">VLOOKUP(B1469,'CMP-SIN-SD-10-2023'!A:D,4,0)</f>
        <v>4595.08</v>
      </c>
      <c r="N1469" s="220" t="n">
        <f aca="false">M1469=H1469</f>
        <v>1</v>
      </c>
      <c r="P1469" s="333" t="s">
        <v>2418</v>
      </c>
    </row>
    <row r="1470" customFormat="false" ht="15" hidden="false" customHeight="false" outlineLevel="0" collapsed="false">
      <c r="A1470" s="351" t="n">
        <f aca="false">IF(O1470&lt;&gt;0,O1470,A1469)</f>
        <v>87902</v>
      </c>
      <c r="B1470" s="205" t="n">
        <v>88309</v>
      </c>
      <c r="C1470" s="206" t="s">
        <v>3307</v>
      </c>
      <c r="D1470" s="206" t="s">
        <v>2623</v>
      </c>
      <c r="E1470" s="207" t="s">
        <v>2415</v>
      </c>
      <c r="F1470" s="207" t="s">
        <v>2502</v>
      </c>
      <c r="G1470" s="352" t="n">
        <v>0.1074</v>
      </c>
      <c r="H1470" s="253" t="n">
        <f aca="false">VLOOKUP(B1470,'CMP-SIN-SD-10-2023'!A:D,4,0)</f>
        <v>29.53</v>
      </c>
      <c r="I1470" s="253" t="s">
        <v>2417</v>
      </c>
      <c r="J1470" s="220" t="n">
        <f aca="false">TRUNC((H1470*G1470),2)</f>
        <v>3.17</v>
      </c>
      <c r="M1470" s="220" t="n">
        <f aca="false">VLOOKUP(B1470,'CMP-SIN-SD-10-2023'!A:D,4,0)</f>
        <v>29.53</v>
      </c>
      <c r="N1470" s="220" t="n">
        <f aca="false">M1470=H1470</f>
        <v>1</v>
      </c>
      <c r="P1470" s="333" t="s">
        <v>2418</v>
      </c>
    </row>
    <row r="1471" customFormat="false" ht="15" hidden="false" customHeight="false" outlineLevel="0" collapsed="false">
      <c r="A1471" s="351" t="n">
        <f aca="false">IF(O1471&lt;&gt;0,O1471,A1470)</f>
        <v>87902</v>
      </c>
      <c r="B1471" s="205" t="n">
        <v>88316</v>
      </c>
      <c r="C1471" s="206" t="s">
        <v>3307</v>
      </c>
      <c r="D1471" s="206" t="s">
        <v>2512</v>
      </c>
      <c r="E1471" s="207" t="s">
        <v>2415</v>
      </c>
      <c r="F1471" s="207" t="s">
        <v>2502</v>
      </c>
      <c r="G1471" s="352" t="n">
        <v>0.0358</v>
      </c>
      <c r="H1471" s="253" t="n">
        <f aca="false">VLOOKUP(B1471,'CMP-SIN-SD-10-2023'!A:D,4,0)</f>
        <v>21.91</v>
      </c>
      <c r="I1471" s="253" t="s">
        <v>2417</v>
      </c>
      <c r="J1471" s="220" t="n">
        <f aca="false">TRUNC((H1471*G1471),2)</f>
        <v>0.78</v>
      </c>
      <c r="M1471" s="220" t="n">
        <f aca="false">VLOOKUP(B1471,'CMP-SIN-SD-10-2023'!A:D,4,0)</f>
        <v>21.91</v>
      </c>
      <c r="N1471" s="220" t="n">
        <f aca="false">M1471=H1471</f>
        <v>1</v>
      </c>
      <c r="P1471" s="333" t="s">
        <v>2418</v>
      </c>
    </row>
    <row r="1472" customFormat="false" ht="60" hidden="false" customHeight="false" outlineLevel="0" collapsed="false">
      <c r="A1472" s="353" t="n">
        <v>87472</v>
      </c>
      <c r="B1472" s="354" t="s">
        <v>2411</v>
      </c>
      <c r="C1472" s="355" t="s">
        <v>3309</v>
      </c>
      <c r="D1472" s="355" t="s">
        <v>3310</v>
      </c>
      <c r="E1472" s="356" t="s">
        <v>2414</v>
      </c>
      <c r="F1472" s="356" t="s">
        <v>2415</v>
      </c>
      <c r="G1472" s="357" t="s">
        <v>2416</v>
      </c>
      <c r="H1472" s="358" t="s">
        <v>2417</v>
      </c>
      <c r="I1472" s="350" t="n">
        <f aca="false">SUMIF(A:A,A1472,J:J)</f>
        <v>60.47</v>
      </c>
      <c r="K1472" s="220" t="e">
        <f aca="false">VLOOKUP(A1472,'CMP-SIN-SD-10-2023'!A:D,4,0)</f>
        <v>#N/A</v>
      </c>
      <c r="L1472" s="220" t="e">
        <f aca="false">K1472=I1472</f>
        <v>#N/A</v>
      </c>
      <c r="P1472" s="333" t="s">
        <v>2418</v>
      </c>
    </row>
    <row r="1473" customFormat="false" ht="45" hidden="false" customHeight="false" outlineLevel="0" collapsed="false">
      <c r="A1473" s="351" t="n">
        <f aca="false">IF(O1473&lt;&gt;0,O1473,A1472)</f>
        <v>87472</v>
      </c>
      <c r="B1473" s="205" t="n">
        <v>87369</v>
      </c>
      <c r="C1473" s="206" t="s">
        <v>3310</v>
      </c>
      <c r="D1473" s="206" t="s">
        <v>3311</v>
      </c>
      <c r="E1473" s="207" t="s">
        <v>2415</v>
      </c>
      <c r="F1473" s="207" t="s">
        <v>2438</v>
      </c>
      <c r="G1473" s="352" t="n">
        <v>0.0104</v>
      </c>
      <c r="H1473" s="253" t="n">
        <f aca="false">VLOOKUP(B1473,'CMP-SIN-SD-10-2023'!A:D,4,0)</f>
        <v>837.38</v>
      </c>
      <c r="I1473" s="253" t="s">
        <v>2417</v>
      </c>
      <c r="J1473" s="220" t="n">
        <f aca="false">TRUNC((H1473*G1473),2)</f>
        <v>8.7</v>
      </c>
      <c r="M1473" s="220" t="n">
        <f aca="false">VLOOKUP(B1473,'CMP-SIN-SD-10-2023'!A:D,4,0)</f>
        <v>837.38</v>
      </c>
      <c r="N1473" s="220" t="n">
        <f aca="false">M1473=H1473</f>
        <v>1</v>
      </c>
      <c r="P1473" s="333" t="s">
        <v>2418</v>
      </c>
    </row>
    <row r="1474" customFormat="false" ht="15" hidden="false" customHeight="false" outlineLevel="0" collapsed="false">
      <c r="A1474" s="351" t="n">
        <f aca="false">IF(O1474&lt;&gt;0,O1474,A1473)</f>
        <v>87472</v>
      </c>
      <c r="B1474" s="205" t="n">
        <v>88309</v>
      </c>
      <c r="C1474" s="206" t="s">
        <v>3310</v>
      </c>
      <c r="D1474" s="206" t="s">
        <v>2623</v>
      </c>
      <c r="E1474" s="207" t="s">
        <v>2415</v>
      </c>
      <c r="F1474" s="207" t="s">
        <v>2502</v>
      </c>
      <c r="G1474" s="352" t="n">
        <v>0.59</v>
      </c>
      <c r="H1474" s="253" t="n">
        <f aca="false">VLOOKUP(B1474,'CMP-SIN-SD-10-2023'!A:D,4,0)</f>
        <v>29.53</v>
      </c>
      <c r="I1474" s="253" t="s">
        <v>2417</v>
      </c>
      <c r="J1474" s="220" t="n">
        <f aca="false">TRUNC((H1474*G1474),2)</f>
        <v>17.42</v>
      </c>
      <c r="M1474" s="220" t="n">
        <f aca="false">VLOOKUP(B1474,'CMP-SIN-SD-10-2023'!A:D,4,0)</f>
        <v>29.53</v>
      </c>
      <c r="N1474" s="220" t="n">
        <f aca="false">M1474=H1474</f>
        <v>1</v>
      </c>
      <c r="P1474" s="333" t="s">
        <v>2418</v>
      </c>
    </row>
    <row r="1475" customFormat="false" ht="15" hidden="false" customHeight="false" outlineLevel="0" collapsed="false">
      <c r="A1475" s="351" t="n">
        <f aca="false">IF(O1475&lt;&gt;0,O1475,A1474)</f>
        <v>87472</v>
      </c>
      <c r="B1475" s="205" t="n">
        <v>88316</v>
      </c>
      <c r="C1475" s="206" t="s">
        <v>3310</v>
      </c>
      <c r="D1475" s="206" t="s">
        <v>2512</v>
      </c>
      <c r="E1475" s="207" t="s">
        <v>2415</v>
      </c>
      <c r="F1475" s="207" t="s">
        <v>2502</v>
      </c>
      <c r="G1475" s="352" t="n">
        <v>0.295</v>
      </c>
      <c r="H1475" s="253" t="n">
        <f aca="false">VLOOKUP(B1475,'CMP-SIN-SD-10-2023'!A:D,4,0)</f>
        <v>21.91</v>
      </c>
      <c r="I1475" s="253" t="s">
        <v>2417</v>
      </c>
      <c r="J1475" s="220" t="n">
        <f aca="false">TRUNC((H1475*G1475),2)</f>
        <v>6.46</v>
      </c>
      <c r="M1475" s="220" t="n">
        <f aca="false">VLOOKUP(B1475,'CMP-SIN-SD-10-2023'!A:D,4,0)</f>
        <v>21.91</v>
      </c>
      <c r="N1475" s="220" t="n">
        <f aca="false">M1475=H1475</f>
        <v>1</v>
      </c>
      <c r="P1475" s="333" t="s">
        <v>2418</v>
      </c>
    </row>
    <row r="1476" customFormat="false" ht="45" hidden="false" customHeight="false" outlineLevel="0" collapsed="false">
      <c r="A1476" s="351" t="n">
        <f aca="false">IF(O1476&lt;&gt;0,O1476,A1475)</f>
        <v>87472</v>
      </c>
      <c r="B1476" s="205" t="n">
        <v>34557</v>
      </c>
      <c r="C1476" s="206" t="s">
        <v>3310</v>
      </c>
      <c r="D1476" s="206" t="s">
        <v>2839</v>
      </c>
      <c r="E1476" s="207" t="s">
        <v>2415</v>
      </c>
      <c r="F1476" s="207" t="s">
        <v>2440</v>
      </c>
      <c r="G1476" s="352" t="n">
        <v>0.785</v>
      </c>
      <c r="H1476" s="253" t="n">
        <f aca="false">VLOOKUP(B1476,'INS-SIN-SD-10-2023'!A:D,4,0)</f>
        <v>2.09</v>
      </c>
      <c r="I1476" s="253" t="s">
        <v>2417</v>
      </c>
      <c r="J1476" s="220" t="n">
        <f aca="false">TRUNC((H1476*G1476),2)</f>
        <v>1.64</v>
      </c>
      <c r="M1476" s="220" t="n">
        <f aca="false">VLOOKUP(B1476,'INS-SIN-SD-10-2023'!A:D,4,0)</f>
        <v>2.09</v>
      </c>
      <c r="N1476" s="220" t="n">
        <f aca="false">M1476=H1476</f>
        <v>1</v>
      </c>
      <c r="P1476" s="333" t="s">
        <v>2492</v>
      </c>
    </row>
    <row r="1477" customFormat="false" ht="30" hidden="false" customHeight="false" outlineLevel="0" collapsed="false">
      <c r="A1477" s="351" t="n">
        <f aca="false">IF(O1477&lt;&gt;0,O1477,A1476)</f>
        <v>87472</v>
      </c>
      <c r="B1477" s="205" t="n">
        <v>37592</v>
      </c>
      <c r="C1477" s="206" t="s">
        <v>3310</v>
      </c>
      <c r="D1477" s="206" t="s">
        <v>2840</v>
      </c>
      <c r="E1477" s="207" t="s">
        <v>2415</v>
      </c>
      <c r="F1477" s="207" t="s">
        <v>2430</v>
      </c>
      <c r="G1477" s="352" t="n">
        <v>13.35</v>
      </c>
      <c r="H1477" s="253" t="n">
        <f aca="false">VLOOKUP(B1477,'INS-SIN-SD-10-2023'!A:D,4,0)</f>
        <v>1.94</v>
      </c>
      <c r="I1477" s="253" t="s">
        <v>2417</v>
      </c>
      <c r="J1477" s="220" t="n">
        <f aca="false">TRUNC((H1477*G1477),2)</f>
        <v>25.89</v>
      </c>
      <c r="M1477" s="220" t="n">
        <f aca="false">VLOOKUP(B1477,'INS-SIN-SD-10-2023'!A:D,4,0)</f>
        <v>1.94</v>
      </c>
      <c r="N1477" s="220" t="n">
        <f aca="false">M1477=H1477</f>
        <v>1</v>
      </c>
      <c r="P1477" s="333" t="s">
        <v>2492</v>
      </c>
    </row>
    <row r="1478" customFormat="false" ht="15" hidden="false" customHeight="false" outlineLevel="0" collapsed="false">
      <c r="A1478" s="351" t="n">
        <f aca="false">IF(O1478&lt;&gt;0,O1478,A1477)</f>
        <v>87472</v>
      </c>
      <c r="B1478" s="205" t="n">
        <v>37395</v>
      </c>
      <c r="C1478" s="206" t="s">
        <v>3310</v>
      </c>
      <c r="D1478" s="206" t="s">
        <v>2841</v>
      </c>
      <c r="E1478" s="207" t="s">
        <v>2415</v>
      </c>
      <c r="F1478" s="207" t="s">
        <v>2842</v>
      </c>
      <c r="G1478" s="352" t="n">
        <v>0.0094</v>
      </c>
      <c r="H1478" s="253" t="n">
        <f aca="false">VLOOKUP(B1478,'INS-SIN-SD-10-2023'!A:D,4,0)</f>
        <v>38.74</v>
      </c>
      <c r="I1478" s="253" t="s">
        <v>2417</v>
      </c>
      <c r="J1478" s="220" t="n">
        <f aca="false">TRUNC((H1478*G1478),2)</f>
        <v>0.36</v>
      </c>
      <c r="M1478" s="220" t="n">
        <f aca="false">VLOOKUP(B1478,'INS-SIN-SD-10-2023'!A:D,4,0)</f>
        <v>38.74</v>
      </c>
      <c r="N1478" s="220" t="n">
        <f aca="false">M1478=H1478</f>
        <v>1</v>
      </c>
      <c r="P1478" s="333" t="s">
        <v>2492</v>
      </c>
    </row>
    <row r="1479" customFormat="false" ht="60" hidden="false" customHeight="false" outlineLevel="0" collapsed="false">
      <c r="A1479" s="353" t="n">
        <v>87243</v>
      </c>
      <c r="B1479" s="354" t="s">
        <v>2411</v>
      </c>
      <c r="C1479" s="355" t="s">
        <v>3312</v>
      </c>
      <c r="D1479" s="355" t="s">
        <v>3313</v>
      </c>
      <c r="E1479" s="356" t="s">
        <v>2414</v>
      </c>
      <c r="F1479" s="356" t="s">
        <v>2415</v>
      </c>
      <c r="G1479" s="357" t="s">
        <v>2416</v>
      </c>
      <c r="H1479" s="358" t="s">
        <v>2417</v>
      </c>
      <c r="I1479" s="350" t="n">
        <f aca="false">SUMIF(A:A,A1479,J:J)</f>
        <v>200</v>
      </c>
      <c r="K1479" s="220" t="e">
        <f aca="false">VLOOKUP(A1479,'CMP-SIN-SD-10-2023'!A:D,4,0)</f>
        <v>#N/A</v>
      </c>
      <c r="L1479" s="220" t="e">
        <f aca="false">K1479=I1479</f>
        <v>#N/A</v>
      </c>
      <c r="P1479" s="333" t="s">
        <v>2418</v>
      </c>
    </row>
    <row r="1480" customFormat="false" ht="15" hidden="false" customHeight="false" outlineLevel="0" collapsed="false">
      <c r="A1480" s="351" t="n">
        <f aca="false">IF(O1480&lt;&gt;0,O1480,A1479)</f>
        <v>87243</v>
      </c>
      <c r="B1480" s="205" t="n">
        <v>88256</v>
      </c>
      <c r="C1480" s="206" t="s">
        <v>3313</v>
      </c>
      <c r="D1480" s="206" t="s">
        <v>2962</v>
      </c>
      <c r="E1480" s="207" t="s">
        <v>2415</v>
      </c>
      <c r="F1480" s="207" t="s">
        <v>2502</v>
      </c>
      <c r="G1480" s="352" t="n">
        <v>1.03</v>
      </c>
      <c r="H1480" s="253" t="n">
        <f aca="false">VLOOKUP(B1480,'CMP-SIN-SD-10-2023'!A:D,4,0)</f>
        <v>29.39</v>
      </c>
      <c r="I1480" s="253" t="s">
        <v>2417</v>
      </c>
      <c r="J1480" s="220" t="n">
        <f aca="false">TRUNC((H1480*G1480),2)</f>
        <v>30.27</v>
      </c>
      <c r="M1480" s="220" t="n">
        <f aca="false">VLOOKUP(B1480,'CMP-SIN-SD-10-2023'!A:D,4,0)</f>
        <v>29.39</v>
      </c>
      <c r="N1480" s="220" t="n">
        <f aca="false">M1480=H1480</f>
        <v>1</v>
      </c>
      <c r="P1480" s="333" t="s">
        <v>2418</v>
      </c>
    </row>
    <row r="1481" customFormat="false" ht="15" hidden="false" customHeight="false" outlineLevel="0" collapsed="false">
      <c r="A1481" s="351" t="n">
        <f aca="false">IF(O1481&lt;&gt;0,O1481,A1480)</f>
        <v>87243</v>
      </c>
      <c r="B1481" s="205" t="n">
        <v>88316</v>
      </c>
      <c r="C1481" s="206" t="s">
        <v>3313</v>
      </c>
      <c r="D1481" s="206" t="s">
        <v>2512</v>
      </c>
      <c r="E1481" s="207" t="s">
        <v>2415</v>
      </c>
      <c r="F1481" s="207" t="s">
        <v>2502</v>
      </c>
      <c r="G1481" s="352" t="n">
        <v>0.51</v>
      </c>
      <c r="H1481" s="253" t="n">
        <f aca="false">VLOOKUP(B1481,'CMP-SIN-SD-10-2023'!A:D,4,0)</f>
        <v>21.91</v>
      </c>
      <c r="I1481" s="253" t="s">
        <v>2417</v>
      </c>
      <c r="J1481" s="220" t="n">
        <f aca="false">TRUNC((H1481*G1481),2)</f>
        <v>11.17</v>
      </c>
      <c r="M1481" s="220" t="n">
        <f aca="false">VLOOKUP(B1481,'CMP-SIN-SD-10-2023'!A:D,4,0)</f>
        <v>21.91</v>
      </c>
      <c r="N1481" s="220" t="n">
        <f aca="false">M1481=H1481</f>
        <v>1</v>
      </c>
      <c r="P1481" s="333" t="s">
        <v>2418</v>
      </c>
    </row>
    <row r="1482" customFormat="false" ht="15" hidden="false" customHeight="false" outlineLevel="0" collapsed="false">
      <c r="A1482" s="351" t="n">
        <f aca="false">IF(O1482&lt;&gt;0,O1482,A1481)</f>
        <v>87243</v>
      </c>
      <c r="B1482" s="205" t="n">
        <v>37596</v>
      </c>
      <c r="C1482" s="206" t="s">
        <v>3313</v>
      </c>
      <c r="D1482" s="206" t="s">
        <v>3314</v>
      </c>
      <c r="E1482" s="207" t="s">
        <v>2415</v>
      </c>
      <c r="F1482" s="207" t="s">
        <v>2515</v>
      </c>
      <c r="G1482" s="352" t="n">
        <v>7.69</v>
      </c>
      <c r="H1482" s="253" t="n">
        <f aca="false">VLOOKUP(B1482,'INS-SIN-SD-10-2023'!A:D,4,0)</f>
        <v>2.29</v>
      </c>
      <c r="I1482" s="253" t="s">
        <v>2417</v>
      </c>
      <c r="J1482" s="220" t="n">
        <f aca="false">TRUNC((H1482*G1482),2)</f>
        <v>17.61</v>
      </c>
      <c r="M1482" s="220" t="n">
        <f aca="false">VLOOKUP(B1482,'INS-SIN-SD-10-2023'!A:D,4,0)</f>
        <v>2.29</v>
      </c>
      <c r="N1482" s="220" t="n">
        <f aca="false">M1482=H1482</f>
        <v>1</v>
      </c>
      <c r="P1482" s="333" t="s">
        <v>2492</v>
      </c>
    </row>
    <row r="1483" customFormat="false" ht="30" hidden="false" customHeight="false" outlineLevel="0" collapsed="false">
      <c r="A1483" s="351" t="n">
        <f aca="false">IF(O1483&lt;&gt;0,O1483,A1482)</f>
        <v>87243</v>
      </c>
      <c r="B1483" s="205" t="n">
        <v>36881</v>
      </c>
      <c r="C1483" s="206" t="s">
        <v>3313</v>
      </c>
      <c r="D1483" s="206" t="s">
        <v>3315</v>
      </c>
      <c r="E1483" s="207" t="s">
        <v>2415</v>
      </c>
      <c r="F1483" s="207" t="s">
        <v>2414</v>
      </c>
      <c r="G1483" s="352" t="n">
        <v>1.09</v>
      </c>
      <c r="H1483" s="253" t="n">
        <f aca="false">VLOOKUP(B1483,'INS-SIN-SD-10-2023'!A:D,4,0)</f>
        <v>129.32</v>
      </c>
      <c r="I1483" s="253" t="s">
        <v>2417</v>
      </c>
      <c r="J1483" s="220" t="n">
        <f aca="false">TRUNC((H1483*G1483),2)</f>
        <v>140.95</v>
      </c>
      <c r="M1483" s="220" t="n">
        <f aca="false">VLOOKUP(B1483,'INS-SIN-SD-10-2023'!A:D,4,0)</f>
        <v>129.32</v>
      </c>
      <c r="N1483" s="220" t="n">
        <f aca="false">M1483=H1483</f>
        <v>1</v>
      </c>
      <c r="P1483" s="333" t="s">
        <v>2492</v>
      </c>
    </row>
    <row r="1484" customFormat="false" ht="45" hidden="false" customHeight="false" outlineLevel="0" collapsed="false">
      <c r="A1484" s="353" t="n">
        <v>87259</v>
      </c>
      <c r="B1484" s="354" t="s">
        <v>2411</v>
      </c>
      <c r="C1484" s="355" t="s">
        <v>3316</v>
      </c>
      <c r="D1484" s="355" t="s">
        <v>2903</v>
      </c>
      <c r="E1484" s="356" t="s">
        <v>2414</v>
      </c>
      <c r="F1484" s="356" t="s">
        <v>2415</v>
      </c>
      <c r="G1484" s="357" t="s">
        <v>2416</v>
      </c>
      <c r="H1484" s="358" t="s">
        <v>2417</v>
      </c>
      <c r="I1484" s="350" t="n">
        <f aca="false">SUMIF(A:A,A1484,J:J)</f>
        <v>137.99</v>
      </c>
      <c r="K1484" s="220" t="n">
        <f aca="false">VLOOKUP(A1484,'CMP-SIN-SD-10-2023'!A:D,4,0)</f>
        <v>137.99</v>
      </c>
      <c r="L1484" s="220" t="n">
        <f aca="false">K1484=I1484</f>
        <v>1</v>
      </c>
      <c r="P1484" s="333" t="s">
        <v>2418</v>
      </c>
    </row>
    <row r="1485" customFormat="false" ht="15" hidden="false" customHeight="false" outlineLevel="0" collapsed="false">
      <c r="A1485" s="351" t="n">
        <f aca="false">IF(O1485&lt;&gt;0,O1485,A1484)</f>
        <v>87259</v>
      </c>
      <c r="B1485" s="205" t="n">
        <v>88256</v>
      </c>
      <c r="C1485" s="206" t="s">
        <v>2951</v>
      </c>
      <c r="D1485" s="206" t="s">
        <v>2962</v>
      </c>
      <c r="E1485" s="207" t="s">
        <v>2415</v>
      </c>
      <c r="F1485" s="207" t="s">
        <v>2502</v>
      </c>
      <c r="G1485" s="352" t="n">
        <v>0.7454</v>
      </c>
      <c r="H1485" s="253" t="n">
        <f aca="false">VLOOKUP(B1485,'CMP-SIN-SD-10-2023'!A:D,4,0)</f>
        <v>29.39</v>
      </c>
      <c r="I1485" s="253" t="s">
        <v>2417</v>
      </c>
      <c r="J1485" s="220" t="n">
        <f aca="false">TRUNC((H1485*G1485),2)</f>
        <v>21.9</v>
      </c>
      <c r="M1485" s="220" t="n">
        <f aca="false">VLOOKUP(B1485,'CMP-SIN-SD-10-2023'!A:D,4,0)</f>
        <v>29.39</v>
      </c>
      <c r="N1485" s="220" t="n">
        <f aca="false">M1485=H1485</f>
        <v>1</v>
      </c>
      <c r="P1485" s="333" t="s">
        <v>2418</v>
      </c>
    </row>
    <row r="1486" customFormat="false" ht="15" hidden="false" customHeight="false" outlineLevel="0" collapsed="false">
      <c r="A1486" s="351" t="n">
        <f aca="false">IF(O1486&lt;&gt;0,O1486,A1485)</f>
        <v>87259</v>
      </c>
      <c r="B1486" s="205" t="n">
        <v>88316</v>
      </c>
      <c r="C1486" s="206" t="s">
        <v>2951</v>
      </c>
      <c r="D1486" s="206" t="s">
        <v>2512</v>
      </c>
      <c r="E1486" s="207" t="s">
        <v>2415</v>
      </c>
      <c r="F1486" s="207" t="s">
        <v>2502</v>
      </c>
      <c r="G1486" s="352" t="n">
        <v>0.1984</v>
      </c>
      <c r="H1486" s="253" t="n">
        <f aca="false">VLOOKUP(B1486,'CMP-SIN-SD-10-2023'!A:D,4,0)</f>
        <v>21.91</v>
      </c>
      <c r="I1486" s="253" t="s">
        <v>2417</v>
      </c>
      <c r="J1486" s="220" t="n">
        <f aca="false">TRUNC((H1486*G1486),2)</f>
        <v>4.34</v>
      </c>
      <c r="M1486" s="220" t="n">
        <f aca="false">VLOOKUP(B1486,'CMP-SIN-SD-10-2023'!A:D,4,0)</f>
        <v>21.91</v>
      </c>
      <c r="N1486" s="220" t="n">
        <f aca="false">M1486=H1486</f>
        <v>1</v>
      </c>
      <c r="P1486" s="333" t="s">
        <v>2418</v>
      </c>
    </row>
    <row r="1487" customFormat="false" ht="30" hidden="false" customHeight="false" outlineLevel="0" collapsed="false">
      <c r="A1487" s="351" t="n">
        <f aca="false">IF(O1487&lt;&gt;0,O1487,A1486)</f>
        <v>87259</v>
      </c>
      <c r="B1487" s="205" t="n">
        <v>21108</v>
      </c>
      <c r="C1487" s="206" t="s">
        <v>2951</v>
      </c>
      <c r="D1487" s="206" t="s">
        <v>3317</v>
      </c>
      <c r="E1487" s="207" t="s">
        <v>2415</v>
      </c>
      <c r="F1487" s="207" t="s">
        <v>2414</v>
      </c>
      <c r="G1487" s="352" t="n">
        <v>1.0717</v>
      </c>
      <c r="H1487" s="253" t="n">
        <f aca="false">VLOOKUP(B1487,'INS-SIN-SD-10-2023'!A:D,4,0)</f>
        <v>86.67</v>
      </c>
      <c r="I1487" s="253" t="s">
        <v>2417</v>
      </c>
      <c r="J1487" s="220" t="n">
        <f aca="false">TRUNC((H1487*G1487),2)</f>
        <v>92.88</v>
      </c>
      <c r="M1487" s="220" t="n">
        <f aca="false">VLOOKUP(B1487,'INS-SIN-SD-10-2023'!A:D,4,0)</f>
        <v>86.67</v>
      </c>
      <c r="N1487" s="220" t="n">
        <f aca="false">M1487=H1487</f>
        <v>1</v>
      </c>
      <c r="P1487" s="333" t="s">
        <v>2492</v>
      </c>
    </row>
    <row r="1488" customFormat="false" ht="15" hidden="false" customHeight="false" outlineLevel="0" collapsed="false">
      <c r="A1488" s="351" t="n">
        <f aca="false">IF(O1488&lt;&gt;0,O1488,A1487)</f>
        <v>87259</v>
      </c>
      <c r="B1488" s="205" t="n">
        <v>34357</v>
      </c>
      <c r="C1488" s="206" t="s">
        <v>2951</v>
      </c>
      <c r="D1488" s="206" t="s">
        <v>2965</v>
      </c>
      <c r="E1488" s="207" t="s">
        <v>2415</v>
      </c>
      <c r="F1488" s="207" t="s">
        <v>2515</v>
      </c>
      <c r="G1488" s="352" t="n">
        <v>0.188</v>
      </c>
      <c r="H1488" s="253" t="n">
        <f aca="false">VLOOKUP(B1488,'INS-SIN-SD-10-2023'!A:D,4,0)</f>
        <v>3.81</v>
      </c>
      <c r="I1488" s="253" t="s">
        <v>2417</v>
      </c>
      <c r="J1488" s="220" t="n">
        <f aca="false">TRUNC((H1488*G1488),2)</f>
        <v>0.71</v>
      </c>
      <c r="M1488" s="220" t="n">
        <f aca="false">VLOOKUP(B1488,'INS-SIN-SD-10-2023'!A:D,4,0)</f>
        <v>3.81</v>
      </c>
      <c r="N1488" s="220" t="n">
        <f aca="false">M1488=H1488</f>
        <v>1</v>
      </c>
      <c r="P1488" s="333" t="s">
        <v>2492</v>
      </c>
    </row>
    <row r="1489" customFormat="false" ht="15" hidden="false" customHeight="false" outlineLevel="0" collapsed="false">
      <c r="A1489" s="351" t="n">
        <f aca="false">IF(O1489&lt;&gt;0,O1489,A1488)</f>
        <v>87259</v>
      </c>
      <c r="B1489" s="205" t="n">
        <v>37595</v>
      </c>
      <c r="C1489" s="206" t="s">
        <v>2951</v>
      </c>
      <c r="D1489" s="206" t="s">
        <v>2959</v>
      </c>
      <c r="E1489" s="207" t="s">
        <v>2415</v>
      </c>
      <c r="F1489" s="207" t="s">
        <v>2515</v>
      </c>
      <c r="G1489" s="352" t="n">
        <v>9.13</v>
      </c>
      <c r="H1489" s="253" t="n">
        <f aca="false">VLOOKUP(B1489,'INS-SIN-SD-10-2023'!A:D,4,0)</f>
        <v>1.99</v>
      </c>
      <c r="I1489" s="253" t="s">
        <v>2417</v>
      </c>
      <c r="J1489" s="220" t="n">
        <f aca="false">TRUNC((H1489*G1489),2)</f>
        <v>18.16</v>
      </c>
      <c r="M1489" s="220" t="n">
        <f aca="false">VLOOKUP(B1489,'INS-SIN-SD-10-2023'!A:D,4,0)</f>
        <v>1.99</v>
      </c>
      <c r="N1489" s="220" t="n">
        <f aca="false">M1489=H1489</f>
        <v>1</v>
      </c>
      <c r="P1489" s="333" t="s">
        <v>2492</v>
      </c>
    </row>
    <row r="1490" customFormat="false" ht="60" hidden="false" customHeight="false" outlineLevel="0" collapsed="false">
      <c r="A1490" s="353" t="n">
        <v>95470</v>
      </c>
      <c r="B1490" s="354" t="s">
        <v>2411</v>
      </c>
      <c r="C1490" s="355" t="s">
        <v>3318</v>
      </c>
      <c r="D1490" s="355" t="s">
        <v>2994</v>
      </c>
      <c r="E1490" s="356" t="s">
        <v>2430</v>
      </c>
      <c r="F1490" s="356" t="s">
        <v>2415</v>
      </c>
      <c r="G1490" s="357" t="s">
        <v>2416</v>
      </c>
      <c r="H1490" s="358" t="s">
        <v>2417</v>
      </c>
      <c r="I1490" s="350" t="n">
        <f aca="false">SUMIF(A:A,A1490,J:J)</f>
        <v>314.89</v>
      </c>
      <c r="K1490" s="220" t="n">
        <f aca="false">VLOOKUP(A1490,'CMP-SIN-SD-10-2023'!A:D,4,0)</f>
        <v>314.89</v>
      </c>
      <c r="L1490" s="220" t="n">
        <f aca="false">K1490=I1490</f>
        <v>1</v>
      </c>
      <c r="P1490" s="333" t="s">
        <v>2418</v>
      </c>
    </row>
    <row r="1491" customFormat="false" ht="30" hidden="false" customHeight="false" outlineLevel="0" collapsed="false">
      <c r="A1491" s="351" t="n">
        <f aca="false">IF(O1491&lt;&gt;0,O1491,A1490)</f>
        <v>95470</v>
      </c>
      <c r="B1491" s="205" t="n">
        <v>95469</v>
      </c>
      <c r="C1491" s="206" t="s">
        <v>2994</v>
      </c>
      <c r="D1491" s="206" t="s">
        <v>3319</v>
      </c>
      <c r="E1491" s="207" t="s">
        <v>2415</v>
      </c>
      <c r="F1491" s="207" t="s">
        <v>2430</v>
      </c>
      <c r="G1491" s="352" t="n">
        <v>1</v>
      </c>
      <c r="H1491" s="253" t="n">
        <f aca="false">VLOOKUP(B1491,'CMP-SIN-SD-10-2023'!A:D,4,0)</f>
        <v>305.36</v>
      </c>
      <c r="I1491" s="253" t="s">
        <v>2417</v>
      </c>
      <c r="J1491" s="220" t="n">
        <f aca="false">TRUNC((H1491*G1491),2)</f>
        <v>305.36</v>
      </c>
      <c r="M1491" s="220" t="n">
        <f aca="false">VLOOKUP(B1491,'CMP-SIN-SD-10-2023'!A:D,4,0)</f>
        <v>305.36</v>
      </c>
      <c r="N1491" s="220" t="n">
        <f aca="false">M1491=H1491</f>
        <v>1</v>
      </c>
      <c r="P1491" s="333" t="s">
        <v>2418</v>
      </c>
    </row>
    <row r="1492" customFormat="false" ht="30" hidden="false" customHeight="false" outlineLevel="0" collapsed="false">
      <c r="A1492" s="351" t="n">
        <f aca="false">IF(O1492&lt;&gt;0,O1492,A1491)</f>
        <v>95470</v>
      </c>
      <c r="B1492" s="205" t="n">
        <v>6142</v>
      </c>
      <c r="C1492" s="206" t="s">
        <v>2994</v>
      </c>
      <c r="D1492" s="206" t="s">
        <v>3320</v>
      </c>
      <c r="E1492" s="207" t="s">
        <v>2415</v>
      </c>
      <c r="F1492" s="207" t="s">
        <v>2430</v>
      </c>
      <c r="G1492" s="352" t="n">
        <v>1</v>
      </c>
      <c r="H1492" s="253" t="n">
        <f aca="false">VLOOKUP(B1492,'INS-SIN-SD-10-2023'!A:D,4,0)</f>
        <v>9.53</v>
      </c>
      <c r="I1492" s="253" t="s">
        <v>2417</v>
      </c>
      <c r="J1492" s="220" t="n">
        <f aca="false">TRUNC((H1492*G1492),2)</f>
        <v>9.53</v>
      </c>
      <c r="M1492" s="220" t="n">
        <f aca="false">VLOOKUP(B1492,'INS-SIN-SD-10-2023'!A:D,4,0)</f>
        <v>9.53</v>
      </c>
      <c r="N1492" s="220" t="n">
        <f aca="false">M1492=H1492</f>
        <v>1</v>
      </c>
      <c r="P1492" s="333" t="s">
        <v>2492</v>
      </c>
    </row>
    <row r="1493" customFormat="false" ht="45" hidden="false" customHeight="false" outlineLevel="0" collapsed="false">
      <c r="A1493" s="353" t="n">
        <v>86937</v>
      </c>
      <c r="B1493" s="354" t="s">
        <v>2411</v>
      </c>
      <c r="C1493" s="355" t="s">
        <v>3321</v>
      </c>
      <c r="D1493" s="355" t="s">
        <v>3313</v>
      </c>
      <c r="E1493" s="356" t="s">
        <v>2430</v>
      </c>
      <c r="F1493" s="356" t="s">
        <v>2415</v>
      </c>
      <c r="G1493" s="357" t="s">
        <v>2416</v>
      </c>
      <c r="H1493" s="358" t="s">
        <v>2417</v>
      </c>
      <c r="I1493" s="350" t="n">
        <f aca="false">SUMIF(A:A,A1493,J:J)</f>
        <v>219.47</v>
      </c>
      <c r="K1493" s="220" t="n">
        <f aca="false">VLOOKUP(A1493,'CMP-SIN-SD-10-2023'!A:D,4,0)</f>
        <v>219.47</v>
      </c>
      <c r="L1493" s="220" t="n">
        <f aca="false">K1493=I1493</f>
        <v>1</v>
      </c>
      <c r="P1493" s="333" t="s">
        <v>2418</v>
      </c>
    </row>
    <row r="1494" customFormat="false" ht="30" hidden="false" customHeight="false" outlineLevel="0" collapsed="false">
      <c r="A1494" s="351" t="n">
        <f aca="false">IF(O1494&lt;&gt;0,O1494,A1493)</f>
        <v>86937</v>
      </c>
      <c r="B1494" s="205" t="n">
        <v>86883</v>
      </c>
      <c r="C1494" s="206" t="s">
        <v>3313</v>
      </c>
      <c r="D1494" s="206" t="s">
        <v>3322</v>
      </c>
      <c r="E1494" s="207" t="s">
        <v>2415</v>
      </c>
      <c r="F1494" s="207" t="s">
        <v>2430</v>
      </c>
      <c r="G1494" s="352" t="n">
        <v>1</v>
      </c>
      <c r="H1494" s="253" t="n">
        <f aca="false">VLOOKUP(B1494,'CMP-SIN-SD-10-2023'!A:D,4,0)</f>
        <v>12.04</v>
      </c>
      <c r="I1494" s="253" t="s">
        <v>2417</v>
      </c>
      <c r="J1494" s="220" t="n">
        <f aca="false">TRUNC((H1494*G1494),2)</f>
        <v>12.04</v>
      </c>
      <c r="M1494" s="220" t="n">
        <f aca="false">VLOOKUP(B1494,'CMP-SIN-SD-10-2023'!A:D,4,0)</f>
        <v>12.04</v>
      </c>
      <c r="N1494" s="220" t="n">
        <f aca="false">M1494=H1494</f>
        <v>1</v>
      </c>
      <c r="P1494" s="333" t="s">
        <v>2418</v>
      </c>
    </row>
    <row r="1495" customFormat="false" ht="30" hidden="false" customHeight="false" outlineLevel="0" collapsed="false">
      <c r="A1495" s="351" t="n">
        <f aca="false">IF(O1495&lt;&gt;0,O1495,A1494)</f>
        <v>86937</v>
      </c>
      <c r="B1495" s="205" t="n">
        <v>86901</v>
      </c>
      <c r="C1495" s="206" t="s">
        <v>3313</v>
      </c>
      <c r="D1495" s="206" t="s">
        <v>3323</v>
      </c>
      <c r="E1495" s="207" t="s">
        <v>2415</v>
      </c>
      <c r="F1495" s="207" t="s">
        <v>2430</v>
      </c>
      <c r="G1495" s="352" t="n">
        <v>1</v>
      </c>
      <c r="H1495" s="253" t="n">
        <f aca="false">VLOOKUP(B1495,'CMP-SIN-SD-10-2023'!A:D,4,0)</f>
        <v>149.92</v>
      </c>
      <c r="I1495" s="253" t="s">
        <v>2417</v>
      </c>
      <c r="J1495" s="220" t="n">
        <f aca="false">TRUNC((H1495*G1495),2)</f>
        <v>149.92</v>
      </c>
      <c r="M1495" s="220" t="n">
        <f aca="false">VLOOKUP(B1495,'CMP-SIN-SD-10-2023'!A:D,4,0)</f>
        <v>149.92</v>
      </c>
      <c r="N1495" s="220" t="n">
        <f aca="false">M1495=H1495</f>
        <v>1</v>
      </c>
      <c r="P1495" s="333" t="s">
        <v>2418</v>
      </c>
    </row>
    <row r="1496" customFormat="false" ht="45" hidden="false" customHeight="false" outlineLevel="0" collapsed="false">
      <c r="A1496" s="351" t="n">
        <f aca="false">IF(O1496&lt;&gt;0,O1496,A1495)</f>
        <v>86937</v>
      </c>
      <c r="B1496" s="205" t="n">
        <v>86877</v>
      </c>
      <c r="C1496" s="206" t="s">
        <v>3313</v>
      </c>
      <c r="D1496" s="206" t="s">
        <v>3324</v>
      </c>
      <c r="E1496" s="207" t="s">
        <v>2415</v>
      </c>
      <c r="F1496" s="207" t="s">
        <v>2430</v>
      </c>
      <c r="G1496" s="352" t="n">
        <v>1</v>
      </c>
      <c r="H1496" s="253" t="n">
        <f aca="false">VLOOKUP(B1496,'CMP-SIN-SD-10-2023'!A:D,4,0)</f>
        <v>57.51</v>
      </c>
      <c r="I1496" s="253" t="s">
        <v>2417</v>
      </c>
      <c r="J1496" s="220" t="n">
        <f aca="false">TRUNC((H1496*G1496),2)</f>
        <v>57.51</v>
      </c>
      <c r="M1496" s="220" t="n">
        <f aca="false">VLOOKUP(B1496,'CMP-SIN-SD-10-2023'!A:D,4,0)</f>
        <v>57.51</v>
      </c>
      <c r="N1496" s="220" t="n">
        <f aca="false">M1496=H1496</f>
        <v>1</v>
      </c>
      <c r="P1496" s="333" t="s">
        <v>2418</v>
      </c>
    </row>
    <row r="1497" customFormat="false" ht="30" hidden="false" customHeight="false" outlineLevel="0" collapsed="false">
      <c r="A1497" s="353" t="n">
        <v>86915</v>
      </c>
      <c r="B1497" s="354" t="s">
        <v>2411</v>
      </c>
      <c r="C1497" s="355" t="s">
        <v>3325</v>
      </c>
      <c r="D1497" s="355" t="s">
        <v>2499</v>
      </c>
      <c r="E1497" s="356" t="s">
        <v>2430</v>
      </c>
      <c r="F1497" s="356" t="s">
        <v>2415</v>
      </c>
      <c r="G1497" s="357" t="s">
        <v>2416</v>
      </c>
      <c r="H1497" s="358" t="s">
        <v>2417</v>
      </c>
      <c r="I1497" s="350" t="n">
        <f aca="false">SUMIF(A:A,A1497,J:J)</f>
        <v>132.31</v>
      </c>
      <c r="K1497" s="220" t="n">
        <f aca="false">VLOOKUP(A1497,'CMP-SIN-SD-10-2023'!A:D,4,0)</f>
        <v>132.31</v>
      </c>
      <c r="L1497" s="220" t="n">
        <f aca="false">K1497=I1497</f>
        <v>1</v>
      </c>
      <c r="P1497" s="333" t="s">
        <v>2418</v>
      </c>
    </row>
    <row r="1498" customFormat="false" ht="30" hidden="false" customHeight="false" outlineLevel="0" collapsed="false">
      <c r="A1498" s="351" t="n">
        <f aca="false">IF(O1498&lt;&gt;0,O1498,A1497)</f>
        <v>86915</v>
      </c>
      <c r="B1498" s="205" t="n">
        <v>88267</v>
      </c>
      <c r="C1498" s="206" t="s">
        <v>2499</v>
      </c>
      <c r="D1498" s="206" t="s">
        <v>2927</v>
      </c>
      <c r="E1498" s="207" t="s">
        <v>2415</v>
      </c>
      <c r="F1498" s="207" t="s">
        <v>2502</v>
      </c>
      <c r="G1498" s="352" t="n">
        <v>0.096</v>
      </c>
      <c r="H1498" s="253" t="n">
        <f aca="false">VLOOKUP(B1498,'CMP-SIN-SD-10-2023'!A:D,4,0)</f>
        <v>28.78</v>
      </c>
      <c r="I1498" s="253" t="s">
        <v>2417</v>
      </c>
      <c r="J1498" s="220" t="n">
        <f aca="false">TRUNC((H1498*G1498),2)</f>
        <v>2.76</v>
      </c>
      <c r="M1498" s="220" t="n">
        <f aca="false">VLOOKUP(B1498,'CMP-SIN-SD-10-2023'!A:D,4,0)</f>
        <v>28.78</v>
      </c>
      <c r="N1498" s="220" t="n">
        <f aca="false">M1498=H1498</f>
        <v>1</v>
      </c>
      <c r="P1498" s="333" t="s">
        <v>2418</v>
      </c>
    </row>
    <row r="1499" customFormat="false" ht="15" hidden="false" customHeight="false" outlineLevel="0" collapsed="false">
      <c r="A1499" s="351" t="n">
        <f aca="false">IF(O1499&lt;&gt;0,O1499,A1498)</f>
        <v>86915</v>
      </c>
      <c r="B1499" s="205" t="n">
        <v>88316</v>
      </c>
      <c r="C1499" s="206" t="s">
        <v>2499</v>
      </c>
      <c r="D1499" s="206" t="s">
        <v>2512</v>
      </c>
      <c r="E1499" s="207" t="s">
        <v>2415</v>
      </c>
      <c r="F1499" s="207" t="s">
        <v>2502</v>
      </c>
      <c r="G1499" s="352" t="n">
        <v>0.0303</v>
      </c>
      <c r="H1499" s="253" t="n">
        <f aca="false">VLOOKUP(B1499,'CMP-SIN-SD-10-2023'!A:D,4,0)</f>
        <v>21.91</v>
      </c>
      <c r="I1499" s="253" t="s">
        <v>2417</v>
      </c>
      <c r="J1499" s="220" t="n">
        <f aca="false">TRUNC((H1499*G1499),2)</f>
        <v>0.66</v>
      </c>
      <c r="M1499" s="220" t="n">
        <f aca="false">VLOOKUP(B1499,'CMP-SIN-SD-10-2023'!A:D,4,0)</f>
        <v>21.91</v>
      </c>
      <c r="N1499" s="220" t="n">
        <f aca="false">M1499=H1499</f>
        <v>1</v>
      </c>
      <c r="P1499" s="333" t="s">
        <v>2418</v>
      </c>
    </row>
    <row r="1500" customFormat="false" ht="15" hidden="false" customHeight="false" outlineLevel="0" collapsed="false">
      <c r="A1500" s="351" t="n">
        <f aca="false">IF(O1500&lt;&gt;0,O1500,A1499)</f>
        <v>86915</v>
      </c>
      <c r="B1500" s="205" t="n">
        <v>3146</v>
      </c>
      <c r="C1500" s="206" t="s">
        <v>2499</v>
      </c>
      <c r="D1500" s="206" t="s">
        <v>3326</v>
      </c>
      <c r="E1500" s="207" t="s">
        <v>2415</v>
      </c>
      <c r="F1500" s="207" t="s">
        <v>2430</v>
      </c>
      <c r="G1500" s="352" t="n">
        <v>0.021</v>
      </c>
      <c r="H1500" s="253" t="n">
        <f aca="false">VLOOKUP(B1500,'INS-SIN-SD-10-2023'!A:D,4,0)</f>
        <v>3.96</v>
      </c>
      <c r="I1500" s="253" t="s">
        <v>2417</v>
      </c>
      <c r="J1500" s="220" t="n">
        <f aca="false">TRUNC((H1500*G1500),2)</f>
        <v>0.08</v>
      </c>
      <c r="M1500" s="220" t="n">
        <f aca="false">VLOOKUP(B1500,'INS-SIN-SD-10-2023'!A:D,4,0)</f>
        <v>3.96</v>
      </c>
      <c r="N1500" s="220" t="n">
        <f aca="false">M1500=H1500</f>
        <v>1</v>
      </c>
      <c r="P1500" s="333" t="s">
        <v>2492</v>
      </c>
    </row>
    <row r="1501" customFormat="false" ht="30" hidden="false" customHeight="false" outlineLevel="0" collapsed="false">
      <c r="A1501" s="351" t="n">
        <f aca="false">IF(O1501&lt;&gt;0,O1501,A1500)</f>
        <v>86915</v>
      </c>
      <c r="B1501" s="205" t="n">
        <v>36791</v>
      </c>
      <c r="C1501" s="206" t="s">
        <v>2499</v>
      </c>
      <c r="D1501" s="206" t="s">
        <v>3327</v>
      </c>
      <c r="E1501" s="207" t="s">
        <v>2415</v>
      </c>
      <c r="F1501" s="207" t="s">
        <v>2430</v>
      </c>
      <c r="G1501" s="352" t="n">
        <v>1</v>
      </c>
      <c r="H1501" s="253" t="n">
        <f aca="false">VLOOKUP(B1501,'INS-SIN-SD-10-2023'!A:D,4,0)</f>
        <v>128.81</v>
      </c>
      <c r="I1501" s="253" t="s">
        <v>2417</v>
      </c>
      <c r="J1501" s="220" t="n">
        <f aca="false">TRUNC((H1501*G1501),2)</f>
        <v>128.81</v>
      </c>
      <c r="M1501" s="220" t="n">
        <f aca="false">VLOOKUP(B1501,'INS-SIN-SD-10-2023'!A:D,4,0)</f>
        <v>128.81</v>
      </c>
      <c r="N1501" s="220" t="n">
        <f aca="false">M1501=H1501</f>
        <v>1</v>
      </c>
      <c r="P1501" s="333" t="s">
        <v>2492</v>
      </c>
    </row>
    <row r="1502" customFormat="false" ht="45" hidden="false" customHeight="false" outlineLevel="0" collapsed="false">
      <c r="A1502" s="353" t="n">
        <v>95547</v>
      </c>
      <c r="B1502" s="354" t="s">
        <v>2411</v>
      </c>
      <c r="C1502" s="355" t="s">
        <v>3328</v>
      </c>
      <c r="D1502" s="355" t="s">
        <v>2776</v>
      </c>
      <c r="E1502" s="356" t="s">
        <v>2430</v>
      </c>
      <c r="F1502" s="356" t="s">
        <v>2415</v>
      </c>
      <c r="G1502" s="357" t="s">
        <v>2416</v>
      </c>
      <c r="H1502" s="358" t="s">
        <v>2417</v>
      </c>
      <c r="I1502" s="350" t="n">
        <f aca="false">SUMIF(A:A,A1502,J:J)</f>
        <v>47.68</v>
      </c>
      <c r="K1502" s="220" t="n">
        <f aca="false">VLOOKUP(A1502,'CMP-SIN-SD-10-2023'!A:D,4,0)</f>
        <v>47.68</v>
      </c>
      <c r="L1502" s="220" t="n">
        <f aca="false">K1502=I1502</f>
        <v>1</v>
      </c>
      <c r="P1502" s="333" t="s">
        <v>2418</v>
      </c>
    </row>
    <row r="1503" customFormat="false" ht="30" hidden="false" customHeight="false" outlineLevel="0" collapsed="false">
      <c r="A1503" s="351" t="n">
        <f aca="false">IF(O1503&lt;&gt;0,O1503,A1502)</f>
        <v>95547</v>
      </c>
      <c r="B1503" s="205" t="n">
        <v>88267</v>
      </c>
      <c r="C1503" s="206" t="s">
        <v>2776</v>
      </c>
      <c r="D1503" s="206" t="s">
        <v>2927</v>
      </c>
      <c r="E1503" s="207" t="s">
        <v>2415</v>
      </c>
      <c r="F1503" s="207" t="s">
        <v>2502</v>
      </c>
      <c r="G1503" s="352" t="n">
        <v>0.3162</v>
      </c>
      <c r="H1503" s="253" t="n">
        <f aca="false">VLOOKUP(B1503,'CMP-SIN-SD-10-2023'!A:D,4,0)</f>
        <v>28.78</v>
      </c>
      <c r="I1503" s="253" t="s">
        <v>2417</v>
      </c>
      <c r="J1503" s="220" t="n">
        <f aca="false">TRUNC((H1503*G1503),2)</f>
        <v>9.1</v>
      </c>
      <c r="M1503" s="220" t="n">
        <f aca="false">VLOOKUP(B1503,'CMP-SIN-SD-10-2023'!A:D,4,0)</f>
        <v>28.78</v>
      </c>
      <c r="N1503" s="220" t="n">
        <f aca="false">M1503=H1503</f>
        <v>1</v>
      </c>
      <c r="P1503" s="333" t="s">
        <v>2418</v>
      </c>
    </row>
    <row r="1504" customFormat="false" ht="15" hidden="false" customHeight="false" outlineLevel="0" collapsed="false">
      <c r="A1504" s="351" t="n">
        <f aca="false">IF(O1504&lt;&gt;0,O1504,A1503)</f>
        <v>95547</v>
      </c>
      <c r="B1504" s="205" t="n">
        <v>88316</v>
      </c>
      <c r="C1504" s="206" t="s">
        <v>2776</v>
      </c>
      <c r="D1504" s="206" t="s">
        <v>2512</v>
      </c>
      <c r="E1504" s="207" t="s">
        <v>2415</v>
      </c>
      <c r="F1504" s="207" t="s">
        <v>2502</v>
      </c>
      <c r="G1504" s="352" t="n">
        <v>0.0996</v>
      </c>
      <c r="H1504" s="253" t="n">
        <f aca="false">VLOOKUP(B1504,'CMP-SIN-SD-10-2023'!A:D,4,0)</f>
        <v>21.91</v>
      </c>
      <c r="I1504" s="253" t="s">
        <v>2417</v>
      </c>
      <c r="J1504" s="220" t="n">
        <f aca="false">TRUNC((H1504*G1504),2)</f>
        <v>2.18</v>
      </c>
      <c r="M1504" s="220" t="n">
        <f aca="false">VLOOKUP(B1504,'CMP-SIN-SD-10-2023'!A:D,4,0)</f>
        <v>21.91</v>
      </c>
      <c r="N1504" s="220" t="n">
        <f aca="false">M1504=H1504</f>
        <v>1</v>
      </c>
      <c r="P1504" s="333" t="s">
        <v>2418</v>
      </c>
    </row>
    <row r="1505" customFormat="false" ht="30" hidden="false" customHeight="false" outlineLevel="0" collapsed="false">
      <c r="A1505" s="351" t="n">
        <f aca="false">IF(O1505&lt;&gt;0,O1505,A1504)</f>
        <v>95547</v>
      </c>
      <c r="B1505" s="205" t="n">
        <v>11758</v>
      </c>
      <c r="C1505" s="206" t="s">
        <v>2776</v>
      </c>
      <c r="D1505" s="206" t="s">
        <v>3329</v>
      </c>
      <c r="E1505" s="207" t="s">
        <v>2415</v>
      </c>
      <c r="F1505" s="207" t="s">
        <v>2430</v>
      </c>
      <c r="G1505" s="352" t="n">
        <v>1</v>
      </c>
      <c r="H1505" s="253" t="n">
        <f aca="false">VLOOKUP(B1505,'INS-SIN-SD-10-2023'!A:D,4,0)</f>
        <v>36.4</v>
      </c>
      <c r="I1505" s="253" t="s">
        <v>2417</v>
      </c>
      <c r="J1505" s="220" t="n">
        <f aca="false">TRUNC((H1505*G1505),2)</f>
        <v>36.4</v>
      </c>
      <c r="M1505" s="220" t="n">
        <f aca="false">VLOOKUP(B1505,'INS-SIN-SD-10-2023'!A:D,4,0)</f>
        <v>36.4</v>
      </c>
      <c r="N1505" s="220" t="n">
        <f aca="false">M1505=H1505</f>
        <v>1</v>
      </c>
      <c r="P1505" s="333" t="s">
        <v>2492</v>
      </c>
    </row>
    <row r="1506" customFormat="false" ht="30" hidden="false" customHeight="false" outlineLevel="0" collapsed="false">
      <c r="A1506" s="353" t="s">
        <v>704</v>
      </c>
      <c r="B1506" s="354" t="s">
        <v>2411</v>
      </c>
      <c r="C1506" s="355" t="s">
        <v>3330</v>
      </c>
      <c r="D1506" s="355" t="s">
        <v>3331</v>
      </c>
      <c r="E1506" s="356" t="s">
        <v>2430</v>
      </c>
      <c r="F1506" s="356" t="s">
        <v>2415</v>
      </c>
      <c r="G1506" s="357" t="s">
        <v>2416</v>
      </c>
      <c r="H1506" s="358" t="s">
        <v>2417</v>
      </c>
      <c r="I1506" s="350" t="n">
        <f aca="false">SUMIF(A:A,A1506,J:J)</f>
        <v>42.84</v>
      </c>
      <c r="K1506" s="220" t="e">
        <f aca="false">VLOOKUP(A1506,'CMP-SIN-SD-10-2023'!A:D,4,0)</f>
        <v>#N/A</v>
      </c>
      <c r="L1506" s="220" t="e">
        <f aca="false">K1506=I1506</f>
        <v>#N/A</v>
      </c>
      <c r="P1506" s="333" t="s">
        <v>2418</v>
      </c>
    </row>
    <row r="1507" customFormat="false" ht="15" hidden="false" customHeight="false" outlineLevel="0" collapsed="false">
      <c r="A1507" s="351" t="str">
        <f aca="false">IF(O1507&lt;&gt;0,O1507,A1506)</f>
        <v>18.005.0012-0/EMOP</v>
      </c>
      <c r="B1507" s="205" t="n">
        <v>88256</v>
      </c>
      <c r="C1507" s="206" t="s">
        <v>3331</v>
      </c>
      <c r="D1507" s="206" t="s">
        <v>2962</v>
      </c>
      <c r="E1507" s="207" t="s">
        <v>2415</v>
      </c>
      <c r="F1507" s="207" t="s">
        <v>2502</v>
      </c>
      <c r="G1507" s="352" t="n">
        <v>0.515</v>
      </c>
      <c r="H1507" s="253" t="n">
        <f aca="false">VLOOKUP(B1507,'CMP-SIN-SD-10-2023'!A:D,4,0)</f>
        <v>29.39</v>
      </c>
      <c r="I1507" s="253" t="s">
        <v>2417</v>
      </c>
      <c r="J1507" s="220" t="n">
        <f aca="false">TRUNC((H1507*G1507),2)</f>
        <v>15.13</v>
      </c>
      <c r="M1507" s="220" t="n">
        <f aca="false">VLOOKUP(B1507,'CMP-SIN-SD-10-2023'!A:D,4,0)</f>
        <v>29.39</v>
      </c>
      <c r="N1507" s="220" t="n">
        <f aca="false">M1507=H1507</f>
        <v>1</v>
      </c>
      <c r="P1507" s="333" t="s">
        <v>2887</v>
      </c>
    </row>
    <row r="1508" customFormat="false" ht="15" hidden="false" customHeight="false" outlineLevel="0" collapsed="false">
      <c r="A1508" s="351" t="str">
        <f aca="false">IF(O1508&lt;&gt;0,O1508,A1507)</f>
        <v>18.005.0012-0/EMOP</v>
      </c>
      <c r="B1508" s="205" t="n">
        <v>13108</v>
      </c>
      <c r="C1508" s="206" t="s">
        <v>3331</v>
      </c>
      <c r="D1508" s="206" t="s">
        <v>3332</v>
      </c>
      <c r="E1508" s="207" t="s">
        <v>2415</v>
      </c>
      <c r="F1508" s="207" t="s">
        <v>2430</v>
      </c>
      <c r="G1508" s="352" t="n">
        <v>1</v>
      </c>
      <c r="H1508" s="253" t="n">
        <v>27.71</v>
      </c>
      <c r="I1508" s="253" t="s">
        <v>2417</v>
      </c>
      <c r="J1508" s="220" t="n">
        <f aca="false">TRUNC((H1508*G1508),2)</f>
        <v>27.71</v>
      </c>
      <c r="M1508" s="220" t="e">
        <f aca="false">VLOOKUP(B1508,'INS-SIN-SD-10-2023'!A:D,4,0)</f>
        <v>#N/A</v>
      </c>
      <c r="N1508" s="220" t="e">
        <f aca="false">M1508=H1508</f>
        <v>#N/A</v>
      </c>
      <c r="P1508" s="333" t="s">
        <v>2887</v>
      </c>
    </row>
    <row r="1509" customFormat="false" ht="30" hidden="false" customHeight="false" outlineLevel="0" collapsed="false">
      <c r="A1509" s="353" t="s">
        <v>721</v>
      </c>
      <c r="B1509" s="354" t="s">
        <v>2411</v>
      </c>
      <c r="C1509" s="355" t="s">
        <v>3333</v>
      </c>
      <c r="D1509" s="355" t="s">
        <v>2677</v>
      </c>
      <c r="E1509" s="356" t="s">
        <v>2430</v>
      </c>
      <c r="F1509" s="356" t="s">
        <v>2415</v>
      </c>
      <c r="G1509" s="357" t="s">
        <v>2416</v>
      </c>
      <c r="H1509" s="358" t="s">
        <v>2417</v>
      </c>
      <c r="I1509" s="350" t="n">
        <f aca="false">SUMIF(A:A,A1509,J:J)</f>
        <v>33.57</v>
      </c>
      <c r="K1509" s="220" t="e">
        <f aca="false">VLOOKUP(A1509,'CMP-SIN-SD-10-2023'!A:D,4,0)</f>
        <v>#N/A</v>
      </c>
      <c r="L1509" s="220" t="e">
        <f aca="false">K1509=I1509</f>
        <v>#N/A</v>
      </c>
      <c r="P1509" s="333" t="s">
        <v>2418</v>
      </c>
    </row>
    <row r="1510" customFormat="false" ht="15" hidden="false" customHeight="false" outlineLevel="0" collapsed="false">
      <c r="A1510" s="351" t="str">
        <f aca="false">IF(O1510&lt;&gt;0,O1510,A1509)</f>
        <v>18.005.0013-0/EMOP</v>
      </c>
      <c r="B1510" s="205" t="n">
        <v>88256</v>
      </c>
      <c r="C1510" s="206" t="s">
        <v>2677</v>
      </c>
      <c r="D1510" s="206" t="s">
        <v>2962</v>
      </c>
      <c r="E1510" s="207" t="s">
        <v>2415</v>
      </c>
      <c r="F1510" s="207" t="s">
        <v>2502</v>
      </c>
      <c r="G1510" s="352" t="n">
        <v>0.515</v>
      </c>
      <c r="H1510" s="253" t="n">
        <f aca="false">VLOOKUP(B1510,'CMP-SIN-SD-10-2023'!A:D,4,0)</f>
        <v>29.39</v>
      </c>
      <c r="I1510" s="253" t="s">
        <v>2417</v>
      </c>
      <c r="J1510" s="220" t="n">
        <f aca="false">TRUNC((H1510*G1510),2)</f>
        <v>15.13</v>
      </c>
      <c r="M1510" s="220" t="n">
        <f aca="false">VLOOKUP(B1510,'CMP-SIN-SD-10-2023'!A:D,4,0)</f>
        <v>29.39</v>
      </c>
      <c r="N1510" s="220" t="n">
        <f aca="false">M1510=H1510</f>
        <v>1</v>
      </c>
      <c r="P1510" s="333" t="s">
        <v>2418</v>
      </c>
    </row>
    <row r="1511" customFormat="false" ht="15" hidden="false" customHeight="false" outlineLevel="0" collapsed="false">
      <c r="A1511" s="351" t="str">
        <f aca="false">IF(O1511&lt;&gt;0,O1511,A1510)</f>
        <v>18.005.0013-0/EMOP</v>
      </c>
      <c r="B1511" s="205" t="n">
        <v>13109</v>
      </c>
      <c r="C1511" s="206" t="s">
        <v>2677</v>
      </c>
      <c r="D1511" s="206" t="s">
        <v>3334</v>
      </c>
      <c r="E1511" s="207" t="s">
        <v>2415</v>
      </c>
      <c r="F1511" s="207" t="s">
        <v>2430</v>
      </c>
      <c r="G1511" s="352" t="n">
        <v>1</v>
      </c>
      <c r="H1511" s="253" t="n">
        <v>18.44</v>
      </c>
      <c r="I1511" s="253" t="s">
        <v>2417</v>
      </c>
      <c r="J1511" s="220" t="n">
        <f aca="false">TRUNC((H1511*G1511),2)</f>
        <v>18.44</v>
      </c>
      <c r="M1511" s="220" t="e">
        <f aca="false">VLOOKUP(B1511,'CMP-SIN-SD-10-2023'!A:D,4,0)</f>
        <v>#N/A</v>
      </c>
      <c r="N1511" s="220" t="e">
        <f aca="false">M1511=H1511</f>
        <v>#N/A</v>
      </c>
      <c r="P1511" s="333" t="s">
        <v>2887</v>
      </c>
    </row>
    <row r="1512" customFormat="false" ht="30" hidden="false" customHeight="false" outlineLevel="0" collapsed="false">
      <c r="A1512" s="353" t="s">
        <v>590</v>
      </c>
      <c r="B1512" s="354" t="s">
        <v>2411</v>
      </c>
      <c r="C1512" s="355" t="s">
        <v>3335</v>
      </c>
      <c r="D1512" s="355" t="s">
        <v>3336</v>
      </c>
      <c r="E1512" s="356" t="s">
        <v>2430</v>
      </c>
      <c r="F1512" s="356" t="s">
        <v>2415</v>
      </c>
      <c r="G1512" s="357" t="s">
        <v>2416</v>
      </c>
      <c r="H1512" s="358" t="s">
        <v>2417</v>
      </c>
      <c r="I1512" s="350" t="n">
        <f aca="false">SUMIF(A:A,A1512,J:J)</f>
        <v>202.59</v>
      </c>
      <c r="K1512" s="220" t="e">
        <f aca="false">VLOOKUP(A1512,'CMP-SIN-SD-10-2023'!A:D,4,0)</f>
        <v>#N/A</v>
      </c>
      <c r="L1512" s="220" t="e">
        <f aca="false">K1512=I1512</f>
        <v>#N/A</v>
      </c>
      <c r="P1512" s="333" t="s">
        <v>2418</v>
      </c>
    </row>
    <row r="1513" customFormat="false" ht="15" hidden="false" customHeight="false" outlineLevel="0" collapsed="false">
      <c r="A1513" s="351" t="str">
        <f aca="false">IF(O1513&lt;&gt;0,O1513,A1512)</f>
        <v>080515/AGETOP</v>
      </c>
      <c r="B1513" s="205" t="n">
        <v>88316</v>
      </c>
      <c r="C1513" s="206" t="s">
        <v>3336</v>
      </c>
      <c r="D1513" s="206" t="s">
        <v>2512</v>
      </c>
      <c r="E1513" s="207" t="s">
        <v>2415</v>
      </c>
      <c r="F1513" s="207" t="s">
        <v>2502</v>
      </c>
      <c r="G1513" s="352" t="n">
        <v>1.628</v>
      </c>
      <c r="H1513" s="253" t="n">
        <f aca="false">VLOOKUP(B1513,'CMP-SIN-SD-10-2023'!A:D,4,0)</f>
        <v>21.91</v>
      </c>
      <c r="I1513" s="253" t="s">
        <v>2417</v>
      </c>
      <c r="J1513" s="220" t="n">
        <f aca="false">TRUNC((H1513*G1513),2)</f>
        <v>35.66</v>
      </c>
      <c r="M1513" s="220" t="n">
        <f aca="false">VLOOKUP(B1513,'CMP-SIN-SD-10-2023'!A:D,4,0)</f>
        <v>21.91</v>
      </c>
      <c r="N1513" s="220" t="n">
        <f aca="false">M1513=H1513</f>
        <v>1</v>
      </c>
      <c r="P1513" s="333" t="s">
        <v>2626</v>
      </c>
    </row>
    <row r="1514" customFormat="false" ht="30" hidden="false" customHeight="false" outlineLevel="0" collapsed="false">
      <c r="A1514" s="351" t="str">
        <f aca="false">IF(O1514&lt;&gt;0,O1514,A1513)</f>
        <v>080515/AGETOP</v>
      </c>
      <c r="B1514" s="205" t="n">
        <v>88267</v>
      </c>
      <c r="C1514" s="206" t="s">
        <v>3336</v>
      </c>
      <c r="D1514" s="206" t="s">
        <v>2927</v>
      </c>
      <c r="E1514" s="207" t="s">
        <v>2415</v>
      </c>
      <c r="F1514" s="207" t="s">
        <v>2502</v>
      </c>
      <c r="G1514" s="352" t="n">
        <v>1.628</v>
      </c>
      <c r="H1514" s="253" t="n">
        <f aca="false">VLOOKUP(B1514,'CMP-SIN-SD-10-2023'!A:D,4,0)</f>
        <v>28.78</v>
      </c>
      <c r="I1514" s="253" t="s">
        <v>2417</v>
      </c>
      <c r="J1514" s="220" t="n">
        <f aca="false">TRUNC((H1514*G1514),2)</f>
        <v>46.85</v>
      </c>
      <c r="M1514" s="220" t="n">
        <f aca="false">VLOOKUP(B1514,'CMP-SIN-SD-10-2023'!A:D,4,0)</f>
        <v>28.78</v>
      </c>
      <c r="N1514" s="220" t="n">
        <f aca="false">M1514=H1514</f>
        <v>1</v>
      </c>
      <c r="P1514" s="333" t="s">
        <v>2626</v>
      </c>
    </row>
    <row r="1515" customFormat="false" ht="15" hidden="false" customHeight="false" outlineLevel="0" collapsed="false">
      <c r="A1515" s="351" t="str">
        <f aca="false">IF(O1515&lt;&gt;0,O1515,A1514)</f>
        <v>080515/AGETOP</v>
      </c>
      <c r="B1515" s="205" t="s">
        <v>3337</v>
      </c>
      <c r="C1515" s="206" t="s">
        <v>3336</v>
      </c>
      <c r="D1515" s="206" t="s">
        <v>3338</v>
      </c>
      <c r="E1515" s="207" t="s">
        <v>2415</v>
      </c>
      <c r="F1515" s="207" t="s">
        <v>3339</v>
      </c>
      <c r="G1515" s="352" t="n">
        <v>1.88</v>
      </c>
      <c r="H1515" s="253" t="n">
        <v>0.28</v>
      </c>
      <c r="I1515" s="253" t="s">
        <v>2417</v>
      </c>
      <c r="J1515" s="220" t="n">
        <f aca="false">TRUNC((H1515*G1515),2)</f>
        <v>0.52</v>
      </c>
      <c r="M1515" s="220" t="e">
        <f aca="false">VLOOKUP(B1515,'INS-SIN-SD-10-2023'!A:D,4,0)</f>
        <v>#N/A</v>
      </c>
      <c r="N1515" s="220" t="e">
        <f aca="false">M1515=H1515</f>
        <v>#N/A</v>
      </c>
      <c r="P1515" s="333" t="s">
        <v>2626</v>
      </c>
    </row>
    <row r="1516" customFormat="false" ht="30" hidden="false" customHeight="false" outlineLevel="0" collapsed="false">
      <c r="A1516" s="351" t="str">
        <f aca="false">IF(O1516&lt;&gt;0,O1516,A1515)</f>
        <v>080515/AGETOP</v>
      </c>
      <c r="B1516" s="205" t="s">
        <v>3340</v>
      </c>
      <c r="C1516" s="206" t="s">
        <v>3336</v>
      </c>
      <c r="D1516" s="206" t="s">
        <v>3341</v>
      </c>
      <c r="E1516" s="207" t="s">
        <v>2415</v>
      </c>
      <c r="F1516" s="207" t="s">
        <v>2625</v>
      </c>
      <c r="G1516" s="352" t="n">
        <v>1</v>
      </c>
      <c r="H1516" s="253" t="n">
        <v>119.56</v>
      </c>
      <c r="I1516" s="253" t="s">
        <v>2417</v>
      </c>
      <c r="J1516" s="220" t="n">
        <f aca="false">TRUNC((H1516*G1516),2)</f>
        <v>119.56</v>
      </c>
      <c r="M1516" s="220" t="e">
        <f aca="false">VLOOKUP(B1516,'INS-SIN-SD-10-2023'!A:D,4,0)</f>
        <v>#N/A</v>
      </c>
      <c r="N1516" s="220" t="e">
        <f aca="false">M1516=H1516</f>
        <v>#N/A</v>
      </c>
      <c r="P1516" s="333" t="s">
        <v>2626</v>
      </c>
    </row>
    <row r="1517" customFormat="false" ht="30" hidden="false" customHeight="false" outlineLevel="0" collapsed="false">
      <c r="A1517" s="353" t="n">
        <v>86889</v>
      </c>
      <c r="B1517" s="354" t="s">
        <v>2411</v>
      </c>
      <c r="C1517" s="355" t="s">
        <v>3342</v>
      </c>
      <c r="D1517" s="355" t="s">
        <v>3069</v>
      </c>
      <c r="E1517" s="356" t="s">
        <v>2430</v>
      </c>
      <c r="F1517" s="356" t="s">
        <v>2415</v>
      </c>
      <c r="G1517" s="357" t="s">
        <v>2416</v>
      </c>
      <c r="H1517" s="358" t="s">
        <v>2417</v>
      </c>
      <c r="I1517" s="350" t="n">
        <f aca="false">SUMIF(A:A,A1517,J:J)</f>
        <v>657.55</v>
      </c>
      <c r="K1517" s="220" t="n">
        <f aca="false">VLOOKUP(A1517,'CMP-SIN-SD-10-2023'!A:D,4,0)</f>
        <v>657.55</v>
      </c>
      <c r="L1517" s="220" t="n">
        <f aca="false">K1517=I1517</f>
        <v>1</v>
      </c>
      <c r="P1517" s="333" t="s">
        <v>2418</v>
      </c>
    </row>
    <row r="1518" customFormat="false" ht="15" hidden="false" customHeight="false" outlineLevel="0" collapsed="false">
      <c r="A1518" s="351" t="n">
        <f aca="false">IF(O1518&lt;&gt;0,O1518,A1517)</f>
        <v>86889</v>
      </c>
      <c r="B1518" s="205" t="n">
        <v>88274</v>
      </c>
      <c r="C1518" s="206" t="s">
        <v>3069</v>
      </c>
      <c r="D1518" s="206" t="s">
        <v>2858</v>
      </c>
      <c r="E1518" s="207" t="s">
        <v>2415</v>
      </c>
      <c r="F1518" s="207" t="s">
        <v>2502</v>
      </c>
      <c r="G1518" s="352" t="n">
        <v>1.4944</v>
      </c>
      <c r="H1518" s="253" t="n">
        <f aca="false">VLOOKUP(B1518,'CMP-SIN-SD-10-2023'!A:D,4,0)</f>
        <v>29.39</v>
      </c>
      <c r="I1518" s="253" t="s">
        <v>2417</v>
      </c>
      <c r="J1518" s="220" t="n">
        <f aca="false">TRUNC((H1518*G1518),2)</f>
        <v>43.92</v>
      </c>
      <c r="M1518" s="220" t="n">
        <f aca="false">VLOOKUP(B1518,'CMP-SIN-SD-10-2023'!A:D,4,0)</f>
        <v>29.39</v>
      </c>
      <c r="N1518" s="220" t="n">
        <f aca="false">M1518=H1518</f>
        <v>1</v>
      </c>
      <c r="P1518" s="333" t="s">
        <v>2418</v>
      </c>
    </row>
    <row r="1519" customFormat="false" ht="15" hidden="false" customHeight="false" outlineLevel="0" collapsed="false">
      <c r="A1519" s="351" t="n">
        <f aca="false">IF(O1519&lt;&gt;0,O1519,A1518)</f>
        <v>86889</v>
      </c>
      <c r="B1519" s="205" t="n">
        <v>88316</v>
      </c>
      <c r="C1519" s="206" t="s">
        <v>3069</v>
      </c>
      <c r="D1519" s="206" t="s">
        <v>2512</v>
      </c>
      <c r="E1519" s="207" t="s">
        <v>2415</v>
      </c>
      <c r="F1519" s="207" t="s">
        <v>2502</v>
      </c>
      <c r="G1519" s="352" t="n">
        <v>0.9834</v>
      </c>
      <c r="H1519" s="253" t="n">
        <f aca="false">VLOOKUP(B1519,'CMP-SIN-SD-10-2023'!A:D,4,0)</f>
        <v>21.91</v>
      </c>
      <c r="I1519" s="253" t="s">
        <v>2417</v>
      </c>
      <c r="J1519" s="220" t="n">
        <f aca="false">TRUNC((H1519*G1519),2)</f>
        <v>21.54</v>
      </c>
      <c r="M1519" s="220" t="n">
        <f aca="false">VLOOKUP(B1519,'CMP-SIN-SD-10-2023'!A:D,4,0)</f>
        <v>21.91</v>
      </c>
      <c r="N1519" s="220" t="n">
        <f aca="false">M1519=H1519</f>
        <v>1</v>
      </c>
      <c r="P1519" s="333" t="s">
        <v>2418</v>
      </c>
    </row>
    <row r="1520" customFormat="false" ht="45" hidden="false" customHeight="false" outlineLevel="0" collapsed="false">
      <c r="A1520" s="351" t="n">
        <f aca="false">IF(O1520&lt;&gt;0,O1520,A1519)</f>
        <v>86889</v>
      </c>
      <c r="B1520" s="205" t="n">
        <v>7568</v>
      </c>
      <c r="C1520" s="206" t="s">
        <v>3069</v>
      </c>
      <c r="D1520" s="206" t="s">
        <v>2896</v>
      </c>
      <c r="E1520" s="207" t="s">
        <v>2415</v>
      </c>
      <c r="F1520" s="207" t="s">
        <v>2430</v>
      </c>
      <c r="G1520" s="352" t="n">
        <v>6</v>
      </c>
      <c r="H1520" s="253" t="n">
        <f aca="false">VLOOKUP(B1520,'INS-SIN-SD-10-2023'!A:D,4,0)</f>
        <v>1.16</v>
      </c>
      <c r="I1520" s="253" t="s">
        <v>2417</v>
      </c>
      <c r="J1520" s="220" t="n">
        <f aca="false">TRUNC((H1520*G1520),2)</f>
        <v>6.96</v>
      </c>
      <c r="M1520" s="220" t="n">
        <f aca="false">VLOOKUP(B1520,'INS-SIN-SD-10-2023'!A:D,4,0)</f>
        <v>1.16</v>
      </c>
      <c r="N1520" s="220" t="n">
        <f aca="false">M1520=H1520</f>
        <v>1</v>
      </c>
      <c r="P1520" s="333" t="s">
        <v>2492</v>
      </c>
    </row>
    <row r="1521" customFormat="false" ht="15" hidden="false" customHeight="false" outlineLevel="0" collapsed="false">
      <c r="A1521" s="351" t="n">
        <f aca="false">IF(O1521&lt;&gt;0,O1521,A1520)</f>
        <v>86889</v>
      </c>
      <c r="B1521" s="205" t="n">
        <v>4823</v>
      </c>
      <c r="C1521" s="206" t="s">
        <v>3069</v>
      </c>
      <c r="D1521" s="206" t="s">
        <v>3343</v>
      </c>
      <c r="E1521" s="207" t="s">
        <v>2415</v>
      </c>
      <c r="F1521" s="207" t="s">
        <v>2515</v>
      </c>
      <c r="G1521" s="352" t="n">
        <v>0.5228</v>
      </c>
      <c r="H1521" s="253" t="n">
        <f aca="false">VLOOKUP(B1521,'INS-SIN-SD-10-2023'!A:D,4,0)</f>
        <v>38.18</v>
      </c>
      <c r="I1521" s="253" t="s">
        <v>2417</v>
      </c>
      <c r="J1521" s="220" t="n">
        <f aca="false">TRUNC((H1521*G1521),2)</f>
        <v>19.96</v>
      </c>
      <c r="M1521" s="220" t="n">
        <f aca="false">VLOOKUP(B1521,'INS-SIN-SD-10-2023'!A:D,4,0)</f>
        <v>38.18</v>
      </c>
      <c r="N1521" s="220" t="n">
        <f aca="false">M1521=H1521</f>
        <v>1</v>
      </c>
      <c r="P1521" s="333" t="s">
        <v>2492</v>
      </c>
    </row>
    <row r="1522" customFormat="false" ht="45" hidden="false" customHeight="false" outlineLevel="0" collapsed="false">
      <c r="A1522" s="351" t="n">
        <f aca="false">IF(O1522&lt;&gt;0,O1522,A1521)</f>
        <v>86889</v>
      </c>
      <c r="B1522" s="205" t="n">
        <v>11795</v>
      </c>
      <c r="C1522" s="206" t="s">
        <v>3069</v>
      </c>
      <c r="D1522" s="206" t="s">
        <v>3344</v>
      </c>
      <c r="E1522" s="207" t="s">
        <v>2415</v>
      </c>
      <c r="F1522" s="207" t="s">
        <v>2414</v>
      </c>
      <c r="G1522" s="352" t="n">
        <v>1.005</v>
      </c>
      <c r="H1522" s="253" t="n">
        <f aca="false">VLOOKUP(B1522,'INS-SIN-SD-10-2023'!A:D,4,0)</f>
        <v>517.94</v>
      </c>
      <c r="I1522" s="253" t="s">
        <v>2417</v>
      </c>
      <c r="J1522" s="220" t="n">
        <f aca="false">TRUNC((H1522*G1522),2)</f>
        <v>520.52</v>
      </c>
      <c r="M1522" s="220" t="n">
        <f aca="false">VLOOKUP(B1522,'INS-SIN-SD-10-2023'!A:D,4,0)</f>
        <v>517.94</v>
      </c>
      <c r="N1522" s="220" t="n">
        <f aca="false">M1522=H1522</f>
        <v>1</v>
      </c>
      <c r="P1522" s="333" t="s">
        <v>2492</v>
      </c>
    </row>
    <row r="1523" customFormat="false" ht="15" hidden="false" customHeight="false" outlineLevel="0" collapsed="false">
      <c r="A1523" s="351" t="n">
        <f aca="false">IF(O1523&lt;&gt;0,O1523,A1522)</f>
        <v>86889</v>
      </c>
      <c r="B1523" s="205" t="n">
        <v>37329</v>
      </c>
      <c r="C1523" s="206" t="s">
        <v>3069</v>
      </c>
      <c r="D1523" s="206" t="s">
        <v>3345</v>
      </c>
      <c r="E1523" s="207" t="s">
        <v>2415</v>
      </c>
      <c r="F1523" s="207" t="s">
        <v>2515</v>
      </c>
      <c r="G1523" s="352" t="n">
        <v>0.0211</v>
      </c>
      <c r="H1523" s="253" t="n">
        <f aca="false">VLOOKUP(B1523,'INS-SIN-SD-10-2023'!A:D,4,0)</f>
        <v>80.38</v>
      </c>
      <c r="I1523" s="253" t="s">
        <v>2417</v>
      </c>
      <c r="J1523" s="220" t="n">
        <f aca="false">TRUNC((H1523*G1523),2)</f>
        <v>1.69</v>
      </c>
      <c r="M1523" s="220" t="n">
        <f aca="false">VLOOKUP(B1523,'INS-SIN-SD-10-2023'!A:D,4,0)</f>
        <v>80.38</v>
      </c>
      <c r="N1523" s="220" t="n">
        <f aca="false">M1523=H1523</f>
        <v>1</v>
      </c>
      <c r="P1523" s="333" t="s">
        <v>2492</v>
      </c>
    </row>
    <row r="1524" customFormat="false" ht="30" hidden="false" customHeight="false" outlineLevel="0" collapsed="false">
      <c r="A1524" s="351" t="n">
        <f aca="false">IF(O1524&lt;&gt;0,O1524,A1523)</f>
        <v>86889</v>
      </c>
      <c r="B1524" s="205" t="n">
        <v>37591</v>
      </c>
      <c r="C1524" s="206" t="s">
        <v>3069</v>
      </c>
      <c r="D1524" s="206" t="s">
        <v>3346</v>
      </c>
      <c r="E1524" s="207" t="s">
        <v>2415</v>
      </c>
      <c r="F1524" s="207" t="s">
        <v>2430</v>
      </c>
      <c r="G1524" s="352" t="n">
        <v>2</v>
      </c>
      <c r="H1524" s="253" t="n">
        <f aca="false">VLOOKUP(B1524,'INS-SIN-SD-10-2023'!A:D,4,0)</f>
        <v>21.48</v>
      </c>
      <c r="I1524" s="253" t="s">
        <v>2417</v>
      </c>
      <c r="J1524" s="220" t="n">
        <f aca="false">TRUNC((H1524*G1524),2)</f>
        <v>42.96</v>
      </c>
      <c r="M1524" s="220" t="n">
        <f aca="false">VLOOKUP(B1524,'INS-SIN-SD-10-2023'!A:D,4,0)</f>
        <v>21.48</v>
      </c>
      <c r="N1524" s="220" t="n">
        <f aca="false">M1524=H1524</f>
        <v>1</v>
      </c>
      <c r="P1524" s="333" t="s">
        <v>2492</v>
      </c>
    </row>
    <row r="1525" customFormat="false" ht="60" hidden="false" customHeight="false" outlineLevel="0" collapsed="false">
      <c r="A1525" s="353" t="n">
        <v>94562</v>
      </c>
      <c r="B1525" s="354" t="s">
        <v>2411</v>
      </c>
      <c r="C1525" s="355" t="s">
        <v>3347</v>
      </c>
      <c r="D1525" s="355" t="s">
        <v>3348</v>
      </c>
      <c r="E1525" s="356" t="s">
        <v>2414</v>
      </c>
      <c r="F1525" s="356" t="s">
        <v>2415</v>
      </c>
      <c r="G1525" s="357" t="s">
        <v>2416</v>
      </c>
      <c r="H1525" s="358" t="s">
        <v>2417</v>
      </c>
      <c r="I1525" s="350" t="n">
        <f aca="false">SUMIF(A:A,A1525,J:J)</f>
        <v>616.33</v>
      </c>
      <c r="K1525" s="220" t="n">
        <f aca="false">VLOOKUP(A1525,'CMP-SIN-SD-10-2023'!A:D,4,0)</f>
        <v>616.33</v>
      </c>
      <c r="L1525" s="220" t="n">
        <f aca="false">K1525=I1525</f>
        <v>1</v>
      </c>
      <c r="P1525" s="333" t="s">
        <v>2418</v>
      </c>
    </row>
    <row r="1526" customFormat="false" ht="15" hidden="false" customHeight="false" outlineLevel="0" collapsed="false">
      <c r="A1526" s="351" t="n">
        <f aca="false">IF(O1526&lt;&gt;0,O1526,A1525)</f>
        <v>94562</v>
      </c>
      <c r="B1526" s="205" t="n">
        <v>88309</v>
      </c>
      <c r="C1526" s="206" t="s">
        <v>3348</v>
      </c>
      <c r="D1526" s="206" t="s">
        <v>2623</v>
      </c>
      <c r="E1526" s="207" t="s">
        <v>2415</v>
      </c>
      <c r="F1526" s="207" t="s">
        <v>2502</v>
      </c>
      <c r="G1526" s="352" t="n">
        <v>2.099</v>
      </c>
      <c r="H1526" s="253" t="n">
        <f aca="false">VLOOKUP(B1526,'CMP-SIN-SD-10-2023'!A:D,4,0)</f>
        <v>29.53</v>
      </c>
      <c r="I1526" s="253" t="s">
        <v>2417</v>
      </c>
      <c r="J1526" s="220" t="n">
        <f aca="false">TRUNC((H1526*G1526),2)</f>
        <v>61.98</v>
      </c>
      <c r="M1526" s="220" t="n">
        <f aca="false">VLOOKUP(B1526,'CMP-SIN-SD-10-2023'!A:D,4,0)</f>
        <v>29.53</v>
      </c>
      <c r="N1526" s="220" t="n">
        <f aca="false">M1526=H1526</f>
        <v>1</v>
      </c>
      <c r="P1526" s="333" t="s">
        <v>2418</v>
      </c>
    </row>
    <row r="1527" customFormat="false" ht="15" hidden="false" customHeight="false" outlineLevel="0" collapsed="false">
      <c r="A1527" s="351" t="n">
        <f aca="false">IF(O1527&lt;&gt;0,O1527,A1526)</f>
        <v>94562</v>
      </c>
      <c r="B1527" s="205" t="n">
        <v>88316</v>
      </c>
      <c r="C1527" s="206" t="s">
        <v>3348</v>
      </c>
      <c r="D1527" s="206" t="s">
        <v>2512</v>
      </c>
      <c r="E1527" s="207" t="s">
        <v>2415</v>
      </c>
      <c r="F1527" s="207" t="s">
        <v>2502</v>
      </c>
      <c r="G1527" s="352" t="n">
        <v>1.049</v>
      </c>
      <c r="H1527" s="253" t="n">
        <f aca="false">VLOOKUP(B1527,'CMP-SIN-SD-10-2023'!A:D,4,0)</f>
        <v>21.91</v>
      </c>
      <c r="I1527" s="253" t="s">
        <v>2417</v>
      </c>
      <c r="J1527" s="220" t="n">
        <f aca="false">TRUNC((H1527*G1527),2)</f>
        <v>22.98</v>
      </c>
      <c r="M1527" s="220" t="n">
        <f aca="false">VLOOKUP(B1527,'CMP-SIN-SD-10-2023'!A:D,4,0)</f>
        <v>21.91</v>
      </c>
      <c r="N1527" s="220" t="n">
        <f aca="false">M1527=H1527</f>
        <v>1</v>
      </c>
      <c r="P1527" s="333" t="s">
        <v>2418</v>
      </c>
    </row>
    <row r="1528" customFormat="false" ht="30" hidden="false" customHeight="false" outlineLevel="0" collapsed="false">
      <c r="A1528" s="351" t="n">
        <f aca="false">IF(O1528&lt;&gt;0,O1528,A1527)</f>
        <v>94562</v>
      </c>
      <c r="B1528" s="205" t="n">
        <v>88629</v>
      </c>
      <c r="C1528" s="206" t="s">
        <v>3348</v>
      </c>
      <c r="D1528" s="206" t="s">
        <v>3349</v>
      </c>
      <c r="E1528" s="207" t="s">
        <v>2415</v>
      </c>
      <c r="F1528" s="207" t="s">
        <v>2438</v>
      </c>
      <c r="G1528" s="352" t="n">
        <v>0.008</v>
      </c>
      <c r="H1528" s="253" t="n">
        <f aca="false">VLOOKUP(B1528,'CMP-SIN-SD-10-2023'!A:D,4,0)</f>
        <v>714.03</v>
      </c>
      <c r="I1528" s="253" t="s">
        <v>2417</v>
      </c>
      <c r="J1528" s="220" t="n">
        <f aca="false">TRUNC((H1528*G1528),2)</f>
        <v>5.71</v>
      </c>
      <c r="M1528" s="220" t="n">
        <f aca="false">VLOOKUP(B1528,'CMP-SIN-SD-10-2023'!A:D,4,0)</f>
        <v>714.03</v>
      </c>
      <c r="N1528" s="220" t="n">
        <f aca="false">M1528=H1528</f>
        <v>1</v>
      </c>
      <c r="P1528" s="333" t="s">
        <v>2418</v>
      </c>
    </row>
    <row r="1529" customFormat="false" ht="45" hidden="false" customHeight="false" outlineLevel="0" collapsed="false">
      <c r="A1529" s="351" t="n">
        <f aca="false">IF(O1529&lt;&gt;0,O1529,A1528)</f>
        <v>94562</v>
      </c>
      <c r="B1529" s="205" t="n">
        <v>11199</v>
      </c>
      <c r="C1529" s="206" t="s">
        <v>3348</v>
      </c>
      <c r="D1529" s="206" t="s">
        <v>3350</v>
      </c>
      <c r="E1529" s="207" t="s">
        <v>2415</v>
      </c>
      <c r="F1529" s="207" t="s">
        <v>2430</v>
      </c>
      <c r="G1529" s="352" t="n">
        <v>0.5558</v>
      </c>
      <c r="H1529" s="253" t="n">
        <f aca="false">VLOOKUP(B1529,'INS-SIN-SD-10-2023'!A:D,4,0)</f>
        <v>945.78</v>
      </c>
      <c r="I1529" s="253" t="s">
        <v>2417</v>
      </c>
      <c r="J1529" s="220" t="n">
        <f aca="false">TRUNC((H1529*G1529),2)</f>
        <v>525.66</v>
      </c>
      <c r="M1529" s="220" t="n">
        <f aca="false">VLOOKUP(B1529,'INS-SIN-SD-10-2023'!A:D,4,0)</f>
        <v>945.78</v>
      </c>
      <c r="N1529" s="220" t="n">
        <f aca="false">M1529=H1529</f>
        <v>1</v>
      </c>
      <c r="P1529" s="333" t="s">
        <v>2492</v>
      </c>
    </row>
    <row r="1530" customFormat="false" ht="15" hidden="false" customHeight="false" outlineLevel="0" collapsed="false">
      <c r="A1530" s="353" t="s">
        <v>409</v>
      </c>
      <c r="B1530" s="354" t="s">
        <v>2411</v>
      </c>
      <c r="C1530" s="355" t="s">
        <v>3351</v>
      </c>
      <c r="D1530" s="355" t="s">
        <v>3352</v>
      </c>
      <c r="E1530" s="356" t="s">
        <v>2414</v>
      </c>
      <c r="F1530" s="356" t="s">
        <v>2415</v>
      </c>
      <c r="G1530" s="357" t="s">
        <v>2416</v>
      </c>
      <c r="H1530" s="358" t="s">
        <v>2417</v>
      </c>
      <c r="I1530" s="350" t="n">
        <f aca="false">SUMIF(A:A,A1530,J:J)</f>
        <v>382.32</v>
      </c>
      <c r="K1530" s="220" t="e">
        <f aca="false">VLOOKUP(A1530,'CMP-SIN-SD-10-2023'!A:D,4,0)</f>
        <v>#N/A</v>
      </c>
      <c r="L1530" s="220" t="e">
        <f aca="false">K1530=I1530</f>
        <v>#N/A</v>
      </c>
      <c r="P1530" s="333" t="s">
        <v>2418</v>
      </c>
    </row>
    <row r="1531" customFormat="false" ht="15" hidden="false" customHeight="false" outlineLevel="0" collapsed="false">
      <c r="A1531" s="351" t="str">
        <f aca="false">IF(O1531&lt;&gt;0,O1531,A1530)</f>
        <v>180504/AGETOP</v>
      </c>
      <c r="B1531" s="205" t="n">
        <v>88309</v>
      </c>
      <c r="C1531" s="206" t="s">
        <v>3352</v>
      </c>
      <c r="D1531" s="206" t="s">
        <v>2623</v>
      </c>
      <c r="E1531" s="207" t="s">
        <v>2415</v>
      </c>
      <c r="F1531" s="207" t="s">
        <v>2502</v>
      </c>
      <c r="G1531" s="352" t="n">
        <v>1.3187</v>
      </c>
      <c r="H1531" s="253" t="n">
        <f aca="false">VLOOKUP(B1531,'CMP-SIN-SD-10-2023'!A:D,4,0)</f>
        <v>29.53</v>
      </c>
      <c r="I1531" s="253" t="s">
        <v>2417</v>
      </c>
      <c r="J1531" s="220" t="n">
        <f aca="false">TRUNC((H1531*G1531),2)</f>
        <v>38.94</v>
      </c>
      <c r="M1531" s="220" t="n">
        <f aca="false">VLOOKUP(B1531,'CMP-SIN-SD-10-2023'!A:D,4,0)</f>
        <v>29.53</v>
      </c>
      <c r="N1531" s="220" t="n">
        <f aca="false">M1531=H1531</f>
        <v>1</v>
      </c>
      <c r="P1531" s="333" t="s">
        <v>2626</v>
      </c>
    </row>
    <row r="1532" customFormat="false" ht="15" hidden="false" customHeight="false" outlineLevel="0" collapsed="false">
      <c r="A1532" s="351" t="str">
        <f aca="false">IF(O1532&lt;&gt;0,O1532,A1531)</f>
        <v>180504/AGETOP</v>
      </c>
      <c r="B1532" s="205" t="n">
        <v>88316</v>
      </c>
      <c r="C1532" s="206" t="s">
        <v>3352</v>
      </c>
      <c r="D1532" s="206" t="s">
        <v>2512</v>
      </c>
      <c r="E1532" s="207" t="s">
        <v>2415</v>
      </c>
      <c r="F1532" s="207" t="s">
        <v>2502</v>
      </c>
      <c r="G1532" s="352" t="n">
        <v>1.2223</v>
      </c>
      <c r="H1532" s="253" t="n">
        <f aca="false">VLOOKUP(B1532,'CMP-SIN-SD-10-2023'!A:D,4,0)</f>
        <v>21.91</v>
      </c>
      <c r="I1532" s="253" t="s">
        <v>2417</v>
      </c>
      <c r="J1532" s="220" t="n">
        <f aca="false">TRUNC((H1532*G1532),2)</f>
        <v>26.78</v>
      </c>
      <c r="M1532" s="220" t="n">
        <f aca="false">VLOOKUP(B1532,'CMP-SIN-SD-10-2023'!A:D,4,0)</f>
        <v>21.91</v>
      </c>
      <c r="N1532" s="220" t="n">
        <f aca="false">M1532=H1532</f>
        <v>1</v>
      </c>
      <c r="P1532" s="333" t="s">
        <v>2626</v>
      </c>
    </row>
    <row r="1533" customFormat="false" ht="15" hidden="false" customHeight="false" outlineLevel="0" collapsed="false">
      <c r="A1533" s="351" t="str">
        <f aca="false">IF(O1533&lt;&gt;0,O1533,A1532)</f>
        <v>180504/AGETOP</v>
      </c>
      <c r="B1533" s="205" t="n">
        <v>1334</v>
      </c>
      <c r="C1533" s="206" t="s">
        <v>3352</v>
      </c>
      <c r="D1533" s="206" t="s">
        <v>3353</v>
      </c>
      <c r="E1533" s="207" t="s">
        <v>2415</v>
      </c>
      <c r="F1533" s="207" t="s">
        <v>2625</v>
      </c>
      <c r="G1533" s="352" t="n">
        <v>0.4873</v>
      </c>
      <c r="H1533" s="253" t="n">
        <v>5.5</v>
      </c>
      <c r="I1533" s="253" t="s">
        <v>2417</v>
      </c>
      <c r="J1533" s="220" t="n">
        <f aca="false">TRUNC((H1533*G1533),2)</f>
        <v>2.68</v>
      </c>
      <c r="M1533" s="220" t="e">
        <f aca="false">VLOOKUP(B1533,'CMP-SIN-SD-10-2023'!A:D,4,0)</f>
        <v>#N/A</v>
      </c>
      <c r="N1533" s="220" t="e">
        <f aca="false">M1533=H1533</f>
        <v>#N/A</v>
      </c>
      <c r="P1533" s="333" t="s">
        <v>2626</v>
      </c>
    </row>
    <row r="1534" customFormat="false" ht="15" hidden="false" customHeight="false" outlineLevel="0" collapsed="false">
      <c r="A1534" s="351" t="str">
        <f aca="false">IF(O1534&lt;&gt;0,O1534,A1533)</f>
        <v>180504/AGETOP</v>
      </c>
      <c r="B1534" s="205" t="n">
        <v>104</v>
      </c>
      <c r="C1534" s="206" t="s">
        <v>3352</v>
      </c>
      <c r="D1534" s="206" t="s">
        <v>2973</v>
      </c>
      <c r="E1534" s="207" t="s">
        <v>2415</v>
      </c>
      <c r="F1534" s="207" t="s">
        <v>2974</v>
      </c>
      <c r="G1534" s="352" t="n">
        <v>0.0143</v>
      </c>
      <c r="H1534" s="253" t="n">
        <v>82.85</v>
      </c>
      <c r="I1534" s="253" t="s">
        <v>2417</v>
      </c>
      <c r="J1534" s="220" t="n">
        <f aca="false">TRUNC((H1534*G1534),2)</f>
        <v>1.18</v>
      </c>
      <c r="M1534" s="220" t="e">
        <f aca="false">VLOOKUP(B1534,'CMP-SIN-SD-10-2023'!A:D,4,0)</f>
        <v>#N/A</v>
      </c>
      <c r="N1534" s="220" t="e">
        <f aca="false">M1534=H1534</f>
        <v>#N/A</v>
      </c>
      <c r="P1534" s="333" t="s">
        <v>2626</v>
      </c>
    </row>
    <row r="1535" customFormat="false" ht="15" hidden="false" customHeight="false" outlineLevel="0" collapsed="false">
      <c r="A1535" s="351" t="str">
        <f aca="false">IF(O1535&lt;&gt;0,O1535,A1534)</f>
        <v>180504/AGETOP</v>
      </c>
      <c r="B1535" s="205" t="n">
        <v>1215</v>
      </c>
      <c r="C1535" s="206" t="s">
        <v>3352</v>
      </c>
      <c r="D1535" s="206" t="s">
        <v>2975</v>
      </c>
      <c r="E1535" s="207" t="s">
        <v>2415</v>
      </c>
      <c r="F1535" s="207" t="s">
        <v>2976</v>
      </c>
      <c r="G1535" s="352" t="n">
        <v>5</v>
      </c>
      <c r="H1535" s="253" t="n">
        <v>0.39</v>
      </c>
      <c r="I1535" s="253" t="s">
        <v>2417</v>
      </c>
      <c r="J1535" s="220" t="n">
        <f aca="false">TRUNC((H1535*G1535),2)</f>
        <v>1.95</v>
      </c>
      <c r="M1535" s="220" t="e">
        <f aca="false">VLOOKUP(B1535,'INS-SIN-SD-10-2023'!A:D,4,0)</f>
        <v>#N/A</v>
      </c>
      <c r="N1535" s="220" t="e">
        <f aca="false">M1535=H1535</f>
        <v>#N/A</v>
      </c>
      <c r="P1535" s="333" t="s">
        <v>2626</v>
      </c>
    </row>
    <row r="1536" customFormat="false" ht="15" hidden="false" customHeight="false" outlineLevel="0" collapsed="false">
      <c r="A1536" s="351" t="str">
        <f aca="false">IF(O1536&lt;&gt;0,O1536,A1535)</f>
        <v>180504/AGETOP</v>
      </c>
      <c r="B1536" s="205" t="n">
        <v>1265</v>
      </c>
      <c r="C1536" s="206" t="s">
        <v>3352</v>
      </c>
      <c r="D1536" s="206" t="s">
        <v>3354</v>
      </c>
      <c r="E1536" s="207" t="s">
        <v>2415</v>
      </c>
      <c r="F1536" s="207" t="s">
        <v>2625</v>
      </c>
      <c r="G1536" s="352" t="n">
        <v>1.7857</v>
      </c>
      <c r="H1536" s="253" t="n">
        <v>3.3</v>
      </c>
      <c r="I1536" s="253" t="s">
        <v>2417</v>
      </c>
      <c r="J1536" s="220" t="n">
        <f aca="false">TRUNC((H1536*G1536),2)</f>
        <v>5.89</v>
      </c>
      <c r="M1536" s="220" t="e">
        <f aca="false">VLOOKUP(B1536,'INS-SIN-SD-10-2023'!A:D,4,0)</f>
        <v>#N/A</v>
      </c>
      <c r="N1536" s="220" t="e">
        <f aca="false">M1536=H1536</f>
        <v>#N/A</v>
      </c>
      <c r="P1536" s="333" t="s">
        <v>2626</v>
      </c>
    </row>
    <row r="1537" customFormat="false" ht="15" hidden="false" customHeight="false" outlineLevel="0" collapsed="false">
      <c r="A1537" s="351" t="str">
        <f aca="false">IF(O1537&lt;&gt;0,O1537,A1536)</f>
        <v>180504/AGETOP</v>
      </c>
      <c r="B1537" s="205" t="n">
        <v>1672</v>
      </c>
      <c r="C1537" s="206" t="s">
        <v>3352</v>
      </c>
      <c r="D1537" s="206" t="s">
        <v>3355</v>
      </c>
      <c r="E1537" s="207" t="s">
        <v>2415</v>
      </c>
      <c r="F1537" s="207" t="s">
        <v>2625</v>
      </c>
      <c r="G1537" s="352" t="n">
        <v>0.2976</v>
      </c>
      <c r="H1537" s="253" t="n">
        <v>2.12</v>
      </c>
      <c r="I1537" s="253" t="s">
        <v>2417</v>
      </c>
      <c r="J1537" s="220" t="n">
        <f aca="false">TRUNC((H1537*G1537),2)</f>
        <v>0.63</v>
      </c>
      <c r="M1537" s="220" t="e">
        <f aca="false">VLOOKUP(B1537,'INS-SIN-SD-10-2023'!A:D,4,0)</f>
        <v>#N/A</v>
      </c>
      <c r="N1537" s="220" t="e">
        <f aca="false">M1537=H1537</f>
        <v>#N/A</v>
      </c>
      <c r="P1537" s="333" t="s">
        <v>2626</v>
      </c>
    </row>
    <row r="1538" customFormat="false" ht="15" hidden="false" customHeight="false" outlineLevel="0" collapsed="false">
      <c r="A1538" s="351" t="str">
        <f aca="false">IF(O1538&lt;&gt;0,O1538,A1537)</f>
        <v>180504/AGETOP</v>
      </c>
      <c r="B1538" s="205" t="n">
        <v>1264</v>
      </c>
      <c r="C1538" s="206" t="s">
        <v>3352</v>
      </c>
      <c r="D1538" s="206" t="s">
        <v>3356</v>
      </c>
      <c r="E1538" s="207" t="s">
        <v>2415</v>
      </c>
      <c r="F1538" s="207" t="s">
        <v>2625</v>
      </c>
      <c r="G1538" s="352" t="n">
        <v>0.0595</v>
      </c>
      <c r="H1538" s="253" t="n">
        <v>7</v>
      </c>
      <c r="I1538" s="253" t="s">
        <v>2417</v>
      </c>
      <c r="J1538" s="220" t="n">
        <f aca="false">TRUNC((H1538*G1538),2)</f>
        <v>0.41</v>
      </c>
      <c r="M1538" s="220" t="e">
        <f aca="false">VLOOKUP(B1538,'INS-SIN-SD-10-2023'!A:D,4,0)</f>
        <v>#N/A</v>
      </c>
      <c r="N1538" s="220" t="e">
        <f aca="false">M1538=H1538</f>
        <v>#N/A</v>
      </c>
      <c r="P1538" s="333" t="s">
        <v>2626</v>
      </c>
    </row>
    <row r="1539" customFormat="false" ht="15" hidden="false" customHeight="false" outlineLevel="0" collapsed="false">
      <c r="A1539" s="351" t="str">
        <f aca="false">IF(O1539&lt;&gt;0,O1539,A1538)</f>
        <v>180504/AGETOP</v>
      </c>
      <c r="B1539" s="205" t="n">
        <v>2372</v>
      </c>
      <c r="C1539" s="206" t="s">
        <v>3352</v>
      </c>
      <c r="D1539" s="206" t="s">
        <v>3357</v>
      </c>
      <c r="E1539" s="207" t="s">
        <v>2415</v>
      </c>
      <c r="F1539" s="207" t="s">
        <v>2976</v>
      </c>
      <c r="G1539" s="352" t="n">
        <v>28.0595</v>
      </c>
      <c r="H1539" s="253" t="n">
        <v>5.42</v>
      </c>
      <c r="I1539" s="253" t="s">
        <v>2417</v>
      </c>
      <c r="J1539" s="220" t="n">
        <f aca="false">TRUNC((H1539*G1539),2)</f>
        <v>152.08</v>
      </c>
      <c r="M1539" s="220" t="e">
        <f aca="false">VLOOKUP(B1539,'INS-SIN-SD-10-2023'!A:D,4,0)</f>
        <v>#N/A</v>
      </c>
      <c r="N1539" s="220" t="e">
        <f aca="false">M1539=H1539</f>
        <v>#N/A</v>
      </c>
      <c r="P1539" s="333" t="s">
        <v>2626</v>
      </c>
    </row>
    <row r="1540" customFormat="false" ht="15" hidden="false" customHeight="false" outlineLevel="0" collapsed="false">
      <c r="A1540" s="351" t="str">
        <f aca="false">IF(O1540&lt;&gt;0,O1540,A1539)</f>
        <v>180504/AGETOP</v>
      </c>
      <c r="B1540" s="205" t="n">
        <v>2246</v>
      </c>
      <c r="C1540" s="206" t="s">
        <v>3352</v>
      </c>
      <c r="D1540" s="206" t="s">
        <v>3358</v>
      </c>
      <c r="E1540" s="207" t="s">
        <v>2415</v>
      </c>
      <c r="F1540" s="207" t="s">
        <v>2976</v>
      </c>
      <c r="G1540" s="352" t="n">
        <v>0.2268</v>
      </c>
      <c r="H1540" s="253" t="n">
        <v>8.7</v>
      </c>
      <c r="I1540" s="253" t="s">
        <v>2417</v>
      </c>
      <c r="J1540" s="220" t="n">
        <f aca="false">TRUNC((H1540*G1540),2)</f>
        <v>1.97</v>
      </c>
      <c r="M1540" s="220" t="e">
        <f aca="false">VLOOKUP(B1540,'INS-SIN-SD-10-2023'!A:D,4,0)</f>
        <v>#N/A</v>
      </c>
      <c r="N1540" s="220" t="e">
        <f aca="false">M1540=H1540</f>
        <v>#N/A</v>
      </c>
      <c r="P1540" s="333" t="s">
        <v>2626</v>
      </c>
    </row>
    <row r="1541" customFormat="false" ht="15" hidden="false" customHeight="false" outlineLevel="0" collapsed="false">
      <c r="A1541" s="351" t="str">
        <f aca="false">IF(O1541&lt;&gt;0,O1541,A1540)</f>
        <v>180504/AGETOP</v>
      </c>
      <c r="B1541" s="205" t="n">
        <v>1377</v>
      </c>
      <c r="C1541" s="206" t="s">
        <v>3352</v>
      </c>
      <c r="D1541" s="206" t="s">
        <v>3359</v>
      </c>
      <c r="E1541" s="207" t="s">
        <v>2415</v>
      </c>
      <c r="F1541" s="207" t="s">
        <v>2625</v>
      </c>
      <c r="G1541" s="352" t="n">
        <v>0.5952</v>
      </c>
      <c r="H1541" s="253" t="n">
        <v>97</v>
      </c>
      <c r="I1541" s="253" t="s">
        <v>2417</v>
      </c>
      <c r="J1541" s="220" t="n">
        <f aca="false">TRUNC((H1541*G1541),2)</f>
        <v>57.73</v>
      </c>
      <c r="M1541" s="220" t="e">
        <f aca="false">VLOOKUP(B1541,'INS-SIN-SD-10-2023'!A:D,4,0)</f>
        <v>#N/A</v>
      </c>
      <c r="N1541" s="220" t="e">
        <f aca="false">M1541=H1541</f>
        <v>#N/A</v>
      </c>
      <c r="P1541" s="333" t="s">
        <v>2626</v>
      </c>
    </row>
    <row r="1542" customFormat="false" ht="15" hidden="false" customHeight="false" outlineLevel="0" collapsed="false">
      <c r="A1542" s="351" t="str">
        <f aca="false">IF(O1542&lt;&gt;0,O1542,A1541)</f>
        <v>180504/AGETOP</v>
      </c>
      <c r="B1542" s="205" t="n">
        <v>2417</v>
      </c>
      <c r="C1542" s="206" t="s">
        <v>3352</v>
      </c>
      <c r="D1542" s="206" t="s">
        <v>3360</v>
      </c>
      <c r="E1542" s="207" t="s">
        <v>2415</v>
      </c>
      <c r="F1542" s="207" t="s">
        <v>2976</v>
      </c>
      <c r="G1542" s="352" t="n">
        <v>0.2381</v>
      </c>
      <c r="H1542" s="253" t="n">
        <v>10.58</v>
      </c>
      <c r="I1542" s="253" t="s">
        <v>2417</v>
      </c>
      <c r="J1542" s="220" t="n">
        <f aca="false">TRUNC((H1542*G1542),2)</f>
        <v>2.51</v>
      </c>
      <c r="M1542" s="220" t="e">
        <f aca="false">VLOOKUP(B1542,'INS-SIN-SD-10-2023'!A:D,4,0)</f>
        <v>#N/A</v>
      </c>
      <c r="N1542" s="220" t="e">
        <f aca="false">M1542=H1542</f>
        <v>#N/A</v>
      </c>
      <c r="P1542" s="333" t="s">
        <v>2626</v>
      </c>
    </row>
    <row r="1543" customFormat="false" ht="15" hidden="false" customHeight="false" outlineLevel="0" collapsed="false">
      <c r="A1543" s="351" t="str">
        <f aca="false">IF(O1543&lt;&gt;0,O1543,A1542)</f>
        <v>180504/AGETOP</v>
      </c>
      <c r="B1543" s="205" t="n">
        <v>2929</v>
      </c>
      <c r="C1543" s="206" t="s">
        <v>3352</v>
      </c>
      <c r="D1543" s="206" t="s">
        <v>3361</v>
      </c>
      <c r="E1543" s="207" t="s">
        <v>2415</v>
      </c>
      <c r="F1543" s="207" t="s">
        <v>2625</v>
      </c>
      <c r="G1543" s="352" t="n">
        <v>1</v>
      </c>
      <c r="H1543" s="253" t="n">
        <v>89.57</v>
      </c>
      <c r="I1543" s="253" t="s">
        <v>2417</v>
      </c>
      <c r="J1543" s="220" t="n">
        <f aca="false">TRUNC((H1543*G1543),2)</f>
        <v>89.57</v>
      </c>
      <c r="M1543" s="220" t="e">
        <f aca="false">VLOOKUP(B1543,'INS-SIN-SD-10-2023'!A:D,4,0)</f>
        <v>#N/A</v>
      </c>
      <c r="N1543" s="220" t="e">
        <f aca="false">M1543=H1543</f>
        <v>#N/A</v>
      </c>
      <c r="P1543" s="333" t="s">
        <v>2626</v>
      </c>
    </row>
    <row r="1544" customFormat="false" ht="30" hidden="false" customHeight="false" outlineLevel="0" collapsed="false">
      <c r="A1544" s="353" t="n">
        <v>98510</v>
      </c>
      <c r="B1544" s="354" t="s">
        <v>2411</v>
      </c>
      <c r="C1544" s="355" t="s">
        <v>3362</v>
      </c>
      <c r="D1544" s="355" t="s">
        <v>3363</v>
      </c>
      <c r="E1544" s="356" t="s">
        <v>2430</v>
      </c>
      <c r="F1544" s="356" t="s">
        <v>2415</v>
      </c>
      <c r="G1544" s="357" t="s">
        <v>2416</v>
      </c>
      <c r="H1544" s="358" t="s">
        <v>2417</v>
      </c>
      <c r="I1544" s="350" t="n">
        <f aca="false">SUMIF(A:A,A1544,J:J)</f>
        <v>73.6</v>
      </c>
      <c r="K1544" s="220" t="n">
        <f aca="false">VLOOKUP(A1544,'CMP-SIN-SD-10-2023'!A:D,4,0)</f>
        <v>73.6</v>
      </c>
      <c r="L1544" s="220" t="n">
        <f aca="false">K1544=I1544</f>
        <v>1</v>
      </c>
      <c r="P1544" s="333" t="s">
        <v>2418</v>
      </c>
    </row>
    <row r="1545" customFormat="false" ht="15" hidden="false" customHeight="false" outlineLevel="0" collapsed="false">
      <c r="A1545" s="351" t="n">
        <f aca="false">IF(O1545&lt;&gt;0,O1545,A1544)</f>
        <v>98510</v>
      </c>
      <c r="B1545" s="205" t="n">
        <v>88441</v>
      </c>
      <c r="C1545" s="206" t="s">
        <v>3363</v>
      </c>
      <c r="D1545" s="206" t="s">
        <v>2641</v>
      </c>
      <c r="E1545" s="207" t="s">
        <v>2415</v>
      </c>
      <c r="F1545" s="207" t="s">
        <v>2502</v>
      </c>
      <c r="G1545" s="352" t="n">
        <v>0.1818</v>
      </c>
      <c r="H1545" s="253" t="n">
        <f aca="false">VLOOKUP(B1545,'CMP-SIN-SD-10-2023'!A:D,4,0)</f>
        <v>26.02</v>
      </c>
      <c r="I1545" s="253" t="s">
        <v>2417</v>
      </c>
      <c r="J1545" s="220" t="n">
        <f aca="false">TRUNC((H1545*G1545),2)</f>
        <v>4.73</v>
      </c>
      <c r="M1545" s="220" t="n">
        <f aca="false">VLOOKUP(B1545,'CMP-SIN-SD-10-2023'!A:D,4,0)</f>
        <v>26.02</v>
      </c>
      <c r="N1545" s="220" t="n">
        <f aca="false">M1545=H1545</f>
        <v>1</v>
      </c>
      <c r="P1545" s="333" t="s">
        <v>2418</v>
      </c>
    </row>
    <row r="1546" customFormat="false" ht="15" hidden="false" customHeight="false" outlineLevel="0" collapsed="false">
      <c r="A1546" s="351" t="n">
        <f aca="false">IF(O1546&lt;&gt;0,O1546,A1545)</f>
        <v>98510</v>
      </c>
      <c r="B1546" s="205" t="n">
        <v>88316</v>
      </c>
      <c r="C1546" s="206" t="s">
        <v>3363</v>
      </c>
      <c r="D1546" s="206" t="s">
        <v>2512</v>
      </c>
      <c r="E1546" s="207" t="s">
        <v>2415</v>
      </c>
      <c r="F1546" s="207" t="s">
        <v>2502</v>
      </c>
      <c r="G1546" s="352" t="n">
        <v>0.7272</v>
      </c>
      <c r="H1546" s="253" t="n">
        <f aca="false">VLOOKUP(B1546,'CMP-SIN-SD-10-2023'!A:D,4,0)</f>
        <v>21.91</v>
      </c>
      <c r="I1546" s="253" t="s">
        <v>2417</v>
      </c>
      <c r="J1546" s="220" t="n">
        <f aca="false">TRUNC((H1546*G1546),2)</f>
        <v>15.93</v>
      </c>
      <c r="M1546" s="220" t="n">
        <f aca="false">VLOOKUP(B1546,'CMP-SIN-SD-10-2023'!A:D,4,0)</f>
        <v>21.91</v>
      </c>
      <c r="N1546" s="220" t="n">
        <f aca="false">M1546=H1546</f>
        <v>1</v>
      </c>
      <c r="P1546" s="333" t="s">
        <v>2418</v>
      </c>
    </row>
    <row r="1547" customFormat="false" ht="45" hidden="false" customHeight="false" outlineLevel="0" collapsed="false">
      <c r="A1547" s="351" t="n">
        <f aca="false">IF(O1547&lt;&gt;0,O1547,A1546)</f>
        <v>98510</v>
      </c>
      <c r="B1547" s="205" t="n">
        <v>358</v>
      </c>
      <c r="C1547" s="206" t="s">
        <v>3363</v>
      </c>
      <c r="D1547" s="206" t="s">
        <v>3364</v>
      </c>
      <c r="E1547" s="207" t="s">
        <v>2415</v>
      </c>
      <c r="F1547" s="207" t="s">
        <v>2430</v>
      </c>
      <c r="G1547" s="352" t="n">
        <v>1</v>
      </c>
      <c r="H1547" s="253" t="n">
        <f aca="false">VLOOKUP(B1547,'INS-SIN-SD-10-2023'!A:D,4,0)</f>
        <v>52.94</v>
      </c>
      <c r="I1547" s="253" t="s">
        <v>2417</v>
      </c>
      <c r="J1547" s="220" t="n">
        <f aca="false">TRUNC((H1547*G1547),2)</f>
        <v>52.94</v>
      </c>
      <c r="M1547" s="220" t="n">
        <f aca="false">VLOOKUP(B1547,'INS-SIN-SD-10-2023'!A:D,4,0)</f>
        <v>52.94</v>
      </c>
      <c r="N1547" s="220" t="n">
        <f aca="false">M1547=H1547</f>
        <v>1</v>
      </c>
      <c r="P1547" s="333" t="s">
        <v>2492</v>
      </c>
    </row>
    <row r="1548" customFormat="false" ht="15" hidden="false" customHeight="false" outlineLevel="0" collapsed="false">
      <c r="A1548" s="353" t="n">
        <v>98509</v>
      </c>
      <c r="B1548" s="354" t="s">
        <v>2411</v>
      </c>
      <c r="C1548" s="355" t="s">
        <v>3365</v>
      </c>
      <c r="D1548" s="355" t="s">
        <v>3026</v>
      </c>
      <c r="E1548" s="356" t="s">
        <v>2430</v>
      </c>
      <c r="F1548" s="356" t="s">
        <v>2415</v>
      </c>
      <c r="G1548" s="357" t="s">
        <v>2416</v>
      </c>
      <c r="H1548" s="358" t="s">
        <v>2417</v>
      </c>
      <c r="I1548" s="350" t="n">
        <f aca="false">SUMIF(A:A,A1548,J:J)</f>
        <v>47.25</v>
      </c>
      <c r="K1548" s="220" t="n">
        <f aca="false">VLOOKUP(A1548,'CMP-SIN-SD-10-2023'!A:D,4,0)</f>
        <v>47.25</v>
      </c>
      <c r="L1548" s="220" t="n">
        <f aca="false">K1548=I1548</f>
        <v>1</v>
      </c>
      <c r="P1548" s="333" t="s">
        <v>2418</v>
      </c>
    </row>
    <row r="1549" customFormat="false" ht="15" hidden="false" customHeight="false" outlineLevel="0" collapsed="false">
      <c r="A1549" s="351" t="n">
        <f aca="false">IF(O1549&lt;&gt;0,O1549,A1548)</f>
        <v>98509</v>
      </c>
      <c r="B1549" s="205" t="n">
        <v>88441</v>
      </c>
      <c r="C1549" s="206" t="s">
        <v>3026</v>
      </c>
      <c r="D1549" s="206" t="s">
        <v>2641</v>
      </c>
      <c r="E1549" s="207" t="s">
        <v>2415</v>
      </c>
      <c r="F1549" s="207" t="s">
        <v>2502</v>
      </c>
      <c r="G1549" s="352" t="n">
        <v>0.0255</v>
      </c>
      <c r="H1549" s="253" t="n">
        <f aca="false">VLOOKUP(B1549,'CMP-SIN-SD-10-2023'!A:D,4,0)</f>
        <v>26.02</v>
      </c>
      <c r="I1549" s="253" t="s">
        <v>2417</v>
      </c>
      <c r="J1549" s="220" t="n">
        <f aca="false">TRUNC((H1549*G1549),2)</f>
        <v>0.66</v>
      </c>
      <c r="M1549" s="220" t="n">
        <f aca="false">VLOOKUP(B1549,'CMP-SIN-SD-10-2023'!A:D,4,0)</f>
        <v>26.02</v>
      </c>
      <c r="N1549" s="220" t="n">
        <f aca="false">M1549=H1549</f>
        <v>1</v>
      </c>
      <c r="P1549" s="333" t="s">
        <v>2418</v>
      </c>
    </row>
    <row r="1550" customFormat="false" ht="15" hidden="false" customHeight="false" outlineLevel="0" collapsed="false">
      <c r="A1550" s="351" t="n">
        <f aca="false">IF(O1550&lt;&gt;0,O1550,A1549)</f>
        <v>98509</v>
      </c>
      <c r="B1550" s="205" t="n">
        <v>88316</v>
      </c>
      <c r="C1550" s="206" t="s">
        <v>3026</v>
      </c>
      <c r="D1550" s="206" t="s">
        <v>2512</v>
      </c>
      <c r="E1550" s="207" t="s">
        <v>2415</v>
      </c>
      <c r="F1550" s="207" t="s">
        <v>2502</v>
      </c>
      <c r="G1550" s="352" t="n">
        <v>0.1018</v>
      </c>
      <c r="H1550" s="253" t="n">
        <f aca="false">VLOOKUP(B1550,'CMP-SIN-SD-10-2023'!A:D,4,0)</f>
        <v>21.91</v>
      </c>
      <c r="I1550" s="253" t="s">
        <v>2417</v>
      </c>
      <c r="J1550" s="220" t="n">
        <f aca="false">TRUNC((H1550*G1550),2)</f>
        <v>2.23</v>
      </c>
      <c r="M1550" s="220" t="n">
        <f aca="false">VLOOKUP(B1550,'CMP-SIN-SD-10-2023'!A:D,4,0)</f>
        <v>21.91</v>
      </c>
      <c r="N1550" s="220" t="n">
        <f aca="false">M1550=H1550</f>
        <v>1</v>
      </c>
      <c r="P1550" s="333" t="s">
        <v>2418</v>
      </c>
    </row>
    <row r="1551" customFormat="false" ht="30" hidden="false" customHeight="false" outlineLevel="0" collapsed="false">
      <c r="A1551" s="351" t="n">
        <f aca="false">IF(O1551&lt;&gt;0,O1551,A1550)</f>
        <v>98509</v>
      </c>
      <c r="B1551" s="205" t="n">
        <v>365</v>
      </c>
      <c r="C1551" s="206" t="s">
        <v>3026</v>
      </c>
      <c r="D1551" s="206" t="s">
        <v>3366</v>
      </c>
      <c r="E1551" s="207" t="s">
        <v>2415</v>
      </c>
      <c r="F1551" s="207" t="s">
        <v>2430</v>
      </c>
      <c r="G1551" s="352" t="n">
        <v>1</v>
      </c>
      <c r="H1551" s="253" t="n">
        <f aca="false">VLOOKUP(B1551,'INS-SIN-SD-10-2023'!A:D,4,0)</f>
        <v>44.36</v>
      </c>
      <c r="I1551" s="253" t="s">
        <v>2417</v>
      </c>
      <c r="J1551" s="220" t="n">
        <f aca="false">TRUNC((H1551*G1551),2)</f>
        <v>44.36</v>
      </c>
      <c r="M1551" s="220" t="n">
        <f aca="false">VLOOKUP(B1551,'INS-SIN-SD-10-2023'!A:D,4,0)</f>
        <v>44.36</v>
      </c>
      <c r="N1551" s="220" t="n">
        <f aca="false">M1551=H1551</f>
        <v>1</v>
      </c>
      <c r="P1551" s="333" t="s">
        <v>2492</v>
      </c>
    </row>
    <row r="1552" customFormat="false" ht="15" hidden="false" customHeight="false" outlineLevel="0" collapsed="false">
      <c r="A1552" s="353" t="n">
        <v>98504</v>
      </c>
      <c r="B1552" s="354" t="s">
        <v>2411</v>
      </c>
      <c r="C1552" s="355" t="s">
        <v>3367</v>
      </c>
      <c r="D1552" s="355" t="s">
        <v>3368</v>
      </c>
      <c r="E1552" s="356" t="s">
        <v>2414</v>
      </c>
      <c r="F1552" s="356" t="s">
        <v>2415</v>
      </c>
      <c r="G1552" s="357" t="s">
        <v>2416</v>
      </c>
      <c r="H1552" s="358" t="s">
        <v>2417</v>
      </c>
      <c r="I1552" s="350" t="n">
        <f aca="false">SUMIF(A:A,A1552,J:J)</f>
        <v>16.5</v>
      </c>
      <c r="K1552" s="220" t="n">
        <f aca="false">VLOOKUP(A1552,'CMP-SIN-SD-10-2023'!A:D,4,0)</f>
        <v>16.5</v>
      </c>
      <c r="L1552" s="220" t="n">
        <f aca="false">K1552=I1552</f>
        <v>1</v>
      </c>
      <c r="P1552" s="333" t="s">
        <v>2418</v>
      </c>
    </row>
    <row r="1553" customFormat="false" ht="15" hidden="false" customHeight="false" outlineLevel="0" collapsed="false">
      <c r="A1553" s="351" t="n">
        <f aca="false">IF(O1553&lt;&gt;0,O1553,A1552)</f>
        <v>98504</v>
      </c>
      <c r="B1553" s="205" t="n">
        <v>88441</v>
      </c>
      <c r="C1553" s="206" t="s">
        <v>3368</v>
      </c>
      <c r="D1553" s="206" t="s">
        <v>2641</v>
      </c>
      <c r="E1553" s="207" t="s">
        <v>2415</v>
      </c>
      <c r="F1553" s="207" t="s">
        <v>2502</v>
      </c>
      <c r="G1553" s="352" t="n">
        <v>0.0391</v>
      </c>
      <c r="H1553" s="253" t="n">
        <f aca="false">VLOOKUP(B1553,'CMP-SIN-SD-10-2023'!A:D,4,0)</f>
        <v>26.02</v>
      </c>
      <c r="I1553" s="253" t="s">
        <v>2417</v>
      </c>
      <c r="J1553" s="220" t="n">
        <f aca="false">TRUNC((H1553*G1553),2)</f>
        <v>1.01</v>
      </c>
      <c r="M1553" s="220" t="n">
        <f aca="false">VLOOKUP(B1553,'CMP-SIN-SD-10-2023'!A:D,4,0)</f>
        <v>26.02</v>
      </c>
      <c r="N1553" s="220" t="n">
        <f aca="false">M1553=H1553</f>
        <v>1</v>
      </c>
      <c r="P1553" s="333" t="s">
        <v>2418</v>
      </c>
    </row>
    <row r="1554" customFormat="false" ht="15" hidden="false" customHeight="false" outlineLevel="0" collapsed="false">
      <c r="A1554" s="351" t="n">
        <f aca="false">IF(O1554&lt;&gt;0,O1554,A1553)</f>
        <v>98504</v>
      </c>
      <c r="B1554" s="205" t="n">
        <v>88316</v>
      </c>
      <c r="C1554" s="206" t="s">
        <v>3368</v>
      </c>
      <c r="D1554" s="206" t="s">
        <v>2512</v>
      </c>
      <c r="E1554" s="207" t="s">
        <v>2415</v>
      </c>
      <c r="F1554" s="207" t="s">
        <v>2502</v>
      </c>
      <c r="G1554" s="352" t="n">
        <v>0.1564</v>
      </c>
      <c r="H1554" s="253" t="n">
        <f aca="false">VLOOKUP(B1554,'CMP-SIN-SD-10-2023'!A:D,4,0)</f>
        <v>21.91</v>
      </c>
      <c r="I1554" s="253" t="s">
        <v>2417</v>
      </c>
      <c r="J1554" s="220" t="n">
        <f aca="false">TRUNC((H1554*G1554),2)</f>
        <v>3.42</v>
      </c>
      <c r="M1554" s="220" t="n">
        <f aca="false">VLOOKUP(B1554,'CMP-SIN-SD-10-2023'!A:D,4,0)</f>
        <v>21.91</v>
      </c>
      <c r="N1554" s="220" t="n">
        <f aca="false">M1554=H1554</f>
        <v>1</v>
      </c>
      <c r="P1554" s="333" t="s">
        <v>2418</v>
      </c>
    </row>
    <row r="1555" customFormat="false" ht="15" hidden="false" customHeight="false" outlineLevel="0" collapsed="false">
      <c r="A1555" s="351" t="n">
        <f aca="false">IF(O1555&lt;&gt;0,O1555,A1554)</f>
        <v>98504</v>
      </c>
      <c r="B1555" s="205" t="n">
        <v>3324</v>
      </c>
      <c r="C1555" s="206" t="s">
        <v>3368</v>
      </c>
      <c r="D1555" s="206" t="s">
        <v>3369</v>
      </c>
      <c r="E1555" s="207" t="s">
        <v>2415</v>
      </c>
      <c r="F1555" s="207" t="s">
        <v>2414</v>
      </c>
      <c r="G1555" s="352" t="n">
        <v>1</v>
      </c>
      <c r="H1555" s="253" t="n">
        <f aca="false">VLOOKUP(B1555,'INS-SIN-SD-10-2023'!A:D,4,0)</f>
        <v>12.07</v>
      </c>
      <c r="I1555" s="253" t="s">
        <v>2417</v>
      </c>
      <c r="J1555" s="220" t="n">
        <f aca="false">TRUNC((H1555*G1555),2)</f>
        <v>12.07</v>
      </c>
      <c r="M1555" s="220" t="n">
        <f aca="false">VLOOKUP(B1555,'INS-SIN-SD-10-2023'!A:D,4,0)</f>
        <v>12.07</v>
      </c>
      <c r="N1555" s="220" t="n">
        <f aca="false">M1555=H1555</f>
        <v>1</v>
      </c>
      <c r="P1555" s="333" t="s">
        <v>2492</v>
      </c>
    </row>
    <row r="1556" customFormat="false" ht="30" hidden="false" customHeight="false" outlineLevel="0" collapsed="false">
      <c r="A1556" s="353" t="n">
        <v>94263</v>
      </c>
      <c r="B1556" s="354" t="s">
        <v>2411</v>
      </c>
      <c r="C1556" s="355" t="s">
        <v>3370</v>
      </c>
      <c r="D1556" s="355" t="s">
        <v>3013</v>
      </c>
      <c r="E1556" s="356" t="s">
        <v>2440</v>
      </c>
      <c r="F1556" s="356" t="s">
        <v>2415</v>
      </c>
      <c r="G1556" s="357" t="s">
        <v>2416</v>
      </c>
      <c r="H1556" s="358" t="s">
        <v>2417</v>
      </c>
      <c r="I1556" s="350" t="n">
        <f aca="false">SUMIF(A:A,A1556,J:J)</f>
        <v>35.18</v>
      </c>
      <c r="K1556" s="220" t="n">
        <f aca="false">VLOOKUP(A1556,'CMP-SIN-SD-10-2023'!A:D,4,0)</f>
        <v>35.18</v>
      </c>
      <c r="L1556" s="220" t="n">
        <f aca="false">K1556=I1556</f>
        <v>1</v>
      </c>
      <c r="P1556" s="333" t="s">
        <v>2418</v>
      </c>
    </row>
    <row r="1557" customFormat="false" ht="15" hidden="false" customHeight="false" outlineLevel="0" collapsed="false">
      <c r="A1557" s="351" t="n">
        <f aca="false">IF(O1557&lt;&gt;0,O1557,A1556)</f>
        <v>94263</v>
      </c>
      <c r="B1557" s="205" t="n">
        <v>88243</v>
      </c>
      <c r="C1557" s="206" t="s">
        <v>3013</v>
      </c>
      <c r="D1557" s="206" t="s">
        <v>2733</v>
      </c>
      <c r="E1557" s="207" t="s">
        <v>2415</v>
      </c>
      <c r="F1557" s="207" t="s">
        <v>2502</v>
      </c>
      <c r="G1557" s="352" t="n">
        <v>0.087</v>
      </c>
      <c r="H1557" s="253" t="n">
        <f aca="false">VLOOKUP(B1557,'CMP-SIN-SD-10-2023'!A:D,4,0)</f>
        <v>22.52</v>
      </c>
      <c r="I1557" s="253" t="s">
        <v>2417</v>
      </c>
      <c r="J1557" s="220" t="n">
        <f aca="false">TRUNC((H1557*G1557),2)</f>
        <v>1.95</v>
      </c>
      <c r="M1557" s="220" t="n">
        <f aca="false">VLOOKUP(B1557,'CMP-SIN-SD-10-2023'!A:D,4,0)</f>
        <v>22.52</v>
      </c>
      <c r="N1557" s="220" t="n">
        <f aca="false">M1557=H1557</f>
        <v>1</v>
      </c>
      <c r="P1557" s="333" t="s">
        <v>2418</v>
      </c>
    </row>
    <row r="1558" customFormat="false" ht="15" hidden="false" customHeight="false" outlineLevel="0" collapsed="false">
      <c r="A1558" s="351" t="n">
        <f aca="false">IF(O1558&lt;&gt;0,O1558,A1557)</f>
        <v>94263</v>
      </c>
      <c r="B1558" s="205" t="n">
        <v>88309</v>
      </c>
      <c r="C1558" s="206" t="s">
        <v>3013</v>
      </c>
      <c r="D1558" s="206" t="s">
        <v>2623</v>
      </c>
      <c r="E1558" s="207" t="s">
        <v>2415</v>
      </c>
      <c r="F1558" s="207" t="s">
        <v>2502</v>
      </c>
      <c r="G1558" s="352" t="n">
        <v>0.221</v>
      </c>
      <c r="H1558" s="253" t="n">
        <f aca="false">VLOOKUP(B1558,'CMP-SIN-SD-10-2023'!A:D,4,0)</f>
        <v>29.53</v>
      </c>
      <c r="I1558" s="253" t="s">
        <v>2417</v>
      </c>
      <c r="J1558" s="220" t="n">
        <f aca="false">TRUNC((H1558*G1558),2)</f>
        <v>6.52</v>
      </c>
      <c r="M1558" s="220" t="n">
        <f aca="false">VLOOKUP(B1558,'CMP-SIN-SD-10-2023'!A:D,4,0)</f>
        <v>29.53</v>
      </c>
      <c r="N1558" s="220" t="n">
        <f aca="false">M1558=H1558</f>
        <v>1</v>
      </c>
      <c r="P1558" s="333" t="s">
        <v>2418</v>
      </c>
    </row>
    <row r="1559" customFormat="false" ht="15" hidden="false" customHeight="false" outlineLevel="0" collapsed="false">
      <c r="A1559" s="351" t="n">
        <f aca="false">IF(O1559&lt;&gt;0,O1559,A1558)</f>
        <v>94263</v>
      </c>
      <c r="B1559" s="205" t="n">
        <v>88316</v>
      </c>
      <c r="C1559" s="206" t="s">
        <v>3013</v>
      </c>
      <c r="D1559" s="206" t="s">
        <v>2512</v>
      </c>
      <c r="E1559" s="207" t="s">
        <v>2415</v>
      </c>
      <c r="F1559" s="207" t="s">
        <v>2502</v>
      </c>
      <c r="G1559" s="352" t="n">
        <v>0.442</v>
      </c>
      <c r="H1559" s="253" t="n">
        <f aca="false">VLOOKUP(B1559,'CMP-SIN-SD-10-2023'!A:D,4,0)</f>
        <v>21.91</v>
      </c>
      <c r="I1559" s="253" t="s">
        <v>2417</v>
      </c>
      <c r="J1559" s="220" t="n">
        <f aca="false">TRUNC((H1559*G1559),2)</f>
        <v>9.68</v>
      </c>
      <c r="M1559" s="220" t="n">
        <f aca="false">VLOOKUP(B1559,'CMP-SIN-SD-10-2023'!A:D,4,0)</f>
        <v>21.91</v>
      </c>
      <c r="N1559" s="220" t="n">
        <f aca="false">M1559=H1559</f>
        <v>1</v>
      </c>
      <c r="P1559" s="333" t="s">
        <v>2418</v>
      </c>
    </row>
    <row r="1560" customFormat="false" ht="30" hidden="false" customHeight="false" outlineLevel="0" collapsed="false">
      <c r="A1560" s="351" t="n">
        <f aca="false">IF(O1560&lt;&gt;0,O1560,A1559)</f>
        <v>94263</v>
      </c>
      <c r="B1560" s="205" t="n">
        <v>88631</v>
      </c>
      <c r="C1560" s="206" t="s">
        <v>3013</v>
      </c>
      <c r="D1560" s="206" t="s">
        <v>2859</v>
      </c>
      <c r="E1560" s="207" t="s">
        <v>2415</v>
      </c>
      <c r="F1560" s="207" t="s">
        <v>2438</v>
      </c>
      <c r="G1560" s="352" t="n">
        <v>0.002</v>
      </c>
      <c r="H1560" s="253" t="n">
        <f aca="false">VLOOKUP(B1560,'CMP-SIN-SD-10-2023'!A:D,4,0)</f>
        <v>664.35</v>
      </c>
      <c r="I1560" s="253" t="s">
        <v>2417</v>
      </c>
      <c r="J1560" s="220" t="n">
        <f aca="false">TRUNC((H1560*G1560),2)</f>
        <v>1.32</v>
      </c>
      <c r="M1560" s="220" t="n">
        <f aca="false">VLOOKUP(B1560,'CMP-SIN-SD-10-2023'!A:D,4,0)</f>
        <v>664.35</v>
      </c>
      <c r="N1560" s="220" t="n">
        <f aca="false">M1560=H1560</f>
        <v>1</v>
      </c>
      <c r="P1560" s="333" t="s">
        <v>2418</v>
      </c>
    </row>
    <row r="1561" customFormat="false" ht="30" hidden="false" customHeight="false" outlineLevel="0" collapsed="false">
      <c r="A1561" s="351" t="n">
        <f aca="false">IF(O1561&lt;&gt;0,O1561,A1560)</f>
        <v>94263</v>
      </c>
      <c r="B1561" s="205" t="n">
        <v>92960</v>
      </c>
      <c r="C1561" s="206" t="s">
        <v>3013</v>
      </c>
      <c r="D1561" s="206" t="s">
        <v>3371</v>
      </c>
      <c r="E1561" s="207" t="s">
        <v>2415</v>
      </c>
      <c r="F1561" s="207" t="s">
        <v>2603</v>
      </c>
      <c r="G1561" s="352" t="n">
        <v>0.014</v>
      </c>
      <c r="H1561" s="253" t="n">
        <f aca="false">VLOOKUP(B1561,'CMP-SIN-SD-10-2023'!A:D,4,0)</f>
        <v>19.28</v>
      </c>
      <c r="I1561" s="253" t="s">
        <v>2417</v>
      </c>
      <c r="J1561" s="220" t="n">
        <f aca="false">TRUNC((H1561*G1561),2)</f>
        <v>0.26</v>
      </c>
      <c r="M1561" s="220" t="n">
        <f aca="false">VLOOKUP(B1561,'CMP-SIN-SD-10-2023'!A:D,4,0)</f>
        <v>19.28</v>
      </c>
      <c r="N1561" s="220" t="n">
        <f aca="false">M1561=H1561</f>
        <v>1</v>
      </c>
      <c r="P1561" s="333" t="s">
        <v>2418</v>
      </c>
    </row>
    <row r="1562" customFormat="false" ht="30" hidden="false" customHeight="false" outlineLevel="0" collapsed="false">
      <c r="A1562" s="351" t="n">
        <f aca="false">IF(O1562&lt;&gt;0,O1562,A1561)</f>
        <v>94263</v>
      </c>
      <c r="B1562" s="205" t="n">
        <v>92961</v>
      </c>
      <c r="C1562" s="206" t="s">
        <v>3013</v>
      </c>
      <c r="D1562" s="206" t="s">
        <v>3372</v>
      </c>
      <c r="E1562" s="207" t="s">
        <v>2415</v>
      </c>
      <c r="F1562" s="207" t="s">
        <v>2605</v>
      </c>
      <c r="G1562" s="352" t="n">
        <v>0.072</v>
      </c>
      <c r="H1562" s="253" t="n">
        <f aca="false">VLOOKUP(B1562,'CMP-SIN-SD-10-2023'!A:D,4,0)</f>
        <v>5.29</v>
      </c>
      <c r="I1562" s="253" t="s">
        <v>2417</v>
      </c>
      <c r="J1562" s="220" t="n">
        <f aca="false">TRUNC((H1562*G1562),2)</f>
        <v>0.38</v>
      </c>
      <c r="M1562" s="220" t="n">
        <f aca="false">VLOOKUP(B1562,'CMP-SIN-SD-10-2023'!A:D,4,0)</f>
        <v>5.29</v>
      </c>
      <c r="N1562" s="220" t="n">
        <f aca="false">M1562=H1562</f>
        <v>1</v>
      </c>
      <c r="P1562" s="333" t="s">
        <v>2418</v>
      </c>
    </row>
    <row r="1563" customFormat="false" ht="30" hidden="false" customHeight="false" outlineLevel="0" collapsed="false">
      <c r="A1563" s="351" t="n">
        <f aca="false">IF(O1563&lt;&gt;0,O1563,A1562)</f>
        <v>94263</v>
      </c>
      <c r="B1563" s="205" t="n">
        <v>370</v>
      </c>
      <c r="C1563" s="206" t="s">
        <v>3013</v>
      </c>
      <c r="D1563" s="206" t="s">
        <v>2991</v>
      </c>
      <c r="E1563" s="207" t="s">
        <v>2415</v>
      </c>
      <c r="F1563" s="207" t="s">
        <v>2438</v>
      </c>
      <c r="G1563" s="352" t="n">
        <v>0.007</v>
      </c>
      <c r="H1563" s="253" t="n">
        <f aca="false">VLOOKUP(B1563,'INS-SIN-SD-10-2023'!A:D,4,0)</f>
        <v>202.98</v>
      </c>
      <c r="I1563" s="253" t="s">
        <v>2417</v>
      </c>
      <c r="J1563" s="220" t="n">
        <f aca="false">TRUNC((H1563*G1563),2)</f>
        <v>1.42</v>
      </c>
      <c r="M1563" s="220" t="n">
        <f aca="false">VLOOKUP(B1563,'INS-SIN-SD-10-2023'!A:D,4,0)</f>
        <v>202.98</v>
      </c>
      <c r="N1563" s="220" t="n">
        <f aca="false">M1563=H1563</f>
        <v>1</v>
      </c>
      <c r="P1563" s="333" t="s">
        <v>2492</v>
      </c>
    </row>
    <row r="1564" customFormat="false" ht="45" hidden="false" customHeight="false" outlineLevel="0" collapsed="false">
      <c r="A1564" s="351" t="n">
        <f aca="false">IF(O1564&lt;&gt;0,O1564,A1563)</f>
        <v>94263</v>
      </c>
      <c r="B1564" s="205" t="n">
        <v>34492</v>
      </c>
      <c r="C1564" s="206" t="s">
        <v>3013</v>
      </c>
      <c r="D1564" s="206" t="s">
        <v>3373</v>
      </c>
      <c r="E1564" s="207" t="s">
        <v>2415</v>
      </c>
      <c r="F1564" s="207" t="s">
        <v>2438</v>
      </c>
      <c r="G1564" s="352" t="n">
        <v>0.03</v>
      </c>
      <c r="H1564" s="253" t="n">
        <f aca="false">VLOOKUP(B1564,'INS-SIN-SD-10-2023'!A:D,4,0)</f>
        <v>455</v>
      </c>
      <c r="I1564" s="253" t="s">
        <v>2417</v>
      </c>
      <c r="J1564" s="220" t="n">
        <f aca="false">TRUNC((H1564*G1564),2)</f>
        <v>13.65</v>
      </c>
      <c r="M1564" s="220" t="n">
        <f aca="false">VLOOKUP(B1564,'INS-SIN-SD-10-2023'!A:D,4,0)</f>
        <v>455</v>
      </c>
      <c r="N1564" s="220" t="n">
        <f aca="false">M1564=H1564</f>
        <v>1</v>
      </c>
      <c r="P1564" s="333" t="s">
        <v>2492</v>
      </c>
    </row>
    <row r="1565" customFormat="false" ht="45" hidden="false" customHeight="false" outlineLevel="0" collapsed="false">
      <c r="A1565" s="353" t="n">
        <v>92399</v>
      </c>
      <c r="B1565" s="354" t="s">
        <v>2411</v>
      </c>
      <c r="C1565" s="355" t="s">
        <v>3374</v>
      </c>
      <c r="D1565" s="355" t="s">
        <v>2511</v>
      </c>
      <c r="E1565" s="356" t="s">
        <v>2414</v>
      </c>
      <c r="F1565" s="356" t="s">
        <v>2415</v>
      </c>
      <c r="G1565" s="357" t="s">
        <v>2416</v>
      </c>
      <c r="H1565" s="358" t="s">
        <v>2417</v>
      </c>
      <c r="I1565" s="350" t="n">
        <f aca="false">SUMIF(A:A,A1565,J:J)</f>
        <v>107.79</v>
      </c>
      <c r="K1565" s="220" t="e">
        <f aca="false">VLOOKUP(A1565,'CMP-SIN-SD-10-2023'!A:D,4,0)</f>
        <v>#N/A</v>
      </c>
      <c r="L1565" s="220" t="e">
        <f aca="false">K1565=I1565</f>
        <v>#N/A</v>
      </c>
      <c r="P1565" s="333" t="s">
        <v>2418</v>
      </c>
    </row>
    <row r="1566" customFormat="false" ht="15" hidden="false" customHeight="false" outlineLevel="0" collapsed="false">
      <c r="A1566" s="351" t="n">
        <f aca="false">IF(O1566&lt;&gt;0,O1566,A1565)</f>
        <v>92399</v>
      </c>
      <c r="B1566" s="205" t="n">
        <v>88260</v>
      </c>
      <c r="C1566" s="206" t="s">
        <v>2511</v>
      </c>
      <c r="D1566" s="206" t="s">
        <v>3375</v>
      </c>
      <c r="E1566" s="207" t="s">
        <v>2415</v>
      </c>
      <c r="F1566" s="207" t="s">
        <v>2502</v>
      </c>
      <c r="G1566" s="352" t="n">
        <v>0.2703</v>
      </c>
      <c r="H1566" s="253" t="n">
        <f aca="false">VLOOKUP(B1566,'CMP-SIN-SD-10-2023'!A:D,4,0)</f>
        <v>27.3</v>
      </c>
      <c r="I1566" s="253" t="s">
        <v>2417</v>
      </c>
      <c r="J1566" s="220" t="n">
        <f aca="false">TRUNC((H1566*G1566),2)</f>
        <v>7.37</v>
      </c>
      <c r="M1566" s="220" t="n">
        <f aca="false">VLOOKUP(B1566,'CMP-SIN-SD-10-2023'!A:D,4,0)</f>
        <v>27.3</v>
      </c>
      <c r="N1566" s="220" t="n">
        <f aca="false">M1566=H1566</f>
        <v>1</v>
      </c>
      <c r="P1566" s="333" t="s">
        <v>2418</v>
      </c>
    </row>
    <row r="1567" customFormat="false" ht="15" hidden="false" customHeight="false" outlineLevel="0" collapsed="false">
      <c r="A1567" s="351" t="n">
        <f aca="false">IF(O1567&lt;&gt;0,O1567,A1566)</f>
        <v>92399</v>
      </c>
      <c r="B1567" s="205" t="n">
        <v>88316</v>
      </c>
      <c r="C1567" s="206" t="s">
        <v>2511</v>
      </c>
      <c r="D1567" s="206" t="s">
        <v>2512</v>
      </c>
      <c r="E1567" s="207" t="s">
        <v>2415</v>
      </c>
      <c r="F1567" s="207" t="s">
        <v>2502</v>
      </c>
      <c r="G1567" s="352" t="n">
        <v>0.2703</v>
      </c>
      <c r="H1567" s="253" t="n">
        <f aca="false">VLOOKUP(B1567,'CMP-SIN-SD-10-2023'!A:D,4,0)</f>
        <v>21.91</v>
      </c>
      <c r="I1567" s="253" t="s">
        <v>2417</v>
      </c>
      <c r="J1567" s="220" t="n">
        <f aca="false">TRUNC((H1567*G1567),2)</f>
        <v>5.92</v>
      </c>
      <c r="M1567" s="220" t="n">
        <f aca="false">VLOOKUP(B1567,'CMP-SIN-SD-10-2023'!A:D,4,0)</f>
        <v>21.91</v>
      </c>
      <c r="N1567" s="220" t="n">
        <f aca="false">M1567=H1567</f>
        <v>1</v>
      </c>
      <c r="P1567" s="333" t="s">
        <v>2418</v>
      </c>
    </row>
    <row r="1568" customFormat="false" ht="45" hidden="false" customHeight="false" outlineLevel="0" collapsed="false">
      <c r="A1568" s="351" t="n">
        <f aca="false">IF(O1568&lt;&gt;0,O1568,A1567)</f>
        <v>92399</v>
      </c>
      <c r="B1568" s="205" t="n">
        <v>91277</v>
      </c>
      <c r="C1568" s="206" t="s">
        <v>2511</v>
      </c>
      <c r="D1568" s="206" t="s">
        <v>3376</v>
      </c>
      <c r="E1568" s="207" t="s">
        <v>2415</v>
      </c>
      <c r="F1568" s="207" t="s">
        <v>2603</v>
      </c>
      <c r="G1568" s="352" t="n">
        <v>0.0055</v>
      </c>
      <c r="H1568" s="253" t="n">
        <f aca="false">VLOOKUP(B1568,'CMP-SIN-SD-10-2023'!A:D,4,0)</f>
        <v>9.35</v>
      </c>
      <c r="I1568" s="253" t="s">
        <v>2417</v>
      </c>
      <c r="J1568" s="220" t="n">
        <f aca="false">TRUNC((H1568*G1568),2)</f>
        <v>0.05</v>
      </c>
      <c r="M1568" s="220" t="n">
        <f aca="false">VLOOKUP(B1568,'CMP-SIN-SD-10-2023'!A:D,4,0)</f>
        <v>9.35</v>
      </c>
      <c r="N1568" s="220" t="n">
        <f aca="false">M1568=H1568</f>
        <v>1</v>
      </c>
      <c r="P1568" s="333" t="s">
        <v>2418</v>
      </c>
    </row>
    <row r="1569" customFormat="false" ht="45" hidden="false" customHeight="false" outlineLevel="0" collapsed="false">
      <c r="A1569" s="351" t="n">
        <f aca="false">IF(O1569&lt;&gt;0,O1569,A1568)</f>
        <v>92399</v>
      </c>
      <c r="B1569" s="205" t="n">
        <v>91278</v>
      </c>
      <c r="C1569" s="206" t="s">
        <v>2511</v>
      </c>
      <c r="D1569" s="206" t="s">
        <v>3377</v>
      </c>
      <c r="E1569" s="207" t="s">
        <v>2415</v>
      </c>
      <c r="F1569" s="207" t="s">
        <v>2605</v>
      </c>
      <c r="G1569" s="352" t="n">
        <v>0.1297</v>
      </c>
      <c r="H1569" s="253" t="n">
        <f aca="false">VLOOKUP(B1569,'CMP-SIN-SD-10-2023'!A:D,4,0)</f>
        <v>0.61</v>
      </c>
      <c r="I1569" s="253" t="s">
        <v>2417</v>
      </c>
      <c r="J1569" s="220" t="n">
        <f aca="false">TRUNC((H1569*G1569),2)</f>
        <v>0.07</v>
      </c>
      <c r="M1569" s="220" t="n">
        <f aca="false">VLOOKUP(B1569,'CMP-SIN-SD-10-2023'!A:D,4,0)</f>
        <v>0.61</v>
      </c>
      <c r="N1569" s="220" t="n">
        <f aca="false">M1569=H1569</f>
        <v>1</v>
      </c>
      <c r="P1569" s="333" t="s">
        <v>2418</v>
      </c>
    </row>
    <row r="1570" customFormat="false" ht="60" hidden="false" customHeight="false" outlineLevel="0" collapsed="false">
      <c r="A1570" s="351" t="n">
        <f aca="false">IF(O1570&lt;&gt;0,O1570,A1569)</f>
        <v>92399</v>
      </c>
      <c r="B1570" s="205" t="n">
        <v>91283</v>
      </c>
      <c r="C1570" s="206" t="s">
        <v>2511</v>
      </c>
      <c r="D1570" s="206" t="s">
        <v>3378</v>
      </c>
      <c r="E1570" s="207" t="s">
        <v>2415</v>
      </c>
      <c r="F1570" s="207" t="s">
        <v>2603</v>
      </c>
      <c r="G1570" s="352" t="n">
        <v>0.0135</v>
      </c>
      <c r="H1570" s="253" t="n">
        <f aca="false">VLOOKUP(B1570,'CMP-SIN-SD-10-2023'!A:D,4,0)</f>
        <v>10.23</v>
      </c>
      <c r="I1570" s="253" t="s">
        <v>2417</v>
      </c>
      <c r="J1570" s="220" t="n">
        <f aca="false">TRUNC((H1570*G1570),2)</f>
        <v>0.13</v>
      </c>
      <c r="M1570" s="220" t="n">
        <f aca="false">VLOOKUP(B1570,'CMP-SIN-SD-10-2023'!A:D,4,0)</f>
        <v>10.23</v>
      </c>
      <c r="N1570" s="220" t="n">
        <f aca="false">M1570=H1570</f>
        <v>1</v>
      </c>
      <c r="P1570" s="333" t="s">
        <v>2418</v>
      </c>
    </row>
    <row r="1571" customFormat="false" ht="60" hidden="false" customHeight="false" outlineLevel="0" collapsed="false">
      <c r="A1571" s="351" t="n">
        <f aca="false">IF(O1571&lt;&gt;0,O1571,A1570)</f>
        <v>92399</v>
      </c>
      <c r="B1571" s="205" t="n">
        <v>91285</v>
      </c>
      <c r="C1571" s="206" t="s">
        <v>2511</v>
      </c>
      <c r="D1571" s="206" t="s">
        <v>3379</v>
      </c>
      <c r="E1571" s="207" t="s">
        <v>2415</v>
      </c>
      <c r="F1571" s="207" t="s">
        <v>2605</v>
      </c>
      <c r="G1571" s="352" t="n">
        <v>0.1217</v>
      </c>
      <c r="H1571" s="253" t="n">
        <f aca="false">VLOOKUP(B1571,'CMP-SIN-SD-10-2023'!A:D,4,0)</f>
        <v>1.01</v>
      </c>
      <c r="I1571" s="253" t="s">
        <v>2417</v>
      </c>
      <c r="J1571" s="220" t="n">
        <f aca="false">TRUNC((H1571*G1571),2)</f>
        <v>0.12</v>
      </c>
      <c r="M1571" s="220" t="n">
        <f aca="false">VLOOKUP(B1571,'CMP-SIN-SD-10-2023'!A:D,4,0)</f>
        <v>1.01</v>
      </c>
      <c r="N1571" s="220" t="n">
        <f aca="false">M1571=H1571</f>
        <v>1</v>
      </c>
      <c r="P1571" s="333" t="s">
        <v>2418</v>
      </c>
    </row>
    <row r="1572" customFormat="false" ht="30" hidden="false" customHeight="false" outlineLevel="0" collapsed="false">
      <c r="A1572" s="351" t="n">
        <f aca="false">IF(O1572&lt;&gt;0,O1572,A1571)</f>
        <v>92399</v>
      </c>
      <c r="B1572" s="205" t="n">
        <v>370</v>
      </c>
      <c r="C1572" s="206" t="s">
        <v>2511</v>
      </c>
      <c r="D1572" s="206" t="s">
        <v>2991</v>
      </c>
      <c r="E1572" s="207" t="s">
        <v>2415</v>
      </c>
      <c r="F1572" s="207" t="s">
        <v>2438</v>
      </c>
      <c r="G1572" s="352" t="n">
        <v>0.0568</v>
      </c>
      <c r="H1572" s="253" t="n">
        <f aca="false">VLOOKUP(B1572,'INS-SIN-SD-10-2023'!A:D,4,0)</f>
        <v>202.98</v>
      </c>
      <c r="I1572" s="253" t="s">
        <v>2417</v>
      </c>
      <c r="J1572" s="220" t="n">
        <f aca="false">TRUNC((H1572*G1572),2)</f>
        <v>11.52</v>
      </c>
      <c r="M1572" s="220" t="n">
        <f aca="false">VLOOKUP(B1572,'INS-SIN-SD-10-2023'!A:D,4,0)</f>
        <v>202.98</v>
      </c>
      <c r="N1572" s="220" t="n">
        <f aca="false">M1572=H1572</f>
        <v>1</v>
      </c>
      <c r="P1572" s="333" t="s">
        <v>2492</v>
      </c>
    </row>
    <row r="1573" customFormat="false" ht="15" hidden="false" customHeight="false" outlineLevel="0" collapsed="false">
      <c r="A1573" s="351" t="n">
        <f aca="false">IF(O1573&lt;&gt;0,O1573,A1572)</f>
        <v>92399</v>
      </c>
      <c r="B1573" s="205" t="n">
        <v>4741</v>
      </c>
      <c r="C1573" s="206" t="s">
        <v>2511</v>
      </c>
      <c r="D1573" s="206" t="s">
        <v>3380</v>
      </c>
      <c r="E1573" s="207" t="s">
        <v>2415</v>
      </c>
      <c r="F1573" s="207" t="s">
        <v>2438</v>
      </c>
      <c r="G1573" s="352" t="n">
        <v>0.0087</v>
      </c>
      <c r="H1573" s="253" t="n">
        <f aca="false">VLOOKUP(B1573,'INS-SIN-SD-10-2023'!A:D,4,0)</f>
        <v>175.45</v>
      </c>
      <c r="I1573" s="253" t="s">
        <v>2417</v>
      </c>
      <c r="J1573" s="220" t="n">
        <f aca="false">TRUNC((H1573*G1573),2)</f>
        <v>1.52</v>
      </c>
      <c r="M1573" s="220" t="n">
        <f aca="false">VLOOKUP(B1573,'INS-SIN-SD-10-2023'!A:D,4,0)</f>
        <v>175.45</v>
      </c>
      <c r="N1573" s="220" t="n">
        <f aca="false">M1573=H1573</f>
        <v>1</v>
      </c>
      <c r="P1573" s="333" t="s">
        <v>2492</v>
      </c>
    </row>
    <row r="1574" customFormat="false" ht="60" hidden="false" customHeight="false" outlineLevel="0" collapsed="false">
      <c r="A1574" s="351" t="n">
        <f aca="false">IF(O1574&lt;&gt;0,O1574,A1573)</f>
        <v>92399</v>
      </c>
      <c r="B1574" s="205" t="n">
        <v>36170</v>
      </c>
      <c r="C1574" s="206" t="s">
        <v>2511</v>
      </c>
      <c r="D1574" s="206" t="s">
        <v>3381</v>
      </c>
      <c r="E1574" s="207" t="s">
        <v>2415</v>
      </c>
      <c r="F1574" s="207" t="s">
        <v>2414</v>
      </c>
      <c r="G1574" s="352" t="n">
        <v>1.0131</v>
      </c>
      <c r="H1574" s="253" t="n">
        <f aca="false">VLOOKUP(B1574,'INS-SIN-SD-10-2023'!A:D,4,0)</f>
        <v>80.05</v>
      </c>
      <c r="I1574" s="253" t="s">
        <v>2417</v>
      </c>
      <c r="J1574" s="220" t="n">
        <f aca="false">TRUNC((H1574*G1574),2)</f>
        <v>81.09</v>
      </c>
      <c r="M1574" s="220" t="n">
        <f aca="false">VLOOKUP(B1574,'INS-SIN-SD-10-2023'!A:D,4,0)</f>
        <v>80.05</v>
      </c>
      <c r="N1574" s="220" t="n">
        <f aca="false">M1574=H1574</f>
        <v>1</v>
      </c>
      <c r="P1574" s="333" t="s">
        <v>2492</v>
      </c>
    </row>
    <row r="1575" customFormat="false" ht="45" hidden="false" customHeight="false" outlineLevel="0" collapsed="false">
      <c r="A1575" s="353" t="n">
        <v>94995</v>
      </c>
      <c r="B1575" s="354" t="s">
        <v>2411</v>
      </c>
      <c r="C1575" s="355" t="s">
        <v>3382</v>
      </c>
      <c r="D1575" s="355" t="s">
        <v>2891</v>
      </c>
      <c r="E1575" s="356" t="s">
        <v>2414</v>
      </c>
      <c r="F1575" s="356" t="s">
        <v>2415</v>
      </c>
      <c r="G1575" s="357" t="s">
        <v>2416</v>
      </c>
      <c r="H1575" s="358" t="s">
        <v>2417</v>
      </c>
      <c r="I1575" s="350" t="n">
        <f aca="false">SUMIF(A:A,A1575,J:J)</f>
        <v>83.58</v>
      </c>
      <c r="K1575" s="220" t="n">
        <f aca="false">VLOOKUP(A1575,'CMP-SIN-SD-10-2023'!A:D,4,0)</f>
        <v>83.58</v>
      </c>
      <c r="L1575" s="220" t="n">
        <f aca="false">K1575=I1575</f>
        <v>1</v>
      </c>
      <c r="P1575" s="333" t="s">
        <v>2418</v>
      </c>
    </row>
    <row r="1576" customFormat="false" ht="15" hidden="false" customHeight="false" outlineLevel="0" collapsed="false">
      <c r="A1576" s="351" t="n">
        <f aca="false">IF(O1576&lt;&gt;0,O1576,A1575)</f>
        <v>94995</v>
      </c>
      <c r="B1576" s="205" t="n">
        <v>88262</v>
      </c>
      <c r="C1576" s="206" t="s">
        <v>2891</v>
      </c>
      <c r="D1576" s="206" t="s">
        <v>2501</v>
      </c>
      <c r="E1576" s="207" t="s">
        <v>2415</v>
      </c>
      <c r="F1576" s="207" t="s">
        <v>2502</v>
      </c>
      <c r="G1576" s="352" t="n">
        <v>0.1301</v>
      </c>
      <c r="H1576" s="253" t="n">
        <f aca="false">VLOOKUP(B1576,'CMP-SIN-SD-10-2023'!A:D,4,0)</f>
        <v>29.14</v>
      </c>
      <c r="I1576" s="253" t="s">
        <v>2417</v>
      </c>
      <c r="J1576" s="220" t="n">
        <f aca="false">TRUNC((H1576*G1576),2)</f>
        <v>3.79</v>
      </c>
      <c r="M1576" s="220" t="n">
        <f aca="false">VLOOKUP(B1576,'CMP-SIN-SD-10-2023'!A:D,4,0)</f>
        <v>29.14</v>
      </c>
      <c r="N1576" s="220" t="n">
        <f aca="false">M1576=H1576</f>
        <v>1</v>
      </c>
      <c r="P1576" s="333" t="s">
        <v>2418</v>
      </c>
    </row>
    <row r="1577" customFormat="false" ht="15" hidden="false" customHeight="false" outlineLevel="0" collapsed="false">
      <c r="A1577" s="351" t="n">
        <f aca="false">IF(O1577&lt;&gt;0,O1577,A1576)</f>
        <v>94995</v>
      </c>
      <c r="B1577" s="205" t="n">
        <v>88309</v>
      </c>
      <c r="C1577" s="206" t="s">
        <v>2891</v>
      </c>
      <c r="D1577" s="206" t="s">
        <v>2623</v>
      </c>
      <c r="E1577" s="207" t="s">
        <v>2415</v>
      </c>
      <c r="F1577" s="207" t="s">
        <v>2502</v>
      </c>
      <c r="G1577" s="352" t="n">
        <v>0.0874</v>
      </c>
      <c r="H1577" s="253" t="n">
        <f aca="false">VLOOKUP(B1577,'CMP-SIN-SD-10-2023'!A:D,4,0)</f>
        <v>29.53</v>
      </c>
      <c r="I1577" s="253" t="s">
        <v>2417</v>
      </c>
      <c r="J1577" s="220" t="n">
        <f aca="false">TRUNC((H1577*G1577),2)</f>
        <v>2.58</v>
      </c>
      <c r="M1577" s="220" t="n">
        <f aca="false">VLOOKUP(B1577,'CMP-SIN-SD-10-2023'!A:D,4,0)</f>
        <v>29.53</v>
      </c>
      <c r="N1577" s="220" t="n">
        <f aca="false">M1577=H1577</f>
        <v>1</v>
      </c>
      <c r="P1577" s="333" t="s">
        <v>2418</v>
      </c>
    </row>
    <row r="1578" customFormat="false" ht="15" hidden="false" customHeight="false" outlineLevel="0" collapsed="false">
      <c r="A1578" s="351" t="n">
        <f aca="false">IF(O1578&lt;&gt;0,O1578,A1577)</f>
        <v>94995</v>
      </c>
      <c r="B1578" s="205" t="n">
        <v>88316</v>
      </c>
      <c r="C1578" s="206" t="s">
        <v>2891</v>
      </c>
      <c r="D1578" s="206" t="s">
        <v>2512</v>
      </c>
      <c r="E1578" s="207" t="s">
        <v>2415</v>
      </c>
      <c r="F1578" s="207" t="s">
        <v>2502</v>
      </c>
      <c r="G1578" s="352" t="n">
        <v>0.2176</v>
      </c>
      <c r="H1578" s="253" t="n">
        <f aca="false">VLOOKUP(B1578,'CMP-SIN-SD-10-2023'!A:D,4,0)</f>
        <v>21.91</v>
      </c>
      <c r="I1578" s="253" t="s">
        <v>2417</v>
      </c>
      <c r="J1578" s="220" t="n">
        <f aca="false">TRUNC((H1578*G1578),2)</f>
        <v>4.76</v>
      </c>
      <c r="M1578" s="220" t="n">
        <f aca="false">VLOOKUP(B1578,'CMP-SIN-SD-10-2023'!A:D,4,0)</f>
        <v>21.91</v>
      </c>
      <c r="N1578" s="220" t="n">
        <f aca="false">M1578=H1578</f>
        <v>1</v>
      </c>
      <c r="P1578" s="333" t="s">
        <v>2418</v>
      </c>
    </row>
    <row r="1579" customFormat="false" ht="30" hidden="false" customHeight="false" outlineLevel="0" collapsed="false">
      <c r="A1579" s="351" t="n">
        <f aca="false">IF(O1579&lt;&gt;0,O1579,A1578)</f>
        <v>94995</v>
      </c>
      <c r="B1579" s="205" t="n">
        <v>2692</v>
      </c>
      <c r="C1579" s="206" t="s">
        <v>2891</v>
      </c>
      <c r="D1579" s="206" t="s">
        <v>2711</v>
      </c>
      <c r="E1579" s="207" t="s">
        <v>2415</v>
      </c>
      <c r="F1579" s="207" t="s">
        <v>2712</v>
      </c>
      <c r="G1579" s="352" t="n">
        <v>0.0017</v>
      </c>
      <c r="H1579" s="253" t="n">
        <f aca="false">VLOOKUP(B1579,'INS-SIN-SD-10-2023'!A:D,4,0)</f>
        <v>7.71</v>
      </c>
      <c r="I1579" s="253" t="s">
        <v>2417</v>
      </c>
      <c r="J1579" s="220" t="n">
        <f aca="false">TRUNC((H1579*G1579),2)</f>
        <v>0.01</v>
      </c>
      <c r="M1579" s="220" t="n">
        <f aca="false">VLOOKUP(B1579,'INS-SIN-SD-10-2023'!A:D,4,0)</f>
        <v>7.71</v>
      </c>
      <c r="N1579" s="220" t="n">
        <f aca="false">M1579=H1579</f>
        <v>1</v>
      </c>
      <c r="P1579" s="333" t="s">
        <v>2492</v>
      </c>
    </row>
    <row r="1580" customFormat="false" ht="30" hidden="false" customHeight="false" outlineLevel="0" collapsed="false">
      <c r="A1580" s="351" t="n">
        <f aca="false">IF(O1580&lt;&gt;0,O1580,A1579)</f>
        <v>94995</v>
      </c>
      <c r="B1580" s="205" t="n">
        <v>4517</v>
      </c>
      <c r="C1580" s="206" t="s">
        <v>2891</v>
      </c>
      <c r="D1580" s="206" t="s">
        <v>2713</v>
      </c>
      <c r="E1580" s="207" t="s">
        <v>2415</v>
      </c>
      <c r="F1580" s="207" t="s">
        <v>2440</v>
      </c>
      <c r="G1580" s="352" t="n">
        <v>0.2</v>
      </c>
      <c r="H1580" s="253" t="n">
        <f aca="false">VLOOKUP(B1580,'INS-SIN-SD-10-2023'!A:D,4,0)</f>
        <v>2.77</v>
      </c>
      <c r="I1580" s="253" t="s">
        <v>2417</v>
      </c>
      <c r="J1580" s="220" t="n">
        <f aca="false">TRUNC((H1580*G1580),2)</f>
        <v>0.55</v>
      </c>
      <c r="M1580" s="220" t="n">
        <f aca="false">VLOOKUP(B1580,'INS-SIN-SD-10-2023'!A:D,4,0)</f>
        <v>2.77</v>
      </c>
      <c r="N1580" s="220" t="n">
        <f aca="false">M1580=H1580</f>
        <v>1</v>
      </c>
      <c r="P1580" s="333" t="s">
        <v>2492</v>
      </c>
    </row>
    <row r="1581" customFormat="false" ht="30" hidden="false" customHeight="false" outlineLevel="0" collapsed="false">
      <c r="A1581" s="351" t="n">
        <f aca="false">IF(O1581&lt;&gt;0,O1581,A1580)</f>
        <v>94995</v>
      </c>
      <c r="B1581" s="205" t="n">
        <v>4509</v>
      </c>
      <c r="C1581" s="206" t="s">
        <v>2891</v>
      </c>
      <c r="D1581" s="206" t="s">
        <v>2953</v>
      </c>
      <c r="E1581" s="207" t="s">
        <v>2415</v>
      </c>
      <c r="F1581" s="207" t="s">
        <v>2440</v>
      </c>
      <c r="G1581" s="352" t="n">
        <v>0.25</v>
      </c>
      <c r="H1581" s="253" t="n">
        <f aca="false">VLOOKUP(B1581,'INS-SIN-SD-10-2023'!A:D,4,0)</f>
        <v>4.02</v>
      </c>
      <c r="I1581" s="253" t="s">
        <v>2417</v>
      </c>
      <c r="J1581" s="220" t="n">
        <f aca="false">TRUNC((H1581*G1581),2)</f>
        <v>1</v>
      </c>
      <c r="M1581" s="220" t="n">
        <f aca="false">VLOOKUP(B1581,'INS-SIN-SD-10-2023'!A:D,4,0)</f>
        <v>4.02</v>
      </c>
      <c r="N1581" s="220" t="n">
        <f aca="false">M1581=H1581</f>
        <v>1</v>
      </c>
      <c r="P1581" s="333" t="s">
        <v>2492</v>
      </c>
    </row>
    <row r="1582" customFormat="false" ht="15" hidden="false" customHeight="false" outlineLevel="0" collapsed="false">
      <c r="A1582" s="351" t="n">
        <f aca="false">IF(O1582&lt;&gt;0,O1582,A1581)</f>
        <v>94995</v>
      </c>
      <c r="B1582" s="205" t="n">
        <v>5068</v>
      </c>
      <c r="C1582" s="206" t="s">
        <v>2891</v>
      </c>
      <c r="D1582" s="206" t="s">
        <v>2514</v>
      </c>
      <c r="E1582" s="207" t="s">
        <v>2415</v>
      </c>
      <c r="F1582" s="207" t="s">
        <v>2515</v>
      </c>
      <c r="G1582" s="352" t="n">
        <v>0.024</v>
      </c>
      <c r="H1582" s="253" t="n">
        <f aca="false">VLOOKUP(B1582,'INS-SIN-SD-10-2023'!A:D,4,0)</f>
        <v>20.24</v>
      </c>
      <c r="I1582" s="253" t="s">
        <v>2417</v>
      </c>
      <c r="J1582" s="220" t="n">
        <f aca="false">TRUNC((H1582*G1582),2)</f>
        <v>0.48</v>
      </c>
      <c r="M1582" s="220" t="n">
        <f aca="false">VLOOKUP(B1582,'INS-SIN-SD-10-2023'!A:D,4,0)</f>
        <v>20.24</v>
      </c>
      <c r="N1582" s="220" t="n">
        <f aca="false">M1582=H1582</f>
        <v>1</v>
      </c>
      <c r="P1582" s="333" t="s">
        <v>2492</v>
      </c>
    </row>
    <row r="1583" customFormat="false" ht="45" hidden="false" customHeight="false" outlineLevel="0" collapsed="false">
      <c r="A1583" s="351" t="n">
        <f aca="false">IF(O1583&lt;&gt;0,O1583,A1582)</f>
        <v>94995</v>
      </c>
      <c r="B1583" s="205" t="n">
        <v>7156</v>
      </c>
      <c r="C1583" s="206" t="s">
        <v>2891</v>
      </c>
      <c r="D1583" s="206" t="s">
        <v>3383</v>
      </c>
      <c r="E1583" s="207" t="s">
        <v>2415</v>
      </c>
      <c r="F1583" s="207" t="s">
        <v>2414</v>
      </c>
      <c r="G1583" s="352" t="n">
        <v>1.0816</v>
      </c>
      <c r="H1583" s="253" t="n">
        <f aca="false">VLOOKUP(B1583,'INS-SIN-SD-10-2023'!A:D,4,0)</f>
        <v>23.67</v>
      </c>
      <c r="I1583" s="253" t="s">
        <v>2417</v>
      </c>
      <c r="J1583" s="220" t="n">
        <f aca="false">TRUNC((H1583*G1583),2)</f>
        <v>25.6</v>
      </c>
      <c r="M1583" s="220" t="n">
        <f aca="false">VLOOKUP(B1583,'INS-SIN-SD-10-2023'!A:D,4,0)</f>
        <v>23.67</v>
      </c>
      <c r="N1583" s="220" t="n">
        <f aca="false">M1583=H1583</f>
        <v>1</v>
      </c>
      <c r="P1583" s="333" t="s">
        <v>2492</v>
      </c>
    </row>
    <row r="1584" customFormat="false" ht="45" hidden="false" customHeight="false" outlineLevel="0" collapsed="false">
      <c r="A1584" s="351" t="n">
        <f aca="false">IF(O1584&lt;&gt;0,O1584,A1583)</f>
        <v>94995</v>
      </c>
      <c r="B1584" s="205" t="n">
        <v>34492</v>
      </c>
      <c r="C1584" s="206" t="s">
        <v>2891</v>
      </c>
      <c r="D1584" s="206" t="s">
        <v>3373</v>
      </c>
      <c r="E1584" s="207" t="s">
        <v>2415</v>
      </c>
      <c r="F1584" s="207" t="s">
        <v>2438</v>
      </c>
      <c r="G1584" s="352" t="n">
        <v>0.0985</v>
      </c>
      <c r="H1584" s="253" t="n">
        <f aca="false">VLOOKUP(B1584,'INS-SIN-SD-10-2023'!A:D,4,0)</f>
        <v>455</v>
      </c>
      <c r="I1584" s="253" t="s">
        <v>2417</v>
      </c>
      <c r="J1584" s="220" t="n">
        <f aca="false">TRUNC((H1584*G1584),2)</f>
        <v>44.81</v>
      </c>
      <c r="M1584" s="220" t="n">
        <f aca="false">VLOOKUP(B1584,'INS-SIN-SD-10-2023'!A:D,4,0)</f>
        <v>455</v>
      </c>
      <c r="N1584" s="220" t="n">
        <f aca="false">M1584=H1584</f>
        <v>1</v>
      </c>
      <c r="P1584" s="333" t="s">
        <v>2492</v>
      </c>
    </row>
    <row r="1585" customFormat="false" ht="75" hidden="false" customHeight="false" outlineLevel="0" collapsed="false">
      <c r="A1585" s="353" t="n">
        <v>89169</v>
      </c>
      <c r="B1585" s="354" t="s">
        <v>2411</v>
      </c>
      <c r="C1585" s="355" t="s">
        <v>3384</v>
      </c>
      <c r="D1585" s="355" t="s">
        <v>2790</v>
      </c>
      <c r="E1585" s="356" t="s">
        <v>2414</v>
      </c>
      <c r="F1585" s="356" t="s">
        <v>2415</v>
      </c>
      <c r="G1585" s="357" t="s">
        <v>2416</v>
      </c>
      <c r="H1585" s="358" t="s">
        <v>2417</v>
      </c>
      <c r="I1585" s="350" t="n">
        <f aca="false">SUMIF(A:A,A1585,J:J)</f>
        <v>79.02</v>
      </c>
      <c r="K1585" s="220" t="e">
        <f aca="false">VLOOKUP(A1585,'CMP-SIN-SD-10-2023'!A:D,4,0)</f>
        <v>#N/A</v>
      </c>
      <c r="L1585" s="220" t="e">
        <f aca="false">K1585=I1585</f>
        <v>#N/A</v>
      </c>
      <c r="P1585" s="333" t="s">
        <v>2418</v>
      </c>
    </row>
    <row r="1586" customFormat="false" ht="60" hidden="false" customHeight="false" outlineLevel="0" collapsed="false">
      <c r="A1586" s="351" t="n">
        <f aca="false">IF(O1586&lt;&gt;0,O1586,A1585)</f>
        <v>89169</v>
      </c>
      <c r="B1586" s="205" t="n">
        <v>87447</v>
      </c>
      <c r="C1586" s="206" t="s">
        <v>2790</v>
      </c>
      <c r="D1586" s="206" t="s">
        <v>3385</v>
      </c>
      <c r="E1586" s="207" t="s">
        <v>2415</v>
      </c>
      <c r="F1586" s="207" t="s">
        <v>2414</v>
      </c>
      <c r="G1586" s="352" t="n">
        <v>0.2334</v>
      </c>
      <c r="H1586" s="253" t="n">
        <v>78.16</v>
      </c>
      <c r="I1586" s="253" t="s">
        <v>2417</v>
      </c>
      <c r="J1586" s="220" t="n">
        <f aca="false">TRUNC((H1586*G1586),2)</f>
        <v>18.24</v>
      </c>
      <c r="M1586" s="220" t="e">
        <f aca="false">VLOOKUP(B1586,'INS-SIN-SD-10-2023'!A:D,4,0)</f>
        <v>#N/A</v>
      </c>
      <c r="N1586" s="220" t="e">
        <f aca="false">M1586=H1586</f>
        <v>#N/A</v>
      </c>
      <c r="P1586" s="333" t="s">
        <v>2418</v>
      </c>
    </row>
    <row r="1587" customFormat="false" ht="60" hidden="false" customHeight="false" outlineLevel="0" collapsed="false">
      <c r="A1587" s="351" t="n">
        <f aca="false">IF(O1587&lt;&gt;0,O1587,A1586)</f>
        <v>89169</v>
      </c>
      <c r="B1587" s="205" t="n">
        <v>87453</v>
      </c>
      <c r="C1587" s="206" t="s">
        <v>2790</v>
      </c>
      <c r="D1587" s="206" t="s">
        <v>3386</v>
      </c>
      <c r="E1587" s="207" t="s">
        <v>2415</v>
      </c>
      <c r="F1587" s="207" t="s">
        <v>2414</v>
      </c>
      <c r="G1587" s="352" t="n">
        <v>0.2028</v>
      </c>
      <c r="H1587" s="253" t="n">
        <v>73.56</v>
      </c>
      <c r="I1587" s="253" t="s">
        <v>2417</v>
      </c>
      <c r="J1587" s="220" t="n">
        <f aca="false">TRUNC((H1587*G1587),2)</f>
        <v>14.91</v>
      </c>
      <c r="M1587" s="220" t="e">
        <f aca="false">VLOOKUP(B1587,'INS-SIN-SD-10-2023'!A:D,4,0)</f>
        <v>#N/A</v>
      </c>
      <c r="N1587" s="220" t="e">
        <f aca="false">M1587=H1587</f>
        <v>#N/A</v>
      </c>
      <c r="P1587" s="333" t="s">
        <v>2418</v>
      </c>
    </row>
    <row r="1588" customFormat="false" ht="60" hidden="false" customHeight="false" outlineLevel="0" collapsed="false">
      <c r="A1588" s="351" t="n">
        <f aca="false">IF(O1588&lt;&gt;0,O1588,A1587)</f>
        <v>89169</v>
      </c>
      <c r="B1588" s="205" t="n">
        <v>87459</v>
      </c>
      <c r="C1588" s="206" t="s">
        <v>2790</v>
      </c>
      <c r="D1588" s="206" t="s">
        <v>3387</v>
      </c>
      <c r="E1588" s="207" t="s">
        <v>2415</v>
      </c>
      <c r="F1588" s="207" t="s">
        <v>2414</v>
      </c>
      <c r="G1588" s="352" t="n">
        <v>0.247</v>
      </c>
      <c r="H1588" s="253" t="n">
        <v>85.81</v>
      </c>
      <c r="I1588" s="253" t="s">
        <v>2417</v>
      </c>
      <c r="J1588" s="220" t="n">
        <f aca="false">TRUNC((H1588*G1588),2)</f>
        <v>21.19</v>
      </c>
      <c r="M1588" s="220" t="e">
        <f aca="false">VLOOKUP(B1588,'INS-SIN-SD-10-2023'!A:D,4,0)</f>
        <v>#N/A</v>
      </c>
      <c r="N1588" s="220" t="e">
        <f aca="false">M1588=H1588</f>
        <v>#N/A</v>
      </c>
      <c r="P1588" s="333" t="s">
        <v>2418</v>
      </c>
    </row>
    <row r="1589" customFormat="false" ht="60" hidden="false" customHeight="false" outlineLevel="0" collapsed="false">
      <c r="A1589" s="351" t="n">
        <f aca="false">IF(O1589&lt;&gt;0,O1589,A1588)</f>
        <v>89169</v>
      </c>
      <c r="B1589" s="205" t="n">
        <v>87465</v>
      </c>
      <c r="C1589" s="206" t="s">
        <v>2790</v>
      </c>
      <c r="D1589" s="206" t="s">
        <v>3388</v>
      </c>
      <c r="E1589" s="207" t="s">
        <v>2415</v>
      </c>
      <c r="F1589" s="207" t="s">
        <v>2414</v>
      </c>
      <c r="G1589" s="352" t="n">
        <v>0.3168</v>
      </c>
      <c r="H1589" s="253" t="n">
        <v>77.91</v>
      </c>
      <c r="I1589" s="253" t="s">
        <v>2417</v>
      </c>
      <c r="J1589" s="220" t="n">
        <f aca="false">TRUNC((H1589*G1589),2)</f>
        <v>24.68</v>
      </c>
      <c r="M1589" s="220" t="e">
        <f aca="false">VLOOKUP(B1589,'INS-SIN-SD-10-2023'!A:D,4,0)</f>
        <v>#N/A</v>
      </c>
      <c r="N1589" s="220" t="e">
        <f aca="false">M1589=H1589</f>
        <v>#N/A</v>
      </c>
      <c r="P1589" s="333" t="s">
        <v>2418</v>
      </c>
    </row>
    <row r="1590" customFormat="false" ht="30" hidden="false" customHeight="false" outlineLevel="0" collapsed="false">
      <c r="A1590" s="353" t="s">
        <v>388</v>
      </c>
      <c r="B1590" s="354" t="s">
        <v>2411</v>
      </c>
      <c r="C1590" s="355" t="s">
        <v>3389</v>
      </c>
      <c r="D1590" s="355" t="s">
        <v>2863</v>
      </c>
      <c r="E1590" s="356" t="s">
        <v>2414</v>
      </c>
      <c r="F1590" s="356" t="s">
        <v>2415</v>
      </c>
      <c r="G1590" s="357" t="s">
        <v>2416</v>
      </c>
      <c r="H1590" s="358" t="s">
        <v>2417</v>
      </c>
      <c r="I1590" s="350" t="n">
        <f aca="false">SUMIF(A:A,A1590,J:J)</f>
        <v>860.25</v>
      </c>
      <c r="K1590" s="220" t="e">
        <f aca="false">VLOOKUP(A1590,'CMP-SIN-SD-10-2023'!A:D,4,0)</f>
        <v>#N/A</v>
      </c>
      <c r="L1590" s="220" t="e">
        <f aca="false">K1590=I1590</f>
        <v>#N/A</v>
      </c>
      <c r="P1590" s="333" t="s">
        <v>2418</v>
      </c>
    </row>
    <row r="1591" customFormat="false" ht="15" hidden="false" customHeight="false" outlineLevel="0" collapsed="false">
      <c r="A1591" s="351" t="str">
        <f aca="false">IF(O1591&lt;&gt;0,O1591,A1590)</f>
        <v>CCU.04.0023</v>
      </c>
      <c r="B1591" s="205" t="n">
        <v>88309</v>
      </c>
      <c r="C1591" s="206" t="s">
        <v>2863</v>
      </c>
      <c r="D1591" s="206" t="s">
        <v>2623</v>
      </c>
      <c r="E1591" s="207" t="s">
        <v>2415</v>
      </c>
      <c r="F1591" s="207" t="s">
        <v>2502</v>
      </c>
      <c r="G1591" s="352" t="n">
        <v>2.0007</v>
      </c>
      <c r="H1591" s="253" t="n">
        <f aca="false">VLOOKUP(B1591,'CMP-SIN-SD-10-2023'!A:D,4,0)</f>
        <v>29.53</v>
      </c>
      <c r="I1591" s="253" t="s">
        <v>2417</v>
      </c>
      <c r="J1591" s="220" t="n">
        <f aca="false">TRUNC((H1591*G1591),2)</f>
        <v>59.08</v>
      </c>
      <c r="M1591" s="220" t="n">
        <f aca="false">VLOOKUP(B1591,'CMP-SIN-SD-10-2023'!A:D,4,0)</f>
        <v>29.53</v>
      </c>
      <c r="N1591" s="220" t="n">
        <f aca="false">M1591=H1591</f>
        <v>1</v>
      </c>
      <c r="P1591" s="333" t="s">
        <v>2418</v>
      </c>
    </row>
    <row r="1592" customFormat="false" ht="15" hidden="false" customHeight="false" outlineLevel="0" collapsed="false">
      <c r="A1592" s="351" t="str">
        <f aca="false">IF(O1592&lt;&gt;0,O1592,A1591)</f>
        <v>CCU.04.0023</v>
      </c>
      <c r="B1592" s="205" t="n">
        <v>88316</v>
      </c>
      <c r="C1592" s="206" t="s">
        <v>2863</v>
      </c>
      <c r="D1592" s="206" t="s">
        <v>2512</v>
      </c>
      <c r="E1592" s="207" t="s">
        <v>2415</v>
      </c>
      <c r="F1592" s="207" t="s">
        <v>2502</v>
      </c>
      <c r="G1592" s="352" t="n">
        <v>2.04072</v>
      </c>
      <c r="H1592" s="253" t="n">
        <f aca="false">VLOOKUP(B1592,'CMP-SIN-SD-10-2023'!A:D,4,0)</f>
        <v>21.91</v>
      </c>
      <c r="I1592" s="253" t="s">
        <v>2417</v>
      </c>
      <c r="J1592" s="220" t="n">
        <f aca="false">TRUNC((H1592*G1592),2)</f>
        <v>44.71</v>
      </c>
      <c r="M1592" s="220" t="n">
        <f aca="false">VLOOKUP(B1592,'CMP-SIN-SD-10-2023'!A:D,4,0)</f>
        <v>21.91</v>
      </c>
      <c r="N1592" s="220" t="n">
        <f aca="false">M1592=H1592</f>
        <v>1</v>
      </c>
      <c r="P1592" s="333" t="s">
        <v>2418</v>
      </c>
    </row>
    <row r="1593" customFormat="false" ht="15" hidden="false" customHeight="false" outlineLevel="0" collapsed="false">
      <c r="A1593" s="351" t="str">
        <f aca="false">IF(O1593&lt;&gt;0,O1593,A1592)</f>
        <v>CCU.04.0023</v>
      </c>
      <c r="B1593" s="205" t="n">
        <v>10631</v>
      </c>
      <c r="C1593" s="206" t="s">
        <v>2863</v>
      </c>
      <c r="D1593" s="206" t="s">
        <v>3390</v>
      </c>
      <c r="E1593" s="207" t="s">
        <v>2415</v>
      </c>
      <c r="F1593" s="207" t="s">
        <v>2438</v>
      </c>
      <c r="G1593" s="352" t="n">
        <v>0.006</v>
      </c>
      <c r="H1593" s="253" t="n">
        <v>418.44</v>
      </c>
      <c r="I1593" s="253" t="s">
        <v>2417</v>
      </c>
      <c r="J1593" s="220" t="n">
        <f aca="false">TRUNC((H1593*G1593),2)</f>
        <v>2.51</v>
      </c>
      <c r="M1593" s="220" t="e">
        <f aca="false">VLOOKUP(B1593,'INS-SIN-SD-10-2023'!A:D,4,0)</f>
        <v>#N/A</v>
      </c>
      <c r="N1593" s="220" t="e">
        <f aca="false">M1593=H1593</f>
        <v>#N/A</v>
      </c>
      <c r="P1593" s="333" t="s">
        <v>3391</v>
      </c>
    </row>
    <row r="1594" customFormat="false" ht="30" hidden="false" customHeight="false" outlineLevel="0" collapsed="false">
      <c r="A1594" s="351" t="str">
        <f aca="false">IF(O1594&lt;&gt;0,O1594,A1593)</f>
        <v>CCU.04.0023</v>
      </c>
      <c r="B1594" s="205" t="n">
        <v>30569</v>
      </c>
      <c r="C1594" s="206" t="s">
        <v>2863</v>
      </c>
      <c r="D1594" s="206" t="s">
        <v>3392</v>
      </c>
      <c r="E1594" s="207" t="s">
        <v>2415</v>
      </c>
      <c r="F1594" s="207" t="s">
        <v>2414</v>
      </c>
      <c r="G1594" s="352" t="n">
        <v>1</v>
      </c>
      <c r="H1594" s="253" t="n">
        <v>753.95</v>
      </c>
      <c r="I1594" s="253" t="s">
        <v>2417</v>
      </c>
      <c r="J1594" s="220" t="n">
        <f aca="false">TRUNC((H1594*G1594),2)</f>
        <v>753.95</v>
      </c>
      <c r="M1594" s="220" t="e">
        <f aca="false">VLOOKUP(B1594,'INS-SIN-SD-10-2023'!A:D,4,0)</f>
        <v>#N/A</v>
      </c>
      <c r="N1594" s="220" t="e">
        <f aca="false">M1594=H1594</f>
        <v>#N/A</v>
      </c>
      <c r="P1594" s="333" t="s">
        <v>3391</v>
      </c>
    </row>
    <row r="1595" customFormat="false" ht="45" hidden="false" customHeight="false" outlineLevel="0" collapsed="false">
      <c r="A1595" s="353" t="s">
        <v>185</v>
      </c>
      <c r="B1595" s="354" t="s">
        <v>2411</v>
      </c>
      <c r="C1595" s="355" t="s">
        <v>3393</v>
      </c>
      <c r="D1595" s="355" t="s">
        <v>2954</v>
      </c>
      <c r="E1595" s="356" t="s">
        <v>2414</v>
      </c>
      <c r="F1595" s="356" t="s">
        <v>2415</v>
      </c>
      <c r="G1595" s="357" t="s">
        <v>2416</v>
      </c>
      <c r="H1595" s="358" t="s">
        <v>2417</v>
      </c>
      <c r="I1595" s="350" t="n">
        <f aca="false">SUMIF(A:A,A1595,J:J)</f>
        <v>452.85</v>
      </c>
      <c r="K1595" s="220" t="e">
        <f aca="false">VLOOKUP(A1595,'CMP-SIN-SD-10-2023'!A:D,4,0)</f>
        <v>#N/A</v>
      </c>
      <c r="L1595" s="220" t="e">
        <f aca="false">K1595=I1595</f>
        <v>#N/A</v>
      </c>
      <c r="P1595" s="333" t="s">
        <v>2418</v>
      </c>
    </row>
    <row r="1596" customFormat="false" ht="15" hidden="false" customHeight="false" outlineLevel="0" collapsed="false">
      <c r="A1596" s="351" t="str">
        <f aca="false">IF(O1596&lt;&gt;0,O1596,A1595)</f>
        <v>CCU.04.0028</v>
      </c>
      <c r="B1596" s="205" t="n">
        <v>88315</v>
      </c>
      <c r="C1596" s="206" t="s">
        <v>2954</v>
      </c>
      <c r="D1596" s="206" t="s">
        <v>2864</v>
      </c>
      <c r="E1596" s="207" t="s">
        <v>2415</v>
      </c>
      <c r="F1596" s="207" t="s">
        <v>2502</v>
      </c>
      <c r="G1596" s="352" t="n">
        <v>4.12</v>
      </c>
      <c r="H1596" s="253" t="n">
        <f aca="false">VLOOKUP(B1596,'CMP-SIN-SD-10-2023'!A:D,4,0)</f>
        <v>29.32</v>
      </c>
      <c r="I1596" s="253" t="s">
        <v>2417</v>
      </c>
      <c r="J1596" s="220" t="n">
        <f aca="false">TRUNC((H1596*G1596),2)</f>
        <v>120.79</v>
      </c>
      <c r="M1596" s="220" t="n">
        <f aca="false">VLOOKUP(B1596,'CMP-SIN-SD-10-2023'!A:D,4,0)</f>
        <v>29.32</v>
      </c>
      <c r="N1596" s="220" t="n">
        <f aca="false">M1596=H1596</f>
        <v>1</v>
      </c>
      <c r="P1596" s="333" t="s">
        <v>2418</v>
      </c>
    </row>
    <row r="1597" customFormat="false" ht="15" hidden="false" customHeight="false" outlineLevel="0" collapsed="false">
      <c r="A1597" s="351" t="str">
        <f aca="false">IF(O1597&lt;&gt;0,O1597,A1596)</f>
        <v>CCU.04.0028</v>
      </c>
      <c r="B1597" s="205" t="n">
        <v>88316</v>
      </c>
      <c r="C1597" s="206" t="s">
        <v>2954</v>
      </c>
      <c r="D1597" s="206" t="s">
        <v>2512</v>
      </c>
      <c r="E1597" s="207" t="s">
        <v>2415</v>
      </c>
      <c r="F1597" s="207" t="s">
        <v>2502</v>
      </c>
      <c r="G1597" s="352" t="n">
        <v>4.12</v>
      </c>
      <c r="H1597" s="253" t="n">
        <f aca="false">VLOOKUP(B1597,'CMP-SIN-SD-10-2023'!A:D,4,0)</f>
        <v>21.91</v>
      </c>
      <c r="I1597" s="253" t="s">
        <v>2417</v>
      </c>
      <c r="J1597" s="220" t="n">
        <f aca="false">TRUNC((H1597*G1597),2)</f>
        <v>90.26</v>
      </c>
      <c r="M1597" s="220" t="n">
        <f aca="false">VLOOKUP(B1597,'CMP-SIN-SD-10-2023'!A:D,4,0)</f>
        <v>21.91</v>
      </c>
      <c r="N1597" s="220" t="n">
        <f aca="false">M1597=H1597</f>
        <v>1</v>
      </c>
      <c r="P1597" s="333" t="s">
        <v>2418</v>
      </c>
    </row>
    <row r="1598" customFormat="false" ht="15" hidden="false" customHeight="false" outlineLevel="0" collapsed="false">
      <c r="A1598" s="351" t="str">
        <f aca="false">IF(O1598&lt;&gt;0,O1598,A1597)</f>
        <v>CCU.04.0028</v>
      </c>
      <c r="B1598" s="205" t="n">
        <v>22</v>
      </c>
      <c r="C1598" s="206" t="s">
        <v>2954</v>
      </c>
      <c r="D1598" s="206" t="s">
        <v>2888</v>
      </c>
      <c r="E1598" s="207" t="s">
        <v>2415</v>
      </c>
      <c r="F1598" s="207" t="s">
        <v>2515</v>
      </c>
      <c r="G1598" s="352" t="n">
        <v>12</v>
      </c>
      <c r="H1598" s="253" t="n">
        <v>20.15</v>
      </c>
      <c r="I1598" s="253" t="s">
        <v>2417</v>
      </c>
      <c r="J1598" s="220" t="n">
        <f aca="false">TRUNC((H1598*G1598),2)</f>
        <v>241.8</v>
      </c>
      <c r="M1598" s="220" t="e">
        <f aca="false">VLOOKUP(B1598,'INS-SIN-SD-10-2023'!A:D,4,0)</f>
        <v>#N/A</v>
      </c>
      <c r="N1598" s="220" t="e">
        <f aca="false">M1598=H1598</f>
        <v>#N/A</v>
      </c>
      <c r="P1598" s="333" t="s">
        <v>2887</v>
      </c>
    </row>
    <row r="1599" customFormat="false" ht="60" hidden="false" customHeight="false" outlineLevel="0" collapsed="false">
      <c r="A1599" s="353" t="n">
        <v>87755</v>
      </c>
      <c r="B1599" s="354" t="s">
        <v>2411</v>
      </c>
      <c r="C1599" s="355" t="s">
        <v>3394</v>
      </c>
      <c r="D1599" s="355" t="s">
        <v>3395</v>
      </c>
      <c r="E1599" s="356" t="s">
        <v>2414</v>
      </c>
      <c r="F1599" s="356" t="s">
        <v>2415</v>
      </c>
      <c r="G1599" s="357" t="s">
        <v>2416</v>
      </c>
      <c r="H1599" s="358" t="s">
        <v>2417</v>
      </c>
      <c r="I1599" s="350" t="n">
        <f aca="false">SUMIF(A:A,A1599,J:J)</f>
        <v>53.96</v>
      </c>
      <c r="K1599" s="220" t="n">
        <f aca="false">VLOOKUP(A1599,'CMP-SIN-SD-10-2023'!A:D,4,0)</f>
        <v>53.96</v>
      </c>
      <c r="L1599" s="220" t="n">
        <f aca="false">K1599=I1599</f>
        <v>1</v>
      </c>
      <c r="P1599" s="333" t="s">
        <v>2418</v>
      </c>
    </row>
    <row r="1600" customFormat="false" ht="45" hidden="false" customHeight="false" outlineLevel="0" collapsed="false">
      <c r="A1600" s="351" t="n">
        <f aca="false">IF(O1600&lt;&gt;0,O1600,A1599)</f>
        <v>87755</v>
      </c>
      <c r="B1600" s="205" t="n">
        <v>87301</v>
      </c>
      <c r="C1600" s="206" t="s">
        <v>3395</v>
      </c>
      <c r="D1600" s="206" t="s">
        <v>2980</v>
      </c>
      <c r="E1600" s="207" t="s">
        <v>2415</v>
      </c>
      <c r="F1600" s="207" t="s">
        <v>2438</v>
      </c>
      <c r="G1600" s="352" t="n">
        <v>0.0431</v>
      </c>
      <c r="H1600" s="253" t="n">
        <f aca="false">VLOOKUP(B1600,'CMP-SIN-SD-10-2023'!A:D,4,0)</f>
        <v>691.86</v>
      </c>
      <c r="I1600" s="253" t="s">
        <v>2417</v>
      </c>
      <c r="J1600" s="220" t="n">
        <f aca="false">TRUNC((H1600*G1600),2)</f>
        <v>29.81</v>
      </c>
      <c r="M1600" s="220" t="n">
        <f aca="false">VLOOKUP(B1600,'CMP-SIN-SD-10-2023'!A:D,4,0)</f>
        <v>691.86</v>
      </c>
      <c r="N1600" s="220" t="n">
        <f aca="false">M1600=H1600</f>
        <v>1</v>
      </c>
      <c r="P1600" s="333" t="s">
        <v>2418</v>
      </c>
    </row>
    <row r="1601" customFormat="false" ht="15" hidden="false" customHeight="false" outlineLevel="0" collapsed="false">
      <c r="A1601" s="351" t="n">
        <f aca="false">IF(O1601&lt;&gt;0,O1601,A1600)</f>
        <v>87755</v>
      </c>
      <c r="B1601" s="205" t="n">
        <v>88309</v>
      </c>
      <c r="C1601" s="206" t="s">
        <v>3395</v>
      </c>
      <c r="D1601" s="206" t="s">
        <v>2623</v>
      </c>
      <c r="E1601" s="207" t="s">
        <v>2415</v>
      </c>
      <c r="F1601" s="207" t="s">
        <v>2502</v>
      </c>
      <c r="G1601" s="352" t="n">
        <v>0.589</v>
      </c>
      <c r="H1601" s="253" t="n">
        <f aca="false">VLOOKUP(B1601,'CMP-SIN-SD-10-2023'!A:D,4,0)</f>
        <v>29.53</v>
      </c>
      <c r="I1601" s="253" t="s">
        <v>2417</v>
      </c>
      <c r="J1601" s="220" t="n">
        <f aca="false">TRUNC((H1601*G1601),2)</f>
        <v>17.39</v>
      </c>
      <c r="M1601" s="220" t="n">
        <f aca="false">VLOOKUP(B1601,'CMP-SIN-SD-10-2023'!A:D,4,0)</f>
        <v>29.53</v>
      </c>
      <c r="N1601" s="220" t="n">
        <f aca="false">M1601=H1601</f>
        <v>1</v>
      </c>
      <c r="P1601" s="333" t="s">
        <v>2418</v>
      </c>
    </row>
    <row r="1602" customFormat="false" ht="15" hidden="false" customHeight="false" outlineLevel="0" collapsed="false">
      <c r="A1602" s="351" t="n">
        <f aca="false">IF(O1602&lt;&gt;0,O1602,A1601)</f>
        <v>87755</v>
      </c>
      <c r="B1602" s="205" t="n">
        <v>88316</v>
      </c>
      <c r="C1602" s="206" t="s">
        <v>3395</v>
      </c>
      <c r="D1602" s="206" t="s">
        <v>2512</v>
      </c>
      <c r="E1602" s="207" t="s">
        <v>2415</v>
      </c>
      <c r="F1602" s="207" t="s">
        <v>2502</v>
      </c>
      <c r="G1602" s="352" t="n">
        <v>0.294</v>
      </c>
      <c r="H1602" s="253" t="n">
        <f aca="false">VLOOKUP(B1602,'CMP-SIN-SD-10-2023'!A:D,4,0)</f>
        <v>21.91</v>
      </c>
      <c r="I1602" s="253" t="s">
        <v>2417</v>
      </c>
      <c r="J1602" s="220" t="n">
        <f aca="false">TRUNC((H1602*G1602),2)</f>
        <v>6.44</v>
      </c>
      <c r="M1602" s="220" t="n">
        <f aca="false">VLOOKUP(B1602,'CMP-SIN-SD-10-2023'!A:D,4,0)</f>
        <v>21.91</v>
      </c>
      <c r="N1602" s="220" t="n">
        <f aca="false">M1602=H1602</f>
        <v>1</v>
      </c>
      <c r="P1602" s="333" t="s">
        <v>2418</v>
      </c>
    </row>
    <row r="1603" customFormat="false" ht="15" hidden="false" customHeight="false" outlineLevel="0" collapsed="false">
      <c r="A1603" s="351" t="n">
        <f aca="false">IF(O1603&lt;&gt;0,O1603,A1602)</f>
        <v>87755</v>
      </c>
      <c r="B1603" s="205" t="n">
        <v>1379</v>
      </c>
      <c r="C1603" s="206" t="s">
        <v>3395</v>
      </c>
      <c r="D1603" s="206" t="s">
        <v>2956</v>
      </c>
      <c r="E1603" s="207" t="s">
        <v>2415</v>
      </c>
      <c r="F1603" s="207" t="s">
        <v>2515</v>
      </c>
      <c r="G1603" s="352" t="n">
        <v>0.5</v>
      </c>
      <c r="H1603" s="253" t="n">
        <f aca="false">VLOOKUP(B1603,'INS-SIN-SD-10-2023'!A:D,4,0)</f>
        <v>0.64</v>
      </c>
      <c r="I1603" s="253" t="s">
        <v>2417</v>
      </c>
      <c r="J1603" s="220" t="n">
        <f aca="false">TRUNC((H1603*G1603),2)</f>
        <v>0.32</v>
      </c>
      <c r="M1603" s="220" t="n">
        <f aca="false">VLOOKUP(B1603,'INS-SIN-SD-10-2023'!A:D,4,0)</f>
        <v>0.64</v>
      </c>
      <c r="N1603" s="220" t="n">
        <f aca="false">M1603=H1603</f>
        <v>1</v>
      </c>
      <c r="P1603" s="333" t="s">
        <v>2492</v>
      </c>
    </row>
    <row r="1604" customFormat="false" ht="75" hidden="false" customHeight="false" outlineLevel="0" collapsed="false">
      <c r="A1604" s="353" t="n">
        <v>99839</v>
      </c>
      <c r="B1604" s="354" t="s">
        <v>2411</v>
      </c>
      <c r="C1604" s="355" t="s">
        <v>3396</v>
      </c>
      <c r="D1604" s="355" t="s">
        <v>3397</v>
      </c>
      <c r="E1604" s="356" t="s">
        <v>2440</v>
      </c>
      <c r="F1604" s="356" t="s">
        <v>2415</v>
      </c>
      <c r="G1604" s="357" t="s">
        <v>2416</v>
      </c>
      <c r="H1604" s="358" t="s">
        <v>2417</v>
      </c>
      <c r="I1604" s="350" t="n">
        <f aca="false">SUMIF(A:A,A1604,J:J)</f>
        <v>501.18</v>
      </c>
      <c r="K1604" s="220" t="n">
        <f aca="false">VLOOKUP(A1604,'CMP-SIN-SD-10-2023'!A:D,4,0)</f>
        <v>501.18</v>
      </c>
      <c r="L1604" s="220" t="n">
        <f aca="false">K1604=I1604</f>
        <v>1</v>
      </c>
      <c r="P1604" s="333" t="s">
        <v>2418</v>
      </c>
    </row>
    <row r="1605" customFormat="false" ht="15" hidden="false" customHeight="false" outlineLevel="0" collapsed="false">
      <c r="A1605" s="351" t="n">
        <f aca="false">IF(O1605&lt;&gt;0,O1605,A1604)</f>
        <v>99839</v>
      </c>
      <c r="B1605" s="205" t="n">
        <v>88251</v>
      </c>
      <c r="C1605" s="206" t="s">
        <v>3398</v>
      </c>
      <c r="D1605" s="206" t="s">
        <v>3123</v>
      </c>
      <c r="E1605" s="207" t="s">
        <v>2415</v>
      </c>
      <c r="F1605" s="207" t="s">
        <v>2502</v>
      </c>
      <c r="G1605" s="352" t="n">
        <v>4.748</v>
      </c>
      <c r="H1605" s="253" t="n">
        <f aca="false">VLOOKUP(B1605,'CMP-SIN-SD-10-2023'!A:D,4,0)</f>
        <v>22.75</v>
      </c>
      <c r="I1605" s="253" t="s">
        <v>2417</v>
      </c>
      <c r="J1605" s="220" t="n">
        <f aca="false">TRUNC((H1605*G1605),2)</f>
        <v>108.01</v>
      </c>
      <c r="M1605" s="220" t="n">
        <f aca="false">VLOOKUP(B1605,'CMP-SIN-SD-10-2023'!A:D,4,0)</f>
        <v>22.75</v>
      </c>
      <c r="N1605" s="220" t="n">
        <f aca="false">M1605=H1605</f>
        <v>1</v>
      </c>
      <c r="P1605" s="333" t="s">
        <v>2418</v>
      </c>
    </row>
    <row r="1606" customFormat="false" ht="15" hidden="false" customHeight="false" outlineLevel="0" collapsed="false">
      <c r="A1606" s="351" t="n">
        <f aca="false">IF(O1606&lt;&gt;0,O1606,A1605)</f>
        <v>99839</v>
      </c>
      <c r="B1606" s="205" t="n">
        <v>88315</v>
      </c>
      <c r="C1606" s="206" t="s">
        <v>3398</v>
      </c>
      <c r="D1606" s="206" t="s">
        <v>2864</v>
      </c>
      <c r="E1606" s="207" t="s">
        <v>2415</v>
      </c>
      <c r="F1606" s="207" t="s">
        <v>2502</v>
      </c>
      <c r="G1606" s="352" t="n">
        <v>5.78</v>
      </c>
      <c r="H1606" s="253" t="n">
        <f aca="false">VLOOKUP(B1606,'CMP-SIN-SD-10-2023'!A:D,4,0)</f>
        <v>29.32</v>
      </c>
      <c r="I1606" s="253" t="s">
        <v>2417</v>
      </c>
      <c r="J1606" s="220" t="n">
        <f aca="false">TRUNC((H1606*G1606),2)</f>
        <v>169.46</v>
      </c>
      <c r="M1606" s="220" t="n">
        <f aca="false">VLOOKUP(B1606,'CMP-SIN-SD-10-2023'!A:D,4,0)</f>
        <v>29.32</v>
      </c>
      <c r="N1606" s="220" t="n">
        <f aca="false">M1606=H1606</f>
        <v>1</v>
      </c>
      <c r="P1606" s="333" t="s">
        <v>2418</v>
      </c>
    </row>
    <row r="1607" customFormat="false" ht="30" hidden="false" customHeight="false" outlineLevel="0" collapsed="false">
      <c r="A1607" s="351" t="n">
        <f aca="false">IF(O1607&lt;&gt;0,O1607,A1606)</f>
        <v>99839</v>
      </c>
      <c r="B1607" s="205" t="n">
        <v>546</v>
      </c>
      <c r="C1607" s="206" t="s">
        <v>3398</v>
      </c>
      <c r="D1607" s="206" t="s">
        <v>3399</v>
      </c>
      <c r="E1607" s="207" t="s">
        <v>2415</v>
      </c>
      <c r="F1607" s="207" t="s">
        <v>2515</v>
      </c>
      <c r="G1607" s="352" t="n">
        <v>9.224</v>
      </c>
      <c r="H1607" s="253" t="n">
        <f aca="false">VLOOKUP(B1607,'INS-SIN-SD-10-2023'!A:D,4,0)</f>
        <v>9.97</v>
      </c>
      <c r="I1607" s="253" t="s">
        <v>2417</v>
      </c>
      <c r="J1607" s="220" t="n">
        <f aca="false">TRUNC((H1607*G1607),2)</f>
        <v>91.96</v>
      </c>
      <c r="M1607" s="220" t="n">
        <f aca="false">VLOOKUP(B1607,'INS-SIN-SD-10-2023'!A:D,4,0)</f>
        <v>9.97</v>
      </c>
      <c r="N1607" s="220" t="n">
        <f aca="false">M1607=H1607</f>
        <v>1</v>
      </c>
      <c r="P1607" s="333" t="s">
        <v>2492</v>
      </c>
    </row>
    <row r="1608" customFormat="false" ht="30" hidden="false" customHeight="false" outlineLevel="0" collapsed="false">
      <c r="A1608" s="351" t="n">
        <f aca="false">IF(O1608&lt;&gt;0,O1608,A1607)</f>
        <v>99839</v>
      </c>
      <c r="B1608" s="205" t="n">
        <v>1332</v>
      </c>
      <c r="C1608" s="206" t="s">
        <v>3398</v>
      </c>
      <c r="D1608" s="206" t="s">
        <v>2822</v>
      </c>
      <c r="E1608" s="207" t="s">
        <v>2415</v>
      </c>
      <c r="F1608" s="207" t="s">
        <v>2515</v>
      </c>
      <c r="G1608" s="352" t="n">
        <v>0.896</v>
      </c>
      <c r="H1608" s="253" t="n">
        <f aca="false">VLOOKUP(B1608,'INS-SIN-SD-10-2023'!A:D,4,0)</f>
        <v>7.71</v>
      </c>
      <c r="I1608" s="253" t="s">
        <v>2417</v>
      </c>
      <c r="J1608" s="220" t="n">
        <f aca="false">TRUNC((H1608*G1608),2)</f>
        <v>6.9</v>
      </c>
      <c r="M1608" s="220" t="n">
        <f aca="false">VLOOKUP(B1608,'INS-SIN-SD-10-2023'!A:D,4,0)</f>
        <v>7.71</v>
      </c>
      <c r="N1608" s="220" t="n">
        <f aca="false">M1608=H1608</f>
        <v>1</v>
      </c>
      <c r="P1608" s="333" t="s">
        <v>2492</v>
      </c>
    </row>
    <row r="1609" customFormat="false" ht="15" hidden="false" customHeight="false" outlineLevel="0" collapsed="false">
      <c r="A1609" s="351" t="n">
        <f aca="false">IF(O1609&lt;&gt;0,O1609,A1608)</f>
        <v>99839</v>
      </c>
      <c r="B1609" s="205" t="n">
        <v>11002</v>
      </c>
      <c r="C1609" s="206" t="s">
        <v>3398</v>
      </c>
      <c r="D1609" s="206" t="s">
        <v>3124</v>
      </c>
      <c r="E1609" s="207" t="s">
        <v>2415</v>
      </c>
      <c r="F1609" s="207" t="s">
        <v>2515</v>
      </c>
      <c r="G1609" s="352" t="n">
        <v>0.071</v>
      </c>
      <c r="H1609" s="253" t="n">
        <f aca="false">VLOOKUP(B1609,'INS-SIN-SD-10-2023'!A:D,4,0)</f>
        <v>38.41</v>
      </c>
      <c r="I1609" s="253" t="s">
        <v>2417</v>
      </c>
      <c r="J1609" s="220" t="n">
        <f aca="false">TRUNC((H1609*G1609),2)</f>
        <v>2.72</v>
      </c>
      <c r="M1609" s="220" t="n">
        <f aca="false">VLOOKUP(B1609,'INS-SIN-SD-10-2023'!A:D,4,0)</f>
        <v>38.41</v>
      </c>
      <c r="N1609" s="220" t="n">
        <f aca="false">M1609=H1609</f>
        <v>1</v>
      </c>
      <c r="P1609" s="333" t="s">
        <v>2492</v>
      </c>
    </row>
    <row r="1610" customFormat="false" ht="30" hidden="false" customHeight="false" outlineLevel="0" collapsed="false">
      <c r="A1610" s="351" t="n">
        <f aca="false">IF(O1610&lt;&gt;0,O1610,A1609)</f>
        <v>99839</v>
      </c>
      <c r="B1610" s="205" t="n">
        <v>11964</v>
      </c>
      <c r="C1610" s="206" t="s">
        <v>3398</v>
      </c>
      <c r="D1610" s="206" t="s">
        <v>3125</v>
      </c>
      <c r="E1610" s="207" t="s">
        <v>2415</v>
      </c>
      <c r="F1610" s="207" t="s">
        <v>2430</v>
      </c>
      <c r="G1610" s="352" t="n">
        <v>3.333</v>
      </c>
      <c r="H1610" s="253" t="n">
        <f aca="false">VLOOKUP(B1610,'INS-SIN-SD-10-2023'!A:D,4,0)</f>
        <v>2.68</v>
      </c>
      <c r="I1610" s="253" t="s">
        <v>2417</v>
      </c>
      <c r="J1610" s="220" t="n">
        <f aca="false">TRUNC((H1610*G1610),2)</f>
        <v>8.93</v>
      </c>
      <c r="M1610" s="220" t="n">
        <f aca="false">VLOOKUP(B1610,'INS-SIN-SD-10-2023'!A:D,4,0)</f>
        <v>2.68</v>
      </c>
      <c r="N1610" s="220" t="n">
        <f aca="false">M1610=H1610</f>
        <v>1</v>
      </c>
      <c r="P1610" s="333" t="s">
        <v>2492</v>
      </c>
    </row>
    <row r="1611" customFormat="false" ht="30" hidden="false" customHeight="false" outlineLevel="0" collapsed="false">
      <c r="A1611" s="351" t="n">
        <f aca="false">IF(O1611&lt;&gt;0,O1611,A1610)</f>
        <v>99839</v>
      </c>
      <c r="B1611" s="205" t="n">
        <v>21012</v>
      </c>
      <c r="C1611" s="206" t="s">
        <v>3398</v>
      </c>
      <c r="D1611" s="206" t="s">
        <v>3129</v>
      </c>
      <c r="E1611" s="207" t="s">
        <v>2415</v>
      </c>
      <c r="F1611" s="207" t="s">
        <v>2440</v>
      </c>
      <c r="G1611" s="352" t="n">
        <v>0.9</v>
      </c>
      <c r="H1611" s="253" t="n">
        <f aca="false">VLOOKUP(B1611,'INS-SIN-SD-10-2023'!A:D,4,0)</f>
        <v>50.47</v>
      </c>
      <c r="I1611" s="253" t="s">
        <v>2417</v>
      </c>
      <c r="J1611" s="220" t="n">
        <f aca="false">TRUNC((H1611*G1611),2)</f>
        <v>45.42</v>
      </c>
      <c r="M1611" s="220" t="n">
        <f aca="false">VLOOKUP(B1611,'INS-SIN-SD-10-2023'!A:D,4,0)</f>
        <v>50.47</v>
      </c>
      <c r="N1611" s="220" t="n">
        <f aca="false">M1611=H1611</f>
        <v>1</v>
      </c>
      <c r="P1611" s="333" t="s">
        <v>2492</v>
      </c>
    </row>
    <row r="1612" customFormat="false" ht="30" hidden="false" customHeight="false" outlineLevel="0" collapsed="false">
      <c r="A1612" s="351" t="n">
        <f aca="false">IF(O1612&lt;&gt;0,O1612,A1611)</f>
        <v>99839</v>
      </c>
      <c r="B1612" s="205" t="n">
        <v>21013</v>
      </c>
      <c r="C1612" s="206" t="s">
        <v>3398</v>
      </c>
      <c r="D1612" s="206" t="s">
        <v>3400</v>
      </c>
      <c r="E1612" s="207" t="s">
        <v>2415</v>
      </c>
      <c r="F1612" s="207" t="s">
        <v>2440</v>
      </c>
      <c r="G1612" s="352" t="n">
        <v>1.029</v>
      </c>
      <c r="H1612" s="253" t="n">
        <f aca="false">VLOOKUP(B1612,'INS-SIN-SD-10-2023'!A:D,4,0)</f>
        <v>65.87</v>
      </c>
      <c r="I1612" s="253" t="s">
        <v>2417</v>
      </c>
      <c r="J1612" s="220" t="n">
        <f aca="false">TRUNC((H1612*G1612),2)</f>
        <v>67.78</v>
      </c>
      <c r="M1612" s="220" t="n">
        <f aca="false">VLOOKUP(B1612,'INS-SIN-SD-10-2023'!A:D,4,0)</f>
        <v>65.87</v>
      </c>
      <c r="N1612" s="220" t="n">
        <f aca="false">M1612=H1612</f>
        <v>1</v>
      </c>
      <c r="P1612" s="333" t="s">
        <v>2492</v>
      </c>
    </row>
    <row r="1613" customFormat="false" ht="45" hidden="false" customHeight="false" outlineLevel="0" collapsed="false">
      <c r="A1613" s="353" t="s">
        <v>462</v>
      </c>
      <c r="B1613" s="354" t="s">
        <v>2411</v>
      </c>
      <c r="C1613" s="355" t="s">
        <v>3401</v>
      </c>
      <c r="D1613" s="355" t="s">
        <v>3003</v>
      </c>
      <c r="E1613" s="356" t="s">
        <v>2430</v>
      </c>
      <c r="F1613" s="356" t="s">
        <v>2415</v>
      </c>
      <c r="G1613" s="357" t="s">
        <v>2416</v>
      </c>
      <c r="H1613" s="358" t="s">
        <v>2417</v>
      </c>
      <c r="I1613" s="350" t="n">
        <f aca="false">SUMIF(A:A,A1613,J:J)</f>
        <v>153.92</v>
      </c>
      <c r="K1613" s="220" t="e">
        <f aca="false">VLOOKUP(A1613,'CMP-SIN-SD-10-2023'!A:D,4,0)</f>
        <v>#N/A</v>
      </c>
      <c r="L1613" s="220" t="e">
        <f aca="false">K1613=I1613</f>
        <v>#N/A</v>
      </c>
      <c r="P1613" s="333" t="s">
        <v>2418</v>
      </c>
    </row>
    <row r="1614" customFormat="false" ht="45" hidden="false" customHeight="false" outlineLevel="0" collapsed="false">
      <c r="A1614" s="351" t="str">
        <f aca="false">IF(O1614&lt;&gt;0,O1614,A1613)</f>
        <v>CCU.04.0006</v>
      </c>
      <c r="B1614" s="205" t="n">
        <v>87342</v>
      </c>
      <c r="C1614" s="206" t="s">
        <v>3003</v>
      </c>
      <c r="D1614" s="206" t="s">
        <v>3402</v>
      </c>
      <c r="E1614" s="207" t="s">
        <v>2415</v>
      </c>
      <c r="F1614" s="207" t="s">
        <v>2438</v>
      </c>
      <c r="G1614" s="352" t="n">
        <v>0.002</v>
      </c>
      <c r="H1614" s="253" t="n">
        <f aca="false">VLOOKUP(B1614,'CMP-SIN-SD-10-2023'!A:D,4,0)</f>
        <v>769.19</v>
      </c>
      <c r="I1614" s="253" t="s">
        <v>2417</v>
      </c>
      <c r="J1614" s="220" t="n">
        <f aca="false">TRUNC((H1614*G1614),2)</f>
        <v>1.53</v>
      </c>
      <c r="M1614" s="220" t="n">
        <f aca="false">VLOOKUP(B1614,'CMP-SIN-SD-10-2023'!A:D,4,0)</f>
        <v>769.19</v>
      </c>
      <c r="N1614" s="220" t="n">
        <f aca="false">M1614=H1614</f>
        <v>1</v>
      </c>
      <c r="P1614" s="333" t="s">
        <v>2418</v>
      </c>
    </row>
    <row r="1615" customFormat="false" ht="15" hidden="false" customHeight="false" outlineLevel="0" collapsed="false">
      <c r="A1615" s="351" t="str">
        <f aca="false">IF(O1615&lt;&gt;0,O1615,A1614)</f>
        <v>CCU.04.0006</v>
      </c>
      <c r="B1615" s="205" t="n">
        <v>88309</v>
      </c>
      <c r="C1615" s="206" t="s">
        <v>3003</v>
      </c>
      <c r="D1615" s="206" t="s">
        <v>2623</v>
      </c>
      <c r="E1615" s="207" t="s">
        <v>2415</v>
      </c>
      <c r="F1615" s="207" t="s">
        <v>2502</v>
      </c>
      <c r="G1615" s="352" t="n">
        <v>0.29</v>
      </c>
      <c r="H1615" s="253" t="n">
        <f aca="false">VLOOKUP(B1615,'CMP-SIN-SD-10-2023'!A:D,4,0)</f>
        <v>29.53</v>
      </c>
      <c r="I1615" s="253" t="s">
        <v>2417</v>
      </c>
      <c r="J1615" s="220" t="n">
        <f aca="false">TRUNC((H1615*G1615),2)</f>
        <v>8.56</v>
      </c>
      <c r="M1615" s="220" t="n">
        <f aca="false">VLOOKUP(B1615,'CMP-SIN-SD-10-2023'!A:D,4,0)</f>
        <v>29.53</v>
      </c>
      <c r="N1615" s="220" t="n">
        <f aca="false">M1615=H1615</f>
        <v>1</v>
      </c>
      <c r="P1615" s="333" t="s">
        <v>2418</v>
      </c>
    </row>
    <row r="1616" customFormat="false" ht="15" hidden="false" customHeight="false" outlineLevel="0" collapsed="false">
      <c r="A1616" s="351" t="str">
        <f aca="false">IF(O1616&lt;&gt;0,O1616,A1615)</f>
        <v>CCU.04.0006</v>
      </c>
      <c r="B1616" s="205" t="n">
        <v>88315</v>
      </c>
      <c r="C1616" s="206" t="s">
        <v>3003</v>
      </c>
      <c r="D1616" s="206" t="s">
        <v>2864</v>
      </c>
      <c r="E1616" s="207" t="s">
        <v>2415</v>
      </c>
      <c r="F1616" s="207" t="s">
        <v>2502</v>
      </c>
      <c r="G1616" s="352" t="n">
        <v>0.36</v>
      </c>
      <c r="H1616" s="253" t="n">
        <f aca="false">VLOOKUP(B1616,'CMP-SIN-SD-10-2023'!A:D,4,0)</f>
        <v>29.32</v>
      </c>
      <c r="I1616" s="253" t="s">
        <v>2417</v>
      </c>
      <c r="J1616" s="220" t="n">
        <f aca="false">TRUNC((H1616*G1616),2)</f>
        <v>10.55</v>
      </c>
      <c r="M1616" s="220" t="n">
        <f aca="false">VLOOKUP(B1616,'CMP-SIN-SD-10-2023'!A:D,4,0)</f>
        <v>29.32</v>
      </c>
      <c r="N1616" s="220" t="n">
        <f aca="false">M1616=H1616</f>
        <v>1</v>
      </c>
      <c r="P1616" s="333" t="s">
        <v>2418</v>
      </c>
    </row>
    <row r="1617" customFormat="false" ht="15" hidden="false" customHeight="false" outlineLevel="0" collapsed="false">
      <c r="A1617" s="351" t="str">
        <f aca="false">IF(O1617&lt;&gt;0,O1617,A1616)</f>
        <v>CCU.04.0006</v>
      </c>
      <c r="B1617" s="205" t="n">
        <v>88316</v>
      </c>
      <c r="C1617" s="206" t="s">
        <v>3003</v>
      </c>
      <c r="D1617" s="206" t="s">
        <v>2512</v>
      </c>
      <c r="E1617" s="207" t="s">
        <v>2415</v>
      </c>
      <c r="F1617" s="207" t="s">
        <v>2502</v>
      </c>
      <c r="G1617" s="352" t="n">
        <v>0.65</v>
      </c>
      <c r="H1617" s="253" t="n">
        <f aca="false">VLOOKUP(B1617,'CMP-SIN-SD-10-2023'!A:D,4,0)</f>
        <v>21.91</v>
      </c>
      <c r="I1617" s="253" t="s">
        <v>2417</v>
      </c>
      <c r="J1617" s="220" t="n">
        <f aca="false">TRUNC((H1617*G1617),2)</f>
        <v>14.24</v>
      </c>
      <c r="M1617" s="220" t="n">
        <f aca="false">VLOOKUP(B1617,'CMP-SIN-SD-10-2023'!A:D,4,0)</f>
        <v>21.91</v>
      </c>
      <c r="N1617" s="220" t="n">
        <f aca="false">M1617=H1617</f>
        <v>1</v>
      </c>
      <c r="P1617" s="333" t="s">
        <v>2418</v>
      </c>
    </row>
    <row r="1618" customFormat="false" ht="60" hidden="false" customHeight="false" outlineLevel="0" collapsed="false">
      <c r="A1618" s="351" t="str">
        <f aca="false">IF(O1618&lt;&gt;0,O1618,A1617)</f>
        <v>CCU.04.0006</v>
      </c>
      <c r="B1618" s="205" t="n">
        <v>5085</v>
      </c>
      <c r="C1618" s="206" t="s">
        <v>3003</v>
      </c>
      <c r="D1618" s="206" t="s">
        <v>3403</v>
      </c>
      <c r="E1618" s="207" t="s">
        <v>2415</v>
      </c>
      <c r="F1618" s="207" t="s">
        <v>2430</v>
      </c>
      <c r="G1618" s="352" t="n">
        <v>1</v>
      </c>
      <c r="H1618" s="253" t="n">
        <f aca="false">VLOOKUP(B1618,'INS-SIN-SD-10-2023'!A:D,4,0)</f>
        <v>29.77</v>
      </c>
      <c r="I1618" s="253" t="s">
        <v>2417</v>
      </c>
      <c r="J1618" s="220" t="n">
        <f aca="false">TRUNC((H1618*G1618),2)</f>
        <v>29.77</v>
      </c>
      <c r="M1618" s="220" t="n">
        <f aca="false">VLOOKUP(B1618,'INS-SIN-SD-10-2023'!A:D,4,0)</f>
        <v>29.77</v>
      </c>
      <c r="N1618" s="220" t="n">
        <f aca="false">M1618=H1618</f>
        <v>1</v>
      </c>
      <c r="P1618" s="333" t="s">
        <v>2492</v>
      </c>
    </row>
    <row r="1619" customFormat="false" ht="30" hidden="false" customHeight="false" outlineLevel="0" collapsed="false">
      <c r="A1619" s="351" t="str">
        <f aca="false">IF(O1619&lt;&gt;0,O1619,A1618)</f>
        <v>CCU.04.0006</v>
      </c>
      <c r="B1619" s="205" t="n">
        <v>567</v>
      </c>
      <c r="C1619" s="206" t="s">
        <v>3003</v>
      </c>
      <c r="D1619" s="206" t="s">
        <v>3404</v>
      </c>
      <c r="E1619" s="207" t="s">
        <v>2415</v>
      </c>
      <c r="F1619" s="207" t="s">
        <v>2440</v>
      </c>
      <c r="G1619" s="352" t="n">
        <v>2.4</v>
      </c>
      <c r="H1619" s="253" t="n">
        <f aca="false">VLOOKUP(B1619,'INS-SIN-SD-10-2023'!A:D,4,0)</f>
        <v>12.64</v>
      </c>
      <c r="I1619" s="253" t="s">
        <v>2417</v>
      </c>
      <c r="J1619" s="220" t="n">
        <f aca="false">TRUNC((H1619*G1619),2)</f>
        <v>30.33</v>
      </c>
      <c r="M1619" s="220" t="n">
        <f aca="false">VLOOKUP(B1619,'INS-SIN-SD-10-2023'!A:D,4,0)</f>
        <v>12.64</v>
      </c>
      <c r="N1619" s="220" t="n">
        <f aca="false">M1619=H1619</f>
        <v>1</v>
      </c>
      <c r="P1619" s="333" t="s">
        <v>2492</v>
      </c>
    </row>
    <row r="1620" customFormat="false" ht="30" hidden="false" customHeight="false" outlineLevel="0" collapsed="false">
      <c r="A1620" s="351" t="str">
        <f aca="false">IF(O1620&lt;&gt;0,O1620,A1619)</f>
        <v>CCU.04.0006</v>
      </c>
      <c r="B1620" s="205" t="n">
        <v>1327</v>
      </c>
      <c r="C1620" s="206" t="s">
        <v>3003</v>
      </c>
      <c r="D1620" s="206" t="s">
        <v>3405</v>
      </c>
      <c r="E1620" s="207" t="s">
        <v>2415</v>
      </c>
      <c r="F1620" s="207" t="s">
        <v>2515</v>
      </c>
      <c r="G1620" s="352" t="n">
        <v>0.36</v>
      </c>
      <c r="H1620" s="253" t="n">
        <f aca="false">VLOOKUP(B1620,'INS-SIN-SD-10-2023'!A:D,4,0)</f>
        <v>8.96</v>
      </c>
      <c r="I1620" s="253" t="s">
        <v>2417</v>
      </c>
      <c r="J1620" s="220" t="n">
        <f aca="false">TRUNC((H1620*G1620),2)</f>
        <v>3.22</v>
      </c>
      <c r="M1620" s="220" t="n">
        <f aca="false">VLOOKUP(B1620,'INS-SIN-SD-10-2023'!A:D,4,0)</f>
        <v>8.96</v>
      </c>
      <c r="N1620" s="220" t="n">
        <f aca="false">M1620=H1620</f>
        <v>1</v>
      </c>
      <c r="P1620" s="333" t="s">
        <v>2492</v>
      </c>
    </row>
    <row r="1621" customFormat="false" ht="30" hidden="false" customHeight="false" outlineLevel="0" collapsed="false">
      <c r="A1621" s="351" t="str">
        <f aca="false">IF(O1621&lt;&gt;0,O1621,A1620)</f>
        <v>CCU.04.0006</v>
      </c>
      <c r="B1621" s="205" t="n">
        <v>11447</v>
      </c>
      <c r="C1621" s="206" t="s">
        <v>3003</v>
      </c>
      <c r="D1621" s="206" t="s">
        <v>3406</v>
      </c>
      <c r="E1621" s="207" t="s">
        <v>2415</v>
      </c>
      <c r="F1621" s="207" t="s">
        <v>2430</v>
      </c>
      <c r="G1621" s="352" t="n">
        <v>2</v>
      </c>
      <c r="H1621" s="253" t="n">
        <f aca="false">VLOOKUP(B1621,'INS-SIN-SD-10-2023'!A:D,4,0)</f>
        <v>24.51</v>
      </c>
      <c r="I1621" s="253" t="s">
        <v>2417</v>
      </c>
      <c r="J1621" s="220" t="n">
        <f aca="false">TRUNC((H1621*G1621),2)</f>
        <v>49.02</v>
      </c>
      <c r="M1621" s="220" t="n">
        <f aca="false">VLOOKUP(B1621,'INS-SIN-SD-10-2023'!A:D,4,0)</f>
        <v>24.51</v>
      </c>
      <c r="N1621" s="220" t="n">
        <f aca="false">M1621=H1621</f>
        <v>1</v>
      </c>
      <c r="P1621" s="333" t="s">
        <v>2492</v>
      </c>
    </row>
    <row r="1622" customFormat="false" ht="30" hidden="false" customHeight="false" outlineLevel="0" collapsed="false">
      <c r="A1622" s="351" t="str">
        <f aca="false">IF(O1622&lt;&gt;0,O1622,A1621)</f>
        <v>CCU.04.0006</v>
      </c>
      <c r="B1622" s="205" t="n">
        <v>5088</v>
      </c>
      <c r="C1622" s="206" t="s">
        <v>3003</v>
      </c>
      <c r="D1622" s="206" t="s">
        <v>3407</v>
      </c>
      <c r="E1622" s="207" t="s">
        <v>2415</v>
      </c>
      <c r="F1622" s="207" t="s">
        <v>2430</v>
      </c>
      <c r="G1622" s="352" t="n">
        <v>1</v>
      </c>
      <c r="H1622" s="253" t="n">
        <f aca="false">VLOOKUP(B1622,'INS-SIN-SD-10-2023'!A:D,4,0)</f>
        <v>6.7</v>
      </c>
      <c r="I1622" s="253" t="s">
        <v>2417</v>
      </c>
      <c r="J1622" s="220" t="n">
        <f aca="false">TRUNC((H1622*G1622),2)</f>
        <v>6.7</v>
      </c>
      <c r="M1622" s="220" t="n">
        <f aca="false">VLOOKUP(B1622,'INS-SIN-SD-10-2023'!A:D,4,0)</f>
        <v>6.7</v>
      </c>
      <c r="N1622" s="220" t="n">
        <f aca="false">M1622=H1622</f>
        <v>1</v>
      </c>
      <c r="P1622" s="333" t="s">
        <v>2492</v>
      </c>
    </row>
    <row r="1623" customFormat="false" ht="30" hidden="false" customHeight="false" outlineLevel="0" collapsed="false">
      <c r="A1623" s="353" t="s">
        <v>230</v>
      </c>
      <c r="B1623" s="354" t="s">
        <v>2411</v>
      </c>
      <c r="C1623" s="355" t="s">
        <v>3408</v>
      </c>
      <c r="D1623" s="355" t="s">
        <v>2677</v>
      </c>
      <c r="E1623" s="356" t="s">
        <v>2440</v>
      </c>
      <c r="F1623" s="356" t="s">
        <v>2415</v>
      </c>
      <c r="G1623" s="357" t="s">
        <v>2416</v>
      </c>
      <c r="H1623" s="358" t="s">
        <v>2417</v>
      </c>
      <c r="I1623" s="350" t="n">
        <f aca="false">SUMIF(A:A,A1623,J:J)</f>
        <v>383</v>
      </c>
      <c r="K1623" s="220" t="e">
        <f aca="false">VLOOKUP(A1623,'CMP-SIN-SD-10-2023'!A:D,4,0)</f>
        <v>#N/A</v>
      </c>
      <c r="L1623" s="220" t="e">
        <f aca="false">K1623=I1623</f>
        <v>#N/A</v>
      </c>
      <c r="P1623" s="333" t="s">
        <v>2418</v>
      </c>
    </row>
    <row r="1624" customFormat="false" ht="15" hidden="false" customHeight="false" outlineLevel="0" collapsed="false">
      <c r="A1624" s="351" t="str">
        <f aca="false">IF(O1624&lt;&gt;0,O1624,A1623)</f>
        <v>74194/001</v>
      </c>
      <c r="B1624" s="205" t="n">
        <v>88315</v>
      </c>
      <c r="C1624" s="206" t="s">
        <v>2677</v>
      </c>
      <c r="D1624" s="206" t="s">
        <v>2864</v>
      </c>
      <c r="E1624" s="207" t="s">
        <v>2415</v>
      </c>
      <c r="F1624" s="207" t="s">
        <v>2502</v>
      </c>
      <c r="G1624" s="352" t="n">
        <v>3.4</v>
      </c>
      <c r="H1624" s="253" t="n">
        <f aca="false">VLOOKUP(B1624,'CMP-SIN-SD-10-2023'!A:D,4,0)</f>
        <v>29.32</v>
      </c>
      <c r="I1624" s="253" t="s">
        <v>2417</v>
      </c>
      <c r="J1624" s="220" t="n">
        <f aca="false">TRUNC((H1624*G1624),2)</f>
        <v>99.68</v>
      </c>
      <c r="M1624" s="220" t="n">
        <f aca="false">VLOOKUP(B1624,'CMP-SIN-SD-10-2023'!A:D,4,0)</f>
        <v>29.32</v>
      </c>
      <c r="N1624" s="220" t="n">
        <f aca="false">M1624=H1624</f>
        <v>1</v>
      </c>
      <c r="P1624" s="333" t="s">
        <v>2418</v>
      </c>
    </row>
    <row r="1625" customFormat="false" ht="15" hidden="false" customHeight="false" outlineLevel="0" collapsed="false">
      <c r="A1625" s="351" t="str">
        <f aca="false">IF(O1625&lt;&gt;0,O1625,A1624)</f>
        <v>74194/001</v>
      </c>
      <c r="B1625" s="205" t="n">
        <v>88316</v>
      </c>
      <c r="C1625" s="206" t="s">
        <v>2677</v>
      </c>
      <c r="D1625" s="206" t="s">
        <v>2512</v>
      </c>
      <c r="E1625" s="207" t="s">
        <v>2415</v>
      </c>
      <c r="F1625" s="207" t="s">
        <v>2502</v>
      </c>
      <c r="G1625" s="352" t="n">
        <v>3.1</v>
      </c>
      <c r="H1625" s="253" t="n">
        <f aca="false">VLOOKUP(B1625,'CMP-SIN-SD-10-2023'!A:D,4,0)</f>
        <v>21.91</v>
      </c>
      <c r="I1625" s="253" t="s">
        <v>2417</v>
      </c>
      <c r="J1625" s="220" t="n">
        <f aca="false">TRUNC((H1625*G1625),2)</f>
        <v>67.92</v>
      </c>
      <c r="M1625" s="220" t="n">
        <f aca="false">VLOOKUP(B1625,'CMP-SIN-SD-10-2023'!A:D,4,0)</f>
        <v>21.91</v>
      </c>
      <c r="N1625" s="220" t="n">
        <f aca="false">M1625=H1625</f>
        <v>1</v>
      </c>
      <c r="P1625" s="333" t="s">
        <v>2418</v>
      </c>
    </row>
    <row r="1626" customFormat="false" ht="30" hidden="false" customHeight="false" outlineLevel="0" collapsed="false">
      <c r="A1626" s="351" t="str">
        <f aca="false">IF(O1626&lt;&gt;0,O1626,A1625)</f>
        <v>74194/001</v>
      </c>
      <c r="B1626" s="205" t="n">
        <v>88631</v>
      </c>
      <c r="C1626" s="206" t="s">
        <v>2677</v>
      </c>
      <c r="D1626" s="206" t="s">
        <v>2859</v>
      </c>
      <c r="E1626" s="207" t="s">
        <v>2415</v>
      </c>
      <c r="F1626" s="207" t="s">
        <v>2438</v>
      </c>
      <c r="G1626" s="352" t="n">
        <v>0.02</v>
      </c>
      <c r="H1626" s="253" t="n">
        <f aca="false">VLOOKUP(B1626,'CMP-SIN-SD-10-2023'!A:D,4,0)</f>
        <v>664.35</v>
      </c>
      <c r="I1626" s="253" t="s">
        <v>2417</v>
      </c>
      <c r="J1626" s="220" t="n">
        <f aca="false">TRUNC((H1626*G1626),2)</f>
        <v>13.28</v>
      </c>
      <c r="M1626" s="220" t="n">
        <f aca="false">VLOOKUP(B1626,'CMP-SIN-SD-10-2023'!A:D,4,0)</f>
        <v>664.35</v>
      </c>
      <c r="N1626" s="220" t="n">
        <f aca="false">M1626=H1626</f>
        <v>1</v>
      </c>
      <c r="P1626" s="333" t="s">
        <v>2418</v>
      </c>
    </row>
    <row r="1627" customFormat="false" ht="30" hidden="false" customHeight="false" outlineLevel="0" collapsed="false">
      <c r="A1627" s="351" t="str">
        <f aca="false">IF(O1627&lt;&gt;0,O1627,A1626)</f>
        <v>74194/001</v>
      </c>
      <c r="B1627" s="205" t="n">
        <v>7697</v>
      </c>
      <c r="C1627" s="206" t="s">
        <v>2677</v>
      </c>
      <c r="D1627" s="206" t="s">
        <v>3409</v>
      </c>
      <c r="E1627" s="207" t="s">
        <v>2415</v>
      </c>
      <c r="F1627" s="207" t="s">
        <v>2440</v>
      </c>
      <c r="G1627" s="352" t="n">
        <v>4</v>
      </c>
      <c r="H1627" s="253" t="n">
        <f aca="false">VLOOKUP(B1627,'INS-SIN-SD-10-2023'!A:D,4,0)</f>
        <v>50.53</v>
      </c>
      <c r="I1627" s="253" t="s">
        <v>2417</v>
      </c>
      <c r="J1627" s="220" t="n">
        <f aca="false">TRUNC((H1627*G1627),2)</f>
        <v>202.12</v>
      </c>
      <c r="M1627" s="220" t="n">
        <f aca="false">VLOOKUP(B1627,'INS-SIN-SD-10-2023'!A:D,4,0)</f>
        <v>50.53</v>
      </c>
      <c r="N1627" s="220" t="n">
        <f aca="false">M1627=H1627</f>
        <v>1</v>
      </c>
      <c r="P1627" s="333" t="s">
        <v>2492</v>
      </c>
    </row>
    <row r="1628" customFormat="false" ht="30" hidden="false" customHeight="false" outlineLevel="0" collapsed="false">
      <c r="A1628" s="353" t="n">
        <v>89356</v>
      </c>
      <c r="B1628" s="354" t="s">
        <v>2411</v>
      </c>
      <c r="C1628" s="355" t="s">
        <v>3410</v>
      </c>
      <c r="D1628" s="355" t="s">
        <v>3411</v>
      </c>
      <c r="E1628" s="356" t="s">
        <v>2440</v>
      </c>
      <c r="F1628" s="356" t="s">
        <v>2415</v>
      </c>
      <c r="G1628" s="357" t="s">
        <v>2416</v>
      </c>
      <c r="H1628" s="358" t="s">
        <v>2417</v>
      </c>
      <c r="I1628" s="350" t="n">
        <f aca="false">SUMIF(A:A,A1628,J:J)</f>
        <v>23.95</v>
      </c>
      <c r="K1628" s="220" t="n">
        <f aca="false">VLOOKUP(A1628,'CMP-SIN-SD-10-2023'!A:D,4,0)</f>
        <v>23.95</v>
      </c>
      <c r="L1628" s="220" t="n">
        <f aca="false">K1628=I1628</f>
        <v>1</v>
      </c>
      <c r="P1628" s="333" t="s">
        <v>2418</v>
      </c>
    </row>
    <row r="1629" customFormat="false" ht="30" hidden="false" customHeight="false" outlineLevel="0" collapsed="false">
      <c r="A1629" s="351" t="n">
        <f aca="false">IF(O1629&lt;&gt;0,O1629,A1628)</f>
        <v>89356</v>
      </c>
      <c r="B1629" s="205" t="n">
        <v>88248</v>
      </c>
      <c r="C1629" s="206" t="s">
        <v>3411</v>
      </c>
      <c r="D1629" s="206" t="s">
        <v>3412</v>
      </c>
      <c r="E1629" s="207" t="s">
        <v>2415</v>
      </c>
      <c r="F1629" s="207" t="s">
        <v>2502</v>
      </c>
      <c r="G1629" s="352" t="n">
        <v>0.38</v>
      </c>
      <c r="H1629" s="253" t="n">
        <f aca="false">VLOOKUP(B1629,'CMP-SIN-SD-10-2023'!A:D,4,0)</f>
        <v>22.17</v>
      </c>
      <c r="I1629" s="253" t="s">
        <v>2417</v>
      </c>
      <c r="J1629" s="220" t="n">
        <f aca="false">TRUNC((H1629*G1629),2)</f>
        <v>8.42</v>
      </c>
      <c r="M1629" s="220" t="n">
        <f aca="false">VLOOKUP(B1629,'CMP-SIN-SD-10-2023'!A:D,4,0)</f>
        <v>22.17</v>
      </c>
      <c r="N1629" s="220" t="n">
        <f aca="false">M1629=H1629</f>
        <v>1</v>
      </c>
      <c r="P1629" s="333" t="s">
        <v>2418</v>
      </c>
    </row>
    <row r="1630" customFormat="false" ht="30" hidden="false" customHeight="false" outlineLevel="0" collapsed="false">
      <c r="A1630" s="351" t="n">
        <f aca="false">IF(O1630&lt;&gt;0,O1630,A1629)</f>
        <v>89356</v>
      </c>
      <c r="B1630" s="205" t="n">
        <v>88267</v>
      </c>
      <c r="C1630" s="206" t="s">
        <v>3411</v>
      </c>
      <c r="D1630" s="206" t="s">
        <v>2927</v>
      </c>
      <c r="E1630" s="207" t="s">
        <v>2415</v>
      </c>
      <c r="F1630" s="207" t="s">
        <v>2502</v>
      </c>
      <c r="G1630" s="352" t="n">
        <v>0.38</v>
      </c>
      <c r="H1630" s="253" t="n">
        <f aca="false">VLOOKUP(B1630,'CMP-SIN-SD-10-2023'!A:D,4,0)</f>
        <v>28.78</v>
      </c>
      <c r="I1630" s="253" t="s">
        <v>2417</v>
      </c>
      <c r="J1630" s="220" t="n">
        <f aca="false">TRUNC((H1630*G1630),2)</f>
        <v>10.93</v>
      </c>
      <c r="M1630" s="220" t="n">
        <f aca="false">VLOOKUP(B1630,'CMP-SIN-SD-10-2023'!A:D,4,0)</f>
        <v>28.78</v>
      </c>
      <c r="N1630" s="220" t="n">
        <f aca="false">M1630=H1630</f>
        <v>1</v>
      </c>
      <c r="P1630" s="333" t="s">
        <v>2418</v>
      </c>
    </row>
    <row r="1631" customFormat="false" ht="15" hidden="false" customHeight="false" outlineLevel="0" collapsed="false">
      <c r="A1631" s="351" t="n">
        <f aca="false">IF(O1631&lt;&gt;0,O1631,A1630)</f>
        <v>89356</v>
      </c>
      <c r="B1631" s="205" t="n">
        <v>9868</v>
      </c>
      <c r="C1631" s="206" t="s">
        <v>3411</v>
      </c>
      <c r="D1631" s="206" t="s">
        <v>3413</v>
      </c>
      <c r="E1631" s="207" t="s">
        <v>2415</v>
      </c>
      <c r="F1631" s="207" t="s">
        <v>2440</v>
      </c>
      <c r="G1631" s="352" t="n">
        <v>1.0493</v>
      </c>
      <c r="H1631" s="253" t="n">
        <f aca="false">VLOOKUP(B1631,'INS-SIN-SD-10-2023'!A:D,4,0)</f>
        <v>4.2</v>
      </c>
      <c r="I1631" s="253" t="s">
        <v>2417</v>
      </c>
      <c r="J1631" s="220" t="n">
        <f aca="false">TRUNC((H1631*G1631),2)</f>
        <v>4.4</v>
      </c>
      <c r="M1631" s="220" t="n">
        <f aca="false">VLOOKUP(B1631,'INS-SIN-SD-10-2023'!A:D,4,0)</f>
        <v>4.2</v>
      </c>
      <c r="N1631" s="220" t="n">
        <f aca="false">M1631=H1631</f>
        <v>1</v>
      </c>
      <c r="P1631" s="333" t="s">
        <v>2492</v>
      </c>
    </row>
    <row r="1632" customFormat="false" ht="15" hidden="false" customHeight="false" outlineLevel="0" collapsed="false">
      <c r="A1632" s="351" t="n">
        <f aca="false">IF(O1632&lt;&gt;0,O1632,A1631)</f>
        <v>89356</v>
      </c>
      <c r="B1632" s="205" t="n">
        <v>38383</v>
      </c>
      <c r="C1632" s="206" t="s">
        <v>3411</v>
      </c>
      <c r="D1632" s="206" t="s">
        <v>3414</v>
      </c>
      <c r="E1632" s="207" t="s">
        <v>2415</v>
      </c>
      <c r="F1632" s="207" t="s">
        <v>2430</v>
      </c>
      <c r="G1632" s="352" t="n">
        <v>0.0886</v>
      </c>
      <c r="H1632" s="253" t="n">
        <f aca="false">VLOOKUP(B1632,'INS-SIN-SD-10-2023'!A:D,4,0)</f>
        <v>2.27</v>
      </c>
      <c r="I1632" s="253" t="s">
        <v>2417</v>
      </c>
      <c r="J1632" s="220" t="n">
        <f aca="false">TRUNC((H1632*G1632),2)</f>
        <v>0.2</v>
      </c>
      <c r="M1632" s="220" t="n">
        <f aca="false">VLOOKUP(B1632,'INS-SIN-SD-10-2023'!A:D,4,0)</f>
        <v>2.27</v>
      </c>
      <c r="N1632" s="220" t="n">
        <f aca="false">M1632=H1632</f>
        <v>1</v>
      </c>
      <c r="P1632" s="333" t="s">
        <v>2492</v>
      </c>
    </row>
    <row r="1633" customFormat="false" ht="30" hidden="false" customHeight="false" outlineLevel="0" collapsed="false">
      <c r="A1633" s="353" t="n">
        <v>89357</v>
      </c>
      <c r="B1633" s="354" t="s">
        <v>2411</v>
      </c>
      <c r="C1633" s="355" t="s">
        <v>3415</v>
      </c>
      <c r="D1633" s="355" t="s">
        <v>3411</v>
      </c>
      <c r="E1633" s="356" t="s">
        <v>2440</v>
      </c>
      <c r="F1633" s="356" t="s">
        <v>2415</v>
      </c>
      <c r="G1633" s="357" t="s">
        <v>2416</v>
      </c>
      <c r="H1633" s="358" t="s">
        <v>2417</v>
      </c>
      <c r="I1633" s="350" t="n">
        <f aca="false">SUMIF(A:A,A1633,J:J)</f>
        <v>32.8</v>
      </c>
      <c r="K1633" s="220" t="n">
        <f aca="false">VLOOKUP(A1633,'CMP-SIN-SD-10-2023'!A:D,4,0)</f>
        <v>32.8</v>
      </c>
      <c r="L1633" s="220" t="n">
        <f aca="false">K1633=I1633</f>
        <v>1</v>
      </c>
      <c r="P1633" s="333" t="s">
        <v>2418</v>
      </c>
    </row>
    <row r="1634" customFormat="false" ht="30" hidden="false" customHeight="false" outlineLevel="0" collapsed="false">
      <c r="A1634" s="351" t="n">
        <f aca="false">IF(O1634&lt;&gt;0,O1634,A1633)</f>
        <v>89357</v>
      </c>
      <c r="B1634" s="205" t="n">
        <v>88248</v>
      </c>
      <c r="C1634" s="206" t="s">
        <v>3411</v>
      </c>
      <c r="D1634" s="206" t="s">
        <v>3412</v>
      </c>
      <c r="E1634" s="207" t="s">
        <v>2415</v>
      </c>
      <c r="F1634" s="207" t="s">
        <v>2502</v>
      </c>
      <c r="G1634" s="352" t="n">
        <v>0.453</v>
      </c>
      <c r="H1634" s="253" t="n">
        <f aca="false">VLOOKUP(B1634,'CMP-SIN-SD-10-2023'!A:D,4,0)</f>
        <v>22.17</v>
      </c>
      <c r="I1634" s="253" t="s">
        <v>2417</v>
      </c>
      <c r="J1634" s="220" t="n">
        <f aca="false">TRUNC((H1634*G1634),2)</f>
        <v>10.04</v>
      </c>
      <c r="M1634" s="220" t="n">
        <f aca="false">VLOOKUP(B1634,'CMP-SIN-SD-10-2023'!A:D,4,0)</f>
        <v>22.17</v>
      </c>
      <c r="N1634" s="220" t="n">
        <f aca="false">M1634=H1634</f>
        <v>1</v>
      </c>
      <c r="P1634" s="333" t="s">
        <v>2418</v>
      </c>
    </row>
    <row r="1635" customFormat="false" ht="30" hidden="false" customHeight="false" outlineLevel="0" collapsed="false">
      <c r="A1635" s="351" t="n">
        <f aca="false">IF(O1635&lt;&gt;0,O1635,A1634)</f>
        <v>89357</v>
      </c>
      <c r="B1635" s="205" t="n">
        <v>88267</v>
      </c>
      <c r="C1635" s="206" t="s">
        <v>3411</v>
      </c>
      <c r="D1635" s="206" t="s">
        <v>2927</v>
      </c>
      <c r="E1635" s="207" t="s">
        <v>2415</v>
      </c>
      <c r="F1635" s="207" t="s">
        <v>2502</v>
      </c>
      <c r="G1635" s="352" t="n">
        <v>0.453</v>
      </c>
      <c r="H1635" s="253" t="n">
        <f aca="false">VLOOKUP(B1635,'CMP-SIN-SD-10-2023'!A:D,4,0)</f>
        <v>28.78</v>
      </c>
      <c r="I1635" s="253" t="s">
        <v>2417</v>
      </c>
      <c r="J1635" s="220" t="n">
        <f aca="false">TRUNC((H1635*G1635),2)</f>
        <v>13.03</v>
      </c>
      <c r="M1635" s="220" t="n">
        <f aca="false">VLOOKUP(B1635,'CMP-SIN-SD-10-2023'!A:D,4,0)</f>
        <v>28.78</v>
      </c>
      <c r="N1635" s="220" t="n">
        <f aca="false">M1635=H1635</f>
        <v>1</v>
      </c>
      <c r="P1635" s="333" t="s">
        <v>2418</v>
      </c>
    </row>
    <row r="1636" customFormat="false" ht="15" hidden="false" customHeight="false" outlineLevel="0" collapsed="false">
      <c r="A1636" s="351" t="n">
        <f aca="false">IF(O1636&lt;&gt;0,O1636,A1635)</f>
        <v>89357</v>
      </c>
      <c r="B1636" s="205" t="n">
        <v>9869</v>
      </c>
      <c r="C1636" s="206" t="s">
        <v>3411</v>
      </c>
      <c r="D1636" s="206" t="s">
        <v>3416</v>
      </c>
      <c r="E1636" s="207" t="s">
        <v>2415</v>
      </c>
      <c r="F1636" s="207" t="s">
        <v>2440</v>
      </c>
      <c r="G1636" s="352" t="n">
        <v>1.0493</v>
      </c>
      <c r="H1636" s="253" t="n">
        <f aca="false">VLOOKUP(B1636,'INS-SIN-SD-10-2023'!A:D,4,0)</f>
        <v>9.06</v>
      </c>
      <c r="I1636" s="253" t="s">
        <v>2417</v>
      </c>
      <c r="J1636" s="220" t="n">
        <f aca="false">TRUNC((H1636*G1636),2)</f>
        <v>9.5</v>
      </c>
      <c r="M1636" s="220" t="n">
        <f aca="false">VLOOKUP(B1636,'INS-SIN-SD-10-2023'!A:D,4,0)</f>
        <v>9.06</v>
      </c>
      <c r="N1636" s="220" t="n">
        <f aca="false">M1636=H1636</f>
        <v>1</v>
      </c>
      <c r="P1636" s="333" t="s">
        <v>2492</v>
      </c>
    </row>
    <row r="1637" customFormat="false" ht="15" hidden="false" customHeight="false" outlineLevel="0" collapsed="false">
      <c r="A1637" s="351" t="n">
        <f aca="false">IF(O1637&lt;&gt;0,O1637,A1636)</f>
        <v>89357</v>
      </c>
      <c r="B1637" s="205" t="n">
        <v>38383</v>
      </c>
      <c r="C1637" s="206" t="s">
        <v>3411</v>
      </c>
      <c r="D1637" s="206" t="s">
        <v>3414</v>
      </c>
      <c r="E1637" s="207" t="s">
        <v>2415</v>
      </c>
      <c r="F1637" s="207" t="s">
        <v>2430</v>
      </c>
      <c r="G1637" s="352" t="n">
        <v>0.1056</v>
      </c>
      <c r="H1637" s="253" t="n">
        <f aca="false">VLOOKUP(B1637,'INS-SIN-SD-10-2023'!A:D,4,0)</f>
        <v>2.27</v>
      </c>
      <c r="I1637" s="253" t="s">
        <v>2417</v>
      </c>
      <c r="J1637" s="220" t="n">
        <f aca="false">TRUNC((H1637*G1637),2)</f>
        <v>0.23</v>
      </c>
      <c r="M1637" s="220" t="n">
        <f aca="false">VLOOKUP(B1637,'INS-SIN-SD-10-2023'!A:D,4,0)</f>
        <v>2.27</v>
      </c>
      <c r="N1637" s="220" t="n">
        <f aca="false">M1637=H1637</f>
        <v>1</v>
      </c>
      <c r="P1637" s="333" t="s">
        <v>2492</v>
      </c>
    </row>
    <row r="1638" customFormat="false" ht="30" hidden="false" customHeight="false" outlineLevel="0" collapsed="false">
      <c r="A1638" s="353" t="n">
        <v>89449</v>
      </c>
      <c r="B1638" s="354" t="s">
        <v>2411</v>
      </c>
      <c r="C1638" s="355" t="s">
        <v>3417</v>
      </c>
      <c r="D1638" s="355" t="s">
        <v>2793</v>
      </c>
      <c r="E1638" s="356" t="s">
        <v>2440</v>
      </c>
      <c r="F1638" s="356" t="s">
        <v>2415</v>
      </c>
      <c r="G1638" s="357" t="s">
        <v>2416</v>
      </c>
      <c r="H1638" s="358" t="s">
        <v>2417</v>
      </c>
      <c r="I1638" s="350" t="n">
        <f aca="false">SUMIF(A:A,A1638,J:J)</f>
        <v>18.11</v>
      </c>
      <c r="K1638" s="220" t="n">
        <f aca="false">VLOOKUP(A1638,'CMP-SIN-SD-10-2023'!A:D,4,0)</f>
        <v>18.11</v>
      </c>
      <c r="L1638" s="220" t="n">
        <f aca="false">K1638=I1638</f>
        <v>1</v>
      </c>
      <c r="P1638" s="333" t="s">
        <v>2418</v>
      </c>
    </row>
    <row r="1639" customFormat="false" ht="30" hidden="false" customHeight="false" outlineLevel="0" collapsed="false">
      <c r="A1639" s="351" t="n">
        <f aca="false">IF(O1639&lt;&gt;0,O1639,A1638)</f>
        <v>89449</v>
      </c>
      <c r="B1639" s="205" t="n">
        <v>88248</v>
      </c>
      <c r="C1639" s="206" t="s">
        <v>2793</v>
      </c>
      <c r="D1639" s="206" t="s">
        <v>3412</v>
      </c>
      <c r="E1639" s="207" t="s">
        <v>2415</v>
      </c>
      <c r="F1639" s="207" t="s">
        <v>2502</v>
      </c>
      <c r="G1639" s="352" t="n">
        <v>0.0341</v>
      </c>
      <c r="H1639" s="253" t="n">
        <f aca="false">VLOOKUP(B1639,'CMP-SIN-SD-10-2023'!A:D,4,0)</f>
        <v>22.17</v>
      </c>
      <c r="I1639" s="253" t="s">
        <v>2417</v>
      </c>
      <c r="J1639" s="220" t="n">
        <f aca="false">TRUNC((H1639*G1639),2)</f>
        <v>0.75</v>
      </c>
      <c r="M1639" s="220" t="n">
        <f aca="false">VLOOKUP(B1639,'CMP-SIN-SD-10-2023'!A:D,4,0)</f>
        <v>22.17</v>
      </c>
      <c r="N1639" s="220" t="n">
        <f aca="false">M1639=H1639</f>
        <v>1</v>
      </c>
      <c r="P1639" s="333" t="s">
        <v>2418</v>
      </c>
    </row>
    <row r="1640" customFormat="false" ht="30" hidden="false" customHeight="false" outlineLevel="0" collapsed="false">
      <c r="A1640" s="351" t="n">
        <f aca="false">IF(O1640&lt;&gt;0,O1640,A1639)</f>
        <v>89449</v>
      </c>
      <c r="B1640" s="205" t="n">
        <v>88267</v>
      </c>
      <c r="C1640" s="206" t="s">
        <v>2793</v>
      </c>
      <c r="D1640" s="206" t="s">
        <v>2927</v>
      </c>
      <c r="E1640" s="207" t="s">
        <v>2415</v>
      </c>
      <c r="F1640" s="207" t="s">
        <v>2502</v>
      </c>
      <c r="G1640" s="352" t="n">
        <v>0.0341</v>
      </c>
      <c r="H1640" s="253" t="n">
        <f aca="false">VLOOKUP(B1640,'CMP-SIN-SD-10-2023'!A:D,4,0)</f>
        <v>28.78</v>
      </c>
      <c r="I1640" s="253" t="s">
        <v>2417</v>
      </c>
      <c r="J1640" s="220" t="n">
        <f aca="false">TRUNC((H1640*G1640),2)</f>
        <v>0.98</v>
      </c>
      <c r="M1640" s="220" t="n">
        <f aca="false">VLOOKUP(B1640,'CMP-SIN-SD-10-2023'!A:D,4,0)</f>
        <v>28.78</v>
      </c>
      <c r="N1640" s="220" t="n">
        <f aca="false">M1640=H1640</f>
        <v>1</v>
      </c>
      <c r="P1640" s="333" t="s">
        <v>2418</v>
      </c>
    </row>
    <row r="1641" customFormat="false" ht="15" hidden="false" customHeight="false" outlineLevel="0" collapsed="false">
      <c r="A1641" s="351" t="n">
        <f aca="false">IF(O1641&lt;&gt;0,O1641,A1640)</f>
        <v>89449</v>
      </c>
      <c r="B1641" s="205" t="n">
        <v>9875</v>
      </c>
      <c r="C1641" s="206" t="s">
        <v>2793</v>
      </c>
      <c r="D1641" s="206" t="s">
        <v>3418</v>
      </c>
      <c r="E1641" s="207" t="s">
        <v>2415</v>
      </c>
      <c r="F1641" s="207" t="s">
        <v>2440</v>
      </c>
      <c r="G1641" s="352" t="n">
        <v>1.0493</v>
      </c>
      <c r="H1641" s="253" t="n">
        <f aca="false">VLOOKUP(B1641,'INS-SIN-SD-10-2023'!A:D,4,0)</f>
        <v>15.61</v>
      </c>
      <c r="I1641" s="253" t="s">
        <v>2417</v>
      </c>
      <c r="J1641" s="220" t="n">
        <f aca="false">TRUNC((H1641*G1641),2)</f>
        <v>16.37</v>
      </c>
      <c r="M1641" s="220" t="n">
        <f aca="false">VLOOKUP(B1641,'INS-SIN-SD-10-2023'!A:D,4,0)</f>
        <v>15.61</v>
      </c>
      <c r="N1641" s="220" t="n">
        <f aca="false">M1641=H1641</f>
        <v>1</v>
      </c>
      <c r="P1641" s="333" t="s">
        <v>2492</v>
      </c>
    </row>
    <row r="1642" customFormat="false" ht="15" hidden="false" customHeight="false" outlineLevel="0" collapsed="false">
      <c r="A1642" s="351" t="n">
        <f aca="false">IF(O1642&lt;&gt;0,O1642,A1641)</f>
        <v>89449</v>
      </c>
      <c r="B1642" s="205" t="n">
        <v>38383</v>
      </c>
      <c r="C1642" s="206" t="s">
        <v>2793</v>
      </c>
      <c r="D1642" s="206" t="s">
        <v>3414</v>
      </c>
      <c r="E1642" s="207" t="s">
        <v>2415</v>
      </c>
      <c r="F1642" s="207" t="s">
        <v>2430</v>
      </c>
      <c r="G1642" s="352" t="n">
        <v>0.008</v>
      </c>
      <c r="H1642" s="253" t="n">
        <f aca="false">VLOOKUP(B1642,'INS-SIN-SD-10-2023'!A:D,4,0)</f>
        <v>2.27</v>
      </c>
      <c r="I1642" s="253" t="s">
        <v>2417</v>
      </c>
      <c r="J1642" s="220" t="n">
        <f aca="false">TRUNC((H1642*G1642),2)</f>
        <v>0.01</v>
      </c>
      <c r="M1642" s="220" t="n">
        <f aca="false">VLOOKUP(B1642,'INS-SIN-SD-10-2023'!A:D,4,0)</f>
        <v>2.27</v>
      </c>
      <c r="N1642" s="220" t="n">
        <f aca="false">M1642=H1642</f>
        <v>1</v>
      </c>
      <c r="P1642" s="333" t="s">
        <v>2492</v>
      </c>
    </row>
    <row r="1643" customFormat="false" ht="45" hidden="false" customHeight="false" outlineLevel="0" collapsed="false">
      <c r="A1643" s="353" t="n">
        <v>89383</v>
      </c>
      <c r="B1643" s="354" t="s">
        <v>2411</v>
      </c>
      <c r="C1643" s="355" t="s">
        <v>3419</v>
      </c>
      <c r="D1643" s="355" t="s">
        <v>3420</v>
      </c>
      <c r="E1643" s="356" t="s">
        <v>2430</v>
      </c>
      <c r="F1643" s="356" t="s">
        <v>2415</v>
      </c>
      <c r="G1643" s="357" t="s">
        <v>2416</v>
      </c>
      <c r="H1643" s="358" t="s">
        <v>2417</v>
      </c>
      <c r="I1643" s="350" t="n">
        <f aca="false">SUMIF(A:A,A1643,J:J)</f>
        <v>6.69</v>
      </c>
      <c r="K1643" s="220" t="n">
        <f aca="false">VLOOKUP(A1643,'CMP-SIN-SD-10-2023'!A:D,4,0)</f>
        <v>6.69</v>
      </c>
      <c r="L1643" s="220" t="n">
        <f aca="false">K1643=I1643</f>
        <v>1</v>
      </c>
      <c r="P1643" s="333" t="s">
        <v>2418</v>
      </c>
    </row>
    <row r="1644" customFormat="false" ht="30" hidden="false" customHeight="false" outlineLevel="0" collapsed="false">
      <c r="A1644" s="351" t="n">
        <f aca="false">IF(O1644&lt;&gt;0,O1644,A1643)</f>
        <v>89383</v>
      </c>
      <c r="B1644" s="205" t="n">
        <v>88248</v>
      </c>
      <c r="C1644" s="206" t="s">
        <v>3420</v>
      </c>
      <c r="D1644" s="206" t="s">
        <v>3412</v>
      </c>
      <c r="E1644" s="207" t="s">
        <v>2415</v>
      </c>
      <c r="F1644" s="207" t="s">
        <v>2502</v>
      </c>
      <c r="G1644" s="352" t="n">
        <v>0.0944</v>
      </c>
      <c r="H1644" s="253" t="n">
        <f aca="false">VLOOKUP(B1644,'CMP-SIN-SD-10-2023'!A:D,4,0)</f>
        <v>22.17</v>
      </c>
      <c r="I1644" s="253" t="s">
        <v>2417</v>
      </c>
      <c r="J1644" s="220" t="n">
        <f aca="false">TRUNC((H1644*G1644),2)</f>
        <v>2.09</v>
      </c>
      <c r="M1644" s="220" t="n">
        <f aca="false">VLOOKUP(B1644,'CMP-SIN-SD-10-2023'!A:D,4,0)</f>
        <v>22.17</v>
      </c>
      <c r="N1644" s="220" t="n">
        <f aca="false">M1644=H1644</f>
        <v>1</v>
      </c>
      <c r="P1644" s="333" t="s">
        <v>2418</v>
      </c>
    </row>
    <row r="1645" customFormat="false" ht="30" hidden="false" customHeight="false" outlineLevel="0" collapsed="false">
      <c r="A1645" s="351" t="n">
        <f aca="false">IF(O1645&lt;&gt;0,O1645,A1644)</f>
        <v>89383</v>
      </c>
      <c r="B1645" s="205" t="n">
        <v>88267</v>
      </c>
      <c r="C1645" s="206" t="s">
        <v>3420</v>
      </c>
      <c r="D1645" s="206" t="s">
        <v>2927</v>
      </c>
      <c r="E1645" s="207" t="s">
        <v>2415</v>
      </c>
      <c r="F1645" s="207" t="s">
        <v>2502</v>
      </c>
      <c r="G1645" s="352" t="n">
        <v>0.0944</v>
      </c>
      <c r="H1645" s="253" t="n">
        <f aca="false">VLOOKUP(B1645,'CMP-SIN-SD-10-2023'!A:D,4,0)</f>
        <v>28.78</v>
      </c>
      <c r="I1645" s="253" t="s">
        <v>2417</v>
      </c>
      <c r="J1645" s="220" t="n">
        <f aca="false">TRUNC((H1645*G1645),2)</f>
        <v>2.71</v>
      </c>
      <c r="M1645" s="220" t="n">
        <f aca="false">VLOOKUP(B1645,'CMP-SIN-SD-10-2023'!A:D,4,0)</f>
        <v>28.78</v>
      </c>
      <c r="N1645" s="220" t="n">
        <f aca="false">M1645=H1645</f>
        <v>1</v>
      </c>
      <c r="P1645" s="333" t="s">
        <v>2418</v>
      </c>
    </row>
    <row r="1646" customFormat="false" ht="30" hidden="false" customHeight="false" outlineLevel="0" collapsed="false">
      <c r="A1646" s="351" t="n">
        <f aca="false">IF(O1646&lt;&gt;0,O1646,A1645)</f>
        <v>89383</v>
      </c>
      <c r="B1646" s="205" t="n">
        <v>65</v>
      </c>
      <c r="C1646" s="206" t="s">
        <v>3420</v>
      </c>
      <c r="D1646" s="206" t="s">
        <v>3421</v>
      </c>
      <c r="E1646" s="207" t="s">
        <v>2415</v>
      </c>
      <c r="F1646" s="207" t="s">
        <v>2430</v>
      </c>
      <c r="G1646" s="352" t="n">
        <v>1</v>
      </c>
      <c r="H1646" s="253" t="n">
        <f aca="false">VLOOKUP(B1646,'INS-SIN-SD-10-2023'!A:D,4,0)</f>
        <v>0.9</v>
      </c>
      <c r="I1646" s="253" t="s">
        <v>2417</v>
      </c>
      <c r="J1646" s="220" t="n">
        <f aca="false">TRUNC((H1646*G1646),2)</f>
        <v>0.9</v>
      </c>
      <c r="M1646" s="220" t="n">
        <f aca="false">VLOOKUP(B1646,'INS-SIN-SD-10-2023'!A:D,4,0)</f>
        <v>0.9</v>
      </c>
      <c r="N1646" s="220" t="n">
        <f aca="false">M1646=H1646</f>
        <v>1</v>
      </c>
      <c r="P1646" s="333" t="s">
        <v>2492</v>
      </c>
    </row>
    <row r="1647" customFormat="false" ht="15" hidden="false" customHeight="false" outlineLevel="0" collapsed="false">
      <c r="A1647" s="351" t="n">
        <f aca="false">IF(O1647&lt;&gt;0,O1647,A1646)</f>
        <v>89383</v>
      </c>
      <c r="B1647" s="205" t="n">
        <v>122</v>
      </c>
      <c r="C1647" s="206" t="s">
        <v>3420</v>
      </c>
      <c r="D1647" s="206" t="s">
        <v>3422</v>
      </c>
      <c r="E1647" s="207" t="s">
        <v>2415</v>
      </c>
      <c r="F1647" s="207" t="s">
        <v>2430</v>
      </c>
      <c r="G1647" s="352" t="n">
        <v>0.0059</v>
      </c>
      <c r="H1647" s="253" t="n">
        <f aca="false">VLOOKUP(B1647,'INS-SIN-SD-10-2023'!A:D,4,0)</f>
        <v>66.86</v>
      </c>
      <c r="I1647" s="253" t="s">
        <v>2417</v>
      </c>
      <c r="J1647" s="220" t="n">
        <f aca="false">TRUNC((H1647*G1647),2)</f>
        <v>0.39</v>
      </c>
      <c r="M1647" s="220" t="n">
        <f aca="false">VLOOKUP(B1647,'INS-SIN-SD-10-2023'!A:D,4,0)</f>
        <v>66.86</v>
      </c>
      <c r="N1647" s="220" t="n">
        <f aca="false">M1647=H1647</f>
        <v>1</v>
      </c>
      <c r="P1647" s="333" t="s">
        <v>2492</v>
      </c>
    </row>
    <row r="1648" customFormat="false" ht="15" hidden="false" customHeight="false" outlineLevel="0" collapsed="false">
      <c r="A1648" s="351" t="n">
        <f aca="false">IF(O1648&lt;&gt;0,O1648,A1647)</f>
        <v>89383</v>
      </c>
      <c r="B1648" s="205" t="n">
        <v>20083</v>
      </c>
      <c r="C1648" s="206" t="s">
        <v>3420</v>
      </c>
      <c r="D1648" s="206" t="s">
        <v>3423</v>
      </c>
      <c r="E1648" s="207" t="s">
        <v>2415</v>
      </c>
      <c r="F1648" s="207" t="s">
        <v>2430</v>
      </c>
      <c r="G1648" s="352" t="n">
        <v>0.007</v>
      </c>
      <c r="H1648" s="253" t="n">
        <f aca="false">VLOOKUP(B1648,'INS-SIN-SD-10-2023'!A:D,4,0)</f>
        <v>75.75</v>
      </c>
      <c r="I1648" s="253" t="s">
        <v>2417</v>
      </c>
      <c r="J1648" s="220" t="n">
        <f aca="false">TRUNC((H1648*G1648),2)</f>
        <v>0.53</v>
      </c>
      <c r="M1648" s="220" t="n">
        <f aca="false">VLOOKUP(B1648,'INS-SIN-SD-10-2023'!A:D,4,0)</f>
        <v>75.75</v>
      </c>
      <c r="N1648" s="220" t="n">
        <f aca="false">M1648=H1648</f>
        <v>1</v>
      </c>
      <c r="P1648" s="333" t="s">
        <v>2492</v>
      </c>
    </row>
    <row r="1649" customFormat="false" ht="15" hidden="false" customHeight="false" outlineLevel="0" collapsed="false">
      <c r="A1649" s="351" t="n">
        <f aca="false">IF(O1649&lt;&gt;0,O1649,A1648)</f>
        <v>89383</v>
      </c>
      <c r="B1649" s="205" t="n">
        <v>38383</v>
      </c>
      <c r="C1649" s="206" t="s">
        <v>3420</v>
      </c>
      <c r="D1649" s="206" t="s">
        <v>3414</v>
      </c>
      <c r="E1649" s="207" t="s">
        <v>2415</v>
      </c>
      <c r="F1649" s="207" t="s">
        <v>2430</v>
      </c>
      <c r="G1649" s="352" t="n">
        <v>0.0315</v>
      </c>
      <c r="H1649" s="253" t="n">
        <f aca="false">VLOOKUP(B1649,'INS-SIN-SD-10-2023'!A:D,4,0)</f>
        <v>2.27</v>
      </c>
      <c r="I1649" s="253" t="s">
        <v>2417</v>
      </c>
      <c r="J1649" s="220" t="n">
        <f aca="false">TRUNC((H1649*G1649),2)</f>
        <v>0.07</v>
      </c>
      <c r="M1649" s="220" t="n">
        <f aca="false">VLOOKUP(B1649,'INS-SIN-SD-10-2023'!A:D,4,0)</f>
        <v>2.27</v>
      </c>
      <c r="N1649" s="220" t="n">
        <f aca="false">M1649=H1649</f>
        <v>1</v>
      </c>
      <c r="P1649" s="333" t="s">
        <v>2492</v>
      </c>
    </row>
    <row r="1650" customFormat="false" ht="45" hidden="false" customHeight="false" outlineLevel="0" collapsed="false">
      <c r="A1650" s="353" t="n">
        <v>89391</v>
      </c>
      <c r="B1650" s="354" t="s">
        <v>2411</v>
      </c>
      <c r="C1650" s="355" t="s">
        <v>3424</v>
      </c>
      <c r="D1650" s="355" t="s">
        <v>3425</v>
      </c>
      <c r="E1650" s="356" t="s">
        <v>2430</v>
      </c>
      <c r="F1650" s="356" t="s">
        <v>2415</v>
      </c>
      <c r="G1650" s="357" t="s">
        <v>2416</v>
      </c>
      <c r="H1650" s="358" t="s">
        <v>2417</v>
      </c>
      <c r="I1650" s="350" t="n">
        <f aca="false">SUMIF(A:A,A1650,J:J)</f>
        <v>8.79</v>
      </c>
      <c r="K1650" s="220" t="n">
        <f aca="false">VLOOKUP(A1650,'CMP-SIN-SD-10-2023'!A:D,4,0)</f>
        <v>8.79</v>
      </c>
      <c r="L1650" s="220" t="n">
        <f aca="false">K1650=I1650</f>
        <v>1</v>
      </c>
      <c r="P1650" s="333" t="s">
        <v>2418</v>
      </c>
    </row>
    <row r="1651" customFormat="false" ht="30" hidden="false" customHeight="false" outlineLevel="0" collapsed="false">
      <c r="A1651" s="351" t="n">
        <f aca="false">IF(O1651&lt;&gt;0,O1651,A1650)</f>
        <v>89391</v>
      </c>
      <c r="B1651" s="205" t="n">
        <v>88248</v>
      </c>
      <c r="C1651" s="206" t="s">
        <v>3425</v>
      </c>
      <c r="D1651" s="206" t="s">
        <v>3412</v>
      </c>
      <c r="E1651" s="207" t="s">
        <v>2415</v>
      </c>
      <c r="F1651" s="207" t="s">
        <v>2502</v>
      </c>
      <c r="G1651" s="352" t="n">
        <v>0.1111</v>
      </c>
      <c r="H1651" s="253" t="n">
        <f aca="false">VLOOKUP(B1651,'CMP-SIN-SD-10-2023'!A:D,4,0)</f>
        <v>22.17</v>
      </c>
      <c r="I1651" s="253" t="s">
        <v>2417</v>
      </c>
      <c r="J1651" s="220" t="n">
        <f aca="false">TRUNC((H1651*G1651),2)</f>
        <v>2.46</v>
      </c>
      <c r="M1651" s="220" t="n">
        <f aca="false">VLOOKUP(B1651,'CMP-SIN-SD-10-2023'!A:D,4,0)</f>
        <v>22.17</v>
      </c>
      <c r="N1651" s="220" t="n">
        <f aca="false">M1651=H1651</f>
        <v>1</v>
      </c>
      <c r="P1651" s="333" t="s">
        <v>2418</v>
      </c>
    </row>
    <row r="1652" customFormat="false" ht="30" hidden="false" customHeight="false" outlineLevel="0" collapsed="false">
      <c r="A1652" s="351" t="n">
        <f aca="false">IF(O1652&lt;&gt;0,O1652,A1651)</f>
        <v>89391</v>
      </c>
      <c r="B1652" s="205" t="n">
        <v>88267</v>
      </c>
      <c r="C1652" s="206" t="s">
        <v>3425</v>
      </c>
      <c r="D1652" s="206" t="s">
        <v>2927</v>
      </c>
      <c r="E1652" s="207" t="s">
        <v>2415</v>
      </c>
      <c r="F1652" s="207" t="s">
        <v>2502</v>
      </c>
      <c r="G1652" s="352" t="n">
        <v>0.1111</v>
      </c>
      <c r="H1652" s="253" t="n">
        <f aca="false">VLOOKUP(B1652,'CMP-SIN-SD-10-2023'!A:D,4,0)</f>
        <v>28.78</v>
      </c>
      <c r="I1652" s="253" t="s">
        <v>2417</v>
      </c>
      <c r="J1652" s="220" t="n">
        <f aca="false">TRUNC((H1652*G1652),2)</f>
        <v>3.19</v>
      </c>
      <c r="M1652" s="220" t="n">
        <f aca="false">VLOOKUP(B1652,'CMP-SIN-SD-10-2023'!A:D,4,0)</f>
        <v>28.78</v>
      </c>
      <c r="N1652" s="220" t="n">
        <f aca="false">M1652=H1652</f>
        <v>1</v>
      </c>
      <c r="P1652" s="333" t="s">
        <v>2418</v>
      </c>
    </row>
    <row r="1653" customFormat="false" ht="30" hidden="false" customHeight="false" outlineLevel="0" collapsed="false">
      <c r="A1653" s="351" t="n">
        <f aca="false">IF(O1653&lt;&gt;0,O1653,A1652)</f>
        <v>89391</v>
      </c>
      <c r="B1653" s="205" t="n">
        <v>108</v>
      </c>
      <c r="C1653" s="206" t="s">
        <v>3425</v>
      </c>
      <c r="D1653" s="206" t="s">
        <v>3426</v>
      </c>
      <c r="E1653" s="207" t="s">
        <v>2415</v>
      </c>
      <c r="F1653" s="207" t="s">
        <v>2430</v>
      </c>
      <c r="G1653" s="352" t="n">
        <v>1</v>
      </c>
      <c r="H1653" s="253" t="n">
        <f aca="false">VLOOKUP(B1653,'INS-SIN-SD-10-2023'!A:D,4,0)</f>
        <v>1.81</v>
      </c>
      <c r="I1653" s="253" t="s">
        <v>2417</v>
      </c>
      <c r="J1653" s="220" t="n">
        <f aca="false">TRUNC((H1653*G1653),2)</f>
        <v>1.81</v>
      </c>
      <c r="M1653" s="220" t="n">
        <f aca="false">VLOOKUP(B1653,'INS-SIN-SD-10-2023'!A:D,4,0)</f>
        <v>1.81</v>
      </c>
      <c r="N1653" s="220" t="n">
        <f aca="false">M1653=H1653</f>
        <v>1</v>
      </c>
      <c r="P1653" s="333" t="s">
        <v>2492</v>
      </c>
    </row>
    <row r="1654" customFormat="false" ht="15" hidden="false" customHeight="false" outlineLevel="0" collapsed="false">
      <c r="A1654" s="351" t="n">
        <f aca="false">IF(O1654&lt;&gt;0,O1654,A1653)</f>
        <v>89391</v>
      </c>
      <c r="B1654" s="205" t="n">
        <v>122</v>
      </c>
      <c r="C1654" s="206" t="s">
        <v>3425</v>
      </c>
      <c r="D1654" s="206" t="s">
        <v>3422</v>
      </c>
      <c r="E1654" s="207" t="s">
        <v>2415</v>
      </c>
      <c r="F1654" s="207" t="s">
        <v>2430</v>
      </c>
      <c r="G1654" s="352" t="n">
        <v>0.0082</v>
      </c>
      <c r="H1654" s="253" t="n">
        <f aca="false">VLOOKUP(B1654,'INS-SIN-SD-10-2023'!A:D,4,0)</f>
        <v>66.86</v>
      </c>
      <c r="I1654" s="253" t="s">
        <v>2417</v>
      </c>
      <c r="J1654" s="220" t="n">
        <f aca="false">TRUNC((H1654*G1654),2)</f>
        <v>0.54</v>
      </c>
      <c r="M1654" s="220" t="n">
        <f aca="false">VLOOKUP(B1654,'INS-SIN-SD-10-2023'!A:D,4,0)</f>
        <v>66.86</v>
      </c>
      <c r="N1654" s="220" t="n">
        <f aca="false">M1654=H1654</f>
        <v>1</v>
      </c>
      <c r="P1654" s="333" t="s">
        <v>2492</v>
      </c>
    </row>
    <row r="1655" customFormat="false" ht="15" hidden="false" customHeight="false" outlineLevel="0" collapsed="false">
      <c r="A1655" s="351" t="n">
        <f aca="false">IF(O1655&lt;&gt;0,O1655,A1654)</f>
        <v>89391</v>
      </c>
      <c r="B1655" s="205" t="n">
        <v>20083</v>
      </c>
      <c r="C1655" s="206" t="s">
        <v>3425</v>
      </c>
      <c r="D1655" s="206" t="s">
        <v>3423</v>
      </c>
      <c r="E1655" s="207" t="s">
        <v>2415</v>
      </c>
      <c r="F1655" s="207" t="s">
        <v>2430</v>
      </c>
      <c r="G1655" s="352" t="n">
        <v>0.0095</v>
      </c>
      <c r="H1655" s="253" t="n">
        <f aca="false">VLOOKUP(B1655,'INS-SIN-SD-10-2023'!A:D,4,0)</f>
        <v>75.75</v>
      </c>
      <c r="I1655" s="253" t="s">
        <v>2417</v>
      </c>
      <c r="J1655" s="220" t="n">
        <f aca="false">TRUNC((H1655*G1655),2)</f>
        <v>0.71</v>
      </c>
      <c r="M1655" s="220" t="n">
        <f aca="false">VLOOKUP(B1655,'INS-SIN-SD-10-2023'!A:D,4,0)</f>
        <v>75.75</v>
      </c>
      <c r="N1655" s="220" t="n">
        <f aca="false">M1655=H1655</f>
        <v>1</v>
      </c>
      <c r="P1655" s="333" t="s">
        <v>2492</v>
      </c>
    </row>
    <row r="1656" customFormat="false" ht="15" hidden="false" customHeight="false" outlineLevel="0" collapsed="false">
      <c r="A1656" s="351" t="n">
        <f aca="false">IF(O1656&lt;&gt;0,O1656,A1655)</f>
        <v>89391</v>
      </c>
      <c r="B1656" s="205" t="n">
        <v>38383</v>
      </c>
      <c r="C1656" s="206" t="s">
        <v>3425</v>
      </c>
      <c r="D1656" s="206" t="s">
        <v>3414</v>
      </c>
      <c r="E1656" s="207" t="s">
        <v>2415</v>
      </c>
      <c r="F1656" s="207" t="s">
        <v>2430</v>
      </c>
      <c r="G1656" s="352" t="n">
        <v>0.0371</v>
      </c>
      <c r="H1656" s="253" t="n">
        <f aca="false">VLOOKUP(B1656,'INS-SIN-SD-10-2023'!A:D,4,0)</f>
        <v>2.27</v>
      </c>
      <c r="I1656" s="253" t="s">
        <v>2417</v>
      </c>
      <c r="J1656" s="220" t="n">
        <f aca="false">TRUNC((H1656*G1656),2)</f>
        <v>0.08</v>
      </c>
      <c r="M1656" s="220" t="n">
        <f aca="false">VLOOKUP(B1656,'INS-SIN-SD-10-2023'!A:D,4,0)</f>
        <v>2.27</v>
      </c>
      <c r="N1656" s="220" t="n">
        <f aca="false">M1656=H1656</f>
        <v>1</v>
      </c>
      <c r="P1656" s="333" t="s">
        <v>2492</v>
      </c>
    </row>
    <row r="1657" customFormat="false" ht="45" hidden="false" customHeight="false" outlineLevel="0" collapsed="false">
      <c r="A1657" s="353" t="n">
        <v>89362</v>
      </c>
      <c r="B1657" s="354" t="s">
        <v>2411</v>
      </c>
      <c r="C1657" s="355" t="s">
        <v>3427</v>
      </c>
      <c r="D1657" s="355" t="s">
        <v>2534</v>
      </c>
      <c r="E1657" s="356" t="s">
        <v>2430</v>
      </c>
      <c r="F1657" s="356" t="s">
        <v>2415</v>
      </c>
      <c r="G1657" s="357" t="s">
        <v>2416</v>
      </c>
      <c r="H1657" s="358" t="s">
        <v>2417</v>
      </c>
      <c r="I1657" s="350" t="n">
        <f aca="false">SUMIF(A:A,A1657,J:J)</f>
        <v>9.6</v>
      </c>
      <c r="K1657" s="220" t="n">
        <f aca="false">VLOOKUP(A1657,'CMP-SIN-SD-10-2023'!A:D,4,0)</f>
        <v>9.6</v>
      </c>
      <c r="L1657" s="220" t="n">
        <f aca="false">K1657=I1657</f>
        <v>1</v>
      </c>
      <c r="P1657" s="333" t="s">
        <v>2418</v>
      </c>
    </row>
    <row r="1658" customFormat="false" ht="30" hidden="false" customHeight="false" outlineLevel="0" collapsed="false">
      <c r="A1658" s="351" t="n">
        <f aca="false">IF(O1658&lt;&gt;0,O1658,A1657)</f>
        <v>89362</v>
      </c>
      <c r="B1658" s="205" t="n">
        <v>88248</v>
      </c>
      <c r="C1658" s="206" t="s">
        <v>2534</v>
      </c>
      <c r="D1658" s="206" t="s">
        <v>3412</v>
      </c>
      <c r="E1658" s="207" t="s">
        <v>2415</v>
      </c>
      <c r="F1658" s="207" t="s">
        <v>2502</v>
      </c>
      <c r="G1658" s="352" t="n">
        <v>0.152</v>
      </c>
      <c r="H1658" s="253" t="n">
        <f aca="false">VLOOKUP(B1658,'CMP-SIN-SD-10-2023'!A:D,4,0)</f>
        <v>22.17</v>
      </c>
      <c r="I1658" s="253" t="s">
        <v>2417</v>
      </c>
      <c r="J1658" s="220" t="n">
        <f aca="false">TRUNC((H1658*G1658),2)</f>
        <v>3.36</v>
      </c>
      <c r="M1658" s="220" t="n">
        <f aca="false">VLOOKUP(B1658,'CMP-SIN-SD-10-2023'!A:D,4,0)</f>
        <v>22.17</v>
      </c>
      <c r="N1658" s="220" t="n">
        <f aca="false">M1658=H1658</f>
        <v>1</v>
      </c>
      <c r="P1658" s="333" t="s">
        <v>2418</v>
      </c>
    </row>
    <row r="1659" customFormat="false" ht="30" hidden="false" customHeight="false" outlineLevel="0" collapsed="false">
      <c r="A1659" s="351" t="n">
        <f aca="false">IF(O1659&lt;&gt;0,O1659,A1658)</f>
        <v>89362</v>
      </c>
      <c r="B1659" s="205" t="n">
        <v>88267</v>
      </c>
      <c r="C1659" s="206" t="s">
        <v>2534</v>
      </c>
      <c r="D1659" s="206" t="s">
        <v>2927</v>
      </c>
      <c r="E1659" s="207" t="s">
        <v>2415</v>
      </c>
      <c r="F1659" s="207" t="s">
        <v>2502</v>
      </c>
      <c r="G1659" s="352" t="n">
        <v>0.152</v>
      </c>
      <c r="H1659" s="253" t="n">
        <f aca="false">VLOOKUP(B1659,'CMP-SIN-SD-10-2023'!A:D,4,0)</f>
        <v>28.78</v>
      </c>
      <c r="I1659" s="253" t="s">
        <v>2417</v>
      </c>
      <c r="J1659" s="220" t="n">
        <f aca="false">TRUNC((H1659*G1659),2)</f>
        <v>4.37</v>
      </c>
      <c r="M1659" s="220" t="n">
        <f aca="false">VLOOKUP(B1659,'CMP-SIN-SD-10-2023'!A:D,4,0)</f>
        <v>28.78</v>
      </c>
      <c r="N1659" s="220" t="n">
        <f aca="false">M1659=H1659</f>
        <v>1</v>
      </c>
      <c r="P1659" s="333" t="s">
        <v>2418</v>
      </c>
    </row>
    <row r="1660" customFormat="false" ht="15" hidden="false" customHeight="false" outlineLevel="0" collapsed="false">
      <c r="A1660" s="351" t="n">
        <f aca="false">IF(O1660&lt;&gt;0,O1660,A1659)</f>
        <v>89362</v>
      </c>
      <c r="B1660" s="205" t="n">
        <v>122</v>
      </c>
      <c r="C1660" s="206" t="s">
        <v>2534</v>
      </c>
      <c r="D1660" s="206" t="s">
        <v>3422</v>
      </c>
      <c r="E1660" s="207" t="s">
        <v>2415</v>
      </c>
      <c r="F1660" s="207" t="s">
        <v>2430</v>
      </c>
      <c r="G1660" s="352" t="n">
        <v>0.0071</v>
      </c>
      <c r="H1660" s="253" t="n">
        <f aca="false">VLOOKUP(B1660,'INS-SIN-SD-10-2023'!A:D,4,0)</f>
        <v>66.86</v>
      </c>
      <c r="I1660" s="253" t="s">
        <v>2417</v>
      </c>
      <c r="J1660" s="220" t="n">
        <f aca="false">TRUNC((H1660*G1660),2)</f>
        <v>0.47</v>
      </c>
      <c r="M1660" s="220" t="n">
        <f aca="false">VLOOKUP(B1660,'INS-SIN-SD-10-2023'!A:D,4,0)</f>
        <v>66.86</v>
      </c>
      <c r="N1660" s="220" t="n">
        <f aca="false">M1660=H1660</f>
        <v>1</v>
      </c>
      <c r="P1660" s="333" t="s">
        <v>2492</v>
      </c>
    </row>
    <row r="1661" customFormat="false" ht="30" hidden="false" customHeight="false" outlineLevel="0" collapsed="false">
      <c r="A1661" s="351" t="n">
        <f aca="false">IF(O1661&lt;&gt;0,O1661,A1660)</f>
        <v>89362</v>
      </c>
      <c r="B1661" s="205" t="n">
        <v>3529</v>
      </c>
      <c r="C1661" s="206" t="s">
        <v>2534</v>
      </c>
      <c r="D1661" s="206" t="s">
        <v>3428</v>
      </c>
      <c r="E1661" s="207" t="s">
        <v>2415</v>
      </c>
      <c r="F1661" s="207" t="s">
        <v>2430</v>
      </c>
      <c r="G1661" s="352" t="n">
        <v>1</v>
      </c>
      <c r="H1661" s="253" t="n">
        <f aca="false">VLOOKUP(B1661,'INS-SIN-SD-10-2023'!A:D,4,0)</f>
        <v>0.73</v>
      </c>
      <c r="I1661" s="253" t="s">
        <v>2417</v>
      </c>
      <c r="J1661" s="220" t="n">
        <f aca="false">TRUNC((H1661*G1661),2)</f>
        <v>0.73</v>
      </c>
      <c r="M1661" s="220" t="n">
        <f aca="false">VLOOKUP(B1661,'INS-SIN-SD-10-2023'!A:D,4,0)</f>
        <v>0.73</v>
      </c>
      <c r="N1661" s="220" t="n">
        <f aca="false">M1661=H1661</f>
        <v>1</v>
      </c>
      <c r="P1661" s="333" t="s">
        <v>2492</v>
      </c>
    </row>
    <row r="1662" customFormat="false" ht="15" hidden="false" customHeight="false" outlineLevel="0" collapsed="false">
      <c r="A1662" s="351" t="n">
        <f aca="false">IF(O1662&lt;&gt;0,O1662,A1661)</f>
        <v>89362</v>
      </c>
      <c r="B1662" s="205" t="n">
        <v>20083</v>
      </c>
      <c r="C1662" s="206" t="s">
        <v>2534</v>
      </c>
      <c r="D1662" s="206" t="s">
        <v>3423</v>
      </c>
      <c r="E1662" s="207" t="s">
        <v>2415</v>
      </c>
      <c r="F1662" s="207" t="s">
        <v>2430</v>
      </c>
      <c r="G1662" s="352" t="n">
        <v>0.008</v>
      </c>
      <c r="H1662" s="253" t="n">
        <f aca="false">VLOOKUP(B1662,'INS-SIN-SD-10-2023'!A:D,4,0)</f>
        <v>75.75</v>
      </c>
      <c r="I1662" s="253" t="s">
        <v>2417</v>
      </c>
      <c r="J1662" s="220" t="n">
        <f aca="false">TRUNC((H1662*G1662),2)</f>
        <v>0.6</v>
      </c>
      <c r="M1662" s="220" t="n">
        <f aca="false">VLOOKUP(B1662,'INS-SIN-SD-10-2023'!A:D,4,0)</f>
        <v>75.75</v>
      </c>
      <c r="N1662" s="220" t="n">
        <f aca="false">M1662=H1662</f>
        <v>1</v>
      </c>
      <c r="P1662" s="333" t="s">
        <v>2492</v>
      </c>
    </row>
    <row r="1663" customFormat="false" ht="15" hidden="false" customHeight="false" outlineLevel="0" collapsed="false">
      <c r="A1663" s="351" t="n">
        <f aca="false">IF(O1663&lt;&gt;0,O1663,A1662)</f>
        <v>89362</v>
      </c>
      <c r="B1663" s="205" t="n">
        <v>38383</v>
      </c>
      <c r="C1663" s="206" t="s">
        <v>2534</v>
      </c>
      <c r="D1663" s="206" t="s">
        <v>3414</v>
      </c>
      <c r="E1663" s="207" t="s">
        <v>2415</v>
      </c>
      <c r="F1663" s="207" t="s">
        <v>2430</v>
      </c>
      <c r="G1663" s="352" t="n">
        <v>0.0338</v>
      </c>
      <c r="H1663" s="253" t="n">
        <f aca="false">VLOOKUP(B1663,'INS-SIN-SD-10-2023'!A:D,4,0)</f>
        <v>2.27</v>
      </c>
      <c r="I1663" s="253" t="s">
        <v>2417</v>
      </c>
      <c r="J1663" s="220" t="n">
        <f aca="false">TRUNC((H1663*G1663),2)</f>
        <v>0.07</v>
      </c>
      <c r="M1663" s="220" t="n">
        <f aca="false">VLOOKUP(B1663,'INS-SIN-SD-10-2023'!A:D,4,0)</f>
        <v>2.27</v>
      </c>
      <c r="N1663" s="220" t="n">
        <f aca="false">M1663=H1663</f>
        <v>1</v>
      </c>
      <c r="P1663" s="333" t="s">
        <v>2492</v>
      </c>
    </row>
    <row r="1664" customFormat="false" ht="45" hidden="false" customHeight="false" outlineLevel="0" collapsed="false">
      <c r="A1664" s="353" t="n">
        <v>89367</v>
      </c>
      <c r="B1664" s="354" t="s">
        <v>2411</v>
      </c>
      <c r="C1664" s="355" t="s">
        <v>3429</v>
      </c>
      <c r="D1664" s="355" t="s">
        <v>2534</v>
      </c>
      <c r="E1664" s="356" t="s">
        <v>2430</v>
      </c>
      <c r="F1664" s="356" t="s">
        <v>2415</v>
      </c>
      <c r="G1664" s="357" t="s">
        <v>2416</v>
      </c>
      <c r="H1664" s="358" t="s">
        <v>2417</v>
      </c>
      <c r="I1664" s="350" t="n">
        <f aca="false">SUMIF(A:A,A1664,J:J)</f>
        <v>13.21</v>
      </c>
      <c r="K1664" s="220" t="n">
        <f aca="false">VLOOKUP(A1664,'CMP-SIN-SD-10-2023'!A:D,4,0)</f>
        <v>13.21</v>
      </c>
      <c r="L1664" s="220" t="n">
        <f aca="false">K1664=I1664</f>
        <v>1</v>
      </c>
      <c r="P1664" s="333" t="s">
        <v>2418</v>
      </c>
    </row>
    <row r="1665" customFormat="false" ht="30" hidden="false" customHeight="false" outlineLevel="0" collapsed="false">
      <c r="A1665" s="351" t="n">
        <f aca="false">IF(O1665&lt;&gt;0,O1665,A1664)</f>
        <v>89367</v>
      </c>
      <c r="B1665" s="205" t="n">
        <v>88248</v>
      </c>
      <c r="C1665" s="206" t="s">
        <v>2534</v>
      </c>
      <c r="D1665" s="206" t="s">
        <v>3412</v>
      </c>
      <c r="E1665" s="207" t="s">
        <v>2415</v>
      </c>
      <c r="F1665" s="207" t="s">
        <v>2502</v>
      </c>
      <c r="G1665" s="352" t="n">
        <v>0.1812</v>
      </c>
      <c r="H1665" s="253" t="n">
        <f aca="false">VLOOKUP(B1665,'CMP-SIN-SD-10-2023'!A:D,4,0)</f>
        <v>22.17</v>
      </c>
      <c r="I1665" s="253" t="s">
        <v>2417</v>
      </c>
      <c r="J1665" s="220" t="n">
        <f aca="false">TRUNC((H1665*G1665),2)</f>
        <v>4.01</v>
      </c>
      <c r="M1665" s="220" t="n">
        <f aca="false">VLOOKUP(B1665,'CMP-SIN-SD-10-2023'!A:D,4,0)</f>
        <v>22.17</v>
      </c>
      <c r="N1665" s="220" t="n">
        <f aca="false">M1665=H1665</f>
        <v>1</v>
      </c>
      <c r="P1665" s="333" t="s">
        <v>2418</v>
      </c>
    </row>
    <row r="1666" customFormat="false" ht="30" hidden="false" customHeight="false" outlineLevel="0" collapsed="false">
      <c r="A1666" s="351" t="n">
        <f aca="false">IF(O1666&lt;&gt;0,O1666,A1665)</f>
        <v>89367</v>
      </c>
      <c r="B1666" s="205" t="n">
        <v>88267</v>
      </c>
      <c r="C1666" s="206" t="s">
        <v>2534</v>
      </c>
      <c r="D1666" s="206" t="s">
        <v>2927</v>
      </c>
      <c r="E1666" s="207" t="s">
        <v>2415</v>
      </c>
      <c r="F1666" s="207" t="s">
        <v>2502</v>
      </c>
      <c r="G1666" s="352" t="n">
        <v>0.1812</v>
      </c>
      <c r="H1666" s="253" t="n">
        <f aca="false">VLOOKUP(B1666,'CMP-SIN-SD-10-2023'!A:D,4,0)</f>
        <v>28.78</v>
      </c>
      <c r="I1666" s="253" t="s">
        <v>2417</v>
      </c>
      <c r="J1666" s="220" t="n">
        <f aca="false">TRUNC((H1666*G1666),2)</f>
        <v>5.21</v>
      </c>
      <c r="M1666" s="220" t="n">
        <f aca="false">VLOOKUP(B1666,'CMP-SIN-SD-10-2023'!A:D,4,0)</f>
        <v>28.78</v>
      </c>
      <c r="N1666" s="220" t="n">
        <f aca="false">M1666=H1666</f>
        <v>1</v>
      </c>
      <c r="P1666" s="333" t="s">
        <v>2418</v>
      </c>
    </row>
    <row r="1667" customFormat="false" ht="15" hidden="false" customHeight="false" outlineLevel="0" collapsed="false">
      <c r="A1667" s="351" t="n">
        <f aca="false">IF(O1667&lt;&gt;0,O1667,A1666)</f>
        <v>89367</v>
      </c>
      <c r="B1667" s="205" t="n">
        <v>122</v>
      </c>
      <c r="C1667" s="206" t="s">
        <v>2534</v>
      </c>
      <c r="D1667" s="206" t="s">
        <v>3422</v>
      </c>
      <c r="E1667" s="207" t="s">
        <v>2415</v>
      </c>
      <c r="F1667" s="207" t="s">
        <v>2430</v>
      </c>
      <c r="G1667" s="352" t="n">
        <v>0.0094</v>
      </c>
      <c r="H1667" s="253" t="n">
        <f aca="false">VLOOKUP(B1667,'INS-SIN-SD-10-2023'!A:D,4,0)</f>
        <v>66.86</v>
      </c>
      <c r="I1667" s="253" t="s">
        <v>2417</v>
      </c>
      <c r="J1667" s="220" t="n">
        <f aca="false">TRUNC((H1667*G1667),2)</f>
        <v>0.62</v>
      </c>
      <c r="M1667" s="220" t="n">
        <f aca="false">VLOOKUP(B1667,'INS-SIN-SD-10-2023'!A:D,4,0)</f>
        <v>66.86</v>
      </c>
      <c r="N1667" s="220" t="n">
        <f aca="false">M1667=H1667</f>
        <v>1</v>
      </c>
      <c r="P1667" s="333" t="s">
        <v>2492</v>
      </c>
    </row>
    <row r="1668" customFormat="false" ht="30" hidden="false" customHeight="false" outlineLevel="0" collapsed="false">
      <c r="A1668" s="351" t="n">
        <f aca="false">IF(O1668&lt;&gt;0,O1668,A1667)</f>
        <v>89367</v>
      </c>
      <c r="B1668" s="205" t="n">
        <v>3536</v>
      </c>
      <c r="C1668" s="206" t="s">
        <v>2534</v>
      </c>
      <c r="D1668" s="206" t="s">
        <v>3430</v>
      </c>
      <c r="E1668" s="207" t="s">
        <v>2415</v>
      </c>
      <c r="F1668" s="207" t="s">
        <v>2430</v>
      </c>
      <c r="G1668" s="352" t="n">
        <v>1</v>
      </c>
      <c r="H1668" s="253" t="n">
        <f aca="false">VLOOKUP(B1668,'INS-SIN-SD-10-2023'!A:D,4,0)</f>
        <v>2.45</v>
      </c>
      <c r="I1668" s="253" t="s">
        <v>2417</v>
      </c>
      <c r="J1668" s="220" t="n">
        <f aca="false">TRUNC((H1668*G1668),2)</f>
        <v>2.45</v>
      </c>
      <c r="M1668" s="220" t="n">
        <f aca="false">VLOOKUP(B1668,'INS-SIN-SD-10-2023'!A:D,4,0)</f>
        <v>2.45</v>
      </c>
      <c r="N1668" s="220" t="n">
        <f aca="false">M1668=H1668</f>
        <v>1</v>
      </c>
      <c r="P1668" s="333" t="s">
        <v>2492</v>
      </c>
    </row>
    <row r="1669" customFormat="false" ht="15" hidden="false" customHeight="false" outlineLevel="0" collapsed="false">
      <c r="A1669" s="351" t="n">
        <f aca="false">IF(O1669&lt;&gt;0,O1669,A1668)</f>
        <v>89367</v>
      </c>
      <c r="B1669" s="205" t="n">
        <v>20083</v>
      </c>
      <c r="C1669" s="206" t="s">
        <v>2534</v>
      </c>
      <c r="D1669" s="206" t="s">
        <v>3423</v>
      </c>
      <c r="E1669" s="207" t="s">
        <v>2415</v>
      </c>
      <c r="F1669" s="207" t="s">
        <v>2430</v>
      </c>
      <c r="G1669" s="352" t="n">
        <v>0.011</v>
      </c>
      <c r="H1669" s="253" t="n">
        <f aca="false">VLOOKUP(B1669,'INS-SIN-SD-10-2023'!A:D,4,0)</f>
        <v>75.75</v>
      </c>
      <c r="I1669" s="253" t="s">
        <v>2417</v>
      </c>
      <c r="J1669" s="220" t="n">
        <f aca="false">TRUNC((H1669*G1669),2)</f>
        <v>0.83</v>
      </c>
      <c r="M1669" s="220" t="n">
        <f aca="false">VLOOKUP(B1669,'INS-SIN-SD-10-2023'!A:D,4,0)</f>
        <v>75.75</v>
      </c>
      <c r="N1669" s="220" t="n">
        <f aca="false">M1669=H1669</f>
        <v>1</v>
      </c>
      <c r="P1669" s="333" t="s">
        <v>2492</v>
      </c>
    </row>
    <row r="1670" customFormat="false" ht="15" hidden="false" customHeight="false" outlineLevel="0" collapsed="false">
      <c r="A1670" s="351" t="n">
        <f aca="false">IF(O1670&lt;&gt;0,O1670,A1669)</f>
        <v>89367</v>
      </c>
      <c r="B1670" s="205" t="n">
        <v>38383</v>
      </c>
      <c r="C1670" s="206" t="s">
        <v>2534</v>
      </c>
      <c r="D1670" s="206" t="s">
        <v>3414</v>
      </c>
      <c r="E1670" s="207" t="s">
        <v>2415</v>
      </c>
      <c r="F1670" s="207" t="s">
        <v>2430</v>
      </c>
      <c r="G1670" s="352" t="n">
        <v>0.0403</v>
      </c>
      <c r="H1670" s="253" t="n">
        <f aca="false">VLOOKUP(B1670,'INS-SIN-SD-10-2023'!A:D,4,0)</f>
        <v>2.27</v>
      </c>
      <c r="I1670" s="253" t="s">
        <v>2417</v>
      </c>
      <c r="J1670" s="220" t="n">
        <f aca="false">TRUNC((H1670*G1670),2)</f>
        <v>0.09</v>
      </c>
      <c r="M1670" s="220" t="n">
        <f aca="false">VLOOKUP(B1670,'INS-SIN-SD-10-2023'!A:D,4,0)</f>
        <v>2.27</v>
      </c>
      <c r="N1670" s="220" t="n">
        <f aca="false">M1670=H1670</f>
        <v>1</v>
      </c>
      <c r="P1670" s="333" t="s">
        <v>2492</v>
      </c>
    </row>
    <row r="1671" customFormat="false" ht="45" hidden="false" customHeight="false" outlineLevel="0" collapsed="false">
      <c r="A1671" s="353" t="n">
        <v>89501</v>
      </c>
      <c r="B1671" s="354" t="s">
        <v>2411</v>
      </c>
      <c r="C1671" s="355" t="s">
        <v>3431</v>
      </c>
      <c r="D1671" s="355" t="s">
        <v>3411</v>
      </c>
      <c r="E1671" s="356" t="s">
        <v>2430</v>
      </c>
      <c r="F1671" s="356" t="s">
        <v>2415</v>
      </c>
      <c r="G1671" s="357" t="s">
        <v>2416</v>
      </c>
      <c r="H1671" s="358" t="s">
        <v>2417</v>
      </c>
      <c r="I1671" s="350" t="n">
        <f aca="false">SUMIF(A:A,A1671,J:J)</f>
        <v>14.31</v>
      </c>
      <c r="K1671" s="220" t="n">
        <f aca="false">VLOOKUP(A1671,'CMP-SIN-SD-10-2023'!A:D,4,0)</f>
        <v>14.31</v>
      </c>
      <c r="L1671" s="220" t="n">
        <f aca="false">K1671=I1671</f>
        <v>1</v>
      </c>
      <c r="P1671" s="333" t="s">
        <v>2418</v>
      </c>
    </row>
    <row r="1672" customFormat="false" ht="30" hidden="false" customHeight="false" outlineLevel="0" collapsed="false">
      <c r="A1672" s="351" t="n">
        <f aca="false">IF(O1672&lt;&gt;0,O1672,A1671)</f>
        <v>89501</v>
      </c>
      <c r="B1672" s="205" t="n">
        <v>88248</v>
      </c>
      <c r="C1672" s="206" t="s">
        <v>3411</v>
      </c>
      <c r="D1672" s="206" t="s">
        <v>3412</v>
      </c>
      <c r="E1672" s="207" t="s">
        <v>2415</v>
      </c>
      <c r="F1672" s="207" t="s">
        <v>2502</v>
      </c>
      <c r="G1672" s="352" t="n">
        <v>0.1271</v>
      </c>
      <c r="H1672" s="253" t="n">
        <f aca="false">VLOOKUP(B1672,'CMP-SIN-SD-10-2023'!A:D,4,0)</f>
        <v>22.17</v>
      </c>
      <c r="I1672" s="253" t="s">
        <v>2417</v>
      </c>
      <c r="J1672" s="220" t="n">
        <f aca="false">TRUNC((H1672*G1672),2)</f>
        <v>2.81</v>
      </c>
      <c r="M1672" s="220" t="n">
        <f aca="false">VLOOKUP(B1672,'CMP-SIN-SD-10-2023'!A:D,4,0)</f>
        <v>22.17</v>
      </c>
      <c r="N1672" s="220" t="n">
        <f aca="false">M1672=H1672</f>
        <v>1</v>
      </c>
      <c r="P1672" s="333" t="s">
        <v>2418</v>
      </c>
    </row>
    <row r="1673" customFormat="false" ht="30" hidden="false" customHeight="false" outlineLevel="0" collapsed="false">
      <c r="A1673" s="351" t="n">
        <f aca="false">IF(O1673&lt;&gt;0,O1673,A1672)</f>
        <v>89501</v>
      </c>
      <c r="B1673" s="205" t="n">
        <v>88267</v>
      </c>
      <c r="C1673" s="206" t="s">
        <v>3411</v>
      </c>
      <c r="D1673" s="206" t="s">
        <v>2927</v>
      </c>
      <c r="E1673" s="207" t="s">
        <v>2415</v>
      </c>
      <c r="F1673" s="207" t="s">
        <v>2502</v>
      </c>
      <c r="G1673" s="352" t="n">
        <v>0.1271</v>
      </c>
      <c r="H1673" s="253" t="n">
        <f aca="false">VLOOKUP(B1673,'CMP-SIN-SD-10-2023'!A:D,4,0)</f>
        <v>28.78</v>
      </c>
      <c r="I1673" s="253" t="s">
        <v>2417</v>
      </c>
      <c r="J1673" s="220" t="n">
        <f aca="false">TRUNC((H1673*G1673),2)</f>
        <v>3.65</v>
      </c>
      <c r="M1673" s="220" t="n">
        <f aca="false">VLOOKUP(B1673,'CMP-SIN-SD-10-2023'!A:D,4,0)</f>
        <v>28.78</v>
      </c>
      <c r="N1673" s="220" t="n">
        <f aca="false">M1673=H1673</f>
        <v>1</v>
      </c>
      <c r="P1673" s="333" t="s">
        <v>2418</v>
      </c>
    </row>
    <row r="1674" customFormat="false" ht="15" hidden="false" customHeight="false" outlineLevel="0" collapsed="false">
      <c r="A1674" s="351" t="n">
        <f aca="false">IF(O1674&lt;&gt;0,O1674,A1673)</f>
        <v>89501</v>
      </c>
      <c r="B1674" s="205" t="n">
        <v>122</v>
      </c>
      <c r="C1674" s="206" t="s">
        <v>3411</v>
      </c>
      <c r="D1674" s="206" t="s">
        <v>3422</v>
      </c>
      <c r="E1674" s="207" t="s">
        <v>2415</v>
      </c>
      <c r="F1674" s="207" t="s">
        <v>2430</v>
      </c>
      <c r="G1674" s="352" t="n">
        <v>0.0165</v>
      </c>
      <c r="H1674" s="253" t="n">
        <f aca="false">VLOOKUP(B1674,'INS-SIN-SD-10-2023'!A:D,4,0)</f>
        <v>66.86</v>
      </c>
      <c r="I1674" s="253" t="s">
        <v>2417</v>
      </c>
      <c r="J1674" s="220" t="n">
        <f aca="false">TRUNC((H1674*G1674),2)</f>
        <v>1.1</v>
      </c>
      <c r="M1674" s="220" t="n">
        <f aca="false">VLOOKUP(B1674,'INS-SIN-SD-10-2023'!A:D,4,0)</f>
        <v>66.86</v>
      </c>
      <c r="N1674" s="220" t="n">
        <f aca="false">M1674=H1674</f>
        <v>1</v>
      </c>
      <c r="P1674" s="333" t="s">
        <v>2492</v>
      </c>
    </row>
    <row r="1675" customFormat="false" ht="30" hidden="false" customHeight="false" outlineLevel="0" collapsed="false">
      <c r="A1675" s="351" t="n">
        <f aca="false">IF(O1675&lt;&gt;0,O1675,A1674)</f>
        <v>89501</v>
      </c>
      <c r="B1675" s="205" t="n">
        <v>3540</v>
      </c>
      <c r="C1675" s="206" t="s">
        <v>3411</v>
      </c>
      <c r="D1675" s="206" t="s">
        <v>3432</v>
      </c>
      <c r="E1675" s="207" t="s">
        <v>2415</v>
      </c>
      <c r="F1675" s="207" t="s">
        <v>2430</v>
      </c>
      <c r="G1675" s="352" t="n">
        <v>1</v>
      </c>
      <c r="H1675" s="253" t="n">
        <f aca="false">VLOOKUP(B1675,'INS-SIN-SD-10-2023'!A:D,4,0)</f>
        <v>5.05</v>
      </c>
      <c r="I1675" s="253" t="s">
        <v>2417</v>
      </c>
      <c r="J1675" s="220" t="n">
        <f aca="false">TRUNC((H1675*G1675),2)</f>
        <v>5.05</v>
      </c>
      <c r="M1675" s="220" t="n">
        <f aca="false">VLOOKUP(B1675,'INS-SIN-SD-10-2023'!A:D,4,0)</f>
        <v>5.05</v>
      </c>
      <c r="N1675" s="220" t="n">
        <f aca="false">M1675=H1675</f>
        <v>1</v>
      </c>
      <c r="P1675" s="333" t="s">
        <v>2492</v>
      </c>
    </row>
    <row r="1676" customFormat="false" ht="15" hidden="false" customHeight="false" outlineLevel="0" collapsed="false">
      <c r="A1676" s="351" t="n">
        <f aca="false">IF(O1676&lt;&gt;0,O1676,A1675)</f>
        <v>89501</v>
      </c>
      <c r="B1676" s="205" t="n">
        <v>20083</v>
      </c>
      <c r="C1676" s="206" t="s">
        <v>3411</v>
      </c>
      <c r="D1676" s="206" t="s">
        <v>3423</v>
      </c>
      <c r="E1676" s="207" t="s">
        <v>2415</v>
      </c>
      <c r="F1676" s="207" t="s">
        <v>2430</v>
      </c>
      <c r="G1676" s="352" t="n">
        <v>0.022</v>
      </c>
      <c r="H1676" s="253" t="n">
        <f aca="false">VLOOKUP(B1676,'INS-SIN-SD-10-2023'!A:D,4,0)</f>
        <v>75.75</v>
      </c>
      <c r="I1676" s="253" t="s">
        <v>2417</v>
      </c>
      <c r="J1676" s="220" t="n">
        <f aca="false">TRUNC((H1676*G1676),2)</f>
        <v>1.66</v>
      </c>
      <c r="M1676" s="220" t="n">
        <f aca="false">VLOOKUP(B1676,'INS-SIN-SD-10-2023'!A:D,4,0)</f>
        <v>75.75</v>
      </c>
      <c r="N1676" s="220" t="n">
        <f aca="false">M1676=H1676</f>
        <v>1</v>
      </c>
      <c r="P1676" s="333" t="s">
        <v>2492</v>
      </c>
    </row>
    <row r="1677" customFormat="false" ht="15" hidden="false" customHeight="false" outlineLevel="0" collapsed="false">
      <c r="A1677" s="351" t="n">
        <f aca="false">IF(O1677&lt;&gt;0,O1677,A1676)</f>
        <v>89501</v>
      </c>
      <c r="B1677" s="205" t="n">
        <v>38383</v>
      </c>
      <c r="C1677" s="206" t="s">
        <v>3411</v>
      </c>
      <c r="D1677" s="206" t="s">
        <v>3414</v>
      </c>
      <c r="E1677" s="207" t="s">
        <v>2415</v>
      </c>
      <c r="F1677" s="207" t="s">
        <v>2430</v>
      </c>
      <c r="G1677" s="352" t="n">
        <v>0.019</v>
      </c>
      <c r="H1677" s="253" t="n">
        <f aca="false">VLOOKUP(B1677,'INS-SIN-SD-10-2023'!A:D,4,0)</f>
        <v>2.27</v>
      </c>
      <c r="I1677" s="253" t="s">
        <v>2417</v>
      </c>
      <c r="J1677" s="220" t="n">
        <f aca="false">TRUNC((H1677*G1677),2)</f>
        <v>0.04</v>
      </c>
      <c r="M1677" s="220" t="n">
        <f aca="false">VLOOKUP(B1677,'INS-SIN-SD-10-2023'!A:D,4,0)</f>
        <v>2.27</v>
      </c>
      <c r="N1677" s="220" t="n">
        <f aca="false">M1677=H1677</f>
        <v>1</v>
      </c>
      <c r="P1677" s="333" t="s">
        <v>2492</v>
      </c>
    </row>
    <row r="1678" customFormat="false" ht="45" hidden="false" customHeight="false" outlineLevel="0" collapsed="false">
      <c r="A1678" s="353" t="n">
        <v>89363</v>
      </c>
      <c r="B1678" s="354" t="s">
        <v>2411</v>
      </c>
      <c r="C1678" s="355" t="s">
        <v>3433</v>
      </c>
      <c r="D1678" s="355" t="s">
        <v>2534</v>
      </c>
      <c r="E1678" s="356" t="s">
        <v>2430</v>
      </c>
      <c r="F1678" s="356" t="s">
        <v>2415</v>
      </c>
      <c r="G1678" s="357" t="s">
        <v>2416</v>
      </c>
      <c r="H1678" s="358" t="s">
        <v>2417</v>
      </c>
      <c r="I1678" s="350" t="n">
        <f aca="false">SUMIF(A:A,A1678,J:J)</f>
        <v>10.39</v>
      </c>
      <c r="K1678" s="220" t="n">
        <f aca="false">VLOOKUP(A1678,'CMP-SIN-SD-10-2023'!A:D,4,0)</f>
        <v>10.39</v>
      </c>
      <c r="L1678" s="220" t="n">
        <f aca="false">K1678=I1678</f>
        <v>1</v>
      </c>
      <c r="P1678" s="333" t="s">
        <v>2418</v>
      </c>
    </row>
    <row r="1679" customFormat="false" ht="30" hidden="false" customHeight="false" outlineLevel="0" collapsed="false">
      <c r="A1679" s="351" t="n">
        <f aca="false">IF(O1679&lt;&gt;0,O1679,A1678)</f>
        <v>89363</v>
      </c>
      <c r="B1679" s="205" t="n">
        <v>88248</v>
      </c>
      <c r="C1679" s="206" t="s">
        <v>2534</v>
      </c>
      <c r="D1679" s="206" t="s">
        <v>3412</v>
      </c>
      <c r="E1679" s="207" t="s">
        <v>2415</v>
      </c>
      <c r="F1679" s="207" t="s">
        <v>2502</v>
      </c>
      <c r="G1679" s="352" t="n">
        <v>0.152</v>
      </c>
      <c r="H1679" s="253" t="n">
        <f aca="false">VLOOKUP(B1679,'CMP-SIN-SD-10-2023'!A:D,4,0)</f>
        <v>22.17</v>
      </c>
      <c r="I1679" s="253" t="s">
        <v>2417</v>
      </c>
      <c r="J1679" s="220" t="n">
        <f aca="false">TRUNC((H1679*G1679),2)</f>
        <v>3.36</v>
      </c>
      <c r="M1679" s="220" t="n">
        <f aca="false">VLOOKUP(B1679,'CMP-SIN-SD-10-2023'!A:D,4,0)</f>
        <v>22.17</v>
      </c>
      <c r="N1679" s="220" t="n">
        <f aca="false">M1679=H1679</f>
        <v>1</v>
      </c>
      <c r="P1679" s="333" t="s">
        <v>2418</v>
      </c>
    </row>
    <row r="1680" customFormat="false" ht="30" hidden="false" customHeight="false" outlineLevel="0" collapsed="false">
      <c r="A1680" s="351" t="n">
        <f aca="false">IF(O1680&lt;&gt;0,O1680,A1679)</f>
        <v>89363</v>
      </c>
      <c r="B1680" s="205" t="n">
        <v>88267</v>
      </c>
      <c r="C1680" s="206" t="s">
        <v>2534</v>
      </c>
      <c r="D1680" s="206" t="s">
        <v>2927</v>
      </c>
      <c r="E1680" s="207" t="s">
        <v>2415</v>
      </c>
      <c r="F1680" s="207" t="s">
        <v>2502</v>
      </c>
      <c r="G1680" s="352" t="n">
        <v>0.152</v>
      </c>
      <c r="H1680" s="253" t="n">
        <f aca="false">VLOOKUP(B1680,'CMP-SIN-SD-10-2023'!A:D,4,0)</f>
        <v>28.78</v>
      </c>
      <c r="I1680" s="253" t="s">
        <v>2417</v>
      </c>
      <c r="J1680" s="220" t="n">
        <f aca="false">TRUNC((H1680*G1680),2)</f>
        <v>4.37</v>
      </c>
      <c r="M1680" s="220" t="n">
        <f aca="false">VLOOKUP(B1680,'CMP-SIN-SD-10-2023'!A:D,4,0)</f>
        <v>28.78</v>
      </c>
      <c r="N1680" s="220" t="n">
        <f aca="false">M1680=H1680</f>
        <v>1</v>
      </c>
      <c r="P1680" s="333" t="s">
        <v>2418</v>
      </c>
    </row>
    <row r="1681" customFormat="false" ht="15" hidden="false" customHeight="false" outlineLevel="0" collapsed="false">
      <c r="A1681" s="351" t="n">
        <f aca="false">IF(O1681&lt;&gt;0,O1681,A1680)</f>
        <v>89363</v>
      </c>
      <c r="B1681" s="205" t="n">
        <v>122</v>
      </c>
      <c r="C1681" s="206" t="s">
        <v>2534</v>
      </c>
      <c r="D1681" s="206" t="s">
        <v>3422</v>
      </c>
      <c r="E1681" s="207" t="s">
        <v>2415</v>
      </c>
      <c r="F1681" s="207" t="s">
        <v>2430</v>
      </c>
      <c r="G1681" s="352" t="n">
        <v>0.0071</v>
      </c>
      <c r="H1681" s="253" t="n">
        <f aca="false">VLOOKUP(B1681,'INS-SIN-SD-10-2023'!A:D,4,0)</f>
        <v>66.86</v>
      </c>
      <c r="I1681" s="253" t="s">
        <v>2417</v>
      </c>
      <c r="J1681" s="220" t="n">
        <f aca="false">TRUNC((H1681*G1681),2)</f>
        <v>0.47</v>
      </c>
      <c r="M1681" s="220" t="n">
        <f aca="false">VLOOKUP(B1681,'INS-SIN-SD-10-2023'!A:D,4,0)</f>
        <v>66.86</v>
      </c>
      <c r="N1681" s="220" t="n">
        <f aca="false">M1681=H1681</f>
        <v>1</v>
      </c>
      <c r="P1681" s="333" t="s">
        <v>2492</v>
      </c>
    </row>
    <row r="1682" customFormat="false" ht="30" hidden="false" customHeight="false" outlineLevel="0" collapsed="false">
      <c r="A1682" s="351" t="n">
        <f aca="false">IF(O1682&lt;&gt;0,O1682,A1681)</f>
        <v>89363</v>
      </c>
      <c r="B1682" s="205" t="n">
        <v>3500</v>
      </c>
      <c r="C1682" s="206" t="s">
        <v>2534</v>
      </c>
      <c r="D1682" s="206" t="s">
        <v>3434</v>
      </c>
      <c r="E1682" s="207" t="s">
        <v>2415</v>
      </c>
      <c r="F1682" s="207" t="s">
        <v>2430</v>
      </c>
      <c r="G1682" s="352" t="n">
        <v>1</v>
      </c>
      <c r="H1682" s="253" t="n">
        <f aca="false">VLOOKUP(B1682,'INS-SIN-SD-10-2023'!A:D,4,0)</f>
        <v>1.52</v>
      </c>
      <c r="I1682" s="253" t="s">
        <v>2417</v>
      </c>
      <c r="J1682" s="220" t="n">
        <f aca="false">TRUNC((H1682*G1682),2)</f>
        <v>1.52</v>
      </c>
      <c r="M1682" s="220" t="n">
        <f aca="false">VLOOKUP(B1682,'INS-SIN-SD-10-2023'!A:D,4,0)</f>
        <v>1.52</v>
      </c>
      <c r="N1682" s="220" t="n">
        <f aca="false">M1682=H1682</f>
        <v>1</v>
      </c>
      <c r="P1682" s="333" t="s">
        <v>2492</v>
      </c>
    </row>
    <row r="1683" customFormat="false" ht="15" hidden="false" customHeight="false" outlineLevel="0" collapsed="false">
      <c r="A1683" s="351" t="n">
        <f aca="false">IF(O1683&lt;&gt;0,O1683,A1682)</f>
        <v>89363</v>
      </c>
      <c r="B1683" s="205" t="n">
        <v>20083</v>
      </c>
      <c r="C1683" s="206" t="s">
        <v>2534</v>
      </c>
      <c r="D1683" s="206" t="s">
        <v>3423</v>
      </c>
      <c r="E1683" s="207" t="s">
        <v>2415</v>
      </c>
      <c r="F1683" s="207" t="s">
        <v>2430</v>
      </c>
      <c r="G1683" s="352" t="n">
        <v>0.008</v>
      </c>
      <c r="H1683" s="253" t="n">
        <f aca="false">VLOOKUP(B1683,'INS-SIN-SD-10-2023'!A:D,4,0)</f>
        <v>75.75</v>
      </c>
      <c r="I1683" s="253" t="s">
        <v>2417</v>
      </c>
      <c r="J1683" s="220" t="n">
        <f aca="false">TRUNC((H1683*G1683),2)</f>
        <v>0.6</v>
      </c>
      <c r="M1683" s="220" t="n">
        <f aca="false">VLOOKUP(B1683,'INS-SIN-SD-10-2023'!A:D,4,0)</f>
        <v>75.75</v>
      </c>
      <c r="N1683" s="220" t="n">
        <f aca="false">M1683=H1683</f>
        <v>1</v>
      </c>
      <c r="P1683" s="333" t="s">
        <v>2492</v>
      </c>
    </row>
    <row r="1684" customFormat="false" ht="15" hidden="false" customHeight="false" outlineLevel="0" collapsed="false">
      <c r="A1684" s="351" t="n">
        <f aca="false">IF(O1684&lt;&gt;0,O1684,A1683)</f>
        <v>89363</v>
      </c>
      <c r="B1684" s="205" t="n">
        <v>38383</v>
      </c>
      <c r="C1684" s="206" t="s">
        <v>2534</v>
      </c>
      <c r="D1684" s="206" t="s">
        <v>3414</v>
      </c>
      <c r="E1684" s="207" t="s">
        <v>2415</v>
      </c>
      <c r="F1684" s="207" t="s">
        <v>2430</v>
      </c>
      <c r="G1684" s="352" t="n">
        <v>0.0338</v>
      </c>
      <c r="H1684" s="253" t="n">
        <f aca="false">VLOOKUP(B1684,'INS-SIN-SD-10-2023'!A:D,4,0)</f>
        <v>2.27</v>
      </c>
      <c r="I1684" s="253" t="s">
        <v>2417</v>
      </c>
      <c r="J1684" s="220" t="n">
        <f aca="false">TRUNC((H1684*G1684),2)</f>
        <v>0.07</v>
      </c>
      <c r="M1684" s="220" t="n">
        <f aca="false">VLOOKUP(B1684,'INS-SIN-SD-10-2023'!A:D,4,0)</f>
        <v>2.27</v>
      </c>
      <c r="N1684" s="220" t="n">
        <f aca="false">M1684=H1684</f>
        <v>1</v>
      </c>
      <c r="P1684" s="333" t="s">
        <v>2492</v>
      </c>
    </row>
    <row r="1685" customFormat="false" ht="45" hidden="false" customHeight="false" outlineLevel="0" collapsed="false">
      <c r="A1685" s="353" t="n">
        <v>89368</v>
      </c>
      <c r="B1685" s="354" t="s">
        <v>2411</v>
      </c>
      <c r="C1685" s="355" t="s">
        <v>3435</v>
      </c>
      <c r="D1685" s="355" t="s">
        <v>2534</v>
      </c>
      <c r="E1685" s="356" t="s">
        <v>2430</v>
      </c>
      <c r="F1685" s="356" t="s">
        <v>2415</v>
      </c>
      <c r="G1685" s="357" t="s">
        <v>2416</v>
      </c>
      <c r="H1685" s="358" t="s">
        <v>2417</v>
      </c>
      <c r="I1685" s="350" t="n">
        <f aca="false">SUMIF(A:A,A1685,J:J)</f>
        <v>14.95</v>
      </c>
      <c r="K1685" s="220" t="n">
        <f aca="false">VLOOKUP(A1685,'CMP-SIN-SD-10-2023'!A:D,4,0)</f>
        <v>14.95</v>
      </c>
      <c r="L1685" s="220" t="n">
        <f aca="false">K1685=I1685</f>
        <v>1</v>
      </c>
      <c r="P1685" s="333" t="s">
        <v>2418</v>
      </c>
    </row>
    <row r="1686" customFormat="false" ht="30" hidden="false" customHeight="false" outlineLevel="0" collapsed="false">
      <c r="A1686" s="351" t="n">
        <f aca="false">IF(O1686&lt;&gt;0,O1686,A1685)</f>
        <v>89368</v>
      </c>
      <c r="B1686" s="205" t="n">
        <v>88248</v>
      </c>
      <c r="C1686" s="206" t="s">
        <v>2534</v>
      </c>
      <c r="D1686" s="206" t="s">
        <v>3412</v>
      </c>
      <c r="E1686" s="207" t="s">
        <v>2415</v>
      </c>
      <c r="F1686" s="207" t="s">
        <v>2502</v>
      </c>
      <c r="G1686" s="352" t="n">
        <v>0.1812</v>
      </c>
      <c r="H1686" s="253" t="n">
        <f aca="false">VLOOKUP(B1686,'CMP-SIN-SD-10-2023'!A:D,4,0)</f>
        <v>22.17</v>
      </c>
      <c r="I1686" s="253" t="s">
        <v>2417</v>
      </c>
      <c r="J1686" s="220" t="n">
        <f aca="false">TRUNC((H1686*G1686),2)</f>
        <v>4.01</v>
      </c>
      <c r="M1686" s="220" t="n">
        <f aca="false">VLOOKUP(B1686,'CMP-SIN-SD-10-2023'!A:D,4,0)</f>
        <v>22.17</v>
      </c>
      <c r="N1686" s="220" t="n">
        <f aca="false">M1686=H1686</f>
        <v>1</v>
      </c>
      <c r="P1686" s="333" t="s">
        <v>2418</v>
      </c>
    </row>
    <row r="1687" customFormat="false" ht="30" hidden="false" customHeight="false" outlineLevel="0" collapsed="false">
      <c r="A1687" s="351" t="n">
        <f aca="false">IF(O1687&lt;&gt;0,O1687,A1686)</f>
        <v>89368</v>
      </c>
      <c r="B1687" s="205" t="n">
        <v>88267</v>
      </c>
      <c r="C1687" s="206" t="s">
        <v>2534</v>
      </c>
      <c r="D1687" s="206" t="s">
        <v>2927</v>
      </c>
      <c r="E1687" s="207" t="s">
        <v>2415</v>
      </c>
      <c r="F1687" s="207" t="s">
        <v>2502</v>
      </c>
      <c r="G1687" s="352" t="n">
        <v>0.1812</v>
      </c>
      <c r="H1687" s="253" t="n">
        <f aca="false">VLOOKUP(B1687,'CMP-SIN-SD-10-2023'!A:D,4,0)</f>
        <v>28.78</v>
      </c>
      <c r="I1687" s="253" t="s">
        <v>2417</v>
      </c>
      <c r="J1687" s="220" t="n">
        <f aca="false">TRUNC((H1687*G1687),2)</f>
        <v>5.21</v>
      </c>
      <c r="M1687" s="220" t="n">
        <f aca="false">VLOOKUP(B1687,'CMP-SIN-SD-10-2023'!A:D,4,0)</f>
        <v>28.78</v>
      </c>
      <c r="N1687" s="220" t="n">
        <f aca="false">M1687=H1687</f>
        <v>1</v>
      </c>
      <c r="P1687" s="333" t="s">
        <v>2418</v>
      </c>
    </row>
    <row r="1688" customFormat="false" ht="15" hidden="false" customHeight="false" outlineLevel="0" collapsed="false">
      <c r="A1688" s="351" t="n">
        <f aca="false">IF(O1688&lt;&gt;0,O1688,A1687)</f>
        <v>89368</v>
      </c>
      <c r="B1688" s="205" t="n">
        <v>122</v>
      </c>
      <c r="C1688" s="206" t="s">
        <v>2534</v>
      </c>
      <c r="D1688" s="206" t="s">
        <v>3422</v>
      </c>
      <c r="E1688" s="207" t="s">
        <v>2415</v>
      </c>
      <c r="F1688" s="207" t="s">
        <v>2430</v>
      </c>
      <c r="G1688" s="352" t="n">
        <v>0.0094</v>
      </c>
      <c r="H1688" s="253" t="n">
        <f aca="false">VLOOKUP(B1688,'INS-SIN-SD-10-2023'!A:D,4,0)</f>
        <v>66.86</v>
      </c>
      <c r="I1688" s="253" t="s">
        <v>2417</v>
      </c>
      <c r="J1688" s="220" t="n">
        <f aca="false">TRUNC((H1688*G1688),2)</f>
        <v>0.62</v>
      </c>
      <c r="M1688" s="220" t="n">
        <f aca="false">VLOOKUP(B1688,'INS-SIN-SD-10-2023'!A:D,4,0)</f>
        <v>66.86</v>
      </c>
      <c r="N1688" s="220" t="n">
        <f aca="false">M1688=H1688</f>
        <v>1</v>
      </c>
      <c r="P1688" s="333" t="s">
        <v>2492</v>
      </c>
    </row>
    <row r="1689" customFormat="false" ht="30" hidden="false" customHeight="false" outlineLevel="0" collapsed="false">
      <c r="A1689" s="351" t="n">
        <f aca="false">IF(O1689&lt;&gt;0,O1689,A1688)</f>
        <v>89368</v>
      </c>
      <c r="B1689" s="205" t="n">
        <v>3501</v>
      </c>
      <c r="C1689" s="206" t="s">
        <v>2534</v>
      </c>
      <c r="D1689" s="206" t="s">
        <v>3436</v>
      </c>
      <c r="E1689" s="207" t="s">
        <v>2415</v>
      </c>
      <c r="F1689" s="207" t="s">
        <v>2430</v>
      </c>
      <c r="G1689" s="352" t="n">
        <v>1</v>
      </c>
      <c r="H1689" s="253" t="n">
        <f aca="false">VLOOKUP(B1689,'INS-SIN-SD-10-2023'!A:D,4,0)</f>
        <v>4.19</v>
      </c>
      <c r="I1689" s="253" t="s">
        <v>2417</v>
      </c>
      <c r="J1689" s="220" t="n">
        <f aca="false">TRUNC((H1689*G1689),2)</f>
        <v>4.19</v>
      </c>
      <c r="M1689" s="220" t="n">
        <f aca="false">VLOOKUP(B1689,'INS-SIN-SD-10-2023'!A:D,4,0)</f>
        <v>4.19</v>
      </c>
      <c r="N1689" s="220" t="n">
        <f aca="false">M1689=H1689</f>
        <v>1</v>
      </c>
      <c r="P1689" s="333" t="s">
        <v>2492</v>
      </c>
    </row>
    <row r="1690" customFormat="false" ht="15" hidden="false" customHeight="false" outlineLevel="0" collapsed="false">
      <c r="A1690" s="351" t="n">
        <f aca="false">IF(O1690&lt;&gt;0,O1690,A1689)</f>
        <v>89368</v>
      </c>
      <c r="B1690" s="205" t="n">
        <v>20083</v>
      </c>
      <c r="C1690" s="206" t="s">
        <v>2534</v>
      </c>
      <c r="D1690" s="206" t="s">
        <v>3423</v>
      </c>
      <c r="E1690" s="207" t="s">
        <v>2415</v>
      </c>
      <c r="F1690" s="207" t="s">
        <v>2430</v>
      </c>
      <c r="G1690" s="352" t="n">
        <v>0.011</v>
      </c>
      <c r="H1690" s="253" t="n">
        <f aca="false">VLOOKUP(B1690,'INS-SIN-SD-10-2023'!A:D,4,0)</f>
        <v>75.75</v>
      </c>
      <c r="I1690" s="253" t="s">
        <v>2417</v>
      </c>
      <c r="J1690" s="220" t="n">
        <f aca="false">TRUNC((H1690*G1690),2)</f>
        <v>0.83</v>
      </c>
      <c r="M1690" s="220" t="n">
        <f aca="false">VLOOKUP(B1690,'INS-SIN-SD-10-2023'!A:D,4,0)</f>
        <v>75.75</v>
      </c>
      <c r="N1690" s="220" t="n">
        <f aca="false">M1690=H1690</f>
        <v>1</v>
      </c>
      <c r="P1690" s="333" t="s">
        <v>2492</v>
      </c>
    </row>
    <row r="1691" customFormat="false" ht="15" hidden="false" customHeight="false" outlineLevel="0" collapsed="false">
      <c r="A1691" s="351" t="n">
        <f aca="false">IF(O1691&lt;&gt;0,O1691,A1690)</f>
        <v>89368</v>
      </c>
      <c r="B1691" s="205" t="n">
        <v>38383</v>
      </c>
      <c r="C1691" s="206" t="s">
        <v>2534</v>
      </c>
      <c r="D1691" s="206" t="s">
        <v>3414</v>
      </c>
      <c r="E1691" s="207" t="s">
        <v>2415</v>
      </c>
      <c r="F1691" s="207" t="s">
        <v>2430</v>
      </c>
      <c r="G1691" s="352" t="n">
        <v>0.0403</v>
      </c>
      <c r="H1691" s="253" t="n">
        <f aca="false">VLOOKUP(B1691,'INS-SIN-SD-10-2023'!A:D,4,0)</f>
        <v>2.27</v>
      </c>
      <c r="I1691" s="253" t="s">
        <v>2417</v>
      </c>
      <c r="J1691" s="220" t="n">
        <f aca="false">TRUNC((H1691*G1691),2)</f>
        <v>0.09</v>
      </c>
      <c r="M1691" s="220" t="n">
        <f aca="false">VLOOKUP(B1691,'INS-SIN-SD-10-2023'!A:D,4,0)</f>
        <v>2.27</v>
      </c>
      <c r="N1691" s="220" t="n">
        <f aca="false">M1691=H1691</f>
        <v>1</v>
      </c>
      <c r="P1691" s="333" t="s">
        <v>2492</v>
      </c>
    </row>
    <row r="1692" customFormat="false" ht="45" hidden="false" customHeight="false" outlineLevel="0" collapsed="false">
      <c r="A1692" s="353" t="n">
        <v>89366</v>
      </c>
      <c r="B1692" s="354" t="s">
        <v>2411</v>
      </c>
      <c r="C1692" s="355" t="s">
        <v>3437</v>
      </c>
      <c r="D1692" s="355" t="s">
        <v>2784</v>
      </c>
      <c r="E1692" s="356" t="s">
        <v>2430</v>
      </c>
      <c r="F1692" s="356" t="s">
        <v>2415</v>
      </c>
      <c r="G1692" s="357" t="s">
        <v>2416</v>
      </c>
      <c r="H1692" s="358" t="s">
        <v>2417</v>
      </c>
      <c r="I1692" s="350" t="n">
        <f aca="false">SUMIF(A:A,A1692,J:J)</f>
        <v>16.34</v>
      </c>
      <c r="K1692" s="220" t="n">
        <f aca="false">VLOOKUP(A1692,'CMP-SIN-SD-10-2023'!A:D,4,0)</f>
        <v>16.34</v>
      </c>
      <c r="L1692" s="220" t="n">
        <f aca="false">K1692=I1692</f>
        <v>1</v>
      </c>
      <c r="P1692" s="333" t="s">
        <v>2418</v>
      </c>
    </row>
    <row r="1693" customFormat="false" ht="30" hidden="false" customHeight="false" outlineLevel="0" collapsed="false">
      <c r="A1693" s="351" t="n">
        <f aca="false">IF(O1693&lt;&gt;0,O1693,A1692)</f>
        <v>89366</v>
      </c>
      <c r="B1693" s="205" t="n">
        <v>88248</v>
      </c>
      <c r="C1693" s="206" t="s">
        <v>2784</v>
      </c>
      <c r="D1693" s="206" t="s">
        <v>3412</v>
      </c>
      <c r="E1693" s="207" t="s">
        <v>2415</v>
      </c>
      <c r="F1693" s="207" t="s">
        <v>2502</v>
      </c>
      <c r="G1693" s="352" t="n">
        <v>0.1416</v>
      </c>
      <c r="H1693" s="253" t="n">
        <f aca="false">VLOOKUP(B1693,'CMP-SIN-SD-10-2023'!A:D,4,0)</f>
        <v>22.17</v>
      </c>
      <c r="I1693" s="253" t="s">
        <v>2417</v>
      </c>
      <c r="J1693" s="220" t="n">
        <f aca="false">TRUNC((H1693*G1693),2)</f>
        <v>3.13</v>
      </c>
      <c r="M1693" s="220" t="n">
        <f aca="false">VLOOKUP(B1693,'CMP-SIN-SD-10-2023'!A:D,4,0)</f>
        <v>22.17</v>
      </c>
      <c r="N1693" s="220" t="n">
        <f aca="false">M1693=H1693</f>
        <v>1</v>
      </c>
      <c r="P1693" s="333" t="s">
        <v>2418</v>
      </c>
    </row>
    <row r="1694" customFormat="false" ht="30" hidden="false" customHeight="false" outlineLevel="0" collapsed="false">
      <c r="A1694" s="351" t="n">
        <f aca="false">IF(O1694&lt;&gt;0,O1694,A1693)</f>
        <v>89366</v>
      </c>
      <c r="B1694" s="205" t="n">
        <v>88267</v>
      </c>
      <c r="C1694" s="206" t="s">
        <v>2784</v>
      </c>
      <c r="D1694" s="206" t="s">
        <v>2927</v>
      </c>
      <c r="E1694" s="207" t="s">
        <v>2415</v>
      </c>
      <c r="F1694" s="207" t="s">
        <v>2502</v>
      </c>
      <c r="G1694" s="352" t="n">
        <v>0.1416</v>
      </c>
      <c r="H1694" s="253" t="n">
        <f aca="false">VLOOKUP(B1694,'CMP-SIN-SD-10-2023'!A:D,4,0)</f>
        <v>28.78</v>
      </c>
      <c r="I1694" s="253" t="s">
        <v>2417</v>
      </c>
      <c r="J1694" s="220" t="n">
        <f aca="false">TRUNC((H1694*G1694),2)</f>
        <v>4.07</v>
      </c>
      <c r="M1694" s="220" t="n">
        <f aca="false">VLOOKUP(B1694,'CMP-SIN-SD-10-2023'!A:D,4,0)</f>
        <v>28.78</v>
      </c>
      <c r="N1694" s="220" t="n">
        <f aca="false">M1694=H1694</f>
        <v>1</v>
      </c>
      <c r="P1694" s="333" t="s">
        <v>2418</v>
      </c>
    </row>
    <row r="1695" customFormat="false" ht="15" hidden="false" customHeight="false" outlineLevel="0" collapsed="false">
      <c r="A1695" s="351" t="n">
        <f aca="false">IF(O1695&lt;&gt;0,O1695,A1694)</f>
        <v>89366</v>
      </c>
      <c r="B1695" s="205" t="n">
        <v>122</v>
      </c>
      <c r="C1695" s="206" t="s">
        <v>2784</v>
      </c>
      <c r="D1695" s="206" t="s">
        <v>3422</v>
      </c>
      <c r="E1695" s="207" t="s">
        <v>2415</v>
      </c>
      <c r="F1695" s="207" t="s">
        <v>2430</v>
      </c>
      <c r="G1695" s="352" t="n">
        <v>0.0059</v>
      </c>
      <c r="H1695" s="253" t="n">
        <f aca="false">VLOOKUP(B1695,'INS-SIN-SD-10-2023'!A:D,4,0)</f>
        <v>66.86</v>
      </c>
      <c r="I1695" s="253" t="s">
        <v>2417</v>
      </c>
      <c r="J1695" s="220" t="n">
        <f aca="false">TRUNC((H1695*G1695),2)</f>
        <v>0.39</v>
      </c>
      <c r="M1695" s="220" t="n">
        <f aca="false">VLOOKUP(B1695,'INS-SIN-SD-10-2023'!A:D,4,0)</f>
        <v>66.86</v>
      </c>
      <c r="N1695" s="220" t="n">
        <f aca="false">M1695=H1695</f>
        <v>1</v>
      </c>
      <c r="P1695" s="333" t="s">
        <v>2492</v>
      </c>
    </row>
    <row r="1696" customFormat="false" ht="30" hidden="false" customHeight="false" outlineLevel="0" collapsed="false">
      <c r="A1696" s="351" t="n">
        <f aca="false">IF(O1696&lt;&gt;0,O1696,A1695)</f>
        <v>89366</v>
      </c>
      <c r="B1696" s="205" t="n">
        <v>3524</v>
      </c>
      <c r="C1696" s="206" t="s">
        <v>2784</v>
      </c>
      <c r="D1696" s="206" t="s">
        <v>3438</v>
      </c>
      <c r="E1696" s="207" t="s">
        <v>2415</v>
      </c>
      <c r="F1696" s="207" t="s">
        <v>2430</v>
      </c>
      <c r="G1696" s="352" t="n">
        <v>1</v>
      </c>
      <c r="H1696" s="253" t="n">
        <f aca="false">VLOOKUP(B1696,'INS-SIN-SD-10-2023'!A:D,4,0)</f>
        <v>8.15</v>
      </c>
      <c r="I1696" s="253" t="s">
        <v>2417</v>
      </c>
      <c r="J1696" s="220" t="n">
        <f aca="false">TRUNC((H1696*G1696),2)</f>
        <v>8.15</v>
      </c>
      <c r="M1696" s="220" t="n">
        <f aca="false">VLOOKUP(B1696,'INS-SIN-SD-10-2023'!A:D,4,0)</f>
        <v>8.15</v>
      </c>
      <c r="N1696" s="220" t="n">
        <f aca="false">M1696=H1696</f>
        <v>1</v>
      </c>
      <c r="P1696" s="333" t="s">
        <v>2492</v>
      </c>
    </row>
    <row r="1697" customFormat="false" ht="15" hidden="false" customHeight="false" outlineLevel="0" collapsed="false">
      <c r="A1697" s="351" t="n">
        <f aca="false">IF(O1697&lt;&gt;0,O1697,A1696)</f>
        <v>89366</v>
      </c>
      <c r="B1697" s="205" t="n">
        <v>20083</v>
      </c>
      <c r="C1697" s="206" t="s">
        <v>2784</v>
      </c>
      <c r="D1697" s="206" t="s">
        <v>3423</v>
      </c>
      <c r="E1697" s="207" t="s">
        <v>2415</v>
      </c>
      <c r="F1697" s="207" t="s">
        <v>2430</v>
      </c>
      <c r="G1697" s="352" t="n">
        <v>0.007</v>
      </c>
      <c r="H1697" s="253" t="n">
        <f aca="false">VLOOKUP(B1697,'INS-SIN-SD-10-2023'!A:D,4,0)</f>
        <v>75.75</v>
      </c>
      <c r="I1697" s="253" t="s">
        <v>2417</v>
      </c>
      <c r="J1697" s="220" t="n">
        <f aca="false">TRUNC((H1697*G1697),2)</f>
        <v>0.53</v>
      </c>
      <c r="M1697" s="220" t="n">
        <f aca="false">VLOOKUP(B1697,'INS-SIN-SD-10-2023'!A:D,4,0)</f>
        <v>75.75</v>
      </c>
      <c r="N1697" s="220" t="n">
        <f aca="false">M1697=H1697</f>
        <v>1</v>
      </c>
      <c r="P1697" s="333" t="s">
        <v>2492</v>
      </c>
    </row>
    <row r="1698" customFormat="false" ht="15" hidden="false" customHeight="false" outlineLevel="0" collapsed="false">
      <c r="A1698" s="351" t="n">
        <f aca="false">IF(O1698&lt;&gt;0,O1698,A1697)</f>
        <v>89366</v>
      </c>
      <c r="B1698" s="205" t="n">
        <v>38383</v>
      </c>
      <c r="C1698" s="206" t="s">
        <v>2784</v>
      </c>
      <c r="D1698" s="206" t="s">
        <v>3414</v>
      </c>
      <c r="E1698" s="207" t="s">
        <v>2415</v>
      </c>
      <c r="F1698" s="207" t="s">
        <v>2430</v>
      </c>
      <c r="G1698" s="352" t="n">
        <v>0.0338</v>
      </c>
      <c r="H1698" s="253" t="n">
        <f aca="false">VLOOKUP(B1698,'INS-SIN-SD-10-2023'!A:D,4,0)</f>
        <v>2.27</v>
      </c>
      <c r="I1698" s="253" t="s">
        <v>2417</v>
      </c>
      <c r="J1698" s="220" t="n">
        <f aca="false">TRUNC((H1698*G1698),2)</f>
        <v>0.07</v>
      </c>
      <c r="M1698" s="220" t="n">
        <f aca="false">VLOOKUP(B1698,'INS-SIN-SD-10-2023'!A:D,4,0)</f>
        <v>2.27</v>
      </c>
      <c r="N1698" s="220" t="n">
        <f aca="false">M1698=H1698</f>
        <v>1</v>
      </c>
      <c r="P1698" s="333" t="s">
        <v>2492</v>
      </c>
    </row>
    <row r="1699" customFormat="false" ht="45" hidden="false" customHeight="false" outlineLevel="0" collapsed="false">
      <c r="A1699" s="353" t="n">
        <v>89380</v>
      </c>
      <c r="B1699" s="354" t="s">
        <v>2411</v>
      </c>
      <c r="C1699" s="355" t="s">
        <v>3439</v>
      </c>
      <c r="D1699" s="355" t="s">
        <v>3440</v>
      </c>
      <c r="E1699" s="356" t="s">
        <v>2430</v>
      </c>
      <c r="F1699" s="356" t="s">
        <v>2415</v>
      </c>
      <c r="G1699" s="357" t="s">
        <v>2416</v>
      </c>
      <c r="H1699" s="358" t="s">
        <v>2417</v>
      </c>
      <c r="I1699" s="350" t="n">
        <f aca="false">SUMIF(A:A,A1699,J:J)</f>
        <v>10.12</v>
      </c>
      <c r="K1699" s="220" t="n">
        <f aca="false">VLOOKUP(A1699,'CMP-SIN-SD-10-2023'!A:D,4,0)</f>
        <v>10.12</v>
      </c>
      <c r="L1699" s="220" t="n">
        <f aca="false">K1699=I1699</f>
        <v>1</v>
      </c>
      <c r="P1699" s="333" t="s">
        <v>2418</v>
      </c>
    </row>
    <row r="1700" customFormat="false" ht="30" hidden="false" customHeight="false" outlineLevel="0" collapsed="false">
      <c r="A1700" s="351" t="n">
        <f aca="false">IF(O1700&lt;&gt;0,O1700,A1699)</f>
        <v>89380</v>
      </c>
      <c r="B1700" s="205" t="n">
        <v>88248</v>
      </c>
      <c r="C1700" s="206" t="s">
        <v>3440</v>
      </c>
      <c r="D1700" s="206" t="s">
        <v>3412</v>
      </c>
      <c r="E1700" s="207" t="s">
        <v>2415</v>
      </c>
      <c r="F1700" s="207" t="s">
        <v>2502</v>
      </c>
      <c r="G1700" s="352" t="n">
        <v>0.1111</v>
      </c>
      <c r="H1700" s="253" t="n">
        <f aca="false">VLOOKUP(B1700,'CMP-SIN-SD-10-2023'!A:D,4,0)</f>
        <v>22.17</v>
      </c>
      <c r="I1700" s="253" t="s">
        <v>2417</v>
      </c>
      <c r="J1700" s="220" t="n">
        <f aca="false">TRUNC((H1700*G1700),2)</f>
        <v>2.46</v>
      </c>
      <c r="M1700" s="220" t="n">
        <f aca="false">VLOOKUP(B1700,'CMP-SIN-SD-10-2023'!A:D,4,0)</f>
        <v>22.17</v>
      </c>
      <c r="N1700" s="220" t="n">
        <f aca="false">M1700=H1700</f>
        <v>1</v>
      </c>
      <c r="P1700" s="333" t="s">
        <v>2418</v>
      </c>
    </row>
    <row r="1701" customFormat="false" ht="30" hidden="false" customHeight="false" outlineLevel="0" collapsed="false">
      <c r="A1701" s="351" t="n">
        <f aca="false">IF(O1701&lt;&gt;0,O1701,A1700)</f>
        <v>89380</v>
      </c>
      <c r="B1701" s="205" t="n">
        <v>88267</v>
      </c>
      <c r="C1701" s="206" t="s">
        <v>3440</v>
      </c>
      <c r="D1701" s="206" t="s">
        <v>2927</v>
      </c>
      <c r="E1701" s="207" t="s">
        <v>2415</v>
      </c>
      <c r="F1701" s="207" t="s">
        <v>2502</v>
      </c>
      <c r="G1701" s="352" t="n">
        <v>0.1111</v>
      </c>
      <c r="H1701" s="253" t="n">
        <f aca="false">VLOOKUP(B1701,'CMP-SIN-SD-10-2023'!A:D,4,0)</f>
        <v>28.78</v>
      </c>
      <c r="I1701" s="253" t="s">
        <v>2417</v>
      </c>
      <c r="J1701" s="220" t="n">
        <f aca="false">TRUNC((H1701*G1701),2)</f>
        <v>3.19</v>
      </c>
      <c r="M1701" s="220" t="n">
        <f aca="false">VLOOKUP(B1701,'CMP-SIN-SD-10-2023'!A:D,4,0)</f>
        <v>28.78</v>
      </c>
      <c r="N1701" s="220" t="n">
        <f aca="false">M1701=H1701</f>
        <v>1</v>
      </c>
      <c r="P1701" s="333" t="s">
        <v>2418</v>
      </c>
    </row>
    <row r="1702" customFormat="false" ht="15" hidden="false" customHeight="false" outlineLevel="0" collapsed="false">
      <c r="A1702" s="351" t="n">
        <f aca="false">IF(O1702&lt;&gt;0,O1702,A1701)</f>
        <v>89380</v>
      </c>
      <c r="B1702" s="205" t="n">
        <v>122</v>
      </c>
      <c r="C1702" s="206" t="s">
        <v>3440</v>
      </c>
      <c r="D1702" s="206" t="s">
        <v>3422</v>
      </c>
      <c r="E1702" s="207" t="s">
        <v>2415</v>
      </c>
      <c r="F1702" s="207" t="s">
        <v>2430</v>
      </c>
      <c r="G1702" s="352" t="n">
        <v>0.0082</v>
      </c>
      <c r="H1702" s="253" t="n">
        <f aca="false">VLOOKUP(B1702,'INS-SIN-SD-10-2023'!A:D,4,0)</f>
        <v>66.86</v>
      </c>
      <c r="I1702" s="253" t="s">
        <v>2417</v>
      </c>
      <c r="J1702" s="220" t="n">
        <f aca="false">TRUNC((H1702*G1702),2)</f>
        <v>0.54</v>
      </c>
      <c r="M1702" s="220" t="n">
        <f aca="false">VLOOKUP(B1702,'INS-SIN-SD-10-2023'!A:D,4,0)</f>
        <v>66.86</v>
      </c>
      <c r="N1702" s="220" t="n">
        <f aca="false">M1702=H1702</f>
        <v>1</v>
      </c>
      <c r="P1702" s="333" t="s">
        <v>2492</v>
      </c>
    </row>
    <row r="1703" customFormat="false" ht="30" hidden="false" customHeight="false" outlineLevel="0" collapsed="false">
      <c r="A1703" s="351" t="n">
        <f aca="false">IF(O1703&lt;&gt;0,O1703,A1702)</f>
        <v>89380</v>
      </c>
      <c r="B1703" s="205" t="n">
        <v>3869</v>
      </c>
      <c r="C1703" s="206" t="s">
        <v>3440</v>
      </c>
      <c r="D1703" s="206" t="s">
        <v>3441</v>
      </c>
      <c r="E1703" s="207" t="s">
        <v>2415</v>
      </c>
      <c r="F1703" s="207" t="s">
        <v>2430</v>
      </c>
      <c r="G1703" s="352" t="n">
        <v>1</v>
      </c>
      <c r="H1703" s="253" t="n">
        <f aca="false">VLOOKUP(B1703,'INS-SIN-SD-10-2023'!A:D,4,0)</f>
        <v>3.14</v>
      </c>
      <c r="I1703" s="253" t="s">
        <v>2417</v>
      </c>
      <c r="J1703" s="220" t="n">
        <f aca="false">TRUNC((H1703*G1703),2)</f>
        <v>3.14</v>
      </c>
      <c r="M1703" s="220" t="n">
        <f aca="false">VLOOKUP(B1703,'INS-SIN-SD-10-2023'!A:D,4,0)</f>
        <v>3.14</v>
      </c>
      <c r="N1703" s="220" t="n">
        <f aca="false">M1703=H1703</f>
        <v>1</v>
      </c>
      <c r="P1703" s="333" t="s">
        <v>2492</v>
      </c>
    </row>
    <row r="1704" customFormat="false" ht="15" hidden="false" customHeight="false" outlineLevel="0" collapsed="false">
      <c r="A1704" s="351" t="n">
        <f aca="false">IF(O1704&lt;&gt;0,O1704,A1703)</f>
        <v>89380</v>
      </c>
      <c r="B1704" s="205" t="n">
        <v>20083</v>
      </c>
      <c r="C1704" s="206" t="s">
        <v>3440</v>
      </c>
      <c r="D1704" s="206" t="s">
        <v>3423</v>
      </c>
      <c r="E1704" s="207" t="s">
        <v>2415</v>
      </c>
      <c r="F1704" s="207" t="s">
        <v>2430</v>
      </c>
      <c r="G1704" s="352" t="n">
        <v>0.0095</v>
      </c>
      <c r="H1704" s="253" t="n">
        <f aca="false">VLOOKUP(B1704,'INS-SIN-SD-10-2023'!A:D,4,0)</f>
        <v>75.75</v>
      </c>
      <c r="I1704" s="253" t="s">
        <v>2417</v>
      </c>
      <c r="J1704" s="220" t="n">
        <f aca="false">TRUNC((H1704*G1704),2)</f>
        <v>0.71</v>
      </c>
      <c r="M1704" s="220" t="n">
        <f aca="false">VLOOKUP(B1704,'INS-SIN-SD-10-2023'!A:D,4,0)</f>
        <v>75.75</v>
      </c>
      <c r="N1704" s="220" t="n">
        <f aca="false">M1704=H1704</f>
        <v>1</v>
      </c>
      <c r="P1704" s="333" t="s">
        <v>2492</v>
      </c>
    </row>
    <row r="1705" customFormat="false" ht="15" hidden="false" customHeight="false" outlineLevel="0" collapsed="false">
      <c r="A1705" s="351" t="n">
        <f aca="false">IF(O1705&lt;&gt;0,O1705,A1704)</f>
        <v>89380</v>
      </c>
      <c r="B1705" s="205" t="n">
        <v>38383</v>
      </c>
      <c r="C1705" s="206" t="s">
        <v>3440</v>
      </c>
      <c r="D1705" s="206" t="s">
        <v>3414</v>
      </c>
      <c r="E1705" s="207" t="s">
        <v>2415</v>
      </c>
      <c r="F1705" s="207" t="s">
        <v>2430</v>
      </c>
      <c r="G1705" s="352" t="n">
        <v>0.0371</v>
      </c>
      <c r="H1705" s="253" t="n">
        <f aca="false">VLOOKUP(B1705,'INS-SIN-SD-10-2023'!A:D,4,0)</f>
        <v>2.27</v>
      </c>
      <c r="I1705" s="253" t="s">
        <v>2417</v>
      </c>
      <c r="J1705" s="220" t="n">
        <f aca="false">TRUNC((H1705*G1705),2)</f>
        <v>0.08</v>
      </c>
      <c r="M1705" s="220" t="n">
        <f aca="false">VLOOKUP(B1705,'INS-SIN-SD-10-2023'!A:D,4,0)</f>
        <v>2.27</v>
      </c>
      <c r="N1705" s="220" t="n">
        <f aca="false">M1705=H1705</f>
        <v>1</v>
      </c>
      <c r="P1705" s="333" t="s">
        <v>2492</v>
      </c>
    </row>
    <row r="1706" customFormat="false" ht="45" hidden="false" customHeight="false" outlineLevel="0" collapsed="false">
      <c r="A1706" s="353" t="n">
        <v>89579</v>
      </c>
      <c r="B1706" s="354" t="s">
        <v>2411</v>
      </c>
      <c r="C1706" s="355" t="s">
        <v>3442</v>
      </c>
      <c r="D1706" s="355" t="s">
        <v>2780</v>
      </c>
      <c r="E1706" s="356" t="s">
        <v>2430</v>
      </c>
      <c r="F1706" s="356" t="s">
        <v>2415</v>
      </c>
      <c r="G1706" s="357" t="s">
        <v>2416</v>
      </c>
      <c r="H1706" s="358" t="s">
        <v>2417</v>
      </c>
      <c r="I1706" s="350" t="n">
        <f aca="false">SUMIF(A:A,A1706,J:J)</f>
        <v>11.58</v>
      </c>
      <c r="K1706" s="220" t="n">
        <f aca="false">VLOOKUP(A1706,'CMP-SIN-SD-10-2023'!A:D,4,0)</f>
        <v>11.58</v>
      </c>
      <c r="L1706" s="220" t="n">
        <f aca="false">K1706=I1706</f>
        <v>1</v>
      </c>
      <c r="P1706" s="333" t="s">
        <v>2418</v>
      </c>
    </row>
    <row r="1707" customFormat="false" ht="30" hidden="false" customHeight="false" outlineLevel="0" collapsed="false">
      <c r="A1707" s="351" t="n">
        <f aca="false">IF(O1707&lt;&gt;0,O1707,A1706)</f>
        <v>89579</v>
      </c>
      <c r="B1707" s="205" t="n">
        <v>88248</v>
      </c>
      <c r="C1707" s="206" t="s">
        <v>2780</v>
      </c>
      <c r="D1707" s="206" t="s">
        <v>3412</v>
      </c>
      <c r="E1707" s="207" t="s">
        <v>2415</v>
      </c>
      <c r="F1707" s="207" t="s">
        <v>2502</v>
      </c>
      <c r="G1707" s="352" t="n">
        <v>0.0659</v>
      </c>
      <c r="H1707" s="253" t="n">
        <f aca="false">VLOOKUP(B1707,'CMP-SIN-SD-10-2023'!A:D,4,0)</f>
        <v>22.17</v>
      </c>
      <c r="I1707" s="253" t="s">
        <v>2417</v>
      </c>
      <c r="J1707" s="220" t="n">
        <f aca="false">TRUNC((H1707*G1707),2)</f>
        <v>1.46</v>
      </c>
      <c r="M1707" s="220" t="n">
        <f aca="false">VLOOKUP(B1707,'CMP-SIN-SD-10-2023'!A:D,4,0)</f>
        <v>22.17</v>
      </c>
      <c r="N1707" s="220" t="n">
        <f aca="false">M1707=H1707</f>
        <v>1</v>
      </c>
      <c r="P1707" s="333" t="s">
        <v>2418</v>
      </c>
    </row>
    <row r="1708" customFormat="false" ht="30" hidden="false" customHeight="false" outlineLevel="0" collapsed="false">
      <c r="A1708" s="351" t="n">
        <f aca="false">IF(O1708&lt;&gt;0,O1708,A1707)</f>
        <v>89579</v>
      </c>
      <c r="B1708" s="205" t="n">
        <v>88267</v>
      </c>
      <c r="C1708" s="206" t="s">
        <v>2780</v>
      </c>
      <c r="D1708" s="206" t="s">
        <v>2927</v>
      </c>
      <c r="E1708" s="207" t="s">
        <v>2415</v>
      </c>
      <c r="F1708" s="207" t="s">
        <v>2502</v>
      </c>
      <c r="G1708" s="352" t="n">
        <v>0.0659</v>
      </c>
      <c r="H1708" s="253" t="n">
        <f aca="false">VLOOKUP(B1708,'CMP-SIN-SD-10-2023'!A:D,4,0)</f>
        <v>28.78</v>
      </c>
      <c r="I1708" s="253" t="s">
        <v>2417</v>
      </c>
      <c r="J1708" s="220" t="n">
        <f aca="false">TRUNC((H1708*G1708),2)</f>
        <v>1.89</v>
      </c>
      <c r="M1708" s="220" t="n">
        <f aca="false">VLOOKUP(B1708,'CMP-SIN-SD-10-2023'!A:D,4,0)</f>
        <v>28.78</v>
      </c>
      <c r="N1708" s="220" t="n">
        <f aca="false">M1708=H1708</f>
        <v>1</v>
      </c>
      <c r="P1708" s="333" t="s">
        <v>2418</v>
      </c>
    </row>
    <row r="1709" customFormat="false" ht="15" hidden="false" customHeight="false" outlineLevel="0" collapsed="false">
      <c r="A1709" s="351" t="n">
        <f aca="false">IF(O1709&lt;&gt;0,O1709,A1708)</f>
        <v>89579</v>
      </c>
      <c r="B1709" s="205" t="n">
        <v>122</v>
      </c>
      <c r="C1709" s="206" t="s">
        <v>2780</v>
      </c>
      <c r="D1709" s="206" t="s">
        <v>3422</v>
      </c>
      <c r="E1709" s="207" t="s">
        <v>2415</v>
      </c>
      <c r="F1709" s="207" t="s">
        <v>2430</v>
      </c>
      <c r="G1709" s="352" t="n">
        <v>0.0118</v>
      </c>
      <c r="H1709" s="253" t="n">
        <f aca="false">VLOOKUP(B1709,'INS-SIN-SD-10-2023'!A:D,4,0)</f>
        <v>66.86</v>
      </c>
      <c r="I1709" s="253" t="s">
        <v>2417</v>
      </c>
      <c r="J1709" s="220" t="n">
        <f aca="false">TRUNC((H1709*G1709),2)</f>
        <v>0.78</v>
      </c>
      <c r="M1709" s="220" t="n">
        <f aca="false">VLOOKUP(B1709,'INS-SIN-SD-10-2023'!A:D,4,0)</f>
        <v>66.86</v>
      </c>
      <c r="N1709" s="220" t="n">
        <f aca="false">M1709=H1709</f>
        <v>1</v>
      </c>
      <c r="P1709" s="333" t="s">
        <v>2492</v>
      </c>
    </row>
    <row r="1710" customFormat="false" ht="15" hidden="false" customHeight="false" outlineLevel="0" collapsed="false">
      <c r="A1710" s="351" t="n">
        <f aca="false">IF(O1710&lt;&gt;0,O1710,A1709)</f>
        <v>89579</v>
      </c>
      <c r="B1710" s="205" t="n">
        <v>20083</v>
      </c>
      <c r="C1710" s="206" t="s">
        <v>2780</v>
      </c>
      <c r="D1710" s="206" t="s">
        <v>3423</v>
      </c>
      <c r="E1710" s="207" t="s">
        <v>2415</v>
      </c>
      <c r="F1710" s="207" t="s">
        <v>2430</v>
      </c>
      <c r="G1710" s="352" t="n">
        <v>0.015</v>
      </c>
      <c r="H1710" s="253" t="n">
        <f aca="false">VLOOKUP(B1710,'INS-SIN-SD-10-2023'!A:D,4,0)</f>
        <v>75.75</v>
      </c>
      <c r="I1710" s="253" t="s">
        <v>2417</v>
      </c>
      <c r="J1710" s="220" t="n">
        <f aca="false">TRUNC((H1710*G1710),2)</f>
        <v>1.13</v>
      </c>
      <c r="M1710" s="220" t="n">
        <f aca="false">VLOOKUP(B1710,'INS-SIN-SD-10-2023'!A:D,4,0)</f>
        <v>75.75</v>
      </c>
      <c r="N1710" s="220" t="n">
        <f aca="false">M1710=H1710</f>
        <v>1</v>
      </c>
      <c r="P1710" s="333" t="s">
        <v>2492</v>
      </c>
    </row>
    <row r="1711" customFormat="false" ht="30" hidden="false" customHeight="false" outlineLevel="0" collapsed="false">
      <c r="A1711" s="351" t="n">
        <f aca="false">IF(O1711&lt;&gt;0,O1711,A1710)</f>
        <v>89579</v>
      </c>
      <c r="B1711" s="205" t="n">
        <v>38023</v>
      </c>
      <c r="C1711" s="206" t="s">
        <v>2780</v>
      </c>
      <c r="D1711" s="206" t="s">
        <v>3443</v>
      </c>
      <c r="E1711" s="207" t="s">
        <v>2415</v>
      </c>
      <c r="F1711" s="207" t="s">
        <v>2430</v>
      </c>
      <c r="G1711" s="352" t="n">
        <v>1</v>
      </c>
      <c r="H1711" s="253" t="n">
        <f aca="false">VLOOKUP(B1711,'INS-SIN-SD-10-2023'!A:D,4,0)</f>
        <v>6.29</v>
      </c>
      <c r="I1711" s="253" t="s">
        <v>2417</v>
      </c>
      <c r="J1711" s="220" t="n">
        <f aca="false">TRUNC((H1711*G1711),2)</f>
        <v>6.29</v>
      </c>
      <c r="M1711" s="220" t="n">
        <f aca="false">VLOOKUP(B1711,'INS-SIN-SD-10-2023'!A:D,4,0)</f>
        <v>6.29</v>
      </c>
      <c r="N1711" s="220" t="n">
        <f aca="false">M1711=H1711</f>
        <v>1</v>
      </c>
      <c r="P1711" s="333" t="s">
        <v>2492</v>
      </c>
    </row>
    <row r="1712" customFormat="false" ht="15" hidden="false" customHeight="false" outlineLevel="0" collapsed="false">
      <c r="A1712" s="351" t="n">
        <f aca="false">IF(O1712&lt;&gt;0,O1712,A1711)</f>
        <v>89579</v>
      </c>
      <c r="B1712" s="205" t="n">
        <v>38383</v>
      </c>
      <c r="C1712" s="206" t="s">
        <v>2780</v>
      </c>
      <c r="D1712" s="206" t="s">
        <v>3414</v>
      </c>
      <c r="E1712" s="207" t="s">
        <v>2415</v>
      </c>
      <c r="F1712" s="207" t="s">
        <v>2430</v>
      </c>
      <c r="G1712" s="352" t="n">
        <v>0.0149</v>
      </c>
      <c r="H1712" s="253" t="n">
        <f aca="false">VLOOKUP(B1712,'INS-SIN-SD-10-2023'!A:D,4,0)</f>
        <v>2.27</v>
      </c>
      <c r="I1712" s="253" t="s">
        <v>2417</v>
      </c>
      <c r="J1712" s="220" t="n">
        <f aca="false">TRUNC((H1712*G1712),2)</f>
        <v>0.03</v>
      </c>
      <c r="M1712" s="220" t="n">
        <f aca="false">VLOOKUP(B1712,'INS-SIN-SD-10-2023'!A:D,4,0)</f>
        <v>2.27</v>
      </c>
      <c r="N1712" s="220" t="n">
        <f aca="false">M1712=H1712</f>
        <v>1</v>
      </c>
      <c r="P1712" s="333" t="s">
        <v>2492</v>
      </c>
    </row>
    <row r="1713" customFormat="false" ht="30" hidden="false" customHeight="false" outlineLevel="0" collapsed="false">
      <c r="A1713" s="353" t="n">
        <v>89395</v>
      </c>
      <c r="B1713" s="354" t="s">
        <v>2411</v>
      </c>
      <c r="C1713" s="355" t="s">
        <v>3444</v>
      </c>
      <c r="D1713" s="355" t="s">
        <v>2508</v>
      </c>
      <c r="E1713" s="356" t="s">
        <v>2430</v>
      </c>
      <c r="F1713" s="356" t="s">
        <v>2415</v>
      </c>
      <c r="G1713" s="357" t="s">
        <v>2416</v>
      </c>
      <c r="H1713" s="358" t="s">
        <v>2417</v>
      </c>
      <c r="I1713" s="350" t="n">
        <f aca="false">SUMIF(A:A,A1713,J:J)</f>
        <v>13.25</v>
      </c>
      <c r="K1713" s="220" t="n">
        <f aca="false">VLOOKUP(A1713,'CMP-SIN-SD-10-2023'!A:D,4,0)</f>
        <v>13.25</v>
      </c>
      <c r="L1713" s="220" t="n">
        <f aca="false">K1713=I1713</f>
        <v>1</v>
      </c>
      <c r="P1713" s="333" t="s">
        <v>2418</v>
      </c>
    </row>
    <row r="1714" customFormat="false" ht="30" hidden="false" customHeight="false" outlineLevel="0" collapsed="false">
      <c r="A1714" s="351" t="n">
        <f aca="false">IF(O1714&lt;&gt;0,O1714,A1713)</f>
        <v>89395</v>
      </c>
      <c r="B1714" s="205" t="n">
        <v>88248</v>
      </c>
      <c r="C1714" s="206" t="s">
        <v>2508</v>
      </c>
      <c r="D1714" s="206" t="s">
        <v>3412</v>
      </c>
      <c r="E1714" s="207" t="s">
        <v>2415</v>
      </c>
      <c r="F1714" s="207" t="s">
        <v>2502</v>
      </c>
      <c r="G1714" s="352" t="n">
        <v>0.2026</v>
      </c>
      <c r="H1714" s="253" t="n">
        <f aca="false">VLOOKUP(B1714,'CMP-SIN-SD-10-2023'!A:D,4,0)</f>
        <v>22.17</v>
      </c>
      <c r="I1714" s="253" t="s">
        <v>2417</v>
      </c>
      <c r="J1714" s="220" t="n">
        <f aca="false">TRUNC((H1714*G1714),2)</f>
        <v>4.49</v>
      </c>
      <c r="M1714" s="220" t="n">
        <f aca="false">VLOOKUP(B1714,'CMP-SIN-SD-10-2023'!A:D,4,0)</f>
        <v>22.17</v>
      </c>
      <c r="N1714" s="220" t="n">
        <f aca="false">M1714=H1714</f>
        <v>1</v>
      </c>
      <c r="P1714" s="333" t="s">
        <v>2418</v>
      </c>
    </row>
    <row r="1715" customFormat="false" ht="30" hidden="false" customHeight="false" outlineLevel="0" collapsed="false">
      <c r="A1715" s="351" t="n">
        <f aca="false">IF(O1715&lt;&gt;0,O1715,A1714)</f>
        <v>89395</v>
      </c>
      <c r="B1715" s="205" t="n">
        <v>88267</v>
      </c>
      <c r="C1715" s="206" t="s">
        <v>2508</v>
      </c>
      <c r="D1715" s="206" t="s">
        <v>2927</v>
      </c>
      <c r="E1715" s="207" t="s">
        <v>2415</v>
      </c>
      <c r="F1715" s="207" t="s">
        <v>2502</v>
      </c>
      <c r="G1715" s="352" t="n">
        <v>0.2026</v>
      </c>
      <c r="H1715" s="253" t="n">
        <f aca="false">VLOOKUP(B1715,'CMP-SIN-SD-10-2023'!A:D,4,0)</f>
        <v>28.78</v>
      </c>
      <c r="I1715" s="253" t="s">
        <v>2417</v>
      </c>
      <c r="J1715" s="220" t="n">
        <f aca="false">TRUNC((H1715*G1715),2)</f>
        <v>5.83</v>
      </c>
      <c r="M1715" s="220" t="n">
        <f aca="false">VLOOKUP(B1715,'CMP-SIN-SD-10-2023'!A:D,4,0)</f>
        <v>28.78</v>
      </c>
      <c r="N1715" s="220" t="n">
        <f aca="false">M1715=H1715</f>
        <v>1</v>
      </c>
      <c r="P1715" s="333" t="s">
        <v>2418</v>
      </c>
    </row>
    <row r="1716" customFormat="false" ht="15" hidden="false" customHeight="false" outlineLevel="0" collapsed="false">
      <c r="A1716" s="351" t="n">
        <f aca="false">IF(O1716&lt;&gt;0,O1716,A1715)</f>
        <v>89395</v>
      </c>
      <c r="B1716" s="205" t="n">
        <v>122</v>
      </c>
      <c r="C1716" s="206" t="s">
        <v>2508</v>
      </c>
      <c r="D1716" s="206" t="s">
        <v>3422</v>
      </c>
      <c r="E1716" s="207" t="s">
        <v>2415</v>
      </c>
      <c r="F1716" s="207" t="s">
        <v>2430</v>
      </c>
      <c r="G1716" s="352" t="n">
        <v>0.0106</v>
      </c>
      <c r="H1716" s="253" t="n">
        <f aca="false">VLOOKUP(B1716,'INS-SIN-SD-10-2023'!A:D,4,0)</f>
        <v>66.86</v>
      </c>
      <c r="I1716" s="253" t="s">
        <v>2417</v>
      </c>
      <c r="J1716" s="220" t="n">
        <f aca="false">TRUNC((H1716*G1716),2)</f>
        <v>0.7</v>
      </c>
      <c r="M1716" s="220" t="n">
        <f aca="false">VLOOKUP(B1716,'INS-SIN-SD-10-2023'!A:D,4,0)</f>
        <v>66.86</v>
      </c>
      <c r="N1716" s="220" t="n">
        <f aca="false">M1716=H1716</f>
        <v>1</v>
      </c>
      <c r="P1716" s="333" t="s">
        <v>2492</v>
      </c>
    </row>
    <row r="1717" customFormat="false" ht="15" hidden="false" customHeight="false" outlineLevel="0" collapsed="false">
      <c r="A1717" s="351" t="n">
        <f aca="false">IF(O1717&lt;&gt;0,O1717,A1716)</f>
        <v>89395</v>
      </c>
      <c r="B1717" s="205" t="n">
        <v>20083</v>
      </c>
      <c r="C1717" s="206" t="s">
        <v>2508</v>
      </c>
      <c r="D1717" s="206" t="s">
        <v>3423</v>
      </c>
      <c r="E1717" s="207" t="s">
        <v>2415</v>
      </c>
      <c r="F1717" s="207" t="s">
        <v>2430</v>
      </c>
      <c r="G1717" s="352" t="n">
        <v>0.012</v>
      </c>
      <c r="H1717" s="253" t="n">
        <f aca="false">VLOOKUP(B1717,'INS-SIN-SD-10-2023'!A:D,4,0)</f>
        <v>75.75</v>
      </c>
      <c r="I1717" s="253" t="s">
        <v>2417</v>
      </c>
      <c r="J1717" s="220" t="n">
        <f aca="false">TRUNC((H1717*G1717),2)</f>
        <v>0.9</v>
      </c>
      <c r="M1717" s="220" t="n">
        <f aca="false">VLOOKUP(B1717,'INS-SIN-SD-10-2023'!A:D,4,0)</f>
        <v>75.75</v>
      </c>
      <c r="N1717" s="220" t="n">
        <f aca="false">M1717=H1717</f>
        <v>1</v>
      </c>
      <c r="P1717" s="333" t="s">
        <v>2492</v>
      </c>
    </row>
    <row r="1718" customFormat="false" ht="30" hidden="false" customHeight="false" outlineLevel="0" collapsed="false">
      <c r="A1718" s="351" t="n">
        <f aca="false">IF(O1718&lt;&gt;0,O1718,A1717)</f>
        <v>89395</v>
      </c>
      <c r="B1718" s="205" t="n">
        <v>7139</v>
      </c>
      <c r="C1718" s="206" t="s">
        <v>2508</v>
      </c>
      <c r="D1718" s="206" t="s">
        <v>3445</v>
      </c>
      <c r="E1718" s="207" t="s">
        <v>2415</v>
      </c>
      <c r="F1718" s="207" t="s">
        <v>2430</v>
      </c>
      <c r="G1718" s="352" t="n">
        <v>1</v>
      </c>
      <c r="H1718" s="253" t="n">
        <f aca="false">VLOOKUP(B1718,'INS-SIN-SD-10-2023'!A:D,4,0)</f>
        <v>1.22</v>
      </c>
      <c r="I1718" s="253" t="s">
        <v>2417</v>
      </c>
      <c r="J1718" s="220" t="n">
        <f aca="false">TRUNC((H1718*G1718),2)</f>
        <v>1.22</v>
      </c>
      <c r="M1718" s="220" t="n">
        <f aca="false">VLOOKUP(B1718,'INS-SIN-SD-10-2023'!A:D,4,0)</f>
        <v>1.22</v>
      </c>
      <c r="N1718" s="220" t="n">
        <f aca="false">M1718=H1718</f>
        <v>1</v>
      </c>
      <c r="P1718" s="333" t="s">
        <v>2492</v>
      </c>
    </row>
    <row r="1719" customFormat="false" ht="15" hidden="false" customHeight="false" outlineLevel="0" collapsed="false">
      <c r="A1719" s="351" t="n">
        <f aca="false">IF(O1719&lt;&gt;0,O1719,A1718)</f>
        <v>89395</v>
      </c>
      <c r="B1719" s="205" t="n">
        <v>38383</v>
      </c>
      <c r="C1719" s="206" t="s">
        <v>2508</v>
      </c>
      <c r="D1719" s="206" t="s">
        <v>3414</v>
      </c>
      <c r="E1719" s="207" t="s">
        <v>2415</v>
      </c>
      <c r="F1719" s="207" t="s">
        <v>2430</v>
      </c>
      <c r="G1719" s="352" t="n">
        <v>0.0507</v>
      </c>
      <c r="H1719" s="253" t="n">
        <f aca="false">VLOOKUP(B1719,'INS-SIN-SD-10-2023'!A:D,4,0)</f>
        <v>2.27</v>
      </c>
      <c r="I1719" s="253" t="s">
        <v>2417</v>
      </c>
      <c r="J1719" s="220" t="n">
        <f aca="false">TRUNC((H1719*G1719),2)</f>
        <v>0.11</v>
      </c>
      <c r="M1719" s="220" t="n">
        <f aca="false">VLOOKUP(B1719,'INS-SIN-SD-10-2023'!A:D,4,0)</f>
        <v>2.27</v>
      </c>
      <c r="N1719" s="220" t="n">
        <f aca="false">M1719=H1719</f>
        <v>1</v>
      </c>
      <c r="P1719" s="333" t="s">
        <v>2492</v>
      </c>
    </row>
    <row r="1720" customFormat="false" ht="30" hidden="false" customHeight="false" outlineLevel="0" collapsed="false">
      <c r="A1720" s="353" t="n">
        <v>89398</v>
      </c>
      <c r="B1720" s="354" t="s">
        <v>2411</v>
      </c>
      <c r="C1720" s="355" t="s">
        <v>3446</v>
      </c>
      <c r="D1720" s="355" t="s">
        <v>2508</v>
      </c>
      <c r="E1720" s="356" t="s">
        <v>2430</v>
      </c>
      <c r="F1720" s="356" t="s">
        <v>2415</v>
      </c>
      <c r="G1720" s="357" t="s">
        <v>2416</v>
      </c>
      <c r="H1720" s="358" t="s">
        <v>2417</v>
      </c>
      <c r="I1720" s="350" t="n">
        <f aca="false">SUMIF(A:A,A1720,J:J)</f>
        <v>18.42</v>
      </c>
      <c r="K1720" s="220" t="n">
        <f aca="false">VLOOKUP(A1720,'CMP-SIN-SD-10-2023'!A:D,4,0)</f>
        <v>18.42</v>
      </c>
      <c r="L1720" s="220" t="n">
        <f aca="false">K1720=I1720</f>
        <v>1</v>
      </c>
      <c r="P1720" s="333" t="s">
        <v>2418</v>
      </c>
    </row>
    <row r="1721" customFormat="false" ht="30" hidden="false" customHeight="false" outlineLevel="0" collapsed="false">
      <c r="A1721" s="351" t="n">
        <f aca="false">IF(O1721&lt;&gt;0,O1721,A1720)</f>
        <v>89398</v>
      </c>
      <c r="B1721" s="205" t="n">
        <v>88248</v>
      </c>
      <c r="C1721" s="206" t="s">
        <v>2508</v>
      </c>
      <c r="D1721" s="206" t="s">
        <v>3412</v>
      </c>
      <c r="E1721" s="207" t="s">
        <v>2415</v>
      </c>
      <c r="F1721" s="207" t="s">
        <v>2502</v>
      </c>
      <c r="G1721" s="352" t="n">
        <v>0.2416</v>
      </c>
      <c r="H1721" s="253" t="n">
        <f aca="false">VLOOKUP(B1721,'CMP-SIN-SD-10-2023'!A:D,4,0)</f>
        <v>22.17</v>
      </c>
      <c r="I1721" s="253" t="s">
        <v>2417</v>
      </c>
      <c r="J1721" s="220" t="n">
        <f aca="false">TRUNC((H1721*G1721),2)</f>
        <v>5.35</v>
      </c>
      <c r="M1721" s="220" t="n">
        <f aca="false">VLOOKUP(B1721,'CMP-SIN-SD-10-2023'!A:D,4,0)</f>
        <v>22.17</v>
      </c>
      <c r="N1721" s="220" t="n">
        <f aca="false">M1721=H1721</f>
        <v>1</v>
      </c>
      <c r="P1721" s="333" t="s">
        <v>2418</v>
      </c>
    </row>
    <row r="1722" customFormat="false" ht="30" hidden="false" customHeight="false" outlineLevel="0" collapsed="false">
      <c r="A1722" s="351" t="n">
        <f aca="false">IF(O1722&lt;&gt;0,O1722,A1721)</f>
        <v>89398</v>
      </c>
      <c r="B1722" s="205" t="n">
        <v>88267</v>
      </c>
      <c r="C1722" s="206" t="s">
        <v>2508</v>
      </c>
      <c r="D1722" s="206" t="s">
        <v>2927</v>
      </c>
      <c r="E1722" s="207" t="s">
        <v>2415</v>
      </c>
      <c r="F1722" s="207" t="s">
        <v>2502</v>
      </c>
      <c r="G1722" s="352" t="n">
        <v>0.2416</v>
      </c>
      <c r="H1722" s="253" t="n">
        <f aca="false">VLOOKUP(B1722,'CMP-SIN-SD-10-2023'!A:D,4,0)</f>
        <v>28.78</v>
      </c>
      <c r="I1722" s="253" t="s">
        <v>2417</v>
      </c>
      <c r="J1722" s="220" t="n">
        <f aca="false">TRUNC((H1722*G1722),2)</f>
        <v>6.95</v>
      </c>
      <c r="M1722" s="220" t="n">
        <f aca="false">VLOOKUP(B1722,'CMP-SIN-SD-10-2023'!A:D,4,0)</f>
        <v>28.78</v>
      </c>
      <c r="N1722" s="220" t="n">
        <f aca="false">M1722=H1722</f>
        <v>1</v>
      </c>
      <c r="P1722" s="333" t="s">
        <v>2418</v>
      </c>
    </row>
    <row r="1723" customFormat="false" ht="15" hidden="false" customHeight="false" outlineLevel="0" collapsed="false">
      <c r="A1723" s="351" t="n">
        <f aca="false">IF(O1723&lt;&gt;0,O1723,A1722)</f>
        <v>89398</v>
      </c>
      <c r="B1723" s="205" t="n">
        <v>122</v>
      </c>
      <c r="C1723" s="206" t="s">
        <v>2508</v>
      </c>
      <c r="D1723" s="206" t="s">
        <v>3422</v>
      </c>
      <c r="E1723" s="207" t="s">
        <v>2415</v>
      </c>
      <c r="F1723" s="207" t="s">
        <v>2430</v>
      </c>
      <c r="G1723" s="352" t="n">
        <v>0.0141</v>
      </c>
      <c r="H1723" s="253" t="n">
        <f aca="false">VLOOKUP(B1723,'INS-SIN-SD-10-2023'!A:D,4,0)</f>
        <v>66.86</v>
      </c>
      <c r="I1723" s="253" t="s">
        <v>2417</v>
      </c>
      <c r="J1723" s="220" t="n">
        <f aca="false">TRUNC((H1723*G1723),2)</f>
        <v>0.94</v>
      </c>
      <c r="M1723" s="220" t="n">
        <f aca="false">VLOOKUP(B1723,'INS-SIN-SD-10-2023'!A:D,4,0)</f>
        <v>66.86</v>
      </c>
      <c r="N1723" s="220" t="n">
        <f aca="false">M1723=H1723</f>
        <v>1</v>
      </c>
      <c r="P1723" s="333" t="s">
        <v>2492</v>
      </c>
    </row>
    <row r="1724" customFormat="false" ht="15" hidden="false" customHeight="false" outlineLevel="0" collapsed="false">
      <c r="A1724" s="351" t="n">
        <f aca="false">IF(O1724&lt;&gt;0,O1724,A1723)</f>
        <v>89398</v>
      </c>
      <c r="B1724" s="205" t="n">
        <v>20083</v>
      </c>
      <c r="C1724" s="206" t="s">
        <v>2508</v>
      </c>
      <c r="D1724" s="206" t="s">
        <v>3423</v>
      </c>
      <c r="E1724" s="207" t="s">
        <v>2415</v>
      </c>
      <c r="F1724" s="207" t="s">
        <v>2430</v>
      </c>
      <c r="G1724" s="352" t="n">
        <v>0.0165</v>
      </c>
      <c r="H1724" s="253" t="n">
        <f aca="false">VLOOKUP(B1724,'INS-SIN-SD-10-2023'!A:D,4,0)</f>
        <v>75.75</v>
      </c>
      <c r="I1724" s="253" t="s">
        <v>2417</v>
      </c>
      <c r="J1724" s="220" t="n">
        <f aca="false">TRUNC((H1724*G1724),2)</f>
        <v>1.24</v>
      </c>
      <c r="M1724" s="220" t="n">
        <f aca="false">VLOOKUP(B1724,'INS-SIN-SD-10-2023'!A:D,4,0)</f>
        <v>75.75</v>
      </c>
      <c r="N1724" s="220" t="n">
        <f aca="false">M1724=H1724</f>
        <v>1</v>
      </c>
      <c r="P1724" s="333" t="s">
        <v>2492</v>
      </c>
    </row>
    <row r="1725" customFormat="false" ht="30" hidden="false" customHeight="false" outlineLevel="0" collapsed="false">
      <c r="A1725" s="351" t="n">
        <f aca="false">IF(O1725&lt;&gt;0,O1725,A1724)</f>
        <v>89398</v>
      </c>
      <c r="B1725" s="205" t="n">
        <v>7140</v>
      </c>
      <c r="C1725" s="206" t="s">
        <v>2508</v>
      </c>
      <c r="D1725" s="206" t="s">
        <v>3447</v>
      </c>
      <c r="E1725" s="207" t="s">
        <v>2415</v>
      </c>
      <c r="F1725" s="207" t="s">
        <v>2430</v>
      </c>
      <c r="G1725" s="352" t="n">
        <v>1</v>
      </c>
      <c r="H1725" s="253" t="n">
        <f aca="false">VLOOKUP(B1725,'INS-SIN-SD-10-2023'!A:D,4,0)</f>
        <v>3.81</v>
      </c>
      <c r="I1725" s="253" t="s">
        <v>2417</v>
      </c>
      <c r="J1725" s="220" t="n">
        <f aca="false">TRUNC((H1725*G1725),2)</f>
        <v>3.81</v>
      </c>
      <c r="M1725" s="220" t="n">
        <f aca="false">VLOOKUP(B1725,'INS-SIN-SD-10-2023'!A:D,4,0)</f>
        <v>3.81</v>
      </c>
      <c r="N1725" s="220" t="n">
        <f aca="false">M1725=H1725</f>
        <v>1</v>
      </c>
      <c r="P1725" s="333" t="s">
        <v>2492</v>
      </c>
    </row>
    <row r="1726" customFormat="false" ht="15" hidden="false" customHeight="false" outlineLevel="0" collapsed="false">
      <c r="A1726" s="351" t="n">
        <f aca="false">IF(O1726&lt;&gt;0,O1726,A1725)</f>
        <v>89398</v>
      </c>
      <c r="B1726" s="205" t="n">
        <v>38383</v>
      </c>
      <c r="C1726" s="206" t="s">
        <v>2508</v>
      </c>
      <c r="D1726" s="206" t="s">
        <v>3414</v>
      </c>
      <c r="E1726" s="207" t="s">
        <v>2415</v>
      </c>
      <c r="F1726" s="207" t="s">
        <v>2430</v>
      </c>
      <c r="G1726" s="352" t="n">
        <v>0.0605</v>
      </c>
      <c r="H1726" s="253" t="n">
        <f aca="false">VLOOKUP(B1726,'INS-SIN-SD-10-2023'!A:D,4,0)</f>
        <v>2.27</v>
      </c>
      <c r="I1726" s="253" t="s">
        <v>2417</v>
      </c>
      <c r="J1726" s="220" t="n">
        <f aca="false">TRUNC((H1726*G1726),2)</f>
        <v>0.13</v>
      </c>
      <c r="M1726" s="220" t="n">
        <f aca="false">VLOOKUP(B1726,'INS-SIN-SD-10-2023'!A:D,4,0)</f>
        <v>2.27</v>
      </c>
      <c r="N1726" s="220" t="n">
        <f aca="false">M1726=H1726</f>
        <v>1</v>
      </c>
      <c r="P1726" s="333" t="s">
        <v>2492</v>
      </c>
    </row>
    <row r="1727" customFormat="false" ht="30" hidden="false" customHeight="false" outlineLevel="0" collapsed="false">
      <c r="A1727" s="353" t="n">
        <v>89625</v>
      </c>
      <c r="B1727" s="354" t="s">
        <v>2411</v>
      </c>
      <c r="C1727" s="355" t="s">
        <v>3448</v>
      </c>
      <c r="D1727" s="355" t="s">
        <v>2725</v>
      </c>
      <c r="E1727" s="356" t="s">
        <v>2430</v>
      </c>
      <c r="F1727" s="356" t="s">
        <v>2415</v>
      </c>
      <c r="G1727" s="357" t="s">
        <v>2416</v>
      </c>
      <c r="H1727" s="358" t="s">
        <v>2417</v>
      </c>
      <c r="I1727" s="350" t="n">
        <f aca="false">SUMIF(A:A,A1727,J:J)</f>
        <v>22.57</v>
      </c>
      <c r="K1727" s="220" t="n">
        <f aca="false">VLOOKUP(A1727,'CMP-SIN-SD-10-2023'!A:D,4,0)</f>
        <v>22.57</v>
      </c>
      <c r="L1727" s="220" t="n">
        <f aca="false">K1727=I1727</f>
        <v>1</v>
      </c>
      <c r="P1727" s="333" t="s">
        <v>2418</v>
      </c>
    </row>
    <row r="1728" customFormat="false" ht="30" hidden="false" customHeight="false" outlineLevel="0" collapsed="false">
      <c r="A1728" s="351" t="n">
        <f aca="false">IF(O1728&lt;&gt;0,O1728,A1727)</f>
        <v>89625</v>
      </c>
      <c r="B1728" s="205" t="n">
        <v>88248</v>
      </c>
      <c r="C1728" s="206" t="s">
        <v>2725</v>
      </c>
      <c r="D1728" s="206" t="s">
        <v>3412</v>
      </c>
      <c r="E1728" s="207" t="s">
        <v>2415</v>
      </c>
      <c r="F1728" s="207" t="s">
        <v>2502</v>
      </c>
      <c r="G1728" s="352" t="n">
        <v>0.1694</v>
      </c>
      <c r="H1728" s="253" t="n">
        <f aca="false">VLOOKUP(B1728,'CMP-SIN-SD-10-2023'!A:D,4,0)</f>
        <v>22.17</v>
      </c>
      <c r="I1728" s="253" t="s">
        <v>2417</v>
      </c>
      <c r="J1728" s="220" t="n">
        <f aca="false">TRUNC((H1728*G1728),2)</f>
        <v>3.75</v>
      </c>
      <c r="M1728" s="220" t="n">
        <f aca="false">VLOOKUP(B1728,'CMP-SIN-SD-10-2023'!A:D,4,0)</f>
        <v>22.17</v>
      </c>
      <c r="N1728" s="220" t="n">
        <f aca="false">M1728=H1728</f>
        <v>1</v>
      </c>
      <c r="P1728" s="333" t="s">
        <v>2418</v>
      </c>
    </row>
    <row r="1729" customFormat="false" ht="30" hidden="false" customHeight="false" outlineLevel="0" collapsed="false">
      <c r="A1729" s="351" t="n">
        <f aca="false">IF(O1729&lt;&gt;0,O1729,A1728)</f>
        <v>89625</v>
      </c>
      <c r="B1729" s="205" t="n">
        <v>88267</v>
      </c>
      <c r="C1729" s="206" t="s">
        <v>2725</v>
      </c>
      <c r="D1729" s="206" t="s">
        <v>2927</v>
      </c>
      <c r="E1729" s="207" t="s">
        <v>2415</v>
      </c>
      <c r="F1729" s="207" t="s">
        <v>2502</v>
      </c>
      <c r="G1729" s="352" t="n">
        <v>0.1694</v>
      </c>
      <c r="H1729" s="253" t="n">
        <f aca="false">VLOOKUP(B1729,'CMP-SIN-SD-10-2023'!A:D,4,0)</f>
        <v>28.78</v>
      </c>
      <c r="I1729" s="253" t="s">
        <v>2417</v>
      </c>
      <c r="J1729" s="220" t="n">
        <f aca="false">TRUNC((H1729*G1729),2)</f>
        <v>4.87</v>
      </c>
      <c r="M1729" s="220" t="n">
        <f aca="false">VLOOKUP(B1729,'CMP-SIN-SD-10-2023'!A:D,4,0)</f>
        <v>28.78</v>
      </c>
      <c r="N1729" s="220" t="n">
        <f aca="false">M1729=H1729</f>
        <v>1</v>
      </c>
      <c r="P1729" s="333" t="s">
        <v>2418</v>
      </c>
    </row>
    <row r="1730" customFormat="false" ht="15" hidden="false" customHeight="false" outlineLevel="0" collapsed="false">
      <c r="A1730" s="351" t="n">
        <f aca="false">IF(O1730&lt;&gt;0,O1730,A1729)</f>
        <v>89625</v>
      </c>
      <c r="B1730" s="205" t="n">
        <v>122</v>
      </c>
      <c r="C1730" s="206" t="s">
        <v>2725</v>
      </c>
      <c r="D1730" s="206" t="s">
        <v>3422</v>
      </c>
      <c r="E1730" s="207" t="s">
        <v>2415</v>
      </c>
      <c r="F1730" s="207" t="s">
        <v>2430</v>
      </c>
      <c r="G1730" s="352" t="n">
        <v>0.0247</v>
      </c>
      <c r="H1730" s="253" t="n">
        <f aca="false">VLOOKUP(B1730,'INS-SIN-SD-10-2023'!A:D,4,0)</f>
        <v>66.86</v>
      </c>
      <c r="I1730" s="253" t="s">
        <v>2417</v>
      </c>
      <c r="J1730" s="220" t="n">
        <f aca="false">TRUNC((H1730*G1730),2)</f>
        <v>1.65</v>
      </c>
      <c r="M1730" s="220" t="n">
        <f aca="false">VLOOKUP(B1730,'INS-SIN-SD-10-2023'!A:D,4,0)</f>
        <v>66.86</v>
      </c>
      <c r="N1730" s="220" t="n">
        <f aca="false">M1730=H1730</f>
        <v>1</v>
      </c>
      <c r="P1730" s="333" t="s">
        <v>2492</v>
      </c>
    </row>
    <row r="1731" customFormat="false" ht="15" hidden="false" customHeight="false" outlineLevel="0" collapsed="false">
      <c r="A1731" s="351" t="n">
        <f aca="false">IF(O1731&lt;&gt;0,O1731,A1730)</f>
        <v>89625</v>
      </c>
      <c r="B1731" s="205" t="n">
        <v>20083</v>
      </c>
      <c r="C1731" s="206" t="s">
        <v>2725</v>
      </c>
      <c r="D1731" s="206" t="s">
        <v>3423</v>
      </c>
      <c r="E1731" s="207" t="s">
        <v>2415</v>
      </c>
      <c r="F1731" s="207" t="s">
        <v>2430</v>
      </c>
      <c r="G1731" s="352" t="n">
        <v>0.033</v>
      </c>
      <c r="H1731" s="253" t="n">
        <f aca="false">VLOOKUP(B1731,'INS-SIN-SD-10-2023'!A:D,4,0)</f>
        <v>75.75</v>
      </c>
      <c r="I1731" s="253" t="s">
        <v>2417</v>
      </c>
      <c r="J1731" s="220" t="n">
        <f aca="false">TRUNC((H1731*G1731),2)</f>
        <v>2.49</v>
      </c>
      <c r="M1731" s="220" t="n">
        <f aca="false">VLOOKUP(B1731,'INS-SIN-SD-10-2023'!A:D,4,0)</f>
        <v>75.75</v>
      </c>
      <c r="N1731" s="220" t="n">
        <f aca="false">M1731=H1731</f>
        <v>1</v>
      </c>
      <c r="P1731" s="333" t="s">
        <v>2492</v>
      </c>
    </row>
    <row r="1732" customFormat="false" ht="30" hidden="false" customHeight="false" outlineLevel="0" collapsed="false">
      <c r="A1732" s="351" t="n">
        <f aca="false">IF(O1732&lt;&gt;0,O1732,A1731)</f>
        <v>89625</v>
      </c>
      <c r="B1732" s="205" t="n">
        <v>7142</v>
      </c>
      <c r="C1732" s="206" t="s">
        <v>2725</v>
      </c>
      <c r="D1732" s="206" t="s">
        <v>3449</v>
      </c>
      <c r="E1732" s="207" t="s">
        <v>2415</v>
      </c>
      <c r="F1732" s="207" t="s">
        <v>2430</v>
      </c>
      <c r="G1732" s="352" t="n">
        <v>1</v>
      </c>
      <c r="H1732" s="253" t="n">
        <f aca="false">VLOOKUP(B1732,'INS-SIN-SD-10-2023'!A:D,4,0)</f>
        <v>9.75</v>
      </c>
      <c r="I1732" s="253" t="s">
        <v>2417</v>
      </c>
      <c r="J1732" s="220" t="n">
        <f aca="false">TRUNC((H1732*G1732),2)</f>
        <v>9.75</v>
      </c>
      <c r="M1732" s="220" t="n">
        <f aca="false">VLOOKUP(B1732,'INS-SIN-SD-10-2023'!A:D,4,0)</f>
        <v>9.75</v>
      </c>
      <c r="N1732" s="220" t="n">
        <f aca="false">M1732=H1732</f>
        <v>1</v>
      </c>
      <c r="P1732" s="333" t="s">
        <v>2492</v>
      </c>
    </row>
    <row r="1733" customFormat="false" ht="15" hidden="false" customHeight="false" outlineLevel="0" collapsed="false">
      <c r="A1733" s="351" t="n">
        <f aca="false">IF(O1733&lt;&gt;0,O1733,A1732)</f>
        <v>89625</v>
      </c>
      <c r="B1733" s="205" t="n">
        <v>38383</v>
      </c>
      <c r="C1733" s="206" t="s">
        <v>2725</v>
      </c>
      <c r="D1733" s="206" t="s">
        <v>3414</v>
      </c>
      <c r="E1733" s="207" t="s">
        <v>2415</v>
      </c>
      <c r="F1733" s="207" t="s">
        <v>2430</v>
      </c>
      <c r="G1733" s="352" t="n">
        <v>0.0285</v>
      </c>
      <c r="H1733" s="253" t="n">
        <f aca="false">VLOOKUP(B1733,'INS-SIN-SD-10-2023'!A:D,4,0)</f>
        <v>2.27</v>
      </c>
      <c r="I1733" s="253" t="s">
        <v>2417</v>
      </c>
      <c r="J1733" s="220" t="n">
        <f aca="false">TRUNC((H1733*G1733),2)</f>
        <v>0.06</v>
      </c>
      <c r="M1733" s="220" t="n">
        <f aca="false">VLOOKUP(B1733,'INS-SIN-SD-10-2023'!A:D,4,0)</f>
        <v>2.27</v>
      </c>
      <c r="N1733" s="220" t="n">
        <f aca="false">M1733=H1733</f>
        <v>1</v>
      </c>
      <c r="P1733" s="333" t="s">
        <v>2492</v>
      </c>
    </row>
    <row r="1734" customFormat="false" ht="45" hidden="false" customHeight="false" outlineLevel="0" collapsed="false">
      <c r="A1734" s="353" t="n">
        <v>89400</v>
      </c>
      <c r="B1734" s="354" t="s">
        <v>2411</v>
      </c>
      <c r="C1734" s="355" t="s">
        <v>3450</v>
      </c>
      <c r="D1734" s="355" t="s">
        <v>3199</v>
      </c>
      <c r="E1734" s="356" t="s">
        <v>2430</v>
      </c>
      <c r="F1734" s="356" t="s">
        <v>2415</v>
      </c>
      <c r="G1734" s="357" t="s">
        <v>2416</v>
      </c>
      <c r="H1734" s="358" t="s">
        <v>2417</v>
      </c>
      <c r="I1734" s="350" t="n">
        <f aca="false">SUMIF(A:A,A1734,J:J)</f>
        <v>20.09</v>
      </c>
      <c r="K1734" s="220" t="n">
        <f aca="false">VLOOKUP(A1734,'CMP-SIN-SD-10-2023'!A:D,4,0)</f>
        <v>20.09</v>
      </c>
      <c r="L1734" s="220" t="n">
        <f aca="false">K1734=I1734</f>
        <v>1</v>
      </c>
      <c r="P1734" s="333" t="s">
        <v>2418</v>
      </c>
    </row>
    <row r="1735" customFormat="false" ht="30" hidden="false" customHeight="false" outlineLevel="0" collapsed="false">
      <c r="A1735" s="351" t="n">
        <f aca="false">IF(O1735&lt;&gt;0,O1735,A1734)</f>
        <v>89400</v>
      </c>
      <c r="B1735" s="205" t="n">
        <v>88248</v>
      </c>
      <c r="C1735" s="206" t="s">
        <v>3199</v>
      </c>
      <c r="D1735" s="206" t="s">
        <v>3412</v>
      </c>
      <c r="E1735" s="207" t="s">
        <v>2415</v>
      </c>
      <c r="F1735" s="207" t="s">
        <v>2502</v>
      </c>
      <c r="G1735" s="352" t="n">
        <v>0.2221</v>
      </c>
      <c r="H1735" s="253" t="n">
        <f aca="false">VLOOKUP(B1735,'CMP-SIN-SD-10-2023'!A:D,4,0)</f>
        <v>22.17</v>
      </c>
      <c r="I1735" s="253" t="s">
        <v>2417</v>
      </c>
      <c r="J1735" s="220" t="n">
        <f aca="false">TRUNC((H1735*G1735),2)</f>
        <v>4.92</v>
      </c>
      <c r="M1735" s="220" t="n">
        <f aca="false">VLOOKUP(B1735,'CMP-SIN-SD-10-2023'!A:D,4,0)</f>
        <v>22.17</v>
      </c>
      <c r="N1735" s="220" t="n">
        <f aca="false">M1735=H1735</f>
        <v>1</v>
      </c>
      <c r="P1735" s="333" t="s">
        <v>2418</v>
      </c>
    </row>
    <row r="1736" customFormat="false" ht="30" hidden="false" customHeight="false" outlineLevel="0" collapsed="false">
      <c r="A1736" s="351" t="n">
        <f aca="false">IF(O1736&lt;&gt;0,O1736,A1735)</f>
        <v>89400</v>
      </c>
      <c r="B1736" s="205" t="n">
        <v>88267</v>
      </c>
      <c r="C1736" s="206" t="s">
        <v>3199</v>
      </c>
      <c r="D1736" s="206" t="s">
        <v>2927</v>
      </c>
      <c r="E1736" s="207" t="s">
        <v>2415</v>
      </c>
      <c r="F1736" s="207" t="s">
        <v>2502</v>
      </c>
      <c r="G1736" s="352" t="n">
        <v>0.2221</v>
      </c>
      <c r="H1736" s="253" t="n">
        <f aca="false">VLOOKUP(B1736,'CMP-SIN-SD-10-2023'!A:D,4,0)</f>
        <v>28.78</v>
      </c>
      <c r="I1736" s="253" t="s">
        <v>2417</v>
      </c>
      <c r="J1736" s="220" t="n">
        <f aca="false">TRUNC((H1736*G1736),2)</f>
        <v>6.39</v>
      </c>
      <c r="M1736" s="220" t="n">
        <f aca="false">VLOOKUP(B1736,'CMP-SIN-SD-10-2023'!A:D,4,0)</f>
        <v>28.78</v>
      </c>
      <c r="N1736" s="220" t="n">
        <f aca="false">M1736=H1736</f>
        <v>1</v>
      </c>
      <c r="P1736" s="333" t="s">
        <v>2418</v>
      </c>
    </row>
    <row r="1737" customFormat="false" ht="15" hidden="false" customHeight="false" outlineLevel="0" collapsed="false">
      <c r="A1737" s="351" t="n">
        <f aca="false">IF(O1737&lt;&gt;0,O1737,A1736)</f>
        <v>89400</v>
      </c>
      <c r="B1737" s="205" t="n">
        <v>122</v>
      </c>
      <c r="C1737" s="206" t="s">
        <v>3199</v>
      </c>
      <c r="D1737" s="206" t="s">
        <v>3422</v>
      </c>
      <c r="E1737" s="207" t="s">
        <v>2415</v>
      </c>
      <c r="F1737" s="207" t="s">
        <v>2430</v>
      </c>
      <c r="G1737" s="352" t="n">
        <v>0.0124</v>
      </c>
      <c r="H1737" s="253" t="n">
        <f aca="false">VLOOKUP(B1737,'INS-SIN-SD-10-2023'!A:D,4,0)</f>
        <v>66.86</v>
      </c>
      <c r="I1737" s="253" t="s">
        <v>2417</v>
      </c>
      <c r="J1737" s="220" t="n">
        <f aca="false">TRUNC((H1737*G1737),2)</f>
        <v>0.82</v>
      </c>
      <c r="M1737" s="220" t="n">
        <f aca="false">VLOOKUP(B1737,'INS-SIN-SD-10-2023'!A:D,4,0)</f>
        <v>66.86</v>
      </c>
      <c r="N1737" s="220" t="n">
        <f aca="false">M1737=H1737</f>
        <v>1</v>
      </c>
      <c r="P1737" s="333" t="s">
        <v>2492</v>
      </c>
    </row>
    <row r="1738" customFormat="false" ht="15" hidden="false" customHeight="false" outlineLevel="0" collapsed="false">
      <c r="A1738" s="351" t="n">
        <f aca="false">IF(O1738&lt;&gt;0,O1738,A1737)</f>
        <v>89400</v>
      </c>
      <c r="B1738" s="205" t="n">
        <v>20083</v>
      </c>
      <c r="C1738" s="206" t="s">
        <v>3199</v>
      </c>
      <c r="D1738" s="206" t="s">
        <v>3423</v>
      </c>
      <c r="E1738" s="207" t="s">
        <v>2415</v>
      </c>
      <c r="F1738" s="207" t="s">
        <v>2430</v>
      </c>
      <c r="G1738" s="352" t="n">
        <v>0.0143</v>
      </c>
      <c r="H1738" s="253" t="n">
        <f aca="false">VLOOKUP(B1738,'INS-SIN-SD-10-2023'!A:D,4,0)</f>
        <v>75.75</v>
      </c>
      <c r="I1738" s="253" t="s">
        <v>2417</v>
      </c>
      <c r="J1738" s="220" t="n">
        <f aca="false">TRUNC((H1738*G1738),2)</f>
        <v>1.08</v>
      </c>
      <c r="M1738" s="220" t="n">
        <f aca="false">VLOOKUP(B1738,'INS-SIN-SD-10-2023'!A:D,4,0)</f>
        <v>75.75</v>
      </c>
      <c r="N1738" s="220" t="n">
        <f aca="false">M1738=H1738</f>
        <v>1</v>
      </c>
      <c r="P1738" s="333" t="s">
        <v>2492</v>
      </c>
    </row>
    <row r="1739" customFormat="false" ht="30" hidden="false" customHeight="false" outlineLevel="0" collapsed="false">
      <c r="A1739" s="351" t="n">
        <f aca="false">IF(O1739&lt;&gt;0,O1739,A1738)</f>
        <v>89400</v>
      </c>
      <c r="B1739" s="205" t="n">
        <v>7136</v>
      </c>
      <c r="C1739" s="206" t="s">
        <v>3199</v>
      </c>
      <c r="D1739" s="206" t="s">
        <v>3451</v>
      </c>
      <c r="E1739" s="207" t="s">
        <v>2415</v>
      </c>
      <c r="F1739" s="207" t="s">
        <v>2430</v>
      </c>
      <c r="G1739" s="352" t="n">
        <v>1</v>
      </c>
      <c r="H1739" s="253" t="n">
        <f aca="false">VLOOKUP(B1739,'INS-SIN-SD-10-2023'!A:D,4,0)</f>
        <v>6.76</v>
      </c>
      <c r="I1739" s="253" t="s">
        <v>2417</v>
      </c>
      <c r="J1739" s="220" t="n">
        <f aca="false">TRUNC((H1739*G1739),2)</f>
        <v>6.76</v>
      </c>
      <c r="M1739" s="220" t="n">
        <f aca="false">VLOOKUP(B1739,'INS-SIN-SD-10-2023'!A:D,4,0)</f>
        <v>6.76</v>
      </c>
      <c r="N1739" s="220" t="n">
        <f aca="false">M1739=H1739</f>
        <v>1</v>
      </c>
      <c r="P1739" s="333" t="s">
        <v>2492</v>
      </c>
    </row>
    <row r="1740" customFormat="false" ht="15" hidden="false" customHeight="false" outlineLevel="0" collapsed="false">
      <c r="A1740" s="351" t="n">
        <f aca="false">IF(O1740&lt;&gt;0,O1740,A1739)</f>
        <v>89400</v>
      </c>
      <c r="B1740" s="205" t="n">
        <v>38383</v>
      </c>
      <c r="C1740" s="206" t="s">
        <v>3199</v>
      </c>
      <c r="D1740" s="206" t="s">
        <v>3414</v>
      </c>
      <c r="E1740" s="207" t="s">
        <v>2415</v>
      </c>
      <c r="F1740" s="207" t="s">
        <v>2430</v>
      </c>
      <c r="G1740" s="352" t="n">
        <v>0.0572</v>
      </c>
      <c r="H1740" s="253" t="n">
        <f aca="false">VLOOKUP(B1740,'INS-SIN-SD-10-2023'!A:D,4,0)</f>
        <v>2.27</v>
      </c>
      <c r="I1740" s="253" t="s">
        <v>2417</v>
      </c>
      <c r="J1740" s="220" t="n">
        <f aca="false">TRUNC((H1740*G1740),2)</f>
        <v>0.12</v>
      </c>
      <c r="M1740" s="220" t="n">
        <f aca="false">VLOOKUP(B1740,'INS-SIN-SD-10-2023'!A:D,4,0)</f>
        <v>2.27</v>
      </c>
      <c r="N1740" s="220" t="n">
        <f aca="false">M1740=H1740</f>
        <v>1</v>
      </c>
      <c r="P1740" s="333" t="s">
        <v>2492</v>
      </c>
    </row>
    <row r="1741" customFormat="false" ht="45" hidden="false" customHeight="false" outlineLevel="0" collapsed="false">
      <c r="A1741" s="353" t="n">
        <v>89627</v>
      </c>
      <c r="B1741" s="354" t="s">
        <v>2411</v>
      </c>
      <c r="C1741" s="355" t="s">
        <v>3452</v>
      </c>
      <c r="D1741" s="355" t="s">
        <v>2780</v>
      </c>
      <c r="E1741" s="356" t="s">
        <v>2430</v>
      </c>
      <c r="F1741" s="356" t="s">
        <v>2415</v>
      </c>
      <c r="G1741" s="357" t="s">
        <v>2416</v>
      </c>
      <c r="H1741" s="358" t="s">
        <v>2417</v>
      </c>
      <c r="I1741" s="350" t="n">
        <f aca="false">SUMIF(A:A,A1741,J:J)</f>
        <v>19.92</v>
      </c>
      <c r="K1741" s="220" t="n">
        <f aca="false">VLOOKUP(A1741,'CMP-SIN-SD-10-2023'!A:D,4,0)</f>
        <v>19.92</v>
      </c>
      <c r="L1741" s="220" t="n">
        <f aca="false">K1741=I1741</f>
        <v>1</v>
      </c>
      <c r="P1741" s="333" t="s">
        <v>2418</v>
      </c>
    </row>
    <row r="1742" customFormat="false" ht="30" hidden="false" customHeight="false" outlineLevel="0" collapsed="false">
      <c r="A1742" s="351" t="n">
        <f aca="false">IF(O1742&lt;&gt;0,O1742,A1741)</f>
        <v>89627</v>
      </c>
      <c r="B1742" s="205" t="n">
        <v>88248</v>
      </c>
      <c r="C1742" s="206" t="s">
        <v>2780</v>
      </c>
      <c r="D1742" s="206" t="s">
        <v>3412</v>
      </c>
      <c r="E1742" s="207" t="s">
        <v>2415</v>
      </c>
      <c r="F1742" s="207" t="s">
        <v>2502</v>
      </c>
      <c r="G1742" s="352" t="n">
        <v>0.1318</v>
      </c>
      <c r="H1742" s="253" t="n">
        <f aca="false">VLOOKUP(B1742,'CMP-SIN-SD-10-2023'!A:D,4,0)</f>
        <v>22.17</v>
      </c>
      <c r="I1742" s="253" t="s">
        <v>2417</v>
      </c>
      <c r="J1742" s="220" t="n">
        <f aca="false">TRUNC((H1742*G1742),2)</f>
        <v>2.92</v>
      </c>
      <c r="M1742" s="220" t="n">
        <f aca="false">VLOOKUP(B1742,'CMP-SIN-SD-10-2023'!A:D,4,0)</f>
        <v>22.17</v>
      </c>
      <c r="N1742" s="220" t="n">
        <f aca="false">M1742=H1742</f>
        <v>1</v>
      </c>
      <c r="P1742" s="333" t="s">
        <v>2418</v>
      </c>
    </row>
    <row r="1743" customFormat="false" ht="30" hidden="false" customHeight="false" outlineLevel="0" collapsed="false">
      <c r="A1743" s="351" t="n">
        <f aca="false">IF(O1743&lt;&gt;0,O1743,A1742)</f>
        <v>89627</v>
      </c>
      <c r="B1743" s="205" t="n">
        <v>88267</v>
      </c>
      <c r="C1743" s="206" t="s">
        <v>2780</v>
      </c>
      <c r="D1743" s="206" t="s">
        <v>2927</v>
      </c>
      <c r="E1743" s="207" t="s">
        <v>2415</v>
      </c>
      <c r="F1743" s="207" t="s">
        <v>2502</v>
      </c>
      <c r="G1743" s="352" t="n">
        <v>0.1318</v>
      </c>
      <c r="H1743" s="253" t="n">
        <f aca="false">VLOOKUP(B1743,'CMP-SIN-SD-10-2023'!A:D,4,0)</f>
        <v>28.78</v>
      </c>
      <c r="I1743" s="253" t="s">
        <v>2417</v>
      </c>
      <c r="J1743" s="220" t="n">
        <f aca="false">TRUNC((H1743*G1743),2)</f>
        <v>3.79</v>
      </c>
      <c r="M1743" s="220" t="n">
        <f aca="false">VLOOKUP(B1743,'CMP-SIN-SD-10-2023'!A:D,4,0)</f>
        <v>28.78</v>
      </c>
      <c r="N1743" s="220" t="n">
        <f aca="false">M1743=H1743</f>
        <v>1</v>
      </c>
      <c r="P1743" s="333" t="s">
        <v>2418</v>
      </c>
    </row>
    <row r="1744" customFormat="false" ht="15" hidden="false" customHeight="false" outlineLevel="0" collapsed="false">
      <c r="A1744" s="351" t="n">
        <f aca="false">IF(O1744&lt;&gt;0,O1744,A1743)</f>
        <v>89627</v>
      </c>
      <c r="B1744" s="205" t="n">
        <v>122</v>
      </c>
      <c r="C1744" s="206" t="s">
        <v>2780</v>
      </c>
      <c r="D1744" s="206" t="s">
        <v>3422</v>
      </c>
      <c r="E1744" s="207" t="s">
        <v>2415</v>
      </c>
      <c r="F1744" s="207" t="s">
        <v>2430</v>
      </c>
      <c r="G1744" s="352" t="n">
        <v>0.0176</v>
      </c>
      <c r="H1744" s="253" t="n">
        <f aca="false">VLOOKUP(B1744,'INS-SIN-SD-10-2023'!A:D,4,0)</f>
        <v>66.86</v>
      </c>
      <c r="I1744" s="253" t="s">
        <v>2417</v>
      </c>
      <c r="J1744" s="220" t="n">
        <f aca="false">TRUNC((H1744*G1744),2)</f>
        <v>1.17</v>
      </c>
      <c r="M1744" s="220" t="n">
        <f aca="false">VLOOKUP(B1744,'INS-SIN-SD-10-2023'!A:D,4,0)</f>
        <v>66.86</v>
      </c>
      <c r="N1744" s="220" t="n">
        <f aca="false">M1744=H1744</f>
        <v>1</v>
      </c>
      <c r="P1744" s="333" t="s">
        <v>2492</v>
      </c>
    </row>
    <row r="1745" customFormat="false" ht="15" hidden="false" customHeight="false" outlineLevel="0" collapsed="false">
      <c r="A1745" s="351" t="n">
        <f aca="false">IF(O1745&lt;&gt;0,O1745,A1744)</f>
        <v>89627</v>
      </c>
      <c r="B1745" s="205" t="n">
        <v>20083</v>
      </c>
      <c r="C1745" s="206" t="s">
        <v>2780</v>
      </c>
      <c r="D1745" s="206" t="s">
        <v>3423</v>
      </c>
      <c r="E1745" s="207" t="s">
        <v>2415</v>
      </c>
      <c r="F1745" s="207" t="s">
        <v>2430</v>
      </c>
      <c r="G1745" s="352" t="n">
        <v>0.0225</v>
      </c>
      <c r="H1745" s="253" t="n">
        <f aca="false">VLOOKUP(B1745,'INS-SIN-SD-10-2023'!A:D,4,0)</f>
        <v>75.75</v>
      </c>
      <c r="I1745" s="253" t="s">
        <v>2417</v>
      </c>
      <c r="J1745" s="220" t="n">
        <f aca="false">TRUNC((H1745*G1745),2)</f>
        <v>1.7</v>
      </c>
      <c r="M1745" s="220" t="n">
        <f aca="false">VLOOKUP(B1745,'INS-SIN-SD-10-2023'!A:D,4,0)</f>
        <v>75.75</v>
      </c>
      <c r="N1745" s="220" t="n">
        <f aca="false">M1745=H1745</f>
        <v>1</v>
      </c>
      <c r="P1745" s="333" t="s">
        <v>2492</v>
      </c>
    </row>
    <row r="1746" customFormat="false" ht="30" hidden="false" customHeight="false" outlineLevel="0" collapsed="false">
      <c r="A1746" s="351" t="n">
        <f aca="false">IF(O1746&lt;&gt;0,O1746,A1745)</f>
        <v>89627</v>
      </c>
      <c r="B1746" s="205" t="n">
        <v>7129</v>
      </c>
      <c r="C1746" s="206" t="s">
        <v>2780</v>
      </c>
      <c r="D1746" s="206" t="s">
        <v>3453</v>
      </c>
      <c r="E1746" s="207" t="s">
        <v>2415</v>
      </c>
      <c r="F1746" s="207" t="s">
        <v>2430</v>
      </c>
      <c r="G1746" s="352" t="n">
        <v>1</v>
      </c>
      <c r="H1746" s="253" t="n">
        <f aca="false">VLOOKUP(B1746,'INS-SIN-SD-10-2023'!A:D,4,0)</f>
        <v>10.29</v>
      </c>
      <c r="I1746" s="253" t="s">
        <v>2417</v>
      </c>
      <c r="J1746" s="220" t="n">
        <f aca="false">TRUNC((H1746*G1746),2)</f>
        <v>10.29</v>
      </c>
      <c r="M1746" s="220" t="n">
        <f aca="false">VLOOKUP(B1746,'INS-SIN-SD-10-2023'!A:D,4,0)</f>
        <v>10.29</v>
      </c>
      <c r="N1746" s="220" t="n">
        <f aca="false">M1746=H1746</f>
        <v>1</v>
      </c>
      <c r="P1746" s="333" t="s">
        <v>2492</v>
      </c>
    </row>
    <row r="1747" customFormat="false" ht="15" hidden="false" customHeight="false" outlineLevel="0" collapsed="false">
      <c r="A1747" s="351" t="n">
        <f aca="false">IF(O1747&lt;&gt;0,O1747,A1746)</f>
        <v>89627</v>
      </c>
      <c r="B1747" s="205" t="n">
        <v>38383</v>
      </c>
      <c r="C1747" s="206" t="s">
        <v>2780</v>
      </c>
      <c r="D1747" s="206" t="s">
        <v>3414</v>
      </c>
      <c r="E1747" s="207" t="s">
        <v>2415</v>
      </c>
      <c r="F1747" s="207" t="s">
        <v>2430</v>
      </c>
      <c r="G1747" s="352" t="n">
        <v>0.0244</v>
      </c>
      <c r="H1747" s="253" t="n">
        <f aca="false">VLOOKUP(B1747,'INS-SIN-SD-10-2023'!A:D,4,0)</f>
        <v>2.27</v>
      </c>
      <c r="I1747" s="253" t="s">
        <v>2417</v>
      </c>
      <c r="J1747" s="220" t="n">
        <f aca="false">TRUNC((H1747*G1747),2)</f>
        <v>0.05</v>
      </c>
      <c r="M1747" s="220" t="n">
        <f aca="false">VLOOKUP(B1747,'INS-SIN-SD-10-2023'!A:D,4,0)</f>
        <v>2.27</v>
      </c>
      <c r="N1747" s="220" t="n">
        <f aca="false">M1747=H1747</f>
        <v>1</v>
      </c>
      <c r="P1747" s="333" t="s">
        <v>2492</v>
      </c>
    </row>
    <row r="1748" customFormat="false" ht="45" hidden="false" customHeight="false" outlineLevel="0" collapsed="false">
      <c r="A1748" s="353" t="n">
        <v>89384</v>
      </c>
      <c r="B1748" s="354" t="s">
        <v>2411</v>
      </c>
      <c r="C1748" s="355" t="s">
        <v>3454</v>
      </c>
      <c r="D1748" s="355" t="s">
        <v>2413</v>
      </c>
      <c r="E1748" s="356" t="s">
        <v>2430</v>
      </c>
      <c r="F1748" s="356" t="s">
        <v>2415</v>
      </c>
      <c r="G1748" s="357" t="s">
        <v>2416</v>
      </c>
      <c r="H1748" s="358" t="s">
        <v>2417</v>
      </c>
      <c r="I1748" s="350" t="n">
        <f aca="false">SUMIF(A:A,A1748,J:J)</f>
        <v>13.05</v>
      </c>
      <c r="K1748" s="220" t="n">
        <f aca="false">VLOOKUP(A1748,'CMP-SIN-SD-10-2023'!A:D,4,0)</f>
        <v>13.05</v>
      </c>
      <c r="L1748" s="220" t="n">
        <f aca="false">K1748=I1748</f>
        <v>1</v>
      </c>
      <c r="P1748" s="333" t="s">
        <v>2418</v>
      </c>
    </row>
    <row r="1749" customFormat="false" ht="30" hidden="false" customHeight="false" outlineLevel="0" collapsed="false">
      <c r="A1749" s="351" t="n">
        <f aca="false">IF(O1749&lt;&gt;0,O1749,A1748)</f>
        <v>89384</v>
      </c>
      <c r="B1749" s="205" t="n">
        <v>88248</v>
      </c>
      <c r="C1749" s="206" t="s">
        <v>2413</v>
      </c>
      <c r="D1749" s="206" t="s">
        <v>3412</v>
      </c>
      <c r="E1749" s="207" t="s">
        <v>2415</v>
      </c>
      <c r="F1749" s="207" t="s">
        <v>2502</v>
      </c>
      <c r="G1749" s="352" t="n">
        <v>0.1013</v>
      </c>
      <c r="H1749" s="253" t="n">
        <f aca="false">VLOOKUP(B1749,'CMP-SIN-SD-10-2023'!A:D,4,0)</f>
        <v>22.17</v>
      </c>
      <c r="I1749" s="253" t="s">
        <v>2417</v>
      </c>
      <c r="J1749" s="220" t="n">
        <f aca="false">TRUNC((H1749*G1749),2)</f>
        <v>2.24</v>
      </c>
      <c r="M1749" s="220" t="n">
        <f aca="false">VLOOKUP(B1749,'CMP-SIN-SD-10-2023'!A:D,4,0)</f>
        <v>22.17</v>
      </c>
      <c r="N1749" s="220" t="n">
        <f aca="false">M1749=H1749</f>
        <v>1</v>
      </c>
      <c r="P1749" s="333" t="s">
        <v>2418</v>
      </c>
    </row>
    <row r="1750" customFormat="false" ht="30" hidden="false" customHeight="false" outlineLevel="0" collapsed="false">
      <c r="A1750" s="351" t="n">
        <f aca="false">IF(O1750&lt;&gt;0,O1750,A1749)</f>
        <v>89384</v>
      </c>
      <c r="B1750" s="205" t="n">
        <v>88267</v>
      </c>
      <c r="C1750" s="206" t="s">
        <v>2413</v>
      </c>
      <c r="D1750" s="206" t="s">
        <v>2927</v>
      </c>
      <c r="E1750" s="207" t="s">
        <v>2415</v>
      </c>
      <c r="F1750" s="207" t="s">
        <v>2502</v>
      </c>
      <c r="G1750" s="352" t="n">
        <v>0.1013</v>
      </c>
      <c r="H1750" s="253" t="n">
        <f aca="false">VLOOKUP(B1750,'CMP-SIN-SD-10-2023'!A:D,4,0)</f>
        <v>28.78</v>
      </c>
      <c r="I1750" s="253" t="s">
        <v>2417</v>
      </c>
      <c r="J1750" s="220" t="n">
        <f aca="false">TRUNC((H1750*G1750),2)</f>
        <v>2.91</v>
      </c>
      <c r="M1750" s="220" t="n">
        <f aca="false">VLOOKUP(B1750,'CMP-SIN-SD-10-2023'!A:D,4,0)</f>
        <v>28.78</v>
      </c>
      <c r="N1750" s="220" t="n">
        <f aca="false">M1750=H1750</f>
        <v>1</v>
      </c>
      <c r="P1750" s="333" t="s">
        <v>2418</v>
      </c>
    </row>
    <row r="1751" customFormat="false" ht="15" hidden="false" customHeight="false" outlineLevel="0" collapsed="false">
      <c r="A1751" s="351" t="n">
        <f aca="false">IF(O1751&lt;&gt;0,O1751,A1750)</f>
        <v>89384</v>
      </c>
      <c r="B1751" s="205" t="n">
        <v>122</v>
      </c>
      <c r="C1751" s="206" t="s">
        <v>2413</v>
      </c>
      <c r="D1751" s="206" t="s">
        <v>3422</v>
      </c>
      <c r="E1751" s="207" t="s">
        <v>2415</v>
      </c>
      <c r="F1751" s="207" t="s">
        <v>2430</v>
      </c>
      <c r="G1751" s="352" t="n">
        <v>0.0071</v>
      </c>
      <c r="H1751" s="253" t="n">
        <f aca="false">VLOOKUP(B1751,'INS-SIN-SD-10-2023'!A:D,4,0)</f>
        <v>66.86</v>
      </c>
      <c r="I1751" s="253" t="s">
        <v>2417</v>
      </c>
      <c r="J1751" s="220" t="n">
        <f aca="false">TRUNC((H1751*G1751),2)</f>
        <v>0.47</v>
      </c>
      <c r="M1751" s="220" t="n">
        <f aca="false">VLOOKUP(B1751,'INS-SIN-SD-10-2023'!A:D,4,0)</f>
        <v>66.86</v>
      </c>
      <c r="N1751" s="220" t="n">
        <f aca="false">M1751=H1751</f>
        <v>1</v>
      </c>
      <c r="P1751" s="333" t="s">
        <v>2492</v>
      </c>
    </row>
    <row r="1752" customFormat="false" ht="15" hidden="false" customHeight="false" outlineLevel="0" collapsed="false">
      <c r="A1752" s="351" t="n">
        <f aca="false">IF(O1752&lt;&gt;0,O1752,A1751)</f>
        <v>89384</v>
      </c>
      <c r="B1752" s="205" t="n">
        <v>20083</v>
      </c>
      <c r="C1752" s="206" t="s">
        <v>2413</v>
      </c>
      <c r="D1752" s="206" t="s">
        <v>3423</v>
      </c>
      <c r="E1752" s="207" t="s">
        <v>2415</v>
      </c>
      <c r="F1752" s="207" t="s">
        <v>2430</v>
      </c>
      <c r="G1752" s="352" t="n">
        <v>0.008</v>
      </c>
      <c r="H1752" s="253" t="n">
        <f aca="false">VLOOKUP(B1752,'INS-SIN-SD-10-2023'!A:D,4,0)</f>
        <v>75.75</v>
      </c>
      <c r="I1752" s="253" t="s">
        <v>2417</v>
      </c>
      <c r="J1752" s="220" t="n">
        <f aca="false">TRUNC((H1752*G1752),2)</f>
        <v>0.6</v>
      </c>
      <c r="M1752" s="220" t="n">
        <f aca="false">VLOOKUP(B1752,'INS-SIN-SD-10-2023'!A:D,4,0)</f>
        <v>75.75</v>
      </c>
      <c r="N1752" s="220" t="n">
        <f aca="false">M1752=H1752</f>
        <v>1</v>
      </c>
      <c r="P1752" s="333" t="s">
        <v>2492</v>
      </c>
    </row>
    <row r="1753" customFormat="false" ht="30" hidden="false" customHeight="false" outlineLevel="0" collapsed="false">
      <c r="A1753" s="351" t="n">
        <f aca="false">IF(O1753&lt;&gt;0,O1753,A1752)</f>
        <v>89384</v>
      </c>
      <c r="B1753" s="205" t="n">
        <v>38025</v>
      </c>
      <c r="C1753" s="206" t="s">
        <v>2413</v>
      </c>
      <c r="D1753" s="206" t="s">
        <v>3455</v>
      </c>
      <c r="E1753" s="207" t="s">
        <v>2415</v>
      </c>
      <c r="F1753" s="207" t="s">
        <v>2430</v>
      </c>
      <c r="G1753" s="352" t="n">
        <v>1</v>
      </c>
      <c r="H1753" s="253" t="n">
        <f aca="false">VLOOKUP(B1753,'INS-SIN-SD-10-2023'!A:D,4,0)</f>
        <v>6.76</v>
      </c>
      <c r="I1753" s="253" t="s">
        <v>2417</v>
      </c>
      <c r="J1753" s="220" t="n">
        <f aca="false">TRUNC((H1753*G1753),2)</f>
        <v>6.76</v>
      </c>
      <c r="M1753" s="220" t="n">
        <f aca="false">VLOOKUP(B1753,'INS-SIN-SD-10-2023'!A:D,4,0)</f>
        <v>6.76</v>
      </c>
      <c r="N1753" s="220" t="n">
        <f aca="false">M1753=H1753</f>
        <v>1</v>
      </c>
      <c r="P1753" s="333" t="s">
        <v>2492</v>
      </c>
    </row>
    <row r="1754" customFormat="false" ht="15" hidden="false" customHeight="false" outlineLevel="0" collapsed="false">
      <c r="A1754" s="351" t="n">
        <f aca="false">IF(O1754&lt;&gt;0,O1754,A1753)</f>
        <v>89384</v>
      </c>
      <c r="B1754" s="205" t="n">
        <v>38383</v>
      </c>
      <c r="C1754" s="206" t="s">
        <v>2413</v>
      </c>
      <c r="D1754" s="206" t="s">
        <v>3414</v>
      </c>
      <c r="E1754" s="207" t="s">
        <v>2415</v>
      </c>
      <c r="F1754" s="207" t="s">
        <v>2430</v>
      </c>
      <c r="G1754" s="352" t="n">
        <v>0.0338</v>
      </c>
      <c r="H1754" s="253" t="n">
        <f aca="false">VLOOKUP(B1754,'INS-SIN-SD-10-2023'!A:D,4,0)</f>
        <v>2.27</v>
      </c>
      <c r="I1754" s="253" t="s">
        <v>2417</v>
      </c>
      <c r="J1754" s="220" t="n">
        <f aca="false">TRUNC((H1754*G1754),2)</f>
        <v>0.07</v>
      </c>
      <c r="M1754" s="220" t="n">
        <f aca="false">VLOOKUP(B1754,'INS-SIN-SD-10-2023'!A:D,4,0)</f>
        <v>2.27</v>
      </c>
      <c r="N1754" s="220" t="n">
        <f aca="false">M1754=H1754</f>
        <v>1</v>
      </c>
      <c r="P1754" s="333" t="s">
        <v>2492</v>
      </c>
    </row>
    <row r="1755" customFormat="false" ht="30" hidden="false" customHeight="false" outlineLevel="0" collapsed="false">
      <c r="A1755" s="353" t="n">
        <v>89450</v>
      </c>
      <c r="B1755" s="354" t="s">
        <v>2411</v>
      </c>
      <c r="C1755" s="355" t="s">
        <v>3456</v>
      </c>
      <c r="D1755" s="355" t="s">
        <v>2793</v>
      </c>
      <c r="E1755" s="356" t="s">
        <v>2440</v>
      </c>
      <c r="F1755" s="356" t="s">
        <v>2415</v>
      </c>
      <c r="G1755" s="357" t="s">
        <v>2416</v>
      </c>
      <c r="H1755" s="358" t="s">
        <v>2417</v>
      </c>
      <c r="I1755" s="350" t="n">
        <f aca="false">SUMIF(A:A,A1755,J:J)</f>
        <v>28.99</v>
      </c>
      <c r="K1755" s="220" t="n">
        <f aca="false">VLOOKUP(A1755,'CMP-SIN-SD-10-2023'!A:D,4,0)</f>
        <v>28.99</v>
      </c>
      <c r="L1755" s="220" t="n">
        <f aca="false">K1755=I1755</f>
        <v>1</v>
      </c>
      <c r="P1755" s="333" t="s">
        <v>2418</v>
      </c>
    </row>
    <row r="1756" customFormat="false" ht="30" hidden="false" customHeight="false" outlineLevel="0" collapsed="false">
      <c r="A1756" s="351" t="n">
        <f aca="false">IF(O1756&lt;&gt;0,O1756,A1755)</f>
        <v>89450</v>
      </c>
      <c r="B1756" s="205" t="n">
        <v>88248</v>
      </c>
      <c r="C1756" s="206" t="s">
        <v>2793</v>
      </c>
      <c r="D1756" s="206" t="s">
        <v>3412</v>
      </c>
      <c r="E1756" s="207" t="s">
        <v>2415</v>
      </c>
      <c r="F1756" s="207" t="s">
        <v>2502</v>
      </c>
      <c r="G1756" s="352" t="n">
        <v>0.04</v>
      </c>
      <c r="H1756" s="253" t="n">
        <f aca="false">VLOOKUP(B1756,'CMP-SIN-SD-10-2023'!A:D,4,0)</f>
        <v>22.17</v>
      </c>
      <c r="I1756" s="253" t="s">
        <v>2417</v>
      </c>
      <c r="J1756" s="220" t="n">
        <f aca="false">TRUNC((H1756*G1756),2)</f>
        <v>0.88</v>
      </c>
      <c r="M1756" s="220" t="n">
        <f aca="false">VLOOKUP(B1756,'CMP-SIN-SD-10-2023'!A:D,4,0)</f>
        <v>22.17</v>
      </c>
      <c r="N1756" s="220" t="n">
        <f aca="false">M1756=H1756</f>
        <v>1</v>
      </c>
      <c r="P1756" s="333" t="s">
        <v>2418</v>
      </c>
    </row>
    <row r="1757" customFormat="false" ht="30" hidden="false" customHeight="false" outlineLevel="0" collapsed="false">
      <c r="A1757" s="351" t="n">
        <f aca="false">IF(O1757&lt;&gt;0,O1757,A1756)</f>
        <v>89450</v>
      </c>
      <c r="B1757" s="205" t="n">
        <v>88267</v>
      </c>
      <c r="C1757" s="206" t="s">
        <v>2793</v>
      </c>
      <c r="D1757" s="206" t="s">
        <v>2927</v>
      </c>
      <c r="E1757" s="207" t="s">
        <v>2415</v>
      </c>
      <c r="F1757" s="207" t="s">
        <v>2502</v>
      </c>
      <c r="G1757" s="352" t="n">
        <v>0.04</v>
      </c>
      <c r="H1757" s="253" t="n">
        <f aca="false">VLOOKUP(B1757,'CMP-SIN-SD-10-2023'!A:D,4,0)</f>
        <v>28.78</v>
      </c>
      <c r="I1757" s="253" t="s">
        <v>2417</v>
      </c>
      <c r="J1757" s="220" t="n">
        <f aca="false">TRUNC((H1757*G1757),2)</f>
        <v>1.15</v>
      </c>
      <c r="M1757" s="220" t="n">
        <f aca="false">VLOOKUP(B1757,'CMP-SIN-SD-10-2023'!A:D,4,0)</f>
        <v>28.78</v>
      </c>
      <c r="N1757" s="220" t="n">
        <f aca="false">M1757=H1757</f>
        <v>1</v>
      </c>
      <c r="P1757" s="333" t="s">
        <v>2418</v>
      </c>
    </row>
    <row r="1758" customFormat="false" ht="15" hidden="false" customHeight="false" outlineLevel="0" collapsed="false">
      <c r="A1758" s="351" t="n">
        <f aca="false">IF(O1758&lt;&gt;0,O1758,A1757)</f>
        <v>89450</v>
      </c>
      <c r="B1758" s="205" t="n">
        <v>9873</v>
      </c>
      <c r="C1758" s="206" t="s">
        <v>2793</v>
      </c>
      <c r="D1758" s="206" t="s">
        <v>3457</v>
      </c>
      <c r="E1758" s="207" t="s">
        <v>2415</v>
      </c>
      <c r="F1758" s="207" t="s">
        <v>2440</v>
      </c>
      <c r="G1758" s="352" t="n">
        <v>1.0493</v>
      </c>
      <c r="H1758" s="253" t="n">
        <f aca="false">VLOOKUP(B1758,'INS-SIN-SD-10-2023'!A:D,4,0)</f>
        <v>25.68</v>
      </c>
      <c r="I1758" s="253" t="s">
        <v>2417</v>
      </c>
      <c r="J1758" s="220" t="n">
        <f aca="false">TRUNC((H1758*G1758),2)</f>
        <v>26.94</v>
      </c>
      <c r="M1758" s="220" t="n">
        <f aca="false">VLOOKUP(B1758,'INS-SIN-SD-10-2023'!A:D,4,0)</f>
        <v>25.68</v>
      </c>
      <c r="N1758" s="220" t="n">
        <f aca="false">M1758=H1758</f>
        <v>1</v>
      </c>
      <c r="P1758" s="333" t="s">
        <v>2492</v>
      </c>
    </row>
    <row r="1759" customFormat="false" ht="15" hidden="false" customHeight="false" outlineLevel="0" collapsed="false">
      <c r="A1759" s="351" t="n">
        <f aca="false">IF(O1759&lt;&gt;0,O1759,A1758)</f>
        <v>89450</v>
      </c>
      <c r="B1759" s="205" t="n">
        <v>38383</v>
      </c>
      <c r="C1759" s="206" t="s">
        <v>2793</v>
      </c>
      <c r="D1759" s="206" t="s">
        <v>3414</v>
      </c>
      <c r="E1759" s="207" t="s">
        <v>2415</v>
      </c>
      <c r="F1759" s="207" t="s">
        <v>2430</v>
      </c>
      <c r="G1759" s="352" t="n">
        <v>0.0093</v>
      </c>
      <c r="H1759" s="253" t="n">
        <f aca="false">VLOOKUP(B1759,'INS-SIN-SD-10-2023'!A:D,4,0)</f>
        <v>2.27</v>
      </c>
      <c r="I1759" s="253" t="s">
        <v>2417</v>
      </c>
      <c r="J1759" s="220" t="n">
        <f aca="false">TRUNC((H1759*G1759),2)</f>
        <v>0.02</v>
      </c>
      <c r="M1759" s="220" t="n">
        <f aca="false">VLOOKUP(B1759,'INS-SIN-SD-10-2023'!A:D,4,0)</f>
        <v>2.27</v>
      </c>
      <c r="N1759" s="220" t="n">
        <f aca="false">M1759=H1759</f>
        <v>1</v>
      </c>
      <c r="P1759" s="333" t="s">
        <v>2492</v>
      </c>
    </row>
    <row r="1760" customFormat="false" ht="30" hidden="false" customHeight="false" outlineLevel="0" collapsed="false">
      <c r="A1760" s="353" t="n">
        <v>89451</v>
      </c>
      <c r="B1760" s="354" t="s">
        <v>2411</v>
      </c>
      <c r="C1760" s="355" t="s">
        <v>3458</v>
      </c>
      <c r="D1760" s="355" t="s">
        <v>2793</v>
      </c>
      <c r="E1760" s="356" t="s">
        <v>2440</v>
      </c>
      <c r="F1760" s="356" t="s">
        <v>2415</v>
      </c>
      <c r="G1760" s="357" t="s">
        <v>2416</v>
      </c>
      <c r="H1760" s="358" t="s">
        <v>2417</v>
      </c>
      <c r="I1760" s="350" t="n">
        <f aca="false">SUMIF(A:A,A1760,J:J)</f>
        <v>47.18</v>
      </c>
      <c r="K1760" s="220" t="n">
        <f aca="false">VLOOKUP(A1760,'CMP-SIN-SD-10-2023'!A:D,4,0)</f>
        <v>47.18</v>
      </c>
      <c r="L1760" s="220" t="n">
        <f aca="false">K1760=I1760</f>
        <v>1</v>
      </c>
      <c r="P1760" s="333" t="s">
        <v>2418</v>
      </c>
    </row>
    <row r="1761" customFormat="false" ht="30" hidden="false" customHeight="false" outlineLevel="0" collapsed="false">
      <c r="A1761" s="351" t="n">
        <f aca="false">IF(O1761&lt;&gt;0,O1761,A1760)</f>
        <v>89451</v>
      </c>
      <c r="B1761" s="205" t="n">
        <v>88248</v>
      </c>
      <c r="C1761" s="206" t="s">
        <v>2793</v>
      </c>
      <c r="D1761" s="206" t="s">
        <v>3412</v>
      </c>
      <c r="E1761" s="207" t="s">
        <v>2415</v>
      </c>
      <c r="F1761" s="207" t="s">
        <v>2502</v>
      </c>
      <c r="G1761" s="352" t="n">
        <v>0.0494</v>
      </c>
      <c r="H1761" s="253" t="n">
        <f aca="false">VLOOKUP(B1761,'CMP-SIN-SD-10-2023'!A:D,4,0)</f>
        <v>22.17</v>
      </c>
      <c r="I1761" s="253" t="s">
        <v>2417</v>
      </c>
      <c r="J1761" s="220" t="n">
        <f aca="false">TRUNC((H1761*G1761),2)</f>
        <v>1.09</v>
      </c>
      <c r="M1761" s="220" t="n">
        <f aca="false">VLOOKUP(B1761,'CMP-SIN-SD-10-2023'!A:D,4,0)</f>
        <v>22.17</v>
      </c>
      <c r="N1761" s="220" t="n">
        <f aca="false">M1761=H1761</f>
        <v>1</v>
      </c>
      <c r="P1761" s="333" t="s">
        <v>2418</v>
      </c>
    </row>
    <row r="1762" customFormat="false" ht="30" hidden="false" customHeight="false" outlineLevel="0" collapsed="false">
      <c r="A1762" s="351" t="n">
        <f aca="false">IF(O1762&lt;&gt;0,O1762,A1761)</f>
        <v>89451</v>
      </c>
      <c r="B1762" s="205" t="n">
        <v>88267</v>
      </c>
      <c r="C1762" s="206" t="s">
        <v>2793</v>
      </c>
      <c r="D1762" s="206" t="s">
        <v>2927</v>
      </c>
      <c r="E1762" s="207" t="s">
        <v>2415</v>
      </c>
      <c r="F1762" s="207" t="s">
        <v>2502</v>
      </c>
      <c r="G1762" s="352" t="n">
        <v>0.0494</v>
      </c>
      <c r="H1762" s="253" t="n">
        <f aca="false">VLOOKUP(B1762,'CMP-SIN-SD-10-2023'!A:D,4,0)</f>
        <v>28.78</v>
      </c>
      <c r="I1762" s="253" t="s">
        <v>2417</v>
      </c>
      <c r="J1762" s="220" t="n">
        <f aca="false">TRUNC((H1762*G1762),2)</f>
        <v>1.42</v>
      </c>
      <c r="M1762" s="220" t="n">
        <f aca="false">VLOOKUP(B1762,'CMP-SIN-SD-10-2023'!A:D,4,0)</f>
        <v>28.78</v>
      </c>
      <c r="N1762" s="220" t="n">
        <f aca="false">M1762=H1762</f>
        <v>1</v>
      </c>
      <c r="P1762" s="333" t="s">
        <v>2418</v>
      </c>
    </row>
    <row r="1763" customFormat="false" ht="15" hidden="false" customHeight="false" outlineLevel="0" collapsed="false">
      <c r="A1763" s="351" t="n">
        <f aca="false">IF(O1763&lt;&gt;0,O1763,A1762)</f>
        <v>89451</v>
      </c>
      <c r="B1763" s="205" t="n">
        <v>9871</v>
      </c>
      <c r="C1763" s="206" t="s">
        <v>2793</v>
      </c>
      <c r="D1763" s="206" t="s">
        <v>3459</v>
      </c>
      <c r="E1763" s="207" t="s">
        <v>2415</v>
      </c>
      <c r="F1763" s="207" t="s">
        <v>2440</v>
      </c>
      <c r="G1763" s="352" t="n">
        <v>1.0493</v>
      </c>
      <c r="H1763" s="253" t="n">
        <f aca="false">VLOOKUP(B1763,'INS-SIN-SD-10-2023'!A:D,4,0)</f>
        <v>42.56</v>
      </c>
      <c r="I1763" s="253" t="s">
        <v>2417</v>
      </c>
      <c r="J1763" s="220" t="n">
        <f aca="false">TRUNC((H1763*G1763),2)</f>
        <v>44.65</v>
      </c>
      <c r="M1763" s="220" t="n">
        <f aca="false">VLOOKUP(B1763,'INS-SIN-SD-10-2023'!A:D,4,0)</f>
        <v>42.56</v>
      </c>
      <c r="N1763" s="220" t="n">
        <f aca="false">M1763=H1763</f>
        <v>1</v>
      </c>
      <c r="P1763" s="333" t="s">
        <v>2492</v>
      </c>
    </row>
    <row r="1764" customFormat="false" ht="15" hidden="false" customHeight="false" outlineLevel="0" collapsed="false">
      <c r="A1764" s="351" t="n">
        <f aca="false">IF(O1764&lt;&gt;0,O1764,A1763)</f>
        <v>89451</v>
      </c>
      <c r="B1764" s="205" t="n">
        <v>38383</v>
      </c>
      <c r="C1764" s="206" t="s">
        <v>2793</v>
      </c>
      <c r="D1764" s="206" t="s">
        <v>3414</v>
      </c>
      <c r="E1764" s="207" t="s">
        <v>2415</v>
      </c>
      <c r="F1764" s="207" t="s">
        <v>2430</v>
      </c>
      <c r="G1764" s="352" t="n">
        <v>0.0115</v>
      </c>
      <c r="H1764" s="253" t="n">
        <f aca="false">VLOOKUP(B1764,'INS-SIN-SD-10-2023'!A:D,4,0)</f>
        <v>2.27</v>
      </c>
      <c r="I1764" s="253" t="s">
        <v>2417</v>
      </c>
      <c r="J1764" s="220" t="n">
        <f aca="false">TRUNC((H1764*G1764),2)</f>
        <v>0.02</v>
      </c>
      <c r="M1764" s="220" t="n">
        <f aca="false">VLOOKUP(B1764,'INS-SIN-SD-10-2023'!A:D,4,0)</f>
        <v>2.27</v>
      </c>
      <c r="N1764" s="220" t="n">
        <f aca="false">M1764=H1764</f>
        <v>1</v>
      </c>
      <c r="P1764" s="333" t="s">
        <v>2492</v>
      </c>
    </row>
    <row r="1765" customFormat="false" ht="30" hidden="false" customHeight="false" outlineLevel="0" collapsed="false">
      <c r="A1765" s="353" t="n">
        <v>89452</v>
      </c>
      <c r="B1765" s="354" t="s">
        <v>2411</v>
      </c>
      <c r="C1765" s="355" t="s">
        <v>3460</v>
      </c>
      <c r="D1765" s="355" t="s">
        <v>2793</v>
      </c>
      <c r="E1765" s="356" t="s">
        <v>2440</v>
      </c>
      <c r="F1765" s="356" t="s">
        <v>2415</v>
      </c>
      <c r="G1765" s="357" t="s">
        <v>2416</v>
      </c>
      <c r="H1765" s="358" t="s">
        <v>2417</v>
      </c>
      <c r="I1765" s="350" t="n">
        <f aca="false">SUMIF(A:A,A1765,J:J)</f>
        <v>64.95</v>
      </c>
      <c r="K1765" s="220" t="n">
        <f aca="false">VLOOKUP(A1765,'CMP-SIN-SD-10-2023'!A:D,4,0)</f>
        <v>64.95</v>
      </c>
      <c r="L1765" s="220" t="n">
        <f aca="false">K1765=I1765</f>
        <v>1</v>
      </c>
      <c r="P1765" s="333" t="s">
        <v>2418</v>
      </c>
    </row>
    <row r="1766" customFormat="false" ht="30" hidden="false" customHeight="false" outlineLevel="0" collapsed="false">
      <c r="A1766" s="351" t="n">
        <f aca="false">IF(O1766&lt;&gt;0,O1766,A1765)</f>
        <v>89452</v>
      </c>
      <c r="B1766" s="205" t="n">
        <v>88248</v>
      </c>
      <c r="C1766" s="206" t="s">
        <v>2793</v>
      </c>
      <c r="D1766" s="206" t="s">
        <v>3412</v>
      </c>
      <c r="E1766" s="207" t="s">
        <v>2415</v>
      </c>
      <c r="F1766" s="207" t="s">
        <v>2502</v>
      </c>
      <c r="G1766" s="352" t="n">
        <v>0.0553</v>
      </c>
      <c r="H1766" s="253" t="n">
        <f aca="false">VLOOKUP(B1766,'CMP-SIN-SD-10-2023'!A:D,4,0)</f>
        <v>22.17</v>
      </c>
      <c r="I1766" s="253" t="s">
        <v>2417</v>
      </c>
      <c r="J1766" s="220" t="n">
        <f aca="false">TRUNC((H1766*G1766),2)</f>
        <v>1.22</v>
      </c>
      <c r="M1766" s="220" t="n">
        <f aca="false">VLOOKUP(B1766,'CMP-SIN-SD-10-2023'!A:D,4,0)</f>
        <v>22.17</v>
      </c>
      <c r="N1766" s="220" t="n">
        <f aca="false">M1766=H1766</f>
        <v>1</v>
      </c>
      <c r="P1766" s="333" t="s">
        <v>2418</v>
      </c>
    </row>
    <row r="1767" customFormat="false" ht="30" hidden="false" customHeight="false" outlineLevel="0" collapsed="false">
      <c r="A1767" s="351" t="n">
        <f aca="false">IF(O1767&lt;&gt;0,O1767,A1766)</f>
        <v>89452</v>
      </c>
      <c r="B1767" s="205" t="n">
        <v>88267</v>
      </c>
      <c r="C1767" s="206" t="s">
        <v>2793</v>
      </c>
      <c r="D1767" s="206" t="s">
        <v>2927</v>
      </c>
      <c r="E1767" s="207" t="s">
        <v>2415</v>
      </c>
      <c r="F1767" s="207" t="s">
        <v>2502</v>
      </c>
      <c r="G1767" s="352" t="n">
        <v>0.0553</v>
      </c>
      <c r="H1767" s="253" t="n">
        <f aca="false">VLOOKUP(B1767,'CMP-SIN-SD-10-2023'!A:D,4,0)</f>
        <v>28.78</v>
      </c>
      <c r="I1767" s="253" t="s">
        <v>2417</v>
      </c>
      <c r="J1767" s="220" t="n">
        <f aca="false">TRUNC((H1767*G1767),2)</f>
        <v>1.59</v>
      </c>
      <c r="M1767" s="220" t="n">
        <f aca="false">VLOOKUP(B1767,'CMP-SIN-SD-10-2023'!A:D,4,0)</f>
        <v>28.78</v>
      </c>
      <c r="N1767" s="220" t="n">
        <f aca="false">M1767=H1767</f>
        <v>1</v>
      </c>
      <c r="P1767" s="333" t="s">
        <v>2418</v>
      </c>
    </row>
    <row r="1768" customFormat="false" ht="15" hidden="false" customHeight="false" outlineLevel="0" collapsed="false">
      <c r="A1768" s="351" t="n">
        <f aca="false">IF(O1768&lt;&gt;0,O1768,A1767)</f>
        <v>89452</v>
      </c>
      <c r="B1768" s="205" t="n">
        <v>9872</v>
      </c>
      <c r="C1768" s="206" t="s">
        <v>2793</v>
      </c>
      <c r="D1768" s="206" t="s">
        <v>3461</v>
      </c>
      <c r="E1768" s="207" t="s">
        <v>2415</v>
      </c>
      <c r="F1768" s="207" t="s">
        <v>2440</v>
      </c>
      <c r="G1768" s="352" t="n">
        <v>1.0493</v>
      </c>
      <c r="H1768" s="253" t="n">
        <f aca="false">VLOOKUP(B1768,'INS-SIN-SD-10-2023'!A:D,4,0)</f>
        <v>59.21</v>
      </c>
      <c r="I1768" s="253" t="s">
        <v>2417</v>
      </c>
      <c r="J1768" s="220" t="n">
        <f aca="false">TRUNC((H1768*G1768),2)</f>
        <v>62.12</v>
      </c>
      <c r="M1768" s="220" t="n">
        <f aca="false">VLOOKUP(B1768,'INS-SIN-SD-10-2023'!A:D,4,0)</f>
        <v>59.21</v>
      </c>
      <c r="N1768" s="220" t="n">
        <f aca="false">M1768=H1768</f>
        <v>1</v>
      </c>
      <c r="P1768" s="333" t="s">
        <v>2492</v>
      </c>
    </row>
    <row r="1769" customFormat="false" ht="15" hidden="false" customHeight="false" outlineLevel="0" collapsed="false">
      <c r="A1769" s="351" t="n">
        <f aca="false">IF(O1769&lt;&gt;0,O1769,A1768)</f>
        <v>89452</v>
      </c>
      <c r="B1769" s="205" t="n">
        <v>38383</v>
      </c>
      <c r="C1769" s="206" t="s">
        <v>2793</v>
      </c>
      <c r="D1769" s="206" t="s">
        <v>3414</v>
      </c>
      <c r="E1769" s="207" t="s">
        <v>2415</v>
      </c>
      <c r="F1769" s="207" t="s">
        <v>2430</v>
      </c>
      <c r="G1769" s="352" t="n">
        <v>0.0129</v>
      </c>
      <c r="H1769" s="253" t="n">
        <f aca="false">VLOOKUP(B1769,'INS-SIN-SD-10-2023'!A:D,4,0)</f>
        <v>2.27</v>
      </c>
      <c r="I1769" s="253" t="s">
        <v>2417</v>
      </c>
      <c r="J1769" s="220" t="n">
        <f aca="false">TRUNC((H1769*G1769),2)</f>
        <v>0.02</v>
      </c>
      <c r="M1769" s="220" t="n">
        <f aca="false">VLOOKUP(B1769,'INS-SIN-SD-10-2023'!A:D,4,0)</f>
        <v>2.27</v>
      </c>
      <c r="N1769" s="220" t="n">
        <f aca="false">M1769=H1769</f>
        <v>1</v>
      </c>
      <c r="P1769" s="333" t="s">
        <v>2492</v>
      </c>
    </row>
    <row r="1770" customFormat="false" ht="60" hidden="false" customHeight="false" outlineLevel="0" collapsed="false">
      <c r="A1770" s="353" t="n">
        <v>94655</v>
      </c>
      <c r="B1770" s="354" t="s">
        <v>2411</v>
      </c>
      <c r="C1770" s="355" t="s">
        <v>3462</v>
      </c>
      <c r="D1770" s="355" t="s">
        <v>3463</v>
      </c>
      <c r="E1770" s="356" t="s">
        <v>2440</v>
      </c>
      <c r="F1770" s="356" t="s">
        <v>2415</v>
      </c>
      <c r="G1770" s="357" t="s">
        <v>2416</v>
      </c>
      <c r="H1770" s="358" t="s">
        <v>2417</v>
      </c>
      <c r="I1770" s="350" t="n">
        <f aca="false">SUMIF(A:A,A1770,J:J)</f>
        <v>114.73</v>
      </c>
      <c r="K1770" s="220" t="n">
        <f aca="false">VLOOKUP(A1770,'CMP-SIN-SD-10-2023'!A:D,4,0)</f>
        <v>114.73</v>
      </c>
      <c r="L1770" s="220" t="n">
        <f aca="false">K1770=I1770</f>
        <v>1</v>
      </c>
      <c r="P1770" s="333" t="s">
        <v>2418</v>
      </c>
    </row>
    <row r="1771" customFormat="false" ht="30" hidden="false" customHeight="false" outlineLevel="0" collapsed="false">
      <c r="A1771" s="351" t="n">
        <f aca="false">IF(O1771&lt;&gt;0,O1771,A1770)</f>
        <v>94655</v>
      </c>
      <c r="B1771" s="205" t="n">
        <v>88248</v>
      </c>
      <c r="C1771" s="206" t="s">
        <v>3463</v>
      </c>
      <c r="D1771" s="206" t="s">
        <v>3412</v>
      </c>
      <c r="E1771" s="207" t="s">
        <v>2415</v>
      </c>
      <c r="F1771" s="207" t="s">
        <v>2502</v>
      </c>
      <c r="G1771" s="352" t="n">
        <v>0.538</v>
      </c>
      <c r="H1771" s="253" t="n">
        <f aca="false">VLOOKUP(B1771,'CMP-SIN-SD-10-2023'!A:D,4,0)</f>
        <v>22.17</v>
      </c>
      <c r="I1771" s="253" t="s">
        <v>2417</v>
      </c>
      <c r="J1771" s="220" t="n">
        <f aca="false">TRUNC((H1771*G1771),2)</f>
        <v>11.92</v>
      </c>
      <c r="M1771" s="220" t="n">
        <f aca="false">VLOOKUP(B1771,'CMP-SIN-SD-10-2023'!A:D,4,0)</f>
        <v>22.17</v>
      </c>
      <c r="N1771" s="220" t="n">
        <f aca="false">M1771=H1771</f>
        <v>1</v>
      </c>
      <c r="P1771" s="333" t="s">
        <v>2418</v>
      </c>
    </row>
    <row r="1772" customFormat="false" ht="30" hidden="false" customHeight="false" outlineLevel="0" collapsed="false">
      <c r="A1772" s="351" t="n">
        <f aca="false">IF(O1772&lt;&gt;0,O1772,A1771)</f>
        <v>94655</v>
      </c>
      <c r="B1772" s="205" t="n">
        <v>88267</v>
      </c>
      <c r="C1772" s="206" t="s">
        <v>3463</v>
      </c>
      <c r="D1772" s="206" t="s">
        <v>2927</v>
      </c>
      <c r="E1772" s="207" t="s">
        <v>2415</v>
      </c>
      <c r="F1772" s="207" t="s">
        <v>2502</v>
      </c>
      <c r="G1772" s="352" t="n">
        <v>0.538</v>
      </c>
      <c r="H1772" s="253" t="n">
        <f aca="false">VLOOKUP(B1772,'CMP-SIN-SD-10-2023'!A:D,4,0)</f>
        <v>28.78</v>
      </c>
      <c r="I1772" s="253" t="s">
        <v>2417</v>
      </c>
      <c r="J1772" s="220" t="n">
        <f aca="false">TRUNC((H1772*G1772),2)</f>
        <v>15.48</v>
      </c>
      <c r="M1772" s="220" t="n">
        <f aca="false">VLOOKUP(B1772,'CMP-SIN-SD-10-2023'!A:D,4,0)</f>
        <v>28.78</v>
      </c>
      <c r="N1772" s="220" t="n">
        <f aca="false">M1772=H1772</f>
        <v>1</v>
      </c>
      <c r="P1772" s="333" t="s">
        <v>2418</v>
      </c>
    </row>
    <row r="1773" customFormat="false" ht="15" hidden="false" customHeight="false" outlineLevel="0" collapsed="false">
      <c r="A1773" s="351" t="n">
        <f aca="false">IF(O1773&lt;&gt;0,O1773,A1772)</f>
        <v>94655</v>
      </c>
      <c r="B1773" s="205" t="n">
        <v>9870</v>
      </c>
      <c r="C1773" s="206" t="s">
        <v>3463</v>
      </c>
      <c r="D1773" s="206" t="s">
        <v>3464</v>
      </c>
      <c r="E1773" s="207" t="s">
        <v>2415</v>
      </c>
      <c r="F1773" s="207" t="s">
        <v>2440</v>
      </c>
      <c r="G1773" s="352" t="n">
        <v>0.942</v>
      </c>
      <c r="H1773" s="253" t="n">
        <f aca="false">VLOOKUP(B1773,'INS-SIN-SD-10-2023'!A:D,4,0)</f>
        <v>92.65</v>
      </c>
      <c r="I1773" s="253" t="s">
        <v>2417</v>
      </c>
      <c r="J1773" s="220" t="n">
        <f aca="false">TRUNC((H1773*G1773),2)</f>
        <v>87.27</v>
      </c>
      <c r="M1773" s="220" t="n">
        <f aca="false">VLOOKUP(B1773,'INS-SIN-SD-10-2023'!A:D,4,0)</f>
        <v>92.65</v>
      </c>
      <c r="N1773" s="220" t="n">
        <f aca="false">M1773=H1773</f>
        <v>1</v>
      </c>
      <c r="P1773" s="333" t="s">
        <v>2492</v>
      </c>
    </row>
    <row r="1774" customFormat="false" ht="15" hidden="false" customHeight="false" outlineLevel="0" collapsed="false">
      <c r="A1774" s="351" t="n">
        <f aca="false">IF(O1774&lt;&gt;0,O1774,A1773)</f>
        <v>94655</v>
      </c>
      <c r="B1774" s="205" t="n">
        <v>38383</v>
      </c>
      <c r="C1774" s="206" t="s">
        <v>3463</v>
      </c>
      <c r="D1774" s="206" t="s">
        <v>3414</v>
      </c>
      <c r="E1774" s="207" t="s">
        <v>2415</v>
      </c>
      <c r="F1774" s="207" t="s">
        <v>2430</v>
      </c>
      <c r="G1774" s="352" t="n">
        <v>0.03</v>
      </c>
      <c r="H1774" s="253" t="n">
        <f aca="false">VLOOKUP(B1774,'INS-SIN-SD-10-2023'!A:D,4,0)</f>
        <v>2.27</v>
      </c>
      <c r="I1774" s="253" t="s">
        <v>2417</v>
      </c>
      <c r="J1774" s="220" t="n">
        <f aca="false">TRUNC((H1774*G1774),2)</f>
        <v>0.06</v>
      </c>
      <c r="M1774" s="220" t="n">
        <f aca="false">VLOOKUP(B1774,'INS-SIN-SD-10-2023'!A:D,4,0)</f>
        <v>2.27</v>
      </c>
      <c r="N1774" s="220" t="n">
        <f aca="false">M1774=H1774</f>
        <v>1</v>
      </c>
      <c r="P1774" s="333" t="s">
        <v>2492</v>
      </c>
    </row>
    <row r="1775" customFormat="false" ht="45" hidden="false" customHeight="false" outlineLevel="0" collapsed="false">
      <c r="A1775" s="353" t="n">
        <v>89595</v>
      </c>
      <c r="B1775" s="354" t="s">
        <v>2411</v>
      </c>
      <c r="C1775" s="355" t="s">
        <v>3465</v>
      </c>
      <c r="D1775" s="355" t="s">
        <v>2645</v>
      </c>
      <c r="E1775" s="356" t="s">
        <v>2430</v>
      </c>
      <c r="F1775" s="356" t="s">
        <v>2415</v>
      </c>
      <c r="G1775" s="357" t="s">
        <v>2416</v>
      </c>
      <c r="H1775" s="358" t="s">
        <v>2417</v>
      </c>
      <c r="I1775" s="350" t="n">
        <f aca="false">SUMIF(A:A,A1775,J:J)</f>
        <v>14.25</v>
      </c>
      <c r="K1775" s="220" t="n">
        <f aca="false">VLOOKUP(A1775,'CMP-SIN-SD-10-2023'!A:D,4,0)</f>
        <v>14.25</v>
      </c>
      <c r="L1775" s="220" t="n">
        <f aca="false">K1775=I1775</f>
        <v>1</v>
      </c>
      <c r="P1775" s="333" t="s">
        <v>2418</v>
      </c>
    </row>
    <row r="1776" customFormat="false" ht="30" hidden="false" customHeight="false" outlineLevel="0" collapsed="false">
      <c r="A1776" s="351" t="n">
        <f aca="false">IF(O1776&lt;&gt;0,O1776,A1775)</f>
        <v>89595</v>
      </c>
      <c r="B1776" s="205" t="n">
        <v>88248</v>
      </c>
      <c r="C1776" s="206" t="s">
        <v>2645</v>
      </c>
      <c r="D1776" s="206" t="s">
        <v>3412</v>
      </c>
      <c r="E1776" s="207" t="s">
        <v>2415</v>
      </c>
      <c r="F1776" s="207" t="s">
        <v>2502</v>
      </c>
      <c r="G1776" s="352" t="n">
        <v>0.0712</v>
      </c>
      <c r="H1776" s="253" t="n">
        <f aca="false">VLOOKUP(B1776,'CMP-SIN-SD-10-2023'!A:D,4,0)</f>
        <v>22.17</v>
      </c>
      <c r="I1776" s="253" t="s">
        <v>2417</v>
      </c>
      <c r="J1776" s="220" t="n">
        <f aca="false">TRUNC((H1776*G1776),2)</f>
        <v>1.57</v>
      </c>
      <c r="M1776" s="220" t="n">
        <f aca="false">VLOOKUP(B1776,'CMP-SIN-SD-10-2023'!A:D,4,0)</f>
        <v>22.17</v>
      </c>
      <c r="N1776" s="220" t="n">
        <f aca="false">M1776=H1776</f>
        <v>1</v>
      </c>
      <c r="P1776" s="333" t="s">
        <v>2418</v>
      </c>
    </row>
    <row r="1777" customFormat="false" ht="30" hidden="false" customHeight="false" outlineLevel="0" collapsed="false">
      <c r="A1777" s="351" t="n">
        <f aca="false">IF(O1777&lt;&gt;0,O1777,A1776)</f>
        <v>89595</v>
      </c>
      <c r="B1777" s="205" t="n">
        <v>88267</v>
      </c>
      <c r="C1777" s="206" t="s">
        <v>2645</v>
      </c>
      <c r="D1777" s="206" t="s">
        <v>2927</v>
      </c>
      <c r="E1777" s="207" t="s">
        <v>2415</v>
      </c>
      <c r="F1777" s="207" t="s">
        <v>2502</v>
      </c>
      <c r="G1777" s="352" t="n">
        <v>0.0712</v>
      </c>
      <c r="H1777" s="253" t="n">
        <f aca="false">VLOOKUP(B1777,'CMP-SIN-SD-10-2023'!A:D,4,0)</f>
        <v>28.78</v>
      </c>
      <c r="I1777" s="253" t="s">
        <v>2417</v>
      </c>
      <c r="J1777" s="220" t="n">
        <f aca="false">TRUNC((H1777*G1777),2)</f>
        <v>2.04</v>
      </c>
      <c r="M1777" s="220" t="n">
        <f aca="false">VLOOKUP(B1777,'CMP-SIN-SD-10-2023'!A:D,4,0)</f>
        <v>28.78</v>
      </c>
      <c r="N1777" s="220" t="n">
        <f aca="false">M1777=H1777</f>
        <v>1</v>
      </c>
      <c r="P1777" s="333" t="s">
        <v>2418</v>
      </c>
    </row>
    <row r="1778" customFormat="false" ht="30" hidden="false" customHeight="false" outlineLevel="0" collapsed="false">
      <c r="A1778" s="351" t="n">
        <f aca="false">IF(O1778&lt;&gt;0,O1778,A1777)</f>
        <v>89595</v>
      </c>
      <c r="B1778" s="205" t="n">
        <v>111</v>
      </c>
      <c r="C1778" s="206" t="s">
        <v>2645</v>
      </c>
      <c r="D1778" s="206" t="s">
        <v>3466</v>
      </c>
      <c r="E1778" s="207" t="s">
        <v>2415</v>
      </c>
      <c r="F1778" s="207" t="s">
        <v>2430</v>
      </c>
      <c r="G1778" s="352" t="n">
        <v>1</v>
      </c>
      <c r="H1778" s="253" t="n">
        <f aca="false">VLOOKUP(B1778,'INS-SIN-SD-10-2023'!A:D,4,0)</f>
        <v>8.51</v>
      </c>
      <c r="I1778" s="253" t="s">
        <v>2417</v>
      </c>
      <c r="J1778" s="220" t="n">
        <f aca="false">TRUNC((H1778*G1778),2)</f>
        <v>8.51</v>
      </c>
      <c r="M1778" s="220" t="n">
        <f aca="false">VLOOKUP(B1778,'INS-SIN-SD-10-2023'!A:D,4,0)</f>
        <v>8.51</v>
      </c>
      <c r="N1778" s="220" t="n">
        <f aca="false">M1778=H1778</f>
        <v>1</v>
      </c>
      <c r="P1778" s="333" t="s">
        <v>2492</v>
      </c>
    </row>
    <row r="1779" customFormat="false" ht="15" hidden="false" customHeight="false" outlineLevel="0" collapsed="false">
      <c r="A1779" s="351" t="n">
        <f aca="false">IF(O1779&lt;&gt;0,O1779,A1778)</f>
        <v>89595</v>
      </c>
      <c r="B1779" s="205" t="n">
        <v>122</v>
      </c>
      <c r="C1779" s="206" t="s">
        <v>2645</v>
      </c>
      <c r="D1779" s="206" t="s">
        <v>3422</v>
      </c>
      <c r="E1779" s="207" t="s">
        <v>2415</v>
      </c>
      <c r="F1779" s="207" t="s">
        <v>2430</v>
      </c>
      <c r="G1779" s="352" t="n">
        <v>0.0129</v>
      </c>
      <c r="H1779" s="253" t="n">
        <f aca="false">VLOOKUP(B1779,'INS-SIN-SD-10-2023'!A:D,4,0)</f>
        <v>66.86</v>
      </c>
      <c r="I1779" s="253" t="s">
        <v>2417</v>
      </c>
      <c r="J1779" s="220" t="n">
        <f aca="false">TRUNC((H1779*G1779),2)</f>
        <v>0.86</v>
      </c>
      <c r="M1779" s="220" t="n">
        <f aca="false">VLOOKUP(B1779,'INS-SIN-SD-10-2023'!A:D,4,0)</f>
        <v>66.86</v>
      </c>
      <c r="N1779" s="220" t="n">
        <f aca="false">M1779=H1779</f>
        <v>1</v>
      </c>
      <c r="P1779" s="333" t="s">
        <v>2492</v>
      </c>
    </row>
    <row r="1780" customFormat="false" ht="15" hidden="false" customHeight="false" outlineLevel="0" collapsed="false">
      <c r="A1780" s="351" t="n">
        <f aca="false">IF(O1780&lt;&gt;0,O1780,A1779)</f>
        <v>89595</v>
      </c>
      <c r="B1780" s="205" t="n">
        <v>20083</v>
      </c>
      <c r="C1780" s="206" t="s">
        <v>2645</v>
      </c>
      <c r="D1780" s="206" t="s">
        <v>3423</v>
      </c>
      <c r="E1780" s="207" t="s">
        <v>2415</v>
      </c>
      <c r="F1780" s="207" t="s">
        <v>2430</v>
      </c>
      <c r="G1780" s="352" t="n">
        <v>0.0165</v>
      </c>
      <c r="H1780" s="253" t="n">
        <f aca="false">VLOOKUP(B1780,'INS-SIN-SD-10-2023'!A:D,4,0)</f>
        <v>75.75</v>
      </c>
      <c r="I1780" s="253" t="s">
        <v>2417</v>
      </c>
      <c r="J1780" s="220" t="n">
        <f aca="false">TRUNC((H1780*G1780),2)</f>
        <v>1.24</v>
      </c>
      <c r="M1780" s="220" t="n">
        <f aca="false">VLOOKUP(B1780,'INS-SIN-SD-10-2023'!A:D,4,0)</f>
        <v>75.75</v>
      </c>
      <c r="N1780" s="220" t="n">
        <f aca="false">M1780=H1780</f>
        <v>1</v>
      </c>
      <c r="P1780" s="333" t="s">
        <v>2492</v>
      </c>
    </row>
    <row r="1781" customFormat="false" ht="15" hidden="false" customHeight="false" outlineLevel="0" collapsed="false">
      <c r="A1781" s="351" t="n">
        <f aca="false">IF(O1781&lt;&gt;0,O1781,A1780)</f>
        <v>89595</v>
      </c>
      <c r="B1781" s="205" t="n">
        <v>38383</v>
      </c>
      <c r="C1781" s="206" t="s">
        <v>2645</v>
      </c>
      <c r="D1781" s="206" t="s">
        <v>3414</v>
      </c>
      <c r="E1781" s="207" t="s">
        <v>2415</v>
      </c>
      <c r="F1781" s="207" t="s">
        <v>2430</v>
      </c>
      <c r="G1781" s="352" t="n">
        <v>0.0161</v>
      </c>
      <c r="H1781" s="253" t="n">
        <f aca="false">VLOOKUP(B1781,'INS-SIN-SD-10-2023'!A:D,4,0)</f>
        <v>2.27</v>
      </c>
      <c r="I1781" s="253" t="s">
        <v>2417</v>
      </c>
      <c r="J1781" s="220" t="n">
        <f aca="false">TRUNC((H1781*G1781),2)</f>
        <v>0.03</v>
      </c>
      <c r="M1781" s="220" t="n">
        <f aca="false">VLOOKUP(B1781,'INS-SIN-SD-10-2023'!A:D,4,0)</f>
        <v>2.27</v>
      </c>
      <c r="N1781" s="220" t="n">
        <f aca="false">M1781=H1781</f>
        <v>1</v>
      </c>
      <c r="P1781" s="333" t="s">
        <v>2492</v>
      </c>
    </row>
    <row r="1782" customFormat="false" ht="45" hidden="false" customHeight="false" outlineLevel="0" collapsed="false">
      <c r="A1782" s="353" t="n">
        <v>89596</v>
      </c>
      <c r="B1782" s="354" t="s">
        <v>2411</v>
      </c>
      <c r="C1782" s="355" t="s">
        <v>3467</v>
      </c>
      <c r="D1782" s="355" t="s">
        <v>2645</v>
      </c>
      <c r="E1782" s="356" t="s">
        <v>2430</v>
      </c>
      <c r="F1782" s="356" t="s">
        <v>2415</v>
      </c>
      <c r="G1782" s="357" t="s">
        <v>2416</v>
      </c>
      <c r="H1782" s="358" t="s">
        <v>2417</v>
      </c>
      <c r="I1782" s="350" t="n">
        <f aca="false">SUMIF(A:A,A1782,J:J)</f>
        <v>10.37</v>
      </c>
      <c r="K1782" s="220" t="n">
        <f aca="false">VLOOKUP(A1782,'CMP-SIN-SD-10-2023'!A:D,4,0)</f>
        <v>10.37</v>
      </c>
      <c r="L1782" s="220" t="n">
        <f aca="false">K1782=I1782</f>
        <v>1</v>
      </c>
      <c r="P1782" s="333" t="s">
        <v>2418</v>
      </c>
    </row>
    <row r="1783" customFormat="false" ht="30" hidden="false" customHeight="false" outlineLevel="0" collapsed="false">
      <c r="A1783" s="351" t="n">
        <f aca="false">IF(O1783&lt;&gt;0,O1783,A1782)</f>
        <v>89596</v>
      </c>
      <c r="B1783" s="205" t="n">
        <v>88248</v>
      </c>
      <c r="C1783" s="206" t="s">
        <v>2645</v>
      </c>
      <c r="D1783" s="206" t="s">
        <v>3412</v>
      </c>
      <c r="E1783" s="207" t="s">
        <v>2415</v>
      </c>
      <c r="F1783" s="207" t="s">
        <v>2502</v>
      </c>
      <c r="G1783" s="352" t="n">
        <v>0.0735</v>
      </c>
      <c r="H1783" s="253" t="n">
        <f aca="false">VLOOKUP(B1783,'CMP-SIN-SD-10-2023'!A:D,4,0)</f>
        <v>22.17</v>
      </c>
      <c r="I1783" s="253" t="s">
        <v>2417</v>
      </c>
      <c r="J1783" s="220" t="n">
        <f aca="false">TRUNC((H1783*G1783),2)</f>
        <v>1.62</v>
      </c>
      <c r="M1783" s="220" t="n">
        <f aca="false">VLOOKUP(B1783,'CMP-SIN-SD-10-2023'!A:D,4,0)</f>
        <v>22.17</v>
      </c>
      <c r="N1783" s="220" t="n">
        <f aca="false">M1783=H1783</f>
        <v>1</v>
      </c>
      <c r="P1783" s="333" t="s">
        <v>2418</v>
      </c>
    </row>
    <row r="1784" customFormat="false" ht="30" hidden="false" customHeight="false" outlineLevel="0" collapsed="false">
      <c r="A1784" s="351" t="n">
        <f aca="false">IF(O1784&lt;&gt;0,O1784,A1783)</f>
        <v>89596</v>
      </c>
      <c r="B1784" s="205" t="n">
        <v>88267</v>
      </c>
      <c r="C1784" s="206" t="s">
        <v>2645</v>
      </c>
      <c r="D1784" s="206" t="s">
        <v>2927</v>
      </c>
      <c r="E1784" s="207" t="s">
        <v>2415</v>
      </c>
      <c r="F1784" s="207" t="s">
        <v>2502</v>
      </c>
      <c r="G1784" s="352" t="n">
        <v>0.0735</v>
      </c>
      <c r="H1784" s="253" t="n">
        <f aca="false">VLOOKUP(B1784,'CMP-SIN-SD-10-2023'!A:D,4,0)</f>
        <v>28.78</v>
      </c>
      <c r="I1784" s="253" t="s">
        <v>2417</v>
      </c>
      <c r="J1784" s="220" t="n">
        <f aca="false">TRUNC((H1784*G1784),2)</f>
        <v>2.11</v>
      </c>
      <c r="M1784" s="220" t="n">
        <f aca="false">VLOOKUP(B1784,'CMP-SIN-SD-10-2023'!A:D,4,0)</f>
        <v>28.78</v>
      </c>
      <c r="N1784" s="220" t="n">
        <f aca="false">M1784=H1784</f>
        <v>1</v>
      </c>
      <c r="P1784" s="333" t="s">
        <v>2418</v>
      </c>
    </row>
    <row r="1785" customFormat="false" ht="30" hidden="false" customHeight="false" outlineLevel="0" collapsed="false">
      <c r="A1785" s="351" t="n">
        <f aca="false">IF(O1785&lt;&gt;0,O1785,A1784)</f>
        <v>89596</v>
      </c>
      <c r="B1785" s="205" t="n">
        <v>112</v>
      </c>
      <c r="C1785" s="206" t="s">
        <v>2645</v>
      </c>
      <c r="D1785" s="206" t="s">
        <v>3468</v>
      </c>
      <c r="E1785" s="207" t="s">
        <v>2415</v>
      </c>
      <c r="F1785" s="207" t="s">
        <v>2430</v>
      </c>
      <c r="G1785" s="352" t="n">
        <v>1</v>
      </c>
      <c r="H1785" s="253" t="n">
        <f aca="false">VLOOKUP(B1785,'INS-SIN-SD-10-2023'!A:D,4,0)</f>
        <v>4.51</v>
      </c>
      <c r="I1785" s="253" t="s">
        <v>2417</v>
      </c>
      <c r="J1785" s="220" t="n">
        <f aca="false">TRUNC((H1785*G1785),2)</f>
        <v>4.51</v>
      </c>
      <c r="M1785" s="220" t="n">
        <f aca="false">VLOOKUP(B1785,'INS-SIN-SD-10-2023'!A:D,4,0)</f>
        <v>4.51</v>
      </c>
      <c r="N1785" s="220" t="n">
        <f aca="false">M1785=H1785</f>
        <v>1</v>
      </c>
      <c r="P1785" s="333" t="s">
        <v>2492</v>
      </c>
    </row>
    <row r="1786" customFormat="false" ht="15" hidden="false" customHeight="false" outlineLevel="0" collapsed="false">
      <c r="A1786" s="351" t="n">
        <f aca="false">IF(O1786&lt;&gt;0,O1786,A1785)</f>
        <v>89596</v>
      </c>
      <c r="B1786" s="205" t="n">
        <v>122</v>
      </c>
      <c r="C1786" s="206" t="s">
        <v>2645</v>
      </c>
      <c r="D1786" s="206" t="s">
        <v>3422</v>
      </c>
      <c r="E1786" s="207" t="s">
        <v>2415</v>
      </c>
      <c r="F1786" s="207" t="s">
        <v>2430</v>
      </c>
      <c r="G1786" s="352" t="n">
        <v>0.0129</v>
      </c>
      <c r="H1786" s="253" t="n">
        <f aca="false">VLOOKUP(B1786,'INS-SIN-SD-10-2023'!A:D,4,0)</f>
        <v>66.86</v>
      </c>
      <c r="I1786" s="253" t="s">
        <v>2417</v>
      </c>
      <c r="J1786" s="220" t="n">
        <f aca="false">TRUNC((H1786*G1786),2)</f>
        <v>0.86</v>
      </c>
      <c r="M1786" s="220" t="n">
        <f aca="false">VLOOKUP(B1786,'INS-SIN-SD-10-2023'!A:D,4,0)</f>
        <v>66.86</v>
      </c>
      <c r="N1786" s="220" t="n">
        <f aca="false">M1786=H1786</f>
        <v>1</v>
      </c>
      <c r="P1786" s="333" t="s">
        <v>2492</v>
      </c>
    </row>
    <row r="1787" customFormat="false" ht="15" hidden="false" customHeight="false" outlineLevel="0" collapsed="false">
      <c r="A1787" s="351" t="n">
        <f aca="false">IF(O1787&lt;&gt;0,O1787,A1786)</f>
        <v>89596</v>
      </c>
      <c r="B1787" s="205" t="n">
        <v>20083</v>
      </c>
      <c r="C1787" s="206" t="s">
        <v>2645</v>
      </c>
      <c r="D1787" s="206" t="s">
        <v>3423</v>
      </c>
      <c r="E1787" s="207" t="s">
        <v>2415</v>
      </c>
      <c r="F1787" s="207" t="s">
        <v>2430</v>
      </c>
      <c r="G1787" s="352" t="n">
        <v>0.0165</v>
      </c>
      <c r="H1787" s="253" t="n">
        <f aca="false">VLOOKUP(B1787,'INS-SIN-SD-10-2023'!A:D,4,0)</f>
        <v>75.75</v>
      </c>
      <c r="I1787" s="253" t="s">
        <v>2417</v>
      </c>
      <c r="J1787" s="220" t="n">
        <f aca="false">TRUNC((H1787*G1787),2)</f>
        <v>1.24</v>
      </c>
      <c r="M1787" s="220" t="n">
        <f aca="false">VLOOKUP(B1787,'INS-SIN-SD-10-2023'!A:D,4,0)</f>
        <v>75.75</v>
      </c>
      <c r="N1787" s="220" t="n">
        <f aca="false">M1787=H1787</f>
        <v>1</v>
      </c>
      <c r="P1787" s="333" t="s">
        <v>2492</v>
      </c>
    </row>
    <row r="1788" customFormat="false" ht="15" hidden="false" customHeight="false" outlineLevel="0" collapsed="false">
      <c r="A1788" s="351" t="n">
        <f aca="false">IF(O1788&lt;&gt;0,O1788,A1787)</f>
        <v>89596</v>
      </c>
      <c r="B1788" s="205" t="n">
        <v>38383</v>
      </c>
      <c r="C1788" s="206" t="s">
        <v>2645</v>
      </c>
      <c r="D1788" s="206" t="s">
        <v>3414</v>
      </c>
      <c r="E1788" s="207" t="s">
        <v>2415</v>
      </c>
      <c r="F1788" s="207" t="s">
        <v>2430</v>
      </c>
      <c r="G1788" s="352" t="n">
        <v>0.0161</v>
      </c>
      <c r="H1788" s="253" t="n">
        <f aca="false">VLOOKUP(B1788,'INS-SIN-SD-10-2023'!A:D,4,0)</f>
        <v>2.27</v>
      </c>
      <c r="I1788" s="253" t="s">
        <v>2417</v>
      </c>
      <c r="J1788" s="220" t="n">
        <f aca="false">TRUNC((H1788*G1788),2)</f>
        <v>0.03</v>
      </c>
      <c r="M1788" s="220" t="n">
        <f aca="false">VLOOKUP(B1788,'INS-SIN-SD-10-2023'!A:D,4,0)</f>
        <v>2.27</v>
      </c>
      <c r="N1788" s="220" t="n">
        <f aca="false">M1788=H1788</f>
        <v>1</v>
      </c>
      <c r="P1788" s="333" t="s">
        <v>2492</v>
      </c>
    </row>
    <row r="1789" customFormat="false" ht="15" hidden="false" customHeight="false" outlineLevel="0" collapsed="false">
      <c r="A1789" s="353" t="s">
        <v>752</v>
      </c>
      <c r="B1789" s="354" t="s">
        <v>2411</v>
      </c>
      <c r="C1789" s="355" t="s">
        <v>3469</v>
      </c>
      <c r="D1789" s="355" t="s">
        <v>3470</v>
      </c>
      <c r="E1789" s="356" t="s">
        <v>2430</v>
      </c>
      <c r="F1789" s="356" t="s">
        <v>2415</v>
      </c>
      <c r="G1789" s="357" t="s">
        <v>2416</v>
      </c>
      <c r="H1789" s="358" t="s">
        <v>2417</v>
      </c>
      <c r="I1789" s="350" t="n">
        <f aca="false">SUMIF(A:A,A1789,J:J)</f>
        <v>10.46</v>
      </c>
      <c r="K1789" s="220" t="e">
        <f aca="false">VLOOKUP(A1789,'CMP-SIN-SD-10-2023'!A:D,4,0)</f>
        <v>#N/A</v>
      </c>
      <c r="L1789" s="220" t="e">
        <f aca="false">K1789=I1789</f>
        <v>#N/A</v>
      </c>
      <c r="P1789" s="333" t="s">
        <v>2418</v>
      </c>
    </row>
    <row r="1790" customFormat="false" ht="15" hidden="false" customHeight="false" outlineLevel="0" collapsed="false">
      <c r="A1790" s="351" t="str">
        <f aca="false">IF(O1790&lt;&gt;0,O1790,A1789)</f>
        <v>081179/AGETOP</v>
      </c>
      <c r="B1790" s="205" t="n">
        <v>88316</v>
      </c>
      <c r="C1790" s="206" t="s">
        <v>3470</v>
      </c>
      <c r="D1790" s="206" t="s">
        <v>2512</v>
      </c>
      <c r="E1790" s="207" t="s">
        <v>2415</v>
      </c>
      <c r="F1790" s="207" t="s">
        <v>2502</v>
      </c>
      <c r="G1790" s="352" t="n">
        <v>0.14</v>
      </c>
      <c r="H1790" s="253" t="n">
        <f aca="false">VLOOKUP(B1790,'CMP-SIN-SD-10-2023'!A:D,4,0)</f>
        <v>21.91</v>
      </c>
      <c r="I1790" s="253" t="s">
        <v>2417</v>
      </c>
      <c r="J1790" s="220" t="n">
        <f aca="false">TRUNC((H1790*G1790),2)</f>
        <v>3.06</v>
      </c>
      <c r="M1790" s="220" t="n">
        <f aca="false">VLOOKUP(B1790,'CMP-SIN-SD-10-2023'!A:D,4,0)</f>
        <v>21.91</v>
      </c>
      <c r="N1790" s="220" t="n">
        <f aca="false">M1790=H1790</f>
        <v>1</v>
      </c>
      <c r="P1790" s="333" t="s">
        <v>2626</v>
      </c>
    </row>
    <row r="1791" customFormat="false" ht="30" hidden="false" customHeight="false" outlineLevel="0" collapsed="false">
      <c r="A1791" s="351" t="str">
        <f aca="false">IF(O1791&lt;&gt;0,O1791,A1790)</f>
        <v>081179/AGETOP</v>
      </c>
      <c r="B1791" s="205" t="n">
        <v>88267</v>
      </c>
      <c r="C1791" s="206" t="s">
        <v>3470</v>
      </c>
      <c r="D1791" s="206" t="s">
        <v>2927</v>
      </c>
      <c r="E1791" s="207" t="s">
        <v>2415</v>
      </c>
      <c r="F1791" s="207" t="s">
        <v>2502</v>
      </c>
      <c r="G1791" s="352" t="n">
        <v>0.14</v>
      </c>
      <c r="H1791" s="253" t="n">
        <f aca="false">VLOOKUP(B1791,'CMP-SIN-SD-10-2023'!A:D,4,0)</f>
        <v>28.78</v>
      </c>
      <c r="I1791" s="253" t="s">
        <v>2417</v>
      </c>
      <c r="J1791" s="220" t="n">
        <f aca="false">TRUNC((H1791*G1791),2)</f>
        <v>4.02</v>
      </c>
      <c r="M1791" s="220" t="n">
        <f aca="false">VLOOKUP(B1791,'CMP-SIN-SD-10-2023'!A:D,4,0)</f>
        <v>28.78</v>
      </c>
      <c r="N1791" s="220" t="n">
        <f aca="false">M1791=H1791</f>
        <v>1</v>
      </c>
      <c r="P1791" s="333" t="s">
        <v>2626</v>
      </c>
    </row>
    <row r="1792" customFormat="false" ht="15" hidden="false" customHeight="false" outlineLevel="0" collapsed="false">
      <c r="A1792" s="351" t="str">
        <f aca="false">IF(O1792&lt;&gt;0,O1792,A1791)</f>
        <v>081179/AGETOP</v>
      </c>
      <c r="B1792" s="205" t="s">
        <v>3471</v>
      </c>
      <c r="C1792" s="206" t="s">
        <v>3470</v>
      </c>
      <c r="D1792" s="206" t="s">
        <v>3472</v>
      </c>
      <c r="E1792" s="207" t="s">
        <v>2415</v>
      </c>
      <c r="F1792" s="207" t="s">
        <v>2625</v>
      </c>
      <c r="G1792" s="352" t="n">
        <v>1</v>
      </c>
      <c r="H1792" s="253" t="n">
        <v>3.38</v>
      </c>
      <c r="I1792" s="253" t="s">
        <v>2417</v>
      </c>
      <c r="J1792" s="220" t="n">
        <f aca="false">TRUNC((H1792*G1792),2)</f>
        <v>3.38</v>
      </c>
      <c r="M1792" s="220" t="e">
        <f aca="false">VLOOKUP(B1792,'INS-SIN-SD-10-2023'!A:D,4,0)</f>
        <v>#N/A</v>
      </c>
      <c r="N1792" s="220" t="e">
        <f aca="false">M1792=H1792</f>
        <v>#N/A</v>
      </c>
      <c r="P1792" s="333" t="s">
        <v>2626</v>
      </c>
    </row>
    <row r="1793" customFormat="false" ht="15" hidden="false" customHeight="false" outlineLevel="0" collapsed="false">
      <c r="A1793" s="353" t="s">
        <v>688</v>
      </c>
      <c r="B1793" s="354" t="s">
        <v>2411</v>
      </c>
      <c r="C1793" s="355" t="s">
        <v>3473</v>
      </c>
      <c r="D1793" s="355" t="s">
        <v>3470</v>
      </c>
      <c r="E1793" s="356" t="s">
        <v>2430</v>
      </c>
      <c r="F1793" s="356" t="s">
        <v>2415</v>
      </c>
      <c r="G1793" s="357" t="s">
        <v>2416</v>
      </c>
      <c r="H1793" s="358" t="s">
        <v>2417</v>
      </c>
      <c r="I1793" s="350" t="n">
        <f aca="false">SUMIF(A:A,A1793,J:J)</f>
        <v>13.37</v>
      </c>
      <c r="K1793" s="220" t="e">
        <f aca="false">VLOOKUP(A1793,'CMP-SIN-SD-10-2023'!A:D,4,0)</f>
        <v>#N/A</v>
      </c>
      <c r="L1793" s="220" t="e">
        <f aca="false">K1793=I1793</f>
        <v>#N/A</v>
      </c>
      <c r="P1793" s="333" t="s">
        <v>2418</v>
      </c>
    </row>
    <row r="1794" customFormat="false" ht="15" hidden="false" customHeight="false" outlineLevel="0" collapsed="false">
      <c r="A1794" s="351" t="str">
        <f aca="false">IF(O1794&lt;&gt;0,O1794,A1793)</f>
        <v>081181/AGETOP</v>
      </c>
      <c r="B1794" s="205" t="n">
        <v>88316</v>
      </c>
      <c r="C1794" s="206" t="s">
        <v>3470</v>
      </c>
      <c r="D1794" s="206" t="s">
        <v>2512</v>
      </c>
      <c r="E1794" s="207" t="s">
        <v>2415</v>
      </c>
      <c r="F1794" s="207" t="s">
        <v>2502</v>
      </c>
      <c r="G1794" s="352" t="n">
        <v>0.14</v>
      </c>
      <c r="H1794" s="253" t="n">
        <f aca="false">VLOOKUP(B1794,'CMP-SIN-SD-10-2023'!A:D,4,0)</f>
        <v>21.91</v>
      </c>
      <c r="I1794" s="253" t="s">
        <v>2417</v>
      </c>
      <c r="J1794" s="220" t="n">
        <f aca="false">TRUNC((H1794*G1794),2)</f>
        <v>3.06</v>
      </c>
      <c r="M1794" s="220" t="n">
        <f aca="false">VLOOKUP(B1794,'CMP-SIN-SD-10-2023'!A:D,4,0)</f>
        <v>21.91</v>
      </c>
      <c r="N1794" s="220" t="n">
        <f aca="false">M1794=H1794</f>
        <v>1</v>
      </c>
      <c r="P1794" s="333" t="s">
        <v>2626</v>
      </c>
    </row>
    <row r="1795" customFormat="false" ht="30" hidden="false" customHeight="false" outlineLevel="0" collapsed="false">
      <c r="A1795" s="351" t="str">
        <f aca="false">IF(O1795&lt;&gt;0,O1795,A1794)</f>
        <v>081181/AGETOP</v>
      </c>
      <c r="B1795" s="205" t="n">
        <v>88267</v>
      </c>
      <c r="C1795" s="206" t="s">
        <v>3470</v>
      </c>
      <c r="D1795" s="206" t="s">
        <v>2927</v>
      </c>
      <c r="E1795" s="207" t="s">
        <v>2415</v>
      </c>
      <c r="F1795" s="207" t="s">
        <v>2502</v>
      </c>
      <c r="G1795" s="352" t="n">
        <v>0.14</v>
      </c>
      <c r="H1795" s="253" t="n">
        <f aca="false">VLOOKUP(B1795,'CMP-SIN-SD-10-2023'!A:D,4,0)</f>
        <v>28.78</v>
      </c>
      <c r="I1795" s="253" t="s">
        <v>2417</v>
      </c>
      <c r="J1795" s="220" t="n">
        <f aca="false">TRUNC((H1795*G1795),2)</f>
        <v>4.02</v>
      </c>
      <c r="M1795" s="220" t="n">
        <f aca="false">VLOOKUP(B1795,'CMP-SIN-SD-10-2023'!A:D,4,0)</f>
        <v>28.78</v>
      </c>
      <c r="N1795" s="220" t="n">
        <f aca="false">M1795=H1795</f>
        <v>1</v>
      </c>
      <c r="P1795" s="333" t="s">
        <v>2626</v>
      </c>
    </row>
    <row r="1796" customFormat="false" ht="15" hidden="false" customHeight="false" outlineLevel="0" collapsed="false">
      <c r="A1796" s="351" t="str">
        <f aca="false">IF(O1796&lt;&gt;0,O1796,A1795)</f>
        <v>081181/AGETOP</v>
      </c>
      <c r="B1796" s="205" t="s">
        <v>3474</v>
      </c>
      <c r="C1796" s="206" t="s">
        <v>3470</v>
      </c>
      <c r="D1796" s="206" t="s">
        <v>3475</v>
      </c>
      <c r="E1796" s="207" t="s">
        <v>2415</v>
      </c>
      <c r="F1796" s="207" t="s">
        <v>2625</v>
      </c>
      <c r="G1796" s="352" t="n">
        <v>1</v>
      </c>
      <c r="H1796" s="253" t="n">
        <v>6.29</v>
      </c>
      <c r="I1796" s="253" t="s">
        <v>2417</v>
      </c>
      <c r="J1796" s="220" t="n">
        <f aca="false">TRUNC((H1796*G1796),2)</f>
        <v>6.29</v>
      </c>
      <c r="M1796" s="220" t="e">
        <f aca="false">VLOOKUP(B1796,'INS-SIN-SD-10-2023'!A:D,4,0)</f>
        <v>#N/A</v>
      </c>
      <c r="N1796" s="220" t="e">
        <f aca="false">M1796=H1796</f>
        <v>#N/A</v>
      </c>
      <c r="P1796" s="333" t="s">
        <v>2626</v>
      </c>
    </row>
    <row r="1797" customFormat="false" ht="15" hidden="false" customHeight="false" outlineLevel="0" collapsed="false">
      <c r="A1797" s="353" t="s">
        <v>741</v>
      </c>
      <c r="B1797" s="354" t="s">
        <v>2411</v>
      </c>
      <c r="C1797" s="355" t="s">
        <v>3476</v>
      </c>
      <c r="D1797" s="355" t="s">
        <v>3470</v>
      </c>
      <c r="E1797" s="356" t="s">
        <v>2430</v>
      </c>
      <c r="F1797" s="356" t="s">
        <v>2415</v>
      </c>
      <c r="G1797" s="357" t="s">
        <v>2416</v>
      </c>
      <c r="H1797" s="358" t="s">
        <v>2417</v>
      </c>
      <c r="I1797" s="350" t="n">
        <f aca="false">SUMIF(A:A,A1797,J:J)</f>
        <v>16.56</v>
      </c>
      <c r="K1797" s="220" t="e">
        <f aca="false">VLOOKUP(A1797,'CMP-SIN-SD-10-2023'!A:D,4,0)</f>
        <v>#N/A</v>
      </c>
      <c r="L1797" s="220" t="e">
        <f aca="false">K1797=I1797</f>
        <v>#N/A</v>
      </c>
      <c r="P1797" s="333" t="s">
        <v>2418</v>
      </c>
    </row>
    <row r="1798" customFormat="false" ht="15" hidden="false" customHeight="false" outlineLevel="0" collapsed="false">
      <c r="A1798" s="351" t="str">
        <f aca="false">IF(O1798&lt;&gt;0,O1798,A1797)</f>
        <v>081182/AGETOP</v>
      </c>
      <c r="B1798" s="205" t="n">
        <v>88316</v>
      </c>
      <c r="C1798" s="206" t="s">
        <v>3470</v>
      </c>
      <c r="D1798" s="206" t="s">
        <v>2512</v>
      </c>
      <c r="E1798" s="207" t="s">
        <v>2415</v>
      </c>
      <c r="F1798" s="207" t="s">
        <v>2502</v>
      </c>
      <c r="G1798" s="352" t="n">
        <v>0.14</v>
      </c>
      <c r="H1798" s="253" t="n">
        <f aca="false">VLOOKUP(B1798,'CMP-SIN-SD-10-2023'!A:D,4,0)</f>
        <v>21.91</v>
      </c>
      <c r="I1798" s="253" t="s">
        <v>2417</v>
      </c>
      <c r="J1798" s="220" t="n">
        <f aca="false">TRUNC((H1798*G1798),2)</f>
        <v>3.06</v>
      </c>
      <c r="M1798" s="220" t="n">
        <f aca="false">VLOOKUP(B1798,'CMP-SIN-SD-10-2023'!A:D,4,0)</f>
        <v>21.91</v>
      </c>
      <c r="N1798" s="220" t="n">
        <f aca="false">M1798=H1798</f>
        <v>1</v>
      </c>
      <c r="P1798" s="333" t="s">
        <v>2626</v>
      </c>
    </row>
    <row r="1799" customFormat="false" ht="30" hidden="false" customHeight="false" outlineLevel="0" collapsed="false">
      <c r="A1799" s="351" t="str">
        <f aca="false">IF(O1799&lt;&gt;0,O1799,A1798)</f>
        <v>081182/AGETOP</v>
      </c>
      <c r="B1799" s="205" t="n">
        <v>88267</v>
      </c>
      <c r="C1799" s="206" t="s">
        <v>3470</v>
      </c>
      <c r="D1799" s="206" t="s">
        <v>2927</v>
      </c>
      <c r="E1799" s="207" t="s">
        <v>2415</v>
      </c>
      <c r="F1799" s="207" t="s">
        <v>2502</v>
      </c>
      <c r="G1799" s="352" t="n">
        <v>0.14</v>
      </c>
      <c r="H1799" s="253" t="n">
        <f aca="false">VLOOKUP(B1799,'CMP-SIN-SD-10-2023'!A:D,4,0)</f>
        <v>28.78</v>
      </c>
      <c r="I1799" s="253" t="s">
        <v>2417</v>
      </c>
      <c r="J1799" s="220" t="n">
        <f aca="false">TRUNC((H1799*G1799),2)</f>
        <v>4.02</v>
      </c>
      <c r="M1799" s="220" t="n">
        <f aca="false">VLOOKUP(B1799,'CMP-SIN-SD-10-2023'!A:D,4,0)</f>
        <v>28.78</v>
      </c>
      <c r="N1799" s="220" t="n">
        <f aca="false">M1799=H1799</f>
        <v>1</v>
      </c>
      <c r="P1799" s="333" t="s">
        <v>2626</v>
      </c>
    </row>
    <row r="1800" customFormat="false" ht="15" hidden="false" customHeight="false" outlineLevel="0" collapsed="false">
      <c r="A1800" s="351" t="str">
        <f aca="false">IF(O1800&lt;&gt;0,O1800,A1799)</f>
        <v>081182/AGETOP</v>
      </c>
      <c r="B1800" s="205" t="s">
        <v>3477</v>
      </c>
      <c r="C1800" s="206" t="s">
        <v>3470</v>
      </c>
      <c r="D1800" s="206" t="s">
        <v>3478</v>
      </c>
      <c r="E1800" s="207" t="s">
        <v>2415</v>
      </c>
      <c r="F1800" s="207" t="s">
        <v>2625</v>
      </c>
      <c r="G1800" s="352" t="n">
        <v>1</v>
      </c>
      <c r="H1800" s="253" t="n">
        <v>9.48</v>
      </c>
      <c r="I1800" s="253" t="s">
        <v>2417</v>
      </c>
      <c r="J1800" s="220" t="n">
        <f aca="false">TRUNC((H1800*G1800),2)</f>
        <v>9.48</v>
      </c>
      <c r="M1800" s="220" t="e">
        <f aca="false">VLOOKUP(B1800,'INS-SIN-SD-10-2023'!A:D,4,0)</f>
        <v>#N/A</v>
      </c>
      <c r="N1800" s="220" t="e">
        <f aca="false">M1800=H1800</f>
        <v>#N/A</v>
      </c>
      <c r="P1800" s="333" t="s">
        <v>2626</v>
      </c>
    </row>
    <row r="1801" customFormat="false" ht="15" hidden="false" customHeight="false" outlineLevel="0" collapsed="false">
      <c r="A1801" s="353" t="s">
        <v>673</v>
      </c>
      <c r="B1801" s="354" t="s">
        <v>2411</v>
      </c>
      <c r="C1801" s="355" t="s">
        <v>3479</v>
      </c>
      <c r="D1801" s="355" t="s">
        <v>3480</v>
      </c>
      <c r="E1801" s="356" t="s">
        <v>2430</v>
      </c>
      <c r="F1801" s="356" t="s">
        <v>2415</v>
      </c>
      <c r="G1801" s="357" t="s">
        <v>2416</v>
      </c>
      <c r="H1801" s="358" t="s">
        <v>2417</v>
      </c>
      <c r="I1801" s="350" t="n">
        <f aca="false">SUMIF(A:A,A1801,J:J)</f>
        <v>15.42</v>
      </c>
      <c r="K1801" s="220" t="e">
        <f aca="false">VLOOKUP(A1801,'CMP-SIN-SD-10-2023'!A:D,4,0)</f>
        <v>#N/A</v>
      </c>
      <c r="L1801" s="220" t="e">
        <f aca="false">K1801=I1801</f>
        <v>#N/A</v>
      </c>
      <c r="P1801" s="333" t="s">
        <v>2418</v>
      </c>
    </row>
    <row r="1802" customFormat="false" ht="15" hidden="false" customHeight="false" outlineLevel="0" collapsed="false">
      <c r="A1802" s="351" t="str">
        <f aca="false">IF(O1802&lt;&gt;0,O1802,A1801)</f>
        <v>081165/AGETOP</v>
      </c>
      <c r="B1802" s="205" t="n">
        <v>88316</v>
      </c>
      <c r="C1802" s="206" t="s">
        <v>3480</v>
      </c>
      <c r="D1802" s="206" t="s">
        <v>2512</v>
      </c>
      <c r="E1802" s="207" t="s">
        <v>2415</v>
      </c>
      <c r="F1802" s="207" t="s">
        <v>2502</v>
      </c>
      <c r="G1802" s="352" t="n">
        <v>0.18</v>
      </c>
      <c r="H1802" s="253" t="n">
        <f aca="false">VLOOKUP(B1802,'CMP-SIN-SD-10-2023'!A:D,4,0)</f>
        <v>21.91</v>
      </c>
      <c r="I1802" s="253" t="s">
        <v>2417</v>
      </c>
      <c r="J1802" s="220" t="n">
        <f aca="false">TRUNC((H1802*G1802),2)</f>
        <v>3.94</v>
      </c>
      <c r="M1802" s="220" t="n">
        <f aca="false">VLOOKUP(B1802,'CMP-SIN-SD-10-2023'!A:D,4,0)</f>
        <v>21.91</v>
      </c>
      <c r="N1802" s="220" t="n">
        <f aca="false">M1802=H1802</f>
        <v>1</v>
      </c>
      <c r="P1802" s="333" t="s">
        <v>2626</v>
      </c>
    </row>
    <row r="1803" customFormat="false" ht="30" hidden="false" customHeight="false" outlineLevel="0" collapsed="false">
      <c r="A1803" s="351" t="str">
        <f aca="false">IF(O1803&lt;&gt;0,O1803,A1802)</f>
        <v>081165/AGETOP</v>
      </c>
      <c r="B1803" s="205" t="n">
        <v>88267</v>
      </c>
      <c r="C1803" s="206" t="s">
        <v>3480</v>
      </c>
      <c r="D1803" s="206" t="s">
        <v>2927</v>
      </c>
      <c r="E1803" s="207" t="s">
        <v>2415</v>
      </c>
      <c r="F1803" s="207" t="s">
        <v>2502</v>
      </c>
      <c r="G1803" s="352" t="n">
        <v>0.18</v>
      </c>
      <c r="H1803" s="253" t="n">
        <f aca="false">VLOOKUP(B1803,'CMP-SIN-SD-10-2023'!A:D,4,0)</f>
        <v>28.78</v>
      </c>
      <c r="I1803" s="253" t="s">
        <v>2417</v>
      </c>
      <c r="J1803" s="220" t="n">
        <f aca="false">TRUNC((H1803*G1803),2)</f>
        <v>5.18</v>
      </c>
      <c r="M1803" s="220" t="n">
        <f aca="false">VLOOKUP(B1803,'CMP-SIN-SD-10-2023'!A:D,4,0)</f>
        <v>28.78</v>
      </c>
      <c r="N1803" s="220" t="n">
        <f aca="false">M1803=H1803</f>
        <v>1</v>
      </c>
      <c r="P1803" s="333" t="s">
        <v>2626</v>
      </c>
    </row>
    <row r="1804" customFormat="false" ht="15" hidden="false" customHeight="false" outlineLevel="0" collapsed="false">
      <c r="A1804" s="351" t="str">
        <f aca="false">IF(O1804&lt;&gt;0,O1804,A1803)</f>
        <v>081165/AGETOP</v>
      </c>
      <c r="B1804" s="205" t="s">
        <v>3481</v>
      </c>
      <c r="C1804" s="206" t="s">
        <v>3480</v>
      </c>
      <c r="D1804" s="206" t="s">
        <v>3482</v>
      </c>
      <c r="E1804" s="207" t="s">
        <v>2415</v>
      </c>
      <c r="F1804" s="207" t="s">
        <v>2625</v>
      </c>
      <c r="G1804" s="352" t="n">
        <v>1</v>
      </c>
      <c r="H1804" s="253" t="n">
        <v>6.3</v>
      </c>
      <c r="I1804" s="253" t="s">
        <v>2417</v>
      </c>
      <c r="J1804" s="220" t="n">
        <f aca="false">TRUNC((H1804*G1804),2)</f>
        <v>6.3</v>
      </c>
      <c r="M1804" s="220" t="e">
        <f aca="false">VLOOKUP(B1804,'INS-SIN-SD-10-2023'!A:D,4,0)</f>
        <v>#N/A</v>
      </c>
      <c r="N1804" s="220" t="e">
        <f aca="false">M1804=H1804</f>
        <v>#N/A</v>
      </c>
      <c r="P1804" s="333" t="s">
        <v>2626</v>
      </c>
    </row>
    <row r="1805" customFormat="false" ht="15" hidden="false" customHeight="false" outlineLevel="0" collapsed="false">
      <c r="A1805" s="353" t="s">
        <v>691</v>
      </c>
      <c r="B1805" s="354" t="s">
        <v>2411</v>
      </c>
      <c r="C1805" s="355" t="s">
        <v>3483</v>
      </c>
      <c r="D1805" s="355" t="s">
        <v>3470</v>
      </c>
      <c r="E1805" s="356" t="s">
        <v>2430</v>
      </c>
      <c r="F1805" s="356" t="s">
        <v>2415</v>
      </c>
      <c r="G1805" s="357" t="s">
        <v>2416</v>
      </c>
      <c r="H1805" s="358" t="s">
        <v>2417</v>
      </c>
      <c r="I1805" s="350" t="n">
        <f aca="false">SUMIF(A:A,A1805,J:J)</f>
        <v>26.12</v>
      </c>
      <c r="K1805" s="220" t="e">
        <f aca="false">VLOOKUP(A1805,'CMP-SIN-SD-10-2023'!A:D,4,0)</f>
        <v>#N/A</v>
      </c>
      <c r="L1805" s="220" t="e">
        <f aca="false">K1805=I1805</f>
        <v>#N/A</v>
      </c>
      <c r="P1805" s="333" t="s">
        <v>2418</v>
      </c>
    </row>
    <row r="1806" customFormat="false" ht="15" hidden="false" customHeight="false" outlineLevel="0" collapsed="false">
      <c r="A1806" s="351" t="str">
        <f aca="false">IF(O1806&lt;&gt;0,O1806,A1805)</f>
        <v>081185/AGETOP</v>
      </c>
      <c r="B1806" s="205" t="n">
        <v>88316</v>
      </c>
      <c r="C1806" s="206" t="s">
        <v>3470</v>
      </c>
      <c r="D1806" s="206" t="s">
        <v>2512</v>
      </c>
      <c r="E1806" s="207" t="s">
        <v>2415</v>
      </c>
      <c r="F1806" s="207" t="s">
        <v>2502</v>
      </c>
      <c r="G1806" s="352" t="n">
        <v>0.185</v>
      </c>
      <c r="H1806" s="253" t="n">
        <f aca="false">VLOOKUP(B1806,'CMP-SIN-SD-10-2023'!A:D,4,0)</f>
        <v>21.91</v>
      </c>
      <c r="I1806" s="253" t="s">
        <v>2417</v>
      </c>
      <c r="J1806" s="220" t="n">
        <f aca="false">TRUNC((H1806*G1806),2)</f>
        <v>4.05</v>
      </c>
      <c r="M1806" s="220" t="n">
        <f aca="false">VLOOKUP(B1806,'CMP-SIN-SD-10-2023'!A:D,4,0)</f>
        <v>21.91</v>
      </c>
      <c r="N1806" s="220" t="n">
        <f aca="false">M1806=H1806</f>
        <v>1</v>
      </c>
      <c r="P1806" s="333" t="s">
        <v>2626</v>
      </c>
    </row>
    <row r="1807" customFormat="false" ht="30" hidden="false" customHeight="false" outlineLevel="0" collapsed="false">
      <c r="A1807" s="351" t="str">
        <f aca="false">IF(O1807&lt;&gt;0,O1807,A1806)</f>
        <v>081185/AGETOP</v>
      </c>
      <c r="B1807" s="205" t="n">
        <v>88267</v>
      </c>
      <c r="C1807" s="206" t="s">
        <v>3470</v>
      </c>
      <c r="D1807" s="206" t="s">
        <v>2927</v>
      </c>
      <c r="E1807" s="207" t="s">
        <v>2415</v>
      </c>
      <c r="F1807" s="207" t="s">
        <v>2502</v>
      </c>
      <c r="G1807" s="352" t="n">
        <v>0.185</v>
      </c>
      <c r="H1807" s="253" t="n">
        <f aca="false">VLOOKUP(B1807,'CMP-SIN-SD-10-2023'!A:D,4,0)</f>
        <v>28.78</v>
      </c>
      <c r="I1807" s="253" t="s">
        <v>2417</v>
      </c>
      <c r="J1807" s="220" t="n">
        <f aca="false">TRUNC((H1807*G1807),2)</f>
        <v>5.32</v>
      </c>
      <c r="M1807" s="220" t="n">
        <f aca="false">VLOOKUP(B1807,'CMP-SIN-SD-10-2023'!A:D,4,0)</f>
        <v>28.78</v>
      </c>
      <c r="N1807" s="220" t="n">
        <f aca="false">M1807=H1807</f>
        <v>1</v>
      </c>
      <c r="P1807" s="333" t="s">
        <v>2626</v>
      </c>
    </row>
    <row r="1808" customFormat="false" ht="15" hidden="false" customHeight="false" outlineLevel="0" collapsed="false">
      <c r="A1808" s="351" t="str">
        <f aca="false">IF(O1808&lt;&gt;0,O1808,A1807)</f>
        <v>081185/AGETOP</v>
      </c>
      <c r="B1808" s="205" t="s">
        <v>3484</v>
      </c>
      <c r="C1808" s="206" t="s">
        <v>3470</v>
      </c>
      <c r="D1808" s="206" t="s">
        <v>3485</v>
      </c>
      <c r="E1808" s="207" t="s">
        <v>2415</v>
      </c>
      <c r="F1808" s="207" t="s">
        <v>2625</v>
      </c>
      <c r="G1808" s="352" t="n">
        <v>1</v>
      </c>
      <c r="H1808" s="253" t="n">
        <v>16.75</v>
      </c>
      <c r="I1808" s="253" t="s">
        <v>2417</v>
      </c>
      <c r="J1808" s="220" t="n">
        <f aca="false">TRUNC((H1808*G1808),2)</f>
        <v>16.75</v>
      </c>
      <c r="M1808" s="220" t="e">
        <f aca="false">VLOOKUP(B1808,'INS-SIN-SD-10-2023'!A:D,4,0)</f>
        <v>#N/A</v>
      </c>
      <c r="N1808" s="220" t="e">
        <f aca="false">M1808=H1808</f>
        <v>#N/A</v>
      </c>
      <c r="P1808" s="333" t="s">
        <v>2626</v>
      </c>
    </row>
    <row r="1809" customFormat="false" ht="30" hidden="false" customHeight="false" outlineLevel="0" collapsed="false">
      <c r="A1809" s="353" t="s">
        <v>719</v>
      </c>
      <c r="B1809" s="354" t="s">
        <v>2411</v>
      </c>
      <c r="C1809" s="355" t="s">
        <v>3486</v>
      </c>
      <c r="D1809" s="355" t="s">
        <v>3089</v>
      </c>
      <c r="E1809" s="356" t="s">
        <v>2430</v>
      </c>
      <c r="F1809" s="356" t="s">
        <v>2415</v>
      </c>
      <c r="G1809" s="357" t="s">
        <v>2416</v>
      </c>
      <c r="H1809" s="358" t="s">
        <v>2417</v>
      </c>
      <c r="I1809" s="350" t="n">
        <f aca="false">SUMIF(A:A,A1809,J:J)</f>
        <v>33.66</v>
      </c>
      <c r="K1809" s="220" t="e">
        <f aca="false">VLOOKUP(A1809,'CMP-SIN-SD-10-2023'!A:D,4,0)</f>
        <v>#N/A</v>
      </c>
      <c r="L1809" s="220" t="e">
        <f aca="false">K1809=I1809</f>
        <v>#N/A</v>
      </c>
      <c r="P1809" s="333" t="s">
        <v>2418</v>
      </c>
    </row>
    <row r="1810" customFormat="false" ht="15" hidden="false" customHeight="false" outlineLevel="0" collapsed="false">
      <c r="A1810" s="351" t="str">
        <f aca="false">IF(O1810&lt;&gt;0,O1810,A1809)</f>
        <v>01090/ORSE</v>
      </c>
      <c r="B1810" s="205" t="n">
        <v>88316</v>
      </c>
      <c r="C1810" s="206" t="s">
        <v>3089</v>
      </c>
      <c r="D1810" s="206" t="s">
        <v>2512</v>
      </c>
      <c r="E1810" s="207" t="s">
        <v>2415</v>
      </c>
      <c r="F1810" s="207" t="s">
        <v>2502</v>
      </c>
      <c r="G1810" s="352" t="n">
        <v>0.33</v>
      </c>
      <c r="H1810" s="253" t="n">
        <f aca="false">VLOOKUP(B1810,'CMP-SIN-SD-10-2023'!A:D,4,0)</f>
        <v>21.91</v>
      </c>
      <c r="I1810" s="253" t="s">
        <v>2417</v>
      </c>
      <c r="J1810" s="220" t="n">
        <f aca="false">TRUNC((H1810*G1810),2)</f>
        <v>7.23</v>
      </c>
      <c r="M1810" s="220" t="n">
        <f aca="false">VLOOKUP(B1810,'CMP-SIN-SD-10-2023'!A:D,4,0)</f>
        <v>21.91</v>
      </c>
      <c r="N1810" s="220" t="n">
        <f aca="false">M1810=H1810</f>
        <v>1</v>
      </c>
      <c r="P1810" s="333" t="s">
        <v>2614</v>
      </c>
    </row>
    <row r="1811" customFormat="false" ht="30" hidden="false" customHeight="false" outlineLevel="0" collapsed="false">
      <c r="A1811" s="351" t="str">
        <f aca="false">IF(O1811&lt;&gt;0,O1811,A1810)</f>
        <v>01090/ORSE</v>
      </c>
      <c r="B1811" s="205" t="n">
        <v>88267</v>
      </c>
      <c r="C1811" s="206" t="s">
        <v>3089</v>
      </c>
      <c r="D1811" s="206" t="s">
        <v>2927</v>
      </c>
      <c r="E1811" s="207" t="s">
        <v>2415</v>
      </c>
      <c r="F1811" s="207" t="s">
        <v>2502</v>
      </c>
      <c r="G1811" s="352" t="n">
        <v>0.33</v>
      </c>
      <c r="H1811" s="253" t="n">
        <f aca="false">VLOOKUP(B1811,'CMP-SIN-SD-10-2023'!A:D,4,0)</f>
        <v>28.78</v>
      </c>
      <c r="I1811" s="253" t="s">
        <v>2417</v>
      </c>
      <c r="J1811" s="220" t="n">
        <f aca="false">TRUNC((H1811*G1811),2)</f>
        <v>9.49</v>
      </c>
      <c r="M1811" s="220" t="n">
        <f aca="false">VLOOKUP(B1811,'CMP-SIN-SD-10-2023'!A:D,4,0)</f>
        <v>28.78</v>
      </c>
      <c r="N1811" s="220" t="n">
        <f aca="false">M1811=H1811</f>
        <v>1</v>
      </c>
      <c r="P1811" s="333" t="s">
        <v>2614</v>
      </c>
    </row>
    <row r="1812" customFormat="false" ht="15" hidden="false" customHeight="false" outlineLevel="0" collapsed="false">
      <c r="A1812" s="351" t="str">
        <f aca="false">IF(O1812&lt;&gt;0,O1812,A1811)</f>
        <v>01090/ORSE</v>
      </c>
      <c r="B1812" s="205" t="s">
        <v>3487</v>
      </c>
      <c r="C1812" s="206" t="s">
        <v>3089</v>
      </c>
      <c r="D1812" s="206" t="s">
        <v>3488</v>
      </c>
      <c r="E1812" s="207" t="s">
        <v>2415</v>
      </c>
      <c r="F1812" s="207" t="s">
        <v>2515</v>
      </c>
      <c r="G1812" s="352" t="n">
        <v>0.01</v>
      </c>
      <c r="H1812" s="253" t="n">
        <v>54.73</v>
      </c>
      <c r="I1812" s="253" t="s">
        <v>2417</v>
      </c>
      <c r="J1812" s="220" t="n">
        <f aca="false">TRUNC((H1812*G1812),2)</f>
        <v>0.54</v>
      </c>
      <c r="M1812" s="220" t="e">
        <f aca="false">VLOOKUP(B1812,'INS-SIN-SD-10-2023'!A:D,4,0)</f>
        <v>#N/A</v>
      </c>
      <c r="N1812" s="220" t="e">
        <f aca="false">M1812=H1812</f>
        <v>#N/A</v>
      </c>
      <c r="P1812" s="333" t="s">
        <v>2614</v>
      </c>
    </row>
    <row r="1813" customFormat="false" ht="15" hidden="false" customHeight="false" outlineLevel="0" collapsed="false">
      <c r="A1813" s="351" t="str">
        <f aca="false">IF(O1813&lt;&gt;0,O1813,A1812)</f>
        <v>01090/ORSE</v>
      </c>
      <c r="B1813" s="205" t="s">
        <v>3489</v>
      </c>
      <c r="C1813" s="206" t="s">
        <v>3089</v>
      </c>
      <c r="D1813" s="206" t="s">
        <v>3490</v>
      </c>
      <c r="E1813" s="207" t="s">
        <v>2415</v>
      </c>
      <c r="F1813" s="207" t="s">
        <v>2712</v>
      </c>
      <c r="G1813" s="352" t="n">
        <v>0.077</v>
      </c>
      <c r="H1813" s="253" t="n">
        <v>40.4</v>
      </c>
      <c r="I1813" s="253" t="s">
        <v>2417</v>
      </c>
      <c r="J1813" s="220" t="n">
        <f aca="false">TRUNC((H1813*G1813),2)</f>
        <v>3.11</v>
      </c>
      <c r="M1813" s="220" t="e">
        <f aca="false">VLOOKUP(B1813,'INS-SIN-SD-10-2023'!A:D,4,0)</f>
        <v>#N/A</v>
      </c>
      <c r="N1813" s="220" t="e">
        <f aca="false">M1813=H1813</f>
        <v>#N/A</v>
      </c>
      <c r="P1813" s="333" t="s">
        <v>2614</v>
      </c>
    </row>
    <row r="1814" customFormat="false" ht="30" hidden="false" customHeight="false" outlineLevel="0" collapsed="false">
      <c r="A1814" s="351" t="str">
        <f aca="false">IF(O1814&lt;&gt;0,O1814,A1813)</f>
        <v>01090/ORSE</v>
      </c>
      <c r="B1814" s="205" t="s">
        <v>3491</v>
      </c>
      <c r="C1814" s="206" t="s">
        <v>3089</v>
      </c>
      <c r="D1814" s="206" t="s">
        <v>3492</v>
      </c>
      <c r="E1814" s="207" t="s">
        <v>2415</v>
      </c>
      <c r="F1814" s="207" t="s">
        <v>2430</v>
      </c>
      <c r="G1814" s="352" t="n">
        <v>1</v>
      </c>
      <c r="H1814" s="253" t="n">
        <v>13.29</v>
      </c>
      <c r="I1814" s="253" t="s">
        <v>2417</v>
      </c>
      <c r="J1814" s="220" t="n">
        <f aca="false">TRUNC((H1814*G1814),2)</f>
        <v>13.29</v>
      </c>
      <c r="M1814" s="220" t="e">
        <f aca="false">VLOOKUP(B1814,'INS-SIN-SD-10-2023'!A:D,4,0)</f>
        <v>#N/A</v>
      </c>
      <c r="N1814" s="220" t="e">
        <f aca="false">M1814=H1814</f>
        <v>#N/A</v>
      </c>
      <c r="P1814" s="333" t="s">
        <v>2614</v>
      </c>
    </row>
    <row r="1815" customFormat="false" ht="15" hidden="false" customHeight="false" outlineLevel="0" collapsed="false">
      <c r="A1815" s="351" t="str">
        <f aca="false">IF(O1815&lt;&gt;0,O1815,A1814)</f>
        <v>01090/ORSE</v>
      </c>
      <c r="B1815" s="205" t="s">
        <v>3156</v>
      </c>
      <c r="C1815" s="206" t="s">
        <v>3089</v>
      </c>
      <c r="D1815" s="206" t="s">
        <v>3157</v>
      </c>
      <c r="E1815" s="207" t="s">
        <v>2415</v>
      </c>
      <c r="F1815" s="207" t="s">
        <v>2430</v>
      </c>
      <c r="G1815" s="352" t="n">
        <v>0</v>
      </c>
      <c r="H1815" s="253" t="n">
        <v>28.9</v>
      </c>
      <c r="I1815" s="253" t="s">
        <v>2417</v>
      </c>
      <c r="J1815" s="220" t="n">
        <f aca="false">TRUNC((H1815*G1815),2)</f>
        <v>0</v>
      </c>
      <c r="M1815" s="220" t="e">
        <f aca="false">VLOOKUP(B1815,'INS-SIN-SD-10-2023'!A:D,4,0)</f>
        <v>#N/A</v>
      </c>
      <c r="N1815" s="220" t="e">
        <f aca="false">M1815=H1815</f>
        <v>#N/A</v>
      </c>
      <c r="P1815" s="333" t="s">
        <v>2614</v>
      </c>
    </row>
    <row r="1816" customFormat="false" ht="15" hidden="false" customHeight="false" outlineLevel="0" collapsed="false">
      <c r="A1816" s="351" t="str">
        <f aca="false">IF(O1816&lt;&gt;0,O1816,A1815)</f>
        <v>01090/ORSE</v>
      </c>
      <c r="B1816" s="205" t="s">
        <v>3158</v>
      </c>
      <c r="C1816" s="206" t="s">
        <v>3089</v>
      </c>
      <c r="D1816" s="206" t="s">
        <v>3159</v>
      </c>
      <c r="E1816" s="207" t="s">
        <v>2415</v>
      </c>
      <c r="F1816" s="207" t="s">
        <v>2430</v>
      </c>
      <c r="G1816" s="352" t="n">
        <v>0</v>
      </c>
      <c r="H1816" s="253" t="n">
        <v>44.69</v>
      </c>
      <c r="I1816" s="253" t="s">
        <v>2417</v>
      </c>
      <c r="J1816" s="220" t="n">
        <f aca="false">TRUNC((H1816*G1816),2)</f>
        <v>0</v>
      </c>
      <c r="M1816" s="220" t="e">
        <f aca="false">VLOOKUP(B1816,'INS-SIN-SD-10-2023'!A:D,4,0)</f>
        <v>#N/A</v>
      </c>
      <c r="N1816" s="220" t="e">
        <f aca="false">M1816=H1816</f>
        <v>#N/A</v>
      </c>
      <c r="P1816" s="333" t="s">
        <v>2614</v>
      </c>
    </row>
    <row r="1817" customFormat="false" ht="15" hidden="false" customHeight="false" outlineLevel="0" collapsed="false">
      <c r="A1817" s="353" t="s">
        <v>699</v>
      </c>
      <c r="B1817" s="354" t="s">
        <v>2411</v>
      </c>
      <c r="C1817" s="355" t="s">
        <v>3493</v>
      </c>
      <c r="D1817" s="355" t="s">
        <v>2622</v>
      </c>
      <c r="E1817" s="356" t="s">
        <v>2430</v>
      </c>
      <c r="F1817" s="356" t="s">
        <v>2415</v>
      </c>
      <c r="G1817" s="357" t="s">
        <v>2416</v>
      </c>
      <c r="H1817" s="358" t="s">
        <v>2417</v>
      </c>
      <c r="I1817" s="350" t="n">
        <f aca="false">SUMIF(A:A,A1817,J:J)</f>
        <v>45.64</v>
      </c>
      <c r="K1817" s="220" t="e">
        <f aca="false">VLOOKUP(A1817,'CMP-SIN-SD-10-2023'!A:D,4,0)</f>
        <v>#N/A</v>
      </c>
      <c r="L1817" s="220" t="e">
        <f aca="false">K1817=I1817</f>
        <v>#N/A</v>
      </c>
      <c r="P1817" s="333" t="s">
        <v>2418</v>
      </c>
    </row>
    <row r="1818" customFormat="false" ht="15" hidden="false" customHeight="false" outlineLevel="0" collapsed="false">
      <c r="A1818" s="351" t="str">
        <f aca="false">IF(O1818&lt;&gt;0,O1818,A1817)</f>
        <v>081187/AGETOP</v>
      </c>
      <c r="B1818" s="205" t="n">
        <v>88316</v>
      </c>
      <c r="C1818" s="206" t="s">
        <v>2622</v>
      </c>
      <c r="D1818" s="206" t="s">
        <v>2512</v>
      </c>
      <c r="E1818" s="207" t="s">
        <v>2415</v>
      </c>
      <c r="F1818" s="207" t="s">
        <v>2502</v>
      </c>
      <c r="G1818" s="352" t="n">
        <v>0.23</v>
      </c>
      <c r="H1818" s="253" t="n">
        <f aca="false">VLOOKUP(B1818,'CMP-SIN-SD-10-2023'!A:D,4,0)</f>
        <v>21.91</v>
      </c>
      <c r="I1818" s="253" t="s">
        <v>2417</v>
      </c>
      <c r="J1818" s="220" t="n">
        <f aca="false">TRUNC((H1818*G1818),2)</f>
        <v>5.03</v>
      </c>
      <c r="M1818" s="220" t="n">
        <f aca="false">VLOOKUP(B1818,'CMP-SIN-SD-10-2023'!A:D,4,0)</f>
        <v>21.91</v>
      </c>
      <c r="N1818" s="220" t="n">
        <f aca="false">M1818=H1818</f>
        <v>1</v>
      </c>
      <c r="P1818" s="333" t="s">
        <v>2626</v>
      </c>
    </row>
    <row r="1819" customFormat="false" ht="30" hidden="false" customHeight="false" outlineLevel="0" collapsed="false">
      <c r="A1819" s="351" t="str">
        <f aca="false">IF(O1819&lt;&gt;0,O1819,A1818)</f>
        <v>081187/AGETOP</v>
      </c>
      <c r="B1819" s="205" t="n">
        <v>88267</v>
      </c>
      <c r="C1819" s="206" t="s">
        <v>2622</v>
      </c>
      <c r="D1819" s="206" t="s">
        <v>2927</v>
      </c>
      <c r="E1819" s="207" t="s">
        <v>2415</v>
      </c>
      <c r="F1819" s="207" t="s">
        <v>2502</v>
      </c>
      <c r="G1819" s="352" t="n">
        <v>0.23</v>
      </c>
      <c r="H1819" s="253" t="n">
        <f aca="false">VLOOKUP(B1819,'CMP-SIN-SD-10-2023'!A:D,4,0)</f>
        <v>28.78</v>
      </c>
      <c r="I1819" s="253" t="s">
        <v>2417</v>
      </c>
      <c r="J1819" s="220" t="n">
        <f aca="false">TRUNC((H1819*G1819),2)</f>
        <v>6.61</v>
      </c>
      <c r="M1819" s="220" t="n">
        <f aca="false">VLOOKUP(B1819,'CMP-SIN-SD-10-2023'!A:D,4,0)</f>
        <v>28.78</v>
      </c>
      <c r="N1819" s="220" t="n">
        <f aca="false">M1819=H1819</f>
        <v>1</v>
      </c>
      <c r="P1819" s="333" t="s">
        <v>2626</v>
      </c>
    </row>
    <row r="1820" customFormat="false" ht="15" hidden="false" customHeight="false" outlineLevel="0" collapsed="false">
      <c r="A1820" s="351" t="str">
        <f aca="false">IF(O1820&lt;&gt;0,O1820,A1819)</f>
        <v>081187/AGETOP</v>
      </c>
      <c r="B1820" s="205" t="s">
        <v>3494</v>
      </c>
      <c r="C1820" s="206" t="s">
        <v>2622</v>
      </c>
      <c r="D1820" s="206" t="s">
        <v>3495</v>
      </c>
      <c r="E1820" s="207" t="s">
        <v>2415</v>
      </c>
      <c r="F1820" s="207" t="s">
        <v>2625</v>
      </c>
      <c r="G1820" s="352" t="n">
        <v>1</v>
      </c>
      <c r="H1820" s="253" t="n">
        <v>34</v>
      </c>
      <c r="I1820" s="253" t="s">
        <v>2417</v>
      </c>
      <c r="J1820" s="220" t="n">
        <f aca="false">TRUNC((H1820*G1820),2)</f>
        <v>34</v>
      </c>
      <c r="M1820" s="220" t="e">
        <f aca="false">VLOOKUP(B1820,'INS-SIN-SD-10-2023'!A:D,4,0)</f>
        <v>#N/A</v>
      </c>
      <c r="N1820" s="220" t="e">
        <f aca="false">M1820=H1820</f>
        <v>#N/A</v>
      </c>
      <c r="P1820" s="333" t="s">
        <v>2626</v>
      </c>
    </row>
    <row r="1821" customFormat="false" ht="15" hidden="false" customHeight="false" outlineLevel="0" collapsed="false">
      <c r="A1821" s="353" t="s">
        <v>677</v>
      </c>
      <c r="B1821" s="354" t="s">
        <v>2411</v>
      </c>
      <c r="C1821" s="355" t="s">
        <v>3496</v>
      </c>
      <c r="D1821" s="355" t="s">
        <v>3497</v>
      </c>
      <c r="E1821" s="356" t="s">
        <v>2430</v>
      </c>
      <c r="F1821" s="356" t="s">
        <v>2415</v>
      </c>
      <c r="G1821" s="357" t="s">
        <v>2416</v>
      </c>
      <c r="H1821" s="358" t="s">
        <v>2417</v>
      </c>
      <c r="I1821" s="350" t="n">
        <f aca="false">SUMIF(A:A,A1821,J:J)</f>
        <v>72.52</v>
      </c>
      <c r="K1821" s="220" t="e">
        <f aca="false">VLOOKUP(A1821,'CMP-SIN-SD-10-2023'!A:D,4,0)</f>
        <v>#N/A</v>
      </c>
      <c r="L1821" s="220" t="e">
        <f aca="false">K1821=I1821</f>
        <v>#N/A</v>
      </c>
      <c r="P1821" s="333" t="s">
        <v>2418</v>
      </c>
    </row>
    <row r="1822" customFormat="false" ht="15" hidden="false" customHeight="false" outlineLevel="0" collapsed="false">
      <c r="A1822" s="351" t="str">
        <f aca="false">IF(O1822&lt;&gt;0,O1822,A1821)</f>
        <v>081168/AGETOP</v>
      </c>
      <c r="B1822" s="205" t="n">
        <v>88316</v>
      </c>
      <c r="C1822" s="206" t="s">
        <v>3497</v>
      </c>
      <c r="D1822" s="206" t="s">
        <v>2512</v>
      </c>
      <c r="E1822" s="207" t="s">
        <v>2415</v>
      </c>
      <c r="F1822" s="207" t="s">
        <v>2502</v>
      </c>
      <c r="G1822" s="352" t="n">
        <v>0.23</v>
      </c>
      <c r="H1822" s="253" t="n">
        <f aca="false">VLOOKUP(B1822,'CMP-SIN-SD-10-2023'!A:D,4,0)</f>
        <v>21.91</v>
      </c>
      <c r="I1822" s="253" t="s">
        <v>2417</v>
      </c>
      <c r="J1822" s="220" t="n">
        <f aca="false">TRUNC((H1822*G1822),2)</f>
        <v>5.03</v>
      </c>
      <c r="M1822" s="220" t="n">
        <f aca="false">VLOOKUP(B1822,'CMP-SIN-SD-10-2023'!A:D,4,0)</f>
        <v>21.91</v>
      </c>
      <c r="N1822" s="220" t="n">
        <f aca="false">M1822=H1822</f>
        <v>1</v>
      </c>
      <c r="P1822" s="333" t="s">
        <v>2626</v>
      </c>
    </row>
    <row r="1823" customFormat="false" ht="30" hidden="false" customHeight="false" outlineLevel="0" collapsed="false">
      <c r="A1823" s="351" t="str">
        <f aca="false">IF(O1823&lt;&gt;0,O1823,A1822)</f>
        <v>081168/AGETOP</v>
      </c>
      <c r="B1823" s="205" t="n">
        <v>88267</v>
      </c>
      <c r="C1823" s="206" t="s">
        <v>3497</v>
      </c>
      <c r="D1823" s="206" t="s">
        <v>2927</v>
      </c>
      <c r="E1823" s="207" t="s">
        <v>2415</v>
      </c>
      <c r="F1823" s="207" t="s">
        <v>2502</v>
      </c>
      <c r="G1823" s="352" t="n">
        <v>0.23</v>
      </c>
      <c r="H1823" s="253" t="n">
        <f aca="false">VLOOKUP(B1823,'CMP-SIN-SD-10-2023'!A:D,4,0)</f>
        <v>28.78</v>
      </c>
      <c r="I1823" s="253" t="s">
        <v>2417</v>
      </c>
      <c r="J1823" s="220" t="n">
        <f aca="false">TRUNC((H1823*G1823),2)</f>
        <v>6.61</v>
      </c>
      <c r="M1823" s="220" t="n">
        <f aca="false">VLOOKUP(B1823,'CMP-SIN-SD-10-2023'!A:D,4,0)</f>
        <v>28.78</v>
      </c>
      <c r="N1823" s="220" t="n">
        <f aca="false">M1823=H1823</f>
        <v>1</v>
      </c>
      <c r="P1823" s="333" t="s">
        <v>2626</v>
      </c>
    </row>
    <row r="1824" customFormat="false" ht="15" hidden="false" customHeight="false" outlineLevel="0" collapsed="false">
      <c r="A1824" s="351" t="str">
        <f aca="false">IF(O1824&lt;&gt;0,O1824,A1823)</f>
        <v>081168/AGETOP</v>
      </c>
      <c r="B1824" s="205" t="s">
        <v>3498</v>
      </c>
      <c r="C1824" s="206" t="s">
        <v>3497</v>
      </c>
      <c r="D1824" s="206" t="s">
        <v>3499</v>
      </c>
      <c r="E1824" s="207" t="s">
        <v>2415</v>
      </c>
      <c r="F1824" s="207" t="s">
        <v>2625</v>
      </c>
      <c r="G1824" s="352" t="n">
        <v>1</v>
      </c>
      <c r="H1824" s="253" t="n">
        <v>60.88</v>
      </c>
      <c r="I1824" s="253" t="s">
        <v>2417</v>
      </c>
      <c r="J1824" s="220" t="n">
        <f aca="false">TRUNC((H1824*G1824),2)</f>
        <v>60.88</v>
      </c>
      <c r="M1824" s="220" t="e">
        <f aca="false">VLOOKUP(B1824,'INS-SIN-SD-10-2023'!A:D,4,0)</f>
        <v>#N/A</v>
      </c>
      <c r="N1824" s="220" t="e">
        <f aca="false">M1824=H1824</f>
        <v>#N/A</v>
      </c>
      <c r="P1824" s="333" t="s">
        <v>2626</v>
      </c>
    </row>
    <row r="1825" customFormat="false" ht="45" hidden="false" customHeight="false" outlineLevel="0" collapsed="false">
      <c r="A1825" s="353" t="n">
        <v>89505</v>
      </c>
      <c r="B1825" s="354" t="s">
        <v>2411</v>
      </c>
      <c r="C1825" s="355" t="s">
        <v>3500</v>
      </c>
      <c r="D1825" s="355" t="s">
        <v>3411</v>
      </c>
      <c r="E1825" s="356" t="s">
        <v>2430</v>
      </c>
      <c r="F1825" s="356" t="s">
        <v>2415</v>
      </c>
      <c r="G1825" s="357" t="s">
        <v>2416</v>
      </c>
      <c r="H1825" s="358" t="s">
        <v>2417</v>
      </c>
      <c r="I1825" s="350" t="n">
        <f aca="false">SUMIF(A:A,A1825,J:J)</f>
        <v>40.66</v>
      </c>
      <c r="K1825" s="220" t="n">
        <f aca="false">VLOOKUP(A1825,'CMP-SIN-SD-10-2023'!A:D,4,0)</f>
        <v>40.66</v>
      </c>
      <c r="L1825" s="220" t="n">
        <f aca="false">K1825=I1825</f>
        <v>1</v>
      </c>
      <c r="P1825" s="333" t="s">
        <v>2418</v>
      </c>
    </row>
    <row r="1826" customFormat="false" ht="30" hidden="false" customHeight="false" outlineLevel="0" collapsed="false">
      <c r="A1826" s="351" t="n">
        <f aca="false">IF(O1826&lt;&gt;0,O1826,A1825)</f>
        <v>89505</v>
      </c>
      <c r="B1826" s="205" t="n">
        <v>88248</v>
      </c>
      <c r="C1826" s="206" t="s">
        <v>3411</v>
      </c>
      <c r="D1826" s="206" t="s">
        <v>3412</v>
      </c>
      <c r="E1826" s="207" t="s">
        <v>2415</v>
      </c>
      <c r="F1826" s="207" t="s">
        <v>2502</v>
      </c>
      <c r="G1826" s="352" t="n">
        <v>0.1506</v>
      </c>
      <c r="H1826" s="253" t="n">
        <f aca="false">VLOOKUP(B1826,'CMP-SIN-SD-10-2023'!A:D,4,0)</f>
        <v>22.17</v>
      </c>
      <c r="I1826" s="253" t="s">
        <v>2417</v>
      </c>
      <c r="J1826" s="220" t="n">
        <f aca="false">TRUNC((H1826*G1826),2)</f>
        <v>3.33</v>
      </c>
      <c r="M1826" s="220" t="n">
        <f aca="false">VLOOKUP(B1826,'CMP-SIN-SD-10-2023'!A:D,4,0)</f>
        <v>22.17</v>
      </c>
      <c r="N1826" s="220" t="n">
        <f aca="false">M1826=H1826</f>
        <v>1</v>
      </c>
      <c r="P1826" s="333" t="s">
        <v>2418</v>
      </c>
    </row>
    <row r="1827" customFormat="false" ht="30" hidden="false" customHeight="false" outlineLevel="0" collapsed="false">
      <c r="A1827" s="351" t="n">
        <f aca="false">IF(O1827&lt;&gt;0,O1827,A1826)</f>
        <v>89505</v>
      </c>
      <c r="B1827" s="205" t="n">
        <v>88267</v>
      </c>
      <c r="C1827" s="206" t="s">
        <v>3411</v>
      </c>
      <c r="D1827" s="206" t="s">
        <v>2927</v>
      </c>
      <c r="E1827" s="207" t="s">
        <v>2415</v>
      </c>
      <c r="F1827" s="207" t="s">
        <v>2502</v>
      </c>
      <c r="G1827" s="352" t="n">
        <v>0.1506</v>
      </c>
      <c r="H1827" s="253" t="n">
        <f aca="false">VLOOKUP(B1827,'CMP-SIN-SD-10-2023'!A:D,4,0)</f>
        <v>28.78</v>
      </c>
      <c r="I1827" s="253" t="s">
        <v>2417</v>
      </c>
      <c r="J1827" s="220" t="n">
        <f aca="false">TRUNC((H1827*G1827),2)</f>
        <v>4.33</v>
      </c>
      <c r="M1827" s="220" t="n">
        <f aca="false">VLOOKUP(B1827,'CMP-SIN-SD-10-2023'!A:D,4,0)</f>
        <v>28.78</v>
      </c>
      <c r="N1827" s="220" t="n">
        <f aca="false">M1827=H1827</f>
        <v>1</v>
      </c>
      <c r="P1827" s="333" t="s">
        <v>2418</v>
      </c>
    </row>
    <row r="1828" customFormat="false" ht="15" hidden="false" customHeight="false" outlineLevel="0" collapsed="false">
      <c r="A1828" s="351" t="n">
        <f aca="false">IF(O1828&lt;&gt;0,O1828,A1827)</f>
        <v>89505</v>
      </c>
      <c r="B1828" s="205" t="n">
        <v>122</v>
      </c>
      <c r="C1828" s="206" t="s">
        <v>3411</v>
      </c>
      <c r="D1828" s="206" t="s">
        <v>3422</v>
      </c>
      <c r="E1828" s="207" t="s">
        <v>2415</v>
      </c>
      <c r="F1828" s="207" t="s">
        <v>2430</v>
      </c>
      <c r="G1828" s="352" t="n">
        <v>0.0212</v>
      </c>
      <c r="H1828" s="253" t="n">
        <f aca="false">VLOOKUP(B1828,'INS-SIN-SD-10-2023'!A:D,4,0)</f>
        <v>66.86</v>
      </c>
      <c r="I1828" s="253" t="s">
        <v>2417</v>
      </c>
      <c r="J1828" s="220" t="n">
        <f aca="false">TRUNC((H1828*G1828),2)</f>
        <v>1.41</v>
      </c>
      <c r="M1828" s="220" t="n">
        <f aca="false">VLOOKUP(B1828,'INS-SIN-SD-10-2023'!A:D,4,0)</f>
        <v>66.86</v>
      </c>
      <c r="N1828" s="220" t="n">
        <f aca="false">M1828=H1828</f>
        <v>1</v>
      </c>
      <c r="P1828" s="333" t="s">
        <v>2492</v>
      </c>
    </row>
    <row r="1829" customFormat="false" ht="30" hidden="false" customHeight="false" outlineLevel="0" collapsed="false">
      <c r="A1829" s="351" t="n">
        <f aca="false">IF(O1829&lt;&gt;0,O1829,A1828)</f>
        <v>89505</v>
      </c>
      <c r="B1829" s="205" t="n">
        <v>3539</v>
      </c>
      <c r="C1829" s="206" t="s">
        <v>3411</v>
      </c>
      <c r="D1829" s="206" t="s">
        <v>3501</v>
      </c>
      <c r="E1829" s="207" t="s">
        <v>2415</v>
      </c>
      <c r="F1829" s="207" t="s">
        <v>2430</v>
      </c>
      <c r="G1829" s="352" t="n">
        <v>1</v>
      </c>
      <c r="H1829" s="253" t="n">
        <f aca="false">VLOOKUP(B1829,'INS-SIN-SD-10-2023'!A:D,4,0)</f>
        <v>29.27</v>
      </c>
      <c r="I1829" s="253" t="s">
        <v>2417</v>
      </c>
      <c r="J1829" s="220" t="n">
        <f aca="false">TRUNC((H1829*G1829),2)</f>
        <v>29.27</v>
      </c>
      <c r="M1829" s="220" t="n">
        <f aca="false">VLOOKUP(B1829,'INS-SIN-SD-10-2023'!A:D,4,0)</f>
        <v>29.27</v>
      </c>
      <c r="N1829" s="220" t="n">
        <f aca="false">M1829=H1829</f>
        <v>1</v>
      </c>
      <c r="P1829" s="333" t="s">
        <v>2492</v>
      </c>
    </row>
    <row r="1830" customFormat="false" ht="15" hidden="false" customHeight="false" outlineLevel="0" collapsed="false">
      <c r="A1830" s="351" t="n">
        <f aca="false">IF(O1830&lt;&gt;0,O1830,A1829)</f>
        <v>89505</v>
      </c>
      <c r="B1830" s="205" t="n">
        <v>20083</v>
      </c>
      <c r="C1830" s="206" t="s">
        <v>3411</v>
      </c>
      <c r="D1830" s="206" t="s">
        <v>3423</v>
      </c>
      <c r="E1830" s="207" t="s">
        <v>2415</v>
      </c>
      <c r="F1830" s="207" t="s">
        <v>2430</v>
      </c>
      <c r="G1830" s="352" t="n">
        <v>0.03</v>
      </c>
      <c r="H1830" s="253" t="n">
        <f aca="false">VLOOKUP(B1830,'INS-SIN-SD-10-2023'!A:D,4,0)</f>
        <v>75.75</v>
      </c>
      <c r="I1830" s="253" t="s">
        <v>2417</v>
      </c>
      <c r="J1830" s="220" t="n">
        <f aca="false">TRUNC((H1830*G1830),2)</f>
        <v>2.27</v>
      </c>
      <c r="M1830" s="220" t="n">
        <f aca="false">VLOOKUP(B1830,'INS-SIN-SD-10-2023'!A:D,4,0)</f>
        <v>75.75</v>
      </c>
      <c r="N1830" s="220" t="n">
        <f aca="false">M1830=H1830</f>
        <v>1</v>
      </c>
      <c r="P1830" s="333" t="s">
        <v>2492</v>
      </c>
    </row>
    <row r="1831" customFormat="false" ht="15" hidden="false" customHeight="false" outlineLevel="0" collapsed="false">
      <c r="A1831" s="351" t="n">
        <f aca="false">IF(O1831&lt;&gt;0,O1831,A1830)</f>
        <v>89505</v>
      </c>
      <c r="B1831" s="205" t="n">
        <v>38383</v>
      </c>
      <c r="C1831" s="206" t="s">
        <v>3411</v>
      </c>
      <c r="D1831" s="206" t="s">
        <v>3414</v>
      </c>
      <c r="E1831" s="207" t="s">
        <v>2415</v>
      </c>
      <c r="F1831" s="207" t="s">
        <v>2430</v>
      </c>
      <c r="G1831" s="352" t="n">
        <v>0.0222</v>
      </c>
      <c r="H1831" s="253" t="n">
        <f aca="false">VLOOKUP(B1831,'INS-SIN-SD-10-2023'!A:D,4,0)</f>
        <v>2.27</v>
      </c>
      <c r="I1831" s="253" t="s">
        <v>2417</v>
      </c>
      <c r="J1831" s="220" t="n">
        <f aca="false">TRUNC((H1831*G1831),2)</f>
        <v>0.05</v>
      </c>
      <c r="M1831" s="220" t="n">
        <f aca="false">VLOOKUP(B1831,'INS-SIN-SD-10-2023'!A:D,4,0)</f>
        <v>2.27</v>
      </c>
      <c r="N1831" s="220" t="n">
        <f aca="false">M1831=H1831</f>
        <v>1</v>
      </c>
      <c r="P1831" s="333" t="s">
        <v>2492</v>
      </c>
    </row>
    <row r="1832" customFormat="false" ht="45" hidden="false" customHeight="false" outlineLevel="0" collapsed="false">
      <c r="A1832" s="353" t="n">
        <v>89513</v>
      </c>
      <c r="B1832" s="354" t="s">
        <v>2411</v>
      </c>
      <c r="C1832" s="355" t="s">
        <v>3502</v>
      </c>
      <c r="D1832" s="355" t="s">
        <v>3411</v>
      </c>
      <c r="E1832" s="356" t="s">
        <v>2430</v>
      </c>
      <c r="F1832" s="356" t="s">
        <v>2415</v>
      </c>
      <c r="G1832" s="357" t="s">
        <v>2416</v>
      </c>
      <c r="H1832" s="358" t="s">
        <v>2417</v>
      </c>
      <c r="I1832" s="350" t="n">
        <f aca="false">SUMIF(A:A,A1832,J:J)</f>
        <v>101.31</v>
      </c>
      <c r="K1832" s="220" t="n">
        <f aca="false">VLOOKUP(A1832,'CMP-SIN-SD-10-2023'!A:D,4,0)</f>
        <v>101.31</v>
      </c>
      <c r="L1832" s="220" t="n">
        <f aca="false">K1832=I1832</f>
        <v>1</v>
      </c>
      <c r="P1832" s="333" t="s">
        <v>2418</v>
      </c>
    </row>
    <row r="1833" customFormat="false" ht="30" hidden="false" customHeight="false" outlineLevel="0" collapsed="false">
      <c r="A1833" s="351" t="n">
        <f aca="false">IF(O1833&lt;&gt;0,O1833,A1832)</f>
        <v>89513</v>
      </c>
      <c r="B1833" s="205" t="n">
        <v>88248</v>
      </c>
      <c r="C1833" s="206" t="s">
        <v>3411</v>
      </c>
      <c r="D1833" s="206" t="s">
        <v>3412</v>
      </c>
      <c r="E1833" s="207" t="s">
        <v>2415</v>
      </c>
      <c r="F1833" s="207" t="s">
        <v>2502</v>
      </c>
      <c r="G1833" s="352" t="n">
        <v>0.1847</v>
      </c>
      <c r="H1833" s="253" t="n">
        <f aca="false">VLOOKUP(B1833,'CMP-SIN-SD-10-2023'!A:D,4,0)</f>
        <v>22.17</v>
      </c>
      <c r="I1833" s="253" t="s">
        <v>2417</v>
      </c>
      <c r="J1833" s="220" t="n">
        <f aca="false">TRUNC((H1833*G1833),2)</f>
        <v>4.09</v>
      </c>
      <c r="M1833" s="220" t="n">
        <f aca="false">VLOOKUP(B1833,'CMP-SIN-SD-10-2023'!A:D,4,0)</f>
        <v>22.17</v>
      </c>
      <c r="N1833" s="220" t="n">
        <f aca="false">M1833=H1833</f>
        <v>1</v>
      </c>
      <c r="P1833" s="333" t="s">
        <v>2418</v>
      </c>
    </row>
    <row r="1834" customFormat="false" ht="30" hidden="false" customHeight="false" outlineLevel="0" collapsed="false">
      <c r="A1834" s="351" t="n">
        <f aca="false">IF(O1834&lt;&gt;0,O1834,A1833)</f>
        <v>89513</v>
      </c>
      <c r="B1834" s="205" t="n">
        <v>88267</v>
      </c>
      <c r="C1834" s="206" t="s">
        <v>3411</v>
      </c>
      <c r="D1834" s="206" t="s">
        <v>2927</v>
      </c>
      <c r="E1834" s="207" t="s">
        <v>2415</v>
      </c>
      <c r="F1834" s="207" t="s">
        <v>2502</v>
      </c>
      <c r="G1834" s="352" t="n">
        <v>0.1847</v>
      </c>
      <c r="H1834" s="253" t="n">
        <f aca="false">VLOOKUP(B1834,'CMP-SIN-SD-10-2023'!A:D,4,0)</f>
        <v>28.78</v>
      </c>
      <c r="I1834" s="253" t="s">
        <v>2417</v>
      </c>
      <c r="J1834" s="220" t="n">
        <f aca="false">TRUNC((H1834*G1834),2)</f>
        <v>5.31</v>
      </c>
      <c r="M1834" s="220" t="n">
        <f aca="false">VLOOKUP(B1834,'CMP-SIN-SD-10-2023'!A:D,4,0)</f>
        <v>28.78</v>
      </c>
      <c r="N1834" s="220" t="n">
        <f aca="false">M1834=H1834</f>
        <v>1</v>
      </c>
      <c r="P1834" s="333" t="s">
        <v>2418</v>
      </c>
    </row>
    <row r="1835" customFormat="false" ht="15" hidden="false" customHeight="false" outlineLevel="0" collapsed="false">
      <c r="A1835" s="351" t="n">
        <f aca="false">IF(O1835&lt;&gt;0,O1835,A1834)</f>
        <v>89513</v>
      </c>
      <c r="B1835" s="205" t="n">
        <v>122</v>
      </c>
      <c r="C1835" s="206" t="s">
        <v>3411</v>
      </c>
      <c r="D1835" s="206" t="s">
        <v>3422</v>
      </c>
      <c r="E1835" s="207" t="s">
        <v>2415</v>
      </c>
      <c r="F1835" s="207" t="s">
        <v>2430</v>
      </c>
      <c r="G1835" s="352" t="n">
        <v>0.0259</v>
      </c>
      <c r="H1835" s="253" t="n">
        <f aca="false">VLOOKUP(B1835,'INS-SIN-SD-10-2023'!A:D,4,0)</f>
        <v>66.86</v>
      </c>
      <c r="I1835" s="253" t="s">
        <v>2417</v>
      </c>
      <c r="J1835" s="220" t="n">
        <f aca="false">TRUNC((H1835*G1835),2)</f>
        <v>1.73</v>
      </c>
      <c r="M1835" s="220" t="n">
        <f aca="false">VLOOKUP(B1835,'INS-SIN-SD-10-2023'!A:D,4,0)</f>
        <v>66.86</v>
      </c>
      <c r="N1835" s="220" t="n">
        <f aca="false">M1835=H1835</f>
        <v>1</v>
      </c>
      <c r="P1835" s="333" t="s">
        <v>2492</v>
      </c>
    </row>
    <row r="1836" customFormat="false" ht="30" hidden="false" customHeight="false" outlineLevel="0" collapsed="false">
      <c r="A1836" s="351" t="n">
        <f aca="false">IF(O1836&lt;&gt;0,O1836,A1835)</f>
        <v>89513</v>
      </c>
      <c r="B1836" s="205" t="n">
        <v>3511</v>
      </c>
      <c r="C1836" s="206" t="s">
        <v>3411</v>
      </c>
      <c r="D1836" s="206" t="s">
        <v>3503</v>
      </c>
      <c r="E1836" s="207" t="s">
        <v>2415</v>
      </c>
      <c r="F1836" s="207" t="s">
        <v>2430</v>
      </c>
      <c r="G1836" s="352" t="n">
        <v>1</v>
      </c>
      <c r="H1836" s="253" t="n">
        <f aca="false">VLOOKUP(B1836,'INS-SIN-SD-10-2023'!A:D,4,0)</f>
        <v>86.34</v>
      </c>
      <c r="I1836" s="253" t="s">
        <v>2417</v>
      </c>
      <c r="J1836" s="220" t="n">
        <f aca="false">TRUNC((H1836*G1836),2)</f>
        <v>86.34</v>
      </c>
      <c r="M1836" s="220" t="n">
        <f aca="false">VLOOKUP(B1836,'INS-SIN-SD-10-2023'!A:D,4,0)</f>
        <v>86.34</v>
      </c>
      <c r="N1836" s="220" t="n">
        <f aca="false">M1836=H1836</f>
        <v>1</v>
      </c>
      <c r="P1836" s="333" t="s">
        <v>2492</v>
      </c>
    </row>
    <row r="1837" customFormat="false" ht="15" hidden="false" customHeight="false" outlineLevel="0" collapsed="false">
      <c r="A1837" s="351" t="n">
        <f aca="false">IF(O1837&lt;&gt;0,O1837,A1836)</f>
        <v>89513</v>
      </c>
      <c r="B1837" s="205" t="n">
        <v>20083</v>
      </c>
      <c r="C1837" s="206" t="s">
        <v>3411</v>
      </c>
      <c r="D1837" s="206" t="s">
        <v>3423</v>
      </c>
      <c r="E1837" s="207" t="s">
        <v>2415</v>
      </c>
      <c r="F1837" s="207" t="s">
        <v>2430</v>
      </c>
      <c r="G1837" s="352" t="n">
        <v>0.05</v>
      </c>
      <c r="H1837" s="253" t="n">
        <f aca="false">VLOOKUP(B1837,'INS-SIN-SD-10-2023'!A:D,4,0)</f>
        <v>75.75</v>
      </c>
      <c r="I1837" s="253" t="s">
        <v>2417</v>
      </c>
      <c r="J1837" s="220" t="n">
        <f aca="false">TRUNC((H1837*G1837),2)</f>
        <v>3.78</v>
      </c>
      <c r="M1837" s="220" t="n">
        <f aca="false">VLOOKUP(B1837,'INS-SIN-SD-10-2023'!A:D,4,0)</f>
        <v>75.75</v>
      </c>
      <c r="N1837" s="220" t="n">
        <f aca="false">M1837=H1837</f>
        <v>1</v>
      </c>
      <c r="P1837" s="333" t="s">
        <v>2492</v>
      </c>
    </row>
    <row r="1838" customFormat="false" ht="15" hidden="false" customHeight="false" outlineLevel="0" collapsed="false">
      <c r="A1838" s="351" t="n">
        <f aca="false">IF(O1838&lt;&gt;0,O1838,A1837)</f>
        <v>89513</v>
      </c>
      <c r="B1838" s="205" t="n">
        <v>38383</v>
      </c>
      <c r="C1838" s="206" t="s">
        <v>3411</v>
      </c>
      <c r="D1838" s="206" t="s">
        <v>3414</v>
      </c>
      <c r="E1838" s="207" t="s">
        <v>2415</v>
      </c>
      <c r="F1838" s="207" t="s">
        <v>2430</v>
      </c>
      <c r="G1838" s="352" t="n">
        <v>0.0275</v>
      </c>
      <c r="H1838" s="253" t="n">
        <f aca="false">VLOOKUP(B1838,'INS-SIN-SD-10-2023'!A:D,4,0)</f>
        <v>2.27</v>
      </c>
      <c r="I1838" s="253" t="s">
        <v>2417</v>
      </c>
      <c r="J1838" s="220" t="n">
        <f aca="false">TRUNC((H1838*G1838),2)</f>
        <v>0.06</v>
      </c>
      <c r="M1838" s="220" t="n">
        <f aca="false">VLOOKUP(B1838,'INS-SIN-SD-10-2023'!A:D,4,0)</f>
        <v>2.27</v>
      </c>
      <c r="N1838" s="220" t="n">
        <f aca="false">M1838=H1838</f>
        <v>1</v>
      </c>
      <c r="P1838" s="333" t="s">
        <v>2492</v>
      </c>
    </row>
    <row r="1839" customFormat="false" ht="45" hidden="false" customHeight="false" outlineLevel="0" collapsed="false">
      <c r="A1839" s="353" t="n">
        <v>89521</v>
      </c>
      <c r="B1839" s="354" t="s">
        <v>2411</v>
      </c>
      <c r="C1839" s="355" t="s">
        <v>3504</v>
      </c>
      <c r="D1839" s="355" t="s">
        <v>3411</v>
      </c>
      <c r="E1839" s="356" t="s">
        <v>2430</v>
      </c>
      <c r="F1839" s="356" t="s">
        <v>2415</v>
      </c>
      <c r="G1839" s="357" t="s">
        <v>2416</v>
      </c>
      <c r="H1839" s="358" t="s">
        <v>2417</v>
      </c>
      <c r="I1839" s="350" t="n">
        <f aca="false">SUMIF(A:A,A1839,J:J)</f>
        <v>120.73</v>
      </c>
      <c r="K1839" s="220" t="n">
        <f aca="false">VLOOKUP(A1839,'CMP-SIN-SD-10-2023'!A:D,4,0)</f>
        <v>120.73</v>
      </c>
      <c r="L1839" s="220" t="n">
        <f aca="false">K1839=I1839</f>
        <v>1</v>
      </c>
      <c r="P1839" s="333" t="s">
        <v>2418</v>
      </c>
    </row>
    <row r="1840" customFormat="false" ht="30" hidden="false" customHeight="false" outlineLevel="0" collapsed="false">
      <c r="A1840" s="351" t="n">
        <f aca="false">IF(O1840&lt;&gt;0,O1840,A1839)</f>
        <v>89521</v>
      </c>
      <c r="B1840" s="205" t="n">
        <v>88248</v>
      </c>
      <c r="C1840" s="206" t="s">
        <v>3411</v>
      </c>
      <c r="D1840" s="206" t="s">
        <v>3412</v>
      </c>
      <c r="E1840" s="207" t="s">
        <v>2415</v>
      </c>
      <c r="F1840" s="207" t="s">
        <v>2502</v>
      </c>
      <c r="G1840" s="352" t="n">
        <v>0.2071</v>
      </c>
      <c r="H1840" s="253" t="n">
        <f aca="false">VLOOKUP(B1840,'CMP-SIN-SD-10-2023'!A:D,4,0)</f>
        <v>22.17</v>
      </c>
      <c r="I1840" s="253" t="s">
        <v>2417</v>
      </c>
      <c r="J1840" s="220" t="n">
        <f aca="false">TRUNC((H1840*G1840),2)</f>
        <v>4.59</v>
      </c>
      <c r="M1840" s="220" t="n">
        <f aca="false">VLOOKUP(B1840,'CMP-SIN-SD-10-2023'!A:D,4,0)</f>
        <v>22.17</v>
      </c>
      <c r="N1840" s="220" t="n">
        <f aca="false">M1840=H1840</f>
        <v>1</v>
      </c>
      <c r="P1840" s="333" t="s">
        <v>2418</v>
      </c>
    </row>
    <row r="1841" customFormat="false" ht="30" hidden="false" customHeight="false" outlineLevel="0" collapsed="false">
      <c r="A1841" s="351" t="n">
        <f aca="false">IF(O1841&lt;&gt;0,O1841,A1840)</f>
        <v>89521</v>
      </c>
      <c r="B1841" s="205" t="n">
        <v>88267</v>
      </c>
      <c r="C1841" s="206" t="s">
        <v>3411</v>
      </c>
      <c r="D1841" s="206" t="s">
        <v>2927</v>
      </c>
      <c r="E1841" s="207" t="s">
        <v>2415</v>
      </c>
      <c r="F1841" s="207" t="s">
        <v>2502</v>
      </c>
      <c r="G1841" s="352" t="n">
        <v>0.2071</v>
      </c>
      <c r="H1841" s="253" t="n">
        <f aca="false">VLOOKUP(B1841,'CMP-SIN-SD-10-2023'!A:D,4,0)</f>
        <v>28.78</v>
      </c>
      <c r="I1841" s="253" t="s">
        <v>2417</v>
      </c>
      <c r="J1841" s="220" t="n">
        <f aca="false">TRUNC((H1841*G1841),2)</f>
        <v>5.96</v>
      </c>
      <c r="M1841" s="220" t="n">
        <f aca="false">VLOOKUP(B1841,'CMP-SIN-SD-10-2023'!A:D,4,0)</f>
        <v>28.78</v>
      </c>
      <c r="N1841" s="220" t="n">
        <f aca="false">M1841=H1841</f>
        <v>1</v>
      </c>
      <c r="P1841" s="333" t="s">
        <v>2418</v>
      </c>
    </row>
    <row r="1842" customFormat="false" ht="15" hidden="false" customHeight="false" outlineLevel="0" collapsed="false">
      <c r="A1842" s="351" t="n">
        <f aca="false">IF(O1842&lt;&gt;0,O1842,A1841)</f>
        <v>89521</v>
      </c>
      <c r="B1842" s="205" t="n">
        <v>122</v>
      </c>
      <c r="C1842" s="206" t="s">
        <v>3411</v>
      </c>
      <c r="D1842" s="206" t="s">
        <v>3422</v>
      </c>
      <c r="E1842" s="207" t="s">
        <v>2415</v>
      </c>
      <c r="F1842" s="207" t="s">
        <v>2430</v>
      </c>
      <c r="G1842" s="352" t="n">
        <v>0.0353</v>
      </c>
      <c r="H1842" s="253" t="n">
        <f aca="false">VLOOKUP(B1842,'INS-SIN-SD-10-2023'!A:D,4,0)</f>
        <v>66.86</v>
      </c>
      <c r="I1842" s="253" t="s">
        <v>2417</v>
      </c>
      <c r="J1842" s="220" t="n">
        <f aca="false">TRUNC((H1842*G1842),2)</f>
        <v>2.36</v>
      </c>
      <c r="M1842" s="220" t="n">
        <f aca="false">VLOOKUP(B1842,'INS-SIN-SD-10-2023'!A:D,4,0)</f>
        <v>66.86</v>
      </c>
      <c r="N1842" s="220" t="n">
        <f aca="false">M1842=H1842</f>
        <v>1</v>
      </c>
      <c r="P1842" s="333" t="s">
        <v>2492</v>
      </c>
    </row>
    <row r="1843" customFormat="false" ht="30" hidden="false" customHeight="false" outlineLevel="0" collapsed="false">
      <c r="A1843" s="351" t="n">
        <f aca="false">IF(O1843&lt;&gt;0,O1843,A1842)</f>
        <v>89521</v>
      </c>
      <c r="B1843" s="205" t="n">
        <v>3513</v>
      </c>
      <c r="C1843" s="206" t="s">
        <v>3411</v>
      </c>
      <c r="D1843" s="206" t="s">
        <v>3505</v>
      </c>
      <c r="E1843" s="207" t="s">
        <v>2415</v>
      </c>
      <c r="F1843" s="207" t="s">
        <v>2430</v>
      </c>
      <c r="G1843" s="352" t="n">
        <v>1</v>
      </c>
      <c r="H1843" s="253" t="n">
        <f aca="false">VLOOKUP(B1843,'INS-SIN-SD-10-2023'!A:D,4,0)</f>
        <v>103.22</v>
      </c>
      <c r="I1843" s="253" t="s">
        <v>2417</v>
      </c>
      <c r="J1843" s="220" t="n">
        <f aca="false">TRUNC((H1843*G1843),2)</f>
        <v>103.22</v>
      </c>
      <c r="M1843" s="220" t="n">
        <f aca="false">VLOOKUP(B1843,'INS-SIN-SD-10-2023'!A:D,4,0)</f>
        <v>103.22</v>
      </c>
      <c r="N1843" s="220" t="n">
        <f aca="false">M1843=H1843</f>
        <v>1</v>
      </c>
      <c r="P1843" s="333" t="s">
        <v>2492</v>
      </c>
    </row>
    <row r="1844" customFormat="false" ht="15" hidden="false" customHeight="false" outlineLevel="0" collapsed="false">
      <c r="A1844" s="351" t="n">
        <f aca="false">IF(O1844&lt;&gt;0,O1844,A1843)</f>
        <v>89521</v>
      </c>
      <c r="B1844" s="205" t="n">
        <v>20083</v>
      </c>
      <c r="C1844" s="206" t="s">
        <v>3411</v>
      </c>
      <c r="D1844" s="206" t="s">
        <v>3423</v>
      </c>
      <c r="E1844" s="207" t="s">
        <v>2415</v>
      </c>
      <c r="F1844" s="207" t="s">
        <v>2430</v>
      </c>
      <c r="G1844" s="352" t="n">
        <v>0.06</v>
      </c>
      <c r="H1844" s="253" t="n">
        <f aca="false">VLOOKUP(B1844,'INS-SIN-SD-10-2023'!A:D,4,0)</f>
        <v>75.75</v>
      </c>
      <c r="I1844" s="253" t="s">
        <v>2417</v>
      </c>
      <c r="J1844" s="220" t="n">
        <f aca="false">TRUNC((H1844*G1844),2)</f>
        <v>4.54</v>
      </c>
      <c r="M1844" s="220" t="n">
        <f aca="false">VLOOKUP(B1844,'INS-SIN-SD-10-2023'!A:D,4,0)</f>
        <v>75.75</v>
      </c>
      <c r="N1844" s="220" t="n">
        <f aca="false">M1844=H1844</f>
        <v>1</v>
      </c>
      <c r="P1844" s="333" t="s">
        <v>2492</v>
      </c>
    </row>
    <row r="1845" customFormat="false" ht="15" hidden="false" customHeight="false" outlineLevel="0" collapsed="false">
      <c r="A1845" s="351" t="n">
        <f aca="false">IF(O1845&lt;&gt;0,O1845,A1844)</f>
        <v>89521</v>
      </c>
      <c r="B1845" s="205" t="n">
        <v>38383</v>
      </c>
      <c r="C1845" s="206" t="s">
        <v>3411</v>
      </c>
      <c r="D1845" s="206" t="s">
        <v>3414</v>
      </c>
      <c r="E1845" s="207" t="s">
        <v>2415</v>
      </c>
      <c r="F1845" s="207" t="s">
        <v>2430</v>
      </c>
      <c r="G1845" s="352" t="n">
        <v>0.0307</v>
      </c>
      <c r="H1845" s="253" t="n">
        <f aca="false">VLOOKUP(B1845,'INS-SIN-SD-10-2023'!A:D,4,0)</f>
        <v>2.27</v>
      </c>
      <c r="I1845" s="253" t="s">
        <v>2417</v>
      </c>
      <c r="J1845" s="220" t="n">
        <f aca="false">TRUNC((H1845*G1845),2)</f>
        <v>0.06</v>
      </c>
      <c r="M1845" s="220" t="n">
        <f aca="false">VLOOKUP(B1845,'INS-SIN-SD-10-2023'!A:D,4,0)</f>
        <v>2.27</v>
      </c>
      <c r="N1845" s="220" t="n">
        <f aca="false">M1845=H1845</f>
        <v>1</v>
      </c>
      <c r="P1845" s="333" t="s">
        <v>2492</v>
      </c>
    </row>
    <row r="1846" customFormat="false" ht="60" hidden="false" customHeight="false" outlineLevel="0" collapsed="false">
      <c r="A1846" s="353" t="n">
        <v>94686</v>
      </c>
      <c r="B1846" s="354" t="s">
        <v>2411</v>
      </c>
      <c r="C1846" s="355" t="s">
        <v>3506</v>
      </c>
      <c r="D1846" s="355" t="s">
        <v>2684</v>
      </c>
      <c r="E1846" s="356" t="s">
        <v>2430</v>
      </c>
      <c r="F1846" s="356" t="s">
        <v>2415</v>
      </c>
      <c r="G1846" s="357" t="s">
        <v>2416</v>
      </c>
      <c r="H1846" s="358" t="s">
        <v>2417</v>
      </c>
      <c r="I1846" s="350" t="n">
        <f aca="false">SUMIF(A:A,A1846,J:J)</f>
        <v>246.01</v>
      </c>
      <c r="K1846" s="220" t="n">
        <f aca="false">VLOOKUP(A1846,'CMP-SIN-SD-10-2023'!A:D,4,0)</f>
        <v>246.01</v>
      </c>
      <c r="L1846" s="220" t="n">
        <f aca="false">K1846=I1846</f>
        <v>1</v>
      </c>
      <c r="P1846" s="333" t="s">
        <v>2418</v>
      </c>
    </row>
    <row r="1847" customFormat="false" ht="30" hidden="false" customHeight="false" outlineLevel="0" collapsed="false">
      <c r="A1847" s="351" t="n">
        <f aca="false">IF(O1847&lt;&gt;0,O1847,A1846)</f>
        <v>94686</v>
      </c>
      <c r="B1847" s="205" t="n">
        <v>88248</v>
      </c>
      <c r="C1847" s="206" t="s">
        <v>2684</v>
      </c>
      <c r="D1847" s="206" t="s">
        <v>3412</v>
      </c>
      <c r="E1847" s="207" t="s">
        <v>2415</v>
      </c>
      <c r="F1847" s="207" t="s">
        <v>2502</v>
      </c>
      <c r="G1847" s="352" t="n">
        <v>0.485</v>
      </c>
      <c r="H1847" s="253" t="n">
        <f aca="false">VLOOKUP(B1847,'CMP-SIN-SD-10-2023'!A:D,4,0)</f>
        <v>22.17</v>
      </c>
      <c r="I1847" s="253" t="s">
        <v>2417</v>
      </c>
      <c r="J1847" s="220" t="n">
        <f aca="false">TRUNC((H1847*G1847),2)</f>
        <v>10.75</v>
      </c>
      <c r="M1847" s="220" t="n">
        <f aca="false">VLOOKUP(B1847,'CMP-SIN-SD-10-2023'!A:D,4,0)</f>
        <v>22.17</v>
      </c>
      <c r="N1847" s="220" t="n">
        <f aca="false">M1847=H1847</f>
        <v>1</v>
      </c>
      <c r="P1847" s="333" t="s">
        <v>2418</v>
      </c>
    </row>
    <row r="1848" customFormat="false" ht="30" hidden="false" customHeight="false" outlineLevel="0" collapsed="false">
      <c r="A1848" s="351" t="n">
        <f aca="false">IF(O1848&lt;&gt;0,O1848,A1847)</f>
        <v>94686</v>
      </c>
      <c r="B1848" s="205" t="n">
        <v>88267</v>
      </c>
      <c r="C1848" s="206" t="s">
        <v>2684</v>
      </c>
      <c r="D1848" s="206" t="s">
        <v>2927</v>
      </c>
      <c r="E1848" s="207" t="s">
        <v>2415</v>
      </c>
      <c r="F1848" s="207" t="s">
        <v>2502</v>
      </c>
      <c r="G1848" s="352" t="n">
        <v>0.485</v>
      </c>
      <c r="H1848" s="253" t="n">
        <f aca="false">VLOOKUP(B1848,'CMP-SIN-SD-10-2023'!A:D,4,0)</f>
        <v>28.78</v>
      </c>
      <c r="I1848" s="253" t="s">
        <v>2417</v>
      </c>
      <c r="J1848" s="220" t="n">
        <f aca="false">TRUNC((H1848*G1848),2)</f>
        <v>13.95</v>
      </c>
      <c r="M1848" s="220" t="n">
        <f aca="false">VLOOKUP(B1848,'CMP-SIN-SD-10-2023'!A:D,4,0)</f>
        <v>28.78</v>
      </c>
      <c r="N1848" s="220" t="n">
        <f aca="false">M1848=H1848</f>
        <v>1</v>
      </c>
      <c r="P1848" s="333" t="s">
        <v>2418</v>
      </c>
    </row>
    <row r="1849" customFormat="false" ht="15" hidden="false" customHeight="false" outlineLevel="0" collapsed="false">
      <c r="A1849" s="351" t="n">
        <f aca="false">IF(O1849&lt;&gt;0,O1849,A1848)</f>
        <v>94686</v>
      </c>
      <c r="B1849" s="205" t="n">
        <v>20080</v>
      </c>
      <c r="C1849" s="206" t="s">
        <v>2684</v>
      </c>
      <c r="D1849" s="206" t="s">
        <v>3507</v>
      </c>
      <c r="E1849" s="207" t="s">
        <v>2415</v>
      </c>
      <c r="F1849" s="207" t="s">
        <v>2430</v>
      </c>
      <c r="G1849" s="352" t="n">
        <v>0.289</v>
      </c>
      <c r="H1849" s="253" t="n">
        <f aca="false">VLOOKUP(B1849,'INS-SIN-SD-10-2023'!A:D,4,0)</f>
        <v>21.82</v>
      </c>
      <c r="I1849" s="253" t="s">
        <v>2417</v>
      </c>
      <c r="J1849" s="220" t="n">
        <f aca="false">TRUNC((H1849*G1849),2)</f>
        <v>6.3</v>
      </c>
      <c r="M1849" s="220" t="n">
        <f aca="false">VLOOKUP(B1849,'INS-SIN-SD-10-2023'!A:D,4,0)</f>
        <v>21.82</v>
      </c>
      <c r="N1849" s="220" t="n">
        <f aca="false">M1849=H1849</f>
        <v>1</v>
      </c>
      <c r="P1849" s="333" t="s">
        <v>2492</v>
      </c>
    </row>
    <row r="1850" customFormat="false" ht="30" hidden="false" customHeight="false" outlineLevel="0" collapsed="false">
      <c r="A1850" s="351" t="n">
        <f aca="false">IF(O1850&lt;&gt;0,O1850,A1849)</f>
        <v>94686</v>
      </c>
      <c r="B1850" s="205" t="n">
        <v>3530</v>
      </c>
      <c r="C1850" s="206" t="s">
        <v>2684</v>
      </c>
      <c r="D1850" s="206" t="s">
        <v>3508</v>
      </c>
      <c r="E1850" s="207" t="s">
        <v>2415</v>
      </c>
      <c r="F1850" s="207" t="s">
        <v>2430</v>
      </c>
      <c r="G1850" s="352" t="n">
        <v>1</v>
      </c>
      <c r="H1850" s="253" t="n">
        <f aca="false">VLOOKUP(B1850,'INS-SIN-SD-10-2023'!A:D,4,0)</f>
        <v>209.16</v>
      </c>
      <c r="I1850" s="253" t="s">
        <v>2417</v>
      </c>
      <c r="J1850" s="220" t="n">
        <f aca="false">TRUNC((H1850*G1850),2)</f>
        <v>209.16</v>
      </c>
      <c r="M1850" s="220" t="n">
        <f aca="false">VLOOKUP(B1850,'INS-SIN-SD-10-2023'!A:D,4,0)</f>
        <v>209.16</v>
      </c>
      <c r="N1850" s="220" t="n">
        <f aca="false">M1850=H1850</f>
        <v>1</v>
      </c>
      <c r="P1850" s="333" t="s">
        <v>2492</v>
      </c>
    </row>
    <row r="1851" customFormat="false" ht="15" hidden="false" customHeight="false" outlineLevel="0" collapsed="false">
      <c r="A1851" s="351" t="n">
        <f aca="false">IF(O1851&lt;&gt;0,O1851,A1850)</f>
        <v>94686</v>
      </c>
      <c r="B1851" s="205" t="n">
        <v>20083</v>
      </c>
      <c r="C1851" s="206" t="s">
        <v>2684</v>
      </c>
      <c r="D1851" s="206" t="s">
        <v>3423</v>
      </c>
      <c r="E1851" s="207" t="s">
        <v>2415</v>
      </c>
      <c r="F1851" s="207" t="s">
        <v>2430</v>
      </c>
      <c r="G1851" s="352" t="n">
        <v>0.076</v>
      </c>
      <c r="H1851" s="253" t="n">
        <f aca="false">VLOOKUP(B1851,'INS-SIN-SD-10-2023'!A:D,4,0)</f>
        <v>75.75</v>
      </c>
      <c r="I1851" s="253" t="s">
        <v>2417</v>
      </c>
      <c r="J1851" s="220" t="n">
        <f aca="false">TRUNC((H1851*G1851),2)</f>
        <v>5.75</v>
      </c>
      <c r="M1851" s="220" t="n">
        <f aca="false">VLOOKUP(B1851,'INS-SIN-SD-10-2023'!A:D,4,0)</f>
        <v>75.75</v>
      </c>
      <c r="N1851" s="220" t="n">
        <f aca="false">M1851=H1851</f>
        <v>1</v>
      </c>
      <c r="P1851" s="333" t="s">
        <v>2492</v>
      </c>
    </row>
    <row r="1852" customFormat="false" ht="15" hidden="false" customHeight="false" outlineLevel="0" collapsed="false">
      <c r="A1852" s="351" t="n">
        <f aca="false">IF(O1852&lt;&gt;0,O1852,A1851)</f>
        <v>94686</v>
      </c>
      <c r="B1852" s="205" t="n">
        <v>38383</v>
      </c>
      <c r="C1852" s="206" t="s">
        <v>2684</v>
      </c>
      <c r="D1852" s="206" t="s">
        <v>3414</v>
      </c>
      <c r="E1852" s="207" t="s">
        <v>2415</v>
      </c>
      <c r="F1852" s="207" t="s">
        <v>2430</v>
      </c>
      <c r="G1852" s="352" t="n">
        <v>0.048</v>
      </c>
      <c r="H1852" s="253" t="n">
        <f aca="false">VLOOKUP(B1852,'INS-SIN-SD-10-2023'!A:D,4,0)</f>
        <v>2.27</v>
      </c>
      <c r="I1852" s="253" t="s">
        <v>2417</v>
      </c>
      <c r="J1852" s="220" t="n">
        <f aca="false">TRUNC((H1852*G1852),2)</f>
        <v>0.1</v>
      </c>
      <c r="M1852" s="220" t="n">
        <f aca="false">VLOOKUP(B1852,'INS-SIN-SD-10-2023'!A:D,4,0)</f>
        <v>2.27</v>
      </c>
      <c r="N1852" s="220" t="n">
        <f aca="false">M1852=H1852</f>
        <v>1</v>
      </c>
      <c r="P1852" s="333" t="s">
        <v>2492</v>
      </c>
    </row>
    <row r="1853" customFormat="false" ht="45" hidden="false" customHeight="false" outlineLevel="0" collapsed="false">
      <c r="A1853" s="353" t="n">
        <v>89502</v>
      </c>
      <c r="B1853" s="354" t="s">
        <v>2411</v>
      </c>
      <c r="C1853" s="355" t="s">
        <v>3509</v>
      </c>
      <c r="D1853" s="355" t="s">
        <v>3411</v>
      </c>
      <c r="E1853" s="356" t="s">
        <v>2430</v>
      </c>
      <c r="F1853" s="356" t="s">
        <v>2415</v>
      </c>
      <c r="G1853" s="357" t="s">
        <v>2416</v>
      </c>
      <c r="H1853" s="358" t="s">
        <v>2417</v>
      </c>
      <c r="I1853" s="350" t="n">
        <f aca="false">SUMIF(A:A,A1853,J:J)</f>
        <v>16.83</v>
      </c>
      <c r="K1853" s="220" t="n">
        <f aca="false">VLOOKUP(A1853,'CMP-SIN-SD-10-2023'!A:D,4,0)</f>
        <v>16.83</v>
      </c>
      <c r="L1853" s="220" t="n">
        <f aca="false">K1853=I1853</f>
        <v>1</v>
      </c>
      <c r="P1853" s="333" t="s">
        <v>2418</v>
      </c>
    </row>
    <row r="1854" customFormat="false" ht="30" hidden="false" customHeight="false" outlineLevel="0" collapsed="false">
      <c r="A1854" s="351" t="n">
        <f aca="false">IF(O1854&lt;&gt;0,O1854,A1853)</f>
        <v>89502</v>
      </c>
      <c r="B1854" s="205" t="n">
        <v>88248</v>
      </c>
      <c r="C1854" s="206" t="s">
        <v>3411</v>
      </c>
      <c r="D1854" s="206" t="s">
        <v>3412</v>
      </c>
      <c r="E1854" s="207" t="s">
        <v>2415</v>
      </c>
      <c r="F1854" s="207" t="s">
        <v>2502</v>
      </c>
      <c r="G1854" s="352" t="n">
        <v>0.1271</v>
      </c>
      <c r="H1854" s="253" t="n">
        <f aca="false">VLOOKUP(B1854,'CMP-SIN-SD-10-2023'!A:D,4,0)</f>
        <v>22.17</v>
      </c>
      <c r="I1854" s="253" t="s">
        <v>2417</v>
      </c>
      <c r="J1854" s="220" t="n">
        <f aca="false">TRUNC((H1854*G1854),2)</f>
        <v>2.81</v>
      </c>
      <c r="M1854" s="220" t="n">
        <f aca="false">VLOOKUP(B1854,'CMP-SIN-SD-10-2023'!A:D,4,0)</f>
        <v>22.17</v>
      </c>
      <c r="N1854" s="220" t="n">
        <f aca="false">M1854=H1854</f>
        <v>1</v>
      </c>
      <c r="P1854" s="333" t="s">
        <v>2418</v>
      </c>
    </row>
    <row r="1855" customFormat="false" ht="30" hidden="false" customHeight="false" outlineLevel="0" collapsed="false">
      <c r="A1855" s="351" t="n">
        <f aca="false">IF(O1855&lt;&gt;0,O1855,A1854)</f>
        <v>89502</v>
      </c>
      <c r="B1855" s="205" t="n">
        <v>88267</v>
      </c>
      <c r="C1855" s="206" t="s">
        <v>3411</v>
      </c>
      <c r="D1855" s="206" t="s">
        <v>2927</v>
      </c>
      <c r="E1855" s="207" t="s">
        <v>2415</v>
      </c>
      <c r="F1855" s="207" t="s">
        <v>2502</v>
      </c>
      <c r="G1855" s="352" t="n">
        <v>0.1271</v>
      </c>
      <c r="H1855" s="253" t="n">
        <f aca="false">VLOOKUP(B1855,'CMP-SIN-SD-10-2023'!A:D,4,0)</f>
        <v>28.78</v>
      </c>
      <c r="I1855" s="253" t="s">
        <v>2417</v>
      </c>
      <c r="J1855" s="220" t="n">
        <f aca="false">TRUNC((H1855*G1855),2)</f>
        <v>3.65</v>
      </c>
      <c r="M1855" s="220" t="n">
        <f aca="false">VLOOKUP(B1855,'CMP-SIN-SD-10-2023'!A:D,4,0)</f>
        <v>28.78</v>
      </c>
      <c r="N1855" s="220" t="n">
        <f aca="false">M1855=H1855</f>
        <v>1</v>
      </c>
      <c r="P1855" s="333" t="s">
        <v>2418</v>
      </c>
    </row>
    <row r="1856" customFormat="false" ht="15" hidden="false" customHeight="false" outlineLevel="0" collapsed="false">
      <c r="A1856" s="351" t="n">
        <f aca="false">IF(O1856&lt;&gt;0,O1856,A1855)</f>
        <v>89502</v>
      </c>
      <c r="B1856" s="205" t="n">
        <v>122</v>
      </c>
      <c r="C1856" s="206" t="s">
        <v>3411</v>
      </c>
      <c r="D1856" s="206" t="s">
        <v>3422</v>
      </c>
      <c r="E1856" s="207" t="s">
        <v>2415</v>
      </c>
      <c r="F1856" s="207" t="s">
        <v>2430</v>
      </c>
      <c r="G1856" s="352" t="n">
        <v>0.0165</v>
      </c>
      <c r="H1856" s="253" t="n">
        <f aca="false">VLOOKUP(B1856,'INS-SIN-SD-10-2023'!A:D,4,0)</f>
        <v>66.86</v>
      </c>
      <c r="I1856" s="253" t="s">
        <v>2417</v>
      </c>
      <c r="J1856" s="220" t="n">
        <f aca="false">TRUNC((H1856*G1856),2)</f>
        <v>1.1</v>
      </c>
      <c r="M1856" s="220" t="n">
        <f aca="false">VLOOKUP(B1856,'INS-SIN-SD-10-2023'!A:D,4,0)</f>
        <v>66.86</v>
      </c>
      <c r="N1856" s="220" t="n">
        <f aca="false">M1856=H1856</f>
        <v>1</v>
      </c>
      <c r="P1856" s="333" t="s">
        <v>2492</v>
      </c>
    </row>
    <row r="1857" customFormat="false" ht="30" hidden="false" customHeight="false" outlineLevel="0" collapsed="false">
      <c r="A1857" s="351" t="n">
        <f aca="false">IF(O1857&lt;&gt;0,O1857,A1856)</f>
        <v>89502</v>
      </c>
      <c r="B1857" s="205" t="n">
        <v>3503</v>
      </c>
      <c r="C1857" s="206" t="s">
        <v>3411</v>
      </c>
      <c r="D1857" s="206" t="s">
        <v>3510</v>
      </c>
      <c r="E1857" s="207" t="s">
        <v>2415</v>
      </c>
      <c r="F1857" s="207" t="s">
        <v>2430</v>
      </c>
      <c r="G1857" s="352" t="n">
        <v>1</v>
      </c>
      <c r="H1857" s="253" t="n">
        <f aca="false">VLOOKUP(B1857,'INS-SIN-SD-10-2023'!A:D,4,0)</f>
        <v>7.57</v>
      </c>
      <c r="I1857" s="253" t="s">
        <v>2417</v>
      </c>
      <c r="J1857" s="220" t="n">
        <f aca="false">TRUNC((H1857*G1857),2)</f>
        <v>7.57</v>
      </c>
      <c r="M1857" s="220" t="n">
        <f aca="false">VLOOKUP(B1857,'INS-SIN-SD-10-2023'!A:D,4,0)</f>
        <v>7.57</v>
      </c>
      <c r="N1857" s="220" t="n">
        <f aca="false">M1857=H1857</f>
        <v>1</v>
      </c>
      <c r="P1857" s="333" t="s">
        <v>2492</v>
      </c>
    </row>
    <row r="1858" customFormat="false" ht="15" hidden="false" customHeight="false" outlineLevel="0" collapsed="false">
      <c r="A1858" s="351" t="n">
        <f aca="false">IF(O1858&lt;&gt;0,O1858,A1857)</f>
        <v>89502</v>
      </c>
      <c r="B1858" s="205" t="n">
        <v>20083</v>
      </c>
      <c r="C1858" s="206" t="s">
        <v>3411</v>
      </c>
      <c r="D1858" s="206" t="s">
        <v>3423</v>
      </c>
      <c r="E1858" s="207" t="s">
        <v>2415</v>
      </c>
      <c r="F1858" s="207" t="s">
        <v>2430</v>
      </c>
      <c r="G1858" s="352" t="n">
        <v>0.022</v>
      </c>
      <c r="H1858" s="253" t="n">
        <f aca="false">VLOOKUP(B1858,'INS-SIN-SD-10-2023'!A:D,4,0)</f>
        <v>75.75</v>
      </c>
      <c r="I1858" s="253" t="s">
        <v>2417</v>
      </c>
      <c r="J1858" s="220" t="n">
        <f aca="false">TRUNC((H1858*G1858),2)</f>
        <v>1.66</v>
      </c>
      <c r="M1858" s="220" t="n">
        <f aca="false">VLOOKUP(B1858,'INS-SIN-SD-10-2023'!A:D,4,0)</f>
        <v>75.75</v>
      </c>
      <c r="N1858" s="220" t="n">
        <f aca="false">M1858=H1858</f>
        <v>1</v>
      </c>
      <c r="P1858" s="333" t="s">
        <v>2492</v>
      </c>
    </row>
    <row r="1859" customFormat="false" ht="15" hidden="false" customHeight="false" outlineLevel="0" collapsed="false">
      <c r="A1859" s="351" t="n">
        <f aca="false">IF(O1859&lt;&gt;0,O1859,A1858)</f>
        <v>89502</v>
      </c>
      <c r="B1859" s="205" t="n">
        <v>38383</v>
      </c>
      <c r="C1859" s="206" t="s">
        <v>3411</v>
      </c>
      <c r="D1859" s="206" t="s">
        <v>3414</v>
      </c>
      <c r="E1859" s="207" t="s">
        <v>2415</v>
      </c>
      <c r="F1859" s="207" t="s">
        <v>2430</v>
      </c>
      <c r="G1859" s="352" t="n">
        <v>0.019</v>
      </c>
      <c r="H1859" s="253" t="n">
        <f aca="false">VLOOKUP(B1859,'INS-SIN-SD-10-2023'!A:D,4,0)</f>
        <v>2.27</v>
      </c>
      <c r="I1859" s="253" t="s">
        <v>2417</v>
      </c>
      <c r="J1859" s="220" t="n">
        <f aca="false">TRUNC((H1859*G1859),2)</f>
        <v>0.04</v>
      </c>
      <c r="M1859" s="220" t="n">
        <f aca="false">VLOOKUP(B1859,'INS-SIN-SD-10-2023'!A:D,4,0)</f>
        <v>2.27</v>
      </c>
      <c r="N1859" s="220" t="n">
        <f aca="false">M1859=H1859</f>
        <v>1</v>
      </c>
      <c r="P1859" s="333" t="s">
        <v>2492</v>
      </c>
    </row>
    <row r="1860" customFormat="false" ht="45" hidden="false" customHeight="false" outlineLevel="0" collapsed="false">
      <c r="A1860" s="353" t="n">
        <v>89523</v>
      </c>
      <c r="B1860" s="354" t="s">
        <v>2411</v>
      </c>
      <c r="C1860" s="355" t="s">
        <v>3511</v>
      </c>
      <c r="D1860" s="355" t="s">
        <v>3411</v>
      </c>
      <c r="E1860" s="356" t="s">
        <v>2430</v>
      </c>
      <c r="F1860" s="356" t="s">
        <v>2415</v>
      </c>
      <c r="G1860" s="357" t="s">
        <v>2416</v>
      </c>
      <c r="H1860" s="358" t="s">
        <v>2417</v>
      </c>
      <c r="I1860" s="350" t="n">
        <f aca="false">SUMIF(A:A,A1860,J:J)</f>
        <v>98.91</v>
      </c>
      <c r="K1860" s="220" t="n">
        <f aca="false">VLOOKUP(A1860,'CMP-SIN-SD-10-2023'!A:D,4,0)</f>
        <v>98.91</v>
      </c>
      <c r="L1860" s="220" t="n">
        <f aca="false">K1860=I1860</f>
        <v>1</v>
      </c>
      <c r="P1860" s="333" t="s">
        <v>2418</v>
      </c>
    </row>
    <row r="1861" customFormat="false" ht="30" hidden="false" customHeight="false" outlineLevel="0" collapsed="false">
      <c r="A1861" s="351" t="n">
        <f aca="false">IF(O1861&lt;&gt;0,O1861,A1860)</f>
        <v>89523</v>
      </c>
      <c r="B1861" s="205" t="n">
        <v>88248</v>
      </c>
      <c r="C1861" s="206" t="s">
        <v>3411</v>
      </c>
      <c r="D1861" s="206" t="s">
        <v>3412</v>
      </c>
      <c r="E1861" s="207" t="s">
        <v>2415</v>
      </c>
      <c r="F1861" s="207" t="s">
        <v>2502</v>
      </c>
      <c r="G1861" s="352" t="n">
        <v>0.2071</v>
      </c>
      <c r="H1861" s="253" t="n">
        <f aca="false">VLOOKUP(B1861,'CMP-SIN-SD-10-2023'!A:D,4,0)</f>
        <v>22.17</v>
      </c>
      <c r="I1861" s="253" t="s">
        <v>2417</v>
      </c>
      <c r="J1861" s="220" t="n">
        <f aca="false">TRUNC((H1861*G1861),2)</f>
        <v>4.59</v>
      </c>
      <c r="M1861" s="220" t="n">
        <f aca="false">VLOOKUP(B1861,'CMP-SIN-SD-10-2023'!A:D,4,0)</f>
        <v>22.17</v>
      </c>
      <c r="N1861" s="220" t="n">
        <f aca="false">M1861=H1861</f>
        <v>1</v>
      </c>
      <c r="P1861" s="333" t="s">
        <v>2418</v>
      </c>
    </row>
    <row r="1862" customFormat="false" ht="30" hidden="false" customHeight="false" outlineLevel="0" collapsed="false">
      <c r="A1862" s="351" t="n">
        <f aca="false">IF(O1862&lt;&gt;0,O1862,A1861)</f>
        <v>89523</v>
      </c>
      <c r="B1862" s="205" t="n">
        <v>88267</v>
      </c>
      <c r="C1862" s="206" t="s">
        <v>3411</v>
      </c>
      <c r="D1862" s="206" t="s">
        <v>2927</v>
      </c>
      <c r="E1862" s="207" t="s">
        <v>2415</v>
      </c>
      <c r="F1862" s="207" t="s">
        <v>2502</v>
      </c>
      <c r="G1862" s="352" t="n">
        <v>0.2071</v>
      </c>
      <c r="H1862" s="253" t="n">
        <f aca="false">VLOOKUP(B1862,'CMP-SIN-SD-10-2023'!A:D,4,0)</f>
        <v>28.78</v>
      </c>
      <c r="I1862" s="253" t="s">
        <v>2417</v>
      </c>
      <c r="J1862" s="220" t="n">
        <f aca="false">TRUNC((H1862*G1862),2)</f>
        <v>5.96</v>
      </c>
      <c r="M1862" s="220" t="n">
        <f aca="false">VLOOKUP(B1862,'CMP-SIN-SD-10-2023'!A:D,4,0)</f>
        <v>28.78</v>
      </c>
      <c r="N1862" s="220" t="n">
        <f aca="false">M1862=H1862</f>
        <v>1</v>
      </c>
      <c r="P1862" s="333" t="s">
        <v>2418</v>
      </c>
    </row>
    <row r="1863" customFormat="false" ht="15" hidden="false" customHeight="false" outlineLevel="0" collapsed="false">
      <c r="A1863" s="351" t="n">
        <f aca="false">IF(O1863&lt;&gt;0,O1863,A1862)</f>
        <v>89523</v>
      </c>
      <c r="B1863" s="205" t="n">
        <v>122</v>
      </c>
      <c r="C1863" s="206" t="s">
        <v>3411</v>
      </c>
      <c r="D1863" s="206" t="s">
        <v>3422</v>
      </c>
      <c r="E1863" s="207" t="s">
        <v>2415</v>
      </c>
      <c r="F1863" s="207" t="s">
        <v>2430</v>
      </c>
      <c r="G1863" s="352" t="n">
        <v>0.0353</v>
      </c>
      <c r="H1863" s="253" t="n">
        <f aca="false">VLOOKUP(B1863,'INS-SIN-SD-10-2023'!A:D,4,0)</f>
        <v>66.86</v>
      </c>
      <c r="I1863" s="253" t="s">
        <v>2417</v>
      </c>
      <c r="J1863" s="220" t="n">
        <f aca="false">TRUNC((H1863*G1863),2)</f>
        <v>2.36</v>
      </c>
      <c r="M1863" s="220" t="n">
        <f aca="false">VLOOKUP(B1863,'INS-SIN-SD-10-2023'!A:D,4,0)</f>
        <v>66.86</v>
      </c>
      <c r="N1863" s="220" t="n">
        <f aca="false">M1863=H1863</f>
        <v>1</v>
      </c>
      <c r="P1863" s="333" t="s">
        <v>2492</v>
      </c>
    </row>
    <row r="1864" customFormat="false" ht="30" hidden="false" customHeight="false" outlineLevel="0" collapsed="false">
      <c r="A1864" s="351" t="n">
        <f aca="false">IF(O1864&lt;&gt;0,O1864,A1863)</f>
        <v>89523</v>
      </c>
      <c r="B1864" s="205" t="n">
        <v>3525</v>
      </c>
      <c r="C1864" s="206" t="s">
        <v>3411</v>
      </c>
      <c r="D1864" s="206" t="s">
        <v>3512</v>
      </c>
      <c r="E1864" s="207" t="s">
        <v>2415</v>
      </c>
      <c r="F1864" s="207" t="s">
        <v>2430</v>
      </c>
      <c r="G1864" s="352" t="n">
        <v>1</v>
      </c>
      <c r="H1864" s="253" t="n">
        <f aca="false">VLOOKUP(B1864,'INS-SIN-SD-10-2023'!A:D,4,0)</f>
        <v>81.4</v>
      </c>
      <c r="I1864" s="253" t="s">
        <v>2417</v>
      </c>
      <c r="J1864" s="220" t="n">
        <f aca="false">TRUNC((H1864*G1864),2)</f>
        <v>81.4</v>
      </c>
      <c r="M1864" s="220" t="n">
        <f aca="false">VLOOKUP(B1864,'INS-SIN-SD-10-2023'!A:D,4,0)</f>
        <v>81.4</v>
      </c>
      <c r="N1864" s="220" t="n">
        <f aca="false">M1864=H1864</f>
        <v>1</v>
      </c>
      <c r="P1864" s="333" t="s">
        <v>2492</v>
      </c>
    </row>
    <row r="1865" customFormat="false" ht="15" hidden="false" customHeight="false" outlineLevel="0" collapsed="false">
      <c r="A1865" s="351" t="n">
        <f aca="false">IF(O1865&lt;&gt;0,O1865,A1864)</f>
        <v>89523</v>
      </c>
      <c r="B1865" s="205" t="n">
        <v>20083</v>
      </c>
      <c r="C1865" s="206" t="s">
        <v>3411</v>
      </c>
      <c r="D1865" s="206" t="s">
        <v>3423</v>
      </c>
      <c r="E1865" s="207" t="s">
        <v>2415</v>
      </c>
      <c r="F1865" s="207" t="s">
        <v>2430</v>
      </c>
      <c r="G1865" s="352" t="n">
        <v>0.06</v>
      </c>
      <c r="H1865" s="253" t="n">
        <f aca="false">VLOOKUP(B1865,'INS-SIN-SD-10-2023'!A:D,4,0)</f>
        <v>75.75</v>
      </c>
      <c r="I1865" s="253" t="s">
        <v>2417</v>
      </c>
      <c r="J1865" s="220" t="n">
        <f aca="false">TRUNC((H1865*G1865),2)</f>
        <v>4.54</v>
      </c>
      <c r="M1865" s="220" t="n">
        <f aca="false">VLOOKUP(B1865,'INS-SIN-SD-10-2023'!A:D,4,0)</f>
        <v>75.75</v>
      </c>
      <c r="N1865" s="220" t="n">
        <f aca="false">M1865=H1865</f>
        <v>1</v>
      </c>
      <c r="P1865" s="333" t="s">
        <v>2492</v>
      </c>
    </row>
    <row r="1866" customFormat="false" ht="15" hidden="false" customHeight="false" outlineLevel="0" collapsed="false">
      <c r="A1866" s="351" t="n">
        <f aca="false">IF(O1866&lt;&gt;0,O1866,A1865)</f>
        <v>89523</v>
      </c>
      <c r="B1866" s="205" t="n">
        <v>38383</v>
      </c>
      <c r="C1866" s="206" t="s">
        <v>3411</v>
      </c>
      <c r="D1866" s="206" t="s">
        <v>3414</v>
      </c>
      <c r="E1866" s="207" t="s">
        <v>2415</v>
      </c>
      <c r="F1866" s="207" t="s">
        <v>2430</v>
      </c>
      <c r="G1866" s="352" t="n">
        <v>0.0307</v>
      </c>
      <c r="H1866" s="253" t="n">
        <f aca="false">VLOOKUP(B1866,'INS-SIN-SD-10-2023'!A:D,4,0)</f>
        <v>2.27</v>
      </c>
      <c r="I1866" s="253" t="s">
        <v>2417</v>
      </c>
      <c r="J1866" s="220" t="n">
        <f aca="false">TRUNC((H1866*G1866),2)</f>
        <v>0.06</v>
      </c>
      <c r="M1866" s="220" t="n">
        <f aca="false">VLOOKUP(B1866,'INS-SIN-SD-10-2023'!A:D,4,0)</f>
        <v>2.27</v>
      </c>
      <c r="N1866" s="220" t="n">
        <f aca="false">M1866=H1866</f>
        <v>1</v>
      </c>
      <c r="P1866" s="333" t="s">
        <v>2492</v>
      </c>
    </row>
    <row r="1867" customFormat="false" ht="30" hidden="false" customHeight="false" outlineLevel="0" collapsed="false">
      <c r="A1867" s="353" t="n">
        <v>89628</v>
      </c>
      <c r="B1867" s="354" t="s">
        <v>2411</v>
      </c>
      <c r="C1867" s="355" t="s">
        <v>3513</v>
      </c>
      <c r="D1867" s="355" t="s">
        <v>2725</v>
      </c>
      <c r="E1867" s="356" t="s">
        <v>2430</v>
      </c>
      <c r="F1867" s="356" t="s">
        <v>2415</v>
      </c>
      <c r="G1867" s="357" t="s">
        <v>2416</v>
      </c>
      <c r="H1867" s="358" t="s">
        <v>2417</v>
      </c>
      <c r="I1867" s="350" t="n">
        <f aca="false">SUMIF(A:A,A1867,J:J)</f>
        <v>47.07</v>
      </c>
      <c r="K1867" s="220" t="n">
        <f aca="false">VLOOKUP(A1867,'CMP-SIN-SD-10-2023'!A:D,4,0)</f>
        <v>47.07</v>
      </c>
      <c r="L1867" s="220" t="n">
        <f aca="false">K1867=I1867</f>
        <v>1</v>
      </c>
      <c r="P1867" s="333" t="s">
        <v>2418</v>
      </c>
    </row>
    <row r="1868" customFormat="false" ht="30" hidden="false" customHeight="false" outlineLevel="0" collapsed="false">
      <c r="A1868" s="351" t="n">
        <f aca="false">IF(O1868&lt;&gt;0,O1868,A1867)</f>
        <v>89628</v>
      </c>
      <c r="B1868" s="205" t="n">
        <v>88248</v>
      </c>
      <c r="C1868" s="206" t="s">
        <v>2725</v>
      </c>
      <c r="D1868" s="206" t="s">
        <v>3412</v>
      </c>
      <c r="E1868" s="207" t="s">
        <v>2415</v>
      </c>
      <c r="F1868" s="207" t="s">
        <v>2502</v>
      </c>
      <c r="G1868" s="352" t="n">
        <v>0.2</v>
      </c>
      <c r="H1868" s="253" t="n">
        <f aca="false">VLOOKUP(B1868,'CMP-SIN-SD-10-2023'!A:D,4,0)</f>
        <v>22.17</v>
      </c>
      <c r="I1868" s="253" t="s">
        <v>2417</v>
      </c>
      <c r="J1868" s="220" t="n">
        <f aca="false">TRUNC((H1868*G1868),2)</f>
        <v>4.43</v>
      </c>
      <c r="M1868" s="220" t="n">
        <f aca="false">VLOOKUP(B1868,'CMP-SIN-SD-10-2023'!A:D,4,0)</f>
        <v>22.17</v>
      </c>
      <c r="N1868" s="220" t="n">
        <f aca="false">M1868=H1868</f>
        <v>1</v>
      </c>
      <c r="P1868" s="333" t="s">
        <v>2418</v>
      </c>
    </row>
    <row r="1869" customFormat="false" ht="30" hidden="false" customHeight="false" outlineLevel="0" collapsed="false">
      <c r="A1869" s="351" t="n">
        <f aca="false">IF(O1869&lt;&gt;0,O1869,A1868)</f>
        <v>89628</v>
      </c>
      <c r="B1869" s="205" t="n">
        <v>88267</v>
      </c>
      <c r="C1869" s="206" t="s">
        <v>2725</v>
      </c>
      <c r="D1869" s="206" t="s">
        <v>2927</v>
      </c>
      <c r="E1869" s="207" t="s">
        <v>2415</v>
      </c>
      <c r="F1869" s="207" t="s">
        <v>2502</v>
      </c>
      <c r="G1869" s="352" t="n">
        <v>0.2</v>
      </c>
      <c r="H1869" s="253" t="n">
        <f aca="false">VLOOKUP(B1869,'CMP-SIN-SD-10-2023'!A:D,4,0)</f>
        <v>28.78</v>
      </c>
      <c r="I1869" s="253" t="s">
        <v>2417</v>
      </c>
      <c r="J1869" s="220" t="n">
        <f aca="false">TRUNC((H1869*G1869),2)</f>
        <v>5.75</v>
      </c>
      <c r="M1869" s="220" t="n">
        <f aca="false">VLOOKUP(B1869,'CMP-SIN-SD-10-2023'!A:D,4,0)</f>
        <v>28.78</v>
      </c>
      <c r="N1869" s="220" t="n">
        <f aca="false">M1869=H1869</f>
        <v>1</v>
      </c>
      <c r="P1869" s="333" t="s">
        <v>2418</v>
      </c>
    </row>
    <row r="1870" customFormat="false" ht="15" hidden="false" customHeight="false" outlineLevel="0" collapsed="false">
      <c r="A1870" s="351" t="n">
        <f aca="false">IF(O1870&lt;&gt;0,O1870,A1869)</f>
        <v>89628</v>
      </c>
      <c r="B1870" s="205" t="n">
        <v>122</v>
      </c>
      <c r="C1870" s="206" t="s">
        <v>2725</v>
      </c>
      <c r="D1870" s="206" t="s">
        <v>3422</v>
      </c>
      <c r="E1870" s="207" t="s">
        <v>2415</v>
      </c>
      <c r="F1870" s="207" t="s">
        <v>2430</v>
      </c>
      <c r="G1870" s="352" t="n">
        <v>0.0318</v>
      </c>
      <c r="H1870" s="253" t="n">
        <f aca="false">VLOOKUP(B1870,'INS-SIN-SD-10-2023'!A:D,4,0)</f>
        <v>66.86</v>
      </c>
      <c r="I1870" s="253" t="s">
        <v>2417</v>
      </c>
      <c r="J1870" s="220" t="n">
        <f aca="false">TRUNC((H1870*G1870),2)</f>
        <v>2.12</v>
      </c>
      <c r="M1870" s="220" t="n">
        <f aca="false">VLOOKUP(B1870,'INS-SIN-SD-10-2023'!A:D,4,0)</f>
        <v>66.86</v>
      </c>
      <c r="N1870" s="220" t="n">
        <f aca="false">M1870=H1870</f>
        <v>1</v>
      </c>
      <c r="P1870" s="333" t="s">
        <v>2492</v>
      </c>
    </row>
    <row r="1871" customFormat="false" ht="15" hidden="false" customHeight="false" outlineLevel="0" collapsed="false">
      <c r="A1871" s="351" t="n">
        <f aca="false">IF(O1871&lt;&gt;0,O1871,A1870)</f>
        <v>89628</v>
      </c>
      <c r="B1871" s="205" t="n">
        <v>20083</v>
      </c>
      <c r="C1871" s="206" t="s">
        <v>2725</v>
      </c>
      <c r="D1871" s="206" t="s">
        <v>3423</v>
      </c>
      <c r="E1871" s="207" t="s">
        <v>2415</v>
      </c>
      <c r="F1871" s="207" t="s">
        <v>2430</v>
      </c>
      <c r="G1871" s="352" t="n">
        <v>0.045</v>
      </c>
      <c r="H1871" s="253" t="n">
        <f aca="false">VLOOKUP(B1871,'INS-SIN-SD-10-2023'!A:D,4,0)</f>
        <v>75.75</v>
      </c>
      <c r="I1871" s="253" t="s">
        <v>2417</v>
      </c>
      <c r="J1871" s="220" t="n">
        <f aca="false">TRUNC((H1871*G1871),2)</f>
        <v>3.4</v>
      </c>
      <c r="M1871" s="220" t="n">
        <f aca="false">VLOOKUP(B1871,'INS-SIN-SD-10-2023'!A:D,4,0)</f>
        <v>75.75</v>
      </c>
      <c r="N1871" s="220" t="n">
        <f aca="false">M1871=H1871</f>
        <v>1</v>
      </c>
      <c r="P1871" s="333" t="s">
        <v>2492</v>
      </c>
    </row>
    <row r="1872" customFormat="false" ht="30" hidden="false" customHeight="false" outlineLevel="0" collapsed="false">
      <c r="A1872" s="351" t="n">
        <f aca="false">IF(O1872&lt;&gt;0,O1872,A1871)</f>
        <v>89628</v>
      </c>
      <c r="B1872" s="205" t="n">
        <v>7143</v>
      </c>
      <c r="C1872" s="206" t="s">
        <v>2725</v>
      </c>
      <c r="D1872" s="206" t="s">
        <v>3514</v>
      </c>
      <c r="E1872" s="207" t="s">
        <v>2415</v>
      </c>
      <c r="F1872" s="207" t="s">
        <v>2430</v>
      </c>
      <c r="G1872" s="352" t="n">
        <v>1</v>
      </c>
      <c r="H1872" s="253" t="n">
        <f aca="false">VLOOKUP(B1872,'INS-SIN-SD-10-2023'!A:D,4,0)</f>
        <v>31.3</v>
      </c>
      <c r="I1872" s="253" t="s">
        <v>2417</v>
      </c>
      <c r="J1872" s="220" t="n">
        <f aca="false">TRUNC((H1872*G1872),2)</f>
        <v>31.3</v>
      </c>
      <c r="M1872" s="220" t="n">
        <f aca="false">VLOOKUP(B1872,'INS-SIN-SD-10-2023'!A:D,4,0)</f>
        <v>31.3</v>
      </c>
      <c r="N1872" s="220" t="n">
        <f aca="false">M1872=H1872</f>
        <v>1</v>
      </c>
      <c r="P1872" s="333" t="s">
        <v>2492</v>
      </c>
    </row>
    <row r="1873" customFormat="false" ht="15" hidden="false" customHeight="false" outlineLevel="0" collapsed="false">
      <c r="A1873" s="351" t="n">
        <f aca="false">IF(O1873&lt;&gt;0,O1873,A1872)</f>
        <v>89628</v>
      </c>
      <c r="B1873" s="205" t="n">
        <v>38383</v>
      </c>
      <c r="C1873" s="206" t="s">
        <v>2725</v>
      </c>
      <c r="D1873" s="206" t="s">
        <v>3414</v>
      </c>
      <c r="E1873" s="207" t="s">
        <v>2415</v>
      </c>
      <c r="F1873" s="207" t="s">
        <v>2430</v>
      </c>
      <c r="G1873" s="352" t="n">
        <v>0.0333</v>
      </c>
      <c r="H1873" s="253" t="n">
        <f aca="false">VLOOKUP(B1873,'INS-SIN-SD-10-2023'!A:D,4,0)</f>
        <v>2.27</v>
      </c>
      <c r="I1873" s="253" t="s">
        <v>2417</v>
      </c>
      <c r="J1873" s="220" t="n">
        <f aca="false">TRUNC((H1873*G1873),2)</f>
        <v>0.07</v>
      </c>
      <c r="M1873" s="220" t="n">
        <f aca="false">VLOOKUP(B1873,'INS-SIN-SD-10-2023'!A:D,4,0)</f>
        <v>2.27</v>
      </c>
      <c r="N1873" s="220" t="n">
        <f aca="false">M1873=H1873</f>
        <v>1</v>
      </c>
      <c r="P1873" s="333" t="s">
        <v>2492</v>
      </c>
    </row>
    <row r="1874" customFormat="false" ht="60" hidden="false" customHeight="false" outlineLevel="0" collapsed="false">
      <c r="A1874" s="353" t="n">
        <v>94701</v>
      </c>
      <c r="B1874" s="354" t="s">
        <v>2411</v>
      </c>
      <c r="C1874" s="355" t="s">
        <v>3515</v>
      </c>
      <c r="D1874" s="355" t="s">
        <v>3516</v>
      </c>
      <c r="E1874" s="356" t="s">
        <v>2430</v>
      </c>
      <c r="F1874" s="356" t="s">
        <v>2415</v>
      </c>
      <c r="G1874" s="357" t="s">
        <v>2416</v>
      </c>
      <c r="H1874" s="358" t="s">
        <v>2417</v>
      </c>
      <c r="I1874" s="350" t="n">
        <f aca="false">SUMIF(A:A,A1874,J:J)</f>
        <v>220.77</v>
      </c>
      <c r="K1874" s="220" t="n">
        <f aca="false">VLOOKUP(A1874,'CMP-SIN-SD-10-2023'!A:D,4,0)</f>
        <v>220.77</v>
      </c>
      <c r="L1874" s="220" t="n">
        <f aca="false">K1874=I1874</f>
        <v>1</v>
      </c>
      <c r="P1874" s="333" t="s">
        <v>2418</v>
      </c>
    </row>
    <row r="1875" customFormat="false" ht="30" hidden="false" customHeight="false" outlineLevel="0" collapsed="false">
      <c r="A1875" s="351" t="n">
        <f aca="false">IF(O1875&lt;&gt;0,O1875,A1874)</f>
        <v>94701</v>
      </c>
      <c r="B1875" s="205" t="n">
        <v>88248</v>
      </c>
      <c r="C1875" s="206" t="s">
        <v>3516</v>
      </c>
      <c r="D1875" s="206" t="s">
        <v>3412</v>
      </c>
      <c r="E1875" s="207" t="s">
        <v>2415</v>
      </c>
      <c r="F1875" s="207" t="s">
        <v>2502</v>
      </c>
      <c r="G1875" s="352" t="n">
        <v>0.646</v>
      </c>
      <c r="H1875" s="253" t="n">
        <f aca="false">VLOOKUP(B1875,'CMP-SIN-SD-10-2023'!A:D,4,0)</f>
        <v>22.17</v>
      </c>
      <c r="I1875" s="253" t="s">
        <v>2417</v>
      </c>
      <c r="J1875" s="220" t="n">
        <f aca="false">TRUNC((H1875*G1875),2)</f>
        <v>14.32</v>
      </c>
      <c r="M1875" s="220" t="n">
        <f aca="false">VLOOKUP(B1875,'CMP-SIN-SD-10-2023'!A:D,4,0)</f>
        <v>22.17</v>
      </c>
      <c r="N1875" s="220" t="n">
        <f aca="false">M1875=H1875</f>
        <v>1</v>
      </c>
      <c r="P1875" s="333" t="s">
        <v>2418</v>
      </c>
    </row>
    <row r="1876" customFormat="false" ht="30" hidden="false" customHeight="false" outlineLevel="0" collapsed="false">
      <c r="A1876" s="351" t="n">
        <f aca="false">IF(O1876&lt;&gt;0,O1876,A1875)</f>
        <v>94701</v>
      </c>
      <c r="B1876" s="205" t="n">
        <v>88267</v>
      </c>
      <c r="C1876" s="206" t="s">
        <v>3516</v>
      </c>
      <c r="D1876" s="206" t="s">
        <v>2927</v>
      </c>
      <c r="E1876" s="207" t="s">
        <v>2415</v>
      </c>
      <c r="F1876" s="207" t="s">
        <v>2502</v>
      </c>
      <c r="G1876" s="352" t="n">
        <v>0.646</v>
      </c>
      <c r="H1876" s="253" t="n">
        <f aca="false">VLOOKUP(B1876,'CMP-SIN-SD-10-2023'!A:D,4,0)</f>
        <v>28.78</v>
      </c>
      <c r="I1876" s="253" t="s">
        <v>2417</v>
      </c>
      <c r="J1876" s="220" t="n">
        <f aca="false">TRUNC((H1876*G1876),2)</f>
        <v>18.59</v>
      </c>
      <c r="M1876" s="220" t="n">
        <f aca="false">VLOOKUP(B1876,'CMP-SIN-SD-10-2023'!A:D,4,0)</f>
        <v>28.78</v>
      </c>
      <c r="N1876" s="220" t="n">
        <f aca="false">M1876=H1876</f>
        <v>1</v>
      </c>
      <c r="P1876" s="333" t="s">
        <v>2418</v>
      </c>
    </row>
    <row r="1877" customFormat="false" ht="15" hidden="false" customHeight="false" outlineLevel="0" collapsed="false">
      <c r="A1877" s="351" t="n">
        <f aca="false">IF(O1877&lt;&gt;0,O1877,A1876)</f>
        <v>94701</v>
      </c>
      <c r="B1877" s="205" t="n">
        <v>20080</v>
      </c>
      <c r="C1877" s="206" t="s">
        <v>3516</v>
      </c>
      <c r="D1877" s="206" t="s">
        <v>3507</v>
      </c>
      <c r="E1877" s="207" t="s">
        <v>2415</v>
      </c>
      <c r="F1877" s="207" t="s">
        <v>2430</v>
      </c>
      <c r="G1877" s="352" t="n">
        <v>0.433</v>
      </c>
      <c r="H1877" s="253" t="n">
        <f aca="false">VLOOKUP(B1877,'INS-SIN-SD-10-2023'!A:D,4,0)</f>
        <v>21.82</v>
      </c>
      <c r="I1877" s="253" t="s">
        <v>2417</v>
      </c>
      <c r="J1877" s="220" t="n">
        <f aca="false">TRUNC((H1877*G1877),2)</f>
        <v>9.44</v>
      </c>
      <c r="M1877" s="220" t="n">
        <f aca="false">VLOOKUP(B1877,'INS-SIN-SD-10-2023'!A:D,4,0)</f>
        <v>21.82</v>
      </c>
      <c r="N1877" s="220" t="n">
        <f aca="false">M1877=H1877</f>
        <v>1</v>
      </c>
      <c r="P1877" s="333" t="s">
        <v>2492</v>
      </c>
    </row>
    <row r="1878" customFormat="false" ht="15" hidden="false" customHeight="false" outlineLevel="0" collapsed="false">
      <c r="A1878" s="351" t="n">
        <f aca="false">IF(O1878&lt;&gt;0,O1878,A1877)</f>
        <v>94701</v>
      </c>
      <c r="B1878" s="205" t="n">
        <v>20083</v>
      </c>
      <c r="C1878" s="206" t="s">
        <v>3516</v>
      </c>
      <c r="D1878" s="206" t="s">
        <v>3423</v>
      </c>
      <c r="E1878" s="207" t="s">
        <v>2415</v>
      </c>
      <c r="F1878" s="207" t="s">
        <v>2430</v>
      </c>
      <c r="G1878" s="352" t="n">
        <v>0.114</v>
      </c>
      <c r="H1878" s="253" t="n">
        <f aca="false">VLOOKUP(B1878,'INS-SIN-SD-10-2023'!A:D,4,0)</f>
        <v>75.75</v>
      </c>
      <c r="I1878" s="253" t="s">
        <v>2417</v>
      </c>
      <c r="J1878" s="220" t="n">
        <f aca="false">TRUNC((H1878*G1878),2)</f>
        <v>8.63</v>
      </c>
      <c r="M1878" s="220" t="n">
        <f aca="false">VLOOKUP(B1878,'INS-SIN-SD-10-2023'!A:D,4,0)</f>
        <v>75.75</v>
      </c>
      <c r="N1878" s="220" t="n">
        <f aca="false">M1878=H1878</f>
        <v>1</v>
      </c>
      <c r="P1878" s="333" t="s">
        <v>2492</v>
      </c>
    </row>
    <row r="1879" customFormat="false" ht="30" hidden="false" customHeight="false" outlineLevel="0" collapsed="false">
      <c r="A1879" s="351" t="n">
        <f aca="false">IF(O1879&lt;&gt;0,O1879,A1878)</f>
        <v>94701</v>
      </c>
      <c r="B1879" s="205" t="n">
        <v>7146</v>
      </c>
      <c r="C1879" s="206" t="s">
        <v>3516</v>
      </c>
      <c r="D1879" s="206" t="s">
        <v>3517</v>
      </c>
      <c r="E1879" s="207" t="s">
        <v>2415</v>
      </c>
      <c r="F1879" s="207" t="s">
        <v>2430</v>
      </c>
      <c r="G1879" s="352" t="n">
        <v>1</v>
      </c>
      <c r="H1879" s="253" t="n">
        <f aca="false">VLOOKUP(B1879,'INS-SIN-SD-10-2023'!A:D,4,0)</f>
        <v>169.57</v>
      </c>
      <c r="I1879" s="253" t="s">
        <v>2417</v>
      </c>
      <c r="J1879" s="220" t="n">
        <f aca="false">TRUNC((H1879*G1879),2)</f>
        <v>169.57</v>
      </c>
      <c r="M1879" s="220" t="n">
        <f aca="false">VLOOKUP(B1879,'INS-SIN-SD-10-2023'!A:D,4,0)</f>
        <v>169.57</v>
      </c>
      <c r="N1879" s="220" t="n">
        <f aca="false">M1879=H1879</f>
        <v>1</v>
      </c>
      <c r="P1879" s="333" t="s">
        <v>2492</v>
      </c>
    </row>
    <row r="1880" customFormat="false" ht="15" hidden="false" customHeight="false" outlineLevel="0" collapsed="false">
      <c r="A1880" s="351" t="n">
        <f aca="false">IF(O1880&lt;&gt;0,O1880,A1879)</f>
        <v>94701</v>
      </c>
      <c r="B1880" s="205" t="n">
        <v>38383</v>
      </c>
      <c r="C1880" s="206" t="s">
        <v>3516</v>
      </c>
      <c r="D1880" s="206" t="s">
        <v>3414</v>
      </c>
      <c r="E1880" s="207" t="s">
        <v>2415</v>
      </c>
      <c r="F1880" s="207" t="s">
        <v>2430</v>
      </c>
      <c r="G1880" s="352" t="n">
        <v>0.097</v>
      </c>
      <c r="H1880" s="253" t="n">
        <f aca="false">VLOOKUP(B1880,'INS-SIN-SD-10-2023'!A:D,4,0)</f>
        <v>2.27</v>
      </c>
      <c r="I1880" s="253" t="s">
        <v>2417</v>
      </c>
      <c r="J1880" s="220" t="n">
        <f aca="false">TRUNC((H1880*G1880),2)</f>
        <v>0.22</v>
      </c>
      <c r="M1880" s="220" t="n">
        <f aca="false">VLOOKUP(B1880,'INS-SIN-SD-10-2023'!A:D,4,0)</f>
        <v>2.27</v>
      </c>
      <c r="N1880" s="220" t="n">
        <f aca="false">M1880=H1880</f>
        <v>1</v>
      </c>
      <c r="P1880" s="333" t="s">
        <v>2492</v>
      </c>
    </row>
    <row r="1881" customFormat="false" ht="45" hidden="false" customHeight="false" outlineLevel="0" collapsed="false">
      <c r="A1881" s="353" t="n">
        <v>89630</v>
      </c>
      <c r="B1881" s="354" t="s">
        <v>2411</v>
      </c>
      <c r="C1881" s="355" t="s">
        <v>3518</v>
      </c>
      <c r="D1881" s="355" t="s">
        <v>2780</v>
      </c>
      <c r="E1881" s="356" t="s">
        <v>2430</v>
      </c>
      <c r="F1881" s="356" t="s">
        <v>2415</v>
      </c>
      <c r="G1881" s="357" t="s">
        <v>2416</v>
      </c>
      <c r="H1881" s="358" t="s">
        <v>2417</v>
      </c>
      <c r="I1881" s="350" t="n">
        <f aca="false">SUMIF(A:A,A1881,J:J)</f>
        <v>59.93</v>
      </c>
      <c r="K1881" s="220" t="n">
        <f aca="false">VLOOKUP(A1881,'CMP-SIN-SD-10-2023'!A:D,4,0)</f>
        <v>59.93</v>
      </c>
      <c r="L1881" s="220" t="n">
        <f aca="false">K1881=I1881</f>
        <v>1</v>
      </c>
      <c r="P1881" s="333" t="s">
        <v>2418</v>
      </c>
    </row>
    <row r="1882" customFormat="false" ht="30" hidden="false" customHeight="false" outlineLevel="0" collapsed="false">
      <c r="A1882" s="351" t="n">
        <f aca="false">IF(O1882&lt;&gt;0,O1882,A1881)</f>
        <v>89630</v>
      </c>
      <c r="B1882" s="205" t="n">
        <v>88248</v>
      </c>
      <c r="C1882" s="206" t="s">
        <v>2780</v>
      </c>
      <c r="D1882" s="206" t="s">
        <v>3412</v>
      </c>
      <c r="E1882" s="207" t="s">
        <v>2415</v>
      </c>
      <c r="F1882" s="207" t="s">
        <v>2502</v>
      </c>
      <c r="G1882" s="352" t="n">
        <v>0.2077</v>
      </c>
      <c r="H1882" s="253" t="n">
        <f aca="false">VLOOKUP(B1882,'CMP-SIN-SD-10-2023'!A:D,4,0)</f>
        <v>22.17</v>
      </c>
      <c r="I1882" s="253" t="s">
        <v>2417</v>
      </c>
      <c r="J1882" s="220" t="n">
        <f aca="false">TRUNC((H1882*G1882),2)</f>
        <v>4.6</v>
      </c>
      <c r="M1882" s="220" t="n">
        <f aca="false">VLOOKUP(B1882,'CMP-SIN-SD-10-2023'!A:D,4,0)</f>
        <v>22.17</v>
      </c>
      <c r="N1882" s="220" t="n">
        <f aca="false">M1882=H1882</f>
        <v>1</v>
      </c>
      <c r="P1882" s="333" t="s">
        <v>2418</v>
      </c>
    </row>
    <row r="1883" customFormat="false" ht="30" hidden="false" customHeight="false" outlineLevel="0" collapsed="false">
      <c r="A1883" s="351" t="n">
        <f aca="false">IF(O1883&lt;&gt;0,O1883,A1882)</f>
        <v>89630</v>
      </c>
      <c r="B1883" s="205" t="n">
        <v>88267</v>
      </c>
      <c r="C1883" s="206" t="s">
        <v>2780</v>
      </c>
      <c r="D1883" s="206" t="s">
        <v>2927</v>
      </c>
      <c r="E1883" s="207" t="s">
        <v>2415</v>
      </c>
      <c r="F1883" s="207" t="s">
        <v>2502</v>
      </c>
      <c r="G1883" s="352" t="n">
        <v>0.2077</v>
      </c>
      <c r="H1883" s="253" t="n">
        <f aca="false">VLOOKUP(B1883,'CMP-SIN-SD-10-2023'!A:D,4,0)</f>
        <v>28.78</v>
      </c>
      <c r="I1883" s="253" t="s">
        <v>2417</v>
      </c>
      <c r="J1883" s="220" t="n">
        <f aca="false">TRUNC((H1883*G1883),2)</f>
        <v>5.97</v>
      </c>
      <c r="M1883" s="220" t="n">
        <f aca="false">VLOOKUP(B1883,'CMP-SIN-SD-10-2023'!A:D,4,0)</f>
        <v>28.78</v>
      </c>
      <c r="N1883" s="220" t="n">
        <f aca="false">M1883=H1883</f>
        <v>1</v>
      </c>
      <c r="P1883" s="333" t="s">
        <v>2418</v>
      </c>
    </row>
    <row r="1884" customFormat="false" ht="15" hidden="false" customHeight="false" outlineLevel="0" collapsed="false">
      <c r="A1884" s="351" t="n">
        <f aca="false">IF(O1884&lt;&gt;0,O1884,A1883)</f>
        <v>89630</v>
      </c>
      <c r="B1884" s="205" t="n">
        <v>122</v>
      </c>
      <c r="C1884" s="206" t="s">
        <v>2780</v>
      </c>
      <c r="D1884" s="206" t="s">
        <v>3422</v>
      </c>
      <c r="E1884" s="207" t="s">
        <v>2415</v>
      </c>
      <c r="F1884" s="207" t="s">
        <v>2430</v>
      </c>
      <c r="G1884" s="352" t="n">
        <v>0.0318</v>
      </c>
      <c r="H1884" s="253" t="n">
        <f aca="false">VLOOKUP(B1884,'INS-SIN-SD-10-2023'!A:D,4,0)</f>
        <v>66.86</v>
      </c>
      <c r="I1884" s="253" t="s">
        <v>2417</v>
      </c>
      <c r="J1884" s="220" t="n">
        <f aca="false">TRUNC((H1884*G1884),2)</f>
        <v>2.12</v>
      </c>
      <c r="M1884" s="220" t="n">
        <f aca="false">VLOOKUP(B1884,'INS-SIN-SD-10-2023'!A:D,4,0)</f>
        <v>66.86</v>
      </c>
      <c r="N1884" s="220" t="n">
        <f aca="false">M1884=H1884</f>
        <v>1</v>
      </c>
      <c r="P1884" s="333" t="s">
        <v>2492</v>
      </c>
    </row>
    <row r="1885" customFormat="false" ht="15" hidden="false" customHeight="false" outlineLevel="0" collapsed="false">
      <c r="A1885" s="351" t="n">
        <f aca="false">IF(O1885&lt;&gt;0,O1885,A1884)</f>
        <v>89630</v>
      </c>
      <c r="B1885" s="205" t="n">
        <v>20083</v>
      </c>
      <c r="C1885" s="206" t="s">
        <v>2780</v>
      </c>
      <c r="D1885" s="206" t="s">
        <v>3423</v>
      </c>
      <c r="E1885" s="207" t="s">
        <v>2415</v>
      </c>
      <c r="F1885" s="207" t="s">
        <v>2430</v>
      </c>
      <c r="G1885" s="352" t="n">
        <v>0.054</v>
      </c>
      <c r="H1885" s="253" t="n">
        <f aca="false">VLOOKUP(B1885,'INS-SIN-SD-10-2023'!A:D,4,0)</f>
        <v>75.75</v>
      </c>
      <c r="I1885" s="253" t="s">
        <v>2417</v>
      </c>
      <c r="J1885" s="220" t="n">
        <f aca="false">TRUNC((H1885*G1885),2)</f>
        <v>4.09</v>
      </c>
      <c r="M1885" s="220" t="n">
        <f aca="false">VLOOKUP(B1885,'INS-SIN-SD-10-2023'!A:D,4,0)</f>
        <v>75.75</v>
      </c>
      <c r="N1885" s="220" t="n">
        <f aca="false">M1885=H1885</f>
        <v>1</v>
      </c>
      <c r="P1885" s="333" t="s">
        <v>2492</v>
      </c>
    </row>
    <row r="1886" customFormat="false" ht="30" hidden="false" customHeight="false" outlineLevel="0" collapsed="false">
      <c r="A1886" s="351" t="n">
        <f aca="false">IF(O1886&lt;&gt;0,O1886,A1885)</f>
        <v>89630</v>
      </c>
      <c r="B1886" s="205" t="n">
        <v>7132</v>
      </c>
      <c r="C1886" s="206" t="s">
        <v>2780</v>
      </c>
      <c r="D1886" s="206" t="s">
        <v>3519</v>
      </c>
      <c r="E1886" s="207" t="s">
        <v>2415</v>
      </c>
      <c r="F1886" s="207" t="s">
        <v>2430</v>
      </c>
      <c r="G1886" s="352" t="n">
        <v>1</v>
      </c>
      <c r="H1886" s="253" t="n">
        <f aca="false">VLOOKUP(B1886,'INS-SIN-SD-10-2023'!A:D,4,0)</f>
        <v>43.07</v>
      </c>
      <c r="I1886" s="253" t="s">
        <v>2417</v>
      </c>
      <c r="J1886" s="220" t="n">
        <f aca="false">TRUNC((H1886*G1886),2)</f>
        <v>43.07</v>
      </c>
      <c r="M1886" s="220" t="n">
        <f aca="false">VLOOKUP(B1886,'INS-SIN-SD-10-2023'!A:D,4,0)</f>
        <v>43.07</v>
      </c>
      <c r="N1886" s="220" t="n">
        <f aca="false">M1886=H1886</f>
        <v>1</v>
      </c>
      <c r="P1886" s="333" t="s">
        <v>2492</v>
      </c>
    </row>
    <row r="1887" customFormat="false" ht="15" hidden="false" customHeight="false" outlineLevel="0" collapsed="false">
      <c r="A1887" s="351" t="n">
        <f aca="false">IF(O1887&lt;&gt;0,O1887,A1886)</f>
        <v>89630</v>
      </c>
      <c r="B1887" s="205" t="n">
        <v>38383</v>
      </c>
      <c r="C1887" s="206" t="s">
        <v>2780</v>
      </c>
      <c r="D1887" s="206" t="s">
        <v>3414</v>
      </c>
      <c r="E1887" s="207" t="s">
        <v>2415</v>
      </c>
      <c r="F1887" s="207" t="s">
        <v>2430</v>
      </c>
      <c r="G1887" s="352" t="n">
        <v>0.037</v>
      </c>
      <c r="H1887" s="253" t="n">
        <f aca="false">VLOOKUP(B1887,'INS-SIN-SD-10-2023'!A:D,4,0)</f>
        <v>2.27</v>
      </c>
      <c r="I1887" s="253" t="s">
        <v>2417</v>
      </c>
      <c r="J1887" s="220" t="n">
        <f aca="false">TRUNC((H1887*G1887),2)</f>
        <v>0.08</v>
      </c>
      <c r="M1887" s="220" t="n">
        <f aca="false">VLOOKUP(B1887,'INS-SIN-SD-10-2023'!A:D,4,0)</f>
        <v>2.27</v>
      </c>
      <c r="N1887" s="220" t="n">
        <f aca="false">M1887=H1887</f>
        <v>1</v>
      </c>
      <c r="P1887" s="333" t="s">
        <v>2492</v>
      </c>
    </row>
    <row r="1888" customFormat="false" ht="30" hidden="false" customHeight="false" outlineLevel="0" collapsed="false">
      <c r="A1888" s="353" t="s">
        <v>632</v>
      </c>
      <c r="B1888" s="354" t="s">
        <v>2411</v>
      </c>
      <c r="C1888" s="355" t="s">
        <v>3520</v>
      </c>
      <c r="D1888" s="355" t="s">
        <v>2748</v>
      </c>
      <c r="E1888" s="356" t="s">
        <v>2430</v>
      </c>
      <c r="F1888" s="356" t="s">
        <v>2415</v>
      </c>
      <c r="G1888" s="357" t="s">
        <v>2416</v>
      </c>
      <c r="H1888" s="358" t="s">
        <v>2417</v>
      </c>
      <c r="I1888" s="350" t="n">
        <f aca="false">SUMIF(A:A,A1888,J:J)</f>
        <v>63.1</v>
      </c>
      <c r="K1888" s="220" t="e">
        <f aca="false">VLOOKUP(A1888,'CMP-SIN-SD-10-2023'!A:D,4,0)</f>
        <v>#N/A</v>
      </c>
      <c r="L1888" s="220" t="e">
        <f aca="false">K1888=I1888</f>
        <v>#N/A</v>
      </c>
      <c r="P1888" s="333" t="s">
        <v>2418</v>
      </c>
    </row>
    <row r="1889" customFormat="false" ht="15" hidden="false" customHeight="false" outlineLevel="0" collapsed="false">
      <c r="A1889" s="351" t="str">
        <f aca="false">IF(O1889&lt;&gt;0,O1889,A1888)</f>
        <v>01186/ORSE</v>
      </c>
      <c r="B1889" s="205" t="n">
        <v>88316</v>
      </c>
      <c r="C1889" s="206" t="s">
        <v>2748</v>
      </c>
      <c r="D1889" s="206" t="s">
        <v>2512</v>
      </c>
      <c r="E1889" s="207" t="s">
        <v>2415</v>
      </c>
      <c r="F1889" s="207" t="s">
        <v>2502</v>
      </c>
      <c r="G1889" s="352" t="n">
        <v>0.45</v>
      </c>
      <c r="H1889" s="253" t="n">
        <f aca="false">VLOOKUP(B1889,'CMP-SIN-SD-10-2023'!A:D,4,0)</f>
        <v>21.91</v>
      </c>
      <c r="I1889" s="253" t="s">
        <v>2417</v>
      </c>
      <c r="J1889" s="220" t="n">
        <f aca="false">TRUNC((H1889*G1889),2)</f>
        <v>9.85</v>
      </c>
      <c r="M1889" s="220" t="n">
        <f aca="false">VLOOKUP(B1889,'CMP-SIN-SD-10-2023'!A:D,4,0)</f>
        <v>21.91</v>
      </c>
      <c r="N1889" s="220" t="n">
        <f aca="false">M1889=H1889</f>
        <v>1</v>
      </c>
      <c r="P1889" s="333" t="s">
        <v>2614</v>
      </c>
    </row>
    <row r="1890" customFormat="false" ht="30" hidden="false" customHeight="false" outlineLevel="0" collapsed="false">
      <c r="A1890" s="351" t="str">
        <f aca="false">IF(O1890&lt;&gt;0,O1890,A1889)</f>
        <v>01186/ORSE</v>
      </c>
      <c r="B1890" s="205" t="n">
        <v>88267</v>
      </c>
      <c r="C1890" s="206" t="s">
        <v>2748</v>
      </c>
      <c r="D1890" s="206" t="s">
        <v>2927</v>
      </c>
      <c r="E1890" s="207" t="s">
        <v>2415</v>
      </c>
      <c r="F1890" s="207" t="s">
        <v>2502</v>
      </c>
      <c r="G1890" s="352" t="n">
        <v>0.45</v>
      </c>
      <c r="H1890" s="253" t="n">
        <f aca="false">VLOOKUP(B1890,'CMP-SIN-SD-10-2023'!A:D,4,0)</f>
        <v>28.78</v>
      </c>
      <c r="I1890" s="253" t="s">
        <v>2417</v>
      </c>
      <c r="J1890" s="220" t="n">
        <f aca="false">TRUNC((H1890*G1890),2)</f>
        <v>12.95</v>
      </c>
      <c r="M1890" s="220" t="n">
        <f aca="false">VLOOKUP(B1890,'CMP-SIN-SD-10-2023'!A:D,4,0)</f>
        <v>28.78</v>
      </c>
      <c r="N1890" s="220" t="n">
        <f aca="false">M1890=H1890</f>
        <v>1</v>
      </c>
      <c r="P1890" s="333" t="s">
        <v>2614</v>
      </c>
    </row>
    <row r="1891" customFormat="false" ht="15" hidden="false" customHeight="false" outlineLevel="0" collapsed="false">
      <c r="A1891" s="351" t="str">
        <f aca="false">IF(O1891&lt;&gt;0,O1891,A1890)</f>
        <v>01186/ORSE</v>
      </c>
      <c r="B1891" s="205" t="s">
        <v>3487</v>
      </c>
      <c r="C1891" s="206" t="s">
        <v>2748</v>
      </c>
      <c r="D1891" s="206" t="s">
        <v>3488</v>
      </c>
      <c r="E1891" s="207" t="s">
        <v>2415</v>
      </c>
      <c r="F1891" s="207" t="s">
        <v>2515</v>
      </c>
      <c r="G1891" s="352" t="n">
        <v>0.057</v>
      </c>
      <c r="H1891" s="253" t="n">
        <v>54.73</v>
      </c>
      <c r="I1891" s="253" t="s">
        <v>2417</v>
      </c>
      <c r="J1891" s="220" t="n">
        <f aca="false">TRUNC((H1891*G1891),2)</f>
        <v>3.11</v>
      </c>
      <c r="M1891" s="220" t="e">
        <f aca="false">VLOOKUP(B1891,'INS-SIN-SD-10-2023'!A:D,4,0)</f>
        <v>#N/A</v>
      </c>
      <c r="N1891" s="220" t="e">
        <f aca="false">M1891=H1891</f>
        <v>#N/A</v>
      </c>
      <c r="P1891" s="333" t="s">
        <v>2614</v>
      </c>
    </row>
    <row r="1892" customFormat="false" ht="15" hidden="false" customHeight="false" outlineLevel="0" collapsed="false">
      <c r="A1892" s="351" t="str">
        <f aca="false">IF(O1892&lt;&gt;0,O1892,A1891)</f>
        <v>01186/ORSE</v>
      </c>
      <c r="B1892" s="205" t="s">
        <v>3489</v>
      </c>
      <c r="C1892" s="206" t="s">
        <v>2748</v>
      </c>
      <c r="D1892" s="206" t="s">
        <v>3490</v>
      </c>
      <c r="E1892" s="207" t="s">
        <v>2415</v>
      </c>
      <c r="F1892" s="207" t="s">
        <v>2712</v>
      </c>
      <c r="G1892" s="352" t="n">
        <v>0.086</v>
      </c>
      <c r="H1892" s="253" t="n">
        <v>40.4</v>
      </c>
      <c r="I1892" s="253" t="s">
        <v>2417</v>
      </c>
      <c r="J1892" s="220" t="n">
        <f aca="false">TRUNC((H1892*G1892),2)</f>
        <v>3.47</v>
      </c>
      <c r="M1892" s="220" t="e">
        <f aca="false">VLOOKUP(B1892,'INS-SIN-SD-10-2023'!A:D,4,0)</f>
        <v>#N/A</v>
      </c>
      <c r="N1892" s="220" t="e">
        <f aca="false">M1892=H1892</f>
        <v>#N/A</v>
      </c>
      <c r="P1892" s="333" t="s">
        <v>2614</v>
      </c>
    </row>
    <row r="1893" customFormat="false" ht="15" hidden="false" customHeight="false" outlineLevel="0" collapsed="false">
      <c r="A1893" s="351" t="str">
        <f aca="false">IF(O1893&lt;&gt;0,O1893,A1892)</f>
        <v>01186/ORSE</v>
      </c>
      <c r="B1893" s="205" t="s">
        <v>3521</v>
      </c>
      <c r="C1893" s="206" t="s">
        <v>2748</v>
      </c>
      <c r="D1893" s="206" t="s">
        <v>3522</v>
      </c>
      <c r="E1893" s="207" t="s">
        <v>2415</v>
      </c>
      <c r="F1893" s="207" t="s">
        <v>2430</v>
      </c>
      <c r="G1893" s="352" t="n">
        <v>1</v>
      </c>
      <c r="H1893" s="253" t="n">
        <v>33.72</v>
      </c>
      <c r="I1893" s="253" t="s">
        <v>2417</v>
      </c>
      <c r="J1893" s="220" t="n">
        <f aca="false">TRUNC((H1893*G1893),2)</f>
        <v>33.72</v>
      </c>
      <c r="M1893" s="220" t="e">
        <f aca="false">VLOOKUP(B1893,'INS-SIN-SD-10-2023'!A:D,4,0)</f>
        <v>#N/A</v>
      </c>
      <c r="N1893" s="220" t="e">
        <f aca="false">M1893=H1893</f>
        <v>#N/A</v>
      </c>
      <c r="P1893" s="333" t="s">
        <v>2614</v>
      </c>
    </row>
    <row r="1894" customFormat="false" ht="15" hidden="false" customHeight="false" outlineLevel="0" collapsed="false">
      <c r="A1894" s="351" t="str">
        <f aca="false">IF(O1894&lt;&gt;0,O1894,A1893)</f>
        <v>01186/ORSE</v>
      </c>
      <c r="B1894" s="205" t="s">
        <v>3156</v>
      </c>
      <c r="C1894" s="206" t="s">
        <v>2748</v>
      </c>
      <c r="D1894" s="206" t="s">
        <v>3157</v>
      </c>
      <c r="E1894" s="207" t="s">
        <v>2415</v>
      </c>
      <c r="F1894" s="207" t="s">
        <v>2430</v>
      </c>
      <c r="G1894" s="352" t="n">
        <v>0</v>
      </c>
      <c r="H1894" s="253" t="n">
        <v>28.9</v>
      </c>
      <c r="I1894" s="253" t="s">
        <v>2417</v>
      </c>
      <c r="J1894" s="220" t="n">
        <f aca="false">TRUNC((H1894*G1894),2)</f>
        <v>0</v>
      </c>
      <c r="M1894" s="220" t="e">
        <f aca="false">VLOOKUP(B1894,'INS-SIN-SD-10-2023'!A:D,4,0)</f>
        <v>#N/A</v>
      </c>
      <c r="N1894" s="220" t="e">
        <f aca="false">M1894=H1894</f>
        <v>#N/A</v>
      </c>
      <c r="P1894" s="333" t="s">
        <v>2614</v>
      </c>
    </row>
    <row r="1895" customFormat="false" ht="15" hidden="false" customHeight="false" outlineLevel="0" collapsed="false">
      <c r="A1895" s="351" t="str">
        <f aca="false">IF(O1895&lt;&gt;0,O1895,A1894)</f>
        <v>01186/ORSE</v>
      </c>
      <c r="B1895" s="205" t="s">
        <v>3158</v>
      </c>
      <c r="C1895" s="206" t="s">
        <v>2748</v>
      </c>
      <c r="D1895" s="206" t="s">
        <v>3159</v>
      </c>
      <c r="E1895" s="207" t="s">
        <v>2415</v>
      </c>
      <c r="F1895" s="207" t="s">
        <v>2430</v>
      </c>
      <c r="G1895" s="352" t="n">
        <v>0</v>
      </c>
      <c r="H1895" s="253" t="n">
        <v>44.69</v>
      </c>
      <c r="I1895" s="253" t="s">
        <v>2417</v>
      </c>
      <c r="J1895" s="220" t="n">
        <f aca="false">TRUNC((H1895*G1895),2)</f>
        <v>0</v>
      </c>
      <c r="M1895" s="220" t="e">
        <f aca="false">VLOOKUP(B1895,'INS-SIN-SD-10-2023'!A:D,4,0)</f>
        <v>#N/A</v>
      </c>
      <c r="N1895" s="220" t="e">
        <f aca="false">M1895=H1895</f>
        <v>#N/A</v>
      </c>
      <c r="P1895" s="333" t="s">
        <v>2614</v>
      </c>
    </row>
    <row r="1896" customFormat="false" ht="30" hidden="false" customHeight="false" outlineLevel="0" collapsed="false">
      <c r="A1896" s="353" t="n">
        <v>89448</v>
      </c>
      <c r="B1896" s="354" t="s">
        <v>2411</v>
      </c>
      <c r="C1896" s="355" t="s">
        <v>3523</v>
      </c>
      <c r="D1896" s="355" t="s">
        <v>2793</v>
      </c>
      <c r="E1896" s="356" t="s">
        <v>2440</v>
      </c>
      <c r="F1896" s="356" t="s">
        <v>2415</v>
      </c>
      <c r="G1896" s="357" t="s">
        <v>2416</v>
      </c>
      <c r="H1896" s="358" t="s">
        <v>2417</v>
      </c>
      <c r="I1896" s="350" t="n">
        <f aca="false">SUMIF(A:A,A1896,J:J)</f>
        <v>16.37</v>
      </c>
      <c r="K1896" s="220" t="n">
        <f aca="false">VLOOKUP(A1896,'CMP-SIN-SD-10-2023'!A:D,4,0)</f>
        <v>16.37</v>
      </c>
      <c r="L1896" s="220" t="n">
        <f aca="false">K1896=I1896</f>
        <v>1</v>
      </c>
      <c r="P1896" s="333" t="s">
        <v>2418</v>
      </c>
    </row>
    <row r="1897" customFormat="false" ht="30" hidden="false" customHeight="false" outlineLevel="0" collapsed="false">
      <c r="A1897" s="351" t="n">
        <f aca="false">IF(O1897&lt;&gt;0,O1897,A1896)</f>
        <v>89448</v>
      </c>
      <c r="B1897" s="205" t="n">
        <v>88248</v>
      </c>
      <c r="C1897" s="206" t="s">
        <v>2793</v>
      </c>
      <c r="D1897" s="206" t="s">
        <v>3412</v>
      </c>
      <c r="E1897" s="207" t="s">
        <v>2415</v>
      </c>
      <c r="F1897" s="207" t="s">
        <v>2502</v>
      </c>
      <c r="G1897" s="352" t="n">
        <v>0.0282</v>
      </c>
      <c r="H1897" s="253" t="n">
        <f aca="false">VLOOKUP(B1897,'CMP-SIN-SD-10-2023'!A:D,4,0)</f>
        <v>22.17</v>
      </c>
      <c r="I1897" s="253" t="s">
        <v>2417</v>
      </c>
      <c r="J1897" s="220" t="n">
        <f aca="false">TRUNC((H1897*G1897),2)</f>
        <v>0.62</v>
      </c>
      <c r="M1897" s="220" t="n">
        <f aca="false">VLOOKUP(B1897,'CMP-SIN-SD-10-2023'!A:D,4,0)</f>
        <v>22.17</v>
      </c>
      <c r="N1897" s="220" t="n">
        <f aca="false">M1897=H1897</f>
        <v>1</v>
      </c>
      <c r="P1897" s="333" t="s">
        <v>2418</v>
      </c>
    </row>
    <row r="1898" customFormat="false" ht="30" hidden="false" customHeight="false" outlineLevel="0" collapsed="false">
      <c r="A1898" s="351" t="n">
        <f aca="false">IF(O1898&lt;&gt;0,O1898,A1897)</f>
        <v>89448</v>
      </c>
      <c r="B1898" s="205" t="n">
        <v>88267</v>
      </c>
      <c r="C1898" s="206" t="s">
        <v>2793</v>
      </c>
      <c r="D1898" s="206" t="s">
        <v>2927</v>
      </c>
      <c r="E1898" s="207" t="s">
        <v>2415</v>
      </c>
      <c r="F1898" s="207" t="s">
        <v>2502</v>
      </c>
      <c r="G1898" s="352" t="n">
        <v>0.0282</v>
      </c>
      <c r="H1898" s="253" t="n">
        <f aca="false">VLOOKUP(B1898,'CMP-SIN-SD-10-2023'!A:D,4,0)</f>
        <v>28.78</v>
      </c>
      <c r="I1898" s="253" t="s">
        <v>2417</v>
      </c>
      <c r="J1898" s="220" t="n">
        <f aca="false">TRUNC((H1898*G1898),2)</f>
        <v>0.81</v>
      </c>
      <c r="M1898" s="220" t="n">
        <f aca="false">VLOOKUP(B1898,'CMP-SIN-SD-10-2023'!A:D,4,0)</f>
        <v>28.78</v>
      </c>
      <c r="N1898" s="220" t="n">
        <f aca="false">M1898=H1898</f>
        <v>1</v>
      </c>
      <c r="P1898" s="333" t="s">
        <v>2418</v>
      </c>
    </row>
    <row r="1899" customFormat="false" ht="15" hidden="false" customHeight="false" outlineLevel="0" collapsed="false">
      <c r="A1899" s="351" t="n">
        <f aca="false">IF(O1899&lt;&gt;0,O1899,A1898)</f>
        <v>89448</v>
      </c>
      <c r="B1899" s="205" t="n">
        <v>9874</v>
      </c>
      <c r="C1899" s="206" t="s">
        <v>2793</v>
      </c>
      <c r="D1899" s="206" t="s">
        <v>3524</v>
      </c>
      <c r="E1899" s="207" t="s">
        <v>2415</v>
      </c>
      <c r="F1899" s="207" t="s">
        <v>2440</v>
      </c>
      <c r="G1899" s="352" t="n">
        <v>1.0493</v>
      </c>
      <c r="H1899" s="253" t="n">
        <f aca="false">VLOOKUP(B1899,'INS-SIN-SD-10-2023'!A:D,4,0)</f>
        <v>14.23</v>
      </c>
      <c r="I1899" s="253" t="s">
        <v>2417</v>
      </c>
      <c r="J1899" s="220" t="n">
        <f aca="false">TRUNC((H1899*G1899),2)</f>
        <v>14.93</v>
      </c>
      <c r="M1899" s="220" t="n">
        <f aca="false">VLOOKUP(B1899,'INS-SIN-SD-10-2023'!A:D,4,0)</f>
        <v>14.23</v>
      </c>
      <c r="N1899" s="220" t="n">
        <f aca="false">M1899=H1899</f>
        <v>1</v>
      </c>
      <c r="P1899" s="333" t="s">
        <v>2492</v>
      </c>
    </row>
    <row r="1900" customFormat="false" ht="15" hidden="false" customHeight="false" outlineLevel="0" collapsed="false">
      <c r="A1900" s="351" t="n">
        <f aca="false">IF(O1900&lt;&gt;0,O1900,A1899)</f>
        <v>89448</v>
      </c>
      <c r="B1900" s="205" t="n">
        <v>38383</v>
      </c>
      <c r="C1900" s="206" t="s">
        <v>2793</v>
      </c>
      <c r="D1900" s="206" t="s">
        <v>3414</v>
      </c>
      <c r="E1900" s="207" t="s">
        <v>2415</v>
      </c>
      <c r="F1900" s="207" t="s">
        <v>2430</v>
      </c>
      <c r="G1900" s="352" t="n">
        <v>0.0066</v>
      </c>
      <c r="H1900" s="253" t="n">
        <f aca="false">VLOOKUP(B1900,'INS-SIN-SD-10-2023'!A:D,4,0)</f>
        <v>2.27</v>
      </c>
      <c r="I1900" s="253" t="s">
        <v>2417</v>
      </c>
      <c r="J1900" s="220" t="n">
        <f aca="false">TRUNC((H1900*G1900),2)</f>
        <v>0.01</v>
      </c>
      <c r="M1900" s="220" t="n">
        <f aca="false">VLOOKUP(B1900,'INS-SIN-SD-10-2023'!A:D,4,0)</f>
        <v>2.27</v>
      </c>
      <c r="N1900" s="220" t="n">
        <f aca="false">M1900=H1900</f>
        <v>1</v>
      </c>
      <c r="P1900" s="333" t="s">
        <v>2492</v>
      </c>
    </row>
    <row r="1901" customFormat="false" ht="45" hidden="false" customHeight="false" outlineLevel="0" collapsed="false">
      <c r="A1901" s="353" t="n">
        <v>92341</v>
      </c>
      <c r="B1901" s="354" t="s">
        <v>2411</v>
      </c>
      <c r="C1901" s="355" t="s">
        <v>3525</v>
      </c>
      <c r="D1901" s="355" t="s">
        <v>2834</v>
      </c>
      <c r="E1901" s="356" t="s">
        <v>2440</v>
      </c>
      <c r="F1901" s="356" t="s">
        <v>2415</v>
      </c>
      <c r="G1901" s="357" t="s">
        <v>2416</v>
      </c>
      <c r="H1901" s="358" t="s">
        <v>2417</v>
      </c>
      <c r="I1901" s="350" t="n">
        <f aca="false">SUMIF(A:A,A1901,J:J)</f>
        <v>100.04</v>
      </c>
      <c r="K1901" s="220" t="n">
        <f aca="false">VLOOKUP(A1901,'CMP-SIN-SD-10-2023'!A:D,4,0)</f>
        <v>100.04</v>
      </c>
      <c r="L1901" s="220" t="n">
        <f aca="false">K1901=I1901</f>
        <v>1</v>
      </c>
      <c r="P1901" s="333" t="s">
        <v>2418</v>
      </c>
    </row>
    <row r="1902" customFormat="false" ht="30" hidden="false" customHeight="false" outlineLevel="0" collapsed="false">
      <c r="A1902" s="351" t="n">
        <f aca="false">IF(O1902&lt;&gt;0,O1902,A1901)</f>
        <v>92341</v>
      </c>
      <c r="B1902" s="205" t="n">
        <v>88248</v>
      </c>
      <c r="C1902" s="206" t="s">
        <v>2834</v>
      </c>
      <c r="D1902" s="206" t="s">
        <v>3412</v>
      </c>
      <c r="E1902" s="207" t="s">
        <v>2415</v>
      </c>
      <c r="F1902" s="207" t="s">
        <v>2502</v>
      </c>
      <c r="G1902" s="352" t="n">
        <v>0.478</v>
      </c>
      <c r="H1902" s="253" t="n">
        <f aca="false">VLOOKUP(B1902,'CMP-SIN-SD-10-2023'!A:D,4,0)</f>
        <v>22.17</v>
      </c>
      <c r="I1902" s="253" t="s">
        <v>2417</v>
      </c>
      <c r="J1902" s="220" t="n">
        <f aca="false">TRUNC((H1902*G1902),2)</f>
        <v>10.59</v>
      </c>
      <c r="M1902" s="220" t="n">
        <f aca="false">VLOOKUP(B1902,'CMP-SIN-SD-10-2023'!A:D,4,0)</f>
        <v>22.17</v>
      </c>
      <c r="N1902" s="220" t="n">
        <f aca="false">M1902=H1902</f>
        <v>1</v>
      </c>
      <c r="P1902" s="333" t="s">
        <v>2418</v>
      </c>
    </row>
    <row r="1903" customFormat="false" ht="30" hidden="false" customHeight="false" outlineLevel="0" collapsed="false">
      <c r="A1903" s="351" t="n">
        <f aca="false">IF(O1903&lt;&gt;0,O1903,A1902)</f>
        <v>92341</v>
      </c>
      <c r="B1903" s="205" t="n">
        <v>88267</v>
      </c>
      <c r="C1903" s="206" t="s">
        <v>2834</v>
      </c>
      <c r="D1903" s="206" t="s">
        <v>2927</v>
      </c>
      <c r="E1903" s="207" t="s">
        <v>2415</v>
      </c>
      <c r="F1903" s="207" t="s">
        <v>2502</v>
      </c>
      <c r="G1903" s="352" t="n">
        <v>0.478</v>
      </c>
      <c r="H1903" s="253" t="n">
        <f aca="false">VLOOKUP(B1903,'CMP-SIN-SD-10-2023'!A:D,4,0)</f>
        <v>28.78</v>
      </c>
      <c r="I1903" s="253" t="s">
        <v>2417</v>
      </c>
      <c r="J1903" s="220" t="n">
        <f aca="false">TRUNC((H1903*G1903),2)</f>
        <v>13.75</v>
      </c>
      <c r="M1903" s="220" t="n">
        <f aca="false">VLOOKUP(B1903,'CMP-SIN-SD-10-2023'!A:D,4,0)</f>
        <v>28.78</v>
      </c>
      <c r="N1903" s="220" t="n">
        <f aca="false">M1903=H1903</f>
        <v>1</v>
      </c>
      <c r="P1903" s="333" t="s">
        <v>2418</v>
      </c>
    </row>
    <row r="1904" customFormat="false" ht="30" hidden="false" customHeight="false" outlineLevel="0" collapsed="false">
      <c r="A1904" s="351" t="n">
        <f aca="false">IF(O1904&lt;&gt;0,O1904,A1903)</f>
        <v>92341</v>
      </c>
      <c r="B1904" s="205" t="n">
        <v>7696</v>
      </c>
      <c r="C1904" s="206" t="s">
        <v>2834</v>
      </c>
      <c r="D1904" s="206" t="s">
        <v>3526</v>
      </c>
      <c r="E1904" s="207" t="s">
        <v>2415</v>
      </c>
      <c r="F1904" s="207" t="s">
        <v>2440</v>
      </c>
      <c r="G1904" s="352" t="n">
        <v>1.039</v>
      </c>
      <c r="H1904" s="253" t="n">
        <f aca="false">VLOOKUP(B1904,'INS-SIN-SD-10-2023'!A:D,4,0)</f>
        <v>72.86</v>
      </c>
      <c r="I1904" s="253" t="s">
        <v>2417</v>
      </c>
      <c r="J1904" s="220" t="n">
        <f aca="false">TRUNC((H1904*G1904),2)</f>
        <v>75.7</v>
      </c>
      <c r="M1904" s="220" t="n">
        <f aca="false">VLOOKUP(B1904,'INS-SIN-SD-10-2023'!A:D,4,0)</f>
        <v>72.86</v>
      </c>
      <c r="N1904" s="220" t="n">
        <f aca="false">M1904=H1904</f>
        <v>1</v>
      </c>
      <c r="P1904" s="333" t="s">
        <v>2492</v>
      </c>
    </row>
    <row r="1905" customFormat="false" ht="45" hidden="false" customHeight="false" outlineLevel="0" collapsed="false">
      <c r="A1905" s="353" t="n">
        <v>89572</v>
      </c>
      <c r="B1905" s="354" t="s">
        <v>2411</v>
      </c>
      <c r="C1905" s="355" t="s">
        <v>3527</v>
      </c>
      <c r="D1905" s="355" t="s">
        <v>2645</v>
      </c>
      <c r="E1905" s="356" t="s">
        <v>2430</v>
      </c>
      <c r="F1905" s="356" t="s">
        <v>2415</v>
      </c>
      <c r="G1905" s="357" t="s">
        <v>2416</v>
      </c>
      <c r="H1905" s="358" t="s">
        <v>2417</v>
      </c>
      <c r="I1905" s="350" t="n">
        <f aca="false">SUMIF(A:A,A1905,J:J)</f>
        <v>8.64</v>
      </c>
      <c r="K1905" s="220" t="n">
        <f aca="false">VLOOKUP(A1905,'CMP-SIN-SD-10-2023'!A:D,4,0)</f>
        <v>8.64</v>
      </c>
      <c r="L1905" s="220" t="n">
        <f aca="false">K1905=I1905</f>
        <v>1</v>
      </c>
      <c r="P1905" s="333" t="s">
        <v>2418</v>
      </c>
    </row>
    <row r="1906" customFormat="false" ht="30" hidden="false" customHeight="false" outlineLevel="0" collapsed="false">
      <c r="A1906" s="351" t="n">
        <f aca="false">IF(O1906&lt;&gt;0,O1906,A1905)</f>
        <v>89572</v>
      </c>
      <c r="B1906" s="205" t="n">
        <v>88248</v>
      </c>
      <c r="C1906" s="206" t="s">
        <v>2645</v>
      </c>
      <c r="D1906" s="206" t="s">
        <v>3412</v>
      </c>
      <c r="E1906" s="207" t="s">
        <v>2415</v>
      </c>
      <c r="F1906" s="207" t="s">
        <v>2502</v>
      </c>
      <c r="G1906" s="352" t="n">
        <v>0.0635</v>
      </c>
      <c r="H1906" s="253" t="n">
        <f aca="false">VLOOKUP(B1906,'CMP-SIN-SD-10-2023'!A:D,4,0)</f>
        <v>22.17</v>
      </c>
      <c r="I1906" s="253" t="s">
        <v>2417</v>
      </c>
      <c r="J1906" s="220" t="n">
        <f aca="false">TRUNC((H1906*G1906),2)</f>
        <v>1.4</v>
      </c>
      <c r="M1906" s="220" t="n">
        <f aca="false">VLOOKUP(B1906,'CMP-SIN-SD-10-2023'!A:D,4,0)</f>
        <v>22.17</v>
      </c>
      <c r="N1906" s="220" t="n">
        <f aca="false">M1906=H1906</f>
        <v>1</v>
      </c>
      <c r="P1906" s="333" t="s">
        <v>2418</v>
      </c>
    </row>
    <row r="1907" customFormat="false" ht="30" hidden="false" customHeight="false" outlineLevel="0" collapsed="false">
      <c r="A1907" s="351" t="n">
        <f aca="false">IF(O1907&lt;&gt;0,O1907,A1906)</f>
        <v>89572</v>
      </c>
      <c r="B1907" s="205" t="n">
        <v>88267</v>
      </c>
      <c r="C1907" s="206" t="s">
        <v>2645</v>
      </c>
      <c r="D1907" s="206" t="s">
        <v>2927</v>
      </c>
      <c r="E1907" s="207" t="s">
        <v>2415</v>
      </c>
      <c r="F1907" s="207" t="s">
        <v>2502</v>
      </c>
      <c r="G1907" s="352" t="n">
        <v>0.0635</v>
      </c>
      <c r="H1907" s="253" t="n">
        <f aca="false">VLOOKUP(B1907,'CMP-SIN-SD-10-2023'!A:D,4,0)</f>
        <v>28.78</v>
      </c>
      <c r="I1907" s="253" t="s">
        <v>2417</v>
      </c>
      <c r="J1907" s="220" t="n">
        <f aca="false">TRUNC((H1907*G1907),2)</f>
        <v>1.82</v>
      </c>
      <c r="M1907" s="220" t="n">
        <f aca="false">VLOOKUP(B1907,'CMP-SIN-SD-10-2023'!A:D,4,0)</f>
        <v>28.78</v>
      </c>
      <c r="N1907" s="220" t="n">
        <f aca="false">M1907=H1907</f>
        <v>1</v>
      </c>
      <c r="P1907" s="333" t="s">
        <v>2418</v>
      </c>
    </row>
    <row r="1908" customFormat="false" ht="30" hidden="false" customHeight="false" outlineLevel="0" collapsed="false">
      <c r="A1908" s="351" t="n">
        <f aca="false">IF(O1908&lt;&gt;0,O1908,A1907)</f>
        <v>89572</v>
      </c>
      <c r="B1908" s="205" t="n">
        <v>109</v>
      </c>
      <c r="C1908" s="206" t="s">
        <v>2645</v>
      </c>
      <c r="D1908" s="206" t="s">
        <v>3528</v>
      </c>
      <c r="E1908" s="207" t="s">
        <v>2415</v>
      </c>
      <c r="F1908" s="207" t="s">
        <v>2430</v>
      </c>
      <c r="G1908" s="352" t="n">
        <v>1</v>
      </c>
      <c r="H1908" s="253" t="n">
        <f aca="false">VLOOKUP(B1908,'INS-SIN-SD-10-2023'!A:D,4,0)</f>
        <v>3.75</v>
      </c>
      <c r="I1908" s="253" t="s">
        <v>2417</v>
      </c>
      <c r="J1908" s="220" t="n">
        <f aca="false">TRUNC((H1908*G1908),2)</f>
        <v>3.75</v>
      </c>
      <c r="M1908" s="220" t="n">
        <f aca="false">VLOOKUP(B1908,'INS-SIN-SD-10-2023'!A:D,4,0)</f>
        <v>3.75</v>
      </c>
      <c r="N1908" s="220" t="n">
        <f aca="false">M1908=H1908</f>
        <v>1</v>
      </c>
      <c r="P1908" s="333" t="s">
        <v>2492</v>
      </c>
    </row>
    <row r="1909" customFormat="false" ht="15" hidden="false" customHeight="false" outlineLevel="0" collapsed="false">
      <c r="A1909" s="351" t="n">
        <f aca="false">IF(O1909&lt;&gt;0,O1909,A1908)</f>
        <v>89572</v>
      </c>
      <c r="B1909" s="205" t="n">
        <v>122</v>
      </c>
      <c r="C1909" s="206" t="s">
        <v>2645</v>
      </c>
      <c r="D1909" s="206" t="s">
        <v>3422</v>
      </c>
      <c r="E1909" s="207" t="s">
        <v>2415</v>
      </c>
      <c r="F1909" s="207" t="s">
        <v>2430</v>
      </c>
      <c r="G1909" s="352" t="n">
        <v>0.0106</v>
      </c>
      <c r="H1909" s="253" t="n">
        <f aca="false">VLOOKUP(B1909,'INS-SIN-SD-10-2023'!A:D,4,0)</f>
        <v>66.86</v>
      </c>
      <c r="I1909" s="253" t="s">
        <v>2417</v>
      </c>
      <c r="J1909" s="220" t="n">
        <f aca="false">TRUNC((H1909*G1909),2)</f>
        <v>0.7</v>
      </c>
      <c r="M1909" s="220" t="n">
        <f aca="false">VLOOKUP(B1909,'INS-SIN-SD-10-2023'!A:D,4,0)</f>
        <v>66.86</v>
      </c>
      <c r="N1909" s="220" t="n">
        <f aca="false">M1909=H1909</f>
        <v>1</v>
      </c>
      <c r="P1909" s="333" t="s">
        <v>2492</v>
      </c>
    </row>
    <row r="1910" customFormat="false" ht="15" hidden="false" customHeight="false" outlineLevel="0" collapsed="false">
      <c r="A1910" s="351" t="n">
        <f aca="false">IF(O1910&lt;&gt;0,O1910,A1909)</f>
        <v>89572</v>
      </c>
      <c r="B1910" s="205" t="n">
        <v>20083</v>
      </c>
      <c r="C1910" s="206" t="s">
        <v>2645</v>
      </c>
      <c r="D1910" s="206" t="s">
        <v>3423</v>
      </c>
      <c r="E1910" s="207" t="s">
        <v>2415</v>
      </c>
      <c r="F1910" s="207" t="s">
        <v>2430</v>
      </c>
      <c r="G1910" s="352" t="n">
        <v>0.0125</v>
      </c>
      <c r="H1910" s="253" t="n">
        <f aca="false">VLOOKUP(B1910,'INS-SIN-SD-10-2023'!A:D,4,0)</f>
        <v>75.75</v>
      </c>
      <c r="I1910" s="253" t="s">
        <v>2417</v>
      </c>
      <c r="J1910" s="220" t="n">
        <f aca="false">TRUNC((H1910*G1910),2)</f>
        <v>0.94</v>
      </c>
      <c r="M1910" s="220" t="n">
        <f aca="false">VLOOKUP(B1910,'INS-SIN-SD-10-2023'!A:D,4,0)</f>
        <v>75.75</v>
      </c>
      <c r="N1910" s="220" t="n">
        <f aca="false">M1910=H1910</f>
        <v>1</v>
      </c>
      <c r="P1910" s="333" t="s">
        <v>2492</v>
      </c>
    </row>
    <row r="1911" customFormat="false" ht="15" hidden="false" customHeight="false" outlineLevel="0" collapsed="false">
      <c r="A1911" s="351" t="n">
        <f aca="false">IF(O1911&lt;&gt;0,O1911,A1910)</f>
        <v>89572</v>
      </c>
      <c r="B1911" s="205" t="n">
        <v>38383</v>
      </c>
      <c r="C1911" s="206" t="s">
        <v>2645</v>
      </c>
      <c r="D1911" s="206" t="s">
        <v>3414</v>
      </c>
      <c r="E1911" s="207" t="s">
        <v>2415</v>
      </c>
      <c r="F1911" s="207" t="s">
        <v>2430</v>
      </c>
      <c r="G1911" s="352" t="n">
        <v>0.0144</v>
      </c>
      <c r="H1911" s="253" t="n">
        <f aca="false">VLOOKUP(B1911,'INS-SIN-SD-10-2023'!A:D,4,0)</f>
        <v>2.27</v>
      </c>
      <c r="I1911" s="253" t="s">
        <v>2417</v>
      </c>
      <c r="J1911" s="220" t="n">
        <f aca="false">TRUNC((H1911*G1911),2)</f>
        <v>0.03</v>
      </c>
      <c r="M1911" s="220" t="n">
        <f aca="false">VLOOKUP(B1911,'INS-SIN-SD-10-2023'!A:D,4,0)</f>
        <v>2.27</v>
      </c>
      <c r="N1911" s="220" t="n">
        <f aca="false">M1911=H1911</f>
        <v>1</v>
      </c>
      <c r="P1911" s="333" t="s">
        <v>2492</v>
      </c>
    </row>
    <row r="1912" customFormat="false" ht="75" hidden="false" customHeight="false" outlineLevel="0" collapsed="false">
      <c r="A1912" s="353" t="n">
        <v>94787</v>
      </c>
      <c r="B1912" s="354" t="s">
        <v>2411</v>
      </c>
      <c r="C1912" s="355" t="s">
        <v>3529</v>
      </c>
      <c r="D1912" s="355" t="s">
        <v>3310</v>
      </c>
      <c r="E1912" s="356" t="s">
        <v>2430</v>
      </c>
      <c r="F1912" s="356" t="s">
        <v>2415</v>
      </c>
      <c r="G1912" s="357" t="s">
        <v>2416</v>
      </c>
      <c r="H1912" s="358" t="s">
        <v>2417</v>
      </c>
      <c r="I1912" s="350" t="n">
        <f aca="false">SUMIF(A:A,A1912,J:J)</f>
        <v>67.28</v>
      </c>
      <c r="K1912" s="220" t="e">
        <f aca="false">VLOOKUP(A1912,'CMP-SIN-SD-10-2023'!A:D,4,0)</f>
        <v>#N/A</v>
      </c>
      <c r="L1912" s="220" t="e">
        <f aca="false">K1912=I1912</f>
        <v>#N/A</v>
      </c>
      <c r="P1912" s="333" t="s">
        <v>2418</v>
      </c>
    </row>
    <row r="1913" customFormat="false" ht="30" hidden="false" customHeight="false" outlineLevel="0" collapsed="false">
      <c r="A1913" s="351" t="n">
        <f aca="false">IF(O1913&lt;&gt;0,O1913,A1912)</f>
        <v>94787</v>
      </c>
      <c r="B1913" s="205" t="n">
        <v>88248</v>
      </c>
      <c r="C1913" s="206" t="s">
        <v>3310</v>
      </c>
      <c r="D1913" s="206" t="s">
        <v>3412</v>
      </c>
      <c r="E1913" s="207" t="s">
        <v>2415</v>
      </c>
      <c r="F1913" s="207" t="s">
        <v>2502</v>
      </c>
      <c r="G1913" s="352" t="n">
        <v>0.308</v>
      </c>
      <c r="H1913" s="253" t="n">
        <f aca="false">VLOOKUP(B1913,'CMP-SIN-SD-10-2023'!A:D,4,0)</f>
        <v>22.17</v>
      </c>
      <c r="I1913" s="253" t="s">
        <v>2417</v>
      </c>
      <c r="J1913" s="220" t="n">
        <f aca="false">TRUNC((H1913*G1913),2)</f>
        <v>6.82</v>
      </c>
      <c r="M1913" s="220" t="n">
        <f aca="false">VLOOKUP(B1913,'CMP-SIN-SD-10-2023'!A:D,4,0)</f>
        <v>22.17</v>
      </c>
      <c r="N1913" s="220" t="n">
        <f aca="false">M1913=H1913</f>
        <v>1</v>
      </c>
      <c r="P1913" s="333" t="s">
        <v>2418</v>
      </c>
    </row>
    <row r="1914" customFormat="false" ht="30" hidden="false" customHeight="false" outlineLevel="0" collapsed="false">
      <c r="A1914" s="351" t="n">
        <f aca="false">IF(O1914&lt;&gt;0,O1914,A1913)</f>
        <v>94787</v>
      </c>
      <c r="B1914" s="205" t="n">
        <v>88267</v>
      </c>
      <c r="C1914" s="206" t="s">
        <v>3310</v>
      </c>
      <c r="D1914" s="206" t="s">
        <v>2927</v>
      </c>
      <c r="E1914" s="207" t="s">
        <v>2415</v>
      </c>
      <c r="F1914" s="207" t="s">
        <v>2502</v>
      </c>
      <c r="G1914" s="352" t="n">
        <v>0.308</v>
      </c>
      <c r="H1914" s="253" t="n">
        <f aca="false">VLOOKUP(B1914,'CMP-SIN-SD-10-2023'!A:D,4,0)</f>
        <v>28.78</v>
      </c>
      <c r="I1914" s="253" t="s">
        <v>2417</v>
      </c>
      <c r="J1914" s="220" t="n">
        <f aca="false">TRUNC((H1914*G1914),2)</f>
        <v>8.86</v>
      </c>
      <c r="M1914" s="220" t="n">
        <f aca="false">VLOOKUP(B1914,'CMP-SIN-SD-10-2023'!A:D,4,0)</f>
        <v>28.78</v>
      </c>
      <c r="N1914" s="220" t="n">
        <f aca="false">M1914=H1914</f>
        <v>1</v>
      </c>
      <c r="P1914" s="333" t="s">
        <v>2418</v>
      </c>
    </row>
    <row r="1915" customFormat="false" ht="30" hidden="false" customHeight="false" outlineLevel="0" collapsed="false">
      <c r="A1915" s="351" t="n">
        <f aca="false">IF(O1915&lt;&gt;0,O1915,A1914)</f>
        <v>94787</v>
      </c>
      <c r="B1915" s="205" t="n">
        <v>90</v>
      </c>
      <c r="C1915" s="206" t="s">
        <v>3310</v>
      </c>
      <c r="D1915" s="206" t="s">
        <v>3530</v>
      </c>
      <c r="E1915" s="207" t="s">
        <v>2415</v>
      </c>
      <c r="F1915" s="207" t="s">
        <v>2430</v>
      </c>
      <c r="G1915" s="352" t="n">
        <v>1</v>
      </c>
      <c r="H1915" s="253" t="n">
        <v>43.37</v>
      </c>
      <c r="I1915" s="253" t="s">
        <v>2417</v>
      </c>
      <c r="J1915" s="220" t="n">
        <f aca="false">TRUNC((H1915*G1915),2)</f>
        <v>43.37</v>
      </c>
      <c r="M1915" s="220" t="e">
        <f aca="false">VLOOKUP(B1915,'INS-SIN-SD-10-2023'!A:D,4,0)</f>
        <v>#N/A</v>
      </c>
      <c r="N1915" s="220" t="e">
        <f aca="false">M1915=H1915</f>
        <v>#N/A</v>
      </c>
      <c r="P1915" s="333" t="s">
        <v>2492</v>
      </c>
    </row>
    <row r="1916" customFormat="false" ht="15" hidden="false" customHeight="false" outlineLevel="0" collapsed="false">
      <c r="A1916" s="351" t="n">
        <f aca="false">IF(O1916&lt;&gt;0,O1916,A1915)</f>
        <v>94787</v>
      </c>
      <c r="B1916" s="205" t="n">
        <v>20080</v>
      </c>
      <c r="C1916" s="206" t="s">
        <v>3310</v>
      </c>
      <c r="D1916" s="206" t="s">
        <v>3507</v>
      </c>
      <c r="E1916" s="207" t="s">
        <v>2415</v>
      </c>
      <c r="F1916" s="207" t="s">
        <v>2430</v>
      </c>
      <c r="G1916" s="352" t="n">
        <v>0.194</v>
      </c>
      <c r="H1916" s="253" t="n">
        <f aca="false">VLOOKUP(B1916,'INS-SIN-SD-10-2023'!A:D,4,0)</f>
        <v>21.82</v>
      </c>
      <c r="I1916" s="253" t="s">
        <v>2417</v>
      </c>
      <c r="J1916" s="220" t="n">
        <f aca="false">TRUNC((H1916*G1916),2)</f>
        <v>4.23</v>
      </c>
      <c r="M1916" s="220" t="n">
        <f aca="false">VLOOKUP(B1916,'INS-SIN-SD-10-2023'!A:D,4,0)</f>
        <v>21.82</v>
      </c>
      <c r="N1916" s="220" t="n">
        <f aca="false">M1916=H1916</f>
        <v>1</v>
      </c>
      <c r="P1916" s="333" t="s">
        <v>2492</v>
      </c>
    </row>
    <row r="1917" customFormat="false" ht="15" hidden="false" customHeight="false" outlineLevel="0" collapsed="false">
      <c r="A1917" s="351" t="n">
        <f aca="false">IF(O1917&lt;&gt;0,O1917,A1916)</f>
        <v>94787</v>
      </c>
      <c r="B1917" s="205" t="n">
        <v>20083</v>
      </c>
      <c r="C1917" s="206" t="s">
        <v>3310</v>
      </c>
      <c r="D1917" s="206" t="s">
        <v>3423</v>
      </c>
      <c r="E1917" s="207" t="s">
        <v>2415</v>
      </c>
      <c r="F1917" s="207" t="s">
        <v>2430</v>
      </c>
      <c r="G1917" s="352" t="n">
        <v>0.052</v>
      </c>
      <c r="H1917" s="253" t="n">
        <f aca="false">VLOOKUP(B1917,'INS-SIN-SD-10-2023'!A:D,4,0)</f>
        <v>75.75</v>
      </c>
      <c r="I1917" s="253" t="s">
        <v>2417</v>
      </c>
      <c r="J1917" s="220" t="n">
        <f aca="false">TRUNC((H1917*G1917),2)</f>
        <v>3.93</v>
      </c>
      <c r="M1917" s="220" t="n">
        <f aca="false">VLOOKUP(B1917,'INS-SIN-SD-10-2023'!A:D,4,0)</f>
        <v>75.75</v>
      </c>
      <c r="N1917" s="220" t="n">
        <f aca="false">M1917=H1917</f>
        <v>1</v>
      </c>
      <c r="P1917" s="333" t="s">
        <v>2492</v>
      </c>
    </row>
    <row r="1918" customFormat="false" ht="15" hidden="false" customHeight="false" outlineLevel="0" collapsed="false">
      <c r="A1918" s="351" t="n">
        <f aca="false">IF(O1918&lt;&gt;0,O1918,A1917)</f>
        <v>94787</v>
      </c>
      <c r="B1918" s="205" t="n">
        <v>38383</v>
      </c>
      <c r="C1918" s="206" t="s">
        <v>3310</v>
      </c>
      <c r="D1918" s="206" t="s">
        <v>3414</v>
      </c>
      <c r="E1918" s="207" t="s">
        <v>2415</v>
      </c>
      <c r="F1918" s="207" t="s">
        <v>2430</v>
      </c>
      <c r="G1918" s="352" t="n">
        <v>0.031</v>
      </c>
      <c r="H1918" s="253" t="n">
        <f aca="false">VLOOKUP(B1918,'INS-SIN-SD-10-2023'!A:D,4,0)</f>
        <v>2.27</v>
      </c>
      <c r="I1918" s="253" t="s">
        <v>2417</v>
      </c>
      <c r="J1918" s="220" t="n">
        <f aca="false">TRUNC((H1918*G1918),2)</f>
        <v>0.07</v>
      </c>
      <c r="M1918" s="220" t="n">
        <f aca="false">VLOOKUP(B1918,'INS-SIN-SD-10-2023'!A:D,4,0)</f>
        <v>2.27</v>
      </c>
      <c r="N1918" s="220" t="n">
        <f aca="false">M1918=H1918</f>
        <v>1</v>
      </c>
      <c r="P1918" s="333" t="s">
        <v>2492</v>
      </c>
    </row>
    <row r="1919" customFormat="false" ht="30" hidden="false" customHeight="false" outlineLevel="0" collapsed="false">
      <c r="A1919" s="353" t="s">
        <v>566</v>
      </c>
      <c r="B1919" s="354" t="s">
        <v>2411</v>
      </c>
      <c r="C1919" s="355" t="s">
        <v>3531</v>
      </c>
      <c r="D1919" s="355" t="s">
        <v>2732</v>
      </c>
      <c r="E1919" s="356" t="s">
        <v>2430</v>
      </c>
      <c r="F1919" s="356" t="s">
        <v>2415</v>
      </c>
      <c r="G1919" s="357" t="s">
        <v>2416</v>
      </c>
      <c r="H1919" s="358" t="s">
        <v>2417</v>
      </c>
      <c r="I1919" s="350" t="n">
        <f aca="false">SUMIF(A:A,A1919,J:J)</f>
        <v>65.57</v>
      </c>
      <c r="K1919" s="220" t="e">
        <f aca="false">VLOOKUP(A1919,'CMP-SIN-SD-10-2023'!A:D,4,0)</f>
        <v>#N/A</v>
      </c>
      <c r="L1919" s="220" t="e">
        <f aca="false">K1919=I1919</f>
        <v>#N/A</v>
      </c>
      <c r="P1919" s="333" t="s">
        <v>2418</v>
      </c>
    </row>
    <row r="1920" customFormat="false" ht="15" hidden="false" customHeight="false" outlineLevel="0" collapsed="false">
      <c r="A1920" s="351" t="str">
        <f aca="false">IF(O1920&lt;&gt;0,O1920,A1919)</f>
        <v>00995/ORSE</v>
      </c>
      <c r="B1920" s="205" t="n">
        <v>88316</v>
      </c>
      <c r="C1920" s="206" t="s">
        <v>2732</v>
      </c>
      <c r="D1920" s="206" t="s">
        <v>2512</v>
      </c>
      <c r="E1920" s="207" t="s">
        <v>2415</v>
      </c>
      <c r="F1920" s="207" t="s">
        <v>2502</v>
      </c>
      <c r="G1920" s="352" t="n">
        <v>0.55</v>
      </c>
      <c r="H1920" s="253" t="n">
        <f aca="false">VLOOKUP(B1920,'CMP-SIN-SD-10-2023'!A:D,4,0)</f>
        <v>21.91</v>
      </c>
      <c r="I1920" s="253" t="s">
        <v>2417</v>
      </c>
      <c r="J1920" s="220" t="n">
        <f aca="false">TRUNC((H1920*G1920),2)</f>
        <v>12.05</v>
      </c>
      <c r="M1920" s="220" t="n">
        <f aca="false">VLOOKUP(B1920,'CMP-SIN-SD-10-2023'!A:D,4,0)</f>
        <v>21.91</v>
      </c>
      <c r="N1920" s="220" t="n">
        <f aca="false">M1920=H1920</f>
        <v>1</v>
      </c>
      <c r="P1920" s="333" t="s">
        <v>2614</v>
      </c>
    </row>
    <row r="1921" customFormat="false" ht="30" hidden="false" customHeight="false" outlineLevel="0" collapsed="false">
      <c r="A1921" s="351" t="str">
        <f aca="false">IF(O1921&lt;&gt;0,O1921,A1920)</f>
        <v>00995/ORSE</v>
      </c>
      <c r="B1921" s="205" t="n">
        <v>88267</v>
      </c>
      <c r="C1921" s="206" t="s">
        <v>2732</v>
      </c>
      <c r="D1921" s="206" t="s">
        <v>2927</v>
      </c>
      <c r="E1921" s="207" t="s">
        <v>2415</v>
      </c>
      <c r="F1921" s="207" t="s">
        <v>2502</v>
      </c>
      <c r="G1921" s="352" t="n">
        <v>0.55</v>
      </c>
      <c r="H1921" s="253" t="n">
        <f aca="false">VLOOKUP(B1921,'CMP-SIN-SD-10-2023'!A:D,4,0)</f>
        <v>28.78</v>
      </c>
      <c r="I1921" s="253" t="s">
        <v>2417</v>
      </c>
      <c r="J1921" s="220" t="n">
        <f aca="false">TRUNC((H1921*G1921),2)</f>
        <v>15.82</v>
      </c>
      <c r="M1921" s="220" t="n">
        <f aca="false">VLOOKUP(B1921,'CMP-SIN-SD-10-2023'!A:D,4,0)</f>
        <v>28.78</v>
      </c>
      <c r="N1921" s="220" t="n">
        <f aca="false">M1921=H1921</f>
        <v>1</v>
      </c>
      <c r="P1921" s="333" t="s">
        <v>2614</v>
      </c>
    </row>
    <row r="1922" customFormat="false" ht="15" hidden="false" customHeight="false" outlineLevel="0" collapsed="false">
      <c r="A1922" s="351" t="str">
        <f aca="false">IF(O1922&lt;&gt;0,O1922,A1921)</f>
        <v>00995/ORSE</v>
      </c>
      <c r="B1922" s="205" t="s">
        <v>3532</v>
      </c>
      <c r="C1922" s="206" t="s">
        <v>2732</v>
      </c>
      <c r="D1922" s="206" t="s">
        <v>3533</v>
      </c>
      <c r="E1922" s="207" t="s">
        <v>2415</v>
      </c>
      <c r="F1922" s="207" t="s">
        <v>2430</v>
      </c>
      <c r="G1922" s="352" t="n">
        <v>1</v>
      </c>
      <c r="H1922" s="253" t="n">
        <v>37.7</v>
      </c>
      <c r="I1922" s="253" t="s">
        <v>2417</v>
      </c>
      <c r="J1922" s="220" t="n">
        <f aca="false">TRUNC((H1922*G1922),2)</f>
        <v>37.7</v>
      </c>
      <c r="M1922" s="220" t="e">
        <f aca="false">VLOOKUP(B1922,'INS-SIN-SD-10-2023'!A:D,4,0)</f>
        <v>#N/A</v>
      </c>
      <c r="N1922" s="220" t="e">
        <f aca="false">M1922=H1922</f>
        <v>#N/A</v>
      </c>
      <c r="P1922" s="333" t="s">
        <v>2614</v>
      </c>
    </row>
    <row r="1923" customFormat="false" ht="15" hidden="false" customHeight="false" outlineLevel="0" collapsed="false">
      <c r="A1923" s="351" t="str">
        <f aca="false">IF(O1923&lt;&gt;0,O1923,A1922)</f>
        <v>00995/ORSE</v>
      </c>
      <c r="B1923" s="205" t="s">
        <v>3156</v>
      </c>
      <c r="C1923" s="206" t="s">
        <v>2732</v>
      </c>
      <c r="D1923" s="206" t="s">
        <v>3157</v>
      </c>
      <c r="E1923" s="207" t="s">
        <v>2415</v>
      </c>
      <c r="F1923" s="207" t="s">
        <v>2430</v>
      </c>
      <c r="G1923" s="352" t="n">
        <v>0.0001</v>
      </c>
      <c r="H1923" s="253" t="n">
        <v>28.9</v>
      </c>
      <c r="I1923" s="253" t="s">
        <v>2417</v>
      </c>
      <c r="J1923" s="220" t="n">
        <f aca="false">TRUNC((H1923*G1923),2)</f>
        <v>0</v>
      </c>
      <c r="M1923" s="220" t="e">
        <f aca="false">VLOOKUP(B1923,'INS-SIN-SD-10-2023'!A:D,4,0)</f>
        <v>#N/A</v>
      </c>
      <c r="N1923" s="220" t="e">
        <f aca="false">M1923=H1923</f>
        <v>#N/A</v>
      </c>
      <c r="P1923" s="333" t="s">
        <v>2614</v>
      </c>
    </row>
    <row r="1924" customFormat="false" ht="15" hidden="false" customHeight="false" outlineLevel="0" collapsed="false">
      <c r="A1924" s="351" t="str">
        <f aca="false">IF(O1924&lt;&gt;0,O1924,A1923)</f>
        <v>00995/ORSE</v>
      </c>
      <c r="B1924" s="205" t="s">
        <v>3158</v>
      </c>
      <c r="C1924" s="206" t="s">
        <v>2732</v>
      </c>
      <c r="D1924" s="206" t="s">
        <v>3159</v>
      </c>
      <c r="E1924" s="207" t="s">
        <v>2415</v>
      </c>
      <c r="F1924" s="207" t="s">
        <v>2430</v>
      </c>
      <c r="G1924" s="352" t="n">
        <v>0.0001</v>
      </c>
      <c r="H1924" s="253" t="n">
        <v>44.69</v>
      </c>
      <c r="I1924" s="253" t="s">
        <v>2417</v>
      </c>
      <c r="J1924" s="220" t="n">
        <f aca="false">TRUNC((H1924*G1924),2)</f>
        <v>0</v>
      </c>
      <c r="M1924" s="220" t="e">
        <f aca="false">VLOOKUP(B1924,'INS-SIN-SD-10-2023'!A:D,4,0)</f>
        <v>#N/A</v>
      </c>
      <c r="N1924" s="220" t="e">
        <f aca="false">M1924=H1924</f>
        <v>#N/A</v>
      </c>
      <c r="P1924" s="333" t="s">
        <v>2614</v>
      </c>
    </row>
    <row r="1925" customFormat="false" ht="45" hidden="false" customHeight="false" outlineLevel="0" collapsed="false">
      <c r="A1925" s="353" t="n">
        <v>89497</v>
      </c>
      <c r="B1925" s="354" t="s">
        <v>2411</v>
      </c>
      <c r="C1925" s="355" t="s">
        <v>3534</v>
      </c>
      <c r="D1925" s="355" t="s">
        <v>3411</v>
      </c>
      <c r="E1925" s="356" t="s">
        <v>2430</v>
      </c>
      <c r="F1925" s="356" t="s">
        <v>2415</v>
      </c>
      <c r="G1925" s="357" t="s">
        <v>2416</v>
      </c>
      <c r="H1925" s="358" t="s">
        <v>2417</v>
      </c>
      <c r="I1925" s="350" t="n">
        <f aca="false">SUMIF(A:A,A1925,J:J)</f>
        <v>13.17</v>
      </c>
      <c r="K1925" s="220" t="n">
        <f aca="false">VLOOKUP(A1925,'CMP-SIN-SD-10-2023'!A:D,4,0)</f>
        <v>13.17</v>
      </c>
      <c r="L1925" s="220" t="n">
        <f aca="false">K1925=I1925</f>
        <v>1</v>
      </c>
      <c r="P1925" s="333" t="s">
        <v>2418</v>
      </c>
    </row>
    <row r="1926" customFormat="false" ht="30" hidden="false" customHeight="false" outlineLevel="0" collapsed="false">
      <c r="A1926" s="351" t="n">
        <f aca="false">IF(O1926&lt;&gt;0,O1926,A1925)</f>
        <v>89497</v>
      </c>
      <c r="B1926" s="205" t="n">
        <v>88248</v>
      </c>
      <c r="C1926" s="206" t="s">
        <v>3411</v>
      </c>
      <c r="D1926" s="206" t="s">
        <v>3412</v>
      </c>
      <c r="E1926" s="207" t="s">
        <v>2415</v>
      </c>
      <c r="F1926" s="207" t="s">
        <v>2502</v>
      </c>
      <c r="G1926" s="352" t="n">
        <v>0.1047</v>
      </c>
      <c r="H1926" s="253" t="n">
        <f aca="false">VLOOKUP(B1926,'CMP-SIN-SD-10-2023'!A:D,4,0)</f>
        <v>22.17</v>
      </c>
      <c r="I1926" s="253" t="s">
        <v>2417</v>
      </c>
      <c r="J1926" s="220" t="n">
        <f aca="false">TRUNC((H1926*G1926),2)</f>
        <v>2.32</v>
      </c>
      <c r="M1926" s="220" t="n">
        <f aca="false">VLOOKUP(B1926,'CMP-SIN-SD-10-2023'!A:D,4,0)</f>
        <v>22.17</v>
      </c>
      <c r="N1926" s="220" t="n">
        <f aca="false">M1926=H1926</f>
        <v>1</v>
      </c>
      <c r="P1926" s="333" t="s">
        <v>2418</v>
      </c>
    </row>
    <row r="1927" customFormat="false" ht="30" hidden="false" customHeight="false" outlineLevel="0" collapsed="false">
      <c r="A1927" s="351" t="n">
        <f aca="false">IF(O1927&lt;&gt;0,O1927,A1926)</f>
        <v>89497</v>
      </c>
      <c r="B1927" s="205" t="n">
        <v>88267</v>
      </c>
      <c r="C1927" s="206" t="s">
        <v>3411</v>
      </c>
      <c r="D1927" s="206" t="s">
        <v>2927</v>
      </c>
      <c r="E1927" s="207" t="s">
        <v>2415</v>
      </c>
      <c r="F1927" s="207" t="s">
        <v>2502</v>
      </c>
      <c r="G1927" s="352" t="n">
        <v>0.1047</v>
      </c>
      <c r="H1927" s="253" t="n">
        <f aca="false">VLOOKUP(B1927,'CMP-SIN-SD-10-2023'!A:D,4,0)</f>
        <v>28.78</v>
      </c>
      <c r="I1927" s="253" t="s">
        <v>2417</v>
      </c>
      <c r="J1927" s="220" t="n">
        <f aca="false">TRUNC((H1927*G1927),2)</f>
        <v>3.01</v>
      </c>
      <c r="M1927" s="220" t="n">
        <f aca="false">VLOOKUP(B1927,'CMP-SIN-SD-10-2023'!A:D,4,0)</f>
        <v>28.78</v>
      </c>
      <c r="N1927" s="220" t="n">
        <f aca="false">M1927=H1927</f>
        <v>1</v>
      </c>
      <c r="P1927" s="333" t="s">
        <v>2418</v>
      </c>
    </row>
    <row r="1928" customFormat="false" ht="15" hidden="false" customHeight="false" outlineLevel="0" collapsed="false">
      <c r="A1928" s="351" t="n">
        <f aca="false">IF(O1928&lt;&gt;0,O1928,A1927)</f>
        <v>89497</v>
      </c>
      <c r="B1928" s="205" t="n">
        <v>122</v>
      </c>
      <c r="C1928" s="206" t="s">
        <v>3411</v>
      </c>
      <c r="D1928" s="206" t="s">
        <v>3422</v>
      </c>
      <c r="E1928" s="207" t="s">
        <v>2415</v>
      </c>
      <c r="F1928" s="207" t="s">
        <v>2430</v>
      </c>
      <c r="G1928" s="352" t="n">
        <v>0.0118</v>
      </c>
      <c r="H1928" s="253" t="n">
        <f aca="false">VLOOKUP(B1928,'INS-SIN-SD-10-2023'!A:D,4,0)</f>
        <v>66.86</v>
      </c>
      <c r="I1928" s="253" t="s">
        <v>2417</v>
      </c>
      <c r="J1928" s="220" t="n">
        <f aca="false">TRUNC((H1928*G1928),2)</f>
        <v>0.78</v>
      </c>
      <c r="M1928" s="220" t="n">
        <f aca="false">VLOOKUP(B1928,'INS-SIN-SD-10-2023'!A:D,4,0)</f>
        <v>66.86</v>
      </c>
      <c r="N1928" s="220" t="n">
        <f aca="false">M1928=H1928</f>
        <v>1</v>
      </c>
      <c r="P1928" s="333" t="s">
        <v>2492</v>
      </c>
    </row>
    <row r="1929" customFormat="false" ht="30" hidden="false" customHeight="false" outlineLevel="0" collapsed="false">
      <c r="A1929" s="351" t="n">
        <f aca="false">IF(O1929&lt;&gt;0,O1929,A1928)</f>
        <v>89497</v>
      </c>
      <c r="B1929" s="205" t="n">
        <v>3535</v>
      </c>
      <c r="C1929" s="206" t="s">
        <v>3411</v>
      </c>
      <c r="D1929" s="206" t="s">
        <v>3535</v>
      </c>
      <c r="E1929" s="207" t="s">
        <v>2415</v>
      </c>
      <c r="F1929" s="207" t="s">
        <v>2430</v>
      </c>
      <c r="G1929" s="352" t="n">
        <v>1</v>
      </c>
      <c r="H1929" s="253" t="n">
        <f aca="false">VLOOKUP(B1929,'INS-SIN-SD-10-2023'!A:D,4,0)</f>
        <v>5.97</v>
      </c>
      <c r="I1929" s="253" t="s">
        <v>2417</v>
      </c>
      <c r="J1929" s="220" t="n">
        <f aca="false">TRUNC((H1929*G1929),2)</f>
        <v>5.97</v>
      </c>
      <c r="M1929" s="220" t="n">
        <f aca="false">VLOOKUP(B1929,'INS-SIN-SD-10-2023'!A:D,4,0)</f>
        <v>5.97</v>
      </c>
      <c r="N1929" s="220" t="n">
        <f aca="false">M1929=H1929</f>
        <v>1</v>
      </c>
      <c r="P1929" s="333" t="s">
        <v>2492</v>
      </c>
    </row>
    <row r="1930" customFormat="false" ht="15" hidden="false" customHeight="false" outlineLevel="0" collapsed="false">
      <c r="A1930" s="351" t="n">
        <f aca="false">IF(O1930&lt;&gt;0,O1930,A1929)</f>
        <v>89497</v>
      </c>
      <c r="B1930" s="205" t="n">
        <v>20083</v>
      </c>
      <c r="C1930" s="206" t="s">
        <v>3411</v>
      </c>
      <c r="D1930" s="206" t="s">
        <v>3423</v>
      </c>
      <c r="E1930" s="207" t="s">
        <v>2415</v>
      </c>
      <c r="F1930" s="207" t="s">
        <v>2430</v>
      </c>
      <c r="G1930" s="352" t="n">
        <v>0.014</v>
      </c>
      <c r="H1930" s="253" t="n">
        <f aca="false">VLOOKUP(B1930,'INS-SIN-SD-10-2023'!A:D,4,0)</f>
        <v>75.75</v>
      </c>
      <c r="I1930" s="253" t="s">
        <v>2417</v>
      </c>
      <c r="J1930" s="220" t="n">
        <f aca="false">TRUNC((H1930*G1930),2)</f>
        <v>1.06</v>
      </c>
      <c r="M1930" s="220" t="n">
        <f aca="false">VLOOKUP(B1930,'INS-SIN-SD-10-2023'!A:D,4,0)</f>
        <v>75.75</v>
      </c>
      <c r="N1930" s="220" t="n">
        <f aca="false">M1930=H1930</f>
        <v>1</v>
      </c>
      <c r="P1930" s="333" t="s">
        <v>2492</v>
      </c>
    </row>
    <row r="1931" customFormat="false" ht="15" hidden="false" customHeight="false" outlineLevel="0" collapsed="false">
      <c r="A1931" s="351" t="n">
        <f aca="false">IF(O1931&lt;&gt;0,O1931,A1930)</f>
        <v>89497</v>
      </c>
      <c r="B1931" s="205" t="n">
        <v>38383</v>
      </c>
      <c r="C1931" s="206" t="s">
        <v>3411</v>
      </c>
      <c r="D1931" s="206" t="s">
        <v>3414</v>
      </c>
      <c r="E1931" s="207" t="s">
        <v>2415</v>
      </c>
      <c r="F1931" s="207" t="s">
        <v>2430</v>
      </c>
      <c r="G1931" s="352" t="n">
        <v>0.0157</v>
      </c>
      <c r="H1931" s="253" t="n">
        <f aca="false">VLOOKUP(B1931,'INS-SIN-SD-10-2023'!A:D,4,0)</f>
        <v>2.27</v>
      </c>
      <c r="I1931" s="253" t="s">
        <v>2417</v>
      </c>
      <c r="J1931" s="220" t="n">
        <f aca="false">TRUNC((H1931*G1931),2)</f>
        <v>0.03</v>
      </c>
      <c r="M1931" s="220" t="n">
        <f aca="false">VLOOKUP(B1931,'INS-SIN-SD-10-2023'!A:D,4,0)</f>
        <v>2.27</v>
      </c>
      <c r="N1931" s="220" t="n">
        <f aca="false">M1931=H1931</f>
        <v>1</v>
      </c>
      <c r="P1931" s="333" t="s">
        <v>2492</v>
      </c>
    </row>
    <row r="1932" customFormat="false" ht="30" hidden="false" customHeight="false" outlineLevel="0" collapsed="false">
      <c r="A1932" s="353" t="n">
        <v>89623</v>
      </c>
      <c r="B1932" s="354" t="s">
        <v>2411</v>
      </c>
      <c r="C1932" s="355" t="s">
        <v>3536</v>
      </c>
      <c r="D1932" s="355" t="s">
        <v>2725</v>
      </c>
      <c r="E1932" s="356" t="s">
        <v>2430</v>
      </c>
      <c r="F1932" s="356" t="s">
        <v>2415</v>
      </c>
      <c r="G1932" s="357" t="s">
        <v>2416</v>
      </c>
      <c r="H1932" s="358" t="s">
        <v>2417</v>
      </c>
      <c r="I1932" s="350" t="n">
        <f aca="false">SUMIF(A:A,A1932,J:J)</f>
        <v>19.26</v>
      </c>
      <c r="K1932" s="220" t="n">
        <f aca="false">VLOOKUP(A1932,'CMP-SIN-SD-10-2023'!A:D,4,0)</f>
        <v>19.26</v>
      </c>
      <c r="L1932" s="220" t="n">
        <f aca="false">K1932=I1932</f>
        <v>1</v>
      </c>
      <c r="P1932" s="333" t="s">
        <v>2418</v>
      </c>
    </row>
    <row r="1933" customFormat="false" ht="30" hidden="false" customHeight="false" outlineLevel="0" collapsed="false">
      <c r="A1933" s="351" t="n">
        <f aca="false">IF(O1933&lt;&gt;0,O1933,A1932)</f>
        <v>89623</v>
      </c>
      <c r="B1933" s="205" t="n">
        <v>88248</v>
      </c>
      <c r="C1933" s="206" t="s">
        <v>2725</v>
      </c>
      <c r="D1933" s="206" t="s">
        <v>3412</v>
      </c>
      <c r="E1933" s="207" t="s">
        <v>2415</v>
      </c>
      <c r="F1933" s="207" t="s">
        <v>2502</v>
      </c>
      <c r="G1933" s="352" t="n">
        <v>0.14</v>
      </c>
      <c r="H1933" s="253" t="n">
        <f aca="false">VLOOKUP(B1933,'CMP-SIN-SD-10-2023'!A:D,4,0)</f>
        <v>22.17</v>
      </c>
      <c r="I1933" s="253" t="s">
        <v>2417</v>
      </c>
      <c r="J1933" s="220" t="n">
        <f aca="false">TRUNC((H1933*G1933),2)</f>
        <v>3.1</v>
      </c>
      <c r="M1933" s="220" t="n">
        <f aca="false">VLOOKUP(B1933,'CMP-SIN-SD-10-2023'!A:D,4,0)</f>
        <v>22.17</v>
      </c>
      <c r="N1933" s="220" t="n">
        <f aca="false">M1933=H1933</f>
        <v>1</v>
      </c>
      <c r="P1933" s="333" t="s">
        <v>2418</v>
      </c>
    </row>
    <row r="1934" customFormat="false" ht="30" hidden="false" customHeight="false" outlineLevel="0" collapsed="false">
      <c r="A1934" s="351" t="n">
        <f aca="false">IF(O1934&lt;&gt;0,O1934,A1933)</f>
        <v>89623</v>
      </c>
      <c r="B1934" s="205" t="n">
        <v>88267</v>
      </c>
      <c r="C1934" s="206" t="s">
        <v>2725</v>
      </c>
      <c r="D1934" s="206" t="s">
        <v>2927</v>
      </c>
      <c r="E1934" s="207" t="s">
        <v>2415</v>
      </c>
      <c r="F1934" s="207" t="s">
        <v>2502</v>
      </c>
      <c r="G1934" s="352" t="n">
        <v>0.14</v>
      </c>
      <c r="H1934" s="253" t="n">
        <f aca="false">VLOOKUP(B1934,'CMP-SIN-SD-10-2023'!A:D,4,0)</f>
        <v>28.78</v>
      </c>
      <c r="I1934" s="253" t="s">
        <v>2417</v>
      </c>
      <c r="J1934" s="220" t="n">
        <f aca="false">TRUNC((H1934*G1934),2)</f>
        <v>4.02</v>
      </c>
      <c r="M1934" s="220" t="n">
        <f aca="false">VLOOKUP(B1934,'CMP-SIN-SD-10-2023'!A:D,4,0)</f>
        <v>28.78</v>
      </c>
      <c r="N1934" s="220" t="n">
        <f aca="false">M1934=H1934</f>
        <v>1</v>
      </c>
      <c r="P1934" s="333" t="s">
        <v>2418</v>
      </c>
    </row>
    <row r="1935" customFormat="false" ht="15" hidden="false" customHeight="false" outlineLevel="0" collapsed="false">
      <c r="A1935" s="351" t="n">
        <f aca="false">IF(O1935&lt;&gt;0,O1935,A1934)</f>
        <v>89623</v>
      </c>
      <c r="B1935" s="205" t="n">
        <v>122</v>
      </c>
      <c r="C1935" s="206" t="s">
        <v>2725</v>
      </c>
      <c r="D1935" s="206" t="s">
        <v>3422</v>
      </c>
      <c r="E1935" s="207" t="s">
        <v>2415</v>
      </c>
      <c r="F1935" s="207" t="s">
        <v>2430</v>
      </c>
      <c r="G1935" s="352" t="n">
        <v>0.0176</v>
      </c>
      <c r="H1935" s="253" t="n">
        <f aca="false">VLOOKUP(B1935,'INS-SIN-SD-10-2023'!A:D,4,0)</f>
        <v>66.86</v>
      </c>
      <c r="I1935" s="253" t="s">
        <v>2417</v>
      </c>
      <c r="J1935" s="220" t="n">
        <f aca="false">TRUNC((H1935*G1935),2)</f>
        <v>1.17</v>
      </c>
      <c r="M1935" s="220" t="n">
        <f aca="false">VLOOKUP(B1935,'INS-SIN-SD-10-2023'!A:D,4,0)</f>
        <v>66.86</v>
      </c>
      <c r="N1935" s="220" t="n">
        <f aca="false">M1935=H1935</f>
        <v>1</v>
      </c>
      <c r="P1935" s="333" t="s">
        <v>2492</v>
      </c>
    </row>
    <row r="1936" customFormat="false" ht="15" hidden="false" customHeight="false" outlineLevel="0" collapsed="false">
      <c r="A1936" s="351" t="n">
        <f aca="false">IF(O1936&lt;&gt;0,O1936,A1935)</f>
        <v>89623</v>
      </c>
      <c r="B1936" s="205" t="n">
        <v>20083</v>
      </c>
      <c r="C1936" s="206" t="s">
        <v>2725</v>
      </c>
      <c r="D1936" s="206" t="s">
        <v>3423</v>
      </c>
      <c r="E1936" s="207" t="s">
        <v>2415</v>
      </c>
      <c r="F1936" s="207" t="s">
        <v>2430</v>
      </c>
      <c r="G1936" s="352" t="n">
        <v>0.021</v>
      </c>
      <c r="H1936" s="253" t="n">
        <f aca="false">VLOOKUP(B1936,'INS-SIN-SD-10-2023'!A:D,4,0)</f>
        <v>75.75</v>
      </c>
      <c r="I1936" s="253" t="s">
        <v>2417</v>
      </c>
      <c r="J1936" s="220" t="n">
        <f aca="false">TRUNC((H1936*G1936),2)</f>
        <v>1.59</v>
      </c>
      <c r="M1936" s="220" t="n">
        <f aca="false">VLOOKUP(B1936,'INS-SIN-SD-10-2023'!A:D,4,0)</f>
        <v>75.75</v>
      </c>
      <c r="N1936" s="220" t="n">
        <f aca="false">M1936=H1936</f>
        <v>1</v>
      </c>
      <c r="P1936" s="333" t="s">
        <v>2492</v>
      </c>
    </row>
    <row r="1937" customFormat="false" ht="30" hidden="false" customHeight="false" outlineLevel="0" collapsed="false">
      <c r="A1937" s="351" t="n">
        <f aca="false">IF(O1937&lt;&gt;0,O1937,A1936)</f>
        <v>89623</v>
      </c>
      <c r="B1937" s="205" t="n">
        <v>7141</v>
      </c>
      <c r="C1937" s="206" t="s">
        <v>2725</v>
      </c>
      <c r="D1937" s="206" t="s">
        <v>3537</v>
      </c>
      <c r="E1937" s="207" t="s">
        <v>2415</v>
      </c>
      <c r="F1937" s="207" t="s">
        <v>2430</v>
      </c>
      <c r="G1937" s="352" t="n">
        <v>1</v>
      </c>
      <c r="H1937" s="253" t="n">
        <f aca="false">VLOOKUP(B1937,'INS-SIN-SD-10-2023'!A:D,4,0)</f>
        <v>9.33</v>
      </c>
      <c r="I1937" s="253" t="s">
        <v>2417</v>
      </c>
      <c r="J1937" s="220" t="n">
        <f aca="false">TRUNC((H1937*G1937),2)</f>
        <v>9.33</v>
      </c>
      <c r="M1937" s="220" t="n">
        <f aca="false">VLOOKUP(B1937,'INS-SIN-SD-10-2023'!A:D,4,0)</f>
        <v>9.33</v>
      </c>
      <c r="N1937" s="220" t="n">
        <f aca="false">M1937=H1937</f>
        <v>1</v>
      </c>
      <c r="P1937" s="333" t="s">
        <v>2492</v>
      </c>
    </row>
    <row r="1938" customFormat="false" ht="15" hidden="false" customHeight="false" outlineLevel="0" collapsed="false">
      <c r="A1938" s="351" t="n">
        <f aca="false">IF(O1938&lt;&gt;0,O1938,A1937)</f>
        <v>89623</v>
      </c>
      <c r="B1938" s="205" t="n">
        <v>38383</v>
      </c>
      <c r="C1938" s="206" t="s">
        <v>2725</v>
      </c>
      <c r="D1938" s="206" t="s">
        <v>3414</v>
      </c>
      <c r="E1938" s="207" t="s">
        <v>2415</v>
      </c>
      <c r="F1938" s="207" t="s">
        <v>2430</v>
      </c>
      <c r="G1938" s="352" t="n">
        <v>0.0236</v>
      </c>
      <c r="H1938" s="253" t="n">
        <f aca="false">VLOOKUP(B1938,'INS-SIN-SD-10-2023'!A:D,4,0)</f>
        <v>2.27</v>
      </c>
      <c r="I1938" s="253" t="s">
        <v>2417</v>
      </c>
      <c r="J1938" s="220" t="n">
        <f aca="false">TRUNC((H1938*G1938),2)</f>
        <v>0.05</v>
      </c>
      <c r="M1938" s="220" t="n">
        <f aca="false">VLOOKUP(B1938,'INS-SIN-SD-10-2023'!A:D,4,0)</f>
        <v>2.27</v>
      </c>
      <c r="N1938" s="220" t="n">
        <f aca="false">M1938=H1938</f>
        <v>1</v>
      </c>
      <c r="P1938" s="333" t="s">
        <v>2492</v>
      </c>
    </row>
    <row r="1939" customFormat="false" ht="30" hidden="false" customHeight="false" outlineLevel="0" collapsed="false">
      <c r="A1939" s="353" t="n">
        <v>89552</v>
      </c>
      <c r="B1939" s="354" t="s">
        <v>2411</v>
      </c>
      <c r="C1939" s="355" t="s">
        <v>3538</v>
      </c>
      <c r="D1939" s="355" t="s">
        <v>3035</v>
      </c>
      <c r="E1939" s="356" t="s">
        <v>2430</v>
      </c>
      <c r="F1939" s="356" t="s">
        <v>2415</v>
      </c>
      <c r="G1939" s="357" t="s">
        <v>2416</v>
      </c>
      <c r="H1939" s="358" t="s">
        <v>2417</v>
      </c>
      <c r="I1939" s="350" t="n">
        <f aca="false">SUMIF(A:A,A1939,J:J)</f>
        <v>18.01</v>
      </c>
      <c r="K1939" s="220" t="n">
        <f aca="false">VLOOKUP(A1939,'CMP-SIN-SD-10-2023'!A:D,4,0)</f>
        <v>18.01</v>
      </c>
      <c r="L1939" s="220" t="n">
        <f aca="false">K1939=I1939</f>
        <v>1</v>
      </c>
      <c r="P1939" s="333" t="s">
        <v>2418</v>
      </c>
    </row>
    <row r="1940" customFormat="false" ht="30" hidden="false" customHeight="false" outlineLevel="0" collapsed="false">
      <c r="A1940" s="351" t="n">
        <f aca="false">IF(O1940&lt;&gt;0,O1940,A1939)</f>
        <v>89552</v>
      </c>
      <c r="B1940" s="205" t="n">
        <v>88248</v>
      </c>
      <c r="C1940" s="206" t="s">
        <v>3035</v>
      </c>
      <c r="D1940" s="206" t="s">
        <v>3412</v>
      </c>
      <c r="E1940" s="207" t="s">
        <v>2415</v>
      </c>
      <c r="F1940" s="207" t="s">
        <v>2502</v>
      </c>
      <c r="G1940" s="352" t="n">
        <v>0.0577</v>
      </c>
      <c r="H1940" s="253" t="n">
        <f aca="false">VLOOKUP(B1940,'CMP-SIN-SD-10-2023'!A:D,4,0)</f>
        <v>22.17</v>
      </c>
      <c r="I1940" s="253" t="s">
        <v>2417</v>
      </c>
      <c r="J1940" s="220" t="n">
        <f aca="false">TRUNC((H1940*G1940),2)</f>
        <v>1.27</v>
      </c>
      <c r="M1940" s="220" t="n">
        <f aca="false">VLOOKUP(B1940,'CMP-SIN-SD-10-2023'!A:D,4,0)</f>
        <v>22.17</v>
      </c>
      <c r="N1940" s="220" t="n">
        <f aca="false">M1940=H1940</f>
        <v>1</v>
      </c>
      <c r="P1940" s="333" t="s">
        <v>2418</v>
      </c>
    </row>
    <row r="1941" customFormat="false" ht="30" hidden="false" customHeight="false" outlineLevel="0" collapsed="false">
      <c r="A1941" s="351" t="n">
        <f aca="false">IF(O1941&lt;&gt;0,O1941,A1940)</f>
        <v>89552</v>
      </c>
      <c r="B1941" s="205" t="n">
        <v>88267</v>
      </c>
      <c r="C1941" s="206" t="s">
        <v>3035</v>
      </c>
      <c r="D1941" s="206" t="s">
        <v>2927</v>
      </c>
      <c r="E1941" s="207" t="s">
        <v>2415</v>
      </c>
      <c r="F1941" s="207" t="s">
        <v>2502</v>
      </c>
      <c r="G1941" s="352" t="n">
        <v>0.0577</v>
      </c>
      <c r="H1941" s="253" t="n">
        <f aca="false">VLOOKUP(B1941,'CMP-SIN-SD-10-2023'!A:D,4,0)</f>
        <v>28.78</v>
      </c>
      <c r="I1941" s="253" t="s">
        <v>2417</v>
      </c>
      <c r="J1941" s="220" t="n">
        <f aca="false">TRUNC((H1941*G1941),2)</f>
        <v>1.66</v>
      </c>
      <c r="M1941" s="220" t="n">
        <f aca="false">VLOOKUP(B1941,'CMP-SIN-SD-10-2023'!A:D,4,0)</f>
        <v>28.78</v>
      </c>
      <c r="N1941" s="220" t="n">
        <f aca="false">M1941=H1941</f>
        <v>1</v>
      </c>
      <c r="P1941" s="333" t="s">
        <v>2418</v>
      </c>
    </row>
    <row r="1942" customFormat="false" ht="15" hidden="false" customHeight="false" outlineLevel="0" collapsed="false">
      <c r="A1942" s="351" t="n">
        <f aca="false">IF(O1942&lt;&gt;0,O1942,A1941)</f>
        <v>89552</v>
      </c>
      <c r="B1942" s="205" t="n">
        <v>122</v>
      </c>
      <c r="C1942" s="206" t="s">
        <v>3035</v>
      </c>
      <c r="D1942" s="206" t="s">
        <v>3422</v>
      </c>
      <c r="E1942" s="207" t="s">
        <v>2415</v>
      </c>
      <c r="F1942" s="207" t="s">
        <v>2430</v>
      </c>
      <c r="G1942" s="352" t="n">
        <v>0.0094</v>
      </c>
      <c r="H1942" s="253" t="n">
        <f aca="false">VLOOKUP(B1942,'INS-SIN-SD-10-2023'!A:D,4,0)</f>
        <v>66.86</v>
      </c>
      <c r="I1942" s="253" t="s">
        <v>2417</v>
      </c>
      <c r="J1942" s="220" t="n">
        <f aca="false">TRUNC((H1942*G1942),2)</f>
        <v>0.62</v>
      </c>
      <c r="M1942" s="220" t="n">
        <f aca="false">VLOOKUP(B1942,'INS-SIN-SD-10-2023'!A:D,4,0)</f>
        <v>66.86</v>
      </c>
      <c r="N1942" s="220" t="n">
        <f aca="false">M1942=H1942</f>
        <v>1</v>
      </c>
      <c r="P1942" s="333" t="s">
        <v>2492</v>
      </c>
    </row>
    <row r="1943" customFormat="false" ht="15" hidden="false" customHeight="false" outlineLevel="0" collapsed="false">
      <c r="A1943" s="351" t="n">
        <f aca="false">IF(O1943&lt;&gt;0,O1943,A1942)</f>
        <v>89552</v>
      </c>
      <c r="B1943" s="205" t="n">
        <v>20083</v>
      </c>
      <c r="C1943" s="206" t="s">
        <v>3035</v>
      </c>
      <c r="D1943" s="206" t="s">
        <v>3423</v>
      </c>
      <c r="E1943" s="207" t="s">
        <v>2415</v>
      </c>
      <c r="F1943" s="207" t="s">
        <v>2430</v>
      </c>
      <c r="G1943" s="352" t="n">
        <v>0.011</v>
      </c>
      <c r="H1943" s="253" t="n">
        <f aca="false">VLOOKUP(B1943,'INS-SIN-SD-10-2023'!A:D,4,0)</f>
        <v>75.75</v>
      </c>
      <c r="I1943" s="253" t="s">
        <v>2417</v>
      </c>
      <c r="J1943" s="220" t="n">
        <f aca="false">TRUNC((H1943*G1943),2)</f>
        <v>0.83</v>
      </c>
      <c r="M1943" s="220" t="n">
        <f aca="false">VLOOKUP(B1943,'INS-SIN-SD-10-2023'!A:D,4,0)</f>
        <v>75.75</v>
      </c>
      <c r="N1943" s="220" t="n">
        <f aca="false">M1943=H1943</f>
        <v>1</v>
      </c>
      <c r="P1943" s="333" t="s">
        <v>2492</v>
      </c>
    </row>
    <row r="1944" customFormat="false" ht="15" hidden="false" customHeight="false" outlineLevel="0" collapsed="false">
      <c r="A1944" s="351" t="n">
        <f aca="false">IF(O1944&lt;&gt;0,O1944,A1943)</f>
        <v>89552</v>
      </c>
      <c r="B1944" s="205" t="n">
        <v>9895</v>
      </c>
      <c r="C1944" s="206" t="s">
        <v>3035</v>
      </c>
      <c r="D1944" s="206" t="s">
        <v>3539</v>
      </c>
      <c r="E1944" s="207" t="s">
        <v>2415</v>
      </c>
      <c r="F1944" s="207" t="s">
        <v>2430</v>
      </c>
      <c r="G1944" s="352" t="n">
        <v>1</v>
      </c>
      <c r="H1944" s="253" t="n">
        <f aca="false">VLOOKUP(B1944,'INS-SIN-SD-10-2023'!A:D,4,0)</f>
        <v>13.61</v>
      </c>
      <c r="I1944" s="253" t="s">
        <v>2417</v>
      </c>
      <c r="J1944" s="220" t="n">
        <f aca="false">TRUNC((H1944*G1944),2)</f>
        <v>13.61</v>
      </c>
      <c r="M1944" s="220" t="n">
        <f aca="false">VLOOKUP(B1944,'INS-SIN-SD-10-2023'!A:D,4,0)</f>
        <v>13.61</v>
      </c>
      <c r="N1944" s="220" t="n">
        <f aca="false">M1944=H1944</f>
        <v>1</v>
      </c>
      <c r="P1944" s="333" t="s">
        <v>2492</v>
      </c>
    </row>
    <row r="1945" customFormat="false" ht="15" hidden="false" customHeight="false" outlineLevel="0" collapsed="false">
      <c r="A1945" s="351" t="n">
        <f aca="false">IF(O1945&lt;&gt;0,O1945,A1944)</f>
        <v>89552</v>
      </c>
      <c r="B1945" s="205" t="n">
        <v>38383</v>
      </c>
      <c r="C1945" s="206" t="s">
        <v>3035</v>
      </c>
      <c r="D1945" s="206" t="s">
        <v>3414</v>
      </c>
      <c r="E1945" s="207" t="s">
        <v>2415</v>
      </c>
      <c r="F1945" s="207" t="s">
        <v>2430</v>
      </c>
      <c r="G1945" s="352" t="n">
        <v>0.0131</v>
      </c>
      <c r="H1945" s="253" t="n">
        <f aca="false">VLOOKUP(B1945,'INS-SIN-SD-10-2023'!A:D,4,0)</f>
        <v>2.27</v>
      </c>
      <c r="I1945" s="253" t="s">
        <v>2417</v>
      </c>
      <c r="J1945" s="220" t="n">
        <f aca="false">TRUNC((H1945*G1945),2)</f>
        <v>0.02</v>
      </c>
      <c r="M1945" s="220" t="n">
        <f aca="false">VLOOKUP(B1945,'INS-SIN-SD-10-2023'!A:D,4,0)</f>
        <v>2.27</v>
      </c>
      <c r="N1945" s="220" t="n">
        <f aca="false">M1945=H1945</f>
        <v>1</v>
      </c>
      <c r="P1945" s="333" t="s">
        <v>2492</v>
      </c>
    </row>
    <row r="1946" customFormat="false" ht="30" hidden="false" customHeight="false" outlineLevel="0" collapsed="false">
      <c r="A1946" s="353" t="n">
        <v>89568</v>
      </c>
      <c r="B1946" s="354" t="s">
        <v>2411</v>
      </c>
      <c r="C1946" s="355" t="s">
        <v>3540</v>
      </c>
      <c r="D1946" s="355" t="s">
        <v>3035</v>
      </c>
      <c r="E1946" s="356" t="s">
        <v>2430</v>
      </c>
      <c r="F1946" s="356" t="s">
        <v>2415</v>
      </c>
      <c r="G1946" s="357" t="s">
        <v>2416</v>
      </c>
      <c r="H1946" s="358" t="s">
        <v>2417</v>
      </c>
      <c r="I1946" s="350" t="n">
        <f aca="false">SUMIF(A:A,A1946,J:J)</f>
        <v>31.56</v>
      </c>
      <c r="K1946" s="220" t="n">
        <f aca="false">VLOOKUP(A1946,'CMP-SIN-SD-10-2023'!A:D,4,0)</f>
        <v>31.56</v>
      </c>
      <c r="L1946" s="220" t="n">
        <f aca="false">K1946=I1946</f>
        <v>1</v>
      </c>
      <c r="P1946" s="333" t="s">
        <v>2418</v>
      </c>
    </row>
    <row r="1947" customFormat="false" ht="30" hidden="false" customHeight="false" outlineLevel="0" collapsed="false">
      <c r="A1947" s="351" t="n">
        <f aca="false">IF(O1947&lt;&gt;0,O1947,A1946)</f>
        <v>89568</v>
      </c>
      <c r="B1947" s="205" t="n">
        <v>88248</v>
      </c>
      <c r="C1947" s="206" t="s">
        <v>3035</v>
      </c>
      <c r="D1947" s="206" t="s">
        <v>3412</v>
      </c>
      <c r="E1947" s="207" t="s">
        <v>2415</v>
      </c>
      <c r="F1947" s="207" t="s">
        <v>2502</v>
      </c>
      <c r="G1947" s="352" t="n">
        <v>0.0694</v>
      </c>
      <c r="H1947" s="253" t="n">
        <f aca="false">VLOOKUP(B1947,'CMP-SIN-SD-10-2023'!A:D,4,0)</f>
        <v>22.17</v>
      </c>
      <c r="I1947" s="253" t="s">
        <v>2417</v>
      </c>
      <c r="J1947" s="220" t="n">
        <f aca="false">TRUNC((H1947*G1947),2)</f>
        <v>1.53</v>
      </c>
      <c r="M1947" s="220" t="n">
        <f aca="false">VLOOKUP(B1947,'CMP-SIN-SD-10-2023'!A:D,4,0)</f>
        <v>22.17</v>
      </c>
      <c r="N1947" s="220" t="n">
        <f aca="false">M1947=H1947</f>
        <v>1</v>
      </c>
      <c r="P1947" s="333" t="s">
        <v>2418</v>
      </c>
    </row>
    <row r="1948" customFormat="false" ht="30" hidden="false" customHeight="false" outlineLevel="0" collapsed="false">
      <c r="A1948" s="351" t="n">
        <f aca="false">IF(O1948&lt;&gt;0,O1948,A1947)</f>
        <v>89568</v>
      </c>
      <c r="B1948" s="205" t="n">
        <v>88267</v>
      </c>
      <c r="C1948" s="206" t="s">
        <v>3035</v>
      </c>
      <c r="D1948" s="206" t="s">
        <v>2927</v>
      </c>
      <c r="E1948" s="207" t="s">
        <v>2415</v>
      </c>
      <c r="F1948" s="207" t="s">
        <v>2502</v>
      </c>
      <c r="G1948" s="352" t="n">
        <v>0.0694</v>
      </c>
      <c r="H1948" s="253" t="n">
        <f aca="false">VLOOKUP(B1948,'CMP-SIN-SD-10-2023'!A:D,4,0)</f>
        <v>28.78</v>
      </c>
      <c r="I1948" s="253" t="s">
        <v>2417</v>
      </c>
      <c r="J1948" s="220" t="n">
        <f aca="false">TRUNC((H1948*G1948),2)</f>
        <v>1.99</v>
      </c>
      <c r="M1948" s="220" t="n">
        <f aca="false">VLOOKUP(B1948,'CMP-SIN-SD-10-2023'!A:D,4,0)</f>
        <v>28.78</v>
      </c>
      <c r="N1948" s="220" t="n">
        <f aca="false">M1948=H1948</f>
        <v>1</v>
      </c>
      <c r="P1948" s="333" t="s">
        <v>2418</v>
      </c>
    </row>
    <row r="1949" customFormat="false" ht="15" hidden="false" customHeight="false" outlineLevel="0" collapsed="false">
      <c r="A1949" s="351" t="n">
        <f aca="false">IF(O1949&lt;&gt;0,O1949,A1948)</f>
        <v>89568</v>
      </c>
      <c r="B1949" s="205" t="n">
        <v>122</v>
      </c>
      <c r="C1949" s="206" t="s">
        <v>3035</v>
      </c>
      <c r="D1949" s="206" t="s">
        <v>3422</v>
      </c>
      <c r="E1949" s="207" t="s">
        <v>2415</v>
      </c>
      <c r="F1949" s="207" t="s">
        <v>2430</v>
      </c>
      <c r="G1949" s="352" t="n">
        <v>0.0118</v>
      </c>
      <c r="H1949" s="253" t="n">
        <f aca="false">VLOOKUP(B1949,'INS-SIN-SD-10-2023'!A:D,4,0)</f>
        <v>66.86</v>
      </c>
      <c r="I1949" s="253" t="s">
        <v>2417</v>
      </c>
      <c r="J1949" s="220" t="n">
        <f aca="false">TRUNC((H1949*G1949),2)</f>
        <v>0.78</v>
      </c>
      <c r="M1949" s="220" t="n">
        <f aca="false">VLOOKUP(B1949,'INS-SIN-SD-10-2023'!A:D,4,0)</f>
        <v>66.86</v>
      </c>
      <c r="N1949" s="220" t="n">
        <f aca="false">M1949=H1949</f>
        <v>1</v>
      </c>
      <c r="P1949" s="333" t="s">
        <v>2492</v>
      </c>
    </row>
    <row r="1950" customFormat="false" ht="15" hidden="false" customHeight="false" outlineLevel="0" collapsed="false">
      <c r="A1950" s="351" t="n">
        <f aca="false">IF(O1950&lt;&gt;0,O1950,A1949)</f>
        <v>89568</v>
      </c>
      <c r="B1950" s="205" t="n">
        <v>20083</v>
      </c>
      <c r="C1950" s="206" t="s">
        <v>3035</v>
      </c>
      <c r="D1950" s="206" t="s">
        <v>3423</v>
      </c>
      <c r="E1950" s="207" t="s">
        <v>2415</v>
      </c>
      <c r="F1950" s="207" t="s">
        <v>2430</v>
      </c>
      <c r="G1950" s="352" t="n">
        <v>0.014</v>
      </c>
      <c r="H1950" s="253" t="n">
        <f aca="false">VLOOKUP(B1950,'INS-SIN-SD-10-2023'!A:D,4,0)</f>
        <v>75.75</v>
      </c>
      <c r="I1950" s="253" t="s">
        <v>2417</v>
      </c>
      <c r="J1950" s="220" t="n">
        <f aca="false">TRUNC((H1950*G1950),2)</f>
        <v>1.06</v>
      </c>
      <c r="M1950" s="220" t="n">
        <f aca="false">VLOOKUP(B1950,'INS-SIN-SD-10-2023'!A:D,4,0)</f>
        <v>75.75</v>
      </c>
      <c r="N1950" s="220" t="n">
        <f aca="false">M1950=H1950</f>
        <v>1</v>
      </c>
      <c r="P1950" s="333" t="s">
        <v>2492</v>
      </c>
    </row>
    <row r="1951" customFormat="false" ht="15" hidden="false" customHeight="false" outlineLevel="0" collapsed="false">
      <c r="A1951" s="351" t="n">
        <f aca="false">IF(O1951&lt;&gt;0,O1951,A1950)</f>
        <v>89568</v>
      </c>
      <c r="B1951" s="205" t="n">
        <v>9894</v>
      </c>
      <c r="C1951" s="206" t="s">
        <v>3035</v>
      </c>
      <c r="D1951" s="206" t="s">
        <v>3541</v>
      </c>
      <c r="E1951" s="207" t="s">
        <v>2415</v>
      </c>
      <c r="F1951" s="207" t="s">
        <v>2430</v>
      </c>
      <c r="G1951" s="352" t="n">
        <v>1</v>
      </c>
      <c r="H1951" s="253" t="n">
        <f aca="false">VLOOKUP(B1951,'INS-SIN-SD-10-2023'!A:D,4,0)</f>
        <v>26.17</v>
      </c>
      <c r="I1951" s="253" t="s">
        <v>2417</v>
      </c>
      <c r="J1951" s="220" t="n">
        <f aca="false">TRUNC((H1951*G1951),2)</f>
        <v>26.17</v>
      </c>
      <c r="M1951" s="220" t="n">
        <f aca="false">VLOOKUP(B1951,'INS-SIN-SD-10-2023'!A:D,4,0)</f>
        <v>26.17</v>
      </c>
      <c r="N1951" s="220" t="n">
        <f aca="false">M1951=H1951</f>
        <v>1</v>
      </c>
      <c r="P1951" s="333" t="s">
        <v>2492</v>
      </c>
    </row>
    <row r="1952" customFormat="false" ht="15" hidden="false" customHeight="false" outlineLevel="0" collapsed="false">
      <c r="A1952" s="351" t="n">
        <f aca="false">IF(O1952&lt;&gt;0,O1952,A1951)</f>
        <v>89568</v>
      </c>
      <c r="B1952" s="205" t="n">
        <v>38383</v>
      </c>
      <c r="C1952" s="206" t="s">
        <v>3035</v>
      </c>
      <c r="D1952" s="206" t="s">
        <v>3414</v>
      </c>
      <c r="E1952" s="207" t="s">
        <v>2415</v>
      </c>
      <c r="F1952" s="207" t="s">
        <v>2430</v>
      </c>
      <c r="G1952" s="352" t="n">
        <v>0.0157</v>
      </c>
      <c r="H1952" s="253" t="n">
        <f aca="false">VLOOKUP(B1952,'INS-SIN-SD-10-2023'!A:D,4,0)</f>
        <v>2.27</v>
      </c>
      <c r="I1952" s="253" t="s">
        <v>2417</v>
      </c>
      <c r="J1952" s="220" t="n">
        <f aca="false">TRUNC((H1952*G1952),2)</f>
        <v>0.03</v>
      </c>
      <c r="M1952" s="220" t="n">
        <f aca="false">VLOOKUP(B1952,'INS-SIN-SD-10-2023'!A:D,4,0)</f>
        <v>2.27</v>
      </c>
      <c r="N1952" s="220" t="n">
        <f aca="false">M1952=H1952</f>
        <v>1</v>
      </c>
      <c r="P1952" s="333" t="s">
        <v>2492</v>
      </c>
    </row>
    <row r="1953" customFormat="false" ht="30" hidden="false" customHeight="false" outlineLevel="0" collapsed="false">
      <c r="A1953" s="353" t="n">
        <v>89594</v>
      </c>
      <c r="B1953" s="354" t="s">
        <v>2411</v>
      </c>
      <c r="C1953" s="355" t="s">
        <v>3542</v>
      </c>
      <c r="D1953" s="355" t="s">
        <v>3035</v>
      </c>
      <c r="E1953" s="356" t="s">
        <v>2430</v>
      </c>
      <c r="F1953" s="356" t="s">
        <v>2415</v>
      </c>
      <c r="G1953" s="357" t="s">
        <v>2416</v>
      </c>
      <c r="H1953" s="358" t="s">
        <v>2417</v>
      </c>
      <c r="I1953" s="350" t="n">
        <f aca="false">SUMIF(A:A,A1953,J:J)</f>
        <v>35.04</v>
      </c>
      <c r="K1953" s="220" t="n">
        <f aca="false">VLOOKUP(A1953,'CMP-SIN-SD-10-2023'!A:D,4,0)</f>
        <v>35.04</v>
      </c>
      <c r="L1953" s="220" t="n">
        <f aca="false">K1953=I1953</f>
        <v>1</v>
      </c>
      <c r="P1953" s="333" t="s">
        <v>2418</v>
      </c>
    </row>
    <row r="1954" customFormat="false" ht="30" hidden="false" customHeight="false" outlineLevel="0" collapsed="false">
      <c r="A1954" s="351" t="n">
        <f aca="false">IF(O1954&lt;&gt;0,O1954,A1953)</f>
        <v>89594</v>
      </c>
      <c r="B1954" s="205" t="n">
        <v>88248</v>
      </c>
      <c r="C1954" s="206" t="s">
        <v>3035</v>
      </c>
      <c r="D1954" s="206" t="s">
        <v>3412</v>
      </c>
      <c r="E1954" s="207" t="s">
        <v>2415</v>
      </c>
      <c r="F1954" s="207" t="s">
        <v>2502</v>
      </c>
      <c r="G1954" s="352" t="n">
        <v>0.0847</v>
      </c>
      <c r="H1954" s="253" t="n">
        <f aca="false">VLOOKUP(B1954,'CMP-SIN-SD-10-2023'!A:D,4,0)</f>
        <v>22.17</v>
      </c>
      <c r="I1954" s="253" t="s">
        <v>2417</v>
      </c>
      <c r="J1954" s="220" t="n">
        <f aca="false">TRUNC((H1954*G1954),2)</f>
        <v>1.87</v>
      </c>
      <c r="M1954" s="220" t="n">
        <f aca="false">VLOOKUP(B1954,'CMP-SIN-SD-10-2023'!A:D,4,0)</f>
        <v>22.17</v>
      </c>
      <c r="N1954" s="220" t="n">
        <f aca="false">M1954=H1954</f>
        <v>1</v>
      </c>
      <c r="P1954" s="333" t="s">
        <v>2418</v>
      </c>
    </row>
    <row r="1955" customFormat="false" ht="30" hidden="false" customHeight="false" outlineLevel="0" collapsed="false">
      <c r="A1955" s="351" t="n">
        <f aca="false">IF(O1955&lt;&gt;0,O1955,A1954)</f>
        <v>89594</v>
      </c>
      <c r="B1955" s="205" t="n">
        <v>88267</v>
      </c>
      <c r="C1955" s="206" t="s">
        <v>3035</v>
      </c>
      <c r="D1955" s="206" t="s">
        <v>2927</v>
      </c>
      <c r="E1955" s="207" t="s">
        <v>2415</v>
      </c>
      <c r="F1955" s="207" t="s">
        <v>2502</v>
      </c>
      <c r="G1955" s="352" t="n">
        <v>0.0847</v>
      </c>
      <c r="H1955" s="253" t="n">
        <f aca="false">VLOOKUP(B1955,'CMP-SIN-SD-10-2023'!A:D,4,0)</f>
        <v>28.78</v>
      </c>
      <c r="I1955" s="253" t="s">
        <v>2417</v>
      </c>
      <c r="J1955" s="220" t="n">
        <f aca="false">TRUNC((H1955*G1955),2)</f>
        <v>2.43</v>
      </c>
      <c r="M1955" s="220" t="n">
        <f aca="false">VLOOKUP(B1955,'CMP-SIN-SD-10-2023'!A:D,4,0)</f>
        <v>28.78</v>
      </c>
      <c r="N1955" s="220" t="n">
        <f aca="false">M1955=H1955</f>
        <v>1</v>
      </c>
      <c r="P1955" s="333" t="s">
        <v>2418</v>
      </c>
    </row>
    <row r="1956" customFormat="false" ht="15" hidden="false" customHeight="false" outlineLevel="0" collapsed="false">
      <c r="A1956" s="351" t="n">
        <f aca="false">IF(O1956&lt;&gt;0,O1956,A1955)</f>
        <v>89594</v>
      </c>
      <c r="B1956" s="205" t="n">
        <v>122</v>
      </c>
      <c r="C1956" s="206" t="s">
        <v>3035</v>
      </c>
      <c r="D1956" s="206" t="s">
        <v>3422</v>
      </c>
      <c r="E1956" s="207" t="s">
        <v>2415</v>
      </c>
      <c r="F1956" s="207" t="s">
        <v>2430</v>
      </c>
      <c r="G1956" s="352" t="n">
        <v>0.0165</v>
      </c>
      <c r="H1956" s="253" t="n">
        <f aca="false">VLOOKUP(B1956,'INS-SIN-SD-10-2023'!A:D,4,0)</f>
        <v>66.86</v>
      </c>
      <c r="I1956" s="253" t="s">
        <v>2417</v>
      </c>
      <c r="J1956" s="220" t="n">
        <f aca="false">TRUNC((H1956*G1956),2)</f>
        <v>1.1</v>
      </c>
      <c r="M1956" s="220" t="n">
        <f aca="false">VLOOKUP(B1956,'INS-SIN-SD-10-2023'!A:D,4,0)</f>
        <v>66.86</v>
      </c>
      <c r="N1956" s="220" t="n">
        <f aca="false">M1956=H1956</f>
        <v>1</v>
      </c>
      <c r="P1956" s="333" t="s">
        <v>2492</v>
      </c>
    </row>
    <row r="1957" customFormat="false" ht="15" hidden="false" customHeight="false" outlineLevel="0" collapsed="false">
      <c r="A1957" s="351" t="n">
        <f aca="false">IF(O1957&lt;&gt;0,O1957,A1956)</f>
        <v>89594</v>
      </c>
      <c r="B1957" s="205" t="n">
        <v>20083</v>
      </c>
      <c r="C1957" s="206" t="s">
        <v>3035</v>
      </c>
      <c r="D1957" s="206" t="s">
        <v>3423</v>
      </c>
      <c r="E1957" s="207" t="s">
        <v>2415</v>
      </c>
      <c r="F1957" s="207" t="s">
        <v>2430</v>
      </c>
      <c r="G1957" s="352" t="n">
        <v>0.022</v>
      </c>
      <c r="H1957" s="253" t="n">
        <f aca="false">VLOOKUP(B1957,'INS-SIN-SD-10-2023'!A:D,4,0)</f>
        <v>75.75</v>
      </c>
      <c r="I1957" s="253" t="s">
        <v>2417</v>
      </c>
      <c r="J1957" s="220" t="n">
        <f aca="false">TRUNC((H1957*G1957),2)</f>
        <v>1.66</v>
      </c>
      <c r="M1957" s="220" t="n">
        <f aca="false">VLOOKUP(B1957,'INS-SIN-SD-10-2023'!A:D,4,0)</f>
        <v>75.75</v>
      </c>
      <c r="N1957" s="220" t="n">
        <f aca="false">M1957=H1957</f>
        <v>1</v>
      </c>
      <c r="P1957" s="333" t="s">
        <v>2492</v>
      </c>
    </row>
    <row r="1958" customFormat="false" ht="15" hidden="false" customHeight="false" outlineLevel="0" collapsed="false">
      <c r="A1958" s="351" t="n">
        <f aca="false">IF(O1958&lt;&gt;0,O1958,A1957)</f>
        <v>89594</v>
      </c>
      <c r="B1958" s="205" t="n">
        <v>9897</v>
      </c>
      <c r="C1958" s="206" t="s">
        <v>3035</v>
      </c>
      <c r="D1958" s="206" t="s">
        <v>3543</v>
      </c>
      <c r="E1958" s="207" t="s">
        <v>2415</v>
      </c>
      <c r="F1958" s="207" t="s">
        <v>2430</v>
      </c>
      <c r="G1958" s="352" t="n">
        <v>1</v>
      </c>
      <c r="H1958" s="253" t="n">
        <f aca="false">VLOOKUP(B1958,'INS-SIN-SD-10-2023'!A:D,4,0)</f>
        <v>27.94</v>
      </c>
      <c r="I1958" s="253" t="s">
        <v>2417</v>
      </c>
      <c r="J1958" s="220" t="n">
        <f aca="false">TRUNC((H1958*G1958),2)</f>
        <v>27.94</v>
      </c>
      <c r="M1958" s="220" t="n">
        <f aca="false">VLOOKUP(B1958,'INS-SIN-SD-10-2023'!A:D,4,0)</f>
        <v>27.94</v>
      </c>
      <c r="N1958" s="220" t="n">
        <f aca="false">M1958=H1958</f>
        <v>1</v>
      </c>
      <c r="P1958" s="333" t="s">
        <v>2492</v>
      </c>
    </row>
    <row r="1959" customFormat="false" ht="15" hidden="false" customHeight="false" outlineLevel="0" collapsed="false">
      <c r="A1959" s="351" t="n">
        <f aca="false">IF(O1959&lt;&gt;0,O1959,A1958)</f>
        <v>89594</v>
      </c>
      <c r="B1959" s="205" t="n">
        <v>38383</v>
      </c>
      <c r="C1959" s="206" t="s">
        <v>3035</v>
      </c>
      <c r="D1959" s="206" t="s">
        <v>3414</v>
      </c>
      <c r="E1959" s="207" t="s">
        <v>2415</v>
      </c>
      <c r="F1959" s="207" t="s">
        <v>2430</v>
      </c>
      <c r="G1959" s="352" t="n">
        <v>0.019</v>
      </c>
      <c r="H1959" s="253" t="n">
        <f aca="false">VLOOKUP(B1959,'INS-SIN-SD-10-2023'!A:D,4,0)</f>
        <v>2.27</v>
      </c>
      <c r="I1959" s="253" t="s">
        <v>2417</v>
      </c>
      <c r="J1959" s="220" t="n">
        <f aca="false">TRUNC((H1959*G1959),2)</f>
        <v>0.04</v>
      </c>
      <c r="M1959" s="220" t="n">
        <f aca="false">VLOOKUP(B1959,'INS-SIN-SD-10-2023'!A:D,4,0)</f>
        <v>2.27</v>
      </c>
      <c r="N1959" s="220" t="n">
        <f aca="false">M1959=H1959</f>
        <v>1</v>
      </c>
      <c r="P1959" s="333" t="s">
        <v>2492</v>
      </c>
    </row>
    <row r="1960" customFormat="false" ht="15" hidden="false" customHeight="false" outlineLevel="0" collapsed="false">
      <c r="A1960" s="353" t="s">
        <v>743</v>
      </c>
      <c r="B1960" s="354" t="s">
        <v>2411</v>
      </c>
      <c r="C1960" s="355" t="s">
        <v>3544</v>
      </c>
      <c r="D1960" s="355" t="s">
        <v>3040</v>
      </c>
      <c r="E1960" s="356" t="s">
        <v>2430</v>
      </c>
      <c r="F1960" s="356" t="s">
        <v>2415</v>
      </c>
      <c r="G1960" s="357" t="s">
        <v>2416</v>
      </c>
      <c r="H1960" s="358" t="s">
        <v>2417</v>
      </c>
      <c r="I1960" s="350" t="n">
        <f aca="false">SUMIF(A:A,A1960,J:J)</f>
        <v>7.93</v>
      </c>
      <c r="K1960" s="220" t="e">
        <f aca="false">VLOOKUP(A1960,'CMP-SIN-SD-10-2023'!A:D,4,0)</f>
        <v>#N/A</v>
      </c>
      <c r="L1960" s="220" t="e">
        <f aca="false">K1960=I1960</f>
        <v>#N/A</v>
      </c>
      <c r="P1960" s="333" t="s">
        <v>2418</v>
      </c>
    </row>
    <row r="1961" customFormat="false" ht="15" hidden="false" customHeight="false" outlineLevel="0" collapsed="false">
      <c r="A1961" s="351" t="str">
        <f aca="false">IF(O1961&lt;&gt;0,O1961,A1960)</f>
        <v>01315/ORSE</v>
      </c>
      <c r="B1961" s="205" t="n">
        <v>88316</v>
      </c>
      <c r="C1961" s="206" t="s">
        <v>2629</v>
      </c>
      <c r="D1961" s="206" t="s">
        <v>2512</v>
      </c>
      <c r="E1961" s="207" t="s">
        <v>2415</v>
      </c>
      <c r="F1961" s="207" t="s">
        <v>2502</v>
      </c>
      <c r="G1961" s="352" t="n">
        <v>0.11</v>
      </c>
      <c r="H1961" s="253" t="n">
        <f aca="false">VLOOKUP(B1961,'CMP-SIN-SD-10-2023'!A:D,4,0)</f>
        <v>21.91</v>
      </c>
      <c r="I1961" s="253" t="s">
        <v>2417</v>
      </c>
      <c r="J1961" s="220" t="n">
        <f aca="false">TRUNC((H1961*G1961),2)</f>
        <v>2.41</v>
      </c>
      <c r="M1961" s="220" t="n">
        <f aca="false">VLOOKUP(B1961,'CMP-SIN-SD-10-2023'!A:D,4,0)</f>
        <v>21.91</v>
      </c>
      <c r="N1961" s="220" t="n">
        <f aca="false">M1961=H1961</f>
        <v>1</v>
      </c>
      <c r="P1961" s="333" t="s">
        <v>2614</v>
      </c>
    </row>
    <row r="1962" customFormat="false" ht="30" hidden="false" customHeight="false" outlineLevel="0" collapsed="false">
      <c r="A1962" s="351" t="str">
        <f aca="false">IF(O1962&lt;&gt;0,O1962,A1961)</f>
        <v>01315/ORSE</v>
      </c>
      <c r="B1962" s="205" t="n">
        <v>88267</v>
      </c>
      <c r="C1962" s="206" t="s">
        <v>2629</v>
      </c>
      <c r="D1962" s="206" t="s">
        <v>2927</v>
      </c>
      <c r="E1962" s="207" t="s">
        <v>2415</v>
      </c>
      <c r="F1962" s="207" t="s">
        <v>2502</v>
      </c>
      <c r="G1962" s="352" t="n">
        <v>0.11</v>
      </c>
      <c r="H1962" s="253" t="n">
        <f aca="false">VLOOKUP(B1962,'CMP-SIN-SD-10-2023'!A:D,4,0)</f>
        <v>28.78</v>
      </c>
      <c r="I1962" s="253" t="s">
        <v>2417</v>
      </c>
      <c r="J1962" s="220" t="n">
        <f aca="false">TRUNC((H1962*G1962),2)</f>
        <v>3.16</v>
      </c>
      <c r="M1962" s="220" t="n">
        <f aca="false">VLOOKUP(B1962,'CMP-SIN-SD-10-2023'!A:D,4,0)</f>
        <v>28.78</v>
      </c>
      <c r="N1962" s="220" t="n">
        <f aca="false">M1962=H1962</f>
        <v>1</v>
      </c>
      <c r="P1962" s="333" t="s">
        <v>2614</v>
      </c>
    </row>
    <row r="1963" customFormat="false" ht="15" hidden="false" customHeight="false" outlineLevel="0" collapsed="false">
      <c r="A1963" s="351" t="str">
        <f aca="false">IF(O1963&lt;&gt;0,O1963,A1962)</f>
        <v>01315/ORSE</v>
      </c>
      <c r="B1963" s="205" t="s">
        <v>3545</v>
      </c>
      <c r="C1963" s="206" t="s">
        <v>2629</v>
      </c>
      <c r="D1963" s="206" t="s">
        <v>3546</v>
      </c>
      <c r="E1963" s="207" t="s">
        <v>2415</v>
      </c>
      <c r="F1963" s="207" t="s">
        <v>2440</v>
      </c>
      <c r="G1963" s="352" t="n">
        <v>1.94</v>
      </c>
      <c r="H1963" s="253" t="n">
        <v>0.22</v>
      </c>
      <c r="I1963" s="253" t="s">
        <v>2417</v>
      </c>
      <c r="J1963" s="220" t="n">
        <f aca="false">TRUNC((H1963*G1963),2)</f>
        <v>0.42</v>
      </c>
      <c r="M1963" s="220" t="e">
        <f aca="false">VLOOKUP(B1963,'INS-SIN-SD-10-2023'!A:D,4,0)</f>
        <v>#N/A</v>
      </c>
      <c r="N1963" s="220" t="e">
        <f aca="false">M1963=H1963</f>
        <v>#N/A</v>
      </c>
      <c r="P1963" s="333" t="s">
        <v>2614</v>
      </c>
    </row>
    <row r="1964" customFormat="false" ht="15" hidden="false" customHeight="false" outlineLevel="0" collapsed="false">
      <c r="A1964" s="351" t="str">
        <f aca="false">IF(O1964&lt;&gt;0,O1964,A1963)</f>
        <v>01315/ORSE</v>
      </c>
      <c r="B1964" s="205" t="s">
        <v>3547</v>
      </c>
      <c r="C1964" s="206" t="s">
        <v>2629</v>
      </c>
      <c r="D1964" s="206" t="s">
        <v>3548</v>
      </c>
      <c r="E1964" s="207" t="s">
        <v>2415</v>
      </c>
      <c r="F1964" s="207" t="s">
        <v>2430</v>
      </c>
      <c r="G1964" s="352" t="n">
        <v>1</v>
      </c>
      <c r="H1964" s="253" t="n">
        <v>1.94</v>
      </c>
      <c r="I1964" s="253" t="s">
        <v>2417</v>
      </c>
      <c r="J1964" s="220" t="n">
        <f aca="false">TRUNC((H1964*G1964),2)</f>
        <v>1.94</v>
      </c>
      <c r="M1964" s="220" t="e">
        <f aca="false">VLOOKUP(B1964,'INS-SIN-SD-10-2023'!A:D,4,0)</f>
        <v>#N/A</v>
      </c>
      <c r="N1964" s="220" t="e">
        <f aca="false">M1964=H1964</f>
        <v>#N/A</v>
      </c>
      <c r="P1964" s="333" t="s">
        <v>2614</v>
      </c>
    </row>
    <row r="1965" customFormat="false" ht="15" hidden="false" customHeight="false" outlineLevel="0" collapsed="false">
      <c r="A1965" s="351" t="str">
        <f aca="false">IF(O1965&lt;&gt;0,O1965,A1964)</f>
        <v>01315/ORSE</v>
      </c>
      <c r="B1965" s="205" t="s">
        <v>3156</v>
      </c>
      <c r="C1965" s="206" t="s">
        <v>2629</v>
      </c>
      <c r="D1965" s="206" t="s">
        <v>3157</v>
      </c>
      <c r="E1965" s="207" t="s">
        <v>2415</v>
      </c>
      <c r="F1965" s="207" t="s">
        <v>2430</v>
      </c>
      <c r="G1965" s="352" t="n">
        <v>0</v>
      </c>
      <c r="H1965" s="253" t="n">
        <v>28.9</v>
      </c>
      <c r="I1965" s="253" t="s">
        <v>2417</v>
      </c>
      <c r="J1965" s="220" t="n">
        <f aca="false">TRUNC((H1965*G1965),2)</f>
        <v>0</v>
      </c>
      <c r="M1965" s="220" t="e">
        <f aca="false">VLOOKUP(B1965,'INS-SIN-SD-10-2023'!A:D,4,0)</f>
        <v>#N/A</v>
      </c>
      <c r="N1965" s="220" t="e">
        <f aca="false">M1965=H1965</f>
        <v>#N/A</v>
      </c>
      <c r="P1965" s="333" t="s">
        <v>2614</v>
      </c>
    </row>
    <row r="1966" customFormat="false" ht="15" hidden="false" customHeight="false" outlineLevel="0" collapsed="false">
      <c r="A1966" s="351" t="str">
        <f aca="false">IF(O1966&lt;&gt;0,O1966,A1965)</f>
        <v>01315/ORSE</v>
      </c>
      <c r="B1966" s="205" t="s">
        <v>3158</v>
      </c>
      <c r="C1966" s="206" t="s">
        <v>2629</v>
      </c>
      <c r="D1966" s="206" t="s">
        <v>3159</v>
      </c>
      <c r="E1966" s="207" t="s">
        <v>2415</v>
      </c>
      <c r="F1966" s="207" t="s">
        <v>2430</v>
      </c>
      <c r="G1966" s="352" t="n">
        <v>0</v>
      </c>
      <c r="H1966" s="253" t="n">
        <v>44.69</v>
      </c>
      <c r="I1966" s="253" t="s">
        <v>2417</v>
      </c>
      <c r="J1966" s="220" t="n">
        <f aca="false">TRUNC((H1966*G1966),2)</f>
        <v>0</v>
      </c>
      <c r="M1966" s="220" t="e">
        <f aca="false">VLOOKUP(B1966,'INS-SIN-SD-10-2023'!A:D,4,0)</f>
        <v>#N/A</v>
      </c>
      <c r="N1966" s="220" t="e">
        <f aca="false">M1966=H1966</f>
        <v>#N/A</v>
      </c>
      <c r="P1966" s="333" t="s">
        <v>2614</v>
      </c>
    </row>
    <row r="1967" customFormat="false" ht="15" hidden="false" customHeight="false" outlineLevel="0" collapsed="false">
      <c r="A1967" s="353" t="s">
        <v>670</v>
      </c>
      <c r="B1967" s="354" t="s">
        <v>2411</v>
      </c>
      <c r="C1967" s="355" t="s">
        <v>3549</v>
      </c>
      <c r="D1967" s="355" t="s">
        <v>3040</v>
      </c>
      <c r="E1967" s="356" t="s">
        <v>2430</v>
      </c>
      <c r="F1967" s="356" t="s">
        <v>2415</v>
      </c>
      <c r="G1967" s="357" t="s">
        <v>2416</v>
      </c>
      <c r="H1967" s="358" t="s">
        <v>2417</v>
      </c>
      <c r="I1967" s="350" t="n">
        <f aca="false">SUMIF(A:A,A1967,J:J)</f>
        <v>13.17</v>
      </c>
      <c r="K1967" s="220" t="e">
        <f aca="false">VLOOKUP(A1967,'CMP-SIN-SD-10-2023'!A:D,4,0)</f>
        <v>#N/A</v>
      </c>
      <c r="L1967" s="220" t="e">
        <f aca="false">K1967=I1967</f>
        <v>#N/A</v>
      </c>
      <c r="P1967" s="333" t="s">
        <v>2418</v>
      </c>
    </row>
    <row r="1968" customFormat="false" ht="15" hidden="false" customHeight="false" outlineLevel="0" collapsed="false">
      <c r="A1968" s="351" t="str">
        <f aca="false">IF(O1968&lt;&gt;0,O1968,A1967)</f>
        <v>01316/ORSE</v>
      </c>
      <c r="B1968" s="205" t="n">
        <v>88316</v>
      </c>
      <c r="C1968" s="206" t="s">
        <v>2629</v>
      </c>
      <c r="D1968" s="206" t="s">
        <v>2512</v>
      </c>
      <c r="E1968" s="207" t="s">
        <v>2415</v>
      </c>
      <c r="F1968" s="207" t="s">
        <v>2502</v>
      </c>
      <c r="G1968" s="352" t="n">
        <v>0.17</v>
      </c>
      <c r="H1968" s="253" t="n">
        <f aca="false">VLOOKUP(B1968,'CMP-SIN-SD-10-2023'!A:D,4,0)</f>
        <v>21.91</v>
      </c>
      <c r="I1968" s="253" t="s">
        <v>2417</v>
      </c>
      <c r="J1968" s="220" t="n">
        <f aca="false">TRUNC((H1968*G1968),2)</f>
        <v>3.72</v>
      </c>
      <c r="M1968" s="220" t="n">
        <f aca="false">VLOOKUP(B1968,'CMP-SIN-SD-10-2023'!A:D,4,0)</f>
        <v>21.91</v>
      </c>
      <c r="N1968" s="220" t="n">
        <f aca="false">M1968=H1968</f>
        <v>1</v>
      </c>
      <c r="P1968" s="333" t="s">
        <v>2614</v>
      </c>
    </row>
    <row r="1969" customFormat="false" ht="30" hidden="false" customHeight="false" outlineLevel="0" collapsed="false">
      <c r="A1969" s="351" t="str">
        <f aca="false">IF(O1969&lt;&gt;0,O1969,A1968)</f>
        <v>01316/ORSE</v>
      </c>
      <c r="B1969" s="205" t="n">
        <v>88267</v>
      </c>
      <c r="C1969" s="206" t="s">
        <v>2629</v>
      </c>
      <c r="D1969" s="206" t="s">
        <v>2927</v>
      </c>
      <c r="E1969" s="207" t="s">
        <v>2415</v>
      </c>
      <c r="F1969" s="207" t="s">
        <v>2502</v>
      </c>
      <c r="G1969" s="352" t="n">
        <v>0.17</v>
      </c>
      <c r="H1969" s="253" t="n">
        <f aca="false">VLOOKUP(B1969,'CMP-SIN-SD-10-2023'!A:D,4,0)</f>
        <v>28.78</v>
      </c>
      <c r="I1969" s="253" t="s">
        <v>2417</v>
      </c>
      <c r="J1969" s="220" t="n">
        <f aca="false">TRUNC((H1969*G1969),2)</f>
        <v>4.89</v>
      </c>
      <c r="M1969" s="220" t="n">
        <f aca="false">VLOOKUP(B1969,'CMP-SIN-SD-10-2023'!A:D,4,0)</f>
        <v>28.78</v>
      </c>
      <c r="N1969" s="220" t="n">
        <f aca="false">M1969=H1969</f>
        <v>1</v>
      </c>
      <c r="P1969" s="333" t="s">
        <v>2614</v>
      </c>
    </row>
    <row r="1970" customFormat="false" ht="15" hidden="false" customHeight="false" outlineLevel="0" collapsed="false">
      <c r="A1970" s="351" t="str">
        <f aca="false">IF(O1970&lt;&gt;0,O1970,A1969)</f>
        <v>01316/ORSE</v>
      </c>
      <c r="B1970" s="205" t="s">
        <v>3545</v>
      </c>
      <c r="C1970" s="206" t="s">
        <v>2629</v>
      </c>
      <c r="D1970" s="206" t="s">
        <v>3546</v>
      </c>
      <c r="E1970" s="207" t="s">
        <v>2415</v>
      </c>
      <c r="F1970" s="207" t="s">
        <v>2440</v>
      </c>
      <c r="G1970" s="352" t="n">
        <v>2.44</v>
      </c>
      <c r="H1970" s="253" t="n">
        <v>0.22</v>
      </c>
      <c r="I1970" s="253" t="s">
        <v>2417</v>
      </c>
      <c r="J1970" s="220" t="n">
        <f aca="false">TRUNC((H1970*G1970),2)</f>
        <v>0.53</v>
      </c>
      <c r="M1970" s="220" t="e">
        <f aca="false">VLOOKUP(B1970,'INS-SIN-SD-10-2023'!A:D,4,0)</f>
        <v>#N/A</v>
      </c>
      <c r="N1970" s="220" t="e">
        <f aca="false">M1970=H1970</f>
        <v>#N/A</v>
      </c>
      <c r="P1970" s="333" t="s">
        <v>2614</v>
      </c>
    </row>
    <row r="1971" customFormat="false" ht="15" hidden="false" customHeight="false" outlineLevel="0" collapsed="false">
      <c r="A1971" s="351" t="str">
        <f aca="false">IF(O1971&lt;&gt;0,O1971,A1970)</f>
        <v>01316/ORSE</v>
      </c>
      <c r="B1971" s="205" t="s">
        <v>3550</v>
      </c>
      <c r="C1971" s="206" t="s">
        <v>2629</v>
      </c>
      <c r="D1971" s="206" t="s">
        <v>3551</v>
      </c>
      <c r="E1971" s="207" t="s">
        <v>2415</v>
      </c>
      <c r="F1971" s="207" t="s">
        <v>2430</v>
      </c>
      <c r="G1971" s="352" t="n">
        <v>1</v>
      </c>
      <c r="H1971" s="253" t="n">
        <v>4.03</v>
      </c>
      <c r="I1971" s="253" t="s">
        <v>2417</v>
      </c>
      <c r="J1971" s="220" t="n">
        <f aca="false">TRUNC((H1971*G1971),2)</f>
        <v>4.03</v>
      </c>
      <c r="M1971" s="220" t="e">
        <f aca="false">VLOOKUP(B1971,'INS-SIN-SD-10-2023'!A:D,4,0)</f>
        <v>#N/A</v>
      </c>
      <c r="N1971" s="220" t="e">
        <f aca="false">M1971=H1971</f>
        <v>#N/A</v>
      </c>
      <c r="P1971" s="333" t="s">
        <v>2614</v>
      </c>
    </row>
    <row r="1972" customFormat="false" ht="15" hidden="false" customHeight="false" outlineLevel="0" collapsed="false">
      <c r="A1972" s="351" t="str">
        <f aca="false">IF(O1972&lt;&gt;0,O1972,A1971)</f>
        <v>01316/ORSE</v>
      </c>
      <c r="B1972" s="205" t="s">
        <v>3156</v>
      </c>
      <c r="C1972" s="206" t="s">
        <v>2629</v>
      </c>
      <c r="D1972" s="206" t="s">
        <v>3157</v>
      </c>
      <c r="E1972" s="207" t="s">
        <v>2415</v>
      </c>
      <c r="F1972" s="207" t="s">
        <v>2430</v>
      </c>
      <c r="G1972" s="352" t="n">
        <v>0</v>
      </c>
      <c r="H1972" s="253" t="n">
        <v>28.9</v>
      </c>
      <c r="I1972" s="253" t="s">
        <v>2417</v>
      </c>
      <c r="J1972" s="220" t="n">
        <f aca="false">TRUNC((H1972*G1972),2)</f>
        <v>0</v>
      </c>
      <c r="M1972" s="220" t="e">
        <f aca="false">VLOOKUP(B1972,'INS-SIN-SD-10-2023'!A:D,4,0)</f>
        <v>#N/A</v>
      </c>
      <c r="N1972" s="220" t="e">
        <f aca="false">M1972=H1972</f>
        <v>#N/A</v>
      </c>
      <c r="P1972" s="333" t="s">
        <v>2614</v>
      </c>
    </row>
    <row r="1973" customFormat="false" ht="15" hidden="false" customHeight="false" outlineLevel="0" collapsed="false">
      <c r="A1973" s="351" t="str">
        <f aca="false">IF(O1973&lt;&gt;0,O1973,A1972)</f>
        <v>01316/ORSE</v>
      </c>
      <c r="B1973" s="205" t="s">
        <v>3158</v>
      </c>
      <c r="C1973" s="206" t="s">
        <v>2629</v>
      </c>
      <c r="D1973" s="206" t="s">
        <v>3159</v>
      </c>
      <c r="E1973" s="207" t="s">
        <v>2415</v>
      </c>
      <c r="F1973" s="207" t="s">
        <v>2430</v>
      </c>
      <c r="G1973" s="352" t="n">
        <v>0</v>
      </c>
      <c r="H1973" s="253" t="n">
        <v>44.69</v>
      </c>
      <c r="I1973" s="253" t="s">
        <v>2417</v>
      </c>
      <c r="J1973" s="220" t="n">
        <f aca="false">TRUNC((H1973*G1973),2)</f>
        <v>0</v>
      </c>
      <c r="M1973" s="220" t="e">
        <f aca="false">VLOOKUP(B1973,'INS-SIN-SD-10-2023'!A:D,4,0)</f>
        <v>#N/A</v>
      </c>
      <c r="N1973" s="220" t="e">
        <f aca="false">M1973=H1973</f>
        <v>#N/A</v>
      </c>
      <c r="P1973" s="333" t="s">
        <v>2614</v>
      </c>
    </row>
    <row r="1974" customFormat="false" ht="15" hidden="false" customHeight="false" outlineLevel="0" collapsed="false">
      <c r="A1974" s="353" t="s">
        <v>608</v>
      </c>
      <c r="B1974" s="354" t="s">
        <v>2411</v>
      </c>
      <c r="C1974" s="355" t="s">
        <v>3552</v>
      </c>
      <c r="D1974" s="355" t="s">
        <v>3040</v>
      </c>
      <c r="E1974" s="356" t="s">
        <v>2430</v>
      </c>
      <c r="F1974" s="356" t="s">
        <v>2415</v>
      </c>
      <c r="G1974" s="357" t="s">
        <v>2416</v>
      </c>
      <c r="H1974" s="358" t="s">
        <v>2417</v>
      </c>
      <c r="I1974" s="350" t="n">
        <f aca="false">SUMIF(A:A,A1974,J:J)</f>
        <v>15.37</v>
      </c>
      <c r="K1974" s="220" t="e">
        <f aca="false">VLOOKUP(A1974,'CMP-SIN-SD-10-2023'!A:D,4,0)</f>
        <v>#N/A</v>
      </c>
      <c r="L1974" s="220" t="e">
        <f aca="false">K1974=I1974</f>
        <v>#N/A</v>
      </c>
      <c r="P1974" s="333" t="s">
        <v>2418</v>
      </c>
    </row>
    <row r="1975" customFormat="false" ht="15" hidden="false" customHeight="false" outlineLevel="0" collapsed="false">
      <c r="A1975" s="351" t="str">
        <f aca="false">IF(O1975&lt;&gt;0,O1975,A1974)</f>
        <v>01317/ORSE</v>
      </c>
      <c r="B1975" s="205" t="n">
        <v>88316</v>
      </c>
      <c r="C1975" s="206" t="s">
        <v>2629</v>
      </c>
      <c r="D1975" s="206" t="s">
        <v>2512</v>
      </c>
      <c r="E1975" s="207" t="s">
        <v>2415</v>
      </c>
      <c r="F1975" s="207" t="s">
        <v>2502</v>
      </c>
      <c r="G1975" s="352" t="n">
        <v>0.17</v>
      </c>
      <c r="H1975" s="253" t="n">
        <f aca="false">VLOOKUP(B1975,'CMP-SIN-SD-10-2023'!A:D,4,0)</f>
        <v>21.91</v>
      </c>
      <c r="I1975" s="253" t="s">
        <v>2417</v>
      </c>
      <c r="J1975" s="220" t="n">
        <f aca="false">TRUNC((H1975*G1975),2)</f>
        <v>3.72</v>
      </c>
      <c r="M1975" s="220" t="n">
        <f aca="false">VLOOKUP(B1975,'CMP-SIN-SD-10-2023'!A:D,4,0)</f>
        <v>21.91</v>
      </c>
      <c r="N1975" s="220" t="n">
        <f aca="false">M1975=H1975</f>
        <v>1</v>
      </c>
      <c r="P1975" s="333" t="s">
        <v>2614</v>
      </c>
    </row>
    <row r="1976" customFormat="false" ht="30" hidden="false" customHeight="false" outlineLevel="0" collapsed="false">
      <c r="A1976" s="351" t="str">
        <f aca="false">IF(O1976&lt;&gt;0,O1976,A1975)</f>
        <v>01317/ORSE</v>
      </c>
      <c r="B1976" s="205" t="n">
        <v>88267</v>
      </c>
      <c r="C1976" s="206" t="s">
        <v>2629</v>
      </c>
      <c r="D1976" s="206" t="s">
        <v>2927</v>
      </c>
      <c r="E1976" s="207" t="s">
        <v>2415</v>
      </c>
      <c r="F1976" s="207" t="s">
        <v>2502</v>
      </c>
      <c r="G1976" s="352" t="n">
        <v>0.17</v>
      </c>
      <c r="H1976" s="253" t="n">
        <f aca="false">VLOOKUP(B1976,'CMP-SIN-SD-10-2023'!A:D,4,0)</f>
        <v>28.78</v>
      </c>
      <c r="I1976" s="253" t="s">
        <v>2417</v>
      </c>
      <c r="J1976" s="220" t="n">
        <f aca="false">TRUNC((H1976*G1976),2)</f>
        <v>4.89</v>
      </c>
      <c r="M1976" s="220" t="n">
        <f aca="false">VLOOKUP(B1976,'CMP-SIN-SD-10-2023'!A:D,4,0)</f>
        <v>28.78</v>
      </c>
      <c r="N1976" s="220" t="n">
        <f aca="false">M1976=H1976</f>
        <v>1</v>
      </c>
      <c r="P1976" s="333" t="s">
        <v>2614</v>
      </c>
    </row>
    <row r="1977" customFormat="false" ht="15" hidden="false" customHeight="false" outlineLevel="0" collapsed="false">
      <c r="A1977" s="351" t="str">
        <f aca="false">IF(O1977&lt;&gt;0,O1977,A1976)</f>
        <v>01317/ORSE</v>
      </c>
      <c r="B1977" s="205" t="s">
        <v>3545</v>
      </c>
      <c r="C1977" s="206" t="s">
        <v>2629</v>
      </c>
      <c r="D1977" s="206" t="s">
        <v>3546</v>
      </c>
      <c r="E1977" s="207" t="s">
        <v>2415</v>
      </c>
      <c r="F1977" s="207" t="s">
        <v>2440</v>
      </c>
      <c r="G1977" s="352" t="n">
        <v>2.92</v>
      </c>
      <c r="H1977" s="253" t="n">
        <v>0.22</v>
      </c>
      <c r="I1977" s="253" t="s">
        <v>2417</v>
      </c>
      <c r="J1977" s="220" t="n">
        <f aca="false">TRUNC((H1977*G1977),2)</f>
        <v>0.64</v>
      </c>
      <c r="M1977" s="220" t="e">
        <f aca="false">VLOOKUP(B1977,'INS-SIN-SD-10-2023'!A:D,4,0)</f>
        <v>#N/A</v>
      </c>
      <c r="N1977" s="220" t="e">
        <f aca="false">M1977=H1977</f>
        <v>#N/A</v>
      </c>
      <c r="P1977" s="333" t="s">
        <v>2614</v>
      </c>
    </row>
    <row r="1978" customFormat="false" ht="15" hidden="false" customHeight="false" outlineLevel="0" collapsed="false">
      <c r="A1978" s="351" t="str">
        <f aca="false">IF(O1978&lt;&gt;0,O1978,A1977)</f>
        <v>01317/ORSE</v>
      </c>
      <c r="B1978" s="205" t="s">
        <v>3553</v>
      </c>
      <c r="C1978" s="206" t="s">
        <v>2629</v>
      </c>
      <c r="D1978" s="206" t="s">
        <v>3554</v>
      </c>
      <c r="E1978" s="207" t="s">
        <v>2415</v>
      </c>
      <c r="F1978" s="207" t="s">
        <v>2430</v>
      </c>
      <c r="G1978" s="352" t="n">
        <v>1</v>
      </c>
      <c r="H1978" s="253" t="n">
        <v>6.12</v>
      </c>
      <c r="I1978" s="253" t="s">
        <v>2417</v>
      </c>
      <c r="J1978" s="220" t="n">
        <f aca="false">TRUNC((H1978*G1978),2)</f>
        <v>6.12</v>
      </c>
      <c r="M1978" s="220" t="e">
        <f aca="false">VLOOKUP(B1978,'INS-SIN-SD-10-2023'!A:D,4,0)</f>
        <v>#N/A</v>
      </c>
      <c r="N1978" s="220" t="e">
        <f aca="false">M1978=H1978</f>
        <v>#N/A</v>
      </c>
      <c r="P1978" s="333" t="s">
        <v>2614</v>
      </c>
    </row>
    <row r="1979" customFormat="false" ht="15" hidden="false" customHeight="false" outlineLevel="0" collapsed="false">
      <c r="A1979" s="351" t="str">
        <f aca="false">IF(O1979&lt;&gt;0,O1979,A1978)</f>
        <v>01317/ORSE</v>
      </c>
      <c r="B1979" s="205" t="s">
        <v>3156</v>
      </c>
      <c r="C1979" s="206" t="s">
        <v>2629</v>
      </c>
      <c r="D1979" s="206" t="s">
        <v>3157</v>
      </c>
      <c r="E1979" s="207" t="s">
        <v>2415</v>
      </c>
      <c r="F1979" s="207" t="s">
        <v>2430</v>
      </c>
      <c r="G1979" s="352" t="n">
        <v>0</v>
      </c>
      <c r="H1979" s="253" t="n">
        <v>28.9</v>
      </c>
      <c r="I1979" s="253" t="s">
        <v>2417</v>
      </c>
      <c r="J1979" s="220" t="n">
        <f aca="false">TRUNC((H1979*G1979),2)</f>
        <v>0</v>
      </c>
      <c r="M1979" s="220" t="e">
        <f aca="false">VLOOKUP(B1979,'INS-SIN-SD-10-2023'!A:D,4,0)</f>
        <v>#N/A</v>
      </c>
      <c r="N1979" s="220" t="e">
        <f aca="false">M1979=H1979</f>
        <v>#N/A</v>
      </c>
      <c r="P1979" s="333" t="s">
        <v>2614</v>
      </c>
    </row>
    <row r="1980" customFormat="false" ht="15" hidden="false" customHeight="false" outlineLevel="0" collapsed="false">
      <c r="A1980" s="351" t="str">
        <f aca="false">IF(O1980&lt;&gt;0,O1980,A1979)</f>
        <v>01317/ORSE</v>
      </c>
      <c r="B1980" s="205" t="s">
        <v>3158</v>
      </c>
      <c r="C1980" s="206" t="s">
        <v>2629</v>
      </c>
      <c r="D1980" s="206" t="s">
        <v>3159</v>
      </c>
      <c r="E1980" s="207" t="s">
        <v>2415</v>
      </c>
      <c r="F1980" s="207" t="s">
        <v>2430</v>
      </c>
      <c r="G1980" s="352" t="n">
        <v>0</v>
      </c>
      <c r="H1980" s="253" t="n">
        <v>44.69</v>
      </c>
      <c r="I1980" s="253" t="s">
        <v>2417</v>
      </c>
      <c r="J1980" s="220" t="n">
        <f aca="false">TRUNC((H1980*G1980),2)</f>
        <v>0</v>
      </c>
      <c r="M1980" s="220" t="e">
        <f aca="false">VLOOKUP(B1980,'INS-SIN-SD-10-2023'!A:D,4,0)</f>
        <v>#N/A</v>
      </c>
      <c r="N1980" s="220" t="e">
        <f aca="false">M1980=H1980</f>
        <v>#N/A</v>
      </c>
      <c r="P1980" s="333" t="s">
        <v>2614</v>
      </c>
    </row>
    <row r="1981" customFormat="false" ht="75" hidden="false" customHeight="false" outlineLevel="0" collapsed="false">
      <c r="A1981" s="353" t="n">
        <v>86942</v>
      </c>
      <c r="B1981" s="354" t="s">
        <v>2411</v>
      </c>
      <c r="C1981" s="355" t="s">
        <v>3555</v>
      </c>
      <c r="D1981" s="355" t="s">
        <v>3556</v>
      </c>
      <c r="E1981" s="356" t="s">
        <v>2430</v>
      </c>
      <c r="F1981" s="356" t="s">
        <v>2415</v>
      </c>
      <c r="G1981" s="357" t="s">
        <v>2416</v>
      </c>
      <c r="H1981" s="358" t="s">
        <v>2417</v>
      </c>
      <c r="I1981" s="350" t="n">
        <f aca="false">SUMIF(A:A,A1981,J:J)</f>
        <v>262.67</v>
      </c>
      <c r="K1981" s="220" t="n">
        <f aca="false">VLOOKUP(A1981,'CMP-SIN-SD-10-2023'!A:D,4,0)</f>
        <v>262.67</v>
      </c>
      <c r="L1981" s="220" t="n">
        <f aca="false">K1981=I1981</f>
        <v>1</v>
      </c>
      <c r="P1981" s="333" t="s">
        <v>2418</v>
      </c>
    </row>
    <row r="1982" customFormat="false" ht="45" hidden="false" customHeight="false" outlineLevel="0" collapsed="false">
      <c r="A1982" s="351" t="n">
        <f aca="false">IF(O1982&lt;&gt;0,O1982,A1981)</f>
        <v>86942</v>
      </c>
      <c r="B1982" s="205" t="n">
        <v>86879</v>
      </c>
      <c r="C1982" s="206" t="s">
        <v>3556</v>
      </c>
      <c r="D1982" s="206" t="s">
        <v>3557</v>
      </c>
      <c r="E1982" s="207" t="s">
        <v>2415</v>
      </c>
      <c r="F1982" s="207" t="s">
        <v>2430</v>
      </c>
      <c r="G1982" s="352" t="n">
        <v>1</v>
      </c>
      <c r="H1982" s="253" t="n">
        <f aca="false">VLOOKUP(B1982,'CMP-SIN-SD-10-2023'!A:D,4,0)</f>
        <v>9.75</v>
      </c>
      <c r="I1982" s="253" t="s">
        <v>2417</v>
      </c>
      <c r="J1982" s="220" t="n">
        <f aca="false">TRUNC((H1982*G1982),2)</f>
        <v>9.75</v>
      </c>
      <c r="M1982" s="220" t="n">
        <f aca="false">VLOOKUP(B1982,'CMP-SIN-SD-10-2023'!A:D,4,0)</f>
        <v>9.75</v>
      </c>
      <c r="N1982" s="220" t="n">
        <f aca="false">M1982=H1982</f>
        <v>1</v>
      </c>
      <c r="P1982" s="333" t="s">
        <v>2418</v>
      </c>
    </row>
    <row r="1983" customFormat="false" ht="30" hidden="false" customHeight="false" outlineLevel="0" collapsed="false">
      <c r="A1983" s="351" t="n">
        <f aca="false">IF(O1983&lt;&gt;0,O1983,A1982)</f>
        <v>86942</v>
      </c>
      <c r="B1983" s="205" t="n">
        <v>86882</v>
      </c>
      <c r="C1983" s="206" t="s">
        <v>3556</v>
      </c>
      <c r="D1983" s="206" t="s">
        <v>3558</v>
      </c>
      <c r="E1983" s="207" t="s">
        <v>2415</v>
      </c>
      <c r="F1983" s="207" t="s">
        <v>2430</v>
      </c>
      <c r="G1983" s="352" t="n">
        <v>1</v>
      </c>
      <c r="H1983" s="253" t="n">
        <f aca="false">VLOOKUP(B1983,'CMP-SIN-SD-10-2023'!A:D,4,0)</f>
        <v>22.1</v>
      </c>
      <c r="I1983" s="253" t="s">
        <v>2417</v>
      </c>
      <c r="J1983" s="220" t="n">
        <f aca="false">TRUNC((H1983*G1983),2)</f>
        <v>22.1</v>
      </c>
      <c r="M1983" s="220" t="n">
        <f aca="false">VLOOKUP(B1983,'CMP-SIN-SD-10-2023'!A:D,4,0)</f>
        <v>22.1</v>
      </c>
      <c r="N1983" s="220" t="n">
        <f aca="false">M1983=H1983</f>
        <v>1</v>
      </c>
      <c r="P1983" s="333" t="s">
        <v>2418</v>
      </c>
    </row>
    <row r="1984" customFormat="false" ht="30" hidden="false" customHeight="false" outlineLevel="0" collapsed="false">
      <c r="A1984" s="351" t="n">
        <f aca="false">IF(O1984&lt;&gt;0,O1984,A1983)</f>
        <v>86942</v>
      </c>
      <c r="B1984" s="205" t="n">
        <v>86884</v>
      </c>
      <c r="C1984" s="206" t="s">
        <v>3556</v>
      </c>
      <c r="D1984" s="206" t="s">
        <v>3559</v>
      </c>
      <c r="E1984" s="207" t="s">
        <v>2415</v>
      </c>
      <c r="F1984" s="207" t="s">
        <v>2430</v>
      </c>
      <c r="G1984" s="352" t="n">
        <v>1</v>
      </c>
      <c r="H1984" s="253" t="n">
        <f aca="false">VLOOKUP(B1984,'CMP-SIN-SD-10-2023'!A:D,4,0)</f>
        <v>10.89</v>
      </c>
      <c r="I1984" s="253" t="s">
        <v>2417</v>
      </c>
      <c r="J1984" s="220" t="n">
        <f aca="false">TRUNC((H1984*G1984),2)</f>
        <v>10.89</v>
      </c>
      <c r="M1984" s="220" t="n">
        <f aca="false">VLOOKUP(B1984,'CMP-SIN-SD-10-2023'!A:D,4,0)</f>
        <v>10.89</v>
      </c>
      <c r="N1984" s="220" t="n">
        <f aca="false">M1984=H1984</f>
        <v>1</v>
      </c>
      <c r="P1984" s="333" t="s">
        <v>2418</v>
      </c>
    </row>
    <row r="1985" customFormat="false" ht="45" hidden="false" customHeight="false" outlineLevel="0" collapsed="false">
      <c r="A1985" s="351" t="n">
        <f aca="false">IF(O1985&lt;&gt;0,O1985,A1984)</f>
        <v>86942</v>
      </c>
      <c r="B1985" s="205" t="n">
        <v>86904</v>
      </c>
      <c r="C1985" s="206" t="s">
        <v>3556</v>
      </c>
      <c r="D1985" s="206" t="s">
        <v>3560</v>
      </c>
      <c r="E1985" s="207" t="s">
        <v>2415</v>
      </c>
      <c r="F1985" s="207" t="s">
        <v>2430</v>
      </c>
      <c r="G1985" s="352" t="n">
        <v>1</v>
      </c>
      <c r="H1985" s="253" t="n">
        <f aca="false">VLOOKUP(B1985,'CMP-SIN-SD-10-2023'!A:D,4,0)</f>
        <v>150.53</v>
      </c>
      <c r="I1985" s="253" t="s">
        <v>2417</v>
      </c>
      <c r="J1985" s="220" t="n">
        <f aca="false">TRUNC((H1985*G1985),2)</f>
        <v>150.53</v>
      </c>
      <c r="M1985" s="220" t="n">
        <f aca="false">VLOOKUP(B1985,'CMP-SIN-SD-10-2023'!A:D,4,0)</f>
        <v>150.53</v>
      </c>
      <c r="N1985" s="220" t="n">
        <f aca="false">M1985=H1985</f>
        <v>1</v>
      </c>
      <c r="P1985" s="333" t="s">
        <v>2418</v>
      </c>
    </row>
    <row r="1986" customFormat="false" ht="30" hidden="false" customHeight="false" outlineLevel="0" collapsed="false">
      <c r="A1986" s="351" t="n">
        <f aca="false">IF(O1986&lt;&gt;0,O1986,A1985)</f>
        <v>86942</v>
      </c>
      <c r="B1986" s="205" t="n">
        <v>86906</v>
      </c>
      <c r="C1986" s="206" t="s">
        <v>3556</v>
      </c>
      <c r="D1986" s="206" t="s">
        <v>3561</v>
      </c>
      <c r="E1986" s="207" t="s">
        <v>2415</v>
      </c>
      <c r="F1986" s="207" t="s">
        <v>2430</v>
      </c>
      <c r="G1986" s="352" t="n">
        <v>1</v>
      </c>
      <c r="H1986" s="253" t="n">
        <f aca="false">VLOOKUP(B1986,'CMP-SIN-SD-10-2023'!A:D,4,0)</f>
        <v>69.4</v>
      </c>
      <c r="I1986" s="253" t="s">
        <v>2417</v>
      </c>
      <c r="J1986" s="220" t="n">
        <f aca="false">TRUNC((H1986*G1986),2)</f>
        <v>69.4</v>
      </c>
      <c r="M1986" s="220" t="n">
        <f aca="false">VLOOKUP(B1986,'CMP-SIN-SD-10-2023'!A:D,4,0)</f>
        <v>69.4</v>
      </c>
      <c r="N1986" s="220" t="n">
        <f aca="false">M1986=H1986</f>
        <v>1</v>
      </c>
      <c r="P1986" s="333" t="s">
        <v>2418</v>
      </c>
    </row>
    <row r="1987" customFormat="false" ht="45" hidden="false" customHeight="false" outlineLevel="0" collapsed="false">
      <c r="A1987" s="353" t="s">
        <v>372</v>
      </c>
      <c r="B1987" s="354" t="s">
        <v>2411</v>
      </c>
      <c r="C1987" s="355" t="s">
        <v>3562</v>
      </c>
      <c r="D1987" s="355" t="s">
        <v>3003</v>
      </c>
      <c r="E1987" s="356" t="s">
        <v>2430</v>
      </c>
      <c r="F1987" s="356" t="s">
        <v>2415</v>
      </c>
      <c r="G1987" s="357" t="s">
        <v>2416</v>
      </c>
      <c r="H1987" s="358" t="s">
        <v>2417</v>
      </c>
      <c r="I1987" s="350" t="n">
        <f aca="false">SUMIF(A:A,A1987,J:J)</f>
        <v>409.41</v>
      </c>
      <c r="K1987" s="220" t="e">
        <f aca="false">VLOOKUP(A1987,'CMP-SIN-SD-10-2023'!A:D,4,0)</f>
        <v>#N/A</v>
      </c>
      <c r="L1987" s="220" t="e">
        <f aca="false">K1987=I1987</f>
        <v>#N/A</v>
      </c>
      <c r="P1987" s="333" t="s">
        <v>2418</v>
      </c>
    </row>
    <row r="1988" customFormat="false" ht="15" hidden="false" customHeight="false" outlineLevel="0" collapsed="false">
      <c r="A1988" s="351" t="str">
        <f aca="false">IF(O1988&lt;&gt;0,O1988,A1987)</f>
        <v>07350/ORSE</v>
      </c>
      <c r="B1988" s="205" t="n">
        <v>88316</v>
      </c>
      <c r="C1988" s="206" t="s">
        <v>3003</v>
      </c>
      <c r="D1988" s="206" t="s">
        <v>2512</v>
      </c>
      <c r="E1988" s="207" t="s">
        <v>2415</v>
      </c>
      <c r="F1988" s="207" t="s">
        <v>2502</v>
      </c>
      <c r="G1988" s="352" t="n">
        <v>1.75</v>
      </c>
      <c r="H1988" s="253" t="n">
        <f aca="false">VLOOKUP(B1988,'CMP-SIN-SD-10-2023'!A:D,4,0)</f>
        <v>21.91</v>
      </c>
      <c r="I1988" s="253" t="s">
        <v>2417</v>
      </c>
      <c r="J1988" s="220" t="n">
        <f aca="false">TRUNC((H1988*G1988),2)</f>
        <v>38.34</v>
      </c>
      <c r="M1988" s="220" t="n">
        <f aca="false">VLOOKUP(B1988,'CMP-SIN-SD-10-2023'!A:D,4,0)</f>
        <v>21.91</v>
      </c>
      <c r="N1988" s="220" t="n">
        <f aca="false">M1988=H1988</f>
        <v>1</v>
      </c>
      <c r="P1988" s="333" t="s">
        <v>2614</v>
      </c>
    </row>
    <row r="1989" customFormat="false" ht="30" hidden="false" customHeight="false" outlineLevel="0" collapsed="false">
      <c r="A1989" s="351" t="str">
        <f aca="false">IF(O1989&lt;&gt;0,O1989,A1988)</f>
        <v>07350/ORSE</v>
      </c>
      <c r="B1989" s="205" t="n">
        <v>88267</v>
      </c>
      <c r="C1989" s="206" t="s">
        <v>3003</v>
      </c>
      <c r="D1989" s="206" t="s">
        <v>2927</v>
      </c>
      <c r="E1989" s="207" t="s">
        <v>2415</v>
      </c>
      <c r="F1989" s="207" t="s">
        <v>2502</v>
      </c>
      <c r="G1989" s="352" t="n">
        <v>1.75</v>
      </c>
      <c r="H1989" s="253" t="n">
        <f aca="false">VLOOKUP(B1989,'CMP-SIN-SD-10-2023'!A:D,4,0)</f>
        <v>28.78</v>
      </c>
      <c r="I1989" s="253" t="s">
        <v>2417</v>
      </c>
      <c r="J1989" s="220" t="n">
        <f aca="false">TRUNC((H1989*G1989),2)</f>
        <v>50.36</v>
      </c>
      <c r="M1989" s="220" t="n">
        <f aca="false">VLOOKUP(B1989,'CMP-SIN-SD-10-2023'!A:D,4,0)</f>
        <v>28.78</v>
      </c>
      <c r="N1989" s="220" t="n">
        <f aca="false">M1989=H1989</f>
        <v>1</v>
      </c>
      <c r="P1989" s="333" t="s">
        <v>2614</v>
      </c>
    </row>
    <row r="1990" customFormat="false" ht="30" hidden="false" customHeight="false" outlineLevel="0" collapsed="false">
      <c r="A1990" s="351" t="str">
        <f aca="false">IF(O1990&lt;&gt;0,O1990,A1989)</f>
        <v>07350/ORSE</v>
      </c>
      <c r="B1990" s="205" t="s">
        <v>3563</v>
      </c>
      <c r="C1990" s="206" t="s">
        <v>3003</v>
      </c>
      <c r="D1990" s="206" t="s">
        <v>3564</v>
      </c>
      <c r="E1990" s="207" t="s">
        <v>2415</v>
      </c>
      <c r="F1990" s="207" t="s">
        <v>2495</v>
      </c>
      <c r="G1990" s="352" t="n">
        <v>1</v>
      </c>
      <c r="H1990" s="253" t="n">
        <v>4.47</v>
      </c>
      <c r="I1990" s="253" t="s">
        <v>2417</v>
      </c>
      <c r="J1990" s="220" t="n">
        <f aca="false">TRUNC((H1990*G1990),2)</f>
        <v>4.47</v>
      </c>
      <c r="M1990" s="220" t="e">
        <f aca="false">VLOOKUP(B1990,'INS-SIN-SD-10-2023'!A:D,4,0)</f>
        <v>#N/A</v>
      </c>
      <c r="N1990" s="220" t="e">
        <f aca="false">M1990=H1990</f>
        <v>#N/A</v>
      </c>
      <c r="P1990" s="333" t="s">
        <v>2614</v>
      </c>
    </row>
    <row r="1991" customFormat="false" ht="30" hidden="false" customHeight="false" outlineLevel="0" collapsed="false">
      <c r="A1991" s="351" t="str">
        <f aca="false">IF(O1991&lt;&gt;0,O1991,A1990)</f>
        <v>07350/ORSE</v>
      </c>
      <c r="B1991" s="205" t="s">
        <v>3565</v>
      </c>
      <c r="C1991" s="206" t="s">
        <v>3003</v>
      </c>
      <c r="D1991" s="206" t="s">
        <v>3566</v>
      </c>
      <c r="E1991" s="207" t="s">
        <v>2415</v>
      </c>
      <c r="F1991" s="207" t="s">
        <v>2430</v>
      </c>
      <c r="G1991" s="352" t="n">
        <v>1</v>
      </c>
      <c r="H1991" s="253" t="n">
        <v>38.39</v>
      </c>
      <c r="I1991" s="253" t="s">
        <v>2417</v>
      </c>
      <c r="J1991" s="220" t="n">
        <f aca="false">TRUNC((H1991*G1991),2)</f>
        <v>38.39</v>
      </c>
      <c r="M1991" s="220" t="e">
        <f aca="false">VLOOKUP(B1991,'INS-SIN-SD-10-2023'!A:D,4,0)</f>
        <v>#N/A</v>
      </c>
      <c r="N1991" s="220" t="e">
        <f aca="false">M1991=H1991</f>
        <v>#N/A</v>
      </c>
      <c r="P1991" s="333" t="s">
        <v>2614</v>
      </c>
    </row>
    <row r="1992" customFormat="false" ht="30" hidden="false" customHeight="false" outlineLevel="0" collapsed="false">
      <c r="A1992" s="351" t="str">
        <f aca="false">IF(O1992&lt;&gt;0,O1992,A1991)</f>
        <v>07350/ORSE</v>
      </c>
      <c r="B1992" s="205" t="s">
        <v>3567</v>
      </c>
      <c r="C1992" s="206" t="s">
        <v>3003</v>
      </c>
      <c r="D1992" s="206" t="s">
        <v>3568</v>
      </c>
      <c r="E1992" s="207" t="s">
        <v>2415</v>
      </c>
      <c r="F1992" s="207" t="s">
        <v>2430</v>
      </c>
      <c r="G1992" s="352" t="n">
        <v>1</v>
      </c>
      <c r="H1992" s="253" t="n">
        <v>132.9</v>
      </c>
      <c r="I1992" s="253" t="s">
        <v>2417</v>
      </c>
      <c r="J1992" s="220" t="n">
        <f aca="false">TRUNC((H1992*G1992),2)</f>
        <v>132.9</v>
      </c>
      <c r="M1992" s="220" t="e">
        <f aca="false">VLOOKUP(B1992,'INS-SIN-SD-10-2023'!A:D,4,0)</f>
        <v>#N/A</v>
      </c>
      <c r="N1992" s="220" t="e">
        <f aca="false">M1992=H1992</f>
        <v>#N/A</v>
      </c>
      <c r="P1992" s="333" t="s">
        <v>2614</v>
      </c>
    </row>
    <row r="1993" customFormat="false" ht="15" hidden="false" customHeight="false" outlineLevel="0" collapsed="false">
      <c r="A1993" s="351" t="str">
        <f aca="false">IF(O1993&lt;&gt;0,O1993,A1992)</f>
        <v>07350/ORSE</v>
      </c>
      <c r="B1993" s="205" t="s">
        <v>3569</v>
      </c>
      <c r="C1993" s="206" t="s">
        <v>3003</v>
      </c>
      <c r="D1993" s="206" t="s">
        <v>3570</v>
      </c>
      <c r="E1993" s="207" t="s">
        <v>2415</v>
      </c>
      <c r="F1993" s="207" t="s">
        <v>2430</v>
      </c>
      <c r="G1993" s="352" t="n">
        <v>1</v>
      </c>
      <c r="H1993" s="253" t="n">
        <v>117.91</v>
      </c>
      <c r="I1993" s="253" t="s">
        <v>2417</v>
      </c>
      <c r="J1993" s="220" t="n">
        <f aca="false">TRUNC((H1993*G1993),2)</f>
        <v>117.91</v>
      </c>
      <c r="M1993" s="220" t="e">
        <f aca="false">VLOOKUP(B1993,'INS-SIN-SD-10-2023'!A:D,4,0)</f>
        <v>#N/A</v>
      </c>
      <c r="N1993" s="220" t="e">
        <f aca="false">M1993=H1993</f>
        <v>#N/A</v>
      </c>
      <c r="P1993" s="333" t="s">
        <v>2614</v>
      </c>
    </row>
    <row r="1994" customFormat="false" ht="15" hidden="false" customHeight="false" outlineLevel="0" collapsed="false">
      <c r="A1994" s="351" t="str">
        <f aca="false">IF(O1994&lt;&gt;0,O1994,A1993)</f>
        <v>07350/ORSE</v>
      </c>
      <c r="B1994" s="205" t="s">
        <v>3571</v>
      </c>
      <c r="C1994" s="206" t="s">
        <v>3003</v>
      </c>
      <c r="D1994" s="206" t="s">
        <v>3572</v>
      </c>
      <c r="E1994" s="207" t="s">
        <v>2415</v>
      </c>
      <c r="F1994" s="207" t="s">
        <v>2430</v>
      </c>
      <c r="G1994" s="352" t="n">
        <v>1</v>
      </c>
      <c r="H1994" s="253" t="n">
        <v>27.04</v>
      </c>
      <c r="I1994" s="253" t="s">
        <v>2417</v>
      </c>
      <c r="J1994" s="220" t="n">
        <f aca="false">TRUNC((H1994*G1994),2)</f>
        <v>27.04</v>
      </c>
      <c r="M1994" s="220" t="e">
        <f aca="false">VLOOKUP(B1994,'INS-SIN-SD-10-2023'!A:D,4,0)</f>
        <v>#N/A</v>
      </c>
      <c r="N1994" s="220" t="e">
        <f aca="false">M1994=H1994</f>
        <v>#N/A</v>
      </c>
      <c r="P1994" s="333" t="s">
        <v>2614</v>
      </c>
    </row>
    <row r="1995" customFormat="false" ht="15" hidden="false" customHeight="false" outlineLevel="0" collapsed="false">
      <c r="A1995" s="351" t="str">
        <f aca="false">IF(O1995&lt;&gt;0,O1995,A1994)</f>
        <v>07350/ORSE</v>
      </c>
      <c r="B1995" s="205" t="s">
        <v>3156</v>
      </c>
      <c r="C1995" s="206" t="s">
        <v>3003</v>
      </c>
      <c r="D1995" s="206" t="s">
        <v>3157</v>
      </c>
      <c r="E1995" s="207" t="s">
        <v>2415</v>
      </c>
      <c r="F1995" s="207" t="s">
        <v>2430</v>
      </c>
      <c r="G1995" s="352" t="n">
        <v>0.0002</v>
      </c>
      <c r="H1995" s="253" t="n">
        <v>28.9</v>
      </c>
      <c r="I1995" s="253" t="s">
        <v>2417</v>
      </c>
      <c r="J1995" s="220" t="n">
        <f aca="false">TRUNC((H1995*G1995),2)</f>
        <v>0</v>
      </c>
      <c r="M1995" s="220" t="e">
        <f aca="false">VLOOKUP(B1995,'INS-SIN-SD-10-2023'!A:D,4,0)</f>
        <v>#N/A</v>
      </c>
      <c r="N1995" s="220" t="e">
        <f aca="false">M1995=H1995</f>
        <v>#N/A</v>
      </c>
      <c r="P1995" s="333" t="s">
        <v>2614</v>
      </c>
    </row>
    <row r="1996" customFormat="false" ht="15" hidden="false" customHeight="false" outlineLevel="0" collapsed="false">
      <c r="A1996" s="351" t="str">
        <f aca="false">IF(O1996&lt;&gt;0,O1996,A1995)</f>
        <v>07350/ORSE</v>
      </c>
      <c r="B1996" s="205" t="s">
        <v>3158</v>
      </c>
      <c r="C1996" s="206" t="s">
        <v>3003</v>
      </c>
      <c r="D1996" s="206" t="s">
        <v>3159</v>
      </c>
      <c r="E1996" s="207" t="s">
        <v>2415</v>
      </c>
      <c r="F1996" s="207" t="s">
        <v>2430</v>
      </c>
      <c r="G1996" s="352" t="n">
        <v>0.0002</v>
      </c>
      <c r="H1996" s="253" t="n">
        <v>44.69</v>
      </c>
      <c r="I1996" s="253" t="s">
        <v>2417</v>
      </c>
      <c r="J1996" s="220" t="n">
        <f aca="false">TRUNC((H1996*G1996),2)</f>
        <v>0</v>
      </c>
      <c r="M1996" s="220" t="e">
        <f aca="false">VLOOKUP(B1996,'INS-SIN-SD-10-2023'!A:D,4,0)</f>
        <v>#N/A</v>
      </c>
      <c r="N1996" s="220" t="e">
        <f aca="false">M1996=H1996</f>
        <v>#N/A</v>
      </c>
      <c r="P1996" s="333" t="s">
        <v>2614</v>
      </c>
    </row>
    <row r="1997" customFormat="false" ht="30" hidden="false" customHeight="false" outlineLevel="0" collapsed="false">
      <c r="A1997" s="353" t="n">
        <v>100848</v>
      </c>
      <c r="B1997" s="354" t="s">
        <v>2411</v>
      </c>
      <c r="C1997" s="355" t="s">
        <v>3573</v>
      </c>
      <c r="D1997" s="355" t="s">
        <v>2851</v>
      </c>
      <c r="E1997" s="356" t="s">
        <v>2430</v>
      </c>
      <c r="F1997" s="356" t="s">
        <v>2415</v>
      </c>
      <c r="G1997" s="357" t="s">
        <v>2416</v>
      </c>
      <c r="H1997" s="358" t="s">
        <v>2417</v>
      </c>
      <c r="I1997" s="350" t="n">
        <f aca="false">SUMIF(A:A,A1997,J:J)</f>
        <v>561.52</v>
      </c>
      <c r="K1997" s="220" t="n">
        <f aca="false">VLOOKUP(A1997,'CMP-SIN-SD-10-2023'!A:D,4,0)</f>
        <v>561.52</v>
      </c>
      <c r="L1997" s="220" t="n">
        <f aca="false">K1997=I1997</f>
        <v>1</v>
      </c>
      <c r="P1997" s="333" t="s">
        <v>2418</v>
      </c>
    </row>
    <row r="1998" customFormat="false" ht="30" hidden="false" customHeight="false" outlineLevel="0" collapsed="false">
      <c r="A1998" s="351" t="n">
        <f aca="false">IF(O1998&lt;&gt;0,O1998,A1997)</f>
        <v>100848</v>
      </c>
      <c r="B1998" s="205" t="n">
        <v>88267</v>
      </c>
      <c r="C1998" s="206" t="s">
        <v>2851</v>
      </c>
      <c r="D1998" s="206" t="s">
        <v>2927</v>
      </c>
      <c r="E1998" s="207" t="s">
        <v>2415</v>
      </c>
      <c r="F1998" s="207" t="s">
        <v>2502</v>
      </c>
      <c r="G1998" s="352" t="n">
        <v>0.4968</v>
      </c>
      <c r="H1998" s="253" t="n">
        <f aca="false">VLOOKUP(B1998,'CMP-SIN-SD-10-2023'!A:D,4,0)</f>
        <v>28.78</v>
      </c>
      <c r="I1998" s="253" t="s">
        <v>2417</v>
      </c>
      <c r="J1998" s="220" t="n">
        <f aca="false">TRUNC((H1998*G1998),2)</f>
        <v>14.29</v>
      </c>
      <c r="M1998" s="220" t="n">
        <f aca="false">VLOOKUP(B1998,'CMP-SIN-SD-10-2023'!A:D,4,0)</f>
        <v>28.78</v>
      </c>
      <c r="N1998" s="220" t="n">
        <f aca="false">M1998=H1998</f>
        <v>1</v>
      </c>
      <c r="P1998" s="333" t="s">
        <v>2418</v>
      </c>
    </row>
    <row r="1999" customFormat="false" ht="15" hidden="false" customHeight="false" outlineLevel="0" collapsed="false">
      <c r="A1999" s="351" t="n">
        <f aca="false">IF(O1999&lt;&gt;0,O1999,A1998)</f>
        <v>100848</v>
      </c>
      <c r="B1999" s="205" t="n">
        <v>88316</v>
      </c>
      <c r="C1999" s="206" t="s">
        <v>2851</v>
      </c>
      <c r="D1999" s="206" t="s">
        <v>2512</v>
      </c>
      <c r="E1999" s="207" t="s">
        <v>2415</v>
      </c>
      <c r="F1999" s="207" t="s">
        <v>2502</v>
      </c>
      <c r="G1999" s="352" t="n">
        <v>0.3495</v>
      </c>
      <c r="H1999" s="253" t="n">
        <f aca="false">VLOOKUP(B1999,'CMP-SIN-SD-10-2023'!A:D,4,0)</f>
        <v>21.91</v>
      </c>
      <c r="I1999" s="253" t="s">
        <v>2417</v>
      </c>
      <c r="J1999" s="220" t="n">
        <f aca="false">TRUNC((H1999*G1999),2)</f>
        <v>7.65</v>
      </c>
      <c r="M1999" s="220" t="n">
        <f aca="false">VLOOKUP(B1999,'CMP-SIN-SD-10-2023'!A:D,4,0)</f>
        <v>21.91</v>
      </c>
      <c r="N1999" s="220" t="n">
        <f aca="false">M1999=H1999</f>
        <v>1</v>
      </c>
      <c r="P1999" s="333" t="s">
        <v>2418</v>
      </c>
    </row>
    <row r="2000" customFormat="false" ht="45" hidden="false" customHeight="false" outlineLevel="0" collapsed="false">
      <c r="A2000" s="351" t="n">
        <f aca="false">IF(O2000&lt;&gt;0,O2000,A1999)</f>
        <v>100848</v>
      </c>
      <c r="B2000" s="205" t="n">
        <v>4384</v>
      </c>
      <c r="C2000" s="206" t="s">
        <v>2851</v>
      </c>
      <c r="D2000" s="206" t="s">
        <v>3574</v>
      </c>
      <c r="E2000" s="207" t="s">
        <v>2415</v>
      </c>
      <c r="F2000" s="207" t="s">
        <v>2430</v>
      </c>
      <c r="G2000" s="352" t="n">
        <v>2</v>
      </c>
      <c r="H2000" s="253" t="n">
        <f aca="false">VLOOKUP(B2000,'INS-SIN-SD-10-2023'!A:D,4,0)</f>
        <v>25.25</v>
      </c>
      <c r="I2000" s="253" t="s">
        <v>2417</v>
      </c>
      <c r="J2000" s="220" t="n">
        <f aca="false">TRUNC((H2000*G2000),2)</f>
        <v>50.5</v>
      </c>
      <c r="M2000" s="220" t="n">
        <f aca="false">VLOOKUP(B2000,'INS-SIN-SD-10-2023'!A:D,4,0)</f>
        <v>25.25</v>
      </c>
      <c r="N2000" s="220" t="n">
        <f aca="false">M2000=H2000</f>
        <v>1</v>
      </c>
      <c r="P2000" s="333" t="s">
        <v>2492</v>
      </c>
    </row>
    <row r="2001" customFormat="false" ht="15" hidden="false" customHeight="false" outlineLevel="0" collapsed="false">
      <c r="A2001" s="351" t="n">
        <f aca="false">IF(O2001&lt;&gt;0,O2001,A2000)</f>
        <v>100848</v>
      </c>
      <c r="B2001" s="205" t="n">
        <v>11786</v>
      </c>
      <c r="C2001" s="206" t="s">
        <v>2851</v>
      </c>
      <c r="D2001" s="206" t="s">
        <v>3575</v>
      </c>
      <c r="E2001" s="207" t="s">
        <v>2415</v>
      </c>
      <c r="F2001" s="207" t="s">
        <v>2430</v>
      </c>
      <c r="G2001" s="352" t="n">
        <v>1</v>
      </c>
      <c r="H2001" s="253" t="n">
        <f aca="false">VLOOKUP(B2001,'INS-SIN-SD-10-2023'!A:D,4,0)</f>
        <v>466.86</v>
      </c>
      <c r="I2001" s="253" t="s">
        <v>2417</v>
      </c>
      <c r="J2001" s="220" t="n">
        <f aca="false">TRUNC((H2001*G2001),2)</f>
        <v>466.86</v>
      </c>
      <c r="M2001" s="220" t="n">
        <f aca="false">VLOOKUP(B2001,'INS-SIN-SD-10-2023'!A:D,4,0)</f>
        <v>466.86</v>
      </c>
      <c r="N2001" s="220" t="n">
        <f aca="false">M2001=H2001</f>
        <v>1</v>
      </c>
      <c r="P2001" s="333" t="s">
        <v>2492</v>
      </c>
    </row>
    <row r="2002" customFormat="false" ht="15" hidden="false" customHeight="false" outlineLevel="0" collapsed="false">
      <c r="A2002" s="351" t="n">
        <f aca="false">IF(O2002&lt;&gt;0,O2002,A2001)</f>
        <v>100848</v>
      </c>
      <c r="B2002" s="205" t="n">
        <v>6138</v>
      </c>
      <c r="C2002" s="206" t="s">
        <v>2851</v>
      </c>
      <c r="D2002" s="206" t="s">
        <v>3576</v>
      </c>
      <c r="E2002" s="207" t="s">
        <v>2415</v>
      </c>
      <c r="F2002" s="207" t="s">
        <v>2430</v>
      </c>
      <c r="G2002" s="352" t="n">
        <v>1</v>
      </c>
      <c r="H2002" s="253" t="n">
        <f aca="false">VLOOKUP(B2002,'INS-SIN-SD-10-2023'!A:D,4,0)</f>
        <v>15.14</v>
      </c>
      <c r="I2002" s="253" t="s">
        <v>2417</v>
      </c>
      <c r="J2002" s="220" t="n">
        <f aca="false">TRUNC((H2002*G2002),2)</f>
        <v>15.14</v>
      </c>
      <c r="M2002" s="220" t="n">
        <f aca="false">VLOOKUP(B2002,'INS-SIN-SD-10-2023'!A:D,4,0)</f>
        <v>15.14</v>
      </c>
      <c r="N2002" s="220" t="n">
        <f aca="false">M2002=H2002</f>
        <v>1</v>
      </c>
      <c r="P2002" s="333" t="s">
        <v>2492</v>
      </c>
    </row>
    <row r="2003" customFormat="false" ht="15" hidden="false" customHeight="false" outlineLevel="0" collapsed="false">
      <c r="A2003" s="351" t="n">
        <f aca="false">IF(O2003&lt;&gt;0,O2003,A2002)</f>
        <v>100848</v>
      </c>
      <c r="B2003" s="205" t="n">
        <v>37329</v>
      </c>
      <c r="C2003" s="206" t="s">
        <v>2851</v>
      </c>
      <c r="D2003" s="206" t="s">
        <v>3345</v>
      </c>
      <c r="E2003" s="207" t="s">
        <v>2415</v>
      </c>
      <c r="F2003" s="207" t="s">
        <v>2515</v>
      </c>
      <c r="G2003" s="352" t="n">
        <v>0.0881</v>
      </c>
      <c r="H2003" s="253" t="n">
        <f aca="false">VLOOKUP(B2003,'INS-SIN-SD-10-2023'!A:D,4,0)</f>
        <v>80.38</v>
      </c>
      <c r="I2003" s="253" t="s">
        <v>2417</v>
      </c>
      <c r="J2003" s="220" t="n">
        <f aca="false">TRUNC((H2003*G2003),2)</f>
        <v>7.08</v>
      </c>
      <c r="M2003" s="220" t="n">
        <f aca="false">VLOOKUP(B2003,'INS-SIN-SD-10-2023'!A:D,4,0)</f>
        <v>80.38</v>
      </c>
      <c r="N2003" s="220" t="n">
        <f aca="false">M2003=H2003</f>
        <v>1</v>
      </c>
      <c r="P2003" s="333" t="s">
        <v>2492</v>
      </c>
    </row>
    <row r="2004" customFormat="false" ht="60" hidden="false" customHeight="false" outlineLevel="0" collapsed="false">
      <c r="A2004" s="353" t="n">
        <v>95472</v>
      </c>
      <c r="B2004" s="354" t="s">
        <v>2411</v>
      </c>
      <c r="C2004" s="355" t="s">
        <v>3577</v>
      </c>
      <c r="D2004" s="355" t="s">
        <v>2808</v>
      </c>
      <c r="E2004" s="356" t="s">
        <v>2430</v>
      </c>
      <c r="F2004" s="356" t="s">
        <v>2415</v>
      </c>
      <c r="G2004" s="357" t="s">
        <v>2416</v>
      </c>
      <c r="H2004" s="358" t="s">
        <v>2417</v>
      </c>
      <c r="I2004" s="350" t="n">
        <f aca="false">SUMIF(A:A,A2004,J:J)</f>
        <v>790.52</v>
      </c>
      <c r="K2004" s="220" t="n">
        <f aca="false">VLOOKUP(A2004,'CMP-SIN-SD-10-2023'!A:D,4,0)</f>
        <v>790.52</v>
      </c>
      <c r="L2004" s="220" t="n">
        <f aca="false">K2004=I2004</f>
        <v>1</v>
      </c>
      <c r="P2004" s="333" t="s">
        <v>2418</v>
      </c>
    </row>
    <row r="2005" customFormat="false" ht="45" hidden="false" customHeight="false" outlineLevel="0" collapsed="false">
      <c r="A2005" s="351" t="n">
        <f aca="false">IF(O2005&lt;&gt;0,O2005,A2004)</f>
        <v>95472</v>
      </c>
      <c r="B2005" s="205" t="n">
        <v>95471</v>
      </c>
      <c r="C2005" s="206" t="s">
        <v>2808</v>
      </c>
      <c r="D2005" s="206" t="s">
        <v>3578</v>
      </c>
      <c r="E2005" s="207" t="s">
        <v>2415</v>
      </c>
      <c r="F2005" s="207" t="s">
        <v>2430</v>
      </c>
      <c r="G2005" s="352" t="n">
        <v>1</v>
      </c>
      <c r="H2005" s="253" t="n">
        <f aca="false">VLOOKUP(B2005,'CMP-SIN-SD-10-2023'!A:D,4,0)</f>
        <v>780.99</v>
      </c>
      <c r="I2005" s="253" t="s">
        <v>2417</v>
      </c>
      <c r="J2005" s="220" t="n">
        <f aca="false">TRUNC((H2005*G2005),2)</f>
        <v>780.99</v>
      </c>
      <c r="M2005" s="220" t="n">
        <f aca="false">VLOOKUP(B2005,'CMP-SIN-SD-10-2023'!A:D,4,0)</f>
        <v>780.99</v>
      </c>
      <c r="N2005" s="220" t="n">
        <f aca="false">M2005=H2005</f>
        <v>1</v>
      </c>
      <c r="P2005" s="333" t="s">
        <v>2418</v>
      </c>
    </row>
    <row r="2006" customFormat="false" ht="30" hidden="false" customHeight="false" outlineLevel="0" collapsed="false">
      <c r="A2006" s="351" t="n">
        <f aca="false">IF(O2006&lt;&gt;0,O2006,A2005)</f>
        <v>95472</v>
      </c>
      <c r="B2006" s="205" t="n">
        <v>6142</v>
      </c>
      <c r="C2006" s="206" t="s">
        <v>2808</v>
      </c>
      <c r="D2006" s="206" t="s">
        <v>3320</v>
      </c>
      <c r="E2006" s="207" t="s">
        <v>2415</v>
      </c>
      <c r="F2006" s="207" t="s">
        <v>2430</v>
      </c>
      <c r="G2006" s="352" t="n">
        <v>1</v>
      </c>
      <c r="H2006" s="253" t="n">
        <f aca="false">VLOOKUP(B2006,'INS-SIN-SD-10-2023'!A:D,4,0)</f>
        <v>9.53</v>
      </c>
      <c r="I2006" s="253" t="s">
        <v>2417</v>
      </c>
      <c r="J2006" s="220" t="n">
        <f aca="false">TRUNC((H2006*G2006),2)</f>
        <v>9.53</v>
      </c>
      <c r="M2006" s="220" t="n">
        <f aca="false">VLOOKUP(B2006,'INS-SIN-SD-10-2023'!A:D,4,0)</f>
        <v>9.53</v>
      </c>
      <c r="N2006" s="220" t="n">
        <f aca="false">M2006=H2006</f>
        <v>1</v>
      </c>
      <c r="P2006" s="333" t="s">
        <v>2492</v>
      </c>
    </row>
    <row r="2007" customFormat="false" ht="30" hidden="false" customHeight="false" outlineLevel="0" collapsed="false">
      <c r="A2007" s="353" t="n">
        <v>100849</v>
      </c>
      <c r="B2007" s="354" t="s">
        <v>2411</v>
      </c>
      <c r="C2007" s="355" t="s">
        <v>3579</v>
      </c>
      <c r="D2007" s="355" t="s">
        <v>3580</v>
      </c>
      <c r="E2007" s="356" t="s">
        <v>2430</v>
      </c>
      <c r="F2007" s="356" t="s">
        <v>2415</v>
      </c>
      <c r="G2007" s="357" t="s">
        <v>2416</v>
      </c>
      <c r="H2007" s="358" t="s">
        <v>2417</v>
      </c>
      <c r="I2007" s="350" t="n">
        <f aca="false">SUMIF(A:A,A2007,J:J)</f>
        <v>55.43</v>
      </c>
      <c r="K2007" s="220" t="n">
        <f aca="false">VLOOKUP(A2007,'CMP-SIN-SD-10-2023'!A:D,4,0)</f>
        <v>55.43</v>
      </c>
      <c r="L2007" s="220" t="n">
        <f aca="false">K2007=I2007</f>
        <v>1</v>
      </c>
      <c r="P2007" s="333" t="s">
        <v>2418</v>
      </c>
    </row>
    <row r="2008" customFormat="false" ht="30" hidden="false" customHeight="false" outlineLevel="0" collapsed="false">
      <c r="A2008" s="351" t="n">
        <f aca="false">IF(O2008&lt;&gt;0,O2008,A2007)</f>
        <v>100849</v>
      </c>
      <c r="B2008" s="205" t="n">
        <v>88267</v>
      </c>
      <c r="C2008" s="206" t="s">
        <v>3580</v>
      </c>
      <c r="D2008" s="206" t="s">
        <v>2927</v>
      </c>
      <c r="E2008" s="207" t="s">
        <v>2415</v>
      </c>
      <c r="F2008" s="207" t="s">
        <v>2502</v>
      </c>
      <c r="G2008" s="352" t="n">
        <v>0.1536</v>
      </c>
      <c r="H2008" s="253" t="n">
        <f aca="false">VLOOKUP(B2008,'CMP-SIN-SD-10-2023'!A:D,4,0)</f>
        <v>28.78</v>
      </c>
      <c r="I2008" s="253" t="s">
        <v>2417</v>
      </c>
      <c r="J2008" s="220" t="n">
        <f aca="false">TRUNC((H2008*G2008),2)</f>
        <v>4.42</v>
      </c>
      <c r="M2008" s="220" t="n">
        <f aca="false">VLOOKUP(B2008,'CMP-SIN-SD-10-2023'!A:D,4,0)</f>
        <v>28.78</v>
      </c>
      <c r="N2008" s="220" t="n">
        <f aca="false">M2008=H2008</f>
        <v>1</v>
      </c>
      <c r="P2008" s="333" t="s">
        <v>2418</v>
      </c>
    </row>
    <row r="2009" customFormat="false" ht="15" hidden="false" customHeight="false" outlineLevel="0" collapsed="false">
      <c r="A2009" s="351" t="n">
        <f aca="false">IF(O2009&lt;&gt;0,O2009,A2008)</f>
        <v>100849</v>
      </c>
      <c r="B2009" s="205" t="n">
        <v>88316</v>
      </c>
      <c r="C2009" s="206" t="s">
        <v>3580</v>
      </c>
      <c r="D2009" s="206" t="s">
        <v>2512</v>
      </c>
      <c r="E2009" s="207" t="s">
        <v>2415</v>
      </c>
      <c r="F2009" s="207" t="s">
        <v>2502</v>
      </c>
      <c r="G2009" s="352" t="n">
        <v>0.0484</v>
      </c>
      <c r="H2009" s="253" t="n">
        <f aca="false">VLOOKUP(B2009,'CMP-SIN-SD-10-2023'!A:D,4,0)</f>
        <v>21.91</v>
      </c>
      <c r="I2009" s="253" t="s">
        <v>2417</v>
      </c>
      <c r="J2009" s="220" t="n">
        <f aca="false">TRUNC((H2009*G2009),2)</f>
        <v>1.06</v>
      </c>
      <c r="M2009" s="220" t="n">
        <f aca="false">VLOOKUP(B2009,'CMP-SIN-SD-10-2023'!A:D,4,0)</f>
        <v>21.91</v>
      </c>
      <c r="N2009" s="220" t="n">
        <f aca="false">M2009=H2009</f>
        <v>1</v>
      </c>
      <c r="P2009" s="333" t="s">
        <v>2418</v>
      </c>
    </row>
    <row r="2010" customFormat="false" ht="15" hidden="false" customHeight="false" outlineLevel="0" collapsed="false">
      <c r="A2010" s="351" t="n">
        <f aca="false">IF(O2010&lt;&gt;0,O2010,A2009)</f>
        <v>100849</v>
      </c>
      <c r="B2010" s="205" t="n">
        <v>377</v>
      </c>
      <c r="C2010" s="206" t="s">
        <v>3580</v>
      </c>
      <c r="D2010" s="206" t="s">
        <v>3581</v>
      </c>
      <c r="E2010" s="207" t="s">
        <v>2415</v>
      </c>
      <c r="F2010" s="207" t="s">
        <v>2430</v>
      </c>
      <c r="G2010" s="352" t="n">
        <v>1</v>
      </c>
      <c r="H2010" s="253" t="n">
        <f aca="false">VLOOKUP(B2010,'INS-SIN-SD-10-2023'!A:D,4,0)</f>
        <v>49.95</v>
      </c>
      <c r="I2010" s="253" t="s">
        <v>2417</v>
      </c>
      <c r="J2010" s="220" t="n">
        <f aca="false">TRUNC((H2010*G2010),2)</f>
        <v>49.95</v>
      </c>
      <c r="M2010" s="220" t="n">
        <f aca="false">VLOOKUP(B2010,'INS-SIN-SD-10-2023'!A:D,4,0)</f>
        <v>49.95</v>
      </c>
      <c r="N2010" s="220" t="n">
        <f aca="false">M2010=H2010</f>
        <v>1</v>
      </c>
      <c r="P2010" s="333" t="s">
        <v>2492</v>
      </c>
    </row>
    <row r="2011" customFormat="false" ht="30" hidden="false" customHeight="false" outlineLevel="0" collapsed="false">
      <c r="A2011" s="353" t="n">
        <v>100851</v>
      </c>
      <c r="B2011" s="354" t="s">
        <v>2411</v>
      </c>
      <c r="C2011" s="355" t="s">
        <v>3582</v>
      </c>
      <c r="D2011" s="355" t="s">
        <v>2701</v>
      </c>
      <c r="E2011" s="356" t="s">
        <v>2430</v>
      </c>
      <c r="F2011" s="356" t="s">
        <v>2415</v>
      </c>
      <c r="G2011" s="357" t="s">
        <v>2416</v>
      </c>
      <c r="H2011" s="358" t="s">
        <v>2417</v>
      </c>
      <c r="I2011" s="350" t="n">
        <f aca="false">SUMIF(A:A,A2011,J:J)</f>
        <v>111.78</v>
      </c>
      <c r="K2011" s="220" t="n">
        <f aca="false">VLOOKUP(A2011,'CMP-SIN-SD-10-2023'!A:D,4,0)</f>
        <v>111.78</v>
      </c>
      <c r="L2011" s="220" t="n">
        <f aca="false">K2011=I2011</f>
        <v>1</v>
      </c>
      <c r="P2011" s="333" t="s">
        <v>2418</v>
      </c>
    </row>
    <row r="2012" customFormat="false" ht="30" hidden="false" customHeight="false" outlineLevel="0" collapsed="false">
      <c r="A2012" s="351" t="n">
        <f aca="false">IF(O2012&lt;&gt;0,O2012,A2011)</f>
        <v>100851</v>
      </c>
      <c r="B2012" s="205" t="n">
        <v>88267</v>
      </c>
      <c r="C2012" s="206" t="s">
        <v>2701</v>
      </c>
      <c r="D2012" s="206" t="s">
        <v>2927</v>
      </c>
      <c r="E2012" s="207" t="s">
        <v>2415</v>
      </c>
      <c r="F2012" s="207" t="s">
        <v>2502</v>
      </c>
      <c r="G2012" s="352" t="n">
        <v>0.1536</v>
      </c>
      <c r="H2012" s="253" t="n">
        <f aca="false">VLOOKUP(B2012,'CMP-SIN-SD-10-2023'!A:D,4,0)</f>
        <v>28.78</v>
      </c>
      <c r="I2012" s="253" t="s">
        <v>2417</v>
      </c>
      <c r="J2012" s="220" t="n">
        <f aca="false">TRUNC((H2012*G2012),2)</f>
        <v>4.42</v>
      </c>
      <c r="M2012" s="220" t="n">
        <f aca="false">VLOOKUP(B2012,'CMP-SIN-SD-10-2023'!A:D,4,0)</f>
        <v>28.78</v>
      </c>
      <c r="N2012" s="220" t="n">
        <f aca="false">M2012=H2012</f>
        <v>1</v>
      </c>
      <c r="P2012" s="333" t="s">
        <v>2418</v>
      </c>
    </row>
    <row r="2013" customFormat="false" ht="15" hidden="false" customHeight="false" outlineLevel="0" collapsed="false">
      <c r="A2013" s="351" t="n">
        <f aca="false">IF(O2013&lt;&gt;0,O2013,A2012)</f>
        <v>100851</v>
      </c>
      <c r="B2013" s="205" t="n">
        <v>88316</v>
      </c>
      <c r="C2013" s="206" t="s">
        <v>2701</v>
      </c>
      <c r="D2013" s="206" t="s">
        <v>2512</v>
      </c>
      <c r="E2013" s="207" t="s">
        <v>2415</v>
      </c>
      <c r="F2013" s="207" t="s">
        <v>2502</v>
      </c>
      <c r="G2013" s="352" t="n">
        <v>0.0484</v>
      </c>
      <c r="H2013" s="253" t="n">
        <f aca="false">VLOOKUP(B2013,'CMP-SIN-SD-10-2023'!A:D,4,0)</f>
        <v>21.91</v>
      </c>
      <c r="I2013" s="253" t="s">
        <v>2417</v>
      </c>
      <c r="J2013" s="220" t="n">
        <f aca="false">TRUNC((H2013*G2013),2)</f>
        <v>1.06</v>
      </c>
      <c r="M2013" s="220" t="n">
        <f aca="false">VLOOKUP(B2013,'CMP-SIN-SD-10-2023'!A:D,4,0)</f>
        <v>21.91</v>
      </c>
      <c r="N2013" s="220" t="n">
        <f aca="false">M2013=H2013</f>
        <v>1</v>
      </c>
      <c r="P2013" s="333" t="s">
        <v>2418</v>
      </c>
    </row>
    <row r="2014" customFormat="false" ht="15" hidden="false" customHeight="false" outlineLevel="0" collapsed="false">
      <c r="A2014" s="351" t="n">
        <f aca="false">IF(O2014&lt;&gt;0,O2014,A2013)</f>
        <v>100851</v>
      </c>
      <c r="B2014" s="205" t="n">
        <v>11761</v>
      </c>
      <c r="C2014" s="206" t="s">
        <v>2701</v>
      </c>
      <c r="D2014" s="206" t="s">
        <v>3583</v>
      </c>
      <c r="E2014" s="207" t="s">
        <v>2415</v>
      </c>
      <c r="F2014" s="207" t="s">
        <v>2430</v>
      </c>
      <c r="G2014" s="352" t="n">
        <v>1</v>
      </c>
      <c r="H2014" s="253" t="n">
        <f aca="false">VLOOKUP(B2014,'INS-SIN-SD-10-2023'!A:D,4,0)</f>
        <v>106.3</v>
      </c>
      <c r="I2014" s="253" t="s">
        <v>2417</v>
      </c>
      <c r="J2014" s="220" t="n">
        <f aca="false">TRUNC((H2014*G2014),2)</f>
        <v>106.3</v>
      </c>
      <c r="M2014" s="220" t="n">
        <f aca="false">VLOOKUP(B2014,'INS-SIN-SD-10-2023'!A:D,4,0)</f>
        <v>106.3</v>
      </c>
      <c r="N2014" s="220" t="n">
        <f aca="false">M2014=H2014</f>
        <v>1</v>
      </c>
      <c r="P2014" s="333" t="s">
        <v>2492</v>
      </c>
    </row>
    <row r="2015" customFormat="false" ht="30" hidden="false" customHeight="false" outlineLevel="0" collapsed="false">
      <c r="A2015" s="353" t="s">
        <v>523</v>
      </c>
      <c r="B2015" s="354" t="s">
        <v>2411</v>
      </c>
      <c r="C2015" s="355" t="s">
        <v>3584</v>
      </c>
      <c r="D2015" s="355" t="s">
        <v>2738</v>
      </c>
      <c r="E2015" s="356" t="s">
        <v>2430</v>
      </c>
      <c r="F2015" s="356" t="s">
        <v>2415</v>
      </c>
      <c r="G2015" s="357" t="s">
        <v>2416</v>
      </c>
      <c r="H2015" s="358" t="s">
        <v>2417</v>
      </c>
      <c r="I2015" s="350" t="n">
        <f aca="false">SUMIF(A:A,A2015,J:J)</f>
        <v>106.34</v>
      </c>
      <c r="K2015" s="220" t="e">
        <f aca="false">VLOOKUP(A2015,'CMP-SIN-SD-10-2023'!A:D,4,0)</f>
        <v>#N/A</v>
      </c>
      <c r="L2015" s="220" t="e">
        <f aca="false">K2015=I2015</f>
        <v>#N/A</v>
      </c>
      <c r="P2015" s="333" t="s">
        <v>2418</v>
      </c>
    </row>
    <row r="2016" customFormat="false" ht="15" hidden="false" customHeight="false" outlineLevel="0" collapsed="false">
      <c r="A2016" s="351" t="str">
        <f aca="false">IF(O2016&lt;&gt;0,O2016,A2015)</f>
        <v>CCU.05.0001</v>
      </c>
      <c r="B2016" s="205" t="n">
        <v>88309</v>
      </c>
      <c r="C2016" s="206" t="s">
        <v>2738</v>
      </c>
      <c r="D2016" s="206" t="s">
        <v>2623</v>
      </c>
      <c r="E2016" s="207" t="s">
        <v>2415</v>
      </c>
      <c r="F2016" s="207" t="s">
        <v>2502</v>
      </c>
      <c r="G2016" s="352" t="n">
        <v>1</v>
      </c>
      <c r="H2016" s="253" t="n">
        <f aca="false">VLOOKUP(B2016,'CMP-SIN-SD-10-2023'!A:D,4,0)</f>
        <v>29.53</v>
      </c>
      <c r="I2016" s="253" t="s">
        <v>2417</v>
      </c>
      <c r="J2016" s="220" t="n">
        <f aca="false">TRUNC((H2016*G2016),2)</f>
        <v>29.53</v>
      </c>
      <c r="M2016" s="220" t="n">
        <f aca="false">VLOOKUP(B2016,'CMP-SIN-SD-10-2023'!A:D,4,0)</f>
        <v>29.53</v>
      </c>
      <c r="N2016" s="220" t="n">
        <f aca="false">M2016=H2016</f>
        <v>1</v>
      </c>
      <c r="P2016" s="333" t="s">
        <v>2418</v>
      </c>
    </row>
    <row r="2017" customFormat="false" ht="15" hidden="false" customHeight="false" outlineLevel="0" collapsed="false">
      <c r="A2017" s="351" t="str">
        <f aca="false">IF(O2017&lt;&gt;0,O2017,A2016)</f>
        <v>CCU.05.0001</v>
      </c>
      <c r="B2017" s="205" t="n">
        <v>88316</v>
      </c>
      <c r="C2017" s="206" t="s">
        <v>2738</v>
      </c>
      <c r="D2017" s="206" t="s">
        <v>2512</v>
      </c>
      <c r="E2017" s="207" t="s">
        <v>2415</v>
      </c>
      <c r="F2017" s="207" t="s">
        <v>2502</v>
      </c>
      <c r="G2017" s="352" t="n">
        <v>1</v>
      </c>
      <c r="H2017" s="253" t="n">
        <f aca="false">VLOOKUP(B2017,'CMP-SIN-SD-10-2023'!A:D,4,0)</f>
        <v>21.91</v>
      </c>
      <c r="I2017" s="253" t="s">
        <v>2417</v>
      </c>
      <c r="J2017" s="220" t="n">
        <f aca="false">TRUNC((H2017*G2017),2)</f>
        <v>21.91</v>
      </c>
      <c r="M2017" s="220" t="n">
        <f aca="false">VLOOKUP(B2017,'CMP-SIN-SD-10-2023'!A:D,4,0)</f>
        <v>21.91</v>
      </c>
      <c r="N2017" s="220" t="n">
        <f aca="false">M2017=H2017</f>
        <v>1</v>
      </c>
      <c r="P2017" s="333" t="s">
        <v>2418</v>
      </c>
    </row>
    <row r="2018" customFormat="false" ht="30" hidden="false" customHeight="false" outlineLevel="0" collapsed="false">
      <c r="A2018" s="351" t="str">
        <f aca="false">IF(O2018&lt;&gt;0,O2018,A2017)</f>
        <v>CCU.05.0001</v>
      </c>
      <c r="B2018" s="205" t="s">
        <v>3585</v>
      </c>
      <c r="C2018" s="206" t="s">
        <v>2738</v>
      </c>
      <c r="D2018" s="206" t="s">
        <v>3586</v>
      </c>
      <c r="E2018" s="207" t="s">
        <v>2415</v>
      </c>
      <c r="F2018" s="207" t="s">
        <v>2430</v>
      </c>
      <c r="G2018" s="352" t="n">
        <v>1</v>
      </c>
      <c r="H2018" s="253" t="n">
        <v>54.9</v>
      </c>
      <c r="I2018" s="253" t="s">
        <v>2417</v>
      </c>
      <c r="J2018" s="220" t="n">
        <f aca="false">TRUNC((H2018*G2018),2)</f>
        <v>54.9</v>
      </c>
      <c r="M2018" s="220" t="e">
        <f aca="false">VLOOKUP(B2018,'INS-SIN-SD-10-2023'!A:D,4,0)</f>
        <v>#N/A</v>
      </c>
      <c r="N2018" s="220" t="e">
        <f aca="false">M2018=H2018</f>
        <v>#N/A</v>
      </c>
      <c r="P2018" s="333" t="s">
        <v>2418</v>
      </c>
    </row>
    <row r="2019" customFormat="false" ht="15" hidden="false" customHeight="false" outlineLevel="0" collapsed="false">
      <c r="A2019" s="353" t="s">
        <v>2132</v>
      </c>
      <c r="B2019" s="354" t="s">
        <v>2411</v>
      </c>
      <c r="C2019" s="355" t="s">
        <v>3587</v>
      </c>
      <c r="D2019" s="355" t="s">
        <v>3040</v>
      </c>
      <c r="E2019" s="356" t="s">
        <v>2430</v>
      </c>
      <c r="F2019" s="356" t="s">
        <v>2415</v>
      </c>
      <c r="G2019" s="357" t="s">
        <v>2416</v>
      </c>
      <c r="H2019" s="358" t="s">
        <v>2417</v>
      </c>
      <c r="I2019" s="350" t="n">
        <f aca="false">SUMIF(A:A,A2019,J:J)</f>
        <v>706.75</v>
      </c>
      <c r="K2019" s="220" t="e">
        <f aca="false">VLOOKUP(A2019,'CMP-SIN-SD-10-2023'!A:D,4,0)</f>
        <v>#N/A</v>
      </c>
      <c r="L2019" s="220" t="e">
        <f aca="false">K2019=I2019</f>
        <v>#N/A</v>
      </c>
      <c r="P2019" s="333" t="s">
        <v>2418</v>
      </c>
    </row>
    <row r="2020" customFormat="false" ht="15" hidden="false" customHeight="false" outlineLevel="0" collapsed="false">
      <c r="A2020" s="351" t="str">
        <f aca="false">IF(O2020&lt;&gt;0,O2020,A2019)</f>
        <v>00802/ORSE</v>
      </c>
      <c r="B2020" s="205" t="n">
        <v>88316</v>
      </c>
      <c r="C2020" s="206" t="s">
        <v>2629</v>
      </c>
      <c r="D2020" s="206" t="s">
        <v>2512</v>
      </c>
      <c r="E2020" s="207" t="s">
        <v>2415</v>
      </c>
      <c r="F2020" s="207" t="s">
        <v>2502</v>
      </c>
      <c r="G2020" s="352" t="n">
        <v>1</v>
      </c>
      <c r="H2020" s="253" t="n">
        <f aca="false">VLOOKUP(B2020,'CMP-SIN-SD-10-2023'!A:D,4,0)</f>
        <v>21.91</v>
      </c>
      <c r="I2020" s="253" t="s">
        <v>2417</v>
      </c>
      <c r="J2020" s="220" t="n">
        <f aca="false">TRUNC((H2020*G2020),2)</f>
        <v>21.91</v>
      </c>
      <c r="M2020" s="220" t="n">
        <f aca="false">VLOOKUP(B2020,'CMP-SIN-SD-10-2023'!A:D,4,0)</f>
        <v>21.91</v>
      </c>
      <c r="N2020" s="220" t="n">
        <f aca="false">M2020=H2020</f>
        <v>1</v>
      </c>
      <c r="P2020" s="333" t="s">
        <v>2614</v>
      </c>
    </row>
    <row r="2021" customFormat="false" ht="15" hidden="false" customHeight="false" outlineLevel="0" collapsed="false">
      <c r="A2021" s="351" t="str">
        <f aca="false">IF(O2021&lt;&gt;0,O2021,A2020)</f>
        <v>00802/ORSE</v>
      </c>
      <c r="B2021" s="205" t="n">
        <v>88264</v>
      </c>
      <c r="C2021" s="206" t="s">
        <v>2629</v>
      </c>
      <c r="D2021" s="206" t="s">
        <v>2582</v>
      </c>
      <c r="E2021" s="207" t="s">
        <v>2415</v>
      </c>
      <c r="F2021" s="207" t="s">
        <v>2502</v>
      </c>
      <c r="G2021" s="352" t="n">
        <v>1</v>
      </c>
      <c r="H2021" s="253" t="n">
        <f aca="false">VLOOKUP(B2021,'CMP-SIN-SD-10-2023'!A:D,4,0)</f>
        <v>29.88</v>
      </c>
      <c r="I2021" s="253" t="s">
        <v>2417</v>
      </c>
      <c r="J2021" s="220" t="n">
        <f aca="false">TRUNC((H2021*G2021),2)</f>
        <v>29.88</v>
      </c>
      <c r="M2021" s="220" t="n">
        <f aca="false">VLOOKUP(B2021,'CMP-SIN-SD-10-2023'!A:D,4,0)</f>
        <v>29.88</v>
      </c>
      <c r="N2021" s="220" t="n">
        <f aca="false">M2021=H2021</f>
        <v>1</v>
      </c>
      <c r="P2021" s="333" t="s">
        <v>2614</v>
      </c>
    </row>
    <row r="2022" customFormat="false" ht="30" hidden="false" customHeight="false" outlineLevel="0" collapsed="false">
      <c r="A2022" s="351" t="str">
        <f aca="false">IF(O2022&lt;&gt;0,O2022,A2021)</f>
        <v>00802/ORSE</v>
      </c>
      <c r="B2022" s="205" t="n">
        <v>88267</v>
      </c>
      <c r="C2022" s="206" t="s">
        <v>2629</v>
      </c>
      <c r="D2022" s="206" t="s">
        <v>2927</v>
      </c>
      <c r="E2022" s="207" t="s">
        <v>2415</v>
      </c>
      <c r="F2022" s="207" t="s">
        <v>2502</v>
      </c>
      <c r="G2022" s="352" t="n">
        <v>1</v>
      </c>
      <c r="H2022" s="253" t="n">
        <f aca="false">VLOOKUP(B2022,'CMP-SIN-SD-10-2023'!A:D,4,0)</f>
        <v>28.78</v>
      </c>
      <c r="I2022" s="253" t="s">
        <v>2417</v>
      </c>
      <c r="J2022" s="220" t="n">
        <f aca="false">TRUNC((H2022*G2022),2)</f>
        <v>28.78</v>
      </c>
      <c r="M2022" s="220" t="n">
        <f aca="false">VLOOKUP(B2022,'CMP-SIN-SD-10-2023'!A:D,4,0)</f>
        <v>28.78</v>
      </c>
      <c r="N2022" s="220" t="n">
        <f aca="false">M2022=H2022</f>
        <v>1</v>
      </c>
      <c r="P2022" s="333" t="s">
        <v>2614</v>
      </c>
    </row>
    <row r="2023" customFormat="false" ht="15" hidden="false" customHeight="false" outlineLevel="0" collapsed="false">
      <c r="A2023" s="351" t="str">
        <f aca="false">IF(O2023&lt;&gt;0,O2023,A2022)</f>
        <v>00802/ORSE</v>
      </c>
      <c r="B2023" s="205" t="s">
        <v>3545</v>
      </c>
      <c r="C2023" s="206" t="s">
        <v>2629</v>
      </c>
      <c r="D2023" s="206" t="s">
        <v>3546</v>
      </c>
      <c r="E2023" s="207" t="s">
        <v>2415</v>
      </c>
      <c r="F2023" s="207" t="s">
        <v>2440</v>
      </c>
      <c r="G2023" s="352" t="n">
        <v>0.56</v>
      </c>
      <c r="H2023" s="253" t="n">
        <v>0.22</v>
      </c>
      <c r="I2023" s="253" t="s">
        <v>2417</v>
      </c>
      <c r="J2023" s="220" t="n">
        <f aca="false">TRUNC((H2023*G2023),2)</f>
        <v>0.12</v>
      </c>
      <c r="M2023" s="220" t="e">
        <f aca="false">VLOOKUP(B2023,'INS-SIN-SD-10-2023'!A:D,4,0)</f>
        <v>#N/A</v>
      </c>
      <c r="N2023" s="220" t="e">
        <f aca="false">M2023=H2023</f>
        <v>#N/A</v>
      </c>
      <c r="P2023" s="333" t="s">
        <v>2614</v>
      </c>
    </row>
    <row r="2024" customFormat="false" ht="30" hidden="false" customHeight="false" outlineLevel="0" collapsed="false">
      <c r="A2024" s="351" t="str">
        <f aca="false">IF(O2024&lt;&gt;0,O2024,A2023)</f>
        <v>00802/ORSE</v>
      </c>
      <c r="B2024" s="205" t="s">
        <v>3588</v>
      </c>
      <c r="C2024" s="206" t="s">
        <v>2629</v>
      </c>
      <c r="D2024" s="206" t="s">
        <v>3589</v>
      </c>
      <c r="E2024" s="207" t="s">
        <v>2415</v>
      </c>
      <c r="F2024" s="207" t="s">
        <v>2430</v>
      </c>
      <c r="G2024" s="352" t="n">
        <v>1</v>
      </c>
      <c r="H2024" s="253" t="n">
        <v>626.04</v>
      </c>
      <c r="I2024" s="253" t="s">
        <v>2417</v>
      </c>
      <c r="J2024" s="220" t="n">
        <f aca="false">TRUNC((H2024*G2024),2)</f>
        <v>626.04</v>
      </c>
      <c r="M2024" s="220" t="e">
        <f aca="false">VLOOKUP(B2024,'INS-SIN-SD-10-2023'!A:D,4,0)</f>
        <v>#N/A</v>
      </c>
      <c r="N2024" s="220" t="e">
        <f aca="false">M2024=H2024</f>
        <v>#N/A</v>
      </c>
      <c r="P2024" s="333" t="s">
        <v>2614</v>
      </c>
    </row>
    <row r="2025" customFormat="false" ht="15" hidden="false" customHeight="false" outlineLevel="0" collapsed="false">
      <c r="A2025" s="351" t="str">
        <f aca="false">IF(O2025&lt;&gt;0,O2025,A2024)</f>
        <v>00802/ORSE</v>
      </c>
      <c r="B2025" s="205" t="s">
        <v>3136</v>
      </c>
      <c r="C2025" s="206" t="s">
        <v>2629</v>
      </c>
      <c r="D2025" s="206" t="s">
        <v>3137</v>
      </c>
      <c r="E2025" s="207" t="s">
        <v>2415</v>
      </c>
      <c r="F2025" s="207" t="s">
        <v>2430</v>
      </c>
      <c r="G2025" s="352" t="n">
        <v>0.0002</v>
      </c>
      <c r="H2025" s="253" t="n">
        <v>29.99</v>
      </c>
      <c r="I2025" s="253" t="s">
        <v>2417</v>
      </c>
      <c r="J2025" s="220" t="n">
        <f aca="false">TRUNC((H2025*G2025),2)</f>
        <v>0</v>
      </c>
      <c r="M2025" s="220" t="e">
        <f aca="false">VLOOKUP(B2025,'INS-SIN-SD-10-2023'!A:D,4,0)</f>
        <v>#N/A</v>
      </c>
      <c r="N2025" s="220" t="e">
        <f aca="false">M2025=H2025</f>
        <v>#N/A</v>
      </c>
      <c r="P2025" s="333" t="s">
        <v>2614</v>
      </c>
    </row>
    <row r="2026" customFormat="false" ht="15" hidden="false" customHeight="false" outlineLevel="0" collapsed="false">
      <c r="A2026" s="351" t="str">
        <f aca="false">IF(O2026&lt;&gt;0,O2026,A2025)</f>
        <v>00802/ORSE</v>
      </c>
      <c r="B2026" s="205" t="s">
        <v>3138</v>
      </c>
      <c r="C2026" s="206" t="s">
        <v>2629</v>
      </c>
      <c r="D2026" s="206" t="s">
        <v>3139</v>
      </c>
      <c r="E2026" s="207" t="s">
        <v>2415</v>
      </c>
      <c r="F2026" s="207" t="s">
        <v>2430</v>
      </c>
      <c r="G2026" s="352" t="n">
        <v>0.0002</v>
      </c>
      <c r="H2026" s="253" t="n">
        <v>117.1</v>
      </c>
      <c r="I2026" s="253" t="s">
        <v>2417</v>
      </c>
      <c r="J2026" s="220" t="n">
        <f aca="false">TRUNC((H2026*G2026),2)</f>
        <v>0.02</v>
      </c>
      <c r="M2026" s="220" t="e">
        <f aca="false">VLOOKUP(B2026,'INS-SIN-SD-10-2023'!A:D,4,0)</f>
        <v>#N/A</v>
      </c>
      <c r="N2026" s="220" t="e">
        <f aca="false">M2026=H2026</f>
        <v>#N/A</v>
      </c>
      <c r="P2026" s="333" t="s">
        <v>2614</v>
      </c>
    </row>
    <row r="2027" customFormat="false" ht="15" hidden="false" customHeight="false" outlineLevel="0" collapsed="false">
      <c r="A2027" s="351" t="str">
        <f aca="false">IF(O2027&lt;&gt;0,O2027,A2026)</f>
        <v>00802/ORSE</v>
      </c>
      <c r="B2027" s="205" t="s">
        <v>3156</v>
      </c>
      <c r="C2027" s="206" t="s">
        <v>2629</v>
      </c>
      <c r="D2027" s="206" t="s">
        <v>3157</v>
      </c>
      <c r="E2027" s="207" t="s">
        <v>2415</v>
      </c>
      <c r="F2027" s="207" t="s">
        <v>2430</v>
      </c>
      <c r="G2027" s="352" t="n">
        <v>0.0001</v>
      </c>
      <c r="H2027" s="253" t="n">
        <v>28.9</v>
      </c>
      <c r="I2027" s="253" t="s">
        <v>2417</v>
      </c>
      <c r="J2027" s="220" t="n">
        <f aca="false">TRUNC((H2027*G2027),2)</f>
        <v>0</v>
      </c>
      <c r="M2027" s="220" t="e">
        <f aca="false">VLOOKUP(B2027,'INS-SIN-SD-10-2023'!A:D,4,0)</f>
        <v>#N/A</v>
      </c>
      <c r="N2027" s="220" t="e">
        <f aca="false">M2027=H2027</f>
        <v>#N/A</v>
      </c>
      <c r="P2027" s="333" t="s">
        <v>2614</v>
      </c>
    </row>
    <row r="2028" customFormat="false" ht="15" hidden="false" customHeight="false" outlineLevel="0" collapsed="false">
      <c r="A2028" s="351" t="str">
        <f aca="false">IF(O2028&lt;&gt;0,O2028,A2027)</f>
        <v>00802/ORSE</v>
      </c>
      <c r="B2028" s="205" t="s">
        <v>3158</v>
      </c>
      <c r="C2028" s="206" t="s">
        <v>2629</v>
      </c>
      <c r="D2028" s="206" t="s">
        <v>3159</v>
      </c>
      <c r="E2028" s="207" t="s">
        <v>2415</v>
      </c>
      <c r="F2028" s="207" t="s">
        <v>2430</v>
      </c>
      <c r="G2028" s="352" t="n">
        <v>0.0001</v>
      </c>
      <c r="H2028" s="253" t="n">
        <v>44.69</v>
      </c>
      <c r="I2028" s="253" t="s">
        <v>2417</v>
      </c>
      <c r="J2028" s="220" t="n">
        <f aca="false">TRUNC((H2028*G2028),2)</f>
        <v>0</v>
      </c>
      <c r="M2028" s="220" t="e">
        <f aca="false">VLOOKUP(B2028,'INS-SIN-SD-10-2023'!A:D,4,0)</f>
        <v>#N/A</v>
      </c>
      <c r="N2028" s="220" t="e">
        <f aca="false">M2028=H2028</f>
        <v>#N/A</v>
      </c>
      <c r="P2028" s="333" t="s">
        <v>2614</v>
      </c>
    </row>
    <row r="2029" customFormat="false" ht="30" hidden="false" customHeight="false" outlineLevel="0" collapsed="false">
      <c r="A2029" s="353" t="n">
        <v>86901</v>
      </c>
      <c r="B2029" s="354" t="s">
        <v>2411</v>
      </c>
      <c r="C2029" s="355" t="s">
        <v>3323</v>
      </c>
      <c r="D2029" s="355" t="s">
        <v>2529</v>
      </c>
      <c r="E2029" s="356" t="s">
        <v>2430</v>
      </c>
      <c r="F2029" s="356" t="s">
        <v>2415</v>
      </c>
      <c r="G2029" s="357" t="s">
        <v>2416</v>
      </c>
      <c r="H2029" s="358" t="s">
        <v>2417</v>
      </c>
      <c r="I2029" s="350" t="n">
        <f aca="false">SUMIF(A:A,A2029,J:J)</f>
        <v>149.92</v>
      </c>
      <c r="K2029" s="220" t="n">
        <f aca="false">VLOOKUP(A2029,'CMP-SIN-SD-10-2023'!A:D,4,0)</f>
        <v>149.92</v>
      </c>
      <c r="L2029" s="220" t="n">
        <f aca="false">K2029=I2029</f>
        <v>1</v>
      </c>
      <c r="P2029" s="333" t="s">
        <v>2418</v>
      </c>
    </row>
    <row r="2030" customFormat="false" ht="15" hidden="false" customHeight="false" outlineLevel="0" collapsed="false">
      <c r="A2030" s="351" t="n">
        <f aca="false">IF(O2030&lt;&gt;0,O2030,A2029)</f>
        <v>86901</v>
      </c>
      <c r="B2030" s="205" t="n">
        <v>88274</v>
      </c>
      <c r="C2030" s="206" t="s">
        <v>2529</v>
      </c>
      <c r="D2030" s="206" t="s">
        <v>2858</v>
      </c>
      <c r="E2030" s="207" t="s">
        <v>2415</v>
      </c>
      <c r="F2030" s="207" t="s">
        <v>2502</v>
      </c>
      <c r="G2030" s="352" t="n">
        <v>0.8458</v>
      </c>
      <c r="H2030" s="253" t="n">
        <f aca="false">VLOOKUP(B2030,'CMP-SIN-SD-10-2023'!A:D,4,0)</f>
        <v>29.39</v>
      </c>
      <c r="I2030" s="253" t="s">
        <v>2417</v>
      </c>
      <c r="J2030" s="220" t="n">
        <f aca="false">TRUNC((H2030*G2030),2)</f>
        <v>24.85</v>
      </c>
      <c r="M2030" s="220" t="n">
        <f aca="false">VLOOKUP(B2030,'CMP-SIN-SD-10-2023'!A:D,4,0)</f>
        <v>29.39</v>
      </c>
      <c r="N2030" s="220" t="n">
        <f aca="false">M2030=H2030</f>
        <v>1</v>
      </c>
      <c r="P2030" s="333" t="s">
        <v>2418</v>
      </c>
    </row>
    <row r="2031" customFormat="false" ht="15" hidden="false" customHeight="false" outlineLevel="0" collapsed="false">
      <c r="A2031" s="351" t="n">
        <f aca="false">IF(O2031&lt;&gt;0,O2031,A2030)</f>
        <v>86901</v>
      </c>
      <c r="B2031" s="205" t="n">
        <v>88316</v>
      </c>
      <c r="C2031" s="206" t="s">
        <v>2529</v>
      </c>
      <c r="D2031" s="206" t="s">
        <v>2512</v>
      </c>
      <c r="E2031" s="207" t="s">
        <v>2415</v>
      </c>
      <c r="F2031" s="207" t="s">
        <v>2502</v>
      </c>
      <c r="G2031" s="352" t="n">
        <v>0.2665</v>
      </c>
      <c r="H2031" s="253" t="n">
        <f aca="false">VLOOKUP(B2031,'CMP-SIN-SD-10-2023'!A:D,4,0)</f>
        <v>21.91</v>
      </c>
      <c r="I2031" s="253" t="s">
        <v>2417</v>
      </c>
      <c r="J2031" s="220" t="n">
        <f aca="false">TRUNC((H2031*G2031),2)</f>
        <v>5.83</v>
      </c>
      <c r="M2031" s="220" t="n">
        <f aca="false">VLOOKUP(B2031,'CMP-SIN-SD-10-2023'!A:D,4,0)</f>
        <v>21.91</v>
      </c>
      <c r="N2031" s="220" t="n">
        <f aca="false">M2031=H2031</f>
        <v>1</v>
      </c>
      <c r="P2031" s="333" t="s">
        <v>2418</v>
      </c>
    </row>
    <row r="2032" customFormat="false" ht="15" hidden="false" customHeight="false" outlineLevel="0" collapsed="false">
      <c r="A2032" s="351" t="n">
        <f aca="false">IF(O2032&lt;&gt;0,O2032,A2031)</f>
        <v>86901</v>
      </c>
      <c r="B2032" s="205" t="n">
        <v>4823</v>
      </c>
      <c r="C2032" s="206" t="s">
        <v>2529</v>
      </c>
      <c r="D2032" s="206" t="s">
        <v>3343</v>
      </c>
      <c r="E2032" s="207" t="s">
        <v>2415</v>
      </c>
      <c r="F2032" s="207" t="s">
        <v>2515</v>
      </c>
      <c r="G2032" s="352" t="n">
        <v>0.5271</v>
      </c>
      <c r="H2032" s="253" t="n">
        <f aca="false">VLOOKUP(B2032,'INS-SIN-SD-10-2023'!A:D,4,0)</f>
        <v>38.18</v>
      </c>
      <c r="I2032" s="253" t="s">
        <v>2417</v>
      </c>
      <c r="J2032" s="220" t="n">
        <f aca="false">TRUNC((H2032*G2032),2)</f>
        <v>20.12</v>
      </c>
      <c r="M2032" s="220" t="n">
        <f aca="false">VLOOKUP(B2032,'INS-SIN-SD-10-2023'!A:D,4,0)</f>
        <v>38.18</v>
      </c>
      <c r="N2032" s="220" t="n">
        <f aca="false">M2032=H2032</f>
        <v>1</v>
      </c>
      <c r="P2032" s="333" t="s">
        <v>2492</v>
      </c>
    </row>
    <row r="2033" customFormat="false" ht="30" hidden="false" customHeight="false" outlineLevel="0" collapsed="false">
      <c r="A2033" s="351" t="n">
        <f aca="false">IF(O2033&lt;&gt;0,O2033,A2032)</f>
        <v>86901</v>
      </c>
      <c r="B2033" s="205" t="n">
        <v>20269</v>
      </c>
      <c r="C2033" s="206" t="s">
        <v>2529</v>
      </c>
      <c r="D2033" s="206" t="s">
        <v>3590</v>
      </c>
      <c r="E2033" s="207" t="s">
        <v>2415</v>
      </c>
      <c r="F2033" s="207" t="s">
        <v>2430</v>
      </c>
      <c r="G2033" s="352" t="n">
        <v>1</v>
      </c>
      <c r="H2033" s="253" t="n">
        <f aca="false">VLOOKUP(B2033,'INS-SIN-SD-10-2023'!A:D,4,0)</f>
        <v>99.12</v>
      </c>
      <c r="I2033" s="253" t="s">
        <v>2417</v>
      </c>
      <c r="J2033" s="220" t="n">
        <f aca="false">TRUNC((H2033*G2033),2)</f>
        <v>99.12</v>
      </c>
      <c r="M2033" s="220" t="n">
        <f aca="false">VLOOKUP(B2033,'INS-SIN-SD-10-2023'!A:D,4,0)</f>
        <v>99.12</v>
      </c>
      <c r="N2033" s="220" t="n">
        <f aca="false">M2033=H2033</f>
        <v>1</v>
      </c>
      <c r="P2033" s="333" t="s">
        <v>2492</v>
      </c>
    </row>
    <row r="2034" customFormat="false" ht="15" hidden="false" customHeight="false" outlineLevel="0" collapsed="false">
      <c r="A2034" s="353" t="s">
        <v>328</v>
      </c>
      <c r="B2034" s="354" t="s">
        <v>2411</v>
      </c>
      <c r="C2034" s="355" t="s">
        <v>3591</v>
      </c>
      <c r="D2034" s="355" t="s">
        <v>3150</v>
      </c>
      <c r="E2034" s="356" t="s">
        <v>2430</v>
      </c>
      <c r="F2034" s="356" t="s">
        <v>2415</v>
      </c>
      <c r="G2034" s="357" t="s">
        <v>2416</v>
      </c>
      <c r="H2034" s="358" t="s">
        <v>2417</v>
      </c>
      <c r="I2034" s="350" t="n">
        <f aca="false">SUMIF(A:A,A2034,J:J)</f>
        <v>131.39</v>
      </c>
      <c r="K2034" s="220" t="e">
        <f aca="false">VLOOKUP(A2034,'CMP-SIN-SD-10-2023'!A:D,4,0)</f>
        <v>#N/A</v>
      </c>
      <c r="L2034" s="220" t="e">
        <f aca="false">K2034=I2034</f>
        <v>#N/A</v>
      </c>
      <c r="P2034" s="333" t="s">
        <v>2418</v>
      </c>
    </row>
    <row r="2035" customFormat="false" ht="15" hidden="false" customHeight="false" outlineLevel="0" collapsed="false">
      <c r="A2035" s="351" t="str">
        <f aca="false">IF(O2035&lt;&gt;0,O2035,A2034)</f>
        <v>080689/AGETOP</v>
      </c>
      <c r="B2035" s="205" t="n">
        <v>88316</v>
      </c>
      <c r="C2035" s="206" t="s">
        <v>3150</v>
      </c>
      <c r="D2035" s="206" t="s">
        <v>2512</v>
      </c>
      <c r="E2035" s="207" t="s">
        <v>2415</v>
      </c>
      <c r="F2035" s="207" t="s">
        <v>2502</v>
      </c>
      <c r="G2035" s="352" t="n">
        <v>0.39</v>
      </c>
      <c r="H2035" s="253" t="n">
        <f aca="false">VLOOKUP(B2035,'CMP-SIN-SD-10-2023'!A:D,4,0)</f>
        <v>21.91</v>
      </c>
      <c r="I2035" s="253" t="s">
        <v>2417</v>
      </c>
      <c r="J2035" s="220" t="n">
        <f aca="false">TRUNC((H2035*G2035),2)</f>
        <v>8.54</v>
      </c>
      <c r="M2035" s="220" t="n">
        <f aca="false">VLOOKUP(B2035,'CMP-SIN-SD-10-2023'!A:D,4,0)</f>
        <v>21.91</v>
      </c>
      <c r="N2035" s="220" t="n">
        <f aca="false">M2035=H2035</f>
        <v>1</v>
      </c>
      <c r="P2035" s="333" t="s">
        <v>2626</v>
      </c>
    </row>
    <row r="2036" customFormat="false" ht="30" hidden="false" customHeight="false" outlineLevel="0" collapsed="false">
      <c r="A2036" s="351" t="str">
        <f aca="false">IF(O2036&lt;&gt;0,O2036,A2035)</f>
        <v>080689/AGETOP</v>
      </c>
      <c r="B2036" s="205" t="n">
        <v>88267</v>
      </c>
      <c r="C2036" s="206" t="s">
        <v>3150</v>
      </c>
      <c r="D2036" s="206" t="s">
        <v>2927</v>
      </c>
      <c r="E2036" s="207" t="s">
        <v>2415</v>
      </c>
      <c r="F2036" s="207" t="s">
        <v>2502</v>
      </c>
      <c r="G2036" s="352" t="n">
        <v>0.39</v>
      </c>
      <c r="H2036" s="253" t="n">
        <f aca="false">VLOOKUP(B2036,'CMP-SIN-SD-10-2023'!A:D,4,0)</f>
        <v>28.78</v>
      </c>
      <c r="I2036" s="253" t="s">
        <v>2417</v>
      </c>
      <c r="J2036" s="220" t="n">
        <f aca="false">TRUNC((H2036*G2036),2)</f>
        <v>11.22</v>
      </c>
      <c r="M2036" s="220" t="n">
        <f aca="false">VLOOKUP(B2036,'CMP-SIN-SD-10-2023'!A:D,4,0)</f>
        <v>28.78</v>
      </c>
      <c r="N2036" s="220" t="n">
        <f aca="false">M2036=H2036</f>
        <v>1</v>
      </c>
      <c r="P2036" s="333" t="s">
        <v>2626</v>
      </c>
    </row>
    <row r="2037" customFormat="false" ht="15" hidden="false" customHeight="false" outlineLevel="0" collapsed="false">
      <c r="A2037" s="351" t="str">
        <f aca="false">IF(O2037&lt;&gt;0,O2037,A2036)</f>
        <v>080689/AGETOP</v>
      </c>
      <c r="B2037" s="205" t="s">
        <v>3592</v>
      </c>
      <c r="C2037" s="206" t="s">
        <v>3150</v>
      </c>
      <c r="D2037" s="206" t="s">
        <v>3591</v>
      </c>
      <c r="E2037" s="207" t="s">
        <v>2415</v>
      </c>
      <c r="F2037" s="207" t="s">
        <v>2625</v>
      </c>
      <c r="G2037" s="352" t="n">
        <v>1</v>
      </c>
      <c r="H2037" s="253" t="n">
        <v>111.63</v>
      </c>
      <c r="I2037" s="253" t="s">
        <v>2417</v>
      </c>
      <c r="J2037" s="220" t="n">
        <f aca="false">TRUNC((H2037*G2037),2)</f>
        <v>111.63</v>
      </c>
      <c r="M2037" s="220" t="e">
        <f aca="false">VLOOKUP(B2037,'INS-SIN-SD-10-2023'!A:D,4,0)</f>
        <v>#N/A</v>
      </c>
      <c r="N2037" s="220" t="e">
        <f aca="false">M2037=H2037</f>
        <v>#N/A</v>
      </c>
      <c r="P2037" s="333" t="s">
        <v>2626</v>
      </c>
    </row>
    <row r="2038" customFormat="false" ht="45" hidden="false" customHeight="false" outlineLevel="0" collapsed="false">
      <c r="A2038" s="353" t="s">
        <v>367</v>
      </c>
      <c r="B2038" s="354" t="s">
        <v>2411</v>
      </c>
      <c r="C2038" s="355" t="s">
        <v>3593</v>
      </c>
      <c r="D2038" s="355" t="s">
        <v>2857</v>
      </c>
      <c r="E2038" s="356" t="s">
        <v>2430</v>
      </c>
      <c r="F2038" s="356" t="s">
        <v>2415</v>
      </c>
      <c r="G2038" s="357" t="s">
        <v>2416</v>
      </c>
      <c r="H2038" s="358" t="s">
        <v>2417</v>
      </c>
      <c r="I2038" s="350" t="n">
        <f aca="false">SUMIF(A:A,A2038,J:J)</f>
        <v>1695.21</v>
      </c>
      <c r="K2038" s="220" t="e">
        <f aca="false">VLOOKUP(A2038,'CMP-SIN-SD-10-2023'!A:D,4,0)</f>
        <v>#N/A</v>
      </c>
      <c r="L2038" s="220" t="e">
        <f aca="false">K2038=I2038</f>
        <v>#N/A</v>
      </c>
      <c r="P2038" s="333" t="s">
        <v>2418</v>
      </c>
    </row>
    <row r="2039" customFormat="false" ht="15" hidden="false" customHeight="false" outlineLevel="0" collapsed="false">
      <c r="A2039" s="351" t="str">
        <f aca="false">IF(O2039&lt;&gt;0,O2039,A2038)</f>
        <v>04428/ORSE</v>
      </c>
      <c r="B2039" s="205" t="n">
        <v>88316</v>
      </c>
      <c r="C2039" s="206" t="s">
        <v>2857</v>
      </c>
      <c r="D2039" s="206" t="s">
        <v>2512</v>
      </c>
      <c r="E2039" s="207" t="s">
        <v>2415</v>
      </c>
      <c r="F2039" s="207" t="s">
        <v>2502</v>
      </c>
      <c r="G2039" s="352" t="n">
        <v>1</v>
      </c>
      <c r="H2039" s="253" t="n">
        <f aca="false">VLOOKUP(B2039,'CMP-SIN-SD-10-2023'!A:D,4,0)</f>
        <v>21.91</v>
      </c>
      <c r="I2039" s="253" t="s">
        <v>2417</v>
      </c>
      <c r="J2039" s="220" t="n">
        <f aca="false">TRUNC((H2039*G2039),2)</f>
        <v>21.91</v>
      </c>
      <c r="M2039" s="220" t="n">
        <f aca="false">VLOOKUP(B2039,'CMP-SIN-SD-10-2023'!A:D,4,0)</f>
        <v>21.91</v>
      </c>
      <c r="N2039" s="220" t="n">
        <f aca="false">M2039=H2039</f>
        <v>1</v>
      </c>
      <c r="P2039" s="333" t="s">
        <v>2614</v>
      </c>
    </row>
    <row r="2040" customFormat="false" ht="30" hidden="false" customHeight="false" outlineLevel="0" collapsed="false">
      <c r="A2040" s="351" t="str">
        <f aca="false">IF(O2040&lt;&gt;0,O2040,A2039)</f>
        <v>04428/ORSE</v>
      </c>
      <c r="B2040" s="205" t="n">
        <v>88267</v>
      </c>
      <c r="C2040" s="206" t="s">
        <v>2857</v>
      </c>
      <c r="D2040" s="206" t="s">
        <v>2927</v>
      </c>
      <c r="E2040" s="207" t="s">
        <v>2415</v>
      </c>
      <c r="F2040" s="207" t="s">
        <v>2502</v>
      </c>
      <c r="G2040" s="352" t="n">
        <v>1</v>
      </c>
      <c r="H2040" s="253" t="n">
        <f aca="false">VLOOKUP(B2040,'CMP-SIN-SD-10-2023'!A:D,4,0)</f>
        <v>28.78</v>
      </c>
      <c r="I2040" s="253" t="s">
        <v>2417</v>
      </c>
      <c r="J2040" s="220" t="n">
        <f aca="false">TRUNC((H2040*G2040),2)</f>
        <v>28.78</v>
      </c>
      <c r="M2040" s="220" t="n">
        <f aca="false">VLOOKUP(B2040,'CMP-SIN-SD-10-2023'!A:D,4,0)</f>
        <v>28.78</v>
      </c>
      <c r="N2040" s="220" t="n">
        <f aca="false">M2040=H2040</f>
        <v>1</v>
      </c>
      <c r="P2040" s="333" t="s">
        <v>2614</v>
      </c>
    </row>
    <row r="2041" customFormat="false" ht="30" hidden="false" customHeight="false" outlineLevel="0" collapsed="false">
      <c r="A2041" s="351" t="str">
        <f aca="false">IF(O2041&lt;&gt;0,O2041,A2040)</f>
        <v>04428/ORSE</v>
      </c>
      <c r="B2041" s="205" t="s">
        <v>3594</v>
      </c>
      <c r="C2041" s="206" t="s">
        <v>2857</v>
      </c>
      <c r="D2041" s="206" t="s">
        <v>3595</v>
      </c>
      <c r="E2041" s="207" t="s">
        <v>2415</v>
      </c>
      <c r="F2041" s="207" t="s">
        <v>2430</v>
      </c>
      <c r="G2041" s="352" t="n">
        <v>1</v>
      </c>
      <c r="H2041" s="253" t="n">
        <v>178.6</v>
      </c>
      <c r="I2041" s="253" t="s">
        <v>2417</v>
      </c>
      <c r="J2041" s="220" t="n">
        <f aca="false">TRUNC((H2041*G2041),2)</f>
        <v>178.6</v>
      </c>
      <c r="M2041" s="220" t="e">
        <f aca="false">VLOOKUP(B2041,'INS-SIN-SD-10-2023'!A:D,4,0)</f>
        <v>#N/A</v>
      </c>
      <c r="N2041" s="220" t="e">
        <f aca="false">M2041=H2041</f>
        <v>#N/A</v>
      </c>
      <c r="P2041" s="333" t="s">
        <v>2614</v>
      </c>
    </row>
    <row r="2042" customFormat="false" ht="45" hidden="false" customHeight="false" outlineLevel="0" collapsed="false">
      <c r="A2042" s="351" t="str">
        <f aca="false">IF(O2042&lt;&gt;0,O2042,A2041)</f>
        <v>04428/ORSE</v>
      </c>
      <c r="B2042" s="205" t="s">
        <v>3596</v>
      </c>
      <c r="C2042" s="206" t="s">
        <v>2857</v>
      </c>
      <c r="D2042" s="206" t="s">
        <v>3597</v>
      </c>
      <c r="E2042" s="207" t="s">
        <v>2415</v>
      </c>
      <c r="F2042" s="207" t="s">
        <v>2430</v>
      </c>
      <c r="G2042" s="352" t="n">
        <v>1</v>
      </c>
      <c r="H2042" s="253" t="n">
        <v>1387.4</v>
      </c>
      <c r="I2042" s="253" t="s">
        <v>2417</v>
      </c>
      <c r="J2042" s="220" t="n">
        <f aca="false">TRUNC((H2042*G2042),2)</f>
        <v>1387.4</v>
      </c>
      <c r="M2042" s="220" t="e">
        <f aca="false">VLOOKUP(B2042,'INS-SIN-SD-10-2023'!A:D,4,0)</f>
        <v>#N/A</v>
      </c>
      <c r="N2042" s="220" t="e">
        <f aca="false">M2042=H2042</f>
        <v>#N/A</v>
      </c>
      <c r="P2042" s="333" t="s">
        <v>2614</v>
      </c>
    </row>
    <row r="2043" customFormat="false" ht="30" hidden="false" customHeight="false" outlineLevel="0" collapsed="false">
      <c r="A2043" s="351" t="str">
        <f aca="false">IF(O2043&lt;&gt;0,O2043,A2042)</f>
        <v>04428/ORSE</v>
      </c>
      <c r="B2043" s="205" t="s">
        <v>3598</v>
      </c>
      <c r="C2043" s="206" t="s">
        <v>2857</v>
      </c>
      <c r="D2043" s="206" t="s">
        <v>3599</v>
      </c>
      <c r="E2043" s="207" t="s">
        <v>2415</v>
      </c>
      <c r="F2043" s="207" t="s">
        <v>2430</v>
      </c>
      <c r="G2043" s="352" t="n">
        <v>1</v>
      </c>
      <c r="H2043" s="253" t="n">
        <v>3.15</v>
      </c>
      <c r="I2043" s="253" t="s">
        <v>2417</v>
      </c>
      <c r="J2043" s="220" t="n">
        <f aca="false">TRUNC((H2043*G2043),2)</f>
        <v>3.15</v>
      </c>
      <c r="M2043" s="220" t="e">
        <f aca="false">VLOOKUP(B2043,'INS-SIN-SD-10-2023'!A:D,4,0)</f>
        <v>#N/A</v>
      </c>
      <c r="N2043" s="220" t="e">
        <f aca="false">M2043=H2043</f>
        <v>#N/A</v>
      </c>
      <c r="P2043" s="333" t="s">
        <v>2614</v>
      </c>
    </row>
    <row r="2044" customFormat="false" ht="30" hidden="false" customHeight="false" outlineLevel="0" collapsed="false">
      <c r="A2044" s="351" t="str">
        <f aca="false">IF(O2044&lt;&gt;0,O2044,A2043)</f>
        <v>04428/ORSE</v>
      </c>
      <c r="B2044" s="205" t="s">
        <v>3600</v>
      </c>
      <c r="C2044" s="206" t="s">
        <v>2857</v>
      </c>
      <c r="D2044" s="206" t="s">
        <v>3601</v>
      </c>
      <c r="E2044" s="207" t="s">
        <v>2415</v>
      </c>
      <c r="F2044" s="207" t="s">
        <v>2430</v>
      </c>
      <c r="G2044" s="352" t="n">
        <v>1</v>
      </c>
      <c r="H2044" s="253" t="n">
        <v>75.37</v>
      </c>
      <c r="I2044" s="253" t="s">
        <v>2417</v>
      </c>
      <c r="J2044" s="220" t="n">
        <f aca="false">TRUNC((H2044*G2044),2)</f>
        <v>75.37</v>
      </c>
      <c r="M2044" s="220" t="e">
        <f aca="false">VLOOKUP(B2044,'INS-SIN-SD-10-2023'!A:D,4,0)</f>
        <v>#N/A</v>
      </c>
      <c r="N2044" s="220" t="e">
        <f aca="false">M2044=H2044</f>
        <v>#N/A</v>
      </c>
      <c r="P2044" s="333" t="s">
        <v>2614</v>
      </c>
    </row>
    <row r="2045" customFormat="false" ht="15" hidden="false" customHeight="false" outlineLevel="0" collapsed="false">
      <c r="A2045" s="351" t="str">
        <f aca="false">IF(O2045&lt;&gt;0,O2045,A2044)</f>
        <v>04428/ORSE</v>
      </c>
      <c r="B2045" s="205" t="s">
        <v>3156</v>
      </c>
      <c r="C2045" s="206" t="s">
        <v>2857</v>
      </c>
      <c r="D2045" s="206" t="s">
        <v>3157</v>
      </c>
      <c r="E2045" s="207" t="s">
        <v>2415</v>
      </c>
      <c r="F2045" s="207" t="s">
        <v>2430</v>
      </c>
      <c r="G2045" s="352" t="n">
        <v>0.0001</v>
      </c>
      <c r="H2045" s="253" t="n">
        <v>28.9</v>
      </c>
      <c r="I2045" s="253" t="s">
        <v>2417</v>
      </c>
      <c r="J2045" s="220" t="n">
        <f aca="false">TRUNC((H2045*G2045),2)</f>
        <v>0</v>
      </c>
      <c r="M2045" s="220" t="e">
        <f aca="false">VLOOKUP(B2045,'INS-SIN-SD-10-2023'!A:D,4,0)</f>
        <v>#N/A</v>
      </c>
      <c r="N2045" s="220" t="e">
        <f aca="false">M2045=H2045</f>
        <v>#N/A</v>
      </c>
      <c r="P2045" s="333" t="s">
        <v>2614</v>
      </c>
    </row>
    <row r="2046" customFormat="false" ht="15" hidden="false" customHeight="false" outlineLevel="0" collapsed="false">
      <c r="A2046" s="351" t="str">
        <f aca="false">IF(O2046&lt;&gt;0,O2046,A2045)</f>
        <v>04428/ORSE</v>
      </c>
      <c r="B2046" s="205" t="s">
        <v>3158</v>
      </c>
      <c r="C2046" s="206" t="s">
        <v>2857</v>
      </c>
      <c r="D2046" s="206" t="s">
        <v>3159</v>
      </c>
      <c r="E2046" s="207" t="s">
        <v>2415</v>
      </c>
      <c r="F2046" s="207" t="s">
        <v>2430</v>
      </c>
      <c r="G2046" s="352" t="n">
        <v>0.0001</v>
      </c>
      <c r="H2046" s="253" t="n">
        <v>44.69</v>
      </c>
      <c r="I2046" s="253" t="s">
        <v>2417</v>
      </c>
      <c r="J2046" s="220" t="n">
        <f aca="false">TRUNC((H2046*G2046),2)</f>
        <v>0</v>
      </c>
      <c r="M2046" s="220" t="e">
        <f aca="false">VLOOKUP(B2046,'INS-SIN-SD-10-2023'!A:D,4,0)</f>
        <v>#N/A</v>
      </c>
      <c r="N2046" s="220" t="e">
        <f aca="false">M2046=H2046</f>
        <v>#N/A</v>
      </c>
      <c r="P2046" s="333" t="s">
        <v>2614</v>
      </c>
    </row>
    <row r="2047" customFormat="false" ht="60" hidden="false" customHeight="false" outlineLevel="0" collapsed="false">
      <c r="A2047" s="353" t="n">
        <v>86920</v>
      </c>
      <c r="B2047" s="354" t="s">
        <v>2411</v>
      </c>
      <c r="C2047" s="355" t="s">
        <v>3602</v>
      </c>
      <c r="D2047" s="355" t="s">
        <v>3291</v>
      </c>
      <c r="E2047" s="356" t="s">
        <v>2430</v>
      </c>
      <c r="F2047" s="356" t="s">
        <v>2415</v>
      </c>
      <c r="G2047" s="357" t="s">
        <v>2416</v>
      </c>
      <c r="H2047" s="358" t="s">
        <v>2417</v>
      </c>
      <c r="I2047" s="350" t="n">
        <f aca="false">SUMIF(A:A,A2047,J:J)</f>
        <v>807.2</v>
      </c>
      <c r="K2047" s="220" t="n">
        <f aca="false">VLOOKUP(A2047,'CMP-SIN-SD-10-2023'!A:D,4,0)</f>
        <v>807.2</v>
      </c>
      <c r="L2047" s="220" t="n">
        <f aca="false">K2047=I2047</f>
        <v>1</v>
      </c>
      <c r="P2047" s="333" t="s">
        <v>2418</v>
      </c>
    </row>
    <row r="2048" customFormat="false" ht="30" hidden="false" customHeight="false" outlineLevel="0" collapsed="false">
      <c r="A2048" s="351" t="n">
        <f aca="false">IF(O2048&lt;&gt;0,O2048,A2047)</f>
        <v>86920</v>
      </c>
      <c r="B2048" s="205" t="n">
        <v>86872</v>
      </c>
      <c r="C2048" s="206" t="s">
        <v>3291</v>
      </c>
      <c r="D2048" s="206" t="s">
        <v>3603</v>
      </c>
      <c r="E2048" s="207" t="s">
        <v>2415</v>
      </c>
      <c r="F2048" s="207" t="s">
        <v>2430</v>
      </c>
      <c r="G2048" s="352" t="n">
        <v>1</v>
      </c>
      <c r="H2048" s="253" t="n">
        <f aca="false">VLOOKUP(B2048,'CMP-SIN-SD-10-2023'!A:D,4,0)</f>
        <v>734.07</v>
      </c>
      <c r="I2048" s="253" t="s">
        <v>2417</v>
      </c>
      <c r="J2048" s="220" t="n">
        <f aca="false">TRUNC((H2048*G2048),2)</f>
        <v>734.07</v>
      </c>
      <c r="M2048" s="220" t="n">
        <f aca="false">VLOOKUP(B2048,'CMP-SIN-SD-10-2023'!A:D,4,0)</f>
        <v>734.07</v>
      </c>
      <c r="N2048" s="220" t="n">
        <f aca="false">M2048=H2048</f>
        <v>1</v>
      </c>
      <c r="P2048" s="333" t="s">
        <v>2418</v>
      </c>
    </row>
    <row r="2049" customFormat="false" ht="45" hidden="false" customHeight="false" outlineLevel="0" collapsed="false">
      <c r="A2049" s="351" t="n">
        <f aca="false">IF(O2049&lt;&gt;0,O2049,A2048)</f>
        <v>86920</v>
      </c>
      <c r="B2049" s="205" t="n">
        <v>86879</v>
      </c>
      <c r="C2049" s="206" t="s">
        <v>3291</v>
      </c>
      <c r="D2049" s="206" t="s">
        <v>3557</v>
      </c>
      <c r="E2049" s="207" t="s">
        <v>2415</v>
      </c>
      <c r="F2049" s="207" t="s">
        <v>2430</v>
      </c>
      <c r="G2049" s="352" t="n">
        <v>1</v>
      </c>
      <c r="H2049" s="253" t="n">
        <f aca="false">VLOOKUP(B2049,'CMP-SIN-SD-10-2023'!A:D,4,0)</f>
        <v>9.75</v>
      </c>
      <c r="I2049" s="253" t="s">
        <v>2417</v>
      </c>
      <c r="J2049" s="220" t="n">
        <f aca="false">TRUNC((H2049*G2049),2)</f>
        <v>9.75</v>
      </c>
      <c r="M2049" s="220" t="n">
        <f aca="false">VLOOKUP(B2049,'CMP-SIN-SD-10-2023'!A:D,4,0)</f>
        <v>9.75</v>
      </c>
      <c r="N2049" s="220" t="n">
        <f aca="false">M2049=H2049</f>
        <v>1</v>
      </c>
      <c r="P2049" s="333" t="s">
        <v>2418</v>
      </c>
    </row>
    <row r="2050" customFormat="false" ht="30" hidden="false" customHeight="false" outlineLevel="0" collapsed="false">
      <c r="A2050" s="351" t="n">
        <f aca="false">IF(O2050&lt;&gt;0,O2050,A2049)</f>
        <v>86920</v>
      </c>
      <c r="B2050" s="205" t="n">
        <v>86883</v>
      </c>
      <c r="C2050" s="206" t="s">
        <v>3291</v>
      </c>
      <c r="D2050" s="206" t="s">
        <v>3322</v>
      </c>
      <c r="E2050" s="207" t="s">
        <v>2415</v>
      </c>
      <c r="F2050" s="207" t="s">
        <v>2430</v>
      </c>
      <c r="G2050" s="352" t="n">
        <v>1</v>
      </c>
      <c r="H2050" s="253" t="n">
        <f aca="false">VLOOKUP(B2050,'CMP-SIN-SD-10-2023'!A:D,4,0)</f>
        <v>12.04</v>
      </c>
      <c r="I2050" s="253" t="s">
        <v>2417</v>
      </c>
      <c r="J2050" s="220" t="n">
        <f aca="false">TRUNC((H2050*G2050),2)</f>
        <v>12.04</v>
      </c>
      <c r="M2050" s="220" t="n">
        <f aca="false">VLOOKUP(B2050,'CMP-SIN-SD-10-2023'!A:D,4,0)</f>
        <v>12.04</v>
      </c>
      <c r="N2050" s="220" t="n">
        <f aca="false">M2050=H2050</f>
        <v>1</v>
      </c>
      <c r="P2050" s="333" t="s">
        <v>2418</v>
      </c>
    </row>
    <row r="2051" customFormat="false" ht="30" hidden="false" customHeight="false" outlineLevel="0" collapsed="false">
      <c r="A2051" s="351" t="n">
        <f aca="false">IF(O2051&lt;&gt;0,O2051,A2050)</f>
        <v>86920</v>
      </c>
      <c r="B2051" s="205" t="n">
        <v>86913</v>
      </c>
      <c r="C2051" s="206" t="s">
        <v>3291</v>
      </c>
      <c r="D2051" s="206" t="s">
        <v>3604</v>
      </c>
      <c r="E2051" s="207" t="s">
        <v>2415</v>
      </c>
      <c r="F2051" s="207" t="s">
        <v>2430</v>
      </c>
      <c r="G2051" s="352" t="n">
        <v>1</v>
      </c>
      <c r="H2051" s="253" t="n">
        <f aca="false">VLOOKUP(B2051,'CMP-SIN-SD-10-2023'!A:D,4,0)</f>
        <v>51.34</v>
      </c>
      <c r="I2051" s="253" t="s">
        <v>2417</v>
      </c>
      <c r="J2051" s="220" t="n">
        <f aca="false">TRUNC((H2051*G2051),2)</f>
        <v>51.34</v>
      </c>
      <c r="M2051" s="220" t="n">
        <f aca="false">VLOOKUP(B2051,'CMP-SIN-SD-10-2023'!A:D,4,0)</f>
        <v>51.34</v>
      </c>
      <c r="N2051" s="220" t="n">
        <f aca="false">M2051=H2051</f>
        <v>1</v>
      </c>
      <c r="P2051" s="333" t="s">
        <v>2418</v>
      </c>
    </row>
    <row r="2052" customFormat="false" ht="30" hidden="false" customHeight="false" outlineLevel="0" collapsed="false">
      <c r="A2052" s="353" t="s">
        <v>417</v>
      </c>
      <c r="B2052" s="354" t="s">
        <v>2411</v>
      </c>
      <c r="C2052" s="355" t="s">
        <v>3605</v>
      </c>
      <c r="D2052" s="355" t="s">
        <v>3161</v>
      </c>
      <c r="E2052" s="356" t="s">
        <v>2430</v>
      </c>
      <c r="F2052" s="356" t="s">
        <v>2415</v>
      </c>
      <c r="G2052" s="357" t="s">
        <v>2416</v>
      </c>
      <c r="H2052" s="358" t="s">
        <v>2417</v>
      </c>
      <c r="I2052" s="350" t="n">
        <f aca="false">SUMIF(A:A,A2052,J:J)</f>
        <v>274.68</v>
      </c>
      <c r="K2052" s="220" t="e">
        <f aca="false">VLOOKUP(A2052,'CMP-SIN-SD-10-2023'!A:D,4,0)</f>
        <v>#N/A</v>
      </c>
      <c r="L2052" s="220" t="e">
        <f aca="false">K2052=I2052</f>
        <v>#N/A</v>
      </c>
      <c r="P2052" s="333" t="s">
        <v>2418</v>
      </c>
    </row>
    <row r="2053" customFormat="false" ht="15" hidden="false" customHeight="false" outlineLevel="0" collapsed="false">
      <c r="A2053" s="351" t="str">
        <f aca="false">IF(O2053&lt;&gt;0,O2053,A2052)</f>
        <v>080573/AGETOP</v>
      </c>
      <c r="B2053" s="205" t="n">
        <v>88316</v>
      </c>
      <c r="C2053" s="206" t="s">
        <v>3161</v>
      </c>
      <c r="D2053" s="206" t="s">
        <v>2512</v>
      </c>
      <c r="E2053" s="207" t="s">
        <v>2415</v>
      </c>
      <c r="F2053" s="207" t="s">
        <v>2502</v>
      </c>
      <c r="G2053" s="352" t="n">
        <v>0.2</v>
      </c>
      <c r="H2053" s="253" t="n">
        <f aca="false">VLOOKUP(B2053,'CMP-SIN-SD-10-2023'!A:D,4,0)</f>
        <v>21.91</v>
      </c>
      <c r="I2053" s="253" t="s">
        <v>2417</v>
      </c>
      <c r="J2053" s="220" t="n">
        <f aca="false">TRUNC((H2053*G2053),2)</f>
        <v>4.38</v>
      </c>
      <c r="M2053" s="220" t="n">
        <f aca="false">VLOOKUP(B2053,'CMP-SIN-SD-10-2023'!A:D,4,0)</f>
        <v>21.91</v>
      </c>
      <c r="N2053" s="220" t="n">
        <f aca="false">M2053=H2053</f>
        <v>1</v>
      </c>
      <c r="P2053" s="333" t="s">
        <v>2626</v>
      </c>
    </row>
    <row r="2054" customFormat="false" ht="30" hidden="false" customHeight="false" outlineLevel="0" collapsed="false">
      <c r="A2054" s="351" t="str">
        <f aca="false">IF(O2054&lt;&gt;0,O2054,A2053)</f>
        <v>080573/AGETOP</v>
      </c>
      <c r="B2054" s="205" t="n">
        <v>88267</v>
      </c>
      <c r="C2054" s="206" t="s">
        <v>3161</v>
      </c>
      <c r="D2054" s="206" t="s">
        <v>2927</v>
      </c>
      <c r="E2054" s="207" t="s">
        <v>2415</v>
      </c>
      <c r="F2054" s="207" t="s">
        <v>2502</v>
      </c>
      <c r="G2054" s="352" t="n">
        <v>0.2</v>
      </c>
      <c r="H2054" s="253" t="n">
        <f aca="false">VLOOKUP(B2054,'CMP-SIN-SD-10-2023'!A:D,4,0)</f>
        <v>28.78</v>
      </c>
      <c r="I2054" s="253" t="s">
        <v>2417</v>
      </c>
      <c r="J2054" s="220" t="n">
        <f aca="false">TRUNC((H2054*G2054),2)</f>
        <v>5.75</v>
      </c>
      <c r="M2054" s="220" t="n">
        <f aca="false">VLOOKUP(B2054,'CMP-SIN-SD-10-2023'!A:D,4,0)</f>
        <v>28.78</v>
      </c>
      <c r="N2054" s="220" t="n">
        <f aca="false">M2054=H2054</f>
        <v>1</v>
      </c>
      <c r="P2054" s="333" t="s">
        <v>2626</v>
      </c>
    </row>
    <row r="2055" customFormat="false" ht="15" hidden="false" customHeight="false" outlineLevel="0" collapsed="false">
      <c r="A2055" s="351" t="str">
        <f aca="false">IF(O2055&lt;&gt;0,O2055,A2054)</f>
        <v>080573/AGETOP</v>
      </c>
      <c r="B2055" s="205" t="s">
        <v>3337</v>
      </c>
      <c r="C2055" s="206" t="s">
        <v>3161</v>
      </c>
      <c r="D2055" s="206" t="s">
        <v>3338</v>
      </c>
      <c r="E2055" s="207" t="s">
        <v>2415</v>
      </c>
      <c r="F2055" s="207" t="s">
        <v>3339</v>
      </c>
      <c r="G2055" s="352" t="n">
        <v>0.28</v>
      </c>
      <c r="H2055" s="253" t="n">
        <v>0.28</v>
      </c>
      <c r="I2055" s="253" t="s">
        <v>2417</v>
      </c>
      <c r="J2055" s="220" t="n">
        <f aca="false">TRUNC((H2055*G2055),2)</f>
        <v>0.07</v>
      </c>
      <c r="M2055" s="220" t="e">
        <f aca="false">VLOOKUP(B2055,'INS-SIN-SD-10-2023'!A:D,4,0)</f>
        <v>#N/A</v>
      </c>
      <c r="N2055" s="220" t="e">
        <f aca="false">M2055=H2055</f>
        <v>#N/A</v>
      </c>
      <c r="P2055" s="333" t="s">
        <v>2626</v>
      </c>
    </row>
    <row r="2056" customFormat="false" ht="30" hidden="false" customHeight="false" outlineLevel="0" collapsed="false">
      <c r="A2056" s="351" t="str">
        <f aca="false">IF(O2056&lt;&gt;0,O2056,A2055)</f>
        <v>080573/AGETOP</v>
      </c>
      <c r="B2056" s="205" t="s">
        <v>3606</v>
      </c>
      <c r="C2056" s="206" t="s">
        <v>3161</v>
      </c>
      <c r="D2056" s="206" t="s">
        <v>3607</v>
      </c>
      <c r="E2056" s="207" t="s">
        <v>2415</v>
      </c>
      <c r="F2056" s="207" t="s">
        <v>2625</v>
      </c>
      <c r="G2056" s="352" t="n">
        <v>1</v>
      </c>
      <c r="H2056" s="253" t="n">
        <v>264.48</v>
      </c>
      <c r="I2056" s="253" t="s">
        <v>2417</v>
      </c>
      <c r="J2056" s="220" t="n">
        <f aca="false">TRUNC((H2056*G2056),2)</f>
        <v>264.48</v>
      </c>
      <c r="M2056" s="220" t="e">
        <f aca="false">VLOOKUP(B2056,'INS-SIN-SD-10-2023'!A:D,4,0)</f>
        <v>#N/A</v>
      </c>
      <c r="N2056" s="220" t="e">
        <f aca="false">M2056=H2056</f>
        <v>#N/A</v>
      </c>
      <c r="P2056" s="333" t="s">
        <v>2626</v>
      </c>
    </row>
    <row r="2057" customFormat="false" ht="45" hidden="false" customHeight="false" outlineLevel="0" collapsed="false">
      <c r="A2057" s="353" t="n">
        <v>86911</v>
      </c>
      <c r="B2057" s="354" t="s">
        <v>2411</v>
      </c>
      <c r="C2057" s="355" t="s">
        <v>3608</v>
      </c>
      <c r="D2057" s="355" t="s">
        <v>2413</v>
      </c>
      <c r="E2057" s="356" t="s">
        <v>2430</v>
      </c>
      <c r="F2057" s="356" t="s">
        <v>2415</v>
      </c>
      <c r="G2057" s="357" t="s">
        <v>2416</v>
      </c>
      <c r="H2057" s="358" t="s">
        <v>2417</v>
      </c>
      <c r="I2057" s="350" t="n">
        <f aca="false">SUMIF(A:A,A2057,J:J)</f>
        <v>81.23</v>
      </c>
      <c r="K2057" s="220" t="n">
        <f aca="false">VLOOKUP(A2057,'CMP-SIN-SD-10-2023'!A:D,4,0)</f>
        <v>81.23</v>
      </c>
      <c r="L2057" s="220" t="n">
        <f aca="false">K2057=I2057</f>
        <v>1</v>
      </c>
      <c r="P2057" s="333" t="s">
        <v>2418</v>
      </c>
    </row>
    <row r="2058" customFormat="false" ht="30" hidden="false" customHeight="false" outlineLevel="0" collapsed="false">
      <c r="A2058" s="351" t="n">
        <f aca="false">IF(O2058&lt;&gt;0,O2058,A2057)</f>
        <v>86911</v>
      </c>
      <c r="B2058" s="205" t="n">
        <v>88267</v>
      </c>
      <c r="C2058" s="206" t="s">
        <v>2413</v>
      </c>
      <c r="D2058" s="206" t="s">
        <v>2927</v>
      </c>
      <c r="E2058" s="207" t="s">
        <v>2415</v>
      </c>
      <c r="F2058" s="207" t="s">
        <v>2502</v>
      </c>
      <c r="G2058" s="352" t="n">
        <v>0.1164</v>
      </c>
      <c r="H2058" s="253" t="n">
        <f aca="false">VLOOKUP(B2058,'CMP-SIN-SD-10-2023'!A:D,4,0)</f>
        <v>28.78</v>
      </c>
      <c r="I2058" s="253" t="s">
        <v>2417</v>
      </c>
      <c r="J2058" s="220" t="n">
        <f aca="false">TRUNC((H2058*G2058),2)</f>
        <v>3.34</v>
      </c>
      <c r="M2058" s="220" t="n">
        <f aca="false">VLOOKUP(B2058,'CMP-SIN-SD-10-2023'!A:D,4,0)</f>
        <v>28.78</v>
      </c>
      <c r="N2058" s="220" t="n">
        <f aca="false">M2058=H2058</f>
        <v>1</v>
      </c>
      <c r="P2058" s="333" t="s">
        <v>2418</v>
      </c>
    </row>
    <row r="2059" customFormat="false" ht="15" hidden="false" customHeight="false" outlineLevel="0" collapsed="false">
      <c r="A2059" s="351" t="n">
        <f aca="false">IF(O2059&lt;&gt;0,O2059,A2058)</f>
        <v>86911</v>
      </c>
      <c r="B2059" s="205" t="n">
        <v>88316</v>
      </c>
      <c r="C2059" s="206" t="s">
        <v>2413</v>
      </c>
      <c r="D2059" s="206" t="s">
        <v>2512</v>
      </c>
      <c r="E2059" s="207" t="s">
        <v>2415</v>
      </c>
      <c r="F2059" s="207" t="s">
        <v>2502</v>
      </c>
      <c r="G2059" s="352" t="n">
        <v>0.0367</v>
      </c>
      <c r="H2059" s="253" t="n">
        <f aca="false">VLOOKUP(B2059,'CMP-SIN-SD-10-2023'!A:D,4,0)</f>
        <v>21.91</v>
      </c>
      <c r="I2059" s="253" t="s">
        <v>2417</v>
      </c>
      <c r="J2059" s="220" t="n">
        <f aca="false">TRUNC((H2059*G2059),2)</f>
        <v>0.8</v>
      </c>
      <c r="M2059" s="220" t="n">
        <f aca="false">VLOOKUP(B2059,'CMP-SIN-SD-10-2023'!A:D,4,0)</f>
        <v>21.91</v>
      </c>
      <c r="N2059" s="220" t="n">
        <f aca="false">M2059=H2059</f>
        <v>1</v>
      </c>
      <c r="P2059" s="333" t="s">
        <v>2418</v>
      </c>
    </row>
    <row r="2060" customFormat="false" ht="15" hidden="false" customHeight="false" outlineLevel="0" collapsed="false">
      <c r="A2060" s="351" t="n">
        <f aca="false">IF(O2060&lt;&gt;0,O2060,A2059)</f>
        <v>86911</v>
      </c>
      <c r="B2060" s="205" t="n">
        <v>3146</v>
      </c>
      <c r="C2060" s="206" t="s">
        <v>2413</v>
      </c>
      <c r="D2060" s="206" t="s">
        <v>3326</v>
      </c>
      <c r="E2060" s="207" t="s">
        <v>2415</v>
      </c>
      <c r="F2060" s="207" t="s">
        <v>2430</v>
      </c>
      <c r="G2060" s="352" t="n">
        <v>0.021</v>
      </c>
      <c r="H2060" s="253" t="n">
        <f aca="false">VLOOKUP(B2060,'INS-SIN-SD-10-2023'!A:D,4,0)</f>
        <v>3.96</v>
      </c>
      <c r="I2060" s="253" t="s">
        <v>2417</v>
      </c>
      <c r="J2060" s="220" t="n">
        <f aca="false">TRUNC((H2060*G2060),2)</f>
        <v>0.08</v>
      </c>
      <c r="M2060" s="220" t="n">
        <f aca="false">VLOOKUP(B2060,'INS-SIN-SD-10-2023'!A:D,4,0)</f>
        <v>3.96</v>
      </c>
      <c r="N2060" s="220" t="n">
        <f aca="false">M2060=H2060</f>
        <v>1</v>
      </c>
      <c r="P2060" s="333" t="s">
        <v>2492</v>
      </c>
    </row>
    <row r="2061" customFormat="false" ht="30" hidden="false" customHeight="false" outlineLevel="0" collapsed="false">
      <c r="A2061" s="351" t="n">
        <f aca="false">IF(O2061&lt;&gt;0,O2061,A2060)</f>
        <v>86911</v>
      </c>
      <c r="B2061" s="205" t="n">
        <v>13416</v>
      </c>
      <c r="C2061" s="206" t="s">
        <v>2413</v>
      </c>
      <c r="D2061" s="206" t="s">
        <v>3609</v>
      </c>
      <c r="E2061" s="207" t="s">
        <v>2415</v>
      </c>
      <c r="F2061" s="207" t="s">
        <v>2430</v>
      </c>
      <c r="G2061" s="352" t="n">
        <v>1</v>
      </c>
      <c r="H2061" s="253" t="n">
        <f aca="false">VLOOKUP(B2061,'INS-SIN-SD-10-2023'!A:D,4,0)</f>
        <v>77.01</v>
      </c>
      <c r="I2061" s="253" t="s">
        <v>2417</v>
      </c>
      <c r="J2061" s="220" t="n">
        <f aca="false">TRUNC((H2061*G2061),2)</f>
        <v>77.01</v>
      </c>
      <c r="M2061" s="220" t="n">
        <f aca="false">VLOOKUP(B2061,'INS-SIN-SD-10-2023'!A:D,4,0)</f>
        <v>77.01</v>
      </c>
      <c r="N2061" s="220" t="n">
        <f aca="false">M2061=H2061</f>
        <v>1</v>
      </c>
      <c r="P2061" s="333" t="s">
        <v>2492</v>
      </c>
    </row>
    <row r="2062" customFormat="false" ht="30" hidden="false" customHeight="false" outlineLevel="0" collapsed="false">
      <c r="A2062" s="353" t="n">
        <v>94797</v>
      </c>
      <c r="B2062" s="354" t="s">
        <v>2411</v>
      </c>
      <c r="C2062" s="355" t="s">
        <v>3610</v>
      </c>
      <c r="D2062" s="355" t="s">
        <v>3024</v>
      </c>
      <c r="E2062" s="356" t="s">
        <v>2430</v>
      </c>
      <c r="F2062" s="356" t="s">
        <v>2415</v>
      </c>
      <c r="G2062" s="357" t="s">
        <v>2416</v>
      </c>
      <c r="H2062" s="358" t="s">
        <v>2417</v>
      </c>
      <c r="I2062" s="350" t="n">
        <f aca="false">SUMIF(A:A,A2062,J:J)</f>
        <v>214.74</v>
      </c>
      <c r="K2062" s="220" t="n">
        <f aca="false">VLOOKUP(A2062,'CMP-SIN-SD-10-2023'!A:D,4,0)</f>
        <v>214.74</v>
      </c>
      <c r="L2062" s="220" t="n">
        <f aca="false">K2062=I2062</f>
        <v>1</v>
      </c>
      <c r="P2062" s="333" t="s">
        <v>2418</v>
      </c>
    </row>
    <row r="2063" customFormat="false" ht="30" hidden="false" customHeight="false" outlineLevel="0" collapsed="false">
      <c r="A2063" s="351" t="n">
        <f aca="false">IF(O2063&lt;&gt;0,O2063,A2062)</f>
        <v>94797</v>
      </c>
      <c r="B2063" s="205" t="n">
        <v>88248</v>
      </c>
      <c r="C2063" s="206" t="s">
        <v>3024</v>
      </c>
      <c r="D2063" s="206" t="s">
        <v>3412</v>
      </c>
      <c r="E2063" s="207" t="s">
        <v>2415</v>
      </c>
      <c r="F2063" s="207" t="s">
        <v>2502</v>
      </c>
      <c r="G2063" s="352" t="n">
        <v>0.2565</v>
      </c>
      <c r="H2063" s="253" t="n">
        <f aca="false">VLOOKUP(B2063,'CMP-SIN-SD-10-2023'!A:D,4,0)</f>
        <v>22.17</v>
      </c>
      <c r="I2063" s="253" t="s">
        <v>2417</v>
      </c>
      <c r="J2063" s="220" t="n">
        <f aca="false">TRUNC((H2063*G2063),2)</f>
        <v>5.68</v>
      </c>
      <c r="M2063" s="220" t="n">
        <f aca="false">VLOOKUP(B2063,'CMP-SIN-SD-10-2023'!A:D,4,0)</f>
        <v>22.17</v>
      </c>
      <c r="N2063" s="220" t="n">
        <f aca="false">M2063=H2063</f>
        <v>1</v>
      </c>
      <c r="P2063" s="333" t="s">
        <v>2418</v>
      </c>
    </row>
    <row r="2064" customFormat="false" ht="30" hidden="false" customHeight="false" outlineLevel="0" collapsed="false">
      <c r="A2064" s="351" t="n">
        <f aca="false">IF(O2064&lt;&gt;0,O2064,A2063)</f>
        <v>94797</v>
      </c>
      <c r="B2064" s="205" t="n">
        <v>88267</v>
      </c>
      <c r="C2064" s="206" t="s">
        <v>3024</v>
      </c>
      <c r="D2064" s="206" t="s">
        <v>2927</v>
      </c>
      <c r="E2064" s="207" t="s">
        <v>2415</v>
      </c>
      <c r="F2064" s="207" t="s">
        <v>2502</v>
      </c>
      <c r="G2064" s="352" t="n">
        <v>0.2565</v>
      </c>
      <c r="H2064" s="253" t="n">
        <f aca="false">VLOOKUP(B2064,'CMP-SIN-SD-10-2023'!A:D,4,0)</f>
        <v>28.78</v>
      </c>
      <c r="I2064" s="253" t="s">
        <v>2417</v>
      </c>
      <c r="J2064" s="220" t="n">
        <f aca="false">TRUNC((H2064*G2064),2)</f>
        <v>7.38</v>
      </c>
      <c r="M2064" s="220" t="n">
        <f aca="false">VLOOKUP(B2064,'CMP-SIN-SD-10-2023'!A:D,4,0)</f>
        <v>28.78</v>
      </c>
      <c r="N2064" s="220" t="n">
        <f aca="false">M2064=H2064</f>
        <v>1</v>
      </c>
      <c r="P2064" s="333" t="s">
        <v>2418</v>
      </c>
    </row>
    <row r="2065" customFormat="false" ht="15" hidden="false" customHeight="false" outlineLevel="0" collapsed="false">
      <c r="A2065" s="351" t="n">
        <f aca="false">IF(O2065&lt;&gt;0,O2065,A2064)</f>
        <v>94797</v>
      </c>
      <c r="B2065" s="205" t="n">
        <v>3148</v>
      </c>
      <c r="C2065" s="206" t="s">
        <v>3024</v>
      </c>
      <c r="D2065" s="206" t="s">
        <v>3611</v>
      </c>
      <c r="E2065" s="207" t="s">
        <v>2415</v>
      </c>
      <c r="F2065" s="207" t="s">
        <v>2430</v>
      </c>
      <c r="G2065" s="352" t="n">
        <v>0.0066</v>
      </c>
      <c r="H2065" s="253" t="n">
        <f aca="false">VLOOKUP(B2065,'INS-SIN-SD-10-2023'!A:D,4,0)</f>
        <v>14.6</v>
      </c>
      <c r="I2065" s="253" t="s">
        <v>2417</v>
      </c>
      <c r="J2065" s="220" t="n">
        <f aca="false">TRUNC((H2065*G2065),2)</f>
        <v>0.09</v>
      </c>
      <c r="M2065" s="220" t="n">
        <f aca="false">VLOOKUP(B2065,'INS-SIN-SD-10-2023'!A:D,4,0)</f>
        <v>14.6</v>
      </c>
      <c r="N2065" s="220" t="n">
        <f aca="false">M2065=H2065</f>
        <v>1</v>
      </c>
      <c r="P2065" s="333" t="s">
        <v>2492</v>
      </c>
    </row>
    <row r="2066" customFormat="false" ht="30" hidden="false" customHeight="false" outlineLevel="0" collapsed="false">
      <c r="A2066" s="351" t="n">
        <f aca="false">IF(O2066&lt;&gt;0,O2066,A2065)</f>
        <v>94797</v>
      </c>
      <c r="B2066" s="205" t="n">
        <v>11825</v>
      </c>
      <c r="C2066" s="206" t="s">
        <v>3024</v>
      </c>
      <c r="D2066" s="206" t="s">
        <v>3612</v>
      </c>
      <c r="E2066" s="207" t="s">
        <v>2415</v>
      </c>
      <c r="F2066" s="207" t="s">
        <v>2430</v>
      </c>
      <c r="G2066" s="352" t="n">
        <v>1</v>
      </c>
      <c r="H2066" s="253" t="n">
        <f aca="false">VLOOKUP(B2066,'INS-SIN-SD-10-2023'!A:D,4,0)</f>
        <v>201.59</v>
      </c>
      <c r="I2066" s="253" t="s">
        <v>2417</v>
      </c>
      <c r="J2066" s="220" t="n">
        <f aca="false">TRUNC((H2066*G2066),2)</f>
        <v>201.59</v>
      </c>
      <c r="M2066" s="220" t="n">
        <f aca="false">VLOOKUP(B2066,'INS-SIN-SD-10-2023'!A:D,4,0)</f>
        <v>201.59</v>
      </c>
      <c r="N2066" s="220" t="n">
        <f aca="false">M2066=H2066</f>
        <v>1</v>
      </c>
      <c r="P2066" s="333" t="s">
        <v>2492</v>
      </c>
    </row>
    <row r="2067" customFormat="false" ht="45" hidden="false" customHeight="false" outlineLevel="0" collapsed="false">
      <c r="A2067" s="353" t="n">
        <v>89985</v>
      </c>
      <c r="B2067" s="354" t="s">
        <v>2411</v>
      </c>
      <c r="C2067" s="355" t="s">
        <v>3613</v>
      </c>
      <c r="D2067" s="355" t="s">
        <v>2754</v>
      </c>
      <c r="E2067" s="356" t="s">
        <v>2430</v>
      </c>
      <c r="F2067" s="356" t="s">
        <v>2415</v>
      </c>
      <c r="G2067" s="357" t="s">
        <v>2416</v>
      </c>
      <c r="H2067" s="358" t="s">
        <v>2417</v>
      </c>
      <c r="I2067" s="350" t="n">
        <f aca="false">SUMIF(A:A,A2067,J:J)</f>
        <v>118.92</v>
      </c>
      <c r="K2067" s="220" t="n">
        <f aca="false">VLOOKUP(A2067,'CMP-SIN-SD-10-2023'!A:D,4,0)</f>
        <v>118.92</v>
      </c>
      <c r="L2067" s="220" t="n">
        <f aca="false">K2067=I2067</f>
        <v>1</v>
      </c>
      <c r="P2067" s="333" t="s">
        <v>2418</v>
      </c>
    </row>
    <row r="2068" customFormat="false" ht="30" hidden="false" customHeight="false" outlineLevel="0" collapsed="false">
      <c r="A2068" s="351" t="n">
        <f aca="false">IF(O2068&lt;&gt;0,O2068,A2067)</f>
        <v>89985</v>
      </c>
      <c r="B2068" s="205" t="n">
        <v>88248</v>
      </c>
      <c r="C2068" s="206" t="s">
        <v>2754</v>
      </c>
      <c r="D2068" s="206" t="s">
        <v>3412</v>
      </c>
      <c r="E2068" s="207" t="s">
        <v>2415</v>
      </c>
      <c r="F2068" s="207" t="s">
        <v>2502</v>
      </c>
      <c r="G2068" s="352" t="n">
        <v>0.2212</v>
      </c>
      <c r="H2068" s="253" t="n">
        <f aca="false">VLOOKUP(B2068,'CMP-SIN-SD-10-2023'!A:D,4,0)</f>
        <v>22.17</v>
      </c>
      <c r="I2068" s="253" t="s">
        <v>2417</v>
      </c>
      <c r="J2068" s="220" t="n">
        <f aca="false">TRUNC((H2068*G2068),2)</f>
        <v>4.9</v>
      </c>
      <c r="M2068" s="220" t="n">
        <f aca="false">VLOOKUP(B2068,'CMP-SIN-SD-10-2023'!A:D,4,0)</f>
        <v>22.17</v>
      </c>
      <c r="N2068" s="220" t="n">
        <f aca="false">M2068=H2068</f>
        <v>1</v>
      </c>
      <c r="P2068" s="333" t="s">
        <v>2418</v>
      </c>
    </row>
    <row r="2069" customFormat="false" ht="30" hidden="false" customHeight="false" outlineLevel="0" collapsed="false">
      <c r="A2069" s="351" t="n">
        <f aca="false">IF(O2069&lt;&gt;0,O2069,A2068)</f>
        <v>89985</v>
      </c>
      <c r="B2069" s="205" t="n">
        <v>88267</v>
      </c>
      <c r="C2069" s="206" t="s">
        <v>2754</v>
      </c>
      <c r="D2069" s="206" t="s">
        <v>2927</v>
      </c>
      <c r="E2069" s="207" t="s">
        <v>2415</v>
      </c>
      <c r="F2069" s="207" t="s">
        <v>2502</v>
      </c>
      <c r="G2069" s="352" t="n">
        <v>0.2212</v>
      </c>
      <c r="H2069" s="253" t="n">
        <f aca="false">VLOOKUP(B2069,'CMP-SIN-SD-10-2023'!A:D,4,0)</f>
        <v>28.78</v>
      </c>
      <c r="I2069" s="253" t="s">
        <v>2417</v>
      </c>
      <c r="J2069" s="220" t="n">
        <f aca="false">TRUNC((H2069*G2069),2)</f>
        <v>6.36</v>
      </c>
      <c r="M2069" s="220" t="n">
        <f aca="false">VLOOKUP(B2069,'CMP-SIN-SD-10-2023'!A:D,4,0)</f>
        <v>28.78</v>
      </c>
      <c r="N2069" s="220" t="n">
        <f aca="false">M2069=H2069</f>
        <v>1</v>
      </c>
      <c r="P2069" s="333" t="s">
        <v>2418</v>
      </c>
    </row>
    <row r="2070" customFormat="false" ht="15" hidden="false" customHeight="false" outlineLevel="0" collapsed="false">
      <c r="A2070" s="351" t="n">
        <f aca="false">IF(O2070&lt;&gt;0,O2070,A2069)</f>
        <v>89985</v>
      </c>
      <c r="B2070" s="205" t="n">
        <v>3148</v>
      </c>
      <c r="C2070" s="206" t="s">
        <v>2754</v>
      </c>
      <c r="D2070" s="206" t="s">
        <v>3611</v>
      </c>
      <c r="E2070" s="207" t="s">
        <v>2415</v>
      </c>
      <c r="F2070" s="207" t="s">
        <v>2430</v>
      </c>
      <c r="G2070" s="352" t="n">
        <v>0.0106</v>
      </c>
      <c r="H2070" s="253" t="n">
        <f aca="false">VLOOKUP(B2070,'INS-SIN-SD-10-2023'!A:D,4,0)</f>
        <v>14.6</v>
      </c>
      <c r="I2070" s="253" t="s">
        <v>2417</v>
      </c>
      <c r="J2070" s="220" t="n">
        <f aca="false">TRUNC((H2070*G2070),2)</f>
        <v>0.15</v>
      </c>
      <c r="M2070" s="220" t="n">
        <f aca="false">VLOOKUP(B2070,'INS-SIN-SD-10-2023'!A:D,4,0)</f>
        <v>14.6</v>
      </c>
      <c r="N2070" s="220" t="n">
        <f aca="false">M2070=H2070</f>
        <v>1</v>
      </c>
      <c r="P2070" s="333" t="s">
        <v>2492</v>
      </c>
    </row>
    <row r="2071" customFormat="false" ht="30" hidden="false" customHeight="false" outlineLevel="0" collapsed="false">
      <c r="A2071" s="351" t="n">
        <f aca="false">IF(O2071&lt;&gt;0,O2071,A2070)</f>
        <v>89985</v>
      </c>
      <c r="B2071" s="205" t="n">
        <v>6024</v>
      </c>
      <c r="C2071" s="206" t="s">
        <v>2754</v>
      </c>
      <c r="D2071" s="206" t="s">
        <v>3614</v>
      </c>
      <c r="E2071" s="207" t="s">
        <v>2415</v>
      </c>
      <c r="F2071" s="207" t="s">
        <v>2430</v>
      </c>
      <c r="G2071" s="352" t="n">
        <v>1</v>
      </c>
      <c r="H2071" s="253" t="n">
        <f aca="false">VLOOKUP(B2071,'INS-SIN-SD-10-2023'!A:D,4,0)</f>
        <v>107.51</v>
      </c>
      <c r="I2071" s="253" t="s">
        <v>2417</v>
      </c>
      <c r="J2071" s="220" t="n">
        <f aca="false">TRUNC((H2071*G2071),2)</f>
        <v>107.51</v>
      </c>
      <c r="M2071" s="220" t="n">
        <f aca="false">VLOOKUP(B2071,'INS-SIN-SD-10-2023'!A:D,4,0)</f>
        <v>107.51</v>
      </c>
      <c r="N2071" s="220" t="n">
        <f aca="false">M2071=H2071</f>
        <v>1</v>
      </c>
      <c r="P2071" s="333" t="s">
        <v>2492</v>
      </c>
    </row>
    <row r="2072" customFormat="false" ht="15" hidden="false" customHeight="false" outlineLevel="0" collapsed="false">
      <c r="A2072" s="353" t="s">
        <v>303</v>
      </c>
      <c r="B2072" s="354" t="s">
        <v>2411</v>
      </c>
      <c r="C2072" s="355" t="s">
        <v>3615</v>
      </c>
      <c r="D2072" s="355" t="s">
        <v>3616</v>
      </c>
      <c r="E2072" s="356" t="s">
        <v>2430</v>
      </c>
      <c r="F2072" s="356" t="s">
        <v>2415</v>
      </c>
      <c r="G2072" s="357" t="s">
        <v>2416</v>
      </c>
      <c r="H2072" s="358" t="s">
        <v>2417</v>
      </c>
      <c r="I2072" s="350" t="n">
        <f aca="false">SUMIF(A:A,A2072,J:J)</f>
        <v>61.2</v>
      </c>
      <c r="K2072" s="220" t="e">
        <f aca="false">VLOOKUP(A2072,'CMP-SIN-SD-10-2023'!A:D,4,0)</f>
        <v>#N/A</v>
      </c>
      <c r="L2072" s="220" t="e">
        <f aca="false">K2072=I2072</f>
        <v>#N/A</v>
      </c>
      <c r="P2072" s="333" t="s">
        <v>2418</v>
      </c>
    </row>
    <row r="2073" customFormat="false" ht="15" hidden="false" customHeight="false" outlineLevel="0" collapsed="false">
      <c r="A2073" s="351" t="str">
        <f aca="false">IF(O2073&lt;&gt;0,O2073,A2072)</f>
        <v>080926/AGETOP</v>
      </c>
      <c r="B2073" s="205" t="n">
        <v>88316</v>
      </c>
      <c r="C2073" s="206" t="s">
        <v>3616</v>
      </c>
      <c r="D2073" s="206" t="s">
        <v>2512</v>
      </c>
      <c r="E2073" s="207" t="s">
        <v>2415</v>
      </c>
      <c r="F2073" s="207" t="s">
        <v>2502</v>
      </c>
      <c r="G2073" s="352" t="n">
        <v>0.61</v>
      </c>
      <c r="H2073" s="253" t="n">
        <f aca="false">VLOOKUP(B2073,'CMP-SIN-SD-10-2023'!A:D,4,0)</f>
        <v>21.91</v>
      </c>
      <c r="I2073" s="253" t="s">
        <v>2417</v>
      </c>
      <c r="J2073" s="220" t="n">
        <f aca="false">TRUNC((H2073*G2073),2)</f>
        <v>13.36</v>
      </c>
      <c r="M2073" s="220" t="n">
        <f aca="false">VLOOKUP(B2073,'CMP-SIN-SD-10-2023'!A:D,4,0)</f>
        <v>21.91</v>
      </c>
      <c r="N2073" s="220" t="n">
        <f aca="false">M2073=H2073</f>
        <v>1</v>
      </c>
      <c r="P2073" s="333" t="s">
        <v>2626</v>
      </c>
    </row>
    <row r="2074" customFormat="false" ht="30" hidden="false" customHeight="false" outlineLevel="0" collapsed="false">
      <c r="A2074" s="351" t="str">
        <f aca="false">IF(O2074&lt;&gt;0,O2074,A2073)</f>
        <v>080926/AGETOP</v>
      </c>
      <c r="B2074" s="205" t="n">
        <v>88267</v>
      </c>
      <c r="C2074" s="206" t="s">
        <v>3616</v>
      </c>
      <c r="D2074" s="206" t="s">
        <v>2927</v>
      </c>
      <c r="E2074" s="207" t="s">
        <v>2415</v>
      </c>
      <c r="F2074" s="207" t="s">
        <v>2502</v>
      </c>
      <c r="G2074" s="352" t="n">
        <v>0.61</v>
      </c>
      <c r="H2074" s="253" t="n">
        <f aca="false">VLOOKUP(B2074,'CMP-SIN-SD-10-2023'!A:D,4,0)</f>
        <v>28.78</v>
      </c>
      <c r="I2074" s="253" t="s">
        <v>2417</v>
      </c>
      <c r="J2074" s="220" t="n">
        <f aca="false">TRUNC((H2074*G2074),2)</f>
        <v>17.55</v>
      </c>
      <c r="M2074" s="220" t="n">
        <f aca="false">VLOOKUP(B2074,'CMP-SIN-SD-10-2023'!A:D,4,0)</f>
        <v>28.78</v>
      </c>
      <c r="N2074" s="220" t="n">
        <f aca="false">M2074=H2074</f>
        <v>1</v>
      </c>
      <c r="P2074" s="333" t="s">
        <v>2626</v>
      </c>
    </row>
    <row r="2075" customFormat="false" ht="15" hidden="false" customHeight="false" outlineLevel="0" collapsed="false">
      <c r="A2075" s="351" t="str">
        <f aca="false">IF(O2075&lt;&gt;0,O2075,A2074)</f>
        <v>080926/AGETOP</v>
      </c>
      <c r="B2075" s="205" t="s">
        <v>3337</v>
      </c>
      <c r="C2075" s="206" t="s">
        <v>3616</v>
      </c>
      <c r="D2075" s="206" t="s">
        <v>3338</v>
      </c>
      <c r="E2075" s="207" t="s">
        <v>2415</v>
      </c>
      <c r="F2075" s="207" t="s">
        <v>3339</v>
      </c>
      <c r="G2075" s="352" t="n">
        <v>0.94</v>
      </c>
      <c r="H2075" s="253" t="n">
        <v>0.28</v>
      </c>
      <c r="I2075" s="253" t="s">
        <v>2417</v>
      </c>
      <c r="J2075" s="220" t="n">
        <f aca="false">TRUNC((H2075*G2075),2)</f>
        <v>0.26</v>
      </c>
      <c r="M2075" s="220" t="e">
        <f aca="false">VLOOKUP(B2075,'INS-SIN-SD-10-2023'!A:D,4,0)</f>
        <v>#N/A</v>
      </c>
      <c r="N2075" s="220" t="e">
        <f aca="false">M2075=H2075</f>
        <v>#N/A</v>
      </c>
      <c r="P2075" s="333" t="s">
        <v>2626</v>
      </c>
    </row>
    <row r="2076" customFormat="false" ht="15" hidden="false" customHeight="false" outlineLevel="0" collapsed="false">
      <c r="A2076" s="351" t="str">
        <f aca="false">IF(O2076&lt;&gt;0,O2076,A2075)</f>
        <v>080926/AGETOP</v>
      </c>
      <c r="B2076" s="205" t="s">
        <v>3617</v>
      </c>
      <c r="C2076" s="206" t="s">
        <v>3616</v>
      </c>
      <c r="D2076" s="206" t="s">
        <v>3618</v>
      </c>
      <c r="E2076" s="207" t="s">
        <v>2415</v>
      </c>
      <c r="F2076" s="207" t="s">
        <v>2625</v>
      </c>
      <c r="G2076" s="352" t="n">
        <v>1</v>
      </c>
      <c r="H2076" s="253" t="n">
        <v>30.03</v>
      </c>
      <c r="I2076" s="253" t="s">
        <v>2417</v>
      </c>
      <c r="J2076" s="220" t="n">
        <f aca="false">TRUNC((H2076*G2076),2)</f>
        <v>30.03</v>
      </c>
      <c r="M2076" s="220" t="e">
        <f aca="false">VLOOKUP(B2076,'INS-SIN-SD-10-2023'!A:D,4,0)</f>
        <v>#N/A</v>
      </c>
      <c r="N2076" s="220" t="e">
        <f aca="false">M2076=H2076</f>
        <v>#N/A</v>
      </c>
      <c r="P2076" s="333" t="s">
        <v>2626</v>
      </c>
    </row>
    <row r="2077" customFormat="false" ht="30" hidden="false" customHeight="false" outlineLevel="0" collapsed="false">
      <c r="A2077" s="353" t="n">
        <v>94495</v>
      </c>
      <c r="B2077" s="354" t="s">
        <v>2411</v>
      </c>
      <c r="C2077" s="355" t="s">
        <v>3619</v>
      </c>
      <c r="D2077" s="355" t="s">
        <v>2704</v>
      </c>
      <c r="E2077" s="356" t="s">
        <v>2430</v>
      </c>
      <c r="F2077" s="356" t="s">
        <v>2415</v>
      </c>
      <c r="G2077" s="357" t="s">
        <v>2416</v>
      </c>
      <c r="H2077" s="358" t="s">
        <v>2417</v>
      </c>
      <c r="I2077" s="350" t="n">
        <f aca="false">SUMIF(A:A,A2077,J:J)</f>
        <v>81.5</v>
      </c>
      <c r="K2077" s="220" t="n">
        <f aca="false">VLOOKUP(A2077,'CMP-SIN-SD-10-2023'!A:D,4,0)</f>
        <v>81.5</v>
      </c>
      <c r="L2077" s="220" t="n">
        <f aca="false">K2077=I2077</f>
        <v>1</v>
      </c>
      <c r="P2077" s="333" t="s">
        <v>2418</v>
      </c>
    </row>
    <row r="2078" customFormat="false" ht="30" hidden="false" customHeight="false" outlineLevel="0" collapsed="false">
      <c r="A2078" s="351" t="n">
        <f aca="false">IF(O2078&lt;&gt;0,O2078,A2077)</f>
        <v>94495</v>
      </c>
      <c r="B2078" s="205" t="n">
        <v>88248</v>
      </c>
      <c r="C2078" s="206" t="s">
        <v>2704</v>
      </c>
      <c r="D2078" s="206" t="s">
        <v>3412</v>
      </c>
      <c r="E2078" s="207" t="s">
        <v>2415</v>
      </c>
      <c r="F2078" s="207" t="s">
        <v>2502</v>
      </c>
      <c r="G2078" s="352" t="n">
        <v>0.1485</v>
      </c>
      <c r="H2078" s="253" t="n">
        <f aca="false">VLOOKUP(B2078,'CMP-SIN-SD-10-2023'!A:D,4,0)</f>
        <v>22.17</v>
      </c>
      <c r="I2078" s="253" t="s">
        <v>2417</v>
      </c>
      <c r="J2078" s="220" t="n">
        <f aca="false">TRUNC((H2078*G2078),2)</f>
        <v>3.29</v>
      </c>
      <c r="M2078" s="220" t="n">
        <f aca="false">VLOOKUP(B2078,'CMP-SIN-SD-10-2023'!A:D,4,0)</f>
        <v>22.17</v>
      </c>
      <c r="N2078" s="220" t="n">
        <f aca="false">M2078=H2078</f>
        <v>1</v>
      </c>
      <c r="P2078" s="333" t="s">
        <v>2418</v>
      </c>
    </row>
    <row r="2079" customFormat="false" ht="30" hidden="false" customHeight="false" outlineLevel="0" collapsed="false">
      <c r="A2079" s="351" t="n">
        <f aca="false">IF(O2079&lt;&gt;0,O2079,A2078)</f>
        <v>94495</v>
      </c>
      <c r="B2079" s="205" t="n">
        <v>88267</v>
      </c>
      <c r="C2079" s="206" t="s">
        <v>2704</v>
      </c>
      <c r="D2079" s="206" t="s">
        <v>2927</v>
      </c>
      <c r="E2079" s="207" t="s">
        <v>2415</v>
      </c>
      <c r="F2079" s="207" t="s">
        <v>2502</v>
      </c>
      <c r="G2079" s="352" t="n">
        <v>0.1485</v>
      </c>
      <c r="H2079" s="253" t="n">
        <f aca="false">VLOOKUP(B2079,'CMP-SIN-SD-10-2023'!A:D,4,0)</f>
        <v>28.78</v>
      </c>
      <c r="I2079" s="253" t="s">
        <v>2417</v>
      </c>
      <c r="J2079" s="220" t="n">
        <f aca="false">TRUNC((H2079*G2079),2)</f>
        <v>4.27</v>
      </c>
      <c r="M2079" s="220" t="n">
        <f aca="false">VLOOKUP(B2079,'CMP-SIN-SD-10-2023'!A:D,4,0)</f>
        <v>28.78</v>
      </c>
      <c r="N2079" s="220" t="n">
        <f aca="false">M2079=H2079</f>
        <v>1</v>
      </c>
      <c r="P2079" s="333" t="s">
        <v>2418</v>
      </c>
    </row>
    <row r="2080" customFormat="false" ht="15" hidden="false" customHeight="false" outlineLevel="0" collapsed="false">
      <c r="A2080" s="351" t="n">
        <f aca="false">IF(O2080&lt;&gt;0,O2080,A2079)</f>
        <v>94495</v>
      </c>
      <c r="B2080" s="205" t="n">
        <v>3148</v>
      </c>
      <c r="C2080" s="206" t="s">
        <v>2704</v>
      </c>
      <c r="D2080" s="206" t="s">
        <v>3611</v>
      </c>
      <c r="E2080" s="207" t="s">
        <v>2415</v>
      </c>
      <c r="F2080" s="207" t="s">
        <v>2430</v>
      </c>
      <c r="G2080" s="352" t="n">
        <v>0.0132</v>
      </c>
      <c r="H2080" s="253" t="n">
        <f aca="false">VLOOKUP(B2080,'INS-SIN-SD-10-2023'!A:D,4,0)</f>
        <v>14.6</v>
      </c>
      <c r="I2080" s="253" t="s">
        <v>2417</v>
      </c>
      <c r="J2080" s="220" t="n">
        <f aca="false">TRUNC((H2080*G2080),2)</f>
        <v>0.19</v>
      </c>
      <c r="M2080" s="220" t="n">
        <f aca="false">VLOOKUP(B2080,'INS-SIN-SD-10-2023'!A:D,4,0)</f>
        <v>14.6</v>
      </c>
      <c r="N2080" s="220" t="n">
        <f aca="false">M2080=H2080</f>
        <v>1</v>
      </c>
      <c r="P2080" s="333" t="s">
        <v>2492</v>
      </c>
    </row>
    <row r="2081" customFormat="false" ht="30" hidden="false" customHeight="false" outlineLevel="0" collapsed="false">
      <c r="A2081" s="351" t="n">
        <f aca="false">IF(O2081&lt;&gt;0,O2081,A2080)</f>
        <v>94495</v>
      </c>
      <c r="B2081" s="205" t="n">
        <v>6019</v>
      </c>
      <c r="C2081" s="206" t="s">
        <v>2704</v>
      </c>
      <c r="D2081" s="206" t="s">
        <v>3620</v>
      </c>
      <c r="E2081" s="207" t="s">
        <v>2415</v>
      </c>
      <c r="F2081" s="207" t="s">
        <v>2430</v>
      </c>
      <c r="G2081" s="352" t="n">
        <v>1</v>
      </c>
      <c r="H2081" s="253" t="n">
        <f aca="false">VLOOKUP(B2081,'INS-SIN-SD-10-2023'!A:D,4,0)</f>
        <v>73.75</v>
      </c>
      <c r="I2081" s="253" t="s">
        <v>2417</v>
      </c>
      <c r="J2081" s="220" t="n">
        <f aca="false">TRUNC((H2081*G2081),2)</f>
        <v>73.75</v>
      </c>
      <c r="M2081" s="220" t="n">
        <f aca="false">VLOOKUP(B2081,'INS-SIN-SD-10-2023'!A:D,4,0)</f>
        <v>73.75</v>
      </c>
      <c r="N2081" s="220" t="n">
        <f aca="false">M2081=H2081</f>
        <v>1</v>
      </c>
      <c r="P2081" s="333" t="s">
        <v>2492</v>
      </c>
    </row>
    <row r="2082" customFormat="false" ht="30" hidden="false" customHeight="false" outlineLevel="0" collapsed="false">
      <c r="A2082" s="353" t="n">
        <v>94496</v>
      </c>
      <c r="B2082" s="354" t="s">
        <v>2411</v>
      </c>
      <c r="C2082" s="355" t="s">
        <v>3621</v>
      </c>
      <c r="D2082" s="355" t="s">
        <v>2743</v>
      </c>
      <c r="E2082" s="356" t="s">
        <v>2430</v>
      </c>
      <c r="F2082" s="356" t="s">
        <v>2415</v>
      </c>
      <c r="G2082" s="357" t="s">
        <v>2416</v>
      </c>
      <c r="H2082" s="358" t="s">
        <v>2417</v>
      </c>
      <c r="I2082" s="350" t="n">
        <f aca="false">SUMIF(A:A,A2082,J:J)</f>
        <v>111.05</v>
      </c>
      <c r="K2082" s="220" t="n">
        <f aca="false">VLOOKUP(A2082,'CMP-SIN-SD-10-2023'!A:D,4,0)</f>
        <v>111.05</v>
      </c>
      <c r="L2082" s="220" t="n">
        <f aca="false">K2082=I2082</f>
        <v>1</v>
      </c>
      <c r="P2082" s="333" t="s">
        <v>2418</v>
      </c>
    </row>
    <row r="2083" customFormat="false" ht="30" hidden="false" customHeight="false" outlineLevel="0" collapsed="false">
      <c r="A2083" s="351" t="n">
        <f aca="false">IF(O2083&lt;&gt;0,O2083,A2082)</f>
        <v>94496</v>
      </c>
      <c r="B2083" s="205" t="n">
        <v>88248</v>
      </c>
      <c r="C2083" s="206" t="s">
        <v>2743</v>
      </c>
      <c r="D2083" s="206" t="s">
        <v>3412</v>
      </c>
      <c r="E2083" s="207" t="s">
        <v>2415</v>
      </c>
      <c r="F2083" s="207" t="s">
        <v>2502</v>
      </c>
      <c r="G2083" s="352" t="n">
        <v>0.2021</v>
      </c>
      <c r="H2083" s="253" t="n">
        <f aca="false">VLOOKUP(B2083,'CMP-SIN-SD-10-2023'!A:D,4,0)</f>
        <v>22.17</v>
      </c>
      <c r="I2083" s="253" t="s">
        <v>2417</v>
      </c>
      <c r="J2083" s="220" t="n">
        <f aca="false">TRUNC((H2083*G2083),2)</f>
        <v>4.48</v>
      </c>
      <c r="M2083" s="220" t="n">
        <f aca="false">VLOOKUP(B2083,'CMP-SIN-SD-10-2023'!A:D,4,0)</f>
        <v>22.17</v>
      </c>
      <c r="N2083" s="220" t="n">
        <f aca="false">M2083=H2083</f>
        <v>1</v>
      </c>
      <c r="P2083" s="333" t="s">
        <v>2418</v>
      </c>
    </row>
    <row r="2084" customFormat="false" ht="30" hidden="false" customHeight="false" outlineLevel="0" collapsed="false">
      <c r="A2084" s="351" t="n">
        <f aca="false">IF(O2084&lt;&gt;0,O2084,A2083)</f>
        <v>94496</v>
      </c>
      <c r="B2084" s="205" t="n">
        <v>88267</v>
      </c>
      <c r="C2084" s="206" t="s">
        <v>2743</v>
      </c>
      <c r="D2084" s="206" t="s">
        <v>2927</v>
      </c>
      <c r="E2084" s="207" t="s">
        <v>2415</v>
      </c>
      <c r="F2084" s="207" t="s">
        <v>2502</v>
      </c>
      <c r="G2084" s="352" t="n">
        <v>0.2021</v>
      </c>
      <c r="H2084" s="253" t="n">
        <f aca="false">VLOOKUP(B2084,'CMP-SIN-SD-10-2023'!A:D,4,0)</f>
        <v>28.78</v>
      </c>
      <c r="I2084" s="253" t="s">
        <v>2417</v>
      </c>
      <c r="J2084" s="220" t="n">
        <f aca="false">TRUNC((H2084*G2084),2)</f>
        <v>5.81</v>
      </c>
      <c r="M2084" s="220" t="n">
        <f aca="false">VLOOKUP(B2084,'CMP-SIN-SD-10-2023'!A:D,4,0)</f>
        <v>28.78</v>
      </c>
      <c r="N2084" s="220" t="n">
        <f aca="false">M2084=H2084</f>
        <v>1</v>
      </c>
      <c r="P2084" s="333" t="s">
        <v>2418</v>
      </c>
    </row>
    <row r="2085" customFormat="false" ht="15" hidden="false" customHeight="false" outlineLevel="0" collapsed="false">
      <c r="A2085" s="351" t="n">
        <f aca="false">IF(O2085&lt;&gt;0,O2085,A2084)</f>
        <v>94496</v>
      </c>
      <c r="B2085" s="205" t="n">
        <v>3148</v>
      </c>
      <c r="C2085" s="206" t="s">
        <v>2743</v>
      </c>
      <c r="D2085" s="206" t="s">
        <v>3611</v>
      </c>
      <c r="E2085" s="207" t="s">
        <v>2415</v>
      </c>
      <c r="F2085" s="207" t="s">
        <v>2430</v>
      </c>
      <c r="G2085" s="352" t="n">
        <v>0.0168</v>
      </c>
      <c r="H2085" s="253" t="n">
        <f aca="false">VLOOKUP(B2085,'INS-SIN-SD-10-2023'!A:D,4,0)</f>
        <v>14.6</v>
      </c>
      <c r="I2085" s="253" t="s">
        <v>2417</v>
      </c>
      <c r="J2085" s="220" t="n">
        <f aca="false">TRUNC((H2085*G2085),2)</f>
        <v>0.24</v>
      </c>
      <c r="M2085" s="220" t="n">
        <f aca="false">VLOOKUP(B2085,'INS-SIN-SD-10-2023'!A:D,4,0)</f>
        <v>14.6</v>
      </c>
      <c r="N2085" s="220" t="n">
        <f aca="false">M2085=H2085</f>
        <v>1</v>
      </c>
      <c r="P2085" s="333" t="s">
        <v>2492</v>
      </c>
    </row>
    <row r="2086" customFormat="false" ht="30" hidden="false" customHeight="false" outlineLevel="0" collapsed="false">
      <c r="A2086" s="351" t="n">
        <f aca="false">IF(O2086&lt;&gt;0,O2086,A2085)</f>
        <v>94496</v>
      </c>
      <c r="B2086" s="205" t="n">
        <v>6017</v>
      </c>
      <c r="C2086" s="206" t="s">
        <v>2743</v>
      </c>
      <c r="D2086" s="206" t="s">
        <v>3622</v>
      </c>
      <c r="E2086" s="207" t="s">
        <v>2415</v>
      </c>
      <c r="F2086" s="207" t="s">
        <v>2430</v>
      </c>
      <c r="G2086" s="352" t="n">
        <v>1</v>
      </c>
      <c r="H2086" s="253" t="n">
        <f aca="false">VLOOKUP(B2086,'INS-SIN-SD-10-2023'!A:D,4,0)</f>
        <v>100.52</v>
      </c>
      <c r="I2086" s="253" t="s">
        <v>2417</v>
      </c>
      <c r="J2086" s="220" t="n">
        <f aca="false">TRUNC((H2086*G2086),2)</f>
        <v>100.52</v>
      </c>
      <c r="M2086" s="220" t="n">
        <f aca="false">VLOOKUP(B2086,'INS-SIN-SD-10-2023'!A:D,4,0)</f>
        <v>100.52</v>
      </c>
      <c r="N2086" s="220" t="n">
        <f aca="false">M2086=H2086</f>
        <v>1</v>
      </c>
      <c r="P2086" s="333" t="s">
        <v>2492</v>
      </c>
    </row>
    <row r="2087" customFormat="false" ht="30" hidden="false" customHeight="false" outlineLevel="0" collapsed="false">
      <c r="A2087" s="353" t="n">
        <v>94497</v>
      </c>
      <c r="B2087" s="354" t="s">
        <v>2411</v>
      </c>
      <c r="C2087" s="355" t="s">
        <v>3623</v>
      </c>
      <c r="D2087" s="355" t="s">
        <v>2743</v>
      </c>
      <c r="E2087" s="356" t="s">
        <v>2430</v>
      </c>
      <c r="F2087" s="356" t="s">
        <v>2415</v>
      </c>
      <c r="G2087" s="357" t="s">
        <v>2416</v>
      </c>
      <c r="H2087" s="358" t="s">
        <v>2417</v>
      </c>
      <c r="I2087" s="350" t="n">
        <f aca="false">SUMIF(A:A,A2087,J:J)</f>
        <v>140.58</v>
      </c>
      <c r="K2087" s="220" t="n">
        <f aca="false">VLOOKUP(A2087,'CMP-SIN-SD-10-2023'!A:D,4,0)</f>
        <v>140.58</v>
      </c>
      <c r="L2087" s="220" t="n">
        <f aca="false">K2087=I2087</f>
        <v>1</v>
      </c>
      <c r="P2087" s="333" t="s">
        <v>2418</v>
      </c>
    </row>
    <row r="2088" customFormat="false" ht="30" hidden="false" customHeight="false" outlineLevel="0" collapsed="false">
      <c r="A2088" s="351" t="n">
        <f aca="false">IF(O2088&lt;&gt;0,O2088,A2087)</f>
        <v>94497</v>
      </c>
      <c r="B2088" s="205" t="n">
        <v>88248</v>
      </c>
      <c r="C2088" s="206" t="s">
        <v>2743</v>
      </c>
      <c r="D2088" s="206" t="s">
        <v>3412</v>
      </c>
      <c r="E2088" s="207" t="s">
        <v>2415</v>
      </c>
      <c r="F2088" s="207" t="s">
        <v>2502</v>
      </c>
      <c r="G2088" s="352" t="n">
        <v>0.2633</v>
      </c>
      <c r="H2088" s="253" t="n">
        <f aca="false">VLOOKUP(B2088,'CMP-SIN-SD-10-2023'!A:D,4,0)</f>
        <v>22.17</v>
      </c>
      <c r="I2088" s="253" t="s">
        <v>2417</v>
      </c>
      <c r="J2088" s="220" t="n">
        <f aca="false">TRUNC((H2088*G2088),2)</f>
        <v>5.83</v>
      </c>
      <c r="M2088" s="220" t="n">
        <f aca="false">VLOOKUP(B2088,'CMP-SIN-SD-10-2023'!A:D,4,0)</f>
        <v>22.17</v>
      </c>
      <c r="N2088" s="220" t="n">
        <f aca="false">M2088=H2088</f>
        <v>1</v>
      </c>
      <c r="P2088" s="333" t="s">
        <v>2418</v>
      </c>
    </row>
    <row r="2089" customFormat="false" ht="30" hidden="false" customHeight="false" outlineLevel="0" collapsed="false">
      <c r="A2089" s="351" t="n">
        <f aca="false">IF(O2089&lt;&gt;0,O2089,A2088)</f>
        <v>94497</v>
      </c>
      <c r="B2089" s="205" t="n">
        <v>88267</v>
      </c>
      <c r="C2089" s="206" t="s">
        <v>2743</v>
      </c>
      <c r="D2089" s="206" t="s">
        <v>2927</v>
      </c>
      <c r="E2089" s="207" t="s">
        <v>2415</v>
      </c>
      <c r="F2089" s="207" t="s">
        <v>2502</v>
      </c>
      <c r="G2089" s="352" t="n">
        <v>0.2633</v>
      </c>
      <c r="H2089" s="253" t="n">
        <f aca="false">VLOOKUP(B2089,'CMP-SIN-SD-10-2023'!A:D,4,0)</f>
        <v>28.78</v>
      </c>
      <c r="I2089" s="253" t="s">
        <v>2417</v>
      </c>
      <c r="J2089" s="220" t="n">
        <f aca="false">TRUNC((H2089*G2089),2)</f>
        <v>7.57</v>
      </c>
      <c r="M2089" s="220" t="n">
        <f aca="false">VLOOKUP(B2089,'CMP-SIN-SD-10-2023'!A:D,4,0)</f>
        <v>28.78</v>
      </c>
      <c r="N2089" s="220" t="n">
        <f aca="false">M2089=H2089</f>
        <v>1</v>
      </c>
      <c r="P2089" s="333" t="s">
        <v>2418</v>
      </c>
    </row>
    <row r="2090" customFormat="false" ht="15" hidden="false" customHeight="false" outlineLevel="0" collapsed="false">
      <c r="A2090" s="351" t="n">
        <f aca="false">IF(O2090&lt;&gt;0,O2090,A2089)</f>
        <v>94497</v>
      </c>
      <c r="B2090" s="205" t="n">
        <v>3148</v>
      </c>
      <c r="C2090" s="206" t="s">
        <v>2743</v>
      </c>
      <c r="D2090" s="206" t="s">
        <v>3611</v>
      </c>
      <c r="E2090" s="207" t="s">
        <v>2415</v>
      </c>
      <c r="F2090" s="207" t="s">
        <v>2430</v>
      </c>
      <c r="G2090" s="352" t="n">
        <v>0.0192</v>
      </c>
      <c r="H2090" s="253" t="n">
        <f aca="false">VLOOKUP(B2090,'INS-SIN-SD-10-2023'!A:D,4,0)</f>
        <v>14.6</v>
      </c>
      <c r="I2090" s="253" t="s">
        <v>2417</v>
      </c>
      <c r="J2090" s="220" t="n">
        <f aca="false">TRUNC((H2090*G2090),2)</f>
        <v>0.28</v>
      </c>
      <c r="M2090" s="220" t="n">
        <f aca="false">VLOOKUP(B2090,'INS-SIN-SD-10-2023'!A:D,4,0)</f>
        <v>14.6</v>
      </c>
      <c r="N2090" s="220" t="n">
        <f aca="false">M2090=H2090</f>
        <v>1</v>
      </c>
      <c r="P2090" s="333" t="s">
        <v>2492</v>
      </c>
    </row>
    <row r="2091" customFormat="false" ht="30" hidden="false" customHeight="false" outlineLevel="0" collapsed="false">
      <c r="A2091" s="351" t="n">
        <f aca="false">IF(O2091&lt;&gt;0,O2091,A2090)</f>
        <v>94497</v>
      </c>
      <c r="B2091" s="205" t="n">
        <v>6010</v>
      </c>
      <c r="C2091" s="206" t="s">
        <v>2743</v>
      </c>
      <c r="D2091" s="206" t="s">
        <v>3624</v>
      </c>
      <c r="E2091" s="207" t="s">
        <v>2415</v>
      </c>
      <c r="F2091" s="207" t="s">
        <v>2430</v>
      </c>
      <c r="G2091" s="352" t="n">
        <v>1</v>
      </c>
      <c r="H2091" s="253" t="n">
        <f aca="false">VLOOKUP(B2091,'INS-SIN-SD-10-2023'!A:D,4,0)</f>
        <v>126.9</v>
      </c>
      <c r="I2091" s="253" t="s">
        <v>2417</v>
      </c>
      <c r="J2091" s="220" t="n">
        <f aca="false">TRUNC((H2091*G2091),2)</f>
        <v>126.9</v>
      </c>
      <c r="M2091" s="220" t="n">
        <f aca="false">VLOOKUP(B2091,'INS-SIN-SD-10-2023'!A:D,4,0)</f>
        <v>126.9</v>
      </c>
      <c r="N2091" s="220" t="n">
        <f aca="false">M2091=H2091</f>
        <v>1</v>
      </c>
      <c r="P2091" s="333" t="s">
        <v>2492</v>
      </c>
    </row>
    <row r="2092" customFormat="false" ht="30" hidden="false" customHeight="false" outlineLevel="0" collapsed="false">
      <c r="A2092" s="353" t="n">
        <v>86884</v>
      </c>
      <c r="B2092" s="354" t="s">
        <v>2411</v>
      </c>
      <c r="C2092" s="355" t="s">
        <v>3559</v>
      </c>
      <c r="D2092" s="355" t="s">
        <v>3625</v>
      </c>
      <c r="E2092" s="356" t="s">
        <v>2430</v>
      </c>
      <c r="F2092" s="356" t="s">
        <v>2415</v>
      </c>
      <c r="G2092" s="357" t="s">
        <v>2416</v>
      </c>
      <c r="H2092" s="358" t="s">
        <v>2417</v>
      </c>
      <c r="I2092" s="350" t="n">
        <f aca="false">SUMIF(A:A,A2092,J:J)</f>
        <v>10.89</v>
      </c>
      <c r="K2092" s="220" t="n">
        <f aca="false">VLOOKUP(A2092,'CMP-SIN-SD-10-2023'!A:D,4,0)</f>
        <v>10.89</v>
      </c>
      <c r="L2092" s="220" t="n">
        <f aca="false">K2092=I2092</f>
        <v>1</v>
      </c>
      <c r="P2092" s="333" t="s">
        <v>2418</v>
      </c>
    </row>
    <row r="2093" customFormat="false" ht="30" hidden="false" customHeight="false" outlineLevel="0" collapsed="false">
      <c r="A2093" s="351" t="n">
        <f aca="false">IF(O2093&lt;&gt;0,O2093,A2092)</f>
        <v>86884</v>
      </c>
      <c r="B2093" s="205" t="n">
        <v>88267</v>
      </c>
      <c r="C2093" s="206" t="s">
        <v>3625</v>
      </c>
      <c r="D2093" s="206" t="s">
        <v>2927</v>
      </c>
      <c r="E2093" s="207" t="s">
        <v>2415</v>
      </c>
      <c r="F2093" s="207" t="s">
        <v>2502</v>
      </c>
      <c r="G2093" s="352" t="n">
        <v>0.1525</v>
      </c>
      <c r="H2093" s="253" t="n">
        <f aca="false">VLOOKUP(B2093,'CMP-SIN-SD-10-2023'!A:D,4,0)</f>
        <v>28.78</v>
      </c>
      <c r="I2093" s="253" t="s">
        <v>2417</v>
      </c>
      <c r="J2093" s="220" t="n">
        <f aca="false">TRUNC((H2093*G2093),2)</f>
        <v>4.38</v>
      </c>
      <c r="M2093" s="220" t="n">
        <f aca="false">VLOOKUP(B2093,'CMP-SIN-SD-10-2023'!A:D,4,0)</f>
        <v>28.78</v>
      </c>
      <c r="N2093" s="220" t="n">
        <f aca="false">M2093=H2093</f>
        <v>1</v>
      </c>
      <c r="P2093" s="333" t="s">
        <v>2418</v>
      </c>
    </row>
    <row r="2094" customFormat="false" ht="15" hidden="false" customHeight="false" outlineLevel="0" collapsed="false">
      <c r="A2094" s="351" t="n">
        <f aca="false">IF(O2094&lt;&gt;0,O2094,A2093)</f>
        <v>86884</v>
      </c>
      <c r="B2094" s="205" t="n">
        <v>88316</v>
      </c>
      <c r="C2094" s="206" t="s">
        <v>3625</v>
      </c>
      <c r="D2094" s="206" t="s">
        <v>2512</v>
      </c>
      <c r="E2094" s="207" t="s">
        <v>2415</v>
      </c>
      <c r="F2094" s="207" t="s">
        <v>2502</v>
      </c>
      <c r="G2094" s="352" t="n">
        <v>0.0481</v>
      </c>
      <c r="H2094" s="253" t="n">
        <f aca="false">VLOOKUP(B2094,'CMP-SIN-SD-10-2023'!A:D,4,0)</f>
        <v>21.91</v>
      </c>
      <c r="I2094" s="253" t="s">
        <v>2417</v>
      </c>
      <c r="J2094" s="220" t="n">
        <f aca="false">TRUNC((H2094*G2094),2)</f>
        <v>1.05</v>
      </c>
      <c r="M2094" s="220" t="n">
        <f aca="false">VLOOKUP(B2094,'CMP-SIN-SD-10-2023'!A:D,4,0)</f>
        <v>21.91</v>
      </c>
      <c r="N2094" s="220" t="n">
        <f aca="false">M2094=H2094</f>
        <v>1</v>
      </c>
      <c r="P2094" s="333" t="s">
        <v>2418</v>
      </c>
    </row>
    <row r="2095" customFormat="false" ht="30" hidden="false" customHeight="false" outlineLevel="0" collapsed="false">
      <c r="A2095" s="351" t="n">
        <f aca="false">IF(O2095&lt;&gt;0,O2095,A2094)</f>
        <v>86884</v>
      </c>
      <c r="B2095" s="205" t="n">
        <v>6141</v>
      </c>
      <c r="C2095" s="206" t="s">
        <v>3625</v>
      </c>
      <c r="D2095" s="206" t="s">
        <v>3626</v>
      </c>
      <c r="E2095" s="207" t="s">
        <v>2415</v>
      </c>
      <c r="F2095" s="207" t="s">
        <v>2430</v>
      </c>
      <c r="G2095" s="352" t="n">
        <v>1</v>
      </c>
      <c r="H2095" s="253" t="n">
        <f aca="false">VLOOKUP(B2095,'INS-SIN-SD-10-2023'!A:D,4,0)</f>
        <v>5.38</v>
      </c>
      <c r="I2095" s="253" t="s">
        <v>2417</v>
      </c>
      <c r="J2095" s="220" t="n">
        <f aca="false">TRUNC((H2095*G2095),2)</f>
        <v>5.38</v>
      </c>
      <c r="M2095" s="220" t="n">
        <f aca="false">VLOOKUP(B2095,'INS-SIN-SD-10-2023'!A:D,4,0)</f>
        <v>5.38</v>
      </c>
      <c r="N2095" s="220" t="n">
        <f aca="false">M2095=H2095</f>
        <v>1</v>
      </c>
      <c r="P2095" s="333" t="s">
        <v>2492</v>
      </c>
    </row>
    <row r="2096" customFormat="false" ht="15" hidden="false" customHeight="false" outlineLevel="0" collapsed="false">
      <c r="A2096" s="351" t="n">
        <f aca="false">IF(O2096&lt;&gt;0,O2096,A2095)</f>
        <v>86884</v>
      </c>
      <c r="B2096" s="205" t="n">
        <v>3146</v>
      </c>
      <c r="C2096" s="206" t="s">
        <v>3625</v>
      </c>
      <c r="D2096" s="206" t="s">
        <v>3326</v>
      </c>
      <c r="E2096" s="207" t="s">
        <v>2415</v>
      </c>
      <c r="F2096" s="207" t="s">
        <v>2430</v>
      </c>
      <c r="G2096" s="352" t="n">
        <v>0.021</v>
      </c>
      <c r="H2096" s="253" t="n">
        <f aca="false">VLOOKUP(B2096,'INS-SIN-SD-10-2023'!A:D,4,0)</f>
        <v>3.96</v>
      </c>
      <c r="I2096" s="253" t="s">
        <v>2417</v>
      </c>
      <c r="J2096" s="220" t="n">
        <f aca="false">TRUNC((H2096*G2096),2)</f>
        <v>0.08</v>
      </c>
      <c r="M2096" s="220" t="n">
        <f aca="false">VLOOKUP(B2096,'INS-SIN-SD-10-2023'!A:D,4,0)</f>
        <v>3.96</v>
      </c>
      <c r="N2096" s="220" t="n">
        <f aca="false">M2096=H2096</f>
        <v>1</v>
      </c>
      <c r="P2096" s="333" t="s">
        <v>2492</v>
      </c>
    </row>
    <row r="2097" customFormat="false" ht="30" hidden="false" customHeight="false" outlineLevel="0" collapsed="false">
      <c r="A2097" s="353" t="n">
        <v>86886</v>
      </c>
      <c r="B2097" s="354" t="s">
        <v>2411</v>
      </c>
      <c r="C2097" s="355" t="s">
        <v>3627</v>
      </c>
      <c r="D2097" s="355" t="s">
        <v>2676</v>
      </c>
      <c r="E2097" s="356" t="s">
        <v>2430</v>
      </c>
      <c r="F2097" s="356" t="s">
        <v>2415</v>
      </c>
      <c r="G2097" s="357" t="s">
        <v>2416</v>
      </c>
      <c r="H2097" s="358" t="s">
        <v>2417</v>
      </c>
      <c r="I2097" s="350" t="n">
        <f aca="false">SUMIF(A:A,A2097,J:J)</f>
        <v>42.77</v>
      </c>
      <c r="K2097" s="220" t="n">
        <f aca="false">VLOOKUP(A2097,'CMP-SIN-SD-10-2023'!A:D,4,0)</f>
        <v>42.77</v>
      </c>
      <c r="L2097" s="220" t="n">
        <f aca="false">K2097=I2097</f>
        <v>1</v>
      </c>
      <c r="P2097" s="333" t="s">
        <v>2418</v>
      </c>
    </row>
    <row r="2098" customFormat="false" ht="30" hidden="false" customHeight="false" outlineLevel="0" collapsed="false">
      <c r="A2098" s="351" t="n">
        <f aca="false">IF(O2098&lt;&gt;0,O2098,A2097)</f>
        <v>86886</v>
      </c>
      <c r="B2098" s="205" t="n">
        <v>88267</v>
      </c>
      <c r="C2098" s="206" t="s">
        <v>2676</v>
      </c>
      <c r="D2098" s="206" t="s">
        <v>2927</v>
      </c>
      <c r="E2098" s="207" t="s">
        <v>2415</v>
      </c>
      <c r="F2098" s="207" t="s">
        <v>2502</v>
      </c>
      <c r="G2098" s="352" t="n">
        <v>0.1525</v>
      </c>
      <c r="H2098" s="253" t="n">
        <f aca="false">VLOOKUP(B2098,'CMP-SIN-SD-10-2023'!A:D,4,0)</f>
        <v>28.78</v>
      </c>
      <c r="I2098" s="253" t="s">
        <v>2417</v>
      </c>
      <c r="J2098" s="220" t="n">
        <f aca="false">TRUNC((H2098*G2098),2)</f>
        <v>4.38</v>
      </c>
      <c r="M2098" s="220" t="n">
        <f aca="false">VLOOKUP(B2098,'CMP-SIN-SD-10-2023'!A:D,4,0)</f>
        <v>28.78</v>
      </c>
      <c r="N2098" s="220" t="n">
        <f aca="false">M2098=H2098</f>
        <v>1</v>
      </c>
      <c r="P2098" s="333" t="s">
        <v>2418</v>
      </c>
    </row>
    <row r="2099" customFormat="false" ht="15" hidden="false" customHeight="false" outlineLevel="0" collapsed="false">
      <c r="A2099" s="351" t="n">
        <f aca="false">IF(O2099&lt;&gt;0,O2099,A2098)</f>
        <v>86886</v>
      </c>
      <c r="B2099" s="205" t="n">
        <v>88316</v>
      </c>
      <c r="C2099" s="206" t="s">
        <v>2676</v>
      </c>
      <c r="D2099" s="206" t="s">
        <v>2512</v>
      </c>
      <c r="E2099" s="207" t="s">
        <v>2415</v>
      </c>
      <c r="F2099" s="207" t="s">
        <v>2502</v>
      </c>
      <c r="G2099" s="352" t="n">
        <v>0.0481</v>
      </c>
      <c r="H2099" s="253" t="n">
        <f aca="false">VLOOKUP(B2099,'CMP-SIN-SD-10-2023'!A:D,4,0)</f>
        <v>21.91</v>
      </c>
      <c r="I2099" s="253" t="s">
        <v>2417</v>
      </c>
      <c r="J2099" s="220" t="n">
        <f aca="false">TRUNC((H2099*G2099),2)</f>
        <v>1.05</v>
      </c>
      <c r="M2099" s="220" t="n">
        <f aca="false">VLOOKUP(B2099,'CMP-SIN-SD-10-2023'!A:D,4,0)</f>
        <v>21.91</v>
      </c>
      <c r="N2099" s="220" t="n">
        <f aca="false">M2099=H2099</f>
        <v>1</v>
      </c>
      <c r="P2099" s="333" t="s">
        <v>2418</v>
      </c>
    </row>
    <row r="2100" customFormat="false" ht="15" hidden="false" customHeight="false" outlineLevel="0" collapsed="false">
      <c r="A2100" s="351" t="n">
        <f aca="false">IF(O2100&lt;&gt;0,O2100,A2099)</f>
        <v>86886</v>
      </c>
      <c r="B2100" s="205" t="n">
        <v>11683</v>
      </c>
      <c r="C2100" s="206" t="s">
        <v>2676</v>
      </c>
      <c r="D2100" s="206" t="s">
        <v>3628</v>
      </c>
      <c r="E2100" s="207" t="s">
        <v>2415</v>
      </c>
      <c r="F2100" s="207" t="s">
        <v>2430</v>
      </c>
      <c r="G2100" s="352" t="n">
        <v>1</v>
      </c>
      <c r="H2100" s="253" t="n">
        <f aca="false">VLOOKUP(B2100,'INS-SIN-SD-10-2023'!A:D,4,0)</f>
        <v>37.26</v>
      </c>
      <c r="I2100" s="253" t="s">
        <v>2417</v>
      </c>
      <c r="J2100" s="220" t="n">
        <f aca="false">TRUNC((H2100*G2100),2)</f>
        <v>37.26</v>
      </c>
      <c r="M2100" s="220" t="n">
        <f aca="false">VLOOKUP(B2100,'INS-SIN-SD-10-2023'!A:D,4,0)</f>
        <v>37.26</v>
      </c>
      <c r="N2100" s="220" t="n">
        <f aca="false">M2100=H2100</f>
        <v>1</v>
      </c>
      <c r="P2100" s="333" t="s">
        <v>2492</v>
      </c>
    </row>
    <row r="2101" customFormat="false" ht="15" hidden="false" customHeight="false" outlineLevel="0" collapsed="false">
      <c r="A2101" s="351" t="n">
        <f aca="false">IF(O2101&lt;&gt;0,O2101,A2100)</f>
        <v>86886</v>
      </c>
      <c r="B2101" s="205" t="n">
        <v>3146</v>
      </c>
      <c r="C2101" s="206" t="s">
        <v>2676</v>
      </c>
      <c r="D2101" s="206" t="s">
        <v>3326</v>
      </c>
      <c r="E2101" s="207" t="s">
        <v>2415</v>
      </c>
      <c r="F2101" s="207" t="s">
        <v>2430</v>
      </c>
      <c r="G2101" s="352" t="n">
        <v>0.021</v>
      </c>
      <c r="H2101" s="253" t="n">
        <f aca="false">VLOOKUP(B2101,'INS-SIN-SD-10-2023'!A:D,4,0)</f>
        <v>3.96</v>
      </c>
      <c r="I2101" s="253" t="s">
        <v>2417</v>
      </c>
      <c r="J2101" s="220" t="n">
        <f aca="false">TRUNC((H2101*G2101),2)</f>
        <v>0.08</v>
      </c>
      <c r="M2101" s="220" t="n">
        <f aca="false">VLOOKUP(B2101,'INS-SIN-SD-10-2023'!A:D,4,0)</f>
        <v>3.96</v>
      </c>
      <c r="N2101" s="220" t="n">
        <f aca="false">M2101=H2101</f>
        <v>1</v>
      </c>
      <c r="P2101" s="333" t="s">
        <v>2492</v>
      </c>
    </row>
    <row r="2102" customFormat="false" ht="30" hidden="false" customHeight="false" outlineLevel="0" collapsed="false">
      <c r="A2102" s="353" t="n">
        <v>100860</v>
      </c>
      <c r="B2102" s="354" t="s">
        <v>2411</v>
      </c>
      <c r="C2102" s="355" t="s">
        <v>2544</v>
      </c>
      <c r="D2102" s="355" t="s">
        <v>2917</v>
      </c>
      <c r="E2102" s="356" t="s">
        <v>2430</v>
      </c>
      <c r="F2102" s="356" t="s">
        <v>2415</v>
      </c>
      <c r="G2102" s="357" t="s">
        <v>2416</v>
      </c>
      <c r="H2102" s="358" t="s">
        <v>2417</v>
      </c>
      <c r="I2102" s="350" t="n">
        <f aca="false">SUMIF(A:A,A2102,J:J)</f>
        <v>110.44</v>
      </c>
      <c r="K2102" s="220" t="n">
        <f aca="false">VLOOKUP(A2102,'CMP-SIN-SD-10-2023'!A:D,4,0)</f>
        <v>110.44</v>
      </c>
      <c r="L2102" s="220" t="n">
        <f aca="false">K2102=I2102</f>
        <v>1</v>
      </c>
      <c r="P2102" s="333" t="s">
        <v>2418</v>
      </c>
    </row>
    <row r="2103" customFormat="false" ht="30" hidden="false" customHeight="false" outlineLevel="0" collapsed="false">
      <c r="A2103" s="351" t="n">
        <f aca="false">IF(O2103&lt;&gt;0,O2103,A2102)</f>
        <v>100860</v>
      </c>
      <c r="B2103" s="205" t="n">
        <v>88267</v>
      </c>
      <c r="C2103" s="206" t="s">
        <v>2917</v>
      </c>
      <c r="D2103" s="206" t="s">
        <v>2927</v>
      </c>
      <c r="E2103" s="207" t="s">
        <v>2415</v>
      </c>
      <c r="F2103" s="207" t="s">
        <v>2502</v>
      </c>
      <c r="G2103" s="352" t="n">
        <v>0.4467</v>
      </c>
      <c r="H2103" s="253" t="n">
        <f aca="false">VLOOKUP(B2103,'CMP-SIN-SD-10-2023'!A:D,4,0)</f>
        <v>28.78</v>
      </c>
      <c r="I2103" s="253" t="s">
        <v>2417</v>
      </c>
      <c r="J2103" s="220" t="n">
        <f aca="false">TRUNC((H2103*G2103),2)</f>
        <v>12.85</v>
      </c>
      <c r="M2103" s="220" t="n">
        <f aca="false">VLOOKUP(B2103,'CMP-SIN-SD-10-2023'!A:D,4,0)</f>
        <v>28.78</v>
      </c>
      <c r="N2103" s="220" t="n">
        <f aca="false">M2103=H2103</f>
        <v>1</v>
      </c>
      <c r="P2103" s="333" t="s">
        <v>2418</v>
      </c>
    </row>
    <row r="2104" customFormat="false" ht="15" hidden="false" customHeight="false" outlineLevel="0" collapsed="false">
      <c r="A2104" s="351" t="n">
        <f aca="false">IF(O2104&lt;&gt;0,O2104,A2103)</f>
        <v>100860</v>
      </c>
      <c r="B2104" s="205" t="n">
        <v>88316</v>
      </c>
      <c r="C2104" s="206" t="s">
        <v>2917</v>
      </c>
      <c r="D2104" s="206" t="s">
        <v>2512</v>
      </c>
      <c r="E2104" s="207" t="s">
        <v>2415</v>
      </c>
      <c r="F2104" s="207" t="s">
        <v>2502</v>
      </c>
      <c r="G2104" s="352" t="n">
        <v>0.1407</v>
      </c>
      <c r="H2104" s="253" t="n">
        <f aca="false">VLOOKUP(B2104,'CMP-SIN-SD-10-2023'!A:D,4,0)</f>
        <v>21.91</v>
      </c>
      <c r="I2104" s="253" t="s">
        <v>2417</v>
      </c>
      <c r="J2104" s="220" t="n">
        <f aca="false">TRUNC((H2104*G2104),2)</f>
        <v>3.08</v>
      </c>
      <c r="M2104" s="220" t="n">
        <f aca="false">VLOOKUP(B2104,'CMP-SIN-SD-10-2023'!A:D,4,0)</f>
        <v>21.91</v>
      </c>
      <c r="N2104" s="220" t="n">
        <f aca="false">M2104=H2104</f>
        <v>1</v>
      </c>
      <c r="P2104" s="333" t="s">
        <v>2418</v>
      </c>
    </row>
    <row r="2105" customFormat="false" ht="30" hidden="false" customHeight="false" outlineLevel="0" collapsed="false">
      <c r="A2105" s="351" t="n">
        <f aca="false">IF(O2105&lt;&gt;0,O2105,A2104)</f>
        <v>100860</v>
      </c>
      <c r="B2105" s="205" t="n">
        <v>1368</v>
      </c>
      <c r="C2105" s="206" t="s">
        <v>2917</v>
      </c>
      <c r="D2105" s="206" t="s">
        <v>3629</v>
      </c>
      <c r="E2105" s="207" t="s">
        <v>2415</v>
      </c>
      <c r="F2105" s="207" t="s">
        <v>2430</v>
      </c>
      <c r="G2105" s="352" t="n">
        <v>1</v>
      </c>
      <c r="H2105" s="253" t="n">
        <f aca="false">VLOOKUP(B2105,'INS-SIN-SD-10-2023'!A:D,4,0)</f>
        <v>94.43</v>
      </c>
      <c r="I2105" s="253" t="s">
        <v>2417</v>
      </c>
      <c r="J2105" s="220" t="n">
        <f aca="false">TRUNC((H2105*G2105),2)</f>
        <v>94.43</v>
      </c>
      <c r="M2105" s="220" t="n">
        <f aca="false">VLOOKUP(B2105,'INS-SIN-SD-10-2023'!A:D,4,0)</f>
        <v>94.43</v>
      </c>
      <c r="N2105" s="220" t="n">
        <f aca="false">M2105=H2105</f>
        <v>1</v>
      </c>
      <c r="P2105" s="333" t="s">
        <v>2492</v>
      </c>
    </row>
    <row r="2106" customFormat="false" ht="15" hidden="false" customHeight="false" outlineLevel="0" collapsed="false">
      <c r="A2106" s="351" t="n">
        <f aca="false">IF(O2106&lt;&gt;0,O2106,A2105)</f>
        <v>100860</v>
      </c>
      <c r="B2106" s="205" t="n">
        <v>3146</v>
      </c>
      <c r="C2106" s="206" t="s">
        <v>2917</v>
      </c>
      <c r="D2106" s="206" t="s">
        <v>3326</v>
      </c>
      <c r="E2106" s="207" t="s">
        <v>2415</v>
      </c>
      <c r="F2106" s="207" t="s">
        <v>2430</v>
      </c>
      <c r="G2106" s="352" t="n">
        <v>0.021</v>
      </c>
      <c r="H2106" s="253" t="n">
        <f aca="false">VLOOKUP(B2106,'INS-SIN-SD-10-2023'!A:D,4,0)</f>
        <v>3.96</v>
      </c>
      <c r="I2106" s="253" t="s">
        <v>2417</v>
      </c>
      <c r="J2106" s="220" t="n">
        <f aca="false">TRUNC((H2106*G2106),2)</f>
        <v>0.08</v>
      </c>
      <c r="M2106" s="220" t="n">
        <f aca="false">VLOOKUP(B2106,'INS-SIN-SD-10-2023'!A:D,4,0)</f>
        <v>3.96</v>
      </c>
      <c r="N2106" s="220" t="n">
        <f aca="false">M2106=H2106</f>
        <v>1</v>
      </c>
      <c r="P2106" s="333" t="s">
        <v>2492</v>
      </c>
    </row>
    <row r="2107" customFormat="false" ht="15" hidden="false" customHeight="false" outlineLevel="0" collapsed="false">
      <c r="A2107" s="353" t="s">
        <v>224</v>
      </c>
      <c r="B2107" s="354" t="s">
        <v>2411</v>
      </c>
      <c r="C2107" s="355" t="s">
        <v>3630</v>
      </c>
      <c r="D2107" s="355" t="s">
        <v>3040</v>
      </c>
      <c r="E2107" s="356" t="s">
        <v>2430</v>
      </c>
      <c r="F2107" s="356" t="s">
        <v>2415</v>
      </c>
      <c r="G2107" s="357" t="s">
        <v>2416</v>
      </c>
      <c r="H2107" s="358" t="s">
        <v>2417</v>
      </c>
      <c r="I2107" s="350" t="n">
        <f aca="false">SUMIF(A:A,A2107,J:J)</f>
        <v>396.73</v>
      </c>
      <c r="K2107" s="220" t="e">
        <f aca="false">VLOOKUP(A2107,'CMP-SIN-SD-10-2023'!A:D,4,0)</f>
        <v>#N/A</v>
      </c>
      <c r="L2107" s="220" t="e">
        <f aca="false">K2107=I2107</f>
        <v>#N/A</v>
      </c>
      <c r="P2107" s="333" t="s">
        <v>2418</v>
      </c>
    </row>
    <row r="2108" customFormat="false" ht="30" hidden="false" customHeight="false" outlineLevel="0" collapsed="false">
      <c r="A2108" s="351" t="str">
        <f aca="false">IF(O2108&lt;&gt;0,O2108,A2107)</f>
        <v>08210/ORSE</v>
      </c>
      <c r="B2108" s="205" t="n">
        <v>88267</v>
      </c>
      <c r="C2108" s="206" t="s">
        <v>2629</v>
      </c>
      <c r="D2108" s="206" t="s">
        <v>2927</v>
      </c>
      <c r="E2108" s="207" t="s">
        <v>2415</v>
      </c>
      <c r="F2108" s="207" t="s">
        <v>2502</v>
      </c>
      <c r="G2108" s="352" t="n">
        <v>0.5</v>
      </c>
      <c r="H2108" s="253" t="n">
        <f aca="false">VLOOKUP(B2108,'CMP-SIN-SD-10-2023'!A:D,4,0)</f>
        <v>28.78</v>
      </c>
      <c r="I2108" s="253" t="s">
        <v>2417</v>
      </c>
      <c r="J2108" s="220" t="n">
        <f aca="false">TRUNC((H2108*G2108),2)</f>
        <v>14.39</v>
      </c>
      <c r="M2108" s="220" t="n">
        <f aca="false">VLOOKUP(B2108,'CMP-SIN-SD-10-2023'!A:D,4,0)</f>
        <v>28.78</v>
      </c>
      <c r="N2108" s="220" t="n">
        <f aca="false">M2108=H2108</f>
        <v>1</v>
      </c>
      <c r="P2108" s="333" t="s">
        <v>2614</v>
      </c>
    </row>
    <row r="2109" customFormat="false" ht="15" hidden="false" customHeight="false" outlineLevel="0" collapsed="false">
      <c r="A2109" s="351" t="str">
        <f aca="false">IF(O2109&lt;&gt;0,O2109,A2108)</f>
        <v>08210/ORSE</v>
      </c>
      <c r="B2109" s="205" t="s">
        <v>3545</v>
      </c>
      <c r="C2109" s="206" t="s">
        <v>2629</v>
      </c>
      <c r="D2109" s="206" t="s">
        <v>3546</v>
      </c>
      <c r="E2109" s="207" t="s">
        <v>2415</v>
      </c>
      <c r="F2109" s="207" t="s">
        <v>2440</v>
      </c>
      <c r="G2109" s="352" t="n">
        <v>0.42</v>
      </c>
      <c r="H2109" s="253" t="n">
        <v>0.22</v>
      </c>
      <c r="I2109" s="253" t="s">
        <v>2417</v>
      </c>
      <c r="J2109" s="220" t="n">
        <f aca="false">TRUNC((H2109*G2109),2)</f>
        <v>0.09</v>
      </c>
      <c r="M2109" s="220" t="e">
        <f aca="false">VLOOKUP(B2109,'INS-SIN-SD-10-2023'!A:D,4,0)</f>
        <v>#N/A</v>
      </c>
      <c r="N2109" s="220" t="e">
        <f aca="false">M2109=H2109</f>
        <v>#N/A</v>
      </c>
      <c r="P2109" s="333" t="s">
        <v>2614</v>
      </c>
    </row>
    <row r="2110" customFormat="false" ht="15" hidden="false" customHeight="false" outlineLevel="0" collapsed="false">
      <c r="A2110" s="351" t="str">
        <f aca="false">IF(O2110&lt;&gt;0,O2110,A2109)</f>
        <v>08210/ORSE</v>
      </c>
      <c r="B2110" s="205" t="s">
        <v>3631</v>
      </c>
      <c r="C2110" s="206" t="s">
        <v>2629</v>
      </c>
      <c r="D2110" s="206" t="s">
        <v>3632</v>
      </c>
      <c r="E2110" s="207" t="s">
        <v>2415</v>
      </c>
      <c r="F2110" s="207" t="s">
        <v>2430</v>
      </c>
      <c r="G2110" s="352" t="n">
        <v>1</v>
      </c>
      <c r="H2110" s="253" t="n">
        <v>382.25</v>
      </c>
      <c r="I2110" s="253" t="s">
        <v>2417</v>
      </c>
      <c r="J2110" s="220" t="n">
        <f aca="false">TRUNC((H2110*G2110),2)</f>
        <v>382.25</v>
      </c>
      <c r="M2110" s="220" t="e">
        <f aca="false">VLOOKUP(B2110,'INS-SIN-SD-10-2023'!A:D,4,0)</f>
        <v>#N/A</v>
      </c>
      <c r="N2110" s="220" t="e">
        <f aca="false">M2110=H2110</f>
        <v>#N/A</v>
      </c>
      <c r="P2110" s="333" t="s">
        <v>2614</v>
      </c>
    </row>
    <row r="2111" customFormat="false" ht="15" hidden="false" customHeight="false" outlineLevel="0" collapsed="false">
      <c r="A2111" s="351" t="str">
        <f aca="false">IF(O2111&lt;&gt;0,O2111,A2110)</f>
        <v>08210/ORSE</v>
      </c>
      <c r="B2111" s="205" t="s">
        <v>3156</v>
      </c>
      <c r="C2111" s="206" t="s">
        <v>2629</v>
      </c>
      <c r="D2111" s="206" t="s">
        <v>3157</v>
      </c>
      <c r="E2111" s="207" t="s">
        <v>2415</v>
      </c>
      <c r="F2111" s="207" t="s">
        <v>2430</v>
      </c>
      <c r="G2111" s="352" t="n">
        <v>0</v>
      </c>
      <c r="H2111" s="253" t="n">
        <v>28.9</v>
      </c>
      <c r="I2111" s="253" t="s">
        <v>2417</v>
      </c>
      <c r="J2111" s="220" t="n">
        <f aca="false">TRUNC((H2111*G2111),2)</f>
        <v>0</v>
      </c>
      <c r="M2111" s="220" t="e">
        <f aca="false">VLOOKUP(B2111,'INS-SIN-SD-10-2023'!A:D,4,0)</f>
        <v>#N/A</v>
      </c>
      <c r="N2111" s="220" t="e">
        <f aca="false">M2111=H2111</f>
        <v>#N/A</v>
      </c>
      <c r="P2111" s="333" t="s">
        <v>2614</v>
      </c>
    </row>
    <row r="2112" customFormat="false" ht="15" hidden="false" customHeight="false" outlineLevel="0" collapsed="false">
      <c r="A2112" s="351" t="str">
        <f aca="false">IF(O2112&lt;&gt;0,O2112,A2111)</f>
        <v>08210/ORSE</v>
      </c>
      <c r="B2112" s="205" t="s">
        <v>3158</v>
      </c>
      <c r="C2112" s="206" t="s">
        <v>2629</v>
      </c>
      <c r="D2112" s="206" t="s">
        <v>3159</v>
      </c>
      <c r="E2112" s="207" t="s">
        <v>2415</v>
      </c>
      <c r="F2112" s="207" t="s">
        <v>2430</v>
      </c>
      <c r="G2112" s="352" t="n">
        <v>0</v>
      </c>
      <c r="H2112" s="253" t="n">
        <v>44.69</v>
      </c>
      <c r="I2112" s="253" t="s">
        <v>2417</v>
      </c>
      <c r="J2112" s="220" t="n">
        <f aca="false">TRUNC((H2112*G2112),2)</f>
        <v>0</v>
      </c>
      <c r="M2112" s="220" t="e">
        <f aca="false">VLOOKUP(B2112,'INS-SIN-SD-10-2023'!A:D,4,0)</f>
        <v>#N/A</v>
      </c>
      <c r="N2112" s="220" t="e">
        <f aca="false">M2112=H2112</f>
        <v>#N/A</v>
      </c>
      <c r="P2112" s="333" t="s">
        <v>2614</v>
      </c>
    </row>
    <row r="2113" customFormat="false" ht="45" hidden="false" customHeight="false" outlineLevel="0" collapsed="false">
      <c r="A2113" s="353" t="n">
        <v>99635</v>
      </c>
      <c r="B2113" s="354" t="s">
        <v>2411</v>
      </c>
      <c r="C2113" s="355" t="s">
        <v>3633</v>
      </c>
      <c r="D2113" s="355" t="s">
        <v>3069</v>
      </c>
      <c r="E2113" s="356" t="s">
        <v>2430</v>
      </c>
      <c r="F2113" s="356" t="s">
        <v>2415</v>
      </c>
      <c r="G2113" s="357" t="s">
        <v>2416</v>
      </c>
      <c r="H2113" s="358" t="s">
        <v>2417</v>
      </c>
      <c r="I2113" s="350" t="n">
        <f aca="false">SUMIF(A:A,A2113,J:J)</f>
        <v>360.24</v>
      </c>
      <c r="K2113" s="220" t="n">
        <f aca="false">VLOOKUP(A2113,'CMP-SIN-SD-10-2023'!A:D,4,0)</f>
        <v>360.24</v>
      </c>
      <c r="L2113" s="220" t="n">
        <f aca="false">K2113=I2113</f>
        <v>1</v>
      </c>
      <c r="P2113" s="333" t="s">
        <v>2418</v>
      </c>
    </row>
    <row r="2114" customFormat="false" ht="30" hidden="false" customHeight="false" outlineLevel="0" collapsed="false">
      <c r="A2114" s="351" t="n">
        <f aca="false">IF(O2114&lt;&gt;0,O2114,A2113)</f>
        <v>99635</v>
      </c>
      <c r="B2114" s="205" t="n">
        <v>88248</v>
      </c>
      <c r="C2114" s="206" t="s">
        <v>3069</v>
      </c>
      <c r="D2114" s="206" t="s">
        <v>3412</v>
      </c>
      <c r="E2114" s="207" t="s">
        <v>2415</v>
      </c>
      <c r="F2114" s="207" t="s">
        <v>2502</v>
      </c>
      <c r="G2114" s="352" t="n">
        <v>0.9249</v>
      </c>
      <c r="H2114" s="253" t="n">
        <f aca="false">VLOOKUP(B2114,'CMP-SIN-SD-10-2023'!A:D,4,0)</f>
        <v>22.17</v>
      </c>
      <c r="I2114" s="253" t="s">
        <v>2417</v>
      </c>
      <c r="J2114" s="220" t="n">
        <f aca="false">TRUNC((H2114*G2114),2)</f>
        <v>20.5</v>
      </c>
      <c r="M2114" s="220" t="n">
        <f aca="false">VLOOKUP(B2114,'CMP-SIN-SD-10-2023'!A:D,4,0)</f>
        <v>22.17</v>
      </c>
      <c r="N2114" s="220" t="n">
        <f aca="false">M2114=H2114</f>
        <v>1</v>
      </c>
      <c r="P2114" s="333" t="s">
        <v>2418</v>
      </c>
    </row>
    <row r="2115" customFormat="false" ht="30" hidden="false" customHeight="false" outlineLevel="0" collapsed="false">
      <c r="A2115" s="351" t="n">
        <f aca="false">IF(O2115&lt;&gt;0,O2115,A2114)</f>
        <v>99635</v>
      </c>
      <c r="B2115" s="205" t="n">
        <v>88267</v>
      </c>
      <c r="C2115" s="206" t="s">
        <v>3069</v>
      </c>
      <c r="D2115" s="206" t="s">
        <v>2927</v>
      </c>
      <c r="E2115" s="207" t="s">
        <v>2415</v>
      </c>
      <c r="F2115" s="207" t="s">
        <v>2502</v>
      </c>
      <c r="G2115" s="352" t="n">
        <v>0.9249</v>
      </c>
      <c r="H2115" s="253" t="n">
        <f aca="false">VLOOKUP(B2115,'CMP-SIN-SD-10-2023'!A:D,4,0)</f>
        <v>28.78</v>
      </c>
      <c r="I2115" s="253" t="s">
        <v>2417</v>
      </c>
      <c r="J2115" s="220" t="n">
        <f aca="false">TRUNC((H2115*G2115),2)</f>
        <v>26.61</v>
      </c>
      <c r="M2115" s="220" t="n">
        <f aca="false">VLOOKUP(B2115,'CMP-SIN-SD-10-2023'!A:D,4,0)</f>
        <v>28.78</v>
      </c>
      <c r="N2115" s="220" t="n">
        <f aca="false">M2115=H2115</f>
        <v>1</v>
      </c>
      <c r="P2115" s="333" t="s">
        <v>2418</v>
      </c>
    </row>
    <row r="2116" customFormat="false" ht="15" hidden="false" customHeight="false" outlineLevel="0" collapsed="false">
      <c r="A2116" s="351" t="n">
        <f aca="false">IF(O2116&lt;&gt;0,O2116,A2115)</f>
        <v>99635</v>
      </c>
      <c r="B2116" s="205" t="n">
        <v>3148</v>
      </c>
      <c r="C2116" s="206" t="s">
        <v>3069</v>
      </c>
      <c r="D2116" s="206" t="s">
        <v>3611</v>
      </c>
      <c r="E2116" s="207" t="s">
        <v>2415</v>
      </c>
      <c r="F2116" s="207" t="s">
        <v>2430</v>
      </c>
      <c r="G2116" s="352" t="n">
        <v>0.0192</v>
      </c>
      <c r="H2116" s="253" t="n">
        <f aca="false">VLOOKUP(B2116,'INS-SIN-SD-10-2023'!A:D,4,0)</f>
        <v>14.6</v>
      </c>
      <c r="I2116" s="253" t="s">
        <v>2417</v>
      </c>
      <c r="J2116" s="220" t="n">
        <f aca="false">TRUNC((H2116*G2116),2)</f>
        <v>0.28</v>
      </c>
      <c r="M2116" s="220" t="n">
        <f aca="false">VLOOKUP(B2116,'INS-SIN-SD-10-2023'!A:D,4,0)</f>
        <v>14.6</v>
      </c>
      <c r="N2116" s="220" t="n">
        <f aca="false">M2116=H2116</f>
        <v>1</v>
      </c>
      <c r="P2116" s="333" t="s">
        <v>2492</v>
      </c>
    </row>
    <row r="2117" customFormat="false" ht="30" hidden="false" customHeight="false" outlineLevel="0" collapsed="false">
      <c r="A2117" s="351" t="n">
        <f aca="false">IF(O2117&lt;&gt;0,O2117,A2116)</f>
        <v>99635</v>
      </c>
      <c r="B2117" s="205" t="n">
        <v>10228</v>
      </c>
      <c r="C2117" s="206" t="s">
        <v>3069</v>
      </c>
      <c r="D2117" s="206" t="s">
        <v>3634</v>
      </c>
      <c r="E2117" s="207" t="s">
        <v>2415</v>
      </c>
      <c r="F2117" s="207" t="s">
        <v>2430</v>
      </c>
      <c r="G2117" s="352" t="n">
        <v>1</v>
      </c>
      <c r="H2117" s="253" t="n">
        <f aca="false">VLOOKUP(B2117,'INS-SIN-SD-10-2023'!A:D,4,0)</f>
        <v>312.85</v>
      </c>
      <c r="I2117" s="253" t="s">
        <v>2417</v>
      </c>
      <c r="J2117" s="220" t="n">
        <f aca="false">TRUNC((H2117*G2117),2)</f>
        <v>312.85</v>
      </c>
      <c r="M2117" s="220" t="n">
        <f aca="false">VLOOKUP(B2117,'INS-SIN-SD-10-2023'!A:D,4,0)</f>
        <v>312.85</v>
      </c>
      <c r="N2117" s="220" t="n">
        <f aca="false">M2117=H2117</f>
        <v>1</v>
      </c>
      <c r="P2117" s="333" t="s">
        <v>2492</v>
      </c>
    </row>
    <row r="2118" customFormat="false" ht="30" hidden="false" customHeight="false" outlineLevel="0" collapsed="false">
      <c r="A2118" s="353" t="s">
        <v>362</v>
      </c>
      <c r="B2118" s="354" t="s">
        <v>2411</v>
      </c>
      <c r="C2118" s="355" t="s">
        <v>3635</v>
      </c>
      <c r="D2118" s="355" t="s">
        <v>2938</v>
      </c>
      <c r="E2118" s="356" t="s">
        <v>2430</v>
      </c>
      <c r="F2118" s="356" t="s">
        <v>2415</v>
      </c>
      <c r="G2118" s="357" t="s">
        <v>2416</v>
      </c>
      <c r="H2118" s="358" t="s">
        <v>2417</v>
      </c>
      <c r="I2118" s="350" t="n">
        <f aca="false">SUMIF(A:A,A2118,J:J)</f>
        <v>436.84</v>
      </c>
      <c r="K2118" s="220" t="e">
        <f aca="false">VLOOKUP(A2118,'CMP-SIN-SD-10-2023'!A:D,4,0)</f>
        <v>#N/A</v>
      </c>
      <c r="L2118" s="220" t="e">
        <f aca="false">K2118=I2118</f>
        <v>#N/A</v>
      </c>
      <c r="P2118" s="333" t="s">
        <v>2418</v>
      </c>
    </row>
    <row r="2119" customFormat="false" ht="30" hidden="false" customHeight="false" outlineLevel="0" collapsed="false">
      <c r="A2119" s="351" t="str">
        <f aca="false">IF(O2119&lt;&gt;0,O2119,A2118)</f>
        <v>080519/AGETOP</v>
      </c>
      <c r="B2119" s="205" t="n">
        <v>88248</v>
      </c>
      <c r="C2119" s="206" t="s">
        <v>2938</v>
      </c>
      <c r="D2119" s="206" t="s">
        <v>3412</v>
      </c>
      <c r="E2119" s="207" t="s">
        <v>2415</v>
      </c>
      <c r="F2119" s="207" t="s">
        <v>2502</v>
      </c>
      <c r="G2119" s="352" t="n">
        <v>1.628</v>
      </c>
      <c r="H2119" s="253" t="n">
        <f aca="false">VLOOKUP(B2119,'CMP-SIN-SD-10-2023'!A:D,4,0)</f>
        <v>22.17</v>
      </c>
      <c r="I2119" s="253" t="s">
        <v>2417</v>
      </c>
      <c r="J2119" s="220" t="n">
        <f aca="false">TRUNC((H2119*G2119),2)</f>
        <v>36.09</v>
      </c>
      <c r="M2119" s="220" t="n">
        <f aca="false">VLOOKUP(B2119,'CMP-SIN-SD-10-2023'!A:D,4,0)</f>
        <v>22.17</v>
      </c>
      <c r="N2119" s="220" t="n">
        <f aca="false">M2119=H2119</f>
        <v>1</v>
      </c>
      <c r="P2119" s="333" t="s">
        <v>2418</v>
      </c>
    </row>
    <row r="2120" customFormat="false" ht="30" hidden="false" customHeight="false" outlineLevel="0" collapsed="false">
      <c r="A2120" s="351" t="str">
        <f aca="false">IF(O2120&lt;&gt;0,O2120,A2119)</f>
        <v>080519/AGETOP</v>
      </c>
      <c r="B2120" s="205" t="n">
        <v>88267</v>
      </c>
      <c r="C2120" s="206" t="s">
        <v>2938</v>
      </c>
      <c r="D2120" s="206" t="s">
        <v>2927</v>
      </c>
      <c r="E2120" s="207" t="s">
        <v>2415</v>
      </c>
      <c r="F2120" s="207" t="s">
        <v>2502</v>
      </c>
      <c r="G2120" s="352" t="n">
        <v>1.628</v>
      </c>
      <c r="H2120" s="253" t="n">
        <f aca="false">VLOOKUP(B2120,'CMP-SIN-SD-10-2023'!A:D,4,0)</f>
        <v>28.78</v>
      </c>
      <c r="I2120" s="253" t="s">
        <v>2417</v>
      </c>
      <c r="J2120" s="220" t="n">
        <f aca="false">TRUNC((H2120*G2120),2)</f>
        <v>46.85</v>
      </c>
      <c r="M2120" s="220" t="n">
        <f aca="false">VLOOKUP(B2120,'CMP-SIN-SD-10-2023'!A:D,4,0)</f>
        <v>28.78</v>
      </c>
      <c r="N2120" s="220" t="n">
        <f aca="false">M2120=H2120</f>
        <v>1</v>
      </c>
      <c r="P2120" s="333" t="s">
        <v>2418</v>
      </c>
    </row>
    <row r="2121" customFormat="false" ht="15" hidden="false" customHeight="false" outlineLevel="0" collapsed="false">
      <c r="A2121" s="351" t="str">
        <f aca="false">IF(O2121&lt;&gt;0,O2121,A2120)</f>
        <v>080519/AGETOP</v>
      </c>
      <c r="B2121" s="205" t="s">
        <v>3337</v>
      </c>
      <c r="C2121" s="206" t="s">
        <v>2938</v>
      </c>
      <c r="D2121" s="206" t="s">
        <v>3338</v>
      </c>
      <c r="E2121" s="207" t="s">
        <v>2415</v>
      </c>
      <c r="F2121" s="207" t="s">
        <v>3339</v>
      </c>
      <c r="G2121" s="352" t="n">
        <v>1.88</v>
      </c>
      <c r="H2121" s="253" t="n">
        <v>0.28</v>
      </c>
      <c r="I2121" s="253" t="s">
        <v>2417</v>
      </c>
      <c r="J2121" s="220" t="n">
        <f aca="false">TRUNC((H2121*G2121),2)</f>
        <v>0.52</v>
      </c>
      <c r="M2121" s="220" t="e">
        <f aca="false">VLOOKUP(B2121,'INS-SIN-SD-10-2023'!A:D,4,0)</f>
        <v>#N/A</v>
      </c>
      <c r="N2121" s="220" t="e">
        <f aca="false">M2121=H2121</f>
        <v>#N/A</v>
      </c>
      <c r="P2121" s="333" t="s">
        <v>2626</v>
      </c>
    </row>
    <row r="2122" customFormat="false" ht="30" hidden="false" customHeight="false" outlineLevel="0" collapsed="false">
      <c r="A2122" s="351" t="str">
        <f aca="false">IF(O2122&lt;&gt;0,O2122,A2121)</f>
        <v>080519/AGETOP</v>
      </c>
      <c r="B2122" s="205" t="s">
        <v>3636</v>
      </c>
      <c r="C2122" s="206" t="s">
        <v>2938</v>
      </c>
      <c r="D2122" s="206" t="s">
        <v>3637</v>
      </c>
      <c r="E2122" s="207" t="s">
        <v>2415</v>
      </c>
      <c r="F2122" s="207" t="s">
        <v>2625</v>
      </c>
      <c r="G2122" s="352" t="n">
        <v>1</v>
      </c>
      <c r="H2122" s="253" t="n">
        <v>353.38</v>
      </c>
      <c r="I2122" s="253" t="s">
        <v>2417</v>
      </c>
      <c r="J2122" s="220" t="n">
        <f aca="false">TRUNC((H2122*G2122),2)</f>
        <v>353.38</v>
      </c>
      <c r="M2122" s="220" t="e">
        <f aca="false">VLOOKUP(B2122,'INS-SIN-SD-10-2023'!A:D,4,0)</f>
        <v>#N/A</v>
      </c>
      <c r="N2122" s="220" t="e">
        <f aca="false">M2122=H2122</f>
        <v>#N/A</v>
      </c>
      <c r="P2122" s="333" t="s">
        <v>2626</v>
      </c>
    </row>
    <row r="2123" customFormat="false" ht="30" hidden="false" customHeight="false" outlineLevel="0" collapsed="false">
      <c r="A2123" s="353" t="n">
        <v>99630</v>
      </c>
      <c r="B2123" s="354" t="s">
        <v>2411</v>
      </c>
      <c r="C2123" s="355" t="s">
        <v>3638</v>
      </c>
      <c r="D2123" s="355" t="s">
        <v>3161</v>
      </c>
      <c r="E2123" s="356" t="s">
        <v>2430</v>
      </c>
      <c r="F2123" s="356" t="s">
        <v>2415</v>
      </c>
      <c r="G2123" s="357" t="s">
        <v>2416</v>
      </c>
      <c r="H2123" s="358" t="s">
        <v>2417</v>
      </c>
      <c r="I2123" s="350" t="n">
        <f aca="false">SUMIF(A:A,A2123,J:J)</f>
        <v>129.18</v>
      </c>
      <c r="K2123" s="220" t="n">
        <f aca="false">VLOOKUP(A2123,'CMP-SIN-SD-10-2023'!A:D,4,0)</f>
        <v>129.18</v>
      </c>
      <c r="L2123" s="220" t="n">
        <f aca="false">K2123=I2123</f>
        <v>1</v>
      </c>
      <c r="P2123" s="333" t="s">
        <v>2418</v>
      </c>
    </row>
    <row r="2124" customFormat="false" ht="30" hidden="false" customHeight="false" outlineLevel="0" collapsed="false">
      <c r="A2124" s="351" t="n">
        <f aca="false">IF(O2124&lt;&gt;0,O2124,A2123)</f>
        <v>99630</v>
      </c>
      <c r="B2124" s="205" t="n">
        <v>88248</v>
      </c>
      <c r="C2124" s="206" t="s">
        <v>3161</v>
      </c>
      <c r="D2124" s="206" t="s">
        <v>3412</v>
      </c>
      <c r="E2124" s="207" t="s">
        <v>2415</v>
      </c>
      <c r="F2124" s="207" t="s">
        <v>2502</v>
      </c>
      <c r="G2124" s="352" t="n">
        <v>0.2021</v>
      </c>
      <c r="H2124" s="253" t="n">
        <f aca="false">VLOOKUP(B2124,'CMP-SIN-SD-10-2023'!A:D,4,0)</f>
        <v>22.17</v>
      </c>
      <c r="I2124" s="253" t="s">
        <v>2417</v>
      </c>
      <c r="J2124" s="220" t="n">
        <f aca="false">TRUNC((H2124*G2124),2)</f>
        <v>4.48</v>
      </c>
      <c r="M2124" s="220" t="n">
        <f aca="false">VLOOKUP(B2124,'CMP-SIN-SD-10-2023'!A:D,4,0)</f>
        <v>22.17</v>
      </c>
      <c r="N2124" s="220" t="n">
        <f aca="false">M2124=H2124</f>
        <v>1</v>
      </c>
      <c r="P2124" s="333" t="s">
        <v>2418</v>
      </c>
    </row>
    <row r="2125" customFormat="false" ht="30" hidden="false" customHeight="false" outlineLevel="0" collapsed="false">
      <c r="A2125" s="351" t="n">
        <f aca="false">IF(O2125&lt;&gt;0,O2125,A2124)</f>
        <v>99630</v>
      </c>
      <c r="B2125" s="205" t="n">
        <v>88267</v>
      </c>
      <c r="C2125" s="206" t="s">
        <v>3161</v>
      </c>
      <c r="D2125" s="206" t="s">
        <v>2927</v>
      </c>
      <c r="E2125" s="207" t="s">
        <v>2415</v>
      </c>
      <c r="F2125" s="207" t="s">
        <v>2502</v>
      </c>
      <c r="G2125" s="352" t="n">
        <v>0.2021</v>
      </c>
      <c r="H2125" s="253" t="n">
        <f aca="false">VLOOKUP(B2125,'CMP-SIN-SD-10-2023'!A:D,4,0)</f>
        <v>28.78</v>
      </c>
      <c r="I2125" s="253" t="s">
        <v>2417</v>
      </c>
      <c r="J2125" s="220" t="n">
        <f aca="false">TRUNC((H2125*G2125),2)</f>
        <v>5.81</v>
      </c>
      <c r="M2125" s="220" t="n">
        <f aca="false">VLOOKUP(B2125,'CMP-SIN-SD-10-2023'!A:D,4,0)</f>
        <v>28.78</v>
      </c>
      <c r="N2125" s="220" t="n">
        <f aca="false">M2125=H2125</f>
        <v>1</v>
      </c>
      <c r="P2125" s="333" t="s">
        <v>2418</v>
      </c>
    </row>
    <row r="2126" customFormat="false" ht="15" hidden="false" customHeight="false" outlineLevel="0" collapsed="false">
      <c r="A2126" s="351" t="n">
        <f aca="false">IF(O2126&lt;&gt;0,O2126,A2125)</f>
        <v>99630</v>
      </c>
      <c r="B2126" s="205" t="n">
        <v>3148</v>
      </c>
      <c r="C2126" s="206" t="s">
        <v>3161</v>
      </c>
      <c r="D2126" s="206" t="s">
        <v>3611</v>
      </c>
      <c r="E2126" s="207" t="s">
        <v>2415</v>
      </c>
      <c r="F2126" s="207" t="s">
        <v>2430</v>
      </c>
      <c r="G2126" s="352" t="n">
        <v>0.0168</v>
      </c>
      <c r="H2126" s="253" t="n">
        <f aca="false">VLOOKUP(B2126,'INS-SIN-SD-10-2023'!A:D,4,0)</f>
        <v>14.6</v>
      </c>
      <c r="I2126" s="253" t="s">
        <v>2417</v>
      </c>
      <c r="J2126" s="220" t="n">
        <f aca="false">TRUNC((H2126*G2126),2)</f>
        <v>0.24</v>
      </c>
      <c r="M2126" s="220" t="n">
        <f aca="false">VLOOKUP(B2126,'INS-SIN-SD-10-2023'!A:D,4,0)</f>
        <v>14.6</v>
      </c>
      <c r="N2126" s="220" t="n">
        <f aca="false">M2126=H2126</f>
        <v>1</v>
      </c>
      <c r="P2126" s="333" t="s">
        <v>2492</v>
      </c>
    </row>
    <row r="2127" customFormat="false" ht="30" hidden="false" customHeight="false" outlineLevel="0" collapsed="false">
      <c r="A2127" s="351" t="n">
        <f aca="false">IF(O2127&lt;&gt;0,O2127,A2126)</f>
        <v>99630</v>
      </c>
      <c r="B2127" s="205" t="n">
        <v>10419</v>
      </c>
      <c r="C2127" s="206" t="s">
        <v>3161</v>
      </c>
      <c r="D2127" s="206" t="s">
        <v>3639</v>
      </c>
      <c r="E2127" s="207" t="s">
        <v>2415</v>
      </c>
      <c r="F2127" s="207" t="s">
        <v>2430</v>
      </c>
      <c r="G2127" s="352" t="n">
        <v>1</v>
      </c>
      <c r="H2127" s="253" t="n">
        <f aca="false">VLOOKUP(B2127,'INS-SIN-SD-10-2023'!A:D,4,0)</f>
        <v>118.65</v>
      </c>
      <c r="I2127" s="253" t="s">
        <v>2417</v>
      </c>
      <c r="J2127" s="220" t="n">
        <f aca="false">TRUNC((H2127*G2127),2)</f>
        <v>118.65</v>
      </c>
      <c r="M2127" s="220" t="n">
        <f aca="false">VLOOKUP(B2127,'INS-SIN-SD-10-2023'!A:D,4,0)</f>
        <v>118.65</v>
      </c>
      <c r="N2127" s="220" t="n">
        <f aca="false">M2127=H2127</f>
        <v>1</v>
      </c>
      <c r="P2127" s="333" t="s">
        <v>2492</v>
      </c>
    </row>
    <row r="2128" customFormat="false" ht="30" hidden="false" customHeight="false" outlineLevel="0" collapsed="false">
      <c r="A2128" s="353" t="n">
        <v>94489</v>
      </c>
      <c r="B2128" s="354" t="s">
        <v>2411</v>
      </c>
      <c r="C2128" s="355" t="s">
        <v>3640</v>
      </c>
      <c r="D2128" s="355" t="s">
        <v>3161</v>
      </c>
      <c r="E2128" s="356" t="s">
        <v>2430</v>
      </c>
      <c r="F2128" s="356" t="s">
        <v>2415</v>
      </c>
      <c r="G2128" s="357" t="s">
        <v>2416</v>
      </c>
      <c r="H2128" s="358" t="s">
        <v>2417</v>
      </c>
      <c r="I2128" s="350" t="n">
        <f aca="false">SUMIF(A:A,A2128,J:J)</f>
        <v>38.78</v>
      </c>
      <c r="K2128" s="220" t="n">
        <f aca="false">VLOOKUP(A2128,'CMP-SIN-SD-10-2023'!A:D,4,0)</f>
        <v>38.78</v>
      </c>
      <c r="L2128" s="220" t="n">
        <f aca="false">K2128=I2128</f>
        <v>1</v>
      </c>
      <c r="P2128" s="333" t="s">
        <v>2418</v>
      </c>
    </row>
    <row r="2129" customFormat="false" ht="30" hidden="false" customHeight="false" outlineLevel="0" collapsed="false">
      <c r="A2129" s="351" t="n">
        <f aca="false">IF(O2129&lt;&gt;0,O2129,A2128)</f>
        <v>94489</v>
      </c>
      <c r="B2129" s="205" t="n">
        <v>88248</v>
      </c>
      <c r="C2129" s="206" t="s">
        <v>3161</v>
      </c>
      <c r="D2129" s="206" t="s">
        <v>3412</v>
      </c>
      <c r="E2129" s="207" t="s">
        <v>2415</v>
      </c>
      <c r="F2129" s="207" t="s">
        <v>2502</v>
      </c>
      <c r="G2129" s="352" t="n">
        <v>0.0795</v>
      </c>
      <c r="H2129" s="253" t="n">
        <f aca="false">VLOOKUP(B2129,'CMP-SIN-SD-10-2023'!A:D,4,0)</f>
        <v>22.17</v>
      </c>
      <c r="I2129" s="253" t="s">
        <v>2417</v>
      </c>
      <c r="J2129" s="220" t="n">
        <f aca="false">TRUNC((H2129*G2129),2)</f>
        <v>1.76</v>
      </c>
      <c r="M2129" s="220" t="n">
        <f aca="false">VLOOKUP(B2129,'CMP-SIN-SD-10-2023'!A:D,4,0)</f>
        <v>22.17</v>
      </c>
      <c r="N2129" s="220" t="n">
        <f aca="false">M2129=H2129</f>
        <v>1</v>
      </c>
      <c r="P2129" s="333" t="s">
        <v>2418</v>
      </c>
    </row>
    <row r="2130" customFormat="false" ht="30" hidden="false" customHeight="false" outlineLevel="0" collapsed="false">
      <c r="A2130" s="351" t="n">
        <f aca="false">IF(O2130&lt;&gt;0,O2130,A2129)</f>
        <v>94489</v>
      </c>
      <c r="B2130" s="205" t="n">
        <v>88267</v>
      </c>
      <c r="C2130" s="206" t="s">
        <v>3161</v>
      </c>
      <c r="D2130" s="206" t="s">
        <v>2927</v>
      </c>
      <c r="E2130" s="207" t="s">
        <v>2415</v>
      </c>
      <c r="F2130" s="207" t="s">
        <v>2502</v>
      </c>
      <c r="G2130" s="352" t="n">
        <v>0.0795</v>
      </c>
      <c r="H2130" s="253" t="n">
        <f aca="false">VLOOKUP(B2130,'CMP-SIN-SD-10-2023'!A:D,4,0)</f>
        <v>28.78</v>
      </c>
      <c r="I2130" s="253" t="s">
        <v>2417</v>
      </c>
      <c r="J2130" s="220" t="n">
        <f aca="false">TRUNC((H2130*G2130),2)</f>
        <v>2.28</v>
      </c>
      <c r="M2130" s="220" t="n">
        <f aca="false">VLOOKUP(B2130,'CMP-SIN-SD-10-2023'!A:D,4,0)</f>
        <v>28.78</v>
      </c>
      <c r="N2130" s="220" t="n">
        <f aca="false">M2130=H2130</f>
        <v>1</v>
      </c>
      <c r="P2130" s="333" t="s">
        <v>2418</v>
      </c>
    </row>
    <row r="2131" customFormat="false" ht="15" hidden="false" customHeight="false" outlineLevel="0" collapsed="false">
      <c r="A2131" s="351" t="n">
        <f aca="false">IF(O2131&lt;&gt;0,O2131,A2130)</f>
        <v>94489</v>
      </c>
      <c r="B2131" s="205" t="n">
        <v>20080</v>
      </c>
      <c r="C2131" s="206" t="s">
        <v>3161</v>
      </c>
      <c r="D2131" s="206" t="s">
        <v>3507</v>
      </c>
      <c r="E2131" s="207" t="s">
        <v>2415</v>
      </c>
      <c r="F2131" s="207" t="s">
        <v>2430</v>
      </c>
      <c r="G2131" s="352" t="n">
        <v>0.04</v>
      </c>
      <c r="H2131" s="253" t="n">
        <f aca="false">VLOOKUP(B2131,'INS-SIN-SD-10-2023'!A:D,4,0)</f>
        <v>21.82</v>
      </c>
      <c r="I2131" s="253" t="s">
        <v>2417</v>
      </c>
      <c r="J2131" s="220" t="n">
        <f aca="false">TRUNC((H2131*G2131),2)</f>
        <v>0.87</v>
      </c>
      <c r="M2131" s="220" t="n">
        <f aca="false">VLOOKUP(B2131,'INS-SIN-SD-10-2023'!A:D,4,0)</f>
        <v>21.82</v>
      </c>
      <c r="N2131" s="220" t="n">
        <f aca="false">M2131=H2131</f>
        <v>1</v>
      </c>
      <c r="P2131" s="333" t="s">
        <v>2492</v>
      </c>
    </row>
    <row r="2132" customFormat="false" ht="30" hidden="false" customHeight="false" outlineLevel="0" collapsed="false">
      <c r="A2132" s="351" t="n">
        <f aca="false">IF(O2132&lt;&gt;0,O2132,A2131)</f>
        <v>94489</v>
      </c>
      <c r="B2132" s="205" t="n">
        <v>11674</v>
      </c>
      <c r="C2132" s="206" t="s">
        <v>3161</v>
      </c>
      <c r="D2132" s="206" t="s">
        <v>3641</v>
      </c>
      <c r="E2132" s="207" t="s">
        <v>2415</v>
      </c>
      <c r="F2132" s="207" t="s">
        <v>2430</v>
      </c>
      <c r="G2132" s="352" t="n">
        <v>1</v>
      </c>
      <c r="H2132" s="253" t="n">
        <f aca="false">VLOOKUP(B2132,'INS-SIN-SD-10-2023'!A:D,4,0)</f>
        <v>33.15</v>
      </c>
      <c r="I2132" s="253" t="s">
        <v>2417</v>
      </c>
      <c r="J2132" s="220" t="n">
        <f aca="false">TRUNC((H2132*G2132),2)</f>
        <v>33.15</v>
      </c>
      <c r="M2132" s="220" t="n">
        <f aca="false">VLOOKUP(B2132,'INS-SIN-SD-10-2023'!A:D,4,0)</f>
        <v>33.15</v>
      </c>
      <c r="N2132" s="220" t="n">
        <f aca="false">M2132=H2132</f>
        <v>1</v>
      </c>
      <c r="P2132" s="333" t="s">
        <v>2492</v>
      </c>
    </row>
    <row r="2133" customFormat="false" ht="15" hidden="false" customHeight="false" outlineLevel="0" collapsed="false">
      <c r="A2133" s="351" t="n">
        <f aca="false">IF(O2133&lt;&gt;0,O2133,A2132)</f>
        <v>94489</v>
      </c>
      <c r="B2133" s="205" t="n">
        <v>20083</v>
      </c>
      <c r="C2133" s="206" t="s">
        <v>3161</v>
      </c>
      <c r="D2133" s="206" t="s">
        <v>3423</v>
      </c>
      <c r="E2133" s="207" t="s">
        <v>2415</v>
      </c>
      <c r="F2133" s="207" t="s">
        <v>2430</v>
      </c>
      <c r="G2133" s="352" t="n">
        <v>0.0095</v>
      </c>
      <c r="H2133" s="253" t="n">
        <f aca="false">VLOOKUP(B2133,'INS-SIN-SD-10-2023'!A:D,4,0)</f>
        <v>75.75</v>
      </c>
      <c r="I2133" s="253" t="s">
        <v>2417</v>
      </c>
      <c r="J2133" s="220" t="n">
        <f aca="false">TRUNC((H2133*G2133),2)</f>
        <v>0.71</v>
      </c>
      <c r="M2133" s="220" t="n">
        <f aca="false">VLOOKUP(B2133,'INS-SIN-SD-10-2023'!A:D,4,0)</f>
        <v>75.75</v>
      </c>
      <c r="N2133" s="220" t="n">
        <f aca="false">M2133=H2133</f>
        <v>1</v>
      </c>
      <c r="P2133" s="333" t="s">
        <v>2492</v>
      </c>
    </row>
    <row r="2134" customFormat="false" ht="15" hidden="false" customHeight="false" outlineLevel="0" collapsed="false">
      <c r="A2134" s="351" t="n">
        <f aca="false">IF(O2134&lt;&gt;0,O2134,A2133)</f>
        <v>94489</v>
      </c>
      <c r="B2134" s="205" t="n">
        <v>38383</v>
      </c>
      <c r="C2134" s="206" t="s">
        <v>3161</v>
      </c>
      <c r="D2134" s="206" t="s">
        <v>3414</v>
      </c>
      <c r="E2134" s="207" t="s">
        <v>2415</v>
      </c>
      <c r="F2134" s="207" t="s">
        <v>2430</v>
      </c>
      <c r="G2134" s="352" t="n">
        <v>0.008</v>
      </c>
      <c r="H2134" s="253" t="n">
        <f aca="false">VLOOKUP(B2134,'INS-SIN-SD-10-2023'!A:D,4,0)</f>
        <v>2.27</v>
      </c>
      <c r="I2134" s="253" t="s">
        <v>2417</v>
      </c>
      <c r="J2134" s="220" t="n">
        <f aca="false">TRUNC((H2134*G2134),2)</f>
        <v>0.01</v>
      </c>
      <c r="M2134" s="220" t="n">
        <f aca="false">VLOOKUP(B2134,'INS-SIN-SD-10-2023'!A:D,4,0)</f>
        <v>2.27</v>
      </c>
      <c r="N2134" s="220" t="n">
        <f aca="false">M2134=H2134</f>
        <v>1</v>
      </c>
      <c r="P2134" s="333" t="s">
        <v>2492</v>
      </c>
    </row>
    <row r="2135" customFormat="false" ht="30" hidden="false" customHeight="false" outlineLevel="0" collapsed="false">
      <c r="A2135" s="353" t="n">
        <v>95251</v>
      </c>
      <c r="B2135" s="354" t="s">
        <v>2411</v>
      </c>
      <c r="C2135" s="355" t="s">
        <v>3642</v>
      </c>
      <c r="D2135" s="355" t="s">
        <v>2917</v>
      </c>
      <c r="E2135" s="356" t="s">
        <v>2430</v>
      </c>
      <c r="F2135" s="356" t="s">
        <v>2415</v>
      </c>
      <c r="G2135" s="357" t="s">
        <v>2416</v>
      </c>
      <c r="H2135" s="358" t="s">
        <v>2417</v>
      </c>
      <c r="I2135" s="350" t="n">
        <f aca="false">SUMIF(A:A,A2135,J:J)</f>
        <v>164.76</v>
      </c>
      <c r="K2135" s="220" t="n">
        <f aca="false">VLOOKUP(A2135,'CMP-SIN-SD-10-2023'!A:D,4,0)</f>
        <v>164.76</v>
      </c>
      <c r="L2135" s="220" t="n">
        <f aca="false">K2135=I2135</f>
        <v>1</v>
      </c>
      <c r="P2135" s="333" t="s">
        <v>2418</v>
      </c>
    </row>
    <row r="2136" customFormat="false" ht="30" hidden="false" customHeight="false" outlineLevel="0" collapsed="false">
      <c r="A2136" s="351" t="n">
        <f aca="false">IF(O2136&lt;&gt;0,O2136,A2135)</f>
        <v>95251</v>
      </c>
      <c r="B2136" s="205" t="n">
        <v>88248</v>
      </c>
      <c r="C2136" s="206" t="s">
        <v>2917</v>
      </c>
      <c r="D2136" s="206" t="s">
        <v>3412</v>
      </c>
      <c r="E2136" s="207" t="s">
        <v>2415</v>
      </c>
      <c r="F2136" s="207" t="s">
        <v>2502</v>
      </c>
      <c r="G2136" s="352" t="n">
        <v>0.2021</v>
      </c>
      <c r="H2136" s="253" t="n">
        <f aca="false">VLOOKUP(B2136,'CMP-SIN-SD-10-2023'!A:D,4,0)</f>
        <v>22.17</v>
      </c>
      <c r="I2136" s="253" t="s">
        <v>2417</v>
      </c>
      <c r="J2136" s="220" t="n">
        <f aca="false">TRUNC((H2136*G2136),2)</f>
        <v>4.48</v>
      </c>
      <c r="M2136" s="220" t="n">
        <f aca="false">VLOOKUP(B2136,'CMP-SIN-SD-10-2023'!A:D,4,0)</f>
        <v>22.17</v>
      </c>
      <c r="N2136" s="220" t="n">
        <f aca="false">M2136=H2136</f>
        <v>1</v>
      </c>
      <c r="P2136" s="333" t="s">
        <v>2418</v>
      </c>
    </row>
    <row r="2137" customFormat="false" ht="30" hidden="false" customHeight="false" outlineLevel="0" collapsed="false">
      <c r="A2137" s="351" t="n">
        <f aca="false">IF(O2137&lt;&gt;0,O2137,A2136)</f>
        <v>95251</v>
      </c>
      <c r="B2137" s="205" t="n">
        <v>88267</v>
      </c>
      <c r="C2137" s="206" t="s">
        <v>2917</v>
      </c>
      <c r="D2137" s="206" t="s">
        <v>2927</v>
      </c>
      <c r="E2137" s="207" t="s">
        <v>2415</v>
      </c>
      <c r="F2137" s="207" t="s">
        <v>2502</v>
      </c>
      <c r="G2137" s="352" t="n">
        <v>0.2021</v>
      </c>
      <c r="H2137" s="253" t="n">
        <f aca="false">VLOOKUP(B2137,'CMP-SIN-SD-10-2023'!A:D,4,0)</f>
        <v>28.78</v>
      </c>
      <c r="I2137" s="253" t="s">
        <v>2417</v>
      </c>
      <c r="J2137" s="220" t="n">
        <f aca="false">TRUNC((H2137*G2137),2)</f>
        <v>5.81</v>
      </c>
      <c r="M2137" s="220" t="n">
        <f aca="false">VLOOKUP(B2137,'CMP-SIN-SD-10-2023'!A:D,4,0)</f>
        <v>28.78</v>
      </c>
      <c r="N2137" s="220" t="n">
        <f aca="false">M2137=H2137</f>
        <v>1</v>
      </c>
      <c r="P2137" s="333" t="s">
        <v>2418</v>
      </c>
    </row>
    <row r="2138" customFormat="false" ht="15" hidden="false" customHeight="false" outlineLevel="0" collapsed="false">
      <c r="A2138" s="351" t="n">
        <f aca="false">IF(O2138&lt;&gt;0,O2138,A2137)</f>
        <v>95251</v>
      </c>
      <c r="B2138" s="205" t="n">
        <v>3148</v>
      </c>
      <c r="C2138" s="206" t="s">
        <v>2917</v>
      </c>
      <c r="D2138" s="206" t="s">
        <v>3611</v>
      </c>
      <c r="E2138" s="207" t="s">
        <v>2415</v>
      </c>
      <c r="F2138" s="207" t="s">
        <v>2430</v>
      </c>
      <c r="G2138" s="352" t="n">
        <v>0.0168</v>
      </c>
      <c r="H2138" s="253" t="n">
        <f aca="false">VLOOKUP(B2138,'INS-SIN-SD-10-2023'!A:D,4,0)</f>
        <v>14.6</v>
      </c>
      <c r="I2138" s="253" t="s">
        <v>2417</v>
      </c>
      <c r="J2138" s="220" t="n">
        <f aca="false">TRUNC((H2138*G2138),2)</f>
        <v>0.24</v>
      </c>
      <c r="M2138" s="220" t="n">
        <f aca="false">VLOOKUP(B2138,'INS-SIN-SD-10-2023'!A:D,4,0)</f>
        <v>14.6</v>
      </c>
      <c r="N2138" s="220" t="n">
        <f aca="false">M2138=H2138</f>
        <v>1</v>
      </c>
      <c r="P2138" s="333" t="s">
        <v>2492</v>
      </c>
    </row>
    <row r="2139" customFormat="false" ht="30" hidden="false" customHeight="false" outlineLevel="0" collapsed="false">
      <c r="A2139" s="351" t="n">
        <f aca="false">IF(O2139&lt;&gt;0,O2139,A2138)</f>
        <v>95251</v>
      </c>
      <c r="B2139" s="205" t="n">
        <v>11750</v>
      </c>
      <c r="C2139" s="206" t="s">
        <v>2917</v>
      </c>
      <c r="D2139" s="206" t="s">
        <v>3643</v>
      </c>
      <c r="E2139" s="207" t="s">
        <v>2415</v>
      </c>
      <c r="F2139" s="207" t="s">
        <v>2430</v>
      </c>
      <c r="G2139" s="352" t="n">
        <v>1</v>
      </c>
      <c r="H2139" s="253" t="n">
        <f aca="false">VLOOKUP(B2139,'INS-SIN-SD-10-2023'!A:D,4,0)</f>
        <v>154.23</v>
      </c>
      <c r="I2139" s="253" t="s">
        <v>2417</v>
      </c>
      <c r="J2139" s="220" t="n">
        <f aca="false">TRUNC((H2139*G2139),2)</f>
        <v>154.23</v>
      </c>
      <c r="M2139" s="220" t="n">
        <f aca="false">VLOOKUP(B2139,'INS-SIN-SD-10-2023'!A:D,4,0)</f>
        <v>154.23</v>
      </c>
      <c r="N2139" s="220" t="n">
        <f aca="false">M2139=H2139</f>
        <v>1</v>
      </c>
      <c r="P2139" s="333" t="s">
        <v>2492</v>
      </c>
    </row>
    <row r="2140" customFormat="false" ht="15" hidden="false" customHeight="false" outlineLevel="0" collapsed="false">
      <c r="A2140" s="353" t="n">
        <v>83646</v>
      </c>
      <c r="B2140" s="354" t="s">
        <v>2411</v>
      </c>
      <c r="C2140" s="355" t="s">
        <v>3644</v>
      </c>
      <c r="D2140" s="355" t="s">
        <v>2947</v>
      </c>
      <c r="E2140" s="356" t="s">
        <v>2430</v>
      </c>
      <c r="F2140" s="356" t="s">
        <v>2415</v>
      </c>
      <c r="G2140" s="357" t="s">
        <v>2416</v>
      </c>
      <c r="H2140" s="358" t="s">
        <v>2417</v>
      </c>
      <c r="I2140" s="350" t="n">
        <f aca="false">SUMIF(A:A,A2140,J:J)</f>
        <v>3441.61</v>
      </c>
      <c r="K2140" s="220" t="e">
        <f aca="false">VLOOKUP(A2140,'CMP-SIN-SD-10-2023'!A:D,4,0)</f>
        <v>#N/A</v>
      </c>
      <c r="L2140" s="220" t="e">
        <f aca="false">K2140=I2140</f>
        <v>#N/A</v>
      </c>
      <c r="P2140" s="333" t="s">
        <v>2418</v>
      </c>
    </row>
    <row r="2141" customFormat="false" ht="15" hidden="false" customHeight="false" outlineLevel="0" collapsed="false">
      <c r="A2141" s="351" t="n">
        <f aca="false">IF(O2141&lt;&gt;0,O2141,A2140)</f>
        <v>83646</v>
      </c>
      <c r="B2141" s="205" t="n">
        <v>88243</v>
      </c>
      <c r="C2141" s="206" t="s">
        <v>2947</v>
      </c>
      <c r="D2141" s="206" t="s">
        <v>2733</v>
      </c>
      <c r="E2141" s="207" t="s">
        <v>2415</v>
      </c>
      <c r="F2141" s="207" t="s">
        <v>2502</v>
      </c>
      <c r="G2141" s="352" t="n">
        <v>6.1</v>
      </c>
      <c r="H2141" s="253" t="n">
        <f aca="false">VLOOKUP(B2141,'CMP-SIN-SD-10-2023'!A:D,4,0)</f>
        <v>22.52</v>
      </c>
      <c r="I2141" s="253" t="s">
        <v>2417</v>
      </c>
      <c r="J2141" s="220" t="n">
        <f aca="false">TRUNC((H2141*G2141),2)</f>
        <v>137.37</v>
      </c>
      <c r="M2141" s="220" t="n">
        <f aca="false">VLOOKUP(B2141,'CMP-SIN-SD-10-2023'!A:D,4,0)</f>
        <v>22.52</v>
      </c>
      <c r="N2141" s="220" t="n">
        <f aca="false">M2141=H2141</f>
        <v>1</v>
      </c>
      <c r="P2141" s="333" t="s">
        <v>2418</v>
      </c>
    </row>
    <row r="2142" customFormat="false" ht="30" hidden="false" customHeight="false" outlineLevel="0" collapsed="false">
      <c r="A2142" s="351" t="n">
        <f aca="false">IF(O2142&lt;&gt;0,O2142,A2141)</f>
        <v>83646</v>
      </c>
      <c r="B2142" s="205" t="n">
        <v>88279</v>
      </c>
      <c r="C2142" s="206" t="s">
        <v>2947</v>
      </c>
      <c r="D2142" s="206" t="s">
        <v>3645</v>
      </c>
      <c r="E2142" s="207" t="s">
        <v>2415</v>
      </c>
      <c r="F2142" s="207" t="s">
        <v>2502</v>
      </c>
      <c r="G2142" s="352" t="n">
        <v>6.1</v>
      </c>
      <c r="H2142" s="253" t="n">
        <f aca="false">VLOOKUP(B2142,'CMP-SIN-SD-10-2023'!A:D,4,0)</f>
        <v>25.92</v>
      </c>
      <c r="I2142" s="253" t="s">
        <v>2417</v>
      </c>
      <c r="J2142" s="220" t="n">
        <f aca="false">TRUNC((H2142*G2142),2)</f>
        <v>158.11</v>
      </c>
      <c r="M2142" s="220" t="n">
        <f aca="false">VLOOKUP(B2142,'CMP-SIN-SD-10-2023'!A:D,4,0)</f>
        <v>25.92</v>
      </c>
      <c r="N2142" s="220" t="n">
        <f aca="false">M2142=H2142</f>
        <v>1</v>
      </c>
      <c r="P2142" s="333" t="s">
        <v>2418</v>
      </c>
    </row>
    <row r="2143" customFormat="false" ht="60" hidden="false" customHeight="false" outlineLevel="0" collapsed="false">
      <c r="A2143" s="351" t="n">
        <f aca="false">IF(O2143&lt;&gt;0,O2143,A2142)</f>
        <v>83646</v>
      </c>
      <c r="B2143" s="205" t="n">
        <v>735</v>
      </c>
      <c r="C2143" s="206" t="s">
        <v>2947</v>
      </c>
      <c r="D2143" s="206" t="s">
        <v>3646</v>
      </c>
      <c r="E2143" s="207" t="s">
        <v>2415</v>
      </c>
      <c r="F2143" s="207" t="s">
        <v>2430</v>
      </c>
      <c r="G2143" s="352" t="n">
        <v>1</v>
      </c>
      <c r="H2143" s="253" t="n">
        <f aca="false">VLOOKUP(B2143,'INS-SIN-SD-10-2023'!A:D,4,0)</f>
        <v>3146.13</v>
      </c>
      <c r="I2143" s="253" t="s">
        <v>2417</v>
      </c>
      <c r="J2143" s="220" t="n">
        <f aca="false">TRUNC((H2143*G2143),2)</f>
        <v>3146.13</v>
      </c>
      <c r="M2143" s="220" t="n">
        <f aca="false">VLOOKUP(B2143,'INS-SIN-SD-10-2023'!A:D,4,0)</f>
        <v>3146.13</v>
      </c>
      <c r="N2143" s="220" t="n">
        <f aca="false">M2143=H2143</f>
        <v>1</v>
      </c>
      <c r="P2143" s="333" t="s">
        <v>2492</v>
      </c>
    </row>
    <row r="2144" customFormat="false" ht="30" hidden="false" customHeight="false" outlineLevel="0" collapsed="false">
      <c r="A2144" s="353" t="s">
        <v>2112</v>
      </c>
      <c r="B2144" s="354" t="s">
        <v>2411</v>
      </c>
      <c r="C2144" s="355" t="s">
        <v>3647</v>
      </c>
      <c r="D2144" s="355" t="s">
        <v>2923</v>
      </c>
      <c r="E2144" s="356" t="s">
        <v>2430</v>
      </c>
      <c r="F2144" s="356" t="s">
        <v>2415</v>
      </c>
      <c r="G2144" s="357" t="s">
        <v>2416</v>
      </c>
      <c r="H2144" s="358" t="s">
        <v>2417</v>
      </c>
      <c r="I2144" s="350" t="n">
        <f aca="false">SUMIF(A:A,A2144,J:J)</f>
        <v>4200</v>
      </c>
      <c r="K2144" s="220" t="e">
        <f aca="false">VLOOKUP(A2144,'CMP-SIN-SD-10-2023'!A:D,4,0)</f>
        <v>#N/A</v>
      </c>
      <c r="L2144" s="220" t="e">
        <f aca="false">K2144=I2144</f>
        <v>#N/A</v>
      </c>
      <c r="P2144" s="333" t="s">
        <v>2418</v>
      </c>
    </row>
    <row r="2145" customFormat="false" ht="15" hidden="false" customHeight="false" outlineLevel="0" collapsed="false">
      <c r="A2145" s="351" t="str">
        <f aca="false">IF(O2145&lt;&gt;0,O2145,A2144)</f>
        <v>080752/AGETOP</v>
      </c>
      <c r="B2145" s="205" t="s">
        <v>3648</v>
      </c>
      <c r="C2145" s="206" t="s">
        <v>2923</v>
      </c>
      <c r="D2145" s="206" t="s">
        <v>3649</v>
      </c>
      <c r="E2145" s="207" t="s">
        <v>2415</v>
      </c>
      <c r="F2145" s="207" t="s">
        <v>2625</v>
      </c>
      <c r="G2145" s="352" t="n">
        <v>1</v>
      </c>
      <c r="H2145" s="253" t="n">
        <v>4200</v>
      </c>
      <c r="I2145" s="253" t="s">
        <v>2417</v>
      </c>
      <c r="J2145" s="220" t="n">
        <f aca="false">TRUNC((H2145*G2145),2)</f>
        <v>4200</v>
      </c>
      <c r="M2145" s="220" t="e">
        <f aca="false">VLOOKUP(B2145,'INS-SIN-SD-10-2023'!A:D,4,0)</f>
        <v>#N/A</v>
      </c>
      <c r="N2145" s="220" t="e">
        <f aca="false">M2145=H2145</f>
        <v>#N/A</v>
      </c>
      <c r="P2145" s="333" t="s">
        <v>2626</v>
      </c>
    </row>
    <row r="2146" customFormat="false" ht="45" hidden="false" customHeight="false" outlineLevel="0" collapsed="false">
      <c r="A2146" s="353" t="n">
        <v>89578</v>
      </c>
      <c r="B2146" s="354" t="s">
        <v>2411</v>
      </c>
      <c r="C2146" s="355" t="s">
        <v>3650</v>
      </c>
      <c r="D2146" s="355" t="s">
        <v>2751</v>
      </c>
      <c r="E2146" s="356" t="s">
        <v>2440</v>
      </c>
      <c r="F2146" s="356" t="s">
        <v>2415</v>
      </c>
      <c r="G2146" s="357" t="s">
        <v>2416</v>
      </c>
      <c r="H2146" s="358" t="s">
        <v>2417</v>
      </c>
      <c r="I2146" s="350" t="n">
        <f aca="false">SUMIF(A:A,A2146,J:J)</f>
        <v>29.78</v>
      </c>
      <c r="K2146" s="220" t="n">
        <f aca="false">VLOOKUP(A2146,'CMP-SIN-SD-10-2023'!A:D,4,0)</f>
        <v>29.78</v>
      </c>
      <c r="L2146" s="220" t="n">
        <f aca="false">K2146=I2146</f>
        <v>1</v>
      </c>
      <c r="P2146" s="333" t="s">
        <v>2418</v>
      </c>
    </row>
    <row r="2147" customFormat="false" ht="30" hidden="false" customHeight="false" outlineLevel="0" collapsed="false">
      <c r="A2147" s="351" t="n">
        <f aca="false">IF(O2147&lt;&gt;0,O2147,A2146)</f>
        <v>89578</v>
      </c>
      <c r="B2147" s="205" t="n">
        <v>88248</v>
      </c>
      <c r="C2147" s="206" t="s">
        <v>2751</v>
      </c>
      <c r="D2147" s="206" t="s">
        <v>3412</v>
      </c>
      <c r="E2147" s="207" t="s">
        <v>2415</v>
      </c>
      <c r="F2147" s="207" t="s">
        <v>2502</v>
      </c>
      <c r="G2147" s="352" t="n">
        <v>0.0758</v>
      </c>
      <c r="H2147" s="253" t="n">
        <f aca="false">VLOOKUP(B2147,'CMP-SIN-SD-10-2023'!A:D,4,0)</f>
        <v>22.17</v>
      </c>
      <c r="I2147" s="253" t="s">
        <v>2417</v>
      </c>
      <c r="J2147" s="220" t="n">
        <f aca="false">TRUNC((H2147*G2147),2)</f>
        <v>1.68</v>
      </c>
      <c r="M2147" s="220" t="n">
        <f aca="false">VLOOKUP(B2147,'CMP-SIN-SD-10-2023'!A:D,4,0)</f>
        <v>22.17</v>
      </c>
      <c r="N2147" s="220" t="n">
        <f aca="false">M2147=H2147</f>
        <v>1</v>
      </c>
      <c r="P2147" s="333" t="s">
        <v>2418</v>
      </c>
    </row>
    <row r="2148" customFormat="false" ht="30" hidden="false" customHeight="false" outlineLevel="0" collapsed="false">
      <c r="A2148" s="351" t="n">
        <f aca="false">IF(O2148&lt;&gt;0,O2148,A2147)</f>
        <v>89578</v>
      </c>
      <c r="B2148" s="205" t="n">
        <v>88267</v>
      </c>
      <c r="C2148" s="206" t="s">
        <v>2751</v>
      </c>
      <c r="D2148" s="206" t="s">
        <v>2927</v>
      </c>
      <c r="E2148" s="207" t="s">
        <v>2415</v>
      </c>
      <c r="F2148" s="207" t="s">
        <v>2502</v>
      </c>
      <c r="G2148" s="352" t="n">
        <v>0.0758</v>
      </c>
      <c r="H2148" s="253" t="n">
        <f aca="false">VLOOKUP(B2148,'CMP-SIN-SD-10-2023'!A:D,4,0)</f>
        <v>28.78</v>
      </c>
      <c r="I2148" s="253" t="s">
        <v>2417</v>
      </c>
      <c r="J2148" s="220" t="n">
        <f aca="false">TRUNC((H2148*G2148),2)</f>
        <v>2.18</v>
      </c>
      <c r="M2148" s="220" t="n">
        <f aca="false">VLOOKUP(B2148,'CMP-SIN-SD-10-2023'!A:D,4,0)</f>
        <v>28.78</v>
      </c>
      <c r="N2148" s="220" t="n">
        <f aca="false">M2148=H2148</f>
        <v>1</v>
      </c>
      <c r="P2148" s="333" t="s">
        <v>2418</v>
      </c>
    </row>
    <row r="2149" customFormat="false" ht="30" hidden="false" customHeight="false" outlineLevel="0" collapsed="false">
      <c r="A2149" s="351" t="n">
        <f aca="false">IF(O2149&lt;&gt;0,O2149,A2148)</f>
        <v>89578</v>
      </c>
      <c r="B2149" s="205" t="n">
        <v>9841</v>
      </c>
      <c r="C2149" s="206" t="s">
        <v>2751</v>
      </c>
      <c r="D2149" s="206" t="s">
        <v>3651</v>
      </c>
      <c r="E2149" s="207" t="s">
        <v>2415</v>
      </c>
      <c r="F2149" s="207" t="s">
        <v>2440</v>
      </c>
      <c r="G2149" s="352" t="n">
        <v>1.0353</v>
      </c>
      <c r="H2149" s="253" t="n">
        <f aca="false">VLOOKUP(B2149,'INS-SIN-SD-10-2023'!A:D,4,0)</f>
        <v>24.95</v>
      </c>
      <c r="I2149" s="253" t="s">
        <v>2417</v>
      </c>
      <c r="J2149" s="220" t="n">
        <f aca="false">TRUNC((H2149*G2149),2)</f>
        <v>25.83</v>
      </c>
      <c r="M2149" s="220" t="n">
        <f aca="false">VLOOKUP(B2149,'INS-SIN-SD-10-2023'!A:D,4,0)</f>
        <v>24.95</v>
      </c>
      <c r="N2149" s="220" t="n">
        <f aca="false">M2149=H2149</f>
        <v>1</v>
      </c>
      <c r="P2149" s="333" t="s">
        <v>2492</v>
      </c>
    </row>
    <row r="2150" customFormat="false" ht="15" hidden="false" customHeight="false" outlineLevel="0" collapsed="false">
      <c r="A2150" s="351" t="n">
        <f aca="false">IF(O2150&lt;&gt;0,O2150,A2149)</f>
        <v>89578</v>
      </c>
      <c r="B2150" s="205" t="n">
        <v>38383</v>
      </c>
      <c r="C2150" s="206" t="s">
        <v>2751</v>
      </c>
      <c r="D2150" s="206" t="s">
        <v>3414</v>
      </c>
      <c r="E2150" s="207" t="s">
        <v>2415</v>
      </c>
      <c r="F2150" s="207" t="s">
        <v>2430</v>
      </c>
      <c r="G2150" s="352" t="n">
        <v>0.042</v>
      </c>
      <c r="H2150" s="253" t="n">
        <f aca="false">VLOOKUP(B2150,'INS-SIN-SD-10-2023'!A:D,4,0)</f>
        <v>2.27</v>
      </c>
      <c r="I2150" s="253" t="s">
        <v>2417</v>
      </c>
      <c r="J2150" s="220" t="n">
        <f aca="false">TRUNC((H2150*G2150),2)</f>
        <v>0.09</v>
      </c>
      <c r="M2150" s="220" t="n">
        <f aca="false">VLOOKUP(B2150,'INS-SIN-SD-10-2023'!A:D,4,0)</f>
        <v>2.27</v>
      </c>
      <c r="N2150" s="220" t="n">
        <f aca="false">M2150=H2150</f>
        <v>1</v>
      </c>
      <c r="P2150" s="333" t="s">
        <v>2492</v>
      </c>
    </row>
    <row r="2151" customFormat="false" ht="45" hidden="false" customHeight="false" outlineLevel="0" collapsed="false">
      <c r="A2151" s="353" t="n">
        <v>89580</v>
      </c>
      <c r="B2151" s="354" t="s">
        <v>2411</v>
      </c>
      <c r="C2151" s="355" t="s">
        <v>3652</v>
      </c>
      <c r="D2151" s="355" t="s">
        <v>2751</v>
      </c>
      <c r="E2151" s="356" t="s">
        <v>2440</v>
      </c>
      <c r="F2151" s="356" t="s">
        <v>2415</v>
      </c>
      <c r="G2151" s="357" t="s">
        <v>2416</v>
      </c>
      <c r="H2151" s="358" t="s">
        <v>2417</v>
      </c>
      <c r="I2151" s="350" t="n">
        <f aca="false">SUMIF(A:A,A2151,J:J)</f>
        <v>61.39</v>
      </c>
      <c r="K2151" s="220" t="n">
        <f aca="false">VLOOKUP(A2151,'CMP-SIN-SD-10-2023'!A:D,4,0)</f>
        <v>61.39</v>
      </c>
      <c r="L2151" s="220" t="n">
        <f aca="false">K2151=I2151</f>
        <v>1</v>
      </c>
      <c r="P2151" s="333" t="s">
        <v>2418</v>
      </c>
    </row>
    <row r="2152" customFormat="false" ht="30" hidden="false" customHeight="false" outlineLevel="0" collapsed="false">
      <c r="A2152" s="351" t="n">
        <f aca="false">IF(O2152&lt;&gt;0,O2152,A2151)</f>
        <v>89580</v>
      </c>
      <c r="B2152" s="205" t="n">
        <v>88248</v>
      </c>
      <c r="C2152" s="206" t="s">
        <v>2751</v>
      </c>
      <c r="D2152" s="206" t="s">
        <v>3412</v>
      </c>
      <c r="E2152" s="207" t="s">
        <v>2415</v>
      </c>
      <c r="F2152" s="207" t="s">
        <v>2502</v>
      </c>
      <c r="G2152" s="352" t="n">
        <v>0.1309</v>
      </c>
      <c r="H2152" s="253" t="n">
        <f aca="false">VLOOKUP(B2152,'CMP-SIN-SD-10-2023'!A:D,4,0)</f>
        <v>22.17</v>
      </c>
      <c r="I2152" s="253" t="s">
        <v>2417</v>
      </c>
      <c r="J2152" s="220" t="n">
        <f aca="false">TRUNC((H2152*G2152),2)</f>
        <v>2.9</v>
      </c>
      <c r="M2152" s="220" t="n">
        <f aca="false">VLOOKUP(B2152,'CMP-SIN-SD-10-2023'!A:D,4,0)</f>
        <v>22.17</v>
      </c>
      <c r="N2152" s="220" t="n">
        <f aca="false">M2152=H2152</f>
        <v>1</v>
      </c>
      <c r="P2152" s="333" t="s">
        <v>2418</v>
      </c>
    </row>
    <row r="2153" customFormat="false" ht="30" hidden="false" customHeight="false" outlineLevel="0" collapsed="false">
      <c r="A2153" s="351" t="n">
        <f aca="false">IF(O2153&lt;&gt;0,O2153,A2152)</f>
        <v>89580</v>
      </c>
      <c r="B2153" s="205" t="n">
        <v>88267</v>
      </c>
      <c r="C2153" s="206" t="s">
        <v>2751</v>
      </c>
      <c r="D2153" s="206" t="s">
        <v>2927</v>
      </c>
      <c r="E2153" s="207" t="s">
        <v>2415</v>
      </c>
      <c r="F2153" s="207" t="s">
        <v>2502</v>
      </c>
      <c r="G2153" s="352" t="n">
        <v>0.1309</v>
      </c>
      <c r="H2153" s="253" t="n">
        <f aca="false">VLOOKUP(B2153,'CMP-SIN-SD-10-2023'!A:D,4,0)</f>
        <v>28.78</v>
      </c>
      <c r="I2153" s="253" t="s">
        <v>2417</v>
      </c>
      <c r="J2153" s="220" t="n">
        <f aca="false">TRUNC((H2153*G2153),2)</f>
        <v>3.76</v>
      </c>
      <c r="M2153" s="220" t="n">
        <f aca="false">VLOOKUP(B2153,'CMP-SIN-SD-10-2023'!A:D,4,0)</f>
        <v>28.78</v>
      </c>
      <c r="N2153" s="220" t="n">
        <f aca="false">M2153=H2153</f>
        <v>1</v>
      </c>
      <c r="P2153" s="333" t="s">
        <v>2418</v>
      </c>
    </row>
    <row r="2154" customFormat="false" ht="30" hidden="false" customHeight="false" outlineLevel="0" collapsed="false">
      <c r="A2154" s="351" t="n">
        <f aca="false">IF(O2154&lt;&gt;0,O2154,A2153)</f>
        <v>89580</v>
      </c>
      <c r="B2154" s="205" t="n">
        <v>9840</v>
      </c>
      <c r="C2154" s="206" t="s">
        <v>2751</v>
      </c>
      <c r="D2154" s="206" t="s">
        <v>3653</v>
      </c>
      <c r="E2154" s="207" t="s">
        <v>2415</v>
      </c>
      <c r="F2154" s="207" t="s">
        <v>2440</v>
      </c>
      <c r="G2154" s="352" t="n">
        <v>1.0353</v>
      </c>
      <c r="H2154" s="253" t="n">
        <f aca="false">VLOOKUP(B2154,'INS-SIN-SD-10-2023'!A:D,4,0)</f>
        <v>52.71</v>
      </c>
      <c r="I2154" s="253" t="s">
        <v>2417</v>
      </c>
      <c r="J2154" s="220" t="n">
        <f aca="false">TRUNC((H2154*G2154),2)</f>
        <v>54.57</v>
      </c>
      <c r="M2154" s="220" t="n">
        <f aca="false">VLOOKUP(B2154,'INS-SIN-SD-10-2023'!A:D,4,0)</f>
        <v>52.71</v>
      </c>
      <c r="N2154" s="220" t="n">
        <f aca="false">M2154=H2154</f>
        <v>1</v>
      </c>
      <c r="P2154" s="333" t="s">
        <v>2492</v>
      </c>
    </row>
    <row r="2155" customFormat="false" ht="15" hidden="false" customHeight="false" outlineLevel="0" collapsed="false">
      <c r="A2155" s="351" t="n">
        <f aca="false">IF(O2155&lt;&gt;0,O2155,A2154)</f>
        <v>89580</v>
      </c>
      <c r="B2155" s="205" t="n">
        <v>38383</v>
      </c>
      <c r="C2155" s="206" t="s">
        <v>2751</v>
      </c>
      <c r="D2155" s="206" t="s">
        <v>3414</v>
      </c>
      <c r="E2155" s="207" t="s">
        <v>2415</v>
      </c>
      <c r="F2155" s="207" t="s">
        <v>2430</v>
      </c>
      <c r="G2155" s="352" t="n">
        <v>0.073</v>
      </c>
      <c r="H2155" s="253" t="n">
        <f aca="false">VLOOKUP(B2155,'INS-SIN-SD-10-2023'!A:D,4,0)</f>
        <v>2.27</v>
      </c>
      <c r="I2155" s="253" t="s">
        <v>2417</v>
      </c>
      <c r="J2155" s="220" t="n">
        <f aca="false">TRUNC((H2155*G2155),2)</f>
        <v>0.16</v>
      </c>
      <c r="M2155" s="220" t="n">
        <f aca="false">VLOOKUP(B2155,'INS-SIN-SD-10-2023'!A:D,4,0)</f>
        <v>2.27</v>
      </c>
      <c r="N2155" s="220" t="n">
        <f aca="false">M2155=H2155</f>
        <v>1</v>
      </c>
      <c r="P2155" s="333" t="s">
        <v>2492</v>
      </c>
    </row>
    <row r="2156" customFormat="false" ht="30" hidden="false" customHeight="false" outlineLevel="0" collapsed="false">
      <c r="A2156" s="353" t="s">
        <v>238</v>
      </c>
      <c r="B2156" s="354" t="s">
        <v>2411</v>
      </c>
      <c r="C2156" s="355" t="s">
        <v>3654</v>
      </c>
      <c r="D2156" s="355" t="s">
        <v>2917</v>
      </c>
      <c r="E2156" s="356" t="s">
        <v>2440</v>
      </c>
      <c r="F2156" s="356" t="s">
        <v>2415</v>
      </c>
      <c r="G2156" s="357" t="s">
        <v>2416</v>
      </c>
      <c r="H2156" s="358" t="s">
        <v>2417</v>
      </c>
      <c r="I2156" s="350" t="n">
        <f aca="false">SUMIF(A:A,A2156,J:J)</f>
        <v>90.37</v>
      </c>
      <c r="K2156" s="220" t="e">
        <f aca="false">VLOOKUP(A2156,'CMP-SIN-SD-10-2023'!A:D,4,0)</f>
        <v>#N/A</v>
      </c>
      <c r="L2156" s="220" t="e">
        <f aca="false">K2156=I2156</f>
        <v>#N/A</v>
      </c>
      <c r="P2156" s="333" t="s">
        <v>2418</v>
      </c>
    </row>
    <row r="2157" customFormat="false" ht="30" hidden="false" customHeight="false" outlineLevel="0" collapsed="false">
      <c r="A2157" s="351" t="str">
        <f aca="false">IF(O2157&lt;&gt;0,O2157,A2156)</f>
        <v>CCU.05.0002</v>
      </c>
      <c r="B2157" s="205" t="n">
        <v>88248</v>
      </c>
      <c r="C2157" s="206" t="s">
        <v>2917</v>
      </c>
      <c r="D2157" s="206" t="s">
        <v>3412</v>
      </c>
      <c r="E2157" s="207" t="s">
        <v>2415</v>
      </c>
      <c r="F2157" s="207" t="s">
        <v>2502</v>
      </c>
      <c r="G2157" s="352" t="n">
        <v>0.4933</v>
      </c>
      <c r="H2157" s="253" t="n">
        <f aca="false">VLOOKUP(B2157,'CMP-SIN-SD-10-2023'!A:D,4,0)</f>
        <v>22.17</v>
      </c>
      <c r="I2157" s="253" t="s">
        <v>2417</v>
      </c>
      <c r="J2157" s="220" t="n">
        <f aca="false">TRUNC((H2157*G2157),2)</f>
        <v>10.93</v>
      </c>
      <c r="M2157" s="220" t="n">
        <f aca="false">VLOOKUP(B2157,'CMP-SIN-SD-10-2023'!A:D,4,0)</f>
        <v>22.17</v>
      </c>
      <c r="N2157" s="220" t="n">
        <f aca="false">M2157=H2157</f>
        <v>1</v>
      </c>
      <c r="P2157" s="333" t="s">
        <v>2418</v>
      </c>
    </row>
    <row r="2158" customFormat="false" ht="30" hidden="false" customHeight="false" outlineLevel="0" collapsed="false">
      <c r="A2158" s="351" t="str">
        <f aca="false">IF(O2158&lt;&gt;0,O2158,A2157)</f>
        <v>CCU.05.0002</v>
      </c>
      <c r="B2158" s="205" t="n">
        <v>88267</v>
      </c>
      <c r="C2158" s="206" t="s">
        <v>2917</v>
      </c>
      <c r="D2158" s="206" t="s">
        <v>2927</v>
      </c>
      <c r="E2158" s="207" t="s">
        <v>2415</v>
      </c>
      <c r="F2158" s="207" t="s">
        <v>2502</v>
      </c>
      <c r="G2158" s="352" t="n">
        <v>0.4933</v>
      </c>
      <c r="H2158" s="253" t="n">
        <f aca="false">VLOOKUP(B2158,'CMP-SIN-SD-10-2023'!A:D,4,0)</f>
        <v>28.78</v>
      </c>
      <c r="I2158" s="253" t="s">
        <v>2417</v>
      </c>
      <c r="J2158" s="220" t="n">
        <f aca="false">TRUNC((H2158*G2158),2)</f>
        <v>14.19</v>
      </c>
      <c r="M2158" s="220" t="n">
        <f aca="false">VLOOKUP(B2158,'CMP-SIN-SD-10-2023'!A:D,4,0)</f>
        <v>28.78</v>
      </c>
      <c r="N2158" s="220" t="n">
        <f aca="false">M2158=H2158</f>
        <v>1</v>
      </c>
      <c r="P2158" s="333" t="s">
        <v>2418</v>
      </c>
    </row>
    <row r="2159" customFormat="false" ht="30" hidden="false" customHeight="false" outlineLevel="0" collapsed="false">
      <c r="A2159" s="351" t="str">
        <f aca="false">IF(O2159&lt;&gt;0,O2159,A2158)</f>
        <v>CCU.05.0002</v>
      </c>
      <c r="B2159" s="205" t="s">
        <v>3655</v>
      </c>
      <c r="C2159" s="206" t="s">
        <v>2917</v>
      </c>
      <c r="D2159" s="206" t="s">
        <v>3656</v>
      </c>
      <c r="E2159" s="207" t="s">
        <v>2415</v>
      </c>
      <c r="F2159" s="207" t="s">
        <v>2440</v>
      </c>
      <c r="G2159" s="352" t="n">
        <v>1.05</v>
      </c>
      <c r="H2159" s="253" t="n">
        <v>57.63</v>
      </c>
      <c r="I2159" s="253" t="s">
        <v>2417</v>
      </c>
      <c r="J2159" s="220" t="n">
        <f aca="false">TRUNC((H2159*G2159),2)</f>
        <v>60.51</v>
      </c>
      <c r="M2159" s="220" t="e">
        <f aca="false">VLOOKUP(B2159,'INS-SIN-SD-10-2023'!A:D,4,0)</f>
        <v>#N/A</v>
      </c>
      <c r="N2159" s="220" t="e">
        <f aca="false">M2159=H2159</f>
        <v>#N/A</v>
      </c>
      <c r="P2159" s="333" t="s">
        <v>2418</v>
      </c>
    </row>
    <row r="2160" customFormat="false" ht="15" hidden="false" customHeight="false" outlineLevel="0" collapsed="false">
      <c r="A2160" s="351" t="str">
        <f aca="false">IF(O2160&lt;&gt;0,O2160,A2159)</f>
        <v>CCU.05.0002</v>
      </c>
      <c r="B2160" s="205" t="n">
        <v>122</v>
      </c>
      <c r="C2160" s="206" t="s">
        <v>2917</v>
      </c>
      <c r="D2160" s="206" t="s">
        <v>3422</v>
      </c>
      <c r="E2160" s="207" t="s">
        <v>2415</v>
      </c>
      <c r="F2160" s="207" t="s">
        <v>2430</v>
      </c>
      <c r="G2160" s="352" t="n">
        <v>0.0229</v>
      </c>
      <c r="H2160" s="253" t="n">
        <f aca="false">VLOOKUP(B2160,'INS-SIN-SD-10-2023'!A:D,4,0)</f>
        <v>66.86</v>
      </c>
      <c r="I2160" s="253" t="s">
        <v>2417</v>
      </c>
      <c r="J2160" s="220" t="n">
        <f aca="false">TRUNC((H2160*G2160),2)</f>
        <v>1.53</v>
      </c>
      <c r="M2160" s="220" t="n">
        <f aca="false">VLOOKUP(B2160,'INS-SIN-SD-10-2023'!A:D,4,0)</f>
        <v>66.86</v>
      </c>
      <c r="N2160" s="220" t="n">
        <f aca="false">M2160=H2160</f>
        <v>1</v>
      </c>
      <c r="P2160" s="333" t="s">
        <v>2492</v>
      </c>
    </row>
    <row r="2161" customFormat="false" ht="15" hidden="false" customHeight="false" outlineLevel="0" collapsed="false">
      <c r="A2161" s="351" t="str">
        <f aca="false">IF(O2161&lt;&gt;0,O2161,A2160)</f>
        <v>CCU.05.0002</v>
      </c>
      <c r="B2161" s="205" t="n">
        <v>20083</v>
      </c>
      <c r="C2161" s="206" t="s">
        <v>2917</v>
      </c>
      <c r="D2161" s="206" t="s">
        <v>3423</v>
      </c>
      <c r="E2161" s="207" t="s">
        <v>2415</v>
      </c>
      <c r="F2161" s="207" t="s">
        <v>2430</v>
      </c>
      <c r="G2161" s="352" t="n">
        <v>0.0376</v>
      </c>
      <c r="H2161" s="253" t="n">
        <f aca="false">VLOOKUP(B2161,'INS-SIN-SD-10-2023'!A:D,4,0)</f>
        <v>75.75</v>
      </c>
      <c r="I2161" s="253" t="s">
        <v>2417</v>
      </c>
      <c r="J2161" s="220" t="n">
        <f aca="false">TRUNC((H2161*G2161),2)</f>
        <v>2.84</v>
      </c>
      <c r="M2161" s="220" t="n">
        <f aca="false">VLOOKUP(B2161,'INS-SIN-SD-10-2023'!A:D,4,0)</f>
        <v>75.75</v>
      </c>
      <c r="N2161" s="220" t="n">
        <f aca="false">M2161=H2161</f>
        <v>1</v>
      </c>
      <c r="P2161" s="333" t="s">
        <v>2492</v>
      </c>
    </row>
    <row r="2162" customFormat="false" ht="15" hidden="false" customHeight="false" outlineLevel="0" collapsed="false">
      <c r="A2162" s="351" t="str">
        <f aca="false">IF(O2162&lt;&gt;0,O2162,A2161)</f>
        <v>CCU.05.0002</v>
      </c>
      <c r="B2162" s="205" t="n">
        <v>38383</v>
      </c>
      <c r="C2162" s="206" t="s">
        <v>2917</v>
      </c>
      <c r="D2162" s="206" t="s">
        <v>3414</v>
      </c>
      <c r="E2162" s="207" t="s">
        <v>2415</v>
      </c>
      <c r="F2162" s="207" t="s">
        <v>2430</v>
      </c>
      <c r="G2162" s="352" t="n">
        <v>0.164</v>
      </c>
      <c r="H2162" s="253" t="n">
        <f aca="false">VLOOKUP(B2162,'INS-SIN-SD-10-2023'!A:D,4,0)</f>
        <v>2.27</v>
      </c>
      <c r="I2162" s="253" t="s">
        <v>2417</v>
      </c>
      <c r="J2162" s="220" t="n">
        <f aca="false">TRUNC((H2162*G2162),2)</f>
        <v>0.37</v>
      </c>
      <c r="M2162" s="220" t="n">
        <f aca="false">VLOOKUP(B2162,'INS-SIN-SD-10-2023'!A:D,4,0)</f>
        <v>2.27</v>
      </c>
      <c r="N2162" s="220" t="n">
        <f aca="false">M2162=H2162</f>
        <v>1</v>
      </c>
      <c r="P2162" s="333" t="s">
        <v>2492</v>
      </c>
    </row>
    <row r="2163" customFormat="false" ht="30" hidden="false" customHeight="false" outlineLevel="0" collapsed="false">
      <c r="A2163" s="353" t="s">
        <v>267</v>
      </c>
      <c r="B2163" s="354" t="s">
        <v>2411</v>
      </c>
      <c r="C2163" s="355" t="s">
        <v>3657</v>
      </c>
      <c r="D2163" s="355" t="s">
        <v>2917</v>
      </c>
      <c r="E2163" s="356" t="s">
        <v>2440</v>
      </c>
      <c r="F2163" s="356" t="s">
        <v>2415</v>
      </c>
      <c r="G2163" s="357" t="s">
        <v>2416</v>
      </c>
      <c r="H2163" s="358" t="s">
        <v>2417</v>
      </c>
      <c r="I2163" s="350" t="n">
        <f aca="false">SUMIF(A:A,A2163,J:J)</f>
        <v>107.19</v>
      </c>
      <c r="K2163" s="220" t="e">
        <f aca="false">VLOOKUP(A2163,'CMP-SIN-SD-10-2023'!A:D,4,0)</f>
        <v>#N/A</v>
      </c>
      <c r="L2163" s="220" t="e">
        <f aca="false">K2163=I2163</f>
        <v>#N/A</v>
      </c>
      <c r="P2163" s="333" t="s">
        <v>2418</v>
      </c>
    </row>
    <row r="2164" customFormat="false" ht="30" hidden="false" customHeight="false" outlineLevel="0" collapsed="false">
      <c r="A2164" s="351" t="str">
        <f aca="false">IF(O2164&lt;&gt;0,O2164,A2163)</f>
        <v>CCU.05.0003</v>
      </c>
      <c r="B2164" s="205" t="n">
        <v>88248</v>
      </c>
      <c r="C2164" s="206" t="s">
        <v>2917</v>
      </c>
      <c r="D2164" s="206" t="s">
        <v>3412</v>
      </c>
      <c r="E2164" s="207" t="s">
        <v>2415</v>
      </c>
      <c r="F2164" s="207" t="s">
        <v>2502</v>
      </c>
      <c r="G2164" s="352" t="n">
        <v>0.4933</v>
      </c>
      <c r="H2164" s="253" t="n">
        <f aca="false">VLOOKUP(B2164,'CMP-SIN-SD-10-2023'!A:D,4,0)</f>
        <v>22.17</v>
      </c>
      <c r="I2164" s="253" t="s">
        <v>2417</v>
      </c>
      <c r="J2164" s="220" t="n">
        <f aca="false">TRUNC((H2164*G2164),2)</f>
        <v>10.93</v>
      </c>
      <c r="M2164" s="220" t="n">
        <f aca="false">VLOOKUP(B2164,'CMP-SIN-SD-10-2023'!A:D,4,0)</f>
        <v>22.17</v>
      </c>
      <c r="N2164" s="220" t="n">
        <f aca="false">M2164=H2164</f>
        <v>1</v>
      </c>
      <c r="P2164" s="333" t="s">
        <v>2418</v>
      </c>
    </row>
    <row r="2165" customFormat="false" ht="30" hidden="false" customHeight="false" outlineLevel="0" collapsed="false">
      <c r="A2165" s="351" t="str">
        <f aca="false">IF(O2165&lt;&gt;0,O2165,A2164)</f>
        <v>CCU.05.0003</v>
      </c>
      <c r="B2165" s="205" t="n">
        <v>88267</v>
      </c>
      <c r="C2165" s="206" t="s">
        <v>2917</v>
      </c>
      <c r="D2165" s="206" t="s">
        <v>2927</v>
      </c>
      <c r="E2165" s="207" t="s">
        <v>2415</v>
      </c>
      <c r="F2165" s="207" t="s">
        <v>2502</v>
      </c>
      <c r="G2165" s="352" t="n">
        <v>0.4933</v>
      </c>
      <c r="H2165" s="253" t="n">
        <f aca="false">VLOOKUP(B2165,'CMP-SIN-SD-10-2023'!A:D,4,0)</f>
        <v>28.78</v>
      </c>
      <c r="I2165" s="253" t="s">
        <v>2417</v>
      </c>
      <c r="J2165" s="220" t="n">
        <f aca="false">TRUNC((H2165*G2165),2)</f>
        <v>14.19</v>
      </c>
      <c r="M2165" s="220" t="n">
        <f aca="false">VLOOKUP(B2165,'CMP-SIN-SD-10-2023'!A:D,4,0)</f>
        <v>28.78</v>
      </c>
      <c r="N2165" s="220" t="n">
        <f aca="false">M2165=H2165</f>
        <v>1</v>
      </c>
      <c r="P2165" s="333" t="s">
        <v>2418</v>
      </c>
    </row>
    <row r="2166" customFormat="false" ht="30" hidden="false" customHeight="false" outlineLevel="0" collapsed="false">
      <c r="A2166" s="351" t="str">
        <f aca="false">IF(O2166&lt;&gt;0,O2166,A2165)</f>
        <v>CCU.05.0003</v>
      </c>
      <c r="B2166" s="205" t="s">
        <v>3658</v>
      </c>
      <c r="C2166" s="206" t="s">
        <v>2917</v>
      </c>
      <c r="D2166" s="206" t="s">
        <v>3659</v>
      </c>
      <c r="E2166" s="207" t="s">
        <v>2415</v>
      </c>
      <c r="F2166" s="207" t="s">
        <v>2440</v>
      </c>
      <c r="G2166" s="352" t="n">
        <v>1.05</v>
      </c>
      <c r="H2166" s="253" t="n">
        <v>73.65</v>
      </c>
      <c r="I2166" s="253" t="s">
        <v>2417</v>
      </c>
      <c r="J2166" s="220" t="n">
        <f aca="false">TRUNC((H2166*G2166),2)</f>
        <v>77.33</v>
      </c>
      <c r="M2166" s="220" t="e">
        <f aca="false">VLOOKUP(B2166,'INS-SIN-SD-10-2023'!A:D,4,0)</f>
        <v>#N/A</v>
      </c>
      <c r="N2166" s="220" t="e">
        <f aca="false">M2166=H2166</f>
        <v>#N/A</v>
      </c>
      <c r="P2166" s="333" t="s">
        <v>2418</v>
      </c>
    </row>
    <row r="2167" customFormat="false" ht="15" hidden="false" customHeight="false" outlineLevel="0" collapsed="false">
      <c r="A2167" s="351" t="str">
        <f aca="false">IF(O2167&lt;&gt;0,O2167,A2166)</f>
        <v>CCU.05.0003</v>
      </c>
      <c r="B2167" s="205" t="n">
        <v>122</v>
      </c>
      <c r="C2167" s="206" t="s">
        <v>2917</v>
      </c>
      <c r="D2167" s="206" t="s">
        <v>3422</v>
      </c>
      <c r="E2167" s="207" t="s">
        <v>2415</v>
      </c>
      <c r="F2167" s="207" t="s">
        <v>2430</v>
      </c>
      <c r="G2167" s="352" t="n">
        <v>0.0229</v>
      </c>
      <c r="H2167" s="253" t="n">
        <f aca="false">VLOOKUP(B2167,'INS-SIN-SD-10-2023'!A:D,4,0)</f>
        <v>66.86</v>
      </c>
      <c r="I2167" s="253" t="s">
        <v>2417</v>
      </c>
      <c r="J2167" s="220" t="n">
        <f aca="false">TRUNC((H2167*G2167),2)</f>
        <v>1.53</v>
      </c>
      <c r="M2167" s="220" t="n">
        <f aca="false">VLOOKUP(B2167,'INS-SIN-SD-10-2023'!A:D,4,0)</f>
        <v>66.86</v>
      </c>
      <c r="N2167" s="220" t="n">
        <f aca="false">M2167=H2167</f>
        <v>1</v>
      </c>
      <c r="P2167" s="333" t="s">
        <v>2492</v>
      </c>
    </row>
    <row r="2168" customFormat="false" ht="15" hidden="false" customHeight="false" outlineLevel="0" collapsed="false">
      <c r="A2168" s="351" t="str">
        <f aca="false">IF(O2168&lt;&gt;0,O2168,A2167)</f>
        <v>CCU.05.0003</v>
      </c>
      <c r="B2168" s="205" t="n">
        <v>20083</v>
      </c>
      <c r="C2168" s="206" t="s">
        <v>2917</v>
      </c>
      <c r="D2168" s="206" t="s">
        <v>3423</v>
      </c>
      <c r="E2168" s="207" t="s">
        <v>2415</v>
      </c>
      <c r="F2168" s="207" t="s">
        <v>2430</v>
      </c>
      <c r="G2168" s="352" t="n">
        <v>0.0376</v>
      </c>
      <c r="H2168" s="253" t="n">
        <f aca="false">VLOOKUP(B2168,'INS-SIN-SD-10-2023'!A:D,4,0)</f>
        <v>75.75</v>
      </c>
      <c r="I2168" s="253" t="s">
        <v>2417</v>
      </c>
      <c r="J2168" s="220" t="n">
        <f aca="false">TRUNC((H2168*G2168),2)</f>
        <v>2.84</v>
      </c>
      <c r="M2168" s="220" t="n">
        <f aca="false">VLOOKUP(B2168,'INS-SIN-SD-10-2023'!A:D,4,0)</f>
        <v>75.75</v>
      </c>
      <c r="N2168" s="220" t="n">
        <f aca="false">M2168=H2168</f>
        <v>1</v>
      </c>
      <c r="P2168" s="333" t="s">
        <v>2492</v>
      </c>
    </row>
    <row r="2169" customFormat="false" ht="15" hidden="false" customHeight="false" outlineLevel="0" collapsed="false">
      <c r="A2169" s="351" t="str">
        <f aca="false">IF(O2169&lt;&gt;0,O2169,A2168)</f>
        <v>CCU.05.0003</v>
      </c>
      <c r="B2169" s="205" t="n">
        <v>38383</v>
      </c>
      <c r="C2169" s="206" t="s">
        <v>2917</v>
      </c>
      <c r="D2169" s="206" t="s">
        <v>3414</v>
      </c>
      <c r="E2169" s="207" t="s">
        <v>2415</v>
      </c>
      <c r="F2169" s="207" t="s">
        <v>2430</v>
      </c>
      <c r="G2169" s="352" t="n">
        <v>0.164</v>
      </c>
      <c r="H2169" s="253" t="n">
        <f aca="false">VLOOKUP(B2169,'INS-SIN-SD-10-2023'!A:D,4,0)</f>
        <v>2.27</v>
      </c>
      <c r="I2169" s="253" t="s">
        <v>2417</v>
      </c>
      <c r="J2169" s="220" t="n">
        <f aca="false">TRUNC((H2169*G2169),2)</f>
        <v>0.37</v>
      </c>
      <c r="M2169" s="220" t="n">
        <f aca="false">VLOOKUP(B2169,'INS-SIN-SD-10-2023'!A:D,4,0)</f>
        <v>2.27</v>
      </c>
      <c r="N2169" s="220" t="n">
        <f aca="false">M2169=H2169</f>
        <v>1</v>
      </c>
      <c r="P2169" s="333" t="s">
        <v>2492</v>
      </c>
    </row>
    <row r="2170" customFormat="false" ht="30" hidden="false" customHeight="false" outlineLevel="0" collapsed="false">
      <c r="A2170" s="353" t="s">
        <v>348</v>
      </c>
      <c r="B2170" s="354" t="s">
        <v>2411</v>
      </c>
      <c r="C2170" s="355" t="s">
        <v>3660</v>
      </c>
      <c r="D2170" s="355" t="s">
        <v>2917</v>
      </c>
      <c r="E2170" s="356" t="s">
        <v>2440</v>
      </c>
      <c r="F2170" s="356" t="s">
        <v>2415</v>
      </c>
      <c r="G2170" s="357" t="s">
        <v>2416</v>
      </c>
      <c r="H2170" s="358" t="s">
        <v>2417</v>
      </c>
      <c r="I2170" s="350" t="n">
        <f aca="false">SUMIF(A:A,A2170,J:J)</f>
        <v>115.77</v>
      </c>
      <c r="K2170" s="220" t="e">
        <f aca="false">VLOOKUP(A2170,'CMP-SIN-SD-10-2023'!A:D,4,0)</f>
        <v>#N/A</v>
      </c>
      <c r="L2170" s="220" t="e">
        <f aca="false">K2170=I2170</f>
        <v>#N/A</v>
      </c>
      <c r="P2170" s="333" t="s">
        <v>2418</v>
      </c>
    </row>
    <row r="2171" customFormat="false" ht="30" hidden="false" customHeight="false" outlineLevel="0" collapsed="false">
      <c r="A2171" s="351" t="str">
        <f aca="false">IF(O2171&lt;&gt;0,O2171,A2170)</f>
        <v>CCU.05.0004</v>
      </c>
      <c r="B2171" s="205" t="n">
        <v>88248</v>
      </c>
      <c r="C2171" s="206" t="s">
        <v>2917</v>
      </c>
      <c r="D2171" s="206" t="s">
        <v>3412</v>
      </c>
      <c r="E2171" s="207" t="s">
        <v>2415</v>
      </c>
      <c r="F2171" s="207" t="s">
        <v>2502</v>
      </c>
      <c r="G2171" s="352" t="n">
        <v>0.4933</v>
      </c>
      <c r="H2171" s="253" t="n">
        <f aca="false">VLOOKUP(B2171,'CMP-SIN-SD-10-2023'!A:D,4,0)</f>
        <v>22.17</v>
      </c>
      <c r="I2171" s="253" t="s">
        <v>2417</v>
      </c>
      <c r="J2171" s="220" t="n">
        <f aca="false">TRUNC((H2171*G2171),2)</f>
        <v>10.93</v>
      </c>
      <c r="M2171" s="220" t="n">
        <f aca="false">VLOOKUP(B2171,'CMP-SIN-SD-10-2023'!A:D,4,0)</f>
        <v>22.17</v>
      </c>
      <c r="N2171" s="220" t="n">
        <f aca="false">M2171=H2171</f>
        <v>1</v>
      </c>
      <c r="P2171" s="333" t="s">
        <v>2418</v>
      </c>
    </row>
    <row r="2172" customFormat="false" ht="30" hidden="false" customHeight="false" outlineLevel="0" collapsed="false">
      <c r="A2172" s="351" t="str">
        <f aca="false">IF(O2172&lt;&gt;0,O2172,A2171)</f>
        <v>CCU.05.0004</v>
      </c>
      <c r="B2172" s="205" t="n">
        <v>88267</v>
      </c>
      <c r="C2172" s="206" t="s">
        <v>2917</v>
      </c>
      <c r="D2172" s="206" t="s">
        <v>2927</v>
      </c>
      <c r="E2172" s="207" t="s">
        <v>2415</v>
      </c>
      <c r="F2172" s="207" t="s">
        <v>2502</v>
      </c>
      <c r="G2172" s="352" t="n">
        <v>0.4933</v>
      </c>
      <c r="H2172" s="253" t="n">
        <f aca="false">VLOOKUP(B2172,'CMP-SIN-SD-10-2023'!A:D,4,0)</f>
        <v>28.78</v>
      </c>
      <c r="I2172" s="253" t="s">
        <v>2417</v>
      </c>
      <c r="J2172" s="220" t="n">
        <f aca="false">TRUNC((H2172*G2172),2)</f>
        <v>14.19</v>
      </c>
      <c r="M2172" s="220" t="n">
        <f aca="false">VLOOKUP(B2172,'CMP-SIN-SD-10-2023'!A:D,4,0)</f>
        <v>28.78</v>
      </c>
      <c r="N2172" s="220" t="n">
        <f aca="false">M2172=H2172</f>
        <v>1</v>
      </c>
      <c r="P2172" s="333" t="s">
        <v>2418</v>
      </c>
    </row>
    <row r="2173" customFormat="false" ht="30" hidden="false" customHeight="false" outlineLevel="0" collapsed="false">
      <c r="A2173" s="351" t="str">
        <f aca="false">IF(O2173&lt;&gt;0,O2173,A2172)</f>
        <v>CCU.05.0004</v>
      </c>
      <c r="B2173" s="205" t="s">
        <v>3661</v>
      </c>
      <c r="C2173" s="206" t="s">
        <v>2917</v>
      </c>
      <c r="D2173" s="206" t="s">
        <v>3662</v>
      </c>
      <c r="E2173" s="207" t="s">
        <v>2415</v>
      </c>
      <c r="F2173" s="207" t="s">
        <v>2440</v>
      </c>
      <c r="G2173" s="352" t="n">
        <v>1.05</v>
      </c>
      <c r="H2173" s="253" t="n">
        <v>81.82</v>
      </c>
      <c r="I2173" s="253" t="s">
        <v>2417</v>
      </c>
      <c r="J2173" s="220" t="n">
        <f aca="false">TRUNC((H2173*G2173),2)</f>
        <v>85.91</v>
      </c>
      <c r="M2173" s="220" t="e">
        <f aca="false">VLOOKUP(B2173,'INS-SIN-SD-10-2023'!A:D,4,0)</f>
        <v>#N/A</v>
      </c>
      <c r="N2173" s="220" t="e">
        <f aca="false">M2173=H2173</f>
        <v>#N/A</v>
      </c>
      <c r="P2173" s="333" t="s">
        <v>2418</v>
      </c>
    </row>
    <row r="2174" customFormat="false" ht="15" hidden="false" customHeight="false" outlineLevel="0" collapsed="false">
      <c r="A2174" s="351" t="str">
        <f aca="false">IF(O2174&lt;&gt;0,O2174,A2173)</f>
        <v>CCU.05.0004</v>
      </c>
      <c r="B2174" s="205" t="n">
        <v>122</v>
      </c>
      <c r="C2174" s="206" t="s">
        <v>2917</v>
      </c>
      <c r="D2174" s="206" t="s">
        <v>3422</v>
      </c>
      <c r="E2174" s="207" t="s">
        <v>2415</v>
      </c>
      <c r="F2174" s="207" t="s">
        <v>2430</v>
      </c>
      <c r="G2174" s="352" t="n">
        <v>0.0229</v>
      </c>
      <c r="H2174" s="253" t="n">
        <f aca="false">VLOOKUP(B2174,'INS-SIN-SD-10-2023'!A:D,4,0)</f>
        <v>66.86</v>
      </c>
      <c r="I2174" s="253" t="s">
        <v>2417</v>
      </c>
      <c r="J2174" s="220" t="n">
        <f aca="false">TRUNC((H2174*G2174),2)</f>
        <v>1.53</v>
      </c>
      <c r="M2174" s="220" t="n">
        <f aca="false">VLOOKUP(B2174,'INS-SIN-SD-10-2023'!A:D,4,0)</f>
        <v>66.86</v>
      </c>
      <c r="N2174" s="220" t="n">
        <f aca="false">M2174=H2174</f>
        <v>1</v>
      </c>
      <c r="P2174" s="333" t="s">
        <v>2492</v>
      </c>
    </row>
    <row r="2175" customFormat="false" ht="15" hidden="false" customHeight="false" outlineLevel="0" collapsed="false">
      <c r="A2175" s="351" t="str">
        <f aca="false">IF(O2175&lt;&gt;0,O2175,A2174)</f>
        <v>CCU.05.0004</v>
      </c>
      <c r="B2175" s="205" t="n">
        <v>20083</v>
      </c>
      <c r="C2175" s="206" t="s">
        <v>2917</v>
      </c>
      <c r="D2175" s="206" t="s">
        <v>3423</v>
      </c>
      <c r="E2175" s="207" t="s">
        <v>2415</v>
      </c>
      <c r="F2175" s="207" t="s">
        <v>2430</v>
      </c>
      <c r="G2175" s="352" t="n">
        <v>0.0376</v>
      </c>
      <c r="H2175" s="253" t="n">
        <f aca="false">VLOOKUP(B2175,'INS-SIN-SD-10-2023'!A:D,4,0)</f>
        <v>75.75</v>
      </c>
      <c r="I2175" s="253" t="s">
        <v>2417</v>
      </c>
      <c r="J2175" s="220" t="n">
        <f aca="false">TRUNC((H2175*G2175),2)</f>
        <v>2.84</v>
      </c>
      <c r="M2175" s="220" t="n">
        <f aca="false">VLOOKUP(B2175,'INS-SIN-SD-10-2023'!A:D,4,0)</f>
        <v>75.75</v>
      </c>
      <c r="N2175" s="220" t="n">
        <f aca="false">M2175=H2175</f>
        <v>1</v>
      </c>
      <c r="P2175" s="333" t="s">
        <v>2492</v>
      </c>
    </row>
    <row r="2176" customFormat="false" ht="15" hidden="false" customHeight="false" outlineLevel="0" collapsed="false">
      <c r="A2176" s="351" t="str">
        <f aca="false">IF(O2176&lt;&gt;0,O2176,A2175)</f>
        <v>CCU.05.0004</v>
      </c>
      <c r="B2176" s="205" t="n">
        <v>38383</v>
      </c>
      <c r="C2176" s="206" t="s">
        <v>2917</v>
      </c>
      <c r="D2176" s="206" t="s">
        <v>3414</v>
      </c>
      <c r="E2176" s="207" t="s">
        <v>2415</v>
      </c>
      <c r="F2176" s="207" t="s">
        <v>2430</v>
      </c>
      <c r="G2176" s="352" t="n">
        <v>0.164</v>
      </c>
      <c r="H2176" s="253" t="n">
        <f aca="false">VLOOKUP(B2176,'INS-SIN-SD-10-2023'!A:D,4,0)</f>
        <v>2.27</v>
      </c>
      <c r="I2176" s="253" t="s">
        <v>2417</v>
      </c>
      <c r="J2176" s="220" t="n">
        <f aca="false">TRUNC((H2176*G2176),2)</f>
        <v>0.37</v>
      </c>
      <c r="M2176" s="220" t="n">
        <f aca="false">VLOOKUP(B2176,'INS-SIN-SD-10-2023'!A:D,4,0)</f>
        <v>2.27</v>
      </c>
      <c r="N2176" s="220" t="n">
        <f aca="false">M2176=H2176</f>
        <v>1</v>
      </c>
      <c r="P2176" s="333" t="s">
        <v>2492</v>
      </c>
    </row>
    <row r="2177" customFormat="false" ht="45" hidden="false" customHeight="false" outlineLevel="0" collapsed="false">
      <c r="A2177" s="353" t="n">
        <v>89529</v>
      </c>
      <c r="B2177" s="354" t="s">
        <v>2411</v>
      </c>
      <c r="C2177" s="355" t="s">
        <v>3663</v>
      </c>
      <c r="D2177" s="355" t="s">
        <v>3664</v>
      </c>
      <c r="E2177" s="356" t="s">
        <v>2430</v>
      </c>
      <c r="F2177" s="356" t="s">
        <v>2415</v>
      </c>
      <c r="G2177" s="357" t="s">
        <v>2416</v>
      </c>
      <c r="H2177" s="358" t="s">
        <v>2417</v>
      </c>
      <c r="I2177" s="350" t="n">
        <f aca="false">SUMIF(A:A,A2177,J:J)</f>
        <v>33.95</v>
      </c>
      <c r="K2177" s="220" t="n">
        <f aca="false">VLOOKUP(A2177,'CMP-SIN-SD-10-2023'!A:D,4,0)</f>
        <v>33.95</v>
      </c>
      <c r="L2177" s="220" t="n">
        <f aca="false">K2177=I2177</f>
        <v>1</v>
      </c>
      <c r="P2177" s="333" t="s">
        <v>2418</v>
      </c>
    </row>
    <row r="2178" customFormat="false" ht="30" hidden="false" customHeight="false" outlineLevel="0" collapsed="false">
      <c r="A2178" s="351" t="n">
        <f aca="false">IF(O2178&lt;&gt;0,O2178,A2177)</f>
        <v>89529</v>
      </c>
      <c r="B2178" s="205" t="n">
        <v>88248</v>
      </c>
      <c r="C2178" s="206" t="s">
        <v>3664</v>
      </c>
      <c r="D2178" s="206" t="s">
        <v>3412</v>
      </c>
      <c r="E2178" s="207" t="s">
        <v>2415</v>
      </c>
      <c r="F2178" s="207" t="s">
        <v>2502</v>
      </c>
      <c r="G2178" s="352" t="n">
        <v>0.1288</v>
      </c>
      <c r="H2178" s="253" t="n">
        <f aca="false">VLOOKUP(B2178,'CMP-SIN-SD-10-2023'!A:D,4,0)</f>
        <v>22.17</v>
      </c>
      <c r="I2178" s="253" t="s">
        <v>2417</v>
      </c>
      <c r="J2178" s="220" t="n">
        <f aca="false">TRUNC((H2178*G2178),2)</f>
        <v>2.85</v>
      </c>
      <c r="M2178" s="220" t="n">
        <f aca="false">VLOOKUP(B2178,'CMP-SIN-SD-10-2023'!A:D,4,0)</f>
        <v>22.17</v>
      </c>
      <c r="N2178" s="220" t="n">
        <f aca="false">M2178=H2178</f>
        <v>1</v>
      </c>
      <c r="P2178" s="333" t="s">
        <v>2418</v>
      </c>
    </row>
    <row r="2179" customFormat="false" ht="30" hidden="false" customHeight="false" outlineLevel="0" collapsed="false">
      <c r="A2179" s="351" t="n">
        <f aca="false">IF(O2179&lt;&gt;0,O2179,A2178)</f>
        <v>89529</v>
      </c>
      <c r="B2179" s="205" t="n">
        <v>88267</v>
      </c>
      <c r="C2179" s="206" t="s">
        <v>3664</v>
      </c>
      <c r="D2179" s="206" t="s">
        <v>2927</v>
      </c>
      <c r="E2179" s="207" t="s">
        <v>2415</v>
      </c>
      <c r="F2179" s="207" t="s">
        <v>2502</v>
      </c>
      <c r="G2179" s="352" t="n">
        <v>0.1288</v>
      </c>
      <c r="H2179" s="253" t="n">
        <f aca="false">VLOOKUP(B2179,'CMP-SIN-SD-10-2023'!A:D,4,0)</f>
        <v>28.78</v>
      </c>
      <c r="I2179" s="253" t="s">
        <v>2417</v>
      </c>
      <c r="J2179" s="220" t="n">
        <f aca="false">TRUNC((H2179*G2179),2)</f>
        <v>3.7</v>
      </c>
      <c r="M2179" s="220" t="n">
        <f aca="false">VLOOKUP(B2179,'CMP-SIN-SD-10-2023'!A:D,4,0)</f>
        <v>28.78</v>
      </c>
      <c r="N2179" s="220" t="n">
        <f aca="false">M2179=H2179</f>
        <v>1</v>
      </c>
      <c r="P2179" s="333" t="s">
        <v>2418</v>
      </c>
    </row>
    <row r="2180" customFormat="false" ht="30" hidden="false" customHeight="false" outlineLevel="0" collapsed="false">
      <c r="A2180" s="351" t="n">
        <f aca="false">IF(O2180&lt;&gt;0,O2180,A2179)</f>
        <v>89529</v>
      </c>
      <c r="B2180" s="205" t="n">
        <v>299</v>
      </c>
      <c r="C2180" s="206" t="s">
        <v>3664</v>
      </c>
      <c r="D2180" s="206" t="s">
        <v>3665</v>
      </c>
      <c r="E2180" s="207" t="s">
        <v>2415</v>
      </c>
      <c r="F2180" s="207" t="s">
        <v>2430</v>
      </c>
      <c r="G2180" s="352" t="n">
        <v>2</v>
      </c>
      <c r="H2180" s="253" t="n">
        <f aca="false">VLOOKUP(B2180,'INS-SIN-SD-10-2023'!A:D,4,0)</f>
        <v>3.49</v>
      </c>
      <c r="I2180" s="253" t="s">
        <v>2417</v>
      </c>
      <c r="J2180" s="220" t="n">
        <f aca="false">TRUNC((H2180*G2180),2)</f>
        <v>6.98</v>
      </c>
      <c r="M2180" s="220" t="n">
        <f aca="false">VLOOKUP(B2180,'INS-SIN-SD-10-2023'!A:D,4,0)</f>
        <v>3.49</v>
      </c>
      <c r="N2180" s="220" t="n">
        <f aca="false">M2180=H2180</f>
        <v>1</v>
      </c>
      <c r="P2180" s="333" t="s">
        <v>2492</v>
      </c>
    </row>
    <row r="2181" customFormat="false" ht="30" hidden="false" customHeight="false" outlineLevel="0" collapsed="false">
      <c r="A2181" s="351" t="n">
        <f aca="false">IF(O2181&lt;&gt;0,O2181,A2180)</f>
        <v>89529</v>
      </c>
      <c r="B2181" s="205" t="n">
        <v>20157</v>
      </c>
      <c r="C2181" s="206" t="s">
        <v>3664</v>
      </c>
      <c r="D2181" s="206" t="s">
        <v>3666</v>
      </c>
      <c r="E2181" s="207" t="s">
        <v>2415</v>
      </c>
      <c r="F2181" s="207" t="s">
        <v>2430</v>
      </c>
      <c r="G2181" s="352" t="n">
        <v>1</v>
      </c>
      <c r="H2181" s="253" t="n">
        <f aca="false">VLOOKUP(B2181,'INS-SIN-SD-10-2023'!A:D,4,0)</f>
        <v>17.25</v>
      </c>
      <c r="I2181" s="253" t="s">
        <v>2417</v>
      </c>
      <c r="J2181" s="220" t="n">
        <f aca="false">TRUNC((H2181*G2181),2)</f>
        <v>17.25</v>
      </c>
      <c r="M2181" s="220" t="n">
        <f aca="false">VLOOKUP(B2181,'INS-SIN-SD-10-2023'!A:D,4,0)</f>
        <v>17.25</v>
      </c>
      <c r="N2181" s="220" t="n">
        <f aca="false">M2181=H2181</f>
        <v>1</v>
      </c>
      <c r="P2181" s="333" t="s">
        <v>2492</v>
      </c>
    </row>
    <row r="2182" customFormat="false" ht="45" hidden="false" customHeight="false" outlineLevel="0" collapsed="false">
      <c r="A2182" s="351" t="n">
        <f aca="false">IF(O2182&lt;&gt;0,O2182,A2181)</f>
        <v>89529</v>
      </c>
      <c r="B2182" s="205" t="n">
        <v>20078</v>
      </c>
      <c r="C2182" s="206" t="s">
        <v>3664</v>
      </c>
      <c r="D2182" s="206" t="s">
        <v>3667</v>
      </c>
      <c r="E2182" s="207" t="s">
        <v>2415</v>
      </c>
      <c r="F2182" s="207" t="s">
        <v>2430</v>
      </c>
      <c r="G2182" s="352" t="n">
        <v>0.115</v>
      </c>
      <c r="H2182" s="253" t="n">
        <f aca="false">VLOOKUP(B2182,'INS-SIN-SD-10-2023'!A:D,4,0)</f>
        <v>27.59</v>
      </c>
      <c r="I2182" s="253" t="s">
        <v>2417</v>
      </c>
      <c r="J2182" s="220" t="n">
        <f aca="false">TRUNC((H2182*G2182),2)</f>
        <v>3.17</v>
      </c>
      <c r="M2182" s="220" t="n">
        <f aca="false">VLOOKUP(B2182,'INS-SIN-SD-10-2023'!A:D,4,0)</f>
        <v>27.59</v>
      </c>
      <c r="N2182" s="220" t="n">
        <f aca="false">M2182=H2182</f>
        <v>1</v>
      </c>
      <c r="P2182" s="333" t="s">
        <v>2492</v>
      </c>
    </row>
    <row r="2183" customFormat="false" ht="15" hidden="false" customHeight="false" outlineLevel="0" collapsed="false">
      <c r="A2183" s="353" t="s">
        <v>436</v>
      </c>
      <c r="B2183" s="354" t="s">
        <v>2411</v>
      </c>
      <c r="C2183" s="355" t="s">
        <v>3668</v>
      </c>
      <c r="D2183" s="355" t="s">
        <v>3040</v>
      </c>
      <c r="E2183" s="356" t="s">
        <v>2430</v>
      </c>
      <c r="F2183" s="356" t="s">
        <v>2415</v>
      </c>
      <c r="G2183" s="357" t="s">
        <v>2416</v>
      </c>
      <c r="H2183" s="358" t="s">
        <v>2417</v>
      </c>
      <c r="I2183" s="350" t="n">
        <f aca="false">SUMIF(A:A,A2183,J:J)</f>
        <v>41.07</v>
      </c>
      <c r="K2183" s="220" t="e">
        <f aca="false">VLOOKUP(A2183,'CMP-SIN-SD-10-2023'!A:D,4,0)</f>
        <v>#N/A</v>
      </c>
      <c r="L2183" s="220" t="e">
        <f aca="false">K2183=I2183</f>
        <v>#N/A</v>
      </c>
      <c r="P2183" s="333" t="s">
        <v>2418</v>
      </c>
    </row>
    <row r="2184" customFormat="false" ht="15" hidden="false" customHeight="false" outlineLevel="0" collapsed="false">
      <c r="A2184" s="351" t="str">
        <f aca="false">IF(O2184&lt;&gt;0,O2184,A2183)</f>
        <v>04283/ORSE</v>
      </c>
      <c r="B2184" s="205" t="n">
        <v>88316</v>
      </c>
      <c r="C2184" s="206" t="s">
        <v>2629</v>
      </c>
      <c r="D2184" s="206" t="s">
        <v>2512</v>
      </c>
      <c r="E2184" s="207" t="s">
        <v>2415</v>
      </c>
      <c r="F2184" s="207" t="s">
        <v>2502</v>
      </c>
      <c r="G2184" s="352" t="n">
        <v>0.5</v>
      </c>
      <c r="H2184" s="253" t="n">
        <f aca="false">VLOOKUP(B2184,'CMP-SIN-SD-10-2023'!A:D,4,0)</f>
        <v>21.91</v>
      </c>
      <c r="I2184" s="253" t="s">
        <v>2417</v>
      </c>
      <c r="J2184" s="220" t="n">
        <f aca="false">TRUNC((H2184*G2184),2)</f>
        <v>10.95</v>
      </c>
      <c r="M2184" s="220" t="n">
        <f aca="false">VLOOKUP(B2184,'CMP-SIN-SD-10-2023'!A:D,4,0)</f>
        <v>21.91</v>
      </c>
      <c r="N2184" s="220" t="n">
        <f aca="false">M2184=H2184</f>
        <v>1</v>
      </c>
      <c r="P2184" s="333" t="s">
        <v>2614</v>
      </c>
    </row>
    <row r="2185" customFormat="false" ht="30" hidden="false" customHeight="false" outlineLevel="0" collapsed="false">
      <c r="A2185" s="351" t="str">
        <f aca="false">IF(O2185&lt;&gt;0,O2185,A2184)</f>
        <v>04283/ORSE</v>
      </c>
      <c r="B2185" s="205" t="n">
        <v>88267</v>
      </c>
      <c r="C2185" s="206" t="s">
        <v>2629</v>
      </c>
      <c r="D2185" s="206" t="s">
        <v>2927</v>
      </c>
      <c r="E2185" s="207" t="s">
        <v>2415</v>
      </c>
      <c r="F2185" s="207" t="s">
        <v>2502</v>
      </c>
      <c r="G2185" s="352" t="n">
        <v>0.5</v>
      </c>
      <c r="H2185" s="253" t="n">
        <f aca="false">VLOOKUP(B2185,'CMP-SIN-SD-10-2023'!A:D,4,0)</f>
        <v>28.78</v>
      </c>
      <c r="I2185" s="253" t="s">
        <v>2417</v>
      </c>
      <c r="J2185" s="220" t="n">
        <f aca="false">TRUNC((H2185*G2185),2)</f>
        <v>14.39</v>
      </c>
      <c r="M2185" s="220" t="n">
        <f aca="false">VLOOKUP(B2185,'CMP-SIN-SD-10-2023'!A:D,4,0)</f>
        <v>28.78</v>
      </c>
      <c r="N2185" s="220" t="n">
        <f aca="false">M2185=H2185</f>
        <v>1</v>
      </c>
      <c r="P2185" s="333" t="s">
        <v>2614</v>
      </c>
    </row>
    <row r="2186" customFormat="false" ht="30" hidden="false" customHeight="false" outlineLevel="0" collapsed="false">
      <c r="A2186" s="351" t="str">
        <f aca="false">IF(O2186&lt;&gt;0,O2186,A2185)</f>
        <v>04283/ORSE</v>
      </c>
      <c r="B2186" s="205" t="s">
        <v>3669</v>
      </c>
      <c r="C2186" s="206" t="s">
        <v>2629</v>
      </c>
      <c r="D2186" s="206" t="s">
        <v>3670</v>
      </c>
      <c r="E2186" s="207" t="s">
        <v>2415</v>
      </c>
      <c r="F2186" s="207" t="s">
        <v>2430</v>
      </c>
      <c r="G2186" s="352" t="n">
        <v>1</v>
      </c>
      <c r="H2186" s="253" t="n">
        <v>15.73</v>
      </c>
      <c r="I2186" s="253" t="s">
        <v>2417</v>
      </c>
      <c r="J2186" s="220" t="n">
        <f aca="false">TRUNC((H2186*G2186),2)</f>
        <v>15.73</v>
      </c>
      <c r="M2186" s="220" t="e">
        <f aca="false">VLOOKUP(B2186,'INS-SIN-SD-10-2023'!A:D,4,0)</f>
        <v>#N/A</v>
      </c>
      <c r="N2186" s="220" t="e">
        <f aca="false">M2186=H2186</f>
        <v>#N/A</v>
      </c>
      <c r="P2186" s="333" t="s">
        <v>2614</v>
      </c>
    </row>
    <row r="2187" customFormat="false" ht="15" hidden="false" customHeight="false" outlineLevel="0" collapsed="false">
      <c r="A2187" s="351" t="str">
        <f aca="false">IF(O2187&lt;&gt;0,O2187,A2186)</f>
        <v>04283/ORSE</v>
      </c>
      <c r="B2187" s="205" t="s">
        <v>3156</v>
      </c>
      <c r="C2187" s="206" t="s">
        <v>2629</v>
      </c>
      <c r="D2187" s="206" t="s">
        <v>3157</v>
      </c>
      <c r="E2187" s="207" t="s">
        <v>2415</v>
      </c>
      <c r="F2187" s="207" t="s">
        <v>2430</v>
      </c>
      <c r="G2187" s="352" t="n">
        <v>0</v>
      </c>
      <c r="H2187" s="253" t="n">
        <v>28.9</v>
      </c>
      <c r="I2187" s="253" t="s">
        <v>2417</v>
      </c>
      <c r="J2187" s="220" t="n">
        <f aca="false">TRUNC((H2187*G2187),2)</f>
        <v>0</v>
      </c>
      <c r="M2187" s="220" t="e">
        <f aca="false">VLOOKUP(B2187,'INS-SIN-SD-10-2023'!A:D,4,0)</f>
        <v>#N/A</v>
      </c>
      <c r="N2187" s="220" t="e">
        <f aca="false">M2187=H2187</f>
        <v>#N/A</v>
      </c>
      <c r="P2187" s="333" t="s">
        <v>2614</v>
      </c>
    </row>
    <row r="2188" customFormat="false" ht="15" hidden="false" customHeight="false" outlineLevel="0" collapsed="false">
      <c r="A2188" s="351" t="str">
        <f aca="false">IF(O2188&lt;&gt;0,O2188,A2187)</f>
        <v>04283/ORSE</v>
      </c>
      <c r="B2188" s="205" t="s">
        <v>3158</v>
      </c>
      <c r="C2188" s="206" t="s">
        <v>2629</v>
      </c>
      <c r="D2188" s="206" t="s">
        <v>3159</v>
      </c>
      <c r="E2188" s="207" t="s">
        <v>2415</v>
      </c>
      <c r="F2188" s="207" t="s">
        <v>2430</v>
      </c>
      <c r="G2188" s="352" t="n">
        <v>0</v>
      </c>
      <c r="H2188" s="253" t="n">
        <v>44.69</v>
      </c>
      <c r="I2188" s="253" t="s">
        <v>2417</v>
      </c>
      <c r="J2188" s="220" t="n">
        <f aca="false">TRUNC((H2188*G2188),2)</f>
        <v>0</v>
      </c>
      <c r="M2188" s="220" t="e">
        <f aca="false">VLOOKUP(B2188,'INS-SIN-SD-10-2023'!A:D,4,0)</f>
        <v>#N/A</v>
      </c>
      <c r="N2188" s="220" t="e">
        <f aca="false">M2188=H2188</f>
        <v>#N/A</v>
      </c>
      <c r="P2188" s="333" t="s">
        <v>2614</v>
      </c>
    </row>
    <row r="2189" customFormat="false" ht="30" hidden="false" customHeight="false" outlineLevel="0" collapsed="false">
      <c r="A2189" s="353" t="s">
        <v>290</v>
      </c>
      <c r="B2189" s="354" t="s">
        <v>2411</v>
      </c>
      <c r="C2189" s="355" t="s">
        <v>3671</v>
      </c>
      <c r="D2189" s="355" t="s">
        <v>2701</v>
      </c>
      <c r="E2189" s="356" t="s">
        <v>2414</v>
      </c>
      <c r="F2189" s="356" t="s">
        <v>2415</v>
      </c>
      <c r="G2189" s="357" t="s">
        <v>2416</v>
      </c>
      <c r="H2189" s="358" t="s">
        <v>2417</v>
      </c>
      <c r="I2189" s="350" t="n">
        <f aca="false">SUMIF(A:A,A2189,J:J)</f>
        <v>203.91</v>
      </c>
      <c r="K2189" s="220" t="e">
        <f aca="false">VLOOKUP(A2189,'CMP-SIN-SD-10-2023'!A:D,4,0)</f>
        <v>#N/A</v>
      </c>
      <c r="L2189" s="220" t="e">
        <f aca="false">K2189=I2189</f>
        <v>#N/A</v>
      </c>
      <c r="P2189" s="333" t="s">
        <v>2418</v>
      </c>
    </row>
    <row r="2190" customFormat="false" ht="15" hidden="false" customHeight="false" outlineLevel="0" collapsed="false">
      <c r="A2190" s="351" t="str">
        <f aca="false">IF(O2190&lt;&gt;0,O2190,A2189)</f>
        <v>00298/ORSE</v>
      </c>
      <c r="B2190" s="205" t="n">
        <v>88243</v>
      </c>
      <c r="C2190" s="206" t="s">
        <v>2701</v>
      </c>
      <c r="D2190" s="206" t="s">
        <v>2733</v>
      </c>
      <c r="E2190" s="207" t="s">
        <v>2415</v>
      </c>
      <c r="F2190" s="207" t="s">
        <v>2502</v>
      </c>
      <c r="G2190" s="352" t="n">
        <v>0.1742</v>
      </c>
      <c r="H2190" s="253" t="n">
        <f aca="false">VLOOKUP(B2190,'CMP-SIN-SD-10-2023'!A:D,4,0)</f>
        <v>22.52</v>
      </c>
      <c r="I2190" s="253" t="s">
        <v>2417</v>
      </c>
      <c r="J2190" s="220" t="n">
        <f aca="false">TRUNC((H2190*G2190),2)</f>
        <v>3.92</v>
      </c>
      <c r="M2190" s="220" t="n">
        <f aca="false">VLOOKUP(B2190,'CMP-SIN-SD-10-2023'!A:D,4,0)</f>
        <v>22.52</v>
      </c>
      <c r="N2190" s="220" t="n">
        <f aca="false">M2190=H2190</f>
        <v>1</v>
      </c>
      <c r="P2190" s="333" t="s">
        <v>2418</v>
      </c>
    </row>
    <row r="2191" customFormat="false" ht="15" hidden="false" customHeight="false" outlineLevel="0" collapsed="false">
      <c r="A2191" s="351" t="str">
        <f aca="false">IF(O2191&lt;&gt;0,O2191,A2190)</f>
        <v>00298/ORSE</v>
      </c>
      <c r="B2191" s="205" t="n">
        <v>88245</v>
      </c>
      <c r="C2191" s="206" t="s">
        <v>2701</v>
      </c>
      <c r="D2191" s="206" t="s">
        <v>2697</v>
      </c>
      <c r="E2191" s="207" t="s">
        <v>2415</v>
      </c>
      <c r="F2191" s="207" t="s">
        <v>2502</v>
      </c>
      <c r="G2191" s="352" t="n">
        <v>0.1974</v>
      </c>
      <c r="H2191" s="253" t="n">
        <f aca="false">VLOOKUP(B2191,'CMP-SIN-SD-10-2023'!A:D,4,0)</f>
        <v>29.32</v>
      </c>
      <c r="I2191" s="253" t="s">
        <v>2417</v>
      </c>
      <c r="J2191" s="220" t="n">
        <f aca="false">TRUNC((H2191*G2191),2)</f>
        <v>5.78</v>
      </c>
      <c r="M2191" s="220" t="n">
        <f aca="false">VLOOKUP(B2191,'CMP-SIN-SD-10-2023'!A:D,4,0)</f>
        <v>29.32</v>
      </c>
      <c r="N2191" s="220" t="n">
        <f aca="false">M2191=H2191</f>
        <v>1</v>
      </c>
      <c r="P2191" s="333" t="s">
        <v>2418</v>
      </c>
    </row>
    <row r="2192" customFormat="false" ht="15" hidden="false" customHeight="false" outlineLevel="0" collapsed="false">
      <c r="A2192" s="351" t="str">
        <f aca="false">IF(O2192&lt;&gt;0,O2192,A2191)</f>
        <v>00298/ORSE</v>
      </c>
      <c r="B2192" s="205" t="n">
        <v>88262</v>
      </c>
      <c r="C2192" s="206" t="s">
        <v>2701</v>
      </c>
      <c r="D2192" s="206" t="s">
        <v>2501</v>
      </c>
      <c r="E2192" s="207" t="s">
        <v>2415</v>
      </c>
      <c r="F2192" s="207" t="s">
        <v>2502</v>
      </c>
      <c r="G2192" s="352" t="n">
        <v>0.3507</v>
      </c>
      <c r="H2192" s="253" t="n">
        <f aca="false">VLOOKUP(B2192,'CMP-SIN-SD-10-2023'!A:D,4,0)</f>
        <v>29.14</v>
      </c>
      <c r="I2192" s="253" t="s">
        <v>2417</v>
      </c>
      <c r="J2192" s="220" t="n">
        <f aca="false">TRUNC((H2192*G2192),2)</f>
        <v>10.21</v>
      </c>
      <c r="M2192" s="220" t="n">
        <f aca="false">VLOOKUP(B2192,'CMP-SIN-SD-10-2023'!A:D,4,0)</f>
        <v>29.14</v>
      </c>
      <c r="N2192" s="220" t="n">
        <f aca="false">M2192=H2192</f>
        <v>1</v>
      </c>
      <c r="P2192" s="333" t="s">
        <v>2418</v>
      </c>
    </row>
    <row r="2193" customFormat="false" ht="15" hidden="false" customHeight="false" outlineLevel="0" collapsed="false">
      <c r="A2193" s="351" t="str">
        <f aca="false">IF(O2193&lt;&gt;0,O2193,A2192)</f>
        <v>00298/ORSE</v>
      </c>
      <c r="B2193" s="205" t="n">
        <v>88270</v>
      </c>
      <c r="C2193" s="206" t="s">
        <v>2701</v>
      </c>
      <c r="D2193" s="206" t="s">
        <v>2734</v>
      </c>
      <c r="E2193" s="207" t="s">
        <v>2415</v>
      </c>
      <c r="F2193" s="207" t="s">
        <v>2502</v>
      </c>
      <c r="G2193" s="352" t="n">
        <v>0.8657</v>
      </c>
      <c r="H2193" s="253" t="n">
        <f aca="false">VLOOKUP(B2193,'CMP-SIN-SD-10-2023'!A:D,4,0)</f>
        <v>29.53</v>
      </c>
      <c r="I2193" s="253" t="s">
        <v>2417</v>
      </c>
      <c r="J2193" s="220" t="n">
        <f aca="false">TRUNC((H2193*G2193),2)</f>
        <v>25.56</v>
      </c>
      <c r="M2193" s="220" t="n">
        <f aca="false">VLOOKUP(B2193,'CMP-SIN-SD-10-2023'!A:D,4,0)</f>
        <v>29.53</v>
      </c>
      <c r="N2193" s="220" t="n">
        <f aca="false">M2193=H2193</f>
        <v>1</v>
      </c>
      <c r="P2193" s="333" t="s">
        <v>2418</v>
      </c>
    </row>
    <row r="2194" customFormat="false" ht="15" hidden="false" customHeight="false" outlineLevel="0" collapsed="false">
      <c r="A2194" s="351" t="str">
        <f aca="false">IF(O2194&lt;&gt;0,O2194,A2193)</f>
        <v>00298/ORSE</v>
      </c>
      <c r="B2194" s="205" t="n">
        <v>88309</v>
      </c>
      <c r="C2194" s="206" t="s">
        <v>2701</v>
      </c>
      <c r="D2194" s="206" t="s">
        <v>2623</v>
      </c>
      <c r="E2194" s="207" t="s">
        <v>2415</v>
      </c>
      <c r="F2194" s="207" t="s">
        <v>2502</v>
      </c>
      <c r="G2194" s="352" t="n">
        <v>0.9228</v>
      </c>
      <c r="H2194" s="253" t="n">
        <f aca="false">VLOOKUP(B2194,'CMP-SIN-SD-10-2023'!A:D,4,0)</f>
        <v>29.53</v>
      </c>
      <c r="I2194" s="253" t="s">
        <v>2417</v>
      </c>
      <c r="J2194" s="220" t="n">
        <f aca="false">TRUNC((H2194*G2194),2)</f>
        <v>27.25</v>
      </c>
      <c r="M2194" s="220" t="n">
        <f aca="false">VLOOKUP(B2194,'CMP-SIN-SD-10-2023'!A:D,4,0)</f>
        <v>29.53</v>
      </c>
      <c r="N2194" s="220" t="n">
        <f aca="false">M2194=H2194</f>
        <v>1</v>
      </c>
      <c r="P2194" s="333" t="s">
        <v>2418</v>
      </c>
    </row>
    <row r="2195" customFormat="false" ht="15" hidden="false" customHeight="false" outlineLevel="0" collapsed="false">
      <c r="A2195" s="351" t="str">
        <f aca="false">IF(O2195&lt;&gt;0,O2195,A2194)</f>
        <v>00298/ORSE</v>
      </c>
      <c r="B2195" s="205" t="n">
        <v>88316</v>
      </c>
      <c r="C2195" s="206" t="s">
        <v>2701</v>
      </c>
      <c r="D2195" s="206" t="s">
        <v>2512</v>
      </c>
      <c r="E2195" s="207" t="s">
        <v>2415</v>
      </c>
      <c r="F2195" s="207" t="s">
        <v>2502</v>
      </c>
      <c r="G2195" s="352" t="n">
        <v>1.4634</v>
      </c>
      <c r="H2195" s="253" t="n">
        <f aca="false">VLOOKUP(B2195,'CMP-SIN-SD-10-2023'!A:D,4,0)</f>
        <v>21.91</v>
      </c>
      <c r="I2195" s="253" t="s">
        <v>2417</v>
      </c>
      <c r="J2195" s="220" t="n">
        <f aca="false">TRUNC((H2195*G2195),2)</f>
        <v>32.06</v>
      </c>
      <c r="M2195" s="220" t="n">
        <f aca="false">VLOOKUP(B2195,'CMP-SIN-SD-10-2023'!A:D,4,0)</f>
        <v>21.91</v>
      </c>
      <c r="N2195" s="220" t="n">
        <f aca="false">M2195=H2195</f>
        <v>1</v>
      </c>
      <c r="P2195" s="333" t="s">
        <v>2418</v>
      </c>
    </row>
    <row r="2196" customFormat="false" ht="30" hidden="false" customHeight="false" outlineLevel="0" collapsed="false">
      <c r="A2196" s="351" t="str">
        <f aca="false">IF(O2196&lt;&gt;0,O2196,A2195)</f>
        <v>00298/ORSE</v>
      </c>
      <c r="B2196" s="205" t="s">
        <v>2612</v>
      </c>
      <c r="C2196" s="206" t="s">
        <v>2701</v>
      </c>
      <c r="D2196" s="206" t="s">
        <v>2613</v>
      </c>
      <c r="E2196" s="207" t="s">
        <v>2415</v>
      </c>
      <c r="F2196" s="207" t="s">
        <v>2440</v>
      </c>
      <c r="G2196" s="352" t="n">
        <v>0.6132</v>
      </c>
      <c r="H2196" s="253" t="n">
        <v>7.39</v>
      </c>
      <c r="I2196" s="253" t="s">
        <v>2417</v>
      </c>
      <c r="J2196" s="220" t="n">
        <f aca="false">TRUNC((H2196*G2196),2)</f>
        <v>4.53</v>
      </c>
      <c r="M2196" s="220" t="e">
        <f aca="false">VLOOKUP(B2196,'INS-SIN-SD-10-2023'!A:D,4,0)</f>
        <v>#N/A</v>
      </c>
      <c r="N2196" s="220" t="e">
        <f aca="false">M2196=H2196</f>
        <v>#N/A</v>
      </c>
      <c r="P2196" s="333" t="s">
        <v>2614</v>
      </c>
    </row>
    <row r="2197" customFormat="false" ht="15" hidden="false" customHeight="false" outlineLevel="0" collapsed="false">
      <c r="A2197" s="351" t="str">
        <f aca="false">IF(O2197&lt;&gt;0,O2197,A2196)</f>
        <v>00298/ORSE</v>
      </c>
      <c r="B2197" s="205" t="s">
        <v>3672</v>
      </c>
      <c r="C2197" s="206" t="s">
        <v>2701</v>
      </c>
      <c r="D2197" s="206" t="s">
        <v>3673</v>
      </c>
      <c r="E2197" s="207" t="s">
        <v>2415</v>
      </c>
      <c r="F2197" s="207" t="s">
        <v>2515</v>
      </c>
      <c r="G2197" s="352" t="n">
        <v>2.4</v>
      </c>
      <c r="H2197" s="253" t="n">
        <v>5.37</v>
      </c>
      <c r="I2197" s="253" t="s">
        <v>2417</v>
      </c>
      <c r="J2197" s="220" t="n">
        <f aca="false">TRUNC((H2197*G2197),2)</f>
        <v>12.88</v>
      </c>
      <c r="M2197" s="220" t="e">
        <f aca="false">VLOOKUP(B2197,'INS-SIN-SD-10-2023'!A:D,4,0)</f>
        <v>#N/A</v>
      </c>
      <c r="N2197" s="220" t="e">
        <f aca="false">M2197=H2197</f>
        <v>#N/A</v>
      </c>
      <c r="P2197" s="333" t="s">
        <v>2614</v>
      </c>
    </row>
    <row r="2198" customFormat="false" ht="15" hidden="false" customHeight="false" outlineLevel="0" collapsed="false">
      <c r="A2198" s="351" t="str">
        <f aca="false">IF(O2198&lt;&gt;0,O2198,A2197)</f>
        <v>00298/ORSE</v>
      </c>
      <c r="B2198" s="205" t="s">
        <v>3185</v>
      </c>
      <c r="C2198" s="206" t="s">
        <v>2701</v>
      </c>
      <c r="D2198" s="206" t="s">
        <v>3186</v>
      </c>
      <c r="E2198" s="207" t="s">
        <v>2415</v>
      </c>
      <c r="F2198" s="207" t="s">
        <v>2414</v>
      </c>
      <c r="G2198" s="352" t="n">
        <v>0.1167</v>
      </c>
      <c r="H2198" s="253" t="n">
        <v>22.64</v>
      </c>
      <c r="I2198" s="253" t="s">
        <v>2417</v>
      </c>
      <c r="J2198" s="220" t="n">
        <f aca="false">TRUNC((H2198*G2198),2)</f>
        <v>2.64</v>
      </c>
      <c r="M2198" s="220" t="e">
        <f aca="false">VLOOKUP(B2198,'INS-SIN-SD-10-2023'!A:D,4,0)</f>
        <v>#N/A</v>
      </c>
      <c r="N2198" s="220" t="e">
        <f aca="false">M2198=H2198</f>
        <v>#N/A</v>
      </c>
      <c r="P2198" s="333" t="s">
        <v>2614</v>
      </c>
    </row>
    <row r="2199" customFormat="false" ht="15" hidden="false" customHeight="false" outlineLevel="0" collapsed="false">
      <c r="A2199" s="351" t="str">
        <f aca="false">IF(O2199&lt;&gt;0,O2199,A2198)</f>
        <v>00298/ORSE</v>
      </c>
      <c r="B2199" s="205" t="s">
        <v>3674</v>
      </c>
      <c r="C2199" s="206" t="s">
        <v>2701</v>
      </c>
      <c r="D2199" s="206" t="s">
        <v>3675</v>
      </c>
      <c r="E2199" s="207" t="s">
        <v>2415</v>
      </c>
      <c r="F2199" s="207" t="s">
        <v>2430</v>
      </c>
      <c r="G2199" s="352" t="n">
        <v>40.8</v>
      </c>
      <c r="H2199" s="253" t="n">
        <v>0.35</v>
      </c>
      <c r="I2199" s="253" t="s">
        <v>2417</v>
      </c>
      <c r="J2199" s="220" t="n">
        <f aca="false">TRUNC((H2199*G2199),2)</f>
        <v>14.28</v>
      </c>
      <c r="M2199" s="220" t="e">
        <f aca="false">VLOOKUP(B2199,'INS-SIN-SD-10-2023'!A:D,4,0)</f>
        <v>#N/A</v>
      </c>
      <c r="N2199" s="220" t="e">
        <f aca="false">M2199=H2199</f>
        <v>#N/A</v>
      </c>
      <c r="P2199" s="333" t="s">
        <v>2614</v>
      </c>
    </row>
    <row r="2200" customFormat="false" ht="15" hidden="false" customHeight="false" outlineLevel="0" collapsed="false">
      <c r="A2200" s="351" t="str">
        <f aca="false">IF(O2200&lt;&gt;0,O2200,A2199)</f>
        <v>00298/ORSE</v>
      </c>
      <c r="B2200" s="205" t="s">
        <v>3079</v>
      </c>
      <c r="C2200" s="206" t="s">
        <v>2701</v>
      </c>
      <c r="D2200" s="206" t="s">
        <v>2956</v>
      </c>
      <c r="E2200" s="207" t="s">
        <v>2415</v>
      </c>
      <c r="F2200" s="207" t="s">
        <v>2515</v>
      </c>
      <c r="G2200" s="352" t="n">
        <v>12.2844</v>
      </c>
      <c r="H2200" s="253" t="n">
        <v>0.49</v>
      </c>
      <c r="I2200" s="253" t="s">
        <v>2417</v>
      </c>
      <c r="J2200" s="220" t="n">
        <f aca="false">TRUNC((H2200*G2200),2)</f>
        <v>6.01</v>
      </c>
      <c r="M2200" s="220" t="e">
        <f aca="false">VLOOKUP(B2200,'INS-SIN-SD-10-2023'!A:D,4,0)</f>
        <v>#N/A</v>
      </c>
      <c r="N2200" s="220" t="e">
        <f aca="false">M2200=H2200</f>
        <v>#N/A</v>
      </c>
      <c r="P2200" s="333" t="s">
        <v>2614</v>
      </c>
    </row>
    <row r="2201" customFormat="false" ht="15" hidden="false" customHeight="false" outlineLevel="0" collapsed="false">
      <c r="A2201" s="351" t="str">
        <f aca="false">IF(O2201&lt;&gt;0,O2201,A2200)</f>
        <v>00298/ORSE</v>
      </c>
      <c r="B2201" s="205" t="s">
        <v>3080</v>
      </c>
      <c r="C2201" s="206" t="s">
        <v>2701</v>
      </c>
      <c r="D2201" s="206" t="s">
        <v>3081</v>
      </c>
      <c r="E2201" s="207" t="s">
        <v>2415</v>
      </c>
      <c r="F2201" s="207" t="s">
        <v>2438</v>
      </c>
      <c r="G2201" s="352" t="n">
        <v>0.0507</v>
      </c>
      <c r="H2201" s="253" t="n">
        <v>80</v>
      </c>
      <c r="I2201" s="253" t="s">
        <v>2417</v>
      </c>
      <c r="J2201" s="220" t="n">
        <f aca="false">TRUNC((H2201*G2201),2)</f>
        <v>4.05</v>
      </c>
      <c r="M2201" s="220" t="e">
        <f aca="false">VLOOKUP(B2201,'INS-SIN-SD-10-2023'!A:D,4,0)</f>
        <v>#N/A</v>
      </c>
      <c r="N2201" s="220" t="e">
        <f aca="false">M2201=H2201</f>
        <v>#N/A</v>
      </c>
      <c r="P2201" s="333" t="s">
        <v>2614</v>
      </c>
    </row>
    <row r="2202" customFormat="false" ht="15" hidden="false" customHeight="false" outlineLevel="0" collapsed="false">
      <c r="A2202" s="351" t="str">
        <f aca="false">IF(O2202&lt;&gt;0,O2202,A2201)</f>
        <v>00298/ORSE</v>
      </c>
      <c r="B2202" s="205" t="s">
        <v>2869</v>
      </c>
      <c r="C2202" s="206" t="s">
        <v>2701</v>
      </c>
      <c r="D2202" s="206" t="s">
        <v>2870</v>
      </c>
      <c r="E2202" s="207" t="s">
        <v>2415</v>
      </c>
      <c r="F2202" s="207" t="s">
        <v>2515</v>
      </c>
      <c r="G2202" s="352" t="n">
        <v>3.4944</v>
      </c>
      <c r="H2202" s="253" t="n">
        <v>0.7</v>
      </c>
      <c r="I2202" s="253" t="s">
        <v>2417</v>
      </c>
      <c r="J2202" s="220" t="n">
        <f aca="false">TRUNC((H2202*G2202),2)</f>
        <v>2.44</v>
      </c>
      <c r="M2202" s="220" t="e">
        <f aca="false">VLOOKUP(B2202,'INS-SIN-SD-10-2023'!A:D,4,0)</f>
        <v>#N/A</v>
      </c>
      <c r="N2202" s="220" t="e">
        <f aca="false">M2202=H2202</f>
        <v>#N/A</v>
      </c>
      <c r="P2202" s="333" t="s">
        <v>2614</v>
      </c>
    </row>
    <row r="2203" customFormat="false" ht="30" hidden="false" customHeight="false" outlineLevel="0" collapsed="false">
      <c r="A2203" s="351" t="str">
        <f aca="false">IF(O2203&lt;&gt;0,O2203,A2202)</f>
        <v>00298/ORSE</v>
      </c>
      <c r="B2203" s="205" t="s">
        <v>3082</v>
      </c>
      <c r="C2203" s="206" t="s">
        <v>2701</v>
      </c>
      <c r="D2203" s="206" t="s">
        <v>3083</v>
      </c>
      <c r="E2203" s="207" t="s">
        <v>2415</v>
      </c>
      <c r="F2203" s="207" t="s">
        <v>2438</v>
      </c>
      <c r="G2203" s="352" t="n">
        <v>0.0188</v>
      </c>
      <c r="H2203" s="253" t="n">
        <v>70.02</v>
      </c>
      <c r="I2203" s="253" t="s">
        <v>2417</v>
      </c>
      <c r="J2203" s="220" t="n">
        <f aca="false">TRUNC((H2203*G2203),2)</f>
        <v>1.31</v>
      </c>
      <c r="M2203" s="220" t="e">
        <f aca="false">VLOOKUP(B2203,'INS-SIN-SD-10-2023'!A:D,4,0)</f>
        <v>#N/A</v>
      </c>
      <c r="N2203" s="220" t="e">
        <f aca="false">M2203=H2203</f>
        <v>#N/A</v>
      </c>
      <c r="P2203" s="333" t="s">
        <v>2614</v>
      </c>
    </row>
    <row r="2204" customFormat="false" ht="30" hidden="false" customHeight="false" outlineLevel="0" collapsed="false">
      <c r="A2204" s="351" t="str">
        <f aca="false">IF(O2204&lt;&gt;0,O2204,A2203)</f>
        <v>00298/ORSE</v>
      </c>
      <c r="B2204" s="205" t="s">
        <v>3084</v>
      </c>
      <c r="C2204" s="206" t="s">
        <v>2701</v>
      </c>
      <c r="D2204" s="206" t="s">
        <v>3085</v>
      </c>
      <c r="E2204" s="207" t="s">
        <v>2415</v>
      </c>
      <c r="F2204" s="207" t="s">
        <v>2438</v>
      </c>
      <c r="G2204" s="352" t="n">
        <v>0.0063</v>
      </c>
      <c r="H2204" s="253" t="n">
        <v>70.02</v>
      </c>
      <c r="I2204" s="253" t="s">
        <v>2417</v>
      </c>
      <c r="J2204" s="220" t="n">
        <f aca="false">TRUNC((H2204*G2204),2)</f>
        <v>0.44</v>
      </c>
      <c r="M2204" s="220" t="e">
        <f aca="false">VLOOKUP(B2204,'INS-SIN-SD-10-2023'!A:D,4,0)</f>
        <v>#N/A</v>
      </c>
      <c r="N2204" s="220" t="e">
        <f aca="false">M2204=H2204</f>
        <v>#N/A</v>
      </c>
      <c r="P2204" s="333" t="s">
        <v>2614</v>
      </c>
    </row>
    <row r="2205" customFormat="false" ht="30" hidden="false" customHeight="false" outlineLevel="0" collapsed="false">
      <c r="A2205" s="351" t="str">
        <f aca="false">IF(O2205&lt;&gt;0,O2205,A2204)</f>
        <v>00298/ORSE</v>
      </c>
      <c r="B2205" s="205" t="s">
        <v>3676</v>
      </c>
      <c r="C2205" s="206" t="s">
        <v>2701</v>
      </c>
      <c r="D2205" s="206" t="s">
        <v>3677</v>
      </c>
      <c r="E2205" s="207" t="s">
        <v>2415</v>
      </c>
      <c r="F2205" s="207" t="s">
        <v>2414</v>
      </c>
      <c r="G2205" s="352" t="n">
        <v>1.0125</v>
      </c>
      <c r="H2205" s="253" t="n">
        <v>37.24</v>
      </c>
      <c r="I2205" s="253" t="s">
        <v>2417</v>
      </c>
      <c r="J2205" s="220" t="n">
        <f aca="false">TRUNC((H2205*G2205),2)</f>
        <v>37.7</v>
      </c>
      <c r="M2205" s="220" t="e">
        <f aca="false">VLOOKUP(B2205,'INS-SIN-SD-10-2023'!A:D,4,0)</f>
        <v>#N/A</v>
      </c>
      <c r="N2205" s="220" t="e">
        <f aca="false">M2205=H2205</f>
        <v>#N/A</v>
      </c>
      <c r="P2205" s="333" t="s">
        <v>2614</v>
      </c>
    </row>
    <row r="2206" customFormat="false" ht="15" hidden="false" customHeight="false" outlineLevel="0" collapsed="false">
      <c r="A2206" s="351" t="str">
        <f aca="false">IF(O2206&lt;&gt;0,O2206,A2205)</f>
        <v>00298/ORSE</v>
      </c>
      <c r="B2206" s="205" t="s">
        <v>3051</v>
      </c>
      <c r="C2206" s="206" t="s">
        <v>2701</v>
      </c>
      <c r="D2206" s="206" t="s">
        <v>3052</v>
      </c>
      <c r="E2206" s="207" t="s">
        <v>2415</v>
      </c>
      <c r="F2206" s="207" t="s">
        <v>2440</v>
      </c>
      <c r="G2206" s="352" t="n">
        <v>0.5445</v>
      </c>
      <c r="H2206" s="253" t="n">
        <v>3.05</v>
      </c>
      <c r="I2206" s="253" t="s">
        <v>2417</v>
      </c>
      <c r="J2206" s="220" t="n">
        <f aca="false">TRUNC((H2206*G2206),2)</f>
        <v>1.66</v>
      </c>
      <c r="M2206" s="220" t="e">
        <f aca="false">VLOOKUP(B2206,'INS-SIN-SD-10-2023'!A:D,4,0)</f>
        <v>#N/A</v>
      </c>
      <c r="N2206" s="220" t="e">
        <f aca="false">M2206=H2206</f>
        <v>#N/A</v>
      </c>
      <c r="P2206" s="333" t="s">
        <v>2614</v>
      </c>
    </row>
    <row r="2207" customFormat="false" ht="15" hidden="false" customHeight="false" outlineLevel="0" collapsed="false">
      <c r="A2207" s="351" t="str">
        <f aca="false">IF(O2207&lt;&gt;0,O2207,A2206)</f>
        <v>00298/ORSE</v>
      </c>
      <c r="B2207" s="205" t="s">
        <v>3053</v>
      </c>
      <c r="C2207" s="206" t="s">
        <v>2701</v>
      </c>
      <c r="D2207" s="206" t="s">
        <v>3054</v>
      </c>
      <c r="E2207" s="207" t="s">
        <v>2415</v>
      </c>
      <c r="F2207" s="207" t="s">
        <v>2515</v>
      </c>
      <c r="G2207" s="352" t="n">
        <v>0.0075</v>
      </c>
      <c r="H2207" s="253" t="n">
        <v>12</v>
      </c>
      <c r="I2207" s="253" t="s">
        <v>2417</v>
      </c>
      <c r="J2207" s="220" t="n">
        <f aca="false">TRUNC((H2207*G2207),2)</f>
        <v>0.09</v>
      </c>
      <c r="M2207" s="220" t="e">
        <f aca="false">VLOOKUP(B2207,'INS-SIN-SD-10-2023'!A:D,4,0)</f>
        <v>#N/A</v>
      </c>
      <c r="N2207" s="220" t="e">
        <f aca="false">M2207=H2207</f>
        <v>#N/A</v>
      </c>
      <c r="P2207" s="333" t="s">
        <v>2614</v>
      </c>
    </row>
    <row r="2208" customFormat="false" ht="15" hidden="false" customHeight="false" outlineLevel="0" collapsed="false">
      <c r="A2208" s="351" t="str">
        <f aca="false">IF(O2208&lt;&gt;0,O2208,A2207)</f>
        <v>00298/ORSE</v>
      </c>
      <c r="B2208" s="205" t="s">
        <v>3055</v>
      </c>
      <c r="C2208" s="206" t="s">
        <v>2701</v>
      </c>
      <c r="D2208" s="206" t="s">
        <v>3056</v>
      </c>
      <c r="E2208" s="207" t="s">
        <v>2415</v>
      </c>
      <c r="F2208" s="207" t="s">
        <v>2515</v>
      </c>
      <c r="G2208" s="352" t="n">
        <v>0.03</v>
      </c>
      <c r="H2208" s="253" t="n">
        <v>12.23</v>
      </c>
      <c r="I2208" s="253" t="s">
        <v>2417</v>
      </c>
      <c r="J2208" s="220" t="n">
        <f aca="false">TRUNC((H2208*G2208),2)</f>
        <v>0.36</v>
      </c>
      <c r="M2208" s="220" t="e">
        <f aca="false">VLOOKUP(B2208,'INS-SIN-SD-10-2023'!A:D,4,0)</f>
        <v>#N/A</v>
      </c>
      <c r="N2208" s="220" t="e">
        <f aca="false">M2208=H2208</f>
        <v>#N/A</v>
      </c>
      <c r="P2208" s="333" t="s">
        <v>2614</v>
      </c>
    </row>
    <row r="2209" customFormat="false" ht="30" hidden="false" customHeight="false" outlineLevel="0" collapsed="false">
      <c r="A2209" s="351" t="str">
        <f aca="false">IF(O2209&lt;&gt;0,O2209,A2208)</f>
        <v>00298/ORSE</v>
      </c>
      <c r="B2209" s="205" t="s">
        <v>3057</v>
      </c>
      <c r="C2209" s="206" t="s">
        <v>2701</v>
      </c>
      <c r="D2209" s="206" t="s">
        <v>3058</v>
      </c>
      <c r="E2209" s="207" t="s">
        <v>2415</v>
      </c>
      <c r="F2209" s="207" t="s">
        <v>2440</v>
      </c>
      <c r="G2209" s="352" t="n">
        <v>0.0612</v>
      </c>
      <c r="H2209" s="253" t="n">
        <v>8.33</v>
      </c>
      <c r="I2209" s="253" t="s">
        <v>2417</v>
      </c>
      <c r="J2209" s="220" t="n">
        <f aca="false">TRUNC((H2209*G2209),2)</f>
        <v>0.5</v>
      </c>
      <c r="M2209" s="220" t="e">
        <f aca="false">VLOOKUP(B2209,'INS-SIN-SD-10-2023'!A:D,4,0)</f>
        <v>#N/A</v>
      </c>
      <c r="N2209" s="220" t="e">
        <f aca="false">M2209=H2209</f>
        <v>#N/A</v>
      </c>
      <c r="P2209" s="333" t="s">
        <v>2614</v>
      </c>
    </row>
    <row r="2210" customFormat="false" ht="30" hidden="false" customHeight="false" outlineLevel="0" collapsed="false">
      <c r="A2210" s="351" t="str">
        <f aca="false">IF(O2210&lt;&gt;0,O2210,A2209)</f>
        <v>00298/ORSE</v>
      </c>
      <c r="B2210" s="205" t="s">
        <v>3678</v>
      </c>
      <c r="C2210" s="206" t="s">
        <v>2701</v>
      </c>
      <c r="D2210" s="206" t="s">
        <v>3679</v>
      </c>
      <c r="E2210" s="207" t="s">
        <v>2415</v>
      </c>
      <c r="F2210" s="207" t="s">
        <v>2712</v>
      </c>
      <c r="G2210" s="352" t="n">
        <v>0.5535</v>
      </c>
      <c r="H2210" s="253" t="n">
        <v>15.79</v>
      </c>
      <c r="I2210" s="253" t="s">
        <v>2417</v>
      </c>
      <c r="J2210" s="220" t="n">
        <f aca="false">TRUNC((H2210*G2210),2)</f>
        <v>8.73</v>
      </c>
      <c r="M2210" s="220" t="e">
        <f aca="false">VLOOKUP(B2210,'INS-SIN-SD-10-2023'!A:D,4,0)</f>
        <v>#N/A</v>
      </c>
      <c r="N2210" s="220" t="e">
        <f aca="false">M2210=H2210</f>
        <v>#N/A</v>
      </c>
      <c r="P2210" s="333" t="s">
        <v>2614</v>
      </c>
    </row>
    <row r="2211" customFormat="false" ht="30" hidden="false" customHeight="false" outlineLevel="0" collapsed="false">
      <c r="A2211" s="351" t="str">
        <f aca="false">IF(O2211&lt;&gt;0,O2211,A2210)</f>
        <v>00298/ORSE</v>
      </c>
      <c r="B2211" s="205" t="s">
        <v>3059</v>
      </c>
      <c r="C2211" s="206" t="s">
        <v>2701</v>
      </c>
      <c r="D2211" s="206" t="s">
        <v>3060</v>
      </c>
      <c r="E2211" s="207" t="s">
        <v>2415</v>
      </c>
      <c r="F2211" s="207" t="s">
        <v>2430</v>
      </c>
      <c r="G2211" s="352" t="n">
        <v>0.96</v>
      </c>
      <c r="H2211" s="253" t="n">
        <v>0.13</v>
      </c>
      <c r="I2211" s="253" t="s">
        <v>2417</v>
      </c>
      <c r="J2211" s="220" t="n">
        <f aca="false">TRUNC((H2211*G2211),2)</f>
        <v>0.12</v>
      </c>
      <c r="M2211" s="220" t="e">
        <f aca="false">VLOOKUP(B2211,'INS-SIN-SD-10-2023'!A:D,4,0)</f>
        <v>#N/A</v>
      </c>
      <c r="N2211" s="220" t="e">
        <f aca="false">M2211=H2211</f>
        <v>#N/A</v>
      </c>
      <c r="P2211" s="333" t="s">
        <v>2614</v>
      </c>
    </row>
    <row r="2212" customFormat="false" ht="30" hidden="false" customHeight="false" outlineLevel="0" collapsed="false">
      <c r="A2212" s="351" t="str">
        <f aca="false">IF(O2212&lt;&gt;0,O2212,A2211)</f>
        <v>00298/ORSE</v>
      </c>
      <c r="B2212" s="205" t="s">
        <v>3061</v>
      </c>
      <c r="C2212" s="206" t="s">
        <v>2701</v>
      </c>
      <c r="D2212" s="206" t="s">
        <v>3062</v>
      </c>
      <c r="E2212" s="207" t="s">
        <v>2415</v>
      </c>
      <c r="F2212" s="207" t="s">
        <v>2430</v>
      </c>
      <c r="G2212" s="352" t="n">
        <v>0.96</v>
      </c>
      <c r="H2212" s="253" t="n">
        <v>0.22</v>
      </c>
      <c r="I2212" s="253" t="s">
        <v>2417</v>
      </c>
      <c r="J2212" s="220" t="n">
        <f aca="false">TRUNC((H2212*G2212),2)</f>
        <v>0.21</v>
      </c>
      <c r="M2212" s="220" t="e">
        <f aca="false">VLOOKUP(B2212,'INS-SIN-SD-10-2023'!A:D,4,0)</f>
        <v>#N/A</v>
      </c>
      <c r="N2212" s="220" t="e">
        <f aca="false">M2212=H2212</f>
        <v>#N/A</v>
      </c>
      <c r="P2212" s="333" t="s">
        <v>2614</v>
      </c>
    </row>
    <row r="2213" customFormat="false" ht="30" hidden="false" customHeight="false" outlineLevel="0" collapsed="false">
      <c r="A2213" s="351" t="str">
        <f aca="false">IF(O2213&lt;&gt;0,O2213,A2212)</f>
        <v>00298/ORSE</v>
      </c>
      <c r="B2213" s="205" t="s">
        <v>3063</v>
      </c>
      <c r="C2213" s="206" t="s">
        <v>2701</v>
      </c>
      <c r="D2213" s="206" t="s">
        <v>2699</v>
      </c>
      <c r="E2213" s="207" t="s">
        <v>2415</v>
      </c>
      <c r="F2213" s="207" t="s">
        <v>2515</v>
      </c>
      <c r="G2213" s="352" t="n">
        <v>0.048</v>
      </c>
      <c r="H2213" s="253" t="n">
        <v>12.88</v>
      </c>
      <c r="I2213" s="253" t="s">
        <v>2417</v>
      </c>
      <c r="J2213" s="220" t="n">
        <f aca="false">TRUNC((H2213*G2213),2)</f>
        <v>0.61</v>
      </c>
      <c r="M2213" s="220" t="e">
        <f aca="false">VLOOKUP(B2213,'INS-SIN-SD-10-2023'!A:D,4,0)</f>
        <v>#N/A</v>
      </c>
      <c r="N2213" s="220" t="e">
        <f aca="false">M2213=H2213</f>
        <v>#N/A</v>
      </c>
      <c r="P2213" s="333" t="s">
        <v>2614</v>
      </c>
    </row>
    <row r="2214" customFormat="false" ht="30" hidden="false" customHeight="false" outlineLevel="0" collapsed="false">
      <c r="A2214" s="351" t="str">
        <f aca="false">IF(O2214&lt;&gt;0,O2214,A2213)</f>
        <v>00298/ORSE</v>
      </c>
      <c r="B2214" s="205" t="s">
        <v>3064</v>
      </c>
      <c r="C2214" s="206" t="s">
        <v>2701</v>
      </c>
      <c r="D2214" s="206" t="s">
        <v>3065</v>
      </c>
      <c r="E2214" s="207" t="s">
        <v>2415</v>
      </c>
      <c r="F2214" s="207" t="s">
        <v>2515</v>
      </c>
      <c r="G2214" s="352" t="n">
        <v>0.045</v>
      </c>
      <c r="H2214" s="253" t="n">
        <v>12.88</v>
      </c>
      <c r="I2214" s="253" t="s">
        <v>2417</v>
      </c>
      <c r="J2214" s="220" t="n">
        <f aca="false">TRUNC((H2214*G2214),2)</f>
        <v>0.57</v>
      </c>
      <c r="M2214" s="220" t="e">
        <f aca="false">VLOOKUP(B2214,'INS-SIN-SD-10-2023'!A:D,4,0)</f>
        <v>#N/A</v>
      </c>
      <c r="N2214" s="220" t="e">
        <f aca="false">M2214=H2214</f>
        <v>#N/A</v>
      </c>
      <c r="P2214" s="333" t="s">
        <v>2614</v>
      </c>
    </row>
    <row r="2215" customFormat="false" ht="30" hidden="false" customHeight="false" outlineLevel="0" collapsed="false">
      <c r="A2215" s="353" t="s">
        <v>2098</v>
      </c>
      <c r="B2215" s="354" t="s">
        <v>2411</v>
      </c>
      <c r="C2215" s="355" t="s">
        <v>3680</v>
      </c>
      <c r="D2215" s="355" t="s">
        <v>3681</v>
      </c>
      <c r="E2215" s="356" t="s">
        <v>2430</v>
      </c>
      <c r="F2215" s="356" t="s">
        <v>2415</v>
      </c>
      <c r="G2215" s="357" t="s">
        <v>2416</v>
      </c>
      <c r="H2215" s="358" t="s">
        <v>2417</v>
      </c>
      <c r="I2215" s="350" t="n">
        <f aca="false">SUMIF(A:A,A2215,J:J)</f>
        <v>4587.37</v>
      </c>
      <c r="K2215" s="220" t="e">
        <f aca="false">VLOOKUP(A2215,'CMP-SIN-SD-10-2023'!A:D,4,0)</f>
        <v>#N/A</v>
      </c>
      <c r="L2215" s="220" t="e">
        <f aca="false">K2215=I2215</f>
        <v>#N/A</v>
      </c>
      <c r="P2215" s="333" t="s">
        <v>2418</v>
      </c>
    </row>
    <row r="2216" customFormat="false" ht="15" hidden="false" customHeight="false" outlineLevel="0" collapsed="false">
      <c r="A2216" s="351" t="str">
        <f aca="false">IF(O2216&lt;&gt;0,O2216,A2215)</f>
        <v>10324/ORSE</v>
      </c>
      <c r="B2216" s="205" t="n">
        <v>88316</v>
      </c>
      <c r="C2216" s="206" t="s">
        <v>3681</v>
      </c>
      <c r="D2216" s="206" t="s">
        <v>2512</v>
      </c>
      <c r="E2216" s="207" t="s">
        <v>2415</v>
      </c>
      <c r="F2216" s="207" t="s">
        <v>2502</v>
      </c>
      <c r="G2216" s="352" t="n">
        <v>2</v>
      </c>
      <c r="H2216" s="253" t="n">
        <f aca="false">VLOOKUP(B2216,'CMP-SIN-SD-10-2023'!A:D,4,0)</f>
        <v>21.91</v>
      </c>
      <c r="I2216" s="253" t="s">
        <v>2417</v>
      </c>
      <c r="J2216" s="220" t="n">
        <f aca="false">TRUNC((H2216*G2216),2)</f>
        <v>43.82</v>
      </c>
      <c r="M2216" s="220" t="n">
        <f aca="false">VLOOKUP(B2216,'CMP-SIN-SD-10-2023'!A:D,4,0)</f>
        <v>21.91</v>
      </c>
      <c r="N2216" s="220" t="n">
        <f aca="false">M2216=H2216</f>
        <v>1</v>
      </c>
      <c r="P2216" s="333" t="s">
        <v>2614</v>
      </c>
    </row>
    <row r="2217" customFormat="false" ht="15" hidden="false" customHeight="false" outlineLevel="0" collapsed="false">
      <c r="A2217" s="351" t="str">
        <f aca="false">IF(O2217&lt;&gt;0,O2217,A2216)</f>
        <v>10324/ORSE</v>
      </c>
      <c r="B2217" s="205" t="n">
        <v>88264</v>
      </c>
      <c r="C2217" s="206" t="s">
        <v>3681</v>
      </c>
      <c r="D2217" s="206" t="s">
        <v>2582</v>
      </c>
      <c r="E2217" s="207" t="s">
        <v>2415</v>
      </c>
      <c r="F2217" s="207" t="s">
        <v>2502</v>
      </c>
      <c r="G2217" s="352" t="n">
        <v>2</v>
      </c>
      <c r="H2217" s="253" t="n">
        <f aca="false">VLOOKUP(B2217,'CMP-SIN-SD-10-2023'!A:D,4,0)</f>
        <v>29.88</v>
      </c>
      <c r="I2217" s="253" t="s">
        <v>2417</v>
      </c>
      <c r="J2217" s="220" t="n">
        <f aca="false">TRUNC((H2217*G2217),2)</f>
        <v>59.76</v>
      </c>
      <c r="M2217" s="220" t="n">
        <f aca="false">VLOOKUP(B2217,'CMP-SIN-SD-10-2023'!A:D,4,0)</f>
        <v>29.88</v>
      </c>
      <c r="N2217" s="220" t="n">
        <f aca="false">M2217=H2217</f>
        <v>1</v>
      </c>
      <c r="P2217" s="333" t="s">
        <v>2614</v>
      </c>
    </row>
    <row r="2218" customFormat="false" ht="15" hidden="false" customHeight="false" outlineLevel="0" collapsed="false">
      <c r="A2218" s="351" t="str">
        <f aca="false">IF(O2218&lt;&gt;0,O2218,A2217)</f>
        <v>10324/ORSE</v>
      </c>
      <c r="B2218" s="205" t="s">
        <v>3682</v>
      </c>
      <c r="C2218" s="206" t="s">
        <v>3681</v>
      </c>
      <c r="D2218" s="206" t="s">
        <v>3683</v>
      </c>
      <c r="E2218" s="207" t="s">
        <v>2415</v>
      </c>
      <c r="F2218" s="207" t="s">
        <v>2430</v>
      </c>
      <c r="G2218" s="352" t="n">
        <v>1</v>
      </c>
      <c r="H2218" s="253" t="n">
        <v>228.3</v>
      </c>
      <c r="I2218" s="253" t="s">
        <v>2417</v>
      </c>
      <c r="J2218" s="220" t="n">
        <f aca="false">TRUNC((H2218*G2218),2)</f>
        <v>228.3</v>
      </c>
      <c r="M2218" s="220" t="e">
        <f aca="false">VLOOKUP(B2218,'INS-SIN-SD-10-2023'!A:D,4,0)</f>
        <v>#N/A</v>
      </c>
      <c r="N2218" s="220" t="e">
        <f aca="false">M2218=H2218</f>
        <v>#N/A</v>
      </c>
      <c r="P2218" s="333" t="s">
        <v>2614</v>
      </c>
    </row>
    <row r="2219" customFormat="false" ht="30" hidden="false" customHeight="false" outlineLevel="0" collapsed="false">
      <c r="A2219" s="351" t="str">
        <f aca="false">IF(O2219&lt;&gt;0,O2219,A2218)</f>
        <v>10324/ORSE</v>
      </c>
      <c r="B2219" s="205" t="s">
        <v>3684</v>
      </c>
      <c r="C2219" s="206" t="s">
        <v>3681</v>
      </c>
      <c r="D2219" s="206" t="s">
        <v>3680</v>
      </c>
      <c r="E2219" s="207" t="s">
        <v>2415</v>
      </c>
      <c r="F2219" s="207" t="s">
        <v>2430</v>
      </c>
      <c r="G2219" s="352" t="n">
        <v>1</v>
      </c>
      <c r="H2219" s="253" t="n">
        <v>4255.44</v>
      </c>
      <c r="I2219" s="253" t="s">
        <v>2417</v>
      </c>
      <c r="J2219" s="220" t="n">
        <f aca="false">TRUNC((H2219*G2219),2)</f>
        <v>4255.44</v>
      </c>
      <c r="M2219" s="220" t="e">
        <f aca="false">VLOOKUP(B2219,'INS-SIN-SD-10-2023'!A:D,4,0)</f>
        <v>#N/A</v>
      </c>
      <c r="N2219" s="220" t="e">
        <f aca="false">M2219=H2219</f>
        <v>#N/A</v>
      </c>
      <c r="P2219" s="333" t="s">
        <v>2614</v>
      </c>
    </row>
    <row r="2220" customFormat="false" ht="15" hidden="false" customHeight="false" outlineLevel="0" collapsed="false">
      <c r="A2220" s="351" t="str">
        <f aca="false">IF(O2220&lt;&gt;0,O2220,A2219)</f>
        <v>10324/ORSE</v>
      </c>
      <c r="B2220" s="205" t="s">
        <v>3136</v>
      </c>
      <c r="C2220" s="206" t="s">
        <v>3681</v>
      </c>
      <c r="D2220" s="206" t="s">
        <v>3137</v>
      </c>
      <c r="E2220" s="207" t="s">
        <v>2415</v>
      </c>
      <c r="F2220" s="207" t="s">
        <v>2430</v>
      </c>
      <c r="G2220" s="352" t="n">
        <v>0.0004</v>
      </c>
      <c r="H2220" s="253" t="n">
        <v>29.99</v>
      </c>
      <c r="I2220" s="253" t="s">
        <v>2417</v>
      </c>
      <c r="J2220" s="220" t="n">
        <f aca="false">TRUNC((H2220*G2220),2)</f>
        <v>0.01</v>
      </c>
      <c r="M2220" s="220" t="e">
        <f aca="false">VLOOKUP(B2220,'INS-SIN-SD-10-2023'!A:D,4,0)</f>
        <v>#N/A</v>
      </c>
      <c r="N2220" s="220" t="e">
        <f aca="false">M2220=H2220</f>
        <v>#N/A</v>
      </c>
      <c r="P2220" s="333" t="s">
        <v>2614</v>
      </c>
    </row>
    <row r="2221" customFormat="false" ht="15" hidden="false" customHeight="false" outlineLevel="0" collapsed="false">
      <c r="A2221" s="351" t="str">
        <f aca="false">IF(O2221&lt;&gt;0,O2221,A2220)</f>
        <v>10324/ORSE</v>
      </c>
      <c r="B2221" s="205" t="s">
        <v>3138</v>
      </c>
      <c r="C2221" s="206" t="s">
        <v>3681</v>
      </c>
      <c r="D2221" s="206" t="s">
        <v>3139</v>
      </c>
      <c r="E2221" s="207" t="s">
        <v>2415</v>
      </c>
      <c r="F2221" s="207" t="s">
        <v>2430</v>
      </c>
      <c r="G2221" s="352" t="n">
        <v>0.0004</v>
      </c>
      <c r="H2221" s="253" t="n">
        <v>117.1</v>
      </c>
      <c r="I2221" s="253" t="s">
        <v>2417</v>
      </c>
      <c r="J2221" s="220" t="n">
        <f aca="false">TRUNC((H2221*G2221),2)</f>
        <v>0.04</v>
      </c>
      <c r="M2221" s="220" t="e">
        <f aca="false">VLOOKUP(B2221,'INS-SIN-SD-10-2023'!A:D,4,0)</f>
        <v>#N/A</v>
      </c>
      <c r="N2221" s="220" t="e">
        <f aca="false">M2221=H2221</f>
        <v>#N/A</v>
      </c>
      <c r="P2221" s="333" t="s">
        <v>2614</v>
      </c>
    </row>
    <row r="2222" customFormat="false" ht="45" hidden="false" customHeight="false" outlineLevel="0" collapsed="false">
      <c r="A2222" s="353" t="n">
        <v>89711</v>
      </c>
      <c r="B2222" s="354" t="s">
        <v>2411</v>
      </c>
      <c r="C2222" s="355" t="s">
        <v>2465</v>
      </c>
      <c r="D2222" s="355" t="s">
        <v>3685</v>
      </c>
      <c r="E2222" s="356" t="s">
        <v>2440</v>
      </c>
      <c r="F2222" s="356" t="s">
        <v>2415</v>
      </c>
      <c r="G2222" s="357" t="s">
        <v>2416</v>
      </c>
      <c r="H2222" s="358" t="s">
        <v>2417</v>
      </c>
      <c r="I2222" s="350" t="n">
        <f aca="false">SUMIF(A:A,A2222,J:J)</f>
        <v>21.05</v>
      </c>
      <c r="K2222" s="220" t="n">
        <f aca="false">VLOOKUP(A2222,'CMP-SIN-SD-10-2023'!A:D,4,0)</f>
        <v>21.05</v>
      </c>
      <c r="L2222" s="220" t="n">
        <f aca="false">K2222=I2222</f>
        <v>1</v>
      </c>
      <c r="P2222" s="333" t="s">
        <v>2418</v>
      </c>
    </row>
    <row r="2223" customFormat="false" ht="30" hidden="false" customHeight="false" outlineLevel="0" collapsed="false">
      <c r="A2223" s="351" t="n">
        <f aca="false">IF(O2223&lt;&gt;0,O2223,A2222)</f>
        <v>89711</v>
      </c>
      <c r="B2223" s="205" t="n">
        <v>88248</v>
      </c>
      <c r="C2223" s="206" t="s">
        <v>3685</v>
      </c>
      <c r="D2223" s="206" t="s">
        <v>3412</v>
      </c>
      <c r="E2223" s="207" t="s">
        <v>2415</v>
      </c>
      <c r="F2223" s="207" t="s">
        <v>2502</v>
      </c>
      <c r="G2223" s="352" t="n">
        <v>0.293</v>
      </c>
      <c r="H2223" s="253" t="n">
        <f aca="false">VLOOKUP(B2223,'CMP-SIN-SD-10-2023'!A:D,4,0)</f>
        <v>22.17</v>
      </c>
      <c r="I2223" s="253" t="s">
        <v>2417</v>
      </c>
      <c r="J2223" s="220" t="n">
        <f aca="false">TRUNC((H2223*G2223),2)</f>
        <v>6.49</v>
      </c>
      <c r="M2223" s="220" t="n">
        <f aca="false">VLOOKUP(B2223,'CMP-SIN-SD-10-2023'!A:D,4,0)</f>
        <v>22.17</v>
      </c>
      <c r="N2223" s="220" t="n">
        <f aca="false">M2223=H2223</f>
        <v>1</v>
      </c>
      <c r="P2223" s="333" t="s">
        <v>2418</v>
      </c>
    </row>
    <row r="2224" customFormat="false" ht="30" hidden="false" customHeight="false" outlineLevel="0" collapsed="false">
      <c r="A2224" s="351" t="n">
        <f aca="false">IF(O2224&lt;&gt;0,O2224,A2223)</f>
        <v>89711</v>
      </c>
      <c r="B2224" s="205" t="n">
        <v>88267</v>
      </c>
      <c r="C2224" s="206" t="s">
        <v>3685</v>
      </c>
      <c r="D2224" s="206" t="s">
        <v>2927</v>
      </c>
      <c r="E2224" s="207" t="s">
        <v>2415</v>
      </c>
      <c r="F2224" s="207" t="s">
        <v>2502</v>
      </c>
      <c r="G2224" s="352" t="n">
        <v>0.293</v>
      </c>
      <c r="H2224" s="253" t="n">
        <f aca="false">VLOOKUP(B2224,'CMP-SIN-SD-10-2023'!A:D,4,0)</f>
        <v>28.78</v>
      </c>
      <c r="I2224" s="253" t="s">
        <v>2417</v>
      </c>
      <c r="J2224" s="220" t="n">
        <f aca="false">TRUNC((H2224*G2224),2)</f>
        <v>8.43</v>
      </c>
      <c r="M2224" s="220" t="n">
        <f aca="false">VLOOKUP(B2224,'CMP-SIN-SD-10-2023'!A:D,4,0)</f>
        <v>28.78</v>
      </c>
      <c r="N2224" s="220" t="n">
        <f aca="false">M2224=H2224</f>
        <v>1</v>
      </c>
      <c r="P2224" s="333" t="s">
        <v>2418</v>
      </c>
    </row>
    <row r="2225" customFormat="false" ht="30" hidden="false" customHeight="false" outlineLevel="0" collapsed="false">
      <c r="A2225" s="351" t="n">
        <f aca="false">IF(O2225&lt;&gt;0,O2225,A2224)</f>
        <v>89711</v>
      </c>
      <c r="B2225" s="205" t="n">
        <v>9835</v>
      </c>
      <c r="C2225" s="206" t="s">
        <v>3685</v>
      </c>
      <c r="D2225" s="206" t="s">
        <v>3686</v>
      </c>
      <c r="E2225" s="207" t="s">
        <v>2415</v>
      </c>
      <c r="F2225" s="207" t="s">
        <v>2440</v>
      </c>
      <c r="G2225" s="352" t="n">
        <v>1.0549</v>
      </c>
      <c r="H2225" s="253" t="n">
        <f aca="false">VLOOKUP(B2225,'INS-SIN-SD-10-2023'!A:D,4,0)</f>
        <v>5.79</v>
      </c>
      <c r="I2225" s="253" t="s">
        <v>2417</v>
      </c>
      <c r="J2225" s="220" t="n">
        <f aca="false">TRUNC((H2225*G2225),2)</f>
        <v>6.1</v>
      </c>
      <c r="M2225" s="220" t="n">
        <f aca="false">VLOOKUP(B2225,'INS-SIN-SD-10-2023'!A:D,4,0)</f>
        <v>5.79</v>
      </c>
      <c r="N2225" s="220" t="n">
        <f aca="false">M2225=H2225</f>
        <v>1</v>
      </c>
      <c r="P2225" s="333" t="s">
        <v>2492</v>
      </c>
    </row>
    <row r="2226" customFormat="false" ht="15" hidden="false" customHeight="false" outlineLevel="0" collapsed="false">
      <c r="A2226" s="351" t="n">
        <f aca="false">IF(O2226&lt;&gt;0,O2226,A2225)</f>
        <v>89711</v>
      </c>
      <c r="B2226" s="205" t="n">
        <v>38383</v>
      </c>
      <c r="C2226" s="206" t="s">
        <v>3685</v>
      </c>
      <c r="D2226" s="206" t="s">
        <v>3414</v>
      </c>
      <c r="E2226" s="207" t="s">
        <v>2415</v>
      </c>
      <c r="F2226" s="207" t="s">
        <v>2430</v>
      </c>
      <c r="G2226" s="352" t="n">
        <v>0.0163</v>
      </c>
      <c r="H2226" s="253" t="n">
        <f aca="false">VLOOKUP(B2226,'INS-SIN-SD-10-2023'!A:D,4,0)</f>
        <v>2.27</v>
      </c>
      <c r="I2226" s="253" t="s">
        <v>2417</v>
      </c>
      <c r="J2226" s="220" t="n">
        <f aca="false">TRUNC((H2226*G2226),2)</f>
        <v>0.03</v>
      </c>
      <c r="M2226" s="220" t="n">
        <f aca="false">VLOOKUP(B2226,'INS-SIN-SD-10-2023'!A:D,4,0)</f>
        <v>2.27</v>
      </c>
      <c r="N2226" s="220" t="n">
        <f aca="false">M2226=H2226</f>
        <v>1</v>
      </c>
      <c r="P2226" s="333" t="s">
        <v>2492</v>
      </c>
    </row>
    <row r="2227" customFormat="false" ht="45" hidden="false" customHeight="false" outlineLevel="0" collapsed="false">
      <c r="A2227" s="353" t="n">
        <v>89712</v>
      </c>
      <c r="B2227" s="354" t="s">
        <v>2411</v>
      </c>
      <c r="C2227" s="355" t="s">
        <v>2466</v>
      </c>
      <c r="D2227" s="355" t="s">
        <v>3685</v>
      </c>
      <c r="E2227" s="356" t="s">
        <v>2440</v>
      </c>
      <c r="F2227" s="356" t="s">
        <v>2415</v>
      </c>
      <c r="G2227" s="357" t="s">
        <v>2416</v>
      </c>
      <c r="H2227" s="358" t="s">
        <v>2417</v>
      </c>
      <c r="I2227" s="350" t="n">
        <f aca="false">SUMIF(A:A,A2227,J:J)</f>
        <v>26.32</v>
      </c>
      <c r="K2227" s="220" t="n">
        <f aca="false">VLOOKUP(A2227,'CMP-SIN-SD-10-2023'!A:D,4,0)</f>
        <v>26.32</v>
      </c>
      <c r="L2227" s="220" t="n">
        <f aca="false">K2227=I2227</f>
        <v>1</v>
      </c>
      <c r="P2227" s="333" t="s">
        <v>2418</v>
      </c>
    </row>
    <row r="2228" customFormat="false" ht="30" hidden="false" customHeight="false" outlineLevel="0" collapsed="false">
      <c r="A2228" s="351" t="n">
        <f aca="false">IF(O2228&lt;&gt;0,O2228,A2227)</f>
        <v>89712</v>
      </c>
      <c r="B2228" s="205" t="n">
        <v>88248</v>
      </c>
      <c r="C2228" s="206" t="s">
        <v>3685</v>
      </c>
      <c r="D2228" s="206" t="s">
        <v>3412</v>
      </c>
      <c r="E2228" s="207" t="s">
        <v>2415</v>
      </c>
      <c r="F2228" s="207" t="s">
        <v>2502</v>
      </c>
      <c r="G2228" s="352" t="n">
        <v>0.3182</v>
      </c>
      <c r="H2228" s="253" t="n">
        <f aca="false">VLOOKUP(B2228,'CMP-SIN-SD-10-2023'!A:D,4,0)</f>
        <v>22.17</v>
      </c>
      <c r="I2228" s="253" t="s">
        <v>2417</v>
      </c>
      <c r="J2228" s="220" t="n">
        <f aca="false">TRUNC((H2228*G2228),2)</f>
        <v>7.05</v>
      </c>
      <c r="M2228" s="220" t="n">
        <f aca="false">VLOOKUP(B2228,'CMP-SIN-SD-10-2023'!A:D,4,0)</f>
        <v>22.17</v>
      </c>
      <c r="N2228" s="220" t="n">
        <f aca="false">M2228=H2228</f>
        <v>1</v>
      </c>
      <c r="P2228" s="333" t="s">
        <v>2418</v>
      </c>
    </row>
    <row r="2229" customFormat="false" ht="30" hidden="false" customHeight="false" outlineLevel="0" collapsed="false">
      <c r="A2229" s="351" t="n">
        <f aca="false">IF(O2229&lt;&gt;0,O2229,A2228)</f>
        <v>89712</v>
      </c>
      <c r="B2229" s="205" t="n">
        <v>88267</v>
      </c>
      <c r="C2229" s="206" t="s">
        <v>3685</v>
      </c>
      <c r="D2229" s="206" t="s">
        <v>2927</v>
      </c>
      <c r="E2229" s="207" t="s">
        <v>2415</v>
      </c>
      <c r="F2229" s="207" t="s">
        <v>2502</v>
      </c>
      <c r="G2229" s="352" t="n">
        <v>0.3182</v>
      </c>
      <c r="H2229" s="253" t="n">
        <f aca="false">VLOOKUP(B2229,'CMP-SIN-SD-10-2023'!A:D,4,0)</f>
        <v>28.78</v>
      </c>
      <c r="I2229" s="253" t="s">
        <v>2417</v>
      </c>
      <c r="J2229" s="220" t="n">
        <f aca="false">TRUNC((H2229*G2229),2)</f>
        <v>9.15</v>
      </c>
      <c r="M2229" s="220" t="n">
        <f aca="false">VLOOKUP(B2229,'CMP-SIN-SD-10-2023'!A:D,4,0)</f>
        <v>28.78</v>
      </c>
      <c r="N2229" s="220" t="n">
        <f aca="false">M2229=H2229</f>
        <v>1</v>
      </c>
      <c r="P2229" s="333" t="s">
        <v>2418</v>
      </c>
    </row>
    <row r="2230" customFormat="false" ht="30" hidden="false" customHeight="false" outlineLevel="0" collapsed="false">
      <c r="A2230" s="351" t="n">
        <f aca="false">IF(O2230&lt;&gt;0,O2230,A2229)</f>
        <v>89712</v>
      </c>
      <c r="B2230" s="205" t="n">
        <v>9838</v>
      </c>
      <c r="C2230" s="206" t="s">
        <v>3685</v>
      </c>
      <c r="D2230" s="206" t="s">
        <v>3687</v>
      </c>
      <c r="E2230" s="207" t="s">
        <v>2415</v>
      </c>
      <c r="F2230" s="207" t="s">
        <v>2440</v>
      </c>
      <c r="G2230" s="352" t="n">
        <v>1.0549</v>
      </c>
      <c r="H2230" s="253" t="n">
        <f aca="false">VLOOKUP(B2230,'INS-SIN-SD-10-2023'!A:D,4,0)</f>
        <v>9.56</v>
      </c>
      <c r="I2230" s="253" t="s">
        <v>2417</v>
      </c>
      <c r="J2230" s="220" t="n">
        <f aca="false">TRUNC((H2230*G2230),2)</f>
        <v>10.08</v>
      </c>
      <c r="M2230" s="220" t="n">
        <f aca="false">VLOOKUP(B2230,'INS-SIN-SD-10-2023'!A:D,4,0)</f>
        <v>9.56</v>
      </c>
      <c r="N2230" s="220" t="n">
        <f aca="false">M2230=H2230</f>
        <v>1</v>
      </c>
      <c r="P2230" s="333" t="s">
        <v>2492</v>
      </c>
    </row>
    <row r="2231" customFormat="false" ht="15" hidden="false" customHeight="false" outlineLevel="0" collapsed="false">
      <c r="A2231" s="351" t="n">
        <f aca="false">IF(O2231&lt;&gt;0,O2231,A2230)</f>
        <v>89712</v>
      </c>
      <c r="B2231" s="205" t="n">
        <v>38383</v>
      </c>
      <c r="C2231" s="206" t="s">
        <v>3685</v>
      </c>
      <c r="D2231" s="206" t="s">
        <v>3414</v>
      </c>
      <c r="E2231" s="207" t="s">
        <v>2415</v>
      </c>
      <c r="F2231" s="207" t="s">
        <v>2430</v>
      </c>
      <c r="G2231" s="352" t="n">
        <v>0.0177</v>
      </c>
      <c r="H2231" s="253" t="n">
        <f aca="false">VLOOKUP(B2231,'INS-SIN-SD-10-2023'!A:D,4,0)</f>
        <v>2.27</v>
      </c>
      <c r="I2231" s="253" t="s">
        <v>2417</v>
      </c>
      <c r="J2231" s="220" t="n">
        <f aca="false">TRUNC((H2231*G2231),2)</f>
        <v>0.04</v>
      </c>
      <c r="M2231" s="220" t="n">
        <f aca="false">VLOOKUP(B2231,'INS-SIN-SD-10-2023'!A:D,4,0)</f>
        <v>2.27</v>
      </c>
      <c r="N2231" s="220" t="n">
        <f aca="false">M2231=H2231</f>
        <v>1</v>
      </c>
      <c r="P2231" s="333" t="s">
        <v>2492</v>
      </c>
    </row>
    <row r="2232" customFormat="false" ht="45" hidden="false" customHeight="false" outlineLevel="0" collapsed="false">
      <c r="A2232" s="353" t="n">
        <v>89713</v>
      </c>
      <c r="B2232" s="354" t="s">
        <v>2411</v>
      </c>
      <c r="C2232" s="355" t="s">
        <v>3688</v>
      </c>
      <c r="D2232" s="355" t="s">
        <v>3685</v>
      </c>
      <c r="E2232" s="356" t="s">
        <v>2440</v>
      </c>
      <c r="F2232" s="356" t="s">
        <v>2415</v>
      </c>
      <c r="G2232" s="357" t="s">
        <v>2416</v>
      </c>
      <c r="H2232" s="358" t="s">
        <v>2417</v>
      </c>
      <c r="I2232" s="350" t="n">
        <f aca="false">SUMIF(A:A,A2232,J:J)</f>
        <v>32.68</v>
      </c>
      <c r="K2232" s="220" t="n">
        <f aca="false">VLOOKUP(A2232,'CMP-SIN-SD-10-2023'!A:D,4,0)</f>
        <v>32.68</v>
      </c>
      <c r="L2232" s="220" t="n">
        <f aca="false">K2232=I2232</f>
        <v>1</v>
      </c>
      <c r="P2232" s="333" t="s">
        <v>2418</v>
      </c>
    </row>
    <row r="2233" customFormat="false" ht="30" hidden="false" customHeight="false" outlineLevel="0" collapsed="false">
      <c r="A2233" s="351" t="n">
        <f aca="false">IF(O2233&lt;&gt;0,O2233,A2232)</f>
        <v>89713</v>
      </c>
      <c r="B2233" s="205" t="n">
        <v>88248</v>
      </c>
      <c r="C2233" s="206" t="s">
        <v>3685</v>
      </c>
      <c r="D2233" s="206" t="s">
        <v>3412</v>
      </c>
      <c r="E2233" s="207" t="s">
        <v>2415</v>
      </c>
      <c r="F2233" s="207" t="s">
        <v>2502</v>
      </c>
      <c r="G2233" s="352" t="n">
        <v>0.3813</v>
      </c>
      <c r="H2233" s="253" t="n">
        <f aca="false">VLOOKUP(B2233,'CMP-SIN-SD-10-2023'!A:D,4,0)</f>
        <v>22.17</v>
      </c>
      <c r="I2233" s="253" t="s">
        <v>2417</v>
      </c>
      <c r="J2233" s="220" t="n">
        <f aca="false">TRUNC((H2233*G2233),2)</f>
        <v>8.45</v>
      </c>
      <c r="M2233" s="220" t="n">
        <f aca="false">VLOOKUP(B2233,'CMP-SIN-SD-10-2023'!A:D,4,0)</f>
        <v>22.17</v>
      </c>
      <c r="N2233" s="220" t="n">
        <f aca="false">M2233=H2233</f>
        <v>1</v>
      </c>
      <c r="P2233" s="333" t="s">
        <v>2418</v>
      </c>
    </row>
    <row r="2234" customFormat="false" ht="30" hidden="false" customHeight="false" outlineLevel="0" collapsed="false">
      <c r="A2234" s="351" t="n">
        <f aca="false">IF(O2234&lt;&gt;0,O2234,A2233)</f>
        <v>89713</v>
      </c>
      <c r="B2234" s="205" t="n">
        <v>88267</v>
      </c>
      <c r="C2234" s="206" t="s">
        <v>3685</v>
      </c>
      <c r="D2234" s="206" t="s">
        <v>2927</v>
      </c>
      <c r="E2234" s="207" t="s">
        <v>2415</v>
      </c>
      <c r="F2234" s="207" t="s">
        <v>2502</v>
      </c>
      <c r="G2234" s="352" t="n">
        <v>0.3813</v>
      </c>
      <c r="H2234" s="253" t="n">
        <f aca="false">VLOOKUP(B2234,'CMP-SIN-SD-10-2023'!A:D,4,0)</f>
        <v>28.78</v>
      </c>
      <c r="I2234" s="253" t="s">
        <v>2417</v>
      </c>
      <c r="J2234" s="220" t="n">
        <f aca="false">TRUNC((H2234*G2234),2)</f>
        <v>10.97</v>
      </c>
      <c r="M2234" s="220" t="n">
        <f aca="false">VLOOKUP(B2234,'CMP-SIN-SD-10-2023'!A:D,4,0)</f>
        <v>28.78</v>
      </c>
      <c r="N2234" s="220" t="n">
        <f aca="false">M2234=H2234</f>
        <v>1</v>
      </c>
      <c r="P2234" s="333" t="s">
        <v>2418</v>
      </c>
    </row>
    <row r="2235" customFormat="false" ht="30" hidden="false" customHeight="false" outlineLevel="0" collapsed="false">
      <c r="A2235" s="351" t="n">
        <f aca="false">IF(O2235&lt;&gt;0,O2235,A2234)</f>
        <v>89713</v>
      </c>
      <c r="B2235" s="205" t="n">
        <v>9837</v>
      </c>
      <c r="C2235" s="206" t="s">
        <v>3685</v>
      </c>
      <c r="D2235" s="206" t="s">
        <v>3689</v>
      </c>
      <c r="E2235" s="207" t="s">
        <v>2415</v>
      </c>
      <c r="F2235" s="207" t="s">
        <v>2440</v>
      </c>
      <c r="G2235" s="352" t="n">
        <v>1.0549</v>
      </c>
      <c r="H2235" s="253" t="n">
        <f aca="false">VLOOKUP(B2235,'INS-SIN-SD-10-2023'!A:D,4,0)</f>
        <v>12.54</v>
      </c>
      <c r="I2235" s="253" t="s">
        <v>2417</v>
      </c>
      <c r="J2235" s="220" t="n">
        <f aca="false">TRUNC((H2235*G2235),2)</f>
        <v>13.22</v>
      </c>
      <c r="M2235" s="220" t="n">
        <f aca="false">VLOOKUP(B2235,'INS-SIN-SD-10-2023'!A:D,4,0)</f>
        <v>12.54</v>
      </c>
      <c r="N2235" s="220" t="n">
        <f aca="false">M2235=H2235</f>
        <v>1</v>
      </c>
      <c r="P2235" s="333" t="s">
        <v>2492</v>
      </c>
    </row>
    <row r="2236" customFormat="false" ht="15" hidden="false" customHeight="false" outlineLevel="0" collapsed="false">
      <c r="A2236" s="351" t="n">
        <f aca="false">IF(O2236&lt;&gt;0,O2236,A2235)</f>
        <v>89713</v>
      </c>
      <c r="B2236" s="205" t="n">
        <v>38383</v>
      </c>
      <c r="C2236" s="206" t="s">
        <v>3685</v>
      </c>
      <c r="D2236" s="206" t="s">
        <v>3414</v>
      </c>
      <c r="E2236" s="207" t="s">
        <v>2415</v>
      </c>
      <c r="F2236" s="207" t="s">
        <v>2430</v>
      </c>
      <c r="G2236" s="352" t="n">
        <v>0.0212</v>
      </c>
      <c r="H2236" s="253" t="n">
        <f aca="false">VLOOKUP(B2236,'INS-SIN-SD-10-2023'!A:D,4,0)</f>
        <v>2.27</v>
      </c>
      <c r="I2236" s="253" t="s">
        <v>2417</v>
      </c>
      <c r="J2236" s="220" t="n">
        <f aca="false">TRUNC((H2236*G2236),2)</f>
        <v>0.04</v>
      </c>
      <c r="M2236" s="220" t="n">
        <f aca="false">VLOOKUP(B2236,'INS-SIN-SD-10-2023'!A:D,4,0)</f>
        <v>2.27</v>
      </c>
      <c r="N2236" s="220" t="n">
        <f aca="false">M2236=H2236</f>
        <v>1</v>
      </c>
      <c r="P2236" s="333" t="s">
        <v>2492</v>
      </c>
    </row>
    <row r="2237" customFormat="false" ht="45" hidden="false" customHeight="false" outlineLevel="0" collapsed="false">
      <c r="A2237" s="353" t="n">
        <v>89714</v>
      </c>
      <c r="B2237" s="354" t="s">
        <v>2411</v>
      </c>
      <c r="C2237" s="355" t="s">
        <v>2467</v>
      </c>
      <c r="D2237" s="355" t="s">
        <v>2727</v>
      </c>
      <c r="E2237" s="356" t="s">
        <v>2440</v>
      </c>
      <c r="F2237" s="356" t="s">
        <v>2415</v>
      </c>
      <c r="G2237" s="357" t="s">
        <v>2416</v>
      </c>
      <c r="H2237" s="358" t="s">
        <v>2417</v>
      </c>
      <c r="I2237" s="350" t="n">
        <f aca="false">SUMIF(A:A,A2237,J:J)</f>
        <v>36.65</v>
      </c>
      <c r="K2237" s="220" t="n">
        <f aca="false">VLOOKUP(A2237,'CMP-SIN-SD-10-2023'!A:D,4,0)</f>
        <v>36.65</v>
      </c>
      <c r="L2237" s="220" t="n">
        <f aca="false">K2237=I2237</f>
        <v>1</v>
      </c>
      <c r="P2237" s="333" t="s">
        <v>2418</v>
      </c>
    </row>
    <row r="2238" customFormat="false" ht="30" hidden="false" customHeight="false" outlineLevel="0" collapsed="false">
      <c r="A2238" s="351" t="n">
        <f aca="false">IF(O2238&lt;&gt;0,O2238,A2237)</f>
        <v>89714</v>
      </c>
      <c r="B2238" s="205" t="n">
        <v>88248</v>
      </c>
      <c r="C2238" s="206" t="s">
        <v>2727</v>
      </c>
      <c r="D2238" s="206" t="s">
        <v>3412</v>
      </c>
      <c r="E2238" s="207" t="s">
        <v>2415</v>
      </c>
      <c r="F2238" s="207" t="s">
        <v>2502</v>
      </c>
      <c r="G2238" s="352" t="n">
        <v>0.4444</v>
      </c>
      <c r="H2238" s="253" t="n">
        <f aca="false">VLOOKUP(B2238,'CMP-SIN-SD-10-2023'!A:D,4,0)</f>
        <v>22.17</v>
      </c>
      <c r="I2238" s="253" t="s">
        <v>2417</v>
      </c>
      <c r="J2238" s="220" t="n">
        <f aca="false">TRUNC((H2238*G2238),2)</f>
        <v>9.85</v>
      </c>
      <c r="M2238" s="220" t="n">
        <f aca="false">VLOOKUP(B2238,'CMP-SIN-SD-10-2023'!A:D,4,0)</f>
        <v>22.17</v>
      </c>
      <c r="N2238" s="220" t="n">
        <f aca="false">M2238=H2238</f>
        <v>1</v>
      </c>
      <c r="P2238" s="333" t="s">
        <v>2418</v>
      </c>
    </row>
    <row r="2239" customFormat="false" ht="30" hidden="false" customHeight="false" outlineLevel="0" collapsed="false">
      <c r="A2239" s="351" t="n">
        <f aca="false">IF(O2239&lt;&gt;0,O2239,A2238)</f>
        <v>89714</v>
      </c>
      <c r="B2239" s="205" t="n">
        <v>88267</v>
      </c>
      <c r="C2239" s="206" t="s">
        <v>2727</v>
      </c>
      <c r="D2239" s="206" t="s">
        <v>2927</v>
      </c>
      <c r="E2239" s="207" t="s">
        <v>2415</v>
      </c>
      <c r="F2239" s="207" t="s">
        <v>2502</v>
      </c>
      <c r="G2239" s="352" t="n">
        <v>0.4444</v>
      </c>
      <c r="H2239" s="253" t="n">
        <f aca="false">VLOOKUP(B2239,'CMP-SIN-SD-10-2023'!A:D,4,0)</f>
        <v>28.78</v>
      </c>
      <c r="I2239" s="253" t="s">
        <v>2417</v>
      </c>
      <c r="J2239" s="220" t="n">
        <f aca="false">TRUNC((H2239*G2239),2)</f>
        <v>12.78</v>
      </c>
      <c r="M2239" s="220" t="n">
        <f aca="false">VLOOKUP(B2239,'CMP-SIN-SD-10-2023'!A:D,4,0)</f>
        <v>28.78</v>
      </c>
      <c r="N2239" s="220" t="n">
        <f aca="false">M2239=H2239</f>
        <v>1</v>
      </c>
      <c r="P2239" s="333" t="s">
        <v>2418</v>
      </c>
    </row>
    <row r="2240" customFormat="false" ht="30" hidden="false" customHeight="false" outlineLevel="0" collapsed="false">
      <c r="A2240" s="351" t="n">
        <f aca="false">IF(O2240&lt;&gt;0,O2240,A2239)</f>
        <v>89714</v>
      </c>
      <c r="B2240" s="205" t="n">
        <v>9836</v>
      </c>
      <c r="C2240" s="206" t="s">
        <v>2727</v>
      </c>
      <c r="D2240" s="206" t="s">
        <v>3690</v>
      </c>
      <c r="E2240" s="207" t="s">
        <v>2415</v>
      </c>
      <c r="F2240" s="207" t="s">
        <v>2440</v>
      </c>
      <c r="G2240" s="352" t="n">
        <v>1.0549</v>
      </c>
      <c r="H2240" s="253" t="n">
        <f aca="false">VLOOKUP(B2240,'INS-SIN-SD-10-2023'!A:D,4,0)</f>
        <v>13.25</v>
      </c>
      <c r="I2240" s="253" t="s">
        <v>2417</v>
      </c>
      <c r="J2240" s="220" t="n">
        <f aca="false">TRUNC((H2240*G2240),2)</f>
        <v>13.97</v>
      </c>
      <c r="M2240" s="220" t="n">
        <f aca="false">VLOOKUP(B2240,'INS-SIN-SD-10-2023'!A:D,4,0)</f>
        <v>13.25</v>
      </c>
      <c r="N2240" s="220" t="n">
        <f aca="false">M2240=H2240</f>
        <v>1</v>
      </c>
      <c r="P2240" s="333" t="s">
        <v>2492</v>
      </c>
    </row>
    <row r="2241" customFormat="false" ht="15" hidden="false" customHeight="false" outlineLevel="0" collapsed="false">
      <c r="A2241" s="351" t="n">
        <f aca="false">IF(O2241&lt;&gt;0,O2241,A2240)</f>
        <v>89714</v>
      </c>
      <c r="B2241" s="205" t="n">
        <v>38383</v>
      </c>
      <c r="C2241" s="206" t="s">
        <v>2727</v>
      </c>
      <c r="D2241" s="206" t="s">
        <v>3414</v>
      </c>
      <c r="E2241" s="207" t="s">
        <v>2415</v>
      </c>
      <c r="F2241" s="207" t="s">
        <v>2430</v>
      </c>
      <c r="G2241" s="352" t="n">
        <v>0.0247</v>
      </c>
      <c r="H2241" s="253" t="n">
        <f aca="false">VLOOKUP(B2241,'INS-SIN-SD-10-2023'!A:D,4,0)</f>
        <v>2.27</v>
      </c>
      <c r="I2241" s="253" t="s">
        <v>2417</v>
      </c>
      <c r="J2241" s="220" t="n">
        <f aca="false">TRUNC((H2241*G2241),2)</f>
        <v>0.05</v>
      </c>
      <c r="M2241" s="220" t="n">
        <f aca="false">VLOOKUP(B2241,'INS-SIN-SD-10-2023'!A:D,4,0)</f>
        <v>2.27</v>
      </c>
      <c r="N2241" s="220" t="n">
        <f aca="false">M2241=H2241</f>
        <v>1</v>
      </c>
      <c r="P2241" s="333" t="s">
        <v>2492</v>
      </c>
    </row>
    <row r="2242" customFormat="false" ht="45" hidden="false" customHeight="false" outlineLevel="0" collapsed="false">
      <c r="A2242" s="353" t="n">
        <v>89798</v>
      </c>
      <c r="B2242" s="354" t="s">
        <v>2411</v>
      </c>
      <c r="C2242" s="355" t="s">
        <v>3691</v>
      </c>
      <c r="D2242" s="355" t="s">
        <v>2521</v>
      </c>
      <c r="E2242" s="356" t="s">
        <v>2440</v>
      </c>
      <c r="F2242" s="356" t="s">
        <v>2415</v>
      </c>
      <c r="G2242" s="357" t="s">
        <v>2416</v>
      </c>
      <c r="H2242" s="358" t="s">
        <v>2417</v>
      </c>
      <c r="I2242" s="350" t="n">
        <f aca="false">SUMIF(A:A,A2242,J:J)</f>
        <v>12.24</v>
      </c>
      <c r="K2242" s="220" t="n">
        <f aca="false">VLOOKUP(A2242,'CMP-SIN-SD-10-2023'!A:D,4,0)</f>
        <v>12.24</v>
      </c>
      <c r="L2242" s="220" t="n">
        <f aca="false">K2242=I2242</f>
        <v>1</v>
      </c>
      <c r="P2242" s="333" t="s">
        <v>2418</v>
      </c>
    </row>
    <row r="2243" customFormat="false" ht="30" hidden="false" customHeight="false" outlineLevel="0" collapsed="false">
      <c r="A2243" s="351" t="n">
        <f aca="false">IF(O2243&lt;&gt;0,O2243,A2242)</f>
        <v>89798</v>
      </c>
      <c r="B2243" s="205" t="n">
        <v>88248</v>
      </c>
      <c r="C2243" s="206" t="s">
        <v>2521</v>
      </c>
      <c r="D2243" s="206" t="s">
        <v>3412</v>
      </c>
      <c r="E2243" s="207" t="s">
        <v>2415</v>
      </c>
      <c r="F2243" s="207" t="s">
        <v>2502</v>
      </c>
      <c r="G2243" s="352" t="n">
        <v>0.0415</v>
      </c>
      <c r="H2243" s="253" t="n">
        <f aca="false">VLOOKUP(B2243,'CMP-SIN-SD-10-2023'!A:D,4,0)</f>
        <v>22.17</v>
      </c>
      <c r="I2243" s="253" t="s">
        <v>2417</v>
      </c>
      <c r="J2243" s="220" t="n">
        <f aca="false">TRUNC((H2243*G2243),2)</f>
        <v>0.92</v>
      </c>
      <c r="M2243" s="220" t="n">
        <f aca="false">VLOOKUP(B2243,'CMP-SIN-SD-10-2023'!A:D,4,0)</f>
        <v>22.17</v>
      </c>
      <c r="N2243" s="220" t="n">
        <f aca="false">M2243=H2243</f>
        <v>1</v>
      </c>
      <c r="P2243" s="333" t="s">
        <v>2418</v>
      </c>
    </row>
    <row r="2244" customFormat="false" ht="30" hidden="false" customHeight="false" outlineLevel="0" collapsed="false">
      <c r="A2244" s="351" t="n">
        <f aca="false">IF(O2244&lt;&gt;0,O2244,A2243)</f>
        <v>89798</v>
      </c>
      <c r="B2244" s="205" t="n">
        <v>88267</v>
      </c>
      <c r="C2244" s="206" t="s">
        <v>2521</v>
      </c>
      <c r="D2244" s="206" t="s">
        <v>2927</v>
      </c>
      <c r="E2244" s="207" t="s">
        <v>2415</v>
      </c>
      <c r="F2244" s="207" t="s">
        <v>2502</v>
      </c>
      <c r="G2244" s="352" t="n">
        <v>0.0415</v>
      </c>
      <c r="H2244" s="253" t="n">
        <f aca="false">VLOOKUP(B2244,'CMP-SIN-SD-10-2023'!A:D,4,0)</f>
        <v>28.78</v>
      </c>
      <c r="I2244" s="253" t="s">
        <v>2417</v>
      </c>
      <c r="J2244" s="220" t="n">
        <f aca="false">TRUNC((H2244*G2244),2)</f>
        <v>1.19</v>
      </c>
      <c r="M2244" s="220" t="n">
        <f aca="false">VLOOKUP(B2244,'CMP-SIN-SD-10-2023'!A:D,4,0)</f>
        <v>28.78</v>
      </c>
      <c r="N2244" s="220" t="n">
        <f aca="false">M2244=H2244</f>
        <v>1</v>
      </c>
      <c r="P2244" s="333" t="s">
        <v>2418</v>
      </c>
    </row>
    <row r="2245" customFormat="false" ht="30" hidden="false" customHeight="false" outlineLevel="0" collapsed="false">
      <c r="A2245" s="351" t="n">
        <f aca="false">IF(O2245&lt;&gt;0,O2245,A2244)</f>
        <v>89798</v>
      </c>
      <c r="B2245" s="205" t="n">
        <v>9838</v>
      </c>
      <c r="C2245" s="206" t="s">
        <v>2521</v>
      </c>
      <c r="D2245" s="206" t="s">
        <v>3687</v>
      </c>
      <c r="E2245" s="207" t="s">
        <v>2415</v>
      </c>
      <c r="F2245" s="207" t="s">
        <v>2440</v>
      </c>
      <c r="G2245" s="352" t="n">
        <v>1.0549</v>
      </c>
      <c r="H2245" s="253" t="n">
        <f aca="false">VLOOKUP(B2245,'INS-SIN-SD-10-2023'!A:D,4,0)</f>
        <v>9.56</v>
      </c>
      <c r="I2245" s="253" t="s">
        <v>2417</v>
      </c>
      <c r="J2245" s="220" t="n">
        <f aca="false">TRUNC((H2245*G2245),2)</f>
        <v>10.08</v>
      </c>
      <c r="M2245" s="220" t="n">
        <f aca="false">VLOOKUP(B2245,'INS-SIN-SD-10-2023'!A:D,4,0)</f>
        <v>9.56</v>
      </c>
      <c r="N2245" s="220" t="n">
        <f aca="false">M2245=H2245</f>
        <v>1</v>
      </c>
      <c r="P2245" s="333" t="s">
        <v>2492</v>
      </c>
    </row>
    <row r="2246" customFormat="false" ht="15" hidden="false" customHeight="false" outlineLevel="0" collapsed="false">
      <c r="A2246" s="351" t="n">
        <f aca="false">IF(O2246&lt;&gt;0,O2246,A2245)</f>
        <v>89798</v>
      </c>
      <c r="B2246" s="205" t="n">
        <v>38383</v>
      </c>
      <c r="C2246" s="206" t="s">
        <v>2521</v>
      </c>
      <c r="D2246" s="206" t="s">
        <v>3414</v>
      </c>
      <c r="E2246" s="207" t="s">
        <v>2415</v>
      </c>
      <c r="F2246" s="207" t="s">
        <v>2430</v>
      </c>
      <c r="G2246" s="352" t="n">
        <v>0.023</v>
      </c>
      <c r="H2246" s="253" t="n">
        <f aca="false">VLOOKUP(B2246,'INS-SIN-SD-10-2023'!A:D,4,0)</f>
        <v>2.27</v>
      </c>
      <c r="I2246" s="253" t="s">
        <v>2417</v>
      </c>
      <c r="J2246" s="220" t="n">
        <f aca="false">TRUNC((H2246*G2246),2)</f>
        <v>0.05</v>
      </c>
      <c r="M2246" s="220" t="n">
        <f aca="false">VLOOKUP(B2246,'INS-SIN-SD-10-2023'!A:D,4,0)</f>
        <v>2.27</v>
      </c>
      <c r="N2246" s="220" t="n">
        <f aca="false">M2246=H2246</f>
        <v>1</v>
      </c>
      <c r="P2246" s="333" t="s">
        <v>2492</v>
      </c>
    </row>
    <row r="2247" customFormat="false" ht="45" hidden="false" customHeight="false" outlineLevel="0" collapsed="false">
      <c r="A2247" s="353" t="n">
        <v>89799</v>
      </c>
      <c r="B2247" s="354" t="s">
        <v>2411</v>
      </c>
      <c r="C2247" s="355" t="s">
        <v>3692</v>
      </c>
      <c r="D2247" s="355" t="s">
        <v>2521</v>
      </c>
      <c r="E2247" s="356" t="s">
        <v>2440</v>
      </c>
      <c r="F2247" s="356" t="s">
        <v>2415</v>
      </c>
      <c r="G2247" s="357" t="s">
        <v>2416</v>
      </c>
      <c r="H2247" s="358" t="s">
        <v>2417</v>
      </c>
      <c r="I2247" s="350" t="n">
        <f aca="false">SUMIF(A:A,A2247,J:J)</f>
        <v>20.98</v>
      </c>
      <c r="K2247" s="220" t="n">
        <f aca="false">VLOOKUP(A2247,'CMP-SIN-SD-10-2023'!A:D,4,0)</f>
        <v>20.98</v>
      </c>
      <c r="L2247" s="220" t="n">
        <f aca="false">K2247=I2247</f>
        <v>1</v>
      </c>
      <c r="P2247" s="333" t="s">
        <v>2418</v>
      </c>
    </row>
    <row r="2248" customFormat="false" ht="30" hidden="false" customHeight="false" outlineLevel="0" collapsed="false">
      <c r="A2248" s="351" t="n">
        <f aca="false">IF(O2248&lt;&gt;0,O2248,A2247)</f>
        <v>89799</v>
      </c>
      <c r="B2248" s="205" t="n">
        <v>88248</v>
      </c>
      <c r="C2248" s="206" t="s">
        <v>2521</v>
      </c>
      <c r="D2248" s="206" t="s">
        <v>3412</v>
      </c>
      <c r="E2248" s="207" t="s">
        <v>2415</v>
      </c>
      <c r="F2248" s="207" t="s">
        <v>2502</v>
      </c>
      <c r="G2248" s="352" t="n">
        <v>0.1524</v>
      </c>
      <c r="H2248" s="253" t="n">
        <f aca="false">VLOOKUP(B2248,'CMP-SIN-SD-10-2023'!A:D,4,0)</f>
        <v>22.17</v>
      </c>
      <c r="I2248" s="253" t="s">
        <v>2417</v>
      </c>
      <c r="J2248" s="220" t="n">
        <f aca="false">TRUNC((H2248*G2248),2)</f>
        <v>3.37</v>
      </c>
      <c r="M2248" s="220" t="n">
        <f aca="false">VLOOKUP(B2248,'CMP-SIN-SD-10-2023'!A:D,4,0)</f>
        <v>22.17</v>
      </c>
      <c r="N2248" s="220" t="n">
        <f aca="false">M2248=H2248</f>
        <v>1</v>
      </c>
      <c r="P2248" s="333" t="s">
        <v>2418</v>
      </c>
    </row>
    <row r="2249" customFormat="false" ht="30" hidden="false" customHeight="false" outlineLevel="0" collapsed="false">
      <c r="A2249" s="351" t="n">
        <f aca="false">IF(O2249&lt;&gt;0,O2249,A2248)</f>
        <v>89799</v>
      </c>
      <c r="B2249" s="205" t="n">
        <v>88267</v>
      </c>
      <c r="C2249" s="206" t="s">
        <v>2521</v>
      </c>
      <c r="D2249" s="206" t="s">
        <v>2927</v>
      </c>
      <c r="E2249" s="207" t="s">
        <v>2415</v>
      </c>
      <c r="F2249" s="207" t="s">
        <v>2502</v>
      </c>
      <c r="G2249" s="352" t="n">
        <v>0.1524</v>
      </c>
      <c r="H2249" s="253" t="n">
        <f aca="false">VLOOKUP(B2249,'CMP-SIN-SD-10-2023'!A:D,4,0)</f>
        <v>28.78</v>
      </c>
      <c r="I2249" s="253" t="s">
        <v>2417</v>
      </c>
      <c r="J2249" s="220" t="n">
        <f aca="false">TRUNC((H2249*G2249),2)</f>
        <v>4.38</v>
      </c>
      <c r="M2249" s="220" t="n">
        <f aca="false">VLOOKUP(B2249,'CMP-SIN-SD-10-2023'!A:D,4,0)</f>
        <v>28.78</v>
      </c>
      <c r="N2249" s="220" t="n">
        <f aca="false">M2249=H2249</f>
        <v>1</v>
      </c>
      <c r="P2249" s="333" t="s">
        <v>2418</v>
      </c>
    </row>
    <row r="2250" customFormat="false" ht="30" hidden="false" customHeight="false" outlineLevel="0" collapsed="false">
      <c r="A2250" s="351" t="n">
        <f aca="false">IF(O2250&lt;&gt;0,O2250,A2249)</f>
        <v>89799</v>
      </c>
      <c r="B2250" s="205" t="n">
        <v>9837</v>
      </c>
      <c r="C2250" s="206" t="s">
        <v>2521</v>
      </c>
      <c r="D2250" s="206" t="s">
        <v>3689</v>
      </c>
      <c r="E2250" s="207" t="s">
        <v>2415</v>
      </c>
      <c r="F2250" s="207" t="s">
        <v>2440</v>
      </c>
      <c r="G2250" s="352" t="n">
        <v>1.0549</v>
      </c>
      <c r="H2250" s="253" t="n">
        <f aca="false">VLOOKUP(B2250,'INS-SIN-SD-10-2023'!A:D,4,0)</f>
        <v>12.54</v>
      </c>
      <c r="I2250" s="253" t="s">
        <v>2417</v>
      </c>
      <c r="J2250" s="220" t="n">
        <f aca="false">TRUNC((H2250*G2250),2)</f>
        <v>13.22</v>
      </c>
      <c r="M2250" s="220" t="n">
        <f aca="false">VLOOKUP(B2250,'INS-SIN-SD-10-2023'!A:D,4,0)</f>
        <v>12.54</v>
      </c>
      <c r="N2250" s="220" t="n">
        <f aca="false">M2250=H2250</f>
        <v>1</v>
      </c>
      <c r="P2250" s="333" t="s">
        <v>2492</v>
      </c>
    </row>
    <row r="2251" customFormat="false" ht="15" hidden="false" customHeight="false" outlineLevel="0" collapsed="false">
      <c r="A2251" s="351" t="n">
        <f aca="false">IF(O2251&lt;&gt;0,O2251,A2250)</f>
        <v>89799</v>
      </c>
      <c r="B2251" s="205" t="n">
        <v>38383</v>
      </c>
      <c r="C2251" s="206" t="s">
        <v>2521</v>
      </c>
      <c r="D2251" s="206" t="s">
        <v>3414</v>
      </c>
      <c r="E2251" s="207" t="s">
        <v>2415</v>
      </c>
      <c r="F2251" s="207" t="s">
        <v>2430</v>
      </c>
      <c r="G2251" s="352" t="n">
        <v>0.0085</v>
      </c>
      <c r="H2251" s="253" t="n">
        <f aca="false">VLOOKUP(B2251,'INS-SIN-SD-10-2023'!A:D,4,0)</f>
        <v>2.27</v>
      </c>
      <c r="I2251" s="253" t="s">
        <v>2417</v>
      </c>
      <c r="J2251" s="220" t="n">
        <f aca="false">TRUNC((H2251*G2251),2)</f>
        <v>0.01</v>
      </c>
      <c r="M2251" s="220" t="n">
        <f aca="false">VLOOKUP(B2251,'INS-SIN-SD-10-2023'!A:D,4,0)</f>
        <v>2.27</v>
      </c>
      <c r="N2251" s="220" t="n">
        <f aca="false">M2251=H2251</f>
        <v>1</v>
      </c>
      <c r="P2251" s="333" t="s">
        <v>2492</v>
      </c>
    </row>
    <row r="2252" customFormat="false" ht="30" hidden="false" customHeight="false" outlineLevel="0" collapsed="false">
      <c r="A2252" s="353" t="s">
        <v>561</v>
      </c>
      <c r="B2252" s="354" t="s">
        <v>2411</v>
      </c>
      <c r="C2252" s="355" t="s">
        <v>3693</v>
      </c>
      <c r="D2252" s="355" t="s">
        <v>2629</v>
      </c>
      <c r="E2252" s="356" t="s">
        <v>2430</v>
      </c>
      <c r="F2252" s="356" t="s">
        <v>2415</v>
      </c>
      <c r="G2252" s="357" t="s">
        <v>2416</v>
      </c>
      <c r="H2252" s="358" t="s">
        <v>2417</v>
      </c>
      <c r="I2252" s="350" t="n">
        <f aca="false">SUMIF(A:A,A2252,J:J)</f>
        <v>11.67</v>
      </c>
      <c r="K2252" s="220" t="e">
        <f aca="false">VLOOKUP(A2252,'CMP-SIN-SD-10-2023'!A:D,4,0)</f>
        <v>#N/A</v>
      </c>
      <c r="L2252" s="220" t="e">
        <f aca="false">K2252=I2252</f>
        <v>#N/A</v>
      </c>
      <c r="P2252" s="333" t="s">
        <v>2418</v>
      </c>
    </row>
    <row r="2253" customFormat="false" ht="30" hidden="false" customHeight="false" outlineLevel="0" collapsed="false">
      <c r="A2253" s="351" t="str">
        <f aca="false">IF(O2253&lt;&gt;0,O2253,A2252)</f>
        <v>CCU.05.0020</v>
      </c>
      <c r="B2253" s="205" t="n">
        <v>88248</v>
      </c>
      <c r="C2253" s="206" t="s">
        <v>2629</v>
      </c>
      <c r="D2253" s="206" t="s">
        <v>3412</v>
      </c>
      <c r="E2253" s="207" t="s">
        <v>2415</v>
      </c>
      <c r="F2253" s="207" t="s">
        <v>2502</v>
      </c>
      <c r="G2253" s="352" t="n">
        <v>0.07</v>
      </c>
      <c r="H2253" s="253" t="n">
        <f aca="false">VLOOKUP(B2253,'CMP-SIN-SD-10-2023'!A:D,4,0)</f>
        <v>22.17</v>
      </c>
      <c r="I2253" s="253" t="s">
        <v>2417</v>
      </c>
      <c r="J2253" s="220" t="n">
        <f aca="false">TRUNC((H2253*G2253),2)</f>
        <v>1.55</v>
      </c>
      <c r="M2253" s="220" t="n">
        <f aca="false">VLOOKUP(B2253,'CMP-SIN-SD-10-2023'!A:D,4,0)</f>
        <v>22.17</v>
      </c>
      <c r="N2253" s="220" t="n">
        <f aca="false">M2253=H2253</f>
        <v>1</v>
      </c>
      <c r="P2253" s="333" t="s">
        <v>2418</v>
      </c>
    </row>
    <row r="2254" customFormat="false" ht="30" hidden="false" customHeight="false" outlineLevel="0" collapsed="false">
      <c r="A2254" s="351" t="str">
        <f aca="false">IF(O2254&lt;&gt;0,O2254,A2253)</f>
        <v>CCU.05.0020</v>
      </c>
      <c r="B2254" s="205" t="n">
        <v>88267</v>
      </c>
      <c r="C2254" s="206" t="s">
        <v>2629</v>
      </c>
      <c r="D2254" s="206" t="s">
        <v>2927</v>
      </c>
      <c r="E2254" s="207" t="s">
        <v>2415</v>
      </c>
      <c r="F2254" s="207" t="s">
        <v>2502</v>
      </c>
      <c r="G2254" s="352" t="n">
        <v>0.07</v>
      </c>
      <c r="H2254" s="253" t="n">
        <f aca="false">VLOOKUP(B2254,'CMP-SIN-SD-10-2023'!A:D,4,0)</f>
        <v>28.78</v>
      </c>
      <c r="I2254" s="253" t="s">
        <v>2417</v>
      </c>
      <c r="J2254" s="220" t="n">
        <f aca="false">TRUNC((H2254*G2254),2)</f>
        <v>2.01</v>
      </c>
      <c r="M2254" s="220" t="n">
        <f aca="false">VLOOKUP(B2254,'CMP-SIN-SD-10-2023'!A:D,4,0)</f>
        <v>28.78</v>
      </c>
      <c r="N2254" s="220" t="n">
        <f aca="false">M2254=H2254</f>
        <v>1</v>
      </c>
      <c r="P2254" s="333" t="s">
        <v>2418</v>
      </c>
    </row>
    <row r="2255" customFormat="false" ht="30" hidden="false" customHeight="false" outlineLevel="0" collapsed="false">
      <c r="A2255" s="351" t="str">
        <f aca="false">IF(O2255&lt;&gt;0,O2255,A2254)</f>
        <v>CCU.05.0020</v>
      </c>
      <c r="B2255" s="205" t="n">
        <v>39319</v>
      </c>
      <c r="C2255" s="206" t="s">
        <v>2629</v>
      </c>
      <c r="D2255" s="206" t="s">
        <v>3694</v>
      </c>
      <c r="E2255" s="207" t="s">
        <v>2415</v>
      </c>
      <c r="F2255" s="207" t="s">
        <v>2430</v>
      </c>
      <c r="G2255" s="352" t="n">
        <v>1</v>
      </c>
      <c r="H2255" s="253" t="n">
        <f aca="false">VLOOKUP(B2255,'INS-SIN-SD-10-2023'!A:D,4,0)</f>
        <v>8.11</v>
      </c>
      <c r="I2255" s="253" t="s">
        <v>2417</v>
      </c>
      <c r="J2255" s="220" t="n">
        <f aca="false">TRUNC((H2255*G2255),2)</f>
        <v>8.11</v>
      </c>
      <c r="M2255" s="220" t="n">
        <f aca="false">VLOOKUP(B2255,'INS-SIN-SD-10-2023'!A:D,4,0)</f>
        <v>8.11</v>
      </c>
      <c r="N2255" s="220" t="n">
        <f aca="false">M2255=H2255</f>
        <v>1</v>
      </c>
      <c r="P2255" s="333" t="s">
        <v>2492</v>
      </c>
    </row>
    <row r="2256" customFormat="false" ht="30" hidden="false" customHeight="false" outlineLevel="0" collapsed="false">
      <c r="A2256" s="353" t="s">
        <v>675</v>
      </c>
      <c r="B2256" s="354" t="s">
        <v>2411</v>
      </c>
      <c r="C2256" s="355" t="s">
        <v>3695</v>
      </c>
      <c r="D2256" s="355" t="s">
        <v>2923</v>
      </c>
      <c r="E2256" s="356" t="s">
        <v>2430</v>
      </c>
      <c r="F2256" s="356" t="s">
        <v>2415</v>
      </c>
      <c r="G2256" s="357" t="s">
        <v>2416</v>
      </c>
      <c r="H2256" s="358" t="s">
        <v>2417</v>
      </c>
      <c r="I2256" s="350" t="n">
        <f aca="false">SUMIF(A:A,A2256,J:J)</f>
        <v>19.16</v>
      </c>
      <c r="K2256" s="220" t="e">
        <f aca="false">VLOOKUP(A2256,'CMP-SIN-SD-10-2023'!A:D,4,0)</f>
        <v>#N/A</v>
      </c>
      <c r="L2256" s="220" t="e">
        <f aca="false">K2256=I2256</f>
        <v>#N/A</v>
      </c>
      <c r="P2256" s="333" t="s">
        <v>2418</v>
      </c>
    </row>
    <row r="2257" customFormat="false" ht="30" hidden="false" customHeight="false" outlineLevel="0" collapsed="false">
      <c r="A2257" s="351" t="str">
        <f aca="false">IF(O2257&lt;&gt;0,O2257,A2256)</f>
        <v>CCU.05.0021</v>
      </c>
      <c r="B2257" s="205" t="n">
        <v>88248</v>
      </c>
      <c r="C2257" s="206" t="s">
        <v>2923</v>
      </c>
      <c r="D2257" s="206" t="s">
        <v>3412</v>
      </c>
      <c r="E2257" s="207" t="s">
        <v>2415</v>
      </c>
      <c r="F2257" s="207" t="s">
        <v>2502</v>
      </c>
      <c r="G2257" s="352" t="n">
        <v>0.07</v>
      </c>
      <c r="H2257" s="253" t="n">
        <f aca="false">VLOOKUP(B2257,'CMP-SIN-SD-10-2023'!A:D,4,0)</f>
        <v>22.17</v>
      </c>
      <c r="I2257" s="253" t="s">
        <v>2417</v>
      </c>
      <c r="J2257" s="220" t="n">
        <f aca="false">TRUNC((H2257*G2257),2)</f>
        <v>1.55</v>
      </c>
      <c r="M2257" s="220" t="n">
        <f aca="false">VLOOKUP(B2257,'CMP-SIN-SD-10-2023'!A:D,4,0)</f>
        <v>22.17</v>
      </c>
      <c r="N2257" s="220" t="n">
        <f aca="false">M2257=H2257</f>
        <v>1</v>
      </c>
      <c r="P2257" s="333" t="s">
        <v>2418</v>
      </c>
    </row>
    <row r="2258" customFormat="false" ht="30" hidden="false" customHeight="false" outlineLevel="0" collapsed="false">
      <c r="A2258" s="351" t="str">
        <f aca="false">IF(O2258&lt;&gt;0,O2258,A2257)</f>
        <v>CCU.05.0021</v>
      </c>
      <c r="B2258" s="205" t="n">
        <v>88267</v>
      </c>
      <c r="C2258" s="206" t="s">
        <v>2923</v>
      </c>
      <c r="D2258" s="206" t="s">
        <v>2927</v>
      </c>
      <c r="E2258" s="207" t="s">
        <v>2415</v>
      </c>
      <c r="F2258" s="207" t="s">
        <v>2502</v>
      </c>
      <c r="G2258" s="352" t="n">
        <v>0.07</v>
      </c>
      <c r="H2258" s="253" t="n">
        <f aca="false">VLOOKUP(B2258,'CMP-SIN-SD-10-2023'!A:D,4,0)</f>
        <v>28.78</v>
      </c>
      <c r="I2258" s="253" t="s">
        <v>2417</v>
      </c>
      <c r="J2258" s="220" t="n">
        <f aca="false">TRUNC((H2258*G2258),2)</f>
        <v>2.01</v>
      </c>
      <c r="M2258" s="220" t="n">
        <f aca="false">VLOOKUP(B2258,'CMP-SIN-SD-10-2023'!A:D,4,0)</f>
        <v>28.78</v>
      </c>
      <c r="N2258" s="220" t="n">
        <f aca="false">M2258=H2258</f>
        <v>1</v>
      </c>
      <c r="P2258" s="333" t="s">
        <v>2418</v>
      </c>
    </row>
    <row r="2259" customFormat="false" ht="30" hidden="false" customHeight="false" outlineLevel="0" collapsed="false">
      <c r="A2259" s="351" t="str">
        <f aca="false">IF(O2259&lt;&gt;0,O2259,A2258)</f>
        <v>CCU.05.0021</v>
      </c>
      <c r="B2259" s="205" t="n">
        <v>39320</v>
      </c>
      <c r="C2259" s="206" t="s">
        <v>2923</v>
      </c>
      <c r="D2259" s="206" t="s">
        <v>3696</v>
      </c>
      <c r="E2259" s="207" t="s">
        <v>2415</v>
      </c>
      <c r="F2259" s="207" t="s">
        <v>2430</v>
      </c>
      <c r="G2259" s="352" t="n">
        <v>1</v>
      </c>
      <c r="H2259" s="253" t="n">
        <f aca="false">VLOOKUP(B2259,'INS-SIN-SD-10-2023'!A:D,4,0)</f>
        <v>15.6</v>
      </c>
      <c r="I2259" s="253" t="s">
        <v>2417</v>
      </c>
      <c r="J2259" s="220" t="n">
        <f aca="false">TRUNC((H2259*G2259),2)</f>
        <v>15.6</v>
      </c>
      <c r="M2259" s="220" t="n">
        <f aca="false">VLOOKUP(B2259,'INS-SIN-SD-10-2023'!A:D,4,0)</f>
        <v>15.6</v>
      </c>
      <c r="N2259" s="220" t="n">
        <f aca="false">M2259=H2259</f>
        <v>1</v>
      </c>
      <c r="P2259" s="333" t="s">
        <v>2492</v>
      </c>
    </row>
    <row r="2260" customFormat="false" ht="60" hidden="false" customHeight="false" outlineLevel="0" collapsed="false">
      <c r="A2260" s="353" t="n">
        <v>89728</v>
      </c>
      <c r="B2260" s="354" t="s">
        <v>2411</v>
      </c>
      <c r="C2260" s="355" t="s">
        <v>3697</v>
      </c>
      <c r="D2260" s="355" t="s">
        <v>2762</v>
      </c>
      <c r="E2260" s="356" t="s">
        <v>2430</v>
      </c>
      <c r="F2260" s="356" t="s">
        <v>2415</v>
      </c>
      <c r="G2260" s="357" t="s">
        <v>2416</v>
      </c>
      <c r="H2260" s="358" t="s">
        <v>2417</v>
      </c>
      <c r="I2260" s="350" t="n">
        <f aca="false">SUMIF(A:A,A2260,J:J)</f>
        <v>12.73</v>
      </c>
      <c r="K2260" s="220" t="n">
        <f aca="false">VLOOKUP(A2260,'CMP-SIN-SD-10-2023'!A:D,4,0)</f>
        <v>12.73</v>
      </c>
      <c r="L2260" s="220" t="n">
        <f aca="false">K2260=I2260</f>
        <v>1</v>
      </c>
      <c r="P2260" s="333" t="s">
        <v>2418</v>
      </c>
    </row>
    <row r="2261" customFormat="false" ht="30" hidden="false" customHeight="false" outlineLevel="0" collapsed="false">
      <c r="A2261" s="351" t="n">
        <f aca="false">IF(O2261&lt;&gt;0,O2261,A2260)</f>
        <v>89728</v>
      </c>
      <c r="B2261" s="205" t="n">
        <v>88248</v>
      </c>
      <c r="C2261" s="206" t="s">
        <v>2762</v>
      </c>
      <c r="D2261" s="206" t="s">
        <v>3412</v>
      </c>
      <c r="E2261" s="207" t="s">
        <v>2415</v>
      </c>
      <c r="F2261" s="207" t="s">
        <v>2502</v>
      </c>
      <c r="G2261" s="352" t="n">
        <v>0.127</v>
      </c>
      <c r="H2261" s="253" t="n">
        <f aca="false">VLOOKUP(B2261,'CMP-SIN-SD-10-2023'!A:D,4,0)</f>
        <v>22.17</v>
      </c>
      <c r="I2261" s="253" t="s">
        <v>2417</v>
      </c>
      <c r="J2261" s="220" t="n">
        <f aca="false">TRUNC((H2261*G2261),2)</f>
        <v>2.81</v>
      </c>
      <c r="M2261" s="220" t="n">
        <f aca="false">VLOOKUP(B2261,'CMP-SIN-SD-10-2023'!A:D,4,0)</f>
        <v>22.17</v>
      </c>
      <c r="N2261" s="220" t="n">
        <f aca="false">M2261=H2261</f>
        <v>1</v>
      </c>
      <c r="P2261" s="333" t="s">
        <v>2418</v>
      </c>
    </row>
    <row r="2262" customFormat="false" ht="30" hidden="false" customHeight="false" outlineLevel="0" collapsed="false">
      <c r="A2262" s="351" t="n">
        <f aca="false">IF(O2262&lt;&gt;0,O2262,A2261)</f>
        <v>89728</v>
      </c>
      <c r="B2262" s="205" t="n">
        <v>88267</v>
      </c>
      <c r="C2262" s="206" t="s">
        <v>2762</v>
      </c>
      <c r="D2262" s="206" t="s">
        <v>2927</v>
      </c>
      <c r="E2262" s="207" t="s">
        <v>2415</v>
      </c>
      <c r="F2262" s="207" t="s">
        <v>2502</v>
      </c>
      <c r="G2262" s="352" t="n">
        <v>0.127</v>
      </c>
      <c r="H2262" s="253" t="n">
        <f aca="false">VLOOKUP(B2262,'CMP-SIN-SD-10-2023'!A:D,4,0)</f>
        <v>28.78</v>
      </c>
      <c r="I2262" s="253" t="s">
        <v>2417</v>
      </c>
      <c r="J2262" s="220" t="n">
        <f aca="false">TRUNC((H2262*G2262),2)</f>
        <v>3.65</v>
      </c>
      <c r="M2262" s="220" t="n">
        <f aca="false">VLOOKUP(B2262,'CMP-SIN-SD-10-2023'!A:D,4,0)</f>
        <v>28.78</v>
      </c>
      <c r="N2262" s="220" t="n">
        <f aca="false">M2262=H2262</f>
        <v>1</v>
      </c>
      <c r="P2262" s="333" t="s">
        <v>2418</v>
      </c>
    </row>
    <row r="2263" customFormat="false" ht="15" hidden="false" customHeight="false" outlineLevel="0" collapsed="false">
      <c r="A2263" s="351" t="n">
        <f aca="false">IF(O2263&lt;&gt;0,O2263,A2262)</f>
        <v>89728</v>
      </c>
      <c r="B2263" s="205" t="n">
        <v>122</v>
      </c>
      <c r="C2263" s="206" t="s">
        <v>2762</v>
      </c>
      <c r="D2263" s="206" t="s">
        <v>3422</v>
      </c>
      <c r="E2263" s="207" t="s">
        <v>2415</v>
      </c>
      <c r="F2263" s="207" t="s">
        <v>2430</v>
      </c>
      <c r="G2263" s="352" t="n">
        <v>0.0099</v>
      </c>
      <c r="H2263" s="253" t="n">
        <f aca="false">VLOOKUP(B2263,'INS-SIN-SD-10-2023'!A:D,4,0)</f>
        <v>66.86</v>
      </c>
      <c r="I2263" s="253" t="s">
        <v>2417</v>
      </c>
      <c r="J2263" s="220" t="n">
        <f aca="false">TRUNC((H2263*G2263),2)</f>
        <v>0.66</v>
      </c>
      <c r="M2263" s="220" t="n">
        <f aca="false">VLOOKUP(B2263,'INS-SIN-SD-10-2023'!A:D,4,0)</f>
        <v>66.86</v>
      </c>
      <c r="N2263" s="220" t="n">
        <f aca="false">M2263=H2263</f>
        <v>1</v>
      </c>
      <c r="P2263" s="333" t="s">
        <v>2492</v>
      </c>
    </row>
    <row r="2264" customFormat="false" ht="15" hidden="false" customHeight="false" outlineLevel="0" collapsed="false">
      <c r="A2264" s="351" t="n">
        <f aca="false">IF(O2264&lt;&gt;0,O2264,A2263)</f>
        <v>89728</v>
      </c>
      <c r="B2264" s="205" t="n">
        <v>1933</v>
      </c>
      <c r="C2264" s="206" t="s">
        <v>2762</v>
      </c>
      <c r="D2264" s="206" t="s">
        <v>3698</v>
      </c>
      <c r="E2264" s="207" t="s">
        <v>2415</v>
      </c>
      <c r="F2264" s="207" t="s">
        <v>2430</v>
      </c>
      <c r="G2264" s="352" t="n">
        <v>1</v>
      </c>
      <c r="H2264" s="253" t="n">
        <f aca="false">VLOOKUP(B2264,'INS-SIN-SD-10-2023'!A:D,4,0)</f>
        <v>4.47</v>
      </c>
      <c r="I2264" s="253" t="s">
        <v>2417</v>
      </c>
      <c r="J2264" s="220" t="n">
        <f aca="false">TRUNC((H2264*G2264),2)</f>
        <v>4.47</v>
      </c>
      <c r="M2264" s="220" t="n">
        <f aca="false">VLOOKUP(B2264,'INS-SIN-SD-10-2023'!A:D,4,0)</f>
        <v>4.47</v>
      </c>
      <c r="N2264" s="220" t="n">
        <f aca="false">M2264=H2264</f>
        <v>1</v>
      </c>
      <c r="P2264" s="333" t="s">
        <v>2492</v>
      </c>
    </row>
    <row r="2265" customFormat="false" ht="15" hidden="false" customHeight="false" outlineLevel="0" collapsed="false">
      <c r="A2265" s="351" t="n">
        <f aca="false">IF(O2265&lt;&gt;0,O2265,A2264)</f>
        <v>89728</v>
      </c>
      <c r="B2265" s="205" t="n">
        <v>20083</v>
      </c>
      <c r="C2265" s="206" t="s">
        <v>2762</v>
      </c>
      <c r="D2265" s="206" t="s">
        <v>3423</v>
      </c>
      <c r="E2265" s="207" t="s">
        <v>2415</v>
      </c>
      <c r="F2265" s="207" t="s">
        <v>2430</v>
      </c>
      <c r="G2265" s="352" t="n">
        <v>0.015</v>
      </c>
      <c r="H2265" s="253" t="n">
        <f aca="false">VLOOKUP(B2265,'INS-SIN-SD-10-2023'!A:D,4,0)</f>
        <v>75.75</v>
      </c>
      <c r="I2265" s="253" t="s">
        <v>2417</v>
      </c>
      <c r="J2265" s="220" t="n">
        <f aca="false">TRUNC((H2265*G2265),2)</f>
        <v>1.13</v>
      </c>
      <c r="M2265" s="220" t="n">
        <f aca="false">VLOOKUP(B2265,'INS-SIN-SD-10-2023'!A:D,4,0)</f>
        <v>75.75</v>
      </c>
      <c r="N2265" s="220" t="n">
        <f aca="false">M2265=H2265</f>
        <v>1</v>
      </c>
      <c r="P2265" s="333" t="s">
        <v>2492</v>
      </c>
    </row>
    <row r="2266" customFormat="false" ht="15" hidden="false" customHeight="false" outlineLevel="0" collapsed="false">
      <c r="A2266" s="351" t="n">
        <f aca="false">IF(O2266&lt;&gt;0,O2266,A2265)</f>
        <v>89728</v>
      </c>
      <c r="B2266" s="205" t="n">
        <v>38383</v>
      </c>
      <c r="C2266" s="206" t="s">
        <v>2762</v>
      </c>
      <c r="D2266" s="206" t="s">
        <v>3414</v>
      </c>
      <c r="E2266" s="207" t="s">
        <v>2415</v>
      </c>
      <c r="F2266" s="207" t="s">
        <v>2430</v>
      </c>
      <c r="G2266" s="352" t="n">
        <v>0.0071</v>
      </c>
      <c r="H2266" s="253" t="n">
        <f aca="false">VLOOKUP(B2266,'INS-SIN-SD-10-2023'!A:D,4,0)</f>
        <v>2.27</v>
      </c>
      <c r="I2266" s="253" t="s">
        <v>2417</v>
      </c>
      <c r="J2266" s="220" t="n">
        <f aca="false">TRUNC((H2266*G2266),2)</f>
        <v>0.01</v>
      </c>
      <c r="M2266" s="220" t="n">
        <f aca="false">VLOOKUP(B2266,'INS-SIN-SD-10-2023'!A:D,4,0)</f>
        <v>2.27</v>
      </c>
      <c r="N2266" s="220" t="n">
        <f aca="false">M2266=H2266</f>
        <v>1</v>
      </c>
      <c r="P2266" s="333" t="s">
        <v>2492</v>
      </c>
    </row>
    <row r="2267" customFormat="false" ht="60" hidden="false" customHeight="false" outlineLevel="0" collapsed="false">
      <c r="A2267" s="353" t="n">
        <v>89748</v>
      </c>
      <c r="B2267" s="354" t="s">
        <v>2411</v>
      </c>
      <c r="C2267" s="355" t="s">
        <v>2471</v>
      </c>
      <c r="D2267" s="355" t="s">
        <v>3699</v>
      </c>
      <c r="E2267" s="356" t="s">
        <v>2430</v>
      </c>
      <c r="F2267" s="356" t="s">
        <v>2415</v>
      </c>
      <c r="G2267" s="357" t="s">
        <v>2416</v>
      </c>
      <c r="H2267" s="358" t="s">
        <v>2417</v>
      </c>
      <c r="I2267" s="350" t="n">
        <f aca="false">SUMIF(A:A,A2267,J:J)</f>
        <v>39.66</v>
      </c>
      <c r="K2267" s="220" t="n">
        <f aca="false">VLOOKUP(A2267,'CMP-SIN-SD-10-2023'!A:D,4,0)</f>
        <v>39.66</v>
      </c>
      <c r="L2267" s="220" t="n">
        <f aca="false">K2267=I2267</f>
        <v>1</v>
      </c>
      <c r="P2267" s="333" t="s">
        <v>2418</v>
      </c>
    </row>
    <row r="2268" customFormat="false" ht="30" hidden="false" customHeight="false" outlineLevel="0" collapsed="false">
      <c r="A2268" s="351" t="n">
        <f aca="false">IF(O2268&lt;&gt;0,O2268,A2267)</f>
        <v>89748</v>
      </c>
      <c r="B2268" s="205" t="n">
        <v>88248</v>
      </c>
      <c r="C2268" s="206" t="s">
        <v>3699</v>
      </c>
      <c r="D2268" s="206" t="s">
        <v>3412</v>
      </c>
      <c r="E2268" s="207" t="s">
        <v>2415</v>
      </c>
      <c r="F2268" s="207" t="s">
        <v>2502</v>
      </c>
      <c r="G2268" s="352" t="n">
        <v>0.1926</v>
      </c>
      <c r="H2268" s="253" t="n">
        <f aca="false">VLOOKUP(B2268,'CMP-SIN-SD-10-2023'!A:D,4,0)</f>
        <v>22.17</v>
      </c>
      <c r="I2268" s="253" t="s">
        <v>2417</v>
      </c>
      <c r="J2268" s="220" t="n">
        <f aca="false">TRUNC((H2268*G2268),2)</f>
        <v>4.26</v>
      </c>
      <c r="M2268" s="220" t="n">
        <f aca="false">VLOOKUP(B2268,'CMP-SIN-SD-10-2023'!A:D,4,0)</f>
        <v>22.17</v>
      </c>
      <c r="N2268" s="220" t="n">
        <f aca="false">M2268=H2268</f>
        <v>1</v>
      </c>
      <c r="P2268" s="333" t="s">
        <v>2418</v>
      </c>
    </row>
    <row r="2269" customFormat="false" ht="30" hidden="false" customHeight="false" outlineLevel="0" collapsed="false">
      <c r="A2269" s="351" t="n">
        <f aca="false">IF(O2269&lt;&gt;0,O2269,A2268)</f>
        <v>89748</v>
      </c>
      <c r="B2269" s="205" t="n">
        <v>88267</v>
      </c>
      <c r="C2269" s="206" t="s">
        <v>3699</v>
      </c>
      <c r="D2269" s="206" t="s">
        <v>2927</v>
      </c>
      <c r="E2269" s="207" t="s">
        <v>2415</v>
      </c>
      <c r="F2269" s="207" t="s">
        <v>2502</v>
      </c>
      <c r="G2269" s="352" t="n">
        <v>0.1926</v>
      </c>
      <c r="H2269" s="253" t="n">
        <f aca="false">VLOOKUP(B2269,'CMP-SIN-SD-10-2023'!A:D,4,0)</f>
        <v>28.78</v>
      </c>
      <c r="I2269" s="253" t="s">
        <v>2417</v>
      </c>
      <c r="J2269" s="220" t="n">
        <f aca="false">TRUNC((H2269*G2269),2)</f>
        <v>5.54</v>
      </c>
      <c r="M2269" s="220" t="n">
        <f aca="false">VLOOKUP(B2269,'CMP-SIN-SD-10-2023'!A:D,4,0)</f>
        <v>28.78</v>
      </c>
      <c r="N2269" s="220" t="n">
        <f aca="false">M2269=H2269</f>
        <v>1</v>
      </c>
      <c r="P2269" s="333" t="s">
        <v>2418</v>
      </c>
    </row>
    <row r="2270" customFormat="false" ht="30" hidden="false" customHeight="false" outlineLevel="0" collapsed="false">
      <c r="A2270" s="351" t="n">
        <f aca="false">IF(O2270&lt;&gt;0,O2270,A2269)</f>
        <v>89748</v>
      </c>
      <c r="B2270" s="205" t="n">
        <v>301</v>
      </c>
      <c r="C2270" s="206" t="s">
        <v>3699</v>
      </c>
      <c r="D2270" s="206" t="s">
        <v>3700</v>
      </c>
      <c r="E2270" s="207" t="s">
        <v>2415</v>
      </c>
      <c r="F2270" s="207" t="s">
        <v>2430</v>
      </c>
      <c r="G2270" s="352" t="n">
        <v>2</v>
      </c>
      <c r="H2270" s="253" t="n">
        <f aca="false">VLOOKUP(B2270,'INS-SIN-SD-10-2023'!A:D,4,0)</f>
        <v>2.98</v>
      </c>
      <c r="I2270" s="253" t="s">
        <v>2417</v>
      </c>
      <c r="J2270" s="220" t="n">
        <f aca="false">TRUNC((H2270*G2270),2)</f>
        <v>5.96</v>
      </c>
      <c r="M2270" s="220" t="n">
        <f aca="false">VLOOKUP(B2270,'INS-SIN-SD-10-2023'!A:D,4,0)</f>
        <v>2.98</v>
      </c>
      <c r="N2270" s="220" t="n">
        <f aca="false">M2270=H2270</f>
        <v>1</v>
      </c>
      <c r="P2270" s="333" t="s">
        <v>2492</v>
      </c>
    </row>
    <row r="2271" customFormat="false" ht="15" hidden="false" customHeight="false" outlineLevel="0" collapsed="false">
      <c r="A2271" s="351" t="n">
        <f aca="false">IF(O2271&lt;&gt;0,O2271,A2270)</f>
        <v>89748</v>
      </c>
      <c r="B2271" s="205" t="n">
        <v>1966</v>
      </c>
      <c r="C2271" s="206" t="s">
        <v>3699</v>
      </c>
      <c r="D2271" s="206" t="s">
        <v>3701</v>
      </c>
      <c r="E2271" s="207" t="s">
        <v>2415</v>
      </c>
      <c r="F2271" s="207" t="s">
        <v>2430</v>
      </c>
      <c r="G2271" s="352" t="n">
        <v>1</v>
      </c>
      <c r="H2271" s="253" t="n">
        <f aca="false">VLOOKUP(B2271,'INS-SIN-SD-10-2023'!A:D,4,0)</f>
        <v>20.73</v>
      </c>
      <c r="I2271" s="253" t="s">
        <v>2417</v>
      </c>
      <c r="J2271" s="220" t="n">
        <f aca="false">TRUNC((H2271*G2271),2)</f>
        <v>20.73</v>
      </c>
      <c r="M2271" s="220" t="n">
        <f aca="false">VLOOKUP(B2271,'INS-SIN-SD-10-2023'!A:D,4,0)</f>
        <v>20.73</v>
      </c>
      <c r="N2271" s="220" t="n">
        <f aca="false">M2271=H2271</f>
        <v>1</v>
      </c>
      <c r="P2271" s="333" t="s">
        <v>2492</v>
      </c>
    </row>
    <row r="2272" customFormat="false" ht="45" hidden="false" customHeight="false" outlineLevel="0" collapsed="false">
      <c r="A2272" s="351" t="n">
        <f aca="false">IF(O2272&lt;&gt;0,O2272,A2271)</f>
        <v>89748</v>
      </c>
      <c r="B2272" s="205" t="n">
        <v>20078</v>
      </c>
      <c r="C2272" s="206" t="s">
        <v>3699</v>
      </c>
      <c r="D2272" s="206" t="s">
        <v>3667</v>
      </c>
      <c r="E2272" s="207" t="s">
        <v>2415</v>
      </c>
      <c r="F2272" s="207" t="s">
        <v>2430</v>
      </c>
      <c r="G2272" s="352" t="n">
        <v>0.115</v>
      </c>
      <c r="H2272" s="253" t="n">
        <f aca="false">VLOOKUP(B2272,'INS-SIN-SD-10-2023'!A:D,4,0)</f>
        <v>27.59</v>
      </c>
      <c r="I2272" s="253" t="s">
        <v>2417</v>
      </c>
      <c r="J2272" s="220" t="n">
        <f aca="false">TRUNC((H2272*G2272),2)</f>
        <v>3.17</v>
      </c>
      <c r="M2272" s="220" t="n">
        <f aca="false">VLOOKUP(B2272,'INS-SIN-SD-10-2023'!A:D,4,0)</f>
        <v>27.59</v>
      </c>
      <c r="N2272" s="220" t="n">
        <f aca="false">M2272=H2272</f>
        <v>1</v>
      </c>
      <c r="P2272" s="333" t="s">
        <v>2492</v>
      </c>
    </row>
    <row r="2273" customFormat="false" ht="60" hidden="false" customHeight="false" outlineLevel="0" collapsed="false">
      <c r="A2273" s="353" t="n">
        <v>104331</v>
      </c>
      <c r="B2273" s="354" t="s">
        <v>2411</v>
      </c>
      <c r="C2273" s="355" t="s">
        <v>3702</v>
      </c>
      <c r="D2273" s="355" t="s">
        <v>3703</v>
      </c>
      <c r="E2273" s="356" t="s">
        <v>2430</v>
      </c>
      <c r="F2273" s="356" t="s">
        <v>2415</v>
      </c>
      <c r="G2273" s="357" t="s">
        <v>2416</v>
      </c>
      <c r="H2273" s="358" t="s">
        <v>2417</v>
      </c>
      <c r="I2273" s="350" t="n">
        <f aca="false">SUMIF(A:A,A2273,J:J)</f>
        <v>25.45</v>
      </c>
      <c r="K2273" s="220" t="e">
        <f aca="false">VLOOKUP(A2273,'CMP-SIN-SD-10-2023'!A:D,4,0)</f>
        <v>#N/A</v>
      </c>
      <c r="L2273" s="220" t="e">
        <f aca="false">K2273=I2273</f>
        <v>#N/A</v>
      </c>
      <c r="P2273" s="333" t="s">
        <v>2418</v>
      </c>
    </row>
    <row r="2274" customFormat="false" ht="30" hidden="false" customHeight="false" outlineLevel="0" collapsed="false">
      <c r="A2274" s="351" t="n">
        <f aca="false">IF(O2274&lt;&gt;0,O2274,A2273)</f>
        <v>104331</v>
      </c>
      <c r="B2274" s="205" t="n">
        <v>88248</v>
      </c>
      <c r="C2274" s="206" t="s">
        <v>3703</v>
      </c>
      <c r="D2274" s="206" t="s">
        <v>3412</v>
      </c>
      <c r="E2274" s="207" t="s">
        <v>2415</v>
      </c>
      <c r="F2274" s="207" t="s">
        <v>2502</v>
      </c>
      <c r="G2274" s="352" t="n">
        <v>0.1379</v>
      </c>
      <c r="H2274" s="253" t="n">
        <f aca="false">VLOOKUP(B2274,'CMP-SIN-SD-10-2023'!A:D,4,0)</f>
        <v>22.17</v>
      </c>
      <c r="I2274" s="253" t="s">
        <v>2417</v>
      </c>
      <c r="J2274" s="220" t="n">
        <f aca="false">TRUNC((H2274*G2274),2)</f>
        <v>3.05</v>
      </c>
      <c r="M2274" s="220" t="n">
        <f aca="false">VLOOKUP(B2274,'CMP-SIN-SD-10-2023'!A:D,4,0)</f>
        <v>22.17</v>
      </c>
      <c r="N2274" s="220" t="n">
        <f aca="false">M2274=H2274</f>
        <v>1</v>
      </c>
      <c r="P2274" s="333" t="s">
        <v>2418</v>
      </c>
    </row>
    <row r="2275" customFormat="false" ht="30" hidden="false" customHeight="false" outlineLevel="0" collapsed="false">
      <c r="A2275" s="351" t="n">
        <f aca="false">IF(O2275&lt;&gt;0,O2275,A2274)</f>
        <v>104331</v>
      </c>
      <c r="B2275" s="205" t="n">
        <v>88267</v>
      </c>
      <c r="C2275" s="206" t="s">
        <v>3703</v>
      </c>
      <c r="D2275" s="206" t="s">
        <v>2927</v>
      </c>
      <c r="E2275" s="207" t="s">
        <v>2415</v>
      </c>
      <c r="F2275" s="207" t="s">
        <v>2502</v>
      </c>
      <c r="G2275" s="352" t="n">
        <v>0.1379</v>
      </c>
      <c r="H2275" s="253" t="n">
        <f aca="false">VLOOKUP(B2275,'CMP-SIN-SD-10-2023'!A:D,4,0)</f>
        <v>28.78</v>
      </c>
      <c r="I2275" s="253" t="s">
        <v>2417</v>
      </c>
      <c r="J2275" s="220" t="n">
        <f aca="false">TRUNC((H2275*G2275),2)</f>
        <v>3.96</v>
      </c>
      <c r="M2275" s="220" t="n">
        <f aca="false">VLOOKUP(B2275,'CMP-SIN-SD-10-2023'!A:D,4,0)</f>
        <v>28.78</v>
      </c>
      <c r="N2275" s="220" t="n">
        <f aca="false">M2275=H2275</f>
        <v>1</v>
      </c>
      <c r="P2275" s="333" t="s">
        <v>2418</v>
      </c>
    </row>
    <row r="2276" customFormat="false" ht="30" hidden="false" customHeight="false" outlineLevel="0" collapsed="false">
      <c r="A2276" s="351" t="n">
        <f aca="false">IF(O2276&lt;&gt;0,O2276,A2275)</f>
        <v>104331</v>
      </c>
      <c r="B2276" s="205" t="n">
        <v>296</v>
      </c>
      <c r="C2276" s="206" t="s">
        <v>3703</v>
      </c>
      <c r="D2276" s="206" t="s">
        <v>3704</v>
      </c>
      <c r="E2276" s="207" t="s">
        <v>2415</v>
      </c>
      <c r="F2276" s="207" t="s">
        <v>2430</v>
      </c>
      <c r="G2276" s="352" t="n">
        <v>2</v>
      </c>
      <c r="H2276" s="253" t="n">
        <f aca="false">VLOOKUP(B2276,'INS-SIN-SD-10-2023'!A:D,4,0)</f>
        <v>1.68</v>
      </c>
      <c r="I2276" s="253" t="s">
        <v>2417</v>
      </c>
      <c r="J2276" s="220" t="n">
        <f aca="false">TRUNC((H2276*G2276),2)</f>
        <v>3.36</v>
      </c>
      <c r="M2276" s="220" t="n">
        <f aca="false">VLOOKUP(B2276,'INS-SIN-SD-10-2023'!A:D,4,0)</f>
        <v>1.68</v>
      </c>
      <c r="N2276" s="220" t="n">
        <f aca="false">M2276=H2276</f>
        <v>1</v>
      </c>
      <c r="P2276" s="333" t="s">
        <v>2492</v>
      </c>
    </row>
    <row r="2277" customFormat="false" ht="15" hidden="false" customHeight="false" outlineLevel="0" collapsed="false">
      <c r="A2277" s="351" t="n">
        <f aca="false">IF(O2277&lt;&gt;0,O2277,A2276)</f>
        <v>104331</v>
      </c>
      <c r="B2277" s="205" t="n">
        <v>10765</v>
      </c>
      <c r="C2277" s="206" t="s">
        <v>3703</v>
      </c>
      <c r="D2277" s="206" t="s">
        <v>3705</v>
      </c>
      <c r="E2277" s="207" t="s">
        <v>2415</v>
      </c>
      <c r="F2277" s="207" t="s">
        <v>2430</v>
      </c>
      <c r="G2277" s="352" t="n">
        <v>1</v>
      </c>
      <c r="H2277" s="253" t="n">
        <v>13.71</v>
      </c>
      <c r="I2277" s="253" t="s">
        <v>2417</v>
      </c>
      <c r="J2277" s="220" t="n">
        <f aca="false">TRUNC((H2277*G2277),2)</f>
        <v>13.71</v>
      </c>
      <c r="M2277" s="220" t="e">
        <f aca="false">VLOOKUP(B2277,'INS-SIN-SD-10-2023'!A:D,4,0)</f>
        <v>#N/A</v>
      </c>
      <c r="N2277" s="220" t="e">
        <f aca="false">M2277=H2277</f>
        <v>#N/A</v>
      </c>
      <c r="P2277" s="333" t="s">
        <v>2492</v>
      </c>
    </row>
    <row r="2278" customFormat="false" ht="45" hidden="false" customHeight="false" outlineLevel="0" collapsed="false">
      <c r="A2278" s="351" t="n">
        <f aca="false">IF(O2278&lt;&gt;0,O2278,A2277)</f>
        <v>104331</v>
      </c>
      <c r="B2278" s="205" t="n">
        <v>20078</v>
      </c>
      <c r="C2278" s="206" t="s">
        <v>3703</v>
      </c>
      <c r="D2278" s="206" t="s">
        <v>3667</v>
      </c>
      <c r="E2278" s="207" t="s">
        <v>2415</v>
      </c>
      <c r="F2278" s="207" t="s">
        <v>2430</v>
      </c>
      <c r="G2278" s="352" t="n">
        <v>0.05</v>
      </c>
      <c r="H2278" s="253" t="n">
        <f aca="false">VLOOKUP(B2278,'INS-SIN-SD-10-2023'!A:D,4,0)</f>
        <v>27.59</v>
      </c>
      <c r="I2278" s="253" t="s">
        <v>2417</v>
      </c>
      <c r="J2278" s="220" t="n">
        <f aca="false">TRUNC((H2278*G2278),2)</f>
        <v>1.37</v>
      </c>
      <c r="M2278" s="220" t="n">
        <f aca="false">VLOOKUP(B2278,'INS-SIN-SD-10-2023'!A:D,4,0)</f>
        <v>27.59</v>
      </c>
      <c r="N2278" s="220" t="n">
        <f aca="false">M2278=H2278</f>
        <v>1</v>
      </c>
      <c r="P2278" s="333" t="s">
        <v>2492</v>
      </c>
    </row>
    <row r="2279" customFormat="false" ht="60" hidden="false" customHeight="false" outlineLevel="0" collapsed="false">
      <c r="A2279" s="353" t="n">
        <v>104332</v>
      </c>
      <c r="B2279" s="354" t="s">
        <v>2411</v>
      </c>
      <c r="C2279" s="355" t="s">
        <v>3706</v>
      </c>
      <c r="D2279" s="355" t="s">
        <v>3703</v>
      </c>
      <c r="E2279" s="356" t="s">
        <v>2430</v>
      </c>
      <c r="F2279" s="356" t="s">
        <v>2415</v>
      </c>
      <c r="G2279" s="357" t="s">
        <v>2416</v>
      </c>
      <c r="H2279" s="358" t="s">
        <v>2417</v>
      </c>
      <c r="I2279" s="350" t="n">
        <f aca="false">SUMIF(A:A,A2279,J:J)</f>
        <v>60.34</v>
      </c>
      <c r="K2279" s="220" t="e">
        <f aca="false">VLOOKUP(A2279,'CMP-SIN-SD-10-2023'!A:D,4,0)</f>
        <v>#N/A</v>
      </c>
      <c r="L2279" s="220" t="e">
        <f aca="false">K2279=I2279</f>
        <v>#N/A</v>
      </c>
      <c r="P2279" s="333" t="s">
        <v>2418</v>
      </c>
    </row>
    <row r="2280" customFormat="false" ht="30" hidden="false" customHeight="false" outlineLevel="0" collapsed="false">
      <c r="A2280" s="351" t="n">
        <f aca="false">IF(O2280&lt;&gt;0,O2280,A2279)</f>
        <v>104332</v>
      </c>
      <c r="B2280" s="205" t="n">
        <v>88248</v>
      </c>
      <c r="C2280" s="206" t="s">
        <v>3703</v>
      </c>
      <c r="D2280" s="206" t="s">
        <v>3412</v>
      </c>
      <c r="E2280" s="207" t="s">
        <v>2415</v>
      </c>
      <c r="F2280" s="207" t="s">
        <v>2502</v>
      </c>
      <c r="G2280" s="352" t="n">
        <v>0.1652</v>
      </c>
      <c r="H2280" s="253" t="n">
        <f aca="false">VLOOKUP(B2280,'CMP-SIN-SD-10-2023'!A:D,4,0)</f>
        <v>22.17</v>
      </c>
      <c r="I2280" s="253" t="s">
        <v>2417</v>
      </c>
      <c r="J2280" s="220" t="n">
        <f aca="false">TRUNC((H2280*G2280),2)</f>
        <v>3.66</v>
      </c>
      <c r="M2280" s="220" t="n">
        <f aca="false">VLOOKUP(B2280,'CMP-SIN-SD-10-2023'!A:D,4,0)</f>
        <v>22.17</v>
      </c>
      <c r="N2280" s="220" t="n">
        <f aca="false">M2280=H2280</f>
        <v>1</v>
      </c>
      <c r="P2280" s="333" t="s">
        <v>2418</v>
      </c>
    </row>
    <row r="2281" customFormat="false" ht="30" hidden="false" customHeight="false" outlineLevel="0" collapsed="false">
      <c r="A2281" s="351" t="n">
        <f aca="false">IF(O2281&lt;&gt;0,O2281,A2280)</f>
        <v>104332</v>
      </c>
      <c r="B2281" s="205" t="n">
        <v>88267</v>
      </c>
      <c r="C2281" s="206" t="s">
        <v>3703</v>
      </c>
      <c r="D2281" s="206" t="s">
        <v>2927</v>
      </c>
      <c r="E2281" s="207" t="s">
        <v>2415</v>
      </c>
      <c r="F2281" s="207" t="s">
        <v>2502</v>
      </c>
      <c r="G2281" s="352" t="n">
        <v>0.1652</v>
      </c>
      <c r="H2281" s="253" t="n">
        <f aca="false">VLOOKUP(B2281,'CMP-SIN-SD-10-2023'!A:D,4,0)</f>
        <v>28.78</v>
      </c>
      <c r="I2281" s="253" t="s">
        <v>2417</v>
      </c>
      <c r="J2281" s="220" t="n">
        <f aca="false">TRUNC((H2281*G2281),2)</f>
        <v>4.75</v>
      </c>
      <c r="M2281" s="220" t="n">
        <f aca="false">VLOOKUP(B2281,'CMP-SIN-SD-10-2023'!A:D,4,0)</f>
        <v>28.78</v>
      </c>
      <c r="N2281" s="220" t="n">
        <f aca="false">M2281=H2281</f>
        <v>1</v>
      </c>
      <c r="P2281" s="333" t="s">
        <v>2418</v>
      </c>
    </row>
    <row r="2282" customFormat="false" ht="30" hidden="false" customHeight="false" outlineLevel="0" collapsed="false">
      <c r="A2282" s="351" t="n">
        <f aca="false">IF(O2282&lt;&gt;0,O2282,A2281)</f>
        <v>104332</v>
      </c>
      <c r="B2282" s="205" t="n">
        <v>297</v>
      </c>
      <c r="C2282" s="206" t="s">
        <v>3703</v>
      </c>
      <c r="D2282" s="206" t="s">
        <v>3707</v>
      </c>
      <c r="E2282" s="207" t="s">
        <v>2415</v>
      </c>
      <c r="F2282" s="207" t="s">
        <v>2430</v>
      </c>
      <c r="G2282" s="352" t="n">
        <v>2</v>
      </c>
      <c r="H2282" s="253" t="n">
        <f aca="false">VLOOKUP(B2282,'INS-SIN-SD-10-2023'!A:D,4,0)</f>
        <v>2.47</v>
      </c>
      <c r="I2282" s="253" t="s">
        <v>2417</v>
      </c>
      <c r="J2282" s="220" t="n">
        <f aca="false">TRUNC((H2282*G2282),2)</f>
        <v>4.94</v>
      </c>
      <c r="M2282" s="220" t="n">
        <f aca="false">VLOOKUP(B2282,'INS-SIN-SD-10-2023'!A:D,4,0)</f>
        <v>2.47</v>
      </c>
      <c r="N2282" s="220" t="n">
        <f aca="false">M2282=H2282</f>
        <v>1</v>
      </c>
      <c r="P2282" s="333" t="s">
        <v>2492</v>
      </c>
    </row>
    <row r="2283" customFormat="false" ht="15" hidden="false" customHeight="false" outlineLevel="0" collapsed="false">
      <c r="A2283" s="351" t="n">
        <f aca="false">IF(O2283&lt;&gt;0,O2283,A2282)</f>
        <v>104332</v>
      </c>
      <c r="B2283" s="205" t="n">
        <v>10767</v>
      </c>
      <c r="C2283" s="206" t="s">
        <v>3703</v>
      </c>
      <c r="D2283" s="206" t="s">
        <v>3708</v>
      </c>
      <c r="E2283" s="207" t="s">
        <v>2415</v>
      </c>
      <c r="F2283" s="207" t="s">
        <v>2430</v>
      </c>
      <c r="G2283" s="352" t="n">
        <v>1</v>
      </c>
      <c r="H2283" s="253" t="n">
        <v>44.93</v>
      </c>
      <c r="I2283" s="253" t="s">
        <v>2417</v>
      </c>
      <c r="J2283" s="220" t="n">
        <f aca="false">TRUNC((H2283*G2283),2)</f>
        <v>44.93</v>
      </c>
      <c r="M2283" s="220" t="e">
        <f aca="false">VLOOKUP(B2283,'INS-SIN-SD-10-2023'!A:D,4,0)</f>
        <v>#N/A</v>
      </c>
      <c r="N2283" s="220" t="e">
        <f aca="false">M2283=H2283</f>
        <v>#N/A</v>
      </c>
      <c r="P2283" s="333" t="s">
        <v>2492</v>
      </c>
    </row>
    <row r="2284" customFormat="false" ht="45" hidden="false" customHeight="false" outlineLevel="0" collapsed="false">
      <c r="A2284" s="351" t="n">
        <f aca="false">IF(O2284&lt;&gt;0,O2284,A2283)</f>
        <v>104332</v>
      </c>
      <c r="B2284" s="205" t="n">
        <v>20078</v>
      </c>
      <c r="C2284" s="206" t="s">
        <v>3703</v>
      </c>
      <c r="D2284" s="206" t="s">
        <v>3667</v>
      </c>
      <c r="E2284" s="207" t="s">
        <v>2415</v>
      </c>
      <c r="F2284" s="207" t="s">
        <v>2430</v>
      </c>
      <c r="G2284" s="352" t="n">
        <v>0.075</v>
      </c>
      <c r="H2284" s="253" t="n">
        <f aca="false">VLOOKUP(B2284,'INS-SIN-SD-10-2023'!A:D,4,0)</f>
        <v>27.59</v>
      </c>
      <c r="I2284" s="253" t="s">
        <v>2417</v>
      </c>
      <c r="J2284" s="220" t="n">
        <f aca="false">TRUNC((H2284*G2284),2)</f>
        <v>2.06</v>
      </c>
      <c r="M2284" s="220" t="n">
        <f aca="false">VLOOKUP(B2284,'INS-SIN-SD-10-2023'!A:D,4,0)</f>
        <v>27.59</v>
      </c>
      <c r="N2284" s="220" t="n">
        <f aca="false">M2284=H2284</f>
        <v>1</v>
      </c>
      <c r="P2284" s="333" t="s">
        <v>2492</v>
      </c>
    </row>
    <row r="2285" customFormat="false" ht="60" hidden="false" customHeight="false" outlineLevel="0" collapsed="false">
      <c r="A2285" s="353" t="n">
        <v>104334</v>
      </c>
      <c r="B2285" s="354" t="s">
        <v>2411</v>
      </c>
      <c r="C2285" s="355" t="s">
        <v>3709</v>
      </c>
      <c r="D2285" s="355" t="s">
        <v>3710</v>
      </c>
      <c r="E2285" s="356" t="s">
        <v>2430</v>
      </c>
      <c r="F2285" s="356" t="s">
        <v>2415</v>
      </c>
      <c r="G2285" s="357" t="s">
        <v>2416</v>
      </c>
      <c r="H2285" s="358" t="s">
        <v>2417</v>
      </c>
      <c r="I2285" s="350" t="n">
        <f aca="false">SUMIF(A:A,A2285,J:J)</f>
        <v>51.1</v>
      </c>
      <c r="K2285" s="220" t="e">
        <f aca="false">VLOOKUP(A2285,'CMP-SIN-SD-10-2023'!A:D,4,0)</f>
        <v>#N/A</v>
      </c>
      <c r="L2285" s="220" t="e">
        <f aca="false">K2285=I2285</f>
        <v>#N/A</v>
      </c>
      <c r="P2285" s="333" t="s">
        <v>2418</v>
      </c>
    </row>
    <row r="2286" customFormat="false" ht="30" hidden="false" customHeight="false" outlineLevel="0" collapsed="false">
      <c r="A2286" s="351" t="n">
        <f aca="false">IF(O2286&lt;&gt;0,O2286,A2285)</f>
        <v>104334</v>
      </c>
      <c r="B2286" s="205" t="n">
        <v>88248</v>
      </c>
      <c r="C2286" s="206" t="s">
        <v>3710</v>
      </c>
      <c r="D2286" s="206" t="s">
        <v>3412</v>
      </c>
      <c r="E2286" s="207" t="s">
        <v>2415</v>
      </c>
      <c r="F2286" s="207" t="s">
        <v>2502</v>
      </c>
      <c r="G2286" s="352" t="n">
        <v>0.1926</v>
      </c>
      <c r="H2286" s="253" t="n">
        <f aca="false">VLOOKUP(B2286,'CMP-SIN-SD-10-2023'!A:D,4,0)</f>
        <v>22.17</v>
      </c>
      <c r="I2286" s="253" t="s">
        <v>2417</v>
      </c>
      <c r="J2286" s="220" t="n">
        <f aca="false">TRUNC((H2286*G2286),2)</f>
        <v>4.26</v>
      </c>
      <c r="M2286" s="220" t="n">
        <f aca="false">VLOOKUP(B2286,'CMP-SIN-SD-10-2023'!A:D,4,0)</f>
        <v>22.17</v>
      </c>
      <c r="N2286" s="220" t="n">
        <f aca="false">M2286=H2286</f>
        <v>1</v>
      </c>
      <c r="P2286" s="333" t="s">
        <v>2418</v>
      </c>
    </row>
    <row r="2287" customFormat="false" ht="30" hidden="false" customHeight="false" outlineLevel="0" collapsed="false">
      <c r="A2287" s="351" t="n">
        <f aca="false">IF(O2287&lt;&gt;0,O2287,A2286)</f>
        <v>104334</v>
      </c>
      <c r="B2287" s="205" t="n">
        <v>88267</v>
      </c>
      <c r="C2287" s="206" t="s">
        <v>3710</v>
      </c>
      <c r="D2287" s="206" t="s">
        <v>2927</v>
      </c>
      <c r="E2287" s="207" t="s">
        <v>2415</v>
      </c>
      <c r="F2287" s="207" t="s">
        <v>2502</v>
      </c>
      <c r="G2287" s="352" t="n">
        <v>0.1926</v>
      </c>
      <c r="H2287" s="253" t="n">
        <f aca="false">VLOOKUP(B2287,'CMP-SIN-SD-10-2023'!A:D,4,0)</f>
        <v>28.78</v>
      </c>
      <c r="I2287" s="253" t="s">
        <v>2417</v>
      </c>
      <c r="J2287" s="220" t="n">
        <f aca="false">TRUNC((H2287*G2287),2)</f>
        <v>5.54</v>
      </c>
      <c r="M2287" s="220" t="n">
        <f aca="false">VLOOKUP(B2287,'CMP-SIN-SD-10-2023'!A:D,4,0)</f>
        <v>28.78</v>
      </c>
      <c r="N2287" s="220" t="n">
        <f aca="false">M2287=H2287</f>
        <v>1</v>
      </c>
      <c r="P2287" s="333" t="s">
        <v>2418</v>
      </c>
    </row>
    <row r="2288" customFormat="false" ht="30" hidden="false" customHeight="false" outlineLevel="0" collapsed="false">
      <c r="A2288" s="351" t="n">
        <f aca="false">IF(O2288&lt;&gt;0,O2288,A2287)</f>
        <v>104334</v>
      </c>
      <c r="B2288" s="205" t="n">
        <v>301</v>
      </c>
      <c r="C2288" s="206" t="s">
        <v>3710</v>
      </c>
      <c r="D2288" s="206" t="s">
        <v>3700</v>
      </c>
      <c r="E2288" s="207" t="s">
        <v>2415</v>
      </c>
      <c r="F2288" s="207" t="s">
        <v>2430</v>
      </c>
      <c r="G2288" s="352" t="n">
        <v>2</v>
      </c>
      <c r="H2288" s="253" t="n">
        <f aca="false">VLOOKUP(B2288,'INS-SIN-SD-10-2023'!A:D,4,0)</f>
        <v>2.98</v>
      </c>
      <c r="I2288" s="253" t="s">
        <v>2417</v>
      </c>
      <c r="J2288" s="220" t="n">
        <f aca="false">TRUNC((H2288*G2288),2)</f>
        <v>5.96</v>
      </c>
      <c r="M2288" s="220" t="n">
        <f aca="false">VLOOKUP(B2288,'INS-SIN-SD-10-2023'!A:D,4,0)</f>
        <v>2.98</v>
      </c>
      <c r="N2288" s="220" t="n">
        <f aca="false">M2288=H2288</f>
        <v>1</v>
      </c>
      <c r="P2288" s="333" t="s">
        <v>2492</v>
      </c>
    </row>
    <row r="2289" customFormat="false" ht="30" hidden="false" customHeight="false" outlineLevel="0" collapsed="false">
      <c r="A2289" s="351" t="n">
        <f aca="false">IF(O2289&lt;&gt;0,O2289,A2288)</f>
        <v>104334</v>
      </c>
      <c r="B2289" s="205" t="n">
        <v>1964</v>
      </c>
      <c r="C2289" s="206" t="s">
        <v>3710</v>
      </c>
      <c r="D2289" s="206" t="s">
        <v>3711</v>
      </c>
      <c r="E2289" s="207" t="s">
        <v>2415</v>
      </c>
      <c r="F2289" s="207" t="s">
        <v>2430</v>
      </c>
      <c r="G2289" s="352" t="n">
        <v>1</v>
      </c>
      <c r="H2289" s="253" t="n">
        <v>32.17</v>
      </c>
      <c r="I2289" s="253" t="s">
        <v>2417</v>
      </c>
      <c r="J2289" s="220" t="n">
        <f aca="false">TRUNC((H2289*G2289),2)</f>
        <v>32.17</v>
      </c>
      <c r="M2289" s="220" t="e">
        <f aca="false">VLOOKUP(B2289,'INS-SIN-SD-10-2023'!A:D,4,0)</f>
        <v>#N/A</v>
      </c>
      <c r="N2289" s="220" t="e">
        <f aca="false">M2289=H2289</f>
        <v>#N/A</v>
      </c>
      <c r="P2289" s="333" t="s">
        <v>2492</v>
      </c>
    </row>
    <row r="2290" customFormat="false" ht="45" hidden="false" customHeight="false" outlineLevel="0" collapsed="false">
      <c r="A2290" s="351" t="n">
        <f aca="false">IF(O2290&lt;&gt;0,O2290,A2289)</f>
        <v>104334</v>
      </c>
      <c r="B2290" s="205" t="n">
        <v>20078</v>
      </c>
      <c r="C2290" s="206" t="s">
        <v>3710</v>
      </c>
      <c r="D2290" s="206" t="s">
        <v>3667</v>
      </c>
      <c r="E2290" s="207" t="s">
        <v>2415</v>
      </c>
      <c r="F2290" s="207" t="s">
        <v>2430</v>
      </c>
      <c r="G2290" s="352" t="n">
        <v>0.115</v>
      </c>
      <c r="H2290" s="253" t="n">
        <f aca="false">VLOOKUP(B2290,'INS-SIN-SD-10-2023'!A:D,4,0)</f>
        <v>27.59</v>
      </c>
      <c r="I2290" s="253" t="s">
        <v>2417</v>
      </c>
      <c r="J2290" s="220" t="n">
        <f aca="false">TRUNC((H2290*G2290),2)</f>
        <v>3.17</v>
      </c>
      <c r="M2290" s="220" t="n">
        <f aca="false">VLOOKUP(B2290,'INS-SIN-SD-10-2023'!A:D,4,0)</f>
        <v>27.59</v>
      </c>
      <c r="N2290" s="220" t="n">
        <f aca="false">M2290=H2290</f>
        <v>1</v>
      </c>
      <c r="P2290" s="333" t="s">
        <v>2492</v>
      </c>
    </row>
    <row r="2291" customFormat="false" ht="45" hidden="false" customHeight="false" outlineLevel="0" collapsed="false">
      <c r="A2291" s="353" t="n">
        <v>89803</v>
      </c>
      <c r="B2291" s="354" t="s">
        <v>2411</v>
      </c>
      <c r="C2291" s="355" t="s">
        <v>3712</v>
      </c>
      <c r="D2291" s="355" t="s">
        <v>3463</v>
      </c>
      <c r="E2291" s="356" t="s">
        <v>2430</v>
      </c>
      <c r="F2291" s="356" t="s">
        <v>2415</v>
      </c>
      <c r="G2291" s="357" t="s">
        <v>2416</v>
      </c>
      <c r="H2291" s="358" t="s">
        <v>2417</v>
      </c>
      <c r="I2291" s="350" t="n">
        <f aca="false">SUMIF(A:A,A2291,J:J)</f>
        <v>16.69</v>
      </c>
      <c r="K2291" s="220" t="n">
        <f aca="false">VLOOKUP(A2291,'CMP-SIN-SD-10-2023'!A:D,4,0)</f>
        <v>16.69</v>
      </c>
      <c r="L2291" s="220" t="n">
        <f aca="false">K2291=I2291</f>
        <v>1</v>
      </c>
      <c r="P2291" s="333" t="s">
        <v>2418</v>
      </c>
    </row>
    <row r="2292" customFormat="false" ht="30" hidden="false" customHeight="false" outlineLevel="0" collapsed="false">
      <c r="A2292" s="351" t="n">
        <f aca="false">IF(O2292&lt;&gt;0,O2292,A2291)</f>
        <v>89803</v>
      </c>
      <c r="B2292" s="205" t="n">
        <v>88248</v>
      </c>
      <c r="C2292" s="206" t="s">
        <v>3463</v>
      </c>
      <c r="D2292" s="206" t="s">
        <v>3412</v>
      </c>
      <c r="E2292" s="207" t="s">
        <v>2415</v>
      </c>
      <c r="F2292" s="207" t="s">
        <v>2502</v>
      </c>
      <c r="G2292" s="352" t="n">
        <v>0.0343</v>
      </c>
      <c r="H2292" s="253" t="n">
        <f aca="false">VLOOKUP(B2292,'CMP-SIN-SD-10-2023'!A:D,4,0)</f>
        <v>22.17</v>
      </c>
      <c r="I2292" s="253" t="s">
        <v>2417</v>
      </c>
      <c r="J2292" s="220" t="n">
        <f aca="false">TRUNC((H2292*G2292),2)</f>
        <v>0.76</v>
      </c>
      <c r="M2292" s="220" t="n">
        <f aca="false">VLOOKUP(B2292,'CMP-SIN-SD-10-2023'!A:D,4,0)</f>
        <v>22.17</v>
      </c>
      <c r="N2292" s="220" t="n">
        <f aca="false">M2292=H2292</f>
        <v>1</v>
      </c>
      <c r="P2292" s="333" t="s">
        <v>2418</v>
      </c>
    </row>
    <row r="2293" customFormat="false" ht="30" hidden="false" customHeight="false" outlineLevel="0" collapsed="false">
      <c r="A2293" s="351" t="n">
        <f aca="false">IF(O2293&lt;&gt;0,O2293,A2292)</f>
        <v>89803</v>
      </c>
      <c r="B2293" s="205" t="n">
        <v>88267</v>
      </c>
      <c r="C2293" s="206" t="s">
        <v>3463</v>
      </c>
      <c r="D2293" s="206" t="s">
        <v>2927</v>
      </c>
      <c r="E2293" s="207" t="s">
        <v>2415</v>
      </c>
      <c r="F2293" s="207" t="s">
        <v>2502</v>
      </c>
      <c r="G2293" s="352" t="n">
        <v>0.0343</v>
      </c>
      <c r="H2293" s="253" t="n">
        <f aca="false">VLOOKUP(B2293,'CMP-SIN-SD-10-2023'!A:D,4,0)</f>
        <v>28.78</v>
      </c>
      <c r="I2293" s="253" t="s">
        <v>2417</v>
      </c>
      <c r="J2293" s="220" t="n">
        <f aca="false">TRUNC((H2293*G2293),2)</f>
        <v>0.98</v>
      </c>
      <c r="M2293" s="220" t="n">
        <f aca="false">VLOOKUP(B2293,'CMP-SIN-SD-10-2023'!A:D,4,0)</f>
        <v>28.78</v>
      </c>
      <c r="N2293" s="220" t="n">
        <f aca="false">M2293=H2293</f>
        <v>1</v>
      </c>
      <c r="P2293" s="333" t="s">
        <v>2418</v>
      </c>
    </row>
    <row r="2294" customFormat="false" ht="30" hidden="false" customHeight="false" outlineLevel="0" collapsed="false">
      <c r="A2294" s="351" t="n">
        <f aca="false">IF(O2294&lt;&gt;0,O2294,A2293)</f>
        <v>89803</v>
      </c>
      <c r="B2294" s="205" t="n">
        <v>296</v>
      </c>
      <c r="C2294" s="206" t="s">
        <v>3463</v>
      </c>
      <c r="D2294" s="206" t="s">
        <v>3704</v>
      </c>
      <c r="E2294" s="207" t="s">
        <v>2415</v>
      </c>
      <c r="F2294" s="207" t="s">
        <v>2430</v>
      </c>
      <c r="G2294" s="352" t="n">
        <v>2</v>
      </c>
      <c r="H2294" s="253" t="n">
        <f aca="false">VLOOKUP(B2294,'INS-SIN-SD-10-2023'!A:D,4,0)</f>
        <v>1.68</v>
      </c>
      <c r="I2294" s="253" t="s">
        <v>2417</v>
      </c>
      <c r="J2294" s="220" t="n">
        <f aca="false">TRUNC((H2294*G2294),2)</f>
        <v>3.36</v>
      </c>
      <c r="M2294" s="220" t="n">
        <f aca="false">VLOOKUP(B2294,'INS-SIN-SD-10-2023'!A:D,4,0)</f>
        <v>1.68</v>
      </c>
      <c r="N2294" s="220" t="n">
        <f aca="false">M2294=H2294</f>
        <v>1</v>
      </c>
      <c r="P2294" s="333" t="s">
        <v>2492</v>
      </c>
    </row>
    <row r="2295" customFormat="false" ht="15" hidden="false" customHeight="false" outlineLevel="0" collapsed="false">
      <c r="A2295" s="351" t="n">
        <f aca="false">IF(O2295&lt;&gt;0,O2295,A2294)</f>
        <v>89803</v>
      </c>
      <c r="B2295" s="205" t="n">
        <v>1932</v>
      </c>
      <c r="C2295" s="206" t="s">
        <v>3463</v>
      </c>
      <c r="D2295" s="206" t="s">
        <v>3713</v>
      </c>
      <c r="E2295" s="207" t="s">
        <v>2415</v>
      </c>
      <c r="F2295" s="207" t="s">
        <v>2430</v>
      </c>
      <c r="G2295" s="352" t="n">
        <v>1</v>
      </c>
      <c r="H2295" s="253" t="n">
        <f aca="false">VLOOKUP(B2295,'INS-SIN-SD-10-2023'!A:D,4,0)</f>
        <v>10.22</v>
      </c>
      <c r="I2295" s="253" t="s">
        <v>2417</v>
      </c>
      <c r="J2295" s="220" t="n">
        <f aca="false">TRUNC((H2295*G2295),2)</f>
        <v>10.22</v>
      </c>
      <c r="M2295" s="220" t="n">
        <f aca="false">VLOOKUP(B2295,'INS-SIN-SD-10-2023'!A:D,4,0)</f>
        <v>10.22</v>
      </c>
      <c r="N2295" s="220" t="n">
        <f aca="false">M2295=H2295</f>
        <v>1</v>
      </c>
      <c r="P2295" s="333" t="s">
        <v>2492</v>
      </c>
    </row>
    <row r="2296" customFormat="false" ht="45" hidden="false" customHeight="false" outlineLevel="0" collapsed="false">
      <c r="A2296" s="351" t="n">
        <f aca="false">IF(O2296&lt;&gt;0,O2296,A2295)</f>
        <v>89803</v>
      </c>
      <c r="B2296" s="205" t="n">
        <v>20078</v>
      </c>
      <c r="C2296" s="206" t="s">
        <v>3463</v>
      </c>
      <c r="D2296" s="206" t="s">
        <v>3667</v>
      </c>
      <c r="E2296" s="207" t="s">
        <v>2415</v>
      </c>
      <c r="F2296" s="207" t="s">
        <v>2430</v>
      </c>
      <c r="G2296" s="352" t="n">
        <v>0.05</v>
      </c>
      <c r="H2296" s="253" t="n">
        <f aca="false">VLOOKUP(B2296,'INS-SIN-SD-10-2023'!A:D,4,0)</f>
        <v>27.59</v>
      </c>
      <c r="I2296" s="253" t="s">
        <v>2417</v>
      </c>
      <c r="J2296" s="220" t="n">
        <f aca="false">TRUNC((H2296*G2296),2)</f>
        <v>1.37</v>
      </c>
      <c r="M2296" s="220" t="n">
        <f aca="false">VLOOKUP(B2296,'INS-SIN-SD-10-2023'!A:D,4,0)</f>
        <v>27.59</v>
      </c>
      <c r="N2296" s="220" t="n">
        <f aca="false">M2296=H2296</f>
        <v>1</v>
      </c>
      <c r="P2296" s="333" t="s">
        <v>2492</v>
      </c>
    </row>
    <row r="2297" customFormat="false" ht="60" hidden="false" customHeight="false" outlineLevel="0" collapsed="false">
      <c r="A2297" s="353" t="s">
        <v>545</v>
      </c>
      <c r="B2297" s="354" t="s">
        <v>2411</v>
      </c>
      <c r="C2297" s="355" t="s">
        <v>3714</v>
      </c>
      <c r="D2297" s="355" t="s">
        <v>3710</v>
      </c>
      <c r="E2297" s="356" t="s">
        <v>2430</v>
      </c>
      <c r="F2297" s="356" t="s">
        <v>2415</v>
      </c>
      <c r="G2297" s="357" t="s">
        <v>2416</v>
      </c>
      <c r="H2297" s="358" t="s">
        <v>2417</v>
      </c>
      <c r="I2297" s="350" t="n">
        <f aca="false">SUMIF(A:A,A2297,J:J)</f>
        <v>17.97</v>
      </c>
      <c r="K2297" s="220" t="e">
        <f aca="false">VLOOKUP(A2297,'CMP-SIN-SD-10-2023'!A:D,4,0)</f>
        <v>#N/A</v>
      </c>
      <c r="L2297" s="220" t="e">
        <f aca="false">K2297=I2297</f>
        <v>#N/A</v>
      </c>
      <c r="P2297" s="333" t="s">
        <v>2418</v>
      </c>
    </row>
    <row r="2298" customFormat="false" ht="30" hidden="false" customHeight="false" outlineLevel="0" collapsed="false">
      <c r="A2298" s="351" t="str">
        <f aca="false">IF(O2298&lt;&gt;0,O2298,A2297)</f>
        <v>CCU.05.0022</v>
      </c>
      <c r="B2298" s="205" t="n">
        <v>88248</v>
      </c>
      <c r="C2298" s="206" t="s">
        <v>3710</v>
      </c>
      <c r="D2298" s="206" t="s">
        <v>3412</v>
      </c>
      <c r="E2298" s="207" t="s">
        <v>2415</v>
      </c>
      <c r="F2298" s="207" t="s">
        <v>2502</v>
      </c>
      <c r="G2298" s="352" t="n">
        <v>0.04</v>
      </c>
      <c r="H2298" s="253" t="n">
        <f aca="false">VLOOKUP(B2298,'CMP-SIN-SD-10-2023'!A:D,4,0)</f>
        <v>22.17</v>
      </c>
      <c r="I2298" s="253" t="s">
        <v>2417</v>
      </c>
      <c r="J2298" s="220" t="n">
        <f aca="false">TRUNC((H2298*G2298),2)</f>
        <v>0.88</v>
      </c>
      <c r="M2298" s="220" t="n">
        <f aca="false">VLOOKUP(B2298,'CMP-SIN-SD-10-2023'!A:D,4,0)</f>
        <v>22.17</v>
      </c>
      <c r="N2298" s="220" t="n">
        <f aca="false">M2298=H2298</f>
        <v>1</v>
      </c>
      <c r="P2298" s="333" t="s">
        <v>2418</v>
      </c>
    </row>
    <row r="2299" customFormat="false" ht="30" hidden="false" customHeight="false" outlineLevel="0" collapsed="false">
      <c r="A2299" s="351" t="str">
        <f aca="false">IF(O2299&lt;&gt;0,O2299,A2298)</f>
        <v>CCU.05.0022</v>
      </c>
      <c r="B2299" s="205" t="n">
        <v>88267</v>
      </c>
      <c r="C2299" s="206" t="s">
        <v>3710</v>
      </c>
      <c r="D2299" s="206" t="s">
        <v>2927</v>
      </c>
      <c r="E2299" s="207" t="s">
        <v>2415</v>
      </c>
      <c r="F2299" s="207" t="s">
        <v>2502</v>
      </c>
      <c r="G2299" s="352" t="n">
        <v>0.04</v>
      </c>
      <c r="H2299" s="253" t="n">
        <f aca="false">VLOOKUP(B2299,'CMP-SIN-SD-10-2023'!A:D,4,0)</f>
        <v>28.78</v>
      </c>
      <c r="I2299" s="253" t="s">
        <v>2417</v>
      </c>
      <c r="J2299" s="220" t="n">
        <f aca="false">TRUNC((H2299*G2299),2)</f>
        <v>1.15</v>
      </c>
      <c r="M2299" s="220" t="n">
        <f aca="false">VLOOKUP(B2299,'CMP-SIN-SD-10-2023'!A:D,4,0)</f>
        <v>28.78</v>
      </c>
      <c r="N2299" s="220" t="n">
        <f aca="false">M2299=H2299</f>
        <v>1</v>
      </c>
      <c r="P2299" s="333" t="s">
        <v>2418</v>
      </c>
    </row>
    <row r="2300" customFormat="false" ht="30" hidden="false" customHeight="false" outlineLevel="0" collapsed="false">
      <c r="A2300" s="351" t="str">
        <f aca="false">IF(O2300&lt;&gt;0,O2300,A2299)</f>
        <v>CCU.05.0022</v>
      </c>
      <c r="B2300" s="205" t="n">
        <v>296</v>
      </c>
      <c r="C2300" s="206" t="s">
        <v>3710</v>
      </c>
      <c r="D2300" s="206" t="s">
        <v>3704</v>
      </c>
      <c r="E2300" s="207" t="s">
        <v>2415</v>
      </c>
      <c r="F2300" s="207" t="s">
        <v>2430</v>
      </c>
      <c r="G2300" s="352" t="n">
        <v>1</v>
      </c>
      <c r="H2300" s="253" t="n">
        <f aca="false">VLOOKUP(B2300,'INS-SIN-SD-10-2023'!A:D,4,0)</f>
        <v>1.68</v>
      </c>
      <c r="I2300" s="253" t="s">
        <v>2417</v>
      </c>
      <c r="J2300" s="220" t="n">
        <f aca="false">TRUNC((H2300*G2300),2)</f>
        <v>1.68</v>
      </c>
      <c r="M2300" s="220" t="n">
        <f aca="false">VLOOKUP(B2300,'INS-SIN-SD-10-2023'!A:D,4,0)</f>
        <v>1.68</v>
      </c>
      <c r="N2300" s="220" t="n">
        <f aca="false">M2300=H2300</f>
        <v>1</v>
      </c>
      <c r="P2300" s="333" t="s">
        <v>2492</v>
      </c>
    </row>
    <row r="2301" customFormat="false" ht="15" hidden="false" customHeight="false" outlineLevel="0" collapsed="false">
      <c r="A2301" s="351" t="str">
        <f aca="false">IF(O2301&lt;&gt;0,O2301,A2300)</f>
        <v>CCU.05.0022</v>
      </c>
      <c r="B2301" s="205" t="n">
        <v>10765</v>
      </c>
      <c r="C2301" s="206" t="s">
        <v>3710</v>
      </c>
      <c r="D2301" s="206" t="s">
        <v>3705</v>
      </c>
      <c r="E2301" s="207" t="s">
        <v>2415</v>
      </c>
      <c r="F2301" s="207" t="s">
        <v>2430</v>
      </c>
      <c r="G2301" s="352" t="n">
        <v>1</v>
      </c>
      <c r="H2301" s="253" t="n">
        <v>13.71</v>
      </c>
      <c r="I2301" s="253" t="s">
        <v>2417</v>
      </c>
      <c r="J2301" s="220" t="n">
        <f aca="false">TRUNC((H2301*G2301),2)</f>
        <v>13.71</v>
      </c>
      <c r="M2301" s="220" t="e">
        <f aca="false">VLOOKUP(B2301,'INS-SIN-SD-10-2023'!A:D,4,0)</f>
        <v>#N/A</v>
      </c>
      <c r="N2301" s="220" t="e">
        <f aca="false">M2301=H2301</f>
        <v>#N/A</v>
      </c>
      <c r="P2301" s="333" t="s">
        <v>2492</v>
      </c>
    </row>
    <row r="2302" customFormat="false" ht="45" hidden="false" customHeight="false" outlineLevel="0" collapsed="false">
      <c r="A2302" s="351" t="str">
        <f aca="false">IF(O2302&lt;&gt;0,O2302,A2301)</f>
        <v>CCU.05.0022</v>
      </c>
      <c r="B2302" s="205" t="n">
        <v>20078</v>
      </c>
      <c r="C2302" s="206" t="s">
        <v>3710</v>
      </c>
      <c r="D2302" s="206" t="s">
        <v>3667</v>
      </c>
      <c r="E2302" s="207" t="s">
        <v>2415</v>
      </c>
      <c r="F2302" s="207" t="s">
        <v>2430</v>
      </c>
      <c r="G2302" s="352" t="n">
        <v>0.02</v>
      </c>
      <c r="H2302" s="253" t="n">
        <f aca="false">VLOOKUP(B2302,'INS-SIN-SD-10-2023'!A:D,4,0)</f>
        <v>27.59</v>
      </c>
      <c r="I2302" s="253" t="s">
        <v>2417</v>
      </c>
      <c r="J2302" s="220" t="n">
        <f aca="false">TRUNC((H2302*G2302),2)</f>
        <v>0.55</v>
      </c>
      <c r="M2302" s="220" t="n">
        <f aca="false">VLOOKUP(B2302,'INS-SIN-SD-10-2023'!A:D,4,0)</f>
        <v>27.59</v>
      </c>
      <c r="N2302" s="220" t="n">
        <f aca="false">M2302=H2302</f>
        <v>1</v>
      </c>
      <c r="P2302" s="333" t="s">
        <v>2492</v>
      </c>
    </row>
    <row r="2303" customFormat="false" ht="60" hidden="false" customHeight="false" outlineLevel="0" collapsed="false">
      <c r="A2303" s="353" t="s">
        <v>593</v>
      </c>
      <c r="B2303" s="354" t="s">
        <v>2411</v>
      </c>
      <c r="C2303" s="355" t="s">
        <v>3715</v>
      </c>
      <c r="D2303" s="355" t="s">
        <v>3710</v>
      </c>
      <c r="E2303" s="356" t="s">
        <v>2430</v>
      </c>
      <c r="F2303" s="356" t="s">
        <v>2415</v>
      </c>
      <c r="G2303" s="357" t="s">
        <v>2416</v>
      </c>
      <c r="H2303" s="358" t="s">
        <v>2417</v>
      </c>
      <c r="I2303" s="350" t="n">
        <f aca="false">SUMIF(A:A,A2303,J:J)</f>
        <v>49.19</v>
      </c>
      <c r="K2303" s="220" t="e">
        <f aca="false">VLOOKUP(A2303,'CMP-SIN-SD-10-2023'!A:D,4,0)</f>
        <v>#N/A</v>
      </c>
      <c r="L2303" s="220" t="e">
        <f aca="false">K2303=I2303</f>
        <v>#N/A</v>
      </c>
      <c r="P2303" s="333" t="s">
        <v>2418</v>
      </c>
    </row>
    <row r="2304" customFormat="false" ht="30" hidden="false" customHeight="false" outlineLevel="0" collapsed="false">
      <c r="A2304" s="351" t="str">
        <f aca="false">IF(O2304&lt;&gt;0,O2304,A2303)</f>
        <v>CCU.05.0023</v>
      </c>
      <c r="B2304" s="205" t="n">
        <v>88248</v>
      </c>
      <c r="C2304" s="206" t="s">
        <v>3710</v>
      </c>
      <c r="D2304" s="206" t="s">
        <v>3412</v>
      </c>
      <c r="E2304" s="207" t="s">
        <v>2415</v>
      </c>
      <c r="F2304" s="207" t="s">
        <v>2502</v>
      </c>
      <c r="G2304" s="352" t="n">
        <v>0.04</v>
      </c>
      <c r="H2304" s="253" t="n">
        <f aca="false">VLOOKUP(B2304,'CMP-SIN-SD-10-2023'!A:D,4,0)</f>
        <v>22.17</v>
      </c>
      <c r="I2304" s="253" t="s">
        <v>2417</v>
      </c>
      <c r="J2304" s="220" t="n">
        <f aca="false">TRUNC((H2304*G2304),2)</f>
        <v>0.88</v>
      </c>
      <c r="M2304" s="220" t="n">
        <f aca="false">VLOOKUP(B2304,'CMP-SIN-SD-10-2023'!A:D,4,0)</f>
        <v>22.17</v>
      </c>
      <c r="N2304" s="220" t="n">
        <f aca="false">M2304=H2304</f>
        <v>1</v>
      </c>
      <c r="P2304" s="333" t="s">
        <v>2418</v>
      </c>
    </row>
    <row r="2305" customFormat="false" ht="30" hidden="false" customHeight="false" outlineLevel="0" collapsed="false">
      <c r="A2305" s="351" t="str">
        <f aca="false">IF(O2305&lt;&gt;0,O2305,A2304)</f>
        <v>CCU.05.0023</v>
      </c>
      <c r="B2305" s="205" t="n">
        <v>88267</v>
      </c>
      <c r="C2305" s="206" t="s">
        <v>3710</v>
      </c>
      <c r="D2305" s="206" t="s">
        <v>2927</v>
      </c>
      <c r="E2305" s="207" t="s">
        <v>2415</v>
      </c>
      <c r="F2305" s="207" t="s">
        <v>2502</v>
      </c>
      <c r="G2305" s="352" t="n">
        <v>0.04</v>
      </c>
      <c r="H2305" s="253" t="n">
        <f aca="false">VLOOKUP(B2305,'CMP-SIN-SD-10-2023'!A:D,4,0)</f>
        <v>28.78</v>
      </c>
      <c r="I2305" s="253" t="s">
        <v>2417</v>
      </c>
      <c r="J2305" s="220" t="n">
        <f aca="false">TRUNC((H2305*G2305),2)</f>
        <v>1.15</v>
      </c>
      <c r="M2305" s="220" t="n">
        <f aca="false">VLOOKUP(B2305,'CMP-SIN-SD-10-2023'!A:D,4,0)</f>
        <v>28.78</v>
      </c>
      <c r="N2305" s="220" t="n">
        <f aca="false">M2305=H2305</f>
        <v>1</v>
      </c>
      <c r="P2305" s="333" t="s">
        <v>2418</v>
      </c>
    </row>
    <row r="2306" customFormat="false" ht="30" hidden="false" customHeight="false" outlineLevel="0" collapsed="false">
      <c r="A2306" s="351" t="str">
        <f aca="false">IF(O2306&lt;&gt;0,O2306,A2305)</f>
        <v>CCU.05.0023</v>
      </c>
      <c r="B2306" s="205" t="n">
        <v>296</v>
      </c>
      <c r="C2306" s="206" t="s">
        <v>3710</v>
      </c>
      <c r="D2306" s="206" t="s">
        <v>3704</v>
      </c>
      <c r="E2306" s="207" t="s">
        <v>2415</v>
      </c>
      <c r="F2306" s="207" t="s">
        <v>2430</v>
      </c>
      <c r="G2306" s="352" t="n">
        <v>1</v>
      </c>
      <c r="H2306" s="253" t="n">
        <f aca="false">VLOOKUP(B2306,'INS-SIN-SD-10-2023'!A:D,4,0)</f>
        <v>1.68</v>
      </c>
      <c r="I2306" s="253" t="s">
        <v>2417</v>
      </c>
      <c r="J2306" s="220" t="n">
        <f aca="false">TRUNC((H2306*G2306),2)</f>
        <v>1.68</v>
      </c>
      <c r="M2306" s="220" t="n">
        <f aca="false">VLOOKUP(B2306,'INS-SIN-SD-10-2023'!A:D,4,0)</f>
        <v>1.68</v>
      </c>
      <c r="N2306" s="220" t="n">
        <f aca="false">M2306=H2306</f>
        <v>1</v>
      </c>
      <c r="P2306" s="333" t="s">
        <v>2492</v>
      </c>
    </row>
    <row r="2307" customFormat="false" ht="15" hidden="false" customHeight="false" outlineLevel="0" collapsed="false">
      <c r="A2307" s="351" t="str">
        <f aca="false">IF(O2307&lt;&gt;0,O2307,A2306)</f>
        <v>CCU.05.0023</v>
      </c>
      <c r="B2307" s="205" t="n">
        <v>10767</v>
      </c>
      <c r="C2307" s="206" t="s">
        <v>3710</v>
      </c>
      <c r="D2307" s="206" t="s">
        <v>3708</v>
      </c>
      <c r="E2307" s="207" t="s">
        <v>2415</v>
      </c>
      <c r="F2307" s="207" t="s">
        <v>2430</v>
      </c>
      <c r="G2307" s="352" t="n">
        <v>1</v>
      </c>
      <c r="H2307" s="253" t="n">
        <v>44.93</v>
      </c>
      <c r="I2307" s="253" t="s">
        <v>2417</v>
      </c>
      <c r="J2307" s="220" t="n">
        <f aca="false">TRUNC((H2307*G2307),2)</f>
        <v>44.93</v>
      </c>
      <c r="M2307" s="220" t="e">
        <f aca="false">VLOOKUP(B2307,'INS-SIN-SD-10-2023'!A:D,4,0)</f>
        <v>#N/A</v>
      </c>
      <c r="N2307" s="220" t="e">
        <f aca="false">M2307=H2307</f>
        <v>#N/A</v>
      </c>
      <c r="P2307" s="333" t="s">
        <v>2492</v>
      </c>
    </row>
    <row r="2308" customFormat="false" ht="45" hidden="false" customHeight="false" outlineLevel="0" collapsed="false">
      <c r="A2308" s="351" t="str">
        <f aca="false">IF(O2308&lt;&gt;0,O2308,A2307)</f>
        <v>CCU.05.0023</v>
      </c>
      <c r="B2308" s="205" t="n">
        <v>20078</v>
      </c>
      <c r="C2308" s="206" t="s">
        <v>3710</v>
      </c>
      <c r="D2308" s="206" t="s">
        <v>3667</v>
      </c>
      <c r="E2308" s="207" t="s">
        <v>2415</v>
      </c>
      <c r="F2308" s="207" t="s">
        <v>2430</v>
      </c>
      <c r="G2308" s="352" t="n">
        <v>0.02</v>
      </c>
      <c r="H2308" s="253" t="n">
        <f aca="false">VLOOKUP(B2308,'INS-SIN-SD-10-2023'!A:D,4,0)</f>
        <v>27.59</v>
      </c>
      <c r="I2308" s="253" t="s">
        <v>2417</v>
      </c>
      <c r="J2308" s="220" t="n">
        <f aca="false">TRUNC((H2308*G2308),2)</f>
        <v>0.55</v>
      </c>
      <c r="M2308" s="220" t="n">
        <f aca="false">VLOOKUP(B2308,'INS-SIN-SD-10-2023'!A:D,4,0)</f>
        <v>27.59</v>
      </c>
      <c r="N2308" s="220" t="n">
        <f aca="false">M2308=H2308</f>
        <v>1</v>
      </c>
      <c r="P2308" s="333" t="s">
        <v>2492</v>
      </c>
    </row>
    <row r="2309" customFormat="false" ht="45" hidden="false" customHeight="false" outlineLevel="0" collapsed="false">
      <c r="A2309" s="353" t="n">
        <v>89731</v>
      </c>
      <c r="B2309" s="354" t="s">
        <v>2411</v>
      </c>
      <c r="C2309" s="355" t="s">
        <v>2470</v>
      </c>
      <c r="D2309" s="355" t="s">
        <v>3463</v>
      </c>
      <c r="E2309" s="356" t="s">
        <v>2430</v>
      </c>
      <c r="F2309" s="356" t="s">
        <v>2415</v>
      </c>
      <c r="G2309" s="357" t="s">
        <v>2416</v>
      </c>
      <c r="H2309" s="358" t="s">
        <v>2417</v>
      </c>
      <c r="I2309" s="350" t="n">
        <f aca="false">SUMIF(A:A,A2309,J:J)</f>
        <v>14.46</v>
      </c>
      <c r="K2309" s="220" t="n">
        <f aca="false">VLOOKUP(A2309,'CMP-SIN-SD-10-2023'!A:D,4,0)</f>
        <v>14.46</v>
      </c>
      <c r="L2309" s="220" t="n">
        <f aca="false">K2309=I2309</f>
        <v>1</v>
      </c>
      <c r="P2309" s="333" t="s">
        <v>2418</v>
      </c>
    </row>
    <row r="2310" customFormat="false" ht="30" hidden="false" customHeight="false" outlineLevel="0" collapsed="false">
      <c r="A2310" s="351" t="n">
        <f aca="false">IF(O2310&lt;&gt;0,O2310,A2309)</f>
        <v>89731</v>
      </c>
      <c r="B2310" s="205" t="n">
        <v>88248</v>
      </c>
      <c r="C2310" s="206" t="s">
        <v>3463</v>
      </c>
      <c r="D2310" s="206" t="s">
        <v>3412</v>
      </c>
      <c r="E2310" s="207" t="s">
        <v>2415</v>
      </c>
      <c r="F2310" s="207" t="s">
        <v>2502</v>
      </c>
      <c r="G2310" s="352" t="n">
        <v>0.1379</v>
      </c>
      <c r="H2310" s="253" t="n">
        <f aca="false">VLOOKUP(B2310,'CMP-SIN-SD-10-2023'!A:D,4,0)</f>
        <v>22.17</v>
      </c>
      <c r="I2310" s="253" t="s">
        <v>2417</v>
      </c>
      <c r="J2310" s="220" t="n">
        <f aca="false">TRUNC((H2310*G2310),2)</f>
        <v>3.05</v>
      </c>
      <c r="M2310" s="220" t="n">
        <f aca="false">VLOOKUP(B2310,'CMP-SIN-SD-10-2023'!A:D,4,0)</f>
        <v>22.17</v>
      </c>
      <c r="N2310" s="220" t="n">
        <f aca="false">M2310=H2310</f>
        <v>1</v>
      </c>
      <c r="P2310" s="333" t="s">
        <v>2418</v>
      </c>
    </row>
    <row r="2311" customFormat="false" ht="30" hidden="false" customHeight="false" outlineLevel="0" collapsed="false">
      <c r="A2311" s="351" t="n">
        <f aca="false">IF(O2311&lt;&gt;0,O2311,A2310)</f>
        <v>89731</v>
      </c>
      <c r="B2311" s="205" t="n">
        <v>88267</v>
      </c>
      <c r="C2311" s="206" t="s">
        <v>3463</v>
      </c>
      <c r="D2311" s="206" t="s">
        <v>2927</v>
      </c>
      <c r="E2311" s="207" t="s">
        <v>2415</v>
      </c>
      <c r="F2311" s="207" t="s">
        <v>2502</v>
      </c>
      <c r="G2311" s="352" t="n">
        <v>0.1379</v>
      </c>
      <c r="H2311" s="253" t="n">
        <f aca="false">VLOOKUP(B2311,'CMP-SIN-SD-10-2023'!A:D,4,0)</f>
        <v>28.78</v>
      </c>
      <c r="I2311" s="253" t="s">
        <v>2417</v>
      </c>
      <c r="J2311" s="220" t="n">
        <f aca="false">TRUNC((H2311*G2311),2)</f>
        <v>3.96</v>
      </c>
      <c r="M2311" s="220" t="n">
        <f aca="false">VLOOKUP(B2311,'CMP-SIN-SD-10-2023'!A:D,4,0)</f>
        <v>28.78</v>
      </c>
      <c r="N2311" s="220" t="n">
        <f aca="false">M2311=H2311</f>
        <v>1</v>
      </c>
      <c r="P2311" s="333" t="s">
        <v>2418</v>
      </c>
    </row>
    <row r="2312" customFormat="false" ht="30" hidden="false" customHeight="false" outlineLevel="0" collapsed="false">
      <c r="A2312" s="351" t="n">
        <f aca="false">IF(O2312&lt;&gt;0,O2312,A2311)</f>
        <v>89731</v>
      </c>
      <c r="B2312" s="205" t="n">
        <v>296</v>
      </c>
      <c r="C2312" s="206" t="s">
        <v>3463</v>
      </c>
      <c r="D2312" s="206" t="s">
        <v>3704</v>
      </c>
      <c r="E2312" s="207" t="s">
        <v>2415</v>
      </c>
      <c r="F2312" s="207" t="s">
        <v>2430</v>
      </c>
      <c r="G2312" s="352" t="n">
        <v>2</v>
      </c>
      <c r="H2312" s="253" t="n">
        <f aca="false">VLOOKUP(B2312,'INS-SIN-SD-10-2023'!A:D,4,0)</f>
        <v>1.68</v>
      </c>
      <c r="I2312" s="253" t="s">
        <v>2417</v>
      </c>
      <c r="J2312" s="220" t="n">
        <f aca="false">TRUNC((H2312*G2312),2)</f>
        <v>3.36</v>
      </c>
      <c r="M2312" s="220" t="n">
        <f aca="false">VLOOKUP(B2312,'INS-SIN-SD-10-2023'!A:D,4,0)</f>
        <v>1.68</v>
      </c>
      <c r="N2312" s="220" t="n">
        <f aca="false">M2312=H2312</f>
        <v>1</v>
      </c>
      <c r="P2312" s="333" t="s">
        <v>2492</v>
      </c>
    </row>
    <row r="2313" customFormat="false" ht="30" hidden="false" customHeight="false" outlineLevel="0" collapsed="false">
      <c r="A2313" s="351" t="n">
        <f aca="false">IF(O2313&lt;&gt;0,O2313,A2312)</f>
        <v>89731</v>
      </c>
      <c r="B2313" s="205" t="n">
        <v>3526</v>
      </c>
      <c r="C2313" s="206" t="s">
        <v>3463</v>
      </c>
      <c r="D2313" s="206" t="s">
        <v>3716</v>
      </c>
      <c r="E2313" s="207" t="s">
        <v>2415</v>
      </c>
      <c r="F2313" s="207" t="s">
        <v>2430</v>
      </c>
      <c r="G2313" s="352" t="n">
        <v>1</v>
      </c>
      <c r="H2313" s="253" t="n">
        <f aca="false">VLOOKUP(B2313,'INS-SIN-SD-10-2023'!A:D,4,0)</f>
        <v>2.72</v>
      </c>
      <c r="I2313" s="253" t="s">
        <v>2417</v>
      </c>
      <c r="J2313" s="220" t="n">
        <f aca="false">TRUNC((H2313*G2313),2)</f>
        <v>2.72</v>
      </c>
      <c r="M2313" s="220" t="n">
        <f aca="false">VLOOKUP(B2313,'INS-SIN-SD-10-2023'!A:D,4,0)</f>
        <v>2.72</v>
      </c>
      <c r="N2313" s="220" t="n">
        <f aca="false">M2313=H2313</f>
        <v>1</v>
      </c>
      <c r="P2313" s="333" t="s">
        <v>2492</v>
      </c>
    </row>
    <row r="2314" customFormat="false" ht="45" hidden="false" customHeight="false" outlineLevel="0" collapsed="false">
      <c r="A2314" s="351" t="n">
        <f aca="false">IF(O2314&lt;&gt;0,O2314,A2313)</f>
        <v>89731</v>
      </c>
      <c r="B2314" s="205" t="n">
        <v>20078</v>
      </c>
      <c r="C2314" s="206" t="s">
        <v>3463</v>
      </c>
      <c r="D2314" s="206" t="s">
        <v>3667</v>
      </c>
      <c r="E2314" s="207" t="s">
        <v>2415</v>
      </c>
      <c r="F2314" s="207" t="s">
        <v>2430</v>
      </c>
      <c r="G2314" s="352" t="n">
        <v>0.05</v>
      </c>
      <c r="H2314" s="253" t="n">
        <f aca="false">VLOOKUP(B2314,'INS-SIN-SD-10-2023'!A:D,4,0)</f>
        <v>27.59</v>
      </c>
      <c r="I2314" s="253" t="s">
        <v>2417</v>
      </c>
      <c r="J2314" s="220" t="n">
        <f aca="false">TRUNC((H2314*G2314),2)</f>
        <v>1.37</v>
      </c>
      <c r="M2314" s="220" t="n">
        <f aca="false">VLOOKUP(B2314,'INS-SIN-SD-10-2023'!A:D,4,0)</f>
        <v>27.59</v>
      </c>
      <c r="N2314" s="220" t="n">
        <f aca="false">M2314=H2314</f>
        <v>1</v>
      </c>
      <c r="P2314" s="333" t="s">
        <v>2492</v>
      </c>
    </row>
    <row r="2315" customFormat="false" ht="45" hidden="false" customHeight="false" outlineLevel="0" collapsed="false">
      <c r="A2315" s="353" t="n">
        <v>89737</v>
      </c>
      <c r="B2315" s="354" t="s">
        <v>2411</v>
      </c>
      <c r="C2315" s="355" t="s">
        <v>3717</v>
      </c>
      <c r="D2315" s="355" t="s">
        <v>3463</v>
      </c>
      <c r="E2315" s="356" t="s">
        <v>2430</v>
      </c>
      <c r="F2315" s="356" t="s">
        <v>2415</v>
      </c>
      <c r="G2315" s="357" t="s">
        <v>2416</v>
      </c>
      <c r="H2315" s="358" t="s">
        <v>2417</v>
      </c>
      <c r="I2315" s="350" t="n">
        <f aca="false">SUMIF(A:A,A2315,J:J)</f>
        <v>21.59</v>
      </c>
      <c r="K2315" s="220" t="n">
        <f aca="false">VLOOKUP(A2315,'CMP-SIN-SD-10-2023'!A:D,4,0)</f>
        <v>21.59</v>
      </c>
      <c r="L2315" s="220" t="n">
        <f aca="false">K2315=I2315</f>
        <v>1</v>
      </c>
      <c r="P2315" s="333" t="s">
        <v>2418</v>
      </c>
    </row>
    <row r="2316" customFormat="false" ht="30" hidden="false" customHeight="false" outlineLevel="0" collapsed="false">
      <c r="A2316" s="351" t="n">
        <f aca="false">IF(O2316&lt;&gt;0,O2316,A2315)</f>
        <v>89737</v>
      </c>
      <c r="B2316" s="205" t="n">
        <v>88248</v>
      </c>
      <c r="C2316" s="206" t="s">
        <v>3463</v>
      </c>
      <c r="D2316" s="206" t="s">
        <v>3412</v>
      </c>
      <c r="E2316" s="207" t="s">
        <v>2415</v>
      </c>
      <c r="F2316" s="207" t="s">
        <v>2502</v>
      </c>
      <c r="G2316" s="352" t="n">
        <v>0.1652</v>
      </c>
      <c r="H2316" s="253" t="n">
        <f aca="false">VLOOKUP(B2316,'CMP-SIN-SD-10-2023'!A:D,4,0)</f>
        <v>22.17</v>
      </c>
      <c r="I2316" s="253" t="s">
        <v>2417</v>
      </c>
      <c r="J2316" s="220" t="n">
        <f aca="false">TRUNC((H2316*G2316),2)</f>
        <v>3.66</v>
      </c>
      <c r="M2316" s="220" t="n">
        <f aca="false">VLOOKUP(B2316,'CMP-SIN-SD-10-2023'!A:D,4,0)</f>
        <v>22.17</v>
      </c>
      <c r="N2316" s="220" t="n">
        <f aca="false">M2316=H2316</f>
        <v>1</v>
      </c>
      <c r="P2316" s="333" t="s">
        <v>2418</v>
      </c>
    </row>
    <row r="2317" customFormat="false" ht="30" hidden="false" customHeight="false" outlineLevel="0" collapsed="false">
      <c r="A2317" s="351" t="n">
        <f aca="false">IF(O2317&lt;&gt;0,O2317,A2316)</f>
        <v>89737</v>
      </c>
      <c r="B2317" s="205" t="n">
        <v>88267</v>
      </c>
      <c r="C2317" s="206" t="s">
        <v>3463</v>
      </c>
      <c r="D2317" s="206" t="s">
        <v>2927</v>
      </c>
      <c r="E2317" s="207" t="s">
        <v>2415</v>
      </c>
      <c r="F2317" s="207" t="s">
        <v>2502</v>
      </c>
      <c r="G2317" s="352" t="n">
        <v>0.1652</v>
      </c>
      <c r="H2317" s="253" t="n">
        <f aca="false">VLOOKUP(B2317,'CMP-SIN-SD-10-2023'!A:D,4,0)</f>
        <v>28.78</v>
      </c>
      <c r="I2317" s="253" t="s">
        <v>2417</v>
      </c>
      <c r="J2317" s="220" t="n">
        <f aca="false">TRUNC((H2317*G2317),2)</f>
        <v>4.75</v>
      </c>
      <c r="M2317" s="220" t="n">
        <f aca="false">VLOOKUP(B2317,'CMP-SIN-SD-10-2023'!A:D,4,0)</f>
        <v>28.78</v>
      </c>
      <c r="N2317" s="220" t="n">
        <f aca="false">M2317=H2317</f>
        <v>1</v>
      </c>
      <c r="P2317" s="333" t="s">
        <v>2418</v>
      </c>
    </row>
    <row r="2318" customFormat="false" ht="30" hidden="false" customHeight="false" outlineLevel="0" collapsed="false">
      <c r="A2318" s="351" t="n">
        <f aca="false">IF(O2318&lt;&gt;0,O2318,A2317)</f>
        <v>89737</v>
      </c>
      <c r="B2318" s="205" t="n">
        <v>297</v>
      </c>
      <c r="C2318" s="206" t="s">
        <v>3463</v>
      </c>
      <c r="D2318" s="206" t="s">
        <v>3707</v>
      </c>
      <c r="E2318" s="207" t="s">
        <v>2415</v>
      </c>
      <c r="F2318" s="207" t="s">
        <v>2430</v>
      </c>
      <c r="G2318" s="352" t="n">
        <v>2</v>
      </c>
      <c r="H2318" s="253" t="n">
        <f aca="false">VLOOKUP(B2318,'INS-SIN-SD-10-2023'!A:D,4,0)</f>
        <v>2.47</v>
      </c>
      <c r="I2318" s="253" t="s">
        <v>2417</v>
      </c>
      <c r="J2318" s="220" t="n">
        <f aca="false">TRUNC((H2318*G2318),2)</f>
        <v>4.94</v>
      </c>
      <c r="M2318" s="220" t="n">
        <f aca="false">VLOOKUP(B2318,'INS-SIN-SD-10-2023'!A:D,4,0)</f>
        <v>2.47</v>
      </c>
      <c r="N2318" s="220" t="n">
        <f aca="false">M2318=H2318</f>
        <v>1</v>
      </c>
      <c r="P2318" s="333" t="s">
        <v>2492</v>
      </c>
    </row>
    <row r="2319" customFormat="false" ht="30" hidden="false" customHeight="false" outlineLevel="0" collapsed="false">
      <c r="A2319" s="351" t="n">
        <f aca="false">IF(O2319&lt;&gt;0,O2319,A2318)</f>
        <v>89737</v>
      </c>
      <c r="B2319" s="205" t="n">
        <v>3509</v>
      </c>
      <c r="C2319" s="206" t="s">
        <v>3463</v>
      </c>
      <c r="D2319" s="206" t="s">
        <v>3718</v>
      </c>
      <c r="E2319" s="207" t="s">
        <v>2415</v>
      </c>
      <c r="F2319" s="207" t="s">
        <v>2430</v>
      </c>
      <c r="G2319" s="352" t="n">
        <v>1</v>
      </c>
      <c r="H2319" s="253" t="n">
        <f aca="false">VLOOKUP(B2319,'INS-SIN-SD-10-2023'!A:D,4,0)</f>
        <v>6.18</v>
      </c>
      <c r="I2319" s="253" t="s">
        <v>2417</v>
      </c>
      <c r="J2319" s="220" t="n">
        <f aca="false">TRUNC((H2319*G2319),2)</f>
        <v>6.18</v>
      </c>
      <c r="M2319" s="220" t="n">
        <f aca="false">VLOOKUP(B2319,'INS-SIN-SD-10-2023'!A:D,4,0)</f>
        <v>6.18</v>
      </c>
      <c r="N2319" s="220" t="n">
        <f aca="false">M2319=H2319</f>
        <v>1</v>
      </c>
      <c r="P2319" s="333" t="s">
        <v>2492</v>
      </c>
    </row>
    <row r="2320" customFormat="false" ht="45" hidden="false" customHeight="false" outlineLevel="0" collapsed="false">
      <c r="A2320" s="351" t="n">
        <f aca="false">IF(O2320&lt;&gt;0,O2320,A2319)</f>
        <v>89737</v>
      </c>
      <c r="B2320" s="205" t="n">
        <v>20078</v>
      </c>
      <c r="C2320" s="206" t="s">
        <v>3463</v>
      </c>
      <c r="D2320" s="206" t="s">
        <v>3667</v>
      </c>
      <c r="E2320" s="207" t="s">
        <v>2415</v>
      </c>
      <c r="F2320" s="207" t="s">
        <v>2430</v>
      </c>
      <c r="G2320" s="352" t="n">
        <v>0.075</v>
      </c>
      <c r="H2320" s="253" t="n">
        <f aca="false">VLOOKUP(B2320,'INS-SIN-SD-10-2023'!A:D,4,0)</f>
        <v>27.59</v>
      </c>
      <c r="I2320" s="253" t="s">
        <v>2417</v>
      </c>
      <c r="J2320" s="220" t="n">
        <f aca="false">TRUNC((H2320*G2320),2)</f>
        <v>2.06</v>
      </c>
      <c r="M2320" s="220" t="n">
        <f aca="false">VLOOKUP(B2320,'INS-SIN-SD-10-2023'!A:D,4,0)</f>
        <v>27.59</v>
      </c>
      <c r="N2320" s="220" t="n">
        <f aca="false">M2320=H2320</f>
        <v>1</v>
      </c>
      <c r="P2320" s="333" t="s">
        <v>2492</v>
      </c>
    </row>
    <row r="2321" customFormat="false" ht="45" hidden="false" customHeight="false" outlineLevel="0" collapsed="false">
      <c r="A2321" s="353" t="n">
        <v>89726</v>
      </c>
      <c r="B2321" s="354" t="s">
        <v>2411</v>
      </c>
      <c r="C2321" s="355" t="s">
        <v>2469</v>
      </c>
      <c r="D2321" s="355" t="s">
        <v>3463</v>
      </c>
      <c r="E2321" s="356" t="s">
        <v>2430</v>
      </c>
      <c r="F2321" s="356" t="s">
        <v>2415</v>
      </c>
      <c r="G2321" s="357" t="s">
        <v>2416</v>
      </c>
      <c r="H2321" s="358" t="s">
        <v>2417</v>
      </c>
      <c r="I2321" s="350" t="n">
        <f aca="false">SUMIF(A:A,A2321,J:J)</f>
        <v>10.34</v>
      </c>
      <c r="K2321" s="220" t="n">
        <f aca="false">VLOOKUP(A2321,'CMP-SIN-SD-10-2023'!A:D,4,0)</f>
        <v>10.34</v>
      </c>
      <c r="L2321" s="220" t="n">
        <f aca="false">K2321=I2321</f>
        <v>1</v>
      </c>
      <c r="P2321" s="333" t="s">
        <v>2418</v>
      </c>
    </row>
    <row r="2322" customFormat="false" ht="30" hidden="false" customHeight="false" outlineLevel="0" collapsed="false">
      <c r="A2322" s="351" t="n">
        <f aca="false">IF(O2322&lt;&gt;0,O2322,A2321)</f>
        <v>89726</v>
      </c>
      <c r="B2322" s="205" t="n">
        <v>88248</v>
      </c>
      <c r="C2322" s="206" t="s">
        <v>3463</v>
      </c>
      <c r="D2322" s="206" t="s">
        <v>3412</v>
      </c>
      <c r="E2322" s="207" t="s">
        <v>2415</v>
      </c>
      <c r="F2322" s="207" t="s">
        <v>2502</v>
      </c>
      <c r="G2322" s="352" t="n">
        <v>0.127</v>
      </c>
      <c r="H2322" s="253" t="n">
        <f aca="false">VLOOKUP(B2322,'CMP-SIN-SD-10-2023'!A:D,4,0)</f>
        <v>22.17</v>
      </c>
      <c r="I2322" s="253" t="s">
        <v>2417</v>
      </c>
      <c r="J2322" s="220" t="n">
        <f aca="false">TRUNC((H2322*G2322),2)</f>
        <v>2.81</v>
      </c>
      <c r="M2322" s="220" t="n">
        <f aca="false">VLOOKUP(B2322,'CMP-SIN-SD-10-2023'!A:D,4,0)</f>
        <v>22.17</v>
      </c>
      <c r="N2322" s="220" t="n">
        <f aca="false">M2322=H2322</f>
        <v>1</v>
      </c>
      <c r="P2322" s="333" t="s">
        <v>2418</v>
      </c>
    </row>
    <row r="2323" customFormat="false" ht="30" hidden="false" customHeight="false" outlineLevel="0" collapsed="false">
      <c r="A2323" s="351" t="n">
        <f aca="false">IF(O2323&lt;&gt;0,O2323,A2322)</f>
        <v>89726</v>
      </c>
      <c r="B2323" s="205" t="n">
        <v>88267</v>
      </c>
      <c r="C2323" s="206" t="s">
        <v>3463</v>
      </c>
      <c r="D2323" s="206" t="s">
        <v>2927</v>
      </c>
      <c r="E2323" s="207" t="s">
        <v>2415</v>
      </c>
      <c r="F2323" s="207" t="s">
        <v>2502</v>
      </c>
      <c r="G2323" s="352" t="n">
        <v>0.127</v>
      </c>
      <c r="H2323" s="253" t="n">
        <f aca="false">VLOOKUP(B2323,'CMP-SIN-SD-10-2023'!A:D,4,0)</f>
        <v>28.78</v>
      </c>
      <c r="I2323" s="253" t="s">
        <v>2417</v>
      </c>
      <c r="J2323" s="220" t="n">
        <f aca="false">TRUNC((H2323*G2323),2)</f>
        <v>3.65</v>
      </c>
      <c r="M2323" s="220" t="n">
        <f aca="false">VLOOKUP(B2323,'CMP-SIN-SD-10-2023'!A:D,4,0)</f>
        <v>28.78</v>
      </c>
      <c r="N2323" s="220" t="n">
        <f aca="false">M2323=H2323</f>
        <v>1</v>
      </c>
      <c r="P2323" s="333" t="s">
        <v>2418</v>
      </c>
    </row>
    <row r="2324" customFormat="false" ht="15" hidden="false" customHeight="false" outlineLevel="0" collapsed="false">
      <c r="A2324" s="351" t="n">
        <f aca="false">IF(O2324&lt;&gt;0,O2324,A2323)</f>
        <v>89726</v>
      </c>
      <c r="B2324" s="205" t="n">
        <v>122</v>
      </c>
      <c r="C2324" s="206" t="s">
        <v>3463</v>
      </c>
      <c r="D2324" s="206" t="s">
        <v>3422</v>
      </c>
      <c r="E2324" s="207" t="s">
        <v>2415</v>
      </c>
      <c r="F2324" s="207" t="s">
        <v>2430</v>
      </c>
      <c r="G2324" s="352" t="n">
        <v>0.0099</v>
      </c>
      <c r="H2324" s="253" t="n">
        <f aca="false">VLOOKUP(B2324,'INS-SIN-SD-10-2023'!A:D,4,0)</f>
        <v>66.86</v>
      </c>
      <c r="I2324" s="253" t="s">
        <v>2417</v>
      </c>
      <c r="J2324" s="220" t="n">
        <f aca="false">TRUNC((H2324*G2324),2)</f>
        <v>0.66</v>
      </c>
      <c r="M2324" s="220" t="n">
        <f aca="false">VLOOKUP(B2324,'INS-SIN-SD-10-2023'!A:D,4,0)</f>
        <v>66.86</v>
      </c>
      <c r="N2324" s="220" t="n">
        <f aca="false">M2324=H2324</f>
        <v>1</v>
      </c>
      <c r="P2324" s="333" t="s">
        <v>2492</v>
      </c>
    </row>
    <row r="2325" customFormat="false" ht="30" hidden="false" customHeight="false" outlineLevel="0" collapsed="false">
      <c r="A2325" s="351" t="n">
        <f aca="false">IF(O2325&lt;&gt;0,O2325,A2324)</f>
        <v>89726</v>
      </c>
      <c r="B2325" s="205" t="n">
        <v>3516</v>
      </c>
      <c r="C2325" s="206" t="s">
        <v>3463</v>
      </c>
      <c r="D2325" s="206" t="s">
        <v>3719</v>
      </c>
      <c r="E2325" s="207" t="s">
        <v>2415</v>
      </c>
      <c r="F2325" s="207" t="s">
        <v>2430</v>
      </c>
      <c r="G2325" s="352" t="n">
        <v>1</v>
      </c>
      <c r="H2325" s="253" t="n">
        <f aca="false">VLOOKUP(B2325,'INS-SIN-SD-10-2023'!A:D,4,0)</f>
        <v>2.08</v>
      </c>
      <c r="I2325" s="253" t="s">
        <v>2417</v>
      </c>
      <c r="J2325" s="220" t="n">
        <f aca="false">TRUNC((H2325*G2325),2)</f>
        <v>2.08</v>
      </c>
      <c r="M2325" s="220" t="n">
        <f aca="false">VLOOKUP(B2325,'INS-SIN-SD-10-2023'!A:D,4,0)</f>
        <v>2.08</v>
      </c>
      <c r="N2325" s="220" t="n">
        <f aca="false">M2325=H2325</f>
        <v>1</v>
      </c>
      <c r="P2325" s="333" t="s">
        <v>2492</v>
      </c>
    </row>
    <row r="2326" customFormat="false" ht="15" hidden="false" customHeight="false" outlineLevel="0" collapsed="false">
      <c r="A2326" s="351" t="n">
        <f aca="false">IF(O2326&lt;&gt;0,O2326,A2325)</f>
        <v>89726</v>
      </c>
      <c r="B2326" s="205" t="n">
        <v>20083</v>
      </c>
      <c r="C2326" s="206" t="s">
        <v>3463</v>
      </c>
      <c r="D2326" s="206" t="s">
        <v>3423</v>
      </c>
      <c r="E2326" s="207" t="s">
        <v>2415</v>
      </c>
      <c r="F2326" s="207" t="s">
        <v>2430</v>
      </c>
      <c r="G2326" s="352" t="n">
        <v>0.015</v>
      </c>
      <c r="H2326" s="253" t="n">
        <f aca="false">VLOOKUP(B2326,'INS-SIN-SD-10-2023'!A:D,4,0)</f>
        <v>75.75</v>
      </c>
      <c r="I2326" s="253" t="s">
        <v>2417</v>
      </c>
      <c r="J2326" s="220" t="n">
        <f aca="false">TRUNC((H2326*G2326),2)</f>
        <v>1.13</v>
      </c>
      <c r="M2326" s="220" t="n">
        <f aca="false">VLOOKUP(B2326,'INS-SIN-SD-10-2023'!A:D,4,0)</f>
        <v>75.75</v>
      </c>
      <c r="N2326" s="220" t="n">
        <f aca="false">M2326=H2326</f>
        <v>1</v>
      </c>
      <c r="P2326" s="333" t="s">
        <v>2492</v>
      </c>
    </row>
    <row r="2327" customFormat="false" ht="15" hidden="false" customHeight="false" outlineLevel="0" collapsed="false">
      <c r="A2327" s="351" t="n">
        <f aca="false">IF(O2327&lt;&gt;0,O2327,A2326)</f>
        <v>89726</v>
      </c>
      <c r="B2327" s="205" t="n">
        <v>38383</v>
      </c>
      <c r="C2327" s="206" t="s">
        <v>3463</v>
      </c>
      <c r="D2327" s="206" t="s">
        <v>3414</v>
      </c>
      <c r="E2327" s="207" t="s">
        <v>2415</v>
      </c>
      <c r="F2327" s="207" t="s">
        <v>2430</v>
      </c>
      <c r="G2327" s="352" t="n">
        <v>0.0071</v>
      </c>
      <c r="H2327" s="253" t="n">
        <f aca="false">VLOOKUP(B2327,'INS-SIN-SD-10-2023'!A:D,4,0)</f>
        <v>2.27</v>
      </c>
      <c r="I2327" s="253" t="s">
        <v>2417</v>
      </c>
      <c r="J2327" s="220" t="n">
        <f aca="false">TRUNC((H2327*G2327),2)</f>
        <v>0.01</v>
      </c>
      <c r="M2327" s="220" t="n">
        <f aca="false">VLOOKUP(B2327,'INS-SIN-SD-10-2023'!A:D,4,0)</f>
        <v>2.27</v>
      </c>
      <c r="N2327" s="220" t="n">
        <f aca="false">M2327=H2327</f>
        <v>1</v>
      </c>
      <c r="P2327" s="333" t="s">
        <v>2492</v>
      </c>
    </row>
    <row r="2328" customFormat="false" ht="45" hidden="false" customHeight="false" outlineLevel="0" collapsed="false">
      <c r="A2328" s="353" t="n">
        <v>89732</v>
      </c>
      <c r="B2328" s="354" t="s">
        <v>2411</v>
      </c>
      <c r="C2328" s="355" t="s">
        <v>3720</v>
      </c>
      <c r="D2328" s="355" t="s">
        <v>3463</v>
      </c>
      <c r="E2328" s="356" t="s">
        <v>2430</v>
      </c>
      <c r="F2328" s="356" t="s">
        <v>2415</v>
      </c>
      <c r="G2328" s="357" t="s">
        <v>2416</v>
      </c>
      <c r="H2328" s="358" t="s">
        <v>2417</v>
      </c>
      <c r="I2328" s="350" t="n">
        <f aca="false">SUMIF(A:A,A2328,J:J)</f>
        <v>15.11</v>
      </c>
      <c r="K2328" s="220" t="n">
        <f aca="false">VLOOKUP(A2328,'CMP-SIN-SD-10-2023'!A:D,4,0)</f>
        <v>15.11</v>
      </c>
      <c r="L2328" s="220" t="n">
        <f aca="false">K2328=I2328</f>
        <v>1</v>
      </c>
      <c r="P2328" s="333" t="s">
        <v>2418</v>
      </c>
    </row>
    <row r="2329" customFormat="false" ht="30" hidden="false" customHeight="false" outlineLevel="0" collapsed="false">
      <c r="A2329" s="351" t="n">
        <f aca="false">IF(O2329&lt;&gt;0,O2329,A2328)</f>
        <v>89732</v>
      </c>
      <c r="B2329" s="205" t="n">
        <v>88248</v>
      </c>
      <c r="C2329" s="206" t="s">
        <v>3463</v>
      </c>
      <c r="D2329" s="206" t="s">
        <v>3412</v>
      </c>
      <c r="E2329" s="207" t="s">
        <v>2415</v>
      </c>
      <c r="F2329" s="207" t="s">
        <v>2502</v>
      </c>
      <c r="G2329" s="352" t="n">
        <v>0.1379</v>
      </c>
      <c r="H2329" s="253" t="n">
        <f aca="false">VLOOKUP(B2329,'CMP-SIN-SD-10-2023'!A:D,4,0)</f>
        <v>22.17</v>
      </c>
      <c r="I2329" s="253" t="s">
        <v>2417</v>
      </c>
      <c r="J2329" s="220" t="n">
        <f aca="false">TRUNC((H2329*G2329),2)</f>
        <v>3.05</v>
      </c>
      <c r="M2329" s="220" t="n">
        <f aca="false">VLOOKUP(B2329,'CMP-SIN-SD-10-2023'!A:D,4,0)</f>
        <v>22.17</v>
      </c>
      <c r="N2329" s="220" t="n">
        <f aca="false">M2329=H2329</f>
        <v>1</v>
      </c>
      <c r="P2329" s="333" t="s">
        <v>2418</v>
      </c>
    </row>
    <row r="2330" customFormat="false" ht="30" hidden="false" customHeight="false" outlineLevel="0" collapsed="false">
      <c r="A2330" s="351" t="n">
        <f aca="false">IF(O2330&lt;&gt;0,O2330,A2329)</f>
        <v>89732</v>
      </c>
      <c r="B2330" s="205" t="n">
        <v>88267</v>
      </c>
      <c r="C2330" s="206" t="s">
        <v>3463</v>
      </c>
      <c r="D2330" s="206" t="s">
        <v>2927</v>
      </c>
      <c r="E2330" s="207" t="s">
        <v>2415</v>
      </c>
      <c r="F2330" s="207" t="s">
        <v>2502</v>
      </c>
      <c r="G2330" s="352" t="n">
        <v>0.1379</v>
      </c>
      <c r="H2330" s="253" t="n">
        <f aca="false">VLOOKUP(B2330,'CMP-SIN-SD-10-2023'!A:D,4,0)</f>
        <v>28.78</v>
      </c>
      <c r="I2330" s="253" t="s">
        <v>2417</v>
      </c>
      <c r="J2330" s="220" t="n">
        <f aca="false">TRUNC((H2330*G2330),2)</f>
        <v>3.96</v>
      </c>
      <c r="M2330" s="220" t="n">
        <f aca="false">VLOOKUP(B2330,'CMP-SIN-SD-10-2023'!A:D,4,0)</f>
        <v>28.78</v>
      </c>
      <c r="N2330" s="220" t="n">
        <f aca="false">M2330=H2330</f>
        <v>1</v>
      </c>
      <c r="P2330" s="333" t="s">
        <v>2418</v>
      </c>
    </row>
    <row r="2331" customFormat="false" ht="30" hidden="false" customHeight="false" outlineLevel="0" collapsed="false">
      <c r="A2331" s="351" t="n">
        <f aca="false">IF(O2331&lt;&gt;0,O2331,A2330)</f>
        <v>89732</v>
      </c>
      <c r="B2331" s="205" t="n">
        <v>296</v>
      </c>
      <c r="C2331" s="206" t="s">
        <v>3463</v>
      </c>
      <c r="D2331" s="206" t="s">
        <v>3704</v>
      </c>
      <c r="E2331" s="207" t="s">
        <v>2415</v>
      </c>
      <c r="F2331" s="207" t="s">
        <v>2430</v>
      </c>
      <c r="G2331" s="352" t="n">
        <v>2</v>
      </c>
      <c r="H2331" s="253" t="n">
        <f aca="false">VLOOKUP(B2331,'INS-SIN-SD-10-2023'!A:D,4,0)</f>
        <v>1.68</v>
      </c>
      <c r="I2331" s="253" t="s">
        <v>2417</v>
      </c>
      <c r="J2331" s="220" t="n">
        <f aca="false">TRUNC((H2331*G2331),2)</f>
        <v>3.36</v>
      </c>
      <c r="M2331" s="220" t="n">
        <f aca="false">VLOOKUP(B2331,'INS-SIN-SD-10-2023'!A:D,4,0)</f>
        <v>1.68</v>
      </c>
      <c r="N2331" s="220" t="n">
        <f aca="false">M2331=H2331</f>
        <v>1</v>
      </c>
      <c r="P2331" s="333" t="s">
        <v>2492</v>
      </c>
    </row>
    <row r="2332" customFormat="false" ht="30" hidden="false" customHeight="false" outlineLevel="0" collapsed="false">
      <c r="A2332" s="351" t="n">
        <f aca="false">IF(O2332&lt;&gt;0,O2332,A2331)</f>
        <v>89732</v>
      </c>
      <c r="B2332" s="205" t="n">
        <v>3518</v>
      </c>
      <c r="C2332" s="206" t="s">
        <v>3463</v>
      </c>
      <c r="D2332" s="206" t="s">
        <v>3721</v>
      </c>
      <c r="E2332" s="207" t="s">
        <v>2415</v>
      </c>
      <c r="F2332" s="207" t="s">
        <v>2430</v>
      </c>
      <c r="G2332" s="352" t="n">
        <v>1</v>
      </c>
      <c r="H2332" s="253" t="n">
        <f aca="false">VLOOKUP(B2332,'INS-SIN-SD-10-2023'!A:D,4,0)</f>
        <v>3.37</v>
      </c>
      <c r="I2332" s="253" t="s">
        <v>2417</v>
      </c>
      <c r="J2332" s="220" t="n">
        <f aca="false">TRUNC((H2332*G2332),2)</f>
        <v>3.37</v>
      </c>
      <c r="M2332" s="220" t="n">
        <f aca="false">VLOOKUP(B2332,'INS-SIN-SD-10-2023'!A:D,4,0)</f>
        <v>3.37</v>
      </c>
      <c r="N2332" s="220" t="n">
        <f aca="false">M2332=H2332</f>
        <v>1</v>
      </c>
      <c r="P2332" s="333" t="s">
        <v>2492</v>
      </c>
    </row>
    <row r="2333" customFormat="false" ht="45" hidden="false" customHeight="false" outlineLevel="0" collapsed="false">
      <c r="A2333" s="351" t="n">
        <f aca="false">IF(O2333&lt;&gt;0,O2333,A2332)</f>
        <v>89732</v>
      </c>
      <c r="B2333" s="205" t="n">
        <v>20078</v>
      </c>
      <c r="C2333" s="206" t="s">
        <v>3463</v>
      </c>
      <c r="D2333" s="206" t="s">
        <v>3667</v>
      </c>
      <c r="E2333" s="207" t="s">
        <v>2415</v>
      </c>
      <c r="F2333" s="207" t="s">
        <v>2430</v>
      </c>
      <c r="G2333" s="352" t="n">
        <v>0.05</v>
      </c>
      <c r="H2333" s="253" t="n">
        <f aca="false">VLOOKUP(B2333,'INS-SIN-SD-10-2023'!A:D,4,0)</f>
        <v>27.59</v>
      </c>
      <c r="I2333" s="253" t="s">
        <v>2417</v>
      </c>
      <c r="J2333" s="220" t="n">
        <f aca="false">TRUNC((H2333*G2333),2)</f>
        <v>1.37</v>
      </c>
      <c r="M2333" s="220" t="n">
        <f aca="false">VLOOKUP(B2333,'INS-SIN-SD-10-2023'!A:D,4,0)</f>
        <v>27.59</v>
      </c>
      <c r="N2333" s="220" t="n">
        <f aca="false">M2333=H2333</f>
        <v>1</v>
      </c>
      <c r="P2333" s="333" t="s">
        <v>2492</v>
      </c>
    </row>
    <row r="2334" customFormat="false" ht="45" hidden="false" customHeight="false" outlineLevel="0" collapsed="false">
      <c r="A2334" s="353" t="n">
        <v>89801</v>
      </c>
      <c r="B2334" s="354" t="s">
        <v>2411</v>
      </c>
      <c r="C2334" s="355" t="s">
        <v>3722</v>
      </c>
      <c r="D2334" s="355" t="s">
        <v>2650</v>
      </c>
      <c r="E2334" s="356" t="s">
        <v>2430</v>
      </c>
      <c r="F2334" s="356" t="s">
        <v>2415</v>
      </c>
      <c r="G2334" s="357" t="s">
        <v>2416</v>
      </c>
      <c r="H2334" s="358" t="s">
        <v>2417</v>
      </c>
      <c r="I2334" s="350" t="n">
        <f aca="false">SUMIF(A:A,A2334,J:J)</f>
        <v>9.19</v>
      </c>
      <c r="K2334" s="220" t="n">
        <f aca="false">VLOOKUP(A2334,'CMP-SIN-SD-10-2023'!A:D,4,0)</f>
        <v>9.19</v>
      </c>
      <c r="L2334" s="220" t="n">
        <f aca="false">K2334=I2334</f>
        <v>1</v>
      </c>
      <c r="P2334" s="333" t="s">
        <v>2418</v>
      </c>
    </row>
    <row r="2335" customFormat="false" ht="30" hidden="false" customHeight="false" outlineLevel="0" collapsed="false">
      <c r="A2335" s="351" t="n">
        <f aca="false">IF(O2335&lt;&gt;0,O2335,A2334)</f>
        <v>89801</v>
      </c>
      <c r="B2335" s="205" t="n">
        <v>88248</v>
      </c>
      <c r="C2335" s="206" t="s">
        <v>2650</v>
      </c>
      <c r="D2335" s="206" t="s">
        <v>3412</v>
      </c>
      <c r="E2335" s="207" t="s">
        <v>2415</v>
      </c>
      <c r="F2335" s="207" t="s">
        <v>2502</v>
      </c>
      <c r="G2335" s="352" t="n">
        <v>0.0343</v>
      </c>
      <c r="H2335" s="253" t="n">
        <f aca="false">VLOOKUP(B2335,'CMP-SIN-SD-10-2023'!A:D,4,0)</f>
        <v>22.17</v>
      </c>
      <c r="I2335" s="253" t="s">
        <v>2417</v>
      </c>
      <c r="J2335" s="220" t="n">
        <f aca="false">TRUNC((H2335*G2335),2)</f>
        <v>0.76</v>
      </c>
      <c r="M2335" s="220" t="n">
        <f aca="false">VLOOKUP(B2335,'CMP-SIN-SD-10-2023'!A:D,4,0)</f>
        <v>22.17</v>
      </c>
      <c r="N2335" s="220" t="n">
        <f aca="false">M2335=H2335</f>
        <v>1</v>
      </c>
      <c r="P2335" s="333" t="s">
        <v>2418</v>
      </c>
    </row>
    <row r="2336" customFormat="false" ht="30" hidden="false" customHeight="false" outlineLevel="0" collapsed="false">
      <c r="A2336" s="351" t="n">
        <f aca="false">IF(O2336&lt;&gt;0,O2336,A2335)</f>
        <v>89801</v>
      </c>
      <c r="B2336" s="205" t="n">
        <v>88267</v>
      </c>
      <c r="C2336" s="206" t="s">
        <v>2650</v>
      </c>
      <c r="D2336" s="206" t="s">
        <v>2927</v>
      </c>
      <c r="E2336" s="207" t="s">
        <v>2415</v>
      </c>
      <c r="F2336" s="207" t="s">
        <v>2502</v>
      </c>
      <c r="G2336" s="352" t="n">
        <v>0.0343</v>
      </c>
      <c r="H2336" s="253" t="n">
        <f aca="false">VLOOKUP(B2336,'CMP-SIN-SD-10-2023'!A:D,4,0)</f>
        <v>28.78</v>
      </c>
      <c r="I2336" s="253" t="s">
        <v>2417</v>
      </c>
      <c r="J2336" s="220" t="n">
        <f aca="false">TRUNC((H2336*G2336),2)</f>
        <v>0.98</v>
      </c>
      <c r="M2336" s="220" t="n">
        <f aca="false">VLOOKUP(B2336,'CMP-SIN-SD-10-2023'!A:D,4,0)</f>
        <v>28.78</v>
      </c>
      <c r="N2336" s="220" t="n">
        <f aca="false">M2336=H2336</f>
        <v>1</v>
      </c>
      <c r="P2336" s="333" t="s">
        <v>2418</v>
      </c>
    </row>
    <row r="2337" customFormat="false" ht="30" hidden="false" customHeight="false" outlineLevel="0" collapsed="false">
      <c r="A2337" s="351" t="n">
        <f aca="false">IF(O2337&lt;&gt;0,O2337,A2336)</f>
        <v>89801</v>
      </c>
      <c r="B2337" s="205" t="n">
        <v>296</v>
      </c>
      <c r="C2337" s="206" t="s">
        <v>2650</v>
      </c>
      <c r="D2337" s="206" t="s">
        <v>3704</v>
      </c>
      <c r="E2337" s="207" t="s">
        <v>2415</v>
      </c>
      <c r="F2337" s="207" t="s">
        <v>2430</v>
      </c>
      <c r="G2337" s="352" t="n">
        <v>2</v>
      </c>
      <c r="H2337" s="253" t="n">
        <f aca="false">VLOOKUP(B2337,'INS-SIN-SD-10-2023'!A:D,4,0)</f>
        <v>1.68</v>
      </c>
      <c r="I2337" s="253" t="s">
        <v>2417</v>
      </c>
      <c r="J2337" s="220" t="n">
        <f aca="false">TRUNC((H2337*G2337),2)</f>
        <v>3.36</v>
      </c>
      <c r="M2337" s="220" t="n">
        <f aca="false">VLOOKUP(B2337,'INS-SIN-SD-10-2023'!A:D,4,0)</f>
        <v>1.68</v>
      </c>
      <c r="N2337" s="220" t="n">
        <f aca="false">M2337=H2337</f>
        <v>1</v>
      </c>
      <c r="P2337" s="333" t="s">
        <v>2492</v>
      </c>
    </row>
    <row r="2338" customFormat="false" ht="30" hidden="false" customHeight="false" outlineLevel="0" collapsed="false">
      <c r="A2338" s="351" t="n">
        <f aca="false">IF(O2338&lt;&gt;0,O2338,A2337)</f>
        <v>89801</v>
      </c>
      <c r="B2338" s="205" t="n">
        <v>3526</v>
      </c>
      <c r="C2338" s="206" t="s">
        <v>2650</v>
      </c>
      <c r="D2338" s="206" t="s">
        <v>3716</v>
      </c>
      <c r="E2338" s="207" t="s">
        <v>2415</v>
      </c>
      <c r="F2338" s="207" t="s">
        <v>2430</v>
      </c>
      <c r="G2338" s="352" t="n">
        <v>1</v>
      </c>
      <c r="H2338" s="253" t="n">
        <f aca="false">VLOOKUP(B2338,'INS-SIN-SD-10-2023'!A:D,4,0)</f>
        <v>2.72</v>
      </c>
      <c r="I2338" s="253" t="s">
        <v>2417</v>
      </c>
      <c r="J2338" s="220" t="n">
        <f aca="false">TRUNC((H2338*G2338),2)</f>
        <v>2.72</v>
      </c>
      <c r="M2338" s="220" t="n">
        <f aca="false">VLOOKUP(B2338,'INS-SIN-SD-10-2023'!A:D,4,0)</f>
        <v>2.72</v>
      </c>
      <c r="N2338" s="220" t="n">
        <f aca="false">M2338=H2338</f>
        <v>1</v>
      </c>
      <c r="P2338" s="333" t="s">
        <v>2492</v>
      </c>
    </row>
    <row r="2339" customFormat="false" ht="45" hidden="false" customHeight="false" outlineLevel="0" collapsed="false">
      <c r="A2339" s="351" t="n">
        <f aca="false">IF(O2339&lt;&gt;0,O2339,A2338)</f>
        <v>89801</v>
      </c>
      <c r="B2339" s="205" t="n">
        <v>20078</v>
      </c>
      <c r="C2339" s="206" t="s">
        <v>2650</v>
      </c>
      <c r="D2339" s="206" t="s">
        <v>3667</v>
      </c>
      <c r="E2339" s="207" t="s">
        <v>2415</v>
      </c>
      <c r="F2339" s="207" t="s">
        <v>2430</v>
      </c>
      <c r="G2339" s="352" t="n">
        <v>0.05</v>
      </c>
      <c r="H2339" s="253" t="n">
        <f aca="false">VLOOKUP(B2339,'INS-SIN-SD-10-2023'!A:D,4,0)</f>
        <v>27.59</v>
      </c>
      <c r="I2339" s="253" t="s">
        <v>2417</v>
      </c>
      <c r="J2339" s="220" t="n">
        <f aca="false">TRUNC((H2339*G2339),2)</f>
        <v>1.37</v>
      </c>
      <c r="M2339" s="220" t="n">
        <f aca="false">VLOOKUP(B2339,'INS-SIN-SD-10-2023'!A:D,4,0)</f>
        <v>27.59</v>
      </c>
      <c r="N2339" s="220" t="n">
        <f aca="false">M2339=H2339</f>
        <v>1</v>
      </c>
      <c r="P2339" s="333" t="s">
        <v>2492</v>
      </c>
    </row>
    <row r="2340" customFormat="false" ht="45" hidden="false" customHeight="false" outlineLevel="0" collapsed="false">
      <c r="A2340" s="353" t="n">
        <v>89805</v>
      </c>
      <c r="B2340" s="354" t="s">
        <v>2411</v>
      </c>
      <c r="C2340" s="355" t="s">
        <v>3723</v>
      </c>
      <c r="D2340" s="355" t="s">
        <v>2650</v>
      </c>
      <c r="E2340" s="356" t="s">
        <v>2430</v>
      </c>
      <c r="F2340" s="356" t="s">
        <v>2415</v>
      </c>
      <c r="G2340" s="357" t="s">
        <v>2416</v>
      </c>
      <c r="H2340" s="358" t="s">
        <v>2417</v>
      </c>
      <c r="I2340" s="350" t="n">
        <f aca="false">SUMIF(A:A,A2340,J:J)</f>
        <v>19.57</v>
      </c>
      <c r="K2340" s="220" t="n">
        <f aca="false">VLOOKUP(A2340,'CMP-SIN-SD-10-2023'!A:D,4,0)</f>
        <v>19.57</v>
      </c>
      <c r="L2340" s="220" t="n">
        <f aca="false">K2340=I2340</f>
        <v>1</v>
      </c>
      <c r="P2340" s="333" t="s">
        <v>2418</v>
      </c>
    </row>
    <row r="2341" customFormat="false" ht="30" hidden="false" customHeight="false" outlineLevel="0" collapsed="false">
      <c r="A2341" s="351" t="n">
        <f aca="false">IF(O2341&lt;&gt;0,O2341,A2340)</f>
        <v>89805</v>
      </c>
      <c r="B2341" s="205" t="n">
        <v>88248</v>
      </c>
      <c r="C2341" s="206" t="s">
        <v>2650</v>
      </c>
      <c r="D2341" s="206" t="s">
        <v>3412</v>
      </c>
      <c r="E2341" s="207" t="s">
        <v>2415</v>
      </c>
      <c r="F2341" s="207" t="s">
        <v>2502</v>
      </c>
      <c r="G2341" s="352" t="n">
        <v>0.1257</v>
      </c>
      <c r="H2341" s="253" t="n">
        <f aca="false">VLOOKUP(B2341,'CMP-SIN-SD-10-2023'!A:D,4,0)</f>
        <v>22.17</v>
      </c>
      <c r="I2341" s="253" t="s">
        <v>2417</v>
      </c>
      <c r="J2341" s="220" t="n">
        <f aca="false">TRUNC((H2341*G2341),2)</f>
        <v>2.78</v>
      </c>
      <c r="M2341" s="220" t="n">
        <f aca="false">VLOOKUP(B2341,'CMP-SIN-SD-10-2023'!A:D,4,0)</f>
        <v>22.17</v>
      </c>
      <c r="N2341" s="220" t="n">
        <f aca="false">M2341=H2341</f>
        <v>1</v>
      </c>
      <c r="P2341" s="333" t="s">
        <v>2418</v>
      </c>
    </row>
    <row r="2342" customFormat="false" ht="30" hidden="false" customHeight="false" outlineLevel="0" collapsed="false">
      <c r="A2342" s="351" t="n">
        <f aca="false">IF(O2342&lt;&gt;0,O2342,A2341)</f>
        <v>89805</v>
      </c>
      <c r="B2342" s="205" t="n">
        <v>88267</v>
      </c>
      <c r="C2342" s="206" t="s">
        <v>2650</v>
      </c>
      <c r="D2342" s="206" t="s">
        <v>2927</v>
      </c>
      <c r="E2342" s="207" t="s">
        <v>2415</v>
      </c>
      <c r="F2342" s="207" t="s">
        <v>2502</v>
      </c>
      <c r="G2342" s="352" t="n">
        <v>0.1257</v>
      </c>
      <c r="H2342" s="253" t="n">
        <f aca="false">VLOOKUP(B2342,'CMP-SIN-SD-10-2023'!A:D,4,0)</f>
        <v>28.78</v>
      </c>
      <c r="I2342" s="253" t="s">
        <v>2417</v>
      </c>
      <c r="J2342" s="220" t="n">
        <f aca="false">TRUNC((H2342*G2342),2)</f>
        <v>3.61</v>
      </c>
      <c r="M2342" s="220" t="n">
        <f aca="false">VLOOKUP(B2342,'CMP-SIN-SD-10-2023'!A:D,4,0)</f>
        <v>28.78</v>
      </c>
      <c r="N2342" s="220" t="n">
        <f aca="false">M2342=H2342</f>
        <v>1</v>
      </c>
      <c r="P2342" s="333" t="s">
        <v>2418</v>
      </c>
    </row>
    <row r="2343" customFormat="false" ht="30" hidden="false" customHeight="false" outlineLevel="0" collapsed="false">
      <c r="A2343" s="351" t="n">
        <f aca="false">IF(O2343&lt;&gt;0,O2343,A2342)</f>
        <v>89805</v>
      </c>
      <c r="B2343" s="205" t="n">
        <v>297</v>
      </c>
      <c r="C2343" s="206" t="s">
        <v>2650</v>
      </c>
      <c r="D2343" s="206" t="s">
        <v>3707</v>
      </c>
      <c r="E2343" s="207" t="s">
        <v>2415</v>
      </c>
      <c r="F2343" s="207" t="s">
        <v>2430</v>
      </c>
      <c r="G2343" s="352" t="n">
        <v>2</v>
      </c>
      <c r="H2343" s="253" t="n">
        <f aca="false">VLOOKUP(B2343,'INS-SIN-SD-10-2023'!A:D,4,0)</f>
        <v>2.47</v>
      </c>
      <c r="I2343" s="253" t="s">
        <v>2417</v>
      </c>
      <c r="J2343" s="220" t="n">
        <f aca="false">TRUNC((H2343*G2343),2)</f>
        <v>4.94</v>
      </c>
      <c r="M2343" s="220" t="n">
        <f aca="false">VLOOKUP(B2343,'INS-SIN-SD-10-2023'!A:D,4,0)</f>
        <v>2.47</v>
      </c>
      <c r="N2343" s="220" t="n">
        <f aca="false">M2343=H2343</f>
        <v>1</v>
      </c>
      <c r="P2343" s="333" t="s">
        <v>2492</v>
      </c>
    </row>
    <row r="2344" customFormat="false" ht="30" hidden="false" customHeight="false" outlineLevel="0" collapsed="false">
      <c r="A2344" s="351" t="n">
        <f aca="false">IF(O2344&lt;&gt;0,O2344,A2343)</f>
        <v>89805</v>
      </c>
      <c r="B2344" s="205" t="n">
        <v>3509</v>
      </c>
      <c r="C2344" s="206" t="s">
        <v>2650</v>
      </c>
      <c r="D2344" s="206" t="s">
        <v>3718</v>
      </c>
      <c r="E2344" s="207" t="s">
        <v>2415</v>
      </c>
      <c r="F2344" s="207" t="s">
        <v>2430</v>
      </c>
      <c r="G2344" s="352" t="n">
        <v>1</v>
      </c>
      <c r="H2344" s="253" t="n">
        <f aca="false">VLOOKUP(B2344,'INS-SIN-SD-10-2023'!A:D,4,0)</f>
        <v>6.18</v>
      </c>
      <c r="I2344" s="253" t="s">
        <v>2417</v>
      </c>
      <c r="J2344" s="220" t="n">
        <f aca="false">TRUNC((H2344*G2344),2)</f>
        <v>6.18</v>
      </c>
      <c r="M2344" s="220" t="n">
        <f aca="false">VLOOKUP(B2344,'INS-SIN-SD-10-2023'!A:D,4,0)</f>
        <v>6.18</v>
      </c>
      <c r="N2344" s="220" t="n">
        <f aca="false">M2344=H2344</f>
        <v>1</v>
      </c>
      <c r="P2344" s="333" t="s">
        <v>2492</v>
      </c>
    </row>
    <row r="2345" customFormat="false" ht="45" hidden="false" customHeight="false" outlineLevel="0" collapsed="false">
      <c r="A2345" s="351" t="n">
        <f aca="false">IF(O2345&lt;&gt;0,O2345,A2344)</f>
        <v>89805</v>
      </c>
      <c r="B2345" s="205" t="n">
        <v>20078</v>
      </c>
      <c r="C2345" s="206" t="s">
        <v>2650</v>
      </c>
      <c r="D2345" s="206" t="s">
        <v>3667</v>
      </c>
      <c r="E2345" s="207" t="s">
        <v>2415</v>
      </c>
      <c r="F2345" s="207" t="s">
        <v>2430</v>
      </c>
      <c r="G2345" s="352" t="n">
        <v>0.075</v>
      </c>
      <c r="H2345" s="253" t="n">
        <f aca="false">VLOOKUP(B2345,'INS-SIN-SD-10-2023'!A:D,4,0)</f>
        <v>27.59</v>
      </c>
      <c r="I2345" s="253" t="s">
        <v>2417</v>
      </c>
      <c r="J2345" s="220" t="n">
        <f aca="false">TRUNC((H2345*G2345),2)</f>
        <v>2.06</v>
      </c>
      <c r="M2345" s="220" t="n">
        <f aca="false">VLOOKUP(B2345,'INS-SIN-SD-10-2023'!A:D,4,0)</f>
        <v>27.59</v>
      </c>
      <c r="N2345" s="220" t="n">
        <f aca="false">M2345=H2345</f>
        <v>1</v>
      </c>
      <c r="P2345" s="333" t="s">
        <v>2492</v>
      </c>
    </row>
    <row r="2346" customFormat="false" ht="45" hidden="false" customHeight="false" outlineLevel="0" collapsed="false">
      <c r="A2346" s="353" t="n">
        <v>89802</v>
      </c>
      <c r="B2346" s="354" t="s">
        <v>2411</v>
      </c>
      <c r="C2346" s="355" t="s">
        <v>3724</v>
      </c>
      <c r="D2346" s="355" t="s">
        <v>2650</v>
      </c>
      <c r="E2346" s="356" t="s">
        <v>2430</v>
      </c>
      <c r="F2346" s="356" t="s">
        <v>2415</v>
      </c>
      <c r="G2346" s="357" t="s">
        <v>2416</v>
      </c>
      <c r="H2346" s="358" t="s">
        <v>2417</v>
      </c>
      <c r="I2346" s="350" t="n">
        <f aca="false">SUMIF(A:A,A2346,J:J)</f>
        <v>9.84</v>
      </c>
      <c r="K2346" s="220" t="n">
        <f aca="false">VLOOKUP(A2346,'CMP-SIN-SD-10-2023'!A:D,4,0)</f>
        <v>9.84</v>
      </c>
      <c r="L2346" s="220" t="n">
        <f aca="false">K2346=I2346</f>
        <v>1</v>
      </c>
      <c r="P2346" s="333" t="s">
        <v>2418</v>
      </c>
    </row>
    <row r="2347" customFormat="false" ht="30" hidden="false" customHeight="false" outlineLevel="0" collapsed="false">
      <c r="A2347" s="351" t="n">
        <f aca="false">IF(O2347&lt;&gt;0,O2347,A2346)</f>
        <v>89802</v>
      </c>
      <c r="B2347" s="205" t="n">
        <v>88248</v>
      </c>
      <c r="C2347" s="206" t="s">
        <v>2650</v>
      </c>
      <c r="D2347" s="206" t="s">
        <v>3412</v>
      </c>
      <c r="E2347" s="207" t="s">
        <v>2415</v>
      </c>
      <c r="F2347" s="207" t="s">
        <v>2502</v>
      </c>
      <c r="G2347" s="352" t="n">
        <v>0.0343</v>
      </c>
      <c r="H2347" s="253" t="n">
        <f aca="false">VLOOKUP(B2347,'CMP-SIN-SD-10-2023'!A:D,4,0)</f>
        <v>22.17</v>
      </c>
      <c r="I2347" s="253" t="s">
        <v>2417</v>
      </c>
      <c r="J2347" s="220" t="n">
        <f aca="false">TRUNC((H2347*G2347),2)</f>
        <v>0.76</v>
      </c>
      <c r="M2347" s="220" t="n">
        <f aca="false">VLOOKUP(B2347,'CMP-SIN-SD-10-2023'!A:D,4,0)</f>
        <v>22.17</v>
      </c>
      <c r="N2347" s="220" t="n">
        <f aca="false">M2347=H2347</f>
        <v>1</v>
      </c>
      <c r="P2347" s="333" t="s">
        <v>2418</v>
      </c>
    </row>
    <row r="2348" customFormat="false" ht="30" hidden="false" customHeight="false" outlineLevel="0" collapsed="false">
      <c r="A2348" s="351" t="n">
        <f aca="false">IF(O2348&lt;&gt;0,O2348,A2347)</f>
        <v>89802</v>
      </c>
      <c r="B2348" s="205" t="n">
        <v>88267</v>
      </c>
      <c r="C2348" s="206" t="s">
        <v>2650</v>
      </c>
      <c r="D2348" s="206" t="s">
        <v>2927</v>
      </c>
      <c r="E2348" s="207" t="s">
        <v>2415</v>
      </c>
      <c r="F2348" s="207" t="s">
        <v>2502</v>
      </c>
      <c r="G2348" s="352" t="n">
        <v>0.0343</v>
      </c>
      <c r="H2348" s="253" t="n">
        <f aca="false">VLOOKUP(B2348,'CMP-SIN-SD-10-2023'!A:D,4,0)</f>
        <v>28.78</v>
      </c>
      <c r="I2348" s="253" t="s">
        <v>2417</v>
      </c>
      <c r="J2348" s="220" t="n">
        <f aca="false">TRUNC((H2348*G2348),2)</f>
        <v>0.98</v>
      </c>
      <c r="M2348" s="220" t="n">
        <f aca="false">VLOOKUP(B2348,'CMP-SIN-SD-10-2023'!A:D,4,0)</f>
        <v>28.78</v>
      </c>
      <c r="N2348" s="220" t="n">
        <f aca="false">M2348=H2348</f>
        <v>1</v>
      </c>
      <c r="P2348" s="333" t="s">
        <v>2418</v>
      </c>
    </row>
    <row r="2349" customFormat="false" ht="30" hidden="false" customHeight="false" outlineLevel="0" collapsed="false">
      <c r="A2349" s="351" t="n">
        <f aca="false">IF(O2349&lt;&gt;0,O2349,A2348)</f>
        <v>89802</v>
      </c>
      <c r="B2349" s="205" t="n">
        <v>296</v>
      </c>
      <c r="C2349" s="206" t="s">
        <v>2650</v>
      </c>
      <c r="D2349" s="206" t="s">
        <v>3704</v>
      </c>
      <c r="E2349" s="207" t="s">
        <v>2415</v>
      </c>
      <c r="F2349" s="207" t="s">
        <v>2430</v>
      </c>
      <c r="G2349" s="352" t="n">
        <v>2</v>
      </c>
      <c r="H2349" s="253" t="n">
        <f aca="false">VLOOKUP(B2349,'INS-SIN-SD-10-2023'!A:D,4,0)</f>
        <v>1.68</v>
      </c>
      <c r="I2349" s="253" t="s">
        <v>2417</v>
      </c>
      <c r="J2349" s="220" t="n">
        <f aca="false">TRUNC((H2349*G2349),2)</f>
        <v>3.36</v>
      </c>
      <c r="M2349" s="220" t="n">
        <f aca="false">VLOOKUP(B2349,'INS-SIN-SD-10-2023'!A:D,4,0)</f>
        <v>1.68</v>
      </c>
      <c r="N2349" s="220" t="n">
        <f aca="false">M2349=H2349</f>
        <v>1</v>
      </c>
      <c r="P2349" s="333" t="s">
        <v>2492</v>
      </c>
    </row>
    <row r="2350" customFormat="false" ht="30" hidden="false" customHeight="false" outlineLevel="0" collapsed="false">
      <c r="A2350" s="351" t="n">
        <f aca="false">IF(O2350&lt;&gt;0,O2350,A2349)</f>
        <v>89802</v>
      </c>
      <c r="B2350" s="205" t="n">
        <v>3518</v>
      </c>
      <c r="C2350" s="206" t="s">
        <v>2650</v>
      </c>
      <c r="D2350" s="206" t="s">
        <v>3721</v>
      </c>
      <c r="E2350" s="207" t="s">
        <v>2415</v>
      </c>
      <c r="F2350" s="207" t="s">
        <v>2430</v>
      </c>
      <c r="G2350" s="352" t="n">
        <v>1</v>
      </c>
      <c r="H2350" s="253" t="n">
        <f aca="false">VLOOKUP(B2350,'INS-SIN-SD-10-2023'!A:D,4,0)</f>
        <v>3.37</v>
      </c>
      <c r="I2350" s="253" t="s">
        <v>2417</v>
      </c>
      <c r="J2350" s="220" t="n">
        <f aca="false">TRUNC((H2350*G2350),2)</f>
        <v>3.37</v>
      </c>
      <c r="M2350" s="220" t="n">
        <f aca="false">VLOOKUP(B2350,'INS-SIN-SD-10-2023'!A:D,4,0)</f>
        <v>3.37</v>
      </c>
      <c r="N2350" s="220" t="n">
        <f aca="false">M2350=H2350</f>
        <v>1</v>
      </c>
      <c r="P2350" s="333" t="s">
        <v>2492</v>
      </c>
    </row>
    <row r="2351" customFormat="false" ht="45" hidden="false" customHeight="false" outlineLevel="0" collapsed="false">
      <c r="A2351" s="351" t="n">
        <f aca="false">IF(O2351&lt;&gt;0,O2351,A2350)</f>
        <v>89802</v>
      </c>
      <c r="B2351" s="205" t="n">
        <v>20078</v>
      </c>
      <c r="C2351" s="206" t="s">
        <v>2650</v>
      </c>
      <c r="D2351" s="206" t="s">
        <v>3667</v>
      </c>
      <c r="E2351" s="207" t="s">
        <v>2415</v>
      </c>
      <c r="F2351" s="207" t="s">
        <v>2430</v>
      </c>
      <c r="G2351" s="352" t="n">
        <v>0.05</v>
      </c>
      <c r="H2351" s="253" t="n">
        <f aca="false">VLOOKUP(B2351,'INS-SIN-SD-10-2023'!A:D,4,0)</f>
        <v>27.59</v>
      </c>
      <c r="I2351" s="253" t="s">
        <v>2417</v>
      </c>
      <c r="J2351" s="220" t="n">
        <f aca="false">TRUNC((H2351*G2351),2)</f>
        <v>1.37</v>
      </c>
      <c r="M2351" s="220" t="n">
        <f aca="false">VLOOKUP(B2351,'INS-SIN-SD-10-2023'!A:D,4,0)</f>
        <v>27.59</v>
      </c>
      <c r="N2351" s="220" t="n">
        <f aca="false">M2351=H2351</f>
        <v>1</v>
      </c>
      <c r="P2351" s="333" t="s">
        <v>2492</v>
      </c>
    </row>
    <row r="2352" customFormat="false" ht="45" hidden="false" customHeight="false" outlineLevel="0" collapsed="false">
      <c r="A2352" s="353" t="n">
        <v>89783</v>
      </c>
      <c r="B2352" s="354" t="s">
        <v>2411</v>
      </c>
      <c r="C2352" s="355" t="s">
        <v>3725</v>
      </c>
      <c r="D2352" s="355" t="s">
        <v>3313</v>
      </c>
      <c r="E2352" s="356" t="s">
        <v>2430</v>
      </c>
      <c r="F2352" s="356" t="s">
        <v>2415</v>
      </c>
      <c r="G2352" s="357" t="s">
        <v>2416</v>
      </c>
      <c r="H2352" s="358" t="s">
        <v>2417</v>
      </c>
      <c r="I2352" s="350" t="n">
        <f aca="false">SUMIF(A:A,A2352,J:J)</f>
        <v>14.68</v>
      </c>
      <c r="K2352" s="220" t="n">
        <f aca="false">VLOOKUP(A2352,'CMP-SIN-SD-10-2023'!A:D,4,0)</f>
        <v>14.68</v>
      </c>
      <c r="L2352" s="220" t="n">
        <f aca="false">K2352=I2352</f>
        <v>1</v>
      </c>
      <c r="P2352" s="333" t="s">
        <v>2418</v>
      </c>
    </row>
    <row r="2353" customFormat="false" ht="30" hidden="false" customHeight="false" outlineLevel="0" collapsed="false">
      <c r="A2353" s="351" t="n">
        <f aca="false">IF(O2353&lt;&gt;0,O2353,A2352)</f>
        <v>89783</v>
      </c>
      <c r="B2353" s="205" t="n">
        <v>88248</v>
      </c>
      <c r="C2353" s="206" t="s">
        <v>3313</v>
      </c>
      <c r="D2353" s="206" t="s">
        <v>3412</v>
      </c>
      <c r="E2353" s="207" t="s">
        <v>2415</v>
      </c>
      <c r="F2353" s="207" t="s">
        <v>2502</v>
      </c>
      <c r="G2353" s="352" t="n">
        <v>0.1693</v>
      </c>
      <c r="H2353" s="253" t="n">
        <f aca="false">VLOOKUP(B2353,'CMP-SIN-SD-10-2023'!A:D,4,0)</f>
        <v>22.17</v>
      </c>
      <c r="I2353" s="253" t="s">
        <v>2417</v>
      </c>
      <c r="J2353" s="220" t="n">
        <f aca="false">TRUNC((H2353*G2353),2)</f>
        <v>3.75</v>
      </c>
      <c r="M2353" s="220" t="n">
        <f aca="false">VLOOKUP(B2353,'CMP-SIN-SD-10-2023'!A:D,4,0)</f>
        <v>22.17</v>
      </c>
      <c r="N2353" s="220" t="n">
        <f aca="false">M2353=H2353</f>
        <v>1</v>
      </c>
      <c r="P2353" s="333" t="s">
        <v>2418</v>
      </c>
    </row>
    <row r="2354" customFormat="false" ht="30" hidden="false" customHeight="false" outlineLevel="0" collapsed="false">
      <c r="A2354" s="351" t="n">
        <f aca="false">IF(O2354&lt;&gt;0,O2354,A2353)</f>
        <v>89783</v>
      </c>
      <c r="B2354" s="205" t="n">
        <v>88267</v>
      </c>
      <c r="C2354" s="206" t="s">
        <v>3313</v>
      </c>
      <c r="D2354" s="206" t="s">
        <v>2927</v>
      </c>
      <c r="E2354" s="207" t="s">
        <v>2415</v>
      </c>
      <c r="F2354" s="207" t="s">
        <v>2502</v>
      </c>
      <c r="G2354" s="352" t="n">
        <v>0.1693</v>
      </c>
      <c r="H2354" s="253" t="n">
        <f aca="false">VLOOKUP(B2354,'CMP-SIN-SD-10-2023'!A:D,4,0)</f>
        <v>28.78</v>
      </c>
      <c r="I2354" s="253" t="s">
        <v>2417</v>
      </c>
      <c r="J2354" s="220" t="n">
        <f aca="false">TRUNC((H2354*G2354),2)</f>
        <v>4.87</v>
      </c>
      <c r="M2354" s="220" t="n">
        <f aca="false">VLOOKUP(B2354,'CMP-SIN-SD-10-2023'!A:D,4,0)</f>
        <v>28.78</v>
      </c>
      <c r="N2354" s="220" t="n">
        <f aca="false">M2354=H2354</f>
        <v>1</v>
      </c>
      <c r="P2354" s="333" t="s">
        <v>2418</v>
      </c>
    </row>
    <row r="2355" customFormat="false" ht="15" hidden="false" customHeight="false" outlineLevel="0" collapsed="false">
      <c r="A2355" s="351" t="n">
        <f aca="false">IF(O2355&lt;&gt;0,O2355,A2354)</f>
        <v>89783</v>
      </c>
      <c r="B2355" s="205" t="n">
        <v>122</v>
      </c>
      <c r="C2355" s="206" t="s">
        <v>3313</v>
      </c>
      <c r="D2355" s="206" t="s">
        <v>3422</v>
      </c>
      <c r="E2355" s="207" t="s">
        <v>2415</v>
      </c>
      <c r="F2355" s="207" t="s">
        <v>2430</v>
      </c>
      <c r="G2355" s="352" t="n">
        <v>0.0148</v>
      </c>
      <c r="H2355" s="253" t="n">
        <f aca="false">VLOOKUP(B2355,'INS-SIN-SD-10-2023'!A:D,4,0)</f>
        <v>66.86</v>
      </c>
      <c r="I2355" s="253" t="s">
        <v>2417</v>
      </c>
      <c r="J2355" s="220" t="n">
        <f aca="false">TRUNC((H2355*G2355),2)</f>
        <v>0.98</v>
      </c>
      <c r="M2355" s="220" t="n">
        <f aca="false">VLOOKUP(B2355,'INS-SIN-SD-10-2023'!A:D,4,0)</f>
        <v>66.86</v>
      </c>
      <c r="N2355" s="220" t="n">
        <f aca="false">M2355=H2355</f>
        <v>1</v>
      </c>
      <c r="P2355" s="333" t="s">
        <v>2492</v>
      </c>
    </row>
    <row r="2356" customFormat="false" ht="30" hidden="false" customHeight="false" outlineLevel="0" collapsed="false">
      <c r="A2356" s="351" t="n">
        <f aca="false">IF(O2356&lt;&gt;0,O2356,A2355)</f>
        <v>89783</v>
      </c>
      <c r="B2356" s="205" t="n">
        <v>3666</v>
      </c>
      <c r="C2356" s="206" t="s">
        <v>3313</v>
      </c>
      <c r="D2356" s="206" t="s">
        <v>3726</v>
      </c>
      <c r="E2356" s="207" t="s">
        <v>2415</v>
      </c>
      <c r="F2356" s="207" t="s">
        <v>2430</v>
      </c>
      <c r="G2356" s="352" t="n">
        <v>1</v>
      </c>
      <c r="H2356" s="253" t="n">
        <f aca="false">VLOOKUP(B2356,'INS-SIN-SD-10-2023'!A:D,4,0)</f>
        <v>3.36</v>
      </c>
      <c r="I2356" s="253" t="s">
        <v>2417</v>
      </c>
      <c r="J2356" s="220" t="n">
        <f aca="false">TRUNC((H2356*G2356),2)</f>
        <v>3.36</v>
      </c>
      <c r="M2356" s="220" t="n">
        <f aca="false">VLOOKUP(B2356,'INS-SIN-SD-10-2023'!A:D,4,0)</f>
        <v>3.36</v>
      </c>
      <c r="N2356" s="220" t="n">
        <f aca="false">M2356=H2356</f>
        <v>1</v>
      </c>
      <c r="P2356" s="333" t="s">
        <v>2492</v>
      </c>
    </row>
    <row r="2357" customFormat="false" ht="15" hidden="false" customHeight="false" outlineLevel="0" collapsed="false">
      <c r="A2357" s="351" t="n">
        <f aca="false">IF(O2357&lt;&gt;0,O2357,A2356)</f>
        <v>89783</v>
      </c>
      <c r="B2357" s="205" t="n">
        <v>20083</v>
      </c>
      <c r="C2357" s="206" t="s">
        <v>3313</v>
      </c>
      <c r="D2357" s="206" t="s">
        <v>3423</v>
      </c>
      <c r="E2357" s="207" t="s">
        <v>2415</v>
      </c>
      <c r="F2357" s="207" t="s">
        <v>2430</v>
      </c>
      <c r="G2357" s="352" t="n">
        <v>0.0225</v>
      </c>
      <c r="H2357" s="253" t="n">
        <f aca="false">VLOOKUP(B2357,'INS-SIN-SD-10-2023'!A:D,4,0)</f>
        <v>75.75</v>
      </c>
      <c r="I2357" s="253" t="s">
        <v>2417</v>
      </c>
      <c r="J2357" s="220" t="n">
        <f aca="false">TRUNC((H2357*G2357),2)</f>
        <v>1.7</v>
      </c>
      <c r="M2357" s="220" t="n">
        <f aca="false">VLOOKUP(B2357,'INS-SIN-SD-10-2023'!A:D,4,0)</f>
        <v>75.75</v>
      </c>
      <c r="N2357" s="220" t="n">
        <f aca="false">M2357=H2357</f>
        <v>1</v>
      </c>
      <c r="P2357" s="333" t="s">
        <v>2492</v>
      </c>
    </row>
    <row r="2358" customFormat="false" ht="15" hidden="false" customHeight="false" outlineLevel="0" collapsed="false">
      <c r="A2358" s="351" t="n">
        <f aca="false">IF(O2358&lt;&gt;0,O2358,A2357)</f>
        <v>89783</v>
      </c>
      <c r="B2358" s="205" t="n">
        <v>38383</v>
      </c>
      <c r="C2358" s="206" t="s">
        <v>3313</v>
      </c>
      <c r="D2358" s="206" t="s">
        <v>3414</v>
      </c>
      <c r="E2358" s="207" t="s">
        <v>2415</v>
      </c>
      <c r="F2358" s="207" t="s">
        <v>2430</v>
      </c>
      <c r="G2358" s="352" t="n">
        <v>0.0107</v>
      </c>
      <c r="H2358" s="253" t="n">
        <f aca="false">VLOOKUP(B2358,'INS-SIN-SD-10-2023'!A:D,4,0)</f>
        <v>2.27</v>
      </c>
      <c r="I2358" s="253" t="s">
        <v>2417</v>
      </c>
      <c r="J2358" s="220" t="n">
        <f aca="false">TRUNC((H2358*G2358),2)</f>
        <v>0.02</v>
      </c>
      <c r="M2358" s="220" t="n">
        <f aca="false">VLOOKUP(B2358,'INS-SIN-SD-10-2023'!A:D,4,0)</f>
        <v>2.27</v>
      </c>
      <c r="N2358" s="220" t="n">
        <f aca="false">M2358=H2358</f>
        <v>1</v>
      </c>
      <c r="P2358" s="333" t="s">
        <v>2492</v>
      </c>
    </row>
    <row r="2359" customFormat="false" ht="45" hidden="false" customHeight="false" outlineLevel="0" collapsed="false">
      <c r="A2359" s="353" t="n">
        <v>89785</v>
      </c>
      <c r="B2359" s="354" t="s">
        <v>2411</v>
      </c>
      <c r="C2359" s="355" t="s">
        <v>3727</v>
      </c>
      <c r="D2359" s="355" t="s">
        <v>3703</v>
      </c>
      <c r="E2359" s="356" t="s">
        <v>2430</v>
      </c>
      <c r="F2359" s="356" t="s">
        <v>2415</v>
      </c>
      <c r="G2359" s="357" t="s">
        <v>2416</v>
      </c>
      <c r="H2359" s="358" t="s">
        <v>2417</v>
      </c>
      <c r="I2359" s="350" t="n">
        <f aca="false">SUMIF(A:A,A2359,J:J)</f>
        <v>25.22</v>
      </c>
      <c r="K2359" s="220" t="n">
        <f aca="false">VLOOKUP(A2359,'CMP-SIN-SD-10-2023'!A:D,4,0)</f>
        <v>25.22</v>
      </c>
      <c r="L2359" s="220" t="n">
        <f aca="false">K2359=I2359</f>
        <v>1</v>
      </c>
      <c r="P2359" s="333" t="s">
        <v>2418</v>
      </c>
    </row>
    <row r="2360" customFormat="false" ht="30" hidden="false" customHeight="false" outlineLevel="0" collapsed="false">
      <c r="A2360" s="351" t="n">
        <f aca="false">IF(O2360&lt;&gt;0,O2360,A2359)</f>
        <v>89785</v>
      </c>
      <c r="B2360" s="205" t="n">
        <v>88248</v>
      </c>
      <c r="C2360" s="206" t="s">
        <v>3703</v>
      </c>
      <c r="D2360" s="206" t="s">
        <v>3412</v>
      </c>
      <c r="E2360" s="207" t="s">
        <v>2415</v>
      </c>
      <c r="F2360" s="207" t="s">
        <v>2502</v>
      </c>
      <c r="G2360" s="352" t="n">
        <v>0.1839</v>
      </c>
      <c r="H2360" s="253" t="n">
        <f aca="false">VLOOKUP(B2360,'CMP-SIN-SD-10-2023'!A:D,4,0)</f>
        <v>22.17</v>
      </c>
      <c r="I2360" s="253" t="s">
        <v>2417</v>
      </c>
      <c r="J2360" s="220" t="n">
        <f aca="false">TRUNC((H2360*G2360),2)</f>
        <v>4.07</v>
      </c>
      <c r="M2360" s="220" t="n">
        <f aca="false">VLOOKUP(B2360,'CMP-SIN-SD-10-2023'!A:D,4,0)</f>
        <v>22.17</v>
      </c>
      <c r="N2360" s="220" t="n">
        <f aca="false">M2360=H2360</f>
        <v>1</v>
      </c>
      <c r="P2360" s="333" t="s">
        <v>2418</v>
      </c>
    </row>
    <row r="2361" customFormat="false" ht="30" hidden="false" customHeight="false" outlineLevel="0" collapsed="false">
      <c r="A2361" s="351" t="n">
        <f aca="false">IF(O2361&lt;&gt;0,O2361,A2360)</f>
        <v>89785</v>
      </c>
      <c r="B2361" s="205" t="n">
        <v>88267</v>
      </c>
      <c r="C2361" s="206" t="s">
        <v>3703</v>
      </c>
      <c r="D2361" s="206" t="s">
        <v>2927</v>
      </c>
      <c r="E2361" s="207" t="s">
        <v>2415</v>
      </c>
      <c r="F2361" s="207" t="s">
        <v>2502</v>
      </c>
      <c r="G2361" s="352" t="n">
        <v>0.1839</v>
      </c>
      <c r="H2361" s="253" t="n">
        <f aca="false">VLOOKUP(B2361,'CMP-SIN-SD-10-2023'!A:D,4,0)</f>
        <v>28.78</v>
      </c>
      <c r="I2361" s="253" t="s">
        <v>2417</v>
      </c>
      <c r="J2361" s="220" t="n">
        <f aca="false">TRUNC((H2361*G2361),2)</f>
        <v>5.29</v>
      </c>
      <c r="M2361" s="220" t="n">
        <f aca="false">VLOOKUP(B2361,'CMP-SIN-SD-10-2023'!A:D,4,0)</f>
        <v>28.78</v>
      </c>
      <c r="N2361" s="220" t="n">
        <f aca="false">M2361=H2361</f>
        <v>1</v>
      </c>
      <c r="P2361" s="333" t="s">
        <v>2418</v>
      </c>
    </row>
    <row r="2362" customFormat="false" ht="30" hidden="false" customHeight="false" outlineLevel="0" collapsed="false">
      <c r="A2362" s="351" t="n">
        <f aca="false">IF(O2362&lt;&gt;0,O2362,A2361)</f>
        <v>89785</v>
      </c>
      <c r="B2362" s="205" t="n">
        <v>296</v>
      </c>
      <c r="C2362" s="206" t="s">
        <v>3703</v>
      </c>
      <c r="D2362" s="206" t="s">
        <v>3704</v>
      </c>
      <c r="E2362" s="207" t="s">
        <v>2415</v>
      </c>
      <c r="F2362" s="207" t="s">
        <v>2430</v>
      </c>
      <c r="G2362" s="352" t="n">
        <v>3</v>
      </c>
      <c r="H2362" s="253" t="n">
        <f aca="false">VLOOKUP(B2362,'INS-SIN-SD-10-2023'!A:D,4,0)</f>
        <v>1.68</v>
      </c>
      <c r="I2362" s="253" t="s">
        <v>2417</v>
      </c>
      <c r="J2362" s="220" t="n">
        <f aca="false">TRUNC((H2362*G2362),2)</f>
        <v>5.04</v>
      </c>
      <c r="M2362" s="220" t="n">
        <f aca="false">VLOOKUP(B2362,'INS-SIN-SD-10-2023'!A:D,4,0)</f>
        <v>1.68</v>
      </c>
      <c r="N2362" s="220" t="n">
        <f aca="false">M2362=H2362</f>
        <v>1</v>
      </c>
      <c r="P2362" s="333" t="s">
        <v>2492</v>
      </c>
    </row>
    <row r="2363" customFormat="false" ht="30" hidden="false" customHeight="false" outlineLevel="0" collapsed="false">
      <c r="A2363" s="351" t="n">
        <f aca="false">IF(O2363&lt;&gt;0,O2363,A2362)</f>
        <v>89785</v>
      </c>
      <c r="B2363" s="205" t="n">
        <v>3662</v>
      </c>
      <c r="C2363" s="206" t="s">
        <v>3703</v>
      </c>
      <c r="D2363" s="206" t="s">
        <v>3728</v>
      </c>
      <c r="E2363" s="207" t="s">
        <v>2415</v>
      </c>
      <c r="F2363" s="207" t="s">
        <v>2430</v>
      </c>
      <c r="G2363" s="352" t="n">
        <v>1</v>
      </c>
      <c r="H2363" s="253" t="n">
        <f aca="false">VLOOKUP(B2363,'INS-SIN-SD-10-2023'!A:D,4,0)</f>
        <v>8.76</v>
      </c>
      <c r="I2363" s="253" t="s">
        <v>2417</v>
      </c>
      <c r="J2363" s="220" t="n">
        <f aca="false">TRUNC((H2363*G2363),2)</f>
        <v>8.76</v>
      </c>
      <c r="M2363" s="220" t="n">
        <f aca="false">VLOOKUP(B2363,'INS-SIN-SD-10-2023'!A:D,4,0)</f>
        <v>8.76</v>
      </c>
      <c r="N2363" s="220" t="n">
        <f aca="false">M2363=H2363</f>
        <v>1</v>
      </c>
      <c r="P2363" s="333" t="s">
        <v>2492</v>
      </c>
    </row>
    <row r="2364" customFormat="false" ht="45" hidden="false" customHeight="false" outlineLevel="0" collapsed="false">
      <c r="A2364" s="351" t="n">
        <f aca="false">IF(O2364&lt;&gt;0,O2364,A2363)</f>
        <v>89785</v>
      </c>
      <c r="B2364" s="205" t="n">
        <v>20078</v>
      </c>
      <c r="C2364" s="206" t="s">
        <v>3703</v>
      </c>
      <c r="D2364" s="206" t="s">
        <v>3667</v>
      </c>
      <c r="E2364" s="207" t="s">
        <v>2415</v>
      </c>
      <c r="F2364" s="207" t="s">
        <v>2430</v>
      </c>
      <c r="G2364" s="352" t="n">
        <v>0.075</v>
      </c>
      <c r="H2364" s="253" t="n">
        <f aca="false">VLOOKUP(B2364,'INS-SIN-SD-10-2023'!A:D,4,0)</f>
        <v>27.59</v>
      </c>
      <c r="I2364" s="253" t="s">
        <v>2417</v>
      </c>
      <c r="J2364" s="220" t="n">
        <f aca="false">TRUNC((H2364*G2364),2)</f>
        <v>2.06</v>
      </c>
      <c r="M2364" s="220" t="n">
        <f aca="false">VLOOKUP(B2364,'INS-SIN-SD-10-2023'!A:D,4,0)</f>
        <v>27.59</v>
      </c>
      <c r="N2364" s="220" t="n">
        <f aca="false">M2364=H2364</f>
        <v>1</v>
      </c>
      <c r="P2364" s="333" t="s">
        <v>2492</v>
      </c>
    </row>
    <row r="2365" customFormat="false" ht="60" hidden="false" customHeight="false" outlineLevel="0" collapsed="false">
      <c r="A2365" s="353" t="s">
        <v>730</v>
      </c>
      <c r="B2365" s="354" t="s">
        <v>2411</v>
      </c>
      <c r="C2365" s="355" t="s">
        <v>3729</v>
      </c>
      <c r="D2365" s="355" t="s">
        <v>3730</v>
      </c>
      <c r="E2365" s="356" t="s">
        <v>2430</v>
      </c>
      <c r="F2365" s="356" t="s">
        <v>2415</v>
      </c>
      <c r="G2365" s="357" t="s">
        <v>2416</v>
      </c>
      <c r="H2365" s="358" t="s">
        <v>2417</v>
      </c>
      <c r="I2365" s="350" t="n">
        <f aca="false">SUMIF(A:A,A2365,J:J)</f>
        <v>28.01</v>
      </c>
      <c r="K2365" s="220" t="e">
        <f aca="false">VLOOKUP(A2365,'CMP-SIN-SD-10-2023'!A:D,4,0)</f>
        <v>#N/A</v>
      </c>
      <c r="L2365" s="220" t="e">
        <f aca="false">K2365=I2365</f>
        <v>#N/A</v>
      </c>
      <c r="P2365" s="333" t="s">
        <v>2418</v>
      </c>
    </row>
    <row r="2366" customFormat="false" ht="30" hidden="false" customHeight="false" outlineLevel="0" collapsed="false">
      <c r="A2366" s="351" t="str">
        <f aca="false">IF(O2366&lt;&gt;0,O2366,A2365)</f>
        <v>CCU.05.0029</v>
      </c>
      <c r="B2366" s="205" t="n">
        <v>88248</v>
      </c>
      <c r="C2366" s="206" t="s">
        <v>3730</v>
      </c>
      <c r="D2366" s="206" t="s">
        <v>3412</v>
      </c>
      <c r="E2366" s="207" t="s">
        <v>2415</v>
      </c>
      <c r="F2366" s="207" t="s">
        <v>2502</v>
      </c>
      <c r="G2366" s="352" t="n">
        <v>0.11</v>
      </c>
      <c r="H2366" s="253" t="n">
        <f aca="false">VLOOKUP(B2366,'CMP-SIN-SD-10-2023'!A:D,4,0)</f>
        <v>22.17</v>
      </c>
      <c r="I2366" s="253" t="s">
        <v>2417</v>
      </c>
      <c r="J2366" s="220" t="n">
        <f aca="false">TRUNC((H2366*G2366),2)</f>
        <v>2.43</v>
      </c>
      <c r="M2366" s="220" t="n">
        <f aca="false">VLOOKUP(B2366,'CMP-SIN-SD-10-2023'!A:D,4,0)</f>
        <v>22.17</v>
      </c>
      <c r="N2366" s="220" t="n">
        <f aca="false">M2366=H2366</f>
        <v>1</v>
      </c>
      <c r="P2366" s="333" t="s">
        <v>2418</v>
      </c>
    </row>
    <row r="2367" customFormat="false" ht="30" hidden="false" customHeight="false" outlineLevel="0" collapsed="false">
      <c r="A2367" s="351" t="str">
        <f aca="false">IF(O2367&lt;&gt;0,O2367,A2366)</f>
        <v>CCU.05.0029</v>
      </c>
      <c r="B2367" s="205" t="n">
        <v>88267</v>
      </c>
      <c r="C2367" s="206" t="s">
        <v>3730</v>
      </c>
      <c r="D2367" s="206" t="s">
        <v>2927</v>
      </c>
      <c r="E2367" s="207" t="s">
        <v>2415</v>
      </c>
      <c r="F2367" s="207" t="s">
        <v>2502</v>
      </c>
      <c r="G2367" s="352" t="n">
        <v>0.11</v>
      </c>
      <c r="H2367" s="253" t="n">
        <f aca="false">VLOOKUP(B2367,'CMP-SIN-SD-10-2023'!A:D,4,0)</f>
        <v>28.78</v>
      </c>
      <c r="I2367" s="253" t="s">
        <v>2417</v>
      </c>
      <c r="J2367" s="220" t="n">
        <f aca="false">TRUNC((H2367*G2367),2)</f>
        <v>3.16</v>
      </c>
      <c r="M2367" s="220" t="n">
        <f aca="false">VLOOKUP(B2367,'CMP-SIN-SD-10-2023'!A:D,4,0)</f>
        <v>28.78</v>
      </c>
      <c r="N2367" s="220" t="n">
        <f aca="false">M2367=H2367</f>
        <v>1</v>
      </c>
      <c r="P2367" s="333" t="s">
        <v>2418</v>
      </c>
    </row>
    <row r="2368" customFormat="false" ht="30" hidden="false" customHeight="false" outlineLevel="0" collapsed="false">
      <c r="A2368" s="351" t="str">
        <f aca="false">IF(O2368&lt;&gt;0,O2368,A2367)</f>
        <v>CCU.05.0029</v>
      </c>
      <c r="B2368" s="205" t="n">
        <v>297</v>
      </c>
      <c r="C2368" s="206" t="s">
        <v>3730</v>
      </c>
      <c r="D2368" s="206" t="s">
        <v>3707</v>
      </c>
      <c r="E2368" s="207" t="s">
        <v>2415</v>
      </c>
      <c r="F2368" s="207" t="s">
        <v>2430</v>
      </c>
      <c r="G2368" s="352" t="n">
        <v>2</v>
      </c>
      <c r="H2368" s="253" t="n">
        <f aca="false">VLOOKUP(B2368,'INS-SIN-SD-10-2023'!A:D,4,0)</f>
        <v>2.47</v>
      </c>
      <c r="I2368" s="253" t="s">
        <v>2417</v>
      </c>
      <c r="J2368" s="220" t="n">
        <f aca="false">TRUNC((H2368*G2368),2)</f>
        <v>4.94</v>
      </c>
      <c r="M2368" s="220" t="n">
        <f aca="false">VLOOKUP(B2368,'INS-SIN-SD-10-2023'!A:D,4,0)</f>
        <v>2.47</v>
      </c>
      <c r="N2368" s="220" t="n">
        <f aca="false">M2368=H2368</f>
        <v>1</v>
      </c>
      <c r="P2368" s="333" t="s">
        <v>2492</v>
      </c>
    </row>
    <row r="2369" customFormat="false" ht="30" hidden="false" customHeight="false" outlineLevel="0" collapsed="false">
      <c r="A2369" s="351" t="str">
        <f aca="false">IF(O2369&lt;&gt;0,O2369,A2368)</f>
        <v>CCU.05.0029</v>
      </c>
      <c r="B2369" s="205" t="n">
        <v>3661</v>
      </c>
      <c r="C2369" s="206" t="s">
        <v>3730</v>
      </c>
      <c r="D2369" s="206" t="s">
        <v>3731</v>
      </c>
      <c r="E2369" s="207" t="s">
        <v>2415</v>
      </c>
      <c r="F2369" s="207" t="s">
        <v>2430</v>
      </c>
      <c r="G2369" s="352" t="n">
        <v>1</v>
      </c>
      <c r="H2369" s="253" t="n">
        <v>15.83</v>
      </c>
      <c r="I2369" s="253" t="s">
        <v>2417</v>
      </c>
      <c r="J2369" s="220" t="n">
        <f aca="false">TRUNC((H2369*G2369),2)</f>
        <v>15.83</v>
      </c>
      <c r="M2369" s="220" t="e">
        <f aca="false">VLOOKUP(B2369,'INS-SIN-SD-10-2023'!A:D,4,0)</f>
        <v>#N/A</v>
      </c>
      <c r="N2369" s="220" t="e">
        <f aca="false">M2369=H2369</f>
        <v>#N/A</v>
      </c>
      <c r="P2369" s="333" t="s">
        <v>2492</v>
      </c>
    </row>
    <row r="2370" customFormat="false" ht="45" hidden="false" customHeight="false" outlineLevel="0" collapsed="false">
      <c r="A2370" s="351" t="str">
        <f aca="false">IF(O2370&lt;&gt;0,O2370,A2369)</f>
        <v>CCU.05.0029</v>
      </c>
      <c r="B2370" s="205" t="n">
        <v>20078</v>
      </c>
      <c r="C2370" s="206" t="s">
        <v>3730</v>
      </c>
      <c r="D2370" s="206" t="s">
        <v>3667</v>
      </c>
      <c r="E2370" s="207" t="s">
        <v>2415</v>
      </c>
      <c r="F2370" s="207" t="s">
        <v>2430</v>
      </c>
      <c r="G2370" s="352" t="n">
        <v>0.06</v>
      </c>
      <c r="H2370" s="253" t="n">
        <f aca="false">VLOOKUP(B2370,'INS-SIN-SD-10-2023'!A:D,4,0)</f>
        <v>27.59</v>
      </c>
      <c r="I2370" s="253" t="s">
        <v>2417</v>
      </c>
      <c r="J2370" s="220" t="n">
        <f aca="false">TRUNC((H2370*G2370),2)</f>
        <v>1.65</v>
      </c>
      <c r="M2370" s="220" t="n">
        <f aca="false">VLOOKUP(B2370,'INS-SIN-SD-10-2023'!A:D,4,0)</f>
        <v>27.59</v>
      </c>
      <c r="N2370" s="220" t="n">
        <f aca="false">M2370=H2370</f>
        <v>1</v>
      </c>
      <c r="P2370" s="333" t="s">
        <v>2492</v>
      </c>
    </row>
    <row r="2371" customFormat="false" ht="45" hidden="false" customHeight="false" outlineLevel="0" collapsed="false">
      <c r="A2371" s="353" t="n">
        <v>89827</v>
      </c>
      <c r="B2371" s="354" t="s">
        <v>2411</v>
      </c>
      <c r="C2371" s="355" t="s">
        <v>3732</v>
      </c>
      <c r="D2371" s="355" t="s">
        <v>3313</v>
      </c>
      <c r="E2371" s="356" t="s">
        <v>2430</v>
      </c>
      <c r="F2371" s="356" t="s">
        <v>2415</v>
      </c>
      <c r="G2371" s="357" t="s">
        <v>2416</v>
      </c>
      <c r="H2371" s="358" t="s">
        <v>2417</v>
      </c>
      <c r="I2371" s="350" t="n">
        <f aca="false">SUMIF(A:A,A2371,J:J)</f>
        <v>18.18</v>
      </c>
      <c r="K2371" s="220" t="n">
        <f aca="false">VLOOKUP(A2371,'CMP-SIN-SD-10-2023'!A:D,4,0)</f>
        <v>18.18</v>
      </c>
      <c r="L2371" s="220" t="n">
        <f aca="false">K2371=I2371</f>
        <v>1</v>
      </c>
      <c r="P2371" s="333" t="s">
        <v>2418</v>
      </c>
    </row>
    <row r="2372" customFormat="false" ht="30" hidden="false" customHeight="false" outlineLevel="0" collapsed="false">
      <c r="A2372" s="351" t="n">
        <f aca="false">IF(O2372&lt;&gt;0,O2372,A2371)</f>
        <v>89827</v>
      </c>
      <c r="B2372" s="205" t="n">
        <v>88248</v>
      </c>
      <c r="C2372" s="206" t="s">
        <v>3313</v>
      </c>
      <c r="D2372" s="206" t="s">
        <v>3412</v>
      </c>
      <c r="E2372" s="207" t="s">
        <v>2415</v>
      </c>
      <c r="F2372" s="207" t="s">
        <v>2502</v>
      </c>
      <c r="G2372" s="352" t="n">
        <v>0.0457</v>
      </c>
      <c r="H2372" s="253" t="n">
        <f aca="false">VLOOKUP(B2372,'CMP-SIN-SD-10-2023'!A:D,4,0)</f>
        <v>22.17</v>
      </c>
      <c r="I2372" s="253" t="s">
        <v>2417</v>
      </c>
      <c r="J2372" s="220" t="n">
        <f aca="false">TRUNC((H2372*G2372),2)</f>
        <v>1.01</v>
      </c>
      <c r="M2372" s="220" t="n">
        <f aca="false">VLOOKUP(B2372,'CMP-SIN-SD-10-2023'!A:D,4,0)</f>
        <v>22.17</v>
      </c>
      <c r="N2372" s="220" t="n">
        <f aca="false">M2372=H2372</f>
        <v>1</v>
      </c>
      <c r="P2372" s="333" t="s">
        <v>2418</v>
      </c>
    </row>
    <row r="2373" customFormat="false" ht="30" hidden="false" customHeight="false" outlineLevel="0" collapsed="false">
      <c r="A2373" s="351" t="n">
        <f aca="false">IF(O2373&lt;&gt;0,O2373,A2372)</f>
        <v>89827</v>
      </c>
      <c r="B2373" s="205" t="n">
        <v>88267</v>
      </c>
      <c r="C2373" s="206" t="s">
        <v>3313</v>
      </c>
      <c r="D2373" s="206" t="s">
        <v>2927</v>
      </c>
      <c r="E2373" s="207" t="s">
        <v>2415</v>
      </c>
      <c r="F2373" s="207" t="s">
        <v>2502</v>
      </c>
      <c r="G2373" s="352" t="n">
        <v>0.0457</v>
      </c>
      <c r="H2373" s="253" t="n">
        <f aca="false">VLOOKUP(B2373,'CMP-SIN-SD-10-2023'!A:D,4,0)</f>
        <v>28.78</v>
      </c>
      <c r="I2373" s="253" t="s">
        <v>2417</v>
      </c>
      <c r="J2373" s="220" t="n">
        <f aca="false">TRUNC((H2373*G2373),2)</f>
        <v>1.31</v>
      </c>
      <c r="M2373" s="220" t="n">
        <f aca="false">VLOOKUP(B2373,'CMP-SIN-SD-10-2023'!A:D,4,0)</f>
        <v>28.78</v>
      </c>
      <c r="N2373" s="220" t="n">
        <f aca="false">M2373=H2373</f>
        <v>1</v>
      </c>
      <c r="P2373" s="333" t="s">
        <v>2418</v>
      </c>
    </row>
    <row r="2374" customFormat="false" ht="30" hidden="false" customHeight="false" outlineLevel="0" collapsed="false">
      <c r="A2374" s="351" t="n">
        <f aca="false">IF(O2374&lt;&gt;0,O2374,A2373)</f>
        <v>89827</v>
      </c>
      <c r="B2374" s="205" t="n">
        <v>296</v>
      </c>
      <c r="C2374" s="206" t="s">
        <v>3313</v>
      </c>
      <c r="D2374" s="206" t="s">
        <v>3704</v>
      </c>
      <c r="E2374" s="207" t="s">
        <v>2415</v>
      </c>
      <c r="F2374" s="207" t="s">
        <v>2430</v>
      </c>
      <c r="G2374" s="352" t="n">
        <v>3</v>
      </c>
      <c r="H2374" s="253" t="n">
        <f aca="false">VLOOKUP(B2374,'INS-SIN-SD-10-2023'!A:D,4,0)</f>
        <v>1.68</v>
      </c>
      <c r="I2374" s="253" t="s">
        <v>2417</v>
      </c>
      <c r="J2374" s="220" t="n">
        <f aca="false">TRUNC((H2374*G2374),2)</f>
        <v>5.04</v>
      </c>
      <c r="M2374" s="220" t="n">
        <f aca="false">VLOOKUP(B2374,'INS-SIN-SD-10-2023'!A:D,4,0)</f>
        <v>1.68</v>
      </c>
      <c r="N2374" s="220" t="n">
        <f aca="false">M2374=H2374</f>
        <v>1</v>
      </c>
      <c r="P2374" s="333" t="s">
        <v>2492</v>
      </c>
    </row>
    <row r="2375" customFormat="false" ht="30" hidden="false" customHeight="false" outlineLevel="0" collapsed="false">
      <c r="A2375" s="351" t="n">
        <f aca="false">IF(O2375&lt;&gt;0,O2375,A2374)</f>
        <v>89827</v>
      </c>
      <c r="B2375" s="205" t="n">
        <v>3662</v>
      </c>
      <c r="C2375" s="206" t="s">
        <v>3313</v>
      </c>
      <c r="D2375" s="206" t="s">
        <v>3728</v>
      </c>
      <c r="E2375" s="207" t="s">
        <v>2415</v>
      </c>
      <c r="F2375" s="207" t="s">
        <v>2430</v>
      </c>
      <c r="G2375" s="352" t="n">
        <v>1</v>
      </c>
      <c r="H2375" s="253" t="n">
        <f aca="false">VLOOKUP(B2375,'INS-SIN-SD-10-2023'!A:D,4,0)</f>
        <v>8.76</v>
      </c>
      <c r="I2375" s="253" t="s">
        <v>2417</v>
      </c>
      <c r="J2375" s="220" t="n">
        <f aca="false">TRUNC((H2375*G2375),2)</f>
        <v>8.76</v>
      </c>
      <c r="M2375" s="220" t="n">
        <f aca="false">VLOOKUP(B2375,'INS-SIN-SD-10-2023'!A:D,4,0)</f>
        <v>8.76</v>
      </c>
      <c r="N2375" s="220" t="n">
        <f aca="false">M2375=H2375</f>
        <v>1</v>
      </c>
      <c r="P2375" s="333" t="s">
        <v>2492</v>
      </c>
    </row>
    <row r="2376" customFormat="false" ht="45" hidden="false" customHeight="false" outlineLevel="0" collapsed="false">
      <c r="A2376" s="351" t="n">
        <f aca="false">IF(O2376&lt;&gt;0,O2376,A2375)</f>
        <v>89827</v>
      </c>
      <c r="B2376" s="205" t="n">
        <v>20078</v>
      </c>
      <c r="C2376" s="206" t="s">
        <v>3313</v>
      </c>
      <c r="D2376" s="206" t="s">
        <v>3667</v>
      </c>
      <c r="E2376" s="207" t="s">
        <v>2415</v>
      </c>
      <c r="F2376" s="207" t="s">
        <v>2430</v>
      </c>
      <c r="G2376" s="352" t="n">
        <v>0.075</v>
      </c>
      <c r="H2376" s="253" t="n">
        <f aca="false">VLOOKUP(B2376,'INS-SIN-SD-10-2023'!A:D,4,0)</f>
        <v>27.59</v>
      </c>
      <c r="I2376" s="253" t="s">
        <v>2417</v>
      </c>
      <c r="J2376" s="220" t="n">
        <f aca="false">TRUNC((H2376*G2376),2)</f>
        <v>2.06</v>
      </c>
      <c r="M2376" s="220" t="n">
        <f aca="false">VLOOKUP(B2376,'INS-SIN-SD-10-2023'!A:D,4,0)</f>
        <v>27.59</v>
      </c>
      <c r="N2376" s="220" t="n">
        <f aca="false">M2376=H2376</f>
        <v>1</v>
      </c>
      <c r="P2376" s="333" t="s">
        <v>2492</v>
      </c>
    </row>
    <row r="2377" customFormat="false" ht="60" hidden="false" customHeight="false" outlineLevel="0" collapsed="false">
      <c r="A2377" s="353" t="s">
        <v>610</v>
      </c>
      <c r="B2377" s="354" t="s">
        <v>2411</v>
      </c>
      <c r="C2377" s="355" t="s">
        <v>3733</v>
      </c>
      <c r="D2377" s="355" t="s">
        <v>2826</v>
      </c>
      <c r="E2377" s="356" t="s">
        <v>2430</v>
      </c>
      <c r="F2377" s="356" t="s">
        <v>2415</v>
      </c>
      <c r="G2377" s="357" t="s">
        <v>2416</v>
      </c>
      <c r="H2377" s="358" t="s">
        <v>2417</v>
      </c>
      <c r="I2377" s="350" t="n">
        <f aca="false">SUMIF(A:A,A2377,J:J)</f>
        <v>28.01</v>
      </c>
      <c r="K2377" s="220" t="e">
        <f aca="false">VLOOKUP(A2377,'CMP-SIN-SD-10-2023'!A:D,4,0)</f>
        <v>#N/A</v>
      </c>
      <c r="L2377" s="220" t="e">
        <f aca="false">K2377=I2377</f>
        <v>#N/A</v>
      </c>
      <c r="P2377" s="333" t="s">
        <v>2418</v>
      </c>
    </row>
    <row r="2378" customFormat="false" ht="30" hidden="false" customHeight="false" outlineLevel="0" collapsed="false">
      <c r="A2378" s="351" t="str">
        <f aca="false">IF(O2378&lt;&gt;0,O2378,A2377)</f>
        <v>CCU.05.0024</v>
      </c>
      <c r="B2378" s="205" t="n">
        <v>88248</v>
      </c>
      <c r="C2378" s="206" t="s">
        <v>2826</v>
      </c>
      <c r="D2378" s="206" t="s">
        <v>3412</v>
      </c>
      <c r="E2378" s="207" t="s">
        <v>2415</v>
      </c>
      <c r="F2378" s="207" t="s">
        <v>2502</v>
      </c>
      <c r="G2378" s="352" t="n">
        <v>0.11</v>
      </c>
      <c r="H2378" s="253" t="n">
        <f aca="false">VLOOKUP(B2378,'CMP-SIN-SD-10-2023'!A:D,4,0)</f>
        <v>22.17</v>
      </c>
      <c r="I2378" s="253" t="s">
        <v>2417</v>
      </c>
      <c r="J2378" s="220" t="n">
        <f aca="false">TRUNC((H2378*G2378),2)</f>
        <v>2.43</v>
      </c>
      <c r="M2378" s="220" t="n">
        <f aca="false">VLOOKUP(B2378,'CMP-SIN-SD-10-2023'!A:D,4,0)</f>
        <v>22.17</v>
      </c>
      <c r="N2378" s="220" t="n">
        <f aca="false">M2378=H2378</f>
        <v>1</v>
      </c>
      <c r="P2378" s="333" t="s">
        <v>2418</v>
      </c>
    </row>
    <row r="2379" customFormat="false" ht="30" hidden="false" customHeight="false" outlineLevel="0" collapsed="false">
      <c r="A2379" s="351" t="str">
        <f aca="false">IF(O2379&lt;&gt;0,O2379,A2378)</f>
        <v>CCU.05.0024</v>
      </c>
      <c r="B2379" s="205" t="n">
        <v>88267</v>
      </c>
      <c r="C2379" s="206" t="s">
        <v>2826</v>
      </c>
      <c r="D2379" s="206" t="s">
        <v>2927</v>
      </c>
      <c r="E2379" s="207" t="s">
        <v>2415</v>
      </c>
      <c r="F2379" s="207" t="s">
        <v>2502</v>
      </c>
      <c r="G2379" s="352" t="n">
        <v>0.11</v>
      </c>
      <c r="H2379" s="253" t="n">
        <f aca="false">VLOOKUP(B2379,'CMP-SIN-SD-10-2023'!A:D,4,0)</f>
        <v>28.78</v>
      </c>
      <c r="I2379" s="253" t="s">
        <v>2417</v>
      </c>
      <c r="J2379" s="220" t="n">
        <f aca="false">TRUNC((H2379*G2379),2)</f>
        <v>3.16</v>
      </c>
      <c r="M2379" s="220" t="n">
        <f aca="false">VLOOKUP(B2379,'CMP-SIN-SD-10-2023'!A:D,4,0)</f>
        <v>28.78</v>
      </c>
      <c r="N2379" s="220" t="n">
        <f aca="false">M2379=H2379</f>
        <v>1</v>
      </c>
      <c r="P2379" s="333" t="s">
        <v>2418</v>
      </c>
    </row>
    <row r="2380" customFormat="false" ht="30" hidden="false" customHeight="false" outlineLevel="0" collapsed="false">
      <c r="A2380" s="351" t="str">
        <f aca="false">IF(O2380&lt;&gt;0,O2380,A2379)</f>
        <v>CCU.05.0024</v>
      </c>
      <c r="B2380" s="205" t="n">
        <v>297</v>
      </c>
      <c r="C2380" s="206" t="s">
        <v>2826</v>
      </c>
      <c r="D2380" s="206" t="s">
        <v>3707</v>
      </c>
      <c r="E2380" s="207" t="s">
        <v>2415</v>
      </c>
      <c r="F2380" s="207" t="s">
        <v>2430</v>
      </c>
      <c r="G2380" s="352" t="n">
        <v>2</v>
      </c>
      <c r="H2380" s="253" t="n">
        <f aca="false">VLOOKUP(B2380,'INS-SIN-SD-10-2023'!A:D,4,0)</f>
        <v>2.47</v>
      </c>
      <c r="I2380" s="253" t="s">
        <v>2417</v>
      </c>
      <c r="J2380" s="220" t="n">
        <f aca="false">TRUNC((H2380*G2380),2)</f>
        <v>4.94</v>
      </c>
      <c r="M2380" s="220" t="n">
        <f aca="false">VLOOKUP(B2380,'INS-SIN-SD-10-2023'!A:D,4,0)</f>
        <v>2.47</v>
      </c>
      <c r="N2380" s="220" t="n">
        <f aca="false">M2380=H2380</f>
        <v>1</v>
      </c>
      <c r="P2380" s="333" t="s">
        <v>2492</v>
      </c>
    </row>
    <row r="2381" customFormat="false" ht="30" hidden="false" customHeight="false" outlineLevel="0" collapsed="false">
      <c r="A2381" s="351" t="str">
        <f aca="false">IF(O2381&lt;&gt;0,O2381,A2380)</f>
        <v>CCU.05.0024</v>
      </c>
      <c r="B2381" s="205" t="n">
        <v>3661</v>
      </c>
      <c r="C2381" s="206" t="s">
        <v>2826</v>
      </c>
      <c r="D2381" s="206" t="s">
        <v>3731</v>
      </c>
      <c r="E2381" s="207" t="s">
        <v>2415</v>
      </c>
      <c r="F2381" s="207" t="s">
        <v>2430</v>
      </c>
      <c r="G2381" s="352" t="n">
        <v>1</v>
      </c>
      <c r="H2381" s="253" t="n">
        <v>15.83</v>
      </c>
      <c r="I2381" s="253" t="s">
        <v>2417</v>
      </c>
      <c r="J2381" s="220" t="n">
        <f aca="false">TRUNC((H2381*G2381),2)</f>
        <v>15.83</v>
      </c>
      <c r="M2381" s="220" t="e">
        <f aca="false">VLOOKUP(B2381,'INS-SIN-SD-10-2023'!A:D,4,0)</f>
        <v>#N/A</v>
      </c>
      <c r="N2381" s="220" t="e">
        <f aca="false">M2381=H2381</f>
        <v>#N/A</v>
      </c>
      <c r="P2381" s="333" t="s">
        <v>2492</v>
      </c>
    </row>
    <row r="2382" customFormat="false" ht="45" hidden="false" customHeight="false" outlineLevel="0" collapsed="false">
      <c r="A2382" s="351" t="str">
        <f aca="false">IF(O2382&lt;&gt;0,O2382,A2381)</f>
        <v>CCU.05.0024</v>
      </c>
      <c r="B2382" s="205" t="n">
        <v>20078</v>
      </c>
      <c r="C2382" s="206" t="s">
        <v>2826</v>
      </c>
      <c r="D2382" s="206" t="s">
        <v>3667</v>
      </c>
      <c r="E2382" s="207" t="s">
        <v>2415</v>
      </c>
      <c r="F2382" s="207" t="s">
        <v>2430</v>
      </c>
      <c r="G2382" s="352" t="n">
        <v>0.06</v>
      </c>
      <c r="H2382" s="253" t="n">
        <f aca="false">VLOOKUP(B2382,'INS-SIN-SD-10-2023'!A:D,4,0)</f>
        <v>27.59</v>
      </c>
      <c r="I2382" s="253" t="s">
        <v>2417</v>
      </c>
      <c r="J2382" s="220" t="n">
        <f aca="false">TRUNC((H2382*G2382),2)</f>
        <v>1.65</v>
      </c>
      <c r="M2382" s="220" t="n">
        <f aca="false">VLOOKUP(B2382,'INS-SIN-SD-10-2023'!A:D,4,0)</f>
        <v>27.59</v>
      </c>
      <c r="N2382" s="220" t="n">
        <f aca="false">M2382=H2382</f>
        <v>1</v>
      </c>
      <c r="P2382" s="333" t="s">
        <v>2492</v>
      </c>
    </row>
    <row r="2383" customFormat="false" ht="45" hidden="false" customHeight="false" outlineLevel="0" collapsed="false">
      <c r="A2383" s="353" t="s">
        <v>375</v>
      </c>
      <c r="B2383" s="354" t="s">
        <v>2411</v>
      </c>
      <c r="C2383" s="355" t="s">
        <v>3734</v>
      </c>
      <c r="D2383" s="355" t="s">
        <v>3425</v>
      </c>
      <c r="E2383" s="356" t="s">
        <v>2430</v>
      </c>
      <c r="F2383" s="356" t="s">
        <v>2415</v>
      </c>
      <c r="G2383" s="357" t="s">
        <v>2416</v>
      </c>
      <c r="H2383" s="358" t="s">
        <v>2417</v>
      </c>
      <c r="I2383" s="350" t="n">
        <f aca="false">SUMIF(A:A,A2383,J:J)</f>
        <v>76.64</v>
      </c>
      <c r="K2383" s="220" t="e">
        <f aca="false">VLOOKUP(A2383,'CMP-SIN-SD-10-2023'!A:D,4,0)</f>
        <v>#N/A</v>
      </c>
      <c r="L2383" s="220" t="e">
        <f aca="false">K2383=I2383</f>
        <v>#N/A</v>
      </c>
      <c r="P2383" s="333" t="s">
        <v>2418</v>
      </c>
    </row>
    <row r="2384" customFormat="false" ht="30" hidden="false" customHeight="false" outlineLevel="0" collapsed="false">
      <c r="A2384" s="351" t="str">
        <f aca="false">IF(O2384&lt;&gt;0,O2384,A2383)</f>
        <v>CCU.05.0015</v>
      </c>
      <c r="B2384" s="205" t="n">
        <v>88248</v>
      </c>
      <c r="C2384" s="206" t="s">
        <v>3425</v>
      </c>
      <c r="D2384" s="206" t="s">
        <v>3412</v>
      </c>
      <c r="E2384" s="207" t="s">
        <v>2415</v>
      </c>
      <c r="F2384" s="207" t="s">
        <v>2502</v>
      </c>
      <c r="G2384" s="352" t="n">
        <v>0.25</v>
      </c>
      <c r="H2384" s="253" t="n">
        <f aca="false">VLOOKUP(B2384,'CMP-SIN-SD-10-2023'!A:D,4,0)</f>
        <v>22.17</v>
      </c>
      <c r="I2384" s="253" t="s">
        <v>2417</v>
      </c>
      <c r="J2384" s="220" t="n">
        <f aca="false">TRUNC((H2384*G2384),2)</f>
        <v>5.54</v>
      </c>
      <c r="M2384" s="220" t="n">
        <f aca="false">VLOOKUP(B2384,'CMP-SIN-SD-10-2023'!A:D,4,0)</f>
        <v>22.17</v>
      </c>
      <c r="N2384" s="220" t="n">
        <f aca="false">M2384=H2384</f>
        <v>1</v>
      </c>
      <c r="P2384" s="333" t="s">
        <v>2418</v>
      </c>
    </row>
    <row r="2385" customFormat="false" ht="30" hidden="false" customHeight="false" outlineLevel="0" collapsed="false">
      <c r="A2385" s="351" t="str">
        <f aca="false">IF(O2385&lt;&gt;0,O2385,A2384)</f>
        <v>CCU.05.0015</v>
      </c>
      <c r="B2385" s="205" t="n">
        <v>88267</v>
      </c>
      <c r="C2385" s="206" t="s">
        <v>3425</v>
      </c>
      <c r="D2385" s="206" t="s">
        <v>2927</v>
      </c>
      <c r="E2385" s="207" t="s">
        <v>2415</v>
      </c>
      <c r="F2385" s="207" t="s">
        <v>2502</v>
      </c>
      <c r="G2385" s="352" t="n">
        <v>0.25</v>
      </c>
      <c r="H2385" s="253" t="n">
        <f aca="false">VLOOKUP(B2385,'CMP-SIN-SD-10-2023'!A:D,4,0)</f>
        <v>28.78</v>
      </c>
      <c r="I2385" s="253" t="s">
        <v>2417</v>
      </c>
      <c r="J2385" s="220" t="n">
        <f aca="false">TRUNC((H2385*G2385),2)</f>
        <v>7.19</v>
      </c>
      <c r="M2385" s="220" t="n">
        <f aca="false">VLOOKUP(B2385,'CMP-SIN-SD-10-2023'!A:D,4,0)</f>
        <v>28.78</v>
      </c>
      <c r="N2385" s="220" t="n">
        <f aca="false">M2385=H2385</f>
        <v>1</v>
      </c>
      <c r="P2385" s="333" t="s">
        <v>2418</v>
      </c>
    </row>
    <row r="2386" customFormat="false" ht="15" hidden="false" customHeight="false" outlineLevel="0" collapsed="false">
      <c r="A2386" s="351" t="str">
        <f aca="false">IF(O2386&lt;&gt;0,O2386,A2385)</f>
        <v>CCU.05.0015</v>
      </c>
      <c r="B2386" s="205" t="n">
        <v>122</v>
      </c>
      <c r="C2386" s="206" t="s">
        <v>3425</v>
      </c>
      <c r="D2386" s="206" t="s">
        <v>3422</v>
      </c>
      <c r="E2386" s="207" t="s">
        <v>2415</v>
      </c>
      <c r="F2386" s="207" t="s">
        <v>2430</v>
      </c>
      <c r="G2386" s="352" t="n">
        <v>0.0148</v>
      </c>
      <c r="H2386" s="253" t="n">
        <f aca="false">VLOOKUP(B2386,'INS-SIN-SD-10-2023'!A:D,4,0)</f>
        <v>66.86</v>
      </c>
      <c r="I2386" s="253" t="s">
        <v>2417</v>
      </c>
      <c r="J2386" s="220" t="n">
        <f aca="false">TRUNC((H2386*G2386),2)</f>
        <v>0.98</v>
      </c>
      <c r="M2386" s="220" t="n">
        <f aca="false">VLOOKUP(B2386,'INS-SIN-SD-10-2023'!A:D,4,0)</f>
        <v>66.86</v>
      </c>
      <c r="N2386" s="220" t="n">
        <f aca="false">M2386=H2386</f>
        <v>1</v>
      </c>
      <c r="P2386" s="333" t="s">
        <v>2492</v>
      </c>
    </row>
    <row r="2387" customFormat="false" ht="30" hidden="false" customHeight="false" outlineLevel="0" collapsed="false">
      <c r="A2387" s="351" t="str">
        <f aca="false">IF(O2387&lt;&gt;0,O2387,A2386)</f>
        <v>CCU.05.0015</v>
      </c>
      <c r="B2387" s="205" t="n">
        <v>296</v>
      </c>
      <c r="C2387" s="206" t="s">
        <v>3425</v>
      </c>
      <c r="D2387" s="206" t="s">
        <v>3704</v>
      </c>
      <c r="E2387" s="207" t="s">
        <v>2415</v>
      </c>
      <c r="F2387" s="207" t="s">
        <v>2430</v>
      </c>
      <c r="G2387" s="352" t="n">
        <v>1</v>
      </c>
      <c r="H2387" s="253" t="n">
        <f aca="false">VLOOKUP(B2387,'INS-SIN-SD-10-2023'!A:D,4,0)</f>
        <v>1.68</v>
      </c>
      <c r="I2387" s="253" t="s">
        <v>2417</v>
      </c>
      <c r="J2387" s="220" t="n">
        <f aca="false">TRUNC((H2387*G2387),2)</f>
        <v>1.68</v>
      </c>
      <c r="M2387" s="220" t="n">
        <f aca="false">VLOOKUP(B2387,'INS-SIN-SD-10-2023'!A:D,4,0)</f>
        <v>1.68</v>
      </c>
      <c r="N2387" s="220" t="n">
        <f aca="false">M2387=H2387</f>
        <v>1</v>
      </c>
      <c r="P2387" s="333" t="s">
        <v>2492</v>
      </c>
    </row>
    <row r="2388" customFormat="false" ht="30" hidden="false" customHeight="false" outlineLevel="0" collapsed="false">
      <c r="A2388" s="351" t="str">
        <f aca="false">IF(O2388&lt;&gt;0,O2388,A2387)</f>
        <v>CCU.05.0015</v>
      </c>
      <c r="B2388" s="205" t="n">
        <v>11712</v>
      </c>
      <c r="C2388" s="206" t="s">
        <v>3425</v>
      </c>
      <c r="D2388" s="206" t="s">
        <v>2548</v>
      </c>
      <c r="E2388" s="207" t="s">
        <v>2415</v>
      </c>
      <c r="F2388" s="207" t="s">
        <v>2430</v>
      </c>
      <c r="G2388" s="352" t="n">
        <v>1</v>
      </c>
      <c r="H2388" s="253" t="n">
        <f aca="false">VLOOKUP(B2388,'INS-SIN-SD-10-2023'!A:D,4,0)</f>
        <v>58.86</v>
      </c>
      <c r="I2388" s="253" t="s">
        <v>2417</v>
      </c>
      <c r="J2388" s="220" t="n">
        <f aca="false">TRUNC((H2388*G2388),2)</f>
        <v>58.86</v>
      </c>
      <c r="M2388" s="220" t="n">
        <f aca="false">VLOOKUP(B2388,'INS-SIN-SD-10-2023'!A:D,4,0)</f>
        <v>58.86</v>
      </c>
      <c r="N2388" s="220" t="n">
        <f aca="false">M2388=H2388</f>
        <v>1</v>
      </c>
      <c r="P2388" s="333" t="s">
        <v>2492</v>
      </c>
    </row>
    <row r="2389" customFormat="false" ht="45" hidden="false" customHeight="false" outlineLevel="0" collapsed="false">
      <c r="A2389" s="351" t="str">
        <f aca="false">IF(O2389&lt;&gt;0,O2389,A2388)</f>
        <v>CCU.05.0015</v>
      </c>
      <c r="B2389" s="205" t="n">
        <v>20078</v>
      </c>
      <c r="C2389" s="206" t="s">
        <v>3425</v>
      </c>
      <c r="D2389" s="206" t="s">
        <v>3667</v>
      </c>
      <c r="E2389" s="207" t="s">
        <v>2415</v>
      </c>
      <c r="F2389" s="207" t="s">
        <v>2430</v>
      </c>
      <c r="G2389" s="352" t="n">
        <v>0.02</v>
      </c>
      <c r="H2389" s="253" t="n">
        <f aca="false">VLOOKUP(B2389,'INS-SIN-SD-10-2023'!A:D,4,0)</f>
        <v>27.59</v>
      </c>
      <c r="I2389" s="253" t="s">
        <v>2417</v>
      </c>
      <c r="J2389" s="220" t="n">
        <f aca="false">TRUNC((H2389*G2389),2)</f>
        <v>0.55</v>
      </c>
      <c r="M2389" s="220" t="n">
        <f aca="false">VLOOKUP(B2389,'INS-SIN-SD-10-2023'!A:D,4,0)</f>
        <v>27.59</v>
      </c>
      <c r="N2389" s="220" t="n">
        <f aca="false">M2389=H2389</f>
        <v>1</v>
      </c>
      <c r="P2389" s="333" t="s">
        <v>2492</v>
      </c>
    </row>
    <row r="2390" customFormat="false" ht="15" hidden="false" customHeight="false" outlineLevel="0" collapsed="false">
      <c r="A2390" s="351" t="str">
        <f aca="false">IF(O2390&lt;&gt;0,O2390,A2389)</f>
        <v>CCU.05.0015</v>
      </c>
      <c r="B2390" s="205" t="n">
        <v>20083</v>
      </c>
      <c r="C2390" s="206" t="s">
        <v>3425</v>
      </c>
      <c r="D2390" s="206" t="s">
        <v>3423</v>
      </c>
      <c r="E2390" s="207" t="s">
        <v>2415</v>
      </c>
      <c r="F2390" s="207" t="s">
        <v>2430</v>
      </c>
      <c r="G2390" s="352" t="n">
        <v>0.0225</v>
      </c>
      <c r="H2390" s="253" t="n">
        <f aca="false">VLOOKUP(B2390,'INS-SIN-SD-10-2023'!A:D,4,0)</f>
        <v>75.75</v>
      </c>
      <c r="I2390" s="253" t="s">
        <v>2417</v>
      </c>
      <c r="J2390" s="220" t="n">
        <f aca="false">TRUNC((H2390*G2390),2)</f>
        <v>1.7</v>
      </c>
      <c r="M2390" s="220" t="n">
        <f aca="false">VLOOKUP(B2390,'INS-SIN-SD-10-2023'!A:D,4,0)</f>
        <v>75.75</v>
      </c>
      <c r="N2390" s="220" t="n">
        <f aca="false">M2390=H2390</f>
        <v>1</v>
      </c>
      <c r="P2390" s="333" t="s">
        <v>2492</v>
      </c>
    </row>
    <row r="2391" customFormat="false" ht="15" hidden="false" customHeight="false" outlineLevel="0" collapsed="false">
      <c r="A2391" s="351" t="str">
        <f aca="false">IF(O2391&lt;&gt;0,O2391,A2390)</f>
        <v>CCU.05.0015</v>
      </c>
      <c r="B2391" s="205" t="n">
        <v>38383</v>
      </c>
      <c r="C2391" s="206" t="s">
        <v>3425</v>
      </c>
      <c r="D2391" s="206" t="s">
        <v>3414</v>
      </c>
      <c r="E2391" s="207" t="s">
        <v>2415</v>
      </c>
      <c r="F2391" s="207" t="s">
        <v>2430</v>
      </c>
      <c r="G2391" s="352" t="n">
        <v>0.064</v>
      </c>
      <c r="H2391" s="253" t="n">
        <f aca="false">VLOOKUP(B2391,'INS-SIN-SD-10-2023'!A:D,4,0)</f>
        <v>2.27</v>
      </c>
      <c r="I2391" s="253" t="s">
        <v>2417</v>
      </c>
      <c r="J2391" s="220" t="n">
        <f aca="false">TRUNC((H2391*G2391),2)</f>
        <v>0.14</v>
      </c>
      <c r="M2391" s="220" t="n">
        <f aca="false">VLOOKUP(B2391,'INS-SIN-SD-10-2023'!A:D,4,0)</f>
        <v>2.27</v>
      </c>
      <c r="N2391" s="220" t="n">
        <f aca="false">M2391=H2391</f>
        <v>1</v>
      </c>
      <c r="P2391" s="333" t="s">
        <v>2492</v>
      </c>
    </row>
    <row r="2392" customFormat="false" ht="30" hidden="false" customHeight="false" outlineLevel="0" collapsed="false">
      <c r="A2392" s="353" t="s">
        <v>542</v>
      </c>
      <c r="B2392" s="354" t="s">
        <v>2411</v>
      </c>
      <c r="C2392" s="355" t="s">
        <v>3735</v>
      </c>
      <c r="D2392" s="355" t="s">
        <v>2923</v>
      </c>
      <c r="E2392" s="356" t="s">
        <v>2430</v>
      </c>
      <c r="F2392" s="356" t="s">
        <v>2415</v>
      </c>
      <c r="G2392" s="357" t="s">
        <v>2416</v>
      </c>
      <c r="H2392" s="358" t="s">
        <v>2417</v>
      </c>
      <c r="I2392" s="350" t="n">
        <f aca="false">SUMIF(A:A,A2392,J:J)</f>
        <v>29.67</v>
      </c>
      <c r="K2392" s="220" t="e">
        <f aca="false">VLOOKUP(A2392,'CMP-SIN-SD-10-2023'!A:D,4,0)</f>
        <v>#N/A</v>
      </c>
      <c r="L2392" s="220" t="e">
        <f aca="false">K2392=I2392</f>
        <v>#N/A</v>
      </c>
      <c r="P2392" s="333" t="s">
        <v>2418</v>
      </c>
    </row>
    <row r="2393" customFormat="false" ht="30" hidden="false" customHeight="false" outlineLevel="0" collapsed="false">
      <c r="A2393" s="351" t="str">
        <f aca="false">IF(O2393&lt;&gt;0,O2393,A2392)</f>
        <v>CCU.05.0153</v>
      </c>
      <c r="B2393" s="205" t="n">
        <v>88248</v>
      </c>
      <c r="C2393" s="206" t="s">
        <v>2923</v>
      </c>
      <c r="D2393" s="206" t="s">
        <v>3412</v>
      </c>
      <c r="E2393" s="207" t="s">
        <v>2415</v>
      </c>
      <c r="F2393" s="207" t="s">
        <v>2502</v>
      </c>
      <c r="G2393" s="352" t="n">
        <v>0.22</v>
      </c>
      <c r="H2393" s="253" t="n">
        <f aca="false">VLOOKUP(B2393,'CMP-SIN-SD-10-2023'!A:D,4,0)</f>
        <v>22.17</v>
      </c>
      <c r="I2393" s="253" t="s">
        <v>2417</v>
      </c>
      <c r="J2393" s="220" t="n">
        <f aca="false">TRUNC((H2393*G2393),2)</f>
        <v>4.87</v>
      </c>
      <c r="M2393" s="220" t="n">
        <f aca="false">VLOOKUP(B2393,'CMP-SIN-SD-10-2023'!A:D,4,0)</f>
        <v>22.17</v>
      </c>
      <c r="N2393" s="220" t="n">
        <f aca="false">M2393=H2393</f>
        <v>1</v>
      </c>
      <c r="P2393" s="333" t="s">
        <v>2418</v>
      </c>
    </row>
    <row r="2394" customFormat="false" ht="30" hidden="false" customHeight="false" outlineLevel="0" collapsed="false">
      <c r="A2394" s="351" t="str">
        <f aca="false">IF(O2394&lt;&gt;0,O2394,A2393)</f>
        <v>CCU.05.0153</v>
      </c>
      <c r="B2394" s="205" t="n">
        <v>88267</v>
      </c>
      <c r="C2394" s="206" t="s">
        <v>2923</v>
      </c>
      <c r="D2394" s="206" t="s">
        <v>2927</v>
      </c>
      <c r="E2394" s="207" t="s">
        <v>2415</v>
      </c>
      <c r="F2394" s="207" t="s">
        <v>2502</v>
      </c>
      <c r="G2394" s="352" t="n">
        <v>0.22</v>
      </c>
      <c r="H2394" s="253" t="n">
        <f aca="false">VLOOKUP(B2394,'CMP-SIN-SD-10-2023'!A:D,4,0)</f>
        <v>28.78</v>
      </c>
      <c r="I2394" s="253" t="s">
        <v>2417</v>
      </c>
      <c r="J2394" s="220" t="n">
        <f aca="false">TRUNC((H2394*G2394),2)</f>
        <v>6.33</v>
      </c>
      <c r="M2394" s="220" t="n">
        <f aca="false">VLOOKUP(B2394,'CMP-SIN-SD-10-2023'!A:D,4,0)</f>
        <v>28.78</v>
      </c>
      <c r="N2394" s="220" t="n">
        <f aca="false">M2394=H2394</f>
        <v>1</v>
      </c>
      <c r="P2394" s="333" t="s">
        <v>2418</v>
      </c>
    </row>
    <row r="2395" customFormat="false" ht="15" hidden="false" customHeight="false" outlineLevel="0" collapsed="false">
      <c r="A2395" s="351" t="str">
        <f aca="false">IF(O2395&lt;&gt;0,O2395,A2394)</f>
        <v>CCU.05.0153</v>
      </c>
      <c r="B2395" s="205" t="s">
        <v>3736</v>
      </c>
      <c r="C2395" s="206" t="s">
        <v>2923</v>
      </c>
      <c r="D2395" s="206" t="s">
        <v>3737</v>
      </c>
      <c r="E2395" s="207" t="s">
        <v>2415</v>
      </c>
      <c r="F2395" s="207" t="s">
        <v>2625</v>
      </c>
      <c r="G2395" s="352" t="n">
        <v>1</v>
      </c>
      <c r="H2395" s="253" t="n">
        <v>18.47</v>
      </c>
      <c r="I2395" s="253" t="s">
        <v>2417</v>
      </c>
      <c r="J2395" s="220" t="n">
        <f aca="false">TRUNC((H2395*G2395),2)</f>
        <v>18.47</v>
      </c>
      <c r="M2395" s="220" t="e">
        <f aca="false">VLOOKUP(B2395,'INS-SIN-SD-10-2023'!A:D,4,0)</f>
        <v>#N/A</v>
      </c>
      <c r="N2395" s="220" t="e">
        <f aca="false">M2395=H2395</f>
        <v>#N/A</v>
      </c>
      <c r="P2395" s="333" t="s">
        <v>2626</v>
      </c>
    </row>
    <row r="2396" customFormat="false" ht="45" hidden="false" customHeight="false" outlineLevel="0" collapsed="false">
      <c r="A2396" s="353" t="n">
        <v>89709</v>
      </c>
      <c r="B2396" s="354" t="s">
        <v>2411</v>
      </c>
      <c r="C2396" s="355" t="s">
        <v>2542</v>
      </c>
      <c r="D2396" s="355" t="s">
        <v>2920</v>
      </c>
      <c r="E2396" s="356" t="s">
        <v>2430</v>
      </c>
      <c r="F2396" s="356" t="s">
        <v>2415</v>
      </c>
      <c r="G2396" s="357" t="s">
        <v>2416</v>
      </c>
      <c r="H2396" s="358" t="s">
        <v>2417</v>
      </c>
      <c r="I2396" s="350" t="n">
        <f aca="false">SUMIF(A:A,A2396,J:J)</f>
        <v>25.15</v>
      </c>
      <c r="K2396" s="220" t="n">
        <f aca="false">VLOOKUP(A2396,'CMP-SIN-SD-10-2023'!A:D,4,0)</f>
        <v>25.15</v>
      </c>
      <c r="L2396" s="220" t="n">
        <f aca="false">K2396=I2396</f>
        <v>1</v>
      </c>
      <c r="P2396" s="333" t="s">
        <v>2418</v>
      </c>
    </row>
    <row r="2397" customFormat="false" ht="30" hidden="false" customHeight="false" outlineLevel="0" collapsed="false">
      <c r="A2397" s="351" t="n">
        <f aca="false">IF(O2397&lt;&gt;0,O2397,A2396)</f>
        <v>89709</v>
      </c>
      <c r="B2397" s="205" t="n">
        <v>88248</v>
      </c>
      <c r="C2397" s="206" t="s">
        <v>2920</v>
      </c>
      <c r="D2397" s="206" t="s">
        <v>3412</v>
      </c>
      <c r="E2397" s="207" t="s">
        <v>2415</v>
      </c>
      <c r="F2397" s="207" t="s">
        <v>2502</v>
      </c>
      <c r="G2397" s="352" t="n">
        <v>0.1652</v>
      </c>
      <c r="H2397" s="253" t="n">
        <f aca="false">VLOOKUP(B2397,'CMP-SIN-SD-10-2023'!A:D,4,0)</f>
        <v>22.17</v>
      </c>
      <c r="I2397" s="253" t="s">
        <v>2417</v>
      </c>
      <c r="J2397" s="220" t="n">
        <f aca="false">TRUNC((H2397*G2397),2)</f>
        <v>3.66</v>
      </c>
      <c r="M2397" s="220" t="n">
        <f aca="false">VLOOKUP(B2397,'CMP-SIN-SD-10-2023'!A:D,4,0)</f>
        <v>22.17</v>
      </c>
      <c r="N2397" s="220" t="n">
        <f aca="false">M2397=H2397</f>
        <v>1</v>
      </c>
      <c r="P2397" s="333" t="s">
        <v>2418</v>
      </c>
    </row>
    <row r="2398" customFormat="false" ht="30" hidden="false" customHeight="false" outlineLevel="0" collapsed="false">
      <c r="A2398" s="351" t="n">
        <f aca="false">IF(O2398&lt;&gt;0,O2398,A2397)</f>
        <v>89709</v>
      </c>
      <c r="B2398" s="205" t="n">
        <v>88267</v>
      </c>
      <c r="C2398" s="206" t="s">
        <v>2920</v>
      </c>
      <c r="D2398" s="206" t="s">
        <v>2927</v>
      </c>
      <c r="E2398" s="207" t="s">
        <v>2415</v>
      </c>
      <c r="F2398" s="207" t="s">
        <v>2502</v>
      </c>
      <c r="G2398" s="352" t="n">
        <v>0.1652</v>
      </c>
      <c r="H2398" s="253" t="n">
        <f aca="false">VLOOKUP(B2398,'CMP-SIN-SD-10-2023'!A:D,4,0)</f>
        <v>28.78</v>
      </c>
      <c r="I2398" s="253" t="s">
        <v>2417</v>
      </c>
      <c r="J2398" s="220" t="n">
        <f aca="false">TRUNC((H2398*G2398),2)</f>
        <v>4.75</v>
      </c>
      <c r="M2398" s="220" t="n">
        <f aca="false">VLOOKUP(B2398,'CMP-SIN-SD-10-2023'!A:D,4,0)</f>
        <v>28.78</v>
      </c>
      <c r="N2398" s="220" t="n">
        <f aca="false">M2398=H2398</f>
        <v>1</v>
      </c>
      <c r="P2398" s="333" t="s">
        <v>2418</v>
      </c>
    </row>
    <row r="2399" customFormat="false" ht="15" hidden="false" customHeight="false" outlineLevel="0" collapsed="false">
      <c r="A2399" s="351" t="n">
        <f aca="false">IF(O2399&lt;&gt;0,O2399,A2398)</f>
        <v>89709</v>
      </c>
      <c r="B2399" s="205" t="n">
        <v>122</v>
      </c>
      <c r="C2399" s="206" t="s">
        <v>2920</v>
      </c>
      <c r="D2399" s="206" t="s">
        <v>3422</v>
      </c>
      <c r="E2399" s="207" t="s">
        <v>2415</v>
      </c>
      <c r="F2399" s="207" t="s">
        <v>2430</v>
      </c>
      <c r="G2399" s="352" t="n">
        <v>0.0049</v>
      </c>
      <c r="H2399" s="253" t="n">
        <f aca="false">VLOOKUP(B2399,'INS-SIN-SD-10-2023'!A:D,4,0)</f>
        <v>66.86</v>
      </c>
      <c r="I2399" s="253" t="s">
        <v>2417</v>
      </c>
      <c r="J2399" s="220" t="n">
        <f aca="false">TRUNC((H2399*G2399),2)</f>
        <v>0.32</v>
      </c>
      <c r="M2399" s="220" t="n">
        <f aca="false">VLOOKUP(B2399,'INS-SIN-SD-10-2023'!A:D,4,0)</f>
        <v>66.86</v>
      </c>
      <c r="N2399" s="220" t="n">
        <f aca="false">M2399=H2399</f>
        <v>1</v>
      </c>
      <c r="P2399" s="333" t="s">
        <v>2492</v>
      </c>
    </row>
    <row r="2400" customFormat="false" ht="30" hidden="false" customHeight="false" outlineLevel="0" collapsed="false">
      <c r="A2400" s="351" t="n">
        <f aca="false">IF(O2400&lt;&gt;0,O2400,A2399)</f>
        <v>89709</v>
      </c>
      <c r="B2400" s="205" t="n">
        <v>11741</v>
      </c>
      <c r="C2400" s="206" t="s">
        <v>2920</v>
      </c>
      <c r="D2400" s="206" t="s">
        <v>3738</v>
      </c>
      <c r="E2400" s="207" t="s">
        <v>2415</v>
      </c>
      <c r="F2400" s="207" t="s">
        <v>2430</v>
      </c>
      <c r="G2400" s="352" t="n">
        <v>1</v>
      </c>
      <c r="H2400" s="253" t="n">
        <f aca="false">VLOOKUP(B2400,'INS-SIN-SD-10-2023'!A:D,4,0)</f>
        <v>15.78</v>
      </c>
      <c r="I2400" s="253" t="s">
        <v>2417</v>
      </c>
      <c r="J2400" s="220" t="n">
        <f aca="false">TRUNC((H2400*G2400),2)</f>
        <v>15.78</v>
      </c>
      <c r="M2400" s="220" t="n">
        <f aca="false">VLOOKUP(B2400,'INS-SIN-SD-10-2023'!A:D,4,0)</f>
        <v>15.78</v>
      </c>
      <c r="N2400" s="220" t="n">
        <f aca="false">M2400=H2400</f>
        <v>1</v>
      </c>
      <c r="P2400" s="333" t="s">
        <v>2492</v>
      </c>
    </row>
    <row r="2401" customFormat="false" ht="15" hidden="false" customHeight="false" outlineLevel="0" collapsed="false">
      <c r="A2401" s="351" t="n">
        <f aca="false">IF(O2401&lt;&gt;0,O2401,A2400)</f>
        <v>89709</v>
      </c>
      <c r="B2401" s="205" t="n">
        <v>20083</v>
      </c>
      <c r="C2401" s="206" t="s">
        <v>2920</v>
      </c>
      <c r="D2401" s="206" t="s">
        <v>3423</v>
      </c>
      <c r="E2401" s="207" t="s">
        <v>2415</v>
      </c>
      <c r="F2401" s="207" t="s">
        <v>2430</v>
      </c>
      <c r="G2401" s="352" t="n">
        <v>0.0075</v>
      </c>
      <c r="H2401" s="253" t="n">
        <f aca="false">VLOOKUP(B2401,'INS-SIN-SD-10-2023'!A:D,4,0)</f>
        <v>75.75</v>
      </c>
      <c r="I2401" s="253" t="s">
        <v>2417</v>
      </c>
      <c r="J2401" s="220" t="n">
        <f aca="false">TRUNC((H2401*G2401),2)</f>
        <v>0.56</v>
      </c>
      <c r="M2401" s="220" t="n">
        <f aca="false">VLOOKUP(B2401,'INS-SIN-SD-10-2023'!A:D,4,0)</f>
        <v>75.75</v>
      </c>
      <c r="N2401" s="220" t="n">
        <f aca="false">M2401=H2401</f>
        <v>1</v>
      </c>
      <c r="P2401" s="333" t="s">
        <v>2492</v>
      </c>
    </row>
    <row r="2402" customFormat="false" ht="15" hidden="false" customHeight="false" outlineLevel="0" collapsed="false">
      <c r="A2402" s="351" t="n">
        <f aca="false">IF(O2402&lt;&gt;0,O2402,A2401)</f>
        <v>89709</v>
      </c>
      <c r="B2402" s="205" t="n">
        <v>38383</v>
      </c>
      <c r="C2402" s="206" t="s">
        <v>2920</v>
      </c>
      <c r="D2402" s="206" t="s">
        <v>3414</v>
      </c>
      <c r="E2402" s="207" t="s">
        <v>2415</v>
      </c>
      <c r="F2402" s="207" t="s">
        <v>2430</v>
      </c>
      <c r="G2402" s="352" t="n">
        <v>0.036</v>
      </c>
      <c r="H2402" s="253" t="n">
        <f aca="false">VLOOKUP(B2402,'INS-SIN-SD-10-2023'!A:D,4,0)</f>
        <v>2.27</v>
      </c>
      <c r="I2402" s="253" t="s">
        <v>2417</v>
      </c>
      <c r="J2402" s="220" t="n">
        <f aca="false">TRUNC((H2402*G2402),2)</f>
        <v>0.08</v>
      </c>
      <c r="M2402" s="220" t="n">
        <f aca="false">VLOOKUP(B2402,'INS-SIN-SD-10-2023'!A:D,4,0)</f>
        <v>2.27</v>
      </c>
      <c r="N2402" s="220" t="n">
        <f aca="false">M2402=H2402</f>
        <v>1</v>
      </c>
      <c r="P2402" s="333" t="s">
        <v>2492</v>
      </c>
    </row>
    <row r="2403" customFormat="false" ht="30" hidden="false" customHeight="false" outlineLevel="0" collapsed="false">
      <c r="A2403" s="353" t="n">
        <v>98110</v>
      </c>
      <c r="B2403" s="354" t="s">
        <v>2411</v>
      </c>
      <c r="C2403" s="355" t="s">
        <v>3739</v>
      </c>
      <c r="D2403" s="355" t="s">
        <v>2793</v>
      </c>
      <c r="E2403" s="356" t="s">
        <v>2430</v>
      </c>
      <c r="F2403" s="356" t="s">
        <v>2415</v>
      </c>
      <c r="G2403" s="357" t="s">
        <v>2416</v>
      </c>
      <c r="H2403" s="358" t="s">
        <v>2417</v>
      </c>
      <c r="I2403" s="350" t="n">
        <f aca="false">SUMIF(A:A,A2403,J:J)</f>
        <v>515.15</v>
      </c>
      <c r="K2403" s="220" t="n">
        <f aca="false">VLOOKUP(A2403,'CMP-SIN-SD-10-2023'!A:D,4,0)</f>
        <v>515.15</v>
      </c>
      <c r="L2403" s="220" t="n">
        <f aca="false">K2403=I2403</f>
        <v>1</v>
      </c>
      <c r="P2403" s="333" t="s">
        <v>2418</v>
      </c>
    </row>
    <row r="2404" customFormat="false" ht="15" hidden="false" customHeight="false" outlineLevel="0" collapsed="false">
      <c r="A2404" s="351" t="n">
        <f aca="false">IF(O2404&lt;&gt;0,O2404,A2403)</f>
        <v>98110</v>
      </c>
      <c r="B2404" s="205" t="n">
        <v>88309</v>
      </c>
      <c r="C2404" s="206" t="s">
        <v>2793</v>
      </c>
      <c r="D2404" s="206" t="s">
        <v>2623</v>
      </c>
      <c r="E2404" s="207" t="s">
        <v>2415</v>
      </c>
      <c r="F2404" s="207" t="s">
        <v>2502</v>
      </c>
      <c r="G2404" s="352" t="n">
        <v>0.284</v>
      </c>
      <c r="H2404" s="253" t="n">
        <f aca="false">VLOOKUP(B2404,'CMP-SIN-SD-10-2023'!A:D,4,0)</f>
        <v>29.53</v>
      </c>
      <c r="I2404" s="253" t="s">
        <v>2417</v>
      </c>
      <c r="J2404" s="220" t="n">
        <f aca="false">TRUNC((H2404*G2404),2)</f>
        <v>8.38</v>
      </c>
      <c r="M2404" s="220" t="n">
        <f aca="false">VLOOKUP(B2404,'CMP-SIN-SD-10-2023'!A:D,4,0)</f>
        <v>29.53</v>
      </c>
      <c r="N2404" s="220" t="n">
        <f aca="false">M2404=H2404</f>
        <v>1</v>
      </c>
      <c r="P2404" s="333" t="s">
        <v>2418</v>
      </c>
    </row>
    <row r="2405" customFormat="false" ht="15" hidden="false" customHeight="false" outlineLevel="0" collapsed="false">
      <c r="A2405" s="351" t="n">
        <f aca="false">IF(O2405&lt;&gt;0,O2405,A2404)</f>
        <v>98110</v>
      </c>
      <c r="B2405" s="205" t="n">
        <v>88316</v>
      </c>
      <c r="C2405" s="206" t="s">
        <v>2793</v>
      </c>
      <c r="D2405" s="206" t="s">
        <v>2512</v>
      </c>
      <c r="E2405" s="207" t="s">
        <v>2415</v>
      </c>
      <c r="F2405" s="207" t="s">
        <v>2502</v>
      </c>
      <c r="G2405" s="352" t="n">
        <v>0.2231</v>
      </c>
      <c r="H2405" s="253" t="n">
        <f aca="false">VLOOKUP(B2405,'CMP-SIN-SD-10-2023'!A:D,4,0)</f>
        <v>21.91</v>
      </c>
      <c r="I2405" s="253" t="s">
        <v>2417</v>
      </c>
      <c r="J2405" s="220" t="n">
        <f aca="false">TRUNC((H2405*G2405),2)</f>
        <v>4.88</v>
      </c>
      <c r="M2405" s="220" t="n">
        <f aca="false">VLOOKUP(B2405,'CMP-SIN-SD-10-2023'!A:D,4,0)</f>
        <v>21.91</v>
      </c>
      <c r="N2405" s="220" t="n">
        <f aca="false">M2405=H2405</f>
        <v>1</v>
      </c>
      <c r="P2405" s="333" t="s">
        <v>2418</v>
      </c>
    </row>
    <row r="2406" customFormat="false" ht="30" hidden="false" customHeight="false" outlineLevel="0" collapsed="false">
      <c r="A2406" s="351" t="n">
        <f aca="false">IF(O2406&lt;&gt;0,O2406,A2405)</f>
        <v>98110</v>
      </c>
      <c r="B2406" s="205" t="n">
        <v>101618</v>
      </c>
      <c r="C2406" s="206" t="s">
        <v>2793</v>
      </c>
      <c r="D2406" s="206" t="s">
        <v>2556</v>
      </c>
      <c r="E2406" s="207" t="s">
        <v>2415</v>
      </c>
      <c r="F2406" s="207" t="s">
        <v>2438</v>
      </c>
      <c r="G2406" s="352" t="n">
        <v>0.0141</v>
      </c>
      <c r="H2406" s="253" t="n">
        <f aca="false">VLOOKUP(B2406,'CMP-SIN-SD-10-2023'!A:D,4,0)</f>
        <v>353.39</v>
      </c>
      <c r="I2406" s="253" t="s">
        <v>2417</v>
      </c>
      <c r="J2406" s="220" t="n">
        <f aca="false">TRUNC((H2406*G2406),2)</f>
        <v>4.98</v>
      </c>
      <c r="M2406" s="220" t="n">
        <f aca="false">VLOOKUP(B2406,'CMP-SIN-SD-10-2023'!A:D,4,0)</f>
        <v>353.39</v>
      </c>
      <c r="N2406" s="220" t="n">
        <f aca="false">M2406=H2406</f>
        <v>1</v>
      </c>
      <c r="P2406" s="333" t="s">
        <v>2418</v>
      </c>
    </row>
    <row r="2407" customFormat="false" ht="45" hidden="false" customHeight="false" outlineLevel="0" collapsed="false">
      <c r="A2407" s="351" t="n">
        <f aca="false">IF(O2407&lt;&gt;0,O2407,A2406)</f>
        <v>98110</v>
      </c>
      <c r="B2407" s="205" t="n">
        <v>35277</v>
      </c>
      <c r="C2407" s="206" t="s">
        <v>2793</v>
      </c>
      <c r="D2407" s="206" t="s">
        <v>3740</v>
      </c>
      <c r="E2407" s="207" t="s">
        <v>2415</v>
      </c>
      <c r="F2407" s="207" t="s">
        <v>2430</v>
      </c>
      <c r="G2407" s="352" t="n">
        <v>1</v>
      </c>
      <c r="H2407" s="253" t="n">
        <f aca="false">VLOOKUP(B2407,'INS-SIN-SD-10-2023'!A:D,4,0)</f>
        <v>496.91</v>
      </c>
      <c r="I2407" s="253" t="s">
        <v>2417</v>
      </c>
      <c r="J2407" s="220" t="n">
        <f aca="false">TRUNC((H2407*G2407),2)</f>
        <v>496.91</v>
      </c>
      <c r="M2407" s="220" t="n">
        <f aca="false">VLOOKUP(B2407,'INS-SIN-SD-10-2023'!A:D,4,0)</f>
        <v>496.91</v>
      </c>
      <c r="N2407" s="220" t="n">
        <f aca="false">M2407=H2407</f>
        <v>1</v>
      </c>
      <c r="P2407" s="333" t="s">
        <v>2492</v>
      </c>
    </row>
    <row r="2408" customFormat="false" ht="30" hidden="false" customHeight="false" outlineLevel="0" collapsed="false">
      <c r="A2408" s="353" t="n">
        <v>93358</v>
      </c>
      <c r="B2408" s="354" t="s">
        <v>2411</v>
      </c>
      <c r="C2408" s="355" t="s">
        <v>2481</v>
      </c>
      <c r="D2408" s="355" t="s">
        <v>3741</v>
      </c>
      <c r="E2408" s="356" t="s">
        <v>2438</v>
      </c>
      <c r="F2408" s="356" t="s">
        <v>2415</v>
      </c>
      <c r="G2408" s="357" t="s">
        <v>2416</v>
      </c>
      <c r="H2408" s="358" t="s">
        <v>2417</v>
      </c>
      <c r="I2408" s="350" t="n">
        <f aca="false">SUMIF(A:A,A2408,J:J)</f>
        <v>86.67</v>
      </c>
      <c r="K2408" s="220" t="n">
        <f aca="false">VLOOKUP(A2408,'CMP-SIN-SD-10-2023'!A:D,4,0)</f>
        <v>86.67</v>
      </c>
      <c r="L2408" s="220" t="n">
        <f aca="false">K2408=I2408</f>
        <v>1</v>
      </c>
      <c r="P2408" s="333" t="s">
        <v>2418</v>
      </c>
    </row>
    <row r="2409" customFormat="false" ht="15" hidden="false" customHeight="false" outlineLevel="0" collapsed="false">
      <c r="A2409" s="351" t="n">
        <f aca="false">IF(O2409&lt;&gt;0,O2409,A2408)</f>
        <v>93358</v>
      </c>
      <c r="B2409" s="205" t="n">
        <v>88316</v>
      </c>
      <c r="C2409" s="206" t="s">
        <v>3741</v>
      </c>
      <c r="D2409" s="206" t="s">
        <v>2512</v>
      </c>
      <c r="E2409" s="207" t="s">
        <v>2415</v>
      </c>
      <c r="F2409" s="207" t="s">
        <v>2502</v>
      </c>
      <c r="G2409" s="352" t="n">
        <v>3.956</v>
      </c>
      <c r="H2409" s="253" t="n">
        <f aca="false">VLOOKUP(B2409,'CMP-SIN-SD-10-2023'!A:D,4,0)</f>
        <v>21.91</v>
      </c>
      <c r="I2409" s="253" t="s">
        <v>2417</v>
      </c>
      <c r="J2409" s="220" t="n">
        <f aca="false">TRUNC((H2409*G2409),2)</f>
        <v>86.67</v>
      </c>
      <c r="M2409" s="220" t="n">
        <f aca="false">VLOOKUP(B2409,'CMP-SIN-SD-10-2023'!A:D,4,0)</f>
        <v>21.91</v>
      </c>
      <c r="N2409" s="220" t="n">
        <f aca="false">M2409=H2409</f>
        <v>1</v>
      </c>
      <c r="P2409" s="333" t="s">
        <v>2418</v>
      </c>
    </row>
    <row r="2410" customFormat="false" ht="15" hidden="false" customHeight="false" outlineLevel="0" collapsed="false">
      <c r="A2410" s="353" t="n">
        <v>96995</v>
      </c>
      <c r="B2410" s="354" t="s">
        <v>2411</v>
      </c>
      <c r="C2410" s="355" t="s">
        <v>3742</v>
      </c>
      <c r="D2410" s="355" t="s">
        <v>3743</v>
      </c>
      <c r="E2410" s="356" t="s">
        <v>2438</v>
      </c>
      <c r="F2410" s="356" t="s">
        <v>2415</v>
      </c>
      <c r="G2410" s="357" t="s">
        <v>2416</v>
      </c>
      <c r="H2410" s="358" t="s">
        <v>2417</v>
      </c>
      <c r="I2410" s="350" t="n">
        <f aca="false">SUMIF(A:A,A2410,J:J)</f>
        <v>52.55</v>
      </c>
      <c r="K2410" s="220" t="e">
        <f aca="false">VLOOKUP(A2410,'CMP-SIN-SD-10-2023'!A:D,4,0)</f>
        <v>#N/A</v>
      </c>
      <c r="L2410" s="220" t="e">
        <f aca="false">K2410=I2410</f>
        <v>#N/A</v>
      </c>
      <c r="P2410" s="333" t="s">
        <v>2418</v>
      </c>
    </row>
    <row r="2411" customFormat="false" ht="15" hidden="false" customHeight="false" outlineLevel="0" collapsed="false">
      <c r="A2411" s="351" t="n">
        <f aca="false">IF(O2411&lt;&gt;0,O2411,A2410)</f>
        <v>96995</v>
      </c>
      <c r="B2411" s="205" t="n">
        <v>88316</v>
      </c>
      <c r="C2411" s="206" t="s">
        <v>3743</v>
      </c>
      <c r="D2411" s="206" t="s">
        <v>2512</v>
      </c>
      <c r="E2411" s="207" t="s">
        <v>2415</v>
      </c>
      <c r="F2411" s="207" t="s">
        <v>2502</v>
      </c>
      <c r="G2411" s="352" t="n">
        <v>2.3986</v>
      </c>
      <c r="H2411" s="253" t="n">
        <f aca="false">VLOOKUP(B2411,'CMP-SIN-SD-10-2023'!A:D,4,0)</f>
        <v>21.91</v>
      </c>
      <c r="I2411" s="253" t="s">
        <v>2417</v>
      </c>
      <c r="J2411" s="220" t="n">
        <f aca="false">TRUNC((H2411*G2411),2)</f>
        <v>52.55</v>
      </c>
      <c r="M2411" s="220" t="n">
        <f aca="false">VLOOKUP(B2411,'CMP-SIN-SD-10-2023'!A:D,4,0)</f>
        <v>21.91</v>
      </c>
      <c r="N2411" s="220" t="n">
        <f aca="false">M2411=H2411</f>
        <v>1</v>
      </c>
      <c r="P2411" s="333" t="s">
        <v>2418</v>
      </c>
    </row>
    <row r="2412" customFormat="false" ht="45" hidden="false" customHeight="false" outlineLevel="0" collapsed="false">
      <c r="A2412" s="353" t="n">
        <v>97902</v>
      </c>
      <c r="B2412" s="354" t="s">
        <v>2411</v>
      </c>
      <c r="C2412" s="355" t="s">
        <v>3744</v>
      </c>
      <c r="D2412" s="355" t="s">
        <v>2787</v>
      </c>
      <c r="E2412" s="356" t="s">
        <v>2430</v>
      </c>
      <c r="F2412" s="356" t="s">
        <v>2415</v>
      </c>
      <c r="G2412" s="357" t="s">
        <v>2416</v>
      </c>
      <c r="H2412" s="358" t="s">
        <v>2417</v>
      </c>
      <c r="I2412" s="350" t="n">
        <f aca="false">SUMIF(A:A,A2412,J:J)</f>
        <v>596.81</v>
      </c>
      <c r="K2412" s="220" t="n">
        <f aca="false">VLOOKUP(A2412,'CMP-SIN-SD-10-2023'!A:D,4,0)</f>
        <v>596.81</v>
      </c>
      <c r="L2412" s="220" t="n">
        <f aca="false">K2412=I2412</f>
        <v>1</v>
      </c>
      <c r="P2412" s="333" t="s">
        <v>2418</v>
      </c>
    </row>
    <row r="2413" customFormat="false" ht="45" hidden="false" customHeight="false" outlineLevel="0" collapsed="false">
      <c r="A2413" s="351" t="n">
        <f aca="false">IF(O2413&lt;&gt;0,O2413,A2412)</f>
        <v>97902</v>
      </c>
      <c r="B2413" s="205" t="n">
        <v>94970</v>
      </c>
      <c r="C2413" s="206" t="s">
        <v>2787</v>
      </c>
      <c r="D2413" s="206" t="s">
        <v>3745</v>
      </c>
      <c r="E2413" s="207" t="s">
        <v>2415</v>
      </c>
      <c r="F2413" s="207" t="s">
        <v>2438</v>
      </c>
      <c r="G2413" s="352" t="n">
        <v>0.0744</v>
      </c>
      <c r="H2413" s="253" t="n">
        <f aca="false">VLOOKUP(B2413,'CMP-SIN-SD-10-2023'!A:D,4,0)</f>
        <v>552.27</v>
      </c>
      <c r="I2413" s="253" t="s">
        <v>2417</v>
      </c>
      <c r="J2413" s="220" t="n">
        <f aca="false">TRUNC((H2413*G2413),2)</f>
        <v>41.08</v>
      </c>
      <c r="M2413" s="220" t="n">
        <f aca="false">VLOOKUP(B2413,'CMP-SIN-SD-10-2023'!A:D,4,0)</f>
        <v>552.27</v>
      </c>
      <c r="N2413" s="220" t="n">
        <f aca="false">M2413=H2413</f>
        <v>1</v>
      </c>
      <c r="P2413" s="333" t="s">
        <v>2418</v>
      </c>
    </row>
    <row r="2414" customFormat="false" ht="45" hidden="false" customHeight="false" outlineLevel="0" collapsed="false">
      <c r="A2414" s="351" t="n">
        <f aca="false">IF(O2414&lt;&gt;0,O2414,A2413)</f>
        <v>97902</v>
      </c>
      <c r="B2414" s="205" t="n">
        <v>97735</v>
      </c>
      <c r="C2414" s="206" t="s">
        <v>2787</v>
      </c>
      <c r="D2414" s="206" t="s">
        <v>3746</v>
      </c>
      <c r="E2414" s="207" t="s">
        <v>2415</v>
      </c>
      <c r="F2414" s="207" t="s">
        <v>2438</v>
      </c>
      <c r="G2414" s="352" t="n">
        <v>0.0448</v>
      </c>
      <c r="H2414" s="253" t="n">
        <f aca="false">VLOOKUP(B2414,'CMP-SIN-SD-10-2023'!A:D,4,0)</f>
        <v>2593.69</v>
      </c>
      <c r="I2414" s="253" t="s">
        <v>2417</v>
      </c>
      <c r="J2414" s="220" t="n">
        <f aca="false">TRUNC((H2414*G2414),2)</f>
        <v>116.19</v>
      </c>
      <c r="M2414" s="220" t="n">
        <f aca="false">VLOOKUP(B2414,'CMP-SIN-SD-10-2023'!A:D,4,0)</f>
        <v>2593.69</v>
      </c>
      <c r="N2414" s="220" t="n">
        <f aca="false">M2414=H2414</f>
        <v>1</v>
      </c>
      <c r="P2414" s="333" t="s">
        <v>2418</v>
      </c>
    </row>
    <row r="2415" customFormat="false" ht="75" hidden="false" customHeight="false" outlineLevel="0" collapsed="false">
      <c r="A2415" s="351" t="n">
        <f aca="false">IF(O2415&lt;&gt;0,O2415,A2414)</f>
        <v>97902</v>
      </c>
      <c r="B2415" s="205" t="n">
        <v>5678</v>
      </c>
      <c r="C2415" s="206" t="s">
        <v>2787</v>
      </c>
      <c r="D2415" s="206" t="s">
        <v>3747</v>
      </c>
      <c r="E2415" s="207" t="s">
        <v>2415</v>
      </c>
      <c r="F2415" s="207" t="s">
        <v>2603</v>
      </c>
      <c r="G2415" s="352" t="n">
        <v>0.0087</v>
      </c>
      <c r="H2415" s="253" t="n">
        <f aca="false">VLOOKUP(B2415,'CMP-SIN-SD-10-2023'!A:D,4,0)</f>
        <v>140.52</v>
      </c>
      <c r="I2415" s="253" t="s">
        <v>2417</v>
      </c>
      <c r="J2415" s="220" t="n">
        <f aca="false">TRUNC((H2415*G2415),2)</f>
        <v>1.22</v>
      </c>
      <c r="M2415" s="220" t="n">
        <f aca="false">VLOOKUP(B2415,'CMP-SIN-SD-10-2023'!A:D,4,0)</f>
        <v>140.52</v>
      </c>
      <c r="N2415" s="220" t="n">
        <f aca="false">M2415=H2415</f>
        <v>1</v>
      </c>
      <c r="P2415" s="333" t="s">
        <v>2418</v>
      </c>
    </row>
    <row r="2416" customFormat="false" ht="75" hidden="false" customHeight="false" outlineLevel="0" collapsed="false">
      <c r="A2416" s="351" t="n">
        <f aca="false">IF(O2416&lt;&gt;0,O2416,A2415)</f>
        <v>97902</v>
      </c>
      <c r="B2416" s="205" t="n">
        <v>5679</v>
      </c>
      <c r="C2416" s="206" t="s">
        <v>2787</v>
      </c>
      <c r="D2416" s="206" t="s">
        <v>3748</v>
      </c>
      <c r="E2416" s="207" t="s">
        <v>2415</v>
      </c>
      <c r="F2416" s="207" t="s">
        <v>2605</v>
      </c>
      <c r="G2416" s="352" t="n">
        <v>0.0178</v>
      </c>
      <c r="H2416" s="253" t="n">
        <f aca="false">VLOOKUP(B2416,'CMP-SIN-SD-10-2023'!A:D,4,0)</f>
        <v>58.96</v>
      </c>
      <c r="I2416" s="253" t="s">
        <v>2417</v>
      </c>
      <c r="J2416" s="220" t="n">
        <f aca="false">TRUNC((H2416*G2416),2)</f>
        <v>1.04</v>
      </c>
      <c r="M2416" s="220" t="n">
        <f aca="false">VLOOKUP(B2416,'CMP-SIN-SD-10-2023'!A:D,4,0)</f>
        <v>58.96</v>
      </c>
      <c r="N2416" s="220" t="n">
        <f aca="false">M2416=H2416</f>
        <v>1</v>
      </c>
      <c r="P2416" s="333" t="s">
        <v>2418</v>
      </c>
    </row>
    <row r="2417" customFormat="false" ht="45" hidden="false" customHeight="false" outlineLevel="0" collapsed="false">
      <c r="A2417" s="351" t="n">
        <f aca="false">IF(O2417&lt;&gt;0,O2417,A2416)</f>
        <v>97902</v>
      </c>
      <c r="B2417" s="205" t="n">
        <v>87316</v>
      </c>
      <c r="C2417" s="206" t="s">
        <v>2787</v>
      </c>
      <c r="D2417" s="206" t="s">
        <v>3749</v>
      </c>
      <c r="E2417" s="207" t="s">
        <v>2415</v>
      </c>
      <c r="F2417" s="207" t="s">
        <v>2438</v>
      </c>
      <c r="G2417" s="352" t="n">
        <v>0.0148</v>
      </c>
      <c r="H2417" s="253" t="n">
        <f aca="false">VLOOKUP(B2417,'CMP-SIN-SD-10-2023'!A:D,4,0)</f>
        <v>545.85</v>
      </c>
      <c r="I2417" s="253" t="s">
        <v>2417</v>
      </c>
      <c r="J2417" s="220" t="n">
        <f aca="false">TRUNC((H2417*G2417),2)</f>
        <v>8.07</v>
      </c>
      <c r="M2417" s="220" t="n">
        <f aca="false">VLOOKUP(B2417,'CMP-SIN-SD-10-2023'!A:D,4,0)</f>
        <v>545.85</v>
      </c>
      <c r="N2417" s="220" t="n">
        <f aca="false">M2417=H2417</f>
        <v>1</v>
      </c>
      <c r="P2417" s="333" t="s">
        <v>2418</v>
      </c>
    </row>
    <row r="2418" customFormat="false" ht="15" hidden="false" customHeight="false" outlineLevel="0" collapsed="false">
      <c r="A2418" s="351" t="n">
        <f aca="false">IF(O2418&lt;&gt;0,O2418,A2417)</f>
        <v>97902</v>
      </c>
      <c r="B2418" s="205" t="n">
        <v>88309</v>
      </c>
      <c r="C2418" s="206" t="s">
        <v>2787</v>
      </c>
      <c r="D2418" s="206" t="s">
        <v>2623</v>
      </c>
      <c r="E2418" s="207" t="s">
        <v>2415</v>
      </c>
      <c r="F2418" s="207" t="s">
        <v>2502</v>
      </c>
      <c r="G2418" s="352" t="n">
        <v>5.0944</v>
      </c>
      <c r="H2418" s="253" t="n">
        <f aca="false">VLOOKUP(B2418,'CMP-SIN-SD-10-2023'!A:D,4,0)</f>
        <v>29.53</v>
      </c>
      <c r="I2418" s="253" t="s">
        <v>2417</v>
      </c>
      <c r="J2418" s="220" t="n">
        <f aca="false">TRUNC((H2418*G2418),2)</f>
        <v>150.43</v>
      </c>
      <c r="M2418" s="220" t="n">
        <f aca="false">VLOOKUP(B2418,'CMP-SIN-SD-10-2023'!A:D,4,0)</f>
        <v>29.53</v>
      </c>
      <c r="N2418" s="220" t="n">
        <f aca="false">M2418=H2418</f>
        <v>1</v>
      </c>
      <c r="P2418" s="333" t="s">
        <v>2418</v>
      </c>
    </row>
    <row r="2419" customFormat="false" ht="15" hidden="false" customHeight="false" outlineLevel="0" collapsed="false">
      <c r="A2419" s="351" t="n">
        <f aca="false">IF(O2419&lt;&gt;0,O2419,A2418)</f>
        <v>97902</v>
      </c>
      <c r="B2419" s="205" t="n">
        <v>88316</v>
      </c>
      <c r="C2419" s="206" t="s">
        <v>2787</v>
      </c>
      <c r="D2419" s="206" t="s">
        <v>2512</v>
      </c>
      <c r="E2419" s="207" t="s">
        <v>2415</v>
      </c>
      <c r="F2419" s="207" t="s">
        <v>2502</v>
      </c>
      <c r="G2419" s="352" t="n">
        <v>4.0028</v>
      </c>
      <c r="H2419" s="253" t="n">
        <f aca="false">VLOOKUP(B2419,'CMP-SIN-SD-10-2023'!A:D,4,0)</f>
        <v>21.91</v>
      </c>
      <c r="I2419" s="253" t="s">
        <v>2417</v>
      </c>
      <c r="J2419" s="220" t="n">
        <f aca="false">TRUNC((H2419*G2419),2)</f>
        <v>87.7</v>
      </c>
      <c r="M2419" s="220" t="n">
        <f aca="false">VLOOKUP(B2419,'CMP-SIN-SD-10-2023'!A:D,4,0)</f>
        <v>21.91</v>
      </c>
      <c r="N2419" s="220" t="n">
        <f aca="false">M2419=H2419</f>
        <v>1</v>
      </c>
      <c r="P2419" s="333" t="s">
        <v>2418</v>
      </c>
    </row>
    <row r="2420" customFormat="false" ht="45" hidden="false" customHeight="false" outlineLevel="0" collapsed="false">
      <c r="A2420" s="351" t="n">
        <f aca="false">IF(O2420&lt;&gt;0,O2420,A2419)</f>
        <v>97902</v>
      </c>
      <c r="B2420" s="205" t="n">
        <v>100475</v>
      </c>
      <c r="C2420" s="206" t="s">
        <v>2787</v>
      </c>
      <c r="D2420" s="206" t="s">
        <v>3750</v>
      </c>
      <c r="E2420" s="207" t="s">
        <v>2415</v>
      </c>
      <c r="F2420" s="207" t="s">
        <v>2438</v>
      </c>
      <c r="G2420" s="352" t="n">
        <v>0.1156</v>
      </c>
      <c r="H2420" s="253" t="n">
        <f aca="false">VLOOKUP(B2420,'CMP-SIN-SD-10-2023'!A:D,4,0)</f>
        <v>780.1</v>
      </c>
      <c r="I2420" s="253" t="s">
        <v>2417</v>
      </c>
      <c r="J2420" s="220" t="n">
        <f aca="false">TRUNC((H2420*G2420),2)</f>
        <v>90.17</v>
      </c>
      <c r="M2420" s="220" t="n">
        <f aca="false">VLOOKUP(B2420,'CMP-SIN-SD-10-2023'!A:D,4,0)</f>
        <v>780.1</v>
      </c>
      <c r="N2420" s="220" t="n">
        <f aca="false">M2420=H2420</f>
        <v>1</v>
      </c>
      <c r="P2420" s="333" t="s">
        <v>2418</v>
      </c>
    </row>
    <row r="2421" customFormat="false" ht="30" hidden="false" customHeight="false" outlineLevel="0" collapsed="false">
      <c r="A2421" s="351" t="n">
        <f aca="false">IF(O2421&lt;&gt;0,O2421,A2420)</f>
        <v>97902</v>
      </c>
      <c r="B2421" s="205" t="n">
        <v>101616</v>
      </c>
      <c r="C2421" s="206" t="s">
        <v>2787</v>
      </c>
      <c r="D2421" s="206" t="s">
        <v>3751</v>
      </c>
      <c r="E2421" s="207" t="s">
        <v>2415</v>
      </c>
      <c r="F2421" s="207" t="s">
        <v>2414</v>
      </c>
      <c r="G2421" s="352" t="n">
        <v>0.81</v>
      </c>
      <c r="H2421" s="253" t="n">
        <f aca="false">VLOOKUP(B2421,'CMP-SIN-SD-10-2023'!A:D,4,0)</f>
        <v>6.56</v>
      </c>
      <c r="I2421" s="253" t="s">
        <v>2417</v>
      </c>
      <c r="J2421" s="220" t="n">
        <f aca="false">TRUNC((H2421*G2421),2)</f>
        <v>5.31</v>
      </c>
      <c r="M2421" s="220" t="n">
        <f aca="false">VLOOKUP(B2421,'CMP-SIN-SD-10-2023'!A:D,4,0)</f>
        <v>6.56</v>
      </c>
      <c r="N2421" s="220" t="n">
        <f aca="false">M2421=H2421</f>
        <v>1</v>
      </c>
      <c r="P2421" s="333" t="s">
        <v>2418</v>
      </c>
    </row>
    <row r="2422" customFormat="false" ht="30" hidden="false" customHeight="false" outlineLevel="0" collapsed="false">
      <c r="A2422" s="351" t="n">
        <f aca="false">IF(O2422&lt;&gt;0,O2422,A2421)</f>
        <v>97902</v>
      </c>
      <c r="B2422" s="205" t="n">
        <v>2692</v>
      </c>
      <c r="C2422" s="206" t="s">
        <v>2787</v>
      </c>
      <c r="D2422" s="206" t="s">
        <v>2711</v>
      </c>
      <c r="E2422" s="207" t="s">
        <v>2415</v>
      </c>
      <c r="F2422" s="207" t="s">
        <v>2712</v>
      </c>
      <c r="G2422" s="352" t="n">
        <v>0.0054</v>
      </c>
      <c r="H2422" s="253" t="n">
        <f aca="false">VLOOKUP(B2422,'INS-SIN-SD-10-2023'!A:D,4,0)</f>
        <v>7.71</v>
      </c>
      <c r="I2422" s="253" t="s">
        <v>2417</v>
      </c>
      <c r="J2422" s="220" t="n">
        <f aca="false">TRUNC((H2422*G2422),2)</f>
        <v>0.04</v>
      </c>
      <c r="M2422" s="220" t="n">
        <f aca="false">VLOOKUP(B2422,'INS-SIN-SD-10-2023'!A:D,4,0)</f>
        <v>7.71</v>
      </c>
      <c r="N2422" s="220" t="n">
        <f aca="false">M2422=H2422</f>
        <v>1</v>
      </c>
      <c r="P2422" s="333" t="s">
        <v>2492</v>
      </c>
    </row>
    <row r="2423" customFormat="false" ht="30" hidden="false" customHeight="false" outlineLevel="0" collapsed="false">
      <c r="A2423" s="351" t="n">
        <f aca="false">IF(O2423&lt;&gt;0,O2423,A2422)</f>
        <v>97902</v>
      </c>
      <c r="B2423" s="205" t="n">
        <v>4517</v>
      </c>
      <c r="C2423" s="206" t="s">
        <v>2787</v>
      </c>
      <c r="D2423" s="206" t="s">
        <v>2713</v>
      </c>
      <c r="E2423" s="207" t="s">
        <v>2415</v>
      </c>
      <c r="F2423" s="207" t="s">
        <v>2440</v>
      </c>
      <c r="G2423" s="352" t="n">
        <v>0.1408</v>
      </c>
      <c r="H2423" s="253" t="n">
        <f aca="false">VLOOKUP(B2423,'INS-SIN-SD-10-2023'!A:D,4,0)</f>
        <v>2.77</v>
      </c>
      <c r="I2423" s="253" t="s">
        <v>2417</v>
      </c>
      <c r="J2423" s="220" t="n">
        <f aca="false">TRUNC((H2423*G2423),2)</f>
        <v>0.39</v>
      </c>
      <c r="M2423" s="220" t="n">
        <f aca="false">VLOOKUP(B2423,'INS-SIN-SD-10-2023'!A:D,4,0)</f>
        <v>2.77</v>
      </c>
      <c r="N2423" s="220" t="n">
        <f aca="false">M2423=H2423</f>
        <v>1</v>
      </c>
      <c r="P2423" s="333" t="s">
        <v>2492</v>
      </c>
    </row>
    <row r="2424" customFormat="false" ht="30" hidden="false" customHeight="false" outlineLevel="0" collapsed="false">
      <c r="A2424" s="351" t="n">
        <f aca="false">IF(O2424&lt;&gt;0,O2424,A2423)</f>
        <v>97902</v>
      </c>
      <c r="B2424" s="205" t="n">
        <v>4491</v>
      </c>
      <c r="C2424" s="206" t="s">
        <v>2787</v>
      </c>
      <c r="D2424" s="206" t="s">
        <v>2714</v>
      </c>
      <c r="E2424" s="207" t="s">
        <v>2415</v>
      </c>
      <c r="F2424" s="207" t="s">
        <v>2440</v>
      </c>
      <c r="G2424" s="352" t="n">
        <v>0.1184</v>
      </c>
      <c r="H2424" s="253" t="n">
        <f aca="false">VLOOKUP(B2424,'INS-SIN-SD-10-2023'!A:D,4,0)</f>
        <v>7.92</v>
      </c>
      <c r="I2424" s="253" t="s">
        <v>2417</v>
      </c>
      <c r="J2424" s="220" t="n">
        <f aca="false">TRUNC((H2424*G2424),2)</f>
        <v>0.93</v>
      </c>
      <c r="M2424" s="220" t="n">
        <f aca="false">VLOOKUP(B2424,'INS-SIN-SD-10-2023'!A:D,4,0)</f>
        <v>7.92</v>
      </c>
      <c r="N2424" s="220" t="n">
        <f aca="false">M2424=H2424</f>
        <v>1</v>
      </c>
      <c r="P2424" s="333" t="s">
        <v>2492</v>
      </c>
    </row>
    <row r="2425" customFormat="false" ht="15" hidden="false" customHeight="false" outlineLevel="0" collapsed="false">
      <c r="A2425" s="351" t="n">
        <f aca="false">IF(O2425&lt;&gt;0,O2425,A2424)</f>
        <v>97902</v>
      </c>
      <c r="B2425" s="205" t="n">
        <v>5069</v>
      </c>
      <c r="C2425" s="206" t="s">
        <v>2787</v>
      </c>
      <c r="D2425" s="206" t="s">
        <v>3752</v>
      </c>
      <c r="E2425" s="207" t="s">
        <v>2415</v>
      </c>
      <c r="F2425" s="207" t="s">
        <v>2515</v>
      </c>
      <c r="G2425" s="352" t="n">
        <v>0.0125</v>
      </c>
      <c r="H2425" s="253" t="n">
        <f aca="false">VLOOKUP(B2425,'INS-SIN-SD-10-2023'!A:D,4,0)</f>
        <v>20.63</v>
      </c>
      <c r="I2425" s="253" t="s">
        <v>2417</v>
      </c>
      <c r="J2425" s="220" t="n">
        <f aca="false">TRUNC((H2425*G2425),2)</f>
        <v>0.25</v>
      </c>
      <c r="M2425" s="220" t="n">
        <f aca="false">VLOOKUP(B2425,'INS-SIN-SD-10-2023'!A:D,4,0)</f>
        <v>20.63</v>
      </c>
      <c r="N2425" s="220" t="n">
        <f aca="false">M2425=H2425</f>
        <v>1</v>
      </c>
      <c r="P2425" s="333" t="s">
        <v>2492</v>
      </c>
    </row>
    <row r="2426" customFormat="false" ht="30" hidden="false" customHeight="false" outlineLevel="0" collapsed="false">
      <c r="A2426" s="351" t="n">
        <f aca="false">IF(O2426&lt;&gt;0,O2426,A2425)</f>
        <v>97902</v>
      </c>
      <c r="B2426" s="205" t="n">
        <v>6193</v>
      </c>
      <c r="C2426" s="206" t="s">
        <v>2787</v>
      </c>
      <c r="D2426" s="206" t="s">
        <v>2506</v>
      </c>
      <c r="E2426" s="207" t="s">
        <v>2415</v>
      </c>
      <c r="F2426" s="207" t="s">
        <v>2440</v>
      </c>
      <c r="G2426" s="352" t="n">
        <v>0.4416</v>
      </c>
      <c r="H2426" s="253" t="n">
        <f aca="false">VLOOKUP(B2426,'INS-SIN-SD-10-2023'!A:D,4,0)</f>
        <v>21.82</v>
      </c>
      <c r="I2426" s="253" t="s">
        <v>2417</v>
      </c>
      <c r="J2426" s="220" t="n">
        <f aca="false">TRUNC((H2426*G2426),2)</f>
        <v>9.63</v>
      </c>
      <c r="M2426" s="220" t="n">
        <f aca="false">VLOOKUP(B2426,'INS-SIN-SD-10-2023'!A:D,4,0)</f>
        <v>21.82</v>
      </c>
      <c r="N2426" s="220" t="n">
        <f aca="false">M2426=H2426</f>
        <v>1</v>
      </c>
      <c r="P2426" s="333" t="s">
        <v>2492</v>
      </c>
    </row>
    <row r="2427" customFormat="false" ht="15" hidden="false" customHeight="false" outlineLevel="0" collapsed="false">
      <c r="A2427" s="351" t="n">
        <f aca="false">IF(O2427&lt;&gt;0,O2427,A2426)</f>
        <v>97902</v>
      </c>
      <c r="B2427" s="205" t="n">
        <v>7258</v>
      </c>
      <c r="C2427" s="206" t="s">
        <v>2787</v>
      </c>
      <c r="D2427" s="206" t="s">
        <v>2836</v>
      </c>
      <c r="E2427" s="207" t="s">
        <v>2415</v>
      </c>
      <c r="F2427" s="207" t="s">
        <v>2430</v>
      </c>
      <c r="G2427" s="352" t="n">
        <v>131.8188</v>
      </c>
      <c r="H2427" s="253" t="n">
        <f aca="false">VLOOKUP(B2427,'INS-SIN-SD-10-2023'!A:D,4,0)</f>
        <v>0.64</v>
      </c>
      <c r="I2427" s="253" t="s">
        <v>2417</v>
      </c>
      <c r="J2427" s="220" t="n">
        <f aca="false">TRUNC((H2427*G2427),2)</f>
        <v>84.36</v>
      </c>
      <c r="M2427" s="220" t="n">
        <f aca="false">VLOOKUP(B2427,'INS-SIN-SD-10-2023'!A:D,4,0)</f>
        <v>0.64</v>
      </c>
      <c r="N2427" s="220" t="n">
        <f aca="false">M2427=H2427</f>
        <v>1</v>
      </c>
      <c r="P2427" s="333" t="s">
        <v>2492</v>
      </c>
    </row>
    <row r="2428" customFormat="false" ht="45" hidden="false" customHeight="false" outlineLevel="0" collapsed="false">
      <c r="A2428" s="353" t="n">
        <v>97903</v>
      </c>
      <c r="B2428" s="354" t="s">
        <v>2411</v>
      </c>
      <c r="C2428" s="355" t="s">
        <v>3753</v>
      </c>
      <c r="D2428" s="355" t="s">
        <v>2787</v>
      </c>
      <c r="E2428" s="356" t="s">
        <v>2430</v>
      </c>
      <c r="F2428" s="356" t="s">
        <v>2415</v>
      </c>
      <c r="G2428" s="357" t="s">
        <v>2416</v>
      </c>
      <c r="H2428" s="358" t="s">
        <v>2417</v>
      </c>
      <c r="I2428" s="350" t="n">
        <f aca="false">SUMIF(A:A,A2428,J:J)</f>
        <v>831.79</v>
      </c>
      <c r="K2428" s="220" t="n">
        <f aca="false">VLOOKUP(A2428,'CMP-SIN-SD-10-2023'!A:D,4,0)</f>
        <v>831.79</v>
      </c>
      <c r="L2428" s="220" t="n">
        <f aca="false">K2428=I2428</f>
        <v>1</v>
      </c>
      <c r="P2428" s="333" t="s">
        <v>2418</v>
      </c>
    </row>
    <row r="2429" customFormat="false" ht="45" hidden="false" customHeight="false" outlineLevel="0" collapsed="false">
      <c r="A2429" s="351" t="n">
        <f aca="false">IF(O2429&lt;&gt;0,O2429,A2428)</f>
        <v>97903</v>
      </c>
      <c r="B2429" s="205" t="n">
        <v>94970</v>
      </c>
      <c r="C2429" s="206" t="s">
        <v>2787</v>
      </c>
      <c r="D2429" s="206" t="s">
        <v>3745</v>
      </c>
      <c r="E2429" s="207" t="s">
        <v>2415</v>
      </c>
      <c r="F2429" s="207" t="s">
        <v>2438</v>
      </c>
      <c r="G2429" s="352" t="n">
        <v>0.1163</v>
      </c>
      <c r="H2429" s="253" t="n">
        <f aca="false">VLOOKUP(B2429,'CMP-SIN-SD-10-2023'!A:D,4,0)</f>
        <v>552.27</v>
      </c>
      <c r="I2429" s="253" t="s">
        <v>2417</v>
      </c>
      <c r="J2429" s="220" t="n">
        <f aca="false">TRUNC((H2429*G2429),2)</f>
        <v>64.22</v>
      </c>
      <c r="M2429" s="220" t="n">
        <f aca="false">VLOOKUP(B2429,'CMP-SIN-SD-10-2023'!A:D,4,0)</f>
        <v>552.27</v>
      </c>
      <c r="N2429" s="220" t="n">
        <f aca="false">M2429=H2429</f>
        <v>1</v>
      </c>
      <c r="P2429" s="333" t="s">
        <v>2418</v>
      </c>
    </row>
    <row r="2430" customFormat="false" ht="45" hidden="false" customHeight="false" outlineLevel="0" collapsed="false">
      <c r="A2430" s="351" t="n">
        <f aca="false">IF(O2430&lt;&gt;0,O2430,A2429)</f>
        <v>97903</v>
      </c>
      <c r="B2430" s="205" t="n">
        <v>97735</v>
      </c>
      <c r="C2430" s="206" t="s">
        <v>2787</v>
      </c>
      <c r="D2430" s="206" t="s">
        <v>3746</v>
      </c>
      <c r="E2430" s="207" t="s">
        <v>2415</v>
      </c>
      <c r="F2430" s="207" t="s">
        <v>2438</v>
      </c>
      <c r="G2430" s="352" t="n">
        <v>0.07</v>
      </c>
      <c r="H2430" s="253" t="n">
        <f aca="false">VLOOKUP(B2430,'CMP-SIN-SD-10-2023'!A:D,4,0)</f>
        <v>2593.69</v>
      </c>
      <c r="I2430" s="253" t="s">
        <v>2417</v>
      </c>
      <c r="J2430" s="220" t="n">
        <f aca="false">TRUNC((H2430*G2430),2)</f>
        <v>181.55</v>
      </c>
      <c r="M2430" s="220" t="n">
        <f aca="false">VLOOKUP(B2430,'CMP-SIN-SD-10-2023'!A:D,4,0)</f>
        <v>2593.69</v>
      </c>
      <c r="N2430" s="220" t="n">
        <f aca="false">M2430=H2430</f>
        <v>1</v>
      </c>
      <c r="P2430" s="333" t="s">
        <v>2418</v>
      </c>
    </row>
    <row r="2431" customFormat="false" ht="75" hidden="false" customHeight="false" outlineLevel="0" collapsed="false">
      <c r="A2431" s="351" t="n">
        <f aca="false">IF(O2431&lt;&gt;0,O2431,A2430)</f>
        <v>97903</v>
      </c>
      <c r="B2431" s="205" t="n">
        <v>5678</v>
      </c>
      <c r="C2431" s="206" t="s">
        <v>2787</v>
      </c>
      <c r="D2431" s="206" t="s">
        <v>3747</v>
      </c>
      <c r="E2431" s="207" t="s">
        <v>2415</v>
      </c>
      <c r="F2431" s="207" t="s">
        <v>2603</v>
      </c>
      <c r="G2431" s="352" t="n">
        <v>0.0136</v>
      </c>
      <c r="H2431" s="253" t="n">
        <f aca="false">VLOOKUP(B2431,'CMP-SIN-SD-10-2023'!A:D,4,0)</f>
        <v>140.52</v>
      </c>
      <c r="I2431" s="253" t="s">
        <v>2417</v>
      </c>
      <c r="J2431" s="220" t="n">
        <f aca="false">TRUNC((H2431*G2431),2)</f>
        <v>1.91</v>
      </c>
      <c r="M2431" s="220" t="n">
        <f aca="false">VLOOKUP(B2431,'CMP-SIN-SD-10-2023'!A:D,4,0)</f>
        <v>140.52</v>
      </c>
      <c r="N2431" s="220" t="n">
        <f aca="false">M2431=H2431</f>
        <v>1</v>
      </c>
      <c r="P2431" s="333" t="s">
        <v>2418</v>
      </c>
    </row>
    <row r="2432" customFormat="false" ht="75" hidden="false" customHeight="false" outlineLevel="0" collapsed="false">
      <c r="A2432" s="351" t="n">
        <f aca="false">IF(O2432&lt;&gt;0,O2432,A2431)</f>
        <v>97903</v>
      </c>
      <c r="B2432" s="205" t="n">
        <v>5679</v>
      </c>
      <c r="C2432" s="206" t="s">
        <v>2787</v>
      </c>
      <c r="D2432" s="206" t="s">
        <v>3748</v>
      </c>
      <c r="E2432" s="207" t="s">
        <v>2415</v>
      </c>
      <c r="F2432" s="207" t="s">
        <v>2605</v>
      </c>
      <c r="G2432" s="352" t="n">
        <v>0.0276</v>
      </c>
      <c r="H2432" s="253" t="n">
        <f aca="false">VLOOKUP(B2432,'CMP-SIN-SD-10-2023'!A:D,4,0)</f>
        <v>58.96</v>
      </c>
      <c r="I2432" s="253" t="s">
        <v>2417</v>
      </c>
      <c r="J2432" s="220" t="n">
        <f aca="false">TRUNC((H2432*G2432),2)</f>
        <v>1.62</v>
      </c>
      <c r="M2432" s="220" t="n">
        <f aca="false">VLOOKUP(B2432,'CMP-SIN-SD-10-2023'!A:D,4,0)</f>
        <v>58.96</v>
      </c>
      <c r="N2432" s="220" t="n">
        <f aca="false">M2432=H2432</f>
        <v>1</v>
      </c>
      <c r="P2432" s="333" t="s">
        <v>2418</v>
      </c>
    </row>
    <row r="2433" customFormat="false" ht="45" hidden="false" customHeight="false" outlineLevel="0" collapsed="false">
      <c r="A2433" s="351" t="n">
        <f aca="false">IF(O2433&lt;&gt;0,O2433,A2432)</f>
        <v>97903</v>
      </c>
      <c r="B2433" s="205" t="n">
        <v>87316</v>
      </c>
      <c r="C2433" s="206" t="s">
        <v>2787</v>
      </c>
      <c r="D2433" s="206" t="s">
        <v>3749</v>
      </c>
      <c r="E2433" s="207" t="s">
        <v>2415</v>
      </c>
      <c r="F2433" s="207" t="s">
        <v>2438</v>
      </c>
      <c r="G2433" s="352" t="n">
        <v>0.0196</v>
      </c>
      <c r="H2433" s="253" t="n">
        <f aca="false">VLOOKUP(B2433,'CMP-SIN-SD-10-2023'!A:D,4,0)</f>
        <v>545.85</v>
      </c>
      <c r="I2433" s="253" t="s">
        <v>2417</v>
      </c>
      <c r="J2433" s="220" t="n">
        <f aca="false">TRUNC((H2433*G2433),2)</f>
        <v>10.69</v>
      </c>
      <c r="M2433" s="220" t="n">
        <f aca="false">VLOOKUP(B2433,'CMP-SIN-SD-10-2023'!A:D,4,0)</f>
        <v>545.85</v>
      </c>
      <c r="N2433" s="220" t="n">
        <f aca="false">M2433=H2433</f>
        <v>1</v>
      </c>
      <c r="P2433" s="333" t="s">
        <v>2418</v>
      </c>
    </row>
    <row r="2434" customFormat="false" ht="15" hidden="false" customHeight="false" outlineLevel="0" collapsed="false">
      <c r="A2434" s="351" t="n">
        <f aca="false">IF(O2434&lt;&gt;0,O2434,A2433)</f>
        <v>97903</v>
      </c>
      <c r="B2434" s="205" t="n">
        <v>88309</v>
      </c>
      <c r="C2434" s="206" t="s">
        <v>2787</v>
      </c>
      <c r="D2434" s="206" t="s">
        <v>2623</v>
      </c>
      <c r="E2434" s="207" t="s">
        <v>2415</v>
      </c>
      <c r="F2434" s="207" t="s">
        <v>2502</v>
      </c>
      <c r="G2434" s="352" t="n">
        <v>6.8139</v>
      </c>
      <c r="H2434" s="253" t="n">
        <f aca="false">VLOOKUP(B2434,'CMP-SIN-SD-10-2023'!A:D,4,0)</f>
        <v>29.53</v>
      </c>
      <c r="I2434" s="253" t="s">
        <v>2417</v>
      </c>
      <c r="J2434" s="220" t="n">
        <f aca="false">TRUNC((H2434*G2434),2)</f>
        <v>201.21</v>
      </c>
      <c r="M2434" s="220" t="n">
        <f aca="false">VLOOKUP(B2434,'CMP-SIN-SD-10-2023'!A:D,4,0)</f>
        <v>29.53</v>
      </c>
      <c r="N2434" s="220" t="n">
        <f aca="false">M2434=H2434</f>
        <v>1</v>
      </c>
      <c r="P2434" s="333" t="s">
        <v>2418</v>
      </c>
    </row>
    <row r="2435" customFormat="false" ht="15" hidden="false" customHeight="false" outlineLevel="0" collapsed="false">
      <c r="A2435" s="351" t="n">
        <f aca="false">IF(O2435&lt;&gt;0,O2435,A2434)</f>
        <v>97903</v>
      </c>
      <c r="B2435" s="205" t="n">
        <v>88316</v>
      </c>
      <c r="C2435" s="206" t="s">
        <v>2787</v>
      </c>
      <c r="D2435" s="206" t="s">
        <v>2512</v>
      </c>
      <c r="E2435" s="207" t="s">
        <v>2415</v>
      </c>
      <c r="F2435" s="207" t="s">
        <v>2502</v>
      </c>
      <c r="G2435" s="352" t="n">
        <v>5.3538</v>
      </c>
      <c r="H2435" s="253" t="n">
        <f aca="false">VLOOKUP(B2435,'CMP-SIN-SD-10-2023'!A:D,4,0)</f>
        <v>21.91</v>
      </c>
      <c r="I2435" s="253" t="s">
        <v>2417</v>
      </c>
      <c r="J2435" s="220" t="n">
        <f aca="false">TRUNC((H2435*G2435),2)</f>
        <v>117.3</v>
      </c>
      <c r="M2435" s="220" t="n">
        <f aca="false">VLOOKUP(B2435,'CMP-SIN-SD-10-2023'!A:D,4,0)</f>
        <v>21.91</v>
      </c>
      <c r="N2435" s="220" t="n">
        <f aca="false">M2435=H2435</f>
        <v>1</v>
      </c>
      <c r="P2435" s="333" t="s">
        <v>2418</v>
      </c>
    </row>
    <row r="2436" customFormat="false" ht="45" hidden="false" customHeight="false" outlineLevel="0" collapsed="false">
      <c r="A2436" s="351" t="n">
        <f aca="false">IF(O2436&lt;&gt;0,O2436,A2435)</f>
        <v>97903</v>
      </c>
      <c r="B2436" s="205" t="n">
        <v>100475</v>
      </c>
      <c r="C2436" s="206" t="s">
        <v>2787</v>
      </c>
      <c r="D2436" s="206" t="s">
        <v>3750</v>
      </c>
      <c r="E2436" s="207" t="s">
        <v>2415</v>
      </c>
      <c r="F2436" s="207" t="s">
        <v>2438</v>
      </c>
      <c r="G2436" s="352" t="n">
        <v>0.1585</v>
      </c>
      <c r="H2436" s="253" t="n">
        <f aca="false">VLOOKUP(B2436,'CMP-SIN-SD-10-2023'!A:D,4,0)</f>
        <v>780.1</v>
      </c>
      <c r="I2436" s="253" t="s">
        <v>2417</v>
      </c>
      <c r="J2436" s="220" t="n">
        <f aca="false">TRUNC((H2436*G2436),2)</f>
        <v>123.64</v>
      </c>
      <c r="M2436" s="220" t="n">
        <f aca="false">VLOOKUP(B2436,'CMP-SIN-SD-10-2023'!A:D,4,0)</f>
        <v>780.1</v>
      </c>
      <c r="N2436" s="220" t="n">
        <f aca="false">M2436=H2436</f>
        <v>1</v>
      </c>
      <c r="P2436" s="333" t="s">
        <v>2418</v>
      </c>
    </row>
    <row r="2437" customFormat="false" ht="30" hidden="false" customHeight="false" outlineLevel="0" collapsed="false">
      <c r="A2437" s="351" t="n">
        <f aca="false">IF(O2437&lt;&gt;0,O2437,A2436)</f>
        <v>97903</v>
      </c>
      <c r="B2437" s="205" t="n">
        <v>101616</v>
      </c>
      <c r="C2437" s="206" t="s">
        <v>2787</v>
      </c>
      <c r="D2437" s="206" t="s">
        <v>3751</v>
      </c>
      <c r="E2437" s="207" t="s">
        <v>2415</v>
      </c>
      <c r="F2437" s="207" t="s">
        <v>2414</v>
      </c>
      <c r="G2437" s="352" t="n">
        <v>1.21</v>
      </c>
      <c r="H2437" s="253" t="n">
        <f aca="false">VLOOKUP(B2437,'CMP-SIN-SD-10-2023'!A:D,4,0)</f>
        <v>6.56</v>
      </c>
      <c r="I2437" s="253" t="s">
        <v>2417</v>
      </c>
      <c r="J2437" s="220" t="n">
        <f aca="false">TRUNC((H2437*G2437),2)</f>
        <v>7.93</v>
      </c>
      <c r="M2437" s="220" t="n">
        <f aca="false">VLOOKUP(B2437,'CMP-SIN-SD-10-2023'!A:D,4,0)</f>
        <v>6.56</v>
      </c>
      <c r="N2437" s="220" t="n">
        <f aca="false">M2437=H2437</f>
        <v>1</v>
      </c>
      <c r="P2437" s="333" t="s">
        <v>2418</v>
      </c>
    </row>
    <row r="2438" customFormat="false" ht="30" hidden="false" customHeight="false" outlineLevel="0" collapsed="false">
      <c r="A2438" s="351" t="n">
        <f aca="false">IF(O2438&lt;&gt;0,O2438,A2437)</f>
        <v>97903</v>
      </c>
      <c r="B2438" s="205" t="n">
        <v>2692</v>
      </c>
      <c r="C2438" s="206" t="s">
        <v>2787</v>
      </c>
      <c r="D2438" s="206" t="s">
        <v>2711</v>
      </c>
      <c r="E2438" s="207" t="s">
        <v>2415</v>
      </c>
      <c r="F2438" s="207" t="s">
        <v>2712</v>
      </c>
      <c r="G2438" s="352" t="n">
        <v>0.0068</v>
      </c>
      <c r="H2438" s="253" t="n">
        <f aca="false">VLOOKUP(B2438,'INS-SIN-SD-10-2023'!A:D,4,0)</f>
        <v>7.71</v>
      </c>
      <c r="I2438" s="253" t="s">
        <v>2417</v>
      </c>
      <c r="J2438" s="220" t="n">
        <f aca="false">TRUNC((H2438*G2438),2)</f>
        <v>0.05</v>
      </c>
      <c r="M2438" s="220" t="n">
        <f aca="false">VLOOKUP(B2438,'INS-SIN-SD-10-2023'!A:D,4,0)</f>
        <v>7.71</v>
      </c>
      <c r="N2438" s="220" t="n">
        <f aca="false">M2438=H2438</f>
        <v>1</v>
      </c>
      <c r="P2438" s="333" t="s">
        <v>2492</v>
      </c>
    </row>
    <row r="2439" customFormat="false" ht="30" hidden="false" customHeight="false" outlineLevel="0" collapsed="false">
      <c r="A2439" s="351" t="n">
        <f aca="false">IF(O2439&lt;&gt;0,O2439,A2438)</f>
        <v>97903</v>
      </c>
      <c r="B2439" s="205" t="n">
        <v>4517</v>
      </c>
      <c r="C2439" s="206" t="s">
        <v>2787</v>
      </c>
      <c r="D2439" s="206" t="s">
        <v>2713</v>
      </c>
      <c r="E2439" s="207" t="s">
        <v>2415</v>
      </c>
      <c r="F2439" s="207" t="s">
        <v>2440</v>
      </c>
      <c r="G2439" s="352" t="n">
        <v>0.176</v>
      </c>
      <c r="H2439" s="253" t="n">
        <f aca="false">VLOOKUP(B2439,'INS-SIN-SD-10-2023'!A:D,4,0)</f>
        <v>2.77</v>
      </c>
      <c r="I2439" s="253" t="s">
        <v>2417</v>
      </c>
      <c r="J2439" s="220" t="n">
        <f aca="false">TRUNC((H2439*G2439),2)</f>
        <v>0.48</v>
      </c>
      <c r="M2439" s="220" t="n">
        <f aca="false">VLOOKUP(B2439,'INS-SIN-SD-10-2023'!A:D,4,0)</f>
        <v>2.77</v>
      </c>
      <c r="N2439" s="220" t="n">
        <f aca="false">M2439=H2439</f>
        <v>1</v>
      </c>
      <c r="P2439" s="333" t="s">
        <v>2492</v>
      </c>
    </row>
    <row r="2440" customFormat="false" ht="30" hidden="false" customHeight="false" outlineLevel="0" collapsed="false">
      <c r="A2440" s="351" t="n">
        <f aca="false">IF(O2440&lt;&gt;0,O2440,A2439)</f>
        <v>97903</v>
      </c>
      <c r="B2440" s="205" t="n">
        <v>4491</v>
      </c>
      <c r="C2440" s="206" t="s">
        <v>2787</v>
      </c>
      <c r="D2440" s="206" t="s">
        <v>2714</v>
      </c>
      <c r="E2440" s="207" t="s">
        <v>2415</v>
      </c>
      <c r="F2440" s="207" t="s">
        <v>2440</v>
      </c>
      <c r="G2440" s="352" t="n">
        <v>0.148</v>
      </c>
      <c r="H2440" s="253" t="n">
        <f aca="false">VLOOKUP(B2440,'INS-SIN-SD-10-2023'!A:D,4,0)</f>
        <v>7.92</v>
      </c>
      <c r="I2440" s="253" t="s">
        <v>2417</v>
      </c>
      <c r="J2440" s="220" t="n">
        <f aca="false">TRUNC((H2440*G2440),2)</f>
        <v>1.17</v>
      </c>
      <c r="M2440" s="220" t="n">
        <f aca="false">VLOOKUP(B2440,'INS-SIN-SD-10-2023'!A:D,4,0)</f>
        <v>7.92</v>
      </c>
      <c r="N2440" s="220" t="n">
        <f aca="false">M2440=H2440</f>
        <v>1</v>
      </c>
      <c r="P2440" s="333" t="s">
        <v>2492</v>
      </c>
    </row>
    <row r="2441" customFormat="false" ht="15" hidden="false" customHeight="false" outlineLevel="0" collapsed="false">
      <c r="A2441" s="351" t="n">
        <f aca="false">IF(O2441&lt;&gt;0,O2441,A2440)</f>
        <v>97903</v>
      </c>
      <c r="B2441" s="205" t="n">
        <v>5069</v>
      </c>
      <c r="C2441" s="206" t="s">
        <v>2787</v>
      </c>
      <c r="D2441" s="206" t="s">
        <v>3752</v>
      </c>
      <c r="E2441" s="207" t="s">
        <v>2415</v>
      </c>
      <c r="F2441" s="207" t="s">
        <v>2515</v>
      </c>
      <c r="G2441" s="352" t="n">
        <v>0.0156</v>
      </c>
      <c r="H2441" s="253" t="n">
        <f aca="false">VLOOKUP(B2441,'INS-SIN-SD-10-2023'!A:D,4,0)</f>
        <v>20.63</v>
      </c>
      <c r="I2441" s="253" t="s">
        <v>2417</v>
      </c>
      <c r="J2441" s="220" t="n">
        <f aca="false">TRUNC((H2441*G2441),2)</f>
        <v>0.32</v>
      </c>
      <c r="M2441" s="220" t="n">
        <f aca="false">VLOOKUP(B2441,'INS-SIN-SD-10-2023'!A:D,4,0)</f>
        <v>20.63</v>
      </c>
      <c r="N2441" s="220" t="n">
        <f aca="false">M2441=H2441</f>
        <v>1</v>
      </c>
      <c r="P2441" s="333" t="s">
        <v>2492</v>
      </c>
    </row>
    <row r="2442" customFormat="false" ht="30" hidden="false" customHeight="false" outlineLevel="0" collapsed="false">
      <c r="A2442" s="351" t="n">
        <f aca="false">IF(O2442&lt;&gt;0,O2442,A2441)</f>
        <v>97903</v>
      </c>
      <c r="B2442" s="205" t="n">
        <v>6193</v>
      </c>
      <c r="C2442" s="206" t="s">
        <v>2787</v>
      </c>
      <c r="D2442" s="206" t="s">
        <v>2506</v>
      </c>
      <c r="E2442" s="207" t="s">
        <v>2415</v>
      </c>
      <c r="F2442" s="207" t="s">
        <v>2440</v>
      </c>
      <c r="G2442" s="352" t="n">
        <v>0.552</v>
      </c>
      <c r="H2442" s="253" t="n">
        <f aca="false">VLOOKUP(B2442,'INS-SIN-SD-10-2023'!A:D,4,0)</f>
        <v>21.82</v>
      </c>
      <c r="I2442" s="253" t="s">
        <v>2417</v>
      </c>
      <c r="J2442" s="220" t="n">
        <f aca="false">TRUNC((H2442*G2442),2)</f>
        <v>12.04</v>
      </c>
      <c r="M2442" s="220" t="n">
        <f aca="false">VLOOKUP(B2442,'INS-SIN-SD-10-2023'!A:D,4,0)</f>
        <v>21.82</v>
      </c>
      <c r="N2442" s="220" t="n">
        <f aca="false">M2442=H2442</f>
        <v>1</v>
      </c>
      <c r="P2442" s="333" t="s">
        <v>2492</v>
      </c>
    </row>
    <row r="2443" customFormat="false" ht="15" hidden="false" customHeight="false" outlineLevel="0" collapsed="false">
      <c r="A2443" s="351" t="n">
        <f aca="false">IF(O2443&lt;&gt;0,O2443,A2442)</f>
        <v>97903</v>
      </c>
      <c r="B2443" s="205" t="n">
        <v>7258</v>
      </c>
      <c r="C2443" s="206" t="s">
        <v>2787</v>
      </c>
      <c r="D2443" s="206" t="s">
        <v>2836</v>
      </c>
      <c r="E2443" s="207" t="s">
        <v>2415</v>
      </c>
      <c r="F2443" s="207" t="s">
        <v>2430</v>
      </c>
      <c r="G2443" s="352" t="n">
        <v>168.219</v>
      </c>
      <c r="H2443" s="253" t="n">
        <f aca="false">VLOOKUP(B2443,'INS-SIN-SD-10-2023'!A:D,4,0)</f>
        <v>0.64</v>
      </c>
      <c r="I2443" s="253" t="s">
        <v>2417</v>
      </c>
      <c r="J2443" s="220" t="n">
        <f aca="false">TRUNC((H2443*G2443),2)</f>
        <v>107.66</v>
      </c>
      <c r="M2443" s="220" t="n">
        <f aca="false">VLOOKUP(B2443,'INS-SIN-SD-10-2023'!A:D,4,0)</f>
        <v>0.64</v>
      </c>
      <c r="N2443" s="220" t="n">
        <f aca="false">M2443=H2443</f>
        <v>1</v>
      </c>
      <c r="P2443" s="333" t="s">
        <v>2492</v>
      </c>
    </row>
    <row r="2444" customFormat="false" ht="30" hidden="false" customHeight="false" outlineLevel="0" collapsed="false">
      <c r="A2444" s="353" t="s">
        <v>226</v>
      </c>
      <c r="B2444" s="354" t="s">
        <v>2411</v>
      </c>
      <c r="C2444" s="355" t="s">
        <v>3754</v>
      </c>
      <c r="D2444" s="355" t="s">
        <v>3755</v>
      </c>
      <c r="E2444" s="356" t="s">
        <v>2430</v>
      </c>
      <c r="F2444" s="356" t="s">
        <v>2415</v>
      </c>
      <c r="G2444" s="357" t="s">
        <v>2416</v>
      </c>
      <c r="H2444" s="358" t="s">
        <v>2417</v>
      </c>
      <c r="I2444" s="350" t="n">
        <f aca="false">SUMIF(A:A,A2444,J:J)</f>
        <v>638.93</v>
      </c>
      <c r="K2444" s="220" t="e">
        <f aca="false">VLOOKUP(A2444,'CMP-SIN-SD-10-2023'!A:D,4,0)</f>
        <v>#N/A</v>
      </c>
      <c r="L2444" s="220" t="e">
        <f aca="false">K2444=I2444</f>
        <v>#N/A</v>
      </c>
      <c r="P2444" s="333" t="s">
        <v>2418</v>
      </c>
    </row>
    <row r="2445" customFormat="false" ht="15" hidden="false" customHeight="false" outlineLevel="0" collapsed="false">
      <c r="A2445" s="351" t="str">
        <f aca="false">IF(O2445&lt;&gt;0,O2445,A2444)</f>
        <v>081828/AGETOP</v>
      </c>
      <c r="B2445" s="205" t="n">
        <v>88309</v>
      </c>
      <c r="C2445" s="206" t="s">
        <v>3755</v>
      </c>
      <c r="D2445" s="206" t="s">
        <v>2623</v>
      </c>
      <c r="E2445" s="207" t="s">
        <v>2415</v>
      </c>
      <c r="F2445" s="207" t="s">
        <v>2502</v>
      </c>
      <c r="G2445" s="352" t="n">
        <v>6.9064</v>
      </c>
      <c r="H2445" s="253" t="n">
        <f aca="false">VLOOKUP(B2445,'CMP-SIN-SD-10-2023'!A:D,4,0)</f>
        <v>29.53</v>
      </c>
      <c r="I2445" s="253" t="s">
        <v>2417</v>
      </c>
      <c r="J2445" s="220" t="n">
        <f aca="false">TRUNC((H2445*G2445),2)</f>
        <v>203.94</v>
      </c>
      <c r="M2445" s="220" t="n">
        <f aca="false">VLOOKUP(B2445,'CMP-SIN-SD-10-2023'!A:D,4,0)</f>
        <v>29.53</v>
      </c>
      <c r="N2445" s="220" t="n">
        <f aca="false">M2445=H2445</f>
        <v>1</v>
      </c>
      <c r="P2445" s="333" t="s">
        <v>2626</v>
      </c>
    </row>
    <row r="2446" customFormat="false" ht="15" hidden="false" customHeight="false" outlineLevel="0" collapsed="false">
      <c r="A2446" s="351" t="str">
        <f aca="false">IF(O2446&lt;&gt;0,O2446,A2445)</f>
        <v>081828/AGETOP</v>
      </c>
      <c r="B2446" s="205" t="n">
        <v>88316</v>
      </c>
      <c r="C2446" s="206" t="s">
        <v>3755</v>
      </c>
      <c r="D2446" s="206" t="s">
        <v>2512</v>
      </c>
      <c r="E2446" s="207" t="s">
        <v>2415</v>
      </c>
      <c r="F2446" s="207" t="s">
        <v>2502</v>
      </c>
      <c r="G2446" s="352" t="n">
        <v>9.343</v>
      </c>
      <c r="H2446" s="253" t="n">
        <f aca="false">VLOOKUP(B2446,'CMP-SIN-SD-10-2023'!A:D,4,0)</f>
        <v>21.91</v>
      </c>
      <c r="I2446" s="253" t="s">
        <v>2417</v>
      </c>
      <c r="J2446" s="220" t="n">
        <f aca="false">TRUNC((H2446*G2446),2)</f>
        <v>204.7</v>
      </c>
      <c r="M2446" s="220" t="n">
        <f aca="false">VLOOKUP(B2446,'CMP-SIN-SD-10-2023'!A:D,4,0)</f>
        <v>21.91</v>
      </c>
      <c r="N2446" s="220" t="n">
        <f aca="false">M2446=H2446</f>
        <v>1</v>
      </c>
      <c r="P2446" s="333" t="s">
        <v>2626</v>
      </c>
    </row>
    <row r="2447" customFormat="false" ht="15" hidden="false" customHeight="false" outlineLevel="0" collapsed="false">
      <c r="A2447" s="351" t="str">
        <f aca="false">IF(O2447&lt;&gt;0,O2447,A2446)</f>
        <v>081828/AGETOP</v>
      </c>
      <c r="B2447" s="205" t="n">
        <v>88262</v>
      </c>
      <c r="C2447" s="206" t="s">
        <v>3755</v>
      </c>
      <c r="D2447" s="206" t="s">
        <v>2501</v>
      </c>
      <c r="E2447" s="207" t="s">
        <v>2415</v>
      </c>
      <c r="F2447" s="207" t="s">
        <v>2502</v>
      </c>
      <c r="G2447" s="352" t="n">
        <v>0.0257</v>
      </c>
      <c r="H2447" s="253" t="n">
        <f aca="false">VLOOKUP(B2447,'CMP-SIN-SD-10-2023'!A:D,4,0)</f>
        <v>29.14</v>
      </c>
      <c r="I2447" s="253" t="s">
        <v>2417</v>
      </c>
      <c r="J2447" s="220" t="n">
        <f aca="false">TRUNC((H2447*G2447),2)</f>
        <v>0.74</v>
      </c>
      <c r="M2447" s="220" t="n">
        <f aca="false">VLOOKUP(B2447,'CMP-SIN-SD-10-2023'!A:D,4,0)</f>
        <v>29.14</v>
      </c>
      <c r="N2447" s="220" t="n">
        <f aca="false">M2447=H2447</f>
        <v>1</v>
      </c>
      <c r="P2447" s="333" t="s">
        <v>2626</v>
      </c>
    </row>
    <row r="2448" customFormat="false" ht="15" hidden="false" customHeight="false" outlineLevel="0" collapsed="false">
      <c r="A2448" s="351" t="str">
        <f aca="false">IF(O2448&lt;&gt;0,O2448,A2447)</f>
        <v>081828/AGETOP</v>
      </c>
      <c r="B2448" s="205" t="n">
        <v>88245</v>
      </c>
      <c r="C2448" s="206" t="s">
        <v>3755</v>
      </c>
      <c r="D2448" s="206" t="s">
        <v>2697</v>
      </c>
      <c r="E2448" s="207" t="s">
        <v>2415</v>
      </c>
      <c r="F2448" s="207" t="s">
        <v>2502</v>
      </c>
      <c r="G2448" s="352" t="n">
        <v>0.0955</v>
      </c>
      <c r="H2448" s="253" t="n">
        <f aca="false">VLOOKUP(B2448,'CMP-SIN-SD-10-2023'!A:D,4,0)</f>
        <v>29.32</v>
      </c>
      <c r="I2448" s="253" t="s">
        <v>2417</v>
      </c>
      <c r="J2448" s="220" t="n">
        <f aca="false">TRUNC((H2448*G2448),2)</f>
        <v>2.8</v>
      </c>
      <c r="M2448" s="220" t="n">
        <f aca="false">VLOOKUP(B2448,'CMP-SIN-SD-10-2023'!A:D,4,0)</f>
        <v>29.32</v>
      </c>
      <c r="N2448" s="220" t="n">
        <f aca="false">M2448=H2448</f>
        <v>1</v>
      </c>
      <c r="P2448" s="333" t="s">
        <v>2626</v>
      </c>
    </row>
    <row r="2449" customFormat="false" ht="30" hidden="false" customHeight="false" outlineLevel="0" collapsed="false">
      <c r="A2449" s="351" t="str">
        <f aca="false">IF(O2449&lt;&gt;0,O2449,A2448)</f>
        <v>081828/AGETOP</v>
      </c>
      <c r="B2449" s="205" t="n">
        <v>88377</v>
      </c>
      <c r="C2449" s="206" t="s">
        <v>3755</v>
      </c>
      <c r="D2449" s="206" t="s">
        <v>2988</v>
      </c>
      <c r="E2449" s="207" t="s">
        <v>2415</v>
      </c>
      <c r="F2449" s="207" t="s">
        <v>2502</v>
      </c>
      <c r="G2449" s="352" t="n">
        <v>0.0125</v>
      </c>
      <c r="H2449" s="253" t="n">
        <f aca="false">VLOOKUP(B2449,'CMP-SIN-SD-10-2023'!A:D,4,0)</f>
        <v>24.34</v>
      </c>
      <c r="I2449" s="253" t="s">
        <v>2417</v>
      </c>
      <c r="J2449" s="220" t="n">
        <f aca="false">TRUNC((H2449*G2449),2)</f>
        <v>0.3</v>
      </c>
      <c r="M2449" s="220" t="n">
        <f aca="false">VLOOKUP(B2449,'CMP-SIN-SD-10-2023'!A:D,4,0)</f>
        <v>24.34</v>
      </c>
      <c r="N2449" s="220" t="n">
        <f aca="false">M2449=H2449</f>
        <v>1</v>
      </c>
      <c r="P2449" s="333" t="s">
        <v>2626</v>
      </c>
    </row>
    <row r="2450" customFormat="false" ht="15" hidden="false" customHeight="false" outlineLevel="0" collapsed="false">
      <c r="A2450" s="351" t="str">
        <f aca="false">IF(O2450&lt;&gt;0,O2450,A2449)</f>
        <v>081828/AGETOP</v>
      </c>
      <c r="B2450" s="205" t="n">
        <v>1334</v>
      </c>
      <c r="C2450" s="206" t="s">
        <v>3755</v>
      </c>
      <c r="D2450" s="206" t="s">
        <v>3353</v>
      </c>
      <c r="E2450" s="207" t="s">
        <v>2415</v>
      </c>
      <c r="F2450" s="207" t="s">
        <v>2625</v>
      </c>
      <c r="G2450" s="352" t="n">
        <v>0.0965</v>
      </c>
      <c r="H2450" s="253" t="n">
        <v>5.5</v>
      </c>
      <c r="I2450" s="253" t="s">
        <v>2417</v>
      </c>
      <c r="J2450" s="220" t="n">
        <f aca="false">TRUNC((H2450*G2450),2)</f>
        <v>0.53</v>
      </c>
      <c r="M2450" s="220" t="e">
        <f aca="false">VLOOKUP(B2450,'CMP-SIN-SD-10-2023'!A:D,4,0)</f>
        <v>#N/A</v>
      </c>
      <c r="N2450" s="220" t="e">
        <f aca="false">M2450=H2450</f>
        <v>#N/A</v>
      </c>
      <c r="P2450" s="333" t="s">
        <v>2626</v>
      </c>
    </row>
    <row r="2451" customFormat="false" ht="15" hidden="false" customHeight="false" outlineLevel="0" collapsed="false">
      <c r="A2451" s="351" t="str">
        <f aca="false">IF(O2451&lt;&gt;0,O2451,A2450)</f>
        <v>081828/AGETOP</v>
      </c>
      <c r="B2451" s="205" t="n">
        <v>104</v>
      </c>
      <c r="C2451" s="206" t="s">
        <v>3755</v>
      </c>
      <c r="D2451" s="206" t="s">
        <v>2973</v>
      </c>
      <c r="E2451" s="207" t="s">
        <v>2415</v>
      </c>
      <c r="F2451" s="207" t="s">
        <v>2974</v>
      </c>
      <c r="G2451" s="352" t="n">
        <v>0.1373</v>
      </c>
      <c r="H2451" s="253" t="n">
        <v>82.85</v>
      </c>
      <c r="I2451" s="253" t="s">
        <v>2417</v>
      </c>
      <c r="J2451" s="220" t="n">
        <f aca="false">TRUNC((H2451*G2451),2)</f>
        <v>11.37</v>
      </c>
      <c r="M2451" s="220" t="e">
        <f aca="false">VLOOKUP(B2451,'CMP-SIN-SD-10-2023'!A:D,4,0)</f>
        <v>#N/A</v>
      </c>
      <c r="N2451" s="220" t="e">
        <f aca="false">M2451=H2451</f>
        <v>#N/A</v>
      </c>
      <c r="P2451" s="333" t="s">
        <v>2626</v>
      </c>
    </row>
    <row r="2452" customFormat="false" ht="15" hidden="false" customHeight="false" outlineLevel="0" collapsed="false">
      <c r="A2452" s="351" t="str">
        <f aca="false">IF(O2452&lt;&gt;0,O2452,A2451)</f>
        <v>081828/AGETOP</v>
      </c>
      <c r="B2452" s="205" t="n">
        <v>1215</v>
      </c>
      <c r="C2452" s="206" t="s">
        <v>3755</v>
      </c>
      <c r="D2452" s="206" t="s">
        <v>2975</v>
      </c>
      <c r="E2452" s="207" t="s">
        <v>2415</v>
      </c>
      <c r="F2452" s="207" t="s">
        <v>2976</v>
      </c>
      <c r="G2452" s="352" t="n">
        <v>22.412</v>
      </c>
      <c r="H2452" s="253" t="n">
        <v>0.39</v>
      </c>
      <c r="I2452" s="253" t="s">
        <v>2417</v>
      </c>
      <c r="J2452" s="220" t="n">
        <f aca="false">TRUNC((H2452*G2452),2)</f>
        <v>8.74</v>
      </c>
      <c r="M2452" s="220" t="e">
        <f aca="false">VLOOKUP(B2452,'INS-SIN-SD-10-2023'!A:D,4,0)</f>
        <v>#N/A</v>
      </c>
      <c r="N2452" s="220" t="e">
        <f aca="false">M2452=H2452</f>
        <v>#N/A</v>
      </c>
      <c r="P2452" s="333" t="s">
        <v>2626</v>
      </c>
    </row>
    <row r="2453" customFormat="false" ht="15" hidden="false" customHeight="false" outlineLevel="0" collapsed="false">
      <c r="A2453" s="351" t="str">
        <f aca="false">IF(O2453&lt;&gt;0,O2453,A2452)</f>
        <v>081828/AGETOP</v>
      </c>
      <c r="B2453" s="205" t="n">
        <v>2023</v>
      </c>
      <c r="C2453" s="206" t="s">
        <v>3755</v>
      </c>
      <c r="D2453" s="206" t="s">
        <v>3239</v>
      </c>
      <c r="E2453" s="207" t="s">
        <v>2415</v>
      </c>
      <c r="F2453" s="207" t="s">
        <v>2949</v>
      </c>
      <c r="G2453" s="352" t="n">
        <v>0.0982</v>
      </c>
      <c r="H2453" s="253" t="n">
        <v>5.63</v>
      </c>
      <c r="I2453" s="253" t="s">
        <v>2417</v>
      </c>
      <c r="J2453" s="220" t="n">
        <f aca="false">TRUNC((H2453*G2453),2)</f>
        <v>0.55</v>
      </c>
      <c r="M2453" s="220" t="e">
        <f aca="false">VLOOKUP(B2453,'INS-SIN-SD-10-2023'!A:D,4,0)</f>
        <v>#N/A</v>
      </c>
      <c r="N2453" s="220" t="e">
        <f aca="false">M2453=H2453</f>
        <v>#N/A</v>
      </c>
      <c r="P2453" s="333" t="s">
        <v>2626</v>
      </c>
    </row>
    <row r="2454" customFormat="false" ht="15" hidden="false" customHeight="false" outlineLevel="0" collapsed="false">
      <c r="A2454" s="351" t="str">
        <f aca="false">IF(O2454&lt;&gt;0,O2454,A2453)</f>
        <v>081828/AGETOP</v>
      </c>
      <c r="B2454" s="205" t="n">
        <v>2386</v>
      </c>
      <c r="C2454" s="206" t="s">
        <v>3755</v>
      </c>
      <c r="D2454" s="206" t="s">
        <v>3240</v>
      </c>
      <c r="E2454" s="207" t="s">
        <v>2415</v>
      </c>
      <c r="F2454" s="207" t="s">
        <v>2974</v>
      </c>
      <c r="G2454" s="352" t="n">
        <v>0.0473</v>
      </c>
      <c r="H2454" s="253" t="n">
        <v>85.36</v>
      </c>
      <c r="I2454" s="253" t="s">
        <v>2417</v>
      </c>
      <c r="J2454" s="220" t="n">
        <f aca="false">TRUNC((H2454*G2454),2)</f>
        <v>4.03</v>
      </c>
      <c r="M2454" s="220" t="e">
        <f aca="false">VLOOKUP(B2454,'CMP-SIN-SD-10-2023'!A:D,4,0)</f>
        <v>#N/A</v>
      </c>
      <c r="N2454" s="220" t="e">
        <f aca="false">M2454=H2454</f>
        <v>#N/A</v>
      </c>
      <c r="P2454" s="333" t="s">
        <v>2626</v>
      </c>
    </row>
    <row r="2455" customFormat="false" ht="15" hidden="false" customHeight="false" outlineLevel="0" collapsed="false">
      <c r="A2455" s="351" t="str">
        <f aca="false">IF(O2455&lt;&gt;0,O2455,A2454)</f>
        <v>081828/AGETOP</v>
      </c>
      <c r="B2455" s="205" t="n">
        <v>1861</v>
      </c>
      <c r="C2455" s="206" t="s">
        <v>3755</v>
      </c>
      <c r="D2455" s="206" t="s">
        <v>3241</v>
      </c>
      <c r="E2455" s="207" t="s">
        <v>2415</v>
      </c>
      <c r="F2455" s="207" t="s">
        <v>2976</v>
      </c>
      <c r="G2455" s="352" t="n">
        <v>0.0048</v>
      </c>
      <c r="H2455" s="253" t="n">
        <v>5.99</v>
      </c>
      <c r="I2455" s="253" t="s">
        <v>2417</v>
      </c>
      <c r="J2455" s="220" t="n">
        <f aca="false">TRUNC((H2455*G2455),2)</f>
        <v>0.02</v>
      </c>
      <c r="M2455" s="220" t="e">
        <f aca="false">VLOOKUP(B2455,'INS-SIN-SD-10-2023'!A:D,4,0)</f>
        <v>#N/A</v>
      </c>
      <c r="N2455" s="220" t="e">
        <f aca="false">M2455=H2455</f>
        <v>#N/A</v>
      </c>
      <c r="P2455" s="333" t="s">
        <v>2626</v>
      </c>
    </row>
    <row r="2456" customFormat="false" ht="15" hidden="false" customHeight="false" outlineLevel="0" collapsed="false">
      <c r="A2456" s="351" t="str">
        <f aca="false">IF(O2456&lt;&gt;0,O2456,A2455)</f>
        <v>081828/AGETOP</v>
      </c>
      <c r="B2456" s="205" t="n">
        <v>102</v>
      </c>
      <c r="C2456" s="206" t="s">
        <v>3755</v>
      </c>
      <c r="D2456" s="206" t="s">
        <v>3243</v>
      </c>
      <c r="E2456" s="207" t="s">
        <v>2415</v>
      </c>
      <c r="F2456" s="207" t="s">
        <v>2976</v>
      </c>
      <c r="G2456" s="352" t="n">
        <v>0.0298</v>
      </c>
      <c r="H2456" s="253" t="n">
        <v>6.75</v>
      </c>
      <c r="I2456" s="253" t="s">
        <v>2417</v>
      </c>
      <c r="J2456" s="220" t="n">
        <f aca="false">TRUNC((H2456*G2456),2)</f>
        <v>0.2</v>
      </c>
      <c r="M2456" s="220" t="e">
        <f aca="false">VLOOKUP(B2456,'CMP-SIN-SD-10-2023'!A:D,4,0)</f>
        <v>#N/A</v>
      </c>
      <c r="N2456" s="220" t="e">
        <f aca="false">M2456=H2456</f>
        <v>#N/A</v>
      </c>
      <c r="P2456" s="333" t="s">
        <v>2626</v>
      </c>
    </row>
    <row r="2457" customFormat="false" ht="15" hidden="false" customHeight="false" outlineLevel="0" collapsed="false">
      <c r="A2457" s="351" t="str">
        <f aca="false">IF(O2457&lt;&gt;0,O2457,A2456)</f>
        <v>081828/AGETOP</v>
      </c>
      <c r="B2457" s="205" t="n">
        <v>1221</v>
      </c>
      <c r="C2457" s="206" t="s">
        <v>3755</v>
      </c>
      <c r="D2457" s="206" t="s">
        <v>3244</v>
      </c>
      <c r="E2457" s="207" t="s">
        <v>2415</v>
      </c>
      <c r="F2457" s="207" t="s">
        <v>2976</v>
      </c>
      <c r="G2457" s="352" t="n">
        <v>20.5514</v>
      </c>
      <c r="H2457" s="253" t="n">
        <v>0.54</v>
      </c>
      <c r="I2457" s="253" t="s">
        <v>2417</v>
      </c>
      <c r="J2457" s="220" t="n">
        <f aca="false">TRUNC((H2457*G2457),2)</f>
        <v>11.09</v>
      </c>
      <c r="M2457" s="220" t="e">
        <f aca="false">VLOOKUP(B2457,'INS-SIN-SD-10-2023'!A:D,4,0)</f>
        <v>#N/A</v>
      </c>
      <c r="N2457" s="220" t="e">
        <f aca="false">M2457=H2457</f>
        <v>#N/A</v>
      </c>
      <c r="P2457" s="333" t="s">
        <v>2626</v>
      </c>
    </row>
    <row r="2458" customFormat="false" ht="15" hidden="false" customHeight="false" outlineLevel="0" collapsed="false">
      <c r="A2458" s="351" t="str">
        <f aca="false">IF(O2458&lt;&gt;0,O2458,A2457)</f>
        <v>081828/AGETOP</v>
      </c>
      <c r="B2458" s="205" t="n">
        <v>1672</v>
      </c>
      <c r="C2458" s="206" t="s">
        <v>3755</v>
      </c>
      <c r="D2458" s="206" t="s">
        <v>3355</v>
      </c>
      <c r="E2458" s="207" t="s">
        <v>2415</v>
      </c>
      <c r="F2458" s="207" t="s">
        <v>2625</v>
      </c>
      <c r="G2458" s="352" t="n">
        <v>0.1257</v>
      </c>
      <c r="H2458" s="253" t="n">
        <v>2.12</v>
      </c>
      <c r="I2458" s="253" t="s">
        <v>2417</v>
      </c>
      <c r="J2458" s="220" t="n">
        <f aca="false">TRUNC((H2458*G2458),2)</f>
        <v>0.26</v>
      </c>
      <c r="M2458" s="220" t="e">
        <f aca="false">VLOOKUP(B2458,'INS-SIN-SD-10-2023'!A:D,4,0)</f>
        <v>#N/A</v>
      </c>
      <c r="N2458" s="220" t="e">
        <f aca="false">M2458=H2458</f>
        <v>#N/A</v>
      </c>
      <c r="P2458" s="333" t="s">
        <v>2626</v>
      </c>
    </row>
    <row r="2459" customFormat="false" ht="15" hidden="false" customHeight="false" outlineLevel="0" collapsed="false">
      <c r="A2459" s="351" t="str">
        <f aca="false">IF(O2459&lt;&gt;0,O2459,A2458)</f>
        <v>081828/AGETOP</v>
      </c>
      <c r="B2459" s="205" t="n">
        <v>1973</v>
      </c>
      <c r="C2459" s="206" t="s">
        <v>3755</v>
      </c>
      <c r="D2459" s="206" t="s">
        <v>3756</v>
      </c>
      <c r="E2459" s="207" t="s">
        <v>2415</v>
      </c>
      <c r="F2459" s="207" t="s">
        <v>2976</v>
      </c>
      <c r="G2459" s="352" t="n">
        <v>0.8965</v>
      </c>
      <c r="H2459" s="253" t="n">
        <v>3.67</v>
      </c>
      <c r="I2459" s="253" t="s">
        <v>2417</v>
      </c>
      <c r="J2459" s="220" t="n">
        <f aca="false">TRUNC((H2459*G2459),2)</f>
        <v>3.29</v>
      </c>
      <c r="M2459" s="220" t="e">
        <f aca="false">VLOOKUP(B2459,'INS-SIN-SD-10-2023'!A:D,4,0)</f>
        <v>#N/A</v>
      </c>
      <c r="N2459" s="220" t="e">
        <f aca="false">M2459=H2459</f>
        <v>#N/A</v>
      </c>
      <c r="P2459" s="333" t="s">
        <v>2626</v>
      </c>
    </row>
    <row r="2460" customFormat="false" ht="15" hidden="false" customHeight="false" outlineLevel="0" collapsed="false">
      <c r="A2460" s="351" t="str">
        <f aca="false">IF(O2460&lt;&gt;0,O2460,A2459)</f>
        <v>081828/AGETOP</v>
      </c>
      <c r="B2460" s="205" t="n">
        <v>2033</v>
      </c>
      <c r="C2460" s="206" t="s">
        <v>3755</v>
      </c>
      <c r="D2460" s="206" t="s">
        <v>3757</v>
      </c>
      <c r="E2460" s="207" t="s">
        <v>2415</v>
      </c>
      <c r="F2460" s="207" t="s">
        <v>2625</v>
      </c>
      <c r="G2460" s="352" t="n">
        <v>201.6</v>
      </c>
      <c r="H2460" s="253" t="n">
        <v>0.3</v>
      </c>
      <c r="I2460" s="253" t="s">
        <v>2417</v>
      </c>
      <c r="J2460" s="220" t="n">
        <f aca="false">TRUNC((H2460*G2460),2)</f>
        <v>60.48</v>
      </c>
      <c r="M2460" s="220" t="e">
        <f aca="false">VLOOKUP(B2460,'INS-SIN-SD-10-2023'!A:D,4,0)</f>
        <v>#N/A</v>
      </c>
      <c r="N2460" s="220" t="e">
        <f aca="false">M2460=H2460</f>
        <v>#N/A</v>
      </c>
      <c r="P2460" s="333" t="s">
        <v>2626</v>
      </c>
    </row>
    <row r="2461" customFormat="false" ht="15" hidden="false" customHeight="false" outlineLevel="0" collapsed="false">
      <c r="A2461" s="351" t="str">
        <f aca="false">IF(O2461&lt;&gt;0,O2461,A2460)</f>
        <v>081828/AGETOP</v>
      </c>
      <c r="B2461" s="205" t="n">
        <v>2448</v>
      </c>
      <c r="C2461" s="206" t="s">
        <v>3755</v>
      </c>
      <c r="D2461" s="206" t="s">
        <v>3245</v>
      </c>
      <c r="E2461" s="207" t="s">
        <v>2415</v>
      </c>
      <c r="F2461" s="207" t="s">
        <v>2976</v>
      </c>
      <c r="G2461" s="352" t="n">
        <v>1.5157</v>
      </c>
      <c r="H2461" s="253" t="n">
        <v>4.45</v>
      </c>
      <c r="I2461" s="253" t="s">
        <v>2417</v>
      </c>
      <c r="J2461" s="220" t="n">
        <f aca="false">TRUNC((H2461*G2461),2)</f>
        <v>6.74</v>
      </c>
      <c r="M2461" s="220" t="e">
        <f aca="false">VLOOKUP(B2461,'INS-SIN-SD-10-2023'!A:D,4,0)</f>
        <v>#N/A</v>
      </c>
      <c r="N2461" s="220" t="e">
        <f aca="false">M2461=H2461</f>
        <v>#N/A</v>
      </c>
      <c r="P2461" s="333" t="s">
        <v>2626</v>
      </c>
    </row>
    <row r="2462" customFormat="false" ht="15" hidden="false" customHeight="false" outlineLevel="0" collapsed="false">
      <c r="A2462" s="351" t="str">
        <f aca="false">IF(O2462&lt;&gt;0,O2462,A2461)</f>
        <v>081828/AGETOP</v>
      </c>
      <c r="B2462" s="205" t="n">
        <v>2804</v>
      </c>
      <c r="C2462" s="206" t="s">
        <v>3755</v>
      </c>
      <c r="D2462" s="206" t="s">
        <v>3246</v>
      </c>
      <c r="E2462" s="207" t="s">
        <v>2415</v>
      </c>
      <c r="F2462" s="207" t="s">
        <v>2974</v>
      </c>
      <c r="G2462" s="352" t="n">
        <v>0.0157</v>
      </c>
      <c r="H2462" s="253" t="n">
        <v>90</v>
      </c>
      <c r="I2462" s="253" t="s">
        <v>2417</v>
      </c>
      <c r="J2462" s="220" t="n">
        <f aca="false">TRUNC((H2462*G2462),2)</f>
        <v>1.41</v>
      </c>
      <c r="M2462" s="220" t="e">
        <f aca="false">VLOOKUP(B2462,'INS-SIN-SD-10-2023'!A:D,4,0)</f>
        <v>#N/A</v>
      </c>
      <c r="N2462" s="220" t="e">
        <f aca="false">M2462=H2462</f>
        <v>#N/A</v>
      </c>
      <c r="P2462" s="333" t="s">
        <v>2626</v>
      </c>
    </row>
    <row r="2463" customFormat="false" ht="15" hidden="false" customHeight="false" outlineLevel="0" collapsed="false">
      <c r="A2463" s="351" t="str">
        <f aca="false">IF(O2463&lt;&gt;0,O2463,A2462)</f>
        <v>081828/AGETOP</v>
      </c>
      <c r="B2463" s="205" t="n">
        <v>2497</v>
      </c>
      <c r="C2463" s="206" t="s">
        <v>3755</v>
      </c>
      <c r="D2463" s="206" t="s">
        <v>3247</v>
      </c>
      <c r="E2463" s="207" t="s">
        <v>2415</v>
      </c>
      <c r="F2463" s="207" t="s">
        <v>2974</v>
      </c>
      <c r="G2463" s="352" t="n">
        <v>0.0122</v>
      </c>
      <c r="H2463" s="253" t="n">
        <v>74.9</v>
      </c>
      <c r="I2463" s="253" t="s">
        <v>2417</v>
      </c>
      <c r="J2463" s="220" t="n">
        <f aca="false">TRUNC((H2463*G2463),2)</f>
        <v>0.91</v>
      </c>
      <c r="M2463" s="220" t="e">
        <f aca="false">VLOOKUP(B2463,'INS-SIN-SD-10-2023'!A:D,4,0)</f>
        <v>#N/A</v>
      </c>
      <c r="N2463" s="220" t="e">
        <f aca="false">M2463=H2463</f>
        <v>#N/A</v>
      </c>
      <c r="P2463" s="333" t="s">
        <v>2626</v>
      </c>
    </row>
    <row r="2464" customFormat="false" ht="15" hidden="false" customHeight="false" outlineLevel="0" collapsed="false">
      <c r="A2464" s="351" t="str">
        <f aca="false">IF(O2464&lt;&gt;0,O2464,A2463)</f>
        <v>081828/AGETOP</v>
      </c>
      <c r="B2464" s="205" t="n">
        <v>2387</v>
      </c>
      <c r="C2464" s="206" t="s">
        <v>3755</v>
      </c>
      <c r="D2464" s="206" t="s">
        <v>3758</v>
      </c>
      <c r="E2464" s="207" t="s">
        <v>2415</v>
      </c>
      <c r="F2464" s="207" t="s">
        <v>2974</v>
      </c>
      <c r="G2464" s="352" t="n">
        <v>0.0432</v>
      </c>
      <c r="H2464" s="253" t="n">
        <v>90.36</v>
      </c>
      <c r="I2464" s="253" t="s">
        <v>2417</v>
      </c>
      <c r="J2464" s="220" t="n">
        <f aca="false">TRUNC((H2464*G2464),2)</f>
        <v>3.9</v>
      </c>
      <c r="M2464" s="220" t="e">
        <f aca="false">VLOOKUP(B2464,'INS-SIN-SD-10-2023'!A:D,4,0)</f>
        <v>#N/A</v>
      </c>
      <c r="N2464" s="220" t="e">
        <f aca="false">M2464=H2464</f>
        <v>#N/A</v>
      </c>
      <c r="P2464" s="333" t="s">
        <v>2626</v>
      </c>
    </row>
    <row r="2465" customFormat="false" ht="15" hidden="false" customHeight="false" outlineLevel="0" collapsed="false">
      <c r="A2465" s="351" t="str">
        <f aca="false">IF(O2465&lt;&gt;0,O2465,A2464)</f>
        <v>081828/AGETOP</v>
      </c>
      <c r="B2465" s="205" t="n">
        <v>1696</v>
      </c>
      <c r="C2465" s="206" t="s">
        <v>3755</v>
      </c>
      <c r="D2465" s="206" t="s">
        <v>3759</v>
      </c>
      <c r="E2465" s="207" t="s">
        <v>2415</v>
      </c>
      <c r="F2465" s="207" t="s">
        <v>2978</v>
      </c>
      <c r="G2465" s="352" t="n">
        <v>0.0832</v>
      </c>
      <c r="H2465" s="253" t="n">
        <v>15.7</v>
      </c>
      <c r="I2465" s="253" t="s">
        <v>2417</v>
      </c>
      <c r="J2465" s="220" t="n">
        <f aca="false">TRUNC((H2465*G2465),2)</f>
        <v>1.3</v>
      </c>
      <c r="M2465" s="220" t="e">
        <f aca="false">VLOOKUP(B2465,'INS-SIN-SD-10-2023'!A:D,4,0)</f>
        <v>#N/A</v>
      </c>
      <c r="N2465" s="220" t="e">
        <f aca="false">M2465=H2465</f>
        <v>#N/A</v>
      </c>
      <c r="P2465" s="333" t="s">
        <v>2626</v>
      </c>
    </row>
    <row r="2466" customFormat="false" ht="15" hidden="false" customHeight="false" outlineLevel="0" collapsed="false">
      <c r="A2466" s="351" t="str">
        <f aca="false">IF(O2466&lt;&gt;0,O2466,A2465)</f>
        <v>081828/AGETOP</v>
      </c>
      <c r="B2466" s="205" t="n">
        <v>1264</v>
      </c>
      <c r="C2466" s="206" t="s">
        <v>3755</v>
      </c>
      <c r="D2466" s="206" t="s">
        <v>3356</v>
      </c>
      <c r="E2466" s="207" t="s">
        <v>2415</v>
      </c>
      <c r="F2466" s="207" t="s">
        <v>2625</v>
      </c>
      <c r="G2466" s="352" t="n">
        <v>0.0251</v>
      </c>
      <c r="H2466" s="253" t="n">
        <v>7</v>
      </c>
      <c r="I2466" s="253" t="s">
        <v>2417</v>
      </c>
      <c r="J2466" s="220" t="n">
        <f aca="false">TRUNC((H2466*G2466),2)</f>
        <v>0.17</v>
      </c>
      <c r="M2466" s="220" t="e">
        <f aca="false">VLOOKUP(B2466,'INS-SIN-SD-10-2023'!A:D,4,0)</f>
        <v>#N/A</v>
      </c>
      <c r="N2466" s="220" t="e">
        <f aca="false">M2466=H2466</f>
        <v>#N/A</v>
      </c>
      <c r="P2466" s="333" t="s">
        <v>2626</v>
      </c>
    </row>
    <row r="2467" customFormat="false" ht="15" hidden="false" customHeight="false" outlineLevel="0" collapsed="false">
      <c r="A2467" s="351" t="str">
        <f aca="false">IF(O2467&lt;&gt;0,O2467,A2466)</f>
        <v>081828/AGETOP</v>
      </c>
      <c r="B2467" s="205" t="n">
        <v>2423</v>
      </c>
      <c r="C2467" s="206" t="s">
        <v>3755</v>
      </c>
      <c r="D2467" s="206" t="s">
        <v>3760</v>
      </c>
      <c r="E2467" s="207" t="s">
        <v>2415</v>
      </c>
      <c r="F2467" s="207" t="s">
        <v>2976</v>
      </c>
      <c r="G2467" s="352" t="n">
        <v>3.1721</v>
      </c>
      <c r="H2467" s="253" t="n">
        <v>4.87</v>
      </c>
      <c r="I2467" s="253" t="s">
        <v>2417</v>
      </c>
      <c r="J2467" s="220" t="n">
        <f aca="false">TRUNC((H2467*G2467),2)</f>
        <v>15.44</v>
      </c>
      <c r="M2467" s="220" t="e">
        <f aca="false">VLOOKUP(B2467,'INS-SIN-SD-10-2023'!A:D,4,0)</f>
        <v>#N/A</v>
      </c>
      <c r="N2467" s="220" t="e">
        <f aca="false">M2467=H2467</f>
        <v>#N/A</v>
      </c>
      <c r="P2467" s="333" t="s">
        <v>2626</v>
      </c>
    </row>
    <row r="2468" customFormat="false" ht="15" hidden="false" customHeight="false" outlineLevel="0" collapsed="false">
      <c r="A2468" s="351" t="str">
        <f aca="false">IF(O2468&lt;&gt;0,O2468,A2467)</f>
        <v>081828/AGETOP</v>
      </c>
      <c r="B2468" s="205" t="n">
        <v>2470</v>
      </c>
      <c r="C2468" s="206" t="s">
        <v>3755</v>
      </c>
      <c r="D2468" s="206" t="s">
        <v>3761</v>
      </c>
      <c r="E2468" s="207" t="s">
        <v>2415</v>
      </c>
      <c r="F2468" s="207" t="s">
        <v>2976</v>
      </c>
      <c r="G2468" s="352" t="n">
        <v>3.3449</v>
      </c>
      <c r="H2468" s="253" t="n">
        <v>4.39</v>
      </c>
      <c r="I2468" s="253" t="s">
        <v>2417</v>
      </c>
      <c r="J2468" s="220" t="n">
        <f aca="false">TRUNC((H2468*G2468),2)</f>
        <v>14.68</v>
      </c>
      <c r="M2468" s="220" t="e">
        <f aca="false">VLOOKUP(B2468,'INS-SIN-SD-10-2023'!A:D,4,0)</f>
        <v>#N/A</v>
      </c>
      <c r="N2468" s="220" t="e">
        <f aca="false">M2468=H2468</f>
        <v>#N/A</v>
      </c>
      <c r="P2468" s="333" t="s">
        <v>2626</v>
      </c>
    </row>
    <row r="2469" customFormat="false" ht="15" hidden="false" customHeight="false" outlineLevel="0" collapsed="false">
      <c r="A2469" s="351" t="str">
        <f aca="false">IF(O2469&lt;&gt;0,O2469,A2468)</f>
        <v>081828/AGETOP</v>
      </c>
      <c r="B2469" s="205" t="n">
        <v>2246</v>
      </c>
      <c r="C2469" s="206" t="s">
        <v>3755</v>
      </c>
      <c r="D2469" s="206" t="s">
        <v>3358</v>
      </c>
      <c r="E2469" s="207" t="s">
        <v>2415</v>
      </c>
      <c r="F2469" s="207" t="s">
        <v>2976</v>
      </c>
      <c r="G2469" s="352" t="n">
        <v>0.0752</v>
      </c>
      <c r="H2469" s="253" t="n">
        <v>8.7</v>
      </c>
      <c r="I2469" s="253" t="s">
        <v>2417</v>
      </c>
      <c r="J2469" s="220" t="n">
        <f aca="false">TRUNC((H2469*G2469),2)</f>
        <v>0.65</v>
      </c>
      <c r="M2469" s="220" t="e">
        <f aca="false">VLOOKUP(B2469,'INS-SIN-SD-10-2023'!A:D,4,0)</f>
        <v>#N/A</v>
      </c>
      <c r="N2469" s="220" t="e">
        <f aca="false">M2469=H2469</f>
        <v>#N/A</v>
      </c>
      <c r="P2469" s="333" t="s">
        <v>2626</v>
      </c>
    </row>
    <row r="2470" customFormat="false" ht="15" hidden="false" customHeight="false" outlineLevel="0" collapsed="false">
      <c r="A2470" s="351" t="str">
        <f aca="false">IF(O2470&lt;&gt;0,O2470,A2469)</f>
        <v>081828/AGETOP</v>
      </c>
      <c r="B2470" s="205" t="n">
        <v>2417</v>
      </c>
      <c r="C2470" s="206" t="s">
        <v>3755</v>
      </c>
      <c r="D2470" s="206" t="s">
        <v>3360</v>
      </c>
      <c r="E2470" s="207" t="s">
        <v>2415</v>
      </c>
      <c r="F2470" s="207" t="s">
        <v>2976</v>
      </c>
      <c r="G2470" s="352" t="n">
        <v>0.1006</v>
      </c>
      <c r="H2470" s="253" t="n">
        <v>10.58</v>
      </c>
      <c r="I2470" s="253" t="s">
        <v>2417</v>
      </c>
      <c r="J2470" s="220" t="n">
        <f aca="false">TRUNC((H2470*G2470),2)</f>
        <v>1.06</v>
      </c>
      <c r="M2470" s="220" t="e">
        <f aca="false">VLOOKUP(B2470,'INS-SIN-SD-10-2023'!A:D,4,0)</f>
        <v>#N/A</v>
      </c>
      <c r="N2470" s="220" t="e">
        <f aca="false">M2470=H2470</f>
        <v>#N/A</v>
      </c>
      <c r="P2470" s="333" t="s">
        <v>2626</v>
      </c>
    </row>
    <row r="2471" customFormat="false" ht="15" hidden="false" customHeight="false" outlineLevel="0" collapsed="false">
      <c r="A2471" s="351" t="str">
        <f aca="false">IF(O2471&lt;&gt;0,O2471,A2470)</f>
        <v>081828/AGETOP</v>
      </c>
      <c r="B2471" s="205" t="n">
        <v>2217</v>
      </c>
      <c r="C2471" s="206" t="s">
        <v>3755</v>
      </c>
      <c r="D2471" s="206" t="s">
        <v>3762</v>
      </c>
      <c r="E2471" s="207" t="s">
        <v>2415</v>
      </c>
      <c r="F2471" s="207" t="s">
        <v>2976</v>
      </c>
      <c r="G2471" s="352" t="n">
        <v>9.066</v>
      </c>
      <c r="H2471" s="253" t="n">
        <v>5.24</v>
      </c>
      <c r="I2471" s="253" t="s">
        <v>2417</v>
      </c>
      <c r="J2471" s="220" t="n">
        <f aca="false">TRUNC((H2471*G2471),2)</f>
        <v>47.5</v>
      </c>
      <c r="M2471" s="220" t="e">
        <f aca="false">VLOOKUP(B2471,'INS-SIN-SD-10-2023'!A:D,4,0)</f>
        <v>#N/A</v>
      </c>
      <c r="N2471" s="220" t="e">
        <f aca="false">M2471=H2471</f>
        <v>#N/A</v>
      </c>
      <c r="P2471" s="333" t="s">
        <v>2626</v>
      </c>
    </row>
    <row r="2472" customFormat="false" ht="15" hidden="false" customHeight="false" outlineLevel="0" collapsed="false">
      <c r="A2472" s="351" t="str">
        <f aca="false">IF(O2472&lt;&gt;0,O2472,A2471)</f>
        <v>081828/AGETOP</v>
      </c>
      <c r="B2472" s="205" t="n">
        <v>2884</v>
      </c>
      <c r="C2472" s="206" t="s">
        <v>3755</v>
      </c>
      <c r="D2472" s="206" t="s">
        <v>3361</v>
      </c>
      <c r="E2472" s="207" t="s">
        <v>2415</v>
      </c>
      <c r="F2472" s="207" t="s">
        <v>2625</v>
      </c>
      <c r="G2472" s="352" t="n">
        <v>1</v>
      </c>
      <c r="H2472" s="253" t="n">
        <v>32.13</v>
      </c>
      <c r="I2472" s="253" t="s">
        <v>2417</v>
      </c>
      <c r="J2472" s="220" t="n">
        <f aca="false">TRUNC((H2472*G2472),2)</f>
        <v>32.13</v>
      </c>
      <c r="M2472" s="220" t="e">
        <f aca="false">VLOOKUP(B2472,'INS-SIN-SD-10-2023'!A:D,4,0)</f>
        <v>#N/A</v>
      </c>
      <c r="N2472" s="220" t="e">
        <f aca="false">M2472=H2472</f>
        <v>#N/A</v>
      </c>
      <c r="P2472" s="333" t="s">
        <v>2626</v>
      </c>
    </row>
    <row r="2473" customFormat="false" ht="60" hidden="false" customHeight="false" outlineLevel="0" collapsed="false">
      <c r="A2473" s="353" t="n">
        <v>97994</v>
      </c>
      <c r="B2473" s="354" t="s">
        <v>2411</v>
      </c>
      <c r="C2473" s="355" t="s">
        <v>3763</v>
      </c>
      <c r="D2473" s="355" t="s">
        <v>3764</v>
      </c>
      <c r="E2473" s="356" t="s">
        <v>2430</v>
      </c>
      <c r="F2473" s="356" t="s">
        <v>2415</v>
      </c>
      <c r="G2473" s="357" t="s">
        <v>2416</v>
      </c>
      <c r="H2473" s="358" t="s">
        <v>2417</v>
      </c>
      <c r="I2473" s="350" t="n">
        <f aca="false">SUMIF(A:A,A2473,J:J)</f>
        <v>2898.86</v>
      </c>
      <c r="K2473" s="220" t="n">
        <f aca="false">VLOOKUP(A2473,'CMP-SIN-SD-10-2023'!A:D,4,0)</f>
        <v>2898.86</v>
      </c>
      <c r="L2473" s="220" t="n">
        <f aca="false">K2473=I2473</f>
        <v>1</v>
      </c>
      <c r="P2473" s="333" t="s">
        <v>2418</v>
      </c>
    </row>
    <row r="2474" customFormat="false" ht="30" hidden="false" customHeight="false" outlineLevel="0" collapsed="false">
      <c r="A2474" s="351" t="n">
        <f aca="false">IF(O2474&lt;&gt;0,O2474,A2473)</f>
        <v>97994</v>
      </c>
      <c r="B2474" s="205" t="n">
        <v>89996</v>
      </c>
      <c r="C2474" s="206" t="s">
        <v>3764</v>
      </c>
      <c r="D2474" s="206" t="s">
        <v>3765</v>
      </c>
      <c r="E2474" s="207" t="s">
        <v>2415</v>
      </c>
      <c r="F2474" s="207" t="s">
        <v>2515</v>
      </c>
      <c r="G2474" s="352" t="n">
        <v>1.9744</v>
      </c>
      <c r="H2474" s="253" t="n">
        <f aca="false">VLOOKUP(B2474,'CMP-SIN-SD-10-2023'!A:D,4,0)</f>
        <v>12.05</v>
      </c>
      <c r="I2474" s="253" t="s">
        <v>2417</v>
      </c>
      <c r="J2474" s="220" t="n">
        <f aca="false">TRUNC((H2474*G2474),2)</f>
        <v>23.79</v>
      </c>
      <c r="M2474" s="220" t="n">
        <f aca="false">VLOOKUP(B2474,'CMP-SIN-SD-10-2023'!A:D,4,0)</f>
        <v>12.05</v>
      </c>
      <c r="N2474" s="220" t="n">
        <f aca="false">M2474=H2474</f>
        <v>1</v>
      </c>
      <c r="P2474" s="333" t="s">
        <v>2418</v>
      </c>
    </row>
    <row r="2475" customFormat="false" ht="30" hidden="false" customHeight="false" outlineLevel="0" collapsed="false">
      <c r="A2475" s="351" t="n">
        <f aca="false">IF(O2475&lt;&gt;0,O2475,A2474)</f>
        <v>97994</v>
      </c>
      <c r="B2475" s="205" t="n">
        <v>89998</v>
      </c>
      <c r="C2475" s="206" t="s">
        <v>3764</v>
      </c>
      <c r="D2475" s="206" t="s">
        <v>3766</v>
      </c>
      <c r="E2475" s="207" t="s">
        <v>2415</v>
      </c>
      <c r="F2475" s="207" t="s">
        <v>2515</v>
      </c>
      <c r="G2475" s="352" t="n">
        <v>2.9616</v>
      </c>
      <c r="H2475" s="253" t="n">
        <f aca="false">VLOOKUP(B2475,'CMP-SIN-SD-10-2023'!A:D,4,0)</f>
        <v>11.48</v>
      </c>
      <c r="I2475" s="253" t="s">
        <v>2417</v>
      </c>
      <c r="J2475" s="220" t="n">
        <f aca="false">TRUNC((H2475*G2475),2)</f>
        <v>33.99</v>
      </c>
      <c r="M2475" s="220" t="n">
        <f aca="false">VLOOKUP(B2475,'CMP-SIN-SD-10-2023'!A:D,4,0)</f>
        <v>11.48</v>
      </c>
      <c r="N2475" s="220" t="n">
        <f aca="false">M2475=H2475</f>
        <v>1</v>
      </c>
      <c r="P2475" s="333" t="s">
        <v>2418</v>
      </c>
    </row>
    <row r="2476" customFormat="false" ht="30" hidden="false" customHeight="false" outlineLevel="0" collapsed="false">
      <c r="A2476" s="351" t="n">
        <f aca="false">IF(O2476&lt;&gt;0,O2476,A2475)</f>
        <v>97994</v>
      </c>
      <c r="B2476" s="205" t="n">
        <v>89993</v>
      </c>
      <c r="C2476" s="206" t="s">
        <v>3764</v>
      </c>
      <c r="D2476" s="206" t="s">
        <v>3767</v>
      </c>
      <c r="E2476" s="207" t="s">
        <v>2415</v>
      </c>
      <c r="F2476" s="207" t="s">
        <v>2438</v>
      </c>
      <c r="G2476" s="352" t="n">
        <v>0.0598</v>
      </c>
      <c r="H2476" s="253" t="n">
        <f aca="false">VLOOKUP(B2476,'CMP-SIN-SD-10-2023'!A:D,4,0)</f>
        <v>1139.48</v>
      </c>
      <c r="I2476" s="253" t="s">
        <v>2417</v>
      </c>
      <c r="J2476" s="220" t="n">
        <f aca="false">TRUNC((H2476*G2476),2)</f>
        <v>68.14</v>
      </c>
      <c r="M2476" s="220" t="n">
        <f aca="false">VLOOKUP(B2476,'CMP-SIN-SD-10-2023'!A:D,4,0)</f>
        <v>1139.48</v>
      </c>
      <c r="N2476" s="220" t="n">
        <f aca="false">M2476=H2476</f>
        <v>1</v>
      </c>
      <c r="P2476" s="333" t="s">
        <v>2418</v>
      </c>
    </row>
    <row r="2477" customFormat="false" ht="30" hidden="false" customHeight="false" outlineLevel="0" collapsed="false">
      <c r="A2477" s="351" t="n">
        <f aca="false">IF(O2477&lt;&gt;0,O2477,A2476)</f>
        <v>97994</v>
      </c>
      <c r="B2477" s="205" t="n">
        <v>89995</v>
      </c>
      <c r="C2477" s="206" t="s">
        <v>3764</v>
      </c>
      <c r="D2477" s="206" t="s">
        <v>3768</v>
      </c>
      <c r="E2477" s="207" t="s">
        <v>2415</v>
      </c>
      <c r="F2477" s="207" t="s">
        <v>2438</v>
      </c>
      <c r="G2477" s="352" t="n">
        <v>0.0738</v>
      </c>
      <c r="H2477" s="253" t="n">
        <f aca="false">VLOOKUP(B2477,'CMP-SIN-SD-10-2023'!A:D,4,0)</f>
        <v>1100.53</v>
      </c>
      <c r="I2477" s="253" t="s">
        <v>2417</v>
      </c>
      <c r="J2477" s="220" t="n">
        <f aca="false">TRUNC((H2477*G2477),2)</f>
        <v>81.21</v>
      </c>
      <c r="M2477" s="220" t="n">
        <f aca="false">VLOOKUP(B2477,'CMP-SIN-SD-10-2023'!A:D,4,0)</f>
        <v>1100.53</v>
      </c>
      <c r="N2477" s="220" t="n">
        <f aca="false">M2477=H2477</f>
        <v>1</v>
      </c>
      <c r="P2477" s="333" t="s">
        <v>2418</v>
      </c>
    </row>
    <row r="2478" customFormat="false" ht="45" hidden="false" customHeight="false" outlineLevel="0" collapsed="false">
      <c r="A2478" s="351" t="n">
        <f aca="false">IF(O2478&lt;&gt;0,O2478,A2477)</f>
        <v>97994</v>
      </c>
      <c r="B2478" s="205" t="n">
        <v>92767</v>
      </c>
      <c r="C2478" s="206" t="s">
        <v>3764</v>
      </c>
      <c r="D2478" s="206" t="s">
        <v>3769</v>
      </c>
      <c r="E2478" s="207" t="s">
        <v>2415</v>
      </c>
      <c r="F2478" s="207" t="s">
        <v>2515</v>
      </c>
      <c r="G2478" s="352" t="n">
        <v>12.6004</v>
      </c>
      <c r="H2478" s="253" t="n">
        <f aca="false">VLOOKUP(B2478,'CMP-SIN-SD-10-2023'!A:D,4,0)</f>
        <v>17</v>
      </c>
      <c r="I2478" s="253" t="s">
        <v>2417</v>
      </c>
      <c r="J2478" s="220" t="n">
        <f aca="false">TRUNC((H2478*G2478),2)</f>
        <v>214.2</v>
      </c>
      <c r="M2478" s="220" t="n">
        <f aca="false">VLOOKUP(B2478,'CMP-SIN-SD-10-2023'!A:D,4,0)</f>
        <v>17</v>
      </c>
      <c r="N2478" s="220" t="n">
        <f aca="false">M2478=H2478</f>
        <v>1</v>
      </c>
      <c r="P2478" s="333" t="s">
        <v>2418</v>
      </c>
    </row>
    <row r="2479" customFormat="false" ht="45" hidden="false" customHeight="false" outlineLevel="0" collapsed="false">
      <c r="A2479" s="351" t="n">
        <f aca="false">IF(O2479&lt;&gt;0,O2479,A2478)</f>
        <v>97994</v>
      </c>
      <c r="B2479" s="205" t="n">
        <v>94970</v>
      </c>
      <c r="C2479" s="206" t="s">
        <v>3764</v>
      </c>
      <c r="D2479" s="206" t="s">
        <v>3745</v>
      </c>
      <c r="E2479" s="207" t="s">
        <v>2415</v>
      </c>
      <c r="F2479" s="207" t="s">
        <v>2438</v>
      </c>
      <c r="G2479" s="352" t="n">
        <v>0.4747</v>
      </c>
      <c r="H2479" s="253" t="n">
        <f aca="false">VLOOKUP(B2479,'CMP-SIN-SD-10-2023'!A:D,4,0)</f>
        <v>552.27</v>
      </c>
      <c r="I2479" s="253" t="s">
        <v>2417</v>
      </c>
      <c r="J2479" s="220" t="n">
        <f aca="false">TRUNC((H2479*G2479),2)</f>
        <v>262.16</v>
      </c>
      <c r="M2479" s="220" t="n">
        <f aca="false">VLOOKUP(B2479,'CMP-SIN-SD-10-2023'!A:D,4,0)</f>
        <v>552.27</v>
      </c>
      <c r="N2479" s="220" t="n">
        <f aca="false">M2479=H2479</f>
        <v>1</v>
      </c>
      <c r="P2479" s="333" t="s">
        <v>2418</v>
      </c>
    </row>
    <row r="2480" customFormat="false" ht="45" hidden="false" customHeight="false" outlineLevel="0" collapsed="false">
      <c r="A2480" s="351" t="n">
        <f aca="false">IF(O2480&lt;&gt;0,O2480,A2479)</f>
        <v>97994</v>
      </c>
      <c r="B2480" s="205" t="n">
        <v>97736</v>
      </c>
      <c r="C2480" s="206" t="s">
        <v>3764</v>
      </c>
      <c r="D2480" s="206" t="s">
        <v>3770</v>
      </c>
      <c r="E2480" s="207" t="s">
        <v>2415</v>
      </c>
      <c r="F2480" s="207" t="s">
        <v>2438</v>
      </c>
      <c r="G2480" s="352" t="n">
        <v>0.2516</v>
      </c>
      <c r="H2480" s="253" t="n">
        <f aca="false">VLOOKUP(B2480,'CMP-SIN-SD-10-2023'!A:D,4,0)</f>
        <v>1652.58</v>
      </c>
      <c r="I2480" s="253" t="s">
        <v>2417</v>
      </c>
      <c r="J2480" s="220" t="n">
        <f aca="false">TRUNC((H2480*G2480),2)</f>
        <v>415.78</v>
      </c>
      <c r="M2480" s="220" t="n">
        <f aca="false">VLOOKUP(B2480,'CMP-SIN-SD-10-2023'!A:D,4,0)</f>
        <v>1652.58</v>
      </c>
      <c r="N2480" s="220" t="n">
        <f aca="false">M2480=H2480</f>
        <v>1</v>
      </c>
      <c r="P2480" s="333" t="s">
        <v>2418</v>
      </c>
    </row>
    <row r="2481" customFormat="false" ht="45" hidden="false" customHeight="false" outlineLevel="0" collapsed="false">
      <c r="A2481" s="351" t="n">
        <f aca="false">IF(O2481&lt;&gt;0,O2481,A2480)</f>
        <v>97994</v>
      </c>
      <c r="B2481" s="205" t="n">
        <v>97738</v>
      </c>
      <c r="C2481" s="206" t="s">
        <v>3764</v>
      </c>
      <c r="D2481" s="206" t="s">
        <v>3771</v>
      </c>
      <c r="E2481" s="207" t="s">
        <v>2415</v>
      </c>
      <c r="F2481" s="207" t="s">
        <v>2438</v>
      </c>
      <c r="G2481" s="352" t="n">
        <v>0.0221</v>
      </c>
      <c r="H2481" s="253" t="n">
        <f aca="false">VLOOKUP(B2481,'CMP-SIN-SD-10-2023'!A:D,4,0)</f>
        <v>4986.86</v>
      </c>
      <c r="I2481" s="253" t="s">
        <v>2417</v>
      </c>
      <c r="J2481" s="220" t="n">
        <f aca="false">TRUNC((H2481*G2481),2)</f>
        <v>110.2</v>
      </c>
      <c r="M2481" s="220" t="n">
        <f aca="false">VLOOKUP(B2481,'CMP-SIN-SD-10-2023'!A:D,4,0)</f>
        <v>4986.86</v>
      </c>
      <c r="N2481" s="220" t="n">
        <f aca="false">M2481=H2481</f>
        <v>1</v>
      </c>
      <c r="P2481" s="333" t="s">
        <v>2418</v>
      </c>
    </row>
    <row r="2482" customFormat="false" ht="75" hidden="false" customHeight="false" outlineLevel="0" collapsed="false">
      <c r="A2482" s="351" t="n">
        <f aca="false">IF(O2482&lt;&gt;0,O2482,A2481)</f>
        <v>97994</v>
      </c>
      <c r="B2482" s="205" t="n">
        <v>5678</v>
      </c>
      <c r="C2482" s="206" t="s">
        <v>3764</v>
      </c>
      <c r="D2482" s="206" t="s">
        <v>3747</v>
      </c>
      <c r="E2482" s="207" t="s">
        <v>2415</v>
      </c>
      <c r="F2482" s="207" t="s">
        <v>2603</v>
      </c>
      <c r="G2482" s="352" t="n">
        <v>0.0993</v>
      </c>
      <c r="H2482" s="253" t="n">
        <f aca="false">VLOOKUP(B2482,'CMP-SIN-SD-10-2023'!A:D,4,0)</f>
        <v>140.52</v>
      </c>
      <c r="I2482" s="253" t="s">
        <v>2417</v>
      </c>
      <c r="J2482" s="220" t="n">
        <f aca="false">TRUNC((H2482*G2482),2)</f>
        <v>13.95</v>
      </c>
      <c r="M2482" s="220" t="n">
        <f aca="false">VLOOKUP(B2482,'CMP-SIN-SD-10-2023'!A:D,4,0)</f>
        <v>140.52</v>
      </c>
      <c r="N2482" s="220" t="n">
        <f aca="false">M2482=H2482</f>
        <v>1</v>
      </c>
      <c r="P2482" s="333" t="s">
        <v>2418</v>
      </c>
    </row>
    <row r="2483" customFormat="false" ht="75" hidden="false" customHeight="false" outlineLevel="0" collapsed="false">
      <c r="A2483" s="351" t="n">
        <f aca="false">IF(O2483&lt;&gt;0,O2483,A2482)</f>
        <v>97994</v>
      </c>
      <c r="B2483" s="205" t="n">
        <v>5679</v>
      </c>
      <c r="C2483" s="206" t="s">
        <v>3764</v>
      </c>
      <c r="D2483" s="206" t="s">
        <v>3748</v>
      </c>
      <c r="E2483" s="207" t="s">
        <v>2415</v>
      </c>
      <c r="F2483" s="207" t="s">
        <v>2605</v>
      </c>
      <c r="G2483" s="352" t="n">
        <v>0.2024</v>
      </c>
      <c r="H2483" s="253" t="n">
        <f aca="false">VLOOKUP(B2483,'CMP-SIN-SD-10-2023'!A:D,4,0)</f>
        <v>58.96</v>
      </c>
      <c r="I2483" s="253" t="s">
        <v>2417</v>
      </c>
      <c r="J2483" s="220" t="n">
        <f aca="false">TRUNC((H2483*G2483),2)</f>
        <v>11.93</v>
      </c>
      <c r="M2483" s="220" t="n">
        <f aca="false">VLOOKUP(B2483,'CMP-SIN-SD-10-2023'!A:D,4,0)</f>
        <v>58.96</v>
      </c>
      <c r="N2483" s="220" t="n">
        <f aca="false">M2483=H2483</f>
        <v>1</v>
      </c>
      <c r="P2483" s="333" t="s">
        <v>2418</v>
      </c>
    </row>
    <row r="2484" customFormat="false" ht="45" hidden="false" customHeight="false" outlineLevel="0" collapsed="false">
      <c r="A2484" s="351" t="n">
        <f aca="false">IF(O2484&lt;&gt;0,O2484,A2483)</f>
        <v>97994</v>
      </c>
      <c r="B2484" s="205" t="n">
        <v>87316</v>
      </c>
      <c r="C2484" s="206" t="s">
        <v>3764</v>
      </c>
      <c r="D2484" s="206" t="s">
        <v>3749</v>
      </c>
      <c r="E2484" s="207" t="s">
        <v>2415</v>
      </c>
      <c r="F2484" s="207" t="s">
        <v>2438</v>
      </c>
      <c r="G2484" s="352" t="n">
        <v>0.0372</v>
      </c>
      <c r="H2484" s="253" t="n">
        <f aca="false">VLOOKUP(B2484,'CMP-SIN-SD-10-2023'!A:D,4,0)</f>
        <v>545.85</v>
      </c>
      <c r="I2484" s="253" t="s">
        <v>2417</v>
      </c>
      <c r="J2484" s="220" t="n">
        <f aca="false">TRUNC((H2484*G2484),2)</f>
        <v>20.3</v>
      </c>
      <c r="M2484" s="220" t="n">
        <f aca="false">VLOOKUP(B2484,'CMP-SIN-SD-10-2023'!A:D,4,0)</f>
        <v>545.85</v>
      </c>
      <c r="N2484" s="220" t="n">
        <f aca="false">M2484=H2484</f>
        <v>1</v>
      </c>
      <c r="P2484" s="333" t="s">
        <v>2418</v>
      </c>
    </row>
    <row r="2485" customFormat="false" ht="15" hidden="false" customHeight="false" outlineLevel="0" collapsed="false">
      <c r="A2485" s="351" t="n">
        <f aca="false">IF(O2485&lt;&gt;0,O2485,A2484)</f>
        <v>97994</v>
      </c>
      <c r="B2485" s="205" t="n">
        <v>88309</v>
      </c>
      <c r="C2485" s="206" t="s">
        <v>3764</v>
      </c>
      <c r="D2485" s="206" t="s">
        <v>2623</v>
      </c>
      <c r="E2485" s="207" t="s">
        <v>2415</v>
      </c>
      <c r="F2485" s="207" t="s">
        <v>2502</v>
      </c>
      <c r="G2485" s="352" t="n">
        <v>14.9453</v>
      </c>
      <c r="H2485" s="253" t="n">
        <f aca="false">VLOOKUP(B2485,'CMP-SIN-SD-10-2023'!A:D,4,0)</f>
        <v>29.53</v>
      </c>
      <c r="I2485" s="253" t="s">
        <v>2417</v>
      </c>
      <c r="J2485" s="220" t="n">
        <f aca="false">TRUNC((H2485*G2485),2)</f>
        <v>441.33</v>
      </c>
      <c r="M2485" s="220" t="n">
        <f aca="false">VLOOKUP(B2485,'CMP-SIN-SD-10-2023'!A:D,4,0)</f>
        <v>29.53</v>
      </c>
      <c r="N2485" s="220" t="n">
        <f aca="false">M2485=H2485</f>
        <v>1</v>
      </c>
      <c r="P2485" s="333" t="s">
        <v>2418</v>
      </c>
    </row>
    <row r="2486" customFormat="false" ht="15" hidden="false" customHeight="false" outlineLevel="0" collapsed="false">
      <c r="A2486" s="351" t="n">
        <f aca="false">IF(O2486&lt;&gt;0,O2486,A2485)</f>
        <v>97994</v>
      </c>
      <c r="B2486" s="205" t="n">
        <v>88316</v>
      </c>
      <c r="C2486" s="206" t="s">
        <v>3764</v>
      </c>
      <c r="D2486" s="206" t="s">
        <v>2512</v>
      </c>
      <c r="E2486" s="207" t="s">
        <v>2415</v>
      </c>
      <c r="F2486" s="207" t="s">
        <v>2502</v>
      </c>
      <c r="G2486" s="352" t="n">
        <v>11.7428</v>
      </c>
      <c r="H2486" s="253" t="n">
        <f aca="false">VLOOKUP(B2486,'CMP-SIN-SD-10-2023'!A:D,4,0)</f>
        <v>21.91</v>
      </c>
      <c r="I2486" s="253" t="s">
        <v>2417</v>
      </c>
      <c r="J2486" s="220" t="n">
        <f aca="false">TRUNC((H2486*G2486),2)</f>
        <v>257.28</v>
      </c>
      <c r="M2486" s="220" t="n">
        <f aca="false">VLOOKUP(B2486,'CMP-SIN-SD-10-2023'!A:D,4,0)</f>
        <v>21.91</v>
      </c>
      <c r="N2486" s="220" t="n">
        <f aca="false">M2486=H2486</f>
        <v>1</v>
      </c>
      <c r="P2486" s="333" t="s">
        <v>2418</v>
      </c>
    </row>
    <row r="2487" customFormat="false" ht="45" hidden="false" customHeight="false" outlineLevel="0" collapsed="false">
      <c r="A2487" s="351" t="n">
        <f aca="false">IF(O2487&lt;&gt;0,O2487,A2486)</f>
        <v>97994</v>
      </c>
      <c r="B2487" s="205" t="n">
        <v>100475</v>
      </c>
      <c r="C2487" s="206" t="s">
        <v>3764</v>
      </c>
      <c r="D2487" s="206" t="s">
        <v>3750</v>
      </c>
      <c r="E2487" s="207" t="s">
        <v>2415</v>
      </c>
      <c r="F2487" s="207" t="s">
        <v>2438</v>
      </c>
      <c r="G2487" s="352" t="n">
        <v>0.4057</v>
      </c>
      <c r="H2487" s="253" t="n">
        <f aca="false">VLOOKUP(B2487,'CMP-SIN-SD-10-2023'!A:D,4,0)</f>
        <v>780.1</v>
      </c>
      <c r="I2487" s="253" t="s">
        <v>2417</v>
      </c>
      <c r="J2487" s="220" t="n">
        <f aca="false">TRUNC((H2487*G2487),2)</f>
        <v>316.48</v>
      </c>
      <c r="M2487" s="220" t="n">
        <f aca="false">VLOOKUP(B2487,'CMP-SIN-SD-10-2023'!A:D,4,0)</f>
        <v>780.1</v>
      </c>
      <c r="N2487" s="220" t="n">
        <f aca="false">M2487=H2487</f>
        <v>1</v>
      </c>
      <c r="P2487" s="333" t="s">
        <v>2418</v>
      </c>
    </row>
    <row r="2488" customFormat="false" ht="45" hidden="false" customHeight="false" outlineLevel="0" collapsed="false">
      <c r="A2488" s="351" t="n">
        <f aca="false">IF(O2488&lt;&gt;0,O2488,A2487)</f>
        <v>97994</v>
      </c>
      <c r="B2488" s="205" t="n">
        <v>101624</v>
      </c>
      <c r="C2488" s="206" t="s">
        <v>3764</v>
      </c>
      <c r="D2488" s="206" t="s">
        <v>3772</v>
      </c>
      <c r="E2488" s="207" t="s">
        <v>2415</v>
      </c>
      <c r="F2488" s="207" t="s">
        <v>2438</v>
      </c>
      <c r="G2488" s="352" t="n">
        <v>0.6348</v>
      </c>
      <c r="H2488" s="253" t="n">
        <f aca="false">VLOOKUP(B2488,'CMP-SIN-SD-10-2023'!A:D,4,0)</f>
        <v>307.92</v>
      </c>
      <c r="I2488" s="253" t="s">
        <v>2417</v>
      </c>
      <c r="J2488" s="220" t="n">
        <f aca="false">TRUNC((H2488*G2488),2)</f>
        <v>195.46</v>
      </c>
      <c r="M2488" s="220" t="n">
        <f aca="false">VLOOKUP(B2488,'CMP-SIN-SD-10-2023'!A:D,4,0)</f>
        <v>307.92</v>
      </c>
      <c r="N2488" s="220" t="n">
        <f aca="false">M2488=H2488</f>
        <v>1</v>
      </c>
      <c r="P2488" s="333" t="s">
        <v>2418</v>
      </c>
    </row>
    <row r="2489" customFormat="false" ht="30" hidden="false" customHeight="false" outlineLevel="0" collapsed="false">
      <c r="A2489" s="351" t="n">
        <f aca="false">IF(O2489&lt;&gt;0,O2489,A2488)</f>
        <v>97994</v>
      </c>
      <c r="B2489" s="205" t="n">
        <v>25067</v>
      </c>
      <c r="C2489" s="206" t="s">
        <v>3764</v>
      </c>
      <c r="D2489" s="206" t="s">
        <v>3773</v>
      </c>
      <c r="E2489" s="207" t="s">
        <v>2415</v>
      </c>
      <c r="F2489" s="207" t="s">
        <v>2430</v>
      </c>
      <c r="G2489" s="352" t="n">
        <v>54.3233</v>
      </c>
      <c r="H2489" s="253" t="n">
        <f aca="false">VLOOKUP(B2489,'INS-SIN-SD-10-2023'!A:D,4,0)</f>
        <v>5.76</v>
      </c>
      <c r="I2489" s="253" t="s">
        <v>2417</v>
      </c>
      <c r="J2489" s="220" t="n">
        <f aca="false">TRUNC((H2489*G2489),2)</f>
        <v>312.9</v>
      </c>
      <c r="M2489" s="220" t="n">
        <f aca="false">VLOOKUP(B2489,'INS-SIN-SD-10-2023'!A:D,4,0)</f>
        <v>5.76</v>
      </c>
      <c r="N2489" s="220" t="n">
        <f aca="false">M2489=H2489</f>
        <v>1</v>
      </c>
      <c r="P2489" s="333" t="s">
        <v>2492</v>
      </c>
    </row>
    <row r="2490" customFormat="false" ht="15" hidden="false" customHeight="false" outlineLevel="0" collapsed="false">
      <c r="A2490" s="351" t="n">
        <f aca="false">IF(O2490&lt;&gt;0,O2490,A2489)</f>
        <v>97994</v>
      </c>
      <c r="B2490" s="205" t="n">
        <v>660</v>
      </c>
      <c r="C2490" s="206" t="s">
        <v>3764</v>
      </c>
      <c r="D2490" s="206" t="s">
        <v>3774</v>
      </c>
      <c r="E2490" s="207" t="s">
        <v>2415</v>
      </c>
      <c r="F2490" s="207" t="s">
        <v>2430</v>
      </c>
      <c r="G2490" s="352" t="n">
        <v>25.2</v>
      </c>
      <c r="H2490" s="253" t="n">
        <f aca="false">VLOOKUP(B2490,'INS-SIN-SD-10-2023'!A:D,4,0)</f>
        <v>3.58</v>
      </c>
      <c r="I2490" s="253" t="s">
        <v>2417</v>
      </c>
      <c r="J2490" s="220" t="n">
        <f aca="false">TRUNC((H2490*G2490),2)</f>
        <v>90.21</v>
      </c>
      <c r="M2490" s="220" t="n">
        <f aca="false">VLOOKUP(B2490,'INS-SIN-SD-10-2023'!A:D,4,0)</f>
        <v>3.58</v>
      </c>
      <c r="N2490" s="220" t="n">
        <f aca="false">M2490=H2490</f>
        <v>1</v>
      </c>
      <c r="P2490" s="333" t="s">
        <v>2492</v>
      </c>
    </row>
    <row r="2491" customFormat="false" ht="30" hidden="false" customHeight="false" outlineLevel="0" collapsed="false">
      <c r="A2491" s="351" t="n">
        <f aca="false">IF(O2491&lt;&gt;0,O2491,A2490)</f>
        <v>97994</v>
      </c>
      <c r="B2491" s="205" t="n">
        <v>2692</v>
      </c>
      <c r="C2491" s="206" t="s">
        <v>3764</v>
      </c>
      <c r="D2491" s="206" t="s">
        <v>2711</v>
      </c>
      <c r="E2491" s="207" t="s">
        <v>2415</v>
      </c>
      <c r="F2491" s="207" t="s">
        <v>2712</v>
      </c>
      <c r="G2491" s="352" t="n">
        <v>0.0143</v>
      </c>
      <c r="H2491" s="253" t="n">
        <f aca="false">VLOOKUP(B2491,'INS-SIN-SD-10-2023'!A:D,4,0)</f>
        <v>7.71</v>
      </c>
      <c r="I2491" s="253" t="s">
        <v>2417</v>
      </c>
      <c r="J2491" s="220" t="n">
        <f aca="false">TRUNC((H2491*G2491),2)</f>
        <v>0.11</v>
      </c>
      <c r="M2491" s="220" t="n">
        <f aca="false">VLOOKUP(B2491,'INS-SIN-SD-10-2023'!A:D,4,0)</f>
        <v>7.71</v>
      </c>
      <c r="N2491" s="220" t="n">
        <f aca="false">M2491=H2491</f>
        <v>1</v>
      </c>
      <c r="P2491" s="333" t="s">
        <v>2492</v>
      </c>
    </row>
    <row r="2492" customFormat="false" ht="30" hidden="false" customHeight="false" outlineLevel="0" collapsed="false">
      <c r="A2492" s="351" t="n">
        <f aca="false">IF(O2492&lt;&gt;0,O2492,A2491)</f>
        <v>97994</v>
      </c>
      <c r="B2492" s="205" t="n">
        <v>4517</v>
      </c>
      <c r="C2492" s="206" t="s">
        <v>3764</v>
      </c>
      <c r="D2492" s="206" t="s">
        <v>2713</v>
      </c>
      <c r="E2492" s="207" t="s">
        <v>2415</v>
      </c>
      <c r="F2492" s="207" t="s">
        <v>2440</v>
      </c>
      <c r="G2492" s="352" t="n">
        <v>0.3696</v>
      </c>
      <c r="H2492" s="253" t="n">
        <f aca="false">VLOOKUP(B2492,'INS-SIN-SD-10-2023'!A:D,4,0)</f>
        <v>2.77</v>
      </c>
      <c r="I2492" s="253" t="s">
        <v>2417</v>
      </c>
      <c r="J2492" s="220" t="n">
        <f aca="false">TRUNC((H2492*G2492),2)</f>
        <v>1.02</v>
      </c>
      <c r="M2492" s="220" t="n">
        <f aca="false">VLOOKUP(B2492,'INS-SIN-SD-10-2023'!A:D,4,0)</f>
        <v>2.77</v>
      </c>
      <c r="N2492" s="220" t="n">
        <f aca="false">M2492=H2492</f>
        <v>1</v>
      </c>
      <c r="P2492" s="333" t="s">
        <v>2492</v>
      </c>
    </row>
    <row r="2493" customFormat="false" ht="30" hidden="false" customHeight="false" outlineLevel="0" collapsed="false">
      <c r="A2493" s="351" t="n">
        <f aca="false">IF(O2493&lt;&gt;0,O2493,A2492)</f>
        <v>97994</v>
      </c>
      <c r="B2493" s="205" t="n">
        <v>4491</v>
      </c>
      <c r="C2493" s="206" t="s">
        <v>3764</v>
      </c>
      <c r="D2493" s="206" t="s">
        <v>2714</v>
      </c>
      <c r="E2493" s="207" t="s">
        <v>2415</v>
      </c>
      <c r="F2493" s="207" t="s">
        <v>2440</v>
      </c>
      <c r="G2493" s="352" t="n">
        <v>0.3108</v>
      </c>
      <c r="H2493" s="253" t="n">
        <f aca="false">VLOOKUP(B2493,'INS-SIN-SD-10-2023'!A:D,4,0)</f>
        <v>7.92</v>
      </c>
      <c r="I2493" s="253" t="s">
        <v>2417</v>
      </c>
      <c r="J2493" s="220" t="n">
        <f aca="false">TRUNC((H2493*G2493),2)</f>
        <v>2.46</v>
      </c>
      <c r="M2493" s="220" t="n">
        <f aca="false">VLOOKUP(B2493,'INS-SIN-SD-10-2023'!A:D,4,0)</f>
        <v>7.92</v>
      </c>
      <c r="N2493" s="220" t="n">
        <f aca="false">M2493=H2493</f>
        <v>1</v>
      </c>
      <c r="P2493" s="333" t="s">
        <v>2492</v>
      </c>
    </row>
    <row r="2494" customFormat="false" ht="15" hidden="false" customHeight="false" outlineLevel="0" collapsed="false">
      <c r="A2494" s="351" t="n">
        <f aca="false">IF(O2494&lt;&gt;0,O2494,A2493)</f>
        <v>97994</v>
      </c>
      <c r="B2494" s="205" t="n">
        <v>5069</v>
      </c>
      <c r="C2494" s="206" t="s">
        <v>3764</v>
      </c>
      <c r="D2494" s="206" t="s">
        <v>3752</v>
      </c>
      <c r="E2494" s="207" t="s">
        <v>2415</v>
      </c>
      <c r="F2494" s="207" t="s">
        <v>2515</v>
      </c>
      <c r="G2494" s="352" t="n">
        <v>0.0328</v>
      </c>
      <c r="H2494" s="253" t="n">
        <f aca="false">VLOOKUP(B2494,'INS-SIN-SD-10-2023'!A:D,4,0)</f>
        <v>20.63</v>
      </c>
      <c r="I2494" s="253" t="s">
        <v>2417</v>
      </c>
      <c r="J2494" s="220" t="n">
        <f aca="false">TRUNC((H2494*G2494),2)</f>
        <v>0.67</v>
      </c>
      <c r="M2494" s="220" t="n">
        <f aca="false">VLOOKUP(B2494,'INS-SIN-SD-10-2023'!A:D,4,0)</f>
        <v>20.63</v>
      </c>
      <c r="N2494" s="220" t="n">
        <f aca="false">M2494=H2494</f>
        <v>1</v>
      </c>
      <c r="P2494" s="333" t="s">
        <v>2492</v>
      </c>
    </row>
    <row r="2495" customFormat="false" ht="30" hidden="false" customHeight="false" outlineLevel="0" collapsed="false">
      <c r="A2495" s="351" t="n">
        <f aca="false">IF(O2495&lt;&gt;0,O2495,A2494)</f>
        <v>97994</v>
      </c>
      <c r="B2495" s="205" t="n">
        <v>6193</v>
      </c>
      <c r="C2495" s="206" t="s">
        <v>3764</v>
      </c>
      <c r="D2495" s="206" t="s">
        <v>2506</v>
      </c>
      <c r="E2495" s="207" t="s">
        <v>2415</v>
      </c>
      <c r="F2495" s="207" t="s">
        <v>2440</v>
      </c>
      <c r="G2495" s="352" t="n">
        <v>1.1592</v>
      </c>
      <c r="H2495" s="253" t="n">
        <f aca="false">VLOOKUP(B2495,'INS-SIN-SD-10-2023'!A:D,4,0)</f>
        <v>21.82</v>
      </c>
      <c r="I2495" s="253" t="s">
        <v>2417</v>
      </c>
      <c r="J2495" s="220" t="n">
        <f aca="false">TRUNC((H2495*G2495),2)</f>
        <v>25.29</v>
      </c>
      <c r="M2495" s="220" t="n">
        <f aca="false">VLOOKUP(B2495,'INS-SIN-SD-10-2023'!A:D,4,0)</f>
        <v>21.82</v>
      </c>
      <c r="N2495" s="220" t="n">
        <f aca="false">M2495=H2495</f>
        <v>1</v>
      </c>
      <c r="P2495" s="333" t="s">
        <v>2492</v>
      </c>
    </row>
    <row r="2496" customFormat="false" ht="45" hidden="false" customHeight="false" outlineLevel="0" collapsed="false">
      <c r="A2496" s="353" t="n">
        <v>97995</v>
      </c>
      <c r="B2496" s="354" t="s">
        <v>2411</v>
      </c>
      <c r="C2496" s="355" t="s">
        <v>3775</v>
      </c>
      <c r="D2496" s="355" t="s">
        <v>2857</v>
      </c>
      <c r="E2496" s="356" t="s">
        <v>2440</v>
      </c>
      <c r="F2496" s="356" t="s">
        <v>2415</v>
      </c>
      <c r="G2496" s="357" t="s">
        <v>2416</v>
      </c>
      <c r="H2496" s="358" t="s">
        <v>2417</v>
      </c>
      <c r="I2496" s="350" t="n">
        <f aca="false">SUMIF(A:A,A2496,J:J)</f>
        <v>1421.93</v>
      </c>
      <c r="K2496" s="220" t="n">
        <f aca="false">VLOOKUP(A2496,'CMP-SIN-SD-10-2023'!A:D,4,0)</f>
        <v>1421.93</v>
      </c>
      <c r="L2496" s="220" t="n">
        <f aca="false">K2496=I2496</f>
        <v>1</v>
      </c>
      <c r="P2496" s="333" t="s">
        <v>2418</v>
      </c>
    </row>
    <row r="2497" customFormat="false" ht="30" hidden="false" customHeight="false" outlineLevel="0" collapsed="false">
      <c r="A2497" s="351" t="n">
        <f aca="false">IF(O2497&lt;&gt;0,O2497,A2496)</f>
        <v>97995</v>
      </c>
      <c r="B2497" s="205" t="n">
        <v>89996</v>
      </c>
      <c r="C2497" s="206" t="s">
        <v>2857</v>
      </c>
      <c r="D2497" s="206" t="s">
        <v>3765</v>
      </c>
      <c r="E2497" s="207" t="s">
        <v>2415</v>
      </c>
      <c r="F2497" s="207" t="s">
        <v>2515</v>
      </c>
      <c r="G2497" s="352" t="n">
        <v>1.9744</v>
      </c>
      <c r="H2497" s="253" t="n">
        <f aca="false">VLOOKUP(B2497,'CMP-SIN-SD-10-2023'!A:D,4,0)</f>
        <v>12.05</v>
      </c>
      <c r="I2497" s="253" t="s">
        <v>2417</v>
      </c>
      <c r="J2497" s="220" t="n">
        <f aca="false">TRUNC((H2497*G2497),2)</f>
        <v>23.79</v>
      </c>
      <c r="M2497" s="220" t="n">
        <f aca="false">VLOOKUP(B2497,'CMP-SIN-SD-10-2023'!A:D,4,0)</f>
        <v>12.05</v>
      </c>
      <c r="N2497" s="220" t="n">
        <f aca="false">M2497=H2497</f>
        <v>1</v>
      </c>
      <c r="P2497" s="333" t="s">
        <v>2418</v>
      </c>
    </row>
    <row r="2498" customFormat="false" ht="30" hidden="false" customHeight="false" outlineLevel="0" collapsed="false">
      <c r="A2498" s="351" t="n">
        <f aca="false">IF(O2498&lt;&gt;0,O2498,A2497)</f>
        <v>97995</v>
      </c>
      <c r="B2498" s="205" t="n">
        <v>89998</v>
      </c>
      <c r="C2498" s="206" t="s">
        <v>2857</v>
      </c>
      <c r="D2498" s="206" t="s">
        <v>3766</v>
      </c>
      <c r="E2498" s="207" t="s">
        <v>2415</v>
      </c>
      <c r="F2498" s="207" t="s">
        <v>2515</v>
      </c>
      <c r="G2498" s="352" t="n">
        <v>1.4808</v>
      </c>
      <c r="H2498" s="253" t="n">
        <f aca="false">VLOOKUP(B2498,'CMP-SIN-SD-10-2023'!A:D,4,0)</f>
        <v>11.48</v>
      </c>
      <c r="I2498" s="253" t="s">
        <v>2417</v>
      </c>
      <c r="J2498" s="220" t="n">
        <f aca="false">TRUNC((H2498*G2498),2)</f>
        <v>16.99</v>
      </c>
      <c r="M2498" s="220" t="n">
        <f aca="false">VLOOKUP(B2498,'CMP-SIN-SD-10-2023'!A:D,4,0)</f>
        <v>11.48</v>
      </c>
      <c r="N2498" s="220" t="n">
        <f aca="false">M2498=H2498</f>
        <v>1</v>
      </c>
      <c r="P2498" s="333" t="s">
        <v>2418</v>
      </c>
    </row>
    <row r="2499" customFormat="false" ht="30" hidden="false" customHeight="false" outlineLevel="0" collapsed="false">
      <c r="A2499" s="351" t="n">
        <f aca="false">IF(O2499&lt;&gt;0,O2499,A2498)</f>
        <v>97995</v>
      </c>
      <c r="B2499" s="205" t="n">
        <v>89993</v>
      </c>
      <c r="C2499" s="206" t="s">
        <v>2857</v>
      </c>
      <c r="D2499" s="206" t="s">
        <v>3767</v>
      </c>
      <c r="E2499" s="207" t="s">
        <v>2415</v>
      </c>
      <c r="F2499" s="207" t="s">
        <v>2438</v>
      </c>
      <c r="G2499" s="352" t="n">
        <v>0.0598</v>
      </c>
      <c r="H2499" s="253" t="n">
        <f aca="false">VLOOKUP(B2499,'CMP-SIN-SD-10-2023'!A:D,4,0)</f>
        <v>1139.48</v>
      </c>
      <c r="I2499" s="253" t="s">
        <v>2417</v>
      </c>
      <c r="J2499" s="220" t="n">
        <f aca="false">TRUNC((H2499*G2499),2)</f>
        <v>68.14</v>
      </c>
      <c r="M2499" s="220" t="n">
        <f aca="false">VLOOKUP(B2499,'CMP-SIN-SD-10-2023'!A:D,4,0)</f>
        <v>1139.48</v>
      </c>
      <c r="N2499" s="220" t="n">
        <f aca="false">M2499=H2499</f>
        <v>1</v>
      </c>
      <c r="P2499" s="333" t="s">
        <v>2418</v>
      </c>
    </row>
    <row r="2500" customFormat="false" ht="30" hidden="false" customHeight="false" outlineLevel="0" collapsed="false">
      <c r="A2500" s="351" t="n">
        <f aca="false">IF(O2500&lt;&gt;0,O2500,A2499)</f>
        <v>97995</v>
      </c>
      <c r="B2500" s="205" t="n">
        <v>89995</v>
      </c>
      <c r="C2500" s="206" t="s">
        <v>2857</v>
      </c>
      <c r="D2500" s="206" t="s">
        <v>3768</v>
      </c>
      <c r="E2500" s="207" t="s">
        <v>2415</v>
      </c>
      <c r="F2500" s="207" t="s">
        <v>2438</v>
      </c>
      <c r="G2500" s="352" t="n">
        <v>0.0369</v>
      </c>
      <c r="H2500" s="253" t="n">
        <f aca="false">VLOOKUP(B2500,'CMP-SIN-SD-10-2023'!A:D,4,0)</f>
        <v>1100.53</v>
      </c>
      <c r="I2500" s="253" t="s">
        <v>2417</v>
      </c>
      <c r="J2500" s="220" t="n">
        <f aca="false">TRUNC((H2500*G2500),2)</f>
        <v>40.6</v>
      </c>
      <c r="M2500" s="220" t="n">
        <f aca="false">VLOOKUP(B2500,'CMP-SIN-SD-10-2023'!A:D,4,0)</f>
        <v>1100.53</v>
      </c>
      <c r="N2500" s="220" t="n">
        <f aca="false">M2500=H2500</f>
        <v>1</v>
      </c>
      <c r="P2500" s="333" t="s">
        <v>2418</v>
      </c>
    </row>
    <row r="2501" customFormat="false" ht="45" hidden="false" customHeight="false" outlineLevel="0" collapsed="false">
      <c r="A2501" s="351" t="n">
        <f aca="false">IF(O2501&lt;&gt;0,O2501,A2500)</f>
        <v>97995</v>
      </c>
      <c r="B2501" s="205" t="n">
        <v>87316</v>
      </c>
      <c r="C2501" s="206" t="s">
        <v>2857</v>
      </c>
      <c r="D2501" s="206" t="s">
        <v>3749</v>
      </c>
      <c r="E2501" s="207" t="s">
        <v>2415</v>
      </c>
      <c r="F2501" s="207" t="s">
        <v>2438</v>
      </c>
      <c r="G2501" s="352" t="n">
        <v>0.0403</v>
      </c>
      <c r="H2501" s="253" t="n">
        <f aca="false">VLOOKUP(B2501,'CMP-SIN-SD-10-2023'!A:D,4,0)</f>
        <v>545.85</v>
      </c>
      <c r="I2501" s="253" t="s">
        <v>2417</v>
      </c>
      <c r="J2501" s="220" t="n">
        <f aca="false">TRUNC((H2501*G2501),2)</f>
        <v>21.99</v>
      </c>
      <c r="M2501" s="220" t="n">
        <f aca="false">VLOOKUP(B2501,'CMP-SIN-SD-10-2023'!A:D,4,0)</f>
        <v>545.85</v>
      </c>
      <c r="N2501" s="220" t="n">
        <f aca="false">M2501=H2501</f>
        <v>1</v>
      </c>
      <c r="P2501" s="333" t="s">
        <v>2418</v>
      </c>
    </row>
    <row r="2502" customFormat="false" ht="15" hidden="false" customHeight="false" outlineLevel="0" collapsed="false">
      <c r="A2502" s="351" t="n">
        <f aca="false">IF(O2502&lt;&gt;0,O2502,A2501)</f>
        <v>97995</v>
      </c>
      <c r="B2502" s="205" t="n">
        <v>88309</v>
      </c>
      <c r="C2502" s="206" t="s">
        <v>2857</v>
      </c>
      <c r="D2502" s="206" t="s">
        <v>2623</v>
      </c>
      <c r="E2502" s="207" t="s">
        <v>2415</v>
      </c>
      <c r="F2502" s="207" t="s">
        <v>2502</v>
      </c>
      <c r="G2502" s="352" t="n">
        <v>13.1865</v>
      </c>
      <c r="H2502" s="253" t="n">
        <f aca="false">VLOOKUP(B2502,'CMP-SIN-SD-10-2023'!A:D,4,0)</f>
        <v>29.53</v>
      </c>
      <c r="I2502" s="253" t="s">
        <v>2417</v>
      </c>
      <c r="J2502" s="220" t="n">
        <f aca="false">TRUNC((H2502*G2502),2)</f>
        <v>389.39</v>
      </c>
      <c r="M2502" s="220" t="n">
        <f aca="false">VLOOKUP(B2502,'CMP-SIN-SD-10-2023'!A:D,4,0)</f>
        <v>29.53</v>
      </c>
      <c r="N2502" s="220" t="n">
        <f aca="false">M2502=H2502</f>
        <v>1</v>
      </c>
      <c r="P2502" s="333" t="s">
        <v>2418</v>
      </c>
    </row>
    <row r="2503" customFormat="false" ht="15" hidden="false" customHeight="false" outlineLevel="0" collapsed="false">
      <c r="A2503" s="351" t="n">
        <f aca="false">IF(O2503&lt;&gt;0,O2503,A2502)</f>
        <v>97995</v>
      </c>
      <c r="B2503" s="205" t="n">
        <v>88316</v>
      </c>
      <c r="C2503" s="206" t="s">
        <v>2857</v>
      </c>
      <c r="D2503" s="206" t="s">
        <v>2512</v>
      </c>
      <c r="E2503" s="207" t="s">
        <v>2415</v>
      </c>
      <c r="F2503" s="207" t="s">
        <v>2502</v>
      </c>
      <c r="G2503" s="352" t="n">
        <v>10.3608</v>
      </c>
      <c r="H2503" s="253" t="n">
        <f aca="false">VLOOKUP(B2503,'CMP-SIN-SD-10-2023'!A:D,4,0)</f>
        <v>21.91</v>
      </c>
      <c r="I2503" s="253" t="s">
        <v>2417</v>
      </c>
      <c r="J2503" s="220" t="n">
        <f aca="false">TRUNC((H2503*G2503),2)</f>
        <v>227</v>
      </c>
      <c r="M2503" s="220" t="n">
        <f aca="false">VLOOKUP(B2503,'CMP-SIN-SD-10-2023'!A:D,4,0)</f>
        <v>21.91</v>
      </c>
      <c r="N2503" s="220" t="n">
        <f aca="false">M2503=H2503</f>
        <v>1</v>
      </c>
      <c r="P2503" s="333" t="s">
        <v>2418</v>
      </c>
    </row>
    <row r="2504" customFormat="false" ht="45" hidden="false" customHeight="false" outlineLevel="0" collapsed="false">
      <c r="A2504" s="351" t="n">
        <f aca="false">IF(O2504&lt;&gt;0,O2504,A2503)</f>
        <v>97995</v>
      </c>
      <c r="B2504" s="205" t="n">
        <v>100475</v>
      </c>
      <c r="C2504" s="206" t="s">
        <v>2857</v>
      </c>
      <c r="D2504" s="206" t="s">
        <v>3750</v>
      </c>
      <c r="E2504" s="207" t="s">
        <v>2415</v>
      </c>
      <c r="F2504" s="207" t="s">
        <v>2438</v>
      </c>
      <c r="G2504" s="352" t="n">
        <v>0.3363</v>
      </c>
      <c r="H2504" s="253" t="n">
        <f aca="false">VLOOKUP(B2504,'CMP-SIN-SD-10-2023'!A:D,4,0)</f>
        <v>780.1</v>
      </c>
      <c r="I2504" s="253" t="s">
        <v>2417</v>
      </c>
      <c r="J2504" s="220" t="n">
        <f aca="false">TRUNC((H2504*G2504),2)</f>
        <v>262.34</v>
      </c>
      <c r="M2504" s="220" t="n">
        <f aca="false">VLOOKUP(B2504,'CMP-SIN-SD-10-2023'!A:D,4,0)</f>
        <v>780.1</v>
      </c>
      <c r="N2504" s="220" t="n">
        <f aca="false">M2504=H2504</f>
        <v>1</v>
      </c>
      <c r="P2504" s="333" t="s">
        <v>2418</v>
      </c>
    </row>
    <row r="2505" customFormat="false" ht="30" hidden="false" customHeight="false" outlineLevel="0" collapsed="false">
      <c r="A2505" s="351" t="n">
        <f aca="false">IF(O2505&lt;&gt;0,O2505,A2504)</f>
        <v>97995</v>
      </c>
      <c r="B2505" s="205" t="n">
        <v>25067</v>
      </c>
      <c r="C2505" s="206" t="s">
        <v>2857</v>
      </c>
      <c r="D2505" s="206" t="s">
        <v>3773</v>
      </c>
      <c r="E2505" s="207" t="s">
        <v>2415</v>
      </c>
      <c r="F2505" s="207" t="s">
        <v>2430</v>
      </c>
      <c r="G2505" s="352" t="n">
        <v>56.7</v>
      </c>
      <c r="H2505" s="253" t="n">
        <f aca="false">VLOOKUP(B2505,'INS-SIN-SD-10-2023'!A:D,4,0)</f>
        <v>5.76</v>
      </c>
      <c r="I2505" s="253" t="s">
        <v>2417</v>
      </c>
      <c r="J2505" s="220" t="n">
        <f aca="false">TRUNC((H2505*G2505),2)</f>
        <v>326.59</v>
      </c>
      <c r="M2505" s="220" t="n">
        <f aca="false">VLOOKUP(B2505,'INS-SIN-SD-10-2023'!A:D,4,0)</f>
        <v>5.76</v>
      </c>
      <c r="N2505" s="220" t="n">
        <f aca="false">M2505=H2505</f>
        <v>1</v>
      </c>
      <c r="P2505" s="333" t="s">
        <v>2492</v>
      </c>
    </row>
    <row r="2506" customFormat="false" ht="15" hidden="false" customHeight="false" outlineLevel="0" collapsed="false">
      <c r="A2506" s="351" t="n">
        <f aca="false">IF(O2506&lt;&gt;0,O2506,A2505)</f>
        <v>97995</v>
      </c>
      <c r="B2506" s="205" t="n">
        <v>660</v>
      </c>
      <c r="C2506" s="206" t="s">
        <v>2857</v>
      </c>
      <c r="D2506" s="206" t="s">
        <v>3774</v>
      </c>
      <c r="E2506" s="207" t="s">
        <v>2415</v>
      </c>
      <c r="F2506" s="207" t="s">
        <v>2430</v>
      </c>
      <c r="G2506" s="352" t="n">
        <v>12.6</v>
      </c>
      <c r="H2506" s="253" t="n">
        <f aca="false">VLOOKUP(B2506,'INS-SIN-SD-10-2023'!A:D,4,0)</f>
        <v>3.58</v>
      </c>
      <c r="I2506" s="253" t="s">
        <v>2417</v>
      </c>
      <c r="J2506" s="220" t="n">
        <f aca="false">TRUNC((H2506*G2506),2)</f>
        <v>45.1</v>
      </c>
      <c r="M2506" s="220" t="n">
        <f aca="false">VLOOKUP(B2506,'INS-SIN-SD-10-2023'!A:D,4,0)</f>
        <v>3.58</v>
      </c>
      <c r="N2506" s="220" t="n">
        <f aca="false">M2506=H2506</f>
        <v>1</v>
      </c>
      <c r="P2506" s="333" t="s">
        <v>2492</v>
      </c>
    </row>
    <row r="2507" customFormat="false" ht="30" hidden="false" customHeight="false" outlineLevel="0" collapsed="false">
      <c r="A2507" s="353" t="s">
        <v>370</v>
      </c>
      <c r="B2507" s="354" t="s">
        <v>2411</v>
      </c>
      <c r="C2507" s="355" t="s">
        <v>3776</v>
      </c>
      <c r="D2507" s="355" t="s">
        <v>2851</v>
      </c>
      <c r="E2507" s="356" t="s">
        <v>2430</v>
      </c>
      <c r="F2507" s="356" t="s">
        <v>2415</v>
      </c>
      <c r="G2507" s="357" t="s">
        <v>2416</v>
      </c>
      <c r="H2507" s="358" t="s">
        <v>2417</v>
      </c>
      <c r="I2507" s="350" t="n">
        <f aca="false">SUMIF(A:A,A2507,J:J)</f>
        <v>410.99</v>
      </c>
      <c r="K2507" s="220" t="e">
        <f aca="false">VLOOKUP(A2507,'CMP-SIN-SD-10-2023'!A:D,4,0)</f>
        <v>#N/A</v>
      </c>
      <c r="L2507" s="220" t="e">
        <f aca="false">K2507=I2507</f>
        <v>#N/A</v>
      </c>
      <c r="P2507" s="333" t="s">
        <v>2418</v>
      </c>
    </row>
    <row r="2508" customFormat="false" ht="15" hidden="false" customHeight="false" outlineLevel="0" collapsed="false">
      <c r="A2508" s="351" t="str">
        <f aca="false">IF(O2508&lt;&gt;0,O2508,A2507)</f>
        <v>081842/AGETOP</v>
      </c>
      <c r="B2508" s="205" t="n">
        <v>88309</v>
      </c>
      <c r="C2508" s="206" t="s">
        <v>2851</v>
      </c>
      <c r="D2508" s="206" t="s">
        <v>2623</v>
      </c>
      <c r="E2508" s="207" t="s">
        <v>2415</v>
      </c>
      <c r="F2508" s="207" t="s">
        <v>2502</v>
      </c>
      <c r="G2508" s="352" t="n">
        <v>1.5</v>
      </c>
      <c r="H2508" s="253" t="n">
        <f aca="false">VLOOKUP(B2508,'CMP-SIN-SD-10-2023'!A:D,4,0)</f>
        <v>29.53</v>
      </c>
      <c r="I2508" s="253" t="s">
        <v>2417</v>
      </c>
      <c r="J2508" s="220" t="n">
        <f aca="false">TRUNC((H2508*G2508),2)</f>
        <v>44.29</v>
      </c>
      <c r="M2508" s="220" t="n">
        <f aca="false">VLOOKUP(B2508,'CMP-SIN-SD-10-2023'!A:D,4,0)</f>
        <v>29.53</v>
      </c>
      <c r="N2508" s="220" t="n">
        <f aca="false">M2508=H2508</f>
        <v>1</v>
      </c>
      <c r="P2508" s="333" t="s">
        <v>2626</v>
      </c>
    </row>
    <row r="2509" customFormat="false" ht="15" hidden="false" customHeight="false" outlineLevel="0" collapsed="false">
      <c r="A2509" s="351" t="str">
        <f aca="false">IF(O2509&lt;&gt;0,O2509,A2508)</f>
        <v>081842/AGETOP</v>
      </c>
      <c r="B2509" s="205" t="n">
        <v>88316</v>
      </c>
      <c r="C2509" s="206" t="s">
        <v>2851</v>
      </c>
      <c r="D2509" s="206" t="s">
        <v>2512</v>
      </c>
      <c r="E2509" s="207" t="s">
        <v>2415</v>
      </c>
      <c r="F2509" s="207" t="s">
        <v>2502</v>
      </c>
      <c r="G2509" s="352" t="n">
        <v>1.5</v>
      </c>
      <c r="H2509" s="253" t="n">
        <f aca="false">VLOOKUP(B2509,'CMP-SIN-SD-10-2023'!A:D,4,0)</f>
        <v>21.91</v>
      </c>
      <c r="I2509" s="253" t="s">
        <v>2417</v>
      </c>
      <c r="J2509" s="220" t="n">
        <f aca="false">TRUNC((H2509*G2509),2)</f>
        <v>32.86</v>
      </c>
      <c r="M2509" s="220" t="n">
        <f aca="false">VLOOKUP(B2509,'CMP-SIN-SD-10-2023'!A:D,4,0)</f>
        <v>21.91</v>
      </c>
      <c r="N2509" s="220" t="n">
        <f aca="false">M2509=H2509</f>
        <v>1</v>
      </c>
      <c r="P2509" s="333" t="s">
        <v>2626</v>
      </c>
    </row>
    <row r="2510" customFormat="false" ht="15" hidden="false" customHeight="false" outlineLevel="0" collapsed="false">
      <c r="A2510" s="351" t="str">
        <f aca="false">IF(O2510&lt;&gt;0,O2510,A2509)</f>
        <v>081842/AGETOP</v>
      </c>
      <c r="B2510" s="205" t="n">
        <v>1215</v>
      </c>
      <c r="C2510" s="206" t="s">
        <v>2851</v>
      </c>
      <c r="D2510" s="206" t="s">
        <v>2975</v>
      </c>
      <c r="E2510" s="207" t="s">
        <v>2415</v>
      </c>
      <c r="F2510" s="207" t="s">
        <v>2976</v>
      </c>
      <c r="G2510" s="352" t="n">
        <v>9.94</v>
      </c>
      <c r="H2510" s="253" t="n">
        <v>0.39</v>
      </c>
      <c r="I2510" s="253" t="s">
        <v>2417</v>
      </c>
      <c r="J2510" s="220" t="n">
        <f aca="false">TRUNC((H2510*G2510),2)</f>
        <v>3.87</v>
      </c>
      <c r="M2510" s="220" t="e">
        <f aca="false">VLOOKUP(B2510,'INS-SIN-SD-10-2023'!A:D,4,0)</f>
        <v>#N/A</v>
      </c>
      <c r="N2510" s="220" t="e">
        <f aca="false">M2510=H2510</f>
        <v>#N/A</v>
      </c>
      <c r="P2510" s="333" t="s">
        <v>2626</v>
      </c>
    </row>
    <row r="2511" customFormat="false" ht="15" hidden="false" customHeight="false" outlineLevel="0" collapsed="false">
      <c r="A2511" s="351" t="str">
        <f aca="false">IF(O2511&lt;&gt;0,O2511,A2510)</f>
        <v>081842/AGETOP</v>
      </c>
      <c r="B2511" s="205" t="n">
        <v>2804</v>
      </c>
      <c r="C2511" s="206" t="s">
        <v>2851</v>
      </c>
      <c r="D2511" s="206" t="s">
        <v>3246</v>
      </c>
      <c r="E2511" s="207" t="s">
        <v>2415</v>
      </c>
      <c r="F2511" s="207" t="s">
        <v>2974</v>
      </c>
      <c r="G2511" s="352" t="n">
        <v>0.0219</v>
      </c>
      <c r="H2511" s="253" t="n">
        <v>90</v>
      </c>
      <c r="I2511" s="253" t="s">
        <v>2417</v>
      </c>
      <c r="J2511" s="220" t="n">
        <f aca="false">TRUNC((H2511*G2511),2)</f>
        <v>1.97</v>
      </c>
      <c r="M2511" s="220" t="e">
        <f aca="false">VLOOKUP(B2511,'INS-SIN-SD-10-2023'!A:D,4,0)</f>
        <v>#N/A</v>
      </c>
      <c r="N2511" s="220" t="e">
        <f aca="false">M2511=H2511</f>
        <v>#N/A</v>
      </c>
      <c r="P2511" s="333" t="s">
        <v>2626</v>
      </c>
    </row>
    <row r="2512" customFormat="false" ht="15" hidden="false" customHeight="false" outlineLevel="0" collapsed="false">
      <c r="A2512" s="351" t="str">
        <f aca="false">IF(O2512&lt;&gt;0,O2512,A2511)</f>
        <v>081842/AGETOP</v>
      </c>
      <c r="B2512" s="205" t="s">
        <v>3777</v>
      </c>
      <c r="C2512" s="206" t="s">
        <v>2851</v>
      </c>
      <c r="D2512" s="206" t="s">
        <v>3778</v>
      </c>
      <c r="E2512" s="207" t="s">
        <v>2415</v>
      </c>
      <c r="F2512" s="207" t="s">
        <v>2625</v>
      </c>
      <c r="G2512" s="352" t="n">
        <v>1</v>
      </c>
      <c r="H2512" s="253" t="n">
        <v>328</v>
      </c>
      <c r="I2512" s="253" t="s">
        <v>2417</v>
      </c>
      <c r="J2512" s="220" t="n">
        <f aca="false">TRUNC((H2512*G2512),2)</f>
        <v>328</v>
      </c>
      <c r="M2512" s="220" t="e">
        <f aca="false">VLOOKUP(B2512,'INS-SIN-SD-10-2023'!A:D,4,0)</f>
        <v>#N/A</v>
      </c>
      <c r="N2512" s="220" t="e">
        <f aca="false">M2512=H2512</f>
        <v>#N/A</v>
      </c>
      <c r="P2512" s="333" t="s">
        <v>2626</v>
      </c>
    </row>
    <row r="2513" customFormat="false" ht="30" hidden="false" customHeight="false" outlineLevel="0" collapsed="false">
      <c r="A2513" s="353" t="s">
        <v>405</v>
      </c>
      <c r="B2513" s="354" t="s">
        <v>2411</v>
      </c>
      <c r="C2513" s="355" t="s">
        <v>3779</v>
      </c>
      <c r="D2513" s="355" t="s">
        <v>3755</v>
      </c>
      <c r="E2513" s="356" t="s">
        <v>2440</v>
      </c>
      <c r="F2513" s="356" t="s">
        <v>2415</v>
      </c>
      <c r="G2513" s="357" t="s">
        <v>2416</v>
      </c>
      <c r="H2513" s="358" t="s">
        <v>2417</v>
      </c>
      <c r="I2513" s="350" t="n">
        <f aca="false">SUMIF(A:A,A2513,J:J)</f>
        <v>154.65</v>
      </c>
      <c r="K2513" s="220" t="e">
        <f aca="false">VLOOKUP(A2513,'CMP-SIN-SD-10-2023'!A:D,4,0)</f>
        <v>#N/A</v>
      </c>
      <c r="L2513" s="220" t="e">
        <f aca="false">K2513=I2513</f>
        <v>#N/A</v>
      </c>
      <c r="P2513" s="333" t="s">
        <v>2418</v>
      </c>
    </row>
    <row r="2514" customFormat="false" ht="15" hidden="false" customHeight="false" outlineLevel="0" collapsed="false">
      <c r="A2514" s="351" t="str">
        <f aca="false">IF(O2514&lt;&gt;0,O2514,A2513)</f>
        <v>08538/ORSE</v>
      </c>
      <c r="B2514" s="205" t="n">
        <v>88316</v>
      </c>
      <c r="C2514" s="206" t="s">
        <v>3755</v>
      </c>
      <c r="D2514" s="206" t="s">
        <v>2512</v>
      </c>
      <c r="E2514" s="207" t="s">
        <v>2415</v>
      </c>
      <c r="F2514" s="207" t="s">
        <v>2502</v>
      </c>
      <c r="G2514" s="352" t="n">
        <v>1</v>
      </c>
      <c r="H2514" s="253" t="n">
        <f aca="false">VLOOKUP(B2514,'CMP-SIN-SD-10-2023'!A:D,4,0)</f>
        <v>21.91</v>
      </c>
      <c r="I2514" s="253" t="s">
        <v>2417</v>
      </c>
      <c r="J2514" s="220" t="n">
        <f aca="false">TRUNC((H2514*G2514),2)</f>
        <v>21.91</v>
      </c>
      <c r="M2514" s="220" t="n">
        <f aca="false">VLOOKUP(B2514,'CMP-SIN-SD-10-2023'!A:D,4,0)</f>
        <v>21.91</v>
      </c>
      <c r="N2514" s="220" t="n">
        <f aca="false">M2514=H2514</f>
        <v>1</v>
      </c>
      <c r="P2514" s="333" t="s">
        <v>2614</v>
      </c>
    </row>
    <row r="2515" customFormat="false" ht="15" hidden="false" customHeight="false" outlineLevel="0" collapsed="false">
      <c r="A2515" s="351" t="str">
        <f aca="false">IF(O2515&lt;&gt;0,O2515,A2514)</f>
        <v>08538/ORSE</v>
      </c>
      <c r="B2515" s="205" t="n">
        <v>88315</v>
      </c>
      <c r="C2515" s="206" t="s">
        <v>3755</v>
      </c>
      <c r="D2515" s="206" t="s">
        <v>2864</v>
      </c>
      <c r="E2515" s="207" t="s">
        <v>2415</v>
      </c>
      <c r="F2515" s="207" t="s">
        <v>2502</v>
      </c>
      <c r="G2515" s="352" t="n">
        <v>1</v>
      </c>
      <c r="H2515" s="253" t="n">
        <f aca="false">VLOOKUP(B2515,'CMP-SIN-SD-10-2023'!A:D,4,0)</f>
        <v>29.32</v>
      </c>
      <c r="I2515" s="253" t="s">
        <v>2417</v>
      </c>
      <c r="J2515" s="220" t="n">
        <f aca="false">TRUNC((H2515*G2515),2)</f>
        <v>29.32</v>
      </c>
      <c r="M2515" s="220" t="n">
        <f aca="false">VLOOKUP(B2515,'CMP-SIN-SD-10-2023'!A:D,4,0)</f>
        <v>29.32</v>
      </c>
      <c r="N2515" s="220" t="n">
        <f aca="false">M2515=H2515</f>
        <v>1</v>
      </c>
      <c r="P2515" s="333" t="s">
        <v>2614</v>
      </c>
    </row>
    <row r="2516" customFormat="false" ht="15" hidden="false" customHeight="false" outlineLevel="0" collapsed="false">
      <c r="A2516" s="351" t="str">
        <f aca="false">IF(O2516&lt;&gt;0,O2516,A2515)</f>
        <v>08538/ORSE</v>
      </c>
      <c r="B2516" s="205" t="s">
        <v>3780</v>
      </c>
      <c r="C2516" s="206" t="s">
        <v>3755</v>
      </c>
      <c r="D2516" s="206" t="s">
        <v>3781</v>
      </c>
      <c r="E2516" s="207" t="s">
        <v>2415</v>
      </c>
      <c r="F2516" s="207" t="s">
        <v>2515</v>
      </c>
      <c r="G2516" s="352" t="n">
        <v>3.56</v>
      </c>
      <c r="H2516" s="253" t="n">
        <v>8.95</v>
      </c>
      <c r="I2516" s="253" t="s">
        <v>2417</v>
      </c>
      <c r="J2516" s="220" t="n">
        <f aca="false">TRUNC((H2516*G2516),2)</f>
        <v>31.86</v>
      </c>
      <c r="M2516" s="220" t="e">
        <f aca="false">VLOOKUP(B2516,'INS-SIN-SD-10-2023'!A:D,4,0)</f>
        <v>#N/A</v>
      </c>
      <c r="N2516" s="220" t="e">
        <f aca="false">M2516=H2516</f>
        <v>#N/A</v>
      </c>
      <c r="P2516" s="333" t="s">
        <v>2614</v>
      </c>
    </row>
    <row r="2517" customFormat="false" ht="30" hidden="false" customHeight="false" outlineLevel="0" collapsed="false">
      <c r="A2517" s="351" t="str">
        <f aca="false">IF(O2517&lt;&gt;0,O2517,A2516)</f>
        <v>08538/ORSE</v>
      </c>
      <c r="B2517" s="205" t="s">
        <v>2883</v>
      </c>
      <c r="C2517" s="206" t="s">
        <v>3755</v>
      </c>
      <c r="D2517" s="206" t="s">
        <v>2884</v>
      </c>
      <c r="E2517" s="207" t="s">
        <v>2415</v>
      </c>
      <c r="F2517" s="207" t="s">
        <v>2515</v>
      </c>
      <c r="G2517" s="352" t="n">
        <v>1.73</v>
      </c>
      <c r="H2517" s="253" t="n">
        <v>17.9</v>
      </c>
      <c r="I2517" s="253" t="s">
        <v>2417</v>
      </c>
      <c r="J2517" s="220" t="n">
        <f aca="false">TRUNC((H2517*G2517),2)</f>
        <v>30.96</v>
      </c>
      <c r="M2517" s="220" t="e">
        <f aca="false">VLOOKUP(B2517,'INS-SIN-SD-10-2023'!A:D,4,0)</f>
        <v>#N/A</v>
      </c>
      <c r="N2517" s="220" t="e">
        <f aca="false">M2517=H2517</f>
        <v>#N/A</v>
      </c>
      <c r="P2517" s="333" t="s">
        <v>2614</v>
      </c>
    </row>
    <row r="2518" customFormat="false" ht="15" hidden="false" customHeight="false" outlineLevel="0" collapsed="false">
      <c r="A2518" s="351" t="str">
        <f aca="false">IF(O2518&lt;&gt;0,O2518,A2517)</f>
        <v>08538/ORSE</v>
      </c>
      <c r="B2518" s="205" t="s">
        <v>3782</v>
      </c>
      <c r="C2518" s="206" t="s">
        <v>3755</v>
      </c>
      <c r="D2518" s="206" t="s">
        <v>3783</v>
      </c>
      <c r="E2518" s="207" t="s">
        <v>2415</v>
      </c>
      <c r="F2518" s="207" t="s">
        <v>2440</v>
      </c>
      <c r="G2518" s="352" t="n">
        <v>2</v>
      </c>
      <c r="H2518" s="253" t="n">
        <v>20.3</v>
      </c>
      <c r="I2518" s="253" t="s">
        <v>2417</v>
      </c>
      <c r="J2518" s="220" t="n">
        <f aca="false">TRUNC((H2518*G2518),2)</f>
        <v>40.6</v>
      </c>
      <c r="M2518" s="220" t="e">
        <f aca="false">VLOOKUP(B2518,'INS-SIN-SD-10-2023'!A:D,4,0)</f>
        <v>#N/A</v>
      </c>
      <c r="N2518" s="220" t="e">
        <f aca="false">M2518=H2518</f>
        <v>#N/A</v>
      </c>
      <c r="P2518" s="333" t="s">
        <v>2614</v>
      </c>
    </row>
    <row r="2519" customFormat="false" ht="60" hidden="false" customHeight="false" outlineLevel="0" collapsed="false">
      <c r="A2519" s="353" t="n">
        <v>99252</v>
      </c>
      <c r="B2519" s="354" t="s">
        <v>2411</v>
      </c>
      <c r="C2519" s="355" t="s">
        <v>3784</v>
      </c>
      <c r="D2519" s="355" t="s">
        <v>3785</v>
      </c>
      <c r="E2519" s="356" t="s">
        <v>2430</v>
      </c>
      <c r="F2519" s="356" t="s">
        <v>2415</v>
      </c>
      <c r="G2519" s="357" t="s">
        <v>2416</v>
      </c>
      <c r="H2519" s="358" t="s">
        <v>2417</v>
      </c>
      <c r="I2519" s="350" t="n">
        <f aca="false">SUMIF(A:A,A2519,J:J)</f>
        <v>2830.84</v>
      </c>
      <c r="K2519" s="220" t="n">
        <f aca="false">VLOOKUP(A2519,'CMP-SIN-SD-10-2023'!A:D,4,0)</f>
        <v>2830.84</v>
      </c>
      <c r="L2519" s="220" t="n">
        <f aca="false">K2519=I2519</f>
        <v>1</v>
      </c>
      <c r="P2519" s="333" t="s">
        <v>2418</v>
      </c>
    </row>
    <row r="2520" customFormat="false" ht="30" hidden="false" customHeight="false" outlineLevel="0" collapsed="false">
      <c r="A2520" s="351" t="n">
        <f aca="false">IF(O2520&lt;&gt;0,O2520,A2519)</f>
        <v>99252</v>
      </c>
      <c r="B2520" s="205" t="n">
        <v>89996</v>
      </c>
      <c r="C2520" s="206" t="s">
        <v>3785</v>
      </c>
      <c r="D2520" s="206" t="s">
        <v>3765</v>
      </c>
      <c r="E2520" s="207" t="s">
        <v>2415</v>
      </c>
      <c r="F2520" s="207" t="s">
        <v>2515</v>
      </c>
      <c r="G2520" s="352" t="n">
        <v>1.9744</v>
      </c>
      <c r="H2520" s="253" t="n">
        <f aca="false">VLOOKUP(B2520,'CMP-SIN-SD-10-2023'!A:D,4,0)</f>
        <v>12.05</v>
      </c>
      <c r="I2520" s="253" t="s">
        <v>2417</v>
      </c>
      <c r="J2520" s="220" t="n">
        <f aca="false">TRUNC((H2520*G2520),2)</f>
        <v>23.79</v>
      </c>
      <c r="M2520" s="220" t="n">
        <f aca="false">VLOOKUP(B2520,'CMP-SIN-SD-10-2023'!A:D,4,0)</f>
        <v>12.05</v>
      </c>
      <c r="N2520" s="220" t="n">
        <f aca="false">M2520=H2520</f>
        <v>1</v>
      </c>
      <c r="P2520" s="333" t="s">
        <v>2418</v>
      </c>
    </row>
    <row r="2521" customFormat="false" ht="30" hidden="false" customHeight="false" outlineLevel="0" collapsed="false">
      <c r="A2521" s="351" t="n">
        <f aca="false">IF(O2521&lt;&gt;0,O2521,A2520)</f>
        <v>99252</v>
      </c>
      <c r="B2521" s="205" t="n">
        <v>89998</v>
      </c>
      <c r="C2521" s="206" t="s">
        <v>3785</v>
      </c>
      <c r="D2521" s="206" t="s">
        <v>3766</v>
      </c>
      <c r="E2521" s="207" t="s">
        <v>2415</v>
      </c>
      <c r="F2521" s="207" t="s">
        <v>2515</v>
      </c>
      <c r="G2521" s="352" t="n">
        <v>2.9616</v>
      </c>
      <c r="H2521" s="253" t="n">
        <f aca="false">VLOOKUP(B2521,'CMP-SIN-SD-10-2023'!A:D,4,0)</f>
        <v>11.48</v>
      </c>
      <c r="I2521" s="253" t="s">
        <v>2417</v>
      </c>
      <c r="J2521" s="220" t="n">
        <f aca="false">TRUNC((H2521*G2521),2)</f>
        <v>33.99</v>
      </c>
      <c r="M2521" s="220" t="n">
        <f aca="false">VLOOKUP(B2521,'CMP-SIN-SD-10-2023'!A:D,4,0)</f>
        <v>11.48</v>
      </c>
      <c r="N2521" s="220" t="n">
        <f aca="false">M2521=H2521</f>
        <v>1</v>
      </c>
      <c r="P2521" s="333" t="s">
        <v>2418</v>
      </c>
    </row>
    <row r="2522" customFormat="false" ht="30" hidden="false" customHeight="false" outlineLevel="0" collapsed="false">
      <c r="A2522" s="351" t="n">
        <f aca="false">IF(O2522&lt;&gt;0,O2522,A2521)</f>
        <v>99252</v>
      </c>
      <c r="B2522" s="205" t="n">
        <v>89993</v>
      </c>
      <c r="C2522" s="206" t="s">
        <v>3785</v>
      </c>
      <c r="D2522" s="206" t="s">
        <v>3767</v>
      </c>
      <c r="E2522" s="207" t="s">
        <v>2415</v>
      </c>
      <c r="F2522" s="207" t="s">
        <v>2438</v>
      </c>
      <c r="G2522" s="352" t="n">
        <v>0.0598</v>
      </c>
      <c r="H2522" s="253" t="n">
        <f aca="false">VLOOKUP(B2522,'CMP-SIN-SD-10-2023'!A:D,4,0)</f>
        <v>1139.48</v>
      </c>
      <c r="I2522" s="253" t="s">
        <v>2417</v>
      </c>
      <c r="J2522" s="220" t="n">
        <f aca="false">TRUNC((H2522*G2522),2)</f>
        <v>68.14</v>
      </c>
      <c r="M2522" s="220" t="n">
        <f aca="false">VLOOKUP(B2522,'CMP-SIN-SD-10-2023'!A:D,4,0)</f>
        <v>1139.48</v>
      </c>
      <c r="N2522" s="220" t="n">
        <f aca="false">M2522=H2522</f>
        <v>1</v>
      </c>
      <c r="P2522" s="333" t="s">
        <v>2418</v>
      </c>
    </row>
    <row r="2523" customFormat="false" ht="30" hidden="false" customHeight="false" outlineLevel="0" collapsed="false">
      <c r="A2523" s="351" t="n">
        <f aca="false">IF(O2523&lt;&gt;0,O2523,A2522)</f>
        <v>99252</v>
      </c>
      <c r="B2523" s="205" t="n">
        <v>89995</v>
      </c>
      <c r="C2523" s="206" t="s">
        <v>3785</v>
      </c>
      <c r="D2523" s="206" t="s">
        <v>3768</v>
      </c>
      <c r="E2523" s="207" t="s">
        <v>2415</v>
      </c>
      <c r="F2523" s="207" t="s">
        <v>2438</v>
      </c>
      <c r="G2523" s="352" t="n">
        <v>0.0738</v>
      </c>
      <c r="H2523" s="253" t="n">
        <f aca="false">VLOOKUP(B2523,'CMP-SIN-SD-10-2023'!A:D,4,0)</f>
        <v>1100.53</v>
      </c>
      <c r="I2523" s="253" t="s">
        <v>2417</v>
      </c>
      <c r="J2523" s="220" t="n">
        <f aca="false">TRUNC((H2523*G2523),2)</f>
        <v>81.21</v>
      </c>
      <c r="M2523" s="220" t="n">
        <f aca="false">VLOOKUP(B2523,'CMP-SIN-SD-10-2023'!A:D,4,0)</f>
        <v>1100.53</v>
      </c>
      <c r="N2523" s="220" t="n">
        <f aca="false">M2523=H2523</f>
        <v>1</v>
      </c>
      <c r="P2523" s="333" t="s">
        <v>2418</v>
      </c>
    </row>
    <row r="2524" customFormat="false" ht="45" hidden="false" customHeight="false" outlineLevel="0" collapsed="false">
      <c r="A2524" s="351" t="n">
        <f aca="false">IF(O2524&lt;&gt;0,O2524,A2523)</f>
        <v>99252</v>
      </c>
      <c r="B2524" s="205" t="n">
        <v>92767</v>
      </c>
      <c r="C2524" s="206" t="s">
        <v>3785</v>
      </c>
      <c r="D2524" s="206" t="s">
        <v>3769</v>
      </c>
      <c r="E2524" s="207" t="s">
        <v>2415</v>
      </c>
      <c r="F2524" s="207" t="s">
        <v>2515</v>
      </c>
      <c r="G2524" s="352" t="n">
        <v>12.6004</v>
      </c>
      <c r="H2524" s="253" t="n">
        <f aca="false">VLOOKUP(B2524,'CMP-SIN-SD-10-2023'!A:D,4,0)</f>
        <v>17</v>
      </c>
      <c r="I2524" s="253" t="s">
        <v>2417</v>
      </c>
      <c r="J2524" s="220" t="n">
        <f aca="false">TRUNC((H2524*G2524),2)</f>
        <v>214.2</v>
      </c>
      <c r="M2524" s="220" t="n">
        <f aca="false">VLOOKUP(B2524,'CMP-SIN-SD-10-2023'!A:D,4,0)</f>
        <v>17</v>
      </c>
      <c r="N2524" s="220" t="n">
        <f aca="false">M2524=H2524</f>
        <v>1</v>
      </c>
      <c r="P2524" s="333" t="s">
        <v>2418</v>
      </c>
    </row>
    <row r="2525" customFormat="false" ht="45" hidden="false" customHeight="false" outlineLevel="0" collapsed="false">
      <c r="A2525" s="351" t="n">
        <f aca="false">IF(O2525&lt;&gt;0,O2525,A2524)</f>
        <v>99252</v>
      </c>
      <c r="B2525" s="205" t="n">
        <v>94970</v>
      </c>
      <c r="C2525" s="206" t="s">
        <v>3785</v>
      </c>
      <c r="D2525" s="206" t="s">
        <v>3745</v>
      </c>
      <c r="E2525" s="207" t="s">
        <v>2415</v>
      </c>
      <c r="F2525" s="207" t="s">
        <v>2438</v>
      </c>
      <c r="G2525" s="352" t="n">
        <v>0.4747</v>
      </c>
      <c r="H2525" s="253" t="n">
        <f aca="false">VLOOKUP(B2525,'CMP-SIN-SD-10-2023'!A:D,4,0)</f>
        <v>552.27</v>
      </c>
      <c r="I2525" s="253" t="s">
        <v>2417</v>
      </c>
      <c r="J2525" s="220" t="n">
        <f aca="false">TRUNC((H2525*G2525),2)</f>
        <v>262.16</v>
      </c>
      <c r="M2525" s="220" t="n">
        <f aca="false">VLOOKUP(B2525,'CMP-SIN-SD-10-2023'!A:D,4,0)</f>
        <v>552.27</v>
      </c>
      <c r="N2525" s="220" t="n">
        <f aca="false">M2525=H2525</f>
        <v>1</v>
      </c>
      <c r="P2525" s="333" t="s">
        <v>2418</v>
      </c>
    </row>
    <row r="2526" customFormat="false" ht="45" hidden="false" customHeight="false" outlineLevel="0" collapsed="false">
      <c r="A2526" s="351" t="n">
        <f aca="false">IF(O2526&lt;&gt;0,O2526,A2525)</f>
        <v>99252</v>
      </c>
      <c r="B2526" s="205" t="n">
        <v>97736</v>
      </c>
      <c r="C2526" s="206" t="s">
        <v>3785</v>
      </c>
      <c r="D2526" s="206" t="s">
        <v>3770</v>
      </c>
      <c r="E2526" s="207" t="s">
        <v>2415</v>
      </c>
      <c r="F2526" s="207" t="s">
        <v>2438</v>
      </c>
      <c r="G2526" s="352" t="n">
        <v>0.2516</v>
      </c>
      <c r="H2526" s="253" t="n">
        <f aca="false">VLOOKUP(B2526,'CMP-SIN-SD-10-2023'!A:D,4,0)</f>
        <v>1652.58</v>
      </c>
      <c r="I2526" s="253" t="s">
        <v>2417</v>
      </c>
      <c r="J2526" s="220" t="n">
        <f aca="false">TRUNC((H2526*G2526),2)</f>
        <v>415.78</v>
      </c>
      <c r="M2526" s="220" t="n">
        <f aca="false">VLOOKUP(B2526,'CMP-SIN-SD-10-2023'!A:D,4,0)</f>
        <v>1652.58</v>
      </c>
      <c r="N2526" s="220" t="n">
        <f aca="false">M2526=H2526</f>
        <v>1</v>
      </c>
      <c r="P2526" s="333" t="s">
        <v>2418</v>
      </c>
    </row>
    <row r="2527" customFormat="false" ht="45" hidden="false" customHeight="false" outlineLevel="0" collapsed="false">
      <c r="A2527" s="351" t="n">
        <f aca="false">IF(O2527&lt;&gt;0,O2527,A2526)</f>
        <v>99252</v>
      </c>
      <c r="B2527" s="205" t="n">
        <v>97738</v>
      </c>
      <c r="C2527" s="206" t="s">
        <v>3785</v>
      </c>
      <c r="D2527" s="206" t="s">
        <v>3771</v>
      </c>
      <c r="E2527" s="207" t="s">
        <v>2415</v>
      </c>
      <c r="F2527" s="207" t="s">
        <v>2438</v>
      </c>
      <c r="G2527" s="352" t="n">
        <v>0.0221</v>
      </c>
      <c r="H2527" s="253" t="n">
        <f aca="false">VLOOKUP(B2527,'CMP-SIN-SD-10-2023'!A:D,4,0)</f>
        <v>4986.86</v>
      </c>
      <c r="I2527" s="253" t="s">
        <v>2417</v>
      </c>
      <c r="J2527" s="220" t="n">
        <f aca="false">TRUNC((H2527*G2527),2)</f>
        <v>110.2</v>
      </c>
      <c r="M2527" s="220" t="n">
        <f aca="false">VLOOKUP(B2527,'CMP-SIN-SD-10-2023'!A:D,4,0)</f>
        <v>4986.86</v>
      </c>
      <c r="N2527" s="220" t="n">
        <f aca="false">M2527=H2527</f>
        <v>1</v>
      </c>
      <c r="P2527" s="333" t="s">
        <v>2418</v>
      </c>
    </row>
    <row r="2528" customFormat="false" ht="75" hidden="false" customHeight="false" outlineLevel="0" collapsed="false">
      <c r="A2528" s="351" t="n">
        <f aca="false">IF(O2528&lt;&gt;0,O2528,A2527)</f>
        <v>99252</v>
      </c>
      <c r="B2528" s="205" t="n">
        <v>5678</v>
      </c>
      <c r="C2528" s="206" t="s">
        <v>3785</v>
      </c>
      <c r="D2528" s="206" t="s">
        <v>3747</v>
      </c>
      <c r="E2528" s="207" t="s">
        <v>2415</v>
      </c>
      <c r="F2528" s="207" t="s">
        <v>2603</v>
      </c>
      <c r="G2528" s="352" t="n">
        <v>0.0993</v>
      </c>
      <c r="H2528" s="253" t="n">
        <f aca="false">VLOOKUP(B2528,'CMP-SIN-SD-10-2023'!A:D,4,0)</f>
        <v>140.52</v>
      </c>
      <c r="I2528" s="253" t="s">
        <v>2417</v>
      </c>
      <c r="J2528" s="220" t="n">
        <f aca="false">TRUNC((H2528*G2528),2)</f>
        <v>13.95</v>
      </c>
      <c r="M2528" s="220" t="n">
        <f aca="false">VLOOKUP(B2528,'CMP-SIN-SD-10-2023'!A:D,4,0)</f>
        <v>140.52</v>
      </c>
      <c r="N2528" s="220" t="n">
        <f aca="false">M2528=H2528</f>
        <v>1</v>
      </c>
      <c r="P2528" s="333" t="s">
        <v>2418</v>
      </c>
    </row>
    <row r="2529" customFormat="false" ht="75" hidden="false" customHeight="false" outlineLevel="0" collapsed="false">
      <c r="A2529" s="351" t="n">
        <f aca="false">IF(O2529&lt;&gt;0,O2529,A2528)</f>
        <v>99252</v>
      </c>
      <c r="B2529" s="205" t="n">
        <v>5679</v>
      </c>
      <c r="C2529" s="206" t="s">
        <v>3785</v>
      </c>
      <c r="D2529" s="206" t="s">
        <v>3748</v>
      </c>
      <c r="E2529" s="207" t="s">
        <v>2415</v>
      </c>
      <c r="F2529" s="207" t="s">
        <v>2605</v>
      </c>
      <c r="G2529" s="352" t="n">
        <v>0.2024</v>
      </c>
      <c r="H2529" s="253" t="n">
        <f aca="false">VLOOKUP(B2529,'CMP-SIN-SD-10-2023'!A:D,4,0)</f>
        <v>58.96</v>
      </c>
      <c r="I2529" s="253" t="s">
        <v>2417</v>
      </c>
      <c r="J2529" s="220" t="n">
        <f aca="false">TRUNC((H2529*G2529),2)</f>
        <v>11.93</v>
      </c>
      <c r="M2529" s="220" t="n">
        <f aca="false">VLOOKUP(B2529,'CMP-SIN-SD-10-2023'!A:D,4,0)</f>
        <v>58.96</v>
      </c>
      <c r="N2529" s="220" t="n">
        <f aca="false">M2529=H2529</f>
        <v>1</v>
      </c>
      <c r="P2529" s="333" t="s">
        <v>2418</v>
      </c>
    </row>
    <row r="2530" customFormat="false" ht="45" hidden="false" customHeight="false" outlineLevel="0" collapsed="false">
      <c r="A2530" s="351" t="n">
        <f aca="false">IF(O2530&lt;&gt;0,O2530,A2529)</f>
        <v>99252</v>
      </c>
      <c r="B2530" s="205" t="n">
        <v>87316</v>
      </c>
      <c r="C2530" s="206" t="s">
        <v>3785</v>
      </c>
      <c r="D2530" s="206" t="s">
        <v>3749</v>
      </c>
      <c r="E2530" s="207" t="s">
        <v>2415</v>
      </c>
      <c r="F2530" s="207" t="s">
        <v>2438</v>
      </c>
      <c r="G2530" s="352" t="n">
        <v>0.0372</v>
      </c>
      <c r="H2530" s="253" t="n">
        <f aca="false">VLOOKUP(B2530,'CMP-SIN-SD-10-2023'!A:D,4,0)</f>
        <v>545.85</v>
      </c>
      <c r="I2530" s="253" t="s">
        <v>2417</v>
      </c>
      <c r="J2530" s="220" t="n">
        <f aca="false">TRUNC((H2530*G2530),2)</f>
        <v>20.3</v>
      </c>
      <c r="M2530" s="220" t="n">
        <f aca="false">VLOOKUP(B2530,'CMP-SIN-SD-10-2023'!A:D,4,0)</f>
        <v>545.85</v>
      </c>
      <c r="N2530" s="220" t="n">
        <f aca="false">M2530=H2530</f>
        <v>1</v>
      </c>
      <c r="P2530" s="333" t="s">
        <v>2418</v>
      </c>
    </row>
    <row r="2531" customFormat="false" ht="15" hidden="false" customHeight="false" outlineLevel="0" collapsed="false">
      <c r="A2531" s="351" t="n">
        <f aca="false">IF(O2531&lt;&gt;0,O2531,A2530)</f>
        <v>99252</v>
      </c>
      <c r="B2531" s="205" t="n">
        <v>88309</v>
      </c>
      <c r="C2531" s="206" t="s">
        <v>3785</v>
      </c>
      <c r="D2531" s="206" t="s">
        <v>2623</v>
      </c>
      <c r="E2531" s="207" t="s">
        <v>2415</v>
      </c>
      <c r="F2531" s="207" t="s">
        <v>2502</v>
      </c>
      <c r="G2531" s="352" t="n">
        <v>14.9453</v>
      </c>
      <c r="H2531" s="253" t="n">
        <f aca="false">VLOOKUP(B2531,'CMP-SIN-SD-10-2023'!A:D,4,0)</f>
        <v>29.53</v>
      </c>
      <c r="I2531" s="253" t="s">
        <v>2417</v>
      </c>
      <c r="J2531" s="220" t="n">
        <f aca="false">TRUNC((H2531*G2531),2)</f>
        <v>441.33</v>
      </c>
      <c r="M2531" s="220" t="n">
        <f aca="false">VLOOKUP(B2531,'CMP-SIN-SD-10-2023'!A:D,4,0)</f>
        <v>29.53</v>
      </c>
      <c r="N2531" s="220" t="n">
        <f aca="false">M2531=H2531</f>
        <v>1</v>
      </c>
      <c r="P2531" s="333" t="s">
        <v>2418</v>
      </c>
    </row>
    <row r="2532" customFormat="false" ht="15" hidden="false" customHeight="false" outlineLevel="0" collapsed="false">
      <c r="A2532" s="351" t="n">
        <f aca="false">IF(O2532&lt;&gt;0,O2532,A2531)</f>
        <v>99252</v>
      </c>
      <c r="B2532" s="205" t="n">
        <v>88316</v>
      </c>
      <c r="C2532" s="206" t="s">
        <v>3785</v>
      </c>
      <c r="D2532" s="206" t="s">
        <v>2512</v>
      </c>
      <c r="E2532" s="207" t="s">
        <v>2415</v>
      </c>
      <c r="F2532" s="207" t="s">
        <v>2502</v>
      </c>
      <c r="G2532" s="352" t="n">
        <v>11.7428</v>
      </c>
      <c r="H2532" s="253" t="n">
        <f aca="false">VLOOKUP(B2532,'CMP-SIN-SD-10-2023'!A:D,4,0)</f>
        <v>21.91</v>
      </c>
      <c r="I2532" s="253" t="s">
        <v>2417</v>
      </c>
      <c r="J2532" s="220" t="n">
        <f aca="false">TRUNC((H2532*G2532),2)</f>
        <v>257.28</v>
      </c>
      <c r="M2532" s="220" t="n">
        <f aca="false">VLOOKUP(B2532,'CMP-SIN-SD-10-2023'!A:D,4,0)</f>
        <v>21.91</v>
      </c>
      <c r="N2532" s="220" t="n">
        <f aca="false">M2532=H2532</f>
        <v>1</v>
      </c>
      <c r="P2532" s="333" t="s">
        <v>2418</v>
      </c>
    </row>
    <row r="2533" customFormat="false" ht="30" hidden="false" customHeight="false" outlineLevel="0" collapsed="false">
      <c r="A2533" s="351" t="n">
        <f aca="false">IF(O2533&lt;&gt;0,O2533,A2532)</f>
        <v>99252</v>
      </c>
      <c r="B2533" s="205" t="n">
        <v>88628</v>
      </c>
      <c r="C2533" s="206" t="s">
        <v>3785</v>
      </c>
      <c r="D2533" s="206" t="s">
        <v>3786</v>
      </c>
      <c r="E2533" s="207" t="s">
        <v>2415</v>
      </c>
      <c r="F2533" s="207" t="s">
        <v>2438</v>
      </c>
      <c r="G2533" s="352" t="n">
        <v>0.4057</v>
      </c>
      <c r="H2533" s="253" t="n">
        <f aca="false">VLOOKUP(B2533,'CMP-SIN-SD-10-2023'!A:D,4,0)</f>
        <v>612.43</v>
      </c>
      <c r="I2533" s="253" t="s">
        <v>2417</v>
      </c>
      <c r="J2533" s="220" t="n">
        <f aca="false">TRUNC((H2533*G2533),2)</f>
        <v>248.46</v>
      </c>
      <c r="M2533" s="220" t="n">
        <f aca="false">VLOOKUP(B2533,'CMP-SIN-SD-10-2023'!A:D,4,0)</f>
        <v>612.43</v>
      </c>
      <c r="N2533" s="220" t="n">
        <f aca="false">M2533=H2533</f>
        <v>1</v>
      </c>
      <c r="P2533" s="333" t="s">
        <v>2418</v>
      </c>
    </row>
    <row r="2534" customFormat="false" ht="45" hidden="false" customHeight="false" outlineLevel="0" collapsed="false">
      <c r="A2534" s="351" t="n">
        <f aca="false">IF(O2534&lt;&gt;0,O2534,A2533)</f>
        <v>99252</v>
      </c>
      <c r="B2534" s="205" t="n">
        <v>101624</v>
      </c>
      <c r="C2534" s="206" t="s">
        <v>3785</v>
      </c>
      <c r="D2534" s="206" t="s">
        <v>3772</v>
      </c>
      <c r="E2534" s="207" t="s">
        <v>2415</v>
      </c>
      <c r="F2534" s="207" t="s">
        <v>2438</v>
      </c>
      <c r="G2534" s="352" t="n">
        <v>0.6348</v>
      </c>
      <c r="H2534" s="253" t="n">
        <f aca="false">VLOOKUP(B2534,'CMP-SIN-SD-10-2023'!A:D,4,0)</f>
        <v>307.92</v>
      </c>
      <c r="I2534" s="253" t="s">
        <v>2417</v>
      </c>
      <c r="J2534" s="220" t="n">
        <f aca="false">TRUNC((H2534*G2534),2)</f>
        <v>195.46</v>
      </c>
      <c r="M2534" s="220" t="n">
        <f aca="false">VLOOKUP(B2534,'CMP-SIN-SD-10-2023'!A:D,4,0)</f>
        <v>307.92</v>
      </c>
      <c r="N2534" s="220" t="n">
        <f aca="false">M2534=H2534</f>
        <v>1</v>
      </c>
      <c r="P2534" s="333" t="s">
        <v>2418</v>
      </c>
    </row>
    <row r="2535" customFormat="false" ht="30" hidden="false" customHeight="false" outlineLevel="0" collapsed="false">
      <c r="A2535" s="351" t="n">
        <f aca="false">IF(O2535&lt;&gt;0,O2535,A2534)</f>
        <v>99252</v>
      </c>
      <c r="B2535" s="205" t="n">
        <v>25067</v>
      </c>
      <c r="C2535" s="206" t="s">
        <v>3785</v>
      </c>
      <c r="D2535" s="206" t="s">
        <v>3773</v>
      </c>
      <c r="E2535" s="207" t="s">
        <v>2415</v>
      </c>
      <c r="F2535" s="207" t="s">
        <v>2430</v>
      </c>
      <c r="G2535" s="352" t="n">
        <v>54.3233</v>
      </c>
      <c r="H2535" s="253" t="n">
        <f aca="false">VLOOKUP(B2535,'INS-SIN-SD-10-2023'!A:D,4,0)</f>
        <v>5.76</v>
      </c>
      <c r="I2535" s="253" t="s">
        <v>2417</v>
      </c>
      <c r="J2535" s="220" t="n">
        <f aca="false">TRUNC((H2535*G2535),2)</f>
        <v>312.9</v>
      </c>
      <c r="M2535" s="220" t="n">
        <f aca="false">VLOOKUP(B2535,'INS-SIN-SD-10-2023'!A:D,4,0)</f>
        <v>5.76</v>
      </c>
      <c r="N2535" s="220" t="n">
        <f aca="false">M2535=H2535</f>
        <v>1</v>
      </c>
      <c r="P2535" s="333" t="s">
        <v>2492</v>
      </c>
    </row>
    <row r="2536" customFormat="false" ht="15" hidden="false" customHeight="false" outlineLevel="0" collapsed="false">
      <c r="A2536" s="351" t="n">
        <f aca="false">IF(O2536&lt;&gt;0,O2536,A2535)</f>
        <v>99252</v>
      </c>
      <c r="B2536" s="205" t="n">
        <v>660</v>
      </c>
      <c r="C2536" s="206" t="s">
        <v>3785</v>
      </c>
      <c r="D2536" s="206" t="s">
        <v>3774</v>
      </c>
      <c r="E2536" s="207" t="s">
        <v>2415</v>
      </c>
      <c r="F2536" s="207" t="s">
        <v>2430</v>
      </c>
      <c r="G2536" s="352" t="n">
        <v>25.2</v>
      </c>
      <c r="H2536" s="253" t="n">
        <f aca="false">VLOOKUP(B2536,'INS-SIN-SD-10-2023'!A:D,4,0)</f>
        <v>3.58</v>
      </c>
      <c r="I2536" s="253" t="s">
        <v>2417</v>
      </c>
      <c r="J2536" s="220" t="n">
        <f aca="false">TRUNC((H2536*G2536),2)</f>
        <v>90.21</v>
      </c>
      <c r="M2536" s="220" t="n">
        <f aca="false">VLOOKUP(B2536,'INS-SIN-SD-10-2023'!A:D,4,0)</f>
        <v>3.58</v>
      </c>
      <c r="N2536" s="220" t="n">
        <f aca="false">M2536=H2536</f>
        <v>1</v>
      </c>
      <c r="P2536" s="333" t="s">
        <v>2492</v>
      </c>
    </row>
    <row r="2537" customFormat="false" ht="30" hidden="false" customHeight="false" outlineLevel="0" collapsed="false">
      <c r="A2537" s="351" t="n">
        <f aca="false">IF(O2537&lt;&gt;0,O2537,A2536)</f>
        <v>99252</v>
      </c>
      <c r="B2537" s="205" t="n">
        <v>2692</v>
      </c>
      <c r="C2537" s="206" t="s">
        <v>3785</v>
      </c>
      <c r="D2537" s="206" t="s">
        <v>2711</v>
      </c>
      <c r="E2537" s="207" t="s">
        <v>2415</v>
      </c>
      <c r="F2537" s="207" t="s">
        <v>2712</v>
      </c>
      <c r="G2537" s="352" t="n">
        <v>0.0143</v>
      </c>
      <c r="H2537" s="253" t="n">
        <f aca="false">VLOOKUP(B2537,'INS-SIN-SD-10-2023'!A:D,4,0)</f>
        <v>7.71</v>
      </c>
      <c r="I2537" s="253" t="s">
        <v>2417</v>
      </c>
      <c r="J2537" s="220" t="n">
        <f aca="false">TRUNC((H2537*G2537),2)</f>
        <v>0.11</v>
      </c>
      <c r="M2537" s="220" t="n">
        <f aca="false">VLOOKUP(B2537,'INS-SIN-SD-10-2023'!A:D,4,0)</f>
        <v>7.71</v>
      </c>
      <c r="N2537" s="220" t="n">
        <f aca="false">M2537=H2537</f>
        <v>1</v>
      </c>
      <c r="P2537" s="333" t="s">
        <v>2492</v>
      </c>
    </row>
    <row r="2538" customFormat="false" ht="30" hidden="false" customHeight="false" outlineLevel="0" collapsed="false">
      <c r="A2538" s="351" t="n">
        <f aca="false">IF(O2538&lt;&gt;0,O2538,A2537)</f>
        <v>99252</v>
      </c>
      <c r="B2538" s="205" t="n">
        <v>4517</v>
      </c>
      <c r="C2538" s="206" t="s">
        <v>3785</v>
      </c>
      <c r="D2538" s="206" t="s">
        <v>2713</v>
      </c>
      <c r="E2538" s="207" t="s">
        <v>2415</v>
      </c>
      <c r="F2538" s="207" t="s">
        <v>2440</v>
      </c>
      <c r="G2538" s="352" t="n">
        <v>0.3696</v>
      </c>
      <c r="H2538" s="253" t="n">
        <f aca="false">VLOOKUP(B2538,'INS-SIN-SD-10-2023'!A:D,4,0)</f>
        <v>2.77</v>
      </c>
      <c r="I2538" s="253" t="s">
        <v>2417</v>
      </c>
      <c r="J2538" s="220" t="n">
        <f aca="false">TRUNC((H2538*G2538),2)</f>
        <v>1.02</v>
      </c>
      <c r="M2538" s="220" t="n">
        <f aca="false">VLOOKUP(B2538,'INS-SIN-SD-10-2023'!A:D,4,0)</f>
        <v>2.77</v>
      </c>
      <c r="N2538" s="220" t="n">
        <f aca="false">M2538=H2538</f>
        <v>1</v>
      </c>
      <c r="P2538" s="333" t="s">
        <v>2492</v>
      </c>
    </row>
    <row r="2539" customFormat="false" ht="30" hidden="false" customHeight="false" outlineLevel="0" collapsed="false">
      <c r="A2539" s="351" t="n">
        <f aca="false">IF(O2539&lt;&gt;0,O2539,A2538)</f>
        <v>99252</v>
      </c>
      <c r="B2539" s="205" t="n">
        <v>4491</v>
      </c>
      <c r="C2539" s="206" t="s">
        <v>3785</v>
      </c>
      <c r="D2539" s="206" t="s">
        <v>2714</v>
      </c>
      <c r="E2539" s="207" t="s">
        <v>2415</v>
      </c>
      <c r="F2539" s="207" t="s">
        <v>2440</v>
      </c>
      <c r="G2539" s="352" t="n">
        <v>0.3108</v>
      </c>
      <c r="H2539" s="253" t="n">
        <f aca="false">VLOOKUP(B2539,'INS-SIN-SD-10-2023'!A:D,4,0)</f>
        <v>7.92</v>
      </c>
      <c r="I2539" s="253" t="s">
        <v>2417</v>
      </c>
      <c r="J2539" s="220" t="n">
        <f aca="false">TRUNC((H2539*G2539),2)</f>
        <v>2.46</v>
      </c>
      <c r="M2539" s="220" t="n">
        <f aca="false">VLOOKUP(B2539,'INS-SIN-SD-10-2023'!A:D,4,0)</f>
        <v>7.92</v>
      </c>
      <c r="N2539" s="220" t="n">
        <f aca="false">M2539=H2539</f>
        <v>1</v>
      </c>
      <c r="P2539" s="333" t="s">
        <v>2492</v>
      </c>
    </row>
    <row r="2540" customFormat="false" ht="15" hidden="false" customHeight="false" outlineLevel="0" collapsed="false">
      <c r="A2540" s="351" t="n">
        <f aca="false">IF(O2540&lt;&gt;0,O2540,A2539)</f>
        <v>99252</v>
      </c>
      <c r="B2540" s="205" t="n">
        <v>5069</v>
      </c>
      <c r="C2540" s="206" t="s">
        <v>3785</v>
      </c>
      <c r="D2540" s="206" t="s">
        <v>3752</v>
      </c>
      <c r="E2540" s="207" t="s">
        <v>2415</v>
      </c>
      <c r="F2540" s="207" t="s">
        <v>2515</v>
      </c>
      <c r="G2540" s="352" t="n">
        <v>0.0328</v>
      </c>
      <c r="H2540" s="253" t="n">
        <f aca="false">VLOOKUP(B2540,'INS-SIN-SD-10-2023'!A:D,4,0)</f>
        <v>20.63</v>
      </c>
      <c r="I2540" s="253" t="s">
        <v>2417</v>
      </c>
      <c r="J2540" s="220" t="n">
        <f aca="false">TRUNC((H2540*G2540),2)</f>
        <v>0.67</v>
      </c>
      <c r="M2540" s="220" t="n">
        <f aca="false">VLOOKUP(B2540,'INS-SIN-SD-10-2023'!A:D,4,0)</f>
        <v>20.63</v>
      </c>
      <c r="N2540" s="220" t="n">
        <f aca="false">M2540=H2540</f>
        <v>1</v>
      </c>
      <c r="P2540" s="333" t="s">
        <v>2492</v>
      </c>
    </row>
    <row r="2541" customFormat="false" ht="30" hidden="false" customHeight="false" outlineLevel="0" collapsed="false">
      <c r="A2541" s="351" t="n">
        <f aca="false">IF(O2541&lt;&gt;0,O2541,A2540)</f>
        <v>99252</v>
      </c>
      <c r="B2541" s="205" t="n">
        <v>6193</v>
      </c>
      <c r="C2541" s="206" t="s">
        <v>3785</v>
      </c>
      <c r="D2541" s="206" t="s">
        <v>2506</v>
      </c>
      <c r="E2541" s="207" t="s">
        <v>2415</v>
      </c>
      <c r="F2541" s="207" t="s">
        <v>2440</v>
      </c>
      <c r="G2541" s="352" t="n">
        <v>1.1592</v>
      </c>
      <c r="H2541" s="253" t="n">
        <f aca="false">VLOOKUP(B2541,'INS-SIN-SD-10-2023'!A:D,4,0)</f>
        <v>21.82</v>
      </c>
      <c r="I2541" s="253" t="s">
        <v>2417</v>
      </c>
      <c r="J2541" s="220" t="n">
        <f aca="false">TRUNC((H2541*G2541),2)</f>
        <v>25.29</v>
      </c>
      <c r="M2541" s="220" t="n">
        <f aca="false">VLOOKUP(B2541,'INS-SIN-SD-10-2023'!A:D,4,0)</f>
        <v>21.82</v>
      </c>
      <c r="N2541" s="220" t="n">
        <f aca="false">M2541=H2541</f>
        <v>1</v>
      </c>
      <c r="P2541" s="333" t="s">
        <v>2492</v>
      </c>
    </row>
    <row r="2542" customFormat="false" ht="45" hidden="false" customHeight="false" outlineLevel="0" collapsed="false">
      <c r="A2542" s="353" t="n">
        <v>99254</v>
      </c>
      <c r="B2542" s="354" t="s">
        <v>2411</v>
      </c>
      <c r="C2542" s="355" t="s">
        <v>3787</v>
      </c>
      <c r="D2542" s="355" t="s">
        <v>3788</v>
      </c>
      <c r="E2542" s="356" t="s">
        <v>2440</v>
      </c>
      <c r="F2542" s="356" t="s">
        <v>2415</v>
      </c>
      <c r="G2542" s="357" t="s">
        <v>2416</v>
      </c>
      <c r="H2542" s="358" t="s">
        <v>2417</v>
      </c>
      <c r="I2542" s="350" t="n">
        <f aca="false">SUMIF(A:A,A2542,J:J)</f>
        <v>1365.55</v>
      </c>
      <c r="K2542" s="220" t="n">
        <f aca="false">VLOOKUP(A2542,'CMP-SIN-SD-10-2023'!A:D,4,0)</f>
        <v>1365.55</v>
      </c>
      <c r="L2542" s="220" t="n">
        <f aca="false">K2542=I2542</f>
        <v>1</v>
      </c>
      <c r="P2542" s="333" t="s">
        <v>2418</v>
      </c>
    </row>
    <row r="2543" customFormat="false" ht="30" hidden="false" customHeight="false" outlineLevel="0" collapsed="false">
      <c r="A2543" s="351" t="n">
        <f aca="false">IF(O2543&lt;&gt;0,O2543,A2542)</f>
        <v>99254</v>
      </c>
      <c r="B2543" s="205" t="n">
        <v>89996</v>
      </c>
      <c r="C2543" s="206" t="s">
        <v>3788</v>
      </c>
      <c r="D2543" s="206" t="s">
        <v>3765</v>
      </c>
      <c r="E2543" s="207" t="s">
        <v>2415</v>
      </c>
      <c r="F2543" s="207" t="s">
        <v>2515</v>
      </c>
      <c r="G2543" s="352" t="n">
        <v>1.9744</v>
      </c>
      <c r="H2543" s="253" t="n">
        <f aca="false">VLOOKUP(B2543,'CMP-SIN-SD-10-2023'!A:D,4,0)</f>
        <v>12.05</v>
      </c>
      <c r="I2543" s="253" t="s">
        <v>2417</v>
      </c>
      <c r="J2543" s="220" t="n">
        <f aca="false">TRUNC((H2543*G2543),2)</f>
        <v>23.79</v>
      </c>
      <c r="M2543" s="220" t="n">
        <f aca="false">VLOOKUP(B2543,'CMP-SIN-SD-10-2023'!A:D,4,0)</f>
        <v>12.05</v>
      </c>
      <c r="N2543" s="220" t="n">
        <f aca="false">M2543=H2543</f>
        <v>1</v>
      </c>
      <c r="P2543" s="333" t="s">
        <v>2418</v>
      </c>
    </row>
    <row r="2544" customFormat="false" ht="30" hidden="false" customHeight="false" outlineLevel="0" collapsed="false">
      <c r="A2544" s="351" t="n">
        <f aca="false">IF(O2544&lt;&gt;0,O2544,A2543)</f>
        <v>99254</v>
      </c>
      <c r="B2544" s="205" t="n">
        <v>89998</v>
      </c>
      <c r="C2544" s="206" t="s">
        <v>3788</v>
      </c>
      <c r="D2544" s="206" t="s">
        <v>3766</v>
      </c>
      <c r="E2544" s="207" t="s">
        <v>2415</v>
      </c>
      <c r="F2544" s="207" t="s">
        <v>2515</v>
      </c>
      <c r="G2544" s="352" t="n">
        <v>1.4808</v>
      </c>
      <c r="H2544" s="253" t="n">
        <f aca="false">VLOOKUP(B2544,'CMP-SIN-SD-10-2023'!A:D,4,0)</f>
        <v>11.48</v>
      </c>
      <c r="I2544" s="253" t="s">
        <v>2417</v>
      </c>
      <c r="J2544" s="220" t="n">
        <f aca="false">TRUNC((H2544*G2544),2)</f>
        <v>16.99</v>
      </c>
      <c r="M2544" s="220" t="n">
        <f aca="false">VLOOKUP(B2544,'CMP-SIN-SD-10-2023'!A:D,4,0)</f>
        <v>11.48</v>
      </c>
      <c r="N2544" s="220" t="n">
        <f aca="false">M2544=H2544</f>
        <v>1</v>
      </c>
      <c r="P2544" s="333" t="s">
        <v>2418</v>
      </c>
    </row>
    <row r="2545" customFormat="false" ht="30" hidden="false" customHeight="false" outlineLevel="0" collapsed="false">
      <c r="A2545" s="351" t="n">
        <f aca="false">IF(O2545&lt;&gt;0,O2545,A2544)</f>
        <v>99254</v>
      </c>
      <c r="B2545" s="205" t="n">
        <v>89993</v>
      </c>
      <c r="C2545" s="206" t="s">
        <v>3788</v>
      </c>
      <c r="D2545" s="206" t="s">
        <v>3767</v>
      </c>
      <c r="E2545" s="207" t="s">
        <v>2415</v>
      </c>
      <c r="F2545" s="207" t="s">
        <v>2438</v>
      </c>
      <c r="G2545" s="352" t="n">
        <v>0.0598</v>
      </c>
      <c r="H2545" s="253" t="n">
        <f aca="false">VLOOKUP(B2545,'CMP-SIN-SD-10-2023'!A:D,4,0)</f>
        <v>1139.48</v>
      </c>
      <c r="I2545" s="253" t="s">
        <v>2417</v>
      </c>
      <c r="J2545" s="220" t="n">
        <f aca="false">TRUNC((H2545*G2545),2)</f>
        <v>68.14</v>
      </c>
      <c r="M2545" s="220" t="n">
        <f aca="false">VLOOKUP(B2545,'CMP-SIN-SD-10-2023'!A:D,4,0)</f>
        <v>1139.48</v>
      </c>
      <c r="N2545" s="220" t="n">
        <f aca="false">M2545=H2545</f>
        <v>1</v>
      </c>
      <c r="P2545" s="333" t="s">
        <v>2418</v>
      </c>
    </row>
    <row r="2546" customFormat="false" ht="30" hidden="false" customHeight="false" outlineLevel="0" collapsed="false">
      <c r="A2546" s="351" t="n">
        <f aca="false">IF(O2546&lt;&gt;0,O2546,A2545)</f>
        <v>99254</v>
      </c>
      <c r="B2546" s="205" t="n">
        <v>89995</v>
      </c>
      <c r="C2546" s="206" t="s">
        <v>3788</v>
      </c>
      <c r="D2546" s="206" t="s">
        <v>3768</v>
      </c>
      <c r="E2546" s="207" t="s">
        <v>2415</v>
      </c>
      <c r="F2546" s="207" t="s">
        <v>2438</v>
      </c>
      <c r="G2546" s="352" t="n">
        <v>0.0369</v>
      </c>
      <c r="H2546" s="253" t="n">
        <f aca="false">VLOOKUP(B2546,'CMP-SIN-SD-10-2023'!A:D,4,0)</f>
        <v>1100.53</v>
      </c>
      <c r="I2546" s="253" t="s">
        <v>2417</v>
      </c>
      <c r="J2546" s="220" t="n">
        <f aca="false">TRUNC((H2546*G2546),2)</f>
        <v>40.6</v>
      </c>
      <c r="M2546" s="220" t="n">
        <f aca="false">VLOOKUP(B2546,'CMP-SIN-SD-10-2023'!A:D,4,0)</f>
        <v>1100.53</v>
      </c>
      <c r="N2546" s="220" t="n">
        <f aca="false">M2546=H2546</f>
        <v>1</v>
      </c>
      <c r="P2546" s="333" t="s">
        <v>2418</v>
      </c>
    </row>
    <row r="2547" customFormat="false" ht="45" hidden="false" customHeight="false" outlineLevel="0" collapsed="false">
      <c r="A2547" s="351" t="n">
        <f aca="false">IF(O2547&lt;&gt;0,O2547,A2546)</f>
        <v>99254</v>
      </c>
      <c r="B2547" s="205" t="n">
        <v>87316</v>
      </c>
      <c r="C2547" s="206" t="s">
        <v>3788</v>
      </c>
      <c r="D2547" s="206" t="s">
        <v>3749</v>
      </c>
      <c r="E2547" s="207" t="s">
        <v>2415</v>
      </c>
      <c r="F2547" s="207" t="s">
        <v>2438</v>
      </c>
      <c r="G2547" s="352" t="n">
        <v>0.0403</v>
      </c>
      <c r="H2547" s="253" t="n">
        <f aca="false">VLOOKUP(B2547,'CMP-SIN-SD-10-2023'!A:D,4,0)</f>
        <v>545.85</v>
      </c>
      <c r="I2547" s="253" t="s">
        <v>2417</v>
      </c>
      <c r="J2547" s="220" t="n">
        <f aca="false">TRUNC((H2547*G2547),2)</f>
        <v>21.99</v>
      </c>
      <c r="M2547" s="220" t="n">
        <f aca="false">VLOOKUP(B2547,'CMP-SIN-SD-10-2023'!A:D,4,0)</f>
        <v>545.85</v>
      </c>
      <c r="N2547" s="220" t="n">
        <f aca="false">M2547=H2547</f>
        <v>1</v>
      </c>
      <c r="P2547" s="333" t="s">
        <v>2418</v>
      </c>
    </row>
    <row r="2548" customFormat="false" ht="15" hidden="false" customHeight="false" outlineLevel="0" collapsed="false">
      <c r="A2548" s="351" t="n">
        <f aca="false">IF(O2548&lt;&gt;0,O2548,A2547)</f>
        <v>99254</v>
      </c>
      <c r="B2548" s="205" t="n">
        <v>88309</v>
      </c>
      <c r="C2548" s="206" t="s">
        <v>3788</v>
      </c>
      <c r="D2548" s="206" t="s">
        <v>2623</v>
      </c>
      <c r="E2548" s="207" t="s">
        <v>2415</v>
      </c>
      <c r="F2548" s="207" t="s">
        <v>2502</v>
      </c>
      <c r="G2548" s="352" t="n">
        <v>13.1865</v>
      </c>
      <c r="H2548" s="253" t="n">
        <f aca="false">VLOOKUP(B2548,'CMP-SIN-SD-10-2023'!A:D,4,0)</f>
        <v>29.53</v>
      </c>
      <c r="I2548" s="253" t="s">
        <v>2417</v>
      </c>
      <c r="J2548" s="220" t="n">
        <f aca="false">TRUNC((H2548*G2548),2)</f>
        <v>389.39</v>
      </c>
      <c r="M2548" s="220" t="n">
        <f aca="false">VLOOKUP(B2548,'CMP-SIN-SD-10-2023'!A:D,4,0)</f>
        <v>29.53</v>
      </c>
      <c r="N2548" s="220" t="n">
        <f aca="false">M2548=H2548</f>
        <v>1</v>
      </c>
      <c r="P2548" s="333" t="s">
        <v>2418</v>
      </c>
    </row>
    <row r="2549" customFormat="false" ht="15" hidden="false" customHeight="false" outlineLevel="0" collapsed="false">
      <c r="A2549" s="351" t="n">
        <f aca="false">IF(O2549&lt;&gt;0,O2549,A2548)</f>
        <v>99254</v>
      </c>
      <c r="B2549" s="205" t="n">
        <v>88316</v>
      </c>
      <c r="C2549" s="206" t="s">
        <v>3788</v>
      </c>
      <c r="D2549" s="206" t="s">
        <v>2512</v>
      </c>
      <c r="E2549" s="207" t="s">
        <v>2415</v>
      </c>
      <c r="F2549" s="207" t="s">
        <v>2502</v>
      </c>
      <c r="G2549" s="352" t="n">
        <v>10.3608</v>
      </c>
      <c r="H2549" s="253" t="n">
        <f aca="false">VLOOKUP(B2549,'CMP-SIN-SD-10-2023'!A:D,4,0)</f>
        <v>21.91</v>
      </c>
      <c r="I2549" s="253" t="s">
        <v>2417</v>
      </c>
      <c r="J2549" s="220" t="n">
        <f aca="false">TRUNC((H2549*G2549),2)</f>
        <v>227</v>
      </c>
      <c r="M2549" s="220" t="n">
        <f aca="false">VLOOKUP(B2549,'CMP-SIN-SD-10-2023'!A:D,4,0)</f>
        <v>21.91</v>
      </c>
      <c r="N2549" s="220" t="n">
        <f aca="false">M2549=H2549</f>
        <v>1</v>
      </c>
      <c r="P2549" s="333" t="s">
        <v>2418</v>
      </c>
    </row>
    <row r="2550" customFormat="false" ht="30" hidden="false" customHeight="false" outlineLevel="0" collapsed="false">
      <c r="A2550" s="351" t="n">
        <f aca="false">IF(O2550&lt;&gt;0,O2550,A2549)</f>
        <v>99254</v>
      </c>
      <c r="B2550" s="205" t="n">
        <v>88628</v>
      </c>
      <c r="C2550" s="206" t="s">
        <v>3788</v>
      </c>
      <c r="D2550" s="206" t="s">
        <v>3786</v>
      </c>
      <c r="E2550" s="207" t="s">
        <v>2415</v>
      </c>
      <c r="F2550" s="207" t="s">
        <v>2438</v>
      </c>
      <c r="G2550" s="352" t="n">
        <v>0.3363</v>
      </c>
      <c r="H2550" s="253" t="n">
        <f aca="false">VLOOKUP(B2550,'CMP-SIN-SD-10-2023'!A:D,4,0)</f>
        <v>612.43</v>
      </c>
      <c r="I2550" s="253" t="s">
        <v>2417</v>
      </c>
      <c r="J2550" s="220" t="n">
        <f aca="false">TRUNC((H2550*G2550),2)</f>
        <v>205.96</v>
      </c>
      <c r="M2550" s="220" t="n">
        <f aca="false">VLOOKUP(B2550,'CMP-SIN-SD-10-2023'!A:D,4,0)</f>
        <v>612.43</v>
      </c>
      <c r="N2550" s="220" t="n">
        <f aca="false">M2550=H2550</f>
        <v>1</v>
      </c>
      <c r="P2550" s="333" t="s">
        <v>2418</v>
      </c>
    </row>
    <row r="2551" customFormat="false" ht="30" hidden="false" customHeight="false" outlineLevel="0" collapsed="false">
      <c r="A2551" s="351" t="n">
        <f aca="false">IF(O2551&lt;&gt;0,O2551,A2550)</f>
        <v>99254</v>
      </c>
      <c r="B2551" s="205" t="n">
        <v>25067</v>
      </c>
      <c r="C2551" s="206" t="s">
        <v>3788</v>
      </c>
      <c r="D2551" s="206" t="s">
        <v>3773</v>
      </c>
      <c r="E2551" s="207" t="s">
        <v>2415</v>
      </c>
      <c r="F2551" s="207" t="s">
        <v>2430</v>
      </c>
      <c r="G2551" s="352" t="n">
        <v>56.7</v>
      </c>
      <c r="H2551" s="253" t="n">
        <f aca="false">VLOOKUP(B2551,'INS-SIN-SD-10-2023'!A:D,4,0)</f>
        <v>5.76</v>
      </c>
      <c r="I2551" s="253" t="s">
        <v>2417</v>
      </c>
      <c r="J2551" s="220" t="n">
        <f aca="false">TRUNC((H2551*G2551),2)</f>
        <v>326.59</v>
      </c>
      <c r="M2551" s="220" t="n">
        <f aca="false">VLOOKUP(B2551,'INS-SIN-SD-10-2023'!A:D,4,0)</f>
        <v>5.76</v>
      </c>
      <c r="N2551" s="220" t="n">
        <f aca="false">M2551=H2551</f>
        <v>1</v>
      </c>
      <c r="P2551" s="333" t="s">
        <v>2492</v>
      </c>
    </row>
    <row r="2552" customFormat="false" ht="15" hidden="false" customHeight="false" outlineLevel="0" collapsed="false">
      <c r="A2552" s="351" t="n">
        <f aca="false">IF(O2552&lt;&gt;0,O2552,A2551)</f>
        <v>99254</v>
      </c>
      <c r="B2552" s="205" t="n">
        <v>660</v>
      </c>
      <c r="C2552" s="206" t="s">
        <v>3788</v>
      </c>
      <c r="D2552" s="206" t="s">
        <v>3774</v>
      </c>
      <c r="E2552" s="207" t="s">
        <v>2415</v>
      </c>
      <c r="F2552" s="207" t="s">
        <v>2430</v>
      </c>
      <c r="G2552" s="352" t="n">
        <v>12.6</v>
      </c>
      <c r="H2552" s="253" t="n">
        <f aca="false">VLOOKUP(B2552,'INS-SIN-SD-10-2023'!A:D,4,0)</f>
        <v>3.58</v>
      </c>
      <c r="I2552" s="253" t="s">
        <v>2417</v>
      </c>
      <c r="J2552" s="220" t="n">
        <f aca="false">TRUNC((H2552*G2552),2)</f>
        <v>45.1</v>
      </c>
      <c r="M2552" s="220" t="n">
        <f aca="false">VLOOKUP(B2552,'INS-SIN-SD-10-2023'!A:D,4,0)</f>
        <v>3.58</v>
      </c>
      <c r="N2552" s="220" t="n">
        <f aca="false">M2552=H2552</f>
        <v>1</v>
      </c>
      <c r="P2552" s="333" t="s">
        <v>2492</v>
      </c>
    </row>
    <row r="2553" customFormat="false" ht="45" hidden="false" customHeight="false" outlineLevel="0" collapsed="false">
      <c r="A2553" s="353" t="s">
        <v>2090</v>
      </c>
      <c r="B2553" s="354" t="s">
        <v>2411</v>
      </c>
      <c r="C2553" s="355" t="s">
        <v>3789</v>
      </c>
      <c r="D2553" s="355" t="s">
        <v>2931</v>
      </c>
      <c r="E2553" s="356" t="s">
        <v>2430</v>
      </c>
      <c r="F2553" s="356" t="s">
        <v>2415</v>
      </c>
      <c r="G2553" s="357" t="s">
        <v>2416</v>
      </c>
      <c r="H2553" s="358" t="s">
        <v>2417</v>
      </c>
      <c r="I2553" s="350" t="n">
        <f aca="false">SUMIF(A:A,A2553,J:J)</f>
        <v>25490.57</v>
      </c>
      <c r="K2553" s="220" t="e">
        <f aca="false">VLOOKUP(A2553,'CMP-SIN-SD-10-2023'!A:D,4,0)</f>
        <v>#N/A</v>
      </c>
      <c r="L2553" s="220" t="e">
        <f aca="false">K2553=I2553</f>
        <v>#N/A</v>
      </c>
      <c r="P2553" s="333" t="s">
        <v>2418</v>
      </c>
    </row>
    <row r="2554" customFormat="false" ht="15" hidden="false" customHeight="false" outlineLevel="0" collapsed="false">
      <c r="A2554" s="351" t="str">
        <f aca="false">IF(O2554&lt;&gt;0,O2554,A2553)</f>
        <v>C4940/SEINFRA</v>
      </c>
      <c r="B2554" s="205" t="n">
        <v>88247</v>
      </c>
      <c r="C2554" s="206" t="s">
        <v>2931</v>
      </c>
      <c r="D2554" s="206" t="s">
        <v>2581</v>
      </c>
      <c r="E2554" s="207" t="s">
        <v>2415</v>
      </c>
      <c r="F2554" s="207" t="s">
        <v>2502</v>
      </c>
      <c r="G2554" s="352" t="n">
        <v>16</v>
      </c>
      <c r="H2554" s="253" t="n">
        <f aca="false">VLOOKUP(B2554,'CMP-SIN-SD-10-2023'!A:D,4,0)</f>
        <v>23.14</v>
      </c>
      <c r="I2554" s="253" t="s">
        <v>2417</v>
      </c>
      <c r="J2554" s="220" t="n">
        <f aca="false">TRUNC((H2554*G2554),2)</f>
        <v>370.24</v>
      </c>
      <c r="M2554" s="220" t="n">
        <f aca="false">VLOOKUP(B2554,'CMP-SIN-SD-10-2023'!A:D,4,0)</f>
        <v>23.14</v>
      </c>
      <c r="N2554" s="220" t="n">
        <f aca="false">M2554=H2554</f>
        <v>1</v>
      </c>
      <c r="P2554" s="333" t="s">
        <v>2418</v>
      </c>
    </row>
    <row r="2555" customFormat="false" ht="15" hidden="false" customHeight="false" outlineLevel="0" collapsed="false">
      <c r="A2555" s="351" t="str">
        <f aca="false">IF(O2555&lt;&gt;0,O2555,A2554)</f>
        <v>C4940/SEINFRA</v>
      </c>
      <c r="B2555" s="205" t="n">
        <v>88264</v>
      </c>
      <c r="C2555" s="206" t="s">
        <v>2931</v>
      </c>
      <c r="D2555" s="206" t="s">
        <v>2582</v>
      </c>
      <c r="E2555" s="207" t="s">
        <v>2415</v>
      </c>
      <c r="F2555" s="207" t="s">
        <v>2502</v>
      </c>
      <c r="G2555" s="352" t="n">
        <v>16</v>
      </c>
      <c r="H2555" s="253" t="n">
        <f aca="false">VLOOKUP(B2555,'CMP-SIN-SD-10-2023'!A:D,4,0)</f>
        <v>29.88</v>
      </c>
      <c r="I2555" s="253" t="s">
        <v>2417</v>
      </c>
      <c r="J2555" s="220" t="n">
        <f aca="false">TRUNC((H2555*G2555),2)</f>
        <v>478.08</v>
      </c>
      <c r="M2555" s="220" t="n">
        <f aca="false">VLOOKUP(B2555,'CMP-SIN-SD-10-2023'!A:D,4,0)</f>
        <v>29.88</v>
      </c>
      <c r="N2555" s="220" t="n">
        <f aca="false">M2555=H2555</f>
        <v>1</v>
      </c>
      <c r="P2555" s="333" t="s">
        <v>2418</v>
      </c>
    </row>
    <row r="2556" customFormat="false" ht="15" hidden="false" customHeight="false" outlineLevel="0" collapsed="false">
      <c r="A2556" s="351" t="str">
        <f aca="false">IF(O2556&lt;&gt;0,O2556,A2555)</f>
        <v>C4940/SEINFRA</v>
      </c>
      <c r="B2556" s="205" t="n">
        <v>88266</v>
      </c>
      <c r="C2556" s="206" t="s">
        <v>2931</v>
      </c>
      <c r="D2556" s="206" t="s">
        <v>3790</v>
      </c>
      <c r="E2556" s="207" t="s">
        <v>2415</v>
      </c>
      <c r="F2556" s="207" t="s">
        <v>2502</v>
      </c>
      <c r="G2556" s="352" t="n">
        <v>16</v>
      </c>
      <c r="H2556" s="253" t="n">
        <f aca="false">VLOOKUP(B2556,'CMP-SIN-SD-10-2023'!A:D,4,0)</f>
        <v>36.22</v>
      </c>
      <c r="I2556" s="253" t="s">
        <v>2417</v>
      </c>
      <c r="J2556" s="220" t="n">
        <f aca="false">TRUNC((H2556*G2556),2)</f>
        <v>579.52</v>
      </c>
      <c r="M2556" s="220" t="n">
        <f aca="false">VLOOKUP(B2556,'CMP-SIN-SD-10-2023'!A:D,4,0)</f>
        <v>36.22</v>
      </c>
      <c r="N2556" s="220" t="n">
        <f aca="false">M2556=H2556</f>
        <v>1</v>
      </c>
      <c r="P2556" s="333" t="s">
        <v>2418</v>
      </c>
    </row>
    <row r="2557" customFormat="false" ht="15" hidden="false" customHeight="false" outlineLevel="0" collapsed="false">
      <c r="A2557" s="351" t="str">
        <f aca="false">IF(O2557&lt;&gt;0,O2557,A2556)</f>
        <v>C4940/SEINFRA</v>
      </c>
      <c r="B2557" s="205" t="n">
        <v>88316</v>
      </c>
      <c r="C2557" s="206" t="s">
        <v>2931</v>
      </c>
      <c r="D2557" s="206" t="s">
        <v>2512</v>
      </c>
      <c r="E2557" s="207" t="s">
        <v>2415</v>
      </c>
      <c r="F2557" s="207" t="s">
        <v>2502</v>
      </c>
      <c r="G2557" s="352" t="n">
        <v>16</v>
      </c>
      <c r="H2557" s="253" t="n">
        <f aca="false">VLOOKUP(B2557,'CMP-SIN-SD-10-2023'!A:D,4,0)</f>
        <v>21.91</v>
      </c>
      <c r="I2557" s="253" t="s">
        <v>2417</v>
      </c>
      <c r="J2557" s="220" t="n">
        <f aca="false">TRUNC((H2557*G2557),2)</f>
        <v>350.56</v>
      </c>
      <c r="M2557" s="220" t="n">
        <f aca="false">VLOOKUP(B2557,'CMP-SIN-SD-10-2023'!A:D,4,0)</f>
        <v>21.91</v>
      </c>
      <c r="N2557" s="220" t="n">
        <f aca="false">M2557=H2557</f>
        <v>1</v>
      </c>
      <c r="P2557" s="333" t="s">
        <v>2418</v>
      </c>
    </row>
    <row r="2558" customFormat="false" ht="15" hidden="false" customHeight="false" outlineLevel="0" collapsed="false">
      <c r="A2558" s="351" t="str">
        <f aca="false">IF(O2558&lt;&gt;0,O2558,A2557)</f>
        <v>C4940/SEINFRA</v>
      </c>
      <c r="B2558" s="205" t="s">
        <v>3791</v>
      </c>
      <c r="C2558" s="206" t="s">
        <v>2931</v>
      </c>
      <c r="D2558" s="206" t="s">
        <v>3792</v>
      </c>
      <c r="E2558" s="207" t="s">
        <v>2415</v>
      </c>
      <c r="F2558" s="207" t="s">
        <v>2438</v>
      </c>
      <c r="G2558" s="352" t="n">
        <v>0.06</v>
      </c>
      <c r="H2558" s="253" t="n">
        <v>107.42</v>
      </c>
      <c r="I2558" s="253" t="s">
        <v>2417</v>
      </c>
      <c r="J2558" s="220" t="n">
        <f aca="false">TRUNC((H2558*G2558),2)</f>
        <v>6.44</v>
      </c>
      <c r="M2558" s="220" t="e">
        <f aca="false">VLOOKUP(B2558,'INS-SIN-SD-10-2023'!A:D,4,0)</f>
        <v>#N/A</v>
      </c>
      <c r="N2558" s="220" t="e">
        <f aca="false">M2558=H2558</f>
        <v>#N/A</v>
      </c>
      <c r="P2558" s="333" t="s">
        <v>2418</v>
      </c>
    </row>
    <row r="2559" customFormat="false" ht="15" hidden="false" customHeight="false" outlineLevel="0" collapsed="false">
      <c r="A2559" s="351" t="str">
        <f aca="false">IF(O2559&lt;&gt;0,O2559,A2558)</f>
        <v>C4940/SEINFRA</v>
      </c>
      <c r="B2559" s="205" t="s">
        <v>3793</v>
      </c>
      <c r="C2559" s="206" t="s">
        <v>2931</v>
      </c>
      <c r="D2559" s="206" t="s">
        <v>3794</v>
      </c>
      <c r="E2559" s="207" t="s">
        <v>2415</v>
      </c>
      <c r="F2559" s="207" t="s">
        <v>2440</v>
      </c>
      <c r="G2559" s="352" t="n">
        <v>35</v>
      </c>
      <c r="H2559" s="253" t="n">
        <v>36.68</v>
      </c>
      <c r="I2559" s="253" t="s">
        <v>2417</v>
      </c>
      <c r="J2559" s="220" t="n">
        <f aca="false">TRUNC((H2559*G2559),2)</f>
        <v>1283.8</v>
      </c>
      <c r="M2559" s="220" t="e">
        <f aca="false">VLOOKUP(B2559,'INS-SIN-SD-10-2023'!A:D,4,0)</f>
        <v>#N/A</v>
      </c>
      <c r="N2559" s="220" t="e">
        <f aca="false">M2559=H2559</f>
        <v>#N/A</v>
      </c>
      <c r="P2559" s="333" t="s">
        <v>2418</v>
      </c>
    </row>
    <row r="2560" customFormat="false" ht="15" hidden="false" customHeight="false" outlineLevel="0" collapsed="false">
      <c r="A2560" s="351" t="str">
        <f aca="false">IF(O2560&lt;&gt;0,O2560,A2559)</f>
        <v>C4940/SEINFRA</v>
      </c>
      <c r="B2560" s="205" t="s">
        <v>3795</v>
      </c>
      <c r="C2560" s="206" t="s">
        <v>2931</v>
      </c>
      <c r="D2560" s="206" t="s">
        <v>3796</v>
      </c>
      <c r="E2560" s="207" t="s">
        <v>2415</v>
      </c>
      <c r="F2560" s="207" t="s">
        <v>2440</v>
      </c>
      <c r="G2560" s="352" t="n">
        <v>2</v>
      </c>
      <c r="H2560" s="253" t="n">
        <v>15.98</v>
      </c>
      <c r="I2560" s="253" t="s">
        <v>2417</v>
      </c>
      <c r="J2560" s="220" t="n">
        <f aca="false">TRUNC((H2560*G2560),2)</f>
        <v>31.96</v>
      </c>
      <c r="M2560" s="220" t="e">
        <f aca="false">VLOOKUP(B2560,'INS-SIN-SD-10-2023'!A:D,4,0)</f>
        <v>#N/A</v>
      </c>
      <c r="N2560" s="220" t="e">
        <f aca="false">M2560=H2560</f>
        <v>#N/A</v>
      </c>
      <c r="P2560" s="333" t="s">
        <v>2418</v>
      </c>
    </row>
    <row r="2561" customFormat="false" ht="15" hidden="false" customHeight="false" outlineLevel="0" collapsed="false">
      <c r="A2561" s="351" t="str">
        <f aca="false">IF(O2561&lt;&gt;0,O2561,A2560)</f>
        <v>C4940/SEINFRA</v>
      </c>
      <c r="B2561" s="205" t="s">
        <v>3797</v>
      </c>
      <c r="C2561" s="206" t="s">
        <v>2931</v>
      </c>
      <c r="D2561" s="206" t="s">
        <v>3798</v>
      </c>
      <c r="E2561" s="207" t="s">
        <v>2415</v>
      </c>
      <c r="F2561" s="207" t="s">
        <v>2440</v>
      </c>
      <c r="G2561" s="352" t="n">
        <v>40</v>
      </c>
      <c r="H2561" s="253" t="n">
        <v>59.75</v>
      </c>
      <c r="I2561" s="253" t="s">
        <v>2417</v>
      </c>
      <c r="J2561" s="220" t="n">
        <f aca="false">TRUNC((H2561*G2561),2)</f>
        <v>2390</v>
      </c>
      <c r="M2561" s="220" t="e">
        <f aca="false">VLOOKUP(B2561,'INS-SIN-SD-10-2023'!A:D,4,0)</f>
        <v>#N/A</v>
      </c>
      <c r="N2561" s="220" t="e">
        <f aca="false">M2561=H2561</f>
        <v>#N/A</v>
      </c>
      <c r="P2561" s="333" t="s">
        <v>2418</v>
      </c>
    </row>
    <row r="2562" customFormat="false" ht="30" hidden="false" customHeight="false" outlineLevel="0" collapsed="false">
      <c r="A2562" s="351" t="str">
        <f aca="false">IF(O2562&lt;&gt;0,O2562,A2561)</f>
        <v>C4940/SEINFRA</v>
      </c>
      <c r="B2562" s="205" t="s">
        <v>3799</v>
      </c>
      <c r="C2562" s="206" t="s">
        <v>2931</v>
      </c>
      <c r="D2562" s="206" t="s">
        <v>3800</v>
      </c>
      <c r="E2562" s="207" t="s">
        <v>2415</v>
      </c>
      <c r="F2562" s="207" t="s">
        <v>2430</v>
      </c>
      <c r="G2562" s="352" t="n">
        <v>1</v>
      </c>
      <c r="H2562" s="253" t="n">
        <v>373.45</v>
      </c>
      <c r="I2562" s="253" t="s">
        <v>2417</v>
      </c>
      <c r="J2562" s="220" t="n">
        <f aca="false">TRUNC((H2562*G2562),2)</f>
        <v>373.45</v>
      </c>
      <c r="M2562" s="220" t="e">
        <f aca="false">VLOOKUP(B2562,'INS-SIN-SD-10-2023'!A:D,4,0)</f>
        <v>#N/A</v>
      </c>
      <c r="N2562" s="220" t="e">
        <f aca="false">M2562=H2562</f>
        <v>#N/A</v>
      </c>
      <c r="P2562" s="333" t="s">
        <v>2418</v>
      </c>
    </row>
    <row r="2563" customFormat="false" ht="15" hidden="false" customHeight="false" outlineLevel="0" collapsed="false">
      <c r="A2563" s="351" t="str">
        <f aca="false">IF(O2563&lt;&gt;0,O2563,A2562)</f>
        <v>C4940/SEINFRA</v>
      </c>
      <c r="B2563" s="205" t="s">
        <v>3801</v>
      </c>
      <c r="C2563" s="206" t="s">
        <v>2931</v>
      </c>
      <c r="D2563" s="206" t="s">
        <v>3802</v>
      </c>
      <c r="E2563" s="207" t="s">
        <v>2415</v>
      </c>
      <c r="F2563" s="207" t="s">
        <v>2430</v>
      </c>
      <c r="G2563" s="352" t="n">
        <v>2</v>
      </c>
      <c r="H2563" s="253" t="n">
        <v>7.48</v>
      </c>
      <c r="I2563" s="253" t="s">
        <v>2417</v>
      </c>
      <c r="J2563" s="220" t="n">
        <f aca="false">TRUNC((H2563*G2563),2)</f>
        <v>14.96</v>
      </c>
      <c r="M2563" s="220" t="e">
        <f aca="false">VLOOKUP(B2563,'INS-SIN-SD-10-2023'!A:D,4,0)</f>
        <v>#N/A</v>
      </c>
      <c r="N2563" s="220" t="e">
        <f aca="false">M2563=H2563</f>
        <v>#N/A</v>
      </c>
      <c r="P2563" s="333" t="s">
        <v>2418</v>
      </c>
    </row>
    <row r="2564" customFormat="false" ht="15" hidden="false" customHeight="false" outlineLevel="0" collapsed="false">
      <c r="A2564" s="351" t="str">
        <f aca="false">IF(O2564&lt;&gt;0,O2564,A2563)</f>
        <v>C4940/SEINFRA</v>
      </c>
      <c r="B2564" s="205" t="s">
        <v>3803</v>
      </c>
      <c r="C2564" s="206" t="s">
        <v>2931</v>
      </c>
      <c r="D2564" s="206" t="s">
        <v>3804</v>
      </c>
      <c r="E2564" s="207" t="s">
        <v>2415</v>
      </c>
      <c r="F2564" s="207" t="s">
        <v>2430</v>
      </c>
      <c r="G2564" s="352" t="n">
        <v>2</v>
      </c>
      <c r="H2564" s="253" t="n">
        <v>9.17</v>
      </c>
      <c r="I2564" s="253" t="s">
        <v>2417</v>
      </c>
      <c r="J2564" s="220" t="n">
        <f aca="false">TRUNC((H2564*G2564),2)</f>
        <v>18.34</v>
      </c>
      <c r="M2564" s="220" t="e">
        <f aca="false">VLOOKUP(B2564,'INS-SIN-SD-10-2023'!A:D,4,0)</f>
        <v>#N/A</v>
      </c>
      <c r="N2564" s="220" t="e">
        <f aca="false">M2564=H2564</f>
        <v>#N/A</v>
      </c>
      <c r="P2564" s="333" t="s">
        <v>2418</v>
      </c>
    </row>
    <row r="2565" customFormat="false" ht="15" hidden="false" customHeight="false" outlineLevel="0" collapsed="false">
      <c r="A2565" s="351" t="str">
        <f aca="false">IF(O2565&lt;&gt;0,O2565,A2564)</f>
        <v>C4940/SEINFRA</v>
      </c>
      <c r="B2565" s="205" t="s">
        <v>3805</v>
      </c>
      <c r="C2565" s="206" t="s">
        <v>2931</v>
      </c>
      <c r="D2565" s="206" t="s">
        <v>3806</v>
      </c>
      <c r="E2565" s="207" t="s">
        <v>2415</v>
      </c>
      <c r="F2565" s="207" t="s">
        <v>2430</v>
      </c>
      <c r="G2565" s="352" t="n">
        <v>1</v>
      </c>
      <c r="H2565" s="253" t="n">
        <v>8.88</v>
      </c>
      <c r="I2565" s="253" t="s">
        <v>2417</v>
      </c>
      <c r="J2565" s="220" t="n">
        <f aca="false">TRUNC((H2565*G2565),2)</f>
        <v>8.88</v>
      </c>
      <c r="M2565" s="220" t="e">
        <f aca="false">VLOOKUP(B2565,'INS-SIN-SD-10-2023'!A:D,4,0)</f>
        <v>#N/A</v>
      </c>
      <c r="N2565" s="220" t="e">
        <f aca="false">M2565=H2565</f>
        <v>#N/A</v>
      </c>
      <c r="P2565" s="333" t="s">
        <v>2418</v>
      </c>
    </row>
    <row r="2566" customFormat="false" ht="15" hidden="false" customHeight="false" outlineLevel="0" collapsed="false">
      <c r="A2566" s="351" t="str">
        <f aca="false">IF(O2566&lt;&gt;0,O2566,A2565)</f>
        <v>C4940/SEINFRA</v>
      </c>
      <c r="B2566" s="205" t="s">
        <v>3807</v>
      </c>
      <c r="C2566" s="206" t="s">
        <v>2931</v>
      </c>
      <c r="D2566" s="206" t="s">
        <v>3808</v>
      </c>
      <c r="E2566" s="207" t="s">
        <v>2415</v>
      </c>
      <c r="F2566" s="207" t="s">
        <v>2430</v>
      </c>
      <c r="G2566" s="352" t="n">
        <v>2</v>
      </c>
      <c r="H2566" s="253" t="n">
        <v>54.02</v>
      </c>
      <c r="I2566" s="253" t="s">
        <v>2417</v>
      </c>
      <c r="J2566" s="220" t="n">
        <f aca="false">TRUNC((H2566*G2566),2)</f>
        <v>108.04</v>
      </c>
      <c r="M2566" s="220" t="e">
        <f aca="false">VLOOKUP(B2566,'INS-SIN-SD-10-2023'!A:D,4,0)</f>
        <v>#N/A</v>
      </c>
      <c r="N2566" s="220" t="e">
        <f aca="false">M2566=H2566</f>
        <v>#N/A</v>
      </c>
      <c r="P2566" s="333" t="s">
        <v>2418</v>
      </c>
    </row>
    <row r="2567" customFormat="false" ht="15" hidden="false" customHeight="false" outlineLevel="0" collapsed="false">
      <c r="A2567" s="351" t="str">
        <f aca="false">IF(O2567&lt;&gt;0,O2567,A2566)</f>
        <v>C4940/SEINFRA</v>
      </c>
      <c r="B2567" s="205" t="s">
        <v>3809</v>
      </c>
      <c r="C2567" s="206" t="s">
        <v>2931</v>
      </c>
      <c r="D2567" s="206" t="s">
        <v>3810</v>
      </c>
      <c r="E2567" s="207" t="s">
        <v>2415</v>
      </c>
      <c r="F2567" s="207" t="s">
        <v>2440</v>
      </c>
      <c r="G2567" s="352" t="n">
        <v>9</v>
      </c>
      <c r="H2567" s="253" t="n">
        <v>11.63</v>
      </c>
      <c r="I2567" s="253" t="s">
        <v>2417</v>
      </c>
      <c r="J2567" s="220" t="n">
        <f aca="false">TRUNC((H2567*G2567),2)</f>
        <v>104.67</v>
      </c>
      <c r="M2567" s="220" t="e">
        <f aca="false">VLOOKUP(B2567,'INS-SIN-SD-10-2023'!A:D,4,0)</f>
        <v>#N/A</v>
      </c>
      <c r="N2567" s="220" t="e">
        <f aca="false">M2567=H2567</f>
        <v>#N/A</v>
      </c>
      <c r="P2567" s="333" t="s">
        <v>2418</v>
      </c>
    </row>
    <row r="2568" customFormat="false" ht="15" hidden="false" customHeight="false" outlineLevel="0" collapsed="false">
      <c r="A2568" s="351" t="str">
        <f aca="false">IF(O2568&lt;&gt;0,O2568,A2567)</f>
        <v>C4940/SEINFRA</v>
      </c>
      <c r="B2568" s="205" t="s">
        <v>3811</v>
      </c>
      <c r="C2568" s="206" t="s">
        <v>2931</v>
      </c>
      <c r="D2568" s="206" t="s">
        <v>3812</v>
      </c>
      <c r="E2568" s="207" t="s">
        <v>2415</v>
      </c>
      <c r="F2568" s="207" t="s">
        <v>2440</v>
      </c>
      <c r="G2568" s="352" t="n">
        <v>12</v>
      </c>
      <c r="H2568" s="253" t="n">
        <v>48.01</v>
      </c>
      <c r="I2568" s="253" t="s">
        <v>2417</v>
      </c>
      <c r="J2568" s="220" t="n">
        <f aca="false">TRUNC((H2568*G2568),2)</f>
        <v>576.12</v>
      </c>
      <c r="M2568" s="220" t="e">
        <f aca="false">VLOOKUP(B2568,'INS-SIN-SD-10-2023'!A:D,4,0)</f>
        <v>#N/A</v>
      </c>
      <c r="N2568" s="220" t="e">
        <f aca="false">M2568=H2568</f>
        <v>#N/A</v>
      </c>
      <c r="P2568" s="333" t="s">
        <v>2418</v>
      </c>
    </row>
    <row r="2569" customFormat="false" ht="15" hidden="false" customHeight="false" outlineLevel="0" collapsed="false">
      <c r="A2569" s="351" t="str">
        <f aca="false">IF(O2569&lt;&gt;0,O2569,A2568)</f>
        <v>C4940/SEINFRA</v>
      </c>
      <c r="B2569" s="205" t="s">
        <v>3813</v>
      </c>
      <c r="C2569" s="206" t="s">
        <v>2931</v>
      </c>
      <c r="D2569" s="206" t="s">
        <v>3814</v>
      </c>
      <c r="E2569" s="207" t="s">
        <v>2415</v>
      </c>
      <c r="F2569" s="207" t="s">
        <v>2430</v>
      </c>
      <c r="G2569" s="352" t="n">
        <v>4</v>
      </c>
      <c r="H2569" s="253" t="n">
        <v>3.47</v>
      </c>
      <c r="I2569" s="253" t="s">
        <v>2417</v>
      </c>
      <c r="J2569" s="220" t="n">
        <f aca="false">TRUNC((H2569*G2569),2)</f>
        <v>13.88</v>
      </c>
      <c r="M2569" s="220" t="e">
        <f aca="false">VLOOKUP(B2569,'INS-SIN-SD-10-2023'!A:D,4,0)</f>
        <v>#N/A</v>
      </c>
      <c r="N2569" s="220" t="e">
        <f aca="false">M2569=H2569</f>
        <v>#N/A</v>
      </c>
      <c r="P2569" s="333" t="s">
        <v>2418</v>
      </c>
    </row>
    <row r="2570" customFormat="false" ht="15" hidden="false" customHeight="false" outlineLevel="0" collapsed="false">
      <c r="A2570" s="351" t="str">
        <f aca="false">IF(O2570&lt;&gt;0,O2570,A2569)</f>
        <v>C4940/SEINFRA</v>
      </c>
      <c r="B2570" s="205" t="s">
        <v>3815</v>
      </c>
      <c r="C2570" s="206" t="s">
        <v>2931</v>
      </c>
      <c r="D2570" s="206" t="s">
        <v>3816</v>
      </c>
      <c r="E2570" s="207" t="s">
        <v>2415</v>
      </c>
      <c r="F2570" s="207" t="s">
        <v>2430</v>
      </c>
      <c r="G2570" s="352" t="n">
        <v>6</v>
      </c>
      <c r="H2570" s="253" t="n">
        <v>25.19</v>
      </c>
      <c r="I2570" s="253" t="s">
        <v>2417</v>
      </c>
      <c r="J2570" s="220" t="n">
        <f aca="false">TRUNC((H2570*G2570),2)</f>
        <v>151.14</v>
      </c>
      <c r="M2570" s="220" t="e">
        <f aca="false">VLOOKUP(B2570,'INS-SIN-SD-10-2023'!A:D,4,0)</f>
        <v>#N/A</v>
      </c>
      <c r="N2570" s="220" t="e">
        <f aca="false">M2570=H2570</f>
        <v>#N/A</v>
      </c>
      <c r="P2570" s="333" t="s">
        <v>2418</v>
      </c>
    </row>
    <row r="2571" customFormat="false" ht="15" hidden="false" customHeight="false" outlineLevel="0" collapsed="false">
      <c r="A2571" s="351" t="str">
        <f aca="false">IF(O2571&lt;&gt;0,O2571,A2570)</f>
        <v>C4940/SEINFRA</v>
      </c>
      <c r="B2571" s="205" t="s">
        <v>3817</v>
      </c>
      <c r="C2571" s="206" t="s">
        <v>2931</v>
      </c>
      <c r="D2571" s="206" t="s">
        <v>3818</v>
      </c>
      <c r="E2571" s="207" t="s">
        <v>2415</v>
      </c>
      <c r="F2571" s="207" t="s">
        <v>2430</v>
      </c>
      <c r="G2571" s="352" t="n">
        <v>4</v>
      </c>
      <c r="H2571" s="253" t="n">
        <v>22.14</v>
      </c>
      <c r="I2571" s="253" t="s">
        <v>2417</v>
      </c>
      <c r="J2571" s="220" t="n">
        <f aca="false">TRUNC((H2571*G2571),2)</f>
        <v>88.56</v>
      </c>
      <c r="M2571" s="220" t="e">
        <f aca="false">VLOOKUP(B2571,'INS-SIN-SD-10-2023'!A:D,4,0)</f>
        <v>#N/A</v>
      </c>
      <c r="N2571" s="220" t="e">
        <f aca="false">M2571=H2571</f>
        <v>#N/A</v>
      </c>
      <c r="P2571" s="333" t="s">
        <v>2418</v>
      </c>
    </row>
    <row r="2572" customFormat="false" ht="30" hidden="false" customHeight="false" outlineLevel="0" collapsed="false">
      <c r="A2572" s="351" t="str">
        <f aca="false">IF(O2572&lt;&gt;0,O2572,A2571)</f>
        <v>C4940/SEINFRA</v>
      </c>
      <c r="B2572" s="205" t="s">
        <v>3819</v>
      </c>
      <c r="C2572" s="206" t="s">
        <v>2931</v>
      </c>
      <c r="D2572" s="206" t="s">
        <v>3820</v>
      </c>
      <c r="E2572" s="207" t="s">
        <v>2415</v>
      </c>
      <c r="F2572" s="207" t="s">
        <v>2430</v>
      </c>
      <c r="G2572" s="352" t="n">
        <v>6</v>
      </c>
      <c r="H2572" s="253" t="n">
        <v>131.59</v>
      </c>
      <c r="I2572" s="253" t="s">
        <v>2417</v>
      </c>
      <c r="J2572" s="220" t="n">
        <f aca="false">TRUNC((H2572*G2572),2)</f>
        <v>789.54</v>
      </c>
      <c r="M2572" s="220" t="e">
        <f aca="false">VLOOKUP(B2572,'INS-SIN-SD-10-2023'!A:D,4,0)</f>
        <v>#N/A</v>
      </c>
      <c r="N2572" s="220" t="e">
        <f aca="false">M2572=H2572</f>
        <v>#N/A</v>
      </c>
      <c r="P2572" s="333" t="s">
        <v>2418</v>
      </c>
    </row>
    <row r="2573" customFormat="false" ht="15" hidden="false" customHeight="false" outlineLevel="0" collapsed="false">
      <c r="A2573" s="351" t="str">
        <f aca="false">IF(O2573&lt;&gt;0,O2573,A2572)</f>
        <v>C4940/SEINFRA</v>
      </c>
      <c r="B2573" s="205" t="s">
        <v>3821</v>
      </c>
      <c r="C2573" s="206" t="s">
        <v>2931</v>
      </c>
      <c r="D2573" s="206" t="s">
        <v>3822</v>
      </c>
      <c r="E2573" s="207" t="s">
        <v>2415</v>
      </c>
      <c r="F2573" s="207" t="s">
        <v>2430</v>
      </c>
      <c r="G2573" s="352" t="n">
        <v>7</v>
      </c>
      <c r="H2573" s="253" t="n">
        <v>38.07</v>
      </c>
      <c r="I2573" s="253" t="s">
        <v>2417</v>
      </c>
      <c r="J2573" s="220" t="n">
        <f aca="false">TRUNC((H2573*G2573),2)</f>
        <v>266.49</v>
      </c>
      <c r="M2573" s="220" t="e">
        <f aca="false">VLOOKUP(B2573,'INS-SIN-SD-10-2023'!A:D,4,0)</f>
        <v>#N/A</v>
      </c>
      <c r="N2573" s="220" t="e">
        <f aca="false">M2573=H2573</f>
        <v>#N/A</v>
      </c>
      <c r="P2573" s="333" t="s">
        <v>2418</v>
      </c>
    </row>
    <row r="2574" customFormat="false" ht="30" hidden="false" customHeight="false" outlineLevel="0" collapsed="false">
      <c r="A2574" s="351" t="str">
        <f aca="false">IF(O2574&lt;&gt;0,O2574,A2573)</f>
        <v>C4940/SEINFRA</v>
      </c>
      <c r="B2574" s="205" t="s">
        <v>3823</v>
      </c>
      <c r="C2574" s="206" t="s">
        <v>2931</v>
      </c>
      <c r="D2574" s="206" t="s">
        <v>3824</v>
      </c>
      <c r="E2574" s="207" t="s">
        <v>2415</v>
      </c>
      <c r="F2574" s="207" t="s">
        <v>2430</v>
      </c>
      <c r="G2574" s="352" t="n">
        <v>1</v>
      </c>
      <c r="H2574" s="253" t="n">
        <v>858.31</v>
      </c>
      <c r="I2574" s="253" t="s">
        <v>2417</v>
      </c>
      <c r="J2574" s="220" t="n">
        <f aca="false">TRUNC((H2574*G2574),2)</f>
        <v>858.31</v>
      </c>
      <c r="M2574" s="220" t="e">
        <f aca="false">VLOOKUP(B2574,'INS-SIN-SD-10-2023'!A:D,4,0)</f>
        <v>#N/A</v>
      </c>
      <c r="N2574" s="220" t="e">
        <f aca="false">M2574=H2574</f>
        <v>#N/A</v>
      </c>
      <c r="P2574" s="333" t="s">
        <v>2418</v>
      </c>
    </row>
    <row r="2575" customFormat="false" ht="15" hidden="false" customHeight="false" outlineLevel="0" collapsed="false">
      <c r="A2575" s="351" t="str">
        <f aca="false">IF(O2575&lt;&gt;0,O2575,A2574)</f>
        <v>C4940/SEINFRA</v>
      </c>
      <c r="B2575" s="205" t="s">
        <v>3825</v>
      </c>
      <c r="C2575" s="206" t="s">
        <v>2931</v>
      </c>
      <c r="D2575" s="206" t="s">
        <v>3826</v>
      </c>
      <c r="E2575" s="207" t="s">
        <v>2415</v>
      </c>
      <c r="F2575" s="207" t="s">
        <v>2430</v>
      </c>
      <c r="G2575" s="352" t="n">
        <v>6</v>
      </c>
      <c r="H2575" s="253" t="n">
        <v>118.09</v>
      </c>
      <c r="I2575" s="253" t="s">
        <v>2417</v>
      </c>
      <c r="J2575" s="220" t="n">
        <f aca="false">TRUNC((H2575*G2575),2)</f>
        <v>708.54</v>
      </c>
      <c r="M2575" s="220" t="e">
        <f aca="false">VLOOKUP(B2575,'INS-SIN-SD-10-2023'!A:D,4,0)</f>
        <v>#N/A</v>
      </c>
      <c r="N2575" s="220" t="e">
        <f aca="false">M2575=H2575</f>
        <v>#N/A</v>
      </c>
      <c r="P2575" s="333" t="s">
        <v>2418</v>
      </c>
    </row>
    <row r="2576" customFormat="false" ht="15" hidden="false" customHeight="false" outlineLevel="0" collapsed="false">
      <c r="A2576" s="351" t="str">
        <f aca="false">IF(O2576&lt;&gt;0,O2576,A2575)</f>
        <v>C4940/SEINFRA</v>
      </c>
      <c r="B2576" s="205" t="s">
        <v>3827</v>
      </c>
      <c r="C2576" s="206" t="s">
        <v>2931</v>
      </c>
      <c r="D2576" s="206" t="s">
        <v>3828</v>
      </c>
      <c r="E2576" s="207" t="s">
        <v>2415</v>
      </c>
      <c r="F2576" s="207" t="s">
        <v>2502</v>
      </c>
      <c r="G2576" s="352" t="n">
        <v>4</v>
      </c>
      <c r="H2576" s="253" t="n">
        <v>47.1978</v>
      </c>
      <c r="I2576" s="253" t="s">
        <v>2417</v>
      </c>
      <c r="J2576" s="220" t="n">
        <f aca="false">TRUNC((H2576*G2576),2)</f>
        <v>188.79</v>
      </c>
      <c r="M2576" s="220" t="e">
        <f aca="false">VLOOKUP(B2576,'INS-SIN-SD-10-2023'!A:D,4,0)</f>
        <v>#N/A</v>
      </c>
      <c r="N2576" s="220" t="e">
        <f aca="false">M2576=H2576</f>
        <v>#N/A</v>
      </c>
      <c r="P2576" s="333" t="s">
        <v>2632</v>
      </c>
    </row>
    <row r="2577" customFormat="false" ht="15" hidden="false" customHeight="false" outlineLevel="0" collapsed="false">
      <c r="A2577" s="351" t="str">
        <f aca="false">IF(O2577&lt;&gt;0,O2577,A2576)</f>
        <v>C4940/SEINFRA</v>
      </c>
      <c r="B2577" s="205" t="s">
        <v>3829</v>
      </c>
      <c r="C2577" s="206" t="s">
        <v>2931</v>
      </c>
      <c r="D2577" s="206" t="s">
        <v>3830</v>
      </c>
      <c r="E2577" s="207" t="s">
        <v>2415</v>
      </c>
      <c r="F2577" s="207" t="s">
        <v>2502</v>
      </c>
      <c r="G2577" s="352" t="n">
        <v>12</v>
      </c>
      <c r="H2577" s="253" t="n">
        <v>124.1842</v>
      </c>
      <c r="I2577" s="253" t="s">
        <v>2417</v>
      </c>
      <c r="J2577" s="220" t="n">
        <f aca="false">TRUNC((H2577*G2577),2)</f>
        <v>1490.21</v>
      </c>
      <c r="M2577" s="220" t="e">
        <f aca="false">VLOOKUP(B2577,'INS-SIN-SD-10-2023'!A:D,4,0)</f>
        <v>#N/A</v>
      </c>
      <c r="N2577" s="220" t="e">
        <f aca="false">M2577=H2577</f>
        <v>#N/A</v>
      </c>
      <c r="P2577" s="333" t="s">
        <v>2632</v>
      </c>
    </row>
    <row r="2578" customFormat="false" ht="15" hidden="false" customHeight="false" outlineLevel="0" collapsed="false">
      <c r="A2578" s="351" t="str">
        <f aca="false">IF(O2578&lt;&gt;0,O2578,A2577)</f>
        <v>C4940/SEINFRA</v>
      </c>
      <c r="B2578" s="205" t="s">
        <v>3831</v>
      </c>
      <c r="C2578" s="206" t="s">
        <v>2931</v>
      </c>
      <c r="D2578" s="206" t="s">
        <v>3832</v>
      </c>
      <c r="E2578" s="207" t="s">
        <v>2415</v>
      </c>
      <c r="F2578" s="207" t="s">
        <v>2440</v>
      </c>
      <c r="G2578" s="352" t="n">
        <v>25</v>
      </c>
      <c r="H2578" s="253" t="n">
        <v>11.12</v>
      </c>
      <c r="I2578" s="253" t="s">
        <v>2417</v>
      </c>
      <c r="J2578" s="220" t="n">
        <f aca="false">TRUNC((H2578*G2578),2)</f>
        <v>278</v>
      </c>
      <c r="M2578" s="220" t="e">
        <f aca="false">VLOOKUP(B2578,'INS-SIN-SD-10-2023'!A:D,4,0)</f>
        <v>#N/A</v>
      </c>
      <c r="N2578" s="220" t="e">
        <f aca="false">M2578=H2578</f>
        <v>#N/A</v>
      </c>
      <c r="P2578" s="333" t="s">
        <v>2632</v>
      </c>
    </row>
    <row r="2579" customFormat="false" ht="15" hidden="false" customHeight="false" outlineLevel="0" collapsed="false">
      <c r="A2579" s="351" t="str">
        <f aca="false">IF(O2579&lt;&gt;0,O2579,A2578)</f>
        <v>C4940/SEINFRA</v>
      </c>
      <c r="B2579" s="205" t="s">
        <v>3833</v>
      </c>
      <c r="C2579" s="206" t="s">
        <v>2931</v>
      </c>
      <c r="D2579" s="206" t="s">
        <v>3834</v>
      </c>
      <c r="E2579" s="207" t="s">
        <v>2415</v>
      </c>
      <c r="F2579" s="207" t="s">
        <v>2430</v>
      </c>
      <c r="G2579" s="352" t="n">
        <v>3</v>
      </c>
      <c r="H2579" s="253" t="n">
        <v>254</v>
      </c>
      <c r="I2579" s="253" t="s">
        <v>2417</v>
      </c>
      <c r="J2579" s="220" t="n">
        <f aca="false">TRUNC((H2579*G2579),2)</f>
        <v>762</v>
      </c>
      <c r="M2579" s="220" t="e">
        <f aca="false">VLOOKUP(B2579,'INS-SIN-SD-10-2023'!A:D,4,0)</f>
        <v>#N/A</v>
      </c>
      <c r="N2579" s="220" t="e">
        <f aca="false">M2579=H2579</f>
        <v>#N/A</v>
      </c>
      <c r="P2579" s="333" t="s">
        <v>2632</v>
      </c>
    </row>
    <row r="2580" customFormat="false" ht="15" hidden="false" customHeight="false" outlineLevel="0" collapsed="false">
      <c r="A2580" s="351" t="str">
        <f aca="false">IF(O2580&lt;&gt;0,O2580,A2579)</f>
        <v>C4940/SEINFRA</v>
      </c>
      <c r="B2580" s="205" t="s">
        <v>3835</v>
      </c>
      <c r="C2580" s="206" t="s">
        <v>2931</v>
      </c>
      <c r="D2580" s="206" t="s">
        <v>3836</v>
      </c>
      <c r="E2580" s="207" t="s">
        <v>2415</v>
      </c>
      <c r="F2580" s="207" t="s">
        <v>2430</v>
      </c>
      <c r="G2580" s="352" t="n">
        <v>5</v>
      </c>
      <c r="H2580" s="253" t="n">
        <v>75.08</v>
      </c>
      <c r="I2580" s="253" t="s">
        <v>2417</v>
      </c>
      <c r="J2580" s="220" t="n">
        <f aca="false">TRUNC((H2580*G2580),2)</f>
        <v>375.4</v>
      </c>
      <c r="M2580" s="220" t="e">
        <f aca="false">VLOOKUP(B2580,'INS-SIN-SD-10-2023'!A:D,4,0)</f>
        <v>#N/A</v>
      </c>
      <c r="N2580" s="220" t="e">
        <f aca="false">M2580=H2580</f>
        <v>#N/A</v>
      </c>
      <c r="P2580" s="333" t="s">
        <v>2632</v>
      </c>
    </row>
    <row r="2581" customFormat="false" ht="15" hidden="false" customHeight="false" outlineLevel="0" collapsed="false">
      <c r="A2581" s="351" t="str">
        <f aca="false">IF(O2581&lt;&gt;0,O2581,A2580)</f>
        <v>C4940/SEINFRA</v>
      </c>
      <c r="B2581" s="205" t="s">
        <v>3837</v>
      </c>
      <c r="C2581" s="206" t="s">
        <v>2931</v>
      </c>
      <c r="D2581" s="206" t="s">
        <v>3838</v>
      </c>
      <c r="E2581" s="207" t="s">
        <v>2415</v>
      </c>
      <c r="F2581" s="207" t="s">
        <v>2430</v>
      </c>
      <c r="G2581" s="352" t="n">
        <v>9</v>
      </c>
      <c r="H2581" s="253" t="n">
        <v>63.25</v>
      </c>
      <c r="I2581" s="253" t="s">
        <v>2417</v>
      </c>
      <c r="J2581" s="220" t="n">
        <f aca="false">TRUNC((H2581*G2581),2)</f>
        <v>569.25</v>
      </c>
      <c r="M2581" s="220" t="e">
        <f aca="false">VLOOKUP(B2581,'INS-SIN-SD-10-2023'!A:D,4,0)</f>
        <v>#N/A</v>
      </c>
      <c r="N2581" s="220" t="e">
        <f aca="false">M2581=H2581</f>
        <v>#N/A</v>
      </c>
      <c r="P2581" s="333" t="s">
        <v>2632</v>
      </c>
    </row>
    <row r="2582" customFormat="false" ht="15" hidden="false" customHeight="false" outlineLevel="0" collapsed="false">
      <c r="A2582" s="351" t="str">
        <f aca="false">IF(O2582&lt;&gt;0,O2582,A2581)</f>
        <v>C4940/SEINFRA</v>
      </c>
      <c r="B2582" s="205" t="s">
        <v>3839</v>
      </c>
      <c r="C2582" s="206" t="s">
        <v>2931</v>
      </c>
      <c r="D2582" s="206" t="s">
        <v>3840</v>
      </c>
      <c r="E2582" s="207" t="s">
        <v>2415</v>
      </c>
      <c r="F2582" s="207" t="s">
        <v>2430</v>
      </c>
      <c r="G2582" s="352" t="n">
        <v>3</v>
      </c>
      <c r="H2582" s="253" t="n">
        <v>12.41</v>
      </c>
      <c r="I2582" s="253" t="s">
        <v>2417</v>
      </c>
      <c r="J2582" s="220" t="n">
        <f aca="false">TRUNC((H2582*G2582),2)</f>
        <v>37.23</v>
      </c>
      <c r="M2582" s="220" t="e">
        <f aca="false">VLOOKUP(B2582,'INS-SIN-SD-10-2023'!A:D,4,0)</f>
        <v>#N/A</v>
      </c>
      <c r="N2582" s="220" t="e">
        <f aca="false">M2582=H2582</f>
        <v>#N/A</v>
      </c>
      <c r="P2582" s="333" t="s">
        <v>2632</v>
      </c>
    </row>
    <row r="2583" customFormat="false" ht="15" hidden="false" customHeight="false" outlineLevel="0" collapsed="false">
      <c r="A2583" s="351" t="str">
        <f aca="false">IF(O2583&lt;&gt;0,O2583,A2582)</f>
        <v>C4940/SEINFRA</v>
      </c>
      <c r="B2583" s="205" t="s">
        <v>3841</v>
      </c>
      <c r="C2583" s="206" t="s">
        <v>2931</v>
      </c>
      <c r="D2583" s="206" t="s">
        <v>3842</v>
      </c>
      <c r="E2583" s="207" t="s">
        <v>2415</v>
      </c>
      <c r="F2583" s="207" t="s">
        <v>2430</v>
      </c>
      <c r="G2583" s="352" t="n">
        <v>3</v>
      </c>
      <c r="H2583" s="253" t="n">
        <v>188.08</v>
      </c>
      <c r="I2583" s="253" t="s">
        <v>2417</v>
      </c>
      <c r="J2583" s="220" t="n">
        <f aca="false">TRUNC((H2583*G2583),2)</f>
        <v>564.24</v>
      </c>
      <c r="M2583" s="220" t="e">
        <f aca="false">VLOOKUP(B2583,'INS-SIN-SD-10-2023'!A:D,4,0)</f>
        <v>#N/A</v>
      </c>
      <c r="N2583" s="220" t="e">
        <f aca="false">M2583=H2583</f>
        <v>#N/A</v>
      </c>
      <c r="P2583" s="333" t="s">
        <v>2632</v>
      </c>
    </row>
    <row r="2584" customFormat="false" ht="15" hidden="false" customHeight="false" outlineLevel="0" collapsed="false">
      <c r="A2584" s="351" t="str">
        <f aca="false">IF(O2584&lt;&gt;0,O2584,A2583)</f>
        <v>C4940/SEINFRA</v>
      </c>
      <c r="B2584" s="205" t="s">
        <v>3843</v>
      </c>
      <c r="C2584" s="206" t="s">
        <v>2931</v>
      </c>
      <c r="D2584" s="206" t="s">
        <v>3844</v>
      </c>
      <c r="E2584" s="207" t="s">
        <v>2415</v>
      </c>
      <c r="F2584" s="207" t="s">
        <v>2430</v>
      </c>
      <c r="G2584" s="352" t="n">
        <v>1</v>
      </c>
      <c r="H2584" s="253" t="n">
        <v>631</v>
      </c>
      <c r="I2584" s="253" t="s">
        <v>2417</v>
      </c>
      <c r="J2584" s="220" t="n">
        <f aca="false">TRUNC((H2584*G2584),2)</f>
        <v>631</v>
      </c>
      <c r="M2584" s="220" t="e">
        <f aca="false">VLOOKUP(B2584,'INS-SIN-SD-10-2023'!A:D,4,0)</f>
        <v>#N/A</v>
      </c>
      <c r="N2584" s="220" t="e">
        <f aca="false">M2584=H2584</f>
        <v>#N/A</v>
      </c>
      <c r="P2584" s="333" t="s">
        <v>2632</v>
      </c>
    </row>
    <row r="2585" customFormat="false" ht="30" hidden="false" customHeight="false" outlineLevel="0" collapsed="false">
      <c r="A2585" s="351" t="str">
        <f aca="false">IF(O2585&lt;&gt;0,O2585,A2584)</f>
        <v>C4940/SEINFRA</v>
      </c>
      <c r="B2585" s="205" t="s">
        <v>3845</v>
      </c>
      <c r="C2585" s="206" t="s">
        <v>2931</v>
      </c>
      <c r="D2585" s="206" t="s">
        <v>3846</v>
      </c>
      <c r="E2585" s="207" t="s">
        <v>2415</v>
      </c>
      <c r="F2585" s="207" t="s">
        <v>2430</v>
      </c>
      <c r="G2585" s="352" t="n">
        <v>1</v>
      </c>
      <c r="H2585" s="253" t="n">
        <v>8564.5</v>
      </c>
      <c r="I2585" s="253" t="s">
        <v>2417</v>
      </c>
      <c r="J2585" s="220" t="n">
        <f aca="false">TRUNC((H2585*G2585),2)</f>
        <v>8564.5</v>
      </c>
      <c r="M2585" s="220" t="e">
        <f aca="false">VLOOKUP(B2585,'INS-SIN-SD-10-2023'!A:D,4,0)</f>
        <v>#N/A</v>
      </c>
      <c r="N2585" s="220" t="e">
        <f aca="false">M2585=H2585</f>
        <v>#N/A</v>
      </c>
      <c r="P2585" s="333" t="s">
        <v>2632</v>
      </c>
    </row>
    <row r="2586" customFormat="false" ht="15" hidden="false" customHeight="false" outlineLevel="0" collapsed="false">
      <c r="A2586" s="351" t="str">
        <f aca="false">IF(O2586&lt;&gt;0,O2586,A2585)</f>
        <v>C4940/SEINFRA</v>
      </c>
      <c r="B2586" s="205" t="s">
        <v>3847</v>
      </c>
      <c r="C2586" s="206" t="s">
        <v>2931</v>
      </c>
      <c r="D2586" s="206" t="s">
        <v>3848</v>
      </c>
      <c r="E2586" s="207" t="s">
        <v>2415</v>
      </c>
      <c r="F2586" s="207" t="s">
        <v>2430</v>
      </c>
      <c r="G2586" s="352" t="n">
        <v>10</v>
      </c>
      <c r="H2586" s="253" t="n">
        <v>5.66</v>
      </c>
      <c r="I2586" s="253" t="s">
        <v>2417</v>
      </c>
      <c r="J2586" s="220" t="n">
        <f aca="false">TRUNC((H2586*G2586),2)</f>
        <v>56.6</v>
      </c>
      <c r="M2586" s="220" t="e">
        <f aca="false">VLOOKUP(B2586,'INS-SIN-SD-10-2023'!A:D,4,0)</f>
        <v>#N/A</v>
      </c>
      <c r="N2586" s="220" t="e">
        <f aca="false">M2586=H2586</f>
        <v>#N/A</v>
      </c>
      <c r="P2586" s="333" t="s">
        <v>2632</v>
      </c>
    </row>
    <row r="2587" customFormat="false" ht="15" hidden="false" customHeight="false" outlineLevel="0" collapsed="false">
      <c r="A2587" s="351" t="str">
        <f aca="false">IF(O2587&lt;&gt;0,O2587,A2586)</f>
        <v>C4940/SEINFRA</v>
      </c>
      <c r="B2587" s="205" t="s">
        <v>3849</v>
      </c>
      <c r="C2587" s="206" t="s">
        <v>2931</v>
      </c>
      <c r="D2587" s="206" t="s">
        <v>3850</v>
      </c>
      <c r="E2587" s="207" t="s">
        <v>2415</v>
      </c>
      <c r="F2587" s="207" t="s">
        <v>2430</v>
      </c>
      <c r="G2587" s="352" t="n">
        <v>4</v>
      </c>
      <c r="H2587" s="253" t="n">
        <v>12</v>
      </c>
      <c r="I2587" s="253" t="s">
        <v>2417</v>
      </c>
      <c r="J2587" s="220" t="n">
        <f aca="false">TRUNC((H2587*G2587),2)</f>
        <v>48</v>
      </c>
      <c r="M2587" s="220" t="e">
        <f aca="false">VLOOKUP(B2587,'INS-SIN-SD-10-2023'!A:D,4,0)</f>
        <v>#N/A</v>
      </c>
      <c r="N2587" s="220" t="e">
        <f aca="false">M2587=H2587</f>
        <v>#N/A</v>
      </c>
      <c r="P2587" s="333" t="s">
        <v>2632</v>
      </c>
    </row>
    <row r="2588" customFormat="false" ht="15" hidden="false" customHeight="false" outlineLevel="0" collapsed="false">
      <c r="A2588" s="351" t="str">
        <f aca="false">IF(O2588&lt;&gt;0,O2588,A2587)</f>
        <v>C4940/SEINFRA</v>
      </c>
      <c r="B2588" s="205" t="s">
        <v>3851</v>
      </c>
      <c r="C2588" s="206" t="s">
        <v>2931</v>
      </c>
      <c r="D2588" s="206" t="s">
        <v>3852</v>
      </c>
      <c r="E2588" s="207" t="s">
        <v>2415</v>
      </c>
      <c r="F2588" s="207" t="s">
        <v>2430</v>
      </c>
      <c r="G2588" s="352" t="n">
        <v>6</v>
      </c>
      <c r="H2588" s="253" t="n">
        <v>6.63</v>
      </c>
      <c r="I2588" s="253" t="s">
        <v>2417</v>
      </c>
      <c r="J2588" s="220" t="n">
        <f aca="false">TRUNC((H2588*G2588),2)</f>
        <v>39.78</v>
      </c>
      <c r="M2588" s="220" t="e">
        <f aca="false">VLOOKUP(B2588,'INS-SIN-SD-10-2023'!A:D,4,0)</f>
        <v>#N/A</v>
      </c>
      <c r="N2588" s="220" t="e">
        <f aca="false">M2588=H2588</f>
        <v>#N/A</v>
      </c>
      <c r="P2588" s="333" t="s">
        <v>2632</v>
      </c>
    </row>
    <row r="2589" customFormat="false" ht="15" hidden="false" customHeight="false" outlineLevel="0" collapsed="false">
      <c r="A2589" s="351" t="str">
        <f aca="false">IF(O2589&lt;&gt;0,O2589,A2588)</f>
        <v>C4940/SEINFRA</v>
      </c>
      <c r="B2589" s="205" t="s">
        <v>3853</v>
      </c>
      <c r="C2589" s="206" t="s">
        <v>2931</v>
      </c>
      <c r="D2589" s="206" t="s">
        <v>3854</v>
      </c>
      <c r="E2589" s="207" t="s">
        <v>2415</v>
      </c>
      <c r="F2589" s="207" t="s">
        <v>2430</v>
      </c>
      <c r="G2589" s="352" t="n">
        <v>1</v>
      </c>
      <c r="H2589" s="253" t="n">
        <v>1037.9</v>
      </c>
      <c r="I2589" s="253" t="s">
        <v>2417</v>
      </c>
      <c r="J2589" s="220" t="n">
        <f aca="false">TRUNC((H2589*G2589),2)</f>
        <v>1037.9</v>
      </c>
      <c r="M2589" s="220" t="e">
        <f aca="false">VLOOKUP(B2589,'INS-SIN-SD-10-2023'!A:D,4,0)</f>
        <v>#N/A</v>
      </c>
      <c r="N2589" s="220" t="e">
        <f aca="false">M2589=H2589</f>
        <v>#N/A</v>
      </c>
      <c r="P2589" s="333" t="s">
        <v>2632</v>
      </c>
    </row>
    <row r="2590" customFormat="false" ht="15" hidden="false" customHeight="false" outlineLevel="0" collapsed="false">
      <c r="A2590" s="351" t="str">
        <f aca="false">IF(O2590&lt;&gt;0,O2590,A2589)</f>
        <v>C4940/SEINFRA</v>
      </c>
      <c r="B2590" s="205" t="s">
        <v>3855</v>
      </c>
      <c r="C2590" s="206" t="s">
        <v>2931</v>
      </c>
      <c r="D2590" s="206" t="s">
        <v>3856</v>
      </c>
      <c r="E2590" s="207" t="s">
        <v>2415</v>
      </c>
      <c r="F2590" s="207" t="s">
        <v>2430</v>
      </c>
      <c r="G2590" s="352" t="n">
        <v>4</v>
      </c>
      <c r="H2590" s="253" t="n">
        <v>0.81</v>
      </c>
      <c r="I2590" s="253" t="s">
        <v>2417</v>
      </c>
      <c r="J2590" s="220" t="n">
        <f aca="false">TRUNC((H2590*G2590),2)</f>
        <v>3.24</v>
      </c>
      <c r="M2590" s="220" t="e">
        <f aca="false">VLOOKUP(B2590,'INS-SIN-SD-10-2023'!A:D,4,0)</f>
        <v>#N/A</v>
      </c>
      <c r="N2590" s="220" t="e">
        <f aca="false">M2590=H2590</f>
        <v>#N/A</v>
      </c>
      <c r="P2590" s="333" t="s">
        <v>2632</v>
      </c>
    </row>
    <row r="2591" customFormat="false" ht="15" hidden="false" customHeight="false" outlineLevel="0" collapsed="false">
      <c r="A2591" s="351" t="str">
        <f aca="false">IF(O2591&lt;&gt;0,O2591,A2590)</f>
        <v>C4940/SEINFRA</v>
      </c>
      <c r="B2591" s="205" t="s">
        <v>3857</v>
      </c>
      <c r="C2591" s="206" t="s">
        <v>2931</v>
      </c>
      <c r="D2591" s="206" t="s">
        <v>3858</v>
      </c>
      <c r="E2591" s="207" t="s">
        <v>2415</v>
      </c>
      <c r="F2591" s="207" t="s">
        <v>2430</v>
      </c>
      <c r="G2591" s="352" t="n">
        <v>3</v>
      </c>
      <c r="H2591" s="253" t="n">
        <v>8.35</v>
      </c>
      <c r="I2591" s="253" t="s">
        <v>2417</v>
      </c>
      <c r="J2591" s="220" t="n">
        <f aca="false">TRUNC((H2591*G2591),2)</f>
        <v>25.05</v>
      </c>
      <c r="M2591" s="220" t="e">
        <f aca="false">VLOOKUP(B2591,'INS-SIN-SD-10-2023'!A:D,4,0)</f>
        <v>#N/A</v>
      </c>
      <c r="N2591" s="220" t="e">
        <f aca="false">M2591=H2591</f>
        <v>#N/A</v>
      </c>
      <c r="P2591" s="333" t="s">
        <v>2632</v>
      </c>
    </row>
    <row r="2592" customFormat="false" ht="15" hidden="false" customHeight="false" outlineLevel="0" collapsed="false">
      <c r="A2592" s="351" t="str">
        <f aca="false">IF(O2592&lt;&gt;0,O2592,A2591)</f>
        <v>C4940/SEINFRA</v>
      </c>
      <c r="B2592" s="205" t="s">
        <v>3859</v>
      </c>
      <c r="C2592" s="206" t="s">
        <v>2931</v>
      </c>
      <c r="D2592" s="206" t="s">
        <v>3860</v>
      </c>
      <c r="E2592" s="207" t="s">
        <v>2415</v>
      </c>
      <c r="F2592" s="207" t="s">
        <v>2430</v>
      </c>
      <c r="G2592" s="352" t="n">
        <v>3</v>
      </c>
      <c r="H2592" s="253" t="n">
        <v>8.07</v>
      </c>
      <c r="I2592" s="253" t="s">
        <v>2417</v>
      </c>
      <c r="J2592" s="220" t="n">
        <f aca="false">TRUNC((H2592*G2592),2)</f>
        <v>24.21</v>
      </c>
      <c r="M2592" s="220" t="e">
        <f aca="false">VLOOKUP(B2592,'INS-SIN-SD-10-2023'!A:D,4,0)</f>
        <v>#N/A</v>
      </c>
      <c r="N2592" s="220" t="e">
        <f aca="false">M2592=H2592</f>
        <v>#N/A</v>
      </c>
      <c r="P2592" s="333" t="s">
        <v>2632</v>
      </c>
    </row>
    <row r="2593" customFormat="false" ht="30" hidden="false" customHeight="false" outlineLevel="0" collapsed="false">
      <c r="A2593" s="351" t="str">
        <f aca="false">IF(O2593&lt;&gt;0,O2593,A2592)</f>
        <v>C4940/SEINFRA</v>
      </c>
      <c r="B2593" s="205" t="s">
        <v>3861</v>
      </c>
      <c r="C2593" s="206" t="s">
        <v>2931</v>
      </c>
      <c r="D2593" s="206" t="s">
        <v>3862</v>
      </c>
      <c r="E2593" s="207" t="s">
        <v>2415</v>
      </c>
      <c r="F2593" s="207" t="s">
        <v>2430</v>
      </c>
      <c r="G2593" s="352" t="n">
        <v>3</v>
      </c>
      <c r="H2593" s="253" t="n">
        <v>23.69</v>
      </c>
      <c r="I2593" s="253" t="s">
        <v>2417</v>
      </c>
      <c r="J2593" s="220" t="n">
        <f aca="false">TRUNC((H2593*G2593),2)</f>
        <v>71.07</v>
      </c>
      <c r="M2593" s="220" t="e">
        <f aca="false">VLOOKUP(B2593,'INS-SIN-SD-10-2023'!A:D,4,0)</f>
        <v>#N/A</v>
      </c>
      <c r="N2593" s="220" t="e">
        <f aca="false">M2593=H2593</f>
        <v>#N/A</v>
      </c>
      <c r="P2593" s="333" t="s">
        <v>2632</v>
      </c>
    </row>
    <row r="2594" customFormat="false" ht="15" hidden="false" customHeight="false" outlineLevel="0" collapsed="false">
      <c r="A2594" s="351" t="str">
        <f aca="false">IF(O2594&lt;&gt;0,O2594,A2593)</f>
        <v>C4940/SEINFRA</v>
      </c>
      <c r="B2594" s="205" t="s">
        <v>3863</v>
      </c>
      <c r="C2594" s="206" t="s">
        <v>2931</v>
      </c>
      <c r="D2594" s="206" t="s">
        <v>3864</v>
      </c>
      <c r="E2594" s="207" t="s">
        <v>2415</v>
      </c>
      <c r="F2594" s="207" t="s">
        <v>2430</v>
      </c>
      <c r="G2594" s="352" t="n">
        <v>3</v>
      </c>
      <c r="H2594" s="253" t="n">
        <v>2</v>
      </c>
      <c r="I2594" s="253" t="s">
        <v>2417</v>
      </c>
      <c r="J2594" s="220" t="n">
        <f aca="false">TRUNC((H2594*G2594),2)</f>
        <v>6</v>
      </c>
      <c r="M2594" s="220" t="e">
        <f aca="false">VLOOKUP(B2594,'INS-SIN-SD-10-2023'!A:D,4,0)</f>
        <v>#N/A</v>
      </c>
      <c r="N2594" s="220" t="e">
        <f aca="false">M2594=H2594</f>
        <v>#N/A</v>
      </c>
      <c r="P2594" s="333" t="s">
        <v>2632</v>
      </c>
    </row>
    <row r="2595" customFormat="false" ht="15" hidden="false" customHeight="false" outlineLevel="0" collapsed="false">
      <c r="A2595" s="351" t="str">
        <f aca="false">IF(O2595&lt;&gt;0,O2595,A2594)</f>
        <v>C4940/SEINFRA</v>
      </c>
      <c r="B2595" s="205" t="s">
        <v>3865</v>
      </c>
      <c r="C2595" s="206" t="s">
        <v>2931</v>
      </c>
      <c r="D2595" s="206" t="s">
        <v>3866</v>
      </c>
      <c r="E2595" s="207" t="s">
        <v>2415</v>
      </c>
      <c r="F2595" s="207" t="s">
        <v>2430</v>
      </c>
      <c r="G2595" s="352" t="n">
        <v>9</v>
      </c>
      <c r="H2595" s="253" t="n">
        <v>19.36</v>
      </c>
      <c r="I2595" s="253" t="s">
        <v>2417</v>
      </c>
      <c r="J2595" s="220" t="n">
        <f aca="false">TRUNC((H2595*G2595),2)</f>
        <v>174.24</v>
      </c>
      <c r="M2595" s="220" t="e">
        <f aca="false">VLOOKUP(B2595,'INS-SIN-SD-10-2023'!A:D,4,0)</f>
        <v>#N/A</v>
      </c>
      <c r="N2595" s="220" t="e">
        <f aca="false">M2595=H2595</f>
        <v>#N/A</v>
      </c>
      <c r="P2595" s="333" t="s">
        <v>2632</v>
      </c>
    </row>
    <row r="2596" customFormat="false" ht="30" hidden="false" customHeight="false" outlineLevel="0" collapsed="false">
      <c r="A2596" s="351" t="str">
        <f aca="false">IF(O2596&lt;&gt;0,O2596,A2595)</f>
        <v>C4940/SEINFRA</v>
      </c>
      <c r="B2596" s="205" t="s">
        <v>3867</v>
      </c>
      <c r="C2596" s="206" t="s">
        <v>2931</v>
      </c>
      <c r="D2596" s="206" t="s">
        <v>3868</v>
      </c>
      <c r="E2596" s="207" t="s">
        <v>2415</v>
      </c>
      <c r="F2596" s="207" t="s">
        <v>2430</v>
      </c>
      <c r="G2596" s="352" t="n">
        <v>1</v>
      </c>
      <c r="H2596" s="253" t="n">
        <v>972.34</v>
      </c>
      <c r="I2596" s="253" t="s">
        <v>2417</v>
      </c>
      <c r="J2596" s="220" t="n">
        <f aca="false">TRUNC((H2596*G2596),2)</f>
        <v>972.34</v>
      </c>
      <c r="M2596" s="220" t="e">
        <f aca="false">VLOOKUP(B2596,'INS-SIN-SD-10-2023'!A:D,4,0)</f>
        <v>#N/A</v>
      </c>
      <c r="N2596" s="220" t="e">
        <f aca="false">M2596=H2596</f>
        <v>#N/A</v>
      </c>
      <c r="P2596" s="333" t="s">
        <v>2632</v>
      </c>
    </row>
    <row r="2597" customFormat="false" ht="45" hidden="false" customHeight="false" outlineLevel="0" collapsed="false">
      <c r="A2597" s="353" t="s">
        <v>320</v>
      </c>
      <c r="B2597" s="354" t="s">
        <v>2411</v>
      </c>
      <c r="C2597" s="355" t="s">
        <v>3869</v>
      </c>
      <c r="D2597" s="355" t="s">
        <v>2780</v>
      </c>
      <c r="E2597" s="356" t="s">
        <v>2430</v>
      </c>
      <c r="F2597" s="356" t="s">
        <v>2415</v>
      </c>
      <c r="G2597" s="357" t="s">
        <v>2416</v>
      </c>
      <c r="H2597" s="358" t="s">
        <v>2417</v>
      </c>
      <c r="I2597" s="350" t="n">
        <f aca="false">SUMIF(A:A,A2597,J:J)</f>
        <v>2415.02</v>
      </c>
      <c r="K2597" s="220" t="e">
        <f aca="false">VLOOKUP(A2597,'CMP-SIN-SD-10-2023'!A:D,4,0)</f>
        <v>#N/A</v>
      </c>
      <c r="L2597" s="220" t="e">
        <f aca="false">K2597=I2597</f>
        <v>#N/A</v>
      </c>
      <c r="P2597" s="333" t="s">
        <v>2418</v>
      </c>
    </row>
    <row r="2598" customFormat="false" ht="15" hidden="false" customHeight="false" outlineLevel="0" collapsed="false">
      <c r="A2598" s="351" t="str">
        <f aca="false">IF(O2598&lt;&gt;0,O2598,A2597)</f>
        <v>CCU.06.0003</v>
      </c>
      <c r="B2598" s="205" t="n">
        <v>88264</v>
      </c>
      <c r="C2598" s="206" t="s">
        <v>2780</v>
      </c>
      <c r="D2598" s="206" t="s">
        <v>2582</v>
      </c>
      <c r="E2598" s="207" t="s">
        <v>2415</v>
      </c>
      <c r="F2598" s="207" t="s">
        <v>2502</v>
      </c>
      <c r="G2598" s="352" t="n">
        <v>5</v>
      </c>
      <c r="H2598" s="253" t="n">
        <f aca="false">VLOOKUP(B2598,'CMP-SIN-SD-10-2023'!A:D,4,0)</f>
        <v>29.88</v>
      </c>
      <c r="I2598" s="253" t="s">
        <v>2417</v>
      </c>
      <c r="J2598" s="220" t="n">
        <f aca="false">TRUNC((H2598*G2598),2)</f>
        <v>149.4</v>
      </c>
      <c r="M2598" s="220" t="n">
        <f aca="false">VLOOKUP(B2598,'CMP-SIN-SD-10-2023'!A:D,4,0)</f>
        <v>29.88</v>
      </c>
      <c r="N2598" s="220" t="n">
        <f aca="false">M2598=H2598</f>
        <v>1</v>
      </c>
      <c r="P2598" s="333" t="s">
        <v>2418</v>
      </c>
    </row>
    <row r="2599" customFormat="false" ht="15" hidden="false" customHeight="false" outlineLevel="0" collapsed="false">
      <c r="A2599" s="351" t="str">
        <f aca="false">IF(O2599&lt;&gt;0,O2599,A2598)</f>
        <v>CCU.06.0003</v>
      </c>
      <c r="B2599" s="205" t="n">
        <v>88316</v>
      </c>
      <c r="C2599" s="206" t="s">
        <v>2780</v>
      </c>
      <c r="D2599" s="206" t="s">
        <v>2512</v>
      </c>
      <c r="E2599" s="207" t="s">
        <v>2415</v>
      </c>
      <c r="F2599" s="207" t="s">
        <v>2502</v>
      </c>
      <c r="G2599" s="352" t="n">
        <v>5</v>
      </c>
      <c r="H2599" s="253" t="n">
        <f aca="false">VLOOKUP(B2599,'CMP-SIN-SD-10-2023'!A:D,4,0)</f>
        <v>21.91</v>
      </c>
      <c r="I2599" s="253" t="s">
        <v>2417</v>
      </c>
      <c r="J2599" s="220" t="n">
        <f aca="false">TRUNC((H2599*G2599),2)</f>
        <v>109.55</v>
      </c>
      <c r="M2599" s="220" t="n">
        <f aca="false">VLOOKUP(B2599,'CMP-SIN-SD-10-2023'!A:D,4,0)</f>
        <v>21.91</v>
      </c>
      <c r="N2599" s="220" t="n">
        <f aca="false">M2599=H2599</f>
        <v>1</v>
      </c>
      <c r="P2599" s="333" t="s">
        <v>2418</v>
      </c>
    </row>
    <row r="2600" customFormat="false" ht="30" hidden="false" customHeight="false" outlineLevel="0" collapsed="false">
      <c r="A2600" s="351" t="str">
        <f aca="false">IF(O2600&lt;&gt;0,O2600,A2599)</f>
        <v>CCU.06.0003</v>
      </c>
      <c r="B2600" s="205" t="n">
        <v>2373</v>
      </c>
      <c r="C2600" s="206" t="s">
        <v>2780</v>
      </c>
      <c r="D2600" s="206" t="s">
        <v>3870</v>
      </c>
      <c r="E2600" s="207" t="s">
        <v>2415</v>
      </c>
      <c r="F2600" s="207" t="s">
        <v>2430</v>
      </c>
      <c r="G2600" s="352" t="n">
        <v>1</v>
      </c>
      <c r="H2600" s="253" t="n">
        <f aca="false">VLOOKUP(B2600,'INS-SIN-SD-10-2023'!A:D,4,0)</f>
        <v>160.78</v>
      </c>
      <c r="I2600" s="253" t="s">
        <v>2417</v>
      </c>
      <c r="J2600" s="220" t="n">
        <f aca="false">TRUNC((H2600*G2600),2)</f>
        <v>160.78</v>
      </c>
      <c r="M2600" s="220" t="n">
        <f aca="false">VLOOKUP(B2600,'INS-SIN-SD-10-2023'!A:D,4,0)</f>
        <v>160.78</v>
      </c>
      <c r="N2600" s="220" t="n">
        <f aca="false">M2600=H2600</f>
        <v>1</v>
      </c>
      <c r="P2600" s="333" t="s">
        <v>2492</v>
      </c>
    </row>
    <row r="2601" customFormat="false" ht="30" hidden="false" customHeight="false" outlineLevel="0" collapsed="false">
      <c r="A2601" s="351" t="str">
        <f aca="false">IF(O2601&lt;&gt;0,O2601,A2600)</f>
        <v>CCU.06.0003</v>
      </c>
      <c r="B2601" s="205" t="n">
        <v>2374</v>
      </c>
      <c r="C2601" s="206" t="s">
        <v>2780</v>
      </c>
      <c r="D2601" s="206" t="s">
        <v>3871</v>
      </c>
      <c r="E2601" s="207" t="s">
        <v>2415</v>
      </c>
      <c r="F2601" s="207" t="s">
        <v>2430</v>
      </c>
      <c r="G2601" s="352" t="n">
        <v>1</v>
      </c>
      <c r="H2601" s="253" t="n">
        <f aca="false">VLOOKUP(B2601,'INS-SIN-SD-10-2023'!A:D,4,0)</f>
        <v>570.43</v>
      </c>
      <c r="I2601" s="253" t="s">
        <v>2417</v>
      </c>
      <c r="J2601" s="220" t="n">
        <f aca="false">TRUNC((H2601*G2601),2)</f>
        <v>570.43</v>
      </c>
      <c r="M2601" s="220" t="n">
        <f aca="false">VLOOKUP(B2601,'INS-SIN-SD-10-2023'!A:D,4,0)</f>
        <v>570.43</v>
      </c>
      <c r="N2601" s="220" t="n">
        <f aca="false">M2601=H2601</f>
        <v>1</v>
      </c>
      <c r="P2601" s="333" t="s">
        <v>2492</v>
      </c>
    </row>
    <row r="2602" customFormat="false" ht="15" hidden="false" customHeight="false" outlineLevel="0" collapsed="false">
      <c r="A2602" s="351" t="str">
        <f aca="false">IF(O2602&lt;&gt;0,O2602,A2601)</f>
        <v>CCU.06.0003</v>
      </c>
      <c r="B2602" s="205" t="n">
        <v>34653</v>
      </c>
      <c r="C2602" s="206" t="s">
        <v>2780</v>
      </c>
      <c r="D2602" s="206" t="s">
        <v>3872</v>
      </c>
      <c r="E2602" s="207" t="s">
        <v>2415</v>
      </c>
      <c r="F2602" s="207" t="s">
        <v>2430</v>
      </c>
      <c r="G2602" s="352" t="n">
        <v>4</v>
      </c>
      <c r="H2602" s="253" t="n">
        <f aca="false">VLOOKUP(B2602,'INS-SIN-SD-10-2023'!A:D,4,0)</f>
        <v>13.12</v>
      </c>
      <c r="I2602" s="253" t="s">
        <v>2417</v>
      </c>
      <c r="J2602" s="220" t="n">
        <f aca="false">TRUNC((H2602*G2602),2)</f>
        <v>52.48</v>
      </c>
      <c r="M2602" s="220" t="n">
        <f aca="false">VLOOKUP(B2602,'INS-SIN-SD-10-2023'!A:D,4,0)</f>
        <v>13.12</v>
      </c>
      <c r="N2602" s="220" t="n">
        <f aca="false">M2602=H2602</f>
        <v>1</v>
      </c>
      <c r="P2602" s="333" t="s">
        <v>2492</v>
      </c>
    </row>
    <row r="2603" customFormat="false" ht="15" hidden="false" customHeight="false" outlineLevel="0" collapsed="false">
      <c r="A2603" s="351" t="str">
        <f aca="false">IF(O2603&lt;&gt;0,O2603,A2602)</f>
        <v>CCU.06.0003</v>
      </c>
      <c r="B2603" s="205" t="n">
        <v>34709</v>
      </c>
      <c r="C2603" s="206" t="s">
        <v>2780</v>
      </c>
      <c r="D2603" s="206" t="s">
        <v>3873</v>
      </c>
      <c r="E2603" s="207" t="s">
        <v>2415</v>
      </c>
      <c r="F2603" s="207" t="s">
        <v>2430</v>
      </c>
      <c r="G2603" s="352" t="n">
        <v>3</v>
      </c>
      <c r="H2603" s="253" t="n">
        <f aca="false">VLOOKUP(B2603,'INS-SIN-SD-10-2023'!A:D,4,0)</f>
        <v>92.18</v>
      </c>
      <c r="I2603" s="253" t="s">
        <v>2417</v>
      </c>
      <c r="J2603" s="220" t="n">
        <f aca="false">TRUNC((H2603*G2603),2)</f>
        <v>276.54</v>
      </c>
      <c r="M2603" s="220" t="n">
        <f aca="false">VLOOKUP(B2603,'INS-SIN-SD-10-2023'!A:D,4,0)</f>
        <v>92.18</v>
      </c>
      <c r="N2603" s="220" t="n">
        <f aca="false">M2603=H2603</f>
        <v>1</v>
      </c>
      <c r="P2603" s="333" t="s">
        <v>2492</v>
      </c>
    </row>
    <row r="2604" customFormat="false" ht="15" hidden="false" customHeight="false" outlineLevel="0" collapsed="false">
      <c r="A2604" s="351" t="str">
        <f aca="false">IF(O2604&lt;&gt;0,O2604,A2603)</f>
        <v>CCU.06.0003</v>
      </c>
      <c r="B2604" s="205" t="n">
        <v>34714</v>
      </c>
      <c r="C2604" s="206" t="s">
        <v>2780</v>
      </c>
      <c r="D2604" s="206" t="s">
        <v>3874</v>
      </c>
      <c r="E2604" s="207" t="s">
        <v>2415</v>
      </c>
      <c r="F2604" s="207" t="s">
        <v>2430</v>
      </c>
      <c r="G2604" s="352" t="n">
        <v>1</v>
      </c>
      <c r="H2604" s="253" t="n">
        <f aca="false">VLOOKUP(B2604,'INS-SIN-SD-10-2023'!A:D,4,0)</f>
        <v>110.1</v>
      </c>
      <c r="I2604" s="253" t="s">
        <v>2417</v>
      </c>
      <c r="J2604" s="220" t="n">
        <f aca="false">TRUNC((H2604*G2604),2)</f>
        <v>110.1</v>
      </c>
      <c r="M2604" s="220" t="n">
        <f aca="false">VLOOKUP(B2604,'INS-SIN-SD-10-2023'!A:D,4,0)</f>
        <v>110.1</v>
      </c>
      <c r="N2604" s="220" t="n">
        <f aca="false">M2604=H2604</f>
        <v>1</v>
      </c>
      <c r="P2604" s="333" t="s">
        <v>2492</v>
      </c>
    </row>
    <row r="2605" customFormat="false" ht="30" hidden="false" customHeight="false" outlineLevel="0" collapsed="false">
      <c r="A2605" s="351" t="str">
        <f aca="false">IF(O2605&lt;&gt;0,O2605,A2604)</f>
        <v>CCU.06.0003</v>
      </c>
      <c r="B2605" s="205" t="n">
        <v>39471</v>
      </c>
      <c r="C2605" s="206" t="s">
        <v>2780</v>
      </c>
      <c r="D2605" s="206" t="s">
        <v>3875</v>
      </c>
      <c r="E2605" s="207" t="s">
        <v>2415</v>
      </c>
      <c r="F2605" s="207" t="s">
        <v>2430</v>
      </c>
      <c r="G2605" s="352" t="n">
        <v>4</v>
      </c>
      <c r="H2605" s="253" t="n">
        <f aca="false">VLOOKUP(B2605,'INS-SIN-SD-10-2023'!A:D,4,0)</f>
        <v>151.11</v>
      </c>
      <c r="I2605" s="253" t="s">
        <v>2417</v>
      </c>
      <c r="J2605" s="220" t="n">
        <f aca="false">TRUNC((H2605*G2605),2)</f>
        <v>604.44</v>
      </c>
      <c r="M2605" s="220" t="n">
        <f aca="false">VLOOKUP(B2605,'INS-SIN-SD-10-2023'!A:D,4,0)</f>
        <v>151.11</v>
      </c>
      <c r="N2605" s="220" t="n">
        <f aca="false">M2605=H2605</f>
        <v>1</v>
      </c>
      <c r="P2605" s="333" t="s">
        <v>2492</v>
      </c>
    </row>
    <row r="2606" customFormat="false" ht="45" hidden="false" customHeight="false" outlineLevel="0" collapsed="false">
      <c r="A2606" s="351" t="str">
        <f aca="false">IF(O2606&lt;&gt;0,O2606,A2605)</f>
        <v>CCU.06.0003</v>
      </c>
      <c r="B2606" s="205" t="n">
        <v>39757</v>
      </c>
      <c r="C2606" s="206" t="s">
        <v>2780</v>
      </c>
      <c r="D2606" s="206" t="s">
        <v>3876</v>
      </c>
      <c r="E2606" s="207" t="s">
        <v>2415</v>
      </c>
      <c r="F2606" s="207" t="s">
        <v>2430</v>
      </c>
      <c r="G2606" s="352" t="n">
        <v>1</v>
      </c>
      <c r="H2606" s="253" t="n">
        <f aca="false">VLOOKUP(B2606,'INS-SIN-SD-10-2023'!A:D,4,0)</f>
        <v>346.7</v>
      </c>
      <c r="I2606" s="253" t="s">
        <v>2417</v>
      </c>
      <c r="J2606" s="220" t="n">
        <f aca="false">TRUNC((H2606*G2606),2)</f>
        <v>346.7</v>
      </c>
      <c r="M2606" s="220" t="n">
        <f aca="false">VLOOKUP(B2606,'INS-SIN-SD-10-2023'!A:D,4,0)</f>
        <v>346.7</v>
      </c>
      <c r="N2606" s="220" t="n">
        <f aca="false">M2606=H2606</f>
        <v>1</v>
      </c>
      <c r="P2606" s="333" t="s">
        <v>2492</v>
      </c>
    </row>
    <row r="2607" customFormat="false" ht="15" hidden="false" customHeight="false" outlineLevel="0" collapsed="false">
      <c r="A2607" s="351" t="str">
        <f aca="false">IF(O2607&lt;&gt;0,O2607,A2606)</f>
        <v>CCU.06.0003</v>
      </c>
      <c r="B2607" s="205" t="s">
        <v>3877</v>
      </c>
      <c r="C2607" s="206" t="s">
        <v>2780</v>
      </c>
      <c r="D2607" s="206" t="s">
        <v>3878</v>
      </c>
      <c r="E2607" s="207" t="s">
        <v>2415</v>
      </c>
      <c r="F2607" s="207" t="s">
        <v>2430</v>
      </c>
      <c r="G2607" s="352" t="n">
        <v>4</v>
      </c>
      <c r="H2607" s="253" t="n">
        <v>8.65</v>
      </c>
      <c r="I2607" s="253" t="s">
        <v>2417</v>
      </c>
      <c r="J2607" s="220" t="n">
        <f aca="false">TRUNC((H2607*G2607),2)</f>
        <v>34.6</v>
      </c>
      <c r="M2607" s="220" t="e">
        <f aca="false">VLOOKUP(B2607,'INS-SIN-SD-10-2023'!A:D,4,0)</f>
        <v>#N/A</v>
      </c>
      <c r="N2607" s="220" t="e">
        <f aca="false">M2607=H2607</f>
        <v>#N/A</v>
      </c>
      <c r="P2607" s="333" t="s">
        <v>2614</v>
      </c>
    </row>
    <row r="2608" customFormat="false" ht="45" hidden="false" customHeight="false" outlineLevel="0" collapsed="false">
      <c r="A2608" s="353" t="s">
        <v>334</v>
      </c>
      <c r="B2608" s="354" t="s">
        <v>2411</v>
      </c>
      <c r="C2608" s="355" t="s">
        <v>3879</v>
      </c>
      <c r="D2608" s="355" t="s">
        <v>2901</v>
      </c>
      <c r="E2608" s="356" t="s">
        <v>2430</v>
      </c>
      <c r="F2608" s="356" t="s">
        <v>2415</v>
      </c>
      <c r="G2608" s="357" t="s">
        <v>2416</v>
      </c>
      <c r="H2608" s="358" t="s">
        <v>2417</v>
      </c>
      <c r="I2608" s="350" t="n">
        <f aca="false">SUMIF(A:A,A2608,J:J)</f>
        <v>2204.49</v>
      </c>
      <c r="K2608" s="220" t="e">
        <f aca="false">VLOOKUP(A2608,'CMP-SIN-SD-10-2023'!A:D,4,0)</f>
        <v>#N/A</v>
      </c>
      <c r="L2608" s="220" t="e">
        <f aca="false">K2608=I2608</f>
        <v>#N/A</v>
      </c>
      <c r="P2608" s="333" t="s">
        <v>2418</v>
      </c>
    </row>
    <row r="2609" customFormat="false" ht="15" hidden="false" customHeight="false" outlineLevel="0" collapsed="false">
      <c r="A2609" s="351" t="str">
        <f aca="false">IF(O2609&lt;&gt;0,O2609,A2608)</f>
        <v>CCU.06.0004</v>
      </c>
      <c r="B2609" s="205" t="n">
        <v>88264</v>
      </c>
      <c r="C2609" s="206" t="s">
        <v>2780</v>
      </c>
      <c r="D2609" s="206" t="s">
        <v>2582</v>
      </c>
      <c r="E2609" s="207" t="s">
        <v>2415</v>
      </c>
      <c r="F2609" s="207" t="s">
        <v>2502</v>
      </c>
      <c r="G2609" s="352" t="n">
        <v>5</v>
      </c>
      <c r="H2609" s="253" t="n">
        <f aca="false">VLOOKUP(B2609,'CMP-SIN-SD-10-2023'!A:D,4,0)</f>
        <v>29.88</v>
      </c>
      <c r="I2609" s="253" t="s">
        <v>2417</v>
      </c>
      <c r="J2609" s="220" t="n">
        <f aca="false">TRUNC((H2609*G2609),2)</f>
        <v>149.4</v>
      </c>
      <c r="M2609" s="220" t="n">
        <f aca="false">VLOOKUP(B2609,'CMP-SIN-SD-10-2023'!A:D,4,0)</f>
        <v>29.88</v>
      </c>
      <c r="N2609" s="220" t="n">
        <f aca="false">M2609=H2609</f>
        <v>1</v>
      </c>
      <c r="P2609" s="333" t="s">
        <v>2418</v>
      </c>
    </row>
    <row r="2610" customFormat="false" ht="15" hidden="false" customHeight="false" outlineLevel="0" collapsed="false">
      <c r="A2610" s="351" t="str">
        <f aca="false">IF(O2610&lt;&gt;0,O2610,A2609)</f>
        <v>CCU.06.0004</v>
      </c>
      <c r="B2610" s="205" t="n">
        <v>88316</v>
      </c>
      <c r="C2610" s="206" t="s">
        <v>2780</v>
      </c>
      <c r="D2610" s="206" t="s">
        <v>2512</v>
      </c>
      <c r="E2610" s="207" t="s">
        <v>2415</v>
      </c>
      <c r="F2610" s="207" t="s">
        <v>2502</v>
      </c>
      <c r="G2610" s="352" t="n">
        <v>5</v>
      </c>
      <c r="H2610" s="253" t="n">
        <f aca="false">VLOOKUP(B2610,'CMP-SIN-SD-10-2023'!A:D,4,0)</f>
        <v>21.91</v>
      </c>
      <c r="I2610" s="253" t="s">
        <v>2417</v>
      </c>
      <c r="J2610" s="220" t="n">
        <f aca="false">TRUNC((H2610*G2610),2)</f>
        <v>109.55</v>
      </c>
      <c r="M2610" s="220" t="n">
        <f aca="false">VLOOKUP(B2610,'CMP-SIN-SD-10-2023'!A:D,4,0)</f>
        <v>21.91</v>
      </c>
      <c r="N2610" s="220" t="n">
        <f aca="false">M2610=H2610</f>
        <v>1</v>
      </c>
      <c r="P2610" s="333" t="s">
        <v>2418</v>
      </c>
    </row>
    <row r="2611" customFormat="false" ht="15" hidden="false" customHeight="false" outlineLevel="0" collapsed="false">
      <c r="A2611" s="351" t="str">
        <f aca="false">IF(O2611&lt;&gt;0,O2611,A2610)</f>
        <v>CCU.06.0004</v>
      </c>
      <c r="B2611" s="205" t="n">
        <v>34653</v>
      </c>
      <c r="C2611" s="206" t="s">
        <v>2780</v>
      </c>
      <c r="D2611" s="206" t="s">
        <v>3872</v>
      </c>
      <c r="E2611" s="207" t="s">
        <v>2415</v>
      </c>
      <c r="F2611" s="207" t="s">
        <v>2430</v>
      </c>
      <c r="G2611" s="352" t="n">
        <v>14</v>
      </c>
      <c r="H2611" s="253" t="n">
        <f aca="false">VLOOKUP(B2611,'INS-SIN-SD-10-2023'!A:D,4,0)</f>
        <v>13.12</v>
      </c>
      <c r="I2611" s="253" t="s">
        <v>2417</v>
      </c>
      <c r="J2611" s="220" t="n">
        <f aca="false">TRUNC((H2611*G2611),2)</f>
        <v>183.68</v>
      </c>
      <c r="M2611" s="220" t="n">
        <f aca="false">VLOOKUP(B2611,'INS-SIN-SD-10-2023'!A:D,4,0)</f>
        <v>13.12</v>
      </c>
      <c r="N2611" s="220" t="n">
        <f aca="false">M2611=H2611</f>
        <v>1</v>
      </c>
      <c r="P2611" s="333" t="s">
        <v>2492</v>
      </c>
    </row>
    <row r="2612" customFormat="false" ht="15" hidden="false" customHeight="false" outlineLevel="0" collapsed="false">
      <c r="A2612" s="351" t="str">
        <f aca="false">IF(O2612&lt;&gt;0,O2612,A2611)</f>
        <v>CCU.06.0004</v>
      </c>
      <c r="B2612" s="205" t="n">
        <v>34709</v>
      </c>
      <c r="C2612" s="206" t="s">
        <v>2780</v>
      </c>
      <c r="D2612" s="206" t="s">
        <v>3873</v>
      </c>
      <c r="E2612" s="207" t="s">
        <v>2415</v>
      </c>
      <c r="F2612" s="207" t="s">
        <v>2430</v>
      </c>
      <c r="G2612" s="352" t="n">
        <v>2</v>
      </c>
      <c r="H2612" s="253" t="n">
        <f aca="false">VLOOKUP(B2612,'INS-SIN-SD-10-2023'!A:D,4,0)</f>
        <v>92.18</v>
      </c>
      <c r="I2612" s="253" t="s">
        <v>2417</v>
      </c>
      <c r="J2612" s="220" t="n">
        <f aca="false">TRUNC((H2612*G2612),2)</f>
        <v>184.36</v>
      </c>
      <c r="M2612" s="220" t="n">
        <f aca="false">VLOOKUP(B2612,'INS-SIN-SD-10-2023'!A:D,4,0)</f>
        <v>92.18</v>
      </c>
      <c r="N2612" s="220" t="n">
        <f aca="false">M2612=H2612</f>
        <v>1</v>
      </c>
      <c r="P2612" s="333" t="s">
        <v>2492</v>
      </c>
    </row>
    <row r="2613" customFormat="false" ht="15" hidden="false" customHeight="false" outlineLevel="0" collapsed="false">
      <c r="A2613" s="351" t="str">
        <f aca="false">IF(O2613&lt;&gt;0,O2613,A2612)</f>
        <v>CCU.06.0004</v>
      </c>
      <c r="B2613" s="205" t="n">
        <v>34714</v>
      </c>
      <c r="C2613" s="206" t="s">
        <v>2780</v>
      </c>
      <c r="D2613" s="206" t="s">
        <v>3874</v>
      </c>
      <c r="E2613" s="207" t="s">
        <v>2415</v>
      </c>
      <c r="F2613" s="207" t="s">
        <v>2430</v>
      </c>
      <c r="G2613" s="352" t="n">
        <v>1</v>
      </c>
      <c r="H2613" s="253" t="n">
        <f aca="false">VLOOKUP(B2613,'INS-SIN-SD-10-2023'!A:D,4,0)</f>
        <v>110.1</v>
      </c>
      <c r="I2613" s="253" t="s">
        <v>2417</v>
      </c>
      <c r="J2613" s="220" t="n">
        <f aca="false">TRUNC((H2613*G2613),2)</f>
        <v>110.1</v>
      </c>
      <c r="M2613" s="220" t="n">
        <f aca="false">VLOOKUP(B2613,'INS-SIN-SD-10-2023'!A:D,4,0)</f>
        <v>110.1</v>
      </c>
      <c r="N2613" s="220" t="n">
        <f aca="false">M2613=H2613</f>
        <v>1</v>
      </c>
      <c r="P2613" s="333" t="s">
        <v>2492</v>
      </c>
    </row>
    <row r="2614" customFormat="false" ht="30" hidden="false" customHeight="false" outlineLevel="0" collapsed="false">
      <c r="A2614" s="351" t="str">
        <f aca="false">IF(O2614&lt;&gt;0,O2614,A2613)</f>
        <v>CCU.06.0004</v>
      </c>
      <c r="B2614" s="205" t="n">
        <v>39456</v>
      </c>
      <c r="C2614" s="206" t="s">
        <v>2780</v>
      </c>
      <c r="D2614" s="206" t="s">
        <v>3880</v>
      </c>
      <c r="E2614" s="207" t="s">
        <v>2415</v>
      </c>
      <c r="F2614" s="207" t="s">
        <v>2430</v>
      </c>
      <c r="G2614" s="352" t="n">
        <v>1</v>
      </c>
      <c r="H2614" s="253" t="n">
        <f aca="false">VLOOKUP(B2614,'INS-SIN-SD-10-2023'!A:D,4,0)</f>
        <v>230.44</v>
      </c>
      <c r="I2614" s="253" t="s">
        <v>2417</v>
      </c>
      <c r="J2614" s="220" t="n">
        <f aca="false">TRUNC((H2614*G2614),2)</f>
        <v>230.44</v>
      </c>
      <c r="M2614" s="220" t="n">
        <f aca="false">VLOOKUP(B2614,'INS-SIN-SD-10-2023'!A:D,4,0)</f>
        <v>230.44</v>
      </c>
      <c r="N2614" s="220" t="n">
        <f aca="false">M2614=H2614</f>
        <v>1</v>
      </c>
      <c r="P2614" s="333" t="s">
        <v>2492</v>
      </c>
    </row>
    <row r="2615" customFormat="false" ht="30" hidden="false" customHeight="false" outlineLevel="0" collapsed="false">
      <c r="A2615" s="351" t="str">
        <f aca="false">IF(O2615&lt;&gt;0,O2615,A2614)</f>
        <v>CCU.06.0004</v>
      </c>
      <c r="B2615" s="205" t="n">
        <v>39457</v>
      </c>
      <c r="C2615" s="206" t="s">
        <v>2780</v>
      </c>
      <c r="D2615" s="206" t="s">
        <v>3881</v>
      </c>
      <c r="E2615" s="207" t="s">
        <v>2415</v>
      </c>
      <c r="F2615" s="207" t="s">
        <v>2430</v>
      </c>
      <c r="G2615" s="352" t="n">
        <v>1</v>
      </c>
      <c r="H2615" s="253" t="n">
        <f aca="false">VLOOKUP(B2615,'INS-SIN-SD-10-2023'!A:D,4,0)</f>
        <v>251.22</v>
      </c>
      <c r="I2615" s="253" t="s">
        <v>2417</v>
      </c>
      <c r="J2615" s="220" t="n">
        <f aca="false">TRUNC((H2615*G2615),2)</f>
        <v>251.22</v>
      </c>
      <c r="M2615" s="220" t="n">
        <f aca="false">VLOOKUP(B2615,'INS-SIN-SD-10-2023'!A:D,4,0)</f>
        <v>251.22</v>
      </c>
      <c r="N2615" s="220" t="n">
        <f aca="false">M2615=H2615</f>
        <v>1</v>
      </c>
      <c r="P2615" s="333" t="s">
        <v>2492</v>
      </c>
    </row>
    <row r="2616" customFormat="false" ht="30" hidden="false" customHeight="false" outlineLevel="0" collapsed="false">
      <c r="A2616" s="351" t="str">
        <f aca="false">IF(O2616&lt;&gt;0,O2616,A2615)</f>
        <v>CCU.06.0004</v>
      </c>
      <c r="B2616" s="205" t="n">
        <v>39471</v>
      </c>
      <c r="C2616" s="206" t="s">
        <v>2780</v>
      </c>
      <c r="D2616" s="206" t="s">
        <v>3875</v>
      </c>
      <c r="E2616" s="207" t="s">
        <v>2415</v>
      </c>
      <c r="F2616" s="207" t="s">
        <v>2430</v>
      </c>
      <c r="G2616" s="352" t="n">
        <v>4</v>
      </c>
      <c r="H2616" s="253" t="n">
        <f aca="false">VLOOKUP(B2616,'INS-SIN-SD-10-2023'!A:D,4,0)</f>
        <v>151.11</v>
      </c>
      <c r="I2616" s="253" t="s">
        <v>2417</v>
      </c>
      <c r="J2616" s="220" t="n">
        <f aca="false">TRUNC((H2616*G2616),2)</f>
        <v>604.44</v>
      </c>
      <c r="M2616" s="220" t="n">
        <f aca="false">VLOOKUP(B2616,'INS-SIN-SD-10-2023'!A:D,4,0)</f>
        <v>151.11</v>
      </c>
      <c r="N2616" s="220" t="n">
        <f aca="false">M2616=H2616</f>
        <v>1</v>
      </c>
      <c r="P2616" s="333" t="s">
        <v>2492</v>
      </c>
    </row>
    <row r="2617" customFormat="false" ht="45" hidden="false" customHeight="false" outlineLevel="0" collapsed="false">
      <c r="A2617" s="351" t="str">
        <f aca="false">IF(O2617&lt;&gt;0,O2617,A2616)</f>
        <v>CCU.06.0004</v>
      </c>
      <c r="B2617" s="205" t="n">
        <v>39757</v>
      </c>
      <c r="C2617" s="206" t="s">
        <v>2780</v>
      </c>
      <c r="D2617" s="206" t="s">
        <v>3876</v>
      </c>
      <c r="E2617" s="207" t="s">
        <v>2415</v>
      </c>
      <c r="F2617" s="207" t="s">
        <v>2430</v>
      </c>
      <c r="G2617" s="352" t="n">
        <v>1</v>
      </c>
      <c r="H2617" s="253" t="n">
        <f aca="false">VLOOKUP(B2617,'INS-SIN-SD-10-2023'!A:D,4,0)</f>
        <v>346.7</v>
      </c>
      <c r="I2617" s="253" t="s">
        <v>2417</v>
      </c>
      <c r="J2617" s="220" t="n">
        <f aca="false">TRUNC((H2617*G2617),2)</f>
        <v>346.7</v>
      </c>
      <c r="M2617" s="220" t="n">
        <f aca="false">VLOOKUP(B2617,'INS-SIN-SD-10-2023'!A:D,4,0)</f>
        <v>346.7</v>
      </c>
      <c r="N2617" s="220" t="n">
        <f aca="false">M2617=H2617</f>
        <v>1</v>
      </c>
      <c r="P2617" s="333" t="s">
        <v>2492</v>
      </c>
    </row>
    <row r="2618" customFormat="false" ht="15" hidden="false" customHeight="false" outlineLevel="0" collapsed="false">
      <c r="A2618" s="351" t="str">
        <f aca="false">IF(O2618&lt;&gt;0,O2618,A2617)</f>
        <v>CCU.06.0004</v>
      </c>
      <c r="B2618" s="205" t="s">
        <v>3877</v>
      </c>
      <c r="C2618" s="206" t="s">
        <v>2780</v>
      </c>
      <c r="D2618" s="206" t="s">
        <v>3878</v>
      </c>
      <c r="E2618" s="207" t="s">
        <v>2415</v>
      </c>
      <c r="F2618" s="207" t="s">
        <v>2430</v>
      </c>
      <c r="G2618" s="352" t="n">
        <v>4</v>
      </c>
      <c r="H2618" s="253" t="n">
        <v>8.65</v>
      </c>
      <c r="I2618" s="253" t="s">
        <v>2417</v>
      </c>
      <c r="J2618" s="220" t="n">
        <f aca="false">TRUNC((H2618*G2618),2)</f>
        <v>34.6</v>
      </c>
      <c r="M2618" s="220" t="e">
        <f aca="false">VLOOKUP(B2618,'INS-SIN-SD-10-2023'!A:D,4,0)</f>
        <v>#N/A</v>
      </c>
      <c r="N2618" s="220" t="e">
        <f aca="false">M2618=H2618</f>
        <v>#N/A</v>
      </c>
      <c r="P2618" s="333" t="s">
        <v>2614</v>
      </c>
    </row>
    <row r="2619" customFormat="false" ht="45" hidden="false" customHeight="false" outlineLevel="0" collapsed="false">
      <c r="A2619" s="353" t="s">
        <v>331</v>
      </c>
      <c r="B2619" s="354" t="s">
        <v>2411</v>
      </c>
      <c r="C2619" s="355" t="s">
        <v>3882</v>
      </c>
      <c r="D2619" s="355" t="s">
        <v>2901</v>
      </c>
      <c r="E2619" s="356" t="s">
        <v>2430</v>
      </c>
      <c r="F2619" s="356" t="s">
        <v>2415</v>
      </c>
      <c r="G2619" s="357" t="s">
        <v>2416</v>
      </c>
      <c r="H2619" s="358" t="s">
        <v>2417</v>
      </c>
      <c r="I2619" s="350" t="n">
        <f aca="false">SUMIF(A:A,A2619,J:J)</f>
        <v>2217.61</v>
      </c>
      <c r="K2619" s="220" t="e">
        <f aca="false">VLOOKUP(A2619,'CMP-SIN-SD-10-2023'!A:D,4,0)</f>
        <v>#N/A</v>
      </c>
      <c r="L2619" s="220" t="e">
        <f aca="false">K2619=I2619</f>
        <v>#N/A</v>
      </c>
      <c r="P2619" s="333" t="s">
        <v>2418</v>
      </c>
    </row>
    <row r="2620" customFormat="false" ht="15" hidden="false" customHeight="false" outlineLevel="0" collapsed="false">
      <c r="A2620" s="351" t="str">
        <f aca="false">IF(O2620&lt;&gt;0,O2620,A2619)</f>
        <v>CCU.06.0005</v>
      </c>
      <c r="B2620" s="205" t="n">
        <v>88264</v>
      </c>
      <c r="C2620" s="206" t="s">
        <v>2780</v>
      </c>
      <c r="D2620" s="206" t="s">
        <v>2582</v>
      </c>
      <c r="E2620" s="207" t="s">
        <v>2415</v>
      </c>
      <c r="F2620" s="207" t="s">
        <v>2502</v>
      </c>
      <c r="G2620" s="352" t="n">
        <v>5</v>
      </c>
      <c r="H2620" s="253" t="n">
        <f aca="false">VLOOKUP(B2620,'CMP-SIN-SD-10-2023'!A:D,4,0)</f>
        <v>29.88</v>
      </c>
      <c r="I2620" s="253" t="s">
        <v>2417</v>
      </c>
      <c r="J2620" s="220" t="n">
        <f aca="false">TRUNC((H2620*G2620),2)</f>
        <v>149.4</v>
      </c>
      <c r="M2620" s="220" t="n">
        <f aca="false">VLOOKUP(B2620,'CMP-SIN-SD-10-2023'!A:D,4,0)</f>
        <v>29.88</v>
      </c>
      <c r="N2620" s="220" t="n">
        <f aca="false">M2620=H2620</f>
        <v>1</v>
      </c>
      <c r="P2620" s="333" t="s">
        <v>2418</v>
      </c>
    </row>
    <row r="2621" customFormat="false" ht="15" hidden="false" customHeight="false" outlineLevel="0" collapsed="false">
      <c r="A2621" s="351" t="str">
        <f aca="false">IF(O2621&lt;&gt;0,O2621,A2620)</f>
        <v>CCU.06.0005</v>
      </c>
      <c r="B2621" s="205" t="n">
        <v>88316</v>
      </c>
      <c r="C2621" s="206" t="s">
        <v>2780</v>
      </c>
      <c r="D2621" s="206" t="s">
        <v>2512</v>
      </c>
      <c r="E2621" s="207" t="s">
        <v>2415</v>
      </c>
      <c r="F2621" s="207" t="s">
        <v>2502</v>
      </c>
      <c r="G2621" s="352" t="n">
        <v>5</v>
      </c>
      <c r="H2621" s="253" t="n">
        <f aca="false">VLOOKUP(B2621,'CMP-SIN-SD-10-2023'!A:D,4,0)</f>
        <v>21.91</v>
      </c>
      <c r="I2621" s="253" t="s">
        <v>2417</v>
      </c>
      <c r="J2621" s="220" t="n">
        <f aca="false">TRUNC((H2621*G2621),2)</f>
        <v>109.55</v>
      </c>
      <c r="M2621" s="220" t="n">
        <f aca="false">VLOOKUP(B2621,'CMP-SIN-SD-10-2023'!A:D,4,0)</f>
        <v>21.91</v>
      </c>
      <c r="N2621" s="220" t="n">
        <f aca="false">M2621=H2621</f>
        <v>1</v>
      </c>
      <c r="P2621" s="333" t="s">
        <v>2418</v>
      </c>
    </row>
    <row r="2622" customFormat="false" ht="15" hidden="false" customHeight="false" outlineLevel="0" collapsed="false">
      <c r="A2622" s="351" t="str">
        <f aca="false">IF(O2622&lt;&gt;0,O2622,A2621)</f>
        <v>CCU.06.0005</v>
      </c>
      <c r="B2622" s="205" t="n">
        <v>34653</v>
      </c>
      <c r="C2622" s="206" t="s">
        <v>2780</v>
      </c>
      <c r="D2622" s="206" t="s">
        <v>3872</v>
      </c>
      <c r="E2622" s="207" t="s">
        <v>2415</v>
      </c>
      <c r="F2622" s="207" t="s">
        <v>2430</v>
      </c>
      <c r="G2622" s="352" t="n">
        <v>15</v>
      </c>
      <c r="H2622" s="253" t="n">
        <f aca="false">VLOOKUP(B2622,'INS-SIN-SD-10-2023'!A:D,4,0)</f>
        <v>13.12</v>
      </c>
      <c r="I2622" s="253" t="s">
        <v>2417</v>
      </c>
      <c r="J2622" s="220" t="n">
        <f aca="false">TRUNC((H2622*G2622),2)</f>
        <v>196.8</v>
      </c>
      <c r="M2622" s="220" t="n">
        <f aca="false">VLOOKUP(B2622,'INS-SIN-SD-10-2023'!A:D,4,0)</f>
        <v>13.12</v>
      </c>
      <c r="N2622" s="220" t="n">
        <f aca="false">M2622=H2622</f>
        <v>1</v>
      </c>
      <c r="P2622" s="333" t="s">
        <v>2492</v>
      </c>
    </row>
    <row r="2623" customFormat="false" ht="15" hidden="false" customHeight="false" outlineLevel="0" collapsed="false">
      <c r="A2623" s="351" t="str">
        <f aca="false">IF(O2623&lt;&gt;0,O2623,A2622)</f>
        <v>CCU.06.0005</v>
      </c>
      <c r="B2623" s="205" t="n">
        <v>34709</v>
      </c>
      <c r="C2623" s="206" t="s">
        <v>2780</v>
      </c>
      <c r="D2623" s="206" t="s">
        <v>3873</v>
      </c>
      <c r="E2623" s="207" t="s">
        <v>2415</v>
      </c>
      <c r="F2623" s="207" t="s">
        <v>2430</v>
      </c>
      <c r="G2623" s="352" t="n">
        <v>2</v>
      </c>
      <c r="H2623" s="253" t="n">
        <f aca="false">VLOOKUP(B2623,'INS-SIN-SD-10-2023'!A:D,4,0)</f>
        <v>92.18</v>
      </c>
      <c r="I2623" s="253" t="s">
        <v>2417</v>
      </c>
      <c r="J2623" s="220" t="n">
        <f aca="false">TRUNC((H2623*G2623),2)</f>
        <v>184.36</v>
      </c>
      <c r="M2623" s="220" t="n">
        <f aca="false">VLOOKUP(B2623,'INS-SIN-SD-10-2023'!A:D,4,0)</f>
        <v>92.18</v>
      </c>
      <c r="N2623" s="220" t="n">
        <f aca="false">M2623=H2623</f>
        <v>1</v>
      </c>
      <c r="P2623" s="333" t="s">
        <v>2492</v>
      </c>
    </row>
    <row r="2624" customFormat="false" ht="15" hidden="false" customHeight="false" outlineLevel="0" collapsed="false">
      <c r="A2624" s="351" t="str">
        <f aca="false">IF(O2624&lt;&gt;0,O2624,A2623)</f>
        <v>CCU.06.0005</v>
      </c>
      <c r="B2624" s="205" t="n">
        <v>34714</v>
      </c>
      <c r="C2624" s="206" t="s">
        <v>2780</v>
      </c>
      <c r="D2624" s="206" t="s">
        <v>3874</v>
      </c>
      <c r="E2624" s="207" t="s">
        <v>2415</v>
      </c>
      <c r="F2624" s="207" t="s">
        <v>2430</v>
      </c>
      <c r="G2624" s="352" t="n">
        <v>1</v>
      </c>
      <c r="H2624" s="253" t="n">
        <f aca="false">VLOOKUP(B2624,'INS-SIN-SD-10-2023'!A:D,4,0)</f>
        <v>110.1</v>
      </c>
      <c r="I2624" s="253" t="s">
        <v>2417</v>
      </c>
      <c r="J2624" s="220" t="n">
        <f aca="false">TRUNC((H2624*G2624),2)</f>
        <v>110.1</v>
      </c>
      <c r="M2624" s="220" t="n">
        <f aca="false">VLOOKUP(B2624,'INS-SIN-SD-10-2023'!A:D,4,0)</f>
        <v>110.1</v>
      </c>
      <c r="N2624" s="220" t="n">
        <f aca="false">M2624=H2624</f>
        <v>1</v>
      </c>
      <c r="P2624" s="333" t="s">
        <v>2492</v>
      </c>
    </row>
    <row r="2625" customFormat="false" ht="30" hidden="false" customHeight="false" outlineLevel="0" collapsed="false">
      <c r="A2625" s="351" t="str">
        <f aca="false">IF(O2625&lt;&gt;0,O2625,A2624)</f>
        <v>CCU.06.0005</v>
      </c>
      <c r="B2625" s="205" t="n">
        <v>39456</v>
      </c>
      <c r="C2625" s="206" t="s">
        <v>2780</v>
      </c>
      <c r="D2625" s="206" t="s">
        <v>3880</v>
      </c>
      <c r="E2625" s="207" t="s">
        <v>2415</v>
      </c>
      <c r="F2625" s="207" t="s">
        <v>2430</v>
      </c>
      <c r="G2625" s="352" t="n">
        <v>1</v>
      </c>
      <c r="H2625" s="253" t="n">
        <f aca="false">VLOOKUP(B2625,'INS-SIN-SD-10-2023'!A:D,4,0)</f>
        <v>230.44</v>
      </c>
      <c r="I2625" s="253" t="s">
        <v>2417</v>
      </c>
      <c r="J2625" s="220" t="n">
        <f aca="false">TRUNC((H2625*G2625),2)</f>
        <v>230.44</v>
      </c>
      <c r="M2625" s="220" t="n">
        <f aca="false">VLOOKUP(B2625,'INS-SIN-SD-10-2023'!A:D,4,0)</f>
        <v>230.44</v>
      </c>
      <c r="N2625" s="220" t="n">
        <f aca="false">M2625=H2625</f>
        <v>1</v>
      </c>
      <c r="P2625" s="333" t="s">
        <v>2492</v>
      </c>
    </row>
    <row r="2626" customFormat="false" ht="30" hidden="false" customHeight="false" outlineLevel="0" collapsed="false">
      <c r="A2626" s="351" t="str">
        <f aca="false">IF(O2626&lt;&gt;0,O2626,A2625)</f>
        <v>CCU.06.0005</v>
      </c>
      <c r="B2626" s="205" t="n">
        <v>39457</v>
      </c>
      <c r="C2626" s="206" t="s">
        <v>2780</v>
      </c>
      <c r="D2626" s="206" t="s">
        <v>3881</v>
      </c>
      <c r="E2626" s="207" t="s">
        <v>2415</v>
      </c>
      <c r="F2626" s="207" t="s">
        <v>2430</v>
      </c>
      <c r="G2626" s="352" t="n">
        <v>1</v>
      </c>
      <c r="H2626" s="253" t="n">
        <f aca="false">VLOOKUP(B2626,'INS-SIN-SD-10-2023'!A:D,4,0)</f>
        <v>251.22</v>
      </c>
      <c r="I2626" s="253" t="s">
        <v>2417</v>
      </c>
      <c r="J2626" s="220" t="n">
        <f aca="false">TRUNC((H2626*G2626),2)</f>
        <v>251.22</v>
      </c>
      <c r="M2626" s="220" t="n">
        <f aca="false">VLOOKUP(B2626,'INS-SIN-SD-10-2023'!A:D,4,0)</f>
        <v>251.22</v>
      </c>
      <c r="N2626" s="220" t="n">
        <f aca="false">M2626=H2626</f>
        <v>1</v>
      </c>
      <c r="P2626" s="333" t="s">
        <v>2492</v>
      </c>
    </row>
    <row r="2627" customFormat="false" ht="30" hidden="false" customHeight="false" outlineLevel="0" collapsed="false">
      <c r="A2627" s="351" t="str">
        <f aca="false">IF(O2627&lt;&gt;0,O2627,A2626)</f>
        <v>CCU.06.0005</v>
      </c>
      <c r="B2627" s="205" t="n">
        <v>39471</v>
      </c>
      <c r="C2627" s="206" t="s">
        <v>2780</v>
      </c>
      <c r="D2627" s="206" t="s">
        <v>3875</v>
      </c>
      <c r="E2627" s="207" t="s">
        <v>2415</v>
      </c>
      <c r="F2627" s="207" t="s">
        <v>2430</v>
      </c>
      <c r="G2627" s="352" t="n">
        <v>4</v>
      </c>
      <c r="H2627" s="253" t="n">
        <f aca="false">VLOOKUP(B2627,'INS-SIN-SD-10-2023'!A:D,4,0)</f>
        <v>151.11</v>
      </c>
      <c r="I2627" s="253" t="s">
        <v>2417</v>
      </c>
      <c r="J2627" s="220" t="n">
        <f aca="false">TRUNC((H2627*G2627),2)</f>
        <v>604.44</v>
      </c>
      <c r="M2627" s="220" t="n">
        <f aca="false">VLOOKUP(B2627,'INS-SIN-SD-10-2023'!A:D,4,0)</f>
        <v>151.11</v>
      </c>
      <c r="N2627" s="220" t="n">
        <f aca="false">M2627=H2627</f>
        <v>1</v>
      </c>
      <c r="P2627" s="333" t="s">
        <v>2492</v>
      </c>
    </row>
    <row r="2628" customFormat="false" ht="45" hidden="false" customHeight="false" outlineLevel="0" collapsed="false">
      <c r="A2628" s="351" t="str">
        <f aca="false">IF(O2628&lt;&gt;0,O2628,A2627)</f>
        <v>CCU.06.0005</v>
      </c>
      <c r="B2628" s="205" t="n">
        <v>39757</v>
      </c>
      <c r="C2628" s="206" t="s">
        <v>2780</v>
      </c>
      <c r="D2628" s="206" t="s">
        <v>3876</v>
      </c>
      <c r="E2628" s="207" t="s">
        <v>2415</v>
      </c>
      <c r="F2628" s="207" t="s">
        <v>2430</v>
      </c>
      <c r="G2628" s="352" t="n">
        <v>1</v>
      </c>
      <c r="H2628" s="253" t="n">
        <f aca="false">VLOOKUP(B2628,'INS-SIN-SD-10-2023'!A:D,4,0)</f>
        <v>346.7</v>
      </c>
      <c r="I2628" s="253" t="s">
        <v>2417</v>
      </c>
      <c r="J2628" s="220" t="n">
        <f aca="false">TRUNC((H2628*G2628),2)</f>
        <v>346.7</v>
      </c>
      <c r="M2628" s="220" t="n">
        <f aca="false">VLOOKUP(B2628,'INS-SIN-SD-10-2023'!A:D,4,0)</f>
        <v>346.7</v>
      </c>
      <c r="N2628" s="220" t="n">
        <f aca="false">M2628=H2628</f>
        <v>1</v>
      </c>
      <c r="P2628" s="333" t="s">
        <v>2492</v>
      </c>
    </row>
    <row r="2629" customFormat="false" ht="15" hidden="false" customHeight="false" outlineLevel="0" collapsed="false">
      <c r="A2629" s="351" t="str">
        <f aca="false">IF(O2629&lt;&gt;0,O2629,A2628)</f>
        <v>CCU.06.0005</v>
      </c>
      <c r="B2629" s="205" t="s">
        <v>3877</v>
      </c>
      <c r="C2629" s="206" t="s">
        <v>2780</v>
      </c>
      <c r="D2629" s="206" t="s">
        <v>3878</v>
      </c>
      <c r="E2629" s="207" t="s">
        <v>2415</v>
      </c>
      <c r="F2629" s="207" t="s">
        <v>2430</v>
      </c>
      <c r="G2629" s="352" t="n">
        <v>4</v>
      </c>
      <c r="H2629" s="253" t="n">
        <v>8.65</v>
      </c>
      <c r="I2629" s="253" t="s">
        <v>2417</v>
      </c>
      <c r="J2629" s="220" t="n">
        <f aca="false">TRUNC((H2629*G2629),2)</f>
        <v>34.6</v>
      </c>
      <c r="M2629" s="220" t="e">
        <f aca="false">VLOOKUP(B2629,'INS-SIN-SD-10-2023'!A:D,4,0)</f>
        <v>#N/A</v>
      </c>
      <c r="N2629" s="220" t="e">
        <f aca="false">M2629=H2629</f>
        <v>#N/A</v>
      </c>
      <c r="P2629" s="333" t="s">
        <v>2614</v>
      </c>
    </row>
    <row r="2630" customFormat="false" ht="45" hidden="false" customHeight="false" outlineLevel="0" collapsed="false">
      <c r="A2630" s="353" t="s">
        <v>296</v>
      </c>
      <c r="B2630" s="354" t="s">
        <v>2411</v>
      </c>
      <c r="C2630" s="355" t="s">
        <v>3883</v>
      </c>
      <c r="D2630" s="355" t="s">
        <v>2751</v>
      </c>
      <c r="E2630" s="356" t="s">
        <v>2430</v>
      </c>
      <c r="F2630" s="356" t="s">
        <v>2415</v>
      </c>
      <c r="G2630" s="357" t="s">
        <v>2416</v>
      </c>
      <c r="H2630" s="358" t="s">
        <v>2417</v>
      </c>
      <c r="I2630" s="350" t="n">
        <f aca="false">SUMIF(A:A,A2630,J:J)</f>
        <v>3380.47</v>
      </c>
      <c r="K2630" s="220" t="e">
        <f aca="false">VLOOKUP(A2630,'CMP-SIN-SD-10-2023'!A:D,4,0)</f>
        <v>#N/A</v>
      </c>
      <c r="L2630" s="220" t="e">
        <f aca="false">K2630=I2630</f>
        <v>#N/A</v>
      </c>
      <c r="P2630" s="333" t="s">
        <v>2418</v>
      </c>
    </row>
    <row r="2631" customFormat="false" ht="15" hidden="false" customHeight="false" outlineLevel="0" collapsed="false">
      <c r="A2631" s="351" t="str">
        <f aca="false">IF(O2631&lt;&gt;0,O2631,A2630)</f>
        <v>CCU.06.0006</v>
      </c>
      <c r="B2631" s="205" t="n">
        <v>88264</v>
      </c>
      <c r="C2631" s="206" t="s">
        <v>2511</v>
      </c>
      <c r="D2631" s="206" t="s">
        <v>2582</v>
      </c>
      <c r="E2631" s="207" t="s">
        <v>2415</v>
      </c>
      <c r="F2631" s="207" t="s">
        <v>2502</v>
      </c>
      <c r="G2631" s="352" t="n">
        <v>5</v>
      </c>
      <c r="H2631" s="253" t="n">
        <f aca="false">VLOOKUP(B2631,'CMP-SIN-SD-10-2023'!A:D,4,0)</f>
        <v>29.88</v>
      </c>
      <c r="I2631" s="253" t="s">
        <v>2417</v>
      </c>
      <c r="J2631" s="220" t="n">
        <f aca="false">TRUNC((H2631*G2631),2)</f>
        <v>149.4</v>
      </c>
      <c r="M2631" s="220" t="n">
        <f aca="false">VLOOKUP(B2631,'CMP-SIN-SD-10-2023'!A:D,4,0)</f>
        <v>29.88</v>
      </c>
      <c r="N2631" s="220" t="n">
        <f aca="false">M2631=H2631</f>
        <v>1</v>
      </c>
      <c r="P2631" s="333" t="s">
        <v>2418</v>
      </c>
    </row>
    <row r="2632" customFormat="false" ht="15" hidden="false" customHeight="false" outlineLevel="0" collapsed="false">
      <c r="A2632" s="351" t="str">
        <f aca="false">IF(O2632&lt;&gt;0,O2632,A2631)</f>
        <v>CCU.06.0006</v>
      </c>
      <c r="B2632" s="205" t="n">
        <v>88316</v>
      </c>
      <c r="C2632" s="206" t="s">
        <v>2511</v>
      </c>
      <c r="D2632" s="206" t="s">
        <v>2512</v>
      </c>
      <c r="E2632" s="207" t="s">
        <v>2415</v>
      </c>
      <c r="F2632" s="207" t="s">
        <v>2502</v>
      </c>
      <c r="G2632" s="352" t="n">
        <v>5</v>
      </c>
      <c r="H2632" s="253" t="n">
        <f aca="false">VLOOKUP(B2632,'CMP-SIN-SD-10-2023'!A:D,4,0)</f>
        <v>21.91</v>
      </c>
      <c r="I2632" s="253" t="s">
        <v>2417</v>
      </c>
      <c r="J2632" s="220" t="n">
        <f aca="false">TRUNC((H2632*G2632),2)</f>
        <v>109.55</v>
      </c>
      <c r="M2632" s="220" t="n">
        <f aca="false">VLOOKUP(B2632,'CMP-SIN-SD-10-2023'!A:D,4,0)</f>
        <v>21.91</v>
      </c>
      <c r="N2632" s="220" t="n">
        <f aca="false">M2632=H2632</f>
        <v>1</v>
      </c>
      <c r="P2632" s="333" t="s">
        <v>2418</v>
      </c>
    </row>
    <row r="2633" customFormat="false" ht="15" hidden="false" customHeight="false" outlineLevel="0" collapsed="false">
      <c r="A2633" s="351" t="str">
        <f aca="false">IF(O2633&lt;&gt;0,O2633,A2632)</f>
        <v>CCU.06.0006</v>
      </c>
      <c r="B2633" s="205" t="n">
        <v>34653</v>
      </c>
      <c r="C2633" s="206" t="s">
        <v>2511</v>
      </c>
      <c r="D2633" s="206" t="s">
        <v>3872</v>
      </c>
      <c r="E2633" s="207" t="s">
        <v>2415</v>
      </c>
      <c r="F2633" s="207" t="s">
        <v>2430</v>
      </c>
      <c r="G2633" s="352" t="n">
        <v>27</v>
      </c>
      <c r="H2633" s="253" t="n">
        <f aca="false">VLOOKUP(B2633,'INS-SIN-SD-10-2023'!A:D,4,0)</f>
        <v>13.12</v>
      </c>
      <c r="I2633" s="253" t="s">
        <v>2417</v>
      </c>
      <c r="J2633" s="220" t="n">
        <f aca="false">TRUNC((H2633*G2633),2)</f>
        <v>354.24</v>
      </c>
      <c r="M2633" s="220" t="n">
        <f aca="false">VLOOKUP(B2633,'INS-SIN-SD-10-2023'!A:D,4,0)</f>
        <v>13.12</v>
      </c>
      <c r="N2633" s="220" t="n">
        <f aca="false">M2633=H2633</f>
        <v>1</v>
      </c>
      <c r="P2633" s="333" t="s">
        <v>2492</v>
      </c>
    </row>
    <row r="2634" customFormat="false" ht="15" hidden="false" customHeight="false" outlineLevel="0" collapsed="false">
      <c r="A2634" s="351" t="str">
        <f aca="false">IF(O2634&lt;&gt;0,O2634,A2633)</f>
        <v>CCU.06.0006</v>
      </c>
      <c r="B2634" s="205" t="n">
        <v>34709</v>
      </c>
      <c r="C2634" s="206" t="s">
        <v>2511</v>
      </c>
      <c r="D2634" s="206" t="s">
        <v>3873</v>
      </c>
      <c r="E2634" s="207" t="s">
        <v>2415</v>
      </c>
      <c r="F2634" s="207" t="s">
        <v>2430</v>
      </c>
      <c r="G2634" s="352" t="n">
        <v>4</v>
      </c>
      <c r="H2634" s="253" t="n">
        <f aca="false">VLOOKUP(B2634,'INS-SIN-SD-10-2023'!A:D,4,0)</f>
        <v>92.18</v>
      </c>
      <c r="I2634" s="253" t="s">
        <v>2417</v>
      </c>
      <c r="J2634" s="220" t="n">
        <f aca="false">TRUNC((H2634*G2634),2)</f>
        <v>368.72</v>
      </c>
      <c r="M2634" s="220" t="n">
        <f aca="false">VLOOKUP(B2634,'INS-SIN-SD-10-2023'!A:D,4,0)</f>
        <v>92.18</v>
      </c>
      <c r="N2634" s="220" t="n">
        <f aca="false">M2634=H2634</f>
        <v>1</v>
      </c>
      <c r="P2634" s="333" t="s">
        <v>2492</v>
      </c>
    </row>
    <row r="2635" customFormat="false" ht="30" hidden="false" customHeight="false" outlineLevel="0" collapsed="false">
      <c r="A2635" s="351" t="str">
        <f aca="false">IF(O2635&lt;&gt;0,O2635,A2634)</f>
        <v>CCU.06.0006</v>
      </c>
      <c r="B2635" s="205" t="n">
        <v>39455</v>
      </c>
      <c r="C2635" s="206" t="s">
        <v>2511</v>
      </c>
      <c r="D2635" s="206" t="s">
        <v>3884</v>
      </c>
      <c r="E2635" s="207" t="s">
        <v>2415</v>
      </c>
      <c r="F2635" s="207" t="s">
        <v>2430</v>
      </c>
      <c r="G2635" s="352" t="n">
        <v>4</v>
      </c>
      <c r="H2635" s="253" t="n">
        <f aca="false">VLOOKUP(B2635,'INS-SIN-SD-10-2023'!A:D,4,0)</f>
        <v>230.27</v>
      </c>
      <c r="I2635" s="253" t="s">
        <v>2417</v>
      </c>
      <c r="J2635" s="220" t="n">
        <f aca="false">TRUNC((H2635*G2635),2)</f>
        <v>921.08</v>
      </c>
      <c r="M2635" s="220" t="n">
        <f aca="false">VLOOKUP(B2635,'INS-SIN-SD-10-2023'!A:D,4,0)</f>
        <v>230.27</v>
      </c>
      <c r="N2635" s="220" t="n">
        <f aca="false">M2635=H2635</f>
        <v>1</v>
      </c>
      <c r="P2635" s="333" t="s">
        <v>2492</v>
      </c>
    </row>
    <row r="2636" customFormat="false" ht="30" hidden="false" customHeight="false" outlineLevel="0" collapsed="false">
      <c r="A2636" s="351" t="str">
        <f aca="false">IF(O2636&lt;&gt;0,O2636,A2635)</f>
        <v>CCU.06.0006</v>
      </c>
      <c r="B2636" s="205" t="n">
        <v>39471</v>
      </c>
      <c r="C2636" s="206" t="s">
        <v>2511</v>
      </c>
      <c r="D2636" s="206" t="s">
        <v>3875</v>
      </c>
      <c r="E2636" s="207" t="s">
        <v>2415</v>
      </c>
      <c r="F2636" s="207" t="s">
        <v>2430</v>
      </c>
      <c r="G2636" s="352" t="n">
        <v>4</v>
      </c>
      <c r="H2636" s="253" t="n">
        <f aca="false">VLOOKUP(B2636,'INS-SIN-SD-10-2023'!A:D,4,0)</f>
        <v>151.11</v>
      </c>
      <c r="I2636" s="253" t="s">
        <v>2417</v>
      </c>
      <c r="J2636" s="220" t="n">
        <f aca="false">TRUNC((H2636*G2636),2)</f>
        <v>604.44</v>
      </c>
      <c r="M2636" s="220" t="n">
        <f aca="false">VLOOKUP(B2636,'INS-SIN-SD-10-2023'!A:D,4,0)</f>
        <v>151.11</v>
      </c>
      <c r="N2636" s="220" t="n">
        <f aca="false">M2636=H2636</f>
        <v>1</v>
      </c>
      <c r="P2636" s="333" t="s">
        <v>2492</v>
      </c>
    </row>
    <row r="2637" customFormat="false" ht="45" hidden="false" customHeight="false" outlineLevel="0" collapsed="false">
      <c r="A2637" s="351" t="str">
        <f aca="false">IF(O2637&lt;&gt;0,O2637,A2636)</f>
        <v>CCU.06.0006</v>
      </c>
      <c r="B2637" s="205" t="n">
        <v>39763</v>
      </c>
      <c r="C2637" s="206" t="s">
        <v>2511</v>
      </c>
      <c r="D2637" s="206" t="s">
        <v>3885</v>
      </c>
      <c r="E2637" s="207" t="s">
        <v>2415</v>
      </c>
      <c r="F2637" s="207" t="s">
        <v>2430</v>
      </c>
      <c r="G2637" s="352" t="n">
        <v>1</v>
      </c>
      <c r="H2637" s="253" t="n">
        <f aca="false">VLOOKUP(B2637,'INS-SIN-SD-10-2023'!A:D,4,0)</f>
        <v>838.44</v>
      </c>
      <c r="I2637" s="253" t="s">
        <v>2417</v>
      </c>
      <c r="J2637" s="220" t="n">
        <f aca="false">TRUNC((H2637*G2637),2)</f>
        <v>838.44</v>
      </c>
      <c r="M2637" s="220" t="n">
        <f aca="false">VLOOKUP(B2637,'INS-SIN-SD-10-2023'!A:D,4,0)</f>
        <v>838.44</v>
      </c>
      <c r="N2637" s="220" t="n">
        <f aca="false">M2637=H2637</f>
        <v>1</v>
      </c>
      <c r="P2637" s="333" t="s">
        <v>2492</v>
      </c>
    </row>
    <row r="2638" customFormat="false" ht="15" hidden="false" customHeight="false" outlineLevel="0" collapsed="false">
      <c r="A2638" s="351" t="str">
        <f aca="false">IF(O2638&lt;&gt;0,O2638,A2637)</f>
        <v>CCU.06.0006</v>
      </c>
      <c r="B2638" s="205" t="s">
        <v>3877</v>
      </c>
      <c r="C2638" s="206" t="s">
        <v>2511</v>
      </c>
      <c r="D2638" s="206" t="s">
        <v>3878</v>
      </c>
      <c r="E2638" s="207" t="s">
        <v>2415</v>
      </c>
      <c r="F2638" s="207" t="s">
        <v>2430</v>
      </c>
      <c r="G2638" s="352" t="n">
        <v>4</v>
      </c>
      <c r="H2638" s="253" t="n">
        <v>8.65</v>
      </c>
      <c r="I2638" s="253" t="s">
        <v>2417</v>
      </c>
      <c r="J2638" s="220" t="n">
        <f aca="false">TRUNC((H2638*G2638),2)</f>
        <v>34.6</v>
      </c>
      <c r="M2638" s="220" t="e">
        <f aca="false">VLOOKUP(B2638,'INS-SIN-SD-10-2023'!A:D,4,0)</f>
        <v>#N/A</v>
      </c>
      <c r="N2638" s="220" t="e">
        <f aca="false">M2638=H2638</f>
        <v>#N/A</v>
      </c>
      <c r="P2638" s="333" t="s">
        <v>2614</v>
      </c>
    </row>
    <row r="2639" customFormat="false" ht="45" hidden="false" customHeight="false" outlineLevel="0" collapsed="false">
      <c r="A2639" s="353" t="s">
        <v>377</v>
      </c>
      <c r="B2639" s="354" t="s">
        <v>2411</v>
      </c>
      <c r="C2639" s="355" t="s">
        <v>3886</v>
      </c>
      <c r="D2639" s="355" t="s">
        <v>3887</v>
      </c>
      <c r="E2639" s="356" t="s">
        <v>2430</v>
      </c>
      <c r="F2639" s="356" t="s">
        <v>2415</v>
      </c>
      <c r="G2639" s="357" t="s">
        <v>2416</v>
      </c>
      <c r="H2639" s="358" t="s">
        <v>2417</v>
      </c>
      <c r="I2639" s="350" t="n">
        <f aca="false">SUMIF(A:A,A2639,J:J)</f>
        <v>1586.15</v>
      </c>
      <c r="K2639" s="220" t="e">
        <f aca="false">VLOOKUP(A2639,'CMP-SIN-SD-10-2023'!A:D,4,0)</f>
        <v>#N/A</v>
      </c>
      <c r="L2639" s="220" t="e">
        <f aca="false">K2639=I2639</f>
        <v>#N/A</v>
      </c>
      <c r="P2639" s="333" t="s">
        <v>2418</v>
      </c>
    </row>
    <row r="2640" customFormat="false" ht="15" hidden="false" customHeight="false" outlineLevel="0" collapsed="false">
      <c r="A2640" s="351" t="str">
        <f aca="false">IF(O2640&lt;&gt;0,O2640,A2639)</f>
        <v>CCU.06.0007</v>
      </c>
      <c r="B2640" s="205" t="n">
        <v>88264</v>
      </c>
      <c r="C2640" s="206" t="s">
        <v>2511</v>
      </c>
      <c r="D2640" s="206" t="s">
        <v>2582</v>
      </c>
      <c r="E2640" s="207" t="s">
        <v>2415</v>
      </c>
      <c r="F2640" s="207" t="s">
        <v>2502</v>
      </c>
      <c r="G2640" s="352" t="n">
        <v>5</v>
      </c>
      <c r="H2640" s="253" t="n">
        <f aca="false">VLOOKUP(B2640,'CMP-SIN-SD-10-2023'!A:D,4,0)</f>
        <v>29.88</v>
      </c>
      <c r="I2640" s="253" t="s">
        <v>2417</v>
      </c>
      <c r="J2640" s="220" t="n">
        <f aca="false">TRUNC((H2640*G2640),2)</f>
        <v>149.4</v>
      </c>
      <c r="M2640" s="220" t="n">
        <f aca="false">VLOOKUP(B2640,'CMP-SIN-SD-10-2023'!A:D,4,0)</f>
        <v>29.88</v>
      </c>
      <c r="N2640" s="220" t="n">
        <f aca="false">M2640=H2640</f>
        <v>1</v>
      </c>
      <c r="P2640" s="333" t="s">
        <v>2418</v>
      </c>
    </row>
    <row r="2641" customFormat="false" ht="15" hidden="false" customHeight="false" outlineLevel="0" collapsed="false">
      <c r="A2641" s="351" t="str">
        <f aca="false">IF(O2641&lt;&gt;0,O2641,A2640)</f>
        <v>CCU.06.0007</v>
      </c>
      <c r="B2641" s="205" t="n">
        <v>88316</v>
      </c>
      <c r="C2641" s="206" t="s">
        <v>2511</v>
      </c>
      <c r="D2641" s="206" t="s">
        <v>2512</v>
      </c>
      <c r="E2641" s="207" t="s">
        <v>2415</v>
      </c>
      <c r="F2641" s="207" t="s">
        <v>2502</v>
      </c>
      <c r="G2641" s="352" t="n">
        <v>5</v>
      </c>
      <c r="H2641" s="253" t="n">
        <f aca="false">VLOOKUP(B2641,'CMP-SIN-SD-10-2023'!A:D,4,0)</f>
        <v>21.91</v>
      </c>
      <c r="I2641" s="253" t="s">
        <v>2417</v>
      </c>
      <c r="J2641" s="220" t="n">
        <f aca="false">TRUNC((H2641*G2641),2)</f>
        <v>109.55</v>
      </c>
      <c r="M2641" s="220" t="n">
        <f aca="false">VLOOKUP(B2641,'CMP-SIN-SD-10-2023'!A:D,4,0)</f>
        <v>21.91</v>
      </c>
      <c r="N2641" s="220" t="n">
        <f aca="false">M2641=H2641</f>
        <v>1</v>
      </c>
      <c r="P2641" s="333" t="s">
        <v>2418</v>
      </c>
    </row>
    <row r="2642" customFormat="false" ht="15" hidden="false" customHeight="false" outlineLevel="0" collapsed="false">
      <c r="A2642" s="351" t="str">
        <f aca="false">IF(O2642&lt;&gt;0,O2642,A2641)</f>
        <v>CCU.06.0007</v>
      </c>
      <c r="B2642" s="205" t="n">
        <v>34653</v>
      </c>
      <c r="C2642" s="206" t="s">
        <v>2511</v>
      </c>
      <c r="D2642" s="206" t="s">
        <v>3872</v>
      </c>
      <c r="E2642" s="207" t="s">
        <v>2415</v>
      </c>
      <c r="F2642" s="207" t="s">
        <v>2430</v>
      </c>
      <c r="G2642" s="352" t="n">
        <v>19</v>
      </c>
      <c r="H2642" s="253" t="n">
        <f aca="false">VLOOKUP(B2642,'INS-SIN-SD-10-2023'!A:D,4,0)</f>
        <v>13.12</v>
      </c>
      <c r="I2642" s="253" t="s">
        <v>2417</v>
      </c>
      <c r="J2642" s="220" t="n">
        <f aca="false">TRUNC((H2642*G2642),2)</f>
        <v>249.28</v>
      </c>
      <c r="M2642" s="220" t="n">
        <f aca="false">VLOOKUP(B2642,'INS-SIN-SD-10-2023'!A:D,4,0)</f>
        <v>13.12</v>
      </c>
      <c r="N2642" s="220" t="n">
        <f aca="false">M2642=H2642</f>
        <v>1</v>
      </c>
      <c r="P2642" s="333" t="s">
        <v>2492</v>
      </c>
    </row>
    <row r="2643" customFormat="false" ht="15" hidden="false" customHeight="false" outlineLevel="0" collapsed="false">
      <c r="A2643" s="351" t="str">
        <f aca="false">IF(O2643&lt;&gt;0,O2643,A2642)</f>
        <v>CCU.06.0007</v>
      </c>
      <c r="B2643" s="205" t="n">
        <v>34709</v>
      </c>
      <c r="C2643" s="206" t="s">
        <v>2511</v>
      </c>
      <c r="D2643" s="206" t="s">
        <v>3873</v>
      </c>
      <c r="E2643" s="207" t="s">
        <v>2415</v>
      </c>
      <c r="F2643" s="207" t="s">
        <v>2430</v>
      </c>
      <c r="G2643" s="352" t="n">
        <v>1</v>
      </c>
      <c r="H2643" s="253" t="n">
        <f aca="false">VLOOKUP(B2643,'INS-SIN-SD-10-2023'!A:D,4,0)</f>
        <v>92.18</v>
      </c>
      <c r="I2643" s="253" t="s">
        <v>2417</v>
      </c>
      <c r="J2643" s="220" t="n">
        <f aca="false">TRUNC((H2643*G2643),2)</f>
        <v>92.18</v>
      </c>
      <c r="M2643" s="220" t="n">
        <f aca="false">VLOOKUP(B2643,'INS-SIN-SD-10-2023'!A:D,4,0)</f>
        <v>92.18</v>
      </c>
      <c r="N2643" s="220" t="n">
        <f aca="false">M2643=H2643</f>
        <v>1</v>
      </c>
      <c r="P2643" s="333" t="s">
        <v>2492</v>
      </c>
    </row>
    <row r="2644" customFormat="false" ht="30" hidden="false" customHeight="false" outlineLevel="0" collapsed="false">
      <c r="A2644" s="351" t="str">
        <f aca="false">IF(O2644&lt;&gt;0,O2644,A2643)</f>
        <v>CCU.06.0007</v>
      </c>
      <c r="B2644" s="205" t="n">
        <v>39471</v>
      </c>
      <c r="C2644" s="206" t="s">
        <v>2511</v>
      </c>
      <c r="D2644" s="206" t="s">
        <v>3875</v>
      </c>
      <c r="E2644" s="207" t="s">
        <v>2415</v>
      </c>
      <c r="F2644" s="207" t="s">
        <v>2430</v>
      </c>
      <c r="G2644" s="352" t="n">
        <v>4</v>
      </c>
      <c r="H2644" s="253" t="n">
        <f aca="false">VLOOKUP(B2644,'INS-SIN-SD-10-2023'!A:D,4,0)</f>
        <v>151.11</v>
      </c>
      <c r="I2644" s="253" t="s">
        <v>2417</v>
      </c>
      <c r="J2644" s="220" t="n">
        <f aca="false">TRUNC((H2644*G2644),2)</f>
        <v>604.44</v>
      </c>
      <c r="M2644" s="220" t="n">
        <f aca="false">VLOOKUP(B2644,'INS-SIN-SD-10-2023'!A:D,4,0)</f>
        <v>151.11</v>
      </c>
      <c r="N2644" s="220" t="n">
        <f aca="false">M2644=H2644</f>
        <v>1</v>
      </c>
      <c r="P2644" s="333" t="s">
        <v>2492</v>
      </c>
    </row>
    <row r="2645" customFormat="false" ht="45" hidden="false" customHeight="false" outlineLevel="0" collapsed="false">
      <c r="A2645" s="351" t="str">
        <f aca="false">IF(O2645&lt;&gt;0,O2645,A2644)</f>
        <v>CCU.06.0007</v>
      </c>
      <c r="B2645" s="205" t="n">
        <v>39757</v>
      </c>
      <c r="C2645" s="206" t="s">
        <v>2511</v>
      </c>
      <c r="D2645" s="206" t="s">
        <v>3876</v>
      </c>
      <c r="E2645" s="207" t="s">
        <v>2415</v>
      </c>
      <c r="F2645" s="207" t="s">
        <v>2430</v>
      </c>
      <c r="G2645" s="352" t="n">
        <v>1</v>
      </c>
      <c r="H2645" s="253" t="n">
        <f aca="false">VLOOKUP(B2645,'INS-SIN-SD-10-2023'!A:D,4,0)</f>
        <v>346.7</v>
      </c>
      <c r="I2645" s="253" t="s">
        <v>2417</v>
      </c>
      <c r="J2645" s="220" t="n">
        <f aca="false">TRUNC((H2645*G2645),2)</f>
        <v>346.7</v>
      </c>
      <c r="M2645" s="220" t="n">
        <f aca="false">VLOOKUP(B2645,'INS-SIN-SD-10-2023'!A:D,4,0)</f>
        <v>346.7</v>
      </c>
      <c r="N2645" s="220" t="n">
        <f aca="false">M2645=H2645</f>
        <v>1</v>
      </c>
      <c r="P2645" s="333" t="s">
        <v>2492</v>
      </c>
    </row>
    <row r="2646" customFormat="false" ht="15" hidden="false" customHeight="false" outlineLevel="0" collapsed="false">
      <c r="A2646" s="351" t="str">
        <f aca="false">IF(O2646&lt;&gt;0,O2646,A2645)</f>
        <v>CCU.06.0007</v>
      </c>
      <c r="B2646" s="205" t="s">
        <v>3877</v>
      </c>
      <c r="C2646" s="206" t="s">
        <v>2511</v>
      </c>
      <c r="D2646" s="206" t="s">
        <v>3878</v>
      </c>
      <c r="E2646" s="207" t="s">
        <v>2415</v>
      </c>
      <c r="F2646" s="207" t="s">
        <v>2430</v>
      </c>
      <c r="G2646" s="352" t="n">
        <v>4</v>
      </c>
      <c r="H2646" s="253" t="n">
        <v>8.65</v>
      </c>
      <c r="I2646" s="253" t="s">
        <v>2417</v>
      </c>
      <c r="J2646" s="220" t="n">
        <f aca="false">TRUNC((H2646*G2646),2)</f>
        <v>34.6</v>
      </c>
      <c r="M2646" s="220" t="e">
        <f aca="false">VLOOKUP(B2646,'INS-SIN-SD-10-2023'!A:D,4,0)</f>
        <v>#N/A</v>
      </c>
      <c r="N2646" s="220" t="e">
        <f aca="false">M2646=H2646</f>
        <v>#N/A</v>
      </c>
      <c r="P2646" s="333" t="s">
        <v>2614</v>
      </c>
    </row>
    <row r="2647" customFormat="false" ht="45" hidden="false" customHeight="false" outlineLevel="0" collapsed="false">
      <c r="A2647" s="353" t="s">
        <v>464</v>
      </c>
      <c r="B2647" s="354" t="s">
        <v>2411</v>
      </c>
      <c r="C2647" s="355" t="s">
        <v>3888</v>
      </c>
      <c r="D2647" s="355" t="s">
        <v>2751</v>
      </c>
      <c r="E2647" s="356" t="s">
        <v>2430</v>
      </c>
      <c r="F2647" s="356" t="s">
        <v>2415</v>
      </c>
      <c r="G2647" s="357" t="s">
        <v>2416</v>
      </c>
      <c r="H2647" s="358" t="s">
        <v>2417</v>
      </c>
      <c r="I2647" s="350" t="n">
        <f aca="false">SUMIF(A:A,A2647,J:J)</f>
        <v>769.31</v>
      </c>
      <c r="K2647" s="220" t="e">
        <f aca="false">VLOOKUP(A2647,'CMP-SIN-SD-10-2023'!A:D,4,0)</f>
        <v>#N/A</v>
      </c>
      <c r="L2647" s="220" t="e">
        <f aca="false">K2647=I2647</f>
        <v>#N/A</v>
      </c>
      <c r="P2647" s="333" t="s">
        <v>2418</v>
      </c>
    </row>
    <row r="2648" customFormat="false" ht="15" hidden="false" customHeight="false" outlineLevel="0" collapsed="false">
      <c r="A2648" s="351" t="str">
        <f aca="false">IF(O2648&lt;&gt;0,O2648,A2647)</f>
        <v>CCU.06.0008</v>
      </c>
      <c r="B2648" s="205" t="n">
        <v>88264</v>
      </c>
      <c r="C2648" s="206" t="s">
        <v>2780</v>
      </c>
      <c r="D2648" s="206" t="s">
        <v>2582</v>
      </c>
      <c r="E2648" s="207" t="s">
        <v>2415</v>
      </c>
      <c r="F2648" s="207" t="s">
        <v>2502</v>
      </c>
      <c r="G2648" s="352" t="n">
        <v>5</v>
      </c>
      <c r="H2648" s="253" t="n">
        <f aca="false">VLOOKUP(B2648,'CMP-SIN-SD-10-2023'!A:D,4,0)</f>
        <v>29.88</v>
      </c>
      <c r="I2648" s="253" t="s">
        <v>2417</v>
      </c>
      <c r="J2648" s="220" t="n">
        <f aca="false">TRUNC((H2648*G2648),2)</f>
        <v>149.4</v>
      </c>
      <c r="M2648" s="220" t="n">
        <f aca="false">VLOOKUP(B2648,'CMP-SIN-SD-10-2023'!A:D,4,0)</f>
        <v>29.88</v>
      </c>
      <c r="N2648" s="220" t="n">
        <f aca="false">M2648=H2648</f>
        <v>1</v>
      </c>
      <c r="P2648" s="333" t="s">
        <v>2418</v>
      </c>
    </row>
    <row r="2649" customFormat="false" ht="15" hidden="false" customHeight="false" outlineLevel="0" collapsed="false">
      <c r="A2649" s="351" t="str">
        <f aca="false">IF(O2649&lt;&gt;0,O2649,A2648)</f>
        <v>CCU.06.0008</v>
      </c>
      <c r="B2649" s="205" t="n">
        <v>88316</v>
      </c>
      <c r="C2649" s="206" t="s">
        <v>2780</v>
      </c>
      <c r="D2649" s="206" t="s">
        <v>2512</v>
      </c>
      <c r="E2649" s="207" t="s">
        <v>2415</v>
      </c>
      <c r="F2649" s="207" t="s">
        <v>2502</v>
      </c>
      <c r="G2649" s="352" t="n">
        <v>5</v>
      </c>
      <c r="H2649" s="253" t="n">
        <f aca="false">VLOOKUP(B2649,'CMP-SIN-SD-10-2023'!A:D,4,0)</f>
        <v>21.91</v>
      </c>
      <c r="I2649" s="253" t="s">
        <v>2417</v>
      </c>
      <c r="J2649" s="220" t="n">
        <f aca="false">TRUNC((H2649*G2649),2)</f>
        <v>109.55</v>
      </c>
      <c r="M2649" s="220" t="n">
        <f aca="false">VLOOKUP(B2649,'CMP-SIN-SD-10-2023'!A:D,4,0)</f>
        <v>21.91</v>
      </c>
      <c r="N2649" s="220" t="n">
        <f aca="false">M2649=H2649</f>
        <v>1</v>
      </c>
      <c r="P2649" s="333" t="s">
        <v>2418</v>
      </c>
    </row>
    <row r="2650" customFormat="false" ht="15" hidden="false" customHeight="false" outlineLevel="0" collapsed="false">
      <c r="A2650" s="351" t="str">
        <f aca="false">IF(O2650&lt;&gt;0,O2650,A2649)</f>
        <v>CCU.06.0008</v>
      </c>
      <c r="B2650" s="205" t="n">
        <v>34653</v>
      </c>
      <c r="C2650" s="206" t="s">
        <v>2780</v>
      </c>
      <c r="D2650" s="206" t="s">
        <v>3872</v>
      </c>
      <c r="E2650" s="207" t="s">
        <v>2415</v>
      </c>
      <c r="F2650" s="207" t="s">
        <v>2430</v>
      </c>
      <c r="G2650" s="352" t="n">
        <v>5</v>
      </c>
      <c r="H2650" s="253" t="n">
        <f aca="false">VLOOKUP(B2650,'INS-SIN-SD-10-2023'!A:D,4,0)</f>
        <v>13.12</v>
      </c>
      <c r="I2650" s="253" t="s">
        <v>2417</v>
      </c>
      <c r="J2650" s="220" t="n">
        <f aca="false">TRUNC((H2650*G2650),2)</f>
        <v>65.6</v>
      </c>
      <c r="M2650" s="220" t="n">
        <f aca="false">VLOOKUP(B2650,'INS-SIN-SD-10-2023'!A:D,4,0)</f>
        <v>13.12</v>
      </c>
      <c r="N2650" s="220" t="n">
        <f aca="false">M2650=H2650</f>
        <v>1</v>
      </c>
      <c r="P2650" s="333" t="s">
        <v>2492</v>
      </c>
    </row>
    <row r="2651" customFormat="false" ht="15" hidden="false" customHeight="false" outlineLevel="0" collapsed="false">
      <c r="A2651" s="351" t="str">
        <f aca="false">IF(O2651&lt;&gt;0,O2651,A2650)</f>
        <v>CCU.06.0008</v>
      </c>
      <c r="B2651" s="205" t="n">
        <v>34714</v>
      </c>
      <c r="C2651" s="206" t="s">
        <v>2780</v>
      </c>
      <c r="D2651" s="206" t="s">
        <v>3874</v>
      </c>
      <c r="E2651" s="207" t="s">
        <v>2415</v>
      </c>
      <c r="F2651" s="207" t="s">
        <v>2430</v>
      </c>
      <c r="G2651" s="352" t="n">
        <v>1</v>
      </c>
      <c r="H2651" s="253" t="n">
        <f aca="false">VLOOKUP(B2651,'INS-SIN-SD-10-2023'!A:D,4,0)</f>
        <v>110.1</v>
      </c>
      <c r="I2651" s="253" t="s">
        <v>2417</v>
      </c>
      <c r="J2651" s="220" t="n">
        <f aca="false">TRUNC((H2651*G2651),2)</f>
        <v>110.1</v>
      </c>
      <c r="M2651" s="220" t="n">
        <f aca="false">VLOOKUP(B2651,'INS-SIN-SD-10-2023'!A:D,4,0)</f>
        <v>110.1</v>
      </c>
      <c r="N2651" s="220" t="n">
        <f aca="false">M2651=H2651</f>
        <v>1</v>
      </c>
      <c r="P2651" s="333" t="s">
        <v>2492</v>
      </c>
    </row>
    <row r="2652" customFormat="false" ht="45" hidden="false" customHeight="false" outlineLevel="0" collapsed="false">
      <c r="A2652" s="351" t="str">
        <f aca="false">IF(O2652&lt;&gt;0,O2652,A2651)</f>
        <v>CCU.06.0008</v>
      </c>
      <c r="B2652" s="205" t="n">
        <v>39756</v>
      </c>
      <c r="C2652" s="206" t="s">
        <v>2780</v>
      </c>
      <c r="D2652" s="206" t="s">
        <v>3889</v>
      </c>
      <c r="E2652" s="207" t="s">
        <v>2415</v>
      </c>
      <c r="F2652" s="207" t="s">
        <v>2430</v>
      </c>
      <c r="G2652" s="352" t="n">
        <v>1</v>
      </c>
      <c r="H2652" s="253" t="n">
        <f aca="false">VLOOKUP(B2652,'INS-SIN-SD-10-2023'!A:D,4,0)</f>
        <v>300.06</v>
      </c>
      <c r="I2652" s="253" t="s">
        <v>2417</v>
      </c>
      <c r="J2652" s="220" t="n">
        <f aca="false">TRUNC((H2652*G2652),2)</f>
        <v>300.06</v>
      </c>
      <c r="M2652" s="220" t="n">
        <f aca="false">VLOOKUP(B2652,'INS-SIN-SD-10-2023'!A:D,4,0)</f>
        <v>300.06</v>
      </c>
      <c r="N2652" s="220" t="n">
        <f aca="false">M2652=H2652</f>
        <v>1</v>
      </c>
      <c r="P2652" s="333" t="s">
        <v>2492</v>
      </c>
    </row>
    <row r="2653" customFormat="false" ht="15" hidden="false" customHeight="false" outlineLevel="0" collapsed="false">
      <c r="A2653" s="351" t="str">
        <f aca="false">IF(O2653&lt;&gt;0,O2653,A2652)</f>
        <v>CCU.06.0008</v>
      </c>
      <c r="B2653" s="205" t="s">
        <v>3877</v>
      </c>
      <c r="C2653" s="206" t="s">
        <v>2780</v>
      </c>
      <c r="D2653" s="206" t="s">
        <v>3878</v>
      </c>
      <c r="E2653" s="207" t="s">
        <v>2415</v>
      </c>
      <c r="F2653" s="207" t="s">
        <v>2430</v>
      </c>
      <c r="G2653" s="352" t="n">
        <v>4</v>
      </c>
      <c r="H2653" s="253" t="n">
        <v>8.65</v>
      </c>
      <c r="I2653" s="253" t="s">
        <v>2417</v>
      </c>
      <c r="J2653" s="220" t="n">
        <f aca="false">TRUNC((H2653*G2653),2)</f>
        <v>34.6</v>
      </c>
      <c r="M2653" s="220" t="e">
        <f aca="false">VLOOKUP(B2653,'INS-SIN-SD-10-2023'!A:D,4,0)</f>
        <v>#N/A</v>
      </c>
      <c r="N2653" s="220" t="e">
        <f aca="false">M2653=H2653</f>
        <v>#N/A</v>
      </c>
      <c r="P2653" s="333" t="s">
        <v>2614</v>
      </c>
    </row>
    <row r="2654" customFormat="false" ht="45" hidden="false" customHeight="false" outlineLevel="0" collapsed="false">
      <c r="A2654" s="353" t="s">
        <v>451</v>
      </c>
      <c r="B2654" s="354" t="s">
        <v>2411</v>
      </c>
      <c r="C2654" s="355" t="s">
        <v>3890</v>
      </c>
      <c r="D2654" s="355" t="s">
        <v>2751</v>
      </c>
      <c r="E2654" s="356" t="s">
        <v>2430</v>
      </c>
      <c r="F2654" s="356" t="s">
        <v>2415</v>
      </c>
      <c r="G2654" s="357" t="s">
        <v>2416</v>
      </c>
      <c r="H2654" s="358" t="s">
        <v>2417</v>
      </c>
      <c r="I2654" s="350" t="n">
        <f aca="false">SUMIF(A:A,A2654,J:J)</f>
        <v>821.79</v>
      </c>
      <c r="K2654" s="220" t="e">
        <f aca="false">VLOOKUP(A2654,'CMP-SIN-SD-10-2023'!A:D,4,0)</f>
        <v>#N/A</v>
      </c>
      <c r="L2654" s="220" t="e">
        <f aca="false">K2654=I2654</f>
        <v>#N/A</v>
      </c>
      <c r="P2654" s="333" t="s">
        <v>2418</v>
      </c>
    </row>
    <row r="2655" customFormat="false" ht="15" hidden="false" customHeight="false" outlineLevel="0" collapsed="false">
      <c r="A2655" s="351" t="str">
        <f aca="false">IF(O2655&lt;&gt;0,O2655,A2654)</f>
        <v>CCU.06.0009</v>
      </c>
      <c r="B2655" s="205" t="n">
        <v>88264</v>
      </c>
      <c r="C2655" s="206" t="s">
        <v>2780</v>
      </c>
      <c r="D2655" s="206" t="s">
        <v>2582</v>
      </c>
      <c r="E2655" s="207" t="s">
        <v>2415</v>
      </c>
      <c r="F2655" s="207" t="s">
        <v>2502</v>
      </c>
      <c r="G2655" s="352" t="n">
        <v>5</v>
      </c>
      <c r="H2655" s="253" t="n">
        <f aca="false">VLOOKUP(B2655,'CMP-SIN-SD-10-2023'!A:D,4,0)</f>
        <v>29.88</v>
      </c>
      <c r="I2655" s="253" t="s">
        <v>2417</v>
      </c>
      <c r="J2655" s="220" t="n">
        <f aca="false">TRUNC((H2655*G2655),2)</f>
        <v>149.4</v>
      </c>
      <c r="M2655" s="220" t="n">
        <f aca="false">VLOOKUP(B2655,'CMP-SIN-SD-10-2023'!A:D,4,0)</f>
        <v>29.88</v>
      </c>
      <c r="N2655" s="220" t="n">
        <f aca="false">M2655=H2655</f>
        <v>1</v>
      </c>
      <c r="P2655" s="333" t="s">
        <v>2418</v>
      </c>
    </row>
    <row r="2656" customFormat="false" ht="15" hidden="false" customHeight="false" outlineLevel="0" collapsed="false">
      <c r="A2656" s="351" t="str">
        <f aca="false">IF(O2656&lt;&gt;0,O2656,A2655)</f>
        <v>CCU.06.0009</v>
      </c>
      <c r="B2656" s="205" t="n">
        <v>88316</v>
      </c>
      <c r="C2656" s="206" t="s">
        <v>2780</v>
      </c>
      <c r="D2656" s="206" t="s">
        <v>2512</v>
      </c>
      <c r="E2656" s="207" t="s">
        <v>2415</v>
      </c>
      <c r="F2656" s="207" t="s">
        <v>2502</v>
      </c>
      <c r="G2656" s="352" t="n">
        <v>5</v>
      </c>
      <c r="H2656" s="253" t="n">
        <f aca="false">VLOOKUP(B2656,'CMP-SIN-SD-10-2023'!A:D,4,0)</f>
        <v>21.91</v>
      </c>
      <c r="I2656" s="253" t="s">
        <v>2417</v>
      </c>
      <c r="J2656" s="220" t="n">
        <f aca="false">TRUNC((H2656*G2656),2)</f>
        <v>109.55</v>
      </c>
      <c r="M2656" s="220" t="n">
        <f aca="false">VLOOKUP(B2656,'CMP-SIN-SD-10-2023'!A:D,4,0)</f>
        <v>21.91</v>
      </c>
      <c r="N2656" s="220" t="n">
        <f aca="false">M2656=H2656</f>
        <v>1</v>
      </c>
      <c r="P2656" s="333" t="s">
        <v>2418</v>
      </c>
    </row>
    <row r="2657" customFormat="false" ht="15" hidden="false" customHeight="false" outlineLevel="0" collapsed="false">
      <c r="A2657" s="351" t="str">
        <f aca="false">IF(O2657&lt;&gt;0,O2657,A2656)</f>
        <v>CCU.06.0009</v>
      </c>
      <c r="B2657" s="205" t="n">
        <v>34653</v>
      </c>
      <c r="C2657" s="206" t="s">
        <v>2780</v>
      </c>
      <c r="D2657" s="206" t="s">
        <v>3872</v>
      </c>
      <c r="E2657" s="207" t="s">
        <v>2415</v>
      </c>
      <c r="F2657" s="207" t="s">
        <v>2430</v>
      </c>
      <c r="G2657" s="352" t="n">
        <v>9</v>
      </c>
      <c r="H2657" s="253" t="n">
        <f aca="false">VLOOKUP(B2657,'INS-SIN-SD-10-2023'!A:D,4,0)</f>
        <v>13.12</v>
      </c>
      <c r="I2657" s="253" t="s">
        <v>2417</v>
      </c>
      <c r="J2657" s="220" t="n">
        <f aca="false">TRUNC((H2657*G2657),2)</f>
        <v>118.08</v>
      </c>
      <c r="M2657" s="220" t="n">
        <f aca="false">VLOOKUP(B2657,'INS-SIN-SD-10-2023'!A:D,4,0)</f>
        <v>13.12</v>
      </c>
      <c r="N2657" s="220" t="n">
        <f aca="false">M2657=H2657</f>
        <v>1</v>
      </c>
      <c r="P2657" s="333" t="s">
        <v>2492</v>
      </c>
    </row>
    <row r="2658" customFormat="false" ht="15" hidden="false" customHeight="false" outlineLevel="0" collapsed="false">
      <c r="A2658" s="351" t="str">
        <f aca="false">IF(O2658&lt;&gt;0,O2658,A2657)</f>
        <v>CCU.06.0009</v>
      </c>
      <c r="B2658" s="205" t="n">
        <v>34714</v>
      </c>
      <c r="C2658" s="206" t="s">
        <v>2780</v>
      </c>
      <c r="D2658" s="206" t="s">
        <v>3874</v>
      </c>
      <c r="E2658" s="207" t="s">
        <v>2415</v>
      </c>
      <c r="F2658" s="207" t="s">
        <v>2430</v>
      </c>
      <c r="G2658" s="352" t="n">
        <v>1</v>
      </c>
      <c r="H2658" s="253" t="n">
        <f aca="false">VLOOKUP(B2658,'INS-SIN-SD-10-2023'!A:D,4,0)</f>
        <v>110.1</v>
      </c>
      <c r="I2658" s="253" t="s">
        <v>2417</v>
      </c>
      <c r="J2658" s="220" t="n">
        <f aca="false">TRUNC((H2658*G2658),2)</f>
        <v>110.1</v>
      </c>
      <c r="M2658" s="220" t="n">
        <f aca="false">VLOOKUP(B2658,'INS-SIN-SD-10-2023'!A:D,4,0)</f>
        <v>110.1</v>
      </c>
      <c r="N2658" s="220" t="n">
        <f aca="false">M2658=H2658</f>
        <v>1</v>
      </c>
      <c r="P2658" s="333" t="s">
        <v>2492</v>
      </c>
    </row>
    <row r="2659" customFormat="false" ht="45" hidden="false" customHeight="false" outlineLevel="0" collapsed="false">
      <c r="A2659" s="351" t="str">
        <f aca="false">IF(O2659&lt;&gt;0,O2659,A2658)</f>
        <v>CCU.06.0009</v>
      </c>
      <c r="B2659" s="205" t="n">
        <v>39756</v>
      </c>
      <c r="C2659" s="206" t="s">
        <v>2780</v>
      </c>
      <c r="D2659" s="206" t="s">
        <v>3889</v>
      </c>
      <c r="E2659" s="207" t="s">
        <v>2415</v>
      </c>
      <c r="F2659" s="207" t="s">
        <v>2430</v>
      </c>
      <c r="G2659" s="352" t="n">
        <v>1</v>
      </c>
      <c r="H2659" s="253" t="n">
        <f aca="false">VLOOKUP(B2659,'INS-SIN-SD-10-2023'!A:D,4,0)</f>
        <v>300.06</v>
      </c>
      <c r="I2659" s="253" t="s">
        <v>2417</v>
      </c>
      <c r="J2659" s="220" t="n">
        <f aca="false">TRUNC((H2659*G2659),2)</f>
        <v>300.06</v>
      </c>
      <c r="M2659" s="220" t="n">
        <f aca="false">VLOOKUP(B2659,'INS-SIN-SD-10-2023'!A:D,4,0)</f>
        <v>300.06</v>
      </c>
      <c r="N2659" s="220" t="n">
        <f aca="false">M2659=H2659</f>
        <v>1</v>
      </c>
      <c r="P2659" s="333" t="s">
        <v>2492</v>
      </c>
    </row>
    <row r="2660" customFormat="false" ht="15" hidden="false" customHeight="false" outlineLevel="0" collapsed="false">
      <c r="A2660" s="351" t="str">
        <f aca="false">IF(O2660&lt;&gt;0,O2660,A2659)</f>
        <v>CCU.06.0009</v>
      </c>
      <c r="B2660" s="205" t="s">
        <v>3877</v>
      </c>
      <c r="C2660" s="206" t="s">
        <v>2780</v>
      </c>
      <c r="D2660" s="206" t="s">
        <v>3878</v>
      </c>
      <c r="E2660" s="207" t="s">
        <v>2415</v>
      </c>
      <c r="F2660" s="207" t="s">
        <v>2430</v>
      </c>
      <c r="G2660" s="352" t="n">
        <v>4</v>
      </c>
      <c r="H2660" s="253" t="n">
        <v>8.65</v>
      </c>
      <c r="I2660" s="253" t="s">
        <v>2417</v>
      </c>
      <c r="J2660" s="220" t="n">
        <f aca="false">TRUNC((H2660*G2660),2)</f>
        <v>34.6</v>
      </c>
      <c r="M2660" s="220" t="e">
        <f aca="false">VLOOKUP(B2660,'INS-SIN-SD-10-2023'!A:D,4,0)</f>
        <v>#N/A</v>
      </c>
      <c r="N2660" s="220" t="e">
        <f aca="false">M2660=H2660</f>
        <v>#N/A</v>
      </c>
      <c r="P2660" s="333" t="s">
        <v>2614</v>
      </c>
    </row>
    <row r="2661" customFormat="false" ht="45" hidden="false" customHeight="false" outlineLevel="0" collapsed="false">
      <c r="A2661" s="353" t="s">
        <v>460</v>
      </c>
      <c r="B2661" s="354" t="s">
        <v>2411</v>
      </c>
      <c r="C2661" s="355" t="s">
        <v>3891</v>
      </c>
      <c r="D2661" s="355" t="s">
        <v>2901</v>
      </c>
      <c r="E2661" s="356" t="s">
        <v>2430</v>
      </c>
      <c r="F2661" s="356" t="s">
        <v>2415</v>
      </c>
      <c r="G2661" s="357" t="s">
        <v>2416</v>
      </c>
      <c r="H2661" s="358" t="s">
        <v>2417</v>
      </c>
      <c r="I2661" s="350" t="n">
        <f aca="false">SUMIF(A:A,A2661,J:J)</f>
        <v>777.63</v>
      </c>
      <c r="K2661" s="220" t="e">
        <f aca="false">VLOOKUP(A2661,'CMP-SIN-SD-10-2023'!A:D,4,0)</f>
        <v>#N/A</v>
      </c>
      <c r="L2661" s="220" t="e">
        <f aca="false">K2661=I2661</f>
        <v>#N/A</v>
      </c>
      <c r="P2661" s="333" t="s">
        <v>2418</v>
      </c>
    </row>
    <row r="2662" customFormat="false" ht="15" hidden="false" customHeight="false" outlineLevel="0" collapsed="false">
      <c r="A2662" s="351" t="str">
        <f aca="false">IF(O2662&lt;&gt;0,O2662,A2661)</f>
        <v>CCU.06.0010</v>
      </c>
      <c r="B2662" s="205" t="n">
        <v>88264</v>
      </c>
      <c r="C2662" s="206" t="s">
        <v>2780</v>
      </c>
      <c r="D2662" s="206" t="s">
        <v>2582</v>
      </c>
      <c r="E2662" s="207" t="s">
        <v>2415</v>
      </c>
      <c r="F2662" s="207" t="s">
        <v>2502</v>
      </c>
      <c r="G2662" s="352" t="n">
        <v>5</v>
      </c>
      <c r="H2662" s="253" t="n">
        <f aca="false">VLOOKUP(B2662,'CMP-SIN-SD-10-2023'!A:D,4,0)</f>
        <v>29.88</v>
      </c>
      <c r="I2662" s="253" t="s">
        <v>2417</v>
      </c>
      <c r="J2662" s="220" t="n">
        <f aca="false">TRUNC((H2662*G2662),2)</f>
        <v>149.4</v>
      </c>
      <c r="M2662" s="220" t="n">
        <f aca="false">VLOOKUP(B2662,'CMP-SIN-SD-10-2023'!A:D,4,0)</f>
        <v>29.88</v>
      </c>
      <c r="N2662" s="220" t="n">
        <f aca="false">M2662=H2662</f>
        <v>1</v>
      </c>
      <c r="P2662" s="333" t="s">
        <v>2418</v>
      </c>
    </row>
    <row r="2663" customFormat="false" ht="15" hidden="false" customHeight="false" outlineLevel="0" collapsed="false">
      <c r="A2663" s="351" t="str">
        <f aca="false">IF(O2663&lt;&gt;0,O2663,A2662)</f>
        <v>CCU.06.0010</v>
      </c>
      <c r="B2663" s="205" t="n">
        <v>88316</v>
      </c>
      <c r="C2663" s="206" t="s">
        <v>2780</v>
      </c>
      <c r="D2663" s="206" t="s">
        <v>2512</v>
      </c>
      <c r="E2663" s="207" t="s">
        <v>2415</v>
      </c>
      <c r="F2663" s="207" t="s">
        <v>2502</v>
      </c>
      <c r="G2663" s="352" t="n">
        <v>5</v>
      </c>
      <c r="H2663" s="253" t="n">
        <f aca="false">VLOOKUP(B2663,'CMP-SIN-SD-10-2023'!A:D,4,0)</f>
        <v>21.91</v>
      </c>
      <c r="I2663" s="253" t="s">
        <v>2417</v>
      </c>
      <c r="J2663" s="220" t="n">
        <f aca="false">TRUNC((H2663*G2663),2)</f>
        <v>109.55</v>
      </c>
      <c r="M2663" s="220" t="n">
        <f aca="false">VLOOKUP(B2663,'CMP-SIN-SD-10-2023'!A:D,4,0)</f>
        <v>21.91</v>
      </c>
      <c r="N2663" s="220" t="n">
        <f aca="false">M2663=H2663</f>
        <v>1</v>
      </c>
      <c r="P2663" s="333" t="s">
        <v>2418</v>
      </c>
    </row>
    <row r="2664" customFormat="false" ht="15" hidden="false" customHeight="false" outlineLevel="0" collapsed="false">
      <c r="A2664" s="351" t="str">
        <f aca="false">IF(O2664&lt;&gt;0,O2664,A2663)</f>
        <v>CCU.06.0010</v>
      </c>
      <c r="B2664" s="205" t="n">
        <v>34653</v>
      </c>
      <c r="C2664" s="206" t="s">
        <v>2780</v>
      </c>
      <c r="D2664" s="206" t="s">
        <v>3872</v>
      </c>
      <c r="E2664" s="207" t="s">
        <v>2415</v>
      </c>
      <c r="F2664" s="207" t="s">
        <v>2430</v>
      </c>
      <c r="G2664" s="352" t="n">
        <v>7</v>
      </c>
      <c r="H2664" s="253" t="n">
        <f aca="false">VLOOKUP(B2664,'INS-SIN-SD-10-2023'!A:D,4,0)</f>
        <v>13.12</v>
      </c>
      <c r="I2664" s="253" t="s">
        <v>2417</v>
      </c>
      <c r="J2664" s="220" t="n">
        <f aca="false">TRUNC((H2664*G2664),2)</f>
        <v>91.84</v>
      </c>
      <c r="M2664" s="220" t="n">
        <f aca="false">VLOOKUP(B2664,'INS-SIN-SD-10-2023'!A:D,4,0)</f>
        <v>13.12</v>
      </c>
      <c r="N2664" s="220" t="n">
        <f aca="false">M2664=H2664</f>
        <v>1</v>
      </c>
      <c r="P2664" s="333" t="s">
        <v>2492</v>
      </c>
    </row>
    <row r="2665" customFormat="false" ht="15" hidden="false" customHeight="false" outlineLevel="0" collapsed="false">
      <c r="A2665" s="351" t="str">
        <f aca="false">IF(O2665&lt;&gt;0,O2665,A2664)</f>
        <v>CCU.06.0010</v>
      </c>
      <c r="B2665" s="205" t="n">
        <v>34709</v>
      </c>
      <c r="C2665" s="206" t="s">
        <v>2780</v>
      </c>
      <c r="D2665" s="206" t="s">
        <v>3873</v>
      </c>
      <c r="E2665" s="207" t="s">
        <v>2415</v>
      </c>
      <c r="F2665" s="207" t="s">
        <v>2430</v>
      </c>
      <c r="G2665" s="352" t="n">
        <v>1</v>
      </c>
      <c r="H2665" s="253" t="n">
        <f aca="false">VLOOKUP(B2665,'INS-SIN-SD-10-2023'!A:D,4,0)</f>
        <v>92.18</v>
      </c>
      <c r="I2665" s="253" t="s">
        <v>2417</v>
      </c>
      <c r="J2665" s="220" t="n">
        <f aca="false">TRUNC((H2665*G2665),2)</f>
        <v>92.18</v>
      </c>
      <c r="M2665" s="220" t="n">
        <f aca="false">VLOOKUP(B2665,'INS-SIN-SD-10-2023'!A:D,4,0)</f>
        <v>92.18</v>
      </c>
      <c r="N2665" s="220" t="n">
        <f aca="false">M2665=H2665</f>
        <v>1</v>
      </c>
      <c r="P2665" s="333" t="s">
        <v>2492</v>
      </c>
    </row>
    <row r="2666" customFormat="false" ht="45" hidden="false" customHeight="false" outlineLevel="0" collapsed="false">
      <c r="A2666" s="351" t="str">
        <f aca="false">IF(O2666&lt;&gt;0,O2666,A2665)</f>
        <v>CCU.06.0010</v>
      </c>
      <c r="B2666" s="205" t="n">
        <v>39756</v>
      </c>
      <c r="C2666" s="206" t="s">
        <v>2780</v>
      </c>
      <c r="D2666" s="206" t="s">
        <v>3889</v>
      </c>
      <c r="E2666" s="207" t="s">
        <v>2415</v>
      </c>
      <c r="F2666" s="207" t="s">
        <v>2430</v>
      </c>
      <c r="G2666" s="352" t="n">
        <v>1</v>
      </c>
      <c r="H2666" s="253" t="n">
        <f aca="false">VLOOKUP(B2666,'INS-SIN-SD-10-2023'!A:D,4,0)</f>
        <v>300.06</v>
      </c>
      <c r="I2666" s="253" t="s">
        <v>2417</v>
      </c>
      <c r="J2666" s="220" t="n">
        <f aca="false">TRUNC((H2666*G2666),2)</f>
        <v>300.06</v>
      </c>
      <c r="M2666" s="220" t="n">
        <f aca="false">VLOOKUP(B2666,'INS-SIN-SD-10-2023'!A:D,4,0)</f>
        <v>300.06</v>
      </c>
      <c r="N2666" s="220" t="n">
        <f aca="false">M2666=H2666</f>
        <v>1</v>
      </c>
      <c r="P2666" s="333" t="s">
        <v>2492</v>
      </c>
    </row>
    <row r="2667" customFormat="false" ht="15" hidden="false" customHeight="false" outlineLevel="0" collapsed="false">
      <c r="A2667" s="351" t="str">
        <f aca="false">IF(O2667&lt;&gt;0,O2667,A2666)</f>
        <v>CCU.06.0010</v>
      </c>
      <c r="B2667" s="205" t="s">
        <v>3877</v>
      </c>
      <c r="C2667" s="206" t="s">
        <v>2780</v>
      </c>
      <c r="D2667" s="206" t="s">
        <v>3878</v>
      </c>
      <c r="E2667" s="207" t="s">
        <v>2415</v>
      </c>
      <c r="F2667" s="207" t="s">
        <v>2430</v>
      </c>
      <c r="G2667" s="352" t="n">
        <v>4</v>
      </c>
      <c r="H2667" s="253" t="n">
        <v>8.65</v>
      </c>
      <c r="I2667" s="253" t="s">
        <v>2417</v>
      </c>
      <c r="J2667" s="220" t="n">
        <f aca="false">TRUNC((H2667*G2667),2)</f>
        <v>34.6</v>
      </c>
      <c r="M2667" s="220" t="e">
        <f aca="false">VLOOKUP(B2667,'INS-SIN-SD-10-2023'!A:D,4,0)</f>
        <v>#N/A</v>
      </c>
      <c r="N2667" s="220" t="e">
        <f aca="false">M2667=H2667</f>
        <v>#N/A</v>
      </c>
      <c r="P2667" s="333" t="s">
        <v>2614</v>
      </c>
    </row>
    <row r="2668" customFormat="false" ht="45" hidden="false" customHeight="false" outlineLevel="0" collapsed="false">
      <c r="A2668" s="353" t="s">
        <v>453</v>
      </c>
      <c r="B2668" s="354" t="s">
        <v>2411</v>
      </c>
      <c r="C2668" s="355" t="s">
        <v>3892</v>
      </c>
      <c r="D2668" s="355" t="s">
        <v>2931</v>
      </c>
      <c r="E2668" s="356" t="s">
        <v>2430</v>
      </c>
      <c r="F2668" s="356" t="s">
        <v>2415</v>
      </c>
      <c r="G2668" s="357" t="s">
        <v>2416</v>
      </c>
      <c r="H2668" s="358" t="s">
        <v>2417</v>
      </c>
      <c r="I2668" s="350" t="n">
        <f aca="false">SUMIF(A:A,A2668,J:J)</f>
        <v>817.33</v>
      </c>
      <c r="K2668" s="220" t="e">
        <f aca="false">VLOOKUP(A2668,'CMP-SIN-SD-10-2023'!A:D,4,0)</f>
        <v>#N/A</v>
      </c>
      <c r="L2668" s="220" t="e">
        <f aca="false">K2668=I2668</f>
        <v>#N/A</v>
      </c>
      <c r="P2668" s="333" t="s">
        <v>2418</v>
      </c>
    </row>
    <row r="2669" customFormat="false" ht="15" hidden="false" customHeight="false" outlineLevel="0" collapsed="false">
      <c r="A2669" s="351" t="str">
        <f aca="false">IF(O2669&lt;&gt;0,O2669,A2668)</f>
        <v>CCU.06.0011</v>
      </c>
      <c r="B2669" s="205" t="n">
        <v>88264</v>
      </c>
      <c r="C2669" s="206" t="s">
        <v>2901</v>
      </c>
      <c r="D2669" s="206" t="s">
        <v>2582</v>
      </c>
      <c r="E2669" s="207" t="s">
        <v>2415</v>
      </c>
      <c r="F2669" s="207" t="s">
        <v>2502</v>
      </c>
      <c r="G2669" s="352" t="n">
        <v>5</v>
      </c>
      <c r="H2669" s="253" t="n">
        <f aca="false">VLOOKUP(B2669,'CMP-SIN-SD-10-2023'!A:D,4,0)</f>
        <v>29.88</v>
      </c>
      <c r="I2669" s="253" t="s">
        <v>2417</v>
      </c>
      <c r="J2669" s="220" t="n">
        <f aca="false">TRUNC((H2669*G2669),2)</f>
        <v>149.4</v>
      </c>
      <c r="M2669" s="220" t="n">
        <f aca="false">VLOOKUP(B2669,'CMP-SIN-SD-10-2023'!A:D,4,0)</f>
        <v>29.88</v>
      </c>
      <c r="N2669" s="220" t="n">
        <f aca="false">M2669=H2669</f>
        <v>1</v>
      </c>
      <c r="P2669" s="333" t="s">
        <v>2418</v>
      </c>
    </row>
    <row r="2670" customFormat="false" ht="15" hidden="false" customHeight="false" outlineLevel="0" collapsed="false">
      <c r="A2670" s="351" t="str">
        <f aca="false">IF(O2670&lt;&gt;0,O2670,A2669)</f>
        <v>CCU.06.0011</v>
      </c>
      <c r="B2670" s="205" t="n">
        <v>88316</v>
      </c>
      <c r="C2670" s="206" t="s">
        <v>2901</v>
      </c>
      <c r="D2670" s="206" t="s">
        <v>2512</v>
      </c>
      <c r="E2670" s="207" t="s">
        <v>2415</v>
      </c>
      <c r="F2670" s="207" t="s">
        <v>2502</v>
      </c>
      <c r="G2670" s="352" t="n">
        <v>5</v>
      </c>
      <c r="H2670" s="253" t="n">
        <f aca="false">VLOOKUP(B2670,'CMP-SIN-SD-10-2023'!A:D,4,0)</f>
        <v>21.91</v>
      </c>
      <c r="I2670" s="253" t="s">
        <v>2417</v>
      </c>
      <c r="J2670" s="220" t="n">
        <f aca="false">TRUNC((H2670*G2670),2)</f>
        <v>109.55</v>
      </c>
      <c r="M2670" s="220" t="n">
        <f aca="false">VLOOKUP(B2670,'CMP-SIN-SD-10-2023'!A:D,4,0)</f>
        <v>21.91</v>
      </c>
      <c r="N2670" s="220" t="n">
        <f aca="false">M2670=H2670</f>
        <v>1</v>
      </c>
      <c r="P2670" s="333" t="s">
        <v>2418</v>
      </c>
    </row>
    <row r="2671" customFormat="false" ht="15" hidden="false" customHeight="false" outlineLevel="0" collapsed="false">
      <c r="A2671" s="351" t="str">
        <f aca="false">IF(O2671&lt;&gt;0,O2671,A2670)</f>
        <v>CCU.06.0011</v>
      </c>
      <c r="B2671" s="205" t="n">
        <v>34653</v>
      </c>
      <c r="C2671" s="206" t="s">
        <v>2901</v>
      </c>
      <c r="D2671" s="206" t="s">
        <v>3872</v>
      </c>
      <c r="E2671" s="207" t="s">
        <v>2415</v>
      </c>
      <c r="F2671" s="207" t="s">
        <v>2430</v>
      </c>
      <c r="G2671" s="352" t="n">
        <v>3</v>
      </c>
      <c r="H2671" s="253" t="n">
        <f aca="false">VLOOKUP(B2671,'INS-SIN-SD-10-2023'!A:D,4,0)</f>
        <v>13.12</v>
      </c>
      <c r="I2671" s="253" t="s">
        <v>2417</v>
      </c>
      <c r="J2671" s="220" t="n">
        <f aca="false">TRUNC((H2671*G2671),2)</f>
        <v>39.36</v>
      </c>
      <c r="M2671" s="220" t="n">
        <f aca="false">VLOOKUP(B2671,'INS-SIN-SD-10-2023'!A:D,4,0)</f>
        <v>13.12</v>
      </c>
      <c r="N2671" s="220" t="n">
        <f aca="false">M2671=H2671</f>
        <v>1</v>
      </c>
      <c r="P2671" s="333" t="s">
        <v>2492</v>
      </c>
    </row>
    <row r="2672" customFormat="false" ht="15" hidden="false" customHeight="false" outlineLevel="0" collapsed="false">
      <c r="A2672" s="351" t="str">
        <f aca="false">IF(O2672&lt;&gt;0,O2672,A2671)</f>
        <v>CCU.06.0011</v>
      </c>
      <c r="B2672" s="205" t="n">
        <v>34709</v>
      </c>
      <c r="C2672" s="206" t="s">
        <v>2901</v>
      </c>
      <c r="D2672" s="206" t="s">
        <v>3873</v>
      </c>
      <c r="E2672" s="207" t="s">
        <v>2415</v>
      </c>
      <c r="F2672" s="207" t="s">
        <v>2430</v>
      </c>
      <c r="G2672" s="352" t="n">
        <v>2</v>
      </c>
      <c r="H2672" s="253" t="n">
        <f aca="false">VLOOKUP(B2672,'INS-SIN-SD-10-2023'!A:D,4,0)</f>
        <v>92.18</v>
      </c>
      <c r="I2672" s="253" t="s">
        <v>2417</v>
      </c>
      <c r="J2672" s="220" t="n">
        <f aca="false">TRUNC((H2672*G2672),2)</f>
        <v>184.36</v>
      </c>
      <c r="M2672" s="220" t="n">
        <f aca="false">VLOOKUP(B2672,'INS-SIN-SD-10-2023'!A:D,4,0)</f>
        <v>92.18</v>
      </c>
      <c r="N2672" s="220" t="n">
        <f aca="false">M2672=H2672</f>
        <v>1</v>
      </c>
      <c r="P2672" s="333" t="s">
        <v>2492</v>
      </c>
    </row>
    <row r="2673" customFormat="false" ht="45" hidden="false" customHeight="false" outlineLevel="0" collapsed="false">
      <c r="A2673" s="351" t="str">
        <f aca="false">IF(O2673&lt;&gt;0,O2673,A2672)</f>
        <v>CCU.06.0011</v>
      </c>
      <c r="B2673" s="205" t="n">
        <v>39756</v>
      </c>
      <c r="C2673" s="206" t="s">
        <v>2901</v>
      </c>
      <c r="D2673" s="206" t="s">
        <v>3889</v>
      </c>
      <c r="E2673" s="207" t="s">
        <v>2415</v>
      </c>
      <c r="F2673" s="207" t="s">
        <v>2430</v>
      </c>
      <c r="G2673" s="352" t="n">
        <v>1</v>
      </c>
      <c r="H2673" s="253" t="n">
        <f aca="false">VLOOKUP(B2673,'INS-SIN-SD-10-2023'!A:D,4,0)</f>
        <v>300.06</v>
      </c>
      <c r="I2673" s="253" t="s">
        <v>2417</v>
      </c>
      <c r="J2673" s="220" t="n">
        <f aca="false">TRUNC((H2673*G2673),2)</f>
        <v>300.06</v>
      </c>
      <c r="M2673" s="220" t="n">
        <f aca="false">VLOOKUP(B2673,'INS-SIN-SD-10-2023'!A:D,4,0)</f>
        <v>300.06</v>
      </c>
      <c r="N2673" s="220" t="n">
        <f aca="false">M2673=H2673</f>
        <v>1</v>
      </c>
      <c r="P2673" s="333" t="s">
        <v>2492</v>
      </c>
    </row>
    <row r="2674" customFormat="false" ht="15" hidden="false" customHeight="false" outlineLevel="0" collapsed="false">
      <c r="A2674" s="351" t="str">
        <f aca="false">IF(O2674&lt;&gt;0,O2674,A2673)</f>
        <v>CCU.06.0011</v>
      </c>
      <c r="B2674" s="205" t="s">
        <v>3877</v>
      </c>
      <c r="C2674" s="206" t="s">
        <v>2901</v>
      </c>
      <c r="D2674" s="206" t="s">
        <v>3878</v>
      </c>
      <c r="E2674" s="207" t="s">
        <v>2415</v>
      </c>
      <c r="F2674" s="207" t="s">
        <v>2430</v>
      </c>
      <c r="G2674" s="352" t="n">
        <v>4</v>
      </c>
      <c r="H2674" s="253" t="n">
        <v>8.65</v>
      </c>
      <c r="I2674" s="253" t="s">
        <v>2417</v>
      </c>
      <c r="J2674" s="220" t="n">
        <f aca="false">TRUNC((H2674*G2674),2)</f>
        <v>34.6</v>
      </c>
      <c r="M2674" s="220" t="e">
        <f aca="false">VLOOKUP(B2674,'INS-SIN-SD-10-2023'!A:D,4,0)</f>
        <v>#N/A</v>
      </c>
      <c r="N2674" s="220" t="e">
        <f aca="false">M2674=H2674</f>
        <v>#N/A</v>
      </c>
      <c r="P2674" s="333" t="s">
        <v>2614</v>
      </c>
    </row>
    <row r="2675" customFormat="false" ht="45" hidden="false" customHeight="false" outlineLevel="0" collapsed="false">
      <c r="A2675" s="353" t="s">
        <v>422</v>
      </c>
      <c r="B2675" s="354" t="s">
        <v>2411</v>
      </c>
      <c r="C2675" s="355" t="s">
        <v>3893</v>
      </c>
      <c r="D2675" s="355" t="s">
        <v>3887</v>
      </c>
      <c r="E2675" s="356" t="s">
        <v>2430</v>
      </c>
      <c r="F2675" s="356" t="s">
        <v>2415</v>
      </c>
      <c r="G2675" s="357" t="s">
        <v>2416</v>
      </c>
      <c r="H2675" s="358" t="s">
        <v>2417</v>
      </c>
      <c r="I2675" s="350" t="n">
        <f aca="false">SUMIF(A:A,A2675,J:J)</f>
        <v>1052.62</v>
      </c>
      <c r="K2675" s="220" t="e">
        <f aca="false">VLOOKUP(A2675,'CMP-SIN-SD-10-2023'!A:D,4,0)</f>
        <v>#N/A</v>
      </c>
      <c r="L2675" s="220" t="e">
        <f aca="false">K2675=I2675</f>
        <v>#N/A</v>
      </c>
      <c r="P2675" s="333" t="s">
        <v>2418</v>
      </c>
    </row>
    <row r="2676" customFormat="false" ht="15" hidden="false" customHeight="false" outlineLevel="0" collapsed="false">
      <c r="A2676" s="351" t="str">
        <f aca="false">IF(O2676&lt;&gt;0,O2676,A2675)</f>
        <v>CCU.06.0012</v>
      </c>
      <c r="B2676" s="205" t="n">
        <v>88264</v>
      </c>
      <c r="C2676" s="206" t="s">
        <v>2954</v>
      </c>
      <c r="D2676" s="206" t="s">
        <v>2582</v>
      </c>
      <c r="E2676" s="207" t="s">
        <v>2415</v>
      </c>
      <c r="F2676" s="207" t="s">
        <v>2502</v>
      </c>
      <c r="G2676" s="352" t="n">
        <v>5</v>
      </c>
      <c r="H2676" s="253" t="n">
        <f aca="false">VLOOKUP(B2676,'CMP-SIN-SD-10-2023'!A:D,4,0)</f>
        <v>29.88</v>
      </c>
      <c r="I2676" s="253" t="s">
        <v>2417</v>
      </c>
      <c r="J2676" s="220" t="n">
        <f aca="false">TRUNC((H2676*G2676),2)</f>
        <v>149.4</v>
      </c>
      <c r="M2676" s="220" t="n">
        <f aca="false">VLOOKUP(B2676,'CMP-SIN-SD-10-2023'!A:D,4,0)</f>
        <v>29.88</v>
      </c>
      <c r="N2676" s="220" t="n">
        <f aca="false">M2676=H2676</f>
        <v>1</v>
      </c>
      <c r="P2676" s="333" t="s">
        <v>2418</v>
      </c>
    </row>
    <row r="2677" customFormat="false" ht="15" hidden="false" customHeight="false" outlineLevel="0" collapsed="false">
      <c r="A2677" s="351" t="str">
        <f aca="false">IF(O2677&lt;&gt;0,O2677,A2676)</f>
        <v>CCU.06.0012</v>
      </c>
      <c r="B2677" s="205" t="n">
        <v>88316</v>
      </c>
      <c r="C2677" s="206" t="s">
        <v>2954</v>
      </c>
      <c r="D2677" s="206" t="s">
        <v>2512</v>
      </c>
      <c r="E2677" s="207" t="s">
        <v>2415</v>
      </c>
      <c r="F2677" s="207" t="s">
        <v>2502</v>
      </c>
      <c r="G2677" s="352" t="n">
        <v>5</v>
      </c>
      <c r="H2677" s="253" t="n">
        <f aca="false">VLOOKUP(B2677,'CMP-SIN-SD-10-2023'!A:D,4,0)</f>
        <v>21.91</v>
      </c>
      <c r="I2677" s="253" t="s">
        <v>2417</v>
      </c>
      <c r="J2677" s="220" t="n">
        <f aca="false">TRUNC((H2677*G2677),2)</f>
        <v>109.55</v>
      </c>
      <c r="M2677" s="220" t="n">
        <f aca="false">VLOOKUP(B2677,'CMP-SIN-SD-10-2023'!A:D,4,0)</f>
        <v>21.91</v>
      </c>
      <c r="N2677" s="220" t="n">
        <f aca="false">M2677=H2677</f>
        <v>1</v>
      </c>
      <c r="P2677" s="333" t="s">
        <v>2418</v>
      </c>
    </row>
    <row r="2678" customFormat="false" ht="15" hidden="false" customHeight="false" outlineLevel="0" collapsed="false">
      <c r="A2678" s="351" t="str">
        <f aca="false">IF(O2678&lt;&gt;0,O2678,A2677)</f>
        <v>CCU.06.0012</v>
      </c>
      <c r="B2678" s="205" t="n">
        <v>34653</v>
      </c>
      <c r="C2678" s="206" t="s">
        <v>2954</v>
      </c>
      <c r="D2678" s="206" t="s">
        <v>3872</v>
      </c>
      <c r="E2678" s="207" t="s">
        <v>2415</v>
      </c>
      <c r="F2678" s="207" t="s">
        <v>2430</v>
      </c>
      <c r="G2678" s="352" t="n">
        <v>9</v>
      </c>
      <c r="H2678" s="253" t="n">
        <f aca="false">VLOOKUP(B2678,'INS-SIN-SD-10-2023'!A:D,4,0)</f>
        <v>13.12</v>
      </c>
      <c r="I2678" s="253" t="s">
        <v>2417</v>
      </c>
      <c r="J2678" s="220" t="n">
        <f aca="false">TRUNC((H2678*G2678),2)</f>
        <v>118.08</v>
      </c>
      <c r="M2678" s="220" t="n">
        <f aca="false">VLOOKUP(B2678,'INS-SIN-SD-10-2023'!A:D,4,0)</f>
        <v>13.12</v>
      </c>
      <c r="N2678" s="220" t="n">
        <f aca="false">M2678=H2678</f>
        <v>1</v>
      </c>
      <c r="P2678" s="333" t="s">
        <v>2492</v>
      </c>
    </row>
    <row r="2679" customFormat="false" ht="15" hidden="false" customHeight="false" outlineLevel="0" collapsed="false">
      <c r="A2679" s="351" t="str">
        <f aca="false">IF(O2679&lt;&gt;0,O2679,A2678)</f>
        <v>CCU.06.0012</v>
      </c>
      <c r="B2679" s="205" t="n">
        <v>34709</v>
      </c>
      <c r="C2679" s="206" t="s">
        <v>2954</v>
      </c>
      <c r="D2679" s="206" t="s">
        <v>3873</v>
      </c>
      <c r="E2679" s="207" t="s">
        <v>2415</v>
      </c>
      <c r="F2679" s="207" t="s">
        <v>2430</v>
      </c>
      <c r="G2679" s="352" t="n">
        <v>1</v>
      </c>
      <c r="H2679" s="253" t="n">
        <f aca="false">VLOOKUP(B2679,'INS-SIN-SD-10-2023'!A:D,4,0)</f>
        <v>92.18</v>
      </c>
      <c r="I2679" s="253" t="s">
        <v>2417</v>
      </c>
      <c r="J2679" s="220" t="n">
        <f aca="false">TRUNC((H2679*G2679),2)</f>
        <v>92.18</v>
      </c>
      <c r="M2679" s="220" t="n">
        <f aca="false">VLOOKUP(B2679,'INS-SIN-SD-10-2023'!A:D,4,0)</f>
        <v>92.18</v>
      </c>
      <c r="N2679" s="220" t="n">
        <f aca="false">M2679=H2679</f>
        <v>1</v>
      </c>
      <c r="P2679" s="333" t="s">
        <v>2492</v>
      </c>
    </row>
    <row r="2680" customFormat="false" ht="30" hidden="false" customHeight="false" outlineLevel="0" collapsed="false">
      <c r="A2680" s="351" t="str">
        <f aca="false">IF(O2680&lt;&gt;0,O2680,A2679)</f>
        <v>CCU.06.0012</v>
      </c>
      <c r="B2680" s="205" t="n">
        <v>39445</v>
      </c>
      <c r="C2680" s="206" t="s">
        <v>2954</v>
      </c>
      <c r="D2680" s="206" t="s">
        <v>3894</v>
      </c>
      <c r="E2680" s="207" t="s">
        <v>2415</v>
      </c>
      <c r="F2680" s="207" t="s">
        <v>2430</v>
      </c>
      <c r="G2680" s="352" t="n">
        <v>1</v>
      </c>
      <c r="H2680" s="253" t="n">
        <f aca="false">VLOOKUP(B2680,'INS-SIN-SD-10-2023'!A:D,4,0)</f>
        <v>202.11</v>
      </c>
      <c r="I2680" s="253" t="s">
        <v>2417</v>
      </c>
      <c r="J2680" s="220" t="n">
        <f aca="false">TRUNC((H2680*G2680),2)</f>
        <v>202.11</v>
      </c>
      <c r="M2680" s="220" t="n">
        <f aca="false">VLOOKUP(B2680,'INS-SIN-SD-10-2023'!A:D,4,0)</f>
        <v>202.11</v>
      </c>
      <c r="N2680" s="220" t="n">
        <f aca="false">M2680=H2680</f>
        <v>1</v>
      </c>
      <c r="P2680" s="333" t="s">
        <v>2492</v>
      </c>
    </row>
    <row r="2681" customFormat="false" ht="45" hidden="false" customHeight="false" outlineLevel="0" collapsed="false">
      <c r="A2681" s="351" t="str">
        <f aca="false">IF(O2681&lt;&gt;0,O2681,A2680)</f>
        <v>CCU.06.0012</v>
      </c>
      <c r="B2681" s="205" t="n">
        <v>39757</v>
      </c>
      <c r="C2681" s="206" t="s">
        <v>2954</v>
      </c>
      <c r="D2681" s="206" t="s">
        <v>3876</v>
      </c>
      <c r="E2681" s="207" t="s">
        <v>2415</v>
      </c>
      <c r="F2681" s="207" t="s">
        <v>2430</v>
      </c>
      <c r="G2681" s="352" t="n">
        <v>1</v>
      </c>
      <c r="H2681" s="253" t="n">
        <f aca="false">VLOOKUP(B2681,'INS-SIN-SD-10-2023'!A:D,4,0)</f>
        <v>346.7</v>
      </c>
      <c r="I2681" s="253" t="s">
        <v>2417</v>
      </c>
      <c r="J2681" s="220" t="n">
        <f aca="false">TRUNC((H2681*G2681),2)</f>
        <v>346.7</v>
      </c>
      <c r="M2681" s="220" t="n">
        <f aca="false">VLOOKUP(B2681,'INS-SIN-SD-10-2023'!A:D,4,0)</f>
        <v>346.7</v>
      </c>
      <c r="N2681" s="220" t="n">
        <f aca="false">M2681=H2681</f>
        <v>1</v>
      </c>
      <c r="P2681" s="333" t="s">
        <v>2492</v>
      </c>
    </row>
    <row r="2682" customFormat="false" ht="15" hidden="false" customHeight="false" outlineLevel="0" collapsed="false">
      <c r="A2682" s="351" t="str">
        <f aca="false">IF(O2682&lt;&gt;0,O2682,A2681)</f>
        <v>CCU.06.0012</v>
      </c>
      <c r="B2682" s="205" t="s">
        <v>3877</v>
      </c>
      <c r="C2682" s="206" t="s">
        <v>2954</v>
      </c>
      <c r="D2682" s="206" t="s">
        <v>3878</v>
      </c>
      <c r="E2682" s="207" t="s">
        <v>2415</v>
      </c>
      <c r="F2682" s="207" t="s">
        <v>2430</v>
      </c>
      <c r="G2682" s="352" t="n">
        <v>4</v>
      </c>
      <c r="H2682" s="253" t="n">
        <v>8.65</v>
      </c>
      <c r="I2682" s="253" t="s">
        <v>2417</v>
      </c>
      <c r="J2682" s="220" t="n">
        <f aca="false">TRUNC((H2682*G2682),2)</f>
        <v>34.6</v>
      </c>
      <c r="M2682" s="220" t="e">
        <f aca="false">VLOOKUP(B2682,'INS-SIN-SD-10-2023'!A:D,4,0)</f>
        <v>#N/A</v>
      </c>
      <c r="N2682" s="220" t="e">
        <f aca="false">M2682=H2682</f>
        <v>#N/A</v>
      </c>
      <c r="P2682" s="333" t="s">
        <v>2614</v>
      </c>
    </row>
    <row r="2683" customFormat="false" ht="45" hidden="false" customHeight="false" outlineLevel="0" collapsed="false">
      <c r="A2683" s="353" t="s">
        <v>263</v>
      </c>
      <c r="B2683" s="354" t="s">
        <v>2411</v>
      </c>
      <c r="C2683" s="355" t="s">
        <v>3895</v>
      </c>
      <c r="D2683" s="355" t="s">
        <v>2534</v>
      </c>
      <c r="E2683" s="356" t="s">
        <v>2430</v>
      </c>
      <c r="F2683" s="356" t="s">
        <v>2415</v>
      </c>
      <c r="G2683" s="357" t="s">
        <v>2416</v>
      </c>
      <c r="H2683" s="358" t="s">
        <v>2417</v>
      </c>
      <c r="I2683" s="350" t="n">
        <f aca="false">SUMIF(A:A,A2683,J:J)</f>
        <v>2604.26</v>
      </c>
      <c r="K2683" s="220" t="e">
        <f aca="false">VLOOKUP(A2683,'CMP-SIN-SD-10-2023'!A:D,4,0)</f>
        <v>#N/A</v>
      </c>
      <c r="L2683" s="220" t="e">
        <f aca="false">K2683=I2683</f>
        <v>#N/A</v>
      </c>
      <c r="P2683" s="333" t="s">
        <v>2418</v>
      </c>
    </row>
    <row r="2684" customFormat="false" ht="15" hidden="false" customHeight="false" outlineLevel="0" collapsed="false">
      <c r="A2684" s="351" t="str">
        <f aca="false">IF(O2684&lt;&gt;0,O2684,A2683)</f>
        <v>CCU.06.0013</v>
      </c>
      <c r="B2684" s="205" t="n">
        <v>88264</v>
      </c>
      <c r="C2684" s="206" t="s">
        <v>2727</v>
      </c>
      <c r="D2684" s="206" t="s">
        <v>2582</v>
      </c>
      <c r="E2684" s="207" t="s">
        <v>2415</v>
      </c>
      <c r="F2684" s="207" t="s">
        <v>2502</v>
      </c>
      <c r="G2684" s="352" t="n">
        <v>5</v>
      </c>
      <c r="H2684" s="253" t="n">
        <f aca="false">VLOOKUP(B2684,'CMP-SIN-SD-10-2023'!A:D,4,0)</f>
        <v>29.88</v>
      </c>
      <c r="I2684" s="253" t="s">
        <v>2417</v>
      </c>
      <c r="J2684" s="220" t="n">
        <f aca="false">TRUNC((H2684*G2684),2)</f>
        <v>149.4</v>
      </c>
      <c r="M2684" s="220" t="n">
        <f aca="false">VLOOKUP(B2684,'CMP-SIN-SD-10-2023'!A:D,4,0)</f>
        <v>29.88</v>
      </c>
      <c r="N2684" s="220" t="n">
        <f aca="false">M2684=H2684</f>
        <v>1</v>
      </c>
      <c r="P2684" s="333" t="s">
        <v>2418</v>
      </c>
    </row>
    <row r="2685" customFormat="false" ht="15" hidden="false" customHeight="false" outlineLevel="0" collapsed="false">
      <c r="A2685" s="351" t="str">
        <f aca="false">IF(O2685&lt;&gt;0,O2685,A2684)</f>
        <v>CCU.06.0013</v>
      </c>
      <c r="B2685" s="205" t="n">
        <v>88316</v>
      </c>
      <c r="C2685" s="206" t="s">
        <v>2727</v>
      </c>
      <c r="D2685" s="206" t="s">
        <v>2512</v>
      </c>
      <c r="E2685" s="207" t="s">
        <v>2415</v>
      </c>
      <c r="F2685" s="207" t="s">
        <v>2502</v>
      </c>
      <c r="G2685" s="352" t="n">
        <v>5</v>
      </c>
      <c r="H2685" s="253" t="n">
        <f aca="false">VLOOKUP(B2685,'CMP-SIN-SD-10-2023'!A:D,4,0)</f>
        <v>21.91</v>
      </c>
      <c r="I2685" s="253" t="s">
        <v>2417</v>
      </c>
      <c r="J2685" s="220" t="n">
        <f aca="false">TRUNC((H2685*G2685),2)</f>
        <v>109.55</v>
      </c>
      <c r="M2685" s="220" t="n">
        <f aca="false">VLOOKUP(B2685,'CMP-SIN-SD-10-2023'!A:D,4,0)</f>
        <v>21.91</v>
      </c>
      <c r="N2685" s="220" t="n">
        <f aca="false">M2685=H2685</f>
        <v>1</v>
      </c>
      <c r="P2685" s="333" t="s">
        <v>2418</v>
      </c>
    </row>
    <row r="2686" customFormat="false" ht="15" hidden="false" customHeight="false" outlineLevel="0" collapsed="false">
      <c r="A2686" s="351" t="str">
        <f aca="false">IF(O2686&lt;&gt;0,O2686,A2685)</f>
        <v>CCU.06.0013</v>
      </c>
      <c r="B2686" s="205" t="n">
        <v>34653</v>
      </c>
      <c r="C2686" s="206" t="s">
        <v>2727</v>
      </c>
      <c r="D2686" s="206" t="s">
        <v>3872</v>
      </c>
      <c r="E2686" s="207" t="s">
        <v>2415</v>
      </c>
      <c r="F2686" s="207" t="s">
        <v>2430</v>
      </c>
      <c r="G2686" s="352" t="n">
        <v>3</v>
      </c>
      <c r="H2686" s="253" t="n">
        <f aca="false">VLOOKUP(B2686,'INS-SIN-SD-10-2023'!A:D,4,0)</f>
        <v>13.12</v>
      </c>
      <c r="I2686" s="253" t="s">
        <v>2417</v>
      </c>
      <c r="J2686" s="220" t="n">
        <f aca="false">TRUNC((H2686*G2686),2)</f>
        <v>39.36</v>
      </c>
      <c r="M2686" s="220" t="n">
        <f aca="false">VLOOKUP(B2686,'INS-SIN-SD-10-2023'!A:D,4,0)</f>
        <v>13.12</v>
      </c>
      <c r="N2686" s="220" t="n">
        <f aca="false">M2686=H2686</f>
        <v>1</v>
      </c>
      <c r="P2686" s="333" t="s">
        <v>2492</v>
      </c>
    </row>
    <row r="2687" customFormat="false" ht="15" hidden="false" customHeight="false" outlineLevel="0" collapsed="false">
      <c r="A2687" s="351" t="str">
        <f aca="false">IF(O2687&lt;&gt;0,O2687,A2686)</f>
        <v>CCU.06.0013</v>
      </c>
      <c r="B2687" s="205" t="n">
        <v>34709</v>
      </c>
      <c r="C2687" s="206" t="s">
        <v>2727</v>
      </c>
      <c r="D2687" s="206" t="s">
        <v>3873</v>
      </c>
      <c r="E2687" s="207" t="s">
        <v>2415</v>
      </c>
      <c r="F2687" s="207" t="s">
        <v>2430</v>
      </c>
      <c r="G2687" s="352" t="n">
        <v>1</v>
      </c>
      <c r="H2687" s="253" t="n">
        <f aca="false">VLOOKUP(B2687,'INS-SIN-SD-10-2023'!A:D,4,0)</f>
        <v>92.18</v>
      </c>
      <c r="I2687" s="253" t="s">
        <v>2417</v>
      </c>
      <c r="J2687" s="220" t="n">
        <f aca="false">TRUNC((H2687*G2687),2)</f>
        <v>92.18</v>
      </c>
      <c r="M2687" s="220" t="n">
        <f aca="false">VLOOKUP(B2687,'INS-SIN-SD-10-2023'!A:D,4,0)</f>
        <v>92.18</v>
      </c>
      <c r="N2687" s="220" t="n">
        <f aca="false">M2687=H2687</f>
        <v>1</v>
      </c>
      <c r="P2687" s="333" t="s">
        <v>2492</v>
      </c>
    </row>
    <row r="2688" customFormat="false" ht="45" hidden="false" customHeight="false" outlineLevel="0" collapsed="false">
      <c r="A2688" s="351" t="str">
        <f aca="false">IF(O2688&lt;&gt;0,O2688,A2687)</f>
        <v>CCU.06.0013</v>
      </c>
      <c r="B2688" s="205" t="s">
        <v>3896</v>
      </c>
      <c r="C2688" s="206" t="s">
        <v>2727</v>
      </c>
      <c r="D2688" s="206" t="s">
        <v>3897</v>
      </c>
      <c r="E2688" s="207" t="s">
        <v>2415</v>
      </c>
      <c r="F2688" s="207" t="s">
        <v>2430</v>
      </c>
      <c r="G2688" s="352" t="n">
        <v>1</v>
      </c>
      <c r="H2688" s="253" t="n">
        <v>2179.17</v>
      </c>
      <c r="I2688" s="253" t="s">
        <v>2417</v>
      </c>
      <c r="J2688" s="220" t="n">
        <f aca="false">TRUNC((H2688*G2688),2)</f>
        <v>2179.17</v>
      </c>
      <c r="M2688" s="220" t="e">
        <f aca="false">VLOOKUP(B2688,'INS-SIN-SD-10-2023'!A:D,4,0)</f>
        <v>#N/A</v>
      </c>
      <c r="N2688" s="220" t="e">
        <f aca="false">M2688=H2688</f>
        <v>#N/A</v>
      </c>
      <c r="P2688" s="333" t="s">
        <v>2614</v>
      </c>
    </row>
    <row r="2689" customFormat="false" ht="15" hidden="false" customHeight="false" outlineLevel="0" collapsed="false">
      <c r="A2689" s="351" t="str">
        <f aca="false">IF(O2689&lt;&gt;0,O2689,A2688)</f>
        <v>CCU.06.0013</v>
      </c>
      <c r="B2689" s="205" t="s">
        <v>3877</v>
      </c>
      <c r="C2689" s="206" t="s">
        <v>2727</v>
      </c>
      <c r="D2689" s="206" t="s">
        <v>3878</v>
      </c>
      <c r="E2689" s="207" t="s">
        <v>2415</v>
      </c>
      <c r="F2689" s="207" t="s">
        <v>2430</v>
      </c>
      <c r="G2689" s="352" t="n">
        <v>4</v>
      </c>
      <c r="H2689" s="253" t="n">
        <v>8.65</v>
      </c>
      <c r="I2689" s="253" t="s">
        <v>2417</v>
      </c>
      <c r="J2689" s="220" t="n">
        <f aca="false">TRUNC((H2689*G2689),2)</f>
        <v>34.6</v>
      </c>
      <c r="M2689" s="220" t="e">
        <f aca="false">VLOOKUP(B2689,'INS-SIN-SD-10-2023'!A:D,4,0)</f>
        <v>#N/A</v>
      </c>
      <c r="N2689" s="220" t="e">
        <f aca="false">M2689=H2689</f>
        <v>#N/A</v>
      </c>
      <c r="P2689" s="333" t="s">
        <v>2614</v>
      </c>
    </row>
    <row r="2690" customFormat="false" ht="45" hidden="false" customHeight="false" outlineLevel="0" collapsed="false">
      <c r="A2690" s="353" t="s">
        <v>261</v>
      </c>
      <c r="B2690" s="354" t="s">
        <v>2411</v>
      </c>
      <c r="C2690" s="355" t="s">
        <v>3898</v>
      </c>
      <c r="D2690" s="355" t="s">
        <v>2751</v>
      </c>
      <c r="E2690" s="356" t="s">
        <v>2430</v>
      </c>
      <c r="F2690" s="356" t="s">
        <v>2415</v>
      </c>
      <c r="G2690" s="357" t="s">
        <v>2416</v>
      </c>
      <c r="H2690" s="358" t="s">
        <v>2417</v>
      </c>
      <c r="I2690" s="350" t="n">
        <f aca="false">SUMIF(A:A,A2690,J:J)</f>
        <v>5497.89</v>
      </c>
      <c r="K2690" s="220" t="e">
        <f aca="false">VLOOKUP(A2690,'CMP-SIN-SD-10-2023'!A:D,4,0)</f>
        <v>#N/A</v>
      </c>
      <c r="L2690" s="220" t="e">
        <f aca="false">K2690=I2690</f>
        <v>#N/A</v>
      </c>
      <c r="P2690" s="333" t="s">
        <v>2418</v>
      </c>
    </row>
    <row r="2691" customFormat="false" ht="15" hidden="false" customHeight="false" outlineLevel="0" collapsed="false">
      <c r="A2691" s="351" t="str">
        <f aca="false">IF(O2691&lt;&gt;0,O2691,A2690)</f>
        <v>CCU.06.0014</v>
      </c>
      <c r="B2691" s="205" t="n">
        <v>88264</v>
      </c>
      <c r="C2691" s="206" t="s">
        <v>2931</v>
      </c>
      <c r="D2691" s="206" t="s">
        <v>2582</v>
      </c>
      <c r="E2691" s="207" t="s">
        <v>2415</v>
      </c>
      <c r="F2691" s="207" t="s">
        <v>2502</v>
      </c>
      <c r="G2691" s="352" t="n">
        <v>5</v>
      </c>
      <c r="H2691" s="253" t="n">
        <f aca="false">VLOOKUP(B2691,'CMP-SIN-SD-10-2023'!A:D,4,0)</f>
        <v>29.88</v>
      </c>
      <c r="I2691" s="253" t="s">
        <v>2417</v>
      </c>
      <c r="J2691" s="220" t="n">
        <f aca="false">TRUNC((H2691*G2691),2)</f>
        <v>149.4</v>
      </c>
      <c r="M2691" s="220" t="n">
        <f aca="false">VLOOKUP(B2691,'CMP-SIN-SD-10-2023'!A:D,4,0)</f>
        <v>29.88</v>
      </c>
      <c r="N2691" s="220" t="n">
        <f aca="false">M2691=H2691</f>
        <v>1</v>
      </c>
      <c r="P2691" s="333" t="s">
        <v>2418</v>
      </c>
    </row>
    <row r="2692" customFormat="false" ht="15" hidden="false" customHeight="false" outlineLevel="0" collapsed="false">
      <c r="A2692" s="351" t="str">
        <f aca="false">IF(O2692&lt;&gt;0,O2692,A2691)</f>
        <v>CCU.06.0014</v>
      </c>
      <c r="B2692" s="205" t="n">
        <v>88316</v>
      </c>
      <c r="C2692" s="206" t="s">
        <v>2931</v>
      </c>
      <c r="D2692" s="206" t="s">
        <v>2512</v>
      </c>
      <c r="E2692" s="207" t="s">
        <v>2415</v>
      </c>
      <c r="F2692" s="207" t="s">
        <v>2502</v>
      </c>
      <c r="G2692" s="352" t="n">
        <v>5</v>
      </c>
      <c r="H2692" s="253" t="n">
        <f aca="false">VLOOKUP(B2692,'CMP-SIN-SD-10-2023'!A:D,4,0)</f>
        <v>21.91</v>
      </c>
      <c r="I2692" s="253" t="s">
        <v>2417</v>
      </c>
      <c r="J2692" s="220" t="n">
        <f aca="false">TRUNC((H2692*G2692),2)</f>
        <v>109.55</v>
      </c>
      <c r="M2692" s="220" t="n">
        <f aca="false">VLOOKUP(B2692,'CMP-SIN-SD-10-2023'!A:D,4,0)</f>
        <v>21.91</v>
      </c>
      <c r="N2692" s="220" t="n">
        <f aca="false">M2692=H2692</f>
        <v>1</v>
      </c>
      <c r="P2692" s="333" t="s">
        <v>2418</v>
      </c>
    </row>
    <row r="2693" customFormat="false" ht="15" hidden="false" customHeight="false" outlineLevel="0" collapsed="false">
      <c r="A2693" s="351" t="str">
        <f aca="false">IF(O2693&lt;&gt;0,O2693,A2692)</f>
        <v>CCU.06.0014</v>
      </c>
      <c r="B2693" s="205" t="n">
        <v>34653</v>
      </c>
      <c r="C2693" s="206" t="s">
        <v>2931</v>
      </c>
      <c r="D2693" s="206" t="s">
        <v>3872</v>
      </c>
      <c r="E2693" s="207" t="s">
        <v>2415</v>
      </c>
      <c r="F2693" s="207" t="s">
        <v>2430</v>
      </c>
      <c r="G2693" s="352" t="n">
        <v>3</v>
      </c>
      <c r="H2693" s="253" t="n">
        <f aca="false">VLOOKUP(B2693,'INS-SIN-SD-10-2023'!A:D,4,0)</f>
        <v>13.12</v>
      </c>
      <c r="I2693" s="253" t="s">
        <v>2417</v>
      </c>
      <c r="J2693" s="220" t="n">
        <f aca="false">TRUNC((H2693*G2693),2)</f>
        <v>39.36</v>
      </c>
      <c r="M2693" s="220" t="n">
        <f aca="false">VLOOKUP(B2693,'INS-SIN-SD-10-2023'!A:D,4,0)</f>
        <v>13.12</v>
      </c>
      <c r="N2693" s="220" t="n">
        <f aca="false">M2693=H2693</f>
        <v>1</v>
      </c>
      <c r="P2693" s="333" t="s">
        <v>2492</v>
      </c>
    </row>
    <row r="2694" customFormat="false" ht="15" hidden="false" customHeight="false" outlineLevel="0" collapsed="false">
      <c r="A2694" s="351" t="str">
        <f aca="false">IF(O2694&lt;&gt;0,O2694,A2693)</f>
        <v>CCU.06.0014</v>
      </c>
      <c r="B2694" s="205" t="n">
        <v>34709</v>
      </c>
      <c r="C2694" s="206" t="s">
        <v>2931</v>
      </c>
      <c r="D2694" s="206" t="s">
        <v>3873</v>
      </c>
      <c r="E2694" s="207" t="s">
        <v>2415</v>
      </c>
      <c r="F2694" s="207" t="s">
        <v>2430</v>
      </c>
      <c r="G2694" s="352" t="n">
        <v>1</v>
      </c>
      <c r="H2694" s="253" t="n">
        <f aca="false">VLOOKUP(B2694,'INS-SIN-SD-10-2023'!A:D,4,0)</f>
        <v>92.18</v>
      </c>
      <c r="I2694" s="253" t="s">
        <v>2417</v>
      </c>
      <c r="J2694" s="220" t="n">
        <f aca="false">TRUNC((H2694*G2694),2)</f>
        <v>92.18</v>
      </c>
      <c r="M2694" s="220" t="n">
        <f aca="false">VLOOKUP(B2694,'INS-SIN-SD-10-2023'!A:D,4,0)</f>
        <v>92.18</v>
      </c>
      <c r="N2694" s="220" t="n">
        <f aca="false">M2694=H2694</f>
        <v>1</v>
      </c>
      <c r="P2694" s="333" t="s">
        <v>2492</v>
      </c>
    </row>
    <row r="2695" customFormat="false" ht="30" hidden="false" customHeight="false" outlineLevel="0" collapsed="false">
      <c r="A2695" s="351" t="str">
        <f aca="false">IF(O2695&lt;&gt;0,O2695,A2694)</f>
        <v>CCU.06.0014</v>
      </c>
      <c r="B2695" s="205" t="s">
        <v>3899</v>
      </c>
      <c r="C2695" s="206" t="s">
        <v>2931</v>
      </c>
      <c r="D2695" s="206" t="s">
        <v>3900</v>
      </c>
      <c r="E2695" s="207" t="s">
        <v>2415</v>
      </c>
      <c r="F2695" s="207" t="s">
        <v>2430</v>
      </c>
      <c r="G2695" s="352" t="n">
        <v>1</v>
      </c>
      <c r="H2695" s="253" t="n">
        <v>5072.8</v>
      </c>
      <c r="I2695" s="253" t="s">
        <v>2417</v>
      </c>
      <c r="J2695" s="220" t="n">
        <f aca="false">TRUNC((H2695*G2695),2)</f>
        <v>5072.8</v>
      </c>
      <c r="M2695" s="220" t="e">
        <f aca="false">VLOOKUP(B2695,'INS-SIN-SD-10-2023'!A:D,4,0)</f>
        <v>#N/A</v>
      </c>
      <c r="N2695" s="220" t="e">
        <f aca="false">M2695=H2695</f>
        <v>#N/A</v>
      </c>
      <c r="P2695" s="333" t="s">
        <v>2614</v>
      </c>
    </row>
    <row r="2696" customFormat="false" ht="15" hidden="false" customHeight="false" outlineLevel="0" collapsed="false">
      <c r="A2696" s="351" t="str">
        <f aca="false">IF(O2696&lt;&gt;0,O2696,A2695)</f>
        <v>CCU.06.0014</v>
      </c>
      <c r="B2696" s="205" t="s">
        <v>3877</v>
      </c>
      <c r="C2696" s="206" t="s">
        <v>2931</v>
      </c>
      <c r="D2696" s="206" t="s">
        <v>3878</v>
      </c>
      <c r="E2696" s="207" t="s">
        <v>2415</v>
      </c>
      <c r="F2696" s="207" t="s">
        <v>2430</v>
      </c>
      <c r="G2696" s="352" t="n">
        <v>4</v>
      </c>
      <c r="H2696" s="253" t="n">
        <v>8.65</v>
      </c>
      <c r="I2696" s="253" t="s">
        <v>2417</v>
      </c>
      <c r="J2696" s="220" t="n">
        <f aca="false">TRUNC((H2696*G2696),2)</f>
        <v>34.6</v>
      </c>
      <c r="M2696" s="220" t="e">
        <f aca="false">VLOOKUP(B2696,'INS-SIN-SD-10-2023'!A:D,4,0)</f>
        <v>#N/A</v>
      </c>
      <c r="N2696" s="220" t="e">
        <f aca="false">M2696=H2696</f>
        <v>#N/A</v>
      </c>
      <c r="P2696" s="333" t="s">
        <v>2614</v>
      </c>
    </row>
    <row r="2697" customFormat="false" ht="45" hidden="false" customHeight="false" outlineLevel="0" collapsed="false">
      <c r="A2697" s="353" t="s">
        <v>468</v>
      </c>
      <c r="B2697" s="354" t="s">
        <v>2411</v>
      </c>
      <c r="C2697" s="355" t="s">
        <v>3901</v>
      </c>
      <c r="D2697" s="355" t="s">
        <v>3887</v>
      </c>
      <c r="E2697" s="356" t="s">
        <v>2430</v>
      </c>
      <c r="F2697" s="356" t="s">
        <v>2415</v>
      </c>
      <c r="G2697" s="357" t="s">
        <v>2416</v>
      </c>
      <c r="H2697" s="358" t="s">
        <v>2417</v>
      </c>
      <c r="I2697" s="350" t="n">
        <f aca="false">SUMIF(A:A,A2697,J:J)</f>
        <v>742.17</v>
      </c>
      <c r="K2697" s="220" t="e">
        <f aca="false">VLOOKUP(A2697,'CMP-SIN-SD-10-2023'!A:D,4,0)</f>
        <v>#N/A</v>
      </c>
      <c r="L2697" s="220" t="e">
        <f aca="false">K2697=I2697</f>
        <v>#N/A</v>
      </c>
      <c r="P2697" s="333" t="s">
        <v>2418</v>
      </c>
    </row>
    <row r="2698" customFormat="false" ht="15" hidden="false" customHeight="false" outlineLevel="0" collapsed="false">
      <c r="A2698" s="351" t="str">
        <f aca="false">IF(O2698&lt;&gt;0,O2698,A2697)</f>
        <v>CCU.06.0015</v>
      </c>
      <c r="B2698" s="205" t="n">
        <v>88264</v>
      </c>
      <c r="C2698" s="206" t="s">
        <v>3788</v>
      </c>
      <c r="D2698" s="206" t="s">
        <v>2582</v>
      </c>
      <c r="E2698" s="207" t="s">
        <v>2415</v>
      </c>
      <c r="F2698" s="207" t="s">
        <v>2502</v>
      </c>
      <c r="G2698" s="352" t="n">
        <v>5</v>
      </c>
      <c r="H2698" s="253" t="n">
        <f aca="false">VLOOKUP(B2698,'CMP-SIN-SD-10-2023'!A:D,4,0)</f>
        <v>29.88</v>
      </c>
      <c r="I2698" s="253" t="s">
        <v>2417</v>
      </c>
      <c r="J2698" s="220" t="n">
        <f aca="false">TRUNC((H2698*G2698),2)</f>
        <v>149.4</v>
      </c>
      <c r="M2698" s="220" t="n">
        <f aca="false">VLOOKUP(B2698,'CMP-SIN-SD-10-2023'!A:D,4,0)</f>
        <v>29.88</v>
      </c>
      <c r="N2698" s="220" t="n">
        <f aca="false">M2698=H2698</f>
        <v>1</v>
      </c>
      <c r="P2698" s="333" t="s">
        <v>2418</v>
      </c>
    </row>
    <row r="2699" customFormat="false" ht="15" hidden="false" customHeight="false" outlineLevel="0" collapsed="false">
      <c r="A2699" s="351" t="str">
        <f aca="false">IF(O2699&lt;&gt;0,O2699,A2698)</f>
        <v>CCU.06.0015</v>
      </c>
      <c r="B2699" s="205" t="n">
        <v>88316</v>
      </c>
      <c r="C2699" s="206" t="s">
        <v>3788</v>
      </c>
      <c r="D2699" s="206" t="s">
        <v>2512</v>
      </c>
      <c r="E2699" s="207" t="s">
        <v>2415</v>
      </c>
      <c r="F2699" s="207" t="s">
        <v>2502</v>
      </c>
      <c r="G2699" s="352" t="n">
        <v>5</v>
      </c>
      <c r="H2699" s="253" t="n">
        <f aca="false">VLOOKUP(B2699,'CMP-SIN-SD-10-2023'!A:D,4,0)</f>
        <v>21.91</v>
      </c>
      <c r="I2699" s="253" t="s">
        <v>2417</v>
      </c>
      <c r="J2699" s="220" t="n">
        <f aca="false">TRUNC((H2699*G2699),2)</f>
        <v>109.55</v>
      </c>
      <c r="M2699" s="220" t="n">
        <f aca="false">VLOOKUP(B2699,'CMP-SIN-SD-10-2023'!A:D,4,0)</f>
        <v>21.91</v>
      </c>
      <c r="N2699" s="220" t="n">
        <f aca="false">M2699=H2699</f>
        <v>1</v>
      </c>
      <c r="P2699" s="333" t="s">
        <v>2418</v>
      </c>
    </row>
    <row r="2700" customFormat="false" ht="15" hidden="false" customHeight="false" outlineLevel="0" collapsed="false">
      <c r="A2700" s="351" t="str">
        <f aca="false">IF(O2700&lt;&gt;0,O2700,A2699)</f>
        <v>CCU.06.0015</v>
      </c>
      <c r="B2700" s="205" t="s">
        <v>3902</v>
      </c>
      <c r="C2700" s="206" t="s">
        <v>3788</v>
      </c>
      <c r="D2700" s="206" t="s">
        <v>3903</v>
      </c>
      <c r="E2700" s="207" t="s">
        <v>2415</v>
      </c>
      <c r="F2700" s="207" t="s">
        <v>2430</v>
      </c>
      <c r="G2700" s="352" t="n">
        <v>1</v>
      </c>
      <c r="H2700" s="253" t="n">
        <v>57.22</v>
      </c>
      <c r="I2700" s="253" t="s">
        <v>2417</v>
      </c>
      <c r="J2700" s="220" t="n">
        <f aca="false">TRUNC((H2700*G2700),2)</f>
        <v>57.22</v>
      </c>
      <c r="M2700" s="220" t="e">
        <f aca="false">VLOOKUP(B2700,'INS-SIN-SD-10-2023'!A:D,4,0)</f>
        <v>#N/A</v>
      </c>
      <c r="N2700" s="220" t="e">
        <f aca="false">M2700=H2700</f>
        <v>#N/A</v>
      </c>
      <c r="P2700" s="333" t="s">
        <v>2418</v>
      </c>
    </row>
    <row r="2701" customFormat="false" ht="45" hidden="false" customHeight="false" outlineLevel="0" collapsed="false">
      <c r="A2701" s="351" t="str">
        <f aca="false">IF(O2701&lt;&gt;0,O2701,A2700)</f>
        <v>CCU.06.0015</v>
      </c>
      <c r="B2701" s="205" t="s">
        <v>3904</v>
      </c>
      <c r="C2701" s="206" t="s">
        <v>3788</v>
      </c>
      <c r="D2701" s="206" t="s">
        <v>3905</v>
      </c>
      <c r="E2701" s="207" t="s">
        <v>2415</v>
      </c>
      <c r="F2701" s="207" t="s">
        <v>2430</v>
      </c>
      <c r="G2701" s="352" t="n">
        <v>1</v>
      </c>
      <c r="H2701" s="253" t="n">
        <v>391.4</v>
      </c>
      <c r="I2701" s="253" t="s">
        <v>2417</v>
      </c>
      <c r="J2701" s="220" t="n">
        <f aca="false">TRUNC((H2701*G2701),2)</f>
        <v>391.4</v>
      </c>
      <c r="M2701" s="220" t="e">
        <f aca="false">VLOOKUP(B2701,'INS-SIN-SD-10-2023'!A:D,4,0)</f>
        <v>#N/A</v>
      </c>
      <c r="N2701" s="220" t="e">
        <f aca="false">M2701=H2701</f>
        <v>#N/A</v>
      </c>
      <c r="P2701" s="333" t="s">
        <v>2614</v>
      </c>
    </row>
    <row r="2702" customFormat="false" ht="15" hidden="false" customHeight="false" outlineLevel="0" collapsed="false">
      <c r="A2702" s="351" t="str">
        <f aca="false">IF(O2702&lt;&gt;0,O2702,A2701)</f>
        <v>CCU.06.0015</v>
      </c>
      <c r="B2702" s="205" t="s">
        <v>3877</v>
      </c>
      <c r="C2702" s="206" t="s">
        <v>3788</v>
      </c>
      <c r="D2702" s="206" t="s">
        <v>3878</v>
      </c>
      <c r="E2702" s="207" t="s">
        <v>2415</v>
      </c>
      <c r="F2702" s="207" t="s">
        <v>2430</v>
      </c>
      <c r="G2702" s="352" t="n">
        <v>4</v>
      </c>
      <c r="H2702" s="253" t="n">
        <v>8.65</v>
      </c>
      <c r="I2702" s="253" t="s">
        <v>2417</v>
      </c>
      <c r="J2702" s="220" t="n">
        <f aca="false">TRUNC((H2702*G2702),2)</f>
        <v>34.6</v>
      </c>
      <c r="M2702" s="220" t="e">
        <f aca="false">VLOOKUP(B2702,'INS-SIN-SD-10-2023'!A:D,4,0)</f>
        <v>#N/A</v>
      </c>
      <c r="N2702" s="220" t="e">
        <f aca="false">M2702=H2702</f>
        <v>#N/A</v>
      </c>
      <c r="P2702" s="333" t="s">
        <v>2614</v>
      </c>
    </row>
    <row r="2703" customFormat="false" ht="45" hidden="false" customHeight="false" outlineLevel="0" collapsed="false">
      <c r="A2703" s="353" t="n">
        <v>91834</v>
      </c>
      <c r="B2703" s="354" t="s">
        <v>2411</v>
      </c>
      <c r="C2703" s="355" t="s">
        <v>3906</v>
      </c>
      <c r="D2703" s="355" t="s">
        <v>3907</v>
      </c>
      <c r="E2703" s="356" t="s">
        <v>2440</v>
      </c>
      <c r="F2703" s="356" t="s">
        <v>2415</v>
      </c>
      <c r="G2703" s="357" t="s">
        <v>2416</v>
      </c>
      <c r="H2703" s="358" t="s">
        <v>2417</v>
      </c>
      <c r="I2703" s="350" t="n">
        <f aca="false">SUMIF(A:A,A2703,J:J)</f>
        <v>18.39</v>
      </c>
      <c r="K2703" s="220" t="n">
        <f aca="false">VLOOKUP(A2703,'CMP-SIN-SD-10-2023'!A:D,4,0)</f>
        <v>18.39</v>
      </c>
      <c r="L2703" s="220" t="n">
        <f aca="false">K2703=I2703</f>
        <v>1</v>
      </c>
      <c r="P2703" s="333" t="s">
        <v>2418</v>
      </c>
    </row>
    <row r="2704" customFormat="false" ht="60" hidden="false" customHeight="false" outlineLevel="0" collapsed="false">
      <c r="A2704" s="351" t="n">
        <f aca="false">IF(O2704&lt;&gt;0,O2704,A2703)</f>
        <v>91834</v>
      </c>
      <c r="B2704" s="205" t="n">
        <v>91170</v>
      </c>
      <c r="C2704" s="206" t="s">
        <v>3907</v>
      </c>
      <c r="D2704" s="206" t="s">
        <v>2477</v>
      </c>
      <c r="E2704" s="207" t="s">
        <v>2415</v>
      </c>
      <c r="F2704" s="207" t="s">
        <v>2440</v>
      </c>
      <c r="G2704" s="352" t="n">
        <v>1</v>
      </c>
      <c r="H2704" s="253" t="n">
        <f aca="false">VLOOKUP(B2704,'CMP-SIN-SD-10-2023'!A:D,4,0)</f>
        <v>10.26</v>
      </c>
      <c r="I2704" s="253" t="s">
        <v>2417</v>
      </c>
      <c r="J2704" s="220" t="n">
        <f aca="false">TRUNC((H2704*G2704),2)</f>
        <v>10.26</v>
      </c>
      <c r="M2704" s="220" t="n">
        <f aca="false">VLOOKUP(B2704,'CMP-SIN-SD-10-2023'!A:D,4,0)</f>
        <v>10.26</v>
      </c>
      <c r="N2704" s="220" t="n">
        <f aca="false">M2704=H2704</f>
        <v>1</v>
      </c>
      <c r="P2704" s="333" t="s">
        <v>2418</v>
      </c>
    </row>
    <row r="2705" customFormat="false" ht="15" hidden="false" customHeight="false" outlineLevel="0" collapsed="false">
      <c r="A2705" s="351" t="n">
        <f aca="false">IF(O2705&lt;&gt;0,O2705,A2704)</f>
        <v>91834</v>
      </c>
      <c r="B2705" s="205" t="n">
        <v>88247</v>
      </c>
      <c r="C2705" s="206" t="s">
        <v>3907</v>
      </c>
      <c r="D2705" s="206" t="s">
        <v>2581</v>
      </c>
      <c r="E2705" s="207" t="s">
        <v>2415</v>
      </c>
      <c r="F2705" s="207" t="s">
        <v>2502</v>
      </c>
      <c r="G2705" s="352" t="n">
        <v>0.091</v>
      </c>
      <c r="H2705" s="253" t="n">
        <f aca="false">VLOOKUP(B2705,'CMP-SIN-SD-10-2023'!A:D,4,0)</f>
        <v>23.14</v>
      </c>
      <c r="I2705" s="253" t="s">
        <v>2417</v>
      </c>
      <c r="J2705" s="220" t="n">
        <f aca="false">TRUNC((H2705*G2705),2)</f>
        <v>2.1</v>
      </c>
      <c r="M2705" s="220" t="n">
        <f aca="false">VLOOKUP(B2705,'CMP-SIN-SD-10-2023'!A:D,4,0)</f>
        <v>23.14</v>
      </c>
      <c r="N2705" s="220" t="n">
        <f aca="false">M2705=H2705</f>
        <v>1</v>
      </c>
      <c r="P2705" s="333" t="s">
        <v>2418</v>
      </c>
    </row>
    <row r="2706" customFormat="false" ht="15" hidden="false" customHeight="false" outlineLevel="0" collapsed="false">
      <c r="A2706" s="351" t="n">
        <f aca="false">IF(O2706&lt;&gt;0,O2706,A2705)</f>
        <v>91834</v>
      </c>
      <c r="B2706" s="205" t="n">
        <v>88264</v>
      </c>
      <c r="C2706" s="206" t="s">
        <v>3907</v>
      </c>
      <c r="D2706" s="206" t="s">
        <v>2582</v>
      </c>
      <c r="E2706" s="207" t="s">
        <v>2415</v>
      </c>
      <c r="F2706" s="207" t="s">
        <v>2502</v>
      </c>
      <c r="G2706" s="352" t="n">
        <v>0.091</v>
      </c>
      <c r="H2706" s="253" t="n">
        <f aca="false">VLOOKUP(B2706,'CMP-SIN-SD-10-2023'!A:D,4,0)</f>
        <v>29.88</v>
      </c>
      <c r="I2706" s="253" t="s">
        <v>2417</v>
      </c>
      <c r="J2706" s="220" t="n">
        <f aca="false">TRUNC((H2706*G2706),2)</f>
        <v>2.71</v>
      </c>
      <c r="M2706" s="220" t="n">
        <f aca="false">VLOOKUP(B2706,'CMP-SIN-SD-10-2023'!A:D,4,0)</f>
        <v>29.88</v>
      </c>
      <c r="N2706" s="220" t="n">
        <f aca="false">M2706=H2706</f>
        <v>1</v>
      </c>
      <c r="P2706" s="333" t="s">
        <v>2418</v>
      </c>
    </row>
    <row r="2707" customFormat="false" ht="30" hidden="false" customHeight="false" outlineLevel="0" collapsed="false">
      <c r="A2707" s="351" t="n">
        <f aca="false">IF(O2707&lt;&gt;0,O2707,A2706)</f>
        <v>91834</v>
      </c>
      <c r="B2707" s="205" t="n">
        <v>2688</v>
      </c>
      <c r="C2707" s="206" t="s">
        <v>3907</v>
      </c>
      <c r="D2707" s="206" t="s">
        <v>3908</v>
      </c>
      <c r="E2707" s="207" t="s">
        <v>2415</v>
      </c>
      <c r="F2707" s="207" t="s">
        <v>2440</v>
      </c>
      <c r="G2707" s="352" t="n">
        <v>1.1</v>
      </c>
      <c r="H2707" s="253" t="n">
        <f aca="false">VLOOKUP(B2707,'INS-SIN-SD-10-2023'!A:D,4,0)</f>
        <v>3.02</v>
      </c>
      <c r="I2707" s="253" t="s">
        <v>2417</v>
      </c>
      <c r="J2707" s="220" t="n">
        <f aca="false">TRUNC((H2707*G2707),2)</f>
        <v>3.32</v>
      </c>
      <c r="M2707" s="220" t="n">
        <f aca="false">VLOOKUP(B2707,'INS-SIN-SD-10-2023'!A:D,4,0)</f>
        <v>3.02</v>
      </c>
      <c r="N2707" s="220" t="n">
        <f aca="false">M2707=H2707</f>
        <v>1</v>
      </c>
      <c r="P2707" s="333" t="s">
        <v>2492</v>
      </c>
    </row>
    <row r="2708" customFormat="false" ht="45" hidden="false" customHeight="false" outlineLevel="0" collapsed="false">
      <c r="A2708" s="353" t="n">
        <v>91836</v>
      </c>
      <c r="B2708" s="354" t="s">
        <v>2411</v>
      </c>
      <c r="C2708" s="355" t="s">
        <v>3909</v>
      </c>
      <c r="D2708" s="355" t="s">
        <v>3910</v>
      </c>
      <c r="E2708" s="356" t="s">
        <v>2440</v>
      </c>
      <c r="F2708" s="356" t="s">
        <v>2415</v>
      </c>
      <c r="G2708" s="357" t="s">
        <v>2416</v>
      </c>
      <c r="H2708" s="358" t="s">
        <v>2417</v>
      </c>
      <c r="I2708" s="350" t="n">
        <f aca="false">SUMIF(A:A,A2708,J:J)</f>
        <v>21.49</v>
      </c>
      <c r="K2708" s="220" t="n">
        <f aca="false">VLOOKUP(A2708,'CMP-SIN-SD-10-2023'!A:D,4,0)</f>
        <v>21.49</v>
      </c>
      <c r="L2708" s="220" t="n">
        <f aca="false">K2708=I2708</f>
        <v>1</v>
      </c>
      <c r="P2708" s="333" t="s">
        <v>2418</v>
      </c>
    </row>
    <row r="2709" customFormat="false" ht="60" hidden="false" customHeight="false" outlineLevel="0" collapsed="false">
      <c r="A2709" s="351" t="n">
        <f aca="false">IF(O2709&lt;&gt;0,O2709,A2708)</f>
        <v>91836</v>
      </c>
      <c r="B2709" s="205" t="n">
        <v>91170</v>
      </c>
      <c r="C2709" s="206" t="s">
        <v>3910</v>
      </c>
      <c r="D2709" s="206" t="s">
        <v>2477</v>
      </c>
      <c r="E2709" s="207" t="s">
        <v>2415</v>
      </c>
      <c r="F2709" s="207" t="s">
        <v>2440</v>
      </c>
      <c r="G2709" s="352" t="n">
        <v>1</v>
      </c>
      <c r="H2709" s="253" t="n">
        <f aca="false">VLOOKUP(B2709,'CMP-SIN-SD-10-2023'!A:D,4,0)</f>
        <v>10.26</v>
      </c>
      <c r="I2709" s="253" t="s">
        <v>2417</v>
      </c>
      <c r="J2709" s="220" t="n">
        <f aca="false">TRUNC((H2709*G2709),2)</f>
        <v>10.26</v>
      </c>
      <c r="M2709" s="220" t="n">
        <f aca="false">VLOOKUP(B2709,'CMP-SIN-SD-10-2023'!A:D,4,0)</f>
        <v>10.26</v>
      </c>
      <c r="N2709" s="220" t="n">
        <f aca="false">M2709=H2709</f>
        <v>1</v>
      </c>
      <c r="P2709" s="333" t="s">
        <v>2418</v>
      </c>
    </row>
    <row r="2710" customFormat="false" ht="15" hidden="false" customHeight="false" outlineLevel="0" collapsed="false">
      <c r="A2710" s="351" t="n">
        <f aca="false">IF(O2710&lt;&gt;0,O2710,A2709)</f>
        <v>91836</v>
      </c>
      <c r="B2710" s="205" t="n">
        <v>88247</v>
      </c>
      <c r="C2710" s="206" t="s">
        <v>3910</v>
      </c>
      <c r="D2710" s="206" t="s">
        <v>2581</v>
      </c>
      <c r="E2710" s="207" t="s">
        <v>2415</v>
      </c>
      <c r="F2710" s="207" t="s">
        <v>2502</v>
      </c>
      <c r="G2710" s="352" t="n">
        <v>0.105</v>
      </c>
      <c r="H2710" s="253" t="n">
        <f aca="false">VLOOKUP(B2710,'CMP-SIN-SD-10-2023'!A:D,4,0)</f>
        <v>23.14</v>
      </c>
      <c r="I2710" s="253" t="s">
        <v>2417</v>
      </c>
      <c r="J2710" s="220" t="n">
        <f aca="false">TRUNC((H2710*G2710),2)</f>
        <v>2.42</v>
      </c>
      <c r="M2710" s="220" t="n">
        <f aca="false">VLOOKUP(B2710,'CMP-SIN-SD-10-2023'!A:D,4,0)</f>
        <v>23.14</v>
      </c>
      <c r="N2710" s="220" t="n">
        <f aca="false">M2710=H2710</f>
        <v>1</v>
      </c>
      <c r="P2710" s="333" t="s">
        <v>2418</v>
      </c>
    </row>
    <row r="2711" customFormat="false" ht="15" hidden="false" customHeight="false" outlineLevel="0" collapsed="false">
      <c r="A2711" s="351" t="n">
        <f aca="false">IF(O2711&lt;&gt;0,O2711,A2710)</f>
        <v>91836</v>
      </c>
      <c r="B2711" s="205" t="n">
        <v>88264</v>
      </c>
      <c r="C2711" s="206" t="s">
        <v>3910</v>
      </c>
      <c r="D2711" s="206" t="s">
        <v>2582</v>
      </c>
      <c r="E2711" s="207" t="s">
        <v>2415</v>
      </c>
      <c r="F2711" s="207" t="s">
        <v>2502</v>
      </c>
      <c r="G2711" s="352" t="n">
        <v>0.105</v>
      </c>
      <c r="H2711" s="253" t="n">
        <f aca="false">VLOOKUP(B2711,'CMP-SIN-SD-10-2023'!A:D,4,0)</f>
        <v>29.88</v>
      </c>
      <c r="I2711" s="253" t="s">
        <v>2417</v>
      </c>
      <c r="J2711" s="220" t="n">
        <f aca="false">TRUNC((H2711*G2711),2)</f>
        <v>3.13</v>
      </c>
      <c r="M2711" s="220" t="n">
        <f aca="false">VLOOKUP(B2711,'CMP-SIN-SD-10-2023'!A:D,4,0)</f>
        <v>29.88</v>
      </c>
      <c r="N2711" s="220" t="n">
        <f aca="false">M2711=H2711</f>
        <v>1</v>
      </c>
      <c r="P2711" s="333" t="s">
        <v>2418</v>
      </c>
    </row>
    <row r="2712" customFormat="false" ht="30" hidden="false" customHeight="false" outlineLevel="0" collapsed="false">
      <c r="A2712" s="351" t="n">
        <f aca="false">IF(O2712&lt;&gt;0,O2712,A2711)</f>
        <v>91836</v>
      </c>
      <c r="B2712" s="205" t="n">
        <v>2690</v>
      </c>
      <c r="C2712" s="206" t="s">
        <v>3910</v>
      </c>
      <c r="D2712" s="206" t="s">
        <v>3911</v>
      </c>
      <c r="E2712" s="207" t="s">
        <v>2415</v>
      </c>
      <c r="F2712" s="207" t="s">
        <v>2440</v>
      </c>
      <c r="G2712" s="352" t="n">
        <v>1.1</v>
      </c>
      <c r="H2712" s="253" t="n">
        <f aca="false">VLOOKUP(B2712,'INS-SIN-SD-10-2023'!A:D,4,0)</f>
        <v>5.17</v>
      </c>
      <c r="I2712" s="253" t="s">
        <v>2417</v>
      </c>
      <c r="J2712" s="220" t="n">
        <f aca="false">TRUNC((H2712*G2712),2)</f>
        <v>5.68</v>
      </c>
      <c r="M2712" s="220" t="n">
        <f aca="false">VLOOKUP(B2712,'INS-SIN-SD-10-2023'!A:D,4,0)</f>
        <v>5.17</v>
      </c>
      <c r="N2712" s="220" t="n">
        <f aca="false">M2712=H2712</f>
        <v>1</v>
      </c>
      <c r="P2712" s="333" t="s">
        <v>2492</v>
      </c>
    </row>
    <row r="2713" customFormat="false" ht="45" hidden="false" customHeight="false" outlineLevel="0" collapsed="false">
      <c r="A2713" s="353" t="n">
        <v>91860</v>
      </c>
      <c r="B2713" s="354" t="s">
        <v>2411</v>
      </c>
      <c r="C2713" s="355" t="s">
        <v>3912</v>
      </c>
      <c r="D2713" s="355" t="s">
        <v>3913</v>
      </c>
      <c r="E2713" s="356" t="s">
        <v>2440</v>
      </c>
      <c r="F2713" s="356" t="s">
        <v>2415</v>
      </c>
      <c r="G2713" s="357" t="s">
        <v>2416</v>
      </c>
      <c r="H2713" s="358" t="s">
        <v>2417</v>
      </c>
      <c r="I2713" s="350" t="n">
        <f aca="false">SUMIF(A:A,A2713,J:J)</f>
        <v>13</v>
      </c>
      <c r="K2713" s="220" t="n">
        <f aca="false">VLOOKUP(A2713,'CMP-SIN-SD-10-2023'!A:D,4,0)</f>
        <v>13</v>
      </c>
      <c r="L2713" s="220" t="n">
        <f aca="false">K2713=I2713</f>
        <v>1</v>
      </c>
      <c r="P2713" s="333" t="s">
        <v>2418</v>
      </c>
    </row>
    <row r="2714" customFormat="false" ht="15" hidden="false" customHeight="false" outlineLevel="0" collapsed="false">
      <c r="A2714" s="351" t="n">
        <f aca="false">IF(O2714&lt;&gt;0,O2714,A2713)</f>
        <v>91860</v>
      </c>
      <c r="B2714" s="205" t="n">
        <v>88247</v>
      </c>
      <c r="C2714" s="206" t="s">
        <v>3913</v>
      </c>
      <c r="D2714" s="206" t="s">
        <v>2581</v>
      </c>
      <c r="E2714" s="207" t="s">
        <v>2415</v>
      </c>
      <c r="F2714" s="207" t="s">
        <v>2502</v>
      </c>
      <c r="G2714" s="352" t="n">
        <v>0.166</v>
      </c>
      <c r="H2714" s="253" t="n">
        <f aca="false">VLOOKUP(B2714,'CMP-SIN-SD-10-2023'!A:D,4,0)</f>
        <v>23.14</v>
      </c>
      <c r="I2714" s="253" t="s">
        <v>2417</v>
      </c>
      <c r="J2714" s="220" t="n">
        <f aca="false">TRUNC((H2714*G2714),2)</f>
        <v>3.84</v>
      </c>
      <c r="M2714" s="220" t="n">
        <f aca="false">VLOOKUP(B2714,'CMP-SIN-SD-10-2023'!A:D,4,0)</f>
        <v>23.14</v>
      </c>
      <c r="N2714" s="220" t="n">
        <f aca="false">M2714=H2714</f>
        <v>1</v>
      </c>
      <c r="P2714" s="333" t="s">
        <v>2418</v>
      </c>
    </row>
    <row r="2715" customFormat="false" ht="15" hidden="false" customHeight="false" outlineLevel="0" collapsed="false">
      <c r="A2715" s="351" t="n">
        <f aca="false">IF(O2715&lt;&gt;0,O2715,A2714)</f>
        <v>91860</v>
      </c>
      <c r="B2715" s="205" t="n">
        <v>88264</v>
      </c>
      <c r="C2715" s="206" t="s">
        <v>3913</v>
      </c>
      <c r="D2715" s="206" t="s">
        <v>2582</v>
      </c>
      <c r="E2715" s="207" t="s">
        <v>2415</v>
      </c>
      <c r="F2715" s="207" t="s">
        <v>2502</v>
      </c>
      <c r="G2715" s="352" t="n">
        <v>0.166</v>
      </c>
      <c r="H2715" s="253" t="n">
        <f aca="false">VLOOKUP(B2715,'CMP-SIN-SD-10-2023'!A:D,4,0)</f>
        <v>29.88</v>
      </c>
      <c r="I2715" s="253" t="s">
        <v>2417</v>
      </c>
      <c r="J2715" s="220" t="n">
        <f aca="false">TRUNC((H2715*G2715),2)</f>
        <v>4.96</v>
      </c>
      <c r="M2715" s="220" t="n">
        <f aca="false">VLOOKUP(B2715,'CMP-SIN-SD-10-2023'!A:D,4,0)</f>
        <v>29.88</v>
      </c>
      <c r="N2715" s="220" t="n">
        <f aca="false">M2715=H2715</f>
        <v>1</v>
      </c>
      <c r="P2715" s="333" t="s">
        <v>2418</v>
      </c>
    </row>
    <row r="2716" customFormat="false" ht="45" hidden="false" customHeight="false" outlineLevel="0" collapsed="false">
      <c r="A2716" s="351" t="n">
        <f aca="false">IF(O2716&lt;&gt;0,O2716,A2715)</f>
        <v>91860</v>
      </c>
      <c r="B2716" s="205" t="n">
        <v>39247</v>
      </c>
      <c r="C2716" s="206" t="s">
        <v>3913</v>
      </c>
      <c r="D2716" s="206" t="s">
        <v>3914</v>
      </c>
      <c r="E2716" s="207" t="s">
        <v>2415</v>
      </c>
      <c r="F2716" s="207" t="s">
        <v>2440</v>
      </c>
      <c r="G2716" s="352" t="n">
        <v>1.017</v>
      </c>
      <c r="H2716" s="253" t="n">
        <f aca="false">VLOOKUP(B2716,'INS-SIN-SD-10-2023'!A:D,4,0)</f>
        <v>4.13</v>
      </c>
      <c r="I2716" s="253" t="s">
        <v>2417</v>
      </c>
      <c r="J2716" s="220" t="n">
        <f aca="false">TRUNC((H2716*G2716),2)</f>
        <v>4.2</v>
      </c>
      <c r="M2716" s="220" t="n">
        <f aca="false">VLOOKUP(B2716,'INS-SIN-SD-10-2023'!A:D,4,0)</f>
        <v>4.13</v>
      </c>
      <c r="N2716" s="220" t="n">
        <f aca="false">M2716=H2716</f>
        <v>1</v>
      </c>
      <c r="P2716" s="333" t="s">
        <v>2492</v>
      </c>
    </row>
    <row r="2717" customFormat="false" ht="45" hidden="false" customHeight="false" outlineLevel="0" collapsed="false">
      <c r="A2717" s="353" t="n">
        <v>97668</v>
      </c>
      <c r="B2717" s="354" t="s">
        <v>2411</v>
      </c>
      <c r="C2717" s="355" t="s">
        <v>3915</v>
      </c>
      <c r="D2717" s="355" t="s">
        <v>3916</v>
      </c>
      <c r="E2717" s="356" t="s">
        <v>2440</v>
      </c>
      <c r="F2717" s="356" t="s">
        <v>2415</v>
      </c>
      <c r="G2717" s="357" t="s">
        <v>2416</v>
      </c>
      <c r="H2717" s="358" t="s">
        <v>2417</v>
      </c>
      <c r="I2717" s="350" t="n">
        <f aca="false">SUMIF(A:A,A2717,J:J)</f>
        <v>12.49</v>
      </c>
      <c r="K2717" s="220" t="n">
        <f aca="false">VLOOKUP(A2717,'CMP-SIN-SD-10-2023'!A:D,4,0)</f>
        <v>12.49</v>
      </c>
      <c r="L2717" s="220" t="n">
        <f aca="false">K2717=I2717</f>
        <v>1</v>
      </c>
      <c r="P2717" s="333" t="s">
        <v>2418</v>
      </c>
    </row>
    <row r="2718" customFormat="false" ht="15" hidden="false" customHeight="false" outlineLevel="0" collapsed="false">
      <c r="A2718" s="351" t="n">
        <f aca="false">IF(O2718&lt;&gt;0,O2718,A2717)</f>
        <v>97668</v>
      </c>
      <c r="B2718" s="205" t="n">
        <v>88247</v>
      </c>
      <c r="C2718" s="206" t="s">
        <v>3916</v>
      </c>
      <c r="D2718" s="206" t="s">
        <v>2581</v>
      </c>
      <c r="E2718" s="207" t="s">
        <v>2415</v>
      </c>
      <c r="F2718" s="207" t="s">
        <v>2502</v>
      </c>
      <c r="G2718" s="352" t="n">
        <v>0.0945</v>
      </c>
      <c r="H2718" s="253" t="n">
        <f aca="false">VLOOKUP(B2718,'CMP-SIN-SD-10-2023'!A:D,4,0)</f>
        <v>23.14</v>
      </c>
      <c r="I2718" s="253" t="s">
        <v>2417</v>
      </c>
      <c r="J2718" s="220" t="n">
        <f aca="false">TRUNC((H2718*G2718),2)</f>
        <v>2.18</v>
      </c>
      <c r="M2718" s="220" t="n">
        <f aca="false">VLOOKUP(B2718,'CMP-SIN-SD-10-2023'!A:D,4,0)</f>
        <v>23.14</v>
      </c>
      <c r="N2718" s="220" t="n">
        <f aca="false">M2718=H2718</f>
        <v>1</v>
      </c>
      <c r="P2718" s="333" t="s">
        <v>2418</v>
      </c>
    </row>
    <row r="2719" customFormat="false" ht="15" hidden="false" customHeight="false" outlineLevel="0" collapsed="false">
      <c r="A2719" s="351" t="n">
        <f aca="false">IF(O2719&lt;&gt;0,O2719,A2718)</f>
        <v>97668</v>
      </c>
      <c r="B2719" s="205" t="n">
        <v>88264</v>
      </c>
      <c r="C2719" s="206" t="s">
        <v>3916</v>
      </c>
      <c r="D2719" s="206" t="s">
        <v>2582</v>
      </c>
      <c r="E2719" s="207" t="s">
        <v>2415</v>
      </c>
      <c r="F2719" s="207" t="s">
        <v>2502</v>
      </c>
      <c r="G2719" s="352" t="n">
        <v>0.0945</v>
      </c>
      <c r="H2719" s="253" t="n">
        <f aca="false">VLOOKUP(B2719,'CMP-SIN-SD-10-2023'!A:D,4,0)</f>
        <v>29.88</v>
      </c>
      <c r="I2719" s="253" t="s">
        <v>2417</v>
      </c>
      <c r="J2719" s="220" t="n">
        <f aca="false">TRUNC((H2719*G2719),2)</f>
        <v>2.82</v>
      </c>
      <c r="M2719" s="220" t="n">
        <f aca="false">VLOOKUP(B2719,'CMP-SIN-SD-10-2023'!A:D,4,0)</f>
        <v>29.88</v>
      </c>
      <c r="N2719" s="220" t="n">
        <f aca="false">M2719=H2719</f>
        <v>1</v>
      </c>
      <c r="P2719" s="333" t="s">
        <v>2418</v>
      </c>
    </row>
    <row r="2720" customFormat="false" ht="45" hidden="false" customHeight="false" outlineLevel="0" collapsed="false">
      <c r="A2720" s="351" t="n">
        <f aca="false">IF(O2720&lt;&gt;0,O2720,A2719)</f>
        <v>97668</v>
      </c>
      <c r="B2720" s="205" t="n">
        <v>2446</v>
      </c>
      <c r="C2720" s="206" t="s">
        <v>3916</v>
      </c>
      <c r="D2720" s="206" t="s">
        <v>3917</v>
      </c>
      <c r="E2720" s="207" t="s">
        <v>2415</v>
      </c>
      <c r="F2720" s="207" t="s">
        <v>2440</v>
      </c>
      <c r="G2720" s="352" t="n">
        <v>1.1</v>
      </c>
      <c r="H2720" s="253" t="n">
        <f aca="false">VLOOKUP(B2720,'INS-SIN-SD-10-2023'!A:D,4,0)</f>
        <v>6.81</v>
      </c>
      <c r="I2720" s="253" t="s">
        <v>2417</v>
      </c>
      <c r="J2720" s="220" t="n">
        <f aca="false">TRUNC((H2720*G2720),2)</f>
        <v>7.49</v>
      </c>
      <c r="M2720" s="220" t="n">
        <f aca="false">VLOOKUP(B2720,'INS-SIN-SD-10-2023'!A:D,4,0)</f>
        <v>6.81</v>
      </c>
      <c r="N2720" s="220" t="n">
        <f aca="false">M2720=H2720</f>
        <v>1</v>
      </c>
      <c r="P2720" s="333" t="s">
        <v>2492</v>
      </c>
    </row>
    <row r="2721" customFormat="false" ht="45" hidden="false" customHeight="false" outlineLevel="0" collapsed="false">
      <c r="A2721" s="353" t="n">
        <v>97669</v>
      </c>
      <c r="B2721" s="354" t="s">
        <v>2411</v>
      </c>
      <c r="C2721" s="355" t="s">
        <v>3918</v>
      </c>
      <c r="D2721" s="355" t="s">
        <v>3916</v>
      </c>
      <c r="E2721" s="356" t="s">
        <v>2440</v>
      </c>
      <c r="F2721" s="356" t="s">
        <v>2415</v>
      </c>
      <c r="G2721" s="357" t="s">
        <v>2416</v>
      </c>
      <c r="H2721" s="358" t="s">
        <v>2417</v>
      </c>
      <c r="I2721" s="350" t="n">
        <f aca="false">SUMIF(A:A,A2721,J:J)</f>
        <v>18.49</v>
      </c>
      <c r="K2721" s="220" t="n">
        <f aca="false">VLOOKUP(A2721,'CMP-SIN-SD-10-2023'!A:D,4,0)</f>
        <v>18.49</v>
      </c>
      <c r="L2721" s="220" t="n">
        <f aca="false">K2721=I2721</f>
        <v>1</v>
      </c>
      <c r="P2721" s="333" t="s">
        <v>2418</v>
      </c>
    </row>
    <row r="2722" customFormat="false" ht="15" hidden="false" customHeight="false" outlineLevel="0" collapsed="false">
      <c r="A2722" s="351" t="n">
        <f aca="false">IF(O2722&lt;&gt;0,O2722,A2721)</f>
        <v>97669</v>
      </c>
      <c r="B2722" s="205" t="n">
        <v>88247</v>
      </c>
      <c r="C2722" s="206" t="s">
        <v>3916</v>
      </c>
      <c r="D2722" s="206" t="s">
        <v>2581</v>
      </c>
      <c r="E2722" s="207" t="s">
        <v>2415</v>
      </c>
      <c r="F2722" s="207" t="s">
        <v>2502</v>
      </c>
      <c r="G2722" s="352" t="n">
        <v>0.1511</v>
      </c>
      <c r="H2722" s="253" t="n">
        <f aca="false">VLOOKUP(B2722,'CMP-SIN-SD-10-2023'!A:D,4,0)</f>
        <v>23.14</v>
      </c>
      <c r="I2722" s="253" t="s">
        <v>2417</v>
      </c>
      <c r="J2722" s="220" t="n">
        <f aca="false">TRUNC((H2722*G2722),2)</f>
        <v>3.49</v>
      </c>
      <c r="M2722" s="220" t="n">
        <f aca="false">VLOOKUP(B2722,'CMP-SIN-SD-10-2023'!A:D,4,0)</f>
        <v>23.14</v>
      </c>
      <c r="N2722" s="220" t="n">
        <f aca="false">M2722=H2722</f>
        <v>1</v>
      </c>
      <c r="P2722" s="333" t="s">
        <v>2418</v>
      </c>
    </row>
    <row r="2723" customFormat="false" ht="15" hidden="false" customHeight="false" outlineLevel="0" collapsed="false">
      <c r="A2723" s="351" t="n">
        <f aca="false">IF(O2723&lt;&gt;0,O2723,A2722)</f>
        <v>97669</v>
      </c>
      <c r="B2723" s="205" t="n">
        <v>88264</v>
      </c>
      <c r="C2723" s="206" t="s">
        <v>3916</v>
      </c>
      <c r="D2723" s="206" t="s">
        <v>2582</v>
      </c>
      <c r="E2723" s="207" t="s">
        <v>2415</v>
      </c>
      <c r="F2723" s="207" t="s">
        <v>2502</v>
      </c>
      <c r="G2723" s="352" t="n">
        <v>0.1511</v>
      </c>
      <c r="H2723" s="253" t="n">
        <f aca="false">VLOOKUP(B2723,'CMP-SIN-SD-10-2023'!A:D,4,0)</f>
        <v>29.88</v>
      </c>
      <c r="I2723" s="253" t="s">
        <v>2417</v>
      </c>
      <c r="J2723" s="220" t="n">
        <f aca="false">TRUNC((H2723*G2723),2)</f>
        <v>4.51</v>
      </c>
      <c r="M2723" s="220" t="n">
        <f aca="false">VLOOKUP(B2723,'CMP-SIN-SD-10-2023'!A:D,4,0)</f>
        <v>29.88</v>
      </c>
      <c r="N2723" s="220" t="n">
        <f aca="false">M2723=H2723</f>
        <v>1</v>
      </c>
      <c r="P2723" s="333" t="s">
        <v>2418</v>
      </c>
    </row>
    <row r="2724" customFormat="false" ht="45" hidden="false" customHeight="false" outlineLevel="0" collapsed="false">
      <c r="A2724" s="351" t="n">
        <f aca="false">IF(O2724&lt;&gt;0,O2724,A2723)</f>
        <v>97669</v>
      </c>
      <c r="B2724" s="205" t="n">
        <v>2442</v>
      </c>
      <c r="C2724" s="206" t="s">
        <v>3916</v>
      </c>
      <c r="D2724" s="206" t="s">
        <v>3919</v>
      </c>
      <c r="E2724" s="207" t="s">
        <v>2415</v>
      </c>
      <c r="F2724" s="207" t="s">
        <v>2440</v>
      </c>
      <c r="G2724" s="352" t="n">
        <v>1.1</v>
      </c>
      <c r="H2724" s="253" t="n">
        <f aca="false">VLOOKUP(B2724,'INS-SIN-SD-10-2023'!A:D,4,0)</f>
        <v>9.54</v>
      </c>
      <c r="I2724" s="253" t="s">
        <v>2417</v>
      </c>
      <c r="J2724" s="220" t="n">
        <f aca="false">TRUNC((H2724*G2724),2)</f>
        <v>10.49</v>
      </c>
      <c r="M2724" s="220" t="n">
        <f aca="false">VLOOKUP(B2724,'INS-SIN-SD-10-2023'!A:D,4,0)</f>
        <v>9.54</v>
      </c>
      <c r="N2724" s="220" t="n">
        <f aca="false">M2724=H2724</f>
        <v>1</v>
      </c>
      <c r="P2724" s="333" t="s">
        <v>2492</v>
      </c>
    </row>
    <row r="2725" customFormat="false" ht="45" hidden="false" customHeight="false" outlineLevel="0" collapsed="false">
      <c r="A2725" s="353" t="n">
        <v>97670</v>
      </c>
      <c r="B2725" s="354" t="s">
        <v>2411</v>
      </c>
      <c r="C2725" s="355" t="s">
        <v>3920</v>
      </c>
      <c r="D2725" s="355" t="s">
        <v>2903</v>
      </c>
      <c r="E2725" s="356" t="s">
        <v>2440</v>
      </c>
      <c r="F2725" s="356" t="s">
        <v>2415</v>
      </c>
      <c r="G2725" s="357" t="s">
        <v>2416</v>
      </c>
      <c r="H2725" s="358" t="s">
        <v>2417</v>
      </c>
      <c r="I2725" s="350" t="n">
        <f aca="false">SUMIF(A:A,A2725,J:J)</f>
        <v>23.73</v>
      </c>
      <c r="K2725" s="220" t="n">
        <f aca="false">VLOOKUP(A2725,'CMP-SIN-SD-10-2023'!A:D,4,0)</f>
        <v>23.73</v>
      </c>
      <c r="L2725" s="220" t="n">
        <f aca="false">K2725=I2725</f>
        <v>1</v>
      </c>
      <c r="P2725" s="333" t="s">
        <v>2418</v>
      </c>
    </row>
    <row r="2726" customFormat="false" ht="15" hidden="false" customHeight="false" outlineLevel="0" collapsed="false">
      <c r="A2726" s="351" t="n">
        <f aca="false">IF(O2726&lt;&gt;0,O2726,A2725)</f>
        <v>97670</v>
      </c>
      <c r="B2726" s="205" t="n">
        <v>88247</v>
      </c>
      <c r="C2726" s="206" t="s">
        <v>2903</v>
      </c>
      <c r="D2726" s="206" t="s">
        <v>2581</v>
      </c>
      <c r="E2726" s="207" t="s">
        <v>2415</v>
      </c>
      <c r="F2726" s="207" t="s">
        <v>2502</v>
      </c>
      <c r="G2726" s="352" t="n">
        <v>0.1721</v>
      </c>
      <c r="H2726" s="253" t="n">
        <f aca="false">VLOOKUP(B2726,'CMP-SIN-SD-10-2023'!A:D,4,0)</f>
        <v>23.14</v>
      </c>
      <c r="I2726" s="253" t="s">
        <v>2417</v>
      </c>
      <c r="J2726" s="220" t="n">
        <f aca="false">TRUNC((H2726*G2726),2)</f>
        <v>3.98</v>
      </c>
      <c r="M2726" s="220" t="n">
        <f aca="false">VLOOKUP(B2726,'CMP-SIN-SD-10-2023'!A:D,4,0)</f>
        <v>23.14</v>
      </c>
      <c r="N2726" s="220" t="n">
        <f aca="false">M2726=H2726</f>
        <v>1</v>
      </c>
      <c r="P2726" s="333" t="s">
        <v>2418</v>
      </c>
    </row>
    <row r="2727" customFormat="false" ht="15" hidden="false" customHeight="false" outlineLevel="0" collapsed="false">
      <c r="A2727" s="351" t="n">
        <f aca="false">IF(O2727&lt;&gt;0,O2727,A2726)</f>
        <v>97670</v>
      </c>
      <c r="B2727" s="205" t="n">
        <v>88264</v>
      </c>
      <c r="C2727" s="206" t="s">
        <v>2903</v>
      </c>
      <c r="D2727" s="206" t="s">
        <v>2582</v>
      </c>
      <c r="E2727" s="207" t="s">
        <v>2415</v>
      </c>
      <c r="F2727" s="207" t="s">
        <v>2502</v>
      </c>
      <c r="G2727" s="352" t="n">
        <v>0.1721</v>
      </c>
      <c r="H2727" s="253" t="n">
        <f aca="false">VLOOKUP(B2727,'CMP-SIN-SD-10-2023'!A:D,4,0)</f>
        <v>29.88</v>
      </c>
      <c r="I2727" s="253" t="s">
        <v>2417</v>
      </c>
      <c r="J2727" s="220" t="n">
        <f aca="false">TRUNC((H2727*G2727),2)</f>
        <v>5.14</v>
      </c>
      <c r="M2727" s="220" t="n">
        <f aca="false">VLOOKUP(B2727,'CMP-SIN-SD-10-2023'!A:D,4,0)</f>
        <v>29.88</v>
      </c>
      <c r="N2727" s="220" t="n">
        <f aca="false">M2727=H2727</f>
        <v>1</v>
      </c>
      <c r="P2727" s="333" t="s">
        <v>2418</v>
      </c>
    </row>
    <row r="2728" customFormat="false" ht="45" hidden="false" customHeight="false" outlineLevel="0" collapsed="false">
      <c r="A2728" s="351" t="n">
        <f aca="false">IF(O2728&lt;&gt;0,O2728,A2727)</f>
        <v>97670</v>
      </c>
      <c r="B2728" s="205" t="n">
        <v>39248</v>
      </c>
      <c r="C2728" s="206" t="s">
        <v>2903</v>
      </c>
      <c r="D2728" s="206" t="s">
        <v>3921</v>
      </c>
      <c r="E2728" s="207" t="s">
        <v>2415</v>
      </c>
      <c r="F2728" s="207" t="s">
        <v>2440</v>
      </c>
      <c r="G2728" s="352" t="n">
        <v>1.1</v>
      </c>
      <c r="H2728" s="253" t="n">
        <f aca="false">VLOOKUP(B2728,'INS-SIN-SD-10-2023'!A:D,4,0)</f>
        <v>13.29</v>
      </c>
      <c r="I2728" s="253" t="s">
        <v>2417</v>
      </c>
      <c r="J2728" s="220" t="n">
        <f aca="false">TRUNC((H2728*G2728),2)</f>
        <v>14.61</v>
      </c>
      <c r="M2728" s="220" t="n">
        <f aca="false">VLOOKUP(B2728,'INS-SIN-SD-10-2023'!A:D,4,0)</f>
        <v>13.29</v>
      </c>
      <c r="N2728" s="220" t="n">
        <f aca="false">M2728=H2728</f>
        <v>1</v>
      </c>
      <c r="P2728" s="333" t="s">
        <v>2492</v>
      </c>
    </row>
    <row r="2729" customFormat="false" ht="45" hidden="false" customHeight="false" outlineLevel="0" collapsed="false">
      <c r="A2729" s="353" t="n">
        <v>91862</v>
      </c>
      <c r="B2729" s="354" t="s">
        <v>2411</v>
      </c>
      <c r="C2729" s="355" t="s">
        <v>2439</v>
      </c>
      <c r="D2729" s="355" t="s">
        <v>2727</v>
      </c>
      <c r="E2729" s="356" t="s">
        <v>2440</v>
      </c>
      <c r="F2729" s="356" t="s">
        <v>2415</v>
      </c>
      <c r="G2729" s="357" t="s">
        <v>2416</v>
      </c>
      <c r="H2729" s="358" t="s">
        <v>2417</v>
      </c>
      <c r="I2729" s="350" t="n">
        <f aca="false">SUMIF(A:A,A2729,J:J)</f>
        <v>10.24</v>
      </c>
      <c r="K2729" s="220" t="n">
        <f aca="false">VLOOKUP(A2729,'CMP-SIN-SD-10-2023'!A:D,4,0)</f>
        <v>10.24</v>
      </c>
      <c r="L2729" s="220" t="n">
        <f aca="false">K2729=I2729</f>
        <v>1</v>
      </c>
      <c r="P2729" s="333" t="s">
        <v>2418</v>
      </c>
    </row>
    <row r="2730" customFormat="false" ht="15" hidden="false" customHeight="false" outlineLevel="0" collapsed="false">
      <c r="A2730" s="351" t="n">
        <f aca="false">IF(O2730&lt;&gt;0,O2730,A2729)</f>
        <v>91862</v>
      </c>
      <c r="B2730" s="205" t="n">
        <v>88247</v>
      </c>
      <c r="C2730" s="206" t="s">
        <v>2727</v>
      </c>
      <c r="D2730" s="206" t="s">
        <v>2581</v>
      </c>
      <c r="E2730" s="207" t="s">
        <v>2415</v>
      </c>
      <c r="F2730" s="207" t="s">
        <v>2502</v>
      </c>
      <c r="G2730" s="352" t="n">
        <v>0.105</v>
      </c>
      <c r="H2730" s="253" t="n">
        <f aca="false">VLOOKUP(B2730,'CMP-SIN-SD-10-2023'!A:D,4,0)</f>
        <v>23.14</v>
      </c>
      <c r="I2730" s="253" t="s">
        <v>2417</v>
      </c>
      <c r="J2730" s="220" t="n">
        <f aca="false">TRUNC((H2730*G2730),2)</f>
        <v>2.42</v>
      </c>
      <c r="M2730" s="220" t="n">
        <f aca="false">VLOOKUP(B2730,'CMP-SIN-SD-10-2023'!A:D,4,0)</f>
        <v>23.14</v>
      </c>
      <c r="N2730" s="220" t="n">
        <f aca="false">M2730=H2730</f>
        <v>1</v>
      </c>
      <c r="P2730" s="333" t="s">
        <v>2418</v>
      </c>
    </row>
    <row r="2731" customFormat="false" ht="15" hidden="false" customHeight="false" outlineLevel="0" collapsed="false">
      <c r="A2731" s="351" t="n">
        <f aca="false">IF(O2731&lt;&gt;0,O2731,A2730)</f>
        <v>91862</v>
      </c>
      <c r="B2731" s="205" t="n">
        <v>88264</v>
      </c>
      <c r="C2731" s="206" t="s">
        <v>2727</v>
      </c>
      <c r="D2731" s="206" t="s">
        <v>2582</v>
      </c>
      <c r="E2731" s="207" t="s">
        <v>2415</v>
      </c>
      <c r="F2731" s="207" t="s">
        <v>2502</v>
      </c>
      <c r="G2731" s="352" t="n">
        <v>0.105</v>
      </c>
      <c r="H2731" s="253" t="n">
        <f aca="false">VLOOKUP(B2731,'CMP-SIN-SD-10-2023'!A:D,4,0)</f>
        <v>29.88</v>
      </c>
      <c r="I2731" s="253" t="s">
        <v>2417</v>
      </c>
      <c r="J2731" s="220" t="n">
        <f aca="false">TRUNC((H2731*G2731),2)</f>
        <v>3.13</v>
      </c>
      <c r="M2731" s="220" t="n">
        <f aca="false">VLOOKUP(B2731,'CMP-SIN-SD-10-2023'!A:D,4,0)</f>
        <v>29.88</v>
      </c>
      <c r="N2731" s="220" t="n">
        <f aca="false">M2731=H2731</f>
        <v>1</v>
      </c>
      <c r="P2731" s="333" t="s">
        <v>2418</v>
      </c>
    </row>
    <row r="2732" customFormat="false" ht="15" hidden="false" customHeight="false" outlineLevel="0" collapsed="false">
      <c r="A2732" s="351" t="n">
        <f aca="false">IF(O2732&lt;&gt;0,O2732,A2731)</f>
        <v>91862</v>
      </c>
      <c r="B2732" s="205" t="n">
        <v>2673</v>
      </c>
      <c r="C2732" s="206" t="s">
        <v>2727</v>
      </c>
      <c r="D2732" s="206" t="s">
        <v>3922</v>
      </c>
      <c r="E2732" s="207" t="s">
        <v>2415</v>
      </c>
      <c r="F2732" s="207" t="s">
        <v>2440</v>
      </c>
      <c r="G2732" s="352" t="n">
        <v>1.017</v>
      </c>
      <c r="H2732" s="253" t="n">
        <f aca="false">VLOOKUP(B2732,'INS-SIN-SD-10-2023'!A:D,4,0)</f>
        <v>4.62</v>
      </c>
      <c r="I2732" s="253" t="s">
        <v>2417</v>
      </c>
      <c r="J2732" s="220" t="n">
        <f aca="false">TRUNC((H2732*G2732),2)</f>
        <v>4.69</v>
      </c>
      <c r="M2732" s="220" t="n">
        <f aca="false">VLOOKUP(B2732,'INS-SIN-SD-10-2023'!A:D,4,0)</f>
        <v>4.62</v>
      </c>
      <c r="N2732" s="220" t="n">
        <f aca="false">M2732=H2732</f>
        <v>1</v>
      </c>
      <c r="P2732" s="333" t="s">
        <v>2492</v>
      </c>
    </row>
    <row r="2733" customFormat="false" ht="45" hidden="false" customHeight="false" outlineLevel="0" collapsed="false">
      <c r="A2733" s="353" t="n">
        <v>95745</v>
      </c>
      <c r="B2733" s="354" t="s">
        <v>2411</v>
      </c>
      <c r="C2733" s="355" t="s">
        <v>3923</v>
      </c>
      <c r="D2733" s="355" t="s">
        <v>3788</v>
      </c>
      <c r="E2733" s="356" t="s">
        <v>2440</v>
      </c>
      <c r="F2733" s="356" t="s">
        <v>2415</v>
      </c>
      <c r="G2733" s="357" t="s">
        <v>2416</v>
      </c>
      <c r="H2733" s="358" t="s">
        <v>2417</v>
      </c>
      <c r="I2733" s="350" t="n">
        <f aca="false">SUMIF(A:A,A2733,J:J)</f>
        <v>28.1</v>
      </c>
      <c r="K2733" s="220" t="e">
        <f aca="false">VLOOKUP(A2733,'CMP-SIN-SD-10-2023'!A:D,4,0)</f>
        <v>#N/A</v>
      </c>
      <c r="L2733" s="220" t="e">
        <f aca="false">K2733=I2733</f>
        <v>#N/A</v>
      </c>
      <c r="P2733" s="333" t="s">
        <v>2418</v>
      </c>
    </row>
    <row r="2734" customFormat="false" ht="45" hidden="false" customHeight="false" outlineLevel="0" collapsed="false">
      <c r="A2734" s="351" t="n">
        <f aca="false">IF(O2734&lt;&gt;0,O2734,A2733)</f>
        <v>95745</v>
      </c>
      <c r="B2734" s="205" t="n">
        <v>95753</v>
      </c>
      <c r="C2734" s="206" t="s">
        <v>3788</v>
      </c>
      <c r="D2734" s="206" t="s">
        <v>3924</v>
      </c>
      <c r="E2734" s="207" t="s">
        <v>2415</v>
      </c>
      <c r="F2734" s="207" t="s">
        <v>2430</v>
      </c>
      <c r="G2734" s="352" t="n">
        <v>0.3333</v>
      </c>
      <c r="H2734" s="253" t="n">
        <v>7.01</v>
      </c>
      <c r="I2734" s="253" t="s">
        <v>2417</v>
      </c>
      <c r="J2734" s="220" t="n">
        <f aca="false">TRUNC((H2734*G2734),2)</f>
        <v>2.33</v>
      </c>
      <c r="M2734" s="220" t="e">
        <f aca="false">VLOOKUP(B2734,'INS-SIN-SD-10-2023'!A:D,4,0)</f>
        <v>#N/A</v>
      </c>
      <c r="N2734" s="220" t="e">
        <f aca="false">M2734=H2734</f>
        <v>#N/A</v>
      </c>
      <c r="P2734" s="333" t="s">
        <v>2418</v>
      </c>
    </row>
    <row r="2735" customFormat="false" ht="60" hidden="false" customHeight="false" outlineLevel="0" collapsed="false">
      <c r="A2735" s="351" t="n">
        <f aca="false">IF(O2735&lt;&gt;0,O2735,A2734)</f>
        <v>95745</v>
      </c>
      <c r="B2735" s="205" t="n">
        <v>91170</v>
      </c>
      <c r="C2735" s="206" t="s">
        <v>3788</v>
      </c>
      <c r="D2735" s="206" t="s">
        <v>2477</v>
      </c>
      <c r="E2735" s="207" t="s">
        <v>2415</v>
      </c>
      <c r="F2735" s="207" t="s">
        <v>2440</v>
      </c>
      <c r="G2735" s="352" t="n">
        <v>1</v>
      </c>
      <c r="H2735" s="253" t="n">
        <f aca="false">VLOOKUP(B2735,'CMP-SIN-SD-10-2023'!A:D,4,0)</f>
        <v>10.26</v>
      </c>
      <c r="I2735" s="253" t="s">
        <v>2417</v>
      </c>
      <c r="J2735" s="220" t="n">
        <f aca="false">TRUNC((H2735*G2735),2)</f>
        <v>10.26</v>
      </c>
      <c r="M2735" s="220" t="n">
        <f aca="false">VLOOKUP(B2735,'CMP-SIN-SD-10-2023'!A:D,4,0)</f>
        <v>10.26</v>
      </c>
      <c r="N2735" s="220" t="n">
        <f aca="false">M2735=H2735</f>
        <v>1</v>
      </c>
      <c r="P2735" s="333" t="s">
        <v>2418</v>
      </c>
    </row>
    <row r="2736" customFormat="false" ht="15" hidden="false" customHeight="false" outlineLevel="0" collapsed="false">
      <c r="A2736" s="351" t="n">
        <f aca="false">IF(O2736&lt;&gt;0,O2736,A2735)</f>
        <v>95745</v>
      </c>
      <c r="B2736" s="205" t="n">
        <v>88247</v>
      </c>
      <c r="C2736" s="206" t="s">
        <v>3788</v>
      </c>
      <c r="D2736" s="206" t="s">
        <v>2581</v>
      </c>
      <c r="E2736" s="207" t="s">
        <v>2415</v>
      </c>
      <c r="F2736" s="207" t="s">
        <v>2502</v>
      </c>
      <c r="G2736" s="352" t="n">
        <v>0.0824</v>
      </c>
      <c r="H2736" s="253" t="n">
        <f aca="false">VLOOKUP(B2736,'CMP-SIN-SD-10-2023'!A:D,4,0)</f>
        <v>23.14</v>
      </c>
      <c r="I2736" s="253" t="s">
        <v>2417</v>
      </c>
      <c r="J2736" s="220" t="n">
        <f aca="false">TRUNC((H2736*G2736),2)</f>
        <v>1.9</v>
      </c>
      <c r="M2736" s="220" t="n">
        <f aca="false">VLOOKUP(B2736,'CMP-SIN-SD-10-2023'!A:D,4,0)</f>
        <v>23.14</v>
      </c>
      <c r="N2736" s="220" t="n">
        <f aca="false">M2736=H2736</f>
        <v>1</v>
      </c>
      <c r="P2736" s="333" t="s">
        <v>2418</v>
      </c>
    </row>
    <row r="2737" customFormat="false" ht="15" hidden="false" customHeight="false" outlineLevel="0" collapsed="false">
      <c r="A2737" s="351" t="n">
        <f aca="false">IF(O2737&lt;&gt;0,O2737,A2736)</f>
        <v>95745</v>
      </c>
      <c r="B2737" s="205" t="n">
        <v>88264</v>
      </c>
      <c r="C2737" s="206" t="s">
        <v>3788</v>
      </c>
      <c r="D2737" s="206" t="s">
        <v>2582</v>
      </c>
      <c r="E2737" s="207" t="s">
        <v>2415</v>
      </c>
      <c r="F2737" s="207" t="s">
        <v>2502</v>
      </c>
      <c r="G2737" s="352" t="n">
        <v>0.0824</v>
      </c>
      <c r="H2737" s="253" t="n">
        <f aca="false">VLOOKUP(B2737,'CMP-SIN-SD-10-2023'!A:D,4,0)</f>
        <v>29.88</v>
      </c>
      <c r="I2737" s="253" t="s">
        <v>2417</v>
      </c>
      <c r="J2737" s="220" t="n">
        <f aca="false">TRUNC((H2737*G2737),2)</f>
        <v>2.46</v>
      </c>
      <c r="M2737" s="220" t="n">
        <f aca="false">VLOOKUP(B2737,'CMP-SIN-SD-10-2023'!A:D,4,0)</f>
        <v>29.88</v>
      </c>
      <c r="N2737" s="220" t="n">
        <f aca="false">M2737=H2737</f>
        <v>1</v>
      </c>
      <c r="P2737" s="333" t="s">
        <v>2418</v>
      </c>
    </row>
    <row r="2738" customFormat="false" ht="30" hidden="false" customHeight="false" outlineLevel="0" collapsed="false">
      <c r="A2738" s="351" t="n">
        <f aca="false">IF(O2738&lt;&gt;0,O2738,A2737)</f>
        <v>95745</v>
      </c>
      <c r="B2738" s="205" t="n">
        <v>21128</v>
      </c>
      <c r="C2738" s="206" t="s">
        <v>3788</v>
      </c>
      <c r="D2738" s="206" t="s">
        <v>3925</v>
      </c>
      <c r="E2738" s="207" t="s">
        <v>2415</v>
      </c>
      <c r="F2738" s="207" t="s">
        <v>2440</v>
      </c>
      <c r="G2738" s="352" t="n">
        <v>1.05</v>
      </c>
      <c r="H2738" s="253" t="n">
        <f aca="false">VLOOKUP(B2738,'INS-SIN-SD-10-2023'!A:D,4,0)</f>
        <v>10.62</v>
      </c>
      <c r="I2738" s="253" t="s">
        <v>2417</v>
      </c>
      <c r="J2738" s="220" t="n">
        <f aca="false">TRUNC((H2738*G2738),2)</f>
        <v>11.15</v>
      </c>
      <c r="M2738" s="220" t="n">
        <f aca="false">VLOOKUP(B2738,'INS-SIN-SD-10-2023'!A:D,4,0)</f>
        <v>10.62</v>
      </c>
      <c r="N2738" s="220" t="n">
        <f aca="false">M2738=H2738</f>
        <v>1</v>
      </c>
      <c r="P2738" s="333" t="s">
        <v>2492</v>
      </c>
    </row>
    <row r="2739" customFormat="false" ht="45" hidden="false" customHeight="false" outlineLevel="0" collapsed="false">
      <c r="A2739" s="353" t="n">
        <v>95746</v>
      </c>
      <c r="B2739" s="354" t="s">
        <v>2411</v>
      </c>
      <c r="C2739" s="355" t="s">
        <v>3926</v>
      </c>
      <c r="D2739" s="355" t="s">
        <v>2857</v>
      </c>
      <c r="E2739" s="356" t="s">
        <v>2440</v>
      </c>
      <c r="F2739" s="356" t="s">
        <v>2415</v>
      </c>
      <c r="G2739" s="357" t="s">
        <v>2416</v>
      </c>
      <c r="H2739" s="358" t="s">
        <v>2417</v>
      </c>
      <c r="I2739" s="350" t="n">
        <f aca="false">SUMIF(A:A,A2739,J:J)</f>
        <v>33.09</v>
      </c>
      <c r="K2739" s="220" t="e">
        <f aca="false">VLOOKUP(A2739,'CMP-SIN-SD-10-2023'!A:D,4,0)</f>
        <v>#N/A</v>
      </c>
      <c r="L2739" s="220" t="e">
        <f aca="false">K2739=I2739</f>
        <v>#N/A</v>
      </c>
      <c r="P2739" s="333" t="s">
        <v>2418</v>
      </c>
    </row>
    <row r="2740" customFormat="false" ht="45" hidden="false" customHeight="false" outlineLevel="0" collapsed="false">
      <c r="A2740" s="351" t="n">
        <f aca="false">IF(O2740&lt;&gt;0,O2740,A2739)</f>
        <v>95746</v>
      </c>
      <c r="B2740" s="205" t="n">
        <v>95754</v>
      </c>
      <c r="C2740" s="206" t="s">
        <v>2857</v>
      </c>
      <c r="D2740" s="206" t="s">
        <v>3927</v>
      </c>
      <c r="E2740" s="207" t="s">
        <v>2415</v>
      </c>
      <c r="F2740" s="207" t="s">
        <v>2430</v>
      </c>
      <c r="G2740" s="352" t="n">
        <v>0.3333</v>
      </c>
      <c r="H2740" s="253" t="n">
        <v>8.76</v>
      </c>
      <c r="I2740" s="253" t="s">
        <v>2417</v>
      </c>
      <c r="J2740" s="220" t="n">
        <f aca="false">TRUNC((H2740*G2740),2)</f>
        <v>2.91</v>
      </c>
      <c r="M2740" s="220" t="e">
        <f aca="false">VLOOKUP(B2740,'INS-SIN-SD-10-2023'!A:D,4,0)</f>
        <v>#N/A</v>
      </c>
      <c r="N2740" s="220" t="e">
        <f aca="false">M2740=H2740</f>
        <v>#N/A</v>
      </c>
      <c r="P2740" s="333" t="s">
        <v>2418</v>
      </c>
    </row>
    <row r="2741" customFormat="false" ht="60" hidden="false" customHeight="false" outlineLevel="0" collapsed="false">
      <c r="A2741" s="351" t="n">
        <f aca="false">IF(O2741&lt;&gt;0,O2741,A2740)</f>
        <v>95746</v>
      </c>
      <c r="B2741" s="205" t="n">
        <v>91170</v>
      </c>
      <c r="C2741" s="206" t="s">
        <v>2857</v>
      </c>
      <c r="D2741" s="206" t="s">
        <v>2477</v>
      </c>
      <c r="E2741" s="207" t="s">
        <v>2415</v>
      </c>
      <c r="F2741" s="207" t="s">
        <v>2440</v>
      </c>
      <c r="G2741" s="352" t="n">
        <v>1</v>
      </c>
      <c r="H2741" s="253" t="n">
        <f aca="false">VLOOKUP(B2741,'CMP-SIN-SD-10-2023'!A:D,4,0)</f>
        <v>10.26</v>
      </c>
      <c r="I2741" s="253" t="s">
        <v>2417</v>
      </c>
      <c r="J2741" s="220" t="n">
        <f aca="false">TRUNC((H2741*G2741),2)</f>
        <v>10.26</v>
      </c>
      <c r="M2741" s="220" t="n">
        <f aca="false">VLOOKUP(B2741,'CMP-SIN-SD-10-2023'!A:D,4,0)</f>
        <v>10.26</v>
      </c>
      <c r="N2741" s="220" t="n">
        <f aca="false">M2741=H2741</f>
        <v>1</v>
      </c>
      <c r="P2741" s="333" t="s">
        <v>2418</v>
      </c>
    </row>
    <row r="2742" customFormat="false" ht="15" hidden="false" customHeight="false" outlineLevel="0" collapsed="false">
      <c r="A2742" s="351" t="n">
        <f aca="false">IF(O2742&lt;&gt;0,O2742,A2741)</f>
        <v>95746</v>
      </c>
      <c r="B2742" s="205" t="n">
        <v>88247</v>
      </c>
      <c r="C2742" s="206" t="s">
        <v>2857</v>
      </c>
      <c r="D2742" s="206" t="s">
        <v>2581</v>
      </c>
      <c r="E2742" s="207" t="s">
        <v>2415</v>
      </c>
      <c r="F2742" s="207" t="s">
        <v>2502</v>
      </c>
      <c r="G2742" s="352" t="n">
        <v>0.1044</v>
      </c>
      <c r="H2742" s="253" t="n">
        <f aca="false">VLOOKUP(B2742,'CMP-SIN-SD-10-2023'!A:D,4,0)</f>
        <v>23.14</v>
      </c>
      <c r="I2742" s="253" t="s">
        <v>2417</v>
      </c>
      <c r="J2742" s="220" t="n">
        <f aca="false">TRUNC((H2742*G2742),2)</f>
        <v>2.41</v>
      </c>
      <c r="M2742" s="220" t="n">
        <f aca="false">VLOOKUP(B2742,'CMP-SIN-SD-10-2023'!A:D,4,0)</f>
        <v>23.14</v>
      </c>
      <c r="N2742" s="220" t="n">
        <f aca="false">M2742=H2742</f>
        <v>1</v>
      </c>
      <c r="P2742" s="333" t="s">
        <v>2418</v>
      </c>
    </row>
    <row r="2743" customFormat="false" ht="15" hidden="false" customHeight="false" outlineLevel="0" collapsed="false">
      <c r="A2743" s="351" t="n">
        <f aca="false">IF(O2743&lt;&gt;0,O2743,A2742)</f>
        <v>95746</v>
      </c>
      <c r="B2743" s="205" t="n">
        <v>88264</v>
      </c>
      <c r="C2743" s="206" t="s">
        <v>2857</v>
      </c>
      <c r="D2743" s="206" t="s">
        <v>2582</v>
      </c>
      <c r="E2743" s="207" t="s">
        <v>2415</v>
      </c>
      <c r="F2743" s="207" t="s">
        <v>2502</v>
      </c>
      <c r="G2743" s="352" t="n">
        <v>0.1044</v>
      </c>
      <c r="H2743" s="253" t="n">
        <f aca="false">VLOOKUP(B2743,'CMP-SIN-SD-10-2023'!A:D,4,0)</f>
        <v>29.88</v>
      </c>
      <c r="I2743" s="253" t="s">
        <v>2417</v>
      </c>
      <c r="J2743" s="220" t="n">
        <f aca="false">TRUNC((H2743*G2743),2)</f>
        <v>3.11</v>
      </c>
      <c r="M2743" s="220" t="n">
        <f aca="false">VLOOKUP(B2743,'CMP-SIN-SD-10-2023'!A:D,4,0)</f>
        <v>29.88</v>
      </c>
      <c r="N2743" s="220" t="n">
        <f aca="false">M2743=H2743</f>
        <v>1</v>
      </c>
      <c r="P2743" s="333" t="s">
        <v>2418</v>
      </c>
    </row>
    <row r="2744" customFormat="false" ht="30" hidden="false" customHeight="false" outlineLevel="0" collapsed="false">
      <c r="A2744" s="351" t="n">
        <f aca="false">IF(O2744&lt;&gt;0,O2744,A2743)</f>
        <v>95746</v>
      </c>
      <c r="B2744" s="205" t="n">
        <v>21136</v>
      </c>
      <c r="C2744" s="206" t="s">
        <v>2857</v>
      </c>
      <c r="D2744" s="206" t="s">
        <v>3928</v>
      </c>
      <c r="E2744" s="207" t="s">
        <v>2415</v>
      </c>
      <c r="F2744" s="207" t="s">
        <v>2440</v>
      </c>
      <c r="G2744" s="352" t="n">
        <v>1.05</v>
      </c>
      <c r="H2744" s="253" t="n">
        <f aca="false">VLOOKUP(B2744,'INS-SIN-SD-10-2023'!A:D,4,0)</f>
        <v>13.72</v>
      </c>
      <c r="I2744" s="253" t="s">
        <v>2417</v>
      </c>
      <c r="J2744" s="220" t="n">
        <f aca="false">TRUNC((H2744*G2744),2)</f>
        <v>14.4</v>
      </c>
      <c r="M2744" s="220" t="n">
        <f aca="false">VLOOKUP(B2744,'INS-SIN-SD-10-2023'!A:D,4,0)</f>
        <v>13.72</v>
      </c>
      <c r="N2744" s="220" t="n">
        <f aca="false">M2744=H2744</f>
        <v>1</v>
      </c>
      <c r="P2744" s="333" t="s">
        <v>2492</v>
      </c>
    </row>
    <row r="2745" customFormat="false" ht="15" hidden="false" customHeight="false" outlineLevel="0" collapsed="false">
      <c r="A2745" s="353" t="s">
        <v>276</v>
      </c>
      <c r="B2745" s="354" t="s">
        <v>2411</v>
      </c>
      <c r="C2745" s="355" t="s">
        <v>3929</v>
      </c>
      <c r="D2745" s="355" t="s">
        <v>3040</v>
      </c>
      <c r="E2745" s="356" t="s">
        <v>2430</v>
      </c>
      <c r="F2745" s="356" t="s">
        <v>2415</v>
      </c>
      <c r="G2745" s="357" t="s">
        <v>2416</v>
      </c>
      <c r="H2745" s="358" t="s">
        <v>2417</v>
      </c>
      <c r="I2745" s="350" t="n">
        <f aca="false">SUMIF(A:A,A2745,J:J)</f>
        <v>5.84</v>
      </c>
      <c r="K2745" s="220" t="e">
        <f aca="false">VLOOKUP(A2745,'CMP-SIN-SD-10-2023'!A:D,4,0)</f>
        <v>#N/A</v>
      </c>
      <c r="L2745" s="220" t="e">
        <f aca="false">K2745=I2745</f>
        <v>#N/A</v>
      </c>
      <c r="P2745" s="333" t="s">
        <v>2418</v>
      </c>
    </row>
    <row r="2746" customFormat="false" ht="30" hidden="false" customHeight="false" outlineLevel="0" collapsed="false">
      <c r="A2746" s="351" t="str">
        <f aca="false">IF(O2746&lt;&gt;0,O2746,A2745)</f>
        <v>08441/ORSE</v>
      </c>
      <c r="B2746" s="205" t="n">
        <v>88267</v>
      </c>
      <c r="C2746" s="206" t="s">
        <v>2629</v>
      </c>
      <c r="D2746" s="206" t="s">
        <v>2927</v>
      </c>
      <c r="E2746" s="207" t="s">
        <v>2415</v>
      </c>
      <c r="F2746" s="207" t="s">
        <v>2502</v>
      </c>
      <c r="G2746" s="352" t="n">
        <v>0.1</v>
      </c>
      <c r="H2746" s="253" t="n">
        <f aca="false">VLOOKUP(B2746,'CMP-SIN-SD-10-2023'!A:D,4,0)</f>
        <v>28.78</v>
      </c>
      <c r="I2746" s="253" t="s">
        <v>2417</v>
      </c>
      <c r="J2746" s="220" t="n">
        <f aca="false">TRUNC((H2746*G2746),2)</f>
        <v>2.87</v>
      </c>
      <c r="M2746" s="220" t="n">
        <f aca="false">VLOOKUP(B2746,'CMP-SIN-SD-10-2023'!A:D,4,0)</f>
        <v>28.78</v>
      </c>
      <c r="N2746" s="220" t="n">
        <f aca="false">M2746=H2746</f>
        <v>1</v>
      </c>
      <c r="P2746" s="333" t="s">
        <v>2418</v>
      </c>
    </row>
    <row r="2747" customFormat="false" ht="15" hidden="false" customHeight="false" outlineLevel="0" collapsed="false">
      <c r="A2747" s="351" t="str">
        <f aca="false">IF(O2747&lt;&gt;0,O2747,A2746)</f>
        <v>08441/ORSE</v>
      </c>
      <c r="B2747" s="205" t="n">
        <v>88316</v>
      </c>
      <c r="C2747" s="206" t="s">
        <v>2629</v>
      </c>
      <c r="D2747" s="206" t="s">
        <v>2512</v>
      </c>
      <c r="E2747" s="207" t="s">
        <v>2415</v>
      </c>
      <c r="F2747" s="207" t="s">
        <v>2502</v>
      </c>
      <c r="G2747" s="352" t="n">
        <v>0.1</v>
      </c>
      <c r="H2747" s="253" t="n">
        <f aca="false">VLOOKUP(B2747,'CMP-SIN-SD-10-2023'!A:D,4,0)</f>
        <v>21.91</v>
      </c>
      <c r="I2747" s="253" t="s">
        <v>2417</v>
      </c>
      <c r="J2747" s="220" t="n">
        <f aca="false">TRUNC((H2747*G2747),2)</f>
        <v>2.19</v>
      </c>
      <c r="M2747" s="220" t="n">
        <f aca="false">VLOOKUP(B2747,'CMP-SIN-SD-10-2023'!A:D,4,0)</f>
        <v>21.91</v>
      </c>
      <c r="N2747" s="220" t="n">
        <f aca="false">M2747=H2747</f>
        <v>1</v>
      </c>
      <c r="P2747" s="333" t="s">
        <v>2418</v>
      </c>
    </row>
    <row r="2748" customFormat="false" ht="15" hidden="false" customHeight="false" outlineLevel="0" collapsed="false">
      <c r="A2748" s="351" t="str">
        <f aca="false">IF(O2748&lt;&gt;0,O2748,A2747)</f>
        <v>08441/ORSE</v>
      </c>
      <c r="B2748" s="205" t="s">
        <v>3930</v>
      </c>
      <c r="C2748" s="206" t="s">
        <v>2629</v>
      </c>
      <c r="D2748" s="206" t="s">
        <v>3931</v>
      </c>
      <c r="E2748" s="207" t="s">
        <v>2415</v>
      </c>
      <c r="F2748" s="207" t="s">
        <v>2430</v>
      </c>
      <c r="G2748" s="352" t="n">
        <v>1</v>
      </c>
      <c r="H2748" s="253" t="n">
        <v>0.78</v>
      </c>
      <c r="I2748" s="253" t="s">
        <v>2417</v>
      </c>
      <c r="J2748" s="220" t="n">
        <f aca="false">TRUNC((H2748*G2748),2)</f>
        <v>0.78</v>
      </c>
      <c r="M2748" s="220" t="e">
        <f aca="false">VLOOKUP(B2748,'INS-SIN-SD-10-2023'!A:D,4,0)</f>
        <v>#N/A</v>
      </c>
      <c r="N2748" s="220" t="e">
        <f aca="false">M2748=H2748</f>
        <v>#N/A</v>
      </c>
      <c r="P2748" s="333" t="s">
        <v>2614</v>
      </c>
    </row>
    <row r="2749" customFormat="false" ht="15" hidden="false" customHeight="false" outlineLevel="0" collapsed="false">
      <c r="A2749" s="353" t="s">
        <v>681</v>
      </c>
      <c r="B2749" s="354" t="s">
        <v>2411</v>
      </c>
      <c r="C2749" s="355" t="s">
        <v>3932</v>
      </c>
      <c r="D2749" s="355" t="s">
        <v>3040</v>
      </c>
      <c r="E2749" s="356" t="s">
        <v>2430</v>
      </c>
      <c r="F2749" s="356" t="s">
        <v>2415</v>
      </c>
      <c r="G2749" s="357" t="s">
        <v>2416</v>
      </c>
      <c r="H2749" s="358" t="s">
        <v>2417</v>
      </c>
      <c r="I2749" s="350" t="n">
        <f aca="false">SUMIF(A:A,A2749,J:J)</f>
        <v>0.9</v>
      </c>
      <c r="K2749" s="220" t="e">
        <f aca="false">VLOOKUP(A2749,'CMP-SIN-SD-10-2023'!A:D,4,0)</f>
        <v>#N/A</v>
      </c>
      <c r="L2749" s="220" t="e">
        <f aca="false">K2749=I2749</f>
        <v>#N/A</v>
      </c>
      <c r="P2749" s="333" t="s">
        <v>2418</v>
      </c>
    </row>
    <row r="2750" customFormat="false" ht="15" hidden="false" customHeight="false" outlineLevel="0" collapsed="false">
      <c r="A2750" s="351" t="str">
        <f aca="false">IF(O2750&lt;&gt;0,O2750,A2749)</f>
        <v>04178/ORSE</v>
      </c>
      <c r="B2750" s="205" t="s">
        <v>3933</v>
      </c>
      <c r="C2750" s="206" t="s">
        <v>2629</v>
      </c>
      <c r="D2750" s="206" t="s">
        <v>3934</v>
      </c>
      <c r="E2750" s="207" t="s">
        <v>2415</v>
      </c>
      <c r="F2750" s="207" t="s">
        <v>2430</v>
      </c>
      <c r="G2750" s="352" t="n">
        <v>1</v>
      </c>
      <c r="H2750" s="253" t="n">
        <v>0.9</v>
      </c>
      <c r="I2750" s="253" t="s">
        <v>2417</v>
      </c>
      <c r="J2750" s="220" t="n">
        <f aca="false">TRUNC((H2750*G2750),2)</f>
        <v>0.9</v>
      </c>
      <c r="M2750" s="220" t="e">
        <f aca="false">VLOOKUP(B2750,'INS-SIN-SD-10-2023'!A:D,4,0)</f>
        <v>#N/A</v>
      </c>
      <c r="N2750" s="220" t="e">
        <f aca="false">M2750=H2750</f>
        <v>#N/A</v>
      </c>
      <c r="P2750" s="333" t="s">
        <v>2614</v>
      </c>
    </row>
    <row r="2751" customFormat="false" ht="45" hidden="false" customHeight="false" outlineLevel="0" collapsed="false">
      <c r="A2751" s="353" t="n">
        <v>91926</v>
      </c>
      <c r="B2751" s="354" t="s">
        <v>2411</v>
      </c>
      <c r="C2751" s="355" t="s">
        <v>2444</v>
      </c>
      <c r="D2751" s="355" t="s">
        <v>3440</v>
      </c>
      <c r="E2751" s="356" t="s">
        <v>2440</v>
      </c>
      <c r="F2751" s="356" t="s">
        <v>2415</v>
      </c>
      <c r="G2751" s="357" t="s">
        <v>2416</v>
      </c>
      <c r="H2751" s="358" t="s">
        <v>2417</v>
      </c>
      <c r="I2751" s="350" t="n">
        <f aca="false">SUMIF(A:A,A2751,J:J)</f>
        <v>4.57</v>
      </c>
      <c r="K2751" s="220" t="n">
        <f aca="false">VLOOKUP(A2751,'CMP-SIN-SD-10-2023'!A:D,4,0)</f>
        <v>4.57</v>
      </c>
      <c r="L2751" s="220" t="n">
        <f aca="false">K2751=I2751</f>
        <v>1</v>
      </c>
      <c r="P2751" s="333" t="s">
        <v>2418</v>
      </c>
    </row>
    <row r="2752" customFormat="false" ht="15" hidden="false" customHeight="false" outlineLevel="0" collapsed="false">
      <c r="A2752" s="351" t="n">
        <f aca="false">IF(O2752&lt;&gt;0,O2752,A2751)</f>
        <v>91926</v>
      </c>
      <c r="B2752" s="205" t="n">
        <v>88247</v>
      </c>
      <c r="C2752" s="206" t="s">
        <v>3440</v>
      </c>
      <c r="D2752" s="206" t="s">
        <v>2581</v>
      </c>
      <c r="E2752" s="207" t="s">
        <v>2415</v>
      </c>
      <c r="F2752" s="207" t="s">
        <v>2502</v>
      </c>
      <c r="G2752" s="352" t="n">
        <v>0.029</v>
      </c>
      <c r="H2752" s="253" t="n">
        <f aca="false">VLOOKUP(B2752,'CMP-SIN-SD-10-2023'!A:D,4,0)</f>
        <v>23.14</v>
      </c>
      <c r="I2752" s="253" t="s">
        <v>2417</v>
      </c>
      <c r="J2752" s="220" t="n">
        <f aca="false">TRUNC((H2752*G2752),2)</f>
        <v>0.67</v>
      </c>
      <c r="M2752" s="220" t="n">
        <f aca="false">VLOOKUP(B2752,'CMP-SIN-SD-10-2023'!A:D,4,0)</f>
        <v>23.14</v>
      </c>
      <c r="N2752" s="220" t="n">
        <f aca="false">M2752=H2752</f>
        <v>1</v>
      </c>
      <c r="P2752" s="333" t="s">
        <v>2418</v>
      </c>
    </row>
    <row r="2753" customFormat="false" ht="15" hidden="false" customHeight="false" outlineLevel="0" collapsed="false">
      <c r="A2753" s="351" t="n">
        <f aca="false">IF(O2753&lt;&gt;0,O2753,A2752)</f>
        <v>91926</v>
      </c>
      <c r="B2753" s="205" t="n">
        <v>88264</v>
      </c>
      <c r="C2753" s="206" t="s">
        <v>3440</v>
      </c>
      <c r="D2753" s="206" t="s">
        <v>2582</v>
      </c>
      <c r="E2753" s="207" t="s">
        <v>2415</v>
      </c>
      <c r="F2753" s="207" t="s">
        <v>2502</v>
      </c>
      <c r="G2753" s="352" t="n">
        <v>0.029</v>
      </c>
      <c r="H2753" s="253" t="n">
        <f aca="false">VLOOKUP(B2753,'CMP-SIN-SD-10-2023'!A:D,4,0)</f>
        <v>29.88</v>
      </c>
      <c r="I2753" s="253" t="s">
        <v>2417</v>
      </c>
      <c r="J2753" s="220" t="n">
        <f aca="false">TRUNC((H2753*G2753),2)</f>
        <v>0.86</v>
      </c>
      <c r="M2753" s="220" t="n">
        <f aca="false">VLOOKUP(B2753,'CMP-SIN-SD-10-2023'!A:D,4,0)</f>
        <v>29.88</v>
      </c>
      <c r="N2753" s="220" t="n">
        <f aca="false">M2753=H2753</f>
        <v>1</v>
      </c>
      <c r="P2753" s="333" t="s">
        <v>2418</v>
      </c>
    </row>
    <row r="2754" customFormat="false" ht="45" hidden="false" customHeight="false" outlineLevel="0" collapsed="false">
      <c r="A2754" s="351" t="n">
        <f aca="false">IF(O2754&lt;&gt;0,O2754,A2753)</f>
        <v>91926</v>
      </c>
      <c r="B2754" s="205" t="n">
        <v>1014</v>
      </c>
      <c r="C2754" s="206" t="s">
        <v>3440</v>
      </c>
      <c r="D2754" s="206" t="s">
        <v>3935</v>
      </c>
      <c r="E2754" s="207" t="s">
        <v>2415</v>
      </c>
      <c r="F2754" s="207" t="s">
        <v>2440</v>
      </c>
      <c r="G2754" s="352" t="n">
        <v>1.2434</v>
      </c>
      <c r="H2754" s="253" t="n">
        <f aca="false">VLOOKUP(B2754,'INS-SIN-SD-10-2023'!A:D,4,0)</f>
        <v>2.42</v>
      </c>
      <c r="I2754" s="253" t="s">
        <v>2417</v>
      </c>
      <c r="J2754" s="220" t="n">
        <f aca="false">TRUNC((H2754*G2754),2)</f>
        <v>3</v>
      </c>
      <c r="M2754" s="220" t="n">
        <f aca="false">VLOOKUP(B2754,'INS-SIN-SD-10-2023'!A:D,4,0)</f>
        <v>2.42</v>
      </c>
      <c r="N2754" s="220" t="n">
        <f aca="false">M2754=H2754</f>
        <v>1</v>
      </c>
      <c r="P2754" s="333" t="s">
        <v>2492</v>
      </c>
    </row>
    <row r="2755" customFormat="false" ht="30" hidden="false" customHeight="false" outlineLevel="0" collapsed="false">
      <c r="A2755" s="351" t="n">
        <f aca="false">IF(O2755&lt;&gt;0,O2755,A2754)</f>
        <v>91926</v>
      </c>
      <c r="B2755" s="205" t="n">
        <v>21127</v>
      </c>
      <c r="C2755" s="206" t="s">
        <v>3440</v>
      </c>
      <c r="D2755" s="206" t="s">
        <v>3936</v>
      </c>
      <c r="E2755" s="207" t="s">
        <v>2415</v>
      </c>
      <c r="F2755" s="207" t="s">
        <v>2430</v>
      </c>
      <c r="G2755" s="352" t="n">
        <v>0.0094</v>
      </c>
      <c r="H2755" s="253" t="n">
        <f aca="false">VLOOKUP(B2755,'INS-SIN-SD-10-2023'!A:D,4,0)</f>
        <v>4.72</v>
      </c>
      <c r="I2755" s="253" t="s">
        <v>2417</v>
      </c>
      <c r="J2755" s="220" t="n">
        <f aca="false">TRUNC((H2755*G2755),2)</f>
        <v>0.04</v>
      </c>
      <c r="M2755" s="220" t="n">
        <f aca="false">VLOOKUP(B2755,'INS-SIN-SD-10-2023'!A:D,4,0)</f>
        <v>4.72</v>
      </c>
      <c r="N2755" s="220" t="n">
        <f aca="false">M2755=H2755</f>
        <v>1</v>
      </c>
      <c r="P2755" s="333" t="s">
        <v>2492</v>
      </c>
    </row>
    <row r="2756" customFormat="false" ht="45" hidden="false" customHeight="false" outlineLevel="0" collapsed="false">
      <c r="A2756" s="353" t="n">
        <v>91928</v>
      </c>
      <c r="B2756" s="354" t="s">
        <v>2411</v>
      </c>
      <c r="C2756" s="355" t="s">
        <v>2445</v>
      </c>
      <c r="D2756" s="355" t="s">
        <v>3199</v>
      </c>
      <c r="E2756" s="356" t="s">
        <v>2440</v>
      </c>
      <c r="F2756" s="356" t="s">
        <v>2415</v>
      </c>
      <c r="G2756" s="357" t="s">
        <v>2416</v>
      </c>
      <c r="H2756" s="358" t="s">
        <v>2417</v>
      </c>
      <c r="I2756" s="350" t="n">
        <f aca="false">SUMIF(A:A,A2756,J:J)</f>
        <v>7.08</v>
      </c>
      <c r="K2756" s="220" t="n">
        <f aca="false">VLOOKUP(A2756,'CMP-SIN-SD-10-2023'!A:D,4,0)</f>
        <v>7.08</v>
      </c>
      <c r="L2756" s="220" t="n">
        <f aca="false">K2756=I2756</f>
        <v>1</v>
      </c>
      <c r="P2756" s="333" t="s">
        <v>2418</v>
      </c>
    </row>
    <row r="2757" customFormat="false" ht="15" hidden="false" customHeight="false" outlineLevel="0" collapsed="false">
      <c r="A2757" s="351" t="n">
        <f aca="false">IF(O2757&lt;&gt;0,O2757,A2756)</f>
        <v>91928</v>
      </c>
      <c r="B2757" s="205" t="n">
        <v>88247</v>
      </c>
      <c r="C2757" s="206" t="s">
        <v>3199</v>
      </c>
      <c r="D2757" s="206" t="s">
        <v>2581</v>
      </c>
      <c r="E2757" s="207" t="s">
        <v>2415</v>
      </c>
      <c r="F2757" s="207" t="s">
        <v>2502</v>
      </c>
      <c r="G2757" s="352" t="n">
        <v>0.039</v>
      </c>
      <c r="H2757" s="253" t="n">
        <f aca="false">VLOOKUP(B2757,'CMP-SIN-SD-10-2023'!A:D,4,0)</f>
        <v>23.14</v>
      </c>
      <c r="I2757" s="253" t="s">
        <v>2417</v>
      </c>
      <c r="J2757" s="220" t="n">
        <f aca="false">TRUNC((H2757*G2757),2)</f>
        <v>0.9</v>
      </c>
      <c r="M2757" s="220" t="n">
        <f aca="false">VLOOKUP(B2757,'CMP-SIN-SD-10-2023'!A:D,4,0)</f>
        <v>23.14</v>
      </c>
      <c r="N2757" s="220" t="n">
        <f aca="false">M2757=H2757</f>
        <v>1</v>
      </c>
      <c r="P2757" s="333" t="s">
        <v>2418</v>
      </c>
    </row>
    <row r="2758" customFormat="false" ht="15" hidden="false" customHeight="false" outlineLevel="0" collapsed="false">
      <c r="A2758" s="351" t="n">
        <f aca="false">IF(O2758&lt;&gt;0,O2758,A2757)</f>
        <v>91928</v>
      </c>
      <c r="B2758" s="205" t="n">
        <v>88264</v>
      </c>
      <c r="C2758" s="206" t="s">
        <v>3199</v>
      </c>
      <c r="D2758" s="206" t="s">
        <v>2582</v>
      </c>
      <c r="E2758" s="207" t="s">
        <v>2415</v>
      </c>
      <c r="F2758" s="207" t="s">
        <v>2502</v>
      </c>
      <c r="G2758" s="352" t="n">
        <v>0.039</v>
      </c>
      <c r="H2758" s="253" t="n">
        <f aca="false">VLOOKUP(B2758,'CMP-SIN-SD-10-2023'!A:D,4,0)</f>
        <v>29.88</v>
      </c>
      <c r="I2758" s="253" t="s">
        <v>2417</v>
      </c>
      <c r="J2758" s="220" t="n">
        <f aca="false">TRUNC((H2758*G2758),2)</f>
        <v>1.16</v>
      </c>
      <c r="M2758" s="220" t="n">
        <f aca="false">VLOOKUP(B2758,'CMP-SIN-SD-10-2023'!A:D,4,0)</f>
        <v>29.88</v>
      </c>
      <c r="N2758" s="220" t="n">
        <f aca="false">M2758=H2758</f>
        <v>1</v>
      </c>
      <c r="P2758" s="333" t="s">
        <v>2418</v>
      </c>
    </row>
    <row r="2759" customFormat="false" ht="45" hidden="false" customHeight="false" outlineLevel="0" collapsed="false">
      <c r="A2759" s="351" t="n">
        <f aca="false">IF(O2759&lt;&gt;0,O2759,A2758)</f>
        <v>91928</v>
      </c>
      <c r="B2759" s="205" t="n">
        <v>981</v>
      </c>
      <c r="C2759" s="206" t="s">
        <v>3199</v>
      </c>
      <c r="D2759" s="206" t="s">
        <v>3937</v>
      </c>
      <c r="E2759" s="207" t="s">
        <v>2415</v>
      </c>
      <c r="F2759" s="207" t="s">
        <v>2440</v>
      </c>
      <c r="G2759" s="352" t="n">
        <v>1.2434</v>
      </c>
      <c r="H2759" s="253" t="n">
        <f aca="false">VLOOKUP(B2759,'INS-SIN-SD-10-2023'!A:D,4,0)</f>
        <v>4.01</v>
      </c>
      <c r="I2759" s="253" t="s">
        <v>2417</v>
      </c>
      <c r="J2759" s="220" t="n">
        <f aca="false">TRUNC((H2759*G2759),2)</f>
        <v>4.98</v>
      </c>
      <c r="M2759" s="220" t="n">
        <f aca="false">VLOOKUP(B2759,'INS-SIN-SD-10-2023'!A:D,4,0)</f>
        <v>4.01</v>
      </c>
      <c r="N2759" s="220" t="n">
        <f aca="false">M2759=H2759</f>
        <v>1</v>
      </c>
      <c r="P2759" s="333" t="s">
        <v>2492</v>
      </c>
    </row>
    <row r="2760" customFormat="false" ht="30" hidden="false" customHeight="false" outlineLevel="0" collapsed="false">
      <c r="A2760" s="351" t="n">
        <f aca="false">IF(O2760&lt;&gt;0,O2760,A2759)</f>
        <v>91928</v>
      </c>
      <c r="B2760" s="205" t="n">
        <v>21127</v>
      </c>
      <c r="C2760" s="206" t="s">
        <v>3199</v>
      </c>
      <c r="D2760" s="206" t="s">
        <v>3936</v>
      </c>
      <c r="E2760" s="207" t="s">
        <v>2415</v>
      </c>
      <c r="F2760" s="207" t="s">
        <v>2430</v>
      </c>
      <c r="G2760" s="352" t="n">
        <v>0.0094</v>
      </c>
      <c r="H2760" s="253" t="n">
        <f aca="false">VLOOKUP(B2760,'INS-SIN-SD-10-2023'!A:D,4,0)</f>
        <v>4.72</v>
      </c>
      <c r="I2760" s="253" t="s">
        <v>2417</v>
      </c>
      <c r="J2760" s="220" t="n">
        <f aca="false">TRUNC((H2760*G2760),2)</f>
        <v>0.04</v>
      </c>
      <c r="M2760" s="220" t="n">
        <f aca="false">VLOOKUP(B2760,'INS-SIN-SD-10-2023'!A:D,4,0)</f>
        <v>4.72</v>
      </c>
      <c r="N2760" s="220" t="n">
        <f aca="false">M2760=H2760</f>
        <v>1</v>
      </c>
      <c r="P2760" s="333" t="s">
        <v>2492</v>
      </c>
    </row>
    <row r="2761" customFormat="false" ht="45" hidden="false" customHeight="false" outlineLevel="0" collapsed="false">
      <c r="A2761" s="353" t="n">
        <v>91930</v>
      </c>
      <c r="B2761" s="354" t="s">
        <v>2411</v>
      </c>
      <c r="C2761" s="355" t="s">
        <v>3938</v>
      </c>
      <c r="D2761" s="355" t="s">
        <v>3199</v>
      </c>
      <c r="E2761" s="356" t="s">
        <v>2440</v>
      </c>
      <c r="F2761" s="356" t="s">
        <v>2415</v>
      </c>
      <c r="G2761" s="357" t="s">
        <v>2416</v>
      </c>
      <c r="H2761" s="358" t="s">
        <v>2417</v>
      </c>
      <c r="I2761" s="350" t="n">
        <f aca="false">SUMIF(A:A,A2761,J:J)</f>
        <v>9.9</v>
      </c>
      <c r="K2761" s="220" t="n">
        <f aca="false">VLOOKUP(A2761,'CMP-SIN-SD-10-2023'!A:D,4,0)</f>
        <v>9.9</v>
      </c>
      <c r="L2761" s="220" t="n">
        <f aca="false">K2761=I2761</f>
        <v>1</v>
      </c>
      <c r="P2761" s="333" t="s">
        <v>2418</v>
      </c>
    </row>
    <row r="2762" customFormat="false" ht="15" hidden="false" customHeight="false" outlineLevel="0" collapsed="false">
      <c r="A2762" s="351" t="n">
        <f aca="false">IF(O2762&lt;&gt;0,O2762,A2761)</f>
        <v>91930</v>
      </c>
      <c r="B2762" s="205" t="n">
        <v>88247</v>
      </c>
      <c r="C2762" s="206" t="s">
        <v>3199</v>
      </c>
      <c r="D2762" s="206" t="s">
        <v>2581</v>
      </c>
      <c r="E2762" s="207" t="s">
        <v>2415</v>
      </c>
      <c r="F2762" s="207" t="s">
        <v>2502</v>
      </c>
      <c r="G2762" s="352" t="n">
        <v>0.051</v>
      </c>
      <c r="H2762" s="253" t="n">
        <f aca="false">VLOOKUP(B2762,'CMP-SIN-SD-10-2023'!A:D,4,0)</f>
        <v>23.14</v>
      </c>
      <c r="I2762" s="253" t="s">
        <v>2417</v>
      </c>
      <c r="J2762" s="220" t="n">
        <f aca="false">TRUNC((H2762*G2762),2)</f>
        <v>1.18</v>
      </c>
      <c r="M2762" s="220" t="n">
        <f aca="false">VLOOKUP(B2762,'CMP-SIN-SD-10-2023'!A:D,4,0)</f>
        <v>23.14</v>
      </c>
      <c r="N2762" s="220" t="n">
        <f aca="false">M2762=H2762</f>
        <v>1</v>
      </c>
      <c r="P2762" s="333" t="s">
        <v>2418</v>
      </c>
    </row>
    <row r="2763" customFormat="false" ht="15" hidden="false" customHeight="false" outlineLevel="0" collapsed="false">
      <c r="A2763" s="351" t="n">
        <f aca="false">IF(O2763&lt;&gt;0,O2763,A2762)</f>
        <v>91930</v>
      </c>
      <c r="B2763" s="205" t="n">
        <v>88264</v>
      </c>
      <c r="C2763" s="206" t="s">
        <v>3199</v>
      </c>
      <c r="D2763" s="206" t="s">
        <v>2582</v>
      </c>
      <c r="E2763" s="207" t="s">
        <v>2415</v>
      </c>
      <c r="F2763" s="207" t="s">
        <v>2502</v>
      </c>
      <c r="G2763" s="352" t="n">
        <v>0.051</v>
      </c>
      <c r="H2763" s="253" t="n">
        <f aca="false">VLOOKUP(B2763,'CMP-SIN-SD-10-2023'!A:D,4,0)</f>
        <v>29.88</v>
      </c>
      <c r="I2763" s="253" t="s">
        <v>2417</v>
      </c>
      <c r="J2763" s="220" t="n">
        <f aca="false">TRUNC((H2763*G2763),2)</f>
        <v>1.52</v>
      </c>
      <c r="M2763" s="220" t="n">
        <f aca="false">VLOOKUP(B2763,'CMP-SIN-SD-10-2023'!A:D,4,0)</f>
        <v>29.88</v>
      </c>
      <c r="N2763" s="220" t="n">
        <f aca="false">M2763=H2763</f>
        <v>1</v>
      </c>
      <c r="P2763" s="333" t="s">
        <v>2418</v>
      </c>
    </row>
    <row r="2764" customFormat="false" ht="45" hidden="false" customHeight="false" outlineLevel="0" collapsed="false">
      <c r="A2764" s="351" t="n">
        <f aca="false">IF(O2764&lt;&gt;0,O2764,A2763)</f>
        <v>91930</v>
      </c>
      <c r="B2764" s="205" t="n">
        <v>982</v>
      </c>
      <c r="C2764" s="206" t="s">
        <v>3199</v>
      </c>
      <c r="D2764" s="206" t="s">
        <v>3939</v>
      </c>
      <c r="E2764" s="207" t="s">
        <v>2415</v>
      </c>
      <c r="F2764" s="207" t="s">
        <v>2440</v>
      </c>
      <c r="G2764" s="352" t="n">
        <v>1.2434</v>
      </c>
      <c r="H2764" s="253" t="n">
        <f aca="false">VLOOKUP(B2764,'INS-SIN-SD-10-2023'!A:D,4,0)</f>
        <v>5.76</v>
      </c>
      <c r="I2764" s="253" t="s">
        <v>2417</v>
      </c>
      <c r="J2764" s="220" t="n">
        <f aca="false">TRUNC((H2764*G2764),2)</f>
        <v>7.16</v>
      </c>
      <c r="M2764" s="220" t="n">
        <f aca="false">VLOOKUP(B2764,'INS-SIN-SD-10-2023'!A:D,4,0)</f>
        <v>5.76</v>
      </c>
      <c r="N2764" s="220" t="n">
        <f aca="false">M2764=H2764</f>
        <v>1</v>
      </c>
      <c r="P2764" s="333" t="s">
        <v>2492</v>
      </c>
    </row>
    <row r="2765" customFormat="false" ht="30" hidden="false" customHeight="false" outlineLevel="0" collapsed="false">
      <c r="A2765" s="351" t="n">
        <f aca="false">IF(O2765&lt;&gt;0,O2765,A2764)</f>
        <v>91930</v>
      </c>
      <c r="B2765" s="205" t="n">
        <v>21127</v>
      </c>
      <c r="C2765" s="206" t="s">
        <v>3199</v>
      </c>
      <c r="D2765" s="206" t="s">
        <v>3936</v>
      </c>
      <c r="E2765" s="207" t="s">
        <v>2415</v>
      </c>
      <c r="F2765" s="207" t="s">
        <v>2430</v>
      </c>
      <c r="G2765" s="352" t="n">
        <v>0.0094</v>
      </c>
      <c r="H2765" s="253" t="n">
        <f aca="false">VLOOKUP(B2765,'INS-SIN-SD-10-2023'!A:D,4,0)</f>
        <v>4.72</v>
      </c>
      <c r="I2765" s="253" t="s">
        <v>2417</v>
      </c>
      <c r="J2765" s="220" t="n">
        <f aca="false">TRUNC((H2765*G2765),2)</f>
        <v>0.04</v>
      </c>
      <c r="M2765" s="220" t="n">
        <f aca="false">VLOOKUP(B2765,'INS-SIN-SD-10-2023'!A:D,4,0)</f>
        <v>4.72</v>
      </c>
      <c r="N2765" s="220" t="n">
        <f aca="false">M2765=H2765</f>
        <v>1</v>
      </c>
      <c r="P2765" s="333" t="s">
        <v>2492</v>
      </c>
    </row>
    <row r="2766" customFormat="false" ht="45" hidden="false" customHeight="false" outlineLevel="0" collapsed="false">
      <c r="A2766" s="353" t="n">
        <v>91931</v>
      </c>
      <c r="B2766" s="354" t="s">
        <v>2411</v>
      </c>
      <c r="C2766" s="355" t="s">
        <v>3940</v>
      </c>
      <c r="D2766" s="355" t="s">
        <v>3941</v>
      </c>
      <c r="E2766" s="356" t="s">
        <v>2440</v>
      </c>
      <c r="F2766" s="356" t="s">
        <v>2415</v>
      </c>
      <c r="G2766" s="357" t="s">
        <v>2416</v>
      </c>
      <c r="H2766" s="358" t="s">
        <v>2417</v>
      </c>
      <c r="I2766" s="350" t="n">
        <f aca="false">SUMIF(A:A,A2766,J:J)</f>
        <v>10.71</v>
      </c>
      <c r="K2766" s="220" t="n">
        <f aca="false">VLOOKUP(A2766,'CMP-SIN-SD-10-2023'!A:D,4,0)</f>
        <v>10.71</v>
      </c>
      <c r="L2766" s="220" t="n">
        <f aca="false">K2766=I2766</f>
        <v>1</v>
      </c>
      <c r="P2766" s="333" t="s">
        <v>2418</v>
      </c>
    </row>
    <row r="2767" customFormat="false" ht="15" hidden="false" customHeight="false" outlineLevel="0" collapsed="false">
      <c r="A2767" s="351" t="n">
        <f aca="false">IF(O2767&lt;&gt;0,O2767,A2766)</f>
        <v>91931</v>
      </c>
      <c r="B2767" s="205" t="n">
        <v>88247</v>
      </c>
      <c r="C2767" s="206" t="s">
        <v>3941</v>
      </c>
      <c r="D2767" s="206" t="s">
        <v>2581</v>
      </c>
      <c r="E2767" s="207" t="s">
        <v>2415</v>
      </c>
      <c r="F2767" s="207" t="s">
        <v>2502</v>
      </c>
      <c r="G2767" s="352" t="n">
        <v>0.051</v>
      </c>
      <c r="H2767" s="253" t="n">
        <f aca="false">VLOOKUP(B2767,'CMP-SIN-SD-10-2023'!A:D,4,0)</f>
        <v>23.14</v>
      </c>
      <c r="I2767" s="253" t="s">
        <v>2417</v>
      </c>
      <c r="J2767" s="220" t="n">
        <f aca="false">TRUNC((H2767*G2767),2)</f>
        <v>1.18</v>
      </c>
      <c r="M2767" s="220" t="n">
        <f aca="false">VLOOKUP(B2767,'CMP-SIN-SD-10-2023'!A:D,4,0)</f>
        <v>23.14</v>
      </c>
      <c r="N2767" s="220" t="n">
        <f aca="false">M2767=H2767</f>
        <v>1</v>
      </c>
      <c r="P2767" s="333" t="s">
        <v>2418</v>
      </c>
    </row>
    <row r="2768" customFormat="false" ht="15" hidden="false" customHeight="false" outlineLevel="0" collapsed="false">
      <c r="A2768" s="351" t="n">
        <f aca="false">IF(O2768&lt;&gt;0,O2768,A2767)</f>
        <v>91931</v>
      </c>
      <c r="B2768" s="205" t="n">
        <v>88264</v>
      </c>
      <c r="C2768" s="206" t="s">
        <v>3941</v>
      </c>
      <c r="D2768" s="206" t="s">
        <v>2582</v>
      </c>
      <c r="E2768" s="207" t="s">
        <v>2415</v>
      </c>
      <c r="F2768" s="207" t="s">
        <v>2502</v>
      </c>
      <c r="G2768" s="352" t="n">
        <v>0.051</v>
      </c>
      <c r="H2768" s="253" t="n">
        <f aca="false">VLOOKUP(B2768,'CMP-SIN-SD-10-2023'!A:D,4,0)</f>
        <v>29.88</v>
      </c>
      <c r="I2768" s="253" t="s">
        <v>2417</v>
      </c>
      <c r="J2768" s="220" t="n">
        <f aca="false">TRUNC((H2768*G2768),2)</f>
        <v>1.52</v>
      </c>
      <c r="M2768" s="220" t="n">
        <f aca="false">VLOOKUP(B2768,'CMP-SIN-SD-10-2023'!A:D,4,0)</f>
        <v>29.88</v>
      </c>
      <c r="N2768" s="220" t="n">
        <f aca="false">M2768=H2768</f>
        <v>1</v>
      </c>
      <c r="P2768" s="333" t="s">
        <v>2418</v>
      </c>
    </row>
    <row r="2769" customFormat="false" ht="45" hidden="false" customHeight="false" outlineLevel="0" collapsed="false">
      <c r="A2769" s="351" t="n">
        <f aca="false">IF(O2769&lt;&gt;0,O2769,A2768)</f>
        <v>91931</v>
      </c>
      <c r="B2769" s="205" t="n">
        <v>994</v>
      </c>
      <c r="C2769" s="206" t="s">
        <v>3941</v>
      </c>
      <c r="D2769" s="206" t="s">
        <v>3942</v>
      </c>
      <c r="E2769" s="207" t="s">
        <v>2415</v>
      </c>
      <c r="F2769" s="207" t="s">
        <v>2440</v>
      </c>
      <c r="G2769" s="352" t="n">
        <v>1.2434</v>
      </c>
      <c r="H2769" s="253" t="n">
        <f aca="false">VLOOKUP(B2769,'INS-SIN-SD-10-2023'!A:D,4,0)</f>
        <v>6.41</v>
      </c>
      <c r="I2769" s="253" t="s">
        <v>2417</v>
      </c>
      <c r="J2769" s="220" t="n">
        <f aca="false">TRUNC((H2769*G2769),2)</f>
        <v>7.97</v>
      </c>
      <c r="M2769" s="220" t="n">
        <f aca="false">VLOOKUP(B2769,'INS-SIN-SD-10-2023'!A:D,4,0)</f>
        <v>6.41</v>
      </c>
      <c r="N2769" s="220" t="n">
        <f aca="false">M2769=H2769</f>
        <v>1</v>
      </c>
      <c r="P2769" s="333" t="s">
        <v>2492</v>
      </c>
    </row>
    <row r="2770" customFormat="false" ht="30" hidden="false" customHeight="false" outlineLevel="0" collapsed="false">
      <c r="A2770" s="351" t="n">
        <f aca="false">IF(O2770&lt;&gt;0,O2770,A2769)</f>
        <v>91931</v>
      </c>
      <c r="B2770" s="205" t="n">
        <v>21127</v>
      </c>
      <c r="C2770" s="206" t="s">
        <v>3941</v>
      </c>
      <c r="D2770" s="206" t="s">
        <v>3936</v>
      </c>
      <c r="E2770" s="207" t="s">
        <v>2415</v>
      </c>
      <c r="F2770" s="207" t="s">
        <v>2430</v>
      </c>
      <c r="G2770" s="352" t="n">
        <v>0.0094</v>
      </c>
      <c r="H2770" s="253" t="n">
        <f aca="false">VLOOKUP(B2770,'INS-SIN-SD-10-2023'!A:D,4,0)</f>
        <v>4.72</v>
      </c>
      <c r="I2770" s="253" t="s">
        <v>2417</v>
      </c>
      <c r="J2770" s="220" t="n">
        <f aca="false">TRUNC((H2770*G2770),2)</f>
        <v>0.04</v>
      </c>
      <c r="M2770" s="220" t="n">
        <f aca="false">VLOOKUP(B2770,'INS-SIN-SD-10-2023'!A:D,4,0)</f>
        <v>4.72</v>
      </c>
      <c r="N2770" s="220" t="n">
        <f aca="false">M2770=H2770</f>
        <v>1</v>
      </c>
      <c r="P2770" s="333" t="s">
        <v>2492</v>
      </c>
    </row>
    <row r="2771" customFormat="false" ht="45" hidden="false" customHeight="false" outlineLevel="0" collapsed="false">
      <c r="A2771" s="353" t="n">
        <v>91935</v>
      </c>
      <c r="B2771" s="354" t="s">
        <v>2411</v>
      </c>
      <c r="C2771" s="355" t="s">
        <v>3943</v>
      </c>
      <c r="D2771" s="355" t="s">
        <v>3440</v>
      </c>
      <c r="E2771" s="356" t="s">
        <v>2440</v>
      </c>
      <c r="F2771" s="356" t="s">
        <v>2415</v>
      </c>
      <c r="G2771" s="357" t="s">
        <v>2416</v>
      </c>
      <c r="H2771" s="358" t="s">
        <v>2417</v>
      </c>
      <c r="I2771" s="350" t="n">
        <f aca="false">SUMIF(A:A,A2771,J:J)</f>
        <v>26.87</v>
      </c>
      <c r="K2771" s="220" t="n">
        <f aca="false">VLOOKUP(A2771,'CMP-SIN-SD-10-2023'!A:D,4,0)</f>
        <v>26.87</v>
      </c>
      <c r="L2771" s="220" t="n">
        <f aca="false">K2771=I2771</f>
        <v>1</v>
      </c>
      <c r="P2771" s="333" t="s">
        <v>2418</v>
      </c>
    </row>
    <row r="2772" customFormat="false" ht="15" hidden="false" customHeight="false" outlineLevel="0" collapsed="false">
      <c r="A2772" s="351" t="n">
        <f aca="false">IF(O2772&lt;&gt;0,O2772,A2771)</f>
        <v>91935</v>
      </c>
      <c r="B2772" s="205" t="n">
        <v>88247</v>
      </c>
      <c r="C2772" s="206" t="s">
        <v>3440</v>
      </c>
      <c r="D2772" s="206" t="s">
        <v>2581</v>
      </c>
      <c r="E2772" s="207" t="s">
        <v>2415</v>
      </c>
      <c r="F2772" s="207" t="s">
        <v>2502</v>
      </c>
      <c r="G2772" s="352" t="n">
        <v>0.114</v>
      </c>
      <c r="H2772" s="253" t="n">
        <f aca="false">VLOOKUP(B2772,'CMP-SIN-SD-10-2023'!A:D,4,0)</f>
        <v>23.14</v>
      </c>
      <c r="I2772" s="253" t="s">
        <v>2417</v>
      </c>
      <c r="J2772" s="220" t="n">
        <f aca="false">TRUNC((H2772*G2772),2)</f>
        <v>2.63</v>
      </c>
      <c r="M2772" s="220" t="n">
        <f aca="false">VLOOKUP(B2772,'CMP-SIN-SD-10-2023'!A:D,4,0)</f>
        <v>23.14</v>
      </c>
      <c r="N2772" s="220" t="n">
        <f aca="false">M2772=H2772</f>
        <v>1</v>
      </c>
      <c r="P2772" s="333" t="s">
        <v>2418</v>
      </c>
    </row>
    <row r="2773" customFormat="false" ht="15" hidden="false" customHeight="false" outlineLevel="0" collapsed="false">
      <c r="A2773" s="351" t="n">
        <f aca="false">IF(O2773&lt;&gt;0,O2773,A2772)</f>
        <v>91935</v>
      </c>
      <c r="B2773" s="205" t="n">
        <v>88264</v>
      </c>
      <c r="C2773" s="206" t="s">
        <v>3440</v>
      </c>
      <c r="D2773" s="206" t="s">
        <v>2582</v>
      </c>
      <c r="E2773" s="207" t="s">
        <v>2415</v>
      </c>
      <c r="F2773" s="207" t="s">
        <v>2502</v>
      </c>
      <c r="G2773" s="352" t="n">
        <v>0.114</v>
      </c>
      <c r="H2773" s="253" t="n">
        <f aca="false">VLOOKUP(B2773,'CMP-SIN-SD-10-2023'!A:D,4,0)</f>
        <v>29.88</v>
      </c>
      <c r="I2773" s="253" t="s">
        <v>2417</v>
      </c>
      <c r="J2773" s="220" t="n">
        <f aca="false">TRUNC((H2773*G2773),2)</f>
        <v>3.4</v>
      </c>
      <c r="M2773" s="220" t="n">
        <f aca="false">VLOOKUP(B2773,'CMP-SIN-SD-10-2023'!A:D,4,0)</f>
        <v>29.88</v>
      </c>
      <c r="N2773" s="220" t="n">
        <f aca="false">M2773=H2773</f>
        <v>1</v>
      </c>
      <c r="P2773" s="333" t="s">
        <v>2418</v>
      </c>
    </row>
    <row r="2774" customFormat="false" ht="45" hidden="false" customHeight="false" outlineLevel="0" collapsed="false">
      <c r="A2774" s="351" t="n">
        <f aca="false">IF(O2774&lt;&gt;0,O2774,A2773)</f>
        <v>91935</v>
      </c>
      <c r="B2774" s="205" t="n">
        <v>995</v>
      </c>
      <c r="C2774" s="206" t="s">
        <v>3440</v>
      </c>
      <c r="D2774" s="206" t="s">
        <v>3944</v>
      </c>
      <c r="E2774" s="207" t="s">
        <v>2415</v>
      </c>
      <c r="F2774" s="207" t="s">
        <v>2440</v>
      </c>
      <c r="G2774" s="352" t="n">
        <v>1.2434</v>
      </c>
      <c r="H2774" s="253" t="n">
        <f aca="false">VLOOKUP(B2774,'INS-SIN-SD-10-2023'!A:D,4,0)</f>
        <v>16.73</v>
      </c>
      <c r="I2774" s="253" t="s">
        <v>2417</v>
      </c>
      <c r="J2774" s="220" t="n">
        <f aca="false">TRUNC((H2774*G2774),2)</f>
        <v>20.8</v>
      </c>
      <c r="M2774" s="220" t="n">
        <f aca="false">VLOOKUP(B2774,'INS-SIN-SD-10-2023'!A:D,4,0)</f>
        <v>16.73</v>
      </c>
      <c r="N2774" s="220" t="n">
        <f aca="false">M2774=H2774</f>
        <v>1</v>
      </c>
      <c r="P2774" s="333" t="s">
        <v>2492</v>
      </c>
    </row>
    <row r="2775" customFormat="false" ht="30" hidden="false" customHeight="false" outlineLevel="0" collapsed="false">
      <c r="A2775" s="351" t="n">
        <f aca="false">IF(O2775&lt;&gt;0,O2775,A2774)</f>
        <v>91935</v>
      </c>
      <c r="B2775" s="205" t="n">
        <v>21127</v>
      </c>
      <c r="C2775" s="206" t="s">
        <v>3440</v>
      </c>
      <c r="D2775" s="206" t="s">
        <v>3936</v>
      </c>
      <c r="E2775" s="207" t="s">
        <v>2415</v>
      </c>
      <c r="F2775" s="207" t="s">
        <v>2430</v>
      </c>
      <c r="G2775" s="352" t="n">
        <v>0.0094</v>
      </c>
      <c r="H2775" s="253" t="n">
        <f aca="false">VLOOKUP(B2775,'INS-SIN-SD-10-2023'!A:D,4,0)</f>
        <v>4.72</v>
      </c>
      <c r="I2775" s="253" t="s">
        <v>2417</v>
      </c>
      <c r="J2775" s="220" t="n">
        <f aca="false">TRUNC((H2775*G2775),2)</f>
        <v>0.04</v>
      </c>
      <c r="M2775" s="220" t="n">
        <f aca="false">VLOOKUP(B2775,'INS-SIN-SD-10-2023'!A:D,4,0)</f>
        <v>4.72</v>
      </c>
      <c r="N2775" s="220" t="n">
        <f aca="false">M2775=H2775</f>
        <v>1</v>
      </c>
      <c r="P2775" s="333" t="s">
        <v>2492</v>
      </c>
    </row>
    <row r="2776" customFormat="false" ht="45" hidden="false" customHeight="false" outlineLevel="0" collapsed="false">
      <c r="A2776" s="353" t="n">
        <v>92986</v>
      </c>
      <c r="B2776" s="354" t="s">
        <v>2411</v>
      </c>
      <c r="C2776" s="355" t="s">
        <v>2574</v>
      </c>
      <c r="D2776" s="355" t="s">
        <v>3516</v>
      </c>
      <c r="E2776" s="356" t="s">
        <v>2440</v>
      </c>
      <c r="F2776" s="356" t="s">
        <v>2415</v>
      </c>
      <c r="G2776" s="357" t="s">
        <v>2416</v>
      </c>
      <c r="H2776" s="358" t="s">
        <v>2417</v>
      </c>
      <c r="I2776" s="350" t="n">
        <f aca="false">SUMIF(A:A,A2776,J:J)</f>
        <v>40.92</v>
      </c>
      <c r="K2776" s="220" t="n">
        <f aca="false">VLOOKUP(A2776,'CMP-SIN-SD-10-2023'!A:D,4,0)</f>
        <v>40.92</v>
      </c>
      <c r="L2776" s="220" t="n">
        <f aca="false">K2776=I2776</f>
        <v>1</v>
      </c>
      <c r="P2776" s="333" t="s">
        <v>2418</v>
      </c>
    </row>
    <row r="2777" customFormat="false" ht="15" hidden="false" customHeight="false" outlineLevel="0" collapsed="false">
      <c r="A2777" s="351" t="n">
        <f aca="false">IF(O2777&lt;&gt;0,O2777,A2776)</f>
        <v>92986</v>
      </c>
      <c r="B2777" s="205" t="n">
        <v>88247</v>
      </c>
      <c r="C2777" s="206" t="s">
        <v>3516</v>
      </c>
      <c r="D2777" s="206" t="s">
        <v>2581</v>
      </c>
      <c r="E2777" s="207" t="s">
        <v>2415</v>
      </c>
      <c r="F2777" s="207" t="s">
        <v>2502</v>
      </c>
      <c r="G2777" s="352" t="n">
        <v>0.0697</v>
      </c>
      <c r="H2777" s="253" t="n">
        <f aca="false">VLOOKUP(B2777,'CMP-SIN-SD-10-2023'!A:D,4,0)</f>
        <v>23.14</v>
      </c>
      <c r="I2777" s="253" t="s">
        <v>2417</v>
      </c>
      <c r="J2777" s="220" t="n">
        <f aca="false">TRUNC((H2777*G2777),2)</f>
        <v>1.61</v>
      </c>
      <c r="M2777" s="220" t="n">
        <f aca="false">VLOOKUP(B2777,'CMP-SIN-SD-10-2023'!A:D,4,0)</f>
        <v>23.14</v>
      </c>
      <c r="N2777" s="220" t="n">
        <f aca="false">M2777=H2777</f>
        <v>1</v>
      </c>
      <c r="P2777" s="333" t="s">
        <v>2418</v>
      </c>
    </row>
    <row r="2778" customFormat="false" ht="15" hidden="false" customHeight="false" outlineLevel="0" collapsed="false">
      <c r="A2778" s="351" t="n">
        <f aca="false">IF(O2778&lt;&gt;0,O2778,A2777)</f>
        <v>92986</v>
      </c>
      <c r="B2778" s="205" t="n">
        <v>88264</v>
      </c>
      <c r="C2778" s="206" t="s">
        <v>3516</v>
      </c>
      <c r="D2778" s="206" t="s">
        <v>2582</v>
      </c>
      <c r="E2778" s="207" t="s">
        <v>2415</v>
      </c>
      <c r="F2778" s="207" t="s">
        <v>2502</v>
      </c>
      <c r="G2778" s="352" t="n">
        <v>0.0697</v>
      </c>
      <c r="H2778" s="253" t="n">
        <f aca="false">VLOOKUP(B2778,'CMP-SIN-SD-10-2023'!A:D,4,0)</f>
        <v>29.88</v>
      </c>
      <c r="I2778" s="253" t="s">
        <v>2417</v>
      </c>
      <c r="J2778" s="220" t="n">
        <f aca="false">TRUNC((H2778*G2778),2)</f>
        <v>2.08</v>
      </c>
      <c r="M2778" s="220" t="n">
        <f aca="false">VLOOKUP(B2778,'CMP-SIN-SD-10-2023'!A:D,4,0)</f>
        <v>29.88</v>
      </c>
      <c r="N2778" s="220" t="n">
        <f aca="false">M2778=H2778</f>
        <v>1</v>
      </c>
      <c r="P2778" s="333" t="s">
        <v>2418</v>
      </c>
    </row>
    <row r="2779" customFormat="false" ht="45" hidden="false" customHeight="false" outlineLevel="0" collapsed="false">
      <c r="A2779" s="351" t="n">
        <f aca="false">IF(O2779&lt;&gt;0,O2779,A2778)</f>
        <v>92986</v>
      </c>
      <c r="B2779" s="205" t="n">
        <v>1019</v>
      </c>
      <c r="C2779" s="206" t="s">
        <v>3516</v>
      </c>
      <c r="D2779" s="206" t="s">
        <v>3945</v>
      </c>
      <c r="E2779" s="207" t="s">
        <v>2415</v>
      </c>
      <c r="F2779" s="207" t="s">
        <v>2440</v>
      </c>
      <c r="G2779" s="352" t="n">
        <v>1.015</v>
      </c>
      <c r="H2779" s="253" t="n">
        <f aca="false">VLOOKUP(B2779,'INS-SIN-SD-10-2023'!A:D,4,0)</f>
        <v>36.65</v>
      </c>
      <c r="I2779" s="253" t="s">
        <v>2417</v>
      </c>
      <c r="J2779" s="220" t="n">
        <f aca="false">TRUNC((H2779*G2779),2)</f>
        <v>37.19</v>
      </c>
      <c r="M2779" s="220" t="n">
        <f aca="false">VLOOKUP(B2779,'INS-SIN-SD-10-2023'!A:D,4,0)</f>
        <v>36.65</v>
      </c>
      <c r="N2779" s="220" t="n">
        <f aca="false">M2779=H2779</f>
        <v>1</v>
      </c>
      <c r="P2779" s="333" t="s">
        <v>2492</v>
      </c>
    </row>
    <row r="2780" customFormat="false" ht="30" hidden="false" customHeight="false" outlineLevel="0" collapsed="false">
      <c r="A2780" s="351" t="n">
        <f aca="false">IF(O2780&lt;&gt;0,O2780,A2779)</f>
        <v>92986</v>
      </c>
      <c r="B2780" s="205" t="n">
        <v>21127</v>
      </c>
      <c r="C2780" s="206" t="s">
        <v>3516</v>
      </c>
      <c r="D2780" s="206" t="s">
        <v>3936</v>
      </c>
      <c r="E2780" s="207" t="s">
        <v>2415</v>
      </c>
      <c r="F2780" s="207" t="s">
        <v>2430</v>
      </c>
      <c r="G2780" s="352" t="n">
        <v>0.009</v>
      </c>
      <c r="H2780" s="253" t="n">
        <f aca="false">VLOOKUP(B2780,'INS-SIN-SD-10-2023'!A:D,4,0)</f>
        <v>4.72</v>
      </c>
      <c r="I2780" s="253" t="s">
        <v>2417</v>
      </c>
      <c r="J2780" s="220" t="n">
        <f aca="false">TRUNC((H2780*G2780),2)</f>
        <v>0.04</v>
      </c>
      <c r="M2780" s="220" t="n">
        <f aca="false">VLOOKUP(B2780,'INS-SIN-SD-10-2023'!A:D,4,0)</f>
        <v>4.72</v>
      </c>
      <c r="N2780" s="220" t="n">
        <f aca="false">M2780=H2780</f>
        <v>1</v>
      </c>
      <c r="P2780" s="333" t="s">
        <v>2492</v>
      </c>
    </row>
    <row r="2781" customFormat="false" ht="45" hidden="false" customHeight="false" outlineLevel="0" collapsed="false">
      <c r="A2781" s="353" t="n">
        <v>92990</v>
      </c>
      <c r="B2781" s="354" t="s">
        <v>2411</v>
      </c>
      <c r="C2781" s="355" t="s">
        <v>3946</v>
      </c>
      <c r="D2781" s="355" t="s">
        <v>3516</v>
      </c>
      <c r="E2781" s="356" t="s">
        <v>2440</v>
      </c>
      <c r="F2781" s="356" t="s">
        <v>2415</v>
      </c>
      <c r="G2781" s="357" t="s">
        <v>2416</v>
      </c>
      <c r="H2781" s="358" t="s">
        <v>2417</v>
      </c>
      <c r="I2781" s="350" t="n">
        <f aca="false">SUMIF(A:A,A2781,J:J)</f>
        <v>82.32</v>
      </c>
      <c r="K2781" s="220" t="n">
        <f aca="false">VLOOKUP(A2781,'CMP-SIN-SD-10-2023'!A:D,4,0)</f>
        <v>82.32</v>
      </c>
      <c r="L2781" s="220" t="n">
        <f aca="false">K2781=I2781</f>
        <v>1</v>
      </c>
      <c r="P2781" s="333" t="s">
        <v>2418</v>
      </c>
    </row>
    <row r="2782" customFormat="false" ht="15" hidden="false" customHeight="false" outlineLevel="0" collapsed="false">
      <c r="A2782" s="351" t="n">
        <f aca="false">IF(O2782&lt;&gt;0,O2782,A2781)</f>
        <v>92990</v>
      </c>
      <c r="B2782" s="205" t="n">
        <v>88247</v>
      </c>
      <c r="C2782" s="206" t="s">
        <v>3516</v>
      </c>
      <c r="D2782" s="206" t="s">
        <v>2581</v>
      </c>
      <c r="E2782" s="207" t="s">
        <v>2415</v>
      </c>
      <c r="F2782" s="207" t="s">
        <v>2502</v>
      </c>
      <c r="G2782" s="352" t="n">
        <v>0.1007</v>
      </c>
      <c r="H2782" s="253" t="n">
        <f aca="false">VLOOKUP(B2782,'CMP-SIN-SD-10-2023'!A:D,4,0)</f>
        <v>23.14</v>
      </c>
      <c r="I2782" s="253" t="s">
        <v>2417</v>
      </c>
      <c r="J2782" s="220" t="n">
        <f aca="false">TRUNC((H2782*G2782),2)</f>
        <v>2.33</v>
      </c>
      <c r="M2782" s="220" t="n">
        <f aca="false">VLOOKUP(B2782,'CMP-SIN-SD-10-2023'!A:D,4,0)</f>
        <v>23.14</v>
      </c>
      <c r="N2782" s="220" t="n">
        <f aca="false">M2782=H2782</f>
        <v>1</v>
      </c>
      <c r="P2782" s="333" t="s">
        <v>2418</v>
      </c>
    </row>
    <row r="2783" customFormat="false" ht="15" hidden="false" customHeight="false" outlineLevel="0" collapsed="false">
      <c r="A2783" s="351" t="n">
        <f aca="false">IF(O2783&lt;&gt;0,O2783,A2782)</f>
        <v>92990</v>
      </c>
      <c r="B2783" s="205" t="n">
        <v>88264</v>
      </c>
      <c r="C2783" s="206" t="s">
        <v>3516</v>
      </c>
      <c r="D2783" s="206" t="s">
        <v>2582</v>
      </c>
      <c r="E2783" s="207" t="s">
        <v>2415</v>
      </c>
      <c r="F2783" s="207" t="s">
        <v>2502</v>
      </c>
      <c r="G2783" s="352" t="n">
        <v>0.1007</v>
      </c>
      <c r="H2783" s="253" t="n">
        <f aca="false">VLOOKUP(B2783,'CMP-SIN-SD-10-2023'!A:D,4,0)</f>
        <v>29.88</v>
      </c>
      <c r="I2783" s="253" t="s">
        <v>2417</v>
      </c>
      <c r="J2783" s="220" t="n">
        <f aca="false">TRUNC((H2783*G2783),2)</f>
        <v>3</v>
      </c>
      <c r="M2783" s="220" t="n">
        <f aca="false">VLOOKUP(B2783,'CMP-SIN-SD-10-2023'!A:D,4,0)</f>
        <v>29.88</v>
      </c>
      <c r="N2783" s="220" t="n">
        <f aca="false">M2783=H2783</f>
        <v>1</v>
      </c>
      <c r="P2783" s="333" t="s">
        <v>2418</v>
      </c>
    </row>
    <row r="2784" customFormat="false" ht="45" hidden="false" customHeight="false" outlineLevel="0" collapsed="false">
      <c r="A2784" s="351" t="n">
        <f aca="false">IF(O2784&lt;&gt;0,O2784,A2783)</f>
        <v>92990</v>
      </c>
      <c r="B2784" s="205" t="n">
        <v>977</v>
      </c>
      <c r="C2784" s="206" t="s">
        <v>3516</v>
      </c>
      <c r="D2784" s="206" t="s">
        <v>3947</v>
      </c>
      <c r="E2784" s="207" t="s">
        <v>2415</v>
      </c>
      <c r="F2784" s="207" t="s">
        <v>2440</v>
      </c>
      <c r="G2784" s="352" t="n">
        <v>1.015</v>
      </c>
      <c r="H2784" s="253" t="n">
        <f aca="false">VLOOKUP(B2784,'INS-SIN-SD-10-2023'!A:D,4,0)</f>
        <v>75.82</v>
      </c>
      <c r="I2784" s="253" t="s">
        <v>2417</v>
      </c>
      <c r="J2784" s="220" t="n">
        <f aca="false">TRUNC((H2784*G2784),2)</f>
        <v>76.95</v>
      </c>
      <c r="M2784" s="220" t="n">
        <f aca="false">VLOOKUP(B2784,'INS-SIN-SD-10-2023'!A:D,4,0)</f>
        <v>75.82</v>
      </c>
      <c r="N2784" s="220" t="n">
        <f aca="false">M2784=H2784</f>
        <v>1</v>
      </c>
      <c r="P2784" s="333" t="s">
        <v>2492</v>
      </c>
    </row>
    <row r="2785" customFormat="false" ht="30" hidden="false" customHeight="false" outlineLevel="0" collapsed="false">
      <c r="A2785" s="351" t="n">
        <f aca="false">IF(O2785&lt;&gt;0,O2785,A2784)</f>
        <v>92990</v>
      </c>
      <c r="B2785" s="205" t="n">
        <v>21127</v>
      </c>
      <c r="C2785" s="206" t="s">
        <v>3516</v>
      </c>
      <c r="D2785" s="206" t="s">
        <v>3936</v>
      </c>
      <c r="E2785" s="207" t="s">
        <v>2415</v>
      </c>
      <c r="F2785" s="207" t="s">
        <v>2430</v>
      </c>
      <c r="G2785" s="352" t="n">
        <v>0.009</v>
      </c>
      <c r="H2785" s="253" t="n">
        <f aca="false">VLOOKUP(B2785,'INS-SIN-SD-10-2023'!A:D,4,0)</f>
        <v>4.72</v>
      </c>
      <c r="I2785" s="253" t="s">
        <v>2417</v>
      </c>
      <c r="J2785" s="220" t="n">
        <f aca="false">TRUNC((H2785*G2785),2)</f>
        <v>0.04</v>
      </c>
      <c r="M2785" s="220" t="n">
        <f aca="false">VLOOKUP(B2785,'INS-SIN-SD-10-2023'!A:D,4,0)</f>
        <v>4.72</v>
      </c>
      <c r="N2785" s="220" t="n">
        <f aca="false">M2785=H2785</f>
        <v>1</v>
      </c>
      <c r="P2785" s="333" t="s">
        <v>2492</v>
      </c>
    </row>
    <row r="2786" customFormat="false" ht="45" hidden="false" customHeight="false" outlineLevel="0" collapsed="false">
      <c r="A2786" s="353" t="n">
        <v>91940</v>
      </c>
      <c r="B2786" s="354" t="s">
        <v>2411</v>
      </c>
      <c r="C2786" s="355" t="s">
        <v>3948</v>
      </c>
      <c r="D2786" s="355" t="s">
        <v>2518</v>
      </c>
      <c r="E2786" s="356" t="s">
        <v>2430</v>
      </c>
      <c r="F2786" s="356" t="s">
        <v>2415</v>
      </c>
      <c r="G2786" s="357" t="s">
        <v>2416</v>
      </c>
      <c r="H2786" s="358" t="s">
        <v>2417</v>
      </c>
      <c r="I2786" s="350" t="n">
        <f aca="false">SUMIF(A:A,A2786,J:J)</f>
        <v>18.64</v>
      </c>
      <c r="K2786" s="220" t="n">
        <f aca="false">VLOOKUP(A2786,'CMP-SIN-SD-10-2023'!A:D,4,0)</f>
        <v>18.64</v>
      </c>
      <c r="L2786" s="220" t="n">
        <f aca="false">K2786=I2786</f>
        <v>1</v>
      </c>
      <c r="P2786" s="333" t="s">
        <v>2418</v>
      </c>
    </row>
    <row r="2787" customFormat="false" ht="15" hidden="false" customHeight="false" outlineLevel="0" collapsed="false">
      <c r="A2787" s="351" t="n">
        <f aca="false">IF(O2787&lt;&gt;0,O2787,A2786)</f>
        <v>91940</v>
      </c>
      <c r="B2787" s="205" t="n">
        <v>88247</v>
      </c>
      <c r="C2787" s="206" t="s">
        <v>2518</v>
      </c>
      <c r="D2787" s="206" t="s">
        <v>2581</v>
      </c>
      <c r="E2787" s="207" t="s">
        <v>2415</v>
      </c>
      <c r="F2787" s="207" t="s">
        <v>2502</v>
      </c>
      <c r="G2787" s="352" t="n">
        <v>0.291</v>
      </c>
      <c r="H2787" s="253" t="n">
        <f aca="false">VLOOKUP(B2787,'CMP-SIN-SD-10-2023'!A:D,4,0)</f>
        <v>23.14</v>
      </c>
      <c r="I2787" s="253" t="s">
        <v>2417</v>
      </c>
      <c r="J2787" s="220" t="n">
        <f aca="false">TRUNC((H2787*G2787),2)</f>
        <v>6.73</v>
      </c>
      <c r="M2787" s="220" t="n">
        <f aca="false">VLOOKUP(B2787,'CMP-SIN-SD-10-2023'!A:D,4,0)</f>
        <v>23.14</v>
      </c>
      <c r="N2787" s="220" t="n">
        <f aca="false">M2787=H2787</f>
        <v>1</v>
      </c>
      <c r="P2787" s="333" t="s">
        <v>2418</v>
      </c>
    </row>
    <row r="2788" customFormat="false" ht="15" hidden="false" customHeight="false" outlineLevel="0" collapsed="false">
      <c r="A2788" s="351" t="n">
        <f aca="false">IF(O2788&lt;&gt;0,O2788,A2787)</f>
        <v>91940</v>
      </c>
      <c r="B2788" s="205" t="n">
        <v>88264</v>
      </c>
      <c r="C2788" s="206" t="s">
        <v>2518</v>
      </c>
      <c r="D2788" s="206" t="s">
        <v>2582</v>
      </c>
      <c r="E2788" s="207" t="s">
        <v>2415</v>
      </c>
      <c r="F2788" s="207" t="s">
        <v>2502</v>
      </c>
      <c r="G2788" s="352" t="n">
        <v>0.291</v>
      </c>
      <c r="H2788" s="253" t="n">
        <f aca="false">VLOOKUP(B2788,'CMP-SIN-SD-10-2023'!A:D,4,0)</f>
        <v>29.88</v>
      </c>
      <c r="I2788" s="253" t="s">
        <v>2417</v>
      </c>
      <c r="J2788" s="220" t="n">
        <f aca="false">TRUNC((H2788*G2788),2)</f>
        <v>8.69</v>
      </c>
      <c r="M2788" s="220" t="n">
        <f aca="false">VLOOKUP(B2788,'CMP-SIN-SD-10-2023'!A:D,4,0)</f>
        <v>29.88</v>
      </c>
      <c r="N2788" s="220" t="n">
        <f aca="false">M2788=H2788</f>
        <v>1</v>
      </c>
      <c r="P2788" s="333" t="s">
        <v>2418</v>
      </c>
    </row>
    <row r="2789" customFormat="false" ht="30" hidden="false" customHeight="false" outlineLevel="0" collapsed="false">
      <c r="A2789" s="351" t="n">
        <f aca="false">IF(O2789&lt;&gt;0,O2789,A2788)</f>
        <v>91940</v>
      </c>
      <c r="B2789" s="205" t="n">
        <v>88629</v>
      </c>
      <c r="C2789" s="206" t="s">
        <v>2518</v>
      </c>
      <c r="D2789" s="206" t="s">
        <v>3349</v>
      </c>
      <c r="E2789" s="207" t="s">
        <v>2415</v>
      </c>
      <c r="F2789" s="207" t="s">
        <v>2438</v>
      </c>
      <c r="G2789" s="352" t="n">
        <v>0.0009</v>
      </c>
      <c r="H2789" s="253" t="n">
        <f aca="false">VLOOKUP(B2789,'CMP-SIN-SD-10-2023'!A:D,4,0)</f>
        <v>714.03</v>
      </c>
      <c r="I2789" s="253" t="s">
        <v>2417</v>
      </c>
      <c r="J2789" s="220" t="n">
        <f aca="false">TRUNC((H2789*G2789),2)</f>
        <v>0.64</v>
      </c>
      <c r="M2789" s="220" t="n">
        <f aca="false">VLOOKUP(B2789,'CMP-SIN-SD-10-2023'!A:D,4,0)</f>
        <v>714.03</v>
      </c>
      <c r="N2789" s="220" t="n">
        <f aca="false">M2789=H2789</f>
        <v>1</v>
      </c>
      <c r="P2789" s="333" t="s">
        <v>2418</v>
      </c>
    </row>
    <row r="2790" customFormat="false" ht="30" hidden="false" customHeight="false" outlineLevel="0" collapsed="false">
      <c r="A2790" s="351" t="n">
        <f aca="false">IF(O2790&lt;&gt;0,O2790,A2789)</f>
        <v>91940</v>
      </c>
      <c r="B2790" s="205" t="n">
        <v>1872</v>
      </c>
      <c r="C2790" s="206" t="s">
        <v>2518</v>
      </c>
      <c r="D2790" s="206" t="s">
        <v>3949</v>
      </c>
      <c r="E2790" s="207" t="s">
        <v>2415</v>
      </c>
      <c r="F2790" s="207" t="s">
        <v>2430</v>
      </c>
      <c r="G2790" s="352" t="n">
        <v>1</v>
      </c>
      <c r="H2790" s="253" t="n">
        <f aca="false">VLOOKUP(B2790,'INS-SIN-SD-10-2023'!A:D,4,0)</f>
        <v>2.58</v>
      </c>
      <c r="I2790" s="253" t="s">
        <v>2417</v>
      </c>
      <c r="J2790" s="220" t="n">
        <f aca="false">TRUNC((H2790*G2790),2)</f>
        <v>2.58</v>
      </c>
      <c r="M2790" s="220" t="n">
        <f aca="false">VLOOKUP(B2790,'INS-SIN-SD-10-2023'!A:D,4,0)</f>
        <v>2.58</v>
      </c>
      <c r="N2790" s="220" t="n">
        <f aca="false">M2790=H2790</f>
        <v>1</v>
      </c>
      <c r="P2790" s="333" t="s">
        <v>2492</v>
      </c>
    </row>
    <row r="2791" customFormat="false" ht="45" hidden="false" customHeight="false" outlineLevel="0" collapsed="false">
      <c r="A2791" s="353" t="n">
        <v>95787</v>
      </c>
      <c r="B2791" s="354" t="s">
        <v>2411</v>
      </c>
      <c r="C2791" s="355" t="s">
        <v>3950</v>
      </c>
      <c r="D2791" s="355" t="s">
        <v>3685</v>
      </c>
      <c r="E2791" s="356" t="s">
        <v>2430</v>
      </c>
      <c r="F2791" s="356" t="s">
        <v>2415</v>
      </c>
      <c r="G2791" s="357" t="s">
        <v>2416</v>
      </c>
      <c r="H2791" s="358" t="s">
        <v>2417</v>
      </c>
      <c r="I2791" s="350" t="n">
        <f aca="false">SUMIF(A:A,A2791,J:J)</f>
        <v>26.85</v>
      </c>
      <c r="K2791" s="220" t="n">
        <f aca="false">VLOOKUP(A2791,'CMP-SIN-SD-10-2023'!A:D,4,0)</f>
        <v>26.85</v>
      </c>
      <c r="L2791" s="220" t="n">
        <f aca="false">K2791=I2791</f>
        <v>1</v>
      </c>
      <c r="P2791" s="333" t="s">
        <v>2418</v>
      </c>
    </row>
    <row r="2792" customFormat="false" ht="15" hidden="false" customHeight="false" outlineLevel="0" collapsed="false">
      <c r="A2792" s="351" t="n">
        <f aca="false">IF(O2792&lt;&gt;0,O2792,A2791)</f>
        <v>95787</v>
      </c>
      <c r="B2792" s="205" t="n">
        <v>88247</v>
      </c>
      <c r="C2792" s="206" t="s">
        <v>3685</v>
      </c>
      <c r="D2792" s="206" t="s">
        <v>2581</v>
      </c>
      <c r="E2792" s="207" t="s">
        <v>2415</v>
      </c>
      <c r="F2792" s="207" t="s">
        <v>2502</v>
      </c>
      <c r="G2792" s="352" t="n">
        <v>0.3154</v>
      </c>
      <c r="H2792" s="253" t="n">
        <f aca="false">VLOOKUP(B2792,'CMP-SIN-SD-10-2023'!A:D,4,0)</f>
        <v>23.14</v>
      </c>
      <c r="I2792" s="253" t="s">
        <v>2417</v>
      </c>
      <c r="J2792" s="220" t="n">
        <f aca="false">TRUNC((H2792*G2792),2)</f>
        <v>7.29</v>
      </c>
      <c r="M2792" s="220" t="n">
        <f aca="false">VLOOKUP(B2792,'CMP-SIN-SD-10-2023'!A:D,4,0)</f>
        <v>23.14</v>
      </c>
      <c r="N2792" s="220" t="n">
        <f aca="false">M2792=H2792</f>
        <v>1</v>
      </c>
      <c r="P2792" s="333" t="s">
        <v>2418</v>
      </c>
    </row>
    <row r="2793" customFormat="false" ht="15" hidden="false" customHeight="false" outlineLevel="0" collapsed="false">
      <c r="A2793" s="351" t="n">
        <f aca="false">IF(O2793&lt;&gt;0,O2793,A2792)</f>
        <v>95787</v>
      </c>
      <c r="B2793" s="205" t="n">
        <v>88264</v>
      </c>
      <c r="C2793" s="206" t="s">
        <v>3685</v>
      </c>
      <c r="D2793" s="206" t="s">
        <v>2582</v>
      </c>
      <c r="E2793" s="207" t="s">
        <v>2415</v>
      </c>
      <c r="F2793" s="207" t="s">
        <v>2502</v>
      </c>
      <c r="G2793" s="352" t="n">
        <v>0.3154</v>
      </c>
      <c r="H2793" s="253" t="n">
        <f aca="false">VLOOKUP(B2793,'CMP-SIN-SD-10-2023'!A:D,4,0)</f>
        <v>29.88</v>
      </c>
      <c r="I2793" s="253" t="s">
        <v>2417</v>
      </c>
      <c r="J2793" s="220" t="n">
        <f aca="false">TRUNC((H2793*G2793),2)</f>
        <v>9.42</v>
      </c>
      <c r="M2793" s="220" t="n">
        <f aca="false">VLOOKUP(B2793,'CMP-SIN-SD-10-2023'!A:D,4,0)</f>
        <v>29.88</v>
      </c>
      <c r="N2793" s="220" t="n">
        <f aca="false">M2793=H2793</f>
        <v>1</v>
      </c>
      <c r="P2793" s="333" t="s">
        <v>2418</v>
      </c>
    </row>
    <row r="2794" customFormat="false" ht="45" hidden="false" customHeight="false" outlineLevel="0" collapsed="false">
      <c r="A2794" s="351" t="n">
        <f aca="false">IF(O2794&lt;&gt;0,O2794,A2793)</f>
        <v>95787</v>
      </c>
      <c r="B2794" s="205" t="n">
        <v>11950</v>
      </c>
      <c r="C2794" s="206" t="s">
        <v>3685</v>
      </c>
      <c r="D2794" s="206" t="s">
        <v>3201</v>
      </c>
      <c r="E2794" s="207" t="s">
        <v>2415</v>
      </c>
      <c r="F2794" s="207" t="s">
        <v>2430</v>
      </c>
      <c r="G2794" s="352" t="n">
        <v>2</v>
      </c>
      <c r="H2794" s="253" t="n">
        <f aca="false">VLOOKUP(B2794,'INS-SIN-SD-10-2023'!A:D,4,0)</f>
        <v>0.39</v>
      </c>
      <c r="I2794" s="253" t="s">
        <v>2417</v>
      </c>
      <c r="J2794" s="220" t="n">
        <f aca="false">TRUNC((H2794*G2794),2)</f>
        <v>0.78</v>
      </c>
      <c r="M2794" s="220" t="n">
        <f aca="false">VLOOKUP(B2794,'INS-SIN-SD-10-2023'!A:D,4,0)</f>
        <v>0.39</v>
      </c>
      <c r="N2794" s="220" t="n">
        <f aca="false">M2794=H2794</f>
        <v>1</v>
      </c>
      <c r="P2794" s="333" t="s">
        <v>2492</v>
      </c>
    </row>
    <row r="2795" customFormat="false" ht="30" hidden="false" customHeight="false" outlineLevel="0" collapsed="false">
      <c r="A2795" s="351" t="n">
        <f aca="false">IF(O2795&lt;&gt;0,O2795,A2794)</f>
        <v>95787</v>
      </c>
      <c r="B2795" s="205" t="n">
        <v>2593</v>
      </c>
      <c r="C2795" s="206" t="s">
        <v>3685</v>
      </c>
      <c r="D2795" s="206" t="s">
        <v>3951</v>
      </c>
      <c r="E2795" s="207" t="s">
        <v>2415</v>
      </c>
      <c r="F2795" s="207" t="s">
        <v>2430</v>
      </c>
      <c r="G2795" s="352" t="n">
        <v>1</v>
      </c>
      <c r="H2795" s="253" t="n">
        <f aca="false">VLOOKUP(B2795,'INS-SIN-SD-10-2023'!A:D,4,0)</f>
        <v>9.36</v>
      </c>
      <c r="I2795" s="253" t="s">
        <v>2417</v>
      </c>
      <c r="J2795" s="220" t="n">
        <f aca="false">TRUNC((H2795*G2795),2)</f>
        <v>9.36</v>
      </c>
      <c r="M2795" s="220" t="n">
        <f aca="false">VLOOKUP(B2795,'INS-SIN-SD-10-2023'!A:D,4,0)</f>
        <v>9.36</v>
      </c>
      <c r="N2795" s="220" t="n">
        <f aca="false">M2795=H2795</f>
        <v>1</v>
      </c>
      <c r="P2795" s="333" t="s">
        <v>2492</v>
      </c>
    </row>
    <row r="2796" customFormat="false" ht="45" hidden="false" customHeight="false" outlineLevel="0" collapsed="false">
      <c r="A2796" s="353" t="n">
        <v>95789</v>
      </c>
      <c r="B2796" s="354" t="s">
        <v>2411</v>
      </c>
      <c r="C2796" s="355" t="s">
        <v>3952</v>
      </c>
      <c r="D2796" s="355" t="s">
        <v>3788</v>
      </c>
      <c r="E2796" s="356" t="s">
        <v>2430</v>
      </c>
      <c r="F2796" s="356" t="s">
        <v>2415</v>
      </c>
      <c r="G2796" s="357" t="s">
        <v>2416</v>
      </c>
      <c r="H2796" s="358" t="s">
        <v>2417</v>
      </c>
      <c r="I2796" s="350" t="n">
        <f aca="false">SUMIF(A:A,A2796,J:J)</f>
        <v>36.17</v>
      </c>
      <c r="K2796" s="220" t="n">
        <f aca="false">VLOOKUP(A2796,'CMP-SIN-SD-10-2023'!A:D,4,0)</f>
        <v>36.17</v>
      </c>
      <c r="L2796" s="220" t="n">
        <f aca="false">K2796=I2796</f>
        <v>1</v>
      </c>
      <c r="P2796" s="333" t="s">
        <v>2418</v>
      </c>
    </row>
    <row r="2797" customFormat="false" ht="15" hidden="false" customHeight="false" outlineLevel="0" collapsed="false">
      <c r="A2797" s="351" t="n">
        <f aca="false">IF(O2797&lt;&gt;0,O2797,A2796)</f>
        <v>95789</v>
      </c>
      <c r="B2797" s="205" t="n">
        <v>88247</v>
      </c>
      <c r="C2797" s="206" t="s">
        <v>3788</v>
      </c>
      <c r="D2797" s="206" t="s">
        <v>2581</v>
      </c>
      <c r="E2797" s="207" t="s">
        <v>2415</v>
      </c>
      <c r="F2797" s="207" t="s">
        <v>2502</v>
      </c>
      <c r="G2797" s="352" t="n">
        <v>0.3902</v>
      </c>
      <c r="H2797" s="253" t="n">
        <f aca="false">VLOOKUP(B2797,'CMP-SIN-SD-10-2023'!A:D,4,0)</f>
        <v>23.14</v>
      </c>
      <c r="I2797" s="253" t="s">
        <v>2417</v>
      </c>
      <c r="J2797" s="220" t="n">
        <f aca="false">TRUNC((H2797*G2797),2)</f>
        <v>9.02</v>
      </c>
      <c r="M2797" s="220" t="n">
        <f aca="false">VLOOKUP(B2797,'CMP-SIN-SD-10-2023'!A:D,4,0)</f>
        <v>23.14</v>
      </c>
      <c r="N2797" s="220" t="n">
        <f aca="false">M2797=H2797</f>
        <v>1</v>
      </c>
      <c r="P2797" s="333" t="s">
        <v>2418</v>
      </c>
    </row>
    <row r="2798" customFormat="false" ht="15" hidden="false" customHeight="false" outlineLevel="0" collapsed="false">
      <c r="A2798" s="351" t="n">
        <f aca="false">IF(O2798&lt;&gt;0,O2798,A2797)</f>
        <v>95789</v>
      </c>
      <c r="B2798" s="205" t="n">
        <v>88264</v>
      </c>
      <c r="C2798" s="206" t="s">
        <v>3788</v>
      </c>
      <c r="D2798" s="206" t="s">
        <v>2582</v>
      </c>
      <c r="E2798" s="207" t="s">
        <v>2415</v>
      </c>
      <c r="F2798" s="207" t="s">
        <v>2502</v>
      </c>
      <c r="G2798" s="352" t="n">
        <v>0.3902</v>
      </c>
      <c r="H2798" s="253" t="n">
        <f aca="false">VLOOKUP(B2798,'CMP-SIN-SD-10-2023'!A:D,4,0)</f>
        <v>29.88</v>
      </c>
      <c r="I2798" s="253" t="s">
        <v>2417</v>
      </c>
      <c r="J2798" s="220" t="n">
        <f aca="false">TRUNC((H2798*G2798),2)</f>
        <v>11.65</v>
      </c>
      <c r="M2798" s="220" t="n">
        <f aca="false">VLOOKUP(B2798,'CMP-SIN-SD-10-2023'!A:D,4,0)</f>
        <v>29.88</v>
      </c>
      <c r="N2798" s="220" t="n">
        <f aca="false">M2798=H2798</f>
        <v>1</v>
      </c>
      <c r="P2798" s="333" t="s">
        <v>2418</v>
      </c>
    </row>
    <row r="2799" customFormat="false" ht="45" hidden="false" customHeight="false" outlineLevel="0" collapsed="false">
      <c r="A2799" s="351" t="n">
        <f aca="false">IF(O2799&lt;&gt;0,O2799,A2798)</f>
        <v>95789</v>
      </c>
      <c r="B2799" s="205" t="n">
        <v>11950</v>
      </c>
      <c r="C2799" s="206" t="s">
        <v>3788</v>
      </c>
      <c r="D2799" s="206" t="s">
        <v>3201</v>
      </c>
      <c r="E2799" s="207" t="s">
        <v>2415</v>
      </c>
      <c r="F2799" s="207" t="s">
        <v>2430</v>
      </c>
      <c r="G2799" s="352" t="n">
        <v>2</v>
      </c>
      <c r="H2799" s="253" t="n">
        <f aca="false">VLOOKUP(B2799,'INS-SIN-SD-10-2023'!A:D,4,0)</f>
        <v>0.39</v>
      </c>
      <c r="I2799" s="253" t="s">
        <v>2417</v>
      </c>
      <c r="J2799" s="220" t="n">
        <f aca="false">TRUNC((H2799*G2799),2)</f>
        <v>0.78</v>
      </c>
      <c r="M2799" s="220" t="n">
        <f aca="false">VLOOKUP(B2799,'INS-SIN-SD-10-2023'!A:D,4,0)</f>
        <v>0.39</v>
      </c>
      <c r="N2799" s="220" t="n">
        <f aca="false">M2799=H2799</f>
        <v>1</v>
      </c>
      <c r="P2799" s="333" t="s">
        <v>2492</v>
      </c>
    </row>
    <row r="2800" customFormat="false" ht="30" hidden="false" customHeight="false" outlineLevel="0" collapsed="false">
      <c r="A2800" s="351" t="n">
        <f aca="false">IF(O2800&lt;&gt;0,O2800,A2799)</f>
        <v>95789</v>
      </c>
      <c r="B2800" s="205" t="n">
        <v>2570</v>
      </c>
      <c r="C2800" s="206" t="s">
        <v>3788</v>
      </c>
      <c r="D2800" s="206" t="s">
        <v>3953</v>
      </c>
      <c r="E2800" s="207" t="s">
        <v>2415</v>
      </c>
      <c r="F2800" s="207" t="s">
        <v>2430</v>
      </c>
      <c r="G2800" s="352" t="n">
        <v>1</v>
      </c>
      <c r="H2800" s="253" t="n">
        <f aca="false">VLOOKUP(B2800,'INS-SIN-SD-10-2023'!A:D,4,0)</f>
        <v>14.72</v>
      </c>
      <c r="I2800" s="253" t="s">
        <v>2417</v>
      </c>
      <c r="J2800" s="220" t="n">
        <f aca="false">TRUNC((H2800*G2800),2)</f>
        <v>14.72</v>
      </c>
      <c r="M2800" s="220" t="n">
        <f aca="false">VLOOKUP(B2800,'INS-SIN-SD-10-2023'!A:D,4,0)</f>
        <v>14.72</v>
      </c>
      <c r="N2800" s="220" t="n">
        <f aca="false">M2800=H2800</f>
        <v>1</v>
      </c>
      <c r="P2800" s="333" t="s">
        <v>2492</v>
      </c>
    </row>
    <row r="2801" customFormat="false" ht="45" hidden="false" customHeight="false" outlineLevel="0" collapsed="false">
      <c r="A2801" s="353" t="n">
        <v>95795</v>
      </c>
      <c r="B2801" s="354" t="s">
        <v>2411</v>
      </c>
      <c r="C2801" s="355" t="s">
        <v>3954</v>
      </c>
      <c r="D2801" s="355" t="s">
        <v>3664</v>
      </c>
      <c r="E2801" s="356" t="s">
        <v>2430</v>
      </c>
      <c r="F2801" s="356" t="s">
        <v>2415</v>
      </c>
      <c r="G2801" s="357" t="s">
        <v>2416</v>
      </c>
      <c r="H2801" s="358" t="s">
        <v>2417</v>
      </c>
      <c r="I2801" s="350" t="n">
        <f aca="false">SUMIF(A:A,A2801,J:J)</f>
        <v>30.56</v>
      </c>
      <c r="K2801" s="220" t="n">
        <f aca="false">VLOOKUP(A2801,'CMP-SIN-SD-10-2023'!A:D,4,0)</f>
        <v>30.56</v>
      </c>
      <c r="L2801" s="220" t="n">
        <f aca="false">K2801=I2801</f>
        <v>1</v>
      </c>
      <c r="P2801" s="333" t="s">
        <v>2418</v>
      </c>
    </row>
    <row r="2802" customFormat="false" ht="15" hidden="false" customHeight="false" outlineLevel="0" collapsed="false">
      <c r="A2802" s="351" t="n">
        <f aca="false">IF(O2802&lt;&gt;0,O2802,A2801)</f>
        <v>95795</v>
      </c>
      <c r="B2802" s="205" t="n">
        <v>88247</v>
      </c>
      <c r="C2802" s="206" t="s">
        <v>3664</v>
      </c>
      <c r="D2802" s="206" t="s">
        <v>2581</v>
      </c>
      <c r="E2802" s="207" t="s">
        <v>2415</v>
      </c>
      <c r="F2802" s="207" t="s">
        <v>2502</v>
      </c>
      <c r="G2802" s="352" t="n">
        <v>0.3581</v>
      </c>
      <c r="H2802" s="253" t="n">
        <f aca="false">VLOOKUP(B2802,'CMP-SIN-SD-10-2023'!A:D,4,0)</f>
        <v>23.14</v>
      </c>
      <c r="I2802" s="253" t="s">
        <v>2417</v>
      </c>
      <c r="J2802" s="220" t="n">
        <f aca="false">TRUNC((H2802*G2802),2)</f>
        <v>8.28</v>
      </c>
      <c r="M2802" s="220" t="n">
        <f aca="false">VLOOKUP(B2802,'CMP-SIN-SD-10-2023'!A:D,4,0)</f>
        <v>23.14</v>
      </c>
      <c r="N2802" s="220" t="n">
        <f aca="false">M2802=H2802</f>
        <v>1</v>
      </c>
      <c r="P2802" s="333" t="s">
        <v>2418</v>
      </c>
    </row>
    <row r="2803" customFormat="false" ht="15" hidden="false" customHeight="false" outlineLevel="0" collapsed="false">
      <c r="A2803" s="351" t="n">
        <f aca="false">IF(O2803&lt;&gt;0,O2803,A2802)</f>
        <v>95795</v>
      </c>
      <c r="B2803" s="205" t="n">
        <v>88264</v>
      </c>
      <c r="C2803" s="206" t="s">
        <v>3664</v>
      </c>
      <c r="D2803" s="206" t="s">
        <v>2582</v>
      </c>
      <c r="E2803" s="207" t="s">
        <v>2415</v>
      </c>
      <c r="F2803" s="207" t="s">
        <v>2502</v>
      </c>
      <c r="G2803" s="352" t="n">
        <v>0.3581</v>
      </c>
      <c r="H2803" s="253" t="n">
        <f aca="false">VLOOKUP(B2803,'CMP-SIN-SD-10-2023'!A:D,4,0)</f>
        <v>29.88</v>
      </c>
      <c r="I2803" s="253" t="s">
        <v>2417</v>
      </c>
      <c r="J2803" s="220" t="n">
        <f aca="false">TRUNC((H2803*G2803),2)</f>
        <v>10.7</v>
      </c>
      <c r="M2803" s="220" t="n">
        <f aca="false">VLOOKUP(B2803,'CMP-SIN-SD-10-2023'!A:D,4,0)</f>
        <v>29.88</v>
      </c>
      <c r="N2803" s="220" t="n">
        <f aca="false">M2803=H2803</f>
        <v>1</v>
      </c>
      <c r="P2803" s="333" t="s">
        <v>2418</v>
      </c>
    </row>
    <row r="2804" customFormat="false" ht="45" hidden="false" customHeight="false" outlineLevel="0" collapsed="false">
      <c r="A2804" s="351" t="n">
        <f aca="false">IF(O2804&lt;&gt;0,O2804,A2803)</f>
        <v>95795</v>
      </c>
      <c r="B2804" s="205" t="n">
        <v>11950</v>
      </c>
      <c r="C2804" s="206" t="s">
        <v>3664</v>
      </c>
      <c r="D2804" s="206" t="s">
        <v>3201</v>
      </c>
      <c r="E2804" s="207" t="s">
        <v>2415</v>
      </c>
      <c r="F2804" s="207" t="s">
        <v>2430</v>
      </c>
      <c r="G2804" s="352" t="n">
        <v>2</v>
      </c>
      <c r="H2804" s="253" t="n">
        <f aca="false">VLOOKUP(B2804,'INS-SIN-SD-10-2023'!A:D,4,0)</f>
        <v>0.39</v>
      </c>
      <c r="I2804" s="253" t="s">
        <v>2417</v>
      </c>
      <c r="J2804" s="220" t="n">
        <f aca="false">TRUNC((H2804*G2804),2)</f>
        <v>0.78</v>
      </c>
      <c r="M2804" s="220" t="n">
        <f aca="false">VLOOKUP(B2804,'INS-SIN-SD-10-2023'!A:D,4,0)</f>
        <v>0.39</v>
      </c>
      <c r="N2804" s="220" t="n">
        <f aca="false">M2804=H2804</f>
        <v>1</v>
      </c>
      <c r="P2804" s="333" t="s">
        <v>2492</v>
      </c>
    </row>
    <row r="2805" customFormat="false" ht="30" hidden="false" customHeight="false" outlineLevel="0" collapsed="false">
      <c r="A2805" s="351" t="n">
        <f aca="false">IF(O2805&lt;&gt;0,O2805,A2804)</f>
        <v>95795</v>
      </c>
      <c r="B2805" s="205" t="n">
        <v>2574</v>
      </c>
      <c r="C2805" s="206" t="s">
        <v>3664</v>
      </c>
      <c r="D2805" s="206" t="s">
        <v>3955</v>
      </c>
      <c r="E2805" s="207" t="s">
        <v>2415</v>
      </c>
      <c r="F2805" s="207" t="s">
        <v>2430</v>
      </c>
      <c r="G2805" s="352" t="n">
        <v>1</v>
      </c>
      <c r="H2805" s="253" t="n">
        <f aca="false">VLOOKUP(B2805,'INS-SIN-SD-10-2023'!A:D,4,0)</f>
        <v>10.8</v>
      </c>
      <c r="I2805" s="253" t="s">
        <v>2417</v>
      </c>
      <c r="J2805" s="220" t="n">
        <f aca="false">TRUNC((H2805*G2805),2)</f>
        <v>10.8</v>
      </c>
      <c r="M2805" s="220" t="n">
        <f aca="false">VLOOKUP(B2805,'INS-SIN-SD-10-2023'!A:D,4,0)</f>
        <v>10.8</v>
      </c>
      <c r="N2805" s="220" t="n">
        <f aca="false">M2805=H2805</f>
        <v>1</v>
      </c>
      <c r="P2805" s="333" t="s">
        <v>2492</v>
      </c>
    </row>
    <row r="2806" customFormat="false" ht="45" hidden="false" customHeight="false" outlineLevel="0" collapsed="false">
      <c r="A2806" s="353" t="n">
        <v>95796</v>
      </c>
      <c r="B2806" s="354" t="s">
        <v>2411</v>
      </c>
      <c r="C2806" s="355" t="s">
        <v>3956</v>
      </c>
      <c r="D2806" s="355" t="s">
        <v>3003</v>
      </c>
      <c r="E2806" s="356" t="s">
        <v>2430</v>
      </c>
      <c r="F2806" s="356" t="s">
        <v>2415</v>
      </c>
      <c r="G2806" s="357" t="s">
        <v>2416</v>
      </c>
      <c r="H2806" s="358" t="s">
        <v>2417</v>
      </c>
      <c r="I2806" s="350" t="n">
        <f aca="false">SUMIF(A:A,A2806,J:J)</f>
        <v>42.43</v>
      </c>
      <c r="K2806" s="220" t="n">
        <f aca="false">VLOOKUP(A2806,'CMP-SIN-SD-10-2023'!A:D,4,0)</f>
        <v>42.43</v>
      </c>
      <c r="L2806" s="220" t="n">
        <f aca="false">K2806=I2806</f>
        <v>1</v>
      </c>
      <c r="P2806" s="333" t="s">
        <v>2418</v>
      </c>
    </row>
    <row r="2807" customFormat="false" ht="15" hidden="false" customHeight="false" outlineLevel="0" collapsed="false">
      <c r="A2807" s="351" t="n">
        <f aca="false">IF(O2807&lt;&gt;0,O2807,A2806)</f>
        <v>95796</v>
      </c>
      <c r="B2807" s="205" t="n">
        <v>88247</v>
      </c>
      <c r="C2807" s="206" t="s">
        <v>3003</v>
      </c>
      <c r="D2807" s="206" t="s">
        <v>2581</v>
      </c>
      <c r="E2807" s="207" t="s">
        <v>2415</v>
      </c>
      <c r="F2807" s="207" t="s">
        <v>2502</v>
      </c>
      <c r="G2807" s="352" t="n">
        <v>0.4578</v>
      </c>
      <c r="H2807" s="253" t="n">
        <f aca="false">VLOOKUP(B2807,'CMP-SIN-SD-10-2023'!A:D,4,0)</f>
        <v>23.14</v>
      </c>
      <c r="I2807" s="253" t="s">
        <v>2417</v>
      </c>
      <c r="J2807" s="220" t="n">
        <f aca="false">TRUNC((H2807*G2807),2)</f>
        <v>10.59</v>
      </c>
      <c r="M2807" s="220" t="n">
        <f aca="false">VLOOKUP(B2807,'CMP-SIN-SD-10-2023'!A:D,4,0)</f>
        <v>23.14</v>
      </c>
      <c r="N2807" s="220" t="n">
        <f aca="false">M2807=H2807</f>
        <v>1</v>
      </c>
      <c r="P2807" s="333" t="s">
        <v>2418</v>
      </c>
    </row>
    <row r="2808" customFormat="false" ht="15" hidden="false" customHeight="false" outlineLevel="0" collapsed="false">
      <c r="A2808" s="351" t="n">
        <f aca="false">IF(O2808&lt;&gt;0,O2808,A2807)</f>
        <v>95796</v>
      </c>
      <c r="B2808" s="205" t="n">
        <v>88264</v>
      </c>
      <c r="C2808" s="206" t="s">
        <v>3003</v>
      </c>
      <c r="D2808" s="206" t="s">
        <v>2582</v>
      </c>
      <c r="E2808" s="207" t="s">
        <v>2415</v>
      </c>
      <c r="F2808" s="207" t="s">
        <v>2502</v>
      </c>
      <c r="G2808" s="352" t="n">
        <v>0.4578</v>
      </c>
      <c r="H2808" s="253" t="n">
        <f aca="false">VLOOKUP(B2808,'CMP-SIN-SD-10-2023'!A:D,4,0)</f>
        <v>29.88</v>
      </c>
      <c r="I2808" s="253" t="s">
        <v>2417</v>
      </c>
      <c r="J2808" s="220" t="n">
        <f aca="false">TRUNC((H2808*G2808),2)</f>
        <v>13.67</v>
      </c>
      <c r="M2808" s="220" t="n">
        <f aca="false">VLOOKUP(B2808,'CMP-SIN-SD-10-2023'!A:D,4,0)</f>
        <v>29.88</v>
      </c>
      <c r="N2808" s="220" t="n">
        <f aca="false">M2808=H2808</f>
        <v>1</v>
      </c>
      <c r="P2808" s="333" t="s">
        <v>2418</v>
      </c>
    </row>
    <row r="2809" customFormat="false" ht="45" hidden="false" customHeight="false" outlineLevel="0" collapsed="false">
      <c r="A2809" s="351" t="n">
        <f aca="false">IF(O2809&lt;&gt;0,O2809,A2808)</f>
        <v>95796</v>
      </c>
      <c r="B2809" s="205" t="n">
        <v>11950</v>
      </c>
      <c r="C2809" s="206" t="s">
        <v>3003</v>
      </c>
      <c r="D2809" s="206" t="s">
        <v>3201</v>
      </c>
      <c r="E2809" s="207" t="s">
        <v>2415</v>
      </c>
      <c r="F2809" s="207" t="s">
        <v>2430</v>
      </c>
      <c r="G2809" s="352" t="n">
        <v>2</v>
      </c>
      <c r="H2809" s="253" t="n">
        <f aca="false">VLOOKUP(B2809,'INS-SIN-SD-10-2023'!A:D,4,0)</f>
        <v>0.39</v>
      </c>
      <c r="I2809" s="253" t="s">
        <v>2417</v>
      </c>
      <c r="J2809" s="220" t="n">
        <f aca="false">TRUNC((H2809*G2809),2)</f>
        <v>0.78</v>
      </c>
      <c r="M2809" s="220" t="n">
        <f aca="false">VLOOKUP(B2809,'INS-SIN-SD-10-2023'!A:D,4,0)</f>
        <v>0.39</v>
      </c>
      <c r="N2809" s="220" t="n">
        <f aca="false">M2809=H2809</f>
        <v>1</v>
      </c>
      <c r="P2809" s="333" t="s">
        <v>2492</v>
      </c>
    </row>
    <row r="2810" customFormat="false" ht="30" hidden="false" customHeight="false" outlineLevel="0" collapsed="false">
      <c r="A2810" s="351" t="n">
        <f aca="false">IF(O2810&lt;&gt;0,O2810,A2809)</f>
        <v>95796</v>
      </c>
      <c r="B2810" s="205" t="n">
        <v>2586</v>
      </c>
      <c r="C2810" s="206" t="s">
        <v>3003</v>
      </c>
      <c r="D2810" s="206" t="s">
        <v>3957</v>
      </c>
      <c r="E2810" s="207" t="s">
        <v>2415</v>
      </c>
      <c r="F2810" s="207" t="s">
        <v>2430</v>
      </c>
      <c r="G2810" s="352" t="n">
        <v>1</v>
      </c>
      <c r="H2810" s="253" t="n">
        <f aca="false">VLOOKUP(B2810,'INS-SIN-SD-10-2023'!A:D,4,0)</f>
        <v>17.39</v>
      </c>
      <c r="I2810" s="253" t="s">
        <v>2417</v>
      </c>
      <c r="J2810" s="220" t="n">
        <f aca="false">TRUNC((H2810*G2810),2)</f>
        <v>17.39</v>
      </c>
      <c r="M2810" s="220" t="n">
        <f aca="false">VLOOKUP(B2810,'INS-SIN-SD-10-2023'!A:D,4,0)</f>
        <v>17.39</v>
      </c>
      <c r="N2810" s="220" t="n">
        <f aca="false">M2810=H2810</f>
        <v>1</v>
      </c>
      <c r="P2810" s="333" t="s">
        <v>2492</v>
      </c>
    </row>
    <row r="2811" customFormat="false" ht="45" hidden="false" customHeight="false" outlineLevel="0" collapsed="false">
      <c r="A2811" s="353" t="n">
        <v>95801</v>
      </c>
      <c r="B2811" s="354" t="s">
        <v>2411</v>
      </c>
      <c r="C2811" s="355" t="s">
        <v>3958</v>
      </c>
      <c r="D2811" s="355" t="s">
        <v>3664</v>
      </c>
      <c r="E2811" s="356" t="s">
        <v>2430</v>
      </c>
      <c r="F2811" s="356" t="s">
        <v>2415</v>
      </c>
      <c r="G2811" s="357" t="s">
        <v>2416</v>
      </c>
      <c r="H2811" s="358" t="s">
        <v>2417</v>
      </c>
      <c r="I2811" s="350" t="n">
        <f aca="false">SUMIF(A:A,A2811,J:J)</f>
        <v>36.28</v>
      </c>
      <c r="K2811" s="220" t="n">
        <f aca="false">VLOOKUP(A2811,'CMP-SIN-SD-10-2023'!A:D,4,0)</f>
        <v>36.28</v>
      </c>
      <c r="L2811" s="220" t="n">
        <f aca="false">K2811=I2811</f>
        <v>1</v>
      </c>
      <c r="P2811" s="333" t="s">
        <v>2418</v>
      </c>
    </row>
    <row r="2812" customFormat="false" ht="15" hidden="false" customHeight="false" outlineLevel="0" collapsed="false">
      <c r="A2812" s="351" t="n">
        <f aca="false">IF(O2812&lt;&gt;0,O2812,A2811)</f>
        <v>95801</v>
      </c>
      <c r="B2812" s="205" t="n">
        <v>88247</v>
      </c>
      <c r="C2812" s="206" t="s">
        <v>3664</v>
      </c>
      <c r="D2812" s="206" t="s">
        <v>2581</v>
      </c>
      <c r="E2812" s="207" t="s">
        <v>2415</v>
      </c>
      <c r="F2812" s="207" t="s">
        <v>2502</v>
      </c>
      <c r="G2812" s="352" t="n">
        <v>0.4008</v>
      </c>
      <c r="H2812" s="253" t="n">
        <f aca="false">VLOOKUP(B2812,'CMP-SIN-SD-10-2023'!A:D,4,0)</f>
        <v>23.14</v>
      </c>
      <c r="I2812" s="253" t="s">
        <v>2417</v>
      </c>
      <c r="J2812" s="220" t="n">
        <f aca="false">TRUNC((H2812*G2812),2)</f>
        <v>9.27</v>
      </c>
      <c r="M2812" s="220" t="n">
        <f aca="false">VLOOKUP(B2812,'CMP-SIN-SD-10-2023'!A:D,4,0)</f>
        <v>23.14</v>
      </c>
      <c r="N2812" s="220" t="n">
        <f aca="false">M2812=H2812</f>
        <v>1</v>
      </c>
      <c r="P2812" s="333" t="s">
        <v>2418</v>
      </c>
    </row>
    <row r="2813" customFormat="false" ht="15" hidden="false" customHeight="false" outlineLevel="0" collapsed="false">
      <c r="A2813" s="351" t="n">
        <f aca="false">IF(O2813&lt;&gt;0,O2813,A2812)</f>
        <v>95801</v>
      </c>
      <c r="B2813" s="205" t="n">
        <v>88264</v>
      </c>
      <c r="C2813" s="206" t="s">
        <v>3664</v>
      </c>
      <c r="D2813" s="206" t="s">
        <v>2582</v>
      </c>
      <c r="E2813" s="207" t="s">
        <v>2415</v>
      </c>
      <c r="F2813" s="207" t="s">
        <v>2502</v>
      </c>
      <c r="G2813" s="352" t="n">
        <v>0.4008</v>
      </c>
      <c r="H2813" s="253" t="n">
        <f aca="false">VLOOKUP(B2813,'CMP-SIN-SD-10-2023'!A:D,4,0)</f>
        <v>29.88</v>
      </c>
      <c r="I2813" s="253" t="s">
        <v>2417</v>
      </c>
      <c r="J2813" s="220" t="n">
        <f aca="false">TRUNC((H2813*G2813),2)</f>
        <v>11.97</v>
      </c>
      <c r="M2813" s="220" t="n">
        <f aca="false">VLOOKUP(B2813,'CMP-SIN-SD-10-2023'!A:D,4,0)</f>
        <v>29.88</v>
      </c>
      <c r="N2813" s="220" t="n">
        <f aca="false">M2813=H2813</f>
        <v>1</v>
      </c>
      <c r="P2813" s="333" t="s">
        <v>2418</v>
      </c>
    </row>
    <row r="2814" customFormat="false" ht="45" hidden="false" customHeight="false" outlineLevel="0" collapsed="false">
      <c r="A2814" s="351" t="n">
        <f aca="false">IF(O2814&lt;&gt;0,O2814,A2813)</f>
        <v>95801</v>
      </c>
      <c r="B2814" s="205" t="n">
        <v>11950</v>
      </c>
      <c r="C2814" s="206" t="s">
        <v>3664</v>
      </c>
      <c r="D2814" s="206" t="s">
        <v>3201</v>
      </c>
      <c r="E2814" s="207" t="s">
        <v>2415</v>
      </c>
      <c r="F2814" s="207" t="s">
        <v>2430</v>
      </c>
      <c r="G2814" s="352" t="n">
        <v>2</v>
      </c>
      <c r="H2814" s="253" t="n">
        <f aca="false">VLOOKUP(B2814,'INS-SIN-SD-10-2023'!A:D,4,0)</f>
        <v>0.39</v>
      </c>
      <c r="I2814" s="253" t="s">
        <v>2417</v>
      </c>
      <c r="J2814" s="220" t="n">
        <f aca="false">TRUNC((H2814*G2814),2)</f>
        <v>0.78</v>
      </c>
      <c r="M2814" s="220" t="n">
        <f aca="false">VLOOKUP(B2814,'INS-SIN-SD-10-2023'!A:D,4,0)</f>
        <v>0.39</v>
      </c>
      <c r="N2814" s="220" t="n">
        <f aca="false">M2814=H2814</f>
        <v>1</v>
      </c>
      <c r="P2814" s="333" t="s">
        <v>2492</v>
      </c>
    </row>
    <row r="2815" customFormat="false" ht="30" hidden="false" customHeight="false" outlineLevel="0" collapsed="false">
      <c r="A2815" s="351" t="n">
        <f aca="false">IF(O2815&lt;&gt;0,O2815,A2814)</f>
        <v>95801</v>
      </c>
      <c r="B2815" s="205" t="n">
        <v>2580</v>
      </c>
      <c r="C2815" s="206" t="s">
        <v>3664</v>
      </c>
      <c r="D2815" s="206" t="s">
        <v>3959</v>
      </c>
      <c r="E2815" s="207" t="s">
        <v>2415</v>
      </c>
      <c r="F2815" s="207" t="s">
        <v>2430</v>
      </c>
      <c r="G2815" s="352" t="n">
        <v>1</v>
      </c>
      <c r="H2815" s="253" t="n">
        <f aca="false">VLOOKUP(B2815,'INS-SIN-SD-10-2023'!A:D,4,0)</f>
        <v>14.26</v>
      </c>
      <c r="I2815" s="253" t="s">
        <v>2417</v>
      </c>
      <c r="J2815" s="220" t="n">
        <f aca="false">TRUNC((H2815*G2815),2)</f>
        <v>14.26</v>
      </c>
      <c r="M2815" s="220" t="n">
        <f aca="false">VLOOKUP(B2815,'INS-SIN-SD-10-2023'!A:D,4,0)</f>
        <v>14.26</v>
      </c>
      <c r="N2815" s="220" t="n">
        <f aca="false">M2815=H2815</f>
        <v>1</v>
      </c>
      <c r="P2815" s="333" t="s">
        <v>2492</v>
      </c>
    </row>
    <row r="2816" customFormat="false" ht="15" hidden="false" customHeight="false" outlineLevel="0" collapsed="false">
      <c r="A2816" s="353" t="s">
        <v>429</v>
      </c>
      <c r="B2816" s="354" t="s">
        <v>2411</v>
      </c>
      <c r="C2816" s="355" t="s">
        <v>3960</v>
      </c>
      <c r="D2816" s="355" t="s">
        <v>3961</v>
      </c>
      <c r="E2816" s="356" t="s">
        <v>2430</v>
      </c>
      <c r="F2816" s="356" t="s">
        <v>2415</v>
      </c>
      <c r="G2816" s="357" t="s">
        <v>2416</v>
      </c>
      <c r="H2816" s="358" t="s">
        <v>2417</v>
      </c>
      <c r="I2816" s="350" t="n">
        <f aca="false">SUMIF(A:A,A2816,J:J)</f>
        <v>3.53</v>
      </c>
      <c r="K2816" s="220" t="e">
        <f aca="false">VLOOKUP(A2816,'CMP-SIN-SD-10-2023'!A:D,4,0)</f>
        <v>#N/A</v>
      </c>
      <c r="L2816" s="220" t="e">
        <f aca="false">K2816=I2816</f>
        <v>#N/A</v>
      </c>
      <c r="P2816" s="333" t="s">
        <v>2418</v>
      </c>
    </row>
    <row r="2817" customFormat="false" ht="15" hidden="false" customHeight="false" outlineLevel="0" collapsed="false">
      <c r="A2817" s="351" t="str">
        <f aca="false">IF(O2817&lt;&gt;0,O2817,A2816)</f>
        <v>072395/AGETOP</v>
      </c>
      <c r="B2817" s="205" t="n">
        <v>88247</v>
      </c>
      <c r="C2817" s="206" t="s">
        <v>3961</v>
      </c>
      <c r="D2817" s="206" t="s">
        <v>2581</v>
      </c>
      <c r="E2817" s="207" t="s">
        <v>2415</v>
      </c>
      <c r="F2817" s="207" t="s">
        <v>2502</v>
      </c>
      <c r="G2817" s="352" t="n">
        <v>0.03</v>
      </c>
      <c r="H2817" s="253" t="n">
        <f aca="false">VLOOKUP(B2817,'CMP-SIN-SD-10-2023'!A:D,4,0)</f>
        <v>23.14</v>
      </c>
      <c r="I2817" s="253" t="s">
        <v>2417</v>
      </c>
      <c r="J2817" s="220" t="n">
        <f aca="false">TRUNC((H2817*G2817),2)</f>
        <v>0.69</v>
      </c>
      <c r="M2817" s="220" t="n">
        <f aca="false">VLOOKUP(B2817,'CMP-SIN-SD-10-2023'!A:D,4,0)</f>
        <v>23.14</v>
      </c>
      <c r="N2817" s="220" t="n">
        <f aca="false">M2817=H2817</f>
        <v>1</v>
      </c>
      <c r="P2817" s="333" t="s">
        <v>2418</v>
      </c>
    </row>
    <row r="2818" customFormat="false" ht="15" hidden="false" customHeight="false" outlineLevel="0" collapsed="false">
      <c r="A2818" s="351" t="str">
        <f aca="false">IF(O2818&lt;&gt;0,O2818,A2817)</f>
        <v>072395/AGETOP</v>
      </c>
      <c r="B2818" s="205" t="n">
        <v>88264</v>
      </c>
      <c r="C2818" s="206" t="s">
        <v>3961</v>
      </c>
      <c r="D2818" s="206" t="s">
        <v>2582</v>
      </c>
      <c r="E2818" s="207" t="s">
        <v>2415</v>
      </c>
      <c r="F2818" s="207" t="s">
        <v>2502</v>
      </c>
      <c r="G2818" s="352" t="n">
        <v>0.03</v>
      </c>
      <c r="H2818" s="253" t="n">
        <f aca="false">VLOOKUP(B2818,'CMP-SIN-SD-10-2023'!A:D,4,0)</f>
        <v>29.88</v>
      </c>
      <c r="I2818" s="253" t="s">
        <v>2417</v>
      </c>
      <c r="J2818" s="220" t="n">
        <f aca="false">TRUNC((H2818*G2818),2)</f>
        <v>0.89</v>
      </c>
      <c r="M2818" s="220" t="n">
        <f aca="false">VLOOKUP(B2818,'CMP-SIN-SD-10-2023'!A:D,4,0)</f>
        <v>29.88</v>
      </c>
      <c r="N2818" s="220" t="n">
        <f aca="false">M2818=H2818</f>
        <v>1</v>
      </c>
      <c r="P2818" s="333" t="s">
        <v>2418</v>
      </c>
    </row>
    <row r="2819" customFormat="false" ht="15" hidden="false" customHeight="false" outlineLevel="0" collapsed="false">
      <c r="A2819" s="351" t="str">
        <f aca="false">IF(O2819&lt;&gt;0,O2819,A2818)</f>
        <v>072395/AGETOP</v>
      </c>
      <c r="B2819" s="205" t="n">
        <v>3446</v>
      </c>
      <c r="C2819" s="206" t="s">
        <v>3961</v>
      </c>
      <c r="D2819" s="206" t="s">
        <v>3960</v>
      </c>
      <c r="E2819" s="207" t="s">
        <v>2415</v>
      </c>
      <c r="F2819" s="207" t="s">
        <v>2625</v>
      </c>
      <c r="G2819" s="352" t="n">
        <v>1</v>
      </c>
      <c r="H2819" s="253" t="n">
        <v>1.95</v>
      </c>
      <c r="I2819" s="253" t="s">
        <v>2417</v>
      </c>
      <c r="J2819" s="220" t="n">
        <f aca="false">TRUNC((H2819*G2819),2)</f>
        <v>1.95</v>
      </c>
      <c r="M2819" s="220" t="e">
        <f aca="false">VLOOKUP(B2819,'CMP-SIN-SD-10-2023'!A:D,4,0)</f>
        <v>#N/A</v>
      </c>
      <c r="N2819" s="220" t="e">
        <f aca="false">M2819=H2819</f>
        <v>#N/A</v>
      </c>
      <c r="P2819" s="333" t="s">
        <v>2626</v>
      </c>
    </row>
    <row r="2820" customFormat="false" ht="45" hidden="false" customHeight="false" outlineLevel="0" collapsed="false">
      <c r="A2820" s="353" t="n">
        <v>97886</v>
      </c>
      <c r="B2820" s="354" t="s">
        <v>2411</v>
      </c>
      <c r="C2820" s="355" t="s">
        <v>2459</v>
      </c>
      <c r="D2820" s="355" t="s">
        <v>2834</v>
      </c>
      <c r="E2820" s="356" t="s">
        <v>2430</v>
      </c>
      <c r="F2820" s="356" t="s">
        <v>2415</v>
      </c>
      <c r="G2820" s="357" t="s">
        <v>2416</v>
      </c>
      <c r="H2820" s="358" t="s">
        <v>2417</v>
      </c>
      <c r="I2820" s="350" t="n">
        <f aca="false">SUMIF(A:A,A2820,J:J)</f>
        <v>176.88</v>
      </c>
      <c r="K2820" s="220" t="n">
        <f aca="false">VLOOKUP(A2820,'CMP-SIN-SD-10-2023'!A:D,4,0)</f>
        <v>176.88</v>
      </c>
      <c r="L2820" s="220" t="n">
        <f aca="false">K2820=I2820</f>
        <v>1</v>
      </c>
      <c r="P2820" s="333" t="s">
        <v>2418</v>
      </c>
    </row>
    <row r="2821" customFormat="false" ht="30" hidden="false" customHeight="false" outlineLevel="0" collapsed="false">
      <c r="A2821" s="351" t="n">
        <f aca="false">IF(O2821&lt;&gt;0,O2821,A2820)</f>
        <v>97886</v>
      </c>
      <c r="B2821" s="205" t="n">
        <v>97734</v>
      </c>
      <c r="C2821" s="206" t="s">
        <v>2834</v>
      </c>
      <c r="D2821" s="206" t="s">
        <v>3962</v>
      </c>
      <c r="E2821" s="207" t="s">
        <v>2415</v>
      </c>
      <c r="F2821" s="207" t="s">
        <v>2438</v>
      </c>
      <c r="G2821" s="352" t="n">
        <v>0.0175</v>
      </c>
      <c r="H2821" s="253" t="n">
        <f aca="false">VLOOKUP(B2821,'CMP-SIN-SD-10-2023'!A:D,4,0)</f>
        <v>3131.74</v>
      </c>
      <c r="I2821" s="253" t="s">
        <v>2417</v>
      </c>
      <c r="J2821" s="220" t="n">
        <f aca="false">TRUNC((H2821*G2821),2)</f>
        <v>54.8</v>
      </c>
      <c r="M2821" s="220" t="n">
        <f aca="false">VLOOKUP(B2821,'CMP-SIN-SD-10-2023'!A:D,4,0)</f>
        <v>3131.74</v>
      </c>
      <c r="N2821" s="220" t="n">
        <f aca="false">M2821=H2821</f>
        <v>1</v>
      </c>
      <c r="P2821" s="333" t="s">
        <v>2418</v>
      </c>
    </row>
    <row r="2822" customFormat="false" ht="45" hidden="false" customHeight="false" outlineLevel="0" collapsed="false">
      <c r="A2822" s="351" t="n">
        <f aca="false">IF(O2822&lt;&gt;0,O2822,A2821)</f>
        <v>97886</v>
      </c>
      <c r="B2822" s="205" t="n">
        <v>87316</v>
      </c>
      <c r="C2822" s="206" t="s">
        <v>2834</v>
      </c>
      <c r="D2822" s="206" t="s">
        <v>3749</v>
      </c>
      <c r="E2822" s="207" t="s">
        <v>2415</v>
      </c>
      <c r="F2822" s="207" t="s">
        <v>2438</v>
      </c>
      <c r="G2822" s="352" t="n">
        <v>0.0039</v>
      </c>
      <c r="H2822" s="253" t="n">
        <f aca="false">VLOOKUP(B2822,'CMP-SIN-SD-10-2023'!A:D,4,0)</f>
        <v>545.85</v>
      </c>
      <c r="I2822" s="253" t="s">
        <v>2417</v>
      </c>
      <c r="J2822" s="220" t="n">
        <f aca="false">TRUNC((H2822*G2822),2)</f>
        <v>2.12</v>
      </c>
      <c r="M2822" s="220" t="n">
        <f aca="false">VLOOKUP(B2822,'CMP-SIN-SD-10-2023'!A:D,4,0)</f>
        <v>545.85</v>
      </c>
      <c r="N2822" s="220" t="n">
        <f aca="false">M2822=H2822</f>
        <v>1</v>
      </c>
      <c r="P2822" s="333" t="s">
        <v>2418</v>
      </c>
    </row>
    <row r="2823" customFormat="false" ht="15" hidden="false" customHeight="false" outlineLevel="0" collapsed="false">
      <c r="A2823" s="351" t="n">
        <f aca="false">IF(O2823&lt;&gt;0,O2823,A2822)</f>
        <v>97886</v>
      </c>
      <c r="B2823" s="205" t="n">
        <v>88309</v>
      </c>
      <c r="C2823" s="206" t="s">
        <v>2834</v>
      </c>
      <c r="D2823" s="206" t="s">
        <v>2623</v>
      </c>
      <c r="E2823" s="207" t="s">
        <v>2415</v>
      </c>
      <c r="F2823" s="207" t="s">
        <v>2502</v>
      </c>
      <c r="G2823" s="352" t="n">
        <v>1.2686</v>
      </c>
      <c r="H2823" s="253" t="n">
        <f aca="false">VLOOKUP(B2823,'CMP-SIN-SD-10-2023'!A:D,4,0)</f>
        <v>29.53</v>
      </c>
      <c r="I2823" s="253" t="s">
        <v>2417</v>
      </c>
      <c r="J2823" s="220" t="n">
        <f aca="false">TRUNC((H2823*G2823),2)</f>
        <v>37.46</v>
      </c>
      <c r="M2823" s="220" t="n">
        <f aca="false">VLOOKUP(B2823,'CMP-SIN-SD-10-2023'!A:D,4,0)</f>
        <v>29.53</v>
      </c>
      <c r="N2823" s="220" t="n">
        <f aca="false">M2823=H2823</f>
        <v>1</v>
      </c>
      <c r="P2823" s="333" t="s">
        <v>2418</v>
      </c>
    </row>
    <row r="2824" customFormat="false" ht="15" hidden="false" customHeight="false" outlineLevel="0" collapsed="false">
      <c r="A2824" s="351" t="n">
        <f aca="false">IF(O2824&lt;&gt;0,O2824,A2823)</f>
        <v>97886</v>
      </c>
      <c r="B2824" s="205" t="n">
        <v>88316</v>
      </c>
      <c r="C2824" s="206" t="s">
        <v>2834</v>
      </c>
      <c r="D2824" s="206" t="s">
        <v>2512</v>
      </c>
      <c r="E2824" s="207" t="s">
        <v>2415</v>
      </c>
      <c r="F2824" s="207" t="s">
        <v>2502</v>
      </c>
      <c r="G2824" s="352" t="n">
        <v>0.9967</v>
      </c>
      <c r="H2824" s="253" t="n">
        <f aca="false">VLOOKUP(B2824,'CMP-SIN-SD-10-2023'!A:D,4,0)</f>
        <v>21.91</v>
      </c>
      <c r="I2824" s="253" t="s">
        <v>2417</v>
      </c>
      <c r="J2824" s="220" t="n">
        <f aca="false">TRUNC((H2824*G2824),2)</f>
        <v>21.83</v>
      </c>
      <c r="M2824" s="220" t="n">
        <f aca="false">VLOOKUP(B2824,'CMP-SIN-SD-10-2023'!A:D,4,0)</f>
        <v>21.91</v>
      </c>
      <c r="N2824" s="220" t="n">
        <f aca="false">M2824=H2824</f>
        <v>1</v>
      </c>
      <c r="P2824" s="333" t="s">
        <v>2418</v>
      </c>
    </row>
    <row r="2825" customFormat="false" ht="45" hidden="false" customHeight="false" outlineLevel="0" collapsed="false">
      <c r="A2825" s="351" t="n">
        <f aca="false">IF(O2825&lt;&gt;0,O2825,A2824)</f>
        <v>97886</v>
      </c>
      <c r="B2825" s="205" t="n">
        <v>100475</v>
      </c>
      <c r="C2825" s="206" t="s">
        <v>2834</v>
      </c>
      <c r="D2825" s="206" t="s">
        <v>3750</v>
      </c>
      <c r="E2825" s="207" t="s">
        <v>2415</v>
      </c>
      <c r="F2825" s="207" t="s">
        <v>2438</v>
      </c>
      <c r="G2825" s="352" t="n">
        <v>0.0278</v>
      </c>
      <c r="H2825" s="253" t="n">
        <f aca="false">VLOOKUP(B2825,'CMP-SIN-SD-10-2023'!A:D,4,0)</f>
        <v>780.1</v>
      </c>
      <c r="I2825" s="253" t="s">
        <v>2417</v>
      </c>
      <c r="J2825" s="220" t="n">
        <f aca="false">TRUNC((H2825*G2825),2)</f>
        <v>21.68</v>
      </c>
      <c r="M2825" s="220" t="n">
        <f aca="false">VLOOKUP(B2825,'CMP-SIN-SD-10-2023'!A:D,4,0)</f>
        <v>780.1</v>
      </c>
      <c r="N2825" s="220" t="n">
        <f aca="false">M2825=H2825</f>
        <v>1</v>
      </c>
      <c r="P2825" s="333" t="s">
        <v>2418</v>
      </c>
    </row>
    <row r="2826" customFormat="false" ht="30" hidden="false" customHeight="false" outlineLevel="0" collapsed="false">
      <c r="A2826" s="351" t="n">
        <f aca="false">IF(O2826&lt;&gt;0,O2826,A2825)</f>
        <v>97886</v>
      </c>
      <c r="B2826" s="205" t="n">
        <v>101619</v>
      </c>
      <c r="C2826" s="206" t="s">
        <v>2834</v>
      </c>
      <c r="D2826" s="206" t="s">
        <v>3963</v>
      </c>
      <c r="E2826" s="207" t="s">
        <v>2415</v>
      </c>
      <c r="F2826" s="207" t="s">
        <v>2438</v>
      </c>
      <c r="G2826" s="352" t="n">
        <v>0.036</v>
      </c>
      <c r="H2826" s="253" t="n">
        <f aca="false">VLOOKUP(B2826,'CMP-SIN-SD-10-2023'!A:D,4,0)</f>
        <v>395.44</v>
      </c>
      <c r="I2826" s="253" t="s">
        <v>2417</v>
      </c>
      <c r="J2826" s="220" t="n">
        <f aca="false">TRUNC((H2826*G2826),2)</f>
        <v>14.23</v>
      </c>
      <c r="M2826" s="220" t="n">
        <f aca="false">VLOOKUP(B2826,'CMP-SIN-SD-10-2023'!A:D,4,0)</f>
        <v>395.44</v>
      </c>
      <c r="N2826" s="220" t="n">
        <f aca="false">M2826=H2826</f>
        <v>1</v>
      </c>
      <c r="P2826" s="333" t="s">
        <v>2418</v>
      </c>
    </row>
    <row r="2827" customFormat="false" ht="15" hidden="false" customHeight="false" outlineLevel="0" collapsed="false">
      <c r="A2827" s="351" t="n">
        <f aca="false">IF(O2827&lt;&gt;0,O2827,A2826)</f>
        <v>97886</v>
      </c>
      <c r="B2827" s="205" t="n">
        <v>7258</v>
      </c>
      <c r="C2827" s="206" t="s">
        <v>2834</v>
      </c>
      <c r="D2827" s="206" t="s">
        <v>2836</v>
      </c>
      <c r="E2827" s="207" t="s">
        <v>2415</v>
      </c>
      <c r="F2827" s="207" t="s">
        <v>2430</v>
      </c>
      <c r="G2827" s="352" t="n">
        <v>38.691</v>
      </c>
      <c r="H2827" s="253" t="n">
        <f aca="false">VLOOKUP(B2827,'INS-SIN-SD-10-2023'!A:D,4,0)</f>
        <v>0.64</v>
      </c>
      <c r="I2827" s="253" t="s">
        <v>2417</v>
      </c>
      <c r="J2827" s="220" t="n">
        <f aca="false">TRUNC((H2827*G2827),2)</f>
        <v>24.76</v>
      </c>
      <c r="M2827" s="220" t="n">
        <f aca="false">VLOOKUP(B2827,'INS-SIN-SD-10-2023'!A:D,4,0)</f>
        <v>0.64</v>
      </c>
      <c r="N2827" s="220" t="n">
        <f aca="false">M2827=H2827</f>
        <v>1</v>
      </c>
      <c r="P2827" s="333" t="s">
        <v>2492</v>
      </c>
    </row>
    <row r="2828" customFormat="false" ht="45" hidden="false" customHeight="false" outlineLevel="0" collapsed="false">
      <c r="A2828" s="353" t="n">
        <v>97887</v>
      </c>
      <c r="B2828" s="354" t="s">
        <v>2411</v>
      </c>
      <c r="C2828" s="355" t="s">
        <v>3964</v>
      </c>
      <c r="D2828" s="355" t="s">
        <v>2834</v>
      </c>
      <c r="E2828" s="356" t="s">
        <v>2430</v>
      </c>
      <c r="F2828" s="356" t="s">
        <v>2415</v>
      </c>
      <c r="G2828" s="357" t="s">
        <v>2416</v>
      </c>
      <c r="H2828" s="358" t="s">
        <v>2417</v>
      </c>
      <c r="I2828" s="350" t="n">
        <f aca="false">SUMIF(A:A,A2828,J:J)</f>
        <v>277.86</v>
      </c>
      <c r="K2828" s="220" t="n">
        <f aca="false">VLOOKUP(A2828,'CMP-SIN-SD-10-2023'!A:D,4,0)</f>
        <v>277.86</v>
      </c>
      <c r="L2828" s="220" t="n">
        <f aca="false">K2828=I2828</f>
        <v>1</v>
      </c>
      <c r="P2828" s="333" t="s">
        <v>2418</v>
      </c>
    </row>
    <row r="2829" customFormat="false" ht="30" hidden="false" customHeight="false" outlineLevel="0" collapsed="false">
      <c r="A2829" s="351" t="n">
        <f aca="false">IF(O2829&lt;&gt;0,O2829,A2828)</f>
        <v>97887</v>
      </c>
      <c r="B2829" s="205" t="n">
        <v>97734</v>
      </c>
      <c r="C2829" s="206" t="s">
        <v>2834</v>
      </c>
      <c r="D2829" s="206" t="s">
        <v>3962</v>
      </c>
      <c r="E2829" s="207" t="s">
        <v>2415</v>
      </c>
      <c r="F2829" s="207" t="s">
        <v>2438</v>
      </c>
      <c r="G2829" s="352" t="n">
        <v>0.0252</v>
      </c>
      <c r="H2829" s="253" t="n">
        <f aca="false">VLOOKUP(B2829,'CMP-SIN-SD-10-2023'!A:D,4,0)</f>
        <v>3131.74</v>
      </c>
      <c r="I2829" s="253" t="s">
        <v>2417</v>
      </c>
      <c r="J2829" s="220" t="n">
        <f aca="false">TRUNC((H2829*G2829),2)</f>
        <v>78.91</v>
      </c>
      <c r="M2829" s="220" t="n">
        <f aca="false">VLOOKUP(B2829,'CMP-SIN-SD-10-2023'!A:D,4,0)</f>
        <v>3131.74</v>
      </c>
      <c r="N2829" s="220" t="n">
        <f aca="false">M2829=H2829</f>
        <v>1</v>
      </c>
      <c r="P2829" s="333" t="s">
        <v>2418</v>
      </c>
    </row>
    <row r="2830" customFormat="false" ht="45" hidden="false" customHeight="false" outlineLevel="0" collapsed="false">
      <c r="A2830" s="351" t="n">
        <f aca="false">IF(O2830&lt;&gt;0,O2830,A2829)</f>
        <v>97887</v>
      </c>
      <c r="B2830" s="205" t="n">
        <v>87316</v>
      </c>
      <c r="C2830" s="206" t="s">
        <v>2834</v>
      </c>
      <c r="D2830" s="206" t="s">
        <v>3749</v>
      </c>
      <c r="E2830" s="207" t="s">
        <v>2415</v>
      </c>
      <c r="F2830" s="207" t="s">
        <v>2438</v>
      </c>
      <c r="G2830" s="352" t="n">
        <v>0.0064</v>
      </c>
      <c r="H2830" s="253" t="n">
        <f aca="false">VLOOKUP(B2830,'CMP-SIN-SD-10-2023'!A:D,4,0)</f>
        <v>545.85</v>
      </c>
      <c r="I2830" s="253" t="s">
        <v>2417</v>
      </c>
      <c r="J2830" s="220" t="n">
        <f aca="false">TRUNC((H2830*G2830),2)</f>
        <v>3.49</v>
      </c>
      <c r="M2830" s="220" t="n">
        <f aca="false">VLOOKUP(B2830,'CMP-SIN-SD-10-2023'!A:D,4,0)</f>
        <v>545.85</v>
      </c>
      <c r="N2830" s="220" t="n">
        <f aca="false">M2830=H2830</f>
        <v>1</v>
      </c>
      <c r="P2830" s="333" t="s">
        <v>2418</v>
      </c>
    </row>
    <row r="2831" customFormat="false" ht="15" hidden="false" customHeight="false" outlineLevel="0" collapsed="false">
      <c r="A2831" s="351" t="n">
        <f aca="false">IF(O2831&lt;&gt;0,O2831,A2830)</f>
        <v>97887</v>
      </c>
      <c r="B2831" s="205" t="n">
        <v>88309</v>
      </c>
      <c r="C2831" s="206" t="s">
        <v>2834</v>
      </c>
      <c r="D2831" s="206" t="s">
        <v>2623</v>
      </c>
      <c r="E2831" s="207" t="s">
        <v>2415</v>
      </c>
      <c r="F2831" s="207" t="s">
        <v>2502</v>
      </c>
      <c r="G2831" s="352" t="n">
        <v>2.114</v>
      </c>
      <c r="H2831" s="253" t="n">
        <f aca="false">VLOOKUP(B2831,'CMP-SIN-SD-10-2023'!A:D,4,0)</f>
        <v>29.53</v>
      </c>
      <c r="I2831" s="253" t="s">
        <v>2417</v>
      </c>
      <c r="J2831" s="220" t="n">
        <f aca="false">TRUNC((H2831*G2831),2)</f>
        <v>62.42</v>
      </c>
      <c r="M2831" s="220" t="n">
        <f aca="false">VLOOKUP(B2831,'CMP-SIN-SD-10-2023'!A:D,4,0)</f>
        <v>29.53</v>
      </c>
      <c r="N2831" s="220" t="n">
        <f aca="false">M2831=H2831</f>
        <v>1</v>
      </c>
      <c r="P2831" s="333" t="s">
        <v>2418</v>
      </c>
    </row>
    <row r="2832" customFormat="false" ht="15" hidden="false" customHeight="false" outlineLevel="0" collapsed="false">
      <c r="A2832" s="351" t="n">
        <f aca="false">IF(O2832&lt;&gt;0,O2832,A2831)</f>
        <v>97887</v>
      </c>
      <c r="B2832" s="205" t="n">
        <v>88316</v>
      </c>
      <c r="C2832" s="206" t="s">
        <v>2834</v>
      </c>
      <c r="D2832" s="206" t="s">
        <v>2512</v>
      </c>
      <c r="E2832" s="207" t="s">
        <v>2415</v>
      </c>
      <c r="F2832" s="207" t="s">
        <v>2502</v>
      </c>
      <c r="G2832" s="352" t="n">
        <v>1.661</v>
      </c>
      <c r="H2832" s="253" t="n">
        <f aca="false">VLOOKUP(B2832,'CMP-SIN-SD-10-2023'!A:D,4,0)</f>
        <v>21.91</v>
      </c>
      <c r="I2832" s="253" t="s">
        <v>2417</v>
      </c>
      <c r="J2832" s="220" t="n">
        <f aca="false">TRUNC((H2832*G2832),2)</f>
        <v>36.39</v>
      </c>
      <c r="M2832" s="220" t="n">
        <f aca="false">VLOOKUP(B2832,'CMP-SIN-SD-10-2023'!A:D,4,0)</f>
        <v>21.91</v>
      </c>
      <c r="N2832" s="220" t="n">
        <f aca="false">M2832=H2832</f>
        <v>1</v>
      </c>
      <c r="P2832" s="333" t="s">
        <v>2418</v>
      </c>
    </row>
    <row r="2833" customFormat="false" ht="45" hidden="false" customHeight="false" outlineLevel="0" collapsed="false">
      <c r="A2833" s="351" t="n">
        <f aca="false">IF(O2833&lt;&gt;0,O2833,A2832)</f>
        <v>97887</v>
      </c>
      <c r="B2833" s="205" t="n">
        <v>100475</v>
      </c>
      <c r="C2833" s="206" t="s">
        <v>2834</v>
      </c>
      <c r="D2833" s="206" t="s">
        <v>3750</v>
      </c>
      <c r="E2833" s="207" t="s">
        <v>2415</v>
      </c>
      <c r="F2833" s="207" t="s">
        <v>2438</v>
      </c>
      <c r="G2833" s="352" t="n">
        <v>0.0468</v>
      </c>
      <c r="H2833" s="253" t="n">
        <f aca="false">VLOOKUP(B2833,'CMP-SIN-SD-10-2023'!A:D,4,0)</f>
        <v>780.1</v>
      </c>
      <c r="I2833" s="253" t="s">
        <v>2417</v>
      </c>
      <c r="J2833" s="220" t="n">
        <f aca="false">TRUNC((H2833*G2833),2)</f>
        <v>36.5</v>
      </c>
      <c r="M2833" s="220" t="n">
        <f aca="false">VLOOKUP(B2833,'CMP-SIN-SD-10-2023'!A:D,4,0)</f>
        <v>780.1</v>
      </c>
      <c r="N2833" s="220" t="n">
        <f aca="false">M2833=H2833</f>
        <v>1</v>
      </c>
      <c r="P2833" s="333" t="s">
        <v>2418</v>
      </c>
    </row>
    <row r="2834" customFormat="false" ht="30" hidden="false" customHeight="false" outlineLevel="0" collapsed="false">
      <c r="A2834" s="351" t="n">
        <f aca="false">IF(O2834&lt;&gt;0,O2834,A2833)</f>
        <v>97887</v>
      </c>
      <c r="B2834" s="205" t="n">
        <v>101619</v>
      </c>
      <c r="C2834" s="206" t="s">
        <v>2834</v>
      </c>
      <c r="D2834" s="206" t="s">
        <v>3963</v>
      </c>
      <c r="E2834" s="207" t="s">
        <v>2415</v>
      </c>
      <c r="F2834" s="207" t="s">
        <v>2438</v>
      </c>
      <c r="G2834" s="352" t="n">
        <v>0.049</v>
      </c>
      <c r="H2834" s="253" t="n">
        <f aca="false">VLOOKUP(B2834,'CMP-SIN-SD-10-2023'!A:D,4,0)</f>
        <v>395.44</v>
      </c>
      <c r="I2834" s="253" t="s">
        <v>2417</v>
      </c>
      <c r="J2834" s="220" t="n">
        <f aca="false">TRUNC((H2834*G2834),2)</f>
        <v>19.37</v>
      </c>
      <c r="M2834" s="220" t="n">
        <f aca="false">VLOOKUP(B2834,'CMP-SIN-SD-10-2023'!A:D,4,0)</f>
        <v>395.44</v>
      </c>
      <c r="N2834" s="220" t="n">
        <f aca="false">M2834=H2834</f>
        <v>1</v>
      </c>
      <c r="P2834" s="333" t="s">
        <v>2418</v>
      </c>
    </row>
    <row r="2835" customFormat="false" ht="15" hidden="false" customHeight="false" outlineLevel="0" collapsed="false">
      <c r="A2835" s="351" t="n">
        <f aca="false">IF(O2835&lt;&gt;0,O2835,A2834)</f>
        <v>97887</v>
      </c>
      <c r="B2835" s="205" t="n">
        <v>7258</v>
      </c>
      <c r="C2835" s="206" t="s">
        <v>2834</v>
      </c>
      <c r="D2835" s="206" t="s">
        <v>2836</v>
      </c>
      <c r="E2835" s="207" t="s">
        <v>2415</v>
      </c>
      <c r="F2835" s="207" t="s">
        <v>2430</v>
      </c>
      <c r="G2835" s="352" t="n">
        <v>63.7214</v>
      </c>
      <c r="H2835" s="253" t="n">
        <f aca="false">VLOOKUP(B2835,'INS-SIN-SD-10-2023'!A:D,4,0)</f>
        <v>0.64</v>
      </c>
      <c r="I2835" s="253" t="s">
        <v>2417</v>
      </c>
      <c r="J2835" s="220" t="n">
        <f aca="false">TRUNC((H2835*G2835),2)</f>
        <v>40.78</v>
      </c>
      <c r="M2835" s="220" t="n">
        <f aca="false">VLOOKUP(B2835,'INS-SIN-SD-10-2023'!A:D,4,0)</f>
        <v>0.64</v>
      </c>
      <c r="N2835" s="220" t="n">
        <f aca="false">M2835=H2835</f>
        <v>1</v>
      </c>
      <c r="P2835" s="333" t="s">
        <v>2492</v>
      </c>
    </row>
    <row r="2836" customFormat="false" ht="60" hidden="false" customHeight="false" outlineLevel="0" collapsed="false">
      <c r="A2836" s="353" t="s">
        <v>207</v>
      </c>
      <c r="B2836" s="354" t="s">
        <v>2411</v>
      </c>
      <c r="C2836" s="355" t="s">
        <v>3965</v>
      </c>
      <c r="D2836" s="355" t="s">
        <v>3966</v>
      </c>
      <c r="E2836" s="356" t="s">
        <v>2440</v>
      </c>
      <c r="F2836" s="356" t="s">
        <v>2415</v>
      </c>
      <c r="G2836" s="357" t="s">
        <v>2416</v>
      </c>
      <c r="H2836" s="358" t="s">
        <v>2417</v>
      </c>
      <c r="I2836" s="350" t="n">
        <f aca="false">SUMIF(A:A,A2836,J:J)</f>
        <v>94.35</v>
      </c>
      <c r="K2836" s="220" t="e">
        <f aca="false">VLOOKUP(A2836,'CMP-SIN-SD-10-2023'!A:D,4,0)</f>
        <v>#N/A</v>
      </c>
      <c r="L2836" s="220" t="e">
        <f aca="false">K2836=I2836</f>
        <v>#N/A</v>
      </c>
      <c r="P2836" s="333" t="s">
        <v>2418</v>
      </c>
    </row>
    <row r="2837" customFormat="false" ht="15" hidden="false" customHeight="false" outlineLevel="0" collapsed="false">
      <c r="A2837" s="351" t="str">
        <f aca="false">IF(O2837&lt;&gt;0,O2837,A2836)</f>
        <v>15.018.0500-0/EMOP</v>
      </c>
      <c r="B2837" s="205" t="n">
        <v>88264</v>
      </c>
      <c r="C2837" s="206" t="s">
        <v>3966</v>
      </c>
      <c r="D2837" s="206" t="s">
        <v>2582</v>
      </c>
      <c r="E2837" s="207" t="s">
        <v>2415</v>
      </c>
      <c r="F2837" s="207" t="s">
        <v>2502</v>
      </c>
      <c r="G2837" s="352" t="n">
        <v>1.03</v>
      </c>
      <c r="H2837" s="253" t="n">
        <f aca="false">VLOOKUP(B2837,'CMP-SIN-SD-10-2023'!A:D,4,0)</f>
        <v>29.88</v>
      </c>
      <c r="I2837" s="253" t="s">
        <v>2417</v>
      </c>
      <c r="J2837" s="220" t="n">
        <f aca="false">TRUNC((H2837*G2837),2)</f>
        <v>30.77</v>
      </c>
      <c r="M2837" s="220" t="n">
        <f aca="false">VLOOKUP(B2837,'CMP-SIN-SD-10-2023'!A:D,4,0)</f>
        <v>29.88</v>
      </c>
      <c r="N2837" s="220" t="n">
        <f aca="false">M2837=H2837</f>
        <v>1</v>
      </c>
      <c r="P2837" s="333" t="s">
        <v>2887</v>
      </c>
    </row>
    <row r="2838" customFormat="false" ht="15" hidden="false" customHeight="false" outlineLevel="0" collapsed="false">
      <c r="A2838" s="351" t="str">
        <f aca="false">IF(O2838&lt;&gt;0,O2838,A2837)</f>
        <v>15.018.0500-0/EMOP</v>
      </c>
      <c r="B2838" s="205" t="n">
        <v>88316</v>
      </c>
      <c r="C2838" s="206" t="s">
        <v>3966</v>
      </c>
      <c r="D2838" s="206" t="s">
        <v>2512</v>
      </c>
      <c r="E2838" s="207" t="s">
        <v>2415</v>
      </c>
      <c r="F2838" s="207" t="s">
        <v>2502</v>
      </c>
      <c r="G2838" s="352" t="n">
        <v>1.03</v>
      </c>
      <c r="H2838" s="253" t="n">
        <f aca="false">VLOOKUP(B2838,'CMP-SIN-SD-10-2023'!A:D,4,0)</f>
        <v>21.91</v>
      </c>
      <c r="I2838" s="253" t="s">
        <v>2417</v>
      </c>
      <c r="J2838" s="220" t="n">
        <f aca="false">TRUNC((H2838*G2838),2)</f>
        <v>22.56</v>
      </c>
      <c r="M2838" s="220" t="n">
        <f aca="false">VLOOKUP(B2838,'CMP-SIN-SD-10-2023'!A:D,4,0)</f>
        <v>21.91</v>
      </c>
      <c r="N2838" s="220" t="n">
        <f aca="false">M2838=H2838</f>
        <v>1</v>
      </c>
      <c r="P2838" s="333" t="s">
        <v>2887</v>
      </c>
    </row>
    <row r="2839" customFormat="false" ht="30" hidden="false" customHeight="false" outlineLevel="0" collapsed="false">
      <c r="A2839" s="351" t="str">
        <f aca="false">IF(O2839&lt;&gt;0,O2839,A2838)</f>
        <v>15.018.0500-0/EMOP</v>
      </c>
      <c r="B2839" s="205" t="n">
        <v>5565</v>
      </c>
      <c r="C2839" s="206" t="s">
        <v>3966</v>
      </c>
      <c r="D2839" s="206" t="s">
        <v>3967</v>
      </c>
      <c r="E2839" s="207" t="s">
        <v>2415</v>
      </c>
      <c r="F2839" s="207" t="s">
        <v>2430</v>
      </c>
      <c r="G2839" s="352" t="n">
        <v>0.01596</v>
      </c>
      <c r="H2839" s="253" t="n">
        <v>26</v>
      </c>
      <c r="I2839" s="253" t="s">
        <v>2417</v>
      </c>
      <c r="J2839" s="220" t="n">
        <f aca="false">TRUNC((H2839*G2839),2)</f>
        <v>0.41</v>
      </c>
      <c r="M2839" s="220" t="e">
        <f aca="false">VLOOKUP(B2839,'INS-SIN-SD-10-2023'!A:D,4,0)</f>
        <v>#N/A</v>
      </c>
      <c r="N2839" s="220" t="e">
        <f aca="false">M2839=H2839</f>
        <v>#N/A</v>
      </c>
      <c r="P2839" s="333" t="s">
        <v>2887</v>
      </c>
    </row>
    <row r="2840" customFormat="false" ht="15" hidden="false" customHeight="false" outlineLevel="0" collapsed="false">
      <c r="A2840" s="351" t="str">
        <f aca="false">IF(O2840&lt;&gt;0,O2840,A2839)</f>
        <v>15.018.0500-0/EMOP</v>
      </c>
      <c r="B2840" s="205" t="n">
        <v>5568</v>
      </c>
      <c r="C2840" s="206" t="s">
        <v>3966</v>
      </c>
      <c r="D2840" s="206" t="s">
        <v>3968</v>
      </c>
      <c r="E2840" s="207" t="s">
        <v>2415</v>
      </c>
      <c r="F2840" s="207" t="s">
        <v>2430</v>
      </c>
      <c r="G2840" s="352" t="n">
        <v>3.192</v>
      </c>
      <c r="H2840" s="253" t="n">
        <v>0.06</v>
      </c>
      <c r="I2840" s="253" t="s">
        <v>2417</v>
      </c>
      <c r="J2840" s="220" t="n">
        <f aca="false">TRUNC((H2840*G2840),2)</f>
        <v>0.19</v>
      </c>
      <c r="M2840" s="220" t="e">
        <f aca="false">VLOOKUP(B2840,'INS-SIN-SD-10-2023'!A:D,4,0)</f>
        <v>#N/A</v>
      </c>
      <c r="N2840" s="220" t="e">
        <f aca="false">M2840=H2840</f>
        <v>#N/A</v>
      </c>
      <c r="P2840" s="333" t="s">
        <v>2887</v>
      </c>
    </row>
    <row r="2841" customFormat="false" ht="15" hidden="false" customHeight="false" outlineLevel="0" collapsed="false">
      <c r="A2841" s="351" t="str">
        <f aca="false">IF(O2841&lt;&gt;0,O2841,A2840)</f>
        <v>15.018.0500-0/EMOP</v>
      </c>
      <c r="B2841" s="205" t="n">
        <v>7637</v>
      </c>
      <c r="C2841" s="206" t="s">
        <v>3966</v>
      </c>
      <c r="D2841" s="206" t="s">
        <v>3969</v>
      </c>
      <c r="E2841" s="207" t="s">
        <v>2415</v>
      </c>
      <c r="F2841" s="207" t="s">
        <v>2430</v>
      </c>
      <c r="G2841" s="352" t="n">
        <v>0.7992</v>
      </c>
      <c r="H2841" s="253" t="n">
        <v>6.6</v>
      </c>
      <c r="I2841" s="253" t="s">
        <v>2417</v>
      </c>
      <c r="J2841" s="220" t="n">
        <f aca="false">TRUNC((H2841*G2841),2)</f>
        <v>5.27</v>
      </c>
      <c r="M2841" s="220" t="e">
        <f aca="false">VLOOKUP(B2841,'INS-SIN-SD-10-2023'!A:D,4,0)</f>
        <v>#N/A</v>
      </c>
      <c r="N2841" s="220" t="e">
        <f aca="false">M2841=H2841</f>
        <v>#N/A</v>
      </c>
      <c r="P2841" s="333" t="s">
        <v>2887</v>
      </c>
    </row>
    <row r="2842" customFormat="false" ht="15" hidden="false" customHeight="false" outlineLevel="0" collapsed="false">
      <c r="A2842" s="351" t="str">
        <f aca="false">IF(O2842&lt;&gt;0,O2842,A2841)</f>
        <v>15.018.0500-0/EMOP</v>
      </c>
      <c r="B2842" s="205" t="n">
        <v>7639</v>
      </c>
      <c r="C2842" s="206" t="s">
        <v>3966</v>
      </c>
      <c r="D2842" s="206" t="s">
        <v>3970</v>
      </c>
      <c r="E2842" s="207" t="s">
        <v>2415</v>
      </c>
      <c r="F2842" s="207" t="s">
        <v>2430</v>
      </c>
      <c r="G2842" s="352" t="n">
        <v>1.596</v>
      </c>
      <c r="H2842" s="253" t="n">
        <v>1.55</v>
      </c>
      <c r="I2842" s="253" t="s">
        <v>2417</v>
      </c>
      <c r="J2842" s="220" t="n">
        <f aca="false">TRUNC((H2842*G2842),2)</f>
        <v>2.47</v>
      </c>
      <c r="M2842" s="220" t="e">
        <f aca="false">VLOOKUP(B2842,'INS-SIN-SD-10-2023'!A:D,4,0)</f>
        <v>#N/A</v>
      </c>
      <c r="N2842" s="220" t="e">
        <f aca="false">M2842=H2842</f>
        <v>#N/A</v>
      </c>
      <c r="P2842" s="333" t="s">
        <v>2887</v>
      </c>
    </row>
    <row r="2843" customFormat="false" ht="15" hidden="false" customHeight="false" outlineLevel="0" collapsed="false">
      <c r="A2843" s="351" t="str">
        <f aca="false">IF(O2843&lt;&gt;0,O2843,A2842)</f>
        <v>15.018.0500-0/EMOP</v>
      </c>
      <c r="B2843" s="205" t="n">
        <v>7641</v>
      </c>
      <c r="C2843" s="206" t="s">
        <v>3966</v>
      </c>
      <c r="D2843" s="206" t="s">
        <v>3971</v>
      </c>
      <c r="E2843" s="207" t="s">
        <v>2415</v>
      </c>
      <c r="F2843" s="207" t="s">
        <v>2430</v>
      </c>
      <c r="G2843" s="352" t="n">
        <v>3.192</v>
      </c>
      <c r="H2843" s="253" t="n">
        <v>0.05</v>
      </c>
      <c r="I2843" s="253" t="s">
        <v>2417</v>
      </c>
      <c r="J2843" s="220" t="n">
        <f aca="false">TRUNC((H2843*G2843),2)</f>
        <v>0.15</v>
      </c>
      <c r="M2843" s="220" t="e">
        <f aca="false">VLOOKUP(B2843,'INS-SIN-SD-10-2023'!A:D,4,0)</f>
        <v>#N/A</v>
      </c>
      <c r="N2843" s="220" t="e">
        <f aca="false">M2843=H2843</f>
        <v>#N/A</v>
      </c>
      <c r="P2843" s="333" t="s">
        <v>2887</v>
      </c>
    </row>
    <row r="2844" customFormat="false" ht="30" hidden="false" customHeight="false" outlineLevel="0" collapsed="false">
      <c r="A2844" s="351" t="str">
        <f aca="false">IF(O2844&lt;&gt;0,O2844,A2843)</f>
        <v>15.018.0500-0/EMOP</v>
      </c>
      <c r="B2844" s="205" t="n">
        <v>11945</v>
      </c>
      <c r="C2844" s="206" t="s">
        <v>3966</v>
      </c>
      <c r="D2844" s="206" t="s">
        <v>3972</v>
      </c>
      <c r="E2844" s="207" t="s">
        <v>2415</v>
      </c>
      <c r="F2844" s="207" t="s">
        <v>2430</v>
      </c>
      <c r="G2844" s="352" t="n">
        <v>0.396</v>
      </c>
      <c r="H2844" s="253" t="n">
        <v>41.62</v>
      </c>
      <c r="I2844" s="253" t="s">
        <v>2417</v>
      </c>
      <c r="J2844" s="220" t="n">
        <f aca="false">TRUNC((H2844*G2844),2)</f>
        <v>16.48</v>
      </c>
      <c r="M2844" s="220" t="e">
        <f aca="false">VLOOKUP(B2844,'CMP-SIN-SD-10-2023'!A:D,4,0)</f>
        <v>#N/A</v>
      </c>
      <c r="N2844" s="220" t="e">
        <f aca="false">M2844=H2844</f>
        <v>#N/A</v>
      </c>
      <c r="P2844" s="333" t="s">
        <v>2887</v>
      </c>
    </row>
    <row r="2845" customFormat="false" ht="30" hidden="false" customHeight="false" outlineLevel="0" collapsed="false">
      <c r="A2845" s="351" t="str">
        <f aca="false">IF(O2845&lt;&gt;0,O2845,A2844)</f>
        <v>15.018.0500-0/EMOP</v>
      </c>
      <c r="B2845" s="205" t="n">
        <v>13875</v>
      </c>
      <c r="C2845" s="206" t="s">
        <v>3966</v>
      </c>
      <c r="D2845" s="206" t="s">
        <v>3973</v>
      </c>
      <c r="E2845" s="207" t="s">
        <v>2415</v>
      </c>
      <c r="F2845" s="207" t="s">
        <v>2430</v>
      </c>
      <c r="G2845" s="352" t="n">
        <v>0.7992</v>
      </c>
      <c r="H2845" s="253" t="n">
        <v>2.75</v>
      </c>
      <c r="I2845" s="253" t="s">
        <v>2417</v>
      </c>
      <c r="J2845" s="220" t="n">
        <f aca="false">TRUNC((H2845*G2845),2)</f>
        <v>2.19</v>
      </c>
      <c r="M2845" s="220" t="e">
        <f aca="false">VLOOKUP(B2845,'INS-SIN-SD-10-2023'!A:D,4,0)</f>
        <v>#N/A</v>
      </c>
      <c r="N2845" s="220" t="e">
        <f aca="false">M2845=H2845</f>
        <v>#N/A</v>
      </c>
      <c r="P2845" s="333" t="s">
        <v>2887</v>
      </c>
    </row>
    <row r="2846" customFormat="false" ht="30" hidden="false" customHeight="false" outlineLevel="0" collapsed="false">
      <c r="A2846" s="351" t="str">
        <f aca="false">IF(O2846&lt;&gt;0,O2846,A2845)</f>
        <v>15.018.0500-0/EMOP</v>
      </c>
      <c r="B2846" s="205" t="n">
        <v>13886</v>
      </c>
      <c r="C2846" s="206" t="s">
        <v>3966</v>
      </c>
      <c r="D2846" s="206" t="s">
        <v>3974</v>
      </c>
      <c r="E2846" s="207" t="s">
        <v>2415</v>
      </c>
      <c r="F2846" s="207" t="s">
        <v>2430</v>
      </c>
      <c r="G2846" s="352" t="n">
        <v>0.396</v>
      </c>
      <c r="H2846" s="253" t="n">
        <v>35</v>
      </c>
      <c r="I2846" s="253" t="s">
        <v>2417</v>
      </c>
      <c r="J2846" s="220" t="n">
        <f aca="false">TRUNC((H2846*G2846),2)</f>
        <v>13.86</v>
      </c>
      <c r="M2846" s="220" t="e">
        <f aca="false">VLOOKUP(B2846,'INS-SIN-SD-10-2023'!A:D,4,0)</f>
        <v>#N/A</v>
      </c>
      <c r="N2846" s="220" t="e">
        <f aca="false">M2846=H2846</f>
        <v>#N/A</v>
      </c>
      <c r="P2846" s="333" t="s">
        <v>2887</v>
      </c>
    </row>
    <row r="2847" customFormat="false" ht="45" hidden="false" customHeight="false" outlineLevel="0" collapsed="false">
      <c r="A2847" s="353" t="n">
        <v>91887</v>
      </c>
      <c r="B2847" s="354" t="s">
        <v>2411</v>
      </c>
      <c r="C2847" s="355" t="s">
        <v>3975</v>
      </c>
      <c r="D2847" s="355" t="s">
        <v>2891</v>
      </c>
      <c r="E2847" s="356" t="s">
        <v>2430</v>
      </c>
      <c r="F2847" s="356" t="s">
        <v>2415</v>
      </c>
      <c r="G2847" s="357" t="s">
        <v>2416</v>
      </c>
      <c r="H2847" s="358" t="s">
        <v>2417</v>
      </c>
      <c r="I2847" s="350" t="n">
        <f aca="false">SUMIF(A:A,A2847,J:J)</f>
        <v>12.59</v>
      </c>
      <c r="K2847" s="220" t="n">
        <f aca="false">VLOOKUP(A2847,'CMP-SIN-SD-10-2023'!A:D,4,0)</f>
        <v>12.59</v>
      </c>
      <c r="L2847" s="220" t="n">
        <f aca="false">K2847=I2847</f>
        <v>1</v>
      </c>
      <c r="P2847" s="333" t="s">
        <v>2418</v>
      </c>
    </row>
    <row r="2848" customFormat="false" ht="15" hidden="false" customHeight="false" outlineLevel="0" collapsed="false">
      <c r="A2848" s="351" t="n">
        <f aca="false">IF(O2848&lt;&gt;0,O2848,A2847)</f>
        <v>91887</v>
      </c>
      <c r="B2848" s="205" t="n">
        <v>88247</v>
      </c>
      <c r="C2848" s="206" t="s">
        <v>2891</v>
      </c>
      <c r="D2848" s="206" t="s">
        <v>2581</v>
      </c>
      <c r="E2848" s="207" t="s">
        <v>2415</v>
      </c>
      <c r="F2848" s="207" t="s">
        <v>2502</v>
      </c>
      <c r="G2848" s="352" t="n">
        <v>0.182</v>
      </c>
      <c r="H2848" s="253" t="n">
        <f aca="false">VLOOKUP(B2848,'CMP-SIN-SD-10-2023'!A:D,4,0)</f>
        <v>23.14</v>
      </c>
      <c r="I2848" s="253" t="s">
        <v>2417</v>
      </c>
      <c r="J2848" s="220" t="n">
        <f aca="false">TRUNC((H2848*G2848),2)</f>
        <v>4.21</v>
      </c>
      <c r="M2848" s="220" t="n">
        <f aca="false">VLOOKUP(B2848,'CMP-SIN-SD-10-2023'!A:D,4,0)</f>
        <v>23.14</v>
      </c>
      <c r="N2848" s="220" t="n">
        <f aca="false">M2848=H2848</f>
        <v>1</v>
      </c>
      <c r="P2848" s="333" t="s">
        <v>2418</v>
      </c>
    </row>
    <row r="2849" customFormat="false" ht="15" hidden="false" customHeight="false" outlineLevel="0" collapsed="false">
      <c r="A2849" s="351" t="n">
        <f aca="false">IF(O2849&lt;&gt;0,O2849,A2848)</f>
        <v>91887</v>
      </c>
      <c r="B2849" s="205" t="n">
        <v>88264</v>
      </c>
      <c r="C2849" s="206" t="s">
        <v>2891</v>
      </c>
      <c r="D2849" s="206" t="s">
        <v>2582</v>
      </c>
      <c r="E2849" s="207" t="s">
        <v>2415</v>
      </c>
      <c r="F2849" s="207" t="s">
        <v>2502</v>
      </c>
      <c r="G2849" s="352" t="n">
        <v>0.182</v>
      </c>
      <c r="H2849" s="253" t="n">
        <f aca="false">VLOOKUP(B2849,'CMP-SIN-SD-10-2023'!A:D,4,0)</f>
        <v>29.88</v>
      </c>
      <c r="I2849" s="253" t="s">
        <v>2417</v>
      </c>
      <c r="J2849" s="220" t="n">
        <f aca="false">TRUNC((H2849*G2849),2)</f>
        <v>5.43</v>
      </c>
      <c r="M2849" s="220" t="n">
        <f aca="false">VLOOKUP(B2849,'CMP-SIN-SD-10-2023'!A:D,4,0)</f>
        <v>29.88</v>
      </c>
      <c r="N2849" s="220" t="n">
        <f aca="false">M2849=H2849</f>
        <v>1</v>
      </c>
      <c r="P2849" s="333" t="s">
        <v>2418</v>
      </c>
    </row>
    <row r="2850" customFormat="false" ht="30" hidden="false" customHeight="false" outlineLevel="0" collapsed="false">
      <c r="A2850" s="351" t="n">
        <f aca="false">IF(O2850&lt;&gt;0,O2850,A2849)</f>
        <v>91887</v>
      </c>
      <c r="B2850" s="205" t="n">
        <v>1870</v>
      </c>
      <c r="C2850" s="206" t="s">
        <v>2891</v>
      </c>
      <c r="D2850" s="206" t="s">
        <v>3976</v>
      </c>
      <c r="E2850" s="207" t="s">
        <v>2415</v>
      </c>
      <c r="F2850" s="207" t="s">
        <v>2430</v>
      </c>
      <c r="G2850" s="352" t="n">
        <v>1</v>
      </c>
      <c r="H2850" s="253" t="n">
        <f aca="false">VLOOKUP(B2850,'INS-SIN-SD-10-2023'!A:D,4,0)</f>
        <v>2.95</v>
      </c>
      <c r="I2850" s="253" t="s">
        <v>2417</v>
      </c>
      <c r="J2850" s="220" t="n">
        <f aca="false">TRUNC((H2850*G2850),2)</f>
        <v>2.95</v>
      </c>
      <c r="M2850" s="220" t="n">
        <f aca="false">VLOOKUP(B2850,'INS-SIN-SD-10-2023'!A:D,4,0)</f>
        <v>2.95</v>
      </c>
      <c r="N2850" s="220" t="n">
        <f aca="false">M2850=H2850</f>
        <v>1</v>
      </c>
      <c r="P2850" s="333" t="s">
        <v>2492</v>
      </c>
    </row>
    <row r="2851" customFormat="false" ht="30" hidden="false" customHeight="false" outlineLevel="0" collapsed="false">
      <c r="A2851" s="353" t="s">
        <v>725</v>
      </c>
      <c r="B2851" s="354" t="s">
        <v>2411</v>
      </c>
      <c r="C2851" s="355" t="s">
        <v>3977</v>
      </c>
      <c r="D2851" s="355" t="s">
        <v>2701</v>
      </c>
      <c r="E2851" s="356" t="s">
        <v>2430</v>
      </c>
      <c r="F2851" s="356" t="s">
        <v>2415</v>
      </c>
      <c r="G2851" s="357" t="s">
        <v>2416</v>
      </c>
      <c r="H2851" s="358" t="s">
        <v>2417</v>
      </c>
      <c r="I2851" s="350" t="n">
        <f aca="false">SUMIF(A:A,A2851,J:J)</f>
        <v>8.21</v>
      </c>
      <c r="K2851" s="220" t="e">
        <f aca="false">VLOOKUP(A2851,'CMP-SIN-SD-10-2023'!A:D,4,0)</f>
        <v>#N/A</v>
      </c>
      <c r="L2851" s="220" t="e">
        <f aca="false">K2851=I2851</f>
        <v>#N/A</v>
      </c>
      <c r="P2851" s="333" t="s">
        <v>2418</v>
      </c>
    </row>
    <row r="2852" customFormat="false" ht="15" hidden="false" customHeight="false" outlineLevel="0" collapsed="false">
      <c r="A2852" s="351" t="str">
        <f aca="false">IF(O2852&lt;&gt;0,O2852,A2851)</f>
        <v>11264/ORSE</v>
      </c>
      <c r="B2852" s="205" t="n">
        <v>88264</v>
      </c>
      <c r="C2852" s="206" t="s">
        <v>2701</v>
      </c>
      <c r="D2852" s="206" t="s">
        <v>2582</v>
      </c>
      <c r="E2852" s="207" t="s">
        <v>2415</v>
      </c>
      <c r="F2852" s="207" t="s">
        <v>2502</v>
      </c>
      <c r="G2852" s="352" t="n">
        <v>0.13</v>
      </c>
      <c r="H2852" s="253" t="n">
        <f aca="false">VLOOKUP(B2852,'CMP-SIN-SD-10-2023'!A:D,4,0)</f>
        <v>29.88</v>
      </c>
      <c r="I2852" s="253" t="s">
        <v>2417</v>
      </c>
      <c r="J2852" s="220" t="n">
        <f aca="false">TRUNC((H2852*G2852),2)</f>
        <v>3.88</v>
      </c>
      <c r="M2852" s="220" t="n">
        <f aca="false">VLOOKUP(B2852,'CMP-SIN-SD-10-2023'!A:D,4,0)</f>
        <v>29.88</v>
      </c>
      <c r="N2852" s="220" t="n">
        <f aca="false">M2852=H2852</f>
        <v>1</v>
      </c>
      <c r="P2852" s="333" t="s">
        <v>2418</v>
      </c>
    </row>
    <row r="2853" customFormat="false" ht="15" hidden="false" customHeight="false" outlineLevel="0" collapsed="false">
      <c r="A2853" s="351" t="str">
        <f aca="false">IF(O2853&lt;&gt;0,O2853,A2852)</f>
        <v>11264/ORSE</v>
      </c>
      <c r="B2853" s="205" t="n">
        <v>88316</v>
      </c>
      <c r="C2853" s="206" t="s">
        <v>2701</v>
      </c>
      <c r="D2853" s="206" t="s">
        <v>2512</v>
      </c>
      <c r="E2853" s="207" t="s">
        <v>2415</v>
      </c>
      <c r="F2853" s="207" t="s">
        <v>2502</v>
      </c>
      <c r="G2853" s="352" t="n">
        <v>0.13</v>
      </c>
      <c r="H2853" s="253" t="n">
        <f aca="false">VLOOKUP(B2853,'CMP-SIN-SD-10-2023'!A:D,4,0)</f>
        <v>21.91</v>
      </c>
      <c r="I2853" s="253" t="s">
        <v>2417</v>
      </c>
      <c r="J2853" s="220" t="n">
        <f aca="false">TRUNC((H2853*G2853),2)</f>
        <v>2.84</v>
      </c>
      <c r="M2853" s="220" t="n">
        <f aca="false">VLOOKUP(B2853,'CMP-SIN-SD-10-2023'!A:D,4,0)</f>
        <v>21.91</v>
      </c>
      <c r="N2853" s="220" t="n">
        <f aca="false">M2853=H2853</f>
        <v>1</v>
      </c>
      <c r="P2853" s="333" t="s">
        <v>2418</v>
      </c>
    </row>
    <row r="2854" customFormat="false" ht="15" hidden="false" customHeight="false" outlineLevel="0" collapsed="false">
      <c r="A2854" s="351" t="str">
        <f aca="false">IF(O2854&lt;&gt;0,O2854,A2853)</f>
        <v>11264/ORSE</v>
      </c>
      <c r="B2854" s="205" t="s">
        <v>3978</v>
      </c>
      <c r="C2854" s="206" t="s">
        <v>2701</v>
      </c>
      <c r="D2854" s="206" t="s">
        <v>3979</v>
      </c>
      <c r="E2854" s="207" t="s">
        <v>2415</v>
      </c>
      <c r="F2854" s="207" t="s">
        <v>2430</v>
      </c>
      <c r="G2854" s="352" t="n">
        <v>1</v>
      </c>
      <c r="H2854" s="253" t="n">
        <v>1.49</v>
      </c>
      <c r="I2854" s="253" t="s">
        <v>2417</v>
      </c>
      <c r="J2854" s="220" t="n">
        <f aca="false">TRUNC((H2854*G2854),2)</f>
        <v>1.49</v>
      </c>
      <c r="M2854" s="220" t="e">
        <f aca="false">VLOOKUP(B2854,'INS-SIN-SD-10-2023'!A:D,4,0)</f>
        <v>#N/A</v>
      </c>
      <c r="N2854" s="220" t="e">
        <f aca="false">M2854=H2854</f>
        <v>#N/A</v>
      </c>
      <c r="P2854" s="333" t="s">
        <v>2614</v>
      </c>
    </row>
    <row r="2855" customFormat="false" ht="45" hidden="false" customHeight="false" outlineLevel="0" collapsed="false">
      <c r="A2855" s="353" t="n">
        <v>91874</v>
      </c>
      <c r="B2855" s="354" t="s">
        <v>2411</v>
      </c>
      <c r="C2855" s="355" t="s">
        <v>3980</v>
      </c>
      <c r="D2855" s="355" t="s">
        <v>2920</v>
      </c>
      <c r="E2855" s="356" t="s">
        <v>2430</v>
      </c>
      <c r="F2855" s="356" t="s">
        <v>2415</v>
      </c>
      <c r="G2855" s="357" t="s">
        <v>2416</v>
      </c>
      <c r="H2855" s="358" t="s">
        <v>2417</v>
      </c>
      <c r="I2855" s="350" t="n">
        <f aca="false">SUMIF(A:A,A2855,J:J)</f>
        <v>7.28</v>
      </c>
      <c r="K2855" s="220" t="n">
        <f aca="false">VLOOKUP(A2855,'CMP-SIN-SD-10-2023'!A:D,4,0)</f>
        <v>7.28</v>
      </c>
      <c r="L2855" s="220" t="n">
        <f aca="false">K2855=I2855</f>
        <v>1</v>
      </c>
      <c r="P2855" s="333" t="s">
        <v>2418</v>
      </c>
    </row>
    <row r="2856" customFormat="false" ht="15" hidden="false" customHeight="false" outlineLevel="0" collapsed="false">
      <c r="A2856" s="351" t="n">
        <f aca="false">IF(O2856&lt;&gt;0,O2856,A2855)</f>
        <v>91874</v>
      </c>
      <c r="B2856" s="205" t="n">
        <v>88247</v>
      </c>
      <c r="C2856" s="206" t="s">
        <v>2920</v>
      </c>
      <c r="D2856" s="206" t="s">
        <v>2581</v>
      </c>
      <c r="E2856" s="207" t="s">
        <v>2415</v>
      </c>
      <c r="F2856" s="207" t="s">
        <v>2502</v>
      </c>
      <c r="G2856" s="352" t="n">
        <v>0.121</v>
      </c>
      <c r="H2856" s="253" t="n">
        <f aca="false">VLOOKUP(B2856,'CMP-SIN-SD-10-2023'!A:D,4,0)</f>
        <v>23.14</v>
      </c>
      <c r="I2856" s="253" t="s">
        <v>2417</v>
      </c>
      <c r="J2856" s="220" t="n">
        <f aca="false">TRUNC((H2856*G2856),2)</f>
        <v>2.79</v>
      </c>
      <c r="M2856" s="220" t="n">
        <f aca="false">VLOOKUP(B2856,'CMP-SIN-SD-10-2023'!A:D,4,0)</f>
        <v>23.14</v>
      </c>
      <c r="N2856" s="220" t="n">
        <f aca="false">M2856=H2856</f>
        <v>1</v>
      </c>
      <c r="P2856" s="333" t="s">
        <v>2418</v>
      </c>
    </row>
    <row r="2857" customFormat="false" ht="15" hidden="false" customHeight="false" outlineLevel="0" collapsed="false">
      <c r="A2857" s="351" t="n">
        <f aca="false">IF(O2857&lt;&gt;0,O2857,A2856)</f>
        <v>91874</v>
      </c>
      <c r="B2857" s="205" t="n">
        <v>88264</v>
      </c>
      <c r="C2857" s="206" t="s">
        <v>2920</v>
      </c>
      <c r="D2857" s="206" t="s">
        <v>2582</v>
      </c>
      <c r="E2857" s="207" t="s">
        <v>2415</v>
      </c>
      <c r="F2857" s="207" t="s">
        <v>2502</v>
      </c>
      <c r="G2857" s="352" t="n">
        <v>0.121</v>
      </c>
      <c r="H2857" s="253" t="n">
        <f aca="false">VLOOKUP(B2857,'CMP-SIN-SD-10-2023'!A:D,4,0)</f>
        <v>29.88</v>
      </c>
      <c r="I2857" s="253" t="s">
        <v>2417</v>
      </c>
      <c r="J2857" s="220" t="n">
        <f aca="false">TRUNC((H2857*G2857),2)</f>
        <v>3.61</v>
      </c>
      <c r="M2857" s="220" t="n">
        <f aca="false">VLOOKUP(B2857,'CMP-SIN-SD-10-2023'!A:D,4,0)</f>
        <v>29.88</v>
      </c>
      <c r="N2857" s="220" t="n">
        <f aca="false">M2857=H2857</f>
        <v>1</v>
      </c>
      <c r="P2857" s="333" t="s">
        <v>2418</v>
      </c>
    </row>
    <row r="2858" customFormat="false" ht="15" hidden="false" customHeight="false" outlineLevel="0" collapsed="false">
      <c r="A2858" s="351" t="n">
        <f aca="false">IF(O2858&lt;&gt;0,O2858,A2857)</f>
        <v>91874</v>
      </c>
      <c r="B2858" s="205" t="n">
        <v>1901</v>
      </c>
      <c r="C2858" s="206" t="s">
        <v>2920</v>
      </c>
      <c r="D2858" s="206" t="s">
        <v>3981</v>
      </c>
      <c r="E2858" s="207" t="s">
        <v>2415</v>
      </c>
      <c r="F2858" s="207" t="s">
        <v>2430</v>
      </c>
      <c r="G2858" s="352" t="n">
        <v>1</v>
      </c>
      <c r="H2858" s="253" t="n">
        <f aca="false">VLOOKUP(B2858,'INS-SIN-SD-10-2023'!A:D,4,0)</f>
        <v>0.88</v>
      </c>
      <c r="I2858" s="253" t="s">
        <v>2417</v>
      </c>
      <c r="J2858" s="220" t="n">
        <f aca="false">TRUNC((H2858*G2858),2)</f>
        <v>0.88</v>
      </c>
      <c r="M2858" s="220" t="n">
        <f aca="false">VLOOKUP(B2858,'INS-SIN-SD-10-2023'!A:D,4,0)</f>
        <v>0.88</v>
      </c>
      <c r="N2858" s="220" t="n">
        <f aca="false">M2858=H2858</f>
        <v>1</v>
      </c>
      <c r="P2858" s="333" t="s">
        <v>2492</v>
      </c>
    </row>
    <row r="2859" customFormat="false" ht="45" hidden="false" customHeight="false" outlineLevel="0" collapsed="false">
      <c r="A2859" s="353" t="n">
        <v>91876</v>
      </c>
      <c r="B2859" s="354" t="s">
        <v>2411</v>
      </c>
      <c r="C2859" s="355" t="s">
        <v>3982</v>
      </c>
      <c r="D2859" s="355" t="s">
        <v>3983</v>
      </c>
      <c r="E2859" s="356" t="s">
        <v>2430</v>
      </c>
      <c r="F2859" s="356" t="s">
        <v>2415</v>
      </c>
      <c r="G2859" s="357" t="s">
        <v>2416</v>
      </c>
      <c r="H2859" s="358" t="s">
        <v>2417</v>
      </c>
      <c r="I2859" s="350" t="n">
        <f aca="false">SUMIF(A:A,A2859,J:J)</f>
        <v>10.29</v>
      </c>
      <c r="K2859" s="220" t="n">
        <f aca="false">VLOOKUP(A2859,'CMP-SIN-SD-10-2023'!A:D,4,0)</f>
        <v>10.29</v>
      </c>
      <c r="L2859" s="220" t="n">
        <f aca="false">K2859=I2859</f>
        <v>1</v>
      </c>
      <c r="P2859" s="333" t="s">
        <v>2418</v>
      </c>
    </row>
    <row r="2860" customFormat="false" ht="15" hidden="false" customHeight="false" outlineLevel="0" collapsed="false">
      <c r="A2860" s="351" t="n">
        <f aca="false">IF(O2860&lt;&gt;0,O2860,A2859)</f>
        <v>91876</v>
      </c>
      <c r="B2860" s="205" t="n">
        <v>88247</v>
      </c>
      <c r="C2860" s="206" t="s">
        <v>3983</v>
      </c>
      <c r="D2860" s="206" t="s">
        <v>2581</v>
      </c>
      <c r="E2860" s="207" t="s">
        <v>2415</v>
      </c>
      <c r="F2860" s="207" t="s">
        <v>2502</v>
      </c>
      <c r="G2860" s="352" t="n">
        <v>0.16</v>
      </c>
      <c r="H2860" s="253" t="n">
        <f aca="false">VLOOKUP(B2860,'CMP-SIN-SD-10-2023'!A:D,4,0)</f>
        <v>23.14</v>
      </c>
      <c r="I2860" s="253" t="s">
        <v>2417</v>
      </c>
      <c r="J2860" s="220" t="n">
        <f aca="false">TRUNC((H2860*G2860),2)</f>
        <v>3.7</v>
      </c>
      <c r="M2860" s="220" t="n">
        <f aca="false">VLOOKUP(B2860,'CMP-SIN-SD-10-2023'!A:D,4,0)</f>
        <v>23.14</v>
      </c>
      <c r="N2860" s="220" t="n">
        <f aca="false">M2860=H2860</f>
        <v>1</v>
      </c>
      <c r="P2860" s="333" t="s">
        <v>2418</v>
      </c>
    </row>
    <row r="2861" customFormat="false" ht="15" hidden="false" customHeight="false" outlineLevel="0" collapsed="false">
      <c r="A2861" s="351" t="n">
        <f aca="false">IF(O2861&lt;&gt;0,O2861,A2860)</f>
        <v>91876</v>
      </c>
      <c r="B2861" s="205" t="n">
        <v>88264</v>
      </c>
      <c r="C2861" s="206" t="s">
        <v>3983</v>
      </c>
      <c r="D2861" s="206" t="s">
        <v>2582</v>
      </c>
      <c r="E2861" s="207" t="s">
        <v>2415</v>
      </c>
      <c r="F2861" s="207" t="s">
        <v>2502</v>
      </c>
      <c r="G2861" s="352" t="n">
        <v>0.16</v>
      </c>
      <c r="H2861" s="253" t="n">
        <f aca="false">VLOOKUP(B2861,'CMP-SIN-SD-10-2023'!A:D,4,0)</f>
        <v>29.88</v>
      </c>
      <c r="I2861" s="253" t="s">
        <v>2417</v>
      </c>
      <c r="J2861" s="220" t="n">
        <f aca="false">TRUNC((H2861*G2861),2)</f>
        <v>4.78</v>
      </c>
      <c r="M2861" s="220" t="n">
        <f aca="false">VLOOKUP(B2861,'CMP-SIN-SD-10-2023'!A:D,4,0)</f>
        <v>29.88</v>
      </c>
      <c r="N2861" s="220" t="n">
        <f aca="false">M2861=H2861</f>
        <v>1</v>
      </c>
      <c r="P2861" s="333" t="s">
        <v>2418</v>
      </c>
    </row>
    <row r="2862" customFormat="false" ht="15" hidden="false" customHeight="false" outlineLevel="0" collapsed="false">
      <c r="A2862" s="351" t="n">
        <f aca="false">IF(O2862&lt;&gt;0,O2862,A2861)</f>
        <v>91876</v>
      </c>
      <c r="B2862" s="205" t="n">
        <v>1892</v>
      </c>
      <c r="C2862" s="206" t="s">
        <v>3983</v>
      </c>
      <c r="D2862" s="206" t="s">
        <v>3984</v>
      </c>
      <c r="E2862" s="207" t="s">
        <v>2415</v>
      </c>
      <c r="F2862" s="207" t="s">
        <v>2430</v>
      </c>
      <c r="G2862" s="352" t="n">
        <v>1</v>
      </c>
      <c r="H2862" s="253" t="n">
        <f aca="false">VLOOKUP(B2862,'INS-SIN-SD-10-2023'!A:D,4,0)</f>
        <v>1.81</v>
      </c>
      <c r="I2862" s="253" t="s">
        <v>2417</v>
      </c>
      <c r="J2862" s="220" t="n">
        <f aca="false">TRUNC((H2862*G2862),2)</f>
        <v>1.81</v>
      </c>
      <c r="M2862" s="220" t="n">
        <f aca="false">VLOOKUP(B2862,'INS-SIN-SD-10-2023'!A:D,4,0)</f>
        <v>1.81</v>
      </c>
      <c r="N2862" s="220" t="n">
        <f aca="false">M2862=H2862</f>
        <v>1</v>
      </c>
      <c r="P2862" s="333" t="s">
        <v>2492</v>
      </c>
    </row>
    <row r="2863" customFormat="false" ht="45" hidden="false" customHeight="false" outlineLevel="0" collapsed="false">
      <c r="A2863" s="353" t="n">
        <v>95754</v>
      </c>
      <c r="B2863" s="354" t="s">
        <v>2411</v>
      </c>
      <c r="C2863" s="355" t="s">
        <v>3927</v>
      </c>
      <c r="D2863" s="355" t="s">
        <v>2727</v>
      </c>
      <c r="E2863" s="356" t="s">
        <v>2430</v>
      </c>
      <c r="F2863" s="356" t="s">
        <v>2415</v>
      </c>
      <c r="G2863" s="357" t="s">
        <v>2416</v>
      </c>
      <c r="H2863" s="358" t="s">
        <v>2417</v>
      </c>
      <c r="I2863" s="350" t="n">
        <f aca="false">SUMIF(A:A,A2863,J:J)</f>
        <v>9.44</v>
      </c>
      <c r="K2863" s="220" t="e">
        <f aca="false">VLOOKUP(A2863,'CMP-SIN-SD-10-2023'!A:D,4,0)</f>
        <v>#N/A</v>
      </c>
      <c r="L2863" s="220" t="e">
        <f aca="false">K2863=I2863</f>
        <v>#N/A</v>
      </c>
      <c r="P2863" s="333" t="s">
        <v>2418</v>
      </c>
    </row>
    <row r="2864" customFormat="false" ht="15" hidden="false" customHeight="false" outlineLevel="0" collapsed="false">
      <c r="A2864" s="351" t="n">
        <f aca="false">IF(O2864&lt;&gt;0,O2864,A2863)</f>
        <v>95754</v>
      </c>
      <c r="B2864" s="205" t="n">
        <v>88247</v>
      </c>
      <c r="C2864" s="206" t="s">
        <v>2727</v>
      </c>
      <c r="D2864" s="206" t="s">
        <v>2581</v>
      </c>
      <c r="E2864" s="207" t="s">
        <v>2415</v>
      </c>
      <c r="F2864" s="207" t="s">
        <v>2502</v>
      </c>
      <c r="G2864" s="352" t="n">
        <v>0.1354</v>
      </c>
      <c r="H2864" s="253" t="n">
        <f aca="false">VLOOKUP(B2864,'CMP-SIN-SD-10-2023'!A:D,4,0)</f>
        <v>23.14</v>
      </c>
      <c r="I2864" s="253" t="s">
        <v>2417</v>
      </c>
      <c r="J2864" s="220" t="n">
        <f aca="false">TRUNC((H2864*G2864),2)</f>
        <v>3.13</v>
      </c>
      <c r="M2864" s="220" t="n">
        <f aca="false">VLOOKUP(B2864,'CMP-SIN-SD-10-2023'!A:D,4,0)</f>
        <v>23.14</v>
      </c>
      <c r="N2864" s="220" t="n">
        <f aca="false">M2864=H2864</f>
        <v>1</v>
      </c>
      <c r="P2864" s="333" t="s">
        <v>2418</v>
      </c>
    </row>
    <row r="2865" customFormat="false" ht="15" hidden="false" customHeight="false" outlineLevel="0" collapsed="false">
      <c r="A2865" s="351" t="n">
        <f aca="false">IF(O2865&lt;&gt;0,O2865,A2864)</f>
        <v>95754</v>
      </c>
      <c r="B2865" s="205" t="n">
        <v>88264</v>
      </c>
      <c r="C2865" s="206" t="s">
        <v>2727</v>
      </c>
      <c r="D2865" s="206" t="s">
        <v>2582</v>
      </c>
      <c r="E2865" s="207" t="s">
        <v>2415</v>
      </c>
      <c r="F2865" s="207" t="s">
        <v>2502</v>
      </c>
      <c r="G2865" s="352" t="n">
        <v>0.1354</v>
      </c>
      <c r="H2865" s="253" t="n">
        <f aca="false">VLOOKUP(B2865,'CMP-SIN-SD-10-2023'!A:D,4,0)</f>
        <v>29.88</v>
      </c>
      <c r="I2865" s="253" t="s">
        <v>2417</v>
      </c>
      <c r="J2865" s="220" t="n">
        <f aca="false">TRUNC((H2865*G2865),2)</f>
        <v>4.04</v>
      </c>
      <c r="M2865" s="220" t="n">
        <f aca="false">VLOOKUP(B2865,'CMP-SIN-SD-10-2023'!A:D,4,0)</f>
        <v>29.88</v>
      </c>
      <c r="N2865" s="220" t="n">
        <f aca="false">M2865=H2865</f>
        <v>1</v>
      </c>
      <c r="P2865" s="333" t="s">
        <v>2418</v>
      </c>
    </row>
    <row r="2866" customFormat="false" ht="30" hidden="false" customHeight="false" outlineLevel="0" collapsed="false">
      <c r="A2866" s="351" t="n">
        <f aca="false">IF(O2866&lt;&gt;0,O2866,A2865)</f>
        <v>95754</v>
      </c>
      <c r="B2866" s="205" t="n">
        <v>2638</v>
      </c>
      <c r="C2866" s="206" t="s">
        <v>2727</v>
      </c>
      <c r="D2866" s="206" t="s">
        <v>3985</v>
      </c>
      <c r="E2866" s="207" t="s">
        <v>2415</v>
      </c>
      <c r="F2866" s="207" t="s">
        <v>2430</v>
      </c>
      <c r="G2866" s="352" t="n">
        <v>1</v>
      </c>
      <c r="H2866" s="253" t="n">
        <f aca="false">VLOOKUP(B2866,'INS-SIN-SD-10-2023'!A:D,4,0)</f>
        <v>2.27</v>
      </c>
      <c r="I2866" s="253" t="s">
        <v>2417</v>
      </c>
      <c r="J2866" s="220" t="n">
        <f aca="false">TRUNC((H2866*G2866),2)</f>
        <v>2.27</v>
      </c>
      <c r="M2866" s="220" t="n">
        <f aca="false">VLOOKUP(B2866,'INS-SIN-SD-10-2023'!A:D,4,0)</f>
        <v>2.27</v>
      </c>
      <c r="N2866" s="220" t="n">
        <f aca="false">M2866=H2866</f>
        <v>1</v>
      </c>
      <c r="P2866" s="333" t="s">
        <v>2492</v>
      </c>
    </row>
    <row r="2867" customFormat="false" ht="45" hidden="false" customHeight="false" outlineLevel="0" collapsed="false">
      <c r="A2867" s="353" t="n">
        <v>95756</v>
      </c>
      <c r="B2867" s="354" t="s">
        <v>2411</v>
      </c>
      <c r="C2867" s="355" t="s">
        <v>3986</v>
      </c>
      <c r="D2867" s="355" t="s">
        <v>2920</v>
      </c>
      <c r="E2867" s="356" t="s">
        <v>2430</v>
      </c>
      <c r="F2867" s="356" t="s">
        <v>2415</v>
      </c>
      <c r="G2867" s="357" t="s">
        <v>2416</v>
      </c>
      <c r="H2867" s="358" t="s">
        <v>2417</v>
      </c>
      <c r="I2867" s="350" t="n">
        <f aca="false">SUMIF(A:A,A2867,J:J)</f>
        <v>17.74</v>
      </c>
      <c r="K2867" s="220" t="e">
        <f aca="false">VLOOKUP(A2867,'CMP-SIN-SD-10-2023'!A:D,4,0)</f>
        <v>#N/A</v>
      </c>
      <c r="L2867" s="220" t="e">
        <f aca="false">K2867=I2867</f>
        <v>#N/A</v>
      </c>
      <c r="P2867" s="333" t="s">
        <v>2418</v>
      </c>
    </row>
    <row r="2868" customFormat="false" ht="15" hidden="false" customHeight="false" outlineLevel="0" collapsed="false">
      <c r="A2868" s="351" t="n">
        <f aca="false">IF(O2868&lt;&gt;0,O2868,A2867)</f>
        <v>95756</v>
      </c>
      <c r="B2868" s="205" t="n">
        <v>88247</v>
      </c>
      <c r="C2868" s="206" t="s">
        <v>2920</v>
      </c>
      <c r="D2868" s="206" t="s">
        <v>2581</v>
      </c>
      <c r="E2868" s="207" t="s">
        <v>2415</v>
      </c>
      <c r="F2868" s="207" t="s">
        <v>2502</v>
      </c>
      <c r="G2868" s="352" t="n">
        <v>0.2246</v>
      </c>
      <c r="H2868" s="253" t="n">
        <f aca="false">VLOOKUP(B2868,'CMP-SIN-SD-10-2023'!A:D,4,0)</f>
        <v>23.14</v>
      </c>
      <c r="I2868" s="253" t="s">
        <v>2417</v>
      </c>
      <c r="J2868" s="220" t="n">
        <f aca="false">TRUNC((H2868*G2868),2)</f>
        <v>5.19</v>
      </c>
      <c r="M2868" s="220" t="n">
        <f aca="false">VLOOKUP(B2868,'CMP-SIN-SD-10-2023'!A:D,4,0)</f>
        <v>23.14</v>
      </c>
      <c r="N2868" s="220" t="n">
        <f aca="false">M2868=H2868</f>
        <v>1</v>
      </c>
      <c r="P2868" s="333" t="s">
        <v>2418</v>
      </c>
    </row>
    <row r="2869" customFormat="false" ht="15" hidden="false" customHeight="false" outlineLevel="0" collapsed="false">
      <c r="A2869" s="351" t="n">
        <f aca="false">IF(O2869&lt;&gt;0,O2869,A2868)</f>
        <v>95756</v>
      </c>
      <c r="B2869" s="205" t="n">
        <v>88264</v>
      </c>
      <c r="C2869" s="206" t="s">
        <v>2920</v>
      </c>
      <c r="D2869" s="206" t="s">
        <v>2582</v>
      </c>
      <c r="E2869" s="207" t="s">
        <v>2415</v>
      </c>
      <c r="F2869" s="207" t="s">
        <v>2502</v>
      </c>
      <c r="G2869" s="352" t="n">
        <v>0.2246</v>
      </c>
      <c r="H2869" s="253" t="n">
        <f aca="false">VLOOKUP(B2869,'CMP-SIN-SD-10-2023'!A:D,4,0)</f>
        <v>29.88</v>
      </c>
      <c r="I2869" s="253" t="s">
        <v>2417</v>
      </c>
      <c r="J2869" s="220" t="n">
        <f aca="false">TRUNC((H2869*G2869),2)</f>
        <v>6.71</v>
      </c>
      <c r="M2869" s="220" t="n">
        <f aca="false">VLOOKUP(B2869,'CMP-SIN-SD-10-2023'!A:D,4,0)</f>
        <v>29.88</v>
      </c>
      <c r="N2869" s="220" t="n">
        <f aca="false">M2869=H2869</f>
        <v>1</v>
      </c>
      <c r="P2869" s="333" t="s">
        <v>2418</v>
      </c>
    </row>
    <row r="2870" customFormat="false" ht="30" hidden="false" customHeight="false" outlineLevel="0" collapsed="false">
      <c r="A2870" s="351" t="n">
        <f aca="false">IF(O2870&lt;&gt;0,O2870,A2869)</f>
        <v>95756</v>
      </c>
      <c r="B2870" s="205" t="n">
        <v>2644</v>
      </c>
      <c r="C2870" s="206" t="s">
        <v>2920</v>
      </c>
      <c r="D2870" s="206" t="s">
        <v>3987</v>
      </c>
      <c r="E2870" s="207" t="s">
        <v>2415</v>
      </c>
      <c r="F2870" s="207" t="s">
        <v>2430</v>
      </c>
      <c r="G2870" s="352" t="n">
        <v>1</v>
      </c>
      <c r="H2870" s="253" t="n">
        <f aca="false">VLOOKUP(B2870,'INS-SIN-SD-10-2023'!A:D,4,0)</f>
        <v>5.84</v>
      </c>
      <c r="I2870" s="253" t="s">
        <v>2417</v>
      </c>
      <c r="J2870" s="220" t="n">
        <f aca="false">TRUNC((H2870*G2870),2)</f>
        <v>5.84</v>
      </c>
      <c r="M2870" s="220" t="n">
        <f aca="false">VLOOKUP(B2870,'INS-SIN-SD-10-2023'!A:D,4,0)</f>
        <v>5.84</v>
      </c>
      <c r="N2870" s="220" t="n">
        <f aca="false">M2870=H2870</f>
        <v>1</v>
      </c>
      <c r="P2870" s="333" t="s">
        <v>2492</v>
      </c>
    </row>
    <row r="2871" customFormat="false" ht="15" hidden="false" customHeight="false" outlineLevel="0" collapsed="false">
      <c r="A2871" s="353" t="s">
        <v>727</v>
      </c>
      <c r="B2871" s="354" t="s">
        <v>2411</v>
      </c>
      <c r="C2871" s="355" t="s">
        <v>3988</v>
      </c>
      <c r="D2871" s="355" t="s">
        <v>3743</v>
      </c>
      <c r="E2871" s="356" t="s">
        <v>2430</v>
      </c>
      <c r="F2871" s="356" t="s">
        <v>2415</v>
      </c>
      <c r="G2871" s="357" t="s">
        <v>2416</v>
      </c>
      <c r="H2871" s="358" t="s">
        <v>2417</v>
      </c>
      <c r="I2871" s="350" t="n">
        <f aca="false">SUMIF(A:A,A2871,J:J)</f>
        <v>32.01</v>
      </c>
      <c r="K2871" s="220" t="e">
        <f aca="false">VLOOKUP(A2871,'CMP-SIN-SD-10-2023'!A:D,4,0)</f>
        <v>#N/A</v>
      </c>
      <c r="L2871" s="220" t="e">
        <f aca="false">K2871=I2871</f>
        <v>#N/A</v>
      </c>
      <c r="P2871" s="333" t="s">
        <v>2418</v>
      </c>
    </row>
    <row r="2872" customFormat="false" ht="30" hidden="false" customHeight="false" outlineLevel="0" collapsed="false">
      <c r="A2872" s="351" t="str">
        <f aca="false">IF(O2872&lt;&gt;0,O2872,A2871)</f>
        <v>C0512/SEINFRA</v>
      </c>
      <c r="B2872" s="205" t="n">
        <v>88248</v>
      </c>
      <c r="C2872" s="206" t="s">
        <v>3743</v>
      </c>
      <c r="D2872" s="206" t="s">
        <v>3412</v>
      </c>
      <c r="E2872" s="207" t="s">
        <v>2415</v>
      </c>
      <c r="F2872" s="207" t="s">
        <v>2502</v>
      </c>
      <c r="G2872" s="352" t="n">
        <v>0.2</v>
      </c>
      <c r="H2872" s="253" t="n">
        <f aca="false">VLOOKUP(B2872,'CMP-SIN-SD-10-2023'!A:D,4,0)</f>
        <v>22.17</v>
      </c>
      <c r="I2872" s="253" t="s">
        <v>2417</v>
      </c>
      <c r="J2872" s="220" t="n">
        <f aca="false">TRUNC((H2872*G2872),2)</f>
        <v>4.43</v>
      </c>
      <c r="M2872" s="220" t="n">
        <f aca="false">VLOOKUP(B2872,'CMP-SIN-SD-10-2023'!A:D,4,0)</f>
        <v>22.17</v>
      </c>
      <c r="N2872" s="220" t="n">
        <f aca="false">M2872=H2872</f>
        <v>1</v>
      </c>
      <c r="P2872" s="333" t="s">
        <v>2418</v>
      </c>
    </row>
    <row r="2873" customFormat="false" ht="30" hidden="false" customHeight="false" outlineLevel="0" collapsed="false">
      <c r="A2873" s="351" t="str">
        <f aca="false">IF(O2873&lt;&gt;0,O2873,A2872)</f>
        <v>C0512/SEINFRA</v>
      </c>
      <c r="B2873" s="205" t="n">
        <v>88267</v>
      </c>
      <c r="C2873" s="206" t="s">
        <v>3743</v>
      </c>
      <c r="D2873" s="206" t="s">
        <v>2927</v>
      </c>
      <c r="E2873" s="207" t="s">
        <v>2415</v>
      </c>
      <c r="F2873" s="207" t="s">
        <v>2502</v>
      </c>
      <c r="G2873" s="352" t="n">
        <v>0.2</v>
      </c>
      <c r="H2873" s="253" t="n">
        <f aca="false">VLOOKUP(B2873,'CMP-SIN-SD-10-2023'!A:D,4,0)</f>
        <v>28.78</v>
      </c>
      <c r="I2873" s="253" t="s">
        <v>2417</v>
      </c>
      <c r="J2873" s="220" t="n">
        <f aca="false">TRUNC((H2873*G2873),2)</f>
        <v>5.75</v>
      </c>
      <c r="M2873" s="220" t="n">
        <f aca="false">VLOOKUP(B2873,'CMP-SIN-SD-10-2023'!A:D,4,0)</f>
        <v>28.78</v>
      </c>
      <c r="N2873" s="220" t="n">
        <f aca="false">M2873=H2873</f>
        <v>1</v>
      </c>
      <c r="P2873" s="333" t="s">
        <v>2418</v>
      </c>
    </row>
    <row r="2874" customFormat="false" ht="15" hidden="false" customHeight="false" outlineLevel="0" collapsed="false">
      <c r="A2874" s="351" t="str">
        <f aca="false">IF(O2874&lt;&gt;0,O2874,A2873)</f>
        <v>C0512/SEINFRA</v>
      </c>
      <c r="B2874" s="205" t="s">
        <v>3989</v>
      </c>
      <c r="C2874" s="206" t="s">
        <v>3743</v>
      </c>
      <c r="D2874" s="206" t="s">
        <v>3990</v>
      </c>
      <c r="E2874" s="207" t="s">
        <v>2415</v>
      </c>
      <c r="F2874" s="207" t="s">
        <v>2430</v>
      </c>
      <c r="G2874" s="352" t="n">
        <v>1</v>
      </c>
      <c r="H2874" s="253" t="n">
        <v>21.83</v>
      </c>
      <c r="I2874" s="253" t="s">
        <v>2417</v>
      </c>
      <c r="J2874" s="220" t="n">
        <f aca="false">TRUNC((H2874*G2874),2)</f>
        <v>21.83</v>
      </c>
      <c r="M2874" s="220" t="e">
        <f aca="false">VLOOKUP(B2874,'INS-SIN-SD-10-2023'!A:D,4,0)</f>
        <v>#N/A</v>
      </c>
      <c r="N2874" s="220" t="e">
        <f aca="false">M2874=H2874</f>
        <v>#N/A</v>
      </c>
      <c r="P2874" s="333" t="s">
        <v>2632</v>
      </c>
    </row>
    <row r="2875" customFormat="false" ht="15" hidden="false" customHeight="false" outlineLevel="0" collapsed="false">
      <c r="A2875" s="353" t="s">
        <v>466</v>
      </c>
      <c r="B2875" s="354" t="s">
        <v>2411</v>
      </c>
      <c r="C2875" s="355" t="s">
        <v>3991</v>
      </c>
      <c r="D2875" s="355" t="s">
        <v>3150</v>
      </c>
      <c r="E2875" s="356" t="s">
        <v>2430</v>
      </c>
      <c r="F2875" s="356" t="s">
        <v>2415</v>
      </c>
      <c r="G2875" s="357" t="s">
        <v>2416</v>
      </c>
      <c r="H2875" s="358" t="s">
        <v>2417</v>
      </c>
      <c r="I2875" s="350" t="n">
        <f aca="false">SUMIF(A:A,A2875,J:J)</f>
        <v>7.4</v>
      </c>
      <c r="K2875" s="220" t="e">
        <f aca="false">VLOOKUP(A2875,'CMP-SIN-SD-10-2023'!A:D,4,0)</f>
        <v>#N/A</v>
      </c>
      <c r="L2875" s="220" t="e">
        <f aca="false">K2875=I2875</f>
        <v>#N/A</v>
      </c>
      <c r="P2875" s="333" t="s">
        <v>2418</v>
      </c>
    </row>
    <row r="2876" customFormat="false" ht="15" hidden="false" customHeight="false" outlineLevel="0" collapsed="false">
      <c r="A2876" s="351" t="str">
        <f aca="false">IF(O2876&lt;&gt;0,O2876,A2875)</f>
        <v>072326/AGETOP</v>
      </c>
      <c r="B2876" s="205" t="n">
        <v>88316</v>
      </c>
      <c r="C2876" s="206" t="s">
        <v>3150</v>
      </c>
      <c r="D2876" s="206" t="s">
        <v>2512</v>
      </c>
      <c r="E2876" s="207" t="s">
        <v>2415</v>
      </c>
      <c r="F2876" s="207" t="s">
        <v>2502</v>
      </c>
      <c r="G2876" s="352" t="n">
        <v>0.12</v>
      </c>
      <c r="H2876" s="253" t="n">
        <f aca="false">VLOOKUP(B2876,'CMP-SIN-SD-10-2023'!A:D,4,0)</f>
        <v>21.91</v>
      </c>
      <c r="I2876" s="253" t="s">
        <v>2417</v>
      </c>
      <c r="J2876" s="220" t="n">
        <f aca="false">TRUNC((H2876*G2876),2)</f>
        <v>2.62</v>
      </c>
      <c r="M2876" s="220" t="n">
        <f aca="false">VLOOKUP(B2876,'CMP-SIN-SD-10-2023'!A:D,4,0)</f>
        <v>21.91</v>
      </c>
      <c r="N2876" s="220" t="n">
        <f aca="false">M2876=H2876</f>
        <v>1</v>
      </c>
      <c r="P2876" s="333" t="s">
        <v>2626</v>
      </c>
    </row>
    <row r="2877" customFormat="false" ht="15" hidden="false" customHeight="false" outlineLevel="0" collapsed="false">
      <c r="A2877" s="351" t="str">
        <f aca="false">IF(O2877&lt;&gt;0,O2877,A2876)</f>
        <v>072326/AGETOP</v>
      </c>
      <c r="B2877" s="205" t="n">
        <v>88264</v>
      </c>
      <c r="C2877" s="206" t="s">
        <v>3150</v>
      </c>
      <c r="D2877" s="206" t="s">
        <v>2582</v>
      </c>
      <c r="E2877" s="207" t="s">
        <v>2415</v>
      </c>
      <c r="F2877" s="207" t="s">
        <v>2502</v>
      </c>
      <c r="G2877" s="352" t="n">
        <v>0.12</v>
      </c>
      <c r="H2877" s="253" t="n">
        <f aca="false">VLOOKUP(B2877,'CMP-SIN-SD-10-2023'!A:D,4,0)</f>
        <v>29.88</v>
      </c>
      <c r="I2877" s="253" t="s">
        <v>2417</v>
      </c>
      <c r="J2877" s="220" t="n">
        <f aca="false">TRUNC((H2877*G2877),2)</f>
        <v>3.58</v>
      </c>
      <c r="M2877" s="220" t="n">
        <f aca="false">VLOOKUP(B2877,'CMP-SIN-SD-10-2023'!A:D,4,0)</f>
        <v>29.88</v>
      </c>
      <c r="N2877" s="220" t="n">
        <f aca="false">M2877=H2877</f>
        <v>1</v>
      </c>
      <c r="P2877" s="333" t="s">
        <v>2626</v>
      </c>
    </row>
    <row r="2878" customFormat="false" ht="15" hidden="false" customHeight="false" outlineLevel="0" collapsed="false">
      <c r="A2878" s="351" t="str">
        <f aca="false">IF(O2878&lt;&gt;0,O2878,A2877)</f>
        <v>072326/AGETOP</v>
      </c>
      <c r="B2878" s="205" t="n">
        <v>3808</v>
      </c>
      <c r="C2878" s="206" t="s">
        <v>3150</v>
      </c>
      <c r="D2878" s="206" t="s">
        <v>3992</v>
      </c>
      <c r="E2878" s="207" t="s">
        <v>2415</v>
      </c>
      <c r="F2878" s="207" t="s">
        <v>2625</v>
      </c>
      <c r="G2878" s="352" t="n">
        <v>1</v>
      </c>
      <c r="H2878" s="253" t="n">
        <v>1.2</v>
      </c>
      <c r="I2878" s="253" t="s">
        <v>2417</v>
      </c>
      <c r="J2878" s="220" t="n">
        <f aca="false">TRUNC((H2878*G2878),2)</f>
        <v>1.2</v>
      </c>
      <c r="M2878" s="220" t="e">
        <f aca="false">VLOOKUP(B2878,'INS-SIN-SD-10-2023'!A:D,4,0)</f>
        <v>#N/A</v>
      </c>
      <c r="N2878" s="220" t="e">
        <f aca="false">M2878=H2878</f>
        <v>#N/A</v>
      </c>
      <c r="P2878" s="333" t="s">
        <v>2626</v>
      </c>
    </row>
    <row r="2879" customFormat="false" ht="30" hidden="false" customHeight="false" outlineLevel="0" collapsed="false">
      <c r="A2879" s="353" t="s">
        <v>547</v>
      </c>
      <c r="B2879" s="354" t="s">
        <v>2411</v>
      </c>
      <c r="C2879" s="355" t="s">
        <v>3993</v>
      </c>
      <c r="D2879" s="355" t="s">
        <v>3681</v>
      </c>
      <c r="E2879" s="356" t="s">
        <v>2430</v>
      </c>
      <c r="F2879" s="356" t="s">
        <v>2415</v>
      </c>
      <c r="G2879" s="357" t="s">
        <v>2416</v>
      </c>
      <c r="H2879" s="358" t="s">
        <v>2417</v>
      </c>
      <c r="I2879" s="350" t="n">
        <f aca="false">SUMIF(A:A,A2879,J:J)</f>
        <v>52.72</v>
      </c>
      <c r="K2879" s="220" t="e">
        <f aca="false">VLOOKUP(A2879,'CMP-SIN-SD-10-2023'!A:D,4,0)</f>
        <v>#N/A</v>
      </c>
      <c r="L2879" s="220" t="e">
        <f aca="false">K2879=I2879</f>
        <v>#N/A</v>
      </c>
      <c r="P2879" s="333" t="s">
        <v>2418</v>
      </c>
    </row>
    <row r="2880" customFormat="false" ht="15" hidden="false" customHeight="false" outlineLevel="0" collapsed="false">
      <c r="A2880" s="351" t="str">
        <f aca="false">IF(O2880&lt;&gt;0,O2880,A2879)</f>
        <v>15.018.0751-0/EMOP</v>
      </c>
      <c r="B2880" s="205" t="n">
        <v>88264</v>
      </c>
      <c r="C2880" s="206" t="s">
        <v>3681</v>
      </c>
      <c r="D2880" s="206" t="s">
        <v>2582</v>
      </c>
      <c r="E2880" s="207" t="s">
        <v>2415</v>
      </c>
      <c r="F2880" s="207" t="s">
        <v>2502</v>
      </c>
      <c r="G2880" s="352" t="n">
        <v>0.515</v>
      </c>
      <c r="H2880" s="253" t="n">
        <f aca="false">VLOOKUP(B2880,'CMP-SIN-SD-10-2023'!A:D,4,0)</f>
        <v>29.88</v>
      </c>
      <c r="I2880" s="253" t="s">
        <v>2417</v>
      </c>
      <c r="J2880" s="220" t="n">
        <f aca="false">TRUNC((H2880*G2880),2)</f>
        <v>15.38</v>
      </c>
      <c r="M2880" s="220" t="n">
        <f aca="false">VLOOKUP(B2880,'CMP-SIN-SD-10-2023'!A:D,4,0)</f>
        <v>29.88</v>
      </c>
      <c r="N2880" s="220" t="n">
        <f aca="false">M2880=H2880</f>
        <v>1</v>
      </c>
      <c r="P2880" s="333" t="s">
        <v>2887</v>
      </c>
    </row>
    <row r="2881" customFormat="false" ht="15" hidden="false" customHeight="false" outlineLevel="0" collapsed="false">
      <c r="A2881" s="351" t="str">
        <f aca="false">IF(O2881&lt;&gt;0,O2881,A2880)</f>
        <v>15.018.0751-0/EMOP</v>
      </c>
      <c r="B2881" s="205" t="n">
        <v>88316</v>
      </c>
      <c r="C2881" s="206" t="s">
        <v>3681</v>
      </c>
      <c r="D2881" s="206" t="s">
        <v>2512</v>
      </c>
      <c r="E2881" s="207" t="s">
        <v>2415</v>
      </c>
      <c r="F2881" s="207" t="s">
        <v>2502</v>
      </c>
      <c r="G2881" s="352" t="n">
        <v>0.51499681</v>
      </c>
      <c r="H2881" s="253" t="n">
        <f aca="false">VLOOKUP(B2881,'CMP-SIN-SD-10-2023'!A:D,4,0)</f>
        <v>21.91</v>
      </c>
      <c r="I2881" s="253" t="s">
        <v>2417</v>
      </c>
      <c r="J2881" s="220" t="n">
        <f aca="false">TRUNC((H2881*G2881),2)</f>
        <v>11.28</v>
      </c>
      <c r="M2881" s="220" t="n">
        <f aca="false">VLOOKUP(B2881,'CMP-SIN-SD-10-2023'!A:D,4,0)</f>
        <v>21.91</v>
      </c>
      <c r="N2881" s="220" t="n">
        <f aca="false">M2881=H2881</f>
        <v>1</v>
      </c>
      <c r="P2881" s="333" t="s">
        <v>2887</v>
      </c>
    </row>
    <row r="2882" customFormat="false" ht="30" hidden="false" customHeight="false" outlineLevel="0" collapsed="false">
      <c r="A2882" s="351" t="str">
        <f aca="false">IF(O2882&lt;&gt;0,O2882,A2881)</f>
        <v>15.018.0751-0/EMOP</v>
      </c>
      <c r="B2882" s="205" t="n">
        <v>12125</v>
      </c>
      <c r="C2882" s="206" t="s">
        <v>3681</v>
      </c>
      <c r="D2882" s="206" t="s">
        <v>3994</v>
      </c>
      <c r="E2882" s="207" t="s">
        <v>2415</v>
      </c>
      <c r="F2882" s="207" t="s">
        <v>2430</v>
      </c>
      <c r="G2882" s="352" t="n">
        <v>1</v>
      </c>
      <c r="H2882" s="253" t="n">
        <v>26.06</v>
      </c>
      <c r="I2882" s="253" t="s">
        <v>2417</v>
      </c>
      <c r="J2882" s="220" t="n">
        <f aca="false">TRUNC((H2882*G2882),2)</f>
        <v>26.06</v>
      </c>
      <c r="M2882" s="220" t="e">
        <f aca="false">VLOOKUP(B2882,'INS-SIN-SD-10-2023'!A:D,4,0)</f>
        <v>#N/A</v>
      </c>
      <c r="N2882" s="220" t="e">
        <f aca="false">M2882=H2882</f>
        <v>#N/A</v>
      </c>
      <c r="P2882" s="333" t="s">
        <v>2887</v>
      </c>
    </row>
    <row r="2883" customFormat="false" ht="30" hidden="false" customHeight="false" outlineLevel="0" collapsed="false">
      <c r="A2883" s="353" t="s">
        <v>508</v>
      </c>
      <c r="B2883" s="354" t="s">
        <v>2411</v>
      </c>
      <c r="C2883" s="355" t="s">
        <v>3995</v>
      </c>
      <c r="D2883" s="355" t="s">
        <v>2676</v>
      </c>
      <c r="E2883" s="356" t="s">
        <v>2430</v>
      </c>
      <c r="F2883" s="356" t="s">
        <v>2415</v>
      </c>
      <c r="G2883" s="357" t="s">
        <v>2416</v>
      </c>
      <c r="H2883" s="358" t="s">
        <v>2417</v>
      </c>
      <c r="I2883" s="350" t="n">
        <f aca="false">SUMIF(A:A,A2883,J:J)</f>
        <v>6.27</v>
      </c>
      <c r="K2883" s="220" t="e">
        <f aca="false">VLOOKUP(A2883,'CMP-SIN-SD-10-2023'!A:D,4,0)</f>
        <v>#N/A</v>
      </c>
      <c r="L2883" s="220" t="e">
        <f aca="false">K2883=I2883</f>
        <v>#N/A</v>
      </c>
      <c r="P2883" s="333" t="s">
        <v>2418</v>
      </c>
    </row>
    <row r="2884" customFormat="false" ht="15" hidden="false" customHeight="false" outlineLevel="0" collapsed="false">
      <c r="A2884" s="351" t="str">
        <f aca="false">IF(O2884&lt;&gt;0,O2884,A2883)</f>
        <v>09524/ORSE</v>
      </c>
      <c r="B2884" s="205" t="n">
        <v>88264</v>
      </c>
      <c r="C2884" s="206" t="s">
        <v>2676</v>
      </c>
      <c r="D2884" s="206" t="s">
        <v>2582</v>
      </c>
      <c r="E2884" s="207" t="s">
        <v>2415</v>
      </c>
      <c r="F2884" s="207" t="s">
        <v>2502</v>
      </c>
      <c r="G2884" s="352" t="n">
        <v>0.1</v>
      </c>
      <c r="H2884" s="253" t="n">
        <f aca="false">VLOOKUP(B2884,'CMP-SIN-SD-10-2023'!A:D,4,0)</f>
        <v>29.88</v>
      </c>
      <c r="I2884" s="253" t="s">
        <v>2417</v>
      </c>
      <c r="J2884" s="220" t="n">
        <f aca="false">TRUNC((H2884*G2884),2)</f>
        <v>2.98</v>
      </c>
      <c r="M2884" s="220" t="n">
        <f aca="false">VLOOKUP(B2884,'CMP-SIN-SD-10-2023'!A:D,4,0)</f>
        <v>29.88</v>
      </c>
      <c r="N2884" s="220" t="n">
        <f aca="false">M2884=H2884</f>
        <v>1</v>
      </c>
      <c r="P2884" s="333" t="s">
        <v>2418</v>
      </c>
    </row>
    <row r="2885" customFormat="false" ht="15" hidden="false" customHeight="false" outlineLevel="0" collapsed="false">
      <c r="A2885" s="351" t="str">
        <f aca="false">IF(O2885&lt;&gt;0,O2885,A2884)</f>
        <v>09524/ORSE</v>
      </c>
      <c r="B2885" s="205" t="n">
        <v>88316</v>
      </c>
      <c r="C2885" s="206" t="s">
        <v>2676</v>
      </c>
      <c r="D2885" s="206" t="s">
        <v>2512</v>
      </c>
      <c r="E2885" s="207" t="s">
        <v>2415</v>
      </c>
      <c r="F2885" s="207" t="s">
        <v>2502</v>
      </c>
      <c r="G2885" s="352" t="n">
        <v>0.1</v>
      </c>
      <c r="H2885" s="253" t="n">
        <f aca="false">VLOOKUP(B2885,'CMP-SIN-SD-10-2023'!A:D,4,0)</f>
        <v>21.91</v>
      </c>
      <c r="I2885" s="253" t="s">
        <v>2417</v>
      </c>
      <c r="J2885" s="220" t="n">
        <f aca="false">TRUNC((H2885*G2885),2)</f>
        <v>2.19</v>
      </c>
      <c r="M2885" s="220" t="n">
        <f aca="false">VLOOKUP(B2885,'CMP-SIN-SD-10-2023'!A:D,4,0)</f>
        <v>21.91</v>
      </c>
      <c r="N2885" s="220" t="n">
        <f aca="false">M2885=H2885</f>
        <v>1</v>
      </c>
      <c r="P2885" s="333" t="s">
        <v>2418</v>
      </c>
    </row>
    <row r="2886" customFormat="false" ht="15" hidden="false" customHeight="false" outlineLevel="0" collapsed="false">
      <c r="A2886" s="351" t="str">
        <f aca="false">IF(O2886&lt;&gt;0,O2886,A2885)</f>
        <v>09524/ORSE</v>
      </c>
      <c r="B2886" s="205" t="s">
        <v>3996</v>
      </c>
      <c r="C2886" s="206" t="s">
        <v>2676</v>
      </c>
      <c r="D2886" s="206" t="s">
        <v>3997</v>
      </c>
      <c r="E2886" s="207" t="s">
        <v>2415</v>
      </c>
      <c r="F2886" s="207" t="s">
        <v>2430</v>
      </c>
      <c r="G2886" s="352" t="n">
        <v>1</v>
      </c>
      <c r="H2886" s="253" t="n">
        <v>1.1</v>
      </c>
      <c r="I2886" s="253" t="s">
        <v>2417</v>
      </c>
      <c r="J2886" s="220" t="n">
        <f aca="false">TRUNC((H2886*G2886),2)</f>
        <v>1.1</v>
      </c>
      <c r="M2886" s="220" t="e">
        <f aca="false">VLOOKUP(B2886,'INS-SIN-SD-10-2023'!A:D,4,0)</f>
        <v>#N/A</v>
      </c>
      <c r="N2886" s="220" t="e">
        <f aca="false">M2886=H2886</f>
        <v>#N/A</v>
      </c>
      <c r="P2886" s="333" t="s">
        <v>2614</v>
      </c>
    </row>
    <row r="2887" customFormat="false" ht="45" hidden="false" customHeight="false" outlineLevel="0" collapsed="false">
      <c r="A2887" s="353" t="s">
        <v>679</v>
      </c>
      <c r="B2887" s="354" t="s">
        <v>2411</v>
      </c>
      <c r="C2887" s="355" t="s">
        <v>3998</v>
      </c>
      <c r="D2887" s="355" t="s">
        <v>3013</v>
      </c>
      <c r="E2887" s="356" t="s">
        <v>2430</v>
      </c>
      <c r="F2887" s="356" t="s">
        <v>2415</v>
      </c>
      <c r="G2887" s="357" t="s">
        <v>2416</v>
      </c>
      <c r="H2887" s="358" t="s">
        <v>2417</v>
      </c>
      <c r="I2887" s="350" t="n">
        <f aca="false">SUMIF(A:A,A2887,J:J)</f>
        <v>14.09</v>
      </c>
      <c r="K2887" s="220" t="e">
        <f aca="false">VLOOKUP(A2887,'CMP-SIN-SD-10-2023'!A:D,4,0)</f>
        <v>#N/A</v>
      </c>
      <c r="L2887" s="220" t="e">
        <f aca="false">K2887=I2887</f>
        <v>#N/A</v>
      </c>
      <c r="P2887" s="333" t="s">
        <v>2418</v>
      </c>
    </row>
    <row r="2888" customFormat="false" ht="15" hidden="false" customHeight="false" outlineLevel="0" collapsed="false">
      <c r="A2888" s="351" t="str">
        <f aca="false">IF(O2888&lt;&gt;0,O2888,A2887)</f>
        <v>15.018.0961-0/EMOP</v>
      </c>
      <c r="B2888" s="205" t="n">
        <v>88264</v>
      </c>
      <c r="C2888" s="206" t="s">
        <v>3013</v>
      </c>
      <c r="D2888" s="206" t="s">
        <v>2582</v>
      </c>
      <c r="E2888" s="207" t="s">
        <v>2415</v>
      </c>
      <c r="F2888" s="207" t="s">
        <v>2502</v>
      </c>
      <c r="G2888" s="352" t="n">
        <v>0.206</v>
      </c>
      <c r="H2888" s="253" t="n">
        <f aca="false">VLOOKUP(B2888,'CMP-SIN-SD-10-2023'!A:D,4,0)</f>
        <v>29.88</v>
      </c>
      <c r="I2888" s="253" t="s">
        <v>2417</v>
      </c>
      <c r="J2888" s="220" t="n">
        <f aca="false">TRUNC((H2888*G2888),2)</f>
        <v>6.15</v>
      </c>
      <c r="M2888" s="220" t="n">
        <f aca="false">VLOOKUP(B2888,'CMP-SIN-SD-10-2023'!A:D,4,0)</f>
        <v>29.88</v>
      </c>
      <c r="N2888" s="220" t="n">
        <f aca="false">M2888=H2888</f>
        <v>1</v>
      </c>
      <c r="P2888" s="333" t="s">
        <v>2418</v>
      </c>
    </row>
    <row r="2889" customFormat="false" ht="15" hidden="false" customHeight="false" outlineLevel="0" collapsed="false">
      <c r="A2889" s="351" t="str">
        <f aca="false">IF(O2889&lt;&gt;0,O2889,A2888)</f>
        <v>15.018.0961-0/EMOP</v>
      </c>
      <c r="B2889" s="205" t="n">
        <v>88316</v>
      </c>
      <c r="C2889" s="206" t="s">
        <v>3013</v>
      </c>
      <c r="D2889" s="206" t="s">
        <v>2512</v>
      </c>
      <c r="E2889" s="207" t="s">
        <v>2415</v>
      </c>
      <c r="F2889" s="207" t="s">
        <v>2502</v>
      </c>
      <c r="G2889" s="352" t="n">
        <v>0.206</v>
      </c>
      <c r="H2889" s="253" t="n">
        <f aca="false">VLOOKUP(B2889,'CMP-SIN-SD-10-2023'!A:D,4,0)</f>
        <v>21.91</v>
      </c>
      <c r="I2889" s="253" t="s">
        <v>2417</v>
      </c>
      <c r="J2889" s="220" t="n">
        <f aca="false">TRUNC((H2889*G2889),2)</f>
        <v>4.51</v>
      </c>
      <c r="M2889" s="220" t="n">
        <f aca="false">VLOOKUP(B2889,'CMP-SIN-SD-10-2023'!A:D,4,0)</f>
        <v>21.91</v>
      </c>
      <c r="N2889" s="220" t="n">
        <f aca="false">M2889=H2889</f>
        <v>1</v>
      </c>
      <c r="P2889" s="333" t="s">
        <v>2418</v>
      </c>
    </row>
    <row r="2890" customFormat="false" ht="30" hidden="false" customHeight="false" outlineLevel="0" collapsed="false">
      <c r="A2890" s="351" t="str">
        <f aca="false">IF(O2890&lt;&gt;0,O2890,A2889)</f>
        <v>15.018.0961-0/EMOP</v>
      </c>
      <c r="B2890" s="205" t="n">
        <v>12309</v>
      </c>
      <c r="C2890" s="206" t="s">
        <v>3013</v>
      </c>
      <c r="D2890" s="206" t="s">
        <v>3999</v>
      </c>
      <c r="E2890" s="207" t="s">
        <v>2415</v>
      </c>
      <c r="F2890" s="207" t="s">
        <v>2430</v>
      </c>
      <c r="G2890" s="352" t="n">
        <v>1</v>
      </c>
      <c r="H2890" s="253" t="n">
        <v>3.43</v>
      </c>
      <c r="I2890" s="253" t="s">
        <v>2417</v>
      </c>
      <c r="J2890" s="220" t="n">
        <f aca="false">TRUNC((H2890*G2890),2)</f>
        <v>3.43</v>
      </c>
      <c r="M2890" s="220" t="e">
        <f aca="false">VLOOKUP(B2890,'INS-SIN-SD-10-2023'!A:D,4,0)</f>
        <v>#N/A</v>
      </c>
      <c r="N2890" s="220" t="e">
        <f aca="false">M2890=H2890</f>
        <v>#N/A</v>
      </c>
      <c r="P2890" s="333" t="s">
        <v>2887</v>
      </c>
    </row>
    <row r="2891" customFormat="false" ht="15" hidden="false" customHeight="false" outlineLevel="0" collapsed="false">
      <c r="A2891" s="353" t="s">
        <v>708</v>
      </c>
      <c r="B2891" s="354" t="s">
        <v>2411</v>
      </c>
      <c r="C2891" s="355" t="s">
        <v>4000</v>
      </c>
      <c r="D2891" s="355" t="s">
        <v>4001</v>
      </c>
      <c r="E2891" s="356" t="s">
        <v>2430</v>
      </c>
      <c r="F2891" s="356" t="s">
        <v>2415</v>
      </c>
      <c r="G2891" s="357" t="s">
        <v>2416</v>
      </c>
      <c r="H2891" s="358" t="s">
        <v>2417</v>
      </c>
      <c r="I2891" s="350" t="n">
        <f aca="false">SUMIF(A:A,A2891,J:J)</f>
        <v>0.04</v>
      </c>
      <c r="K2891" s="220" t="e">
        <f aca="false">VLOOKUP(A2891,'CMP-SIN-SD-10-2023'!A:D,4,0)</f>
        <v>#N/A</v>
      </c>
      <c r="L2891" s="220" t="e">
        <f aca="false">K2891=I2891</f>
        <v>#N/A</v>
      </c>
      <c r="P2891" s="333" t="s">
        <v>2418</v>
      </c>
    </row>
    <row r="2892" customFormat="false" ht="15" hidden="false" customHeight="false" outlineLevel="0" collapsed="false">
      <c r="A2892" s="351" t="str">
        <f aca="false">IF(O2892&lt;&gt;0,O2892,A2891)</f>
        <v>070251/AGETOP</v>
      </c>
      <c r="B2892" s="205" t="n">
        <v>3813</v>
      </c>
      <c r="C2892" s="206" t="s">
        <v>4001</v>
      </c>
      <c r="D2892" s="206" t="s">
        <v>4002</v>
      </c>
      <c r="E2892" s="207" t="s">
        <v>2415</v>
      </c>
      <c r="F2892" s="207" t="s">
        <v>2625</v>
      </c>
      <c r="G2892" s="352" t="n">
        <v>1</v>
      </c>
      <c r="H2892" s="253" t="n">
        <v>0.04</v>
      </c>
      <c r="I2892" s="253" t="s">
        <v>2417</v>
      </c>
      <c r="J2892" s="220" t="n">
        <f aca="false">TRUNC((H2892*G2892),2)</f>
        <v>0.04</v>
      </c>
      <c r="M2892" s="220" t="e">
        <f aca="false">VLOOKUP(B2892,'INS-SIN-SD-10-2023'!A:D,4,0)</f>
        <v>#N/A</v>
      </c>
      <c r="N2892" s="220" t="e">
        <f aca="false">M2892=H2892</f>
        <v>#N/A</v>
      </c>
      <c r="P2892" s="333" t="s">
        <v>2626</v>
      </c>
    </row>
    <row r="2893" customFormat="false" ht="15" hidden="false" customHeight="false" outlineLevel="0" collapsed="false">
      <c r="A2893" s="353" t="s">
        <v>754</v>
      </c>
      <c r="B2893" s="354" t="s">
        <v>2411</v>
      </c>
      <c r="C2893" s="355" t="s">
        <v>4003</v>
      </c>
      <c r="D2893" s="355" t="s">
        <v>4004</v>
      </c>
      <c r="E2893" s="356" t="s">
        <v>2430</v>
      </c>
      <c r="F2893" s="356" t="s">
        <v>2415</v>
      </c>
      <c r="G2893" s="357" t="s">
        <v>2416</v>
      </c>
      <c r="H2893" s="358" t="s">
        <v>2417</v>
      </c>
      <c r="I2893" s="350" t="n">
        <f aca="false">SUMIF(A:A,A2893,J:J)</f>
        <v>0.07</v>
      </c>
      <c r="K2893" s="220" t="e">
        <f aca="false">VLOOKUP(A2893,'CMP-SIN-SD-10-2023'!A:D,4,0)</f>
        <v>#N/A</v>
      </c>
      <c r="L2893" s="220" t="e">
        <f aca="false">K2893=I2893</f>
        <v>#N/A</v>
      </c>
      <c r="P2893" s="333" t="s">
        <v>2418</v>
      </c>
    </row>
    <row r="2894" customFormat="false" ht="15" hidden="false" customHeight="false" outlineLevel="0" collapsed="false">
      <c r="A2894" s="351" t="str">
        <f aca="false">IF(O2894&lt;&gt;0,O2894,A2893)</f>
        <v>070252/AGETOP</v>
      </c>
      <c r="B2894" s="205" t="n">
        <v>3812</v>
      </c>
      <c r="C2894" s="206" t="s">
        <v>4004</v>
      </c>
      <c r="D2894" s="206" t="s">
        <v>4005</v>
      </c>
      <c r="E2894" s="207" t="s">
        <v>2415</v>
      </c>
      <c r="F2894" s="207" t="s">
        <v>2625</v>
      </c>
      <c r="G2894" s="352" t="n">
        <v>1</v>
      </c>
      <c r="H2894" s="253" t="n">
        <v>0.07</v>
      </c>
      <c r="I2894" s="253" t="s">
        <v>2417</v>
      </c>
      <c r="J2894" s="220" t="n">
        <f aca="false">TRUNC((H2894*G2894),2)</f>
        <v>0.07</v>
      </c>
      <c r="M2894" s="220" t="e">
        <f aca="false">VLOOKUP(B2894,'INS-SIN-SD-10-2023'!A:D,4,0)</f>
        <v>#N/A</v>
      </c>
      <c r="N2894" s="220" t="e">
        <f aca="false">M2894=H2894</f>
        <v>#N/A</v>
      </c>
      <c r="P2894" s="333" t="s">
        <v>2626</v>
      </c>
    </row>
    <row r="2895" customFormat="false" ht="15" hidden="false" customHeight="false" outlineLevel="0" collapsed="false">
      <c r="A2895" s="353" t="s">
        <v>503</v>
      </c>
      <c r="B2895" s="354" t="s">
        <v>2411</v>
      </c>
      <c r="C2895" s="355" t="s">
        <v>4006</v>
      </c>
      <c r="D2895" s="355" t="s">
        <v>4001</v>
      </c>
      <c r="E2895" s="356" t="s">
        <v>2430</v>
      </c>
      <c r="F2895" s="356" t="s">
        <v>2415</v>
      </c>
      <c r="G2895" s="357" t="s">
        <v>2416</v>
      </c>
      <c r="H2895" s="358" t="s">
        <v>2417</v>
      </c>
      <c r="I2895" s="350" t="n">
        <f aca="false">SUMIF(A:A,A2895,J:J)</f>
        <v>0.86</v>
      </c>
      <c r="K2895" s="220" t="e">
        <f aca="false">VLOOKUP(A2895,'CMP-SIN-SD-10-2023'!A:D,4,0)</f>
        <v>#N/A</v>
      </c>
      <c r="L2895" s="220" t="e">
        <f aca="false">K2895=I2895</f>
        <v>#N/A</v>
      </c>
      <c r="P2895" s="333" t="s">
        <v>2418</v>
      </c>
    </row>
    <row r="2896" customFormat="false" ht="15" hidden="false" customHeight="false" outlineLevel="0" collapsed="false">
      <c r="A2896" s="351" t="str">
        <f aca="false">IF(O2896&lt;&gt;0,O2896,A2895)</f>
        <v>070390/AGETOP</v>
      </c>
      <c r="B2896" s="205" t="n">
        <v>88247</v>
      </c>
      <c r="C2896" s="206" t="s">
        <v>4001</v>
      </c>
      <c r="D2896" s="206" t="s">
        <v>2581</v>
      </c>
      <c r="E2896" s="207" t="s">
        <v>2415</v>
      </c>
      <c r="F2896" s="207" t="s">
        <v>2502</v>
      </c>
      <c r="G2896" s="352" t="n">
        <v>0.016</v>
      </c>
      <c r="H2896" s="253" t="n">
        <f aca="false">VLOOKUP(B2896,'CMP-SIN-SD-10-2023'!A:D,4,0)</f>
        <v>23.14</v>
      </c>
      <c r="I2896" s="253" t="s">
        <v>2417</v>
      </c>
      <c r="J2896" s="220" t="n">
        <f aca="false">TRUNC((H2896*G2896),2)</f>
        <v>0.37</v>
      </c>
      <c r="M2896" s="220" t="n">
        <f aca="false">VLOOKUP(B2896,'CMP-SIN-SD-10-2023'!A:D,4,0)</f>
        <v>23.14</v>
      </c>
      <c r="N2896" s="220" t="n">
        <f aca="false">M2896=H2896</f>
        <v>1</v>
      </c>
      <c r="P2896" s="333" t="s">
        <v>2418</v>
      </c>
    </row>
    <row r="2897" customFormat="false" ht="15" hidden="false" customHeight="false" outlineLevel="0" collapsed="false">
      <c r="A2897" s="351" t="str">
        <f aca="false">IF(O2897&lt;&gt;0,O2897,A2896)</f>
        <v>070390/AGETOP</v>
      </c>
      <c r="B2897" s="205" t="n">
        <v>88264</v>
      </c>
      <c r="C2897" s="206" t="s">
        <v>4001</v>
      </c>
      <c r="D2897" s="206" t="s">
        <v>2582</v>
      </c>
      <c r="E2897" s="207" t="s">
        <v>2415</v>
      </c>
      <c r="F2897" s="207" t="s">
        <v>2502</v>
      </c>
      <c r="G2897" s="352" t="n">
        <v>0.016</v>
      </c>
      <c r="H2897" s="253" t="n">
        <f aca="false">VLOOKUP(B2897,'CMP-SIN-SD-10-2023'!A:D,4,0)</f>
        <v>29.88</v>
      </c>
      <c r="I2897" s="253" t="s">
        <v>2417</v>
      </c>
      <c r="J2897" s="220" t="n">
        <f aca="false">TRUNC((H2897*G2897),2)</f>
        <v>0.47</v>
      </c>
      <c r="M2897" s="220" t="n">
        <f aca="false">VLOOKUP(B2897,'CMP-SIN-SD-10-2023'!A:D,4,0)</f>
        <v>29.88</v>
      </c>
      <c r="N2897" s="220" t="n">
        <f aca="false">M2897=H2897</f>
        <v>1</v>
      </c>
      <c r="P2897" s="333" t="s">
        <v>2418</v>
      </c>
    </row>
    <row r="2898" customFormat="false" ht="15" hidden="false" customHeight="false" outlineLevel="0" collapsed="false">
      <c r="A2898" s="351" t="str">
        <f aca="false">IF(O2898&lt;&gt;0,O2898,A2897)</f>
        <v>070390/AGETOP</v>
      </c>
      <c r="B2898" s="205" t="n">
        <v>3069</v>
      </c>
      <c r="C2898" s="206" t="s">
        <v>4001</v>
      </c>
      <c r="D2898" s="206" t="s">
        <v>4006</v>
      </c>
      <c r="E2898" s="207" t="s">
        <v>2415</v>
      </c>
      <c r="F2898" s="207" t="s">
        <v>2625</v>
      </c>
      <c r="G2898" s="352" t="n">
        <v>1</v>
      </c>
      <c r="H2898" s="253" t="n">
        <v>0.02</v>
      </c>
      <c r="I2898" s="253" t="s">
        <v>2417</v>
      </c>
      <c r="J2898" s="220" t="n">
        <f aca="false">TRUNC((H2898*G2898),2)</f>
        <v>0.02</v>
      </c>
      <c r="M2898" s="220" t="e">
        <f aca="false">VLOOKUP(B2898,'INS-SIN-SD-10-2023'!A:D,4,0)</f>
        <v>#N/A</v>
      </c>
      <c r="N2898" s="220" t="e">
        <f aca="false">M2898=H2898</f>
        <v>#N/A</v>
      </c>
      <c r="P2898" s="333" t="s">
        <v>2626</v>
      </c>
    </row>
    <row r="2899" customFormat="false" ht="15" hidden="false" customHeight="false" outlineLevel="0" collapsed="false">
      <c r="A2899" s="353" t="s">
        <v>439</v>
      </c>
      <c r="B2899" s="354" t="s">
        <v>2411</v>
      </c>
      <c r="C2899" s="355" t="s">
        <v>4007</v>
      </c>
      <c r="D2899" s="355" t="s">
        <v>4001</v>
      </c>
      <c r="E2899" s="356" t="s">
        <v>2430</v>
      </c>
      <c r="F2899" s="356" t="s">
        <v>2415</v>
      </c>
      <c r="G2899" s="357" t="s">
        <v>2416</v>
      </c>
      <c r="H2899" s="358" t="s">
        <v>2417</v>
      </c>
      <c r="I2899" s="350" t="n">
        <f aca="false">SUMIF(A:A,A2899,J:J)</f>
        <v>0.88</v>
      </c>
      <c r="K2899" s="220" t="e">
        <f aca="false">VLOOKUP(A2899,'CMP-SIN-SD-10-2023'!A:D,4,0)</f>
        <v>#N/A</v>
      </c>
      <c r="L2899" s="220" t="e">
        <f aca="false">K2899=I2899</f>
        <v>#N/A</v>
      </c>
      <c r="P2899" s="333" t="s">
        <v>2418</v>
      </c>
    </row>
    <row r="2900" customFormat="false" ht="15" hidden="false" customHeight="false" outlineLevel="0" collapsed="false">
      <c r="A2900" s="351" t="str">
        <f aca="false">IF(O2900&lt;&gt;0,O2900,A2899)</f>
        <v>070391/AGETOP</v>
      </c>
      <c r="B2900" s="205" t="n">
        <v>88247</v>
      </c>
      <c r="C2900" s="206" t="s">
        <v>4001</v>
      </c>
      <c r="D2900" s="206" t="s">
        <v>2581</v>
      </c>
      <c r="E2900" s="207" t="s">
        <v>2415</v>
      </c>
      <c r="F2900" s="207" t="s">
        <v>2502</v>
      </c>
      <c r="G2900" s="352" t="n">
        <v>0.016</v>
      </c>
      <c r="H2900" s="253" t="n">
        <f aca="false">VLOOKUP(B2900,'CMP-SIN-SD-10-2023'!A:D,4,0)</f>
        <v>23.14</v>
      </c>
      <c r="I2900" s="253" t="s">
        <v>2417</v>
      </c>
      <c r="J2900" s="220" t="n">
        <f aca="false">TRUNC((H2900*G2900),2)</f>
        <v>0.37</v>
      </c>
      <c r="M2900" s="220" t="n">
        <f aca="false">VLOOKUP(B2900,'CMP-SIN-SD-10-2023'!A:D,4,0)</f>
        <v>23.14</v>
      </c>
      <c r="N2900" s="220" t="n">
        <f aca="false">M2900=H2900</f>
        <v>1</v>
      </c>
      <c r="P2900" s="333" t="s">
        <v>2418</v>
      </c>
    </row>
    <row r="2901" customFormat="false" ht="15" hidden="false" customHeight="false" outlineLevel="0" collapsed="false">
      <c r="A2901" s="351" t="str">
        <f aca="false">IF(O2901&lt;&gt;0,O2901,A2900)</f>
        <v>070391/AGETOP</v>
      </c>
      <c r="B2901" s="205" t="n">
        <v>88264</v>
      </c>
      <c r="C2901" s="206" t="s">
        <v>4001</v>
      </c>
      <c r="D2901" s="206" t="s">
        <v>2582</v>
      </c>
      <c r="E2901" s="207" t="s">
        <v>2415</v>
      </c>
      <c r="F2901" s="207" t="s">
        <v>2502</v>
      </c>
      <c r="G2901" s="352" t="n">
        <v>0.016</v>
      </c>
      <c r="H2901" s="253" t="n">
        <f aca="false">VLOOKUP(B2901,'CMP-SIN-SD-10-2023'!A:D,4,0)</f>
        <v>29.88</v>
      </c>
      <c r="I2901" s="253" t="s">
        <v>2417</v>
      </c>
      <c r="J2901" s="220" t="n">
        <f aca="false">TRUNC((H2901*G2901),2)</f>
        <v>0.47</v>
      </c>
      <c r="M2901" s="220" t="n">
        <f aca="false">VLOOKUP(B2901,'CMP-SIN-SD-10-2023'!A:D,4,0)</f>
        <v>29.88</v>
      </c>
      <c r="N2901" s="220" t="n">
        <f aca="false">M2901=H2901</f>
        <v>1</v>
      </c>
      <c r="P2901" s="333" t="s">
        <v>2418</v>
      </c>
    </row>
    <row r="2902" customFormat="false" ht="15" hidden="false" customHeight="false" outlineLevel="0" collapsed="false">
      <c r="A2902" s="351" t="str">
        <f aca="false">IF(O2902&lt;&gt;0,O2902,A2901)</f>
        <v>070391/AGETOP</v>
      </c>
      <c r="B2902" s="205" t="n">
        <v>3070</v>
      </c>
      <c r="C2902" s="206" t="s">
        <v>4001</v>
      </c>
      <c r="D2902" s="206" t="s">
        <v>4007</v>
      </c>
      <c r="E2902" s="207" t="s">
        <v>2415</v>
      </c>
      <c r="F2902" s="207" t="s">
        <v>2625</v>
      </c>
      <c r="G2902" s="352" t="n">
        <v>1</v>
      </c>
      <c r="H2902" s="253" t="n">
        <v>0.04</v>
      </c>
      <c r="I2902" s="253" t="s">
        <v>2417</v>
      </c>
      <c r="J2902" s="220" t="n">
        <f aca="false">TRUNC((H2902*G2902),2)</f>
        <v>0.04</v>
      </c>
      <c r="M2902" s="220" t="e">
        <f aca="false">VLOOKUP(B2902,'INS-SIN-SD-10-2023'!A:D,4,0)</f>
        <v>#N/A</v>
      </c>
      <c r="N2902" s="220" t="e">
        <f aca="false">M2902=H2902</f>
        <v>#N/A</v>
      </c>
      <c r="P2902" s="333" t="s">
        <v>2626</v>
      </c>
    </row>
    <row r="2903" customFormat="false" ht="15" hidden="false" customHeight="false" outlineLevel="0" collapsed="false">
      <c r="A2903" s="353" t="s">
        <v>616</v>
      </c>
      <c r="B2903" s="354" t="s">
        <v>2411</v>
      </c>
      <c r="C2903" s="355" t="s">
        <v>4008</v>
      </c>
      <c r="D2903" s="355" t="s">
        <v>4004</v>
      </c>
      <c r="E2903" s="356" t="s">
        <v>2430</v>
      </c>
      <c r="F2903" s="356" t="s">
        <v>2415</v>
      </c>
      <c r="G2903" s="357" t="s">
        <v>2416</v>
      </c>
      <c r="H2903" s="358" t="s">
        <v>2417</v>
      </c>
      <c r="I2903" s="350" t="n">
        <f aca="false">SUMIF(A:A,A2903,J:J)</f>
        <v>1.13</v>
      </c>
      <c r="K2903" s="220" t="e">
        <f aca="false">VLOOKUP(A2903,'CMP-SIN-SD-10-2023'!A:D,4,0)</f>
        <v>#N/A</v>
      </c>
      <c r="L2903" s="220" t="e">
        <f aca="false">K2903=I2903</f>
        <v>#N/A</v>
      </c>
      <c r="P2903" s="333" t="s">
        <v>2418</v>
      </c>
    </row>
    <row r="2904" customFormat="false" ht="15" hidden="false" customHeight="false" outlineLevel="0" collapsed="false">
      <c r="A2904" s="351" t="str">
        <f aca="false">IF(O2904&lt;&gt;0,O2904,A2903)</f>
        <v>070393/AGETOP</v>
      </c>
      <c r="B2904" s="205" t="n">
        <v>88247</v>
      </c>
      <c r="C2904" s="206" t="s">
        <v>4004</v>
      </c>
      <c r="D2904" s="206" t="s">
        <v>2581</v>
      </c>
      <c r="E2904" s="207" t="s">
        <v>2415</v>
      </c>
      <c r="F2904" s="207" t="s">
        <v>2502</v>
      </c>
      <c r="G2904" s="352" t="n">
        <v>0.02</v>
      </c>
      <c r="H2904" s="253" t="n">
        <f aca="false">VLOOKUP(B2904,'CMP-SIN-SD-10-2023'!A:D,4,0)</f>
        <v>23.14</v>
      </c>
      <c r="I2904" s="253" t="s">
        <v>2417</v>
      </c>
      <c r="J2904" s="220" t="n">
        <f aca="false">TRUNC((H2904*G2904),2)</f>
        <v>0.46</v>
      </c>
      <c r="M2904" s="220" t="n">
        <f aca="false">VLOOKUP(B2904,'CMP-SIN-SD-10-2023'!A:D,4,0)</f>
        <v>23.14</v>
      </c>
      <c r="N2904" s="220" t="n">
        <f aca="false">M2904=H2904</f>
        <v>1</v>
      </c>
      <c r="P2904" s="333" t="s">
        <v>2418</v>
      </c>
    </row>
    <row r="2905" customFormat="false" ht="15" hidden="false" customHeight="false" outlineLevel="0" collapsed="false">
      <c r="A2905" s="351" t="str">
        <f aca="false">IF(O2905&lt;&gt;0,O2905,A2904)</f>
        <v>070393/AGETOP</v>
      </c>
      <c r="B2905" s="205" t="n">
        <v>88264</v>
      </c>
      <c r="C2905" s="206" t="s">
        <v>4004</v>
      </c>
      <c r="D2905" s="206" t="s">
        <v>2582</v>
      </c>
      <c r="E2905" s="207" t="s">
        <v>2415</v>
      </c>
      <c r="F2905" s="207" t="s">
        <v>2502</v>
      </c>
      <c r="G2905" s="352" t="n">
        <v>0.02</v>
      </c>
      <c r="H2905" s="253" t="n">
        <f aca="false">VLOOKUP(B2905,'CMP-SIN-SD-10-2023'!A:D,4,0)</f>
        <v>29.88</v>
      </c>
      <c r="I2905" s="253" t="s">
        <v>2417</v>
      </c>
      <c r="J2905" s="220" t="n">
        <f aca="false">TRUNC((H2905*G2905),2)</f>
        <v>0.59</v>
      </c>
      <c r="M2905" s="220" t="n">
        <f aca="false">VLOOKUP(B2905,'CMP-SIN-SD-10-2023'!A:D,4,0)</f>
        <v>29.88</v>
      </c>
      <c r="N2905" s="220" t="n">
        <f aca="false">M2905=H2905</f>
        <v>1</v>
      </c>
      <c r="P2905" s="333" t="s">
        <v>2418</v>
      </c>
    </row>
    <row r="2906" customFormat="false" ht="15" hidden="false" customHeight="false" outlineLevel="0" collapsed="false">
      <c r="A2906" s="351" t="str">
        <f aca="false">IF(O2906&lt;&gt;0,O2906,A2905)</f>
        <v>070393/AGETOP</v>
      </c>
      <c r="B2906" s="205" t="n">
        <v>3067</v>
      </c>
      <c r="C2906" s="206" t="s">
        <v>4004</v>
      </c>
      <c r="D2906" s="206" t="s">
        <v>4008</v>
      </c>
      <c r="E2906" s="207" t="s">
        <v>2415</v>
      </c>
      <c r="F2906" s="207" t="s">
        <v>2625</v>
      </c>
      <c r="G2906" s="352" t="n">
        <v>1</v>
      </c>
      <c r="H2906" s="253" t="n">
        <v>0.08</v>
      </c>
      <c r="I2906" s="253" t="s">
        <v>2417</v>
      </c>
      <c r="J2906" s="220" t="n">
        <f aca="false">TRUNC((H2906*G2906),2)</f>
        <v>0.08</v>
      </c>
      <c r="M2906" s="220" t="e">
        <f aca="false">VLOOKUP(B2906,'INS-SIN-SD-10-2023'!A:D,4,0)</f>
        <v>#N/A</v>
      </c>
      <c r="N2906" s="220" t="e">
        <f aca="false">M2906=H2906</f>
        <v>#N/A</v>
      </c>
      <c r="P2906" s="333" t="s">
        <v>2626</v>
      </c>
    </row>
    <row r="2907" customFormat="false" ht="15" hidden="false" customHeight="false" outlineLevel="0" collapsed="false">
      <c r="A2907" s="353" t="s">
        <v>750</v>
      </c>
      <c r="B2907" s="354" t="s">
        <v>2411</v>
      </c>
      <c r="C2907" s="355" t="s">
        <v>4009</v>
      </c>
      <c r="D2907" s="355" t="s">
        <v>3040</v>
      </c>
      <c r="E2907" s="356" t="s">
        <v>2430</v>
      </c>
      <c r="F2907" s="356" t="s">
        <v>2415</v>
      </c>
      <c r="G2907" s="357" t="s">
        <v>2416</v>
      </c>
      <c r="H2907" s="358" t="s">
        <v>2417</v>
      </c>
      <c r="I2907" s="350" t="n">
        <f aca="false">SUMIF(A:A,A2907,J:J)</f>
        <v>11</v>
      </c>
      <c r="K2907" s="220" t="e">
        <f aca="false">VLOOKUP(A2907,'CMP-SIN-SD-10-2023'!A:D,4,0)</f>
        <v>#N/A</v>
      </c>
      <c r="L2907" s="220" t="e">
        <f aca="false">K2907=I2907</f>
        <v>#N/A</v>
      </c>
      <c r="P2907" s="333" t="s">
        <v>2418</v>
      </c>
    </row>
    <row r="2908" customFormat="false" ht="15" hidden="false" customHeight="false" outlineLevel="0" collapsed="false">
      <c r="A2908" s="351" t="str">
        <f aca="false">IF(O2908&lt;&gt;0,O2908,A2907)</f>
        <v>04015/ORSE</v>
      </c>
      <c r="B2908" s="205" t="s">
        <v>4010</v>
      </c>
      <c r="C2908" s="206" t="s">
        <v>2629</v>
      </c>
      <c r="D2908" s="206" t="s">
        <v>4011</v>
      </c>
      <c r="E2908" s="207" t="s">
        <v>2415</v>
      </c>
      <c r="F2908" s="207" t="s">
        <v>2430</v>
      </c>
      <c r="G2908" s="352" t="n">
        <v>1</v>
      </c>
      <c r="H2908" s="253" t="n">
        <v>11</v>
      </c>
      <c r="I2908" s="253" t="s">
        <v>2417</v>
      </c>
      <c r="J2908" s="220" t="n">
        <f aca="false">TRUNC((H2908*G2908),2)</f>
        <v>11</v>
      </c>
      <c r="M2908" s="220" t="e">
        <f aca="false">VLOOKUP(B2908,'INS-SIN-SD-10-2023'!A:D,4,0)</f>
        <v>#N/A</v>
      </c>
      <c r="N2908" s="220" t="e">
        <f aca="false">M2908=H2908</f>
        <v>#N/A</v>
      </c>
      <c r="P2908" s="333" t="s">
        <v>2614</v>
      </c>
    </row>
    <row r="2909" customFormat="false" ht="15" hidden="false" customHeight="false" outlineLevel="0" collapsed="false">
      <c r="A2909" s="353" t="s">
        <v>556</v>
      </c>
      <c r="B2909" s="354" t="s">
        <v>2411</v>
      </c>
      <c r="C2909" s="355" t="s">
        <v>4012</v>
      </c>
      <c r="D2909" s="355" t="s">
        <v>2947</v>
      </c>
      <c r="E2909" s="356" t="s">
        <v>2430</v>
      </c>
      <c r="F2909" s="356" t="s">
        <v>2415</v>
      </c>
      <c r="G2909" s="357" t="s">
        <v>2416</v>
      </c>
      <c r="H2909" s="358" t="s">
        <v>2417</v>
      </c>
      <c r="I2909" s="350" t="n">
        <f aca="false">SUMIF(A:A,A2909,J:J)</f>
        <v>0.48</v>
      </c>
      <c r="K2909" s="220" t="e">
        <f aca="false">VLOOKUP(A2909,'CMP-SIN-SD-10-2023'!A:D,4,0)</f>
        <v>#N/A</v>
      </c>
      <c r="L2909" s="220" t="e">
        <f aca="false">K2909=I2909</f>
        <v>#N/A</v>
      </c>
      <c r="P2909" s="333" t="s">
        <v>2418</v>
      </c>
    </row>
    <row r="2910" customFormat="false" ht="15" hidden="false" customHeight="false" outlineLevel="0" collapsed="false">
      <c r="A2910" s="351" t="str">
        <f aca="false">IF(O2910&lt;&gt;0,O2910,A2909)</f>
        <v>071872/AGETOP</v>
      </c>
      <c r="B2910" s="205" t="n">
        <v>88247</v>
      </c>
      <c r="C2910" s="206" t="s">
        <v>2947</v>
      </c>
      <c r="D2910" s="206" t="s">
        <v>2581</v>
      </c>
      <c r="E2910" s="207" t="s">
        <v>2415</v>
      </c>
      <c r="F2910" s="207" t="s">
        <v>2502</v>
      </c>
      <c r="G2910" s="352" t="n">
        <v>0.0066</v>
      </c>
      <c r="H2910" s="253" t="n">
        <f aca="false">VLOOKUP(B2910,'CMP-SIN-SD-10-2023'!A:D,4,0)</f>
        <v>23.14</v>
      </c>
      <c r="I2910" s="253" t="s">
        <v>2417</v>
      </c>
      <c r="J2910" s="220" t="n">
        <f aca="false">TRUNC((H2910*G2910),2)</f>
        <v>0.15</v>
      </c>
      <c r="M2910" s="220" t="n">
        <f aca="false">VLOOKUP(B2910,'CMP-SIN-SD-10-2023'!A:D,4,0)</f>
        <v>23.14</v>
      </c>
      <c r="N2910" s="220" t="n">
        <f aca="false">M2910=H2910</f>
        <v>1</v>
      </c>
      <c r="P2910" s="333" t="s">
        <v>2418</v>
      </c>
    </row>
    <row r="2911" customFormat="false" ht="15" hidden="false" customHeight="false" outlineLevel="0" collapsed="false">
      <c r="A2911" s="351" t="str">
        <f aca="false">IF(O2911&lt;&gt;0,O2911,A2910)</f>
        <v>071872/AGETOP</v>
      </c>
      <c r="B2911" s="205" t="n">
        <v>88264</v>
      </c>
      <c r="C2911" s="206" t="s">
        <v>2947</v>
      </c>
      <c r="D2911" s="206" t="s">
        <v>2582</v>
      </c>
      <c r="E2911" s="207" t="s">
        <v>2415</v>
      </c>
      <c r="F2911" s="207" t="s">
        <v>2502</v>
      </c>
      <c r="G2911" s="352" t="n">
        <v>0.0066</v>
      </c>
      <c r="H2911" s="253" t="n">
        <f aca="false">VLOOKUP(B2911,'CMP-SIN-SD-10-2023'!A:D,4,0)</f>
        <v>29.88</v>
      </c>
      <c r="I2911" s="253" t="s">
        <v>2417</v>
      </c>
      <c r="J2911" s="220" t="n">
        <f aca="false">TRUNC((H2911*G2911),2)</f>
        <v>0.19</v>
      </c>
      <c r="M2911" s="220" t="n">
        <f aca="false">VLOOKUP(B2911,'CMP-SIN-SD-10-2023'!A:D,4,0)</f>
        <v>29.88</v>
      </c>
      <c r="N2911" s="220" t="n">
        <f aca="false">M2911=H2911</f>
        <v>1</v>
      </c>
      <c r="P2911" s="333" t="s">
        <v>2418</v>
      </c>
    </row>
    <row r="2912" customFormat="false" ht="15" hidden="false" customHeight="false" outlineLevel="0" collapsed="false">
      <c r="A2912" s="351" t="str">
        <f aca="false">IF(O2912&lt;&gt;0,O2912,A2911)</f>
        <v>071872/AGETOP</v>
      </c>
      <c r="B2912" s="205" t="n">
        <v>3821</v>
      </c>
      <c r="C2912" s="206" t="s">
        <v>2947</v>
      </c>
      <c r="D2912" s="206" t="s">
        <v>4013</v>
      </c>
      <c r="E2912" s="207" t="s">
        <v>2415</v>
      </c>
      <c r="F2912" s="207" t="s">
        <v>2625</v>
      </c>
      <c r="G2912" s="352" t="n">
        <v>1</v>
      </c>
      <c r="H2912" s="253" t="n">
        <v>0.14</v>
      </c>
      <c r="I2912" s="253" t="s">
        <v>2417</v>
      </c>
      <c r="J2912" s="220" t="n">
        <f aca="false">TRUNC((H2912*G2912),2)</f>
        <v>0.14</v>
      </c>
      <c r="M2912" s="220" t="e">
        <f aca="false">VLOOKUP(B2912,'INS-SIN-SD-10-2023'!A:D,4,0)</f>
        <v>#N/A</v>
      </c>
      <c r="N2912" s="220" t="e">
        <f aca="false">M2912=H2912</f>
        <v>#N/A</v>
      </c>
      <c r="P2912" s="333" t="s">
        <v>2626</v>
      </c>
    </row>
    <row r="2913" customFormat="false" ht="15" hidden="false" customHeight="false" outlineLevel="0" collapsed="false">
      <c r="A2913" s="353" t="s">
        <v>177</v>
      </c>
      <c r="B2913" s="354" t="s">
        <v>2411</v>
      </c>
      <c r="C2913" s="355" t="s">
        <v>4014</v>
      </c>
      <c r="D2913" s="355" t="s">
        <v>3040</v>
      </c>
      <c r="E2913" s="356" t="s">
        <v>2430</v>
      </c>
      <c r="F2913" s="356" t="s">
        <v>2415</v>
      </c>
      <c r="G2913" s="357" t="s">
        <v>2416</v>
      </c>
      <c r="H2913" s="358" t="s">
        <v>2417</v>
      </c>
      <c r="I2913" s="350" t="n">
        <f aca="false">SUMIF(A:A,A2913,J:J)</f>
        <v>25.88</v>
      </c>
      <c r="K2913" s="220" t="e">
        <f aca="false">VLOOKUP(A2913,'CMP-SIN-SD-10-2023'!A:D,4,0)</f>
        <v>#N/A</v>
      </c>
      <c r="L2913" s="220" t="e">
        <f aca="false">K2913=I2913</f>
        <v>#N/A</v>
      </c>
      <c r="P2913" s="333" t="s">
        <v>2418</v>
      </c>
    </row>
    <row r="2914" customFormat="false" ht="15" hidden="false" customHeight="false" outlineLevel="0" collapsed="false">
      <c r="A2914" s="351" t="str">
        <f aca="false">IF(O2914&lt;&gt;0,O2914,A2913)</f>
        <v>09817/ORSE</v>
      </c>
      <c r="B2914" s="205" t="n">
        <v>88316</v>
      </c>
      <c r="C2914" s="206" t="s">
        <v>2629</v>
      </c>
      <c r="D2914" s="206" t="s">
        <v>2512</v>
      </c>
      <c r="E2914" s="207" t="s">
        <v>2415</v>
      </c>
      <c r="F2914" s="207" t="s">
        <v>2502</v>
      </c>
      <c r="G2914" s="352" t="n">
        <v>0.4</v>
      </c>
      <c r="H2914" s="253" t="n">
        <f aca="false">VLOOKUP(B2914,'CMP-SIN-SD-10-2023'!A:D,4,0)</f>
        <v>21.91</v>
      </c>
      <c r="I2914" s="253" t="s">
        <v>2417</v>
      </c>
      <c r="J2914" s="220" t="n">
        <f aca="false">TRUNC((H2914*G2914),2)</f>
        <v>8.76</v>
      </c>
      <c r="M2914" s="220" t="n">
        <f aca="false">VLOOKUP(B2914,'CMP-SIN-SD-10-2023'!A:D,4,0)</f>
        <v>21.91</v>
      </c>
      <c r="N2914" s="220" t="n">
        <f aca="false">M2914=H2914</f>
        <v>1</v>
      </c>
      <c r="P2914" s="333" t="s">
        <v>2614</v>
      </c>
    </row>
    <row r="2915" customFormat="false" ht="15" hidden="false" customHeight="false" outlineLevel="0" collapsed="false">
      <c r="A2915" s="351" t="str">
        <f aca="false">IF(O2915&lt;&gt;0,O2915,A2914)</f>
        <v>09817/ORSE</v>
      </c>
      <c r="B2915" s="205" t="n">
        <v>88264</v>
      </c>
      <c r="C2915" s="206" t="s">
        <v>2629</v>
      </c>
      <c r="D2915" s="206" t="s">
        <v>2582</v>
      </c>
      <c r="E2915" s="207" t="s">
        <v>2415</v>
      </c>
      <c r="F2915" s="207" t="s">
        <v>2502</v>
      </c>
      <c r="G2915" s="352" t="n">
        <v>0.4</v>
      </c>
      <c r="H2915" s="253" t="n">
        <f aca="false">VLOOKUP(B2915,'CMP-SIN-SD-10-2023'!A:D,4,0)</f>
        <v>29.88</v>
      </c>
      <c r="I2915" s="253" t="s">
        <v>2417</v>
      </c>
      <c r="J2915" s="220" t="n">
        <f aca="false">TRUNC((H2915*G2915),2)</f>
        <v>11.95</v>
      </c>
      <c r="M2915" s="220" t="n">
        <f aca="false">VLOOKUP(B2915,'CMP-SIN-SD-10-2023'!A:D,4,0)</f>
        <v>29.88</v>
      </c>
      <c r="N2915" s="220" t="n">
        <f aca="false">M2915=H2915</f>
        <v>1</v>
      </c>
      <c r="P2915" s="333" t="s">
        <v>2614</v>
      </c>
    </row>
    <row r="2916" customFormat="false" ht="15" hidden="false" customHeight="false" outlineLevel="0" collapsed="false">
      <c r="A2916" s="351" t="str">
        <f aca="false">IF(O2916&lt;&gt;0,O2916,A2915)</f>
        <v>09817/ORSE</v>
      </c>
      <c r="B2916" s="205" t="s">
        <v>3136</v>
      </c>
      <c r="C2916" s="206" t="s">
        <v>2629</v>
      </c>
      <c r="D2916" s="206" t="s">
        <v>3137</v>
      </c>
      <c r="E2916" s="207" t="s">
        <v>2415</v>
      </c>
      <c r="F2916" s="207" t="s">
        <v>2430</v>
      </c>
      <c r="G2916" s="352" t="n">
        <v>0.0001</v>
      </c>
      <c r="H2916" s="253" t="n">
        <v>29.99</v>
      </c>
      <c r="I2916" s="253" t="s">
        <v>2417</v>
      </c>
      <c r="J2916" s="220" t="n">
        <f aca="false">TRUNC((H2916*G2916),2)</f>
        <v>0</v>
      </c>
      <c r="M2916" s="220" t="e">
        <f aca="false">VLOOKUP(B2916,'INS-SIN-SD-10-2023'!A:D,4,0)</f>
        <v>#N/A</v>
      </c>
      <c r="N2916" s="220" t="e">
        <f aca="false">M2916=H2916</f>
        <v>#N/A</v>
      </c>
      <c r="P2916" s="333" t="s">
        <v>2614</v>
      </c>
    </row>
    <row r="2917" customFormat="false" ht="15" hidden="false" customHeight="false" outlineLevel="0" collapsed="false">
      <c r="A2917" s="351" t="str">
        <f aca="false">IF(O2917&lt;&gt;0,O2917,A2916)</f>
        <v>09817/ORSE</v>
      </c>
      <c r="B2917" s="205" t="s">
        <v>3138</v>
      </c>
      <c r="C2917" s="206" t="s">
        <v>2629</v>
      </c>
      <c r="D2917" s="206" t="s">
        <v>3139</v>
      </c>
      <c r="E2917" s="207" t="s">
        <v>2415</v>
      </c>
      <c r="F2917" s="207" t="s">
        <v>2430</v>
      </c>
      <c r="G2917" s="352" t="n">
        <v>0.0001</v>
      </c>
      <c r="H2917" s="253" t="n">
        <v>117.1</v>
      </c>
      <c r="I2917" s="253" t="s">
        <v>2417</v>
      </c>
      <c r="J2917" s="220" t="n">
        <f aca="false">TRUNC((H2917*G2917),2)</f>
        <v>0.01</v>
      </c>
      <c r="M2917" s="220" t="e">
        <f aca="false">VLOOKUP(B2917,'INS-SIN-SD-10-2023'!A:D,4,0)</f>
        <v>#N/A</v>
      </c>
      <c r="N2917" s="220" t="e">
        <f aca="false">M2917=H2917</f>
        <v>#N/A</v>
      </c>
      <c r="P2917" s="333" t="s">
        <v>2614</v>
      </c>
    </row>
    <row r="2918" customFormat="false" ht="15" hidden="false" customHeight="false" outlineLevel="0" collapsed="false">
      <c r="A2918" s="351" t="str">
        <f aca="false">IF(O2918&lt;&gt;0,O2918,A2917)</f>
        <v>09817/ORSE</v>
      </c>
      <c r="B2918" s="205" t="s">
        <v>4015</v>
      </c>
      <c r="C2918" s="206" t="s">
        <v>2629</v>
      </c>
      <c r="D2918" s="206" t="s">
        <v>4016</v>
      </c>
      <c r="E2918" s="207" t="s">
        <v>2415</v>
      </c>
      <c r="F2918" s="207" t="s">
        <v>2440</v>
      </c>
      <c r="G2918" s="352" t="n">
        <v>2</v>
      </c>
      <c r="H2918" s="253" t="n">
        <v>2.58</v>
      </c>
      <c r="I2918" s="253" t="s">
        <v>2417</v>
      </c>
      <c r="J2918" s="220" t="n">
        <f aca="false">TRUNC((H2918*G2918),2)</f>
        <v>5.16</v>
      </c>
      <c r="M2918" s="220" t="e">
        <f aca="false">VLOOKUP(B2918,'INS-SIN-SD-10-2023'!A:D,4,0)</f>
        <v>#N/A</v>
      </c>
      <c r="N2918" s="220" t="e">
        <f aca="false">M2918=H2918</f>
        <v>#N/A</v>
      </c>
      <c r="P2918" s="333" t="s">
        <v>2614</v>
      </c>
    </row>
    <row r="2919" customFormat="false" ht="75" hidden="false" customHeight="false" outlineLevel="0" collapsed="false">
      <c r="A2919" s="353" t="s">
        <v>132</v>
      </c>
      <c r="B2919" s="354" t="s">
        <v>2411</v>
      </c>
      <c r="C2919" s="355" t="s">
        <v>4017</v>
      </c>
      <c r="D2919" s="355" t="s">
        <v>4018</v>
      </c>
      <c r="E2919" s="356" t="s">
        <v>2430</v>
      </c>
      <c r="F2919" s="356" t="s">
        <v>2415</v>
      </c>
      <c r="G2919" s="357" t="s">
        <v>2416</v>
      </c>
      <c r="H2919" s="358" t="s">
        <v>2417</v>
      </c>
      <c r="I2919" s="350" t="n">
        <f aca="false">SUMIF(A:A,A2919,J:J)</f>
        <v>227.82</v>
      </c>
      <c r="K2919" s="220" t="e">
        <f aca="false">VLOOKUP(A2919,'CMP-SIN-SD-10-2023'!A:D,4,0)</f>
        <v>#N/A</v>
      </c>
      <c r="L2919" s="220" t="e">
        <f aca="false">K2919=I2919</f>
        <v>#N/A</v>
      </c>
      <c r="P2919" s="333" t="s">
        <v>2418</v>
      </c>
    </row>
    <row r="2920" customFormat="false" ht="15" hidden="false" customHeight="false" outlineLevel="0" collapsed="false">
      <c r="A2920" s="351" t="str">
        <f aca="false">IF(O2920&lt;&gt;0,O2920,A2919)</f>
        <v>18.027.0496-0/EMOP</v>
      </c>
      <c r="B2920" s="205" t="n">
        <v>88264</v>
      </c>
      <c r="C2920" s="206" t="s">
        <v>4018</v>
      </c>
      <c r="D2920" s="206" t="s">
        <v>2582</v>
      </c>
      <c r="E2920" s="207" t="s">
        <v>2415</v>
      </c>
      <c r="F2920" s="207" t="s">
        <v>2502</v>
      </c>
      <c r="G2920" s="352" t="n">
        <v>1.1845</v>
      </c>
      <c r="H2920" s="253" t="n">
        <f aca="false">VLOOKUP(B2920,'CMP-SIN-SD-10-2023'!A:D,4,0)</f>
        <v>29.88</v>
      </c>
      <c r="I2920" s="253" t="s">
        <v>2417</v>
      </c>
      <c r="J2920" s="220" t="n">
        <f aca="false">TRUNC((H2920*G2920),2)</f>
        <v>35.39</v>
      </c>
      <c r="M2920" s="220" t="n">
        <f aca="false">VLOOKUP(B2920,'CMP-SIN-SD-10-2023'!A:D,4,0)</f>
        <v>29.88</v>
      </c>
      <c r="N2920" s="220" t="n">
        <f aca="false">M2920=H2920</f>
        <v>1</v>
      </c>
      <c r="P2920" s="333" t="s">
        <v>2418</v>
      </c>
    </row>
    <row r="2921" customFormat="false" ht="15" hidden="false" customHeight="false" outlineLevel="0" collapsed="false">
      <c r="A2921" s="351" t="str">
        <f aca="false">IF(O2921&lt;&gt;0,O2921,A2920)</f>
        <v>18.027.0496-0/EMOP</v>
      </c>
      <c r="B2921" s="205" t="n">
        <v>88316</v>
      </c>
      <c r="C2921" s="206" t="s">
        <v>4018</v>
      </c>
      <c r="D2921" s="206" t="s">
        <v>2512</v>
      </c>
      <c r="E2921" s="207" t="s">
        <v>2415</v>
      </c>
      <c r="F2921" s="207" t="s">
        <v>2502</v>
      </c>
      <c r="G2921" s="352" t="n">
        <v>1.1845</v>
      </c>
      <c r="H2921" s="253" t="n">
        <f aca="false">VLOOKUP(B2921,'CMP-SIN-SD-10-2023'!A:D,4,0)</f>
        <v>21.91</v>
      </c>
      <c r="I2921" s="253" t="s">
        <v>2417</v>
      </c>
      <c r="J2921" s="220" t="n">
        <f aca="false">TRUNC((H2921*G2921),2)</f>
        <v>25.95</v>
      </c>
      <c r="M2921" s="220" t="n">
        <f aca="false">VLOOKUP(B2921,'CMP-SIN-SD-10-2023'!A:D,4,0)</f>
        <v>21.91</v>
      </c>
      <c r="N2921" s="220" t="n">
        <f aca="false">M2921=H2921</f>
        <v>1</v>
      </c>
      <c r="P2921" s="333" t="s">
        <v>2418</v>
      </c>
    </row>
    <row r="2922" customFormat="false" ht="45" hidden="false" customHeight="false" outlineLevel="0" collapsed="false">
      <c r="A2922" s="351" t="str">
        <f aca="false">IF(O2922&lt;&gt;0,O2922,A2921)</f>
        <v>18.027.0496-0/EMOP</v>
      </c>
      <c r="B2922" s="205" t="n">
        <v>13234</v>
      </c>
      <c r="C2922" s="206" t="s">
        <v>4018</v>
      </c>
      <c r="D2922" s="206" t="s">
        <v>4019</v>
      </c>
      <c r="E2922" s="207" t="s">
        <v>2415</v>
      </c>
      <c r="F2922" s="207" t="s">
        <v>2430</v>
      </c>
      <c r="G2922" s="352" t="n">
        <v>1</v>
      </c>
      <c r="H2922" s="253" t="n">
        <v>117.5094</v>
      </c>
      <c r="I2922" s="253" t="s">
        <v>2417</v>
      </c>
      <c r="J2922" s="220" t="n">
        <f aca="false">TRUNC((H2922*G2922),2)</f>
        <v>117.5</v>
      </c>
      <c r="M2922" s="220" t="e">
        <f aca="false">VLOOKUP(B2922,'INS-SIN-SD-10-2023'!A:D,4,0)</f>
        <v>#N/A</v>
      </c>
      <c r="N2922" s="220" t="e">
        <f aca="false">M2922=H2922</f>
        <v>#N/A</v>
      </c>
      <c r="P2922" s="333" t="s">
        <v>2887</v>
      </c>
    </row>
    <row r="2923" customFormat="false" ht="15" hidden="false" customHeight="false" outlineLevel="0" collapsed="false">
      <c r="A2923" s="351" t="str">
        <f aca="false">IF(O2923&lt;&gt;0,O2923,A2922)</f>
        <v>18.027.0496-0/EMOP</v>
      </c>
      <c r="B2923" s="205" t="n">
        <v>14190</v>
      </c>
      <c r="C2923" s="206" t="s">
        <v>4018</v>
      </c>
      <c r="D2923" s="206" t="s">
        <v>4020</v>
      </c>
      <c r="E2923" s="207" t="s">
        <v>2415</v>
      </c>
      <c r="F2923" s="207" t="s">
        <v>2430</v>
      </c>
      <c r="G2923" s="352" t="n">
        <v>2</v>
      </c>
      <c r="H2923" s="253" t="n">
        <v>24.49</v>
      </c>
      <c r="I2923" s="253" t="s">
        <v>2417</v>
      </c>
      <c r="J2923" s="220" t="n">
        <f aca="false">TRUNC((H2923*G2923),2)</f>
        <v>48.98</v>
      </c>
      <c r="M2923" s="220" t="e">
        <f aca="false">VLOOKUP(B2923,'INS-SIN-SD-10-2023'!A:D,4,0)</f>
        <v>#N/A</v>
      </c>
      <c r="N2923" s="220" t="e">
        <f aca="false">M2923=H2923</f>
        <v>#N/A</v>
      </c>
      <c r="P2923" s="333" t="s">
        <v>2887</v>
      </c>
    </row>
    <row r="2924" customFormat="false" ht="30" hidden="false" customHeight="false" outlineLevel="0" collapsed="false">
      <c r="A2924" s="353" t="s">
        <v>588</v>
      </c>
      <c r="B2924" s="354" t="s">
        <v>2411</v>
      </c>
      <c r="C2924" s="355" t="s">
        <v>4021</v>
      </c>
      <c r="D2924" s="355" t="s">
        <v>3040</v>
      </c>
      <c r="E2924" s="356" t="s">
        <v>2430</v>
      </c>
      <c r="F2924" s="356" t="s">
        <v>2415</v>
      </c>
      <c r="G2924" s="357" t="s">
        <v>2416</v>
      </c>
      <c r="H2924" s="358" t="s">
        <v>2417</v>
      </c>
      <c r="I2924" s="350" t="n">
        <f aca="false">SUMIF(A:A,A2924,J:J)</f>
        <v>105.93</v>
      </c>
      <c r="K2924" s="220" t="e">
        <f aca="false">VLOOKUP(A2924,'CMP-SIN-SD-10-2023'!A:D,4,0)</f>
        <v>#N/A</v>
      </c>
      <c r="L2924" s="220" t="e">
        <f aca="false">K2924=I2924</f>
        <v>#N/A</v>
      </c>
      <c r="P2924" s="333" t="s">
        <v>2418</v>
      </c>
    </row>
    <row r="2925" customFormat="false" ht="15" hidden="false" customHeight="false" outlineLevel="0" collapsed="false">
      <c r="A2925" s="351" t="str">
        <f aca="false">IF(O2925&lt;&gt;0,O2925,A2924)</f>
        <v>071670/AGETOP</v>
      </c>
      <c r="B2925" s="205" t="n">
        <v>88316</v>
      </c>
      <c r="C2925" s="206" t="s">
        <v>3040</v>
      </c>
      <c r="D2925" s="206" t="s">
        <v>2512</v>
      </c>
      <c r="E2925" s="207" t="s">
        <v>2415</v>
      </c>
      <c r="F2925" s="207" t="s">
        <v>2502</v>
      </c>
      <c r="G2925" s="352" t="n">
        <v>0.3226</v>
      </c>
      <c r="H2925" s="253" t="n">
        <f aca="false">VLOOKUP(B2925,'CMP-SIN-SD-10-2023'!A:D,4,0)</f>
        <v>21.91</v>
      </c>
      <c r="I2925" s="253" t="s">
        <v>2417</v>
      </c>
      <c r="J2925" s="220" t="n">
        <f aca="false">TRUNC((H2925*G2925),2)</f>
        <v>7.06</v>
      </c>
      <c r="M2925" s="220" t="n">
        <f aca="false">VLOOKUP(B2925,'CMP-SIN-SD-10-2023'!A:D,4,0)</f>
        <v>21.91</v>
      </c>
      <c r="N2925" s="220" t="n">
        <f aca="false">M2925=H2925</f>
        <v>1</v>
      </c>
      <c r="P2925" s="333" t="s">
        <v>2626</v>
      </c>
    </row>
    <row r="2926" customFormat="false" ht="15" hidden="false" customHeight="false" outlineLevel="0" collapsed="false">
      <c r="A2926" s="351" t="str">
        <f aca="false">IF(O2926&lt;&gt;0,O2926,A2925)</f>
        <v>071670/AGETOP</v>
      </c>
      <c r="B2926" s="205" t="n">
        <v>88264</v>
      </c>
      <c r="C2926" s="206" t="s">
        <v>3040</v>
      </c>
      <c r="D2926" s="206" t="s">
        <v>2582</v>
      </c>
      <c r="E2926" s="207" t="s">
        <v>2415</v>
      </c>
      <c r="F2926" s="207" t="s">
        <v>2502</v>
      </c>
      <c r="G2926" s="352" t="n">
        <v>0.3226</v>
      </c>
      <c r="H2926" s="253" t="n">
        <f aca="false">VLOOKUP(B2926,'CMP-SIN-SD-10-2023'!A:D,4,0)</f>
        <v>29.88</v>
      </c>
      <c r="I2926" s="253" t="s">
        <v>2417</v>
      </c>
      <c r="J2926" s="220" t="n">
        <f aca="false">TRUNC((H2926*G2926),2)</f>
        <v>9.63</v>
      </c>
      <c r="M2926" s="220" t="n">
        <f aca="false">VLOOKUP(B2926,'CMP-SIN-SD-10-2023'!A:D,4,0)</f>
        <v>29.88</v>
      </c>
      <c r="N2926" s="220" t="n">
        <f aca="false">M2926=H2926</f>
        <v>1</v>
      </c>
      <c r="P2926" s="333" t="s">
        <v>2626</v>
      </c>
    </row>
    <row r="2927" customFormat="false" ht="30" hidden="false" customHeight="false" outlineLevel="0" collapsed="false">
      <c r="A2927" s="351" t="str">
        <f aca="false">IF(O2927&lt;&gt;0,O2927,A2926)</f>
        <v>071670/AGETOP</v>
      </c>
      <c r="B2927" s="205" t="n">
        <v>3648</v>
      </c>
      <c r="C2927" s="206" t="s">
        <v>3040</v>
      </c>
      <c r="D2927" s="206" t="s">
        <v>4021</v>
      </c>
      <c r="E2927" s="207" t="s">
        <v>2415</v>
      </c>
      <c r="F2927" s="207" t="s">
        <v>2625</v>
      </c>
      <c r="G2927" s="352" t="n">
        <v>1</v>
      </c>
      <c r="H2927" s="253" t="n">
        <v>89.24</v>
      </c>
      <c r="I2927" s="253" t="s">
        <v>2417</v>
      </c>
      <c r="J2927" s="220" t="n">
        <f aca="false">TRUNC((H2927*G2927),2)</f>
        <v>89.24</v>
      </c>
      <c r="M2927" s="220" t="e">
        <f aca="false">VLOOKUP(B2927,'INS-SIN-SD-10-2023'!A:D,4,0)</f>
        <v>#N/A</v>
      </c>
      <c r="N2927" s="220" t="e">
        <f aca="false">M2927=H2927</f>
        <v>#N/A</v>
      </c>
      <c r="P2927" s="333" t="s">
        <v>2626</v>
      </c>
    </row>
    <row r="2928" customFormat="false" ht="30" hidden="false" customHeight="false" outlineLevel="0" collapsed="false">
      <c r="A2928" s="353" t="s">
        <v>354</v>
      </c>
      <c r="B2928" s="354" t="s">
        <v>2411</v>
      </c>
      <c r="C2928" s="355" t="s">
        <v>4021</v>
      </c>
      <c r="D2928" s="355" t="s">
        <v>3040</v>
      </c>
      <c r="E2928" s="356" t="s">
        <v>2430</v>
      </c>
      <c r="F2928" s="356" t="s">
        <v>2415</v>
      </c>
      <c r="G2928" s="357" t="s">
        <v>2416</v>
      </c>
      <c r="H2928" s="358" t="s">
        <v>2417</v>
      </c>
      <c r="I2928" s="350" t="n">
        <f aca="false">SUMIF(A:A,A2928,J:J)</f>
        <v>99.02</v>
      </c>
      <c r="K2928" s="220" t="e">
        <f aca="false">VLOOKUP(A2928,'CMP-SIN-SD-10-2023'!A:D,4,0)</f>
        <v>#N/A</v>
      </c>
      <c r="L2928" s="220" t="e">
        <f aca="false">K2928=I2928</f>
        <v>#N/A</v>
      </c>
      <c r="P2928" s="333" t="s">
        <v>2418</v>
      </c>
    </row>
    <row r="2929" customFormat="false" ht="15" hidden="false" customHeight="false" outlineLevel="0" collapsed="false">
      <c r="A2929" s="351" t="str">
        <f aca="false">IF(O2929&lt;&gt;0,O2929,A2928)</f>
        <v>12103/ORSE</v>
      </c>
      <c r="B2929" s="205" t="n">
        <v>88264</v>
      </c>
      <c r="C2929" s="206" t="s">
        <v>3040</v>
      </c>
      <c r="D2929" s="206" t="s">
        <v>2582</v>
      </c>
      <c r="E2929" s="207" t="s">
        <v>2415</v>
      </c>
      <c r="F2929" s="207" t="s">
        <v>2502</v>
      </c>
      <c r="G2929" s="352" t="n">
        <v>1.3</v>
      </c>
      <c r="H2929" s="253" t="n">
        <f aca="false">VLOOKUP(B2929,'CMP-SIN-SD-10-2023'!A:D,4,0)</f>
        <v>29.88</v>
      </c>
      <c r="I2929" s="253" t="s">
        <v>2417</v>
      </c>
      <c r="J2929" s="220" t="n">
        <f aca="false">TRUNC((H2929*G2929),2)</f>
        <v>38.84</v>
      </c>
      <c r="M2929" s="220" t="n">
        <f aca="false">VLOOKUP(B2929,'CMP-SIN-SD-10-2023'!A:D,4,0)</f>
        <v>29.88</v>
      </c>
      <c r="N2929" s="220" t="n">
        <f aca="false">M2929=H2929</f>
        <v>1</v>
      </c>
      <c r="P2929" s="333" t="s">
        <v>2418</v>
      </c>
    </row>
    <row r="2930" customFormat="false" ht="15" hidden="false" customHeight="false" outlineLevel="0" collapsed="false">
      <c r="A2930" s="351" t="str">
        <f aca="false">IF(O2930&lt;&gt;0,O2930,A2929)</f>
        <v>12103/ORSE</v>
      </c>
      <c r="B2930" s="205" t="n">
        <v>88316</v>
      </c>
      <c r="C2930" s="206" t="s">
        <v>3040</v>
      </c>
      <c r="D2930" s="206" t="s">
        <v>2512</v>
      </c>
      <c r="E2930" s="207" t="s">
        <v>2415</v>
      </c>
      <c r="F2930" s="207" t="s">
        <v>2502</v>
      </c>
      <c r="G2930" s="352" t="n">
        <v>0.5</v>
      </c>
      <c r="H2930" s="253" t="n">
        <f aca="false">VLOOKUP(B2930,'CMP-SIN-SD-10-2023'!A:D,4,0)</f>
        <v>21.91</v>
      </c>
      <c r="I2930" s="253" t="s">
        <v>2417</v>
      </c>
      <c r="J2930" s="220" t="n">
        <f aca="false">TRUNC((H2930*G2930),2)</f>
        <v>10.95</v>
      </c>
      <c r="M2930" s="220" t="n">
        <f aca="false">VLOOKUP(B2930,'CMP-SIN-SD-10-2023'!A:D,4,0)</f>
        <v>21.91</v>
      </c>
      <c r="N2930" s="220" t="n">
        <f aca="false">M2930=H2930</f>
        <v>1</v>
      </c>
      <c r="P2930" s="333" t="s">
        <v>2418</v>
      </c>
    </row>
    <row r="2931" customFormat="false" ht="15" hidden="false" customHeight="false" outlineLevel="0" collapsed="false">
      <c r="A2931" s="351" t="str">
        <f aca="false">IF(O2931&lt;&gt;0,O2931,A2930)</f>
        <v>12103/ORSE</v>
      </c>
      <c r="B2931" s="205" t="s">
        <v>4022</v>
      </c>
      <c r="C2931" s="206" t="s">
        <v>3040</v>
      </c>
      <c r="D2931" s="206" t="s">
        <v>4023</v>
      </c>
      <c r="E2931" s="207" t="s">
        <v>2415</v>
      </c>
      <c r="F2931" s="207" t="s">
        <v>2430</v>
      </c>
      <c r="G2931" s="352" t="n">
        <v>4</v>
      </c>
      <c r="H2931" s="253" t="n">
        <v>0.5</v>
      </c>
      <c r="I2931" s="253" t="s">
        <v>2417</v>
      </c>
      <c r="J2931" s="220" t="n">
        <f aca="false">TRUNC((H2931*G2931),2)</f>
        <v>2</v>
      </c>
      <c r="M2931" s="220" t="e">
        <f aca="false">VLOOKUP(B2931,'INS-SIN-SD-10-2023'!A:D,4,0)</f>
        <v>#N/A</v>
      </c>
      <c r="N2931" s="220" t="e">
        <f aca="false">M2931=H2931</f>
        <v>#N/A</v>
      </c>
      <c r="P2931" s="333" t="s">
        <v>2614</v>
      </c>
    </row>
    <row r="2932" customFormat="false" ht="15" hidden="false" customHeight="false" outlineLevel="0" collapsed="false">
      <c r="A2932" s="351" t="str">
        <f aca="false">IF(O2932&lt;&gt;0,O2932,A2931)</f>
        <v>12103/ORSE</v>
      </c>
      <c r="B2932" s="205" t="s">
        <v>4024</v>
      </c>
      <c r="C2932" s="206" t="s">
        <v>3040</v>
      </c>
      <c r="D2932" s="206" t="s">
        <v>4025</v>
      </c>
      <c r="E2932" s="207" t="s">
        <v>2415</v>
      </c>
      <c r="F2932" s="207" t="s">
        <v>2430</v>
      </c>
      <c r="G2932" s="352" t="n">
        <v>1</v>
      </c>
      <c r="H2932" s="253" t="n">
        <v>15.13</v>
      </c>
      <c r="I2932" s="253" t="s">
        <v>2417</v>
      </c>
      <c r="J2932" s="220" t="n">
        <f aca="false">TRUNC((H2932*G2932),2)</f>
        <v>15.13</v>
      </c>
      <c r="M2932" s="220" t="e">
        <f aca="false">VLOOKUP(B2932,'INS-SIN-SD-10-2023'!A:D,4,0)</f>
        <v>#N/A</v>
      </c>
      <c r="N2932" s="220" t="e">
        <f aca="false">M2932=H2932</f>
        <v>#N/A</v>
      </c>
      <c r="P2932" s="333" t="s">
        <v>2614</v>
      </c>
    </row>
    <row r="2933" customFormat="false" ht="15" hidden="false" customHeight="false" outlineLevel="0" collapsed="false">
      <c r="A2933" s="351" t="str">
        <f aca="false">IF(O2933&lt;&gt;0,O2933,A2932)</f>
        <v>12103/ORSE</v>
      </c>
      <c r="B2933" s="205" t="s">
        <v>4026</v>
      </c>
      <c r="C2933" s="206" t="s">
        <v>3040</v>
      </c>
      <c r="D2933" s="206" t="s">
        <v>4027</v>
      </c>
      <c r="E2933" s="207" t="s">
        <v>2415</v>
      </c>
      <c r="F2933" s="207" t="s">
        <v>2430</v>
      </c>
      <c r="G2933" s="352" t="n">
        <v>2</v>
      </c>
      <c r="H2933" s="253" t="n">
        <v>16.05</v>
      </c>
      <c r="I2933" s="253" t="s">
        <v>2417</v>
      </c>
      <c r="J2933" s="220" t="n">
        <f aca="false">TRUNC((H2933*G2933),2)</f>
        <v>32.1</v>
      </c>
      <c r="M2933" s="220" t="e">
        <f aca="false">VLOOKUP(B2933,'INS-SIN-SD-10-2023'!A:D,4,0)</f>
        <v>#N/A</v>
      </c>
      <c r="N2933" s="220" t="e">
        <f aca="false">M2933=H2933</f>
        <v>#N/A</v>
      </c>
      <c r="P2933" s="333" t="s">
        <v>2614</v>
      </c>
    </row>
    <row r="2934" customFormat="false" ht="45" hidden="false" customHeight="false" outlineLevel="0" collapsed="false">
      <c r="A2934" s="353" t="s">
        <v>272</v>
      </c>
      <c r="B2934" s="354" t="s">
        <v>2411</v>
      </c>
      <c r="C2934" s="355" t="s">
        <v>4028</v>
      </c>
      <c r="D2934" s="355" t="s">
        <v>3013</v>
      </c>
      <c r="E2934" s="356" t="s">
        <v>2430</v>
      </c>
      <c r="F2934" s="356" t="s">
        <v>2415</v>
      </c>
      <c r="G2934" s="357" t="s">
        <v>2416</v>
      </c>
      <c r="H2934" s="358" t="s">
        <v>2417</v>
      </c>
      <c r="I2934" s="350" t="n">
        <f aca="false">SUMIF(A:A,A2934,J:J)</f>
        <v>141.49</v>
      </c>
      <c r="K2934" s="220" t="e">
        <f aca="false">VLOOKUP(A2934,'CMP-SIN-SD-10-2023'!A:D,4,0)</f>
        <v>#N/A</v>
      </c>
      <c r="L2934" s="220" t="e">
        <f aca="false">K2934=I2934</f>
        <v>#N/A</v>
      </c>
      <c r="P2934" s="333" t="s">
        <v>2418</v>
      </c>
    </row>
    <row r="2935" customFormat="false" ht="15" hidden="false" customHeight="false" outlineLevel="0" collapsed="false">
      <c r="A2935" s="351" t="str">
        <f aca="false">IF(O2935&lt;&gt;0,O2935,A2934)</f>
        <v>11867/ORSE</v>
      </c>
      <c r="B2935" s="205" t="n">
        <v>88316</v>
      </c>
      <c r="C2935" s="206" t="s">
        <v>3013</v>
      </c>
      <c r="D2935" s="206" t="s">
        <v>2512</v>
      </c>
      <c r="E2935" s="207" t="s">
        <v>2415</v>
      </c>
      <c r="F2935" s="207" t="s">
        <v>2502</v>
      </c>
      <c r="G2935" s="352" t="n">
        <v>0.5</v>
      </c>
      <c r="H2935" s="253" t="n">
        <f aca="false">VLOOKUP(B2935,'CMP-SIN-SD-10-2023'!A:D,4,0)</f>
        <v>21.91</v>
      </c>
      <c r="I2935" s="253" t="s">
        <v>2417</v>
      </c>
      <c r="J2935" s="220" t="n">
        <f aca="false">TRUNC((H2935*G2935),2)</f>
        <v>10.95</v>
      </c>
      <c r="M2935" s="220" t="n">
        <f aca="false">VLOOKUP(B2935,'CMP-SIN-SD-10-2023'!A:D,4,0)</f>
        <v>21.91</v>
      </c>
      <c r="N2935" s="220" t="n">
        <f aca="false">M2935=H2935</f>
        <v>1</v>
      </c>
      <c r="P2935" s="333" t="s">
        <v>2614</v>
      </c>
    </row>
    <row r="2936" customFormat="false" ht="15" hidden="false" customHeight="false" outlineLevel="0" collapsed="false">
      <c r="A2936" s="351" t="str">
        <f aca="false">IF(O2936&lt;&gt;0,O2936,A2935)</f>
        <v>11867/ORSE</v>
      </c>
      <c r="B2936" s="205" t="n">
        <v>88264</v>
      </c>
      <c r="C2936" s="206" t="s">
        <v>3013</v>
      </c>
      <c r="D2936" s="206" t="s">
        <v>2582</v>
      </c>
      <c r="E2936" s="207" t="s">
        <v>2415</v>
      </c>
      <c r="F2936" s="207" t="s">
        <v>2502</v>
      </c>
      <c r="G2936" s="352" t="n">
        <v>0.5</v>
      </c>
      <c r="H2936" s="253" t="n">
        <f aca="false">VLOOKUP(B2936,'CMP-SIN-SD-10-2023'!A:D,4,0)</f>
        <v>29.88</v>
      </c>
      <c r="I2936" s="253" t="s">
        <v>2417</v>
      </c>
      <c r="J2936" s="220" t="n">
        <f aca="false">TRUNC((H2936*G2936),2)</f>
        <v>14.94</v>
      </c>
      <c r="M2936" s="220" t="n">
        <f aca="false">VLOOKUP(B2936,'CMP-SIN-SD-10-2023'!A:D,4,0)</f>
        <v>29.88</v>
      </c>
      <c r="N2936" s="220" t="n">
        <f aca="false">M2936=H2936</f>
        <v>1</v>
      </c>
      <c r="P2936" s="333" t="s">
        <v>2614</v>
      </c>
    </row>
    <row r="2937" customFormat="false" ht="15" hidden="false" customHeight="false" outlineLevel="0" collapsed="false">
      <c r="A2937" s="351" t="str">
        <f aca="false">IF(O2937&lt;&gt;0,O2937,A2936)</f>
        <v>11867/ORSE</v>
      </c>
      <c r="B2937" s="205" t="s">
        <v>3136</v>
      </c>
      <c r="C2937" s="206" t="s">
        <v>3013</v>
      </c>
      <c r="D2937" s="206" t="s">
        <v>3137</v>
      </c>
      <c r="E2937" s="207" t="s">
        <v>2415</v>
      </c>
      <c r="F2937" s="207" t="s">
        <v>2430</v>
      </c>
      <c r="G2937" s="352" t="n">
        <v>0.0001</v>
      </c>
      <c r="H2937" s="253" t="n">
        <v>29.99</v>
      </c>
      <c r="I2937" s="253" t="s">
        <v>2417</v>
      </c>
      <c r="J2937" s="220" t="n">
        <f aca="false">TRUNC((H2937*G2937),2)</f>
        <v>0</v>
      </c>
      <c r="M2937" s="220" t="e">
        <f aca="false">VLOOKUP(B2937,'INS-SIN-SD-10-2023'!A:D,4,0)</f>
        <v>#N/A</v>
      </c>
      <c r="N2937" s="220" t="e">
        <f aca="false">M2937=H2937</f>
        <v>#N/A</v>
      </c>
      <c r="P2937" s="333" t="s">
        <v>2614</v>
      </c>
    </row>
    <row r="2938" customFormat="false" ht="15" hidden="false" customHeight="false" outlineLevel="0" collapsed="false">
      <c r="A2938" s="351" t="str">
        <f aca="false">IF(O2938&lt;&gt;0,O2938,A2937)</f>
        <v>11867/ORSE</v>
      </c>
      <c r="B2938" s="205" t="s">
        <v>3138</v>
      </c>
      <c r="C2938" s="206" t="s">
        <v>3013</v>
      </c>
      <c r="D2938" s="206" t="s">
        <v>3139</v>
      </c>
      <c r="E2938" s="207" t="s">
        <v>2415</v>
      </c>
      <c r="F2938" s="207" t="s">
        <v>2430</v>
      </c>
      <c r="G2938" s="352" t="n">
        <v>0.0001</v>
      </c>
      <c r="H2938" s="253" t="n">
        <v>117.1</v>
      </c>
      <c r="I2938" s="253" t="s">
        <v>2417</v>
      </c>
      <c r="J2938" s="220" t="n">
        <f aca="false">TRUNC((H2938*G2938),2)</f>
        <v>0.01</v>
      </c>
      <c r="M2938" s="220" t="e">
        <f aca="false">VLOOKUP(B2938,'INS-SIN-SD-10-2023'!A:D,4,0)</f>
        <v>#N/A</v>
      </c>
      <c r="N2938" s="220" t="e">
        <f aca="false">M2938=H2938</f>
        <v>#N/A</v>
      </c>
      <c r="P2938" s="333" t="s">
        <v>2614</v>
      </c>
    </row>
    <row r="2939" customFormat="false" ht="30" hidden="false" customHeight="false" outlineLevel="0" collapsed="false">
      <c r="A2939" s="351" t="str">
        <f aca="false">IF(O2939&lt;&gt;0,O2939,A2938)</f>
        <v>11867/ORSE</v>
      </c>
      <c r="B2939" s="205" t="s">
        <v>4029</v>
      </c>
      <c r="C2939" s="206" t="s">
        <v>3013</v>
      </c>
      <c r="D2939" s="206" t="s">
        <v>4030</v>
      </c>
      <c r="E2939" s="207" t="s">
        <v>2415</v>
      </c>
      <c r="F2939" s="207" t="s">
        <v>2430</v>
      </c>
      <c r="G2939" s="352" t="n">
        <v>1</v>
      </c>
      <c r="H2939" s="253" t="n">
        <v>115.59</v>
      </c>
      <c r="I2939" s="253" t="s">
        <v>2417</v>
      </c>
      <c r="J2939" s="220" t="n">
        <f aca="false">TRUNC((H2939*G2939),2)</f>
        <v>115.59</v>
      </c>
      <c r="M2939" s="220" t="e">
        <f aca="false">VLOOKUP(B2939,'INS-SIN-SD-10-2023'!A:D,4,0)</f>
        <v>#N/A</v>
      </c>
      <c r="N2939" s="220" t="e">
        <f aca="false">M2939=H2939</f>
        <v>#N/A</v>
      </c>
      <c r="P2939" s="333" t="s">
        <v>2614</v>
      </c>
    </row>
    <row r="2940" customFormat="false" ht="30" hidden="false" customHeight="false" outlineLevel="0" collapsed="false">
      <c r="A2940" s="353" t="n">
        <v>91953</v>
      </c>
      <c r="B2940" s="354" t="s">
        <v>2411</v>
      </c>
      <c r="C2940" s="355" t="s">
        <v>4031</v>
      </c>
      <c r="D2940" s="355" t="s">
        <v>2508</v>
      </c>
      <c r="E2940" s="356" t="s">
        <v>2430</v>
      </c>
      <c r="F2940" s="356" t="s">
        <v>2415</v>
      </c>
      <c r="G2940" s="357" t="s">
        <v>2416</v>
      </c>
      <c r="H2940" s="358" t="s">
        <v>2417</v>
      </c>
      <c r="I2940" s="350" t="n">
        <f aca="false">SUMIF(A:A,A2940,J:J)</f>
        <v>32.46</v>
      </c>
      <c r="K2940" s="220" t="n">
        <f aca="false">VLOOKUP(A2940,'CMP-SIN-SD-10-2023'!A:D,4,0)</f>
        <v>32.46</v>
      </c>
      <c r="L2940" s="220" t="n">
        <f aca="false">K2940=I2940</f>
        <v>1</v>
      </c>
      <c r="P2940" s="333" t="s">
        <v>2418</v>
      </c>
    </row>
    <row r="2941" customFormat="false" ht="45" hidden="false" customHeight="false" outlineLevel="0" collapsed="false">
      <c r="A2941" s="351" t="n">
        <f aca="false">IF(O2941&lt;&gt;0,O2941,A2940)</f>
        <v>91953</v>
      </c>
      <c r="B2941" s="205" t="n">
        <v>91946</v>
      </c>
      <c r="C2941" s="206" t="s">
        <v>2508</v>
      </c>
      <c r="D2941" s="206" t="s">
        <v>4032</v>
      </c>
      <c r="E2941" s="207" t="s">
        <v>2415</v>
      </c>
      <c r="F2941" s="207" t="s">
        <v>2430</v>
      </c>
      <c r="G2941" s="352" t="n">
        <v>1</v>
      </c>
      <c r="H2941" s="253" t="n">
        <f aca="false">VLOOKUP(B2941,'CMP-SIN-SD-10-2023'!A:D,4,0)</f>
        <v>12.02</v>
      </c>
      <c r="I2941" s="253" t="s">
        <v>2417</v>
      </c>
      <c r="J2941" s="220" t="n">
        <f aca="false">TRUNC((H2941*G2941),2)</f>
        <v>12.02</v>
      </c>
      <c r="M2941" s="220" t="n">
        <f aca="false">VLOOKUP(B2941,'CMP-SIN-SD-10-2023'!A:D,4,0)</f>
        <v>12.02</v>
      </c>
      <c r="N2941" s="220" t="n">
        <f aca="false">M2941=H2941</f>
        <v>1</v>
      </c>
      <c r="P2941" s="333" t="s">
        <v>2418</v>
      </c>
    </row>
    <row r="2942" customFormat="false" ht="30" hidden="false" customHeight="false" outlineLevel="0" collapsed="false">
      <c r="A2942" s="351" t="n">
        <f aca="false">IF(O2942&lt;&gt;0,O2942,A2941)</f>
        <v>91953</v>
      </c>
      <c r="B2942" s="205" t="n">
        <v>91952</v>
      </c>
      <c r="C2942" s="206" t="s">
        <v>2508</v>
      </c>
      <c r="D2942" s="206" t="s">
        <v>4033</v>
      </c>
      <c r="E2942" s="207" t="s">
        <v>2415</v>
      </c>
      <c r="F2942" s="207" t="s">
        <v>2430</v>
      </c>
      <c r="G2942" s="352" t="n">
        <v>1</v>
      </c>
      <c r="H2942" s="253" t="n">
        <f aca="false">VLOOKUP(B2942,'CMP-SIN-SD-10-2023'!A:D,4,0)</f>
        <v>20.44</v>
      </c>
      <c r="I2942" s="253" t="s">
        <v>2417</v>
      </c>
      <c r="J2942" s="220" t="n">
        <f aca="false">TRUNC((H2942*G2942),2)</f>
        <v>20.44</v>
      </c>
      <c r="M2942" s="220" t="n">
        <f aca="false">VLOOKUP(B2942,'CMP-SIN-SD-10-2023'!A:D,4,0)</f>
        <v>20.44</v>
      </c>
      <c r="N2942" s="220" t="n">
        <f aca="false">M2942=H2942</f>
        <v>1</v>
      </c>
      <c r="P2942" s="333" t="s">
        <v>2418</v>
      </c>
    </row>
    <row r="2943" customFormat="false" ht="30" hidden="false" customHeight="false" outlineLevel="0" collapsed="false">
      <c r="A2943" s="353" t="n">
        <v>91955</v>
      </c>
      <c r="B2943" s="354" t="s">
        <v>2411</v>
      </c>
      <c r="C2943" s="355" t="s">
        <v>4034</v>
      </c>
      <c r="D2943" s="355" t="s">
        <v>2499</v>
      </c>
      <c r="E2943" s="356" t="s">
        <v>2430</v>
      </c>
      <c r="F2943" s="356" t="s">
        <v>2415</v>
      </c>
      <c r="G2943" s="357" t="s">
        <v>2416</v>
      </c>
      <c r="H2943" s="358" t="s">
        <v>2417</v>
      </c>
      <c r="I2943" s="350" t="n">
        <f aca="false">SUMIF(A:A,A2943,J:J)</f>
        <v>39.44</v>
      </c>
      <c r="K2943" s="220" t="n">
        <f aca="false">VLOOKUP(A2943,'CMP-SIN-SD-10-2023'!A:D,4,0)</f>
        <v>39.44</v>
      </c>
      <c r="L2943" s="220" t="n">
        <f aca="false">K2943=I2943</f>
        <v>1</v>
      </c>
      <c r="P2943" s="333" t="s">
        <v>2418</v>
      </c>
    </row>
    <row r="2944" customFormat="false" ht="45" hidden="false" customHeight="false" outlineLevel="0" collapsed="false">
      <c r="A2944" s="351" t="n">
        <f aca="false">IF(O2944&lt;&gt;0,O2944,A2943)</f>
        <v>91955</v>
      </c>
      <c r="B2944" s="205" t="n">
        <v>91946</v>
      </c>
      <c r="C2944" s="206" t="s">
        <v>2499</v>
      </c>
      <c r="D2944" s="206" t="s">
        <v>4032</v>
      </c>
      <c r="E2944" s="207" t="s">
        <v>2415</v>
      </c>
      <c r="F2944" s="207" t="s">
        <v>2430</v>
      </c>
      <c r="G2944" s="352" t="n">
        <v>1</v>
      </c>
      <c r="H2944" s="253" t="n">
        <f aca="false">VLOOKUP(B2944,'CMP-SIN-SD-10-2023'!A:D,4,0)</f>
        <v>12.02</v>
      </c>
      <c r="I2944" s="253" t="s">
        <v>2417</v>
      </c>
      <c r="J2944" s="220" t="n">
        <f aca="false">TRUNC((H2944*G2944),2)</f>
        <v>12.02</v>
      </c>
      <c r="M2944" s="220" t="n">
        <f aca="false">VLOOKUP(B2944,'CMP-SIN-SD-10-2023'!A:D,4,0)</f>
        <v>12.02</v>
      </c>
      <c r="N2944" s="220" t="n">
        <f aca="false">M2944=H2944</f>
        <v>1</v>
      </c>
      <c r="P2944" s="333" t="s">
        <v>2418</v>
      </c>
    </row>
    <row r="2945" customFormat="false" ht="30" hidden="false" customHeight="false" outlineLevel="0" collapsed="false">
      <c r="A2945" s="351" t="n">
        <f aca="false">IF(O2945&lt;&gt;0,O2945,A2944)</f>
        <v>91955</v>
      </c>
      <c r="B2945" s="205" t="n">
        <v>91954</v>
      </c>
      <c r="C2945" s="206" t="s">
        <v>2499</v>
      </c>
      <c r="D2945" s="206" t="s">
        <v>4035</v>
      </c>
      <c r="E2945" s="207" t="s">
        <v>2415</v>
      </c>
      <c r="F2945" s="207" t="s">
        <v>2430</v>
      </c>
      <c r="G2945" s="352" t="n">
        <v>1</v>
      </c>
      <c r="H2945" s="253" t="n">
        <f aca="false">VLOOKUP(B2945,'CMP-SIN-SD-10-2023'!A:D,4,0)</f>
        <v>27.42</v>
      </c>
      <c r="I2945" s="253" t="s">
        <v>2417</v>
      </c>
      <c r="J2945" s="220" t="n">
        <f aca="false">TRUNC((H2945*G2945),2)</f>
        <v>27.42</v>
      </c>
      <c r="M2945" s="220" t="n">
        <f aca="false">VLOOKUP(B2945,'CMP-SIN-SD-10-2023'!A:D,4,0)</f>
        <v>27.42</v>
      </c>
      <c r="N2945" s="220" t="n">
        <f aca="false">M2945=H2945</f>
        <v>1</v>
      </c>
      <c r="P2945" s="333" t="s">
        <v>2418</v>
      </c>
    </row>
    <row r="2946" customFormat="false" ht="45" hidden="false" customHeight="false" outlineLevel="0" collapsed="false">
      <c r="A2946" s="353" t="n">
        <v>92023</v>
      </c>
      <c r="B2946" s="354" t="s">
        <v>2411</v>
      </c>
      <c r="C2946" s="355" t="s">
        <v>2450</v>
      </c>
      <c r="D2946" s="355" t="s">
        <v>3664</v>
      </c>
      <c r="E2946" s="356" t="s">
        <v>2430</v>
      </c>
      <c r="F2946" s="356" t="s">
        <v>2415</v>
      </c>
      <c r="G2946" s="357" t="s">
        <v>2416</v>
      </c>
      <c r="H2946" s="358" t="s">
        <v>2417</v>
      </c>
      <c r="I2946" s="350" t="n">
        <f aca="false">SUMIF(A:A,A2946,J:J)</f>
        <v>55.2</v>
      </c>
      <c r="K2946" s="220" t="n">
        <f aca="false">VLOOKUP(A2946,'CMP-SIN-SD-10-2023'!A:D,4,0)</f>
        <v>55.2</v>
      </c>
      <c r="L2946" s="220" t="n">
        <f aca="false">K2946=I2946</f>
        <v>1</v>
      </c>
      <c r="P2946" s="333" t="s">
        <v>2418</v>
      </c>
    </row>
    <row r="2947" customFormat="false" ht="45" hidden="false" customHeight="false" outlineLevel="0" collapsed="false">
      <c r="A2947" s="351" t="n">
        <f aca="false">IF(O2947&lt;&gt;0,O2947,A2946)</f>
        <v>92023</v>
      </c>
      <c r="B2947" s="205" t="n">
        <v>91946</v>
      </c>
      <c r="C2947" s="206" t="s">
        <v>3664</v>
      </c>
      <c r="D2947" s="206" t="s">
        <v>4032</v>
      </c>
      <c r="E2947" s="207" t="s">
        <v>2415</v>
      </c>
      <c r="F2947" s="207" t="s">
        <v>2430</v>
      </c>
      <c r="G2947" s="352" t="n">
        <v>1</v>
      </c>
      <c r="H2947" s="253" t="n">
        <f aca="false">VLOOKUP(B2947,'CMP-SIN-SD-10-2023'!A:D,4,0)</f>
        <v>12.02</v>
      </c>
      <c r="I2947" s="253" t="s">
        <v>2417</v>
      </c>
      <c r="J2947" s="220" t="n">
        <f aca="false">TRUNC((H2947*G2947),2)</f>
        <v>12.02</v>
      </c>
      <c r="M2947" s="220" t="n">
        <f aca="false">VLOOKUP(B2947,'CMP-SIN-SD-10-2023'!A:D,4,0)</f>
        <v>12.02</v>
      </c>
      <c r="N2947" s="220" t="n">
        <f aca="false">M2947=H2947</f>
        <v>1</v>
      </c>
      <c r="P2947" s="333" t="s">
        <v>2418</v>
      </c>
    </row>
    <row r="2948" customFormat="false" ht="45" hidden="false" customHeight="false" outlineLevel="0" collapsed="false">
      <c r="A2948" s="351" t="n">
        <f aca="false">IF(O2948&lt;&gt;0,O2948,A2947)</f>
        <v>92023</v>
      </c>
      <c r="B2948" s="205" t="n">
        <v>92022</v>
      </c>
      <c r="C2948" s="206" t="s">
        <v>3664</v>
      </c>
      <c r="D2948" s="206" t="s">
        <v>4036</v>
      </c>
      <c r="E2948" s="207" t="s">
        <v>2415</v>
      </c>
      <c r="F2948" s="207" t="s">
        <v>2430</v>
      </c>
      <c r="G2948" s="352" t="n">
        <v>1</v>
      </c>
      <c r="H2948" s="253" t="n">
        <f aca="false">VLOOKUP(B2948,'CMP-SIN-SD-10-2023'!A:D,4,0)</f>
        <v>43.18</v>
      </c>
      <c r="I2948" s="253" t="s">
        <v>2417</v>
      </c>
      <c r="J2948" s="220" t="n">
        <f aca="false">TRUNC((H2948*G2948),2)</f>
        <v>43.18</v>
      </c>
      <c r="M2948" s="220" t="n">
        <f aca="false">VLOOKUP(B2948,'CMP-SIN-SD-10-2023'!A:D,4,0)</f>
        <v>43.18</v>
      </c>
      <c r="N2948" s="220" t="n">
        <f aca="false">M2948=H2948</f>
        <v>1</v>
      </c>
      <c r="P2948" s="333" t="s">
        <v>2418</v>
      </c>
    </row>
    <row r="2949" customFormat="false" ht="45" hidden="false" customHeight="false" outlineLevel="0" collapsed="false">
      <c r="A2949" s="353" t="n">
        <v>92029</v>
      </c>
      <c r="B2949" s="354" t="s">
        <v>2411</v>
      </c>
      <c r="C2949" s="355" t="s">
        <v>4037</v>
      </c>
      <c r="D2949" s="355" t="s">
        <v>3685</v>
      </c>
      <c r="E2949" s="356" t="s">
        <v>2430</v>
      </c>
      <c r="F2949" s="356" t="s">
        <v>2415</v>
      </c>
      <c r="G2949" s="357" t="s">
        <v>2416</v>
      </c>
      <c r="H2949" s="358" t="s">
        <v>2417</v>
      </c>
      <c r="I2949" s="350" t="n">
        <f aca="false">SUMIF(A:A,A2949,J:J)</f>
        <v>62.23</v>
      </c>
      <c r="K2949" s="220" t="n">
        <f aca="false">VLOOKUP(A2949,'CMP-SIN-SD-10-2023'!A:D,4,0)</f>
        <v>62.23</v>
      </c>
      <c r="L2949" s="220" t="n">
        <f aca="false">K2949=I2949</f>
        <v>1</v>
      </c>
      <c r="P2949" s="333" t="s">
        <v>2418</v>
      </c>
    </row>
    <row r="2950" customFormat="false" ht="45" hidden="false" customHeight="false" outlineLevel="0" collapsed="false">
      <c r="A2950" s="351" t="n">
        <f aca="false">IF(O2950&lt;&gt;0,O2950,A2949)</f>
        <v>92029</v>
      </c>
      <c r="B2950" s="205" t="n">
        <v>91946</v>
      </c>
      <c r="C2950" s="206" t="s">
        <v>3685</v>
      </c>
      <c r="D2950" s="206" t="s">
        <v>4032</v>
      </c>
      <c r="E2950" s="207" t="s">
        <v>2415</v>
      </c>
      <c r="F2950" s="207" t="s">
        <v>2430</v>
      </c>
      <c r="G2950" s="352" t="n">
        <v>1</v>
      </c>
      <c r="H2950" s="253" t="n">
        <f aca="false">VLOOKUP(B2950,'CMP-SIN-SD-10-2023'!A:D,4,0)</f>
        <v>12.02</v>
      </c>
      <c r="I2950" s="253" t="s">
        <v>2417</v>
      </c>
      <c r="J2950" s="220" t="n">
        <f aca="false">TRUNC((H2950*G2950),2)</f>
        <v>12.02</v>
      </c>
      <c r="M2950" s="220" t="n">
        <f aca="false">VLOOKUP(B2950,'CMP-SIN-SD-10-2023'!A:D,4,0)</f>
        <v>12.02</v>
      </c>
      <c r="N2950" s="220" t="n">
        <f aca="false">M2950=H2950</f>
        <v>1</v>
      </c>
      <c r="P2950" s="333" t="s">
        <v>2418</v>
      </c>
    </row>
    <row r="2951" customFormat="false" ht="45" hidden="false" customHeight="false" outlineLevel="0" collapsed="false">
      <c r="A2951" s="351" t="n">
        <f aca="false">IF(O2951&lt;&gt;0,O2951,A2950)</f>
        <v>92029</v>
      </c>
      <c r="B2951" s="205" t="n">
        <v>92028</v>
      </c>
      <c r="C2951" s="206" t="s">
        <v>3685</v>
      </c>
      <c r="D2951" s="206" t="s">
        <v>4038</v>
      </c>
      <c r="E2951" s="207" t="s">
        <v>2415</v>
      </c>
      <c r="F2951" s="207" t="s">
        <v>2430</v>
      </c>
      <c r="G2951" s="352" t="n">
        <v>1</v>
      </c>
      <c r="H2951" s="253" t="n">
        <f aca="false">VLOOKUP(B2951,'CMP-SIN-SD-10-2023'!A:D,4,0)</f>
        <v>50.21</v>
      </c>
      <c r="I2951" s="253" t="s">
        <v>2417</v>
      </c>
      <c r="J2951" s="220" t="n">
        <f aca="false">TRUNC((H2951*G2951),2)</f>
        <v>50.21</v>
      </c>
      <c r="M2951" s="220" t="n">
        <f aca="false">VLOOKUP(B2951,'CMP-SIN-SD-10-2023'!A:D,4,0)</f>
        <v>50.21</v>
      </c>
      <c r="N2951" s="220" t="n">
        <f aca="false">M2951=H2951</f>
        <v>1</v>
      </c>
      <c r="P2951" s="333" t="s">
        <v>2418</v>
      </c>
    </row>
    <row r="2952" customFormat="false" ht="30" hidden="false" customHeight="false" outlineLevel="0" collapsed="false">
      <c r="A2952" s="353" t="n">
        <v>91996</v>
      </c>
      <c r="B2952" s="354" t="s">
        <v>2411</v>
      </c>
      <c r="C2952" s="355" t="s">
        <v>4039</v>
      </c>
      <c r="D2952" s="355" t="s">
        <v>2511</v>
      </c>
      <c r="E2952" s="356" t="s">
        <v>2430</v>
      </c>
      <c r="F2952" s="356" t="s">
        <v>2415</v>
      </c>
      <c r="G2952" s="357" t="s">
        <v>2416</v>
      </c>
      <c r="H2952" s="358" t="s">
        <v>2417</v>
      </c>
      <c r="I2952" s="350" t="n">
        <f aca="false">SUMIF(A:A,A2952,J:J)</f>
        <v>38.09</v>
      </c>
      <c r="K2952" s="220" t="n">
        <f aca="false">VLOOKUP(A2952,'CMP-SIN-SD-10-2023'!A:D,4,0)</f>
        <v>38.09</v>
      </c>
      <c r="L2952" s="220" t="n">
        <f aca="false">K2952=I2952</f>
        <v>1</v>
      </c>
      <c r="P2952" s="333" t="s">
        <v>2418</v>
      </c>
    </row>
    <row r="2953" customFormat="false" ht="45" hidden="false" customHeight="false" outlineLevel="0" collapsed="false">
      <c r="A2953" s="351" t="n">
        <f aca="false">IF(O2953&lt;&gt;0,O2953,A2952)</f>
        <v>91996</v>
      </c>
      <c r="B2953" s="205" t="n">
        <v>91946</v>
      </c>
      <c r="C2953" s="206" t="s">
        <v>2511</v>
      </c>
      <c r="D2953" s="206" t="s">
        <v>4032</v>
      </c>
      <c r="E2953" s="207" t="s">
        <v>2415</v>
      </c>
      <c r="F2953" s="207" t="s">
        <v>2430</v>
      </c>
      <c r="G2953" s="352" t="n">
        <v>1</v>
      </c>
      <c r="H2953" s="253" t="n">
        <f aca="false">VLOOKUP(B2953,'CMP-SIN-SD-10-2023'!A:D,4,0)</f>
        <v>12.02</v>
      </c>
      <c r="I2953" s="253" t="s">
        <v>2417</v>
      </c>
      <c r="J2953" s="220" t="n">
        <f aca="false">TRUNC((H2953*G2953),2)</f>
        <v>12.02</v>
      </c>
      <c r="M2953" s="220" t="n">
        <f aca="false">VLOOKUP(B2953,'CMP-SIN-SD-10-2023'!A:D,4,0)</f>
        <v>12.02</v>
      </c>
      <c r="N2953" s="220" t="n">
        <f aca="false">M2953=H2953</f>
        <v>1</v>
      </c>
      <c r="P2953" s="333" t="s">
        <v>2418</v>
      </c>
    </row>
    <row r="2954" customFormat="false" ht="45" hidden="false" customHeight="false" outlineLevel="0" collapsed="false">
      <c r="A2954" s="351" t="n">
        <f aca="false">IF(O2954&lt;&gt;0,O2954,A2953)</f>
        <v>91996</v>
      </c>
      <c r="B2954" s="205" t="n">
        <v>91994</v>
      </c>
      <c r="C2954" s="206" t="s">
        <v>2511</v>
      </c>
      <c r="D2954" s="206" t="s">
        <v>4040</v>
      </c>
      <c r="E2954" s="207" t="s">
        <v>2415</v>
      </c>
      <c r="F2954" s="207" t="s">
        <v>2430</v>
      </c>
      <c r="G2954" s="352" t="n">
        <v>1</v>
      </c>
      <c r="H2954" s="253" t="n">
        <f aca="false">VLOOKUP(B2954,'CMP-SIN-SD-10-2023'!A:D,4,0)</f>
        <v>26.07</v>
      </c>
      <c r="I2954" s="253" t="s">
        <v>2417</v>
      </c>
      <c r="J2954" s="220" t="n">
        <f aca="false">TRUNC((H2954*G2954),2)</f>
        <v>26.07</v>
      </c>
      <c r="M2954" s="220" t="n">
        <f aca="false">VLOOKUP(B2954,'CMP-SIN-SD-10-2023'!A:D,4,0)</f>
        <v>26.07</v>
      </c>
      <c r="N2954" s="220" t="n">
        <f aca="false">M2954=H2954</f>
        <v>1</v>
      </c>
      <c r="P2954" s="333" t="s">
        <v>2418</v>
      </c>
    </row>
    <row r="2955" customFormat="false" ht="45" hidden="false" customHeight="false" outlineLevel="0" collapsed="false">
      <c r="A2955" s="353" t="n">
        <v>92004</v>
      </c>
      <c r="B2955" s="354" t="s">
        <v>2411</v>
      </c>
      <c r="C2955" s="355" t="s">
        <v>4041</v>
      </c>
      <c r="D2955" s="355" t="s">
        <v>2518</v>
      </c>
      <c r="E2955" s="356" t="s">
        <v>2430</v>
      </c>
      <c r="F2955" s="356" t="s">
        <v>2415</v>
      </c>
      <c r="G2955" s="357" t="s">
        <v>2416</v>
      </c>
      <c r="H2955" s="358" t="s">
        <v>2417</v>
      </c>
      <c r="I2955" s="350" t="n">
        <f aca="false">SUMIF(A:A,A2955,J:J)</f>
        <v>60.88</v>
      </c>
      <c r="K2955" s="220" t="n">
        <f aca="false">VLOOKUP(A2955,'CMP-SIN-SD-10-2023'!A:D,4,0)</f>
        <v>60.88</v>
      </c>
      <c r="L2955" s="220" t="n">
        <f aca="false">K2955=I2955</f>
        <v>1</v>
      </c>
      <c r="P2955" s="333" t="s">
        <v>2418</v>
      </c>
    </row>
    <row r="2956" customFormat="false" ht="45" hidden="false" customHeight="false" outlineLevel="0" collapsed="false">
      <c r="A2956" s="351" t="n">
        <f aca="false">IF(O2956&lt;&gt;0,O2956,A2955)</f>
        <v>92004</v>
      </c>
      <c r="B2956" s="205" t="n">
        <v>91946</v>
      </c>
      <c r="C2956" s="206" t="s">
        <v>2518</v>
      </c>
      <c r="D2956" s="206" t="s">
        <v>4032</v>
      </c>
      <c r="E2956" s="207" t="s">
        <v>2415</v>
      </c>
      <c r="F2956" s="207" t="s">
        <v>2430</v>
      </c>
      <c r="G2956" s="352" t="n">
        <v>1</v>
      </c>
      <c r="H2956" s="253" t="n">
        <f aca="false">VLOOKUP(B2956,'CMP-SIN-SD-10-2023'!A:D,4,0)</f>
        <v>12.02</v>
      </c>
      <c r="I2956" s="253" t="s">
        <v>2417</v>
      </c>
      <c r="J2956" s="220" t="n">
        <f aca="false">TRUNC((H2956*G2956),2)</f>
        <v>12.02</v>
      </c>
      <c r="M2956" s="220" t="n">
        <f aca="false">VLOOKUP(B2956,'CMP-SIN-SD-10-2023'!A:D,4,0)</f>
        <v>12.02</v>
      </c>
      <c r="N2956" s="220" t="n">
        <f aca="false">M2956=H2956</f>
        <v>1</v>
      </c>
      <c r="P2956" s="333" t="s">
        <v>2418</v>
      </c>
    </row>
    <row r="2957" customFormat="false" ht="45" hidden="false" customHeight="false" outlineLevel="0" collapsed="false">
      <c r="A2957" s="351" t="n">
        <f aca="false">IF(O2957&lt;&gt;0,O2957,A2956)</f>
        <v>92004</v>
      </c>
      <c r="B2957" s="205" t="n">
        <v>92002</v>
      </c>
      <c r="C2957" s="206" t="s">
        <v>2518</v>
      </c>
      <c r="D2957" s="206" t="s">
        <v>4042</v>
      </c>
      <c r="E2957" s="207" t="s">
        <v>2415</v>
      </c>
      <c r="F2957" s="207" t="s">
        <v>2430</v>
      </c>
      <c r="G2957" s="352" t="n">
        <v>1</v>
      </c>
      <c r="H2957" s="253" t="n">
        <f aca="false">VLOOKUP(B2957,'CMP-SIN-SD-10-2023'!A:D,4,0)</f>
        <v>48.86</v>
      </c>
      <c r="I2957" s="253" t="s">
        <v>2417</v>
      </c>
      <c r="J2957" s="220" t="n">
        <f aca="false">TRUNC((H2957*G2957),2)</f>
        <v>48.86</v>
      </c>
      <c r="M2957" s="220" t="n">
        <f aca="false">VLOOKUP(B2957,'CMP-SIN-SD-10-2023'!A:D,4,0)</f>
        <v>48.86</v>
      </c>
      <c r="N2957" s="220" t="n">
        <f aca="false">M2957=H2957</f>
        <v>1</v>
      </c>
      <c r="P2957" s="333" t="s">
        <v>2418</v>
      </c>
    </row>
    <row r="2958" customFormat="false" ht="30" hidden="false" customHeight="false" outlineLevel="0" collapsed="false">
      <c r="A2958" s="353" t="n">
        <v>91993</v>
      </c>
      <c r="B2958" s="354" t="s">
        <v>2411</v>
      </c>
      <c r="C2958" s="355" t="s">
        <v>4043</v>
      </c>
      <c r="D2958" s="355" t="s">
        <v>3013</v>
      </c>
      <c r="E2958" s="356" t="s">
        <v>2430</v>
      </c>
      <c r="F2958" s="356" t="s">
        <v>2415</v>
      </c>
      <c r="G2958" s="357" t="s">
        <v>2416</v>
      </c>
      <c r="H2958" s="358" t="s">
        <v>2417</v>
      </c>
      <c r="I2958" s="350" t="n">
        <f aca="false">SUMIF(A:A,A2958,J:J)</f>
        <v>50.97</v>
      </c>
      <c r="K2958" s="220" t="n">
        <f aca="false">VLOOKUP(A2958,'CMP-SIN-SD-10-2023'!A:D,4,0)</f>
        <v>50.97</v>
      </c>
      <c r="L2958" s="220" t="n">
        <f aca="false">K2958=I2958</f>
        <v>1</v>
      </c>
      <c r="P2958" s="333" t="s">
        <v>2418</v>
      </c>
    </row>
    <row r="2959" customFormat="false" ht="45" hidden="false" customHeight="false" outlineLevel="0" collapsed="false">
      <c r="A2959" s="351" t="n">
        <f aca="false">IF(O2959&lt;&gt;0,O2959,A2958)</f>
        <v>91993</v>
      </c>
      <c r="B2959" s="205" t="n">
        <v>91946</v>
      </c>
      <c r="C2959" s="206" t="s">
        <v>3013</v>
      </c>
      <c r="D2959" s="206" t="s">
        <v>4032</v>
      </c>
      <c r="E2959" s="207" t="s">
        <v>2415</v>
      </c>
      <c r="F2959" s="207" t="s">
        <v>2430</v>
      </c>
      <c r="G2959" s="352" t="n">
        <v>1</v>
      </c>
      <c r="H2959" s="253" t="n">
        <f aca="false">VLOOKUP(B2959,'CMP-SIN-SD-10-2023'!A:D,4,0)</f>
        <v>12.02</v>
      </c>
      <c r="I2959" s="253" t="s">
        <v>2417</v>
      </c>
      <c r="J2959" s="220" t="n">
        <f aca="false">TRUNC((H2959*G2959),2)</f>
        <v>12.02</v>
      </c>
      <c r="M2959" s="220" t="n">
        <f aca="false">VLOOKUP(B2959,'CMP-SIN-SD-10-2023'!A:D,4,0)</f>
        <v>12.02</v>
      </c>
      <c r="N2959" s="220" t="n">
        <f aca="false">M2959=H2959</f>
        <v>1</v>
      </c>
      <c r="P2959" s="333" t="s">
        <v>2418</v>
      </c>
    </row>
    <row r="2960" customFormat="false" ht="30" hidden="false" customHeight="false" outlineLevel="0" collapsed="false">
      <c r="A2960" s="351" t="n">
        <f aca="false">IF(O2960&lt;&gt;0,O2960,A2959)</f>
        <v>91993</v>
      </c>
      <c r="B2960" s="205" t="n">
        <v>91991</v>
      </c>
      <c r="C2960" s="206" t="s">
        <v>3013</v>
      </c>
      <c r="D2960" s="206" t="s">
        <v>4044</v>
      </c>
      <c r="E2960" s="207" t="s">
        <v>2415</v>
      </c>
      <c r="F2960" s="207" t="s">
        <v>2430</v>
      </c>
      <c r="G2960" s="352" t="n">
        <v>1</v>
      </c>
      <c r="H2960" s="253" t="n">
        <f aca="false">VLOOKUP(B2960,'CMP-SIN-SD-10-2023'!A:D,4,0)</f>
        <v>38.95</v>
      </c>
      <c r="I2960" s="253" t="s">
        <v>2417</v>
      </c>
      <c r="J2960" s="220" t="n">
        <f aca="false">TRUNC((H2960*G2960),2)</f>
        <v>38.95</v>
      </c>
      <c r="M2960" s="220" t="n">
        <f aca="false">VLOOKUP(B2960,'CMP-SIN-SD-10-2023'!A:D,4,0)</f>
        <v>38.95</v>
      </c>
      <c r="N2960" s="220" t="n">
        <f aca="false">M2960=H2960</f>
        <v>1</v>
      </c>
      <c r="P2960" s="333" t="s">
        <v>2418</v>
      </c>
    </row>
    <row r="2961" customFormat="false" ht="30" hidden="false" customHeight="false" outlineLevel="0" collapsed="false">
      <c r="A2961" s="353" t="s">
        <v>643</v>
      </c>
      <c r="B2961" s="354" t="s">
        <v>2411</v>
      </c>
      <c r="C2961" s="355" t="s">
        <v>4045</v>
      </c>
      <c r="D2961" s="355" t="s">
        <v>2629</v>
      </c>
      <c r="E2961" s="356" t="s">
        <v>2430</v>
      </c>
      <c r="F2961" s="356" t="s">
        <v>2415</v>
      </c>
      <c r="G2961" s="357" t="s">
        <v>2416</v>
      </c>
      <c r="H2961" s="358" t="s">
        <v>2417</v>
      </c>
      <c r="I2961" s="350" t="n">
        <f aca="false">SUMIF(A:A,A2961,J:J)</f>
        <v>3.02</v>
      </c>
      <c r="K2961" s="220" t="e">
        <f aca="false">VLOOKUP(A2961,'CMP-SIN-SD-10-2023'!A:D,4,0)</f>
        <v>#N/A</v>
      </c>
      <c r="L2961" s="220" t="e">
        <f aca="false">K2961=I2961</f>
        <v>#N/A</v>
      </c>
      <c r="P2961" s="333" t="s">
        <v>2418</v>
      </c>
    </row>
    <row r="2962" customFormat="false" ht="15" hidden="false" customHeight="false" outlineLevel="0" collapsed="false">
      <c r="A2962" s="351" t="str">
        <f aca="false">IF(O2962&lt;&gt;0,O2962,A2961)</f>
        <v>072397/AGETOP</v>
      </c>
      <c r="B2962" s="205" t="n">
        <v>88247</v>
      </c>
      <c r="C2962" s="206" t="s">
        <v>2629</v>
      </c>
      <c r="D2962" s="206" t="s">
        <v>2581</v>
      </c>
      <c r="E2962" s="207" t="s">
        <v>2415</v>
      </c>
      <c r="F2962" s="207" t="s">
        <v>2502</v>
      </c>
      <c r="G2962" s="352" t="n">
        <v>0.03</v>
      </c>
      <c r="H2962" s="253" t="n">
        <f aca="false">VLOOKUP(B2962,'CMP-SIN-SD-10-2023'!A:D,4,0)</f>
        <v>23.14</v>
      </c>
      <c r="I2962" s="253" t="s">
        <v>2417</v>
      </c>
      <c r="J2962" s="220" t="n">
        <f aca="false">TRUNC((H2962*G2962),2)</f>
        <v>0.69</v>
      </c>
      <c r="M2962" s="220" t="n">
        <f aca="false">VLOOKUP(B2962,'CMP-SIN-SD-10-2023'!A:D,4,0)</f>
        <v>23.14</v>
      </c>
      <c r="N2962" s="220" t="n">
        <f aca="false">M2962=H2962</f>
        <v>1</v>
      </c>
      <c r="P2962" s="333" t="s">
        <v>2418</v>
      </c>
    </row>
    <row r="2963" customFormat="false" ht="15" hidden="false" customHeight="false" outlineLevel="0" collapsed="false">
      <c r="A2963" s="351" t="str">
        <f aca="false">IF(O2963&lt;&gt;0,O2963,A2962)</f>
        <v>072397/AGETOP</v>
      </c>
      <c r="B2963" s="205" t="n">
        <v>88264</v>
      </c>
      <c r="C2963" s="206" t="s">
        <v>2629</v>
      </c>
      <c r="D2963" s="206" t="s">
        <v>2582</v>
      </c>
      <c r="E2963" s="207" t="s">
        <v>2415</v>
      </c>
      <c r="F2963" s="207" t="s">
        <v>2502</v>
      </c>
      <c r="G2963" s="352" t="n">
        <v>0.03</v>
      </c>
      <c r="H2963" s="253" t="n">
        <f aca="false">VLOOKUP(B2963,'CMP-SIN-SD-10-2023'!A:D,4,0)</f>
        <v>29.88</v>
      </c>
      <c r="I2963" s="253" t="s">
        <v>2417</v>
      </c>
      <c r="J2963" s="220" t="n">
        <f aca="false">TRUNC((H2963*G2963),2)</f>
        <v>0.89</v>
      </c>
      <c r="M2963" s="220" t="n">
        <f aca="false">VLOOKUP(B2963,'CMP-SIN-SD-10-2023'!A:D,4,0)</f>
        <v>29.88</v>
      </c>
      <c r="N2963" s="220" t="n">
        <f aca="false">M2963=H2963</f>
        <v>1</v>
      </c>
      <c r="P2963" s="333" t="s">
        <v>2418</v>
      </c>
    </row>
    <row r="2964" customFormat="false" ht="30" hidden="false" customHeight="false" outlineLevel="0" collapsed="false">
      <c r="A2964" s="351" t="str">
        <f aca="false">IF(O2964&lt;&gt;0,O2964,A2963)</f>
        <v>072397/AGETOP</v>
      </c>
      <c r="B2964" s="205" t="n">
        <v>3975</v>
      </c>
      <c r="C2964" s="206" t="s">
        <v>2629</v>
      </c>
      <c r="D2964" s="206" t="s">
        <v>4046</v>
      </c>
      <c r="E2964" s="207" t="s">
        <v>2415</v>
      </c>
      <c r="F2964" s="207" t="s">
        <v>2625</v>
      </c>
      <c r="G2964" s="352" t="n">
        <v>1</v>
      </c>
      <c r="H2964" s="253" t="n">
        <v>1.44</v>
      </c>
      <c r="I2964" s="253" t="s">
        <v>2417</v>
      </c>
      <c r="J2964" s="220" t="n">
        <f aca="false">TRUNC((H2964*G2964),2)</f>
        <v>1.44</v>
      </c>
      <c r="M2964" s="220" t="e">
        <f aca="false">VLOOKUP(B2964,'INS-SIN-SD-10-2023'!A:D,4,0)</f>
        <v>#N/A</v>
      </c>
      <c r="N2964" s="220" t="e">
        <f aca="false">M2964=H2964</f>
        <v>#N/A</v>
      </c>
      <c r="P2964" s="333" t="s">
        <v>2626</v>
      </c>
    </row>
    <row r="2965" customFormat="false" ht="45" hidden="false" customHeight="false" outlineLevel="0" collapsed="false">
      <c r="A2965" s="353" t="n">
        <v>100622</v>
      </c>
      <c r="B2965" s="354" t="s">
        <v>2411</v>
      </c>
      <c r="C2965" s="355" t="s">
        <v>4047</v>
      </c>
      <c r="D2965" s="355" t="s">
        <v>3685</v>
      </c>
      <c r="E2965" s="356" t="s">
        <v>2430</v>
      </c>
      <c r="F2965" s="356" t="s">
        <v>2415</v>
      </c>
      <c r="G2965" s="357" t="s">
        <v>2416</v>
      </c>
      <c r="H2965" s="358" t="s">
        <v>2417</v>
      </c>
      <c r="I2965" s="350" t="n">
        <f aca="false">SUMIF(A:A,A2965,J:J)</f>
        <v>2470.87</v>
      </c>
      <c r="K2965" s="220" t="n">
        <f aca="false">VLOOKUP(A2965,'CMP-SIN-SD-10-2023'!A:D,4,0)</f>
        <v>2470.87</v>
      </c>
      <c r="L2965" s="220" t="n">
        <f aca="false">K2965=I2965</f>
        <v>1</v>
      </c>
      <c r="P2965" s="333" t="s">
        <v>2418</v>
      </c>
    </row>
    <row r="2966" customFormat="false" ht="60" hidden="false" customHeight="false" outlineLevel="0" collapsed="false">
      <c r="A2966" s="351" t="n">
        <f aca="false">IF(O2966&lt;&gt;0,O2966,A2965)</f>
        <v>100622</v>
      </c>
      <c r="B2966" s="205" t="n">
        <v>5928</v>
      </c>
      <c r="C2966" s="206" t="s">
        <v>3685</v>
      </c>
      <c r="D2966" s="206" t="s">
        <v>4048</v>
      </c>
      <c r="E2966" s="207" t="s">
        <v>2415</v>
      </c>
      <c r="F2966" s="207" t="s">
        <v>2603</v>
      </c>
      <c r="G2966" s="352" t="n">
        <v>0.111</v>
      </c>
      <c r="H2966" s="253" t="n">
        <f aca="false">VLOOKUP(B2966,'CMP-SIN-SD-10-2023'!A:D,4,0)</f>
        <v>278.01</v>
      </c>
      <c r="I2966" s="253" t="s">
        <v>2417</v>
      </c>
      <c r="J2966" s="220" t="n">
        <f aca="false">TRUNC((H2966*G2966),2)</f>
        <v>30.85</v>
      </c>
      <c r="M2966" s="220" t="n">
        <f aca="false">VLOOKUP(B2966,'CMP-SIN-SD-10-2023'!A:D,4,0)</f>
        <v>278.01</v>
      </c>
      <c r="N2966" s="220" t="n">
        <f aca="false">M2966=H2966</f>
        <v>1</v>
      </c>
      <c r="P2966" s="333" t="s">
        <v>2418</v>
      </c>
    </row>
    <row r="2967" customFormat="false" ht="15" hidden="false" customHeight="false" outlineLevel="0" collapsed="false">
      <c r="A2967" s="351" t="n">
        <f aca="false">IF(O2967&lt;&gt;0,O2967,A2966)</f>
        <v>100622</v>
      </c>
      <c r="B2967" s="205" t="n">
        <v>88247</v>
      </c>
      <c r="C2967" s="206" t="s">
        <v>3685</v>
      </c>
      <c r="D2967" s="206" t="s">
        <v>2581</v>
      </c>
      <c r="E2967" s="207" t="s">
        <v>2415</v>
      </c>
      <c r="F2967" s="207" t="s">
        <v>2502</v>
      </c>
      <c r="G2967" s="352" t="n">
        <v>1.124</v>
      </c>
      <c r="H2967" s="253" t="n">
        <f aca="false">VLOOKUP(B2967,'CMP-SIN-SD-10-2023'!A:D,4,0)</f>
        <v>23.14</v>
      </c>
      <c r="I2967" s="253" t="s">
        <v>2417</v>
      </c>
      <c r="J2967" s="220" t="n">
        <f aca="false">TRUNC((H2967*G2967),2)</f>
        <v>26</v>
      </c>
      <c r="M2967" s="220" t="n">
        <f aca="false">VLOOKUP(B2967,'CMP-SIN-SD-10-2023'!A:D,4,0)</f>
        <v>23.14</v>
      </c>
      <c r="N2967" s="220" t="n">
        <f aca="false">M2967=H2967</f>
        <v>1</v>
      </c>
      <c r="P2967" s="333" t="s">
        <v>2418</v>
      </c>
    </row>
    <row r="2968" customFormat="false" ht="15" hidden="false" customHeight="false" outlineLevel="0" collapsed="false">
      <c r="A2968" s="351" t="n">
        <f aca="false">IF(O2968&lt;&gt;0,O2968,A2967)</f>
        <v>100622</v>
      </c>
      <c r="B2968" s="205" t="n">
        <v>88264</v>
      </c>
      <c r="C2968" s="206" t="s">
        <v>3685</v>
      </c>
      <c r="D2968" s="206" t="s">
        <v>2582</v>
      </c>
      <c r="E2968" s="207" t="s">
        <v>2415</v>
      </c>
      <c r="F2968" s="207" t="s">
        <v>2502</v>
      </c>
      <c r="G2968" s="352" t="n">
        <v>3.653</v>
      </c>
      <c r="H2968" s="253" t="n">
        <f aca="false">VLOOKUP(B2968,'CMP-SIN-SD-10-2023'!A:D,4,0)</f>
        <v>29.88</v>
      </c>
      <c r="I2968" s="253" t="s">
        <v>2417</v>
      </c>
      <c r="J2968" s="220" t="n">
        <f aca="false">TRUNC((H2968*G2968),2)</f>
        <v>109.15</v>
      </c>
      <c r="M2968" s="220" t="n">
        <f aca="false">VLOOKUP(B2968,'CMP-SIN-SD-10-2023'!A:D,4,0)</f>
        <v>29.88</v>
      </c>
      <c r="N2968" s="220" t="n">
        <f aca="false">M2968=H2968</f>
        <v>1</v>
      </c>
      <c r="P2968" s="333" t="s">
        <v>2418</v>
      </c>
    </row>
    <row r="2969" customFormat="false" ht="15" hidden="false" customHeight="false" outlineLevel="0" collapsed="false">
      <c r="A2969" s="351" t="n">
        <f aca="false">IF(O2969&lt;&gt;0,O2969,A2968)</f>
        <v>100622</v>
      </c>
      <c r="B2969" s="205" t="n">
        <v>863</v>
      </c>
      <c r="C2969" s="206" t="s">
        <v>3685</v>
      </c>
      <c r="D2969" s="206" t="s">
        <v>4049</v>
      </c>
      <c r="E2969" s="207" t="s">
        <v>2415</v>
      </c>
      <c r="F2969" s="207" t="s">
        <v>2440</v>
      </c>
      <c r="G2969" s="352" t="n">
        <v>9</v>
      </c>
      <c r="H2969" s="253" t="n">
        <f aca="false">VLOOKUP(B2969,'INS-SIN-SD-10-2023'!A:D,4,0)</f>
        <v>40</v>
      </c>
      <c r="I2969" s="253" t="s">
        <v>2417</v>
      </c>
      <c r="J2969" s="220" t="n">
        <f aca="false">TRUNC((H2969*G2969),2)</f>
        <v>360</v>
      </c>
      <c r="M2969" s="220" t="n">
        <f aca="false">VLOOKUP(B2969,'INS-SIN-SD-10-2023'!A:D,4,0)</f>
        <v>40</v>
      </c>
      <c r="N2969" s="220" t="n">
        <f aca="false">M2969=H2969</f>
        <v>1</v>
      </c>
      <c r="P2969" s="333" t="s">
        <v>2492</v>
      </c>
    </row>
    <row r="2970" customFormat="false" ht="30" hidden="false" customHeight="false" outlineLevel="0" collapsed="false">
      <c r="A2970" s="351" t="n">
        <f aca="false">IF(O2970&lt;&gt;0,O2970,A2969)</f>
        <v>100622</v>
      </c>
      <c r="B2970" s="205" t="n">
        <v>3798</v>
      </c>
      <c r="C2970" s="206" t="s">
        <v>3685</v>
      </c>
      <c r="D2970" s="206" t="s">
        <v>4050</v>
      </c>
      <c r="E2970" s="207" t="s">
        <v>2415</v>
      </c>
      <c r="F2970" s="207" t="s">
        <v>2430</v>
      </c>
      <c r="G2970" s="352" t="n">
        <v>1</v>
      </c>
      <c r="H2970" s="253" t="n">
        <f aca="false">VLOOKUP(B2970,'INS-SIN-SD-10-2023'!A:D,4,0)</f>
        <v>72.53</v>
      </c>
      <c r="I2970" s="253" t="s">
        <v>2417</v>
      </c>
      <c r="J2970" s="220" t="n">
        <f aca="false">TRUNC((H2970*G2970),2)</f>
        <v>72.53</v>
      </c>
      <c r="M2970" s="220" t="n">
        <f aca="false">VLOOKUP(B2970,'INS-SIN-SD-10-2023'!A:D,4,0)</f>
        <v>72.53</v>
      </c>
      <c r="N2970" s="220" t="n">
        <f aca="false">M2970=H2970</f>
        <v>1</v>
      </c>
      <c r="P2970" s="333" t="s">
        <v>2492</v>
      </c>
    </row>
    <row r="2971" customFormat="false" ht="45" hidden="false" customHeight="false" outlineLevel="0" collapsed="false">
      <c r="A2971" s="351" t="n">
        <f aca="false">IF(O2971&lt;&gt;0,O2971,A2970)</f>
        <v>100622</v>
      </c>
      <c r="B2971" s="205" t="n">
        <v>5051</v>
      </c>
      <c r="C2971" s="206" t="s">
        <v>3685</v>
      </c>
      <c r="D2971" s="206" t="s">
        <v>4051</v>
      </c>
      <c r="E2971" s="207" t="s">
        <v>2415</v>
      </c>
      <c r="F2971" s="207" t="s">
        <v>2430</v>
      </c>
      <c r="G2971" s="352" t="n">
        <v>1</v>
      </c>
      <c r="H2971" s="253" t="n">
        <f aca="false">VLOOKUP(B2971,'INS-SIN-SD-10-2023'!A:D,4,0)</f>
        <v>1872.34</v>
      </c>
      <c r="I2971" s="253" t="s">
        <v>2417</v>
      </c>
      <c r="J2971" s="220" t="n">
        <f aca="false">TRUNC((H2971*G2971),2)</f>
        <v>1872.34</v>
      </c>
      <c r="M2971" s="220" t="n">
        <f aca="false">VLOOKUP(B2971,'INS-SIN-SD-10-2023'!A:D,4,0)</f>
        <v>1872.34</v>
      </c>
      <c r="N2971" s="220" t="n">
        <f aca="false">M2971=H2971</f>
        <v>1</v>
      </c>
      <c r="P2971" s="333" t="s">
        <v>2492</v>
      </c>
    </row>
    <row r="2972" customFormat="false" ht="30" hidden="false" customHeight="false" outlineLevel="0" collapsed="false">
      <c r="A2972" s="353" t="n">
        <v>96989</v>
      </c>
      <c r="B2972" s="354" t="s">
        <v>2411</v>
      </c>
      <c r="C2972" s="355" t="s">
        <v>4052</v>
      </c>
      <c r="D2972" s="355" t="s">
        <v>3580</v>
      </c>
      <c r="E2972" s="356" t="s">
        <v>2430</v>
      </c>
      <c r="F2972" s="356" t="s">
        <v>2415</v>
      </c>
      <c r="G2972" s="357" t="s">
        <v>2416</v>
      </c>
      <c r="H2972" s="358" t="s">
        <v>2417</v>
      </c>
      <c r="I2972" s="350" t="n">
        <f aca="false">SUMIF(A:A,A2972,J:J)</f>
        <v>121.26</v>
      </c>
      <c r="K2972" s="220" t="n">
        <f aca="false">VLOOKUP(A2972,'CMP-SIN-SD-10-2023'!A:D,4,0)</f>
        <v>121.26</v>
      </c>
      <c r="L2972" s="220" t="n">
        <f aca="false">K2972=I2972</f>
        <v>1</v>
      </c>
      <c r="P2972" s="333" t="s">
        <v>2418</v>
      </c>
    </row>
    <row r="2973" customFormat="false" ht="15" hidden="false" customHeight="false" outlineLevel="0" collapsed="false">
      <c r="A2973" s="351" t="n">
        <f aca="false">IF(O2973&lt;&gt;0,O2973,A2972)</f>
        <v>96989</v>
      </c>
      <c r="B2973" s="205" t="n">
        <v>88247</v>
      </c>
      <c r="C2973" s="206" t="s">
        <v>3580</v>
      </c>
      <c r="D2973" s="206" t="s">
        <v>2581</v>
      </c>
      <c r="E2973" s="207" t="s">
        <v>2415</v>
      </c>
      <c r="F2973" s="207" t="s">
        <v>2502</v>
      </c>
      <c r="G2973" s="352" t="n">
        <v>0.1346</v>
      </c>
      <c r="H2973" s="253" t="n">
        <f aca="false">VLOOKUP(B2973,'CMP-SIN-SD-10-2023'!A:D,4,0)</f>
        <v>23.14</v>
      </c>
      <c r="I2973" s="253" t="s">
        <v>2417</v>
      </c>
      <c r="J2973" s="220" t="n">
        <f aca="false">TRUNC((H2973*G2973),2)</f>
        <v>3.11</v>
      </c>
      <c r="M2973" s="220" t="n">
        <f aca="false">VLOOKUP(B2973,'CMP-SIN-SD-10-2023'!A:D,4,0)</f>
        <v>23.14</v>
      </c>
      <c r="N2973" s="220" t="n">
        <f aca="false">M2973=H2973</f>
        <v>1</v>
      </c>
      <c r="P2973" s="333" t="s">
        <v>2418</v>
      </c>
    </row>
    <row r="2974" customFormat="false" ht="15" hidden="false" customHeight="false" outlineLevel="0" collapsed="false">
      <c r="A2974" s="351" t="n">
        <f aca="false">IF(O2974&lt;&gt;0,O2974,A2973)</f>
        <v>96989</v>
      </c>
      <c r="B2974" s="205" t="n">
        <v>88264</v>
      </c>
      <c r="C2974" s="206" t="s">
        <v>3580</v>
      </c>
      <c r="D2974" s="206" t="s">
        <v>2582</v>
      </c>
      <c r="E2974" s="207" t="s">
        <v>2415</v>
      </c>
      <c r="F2974" s="207" t="s">
        <v>2502</v>
      </c>
      <c r="G2974" s="352" t="n">
        <v>0.1346</v>
      </c>
      <c r="H2974" s="253" t="n">
        <f aca="false">VLOOKUP(B2974,'CMP-SIN-SD-10-2023'!A:D,4,0)</f>
        <v>29.88</v>
      </c>
      <c r="I2974" s="253" t="s">
        <v>2417</v>
      </c>
      <c r="J2974" s="220" t="n">
        <f aca="false">TRUNC((H2974*G2974),2)</f>
        <v>4.02</v>
      </c>
      <c r="M2974" s="220" t="n">
        <f aca="false">VLOOKUP(B2974,'CMP-SIN-SD-10-2023'!A:D,4,0)</f>
        <v>29.88</v>
      </c>
      <c r="N2974" s="220" t="n">
        <f aca="false">M2974=H2974</f>
        <v>1</v>
      </c>
      <c r="P2974" s="333" t="s">
        <v>2418</v>
      </c>
    </row>
    <row r="2975" customFormat="false" ht="45" hidden="false" customHeight="false" outlineLevel="0" collapsed="false">
      <c r="A2975" s="351" t="n">
        <f aca="false">IF(O2975&lt;&gt;0,O2975,A2974)</f>
        <v>96989</v>
      </c>
      <c r="B2975" s="205" t="n">
        <v>4274</v>
      </c>
      <c r="C2975" s="206" t="s">
        <v>3580</v>
      </c>
      <c r="D2975" s="206" t="s">
        <v>4053</v>
      </c>
      <c r="E2975" s="207" t="s">
        <v>2415</v>
      </c>
      <c r="F2975" s="207" t="s">
        <v>2430</v>
      </c>
      <c r="G2975" s="352" t="n">
        <v>1</v>
      </c>
      <c r="H2975" s="253" t="n">
        <f aca="false">VLOOKUP(B2975,'INS-SIN-SD-10-2023'!A:D,4,0)</f>
        <v>114.13</v>
      </c>
      <c r="I2975" s="253" t="s">
        <v>2417</v>
      </c>
      <c r="J2975" s="220" t="n">
        <f aca="false">TRUNC((H2975*G2975),2)</f>
        <v>114.13</v>
      </c>
      <c r="M2975" s="220" t="n">
        <f aca="false">VLOOKUP(B2975,'INS-SIN-SD-10-2023'!A:D,4,0)</f>
        <v>114.13</v>
      </c>
      <c r="N2975" s="220" t="n">
        <f aca="false">M2975=H2975</f>
        <v>1</v>
      </c>
      <c r="P2975" s="333" t="s">
        <v>2492</v>
      </c>
    </row>
    <row r="2976" customFormat="false" ht="30" hidden="false" customHeight="false" outlineLevel="0" collapsed="false">
      <c r="A2976" s="353" t="n">
        <v>96988</v>
      </c>
      <c r="B2976" s="354" t="s">
        <v>2411</v>
      </c>
      <c r="C2976" s="355" t="s">
        <v>4054</v>
      </c>
      <c r="D2976" s="355" t="s">
        <v>2923</v>
      </c>
      <c r="E2976" s="356" t="s">
        <v>2430</v>
      </c>
      <c r="F2976" s="356" t="s">
        <v>2415</v>
      </c>
      <c r="G2976" s="357" t="s">
        <v>2416</v>
      </c>
      <c r="H2976" s="358" t="s">
        <v>2417</v>
      </c>
      <c r="I2976" s="350" t="n">
        <f aca="false">SUMIF(A:A,A2976,J:J)</f>
        <v>144.91</v>
      </c>
      <c r="K2976" s="220" t="n">
        <f aca="false">VLOOKUP(A2976,'CMP-SIN-SD-10-2023'!A:D,4,0)</f>
        <v>144.91</v>
      </c>
      <c r="L2976" s="220" t="n">
        <f aca="false">K2976=I2976</f>
        <v>1</v>
      </c>
      <c r="P2976" s="333" t="s">
        <v>2418</v>
      </c>
    </row>
    <row r="2977" customFormat="false" ht="15" hidden="false" customHeight="false" outlineLevel="0" collapsed="false">
      <c r="A2977" s="351" t="n">
        <f aca="false">IF(O2977&lt;&gt;0,O2977,A2976)</f>
        <v>96988</v>
      </c>
      <c r="B2977" s="205" t="n">
        <v>88247</v>
      </c>
      <c r="C2977" s="206" t="s">
        <v>2923</v>
      </c>
      <c r="D2977" s="206" t="s">
        <v>2581</v>
      </c>
      <c r="E2977" s="207" t="s">
        <v>2415</v>
      </c>
      <c r="F2977" s="207" t="s">
        <v>2502</v>
      </c>
      <c r="G2977" s="352" t="n">
        <v>0.1667</v>
      </c>
      <c r="H2977" s="253" t="n">
        <f aca="false">VLOOKUP(B2977,'CMP-SIN-SD-10-2023'!A:D,4,0)</f>
        <v>23.14</v>
      </c>
      <c r="I2977" s="253" t="s">
        <v>2417</v>
      </c>
      <c r="J2977" s="220" t="n">
        <f aca="false">TRUNC((H2977*G2977),2)</f>
        <v>3.85</v>
      </c>
      <c r="M2977" s="220" t="n">
        <f aca="false">VLOOKUP(B2977,'CMP-SIN-SD-10-2023'!A:D,4,0)</f>
        <v>23.14</v>
      </c>
      <c r="N2977" s="220" t="n">
        <f aca="false">M2977=H2977</f>
        <v>1</v>
      </c>
      <c r="P2977" s="333" t="s">
        <v>2418</v>
      </c>
    </row>
    <row r="2978" customFormat="false" ht="15" hidden="false" customHeight="false" outlineLevel="0" collapsed="false">
      <c r="A2978" s="351" t="n">
        <f aca="false">IF(O2978&lt;&gt;0,O2978,A2977)</f>
        <v>96988</v>
      </c>
      <c r="B2978" s="205" t="n">
        <v>88264</v>
      </c>
      <c r="C2978" s="206" t="s">
        <v>2923</v>
      </c>
      <c r="D2978" s="206" t="s">
        <v>2582</v>
      </c>
      <c r="E2978" s="207" t="s">
        <v>2415</v>
      </c>
      <c r="F2978" s="207" t="s">
        <v>2502</v>
      </c>
      <c r="G2978" s="352" t="n">
        <v>0.1667</v>
      </c>
      <c r="H2978" s="253" t="n">
        <f aca="false">VLOOKUP(B2978,'CMP-SIN-SD-10-2023'!A:D,4,0)</f>
        <v>29.88</v>
      </c>
      <c r="I2978" s="253" t="s">
        <v>2417</v>
      </c>
      <c r="J2978" s="220" t="n">
        <f aca="false">TRUNC((H2978*G2978),2)</f>
        <v>4.98</v>
      </c>
      <c r="M2978" s="220" t="n">
        <f aca="false">VLOOKUP(B2978,'CMP-SIN-SD-10-2023'!A:D,4,0)</f>
        <v>29.88</v>
      </c>
      <c r="N2978" s="220" t="n">
        <f aca="false">M2978=H2978</f>
        <v>1</v>
      </c>
      <c r="P2978" s="333" t="s">
        <v>2418</v>
      </c>
    </row>
    <row r="2979" customFormat="false" ht="15" hidden="false" customHeight="false" outlineLevel="0" collapsed="false">
      <c r="A2979" s="351" t="n">
        <f aca="false">IF(O2979&lt;&gt;0,O2979,A2978)</f>
        <v>96988</v>
      </c>
      <c r="B2979" s="205" t="n">
        <v>41387</v>
      </c>
      <c r="C2979" s="206" t="s">
        <v>2923</v>
      </c>
      <c r="D2979" s="206" t="s">
        <v>4055</v>
      </c>
      <c r="E2979" s="207" t="s">
        <v>2415</v>
      </c>
      <c r="F2979" s="207" t="s">
        <v>2440</v>
      </c>
      <c r="G2979" s="352" t="n">
        <v>3</v>
      </c>
      <c r="H2979" s="253" t="n">
        <f aca="false">VLOOKUP(B2979,'INS-SIN-SD-10-2023'!A:D,4,0)</f>
        <v>45.36</v>
      </c>
      <c r="I2979" s="253" t="s">
        <v>2417</v>
      </c>
      <c r="J2979" s="220" t="n">
        <f aca="false">TRUNC((H2979*G2979),2)</f>
        <v>136.08</v>
      </c>
      <c r="M2979" s="220" t="n">
        <f aca="false">VLOOKUP(B2979,'INS-SIN-SD-10-2023'!A:D,4,0)</f>
        <v>45.36</v>
      </c>
      <c r="N2979" s="220" t="n">
        <f aca="false">M2979=H2979</f>
        <v>1</v>
      </c>
      <c r="P2979" s="333" t="s">
        <v>2492</v>
      </c>
    </row>
    <row r="2980" customFormat="false" ht="30" hidden="false" customHeight="false" outlineLevel="0" collapsed="false">
      <c r="A2980" s="353" t="s">
        <v>572</v>
      </c>
      <c r="B2980" s="354" t="s">
        <v>2411</v>
      </c>
      <c r="C2980" s="355" t="s">
        <v>4056</v>
      </c>
      <c r="D2980" s="355" t="s">
        <v>4057</v>
      </c>
      <c r="E2980" s="356" t="s">
        <v>2430</v>
      </c>
      <c r="F2980" s="356" t="s">
        <v>2415</v>
      </c>
      <c r="G2980" s="357" t="s">
        <v>2416</v>
      </c>
      <c r="H2980" s="358" t="s">
        <v>2417</v>
      </c>
      <c r="I2980" s="350" t="n">
        <f aca="false">SUMIF(A:A,A2980,J:J)</f>
        <v>9.44</v>
      </c>
      <c r="K2980" s="220" t="e">
        <f aca="false">VLOOKUP(A2980,'CMP-SIN-SD-10-2023'!A:D,4,0)</f>
        <v>#N/A</v>
      </c>
      <c r="L2980" s="220" t="e">
        <f aca="false">K2980=I2980</f>
        <v>#N/A</v>
      </c>
      <c r="P2980" s="333" t="s">
        <v>2418</v>
      </c>
    </row>
    <row r="2981" customFormat="false" ht="15" hidden="false" customHeight="false" outlineLevel="0" collapsed="false">
      <c r="A2981" s="351" t="str">
        <f aca="false">IF(O2981&lt;&gt;0,O2981,A2980)</f>
        <v>10272/ORSE</v>
      </c>
      <c r="B2981" s="205" t="s">
        <v>4058</v>
      </c>
      <c r="C2981" s="206" t="s">
        <v>4057</v>
      </c>
      <c r="D2981" s="206" t="s">
        <v>4059</v>
      </c>
      <c r="E2981" s="207" t="s">
        <v>2415</v>
      </c>
      <c r="F2981" s="207" t="s">
        <v>2430</v>
      </c>
      <c r="G2981" s="352" t="n">
        <v>1</v>
      </c>
      <c r="H2981" s="253" t="n">
        <v>9.44</v>
      </c>
      <c r="I2981" s="253" t="s">
        <v>2417</v>
      </c>
      <c r="J2981" s="220" t="n">
        <f aca="false">TRUNC((H2981*G2981),2)</f>
        <v>9.44</v>
      </c>
      <c r="M2981" s="220" t="e">
        <f aca="false">VLOOKUP(B2981,'INS-SIN-SD-10-2023'!A:D,4,0)</f>
        <v>#N/A</v>
      </c>
      <c r="N2981" s="220" t="e">
        <f aca="false">M2981=H2981</f>
        <v>#N/A</v>
      </c>
      <c r="P2981" s="333" t="s">
        <v>2614</v>
      </c>
    </row>
    <row r="2982" customFormat="false" ht="15" hidden="false" customHeight="false" outlineLevel="0" collapsed="false">
      <c r="A2982" s="353" t="s">
        <v>526</v>
      </c>
      <c r="B2982" s="354" t="s">
        <v>2411</v>
      </c>
      <c r="C2982" s="355" t="s">
        <v>4060</v>
      </c>
      <c r="D2982" s="355" t="s">
        <v>2599</v>
      </c>
      <c r="E2982" s="356" t="s">
        <v>2430</v>
      </c>
      <c r="F2982" s="356" t="s">
        <v>2415</v>
      </c>
      <c r="G2982" s="357" t="s">
        <v>2416</v>
      </c>
      <c r="H2982" s="358" t="s">
        <v>2417</v>
      </c>
      <c r="I2982" s="350" t="n">
        <f aca="false">SUMIF(A:A,A2982,J:J)</f>
        <v>411.51</v>
      </c>
      <c r="K2982" s="220" t="e">
        <f aca="false">VLOOKUP(A2982,'CMP-SIN-SD-10-2023'!A:D,4,0)</f>
        <v>#N/A</v>
      </c>
      <c r="L2982" s="220" t="e">
        <f aca="false">K2982=I2982</f>
        <v>#N/A</v>
      </c>
      <c r="P2982" s="333" t="s">
        <v>2418</v>
      </c>
    </row>
    <row r="2983" customFormat="false" ht="15" hidden="false" customHeight="false" outlineLevel="0" collapsed="false">
      <c r="A2983" s="351" t="str">
        <f aca="false">IF(O2983&lt;&gt;0,O2983,A2982)</f>
        <v>C4853/SEINFRA</v>
      </c>
      <c r="B2983" s="205" t="n">
        <v>88247</v>
      </c>
      <c r="C2983" s="206" t="s">
        <v>2599</v>
      </c>
      <c r="D2983" s="206" t="s">
        <v>2581</v>
      </c>
      <c r="E2983" s="207" t="s">
        <v>2415</v>
      </c>
      <c r="F2983" s="207" t="s">
        <v>2502</v>
      </c>
      <c r="G2983" s="352" t="n">
        <v>0.5</v>
      </c>
      <c r="H2983" s="253" t="n">
        <f aca="false">VLOOKUP(B2983,'CMP-SIN-SD-10-2023'!A:D,4,0)</f>
        <v>23.14</v>
      </c>
      <c r="I2983" s="253" t="s">
        <v>2417</v>
      </c>
      <c r="J2983" s="220" t="n">
        <f aca="false">TRUNC((H2983*G2983),2)</f>
        <v>11.57</v>
      </c>
      <c r="M2983" s="220" t="n">
        <f aca="false">VLOOKUP(B2983,'CMP-SIN-SD-10-2023'!A:D,4,0)</f>
        <v>23.14</v>
      </c>
      <c r="N2983" s="220" t="n">
        <f aca="false">M2983=H2983</f>
        <v>1</v>
      </c>
      <c r="P2983" s="333" t="s">
        <v>2418</v>
      </c>
    </row>
    <row r="2984" customFormat="false" ht="15" hidden="false" customHeight="false" outlineLevel="0" collapsed="false">
      <c r="A2984" s="351" t="str">
        <f aca="false">IF(O2984&lt;&gt;0,O2984,A2983)</f>
        <v>C4853/SEINFRA</v>
      </c>
      <c r="B2984" s="205" t="n">
        <v>88264</v>
      </c>
      <c r="C2984" s="206" t="s">
        <v>2599</v>
      </c>
      <c r="D2984" s="206" t="s">
        <v>2582</v>
      </c>
      <c r="E2984" s="207" t="s">
        <v>2415</v>
      </c>
      <c r="F2984" s="207" t="s">
        <v>2502</v>
      </c>
      <c r="G2984" s="352" t="n">
        <v>0.5</v>
      </c>
      <c r="H2984" s="253" t="n">
        <f aca="false">VLOOKUP(B2984,'CMP-SIN-SD-10-2023'!A:D,4,0)</f>
        <v>29.88</v>
      </c>
      <c r="I2984" s="253" t="s">
        <v>2417</v>
      </c>
      <c r="J2984" s="220" t="n">
        <f aca="false">TRUNC((H2984*G2984),2)</f>
        <v>14.94</v>
      </c>
      <c r="M2984" s="220" t="n">
        <f aca="false">VLOOKUP(B2984,'CMP-SIN-SD-10-2023'!A:D,4,0)</f>
        <v>29.88</v>
      </c>
      <c r="N2984" s="220" t="n">
        <f aca="false">M2984=H2984</f>
        <v>1</v>
      </c>
      <c r="P2984" s="333" t="s">
        <v>2418</v>
      </c>
    </row>
    <row r="2985" customFormat="false" ht="30" hidden="false" customHeight="false" outlineLevel="0" collapsed="false">
      <c r="A2985" s="351" t="str">
        <f aca="false">IF(O2985&lt;&gt;0,O2985,A2984)</f>
        <v>C4853/SEINFRA</v>
      </c>
      <c r="B2985" s="205" t="s">
        <v>4061</v>
      </c>
      <c r="C2985" s="206" t="s">
        <v>2599</v>
      </c>
      <c r="D2985" s="206" t="s">
        <v>4062</v>
      </c>
      <c r="E2985" s="207" t="s">
        <v>2415</v>
      </c>
      <c r="F2985" s="207" t="s">
        <v>2430</v>
      </c>
      <c r="G2985" s="352" t="n">
        <v>1</v>
      </c>
      <c r="H2985" s="253" t="n">
        <v>385</v>
      </c>
      <c r="I2985" s="253" t="s">
        <v>2417</v>
      </c>
      <c r="J2985" s="220" t="n">
        <f aca="false">TRUNC((H2985*G2985),2)</f>
        <v>385</v>
      </c>
      <c r="M2985" s="220" t="e">
        <f aca="false">VLOOKUP(B2985,'INS-SIN-SD-10-2023'!A:D,4,0)</f>
        <v>#N/A</v>
      </c>
      <c r="N2985" s="220" t="e">
        <f aca="false">M2985=H2985</f>
        <v>#N/A</v>
      </c>
      <c r="P2985" s="333" t="s">
        <v>2632</v>
      </c>
    </row>
    <row r="2986" customFormat="false" ht="30" hidden="false" customHeight="false" outlineLevel="0" collapsed="false">
      <c r="A2986" s="353" t="n">
        <v>96985</v>
      </c>
      <c r="B2986" s="354" t="s">
        <v>2411</v>
      </c>
      <c r="C2986" s="355" t="s">
        <v>2458</v>
      </c>
      <c r="D2986" s="355" t="s">
        <v>2676</v>
      </c>
      <c r="E2986" s="356" t="s">
        <v>2430</v>
      </c>
      <c r="F2986" s="356" t="s">
        <v>2415</v>
      </c>
      <c r="G2986" s="357" t="s">
        <v>2416</v>
      </c>
      <c r="H2986" s="358" t="s">
        <v>2417</v>
      </c>
      <c r="I2986" s="350" t="n">
        <f aca="false">SUMIF(A:A,A2986,J:J)</f>
        <v>74.71</v>
      </c>
      <c r="K2986" s="220" t="n">
        <f aca="false">VLOOKUP(A2986,'CMP-SIN-SD-10-2023'!A:D,4,0)</f>
        <v>74.71</v>
      </c>
      <c r="L2986" s="220" t="n">
        <f aca="false">K2986=I2986</f>
        <v>1</v>
      </c>
      <c r="P2986" s="333" t="s">
        <v>2418</v>
      </c>
    </row>
    <row r="2987" customFormat="false" ht="15" hidden="false" customHeight="false" outlineLevel="0" collapsed="false">
      <c r="A2987" s="351" t="n">
        <f aca="false">IF(O2987&lt;&gt;0,O2987,A2986)</f>
        <v>96985</v>
      </c>
      <c r="B2987" s="205" t="n">
        <v>88247</v>
      </c>
      <c r="C2987" s="206" t="s">
        <v>2676</v>
      </c>
      <c r="D2987" s="206" t="s">
        <v>2581</v>
      </c>
      <c r="E2987" s="207" t="s">
        <v>2415</v>
      </c>
      <c r="F2987" s="207" t="s">
        <v>2502</v>
      </c>
      <c r="G2987" s="352" t="n">
        <v>0.2484</v>
      </c>
      <c r="H2987" s="253" t="n">
        <f aca="false">VLOOKUP(B2987,'CMP-SIN-SD-10-2023'!A:D,4,0)</f>
        <v>23.14</v>
      </c>
      <c r="I2987" s="253" t="s">
        <v>2417</v>
      </c>
      <c r="J2987" s="220" t="n">
        <f aca="false">TRUNC((H2987*G2987),2)</f>
        <v>5.74</v>
      </c>
      <c r="M2987" s="220" t="n">
        <f aca="false">VLOOKUP(B2987,'CMP-SIN-SD-10-2023'!A:D,4,0)</f>
        <v>23.14</v>
      </c>
      <c r="N2987" s="220" t="n">
        <f aca="false">M2987=H2987</f>
        <v>1</v>
      </c>
      <c r="P2987" s="333" t="s">
        <v>2418</v>
      </c>
    </row>
    <row r="2988" customFormat="false" ht="15" hidden="false" customHeight="false" outlineLevel="0" collapsed="false">
      <c r="A2988" s="351" t="n">
        <f aca="false">IF(O2988&lt;&gt;0,O2988,A2987)</f>
        <v>96985</v>
      </c>
      <c r="B2988" s="205" t="n">
        <v>88264</v>
      </c>
      <c r="C2988" s="206" t="s">
        <v>2676</v>
      </c>
      <c r="D2988" s="206" t="s">
        <v>2582</v>
      </c>
      <c r="E2988" s="207" t="s">
        <v>2415</v>
      </c>
      <c r="F2988" s="207" t="s">
        <v>2502</v>
      </c>
      <c r="G2988" s="352" t="n">
        <v>0.2484</v>
      </c>
      <c r="H2988" s="253" t="n">
        <f aca="false">VLOOKUP(B2988,'CMP-SIN-SD-10-2023'!A:D,4,0)</f>
        <v>29.88</v>
      </c>
      <c r="I2988" s="253" t="s">
        <v>2417</v>
      </c>
      <c r="J2988" s="220" t="n">
        <f aca="false">TRUNC((H2988*G2988),2)</f>
        <v>7.42</v>
      </c>
      <c r="M2988" s="220" t="n">
        <f aca="false">VLOOKUP(B2988,'CMP-SIN-SD-10-2023'!A:D,4,0)</f>
        <v>29.88</v>
      </c>
      <c r="N2988" s="220" t="n">
        <f aca="false">M2988=H2988</f>
        <v>1</v>
      </c>
      <c r="P2988" s="333" t="s">
        <v>2418</v>
      </c>
    </row>
    <row r="2989" customFormat="false" ht="45" hidden="false" customHeight="false" outlineLevel="0" collapsed="false">
      <c r="A2989" s="351" t="n">
        <f aca="false">IF(O2989&lt;&gt;0,O2989,A2988)</f>
        <v>96985</v>
      </c>
      <c r="B2989" s="205" t="n">
        <v>3379</v>
      </c>
      <c r="C2989" s="206" t="s">
        <v>2676</v>
      </c>
      <c r="D2989" s="206" t="s">
        <v>4063</v>
      </c>
      <c r="E2989" s="207" t="s">
        <v>2415</v>
      </c>
      <c r="F2989" s="207" t="s">
        <v>2430</v>
      </c>
      <c r="G2989" s="352" t="n">
        <v>1</v>
      </c>
      <c r="H2989" s="253" t="n">
        <f aca="false">VLOOKUP(B2989,'INS-SIN-SD-10-2023'!A:D,4,0)</f>
        <v>61.55</v>
      </c>
      <c r="I2989" s="253" t="s">
        <v>2417</v>
      </c>
      <c r="J2989" s="220" t="n">
        <f aca="false">TRUNC((H2989*G2989),2)</f>
        <v>61.55</v>
      </c>
      <c r="M2989" s="220" t="n">
        <f aca="false">VLOOKUP(B2989,'INS-SIN-SD-10-2023'!A:D,4,0)</f>
        <v>61.55</v>
      </c>
      <c r="N2989" s="220" t="n">
        <f aca="false">M2989=H2989</f>
        <v>1</v>
      </c>
      <c r="P2989" s="333" t="s">
        <v>2492</v>
      </c>
    </row>
    <row r="2990" customFormat="false" ht="30" hidden="false" customHeight="false" outlineLevel="0" collapsed="false">
      <c r="A2990" s="353" t="n">
        <v>96973</v>
      </c>
      <c r="B2990" s="354" t="s">
        <v>2411</v>
      </c>
      <c r="C2990" s="355" t="s">
        <v>4064</v>
      </c>
      <c r="D2990" s="355" t="s">
        <v>3161</v>
      </c>
      <c r="E2990" s="356" t="s">
        <v>2440</v>
      </c>
      <c r="F2990" s="356" t="s">
        <v>2415</v>
      </c>
      <c r="G2990" s="357" t="s">
        <v>2416</v>
      </c>
      <c r="H2990" s="358" t="s">
        <v>2417</v>
      </c>
      <c r="I2990" s="350" t="n">
        <f aca="false">SUMIF(A:A,A2990,J:J)</f>
        <v>72.38</v>
      </c>
      <c r="K2990" s="220" t="n">
        <f aca="false">VLOOKUP(A2990,'CMP-SIN-SD-10-2023'!A:D,4,0)</f>
        <v>72.38</v>
      </c>
      <c r="L2990" s="220" t="n">
        <f aca="false">K2990=I2990</f>
        <v>1</v>
      </c>
      <c r="P2990" s="333" t="s">
        <v>2418</v>
      </c>
    </row>
    <row r="2991" customFormat="false" ht="30" hidden="false" customHeight="false" outlineLevel="0" collapsed="false">
      <c r="A2991" s="351" t="n">
        <f aca="false">IF(O2991&lt;&gt;0,O2991,A2990)</f>
        <v>96973</v>
      </c>
      <c r="B2991" s="205" t="n">
        <v>98463</v>
      </c>
      <c r="C2991" s="206" t="s">
        <v>3161</v>
      </c>
      <c r="D2991" s="206" t="s">
        <v>4065</v>
      </c>
      <c r="E2991" s="207" t="s">
        <v>2415</v>
      </c>
      <c r="F2991" s="207" t="s">
        <v>2430</v>
      </c>
      <c r="G2991" s="352" t="n">
        <v>0.6667</v>
      </c>
      <c r="H2991" s="253" t="n">
        <f aca="false">VLOOKUP(B2991,'CMP-SIN-SD-10-2023'!A:D,4,0)</f>
        <v>25.83</v>
      </c>
      <c r="I2991" s="253" t="s">
        <v>2417</v>
      </c>
      <c r="J2991" s="220" t="n">
        <f aca="false">TRUNC((H2991*G2991),2)</f>
        <v>17.22</v>
      </c>
      <c r="M2991" s="220" t="n">
        <f aca="false">VLOOKUP(B2991,'CMP-SIN-SD-10-2023'!A:D,4,0)</f>
        <v>25.83</v>
      </c>
      <c r="N2991" s="220" t="n">
        <f aca="false">M2991=H2991</f>
        <v>1</v>
      </c>
      <c r="P2991" s="333" t="s">
        <v>2418</v>
      </c>
    </row>
    <row r="2992" customFormat="false" ht="15" hidden="false" customHeight="false" outlineLevel="0" collapsed="false">
      <c r="A2992" s="351" t="n">
        <f aca="false">IF(O2992&lt;&gt;0,O2992,A2991)</f>
        <v>96973</v>
      </c>
      <c r="B2992" s="205" t="n">
        <v>88247</v>
      </c>
      <c r="C2992" s="206" t="s">
        <v>3161</v>
      </c>
      <c r="D2992" s="206" t="s">
        <v>2581</v>
      </c>
      <c r="E2992" s="207" t="s">
        <v>2415</v>
      </c>
      <c r="F2992" s="207" t="s">
        <v>2502</v>
      </c>
      <c r="G2992" s="352" t="n">
        <v>0.2484</v>
      </c>
      <c r="H2992" s="253" t="n">
        <f aca="false">VLOOKUP(B2992,'CMP-SIN-SD-10-2023'!A:D,4,0)</f>
        <v>23.14</v>
      </c>
      <c r="I2992" s="253" t="s">
        <v>2417</v>
      </c>
      <c r="J2992" s="220" t="n">
        <f aca="false">TRUNC((H2992*G2992),2)</f>
        <v>5.74</v>
      </c>
      <c r="M2992" s="220" t="n">
        <f aca="false">VLOOKUP(B2992,'CMP-SIN-SD-10-2023'!A:D,4,0)</f>
        <v>23.14</v>
      </c>
      <c r="N2992" s="220" t="n">
        <f aca="false">M2992=H2992</f>
        <v>1</v>
      </c>
      <c r="P2992" s="333" t="s">
        <v>2418</v>
      </c>
    </row>
    <row r="2993" customFormat="false" ht="15" hidden="false" customHeight="false" outlineLevel="0" collapsed="false">
      <c r="A2993" s="351" t="n">
        <f aca="false">IF(O2993&lt;&gt;0,O2993,A2992)</f>
        <v>96973</v>
      </c>
      <c r="B2993" s="205" t="n">
        <v>88264</v>
      </c>
      <c r="C2993" s="206" t="s">
        <v>3161</v>
      </c>
      <c r="D2993" s="206" t="s">
        <v>2582</v>
      </c>
      <c r="E2993" s="207" t="s">
        <v>2415</v>
      </c>
      <c r="F2993" s="207" t="s">
        <v>2502</v>
      </c>
      <c r="G2993" s="352" t="n">
        <v>0.2484</v>
      </c>
      <c r="H2993" s="253" t="n">
        <f aca="false">VLOOKUP(B2993,'CMP-SIN-SD-10-2023'!A:D,4,0)</f>
        <v>29.88</v>
      </c>
      <c r="I2993" s="253" t="s">
        <v>2417</v>
      </c>
      <c r="J2993" s="220" t="n">
        <f aca="false">TRUNC((H2993*G2993),2)</f>
        <v>7.42</v>
      </c>
      <c r="M2993" s="220" t="n">
        <f aca="false">VLOOKUP(B2993,'CMP-SIN-SD-10-2023'!A:D,4,0)</f>
        <v>29.88</v>
      </c>
      <c r="N2993" s="220" t="n">
        <f aca="false">M2993=H2993</f>
        <v>1</v>
      </c>
      <c r="P2993" s="333" t="s">
        <v>2418</v>
      </c>
    </row>
    <row r="2994" customFormat="false" ht="15" hidden="false" customHeight="false" outlineLevel="0" collapsed="false">
      <c r="A2994" s="351" t="n">
        <f aca="false">IF(O2994&lt;&gt;0,O2994,A2993)</f>
        <v>96973</v>
      </c>
      <c r="B2994" s="205" t="n">
        <v>863</v>
      </c>
      <c r="C2994" s="206" t="s">
        <v>3161</v>
      </c>
      <c r="D2994" s="206" t="s">
        <v>4049</v>
      </c>
      <c r="E2994" s="207" t="s">
        <v>2415</v>
      </c>
      <c r="F2994" s="207" t="s">
        <v>2440</v>
      </c>
      <c r="G2994" s="352" t="n">
        <v>1.05</v>
      </c>
      <c r="H2994" s="253" t="n">
        <f aca="false">VLOOKUP(B2994,'INS-SIN-SD-10-2023'!A:D,4,0)</f>
        <v>40</v>
      </c>
      <c r="I2994" s="253" t="s">
        <v>2417</v>
      </c>
      <c r="J2994" s="220" t="n">
        <f aca="false">TRUNC((H2994*G2994),2)</f>
        <v>42</v>
      </c>
      <c r="M2994" s="220" t="n">
        <f aca="false">VLOOKUP(B2994,'INS-SIN-SD-10-2023'!A:D,4,0)</f>
        <v>40</v>
      </c>
      <c r="N2994" s="220" t="n">
        <f aca="false">M2994=H2994</f>
        <v>1</v>
      </c>
      <c r="P2994" s="333" t="s">
        <v>2492</v>
      </c>
    </row>
    <row r="2995" customFormat="false" ht="30" hidden="false" customHeight="false" outlineLevel="0" collapsed="false">
      <c r="A2995" s="353" t="n">
        <v>96977</v>
      </c>
      <c r="B2995" s="354" t="s">
        <v>2411</v>
      </c>
      <c r="C2995" s="355" t="s">
        <v>2577</v>
      </c>
      <c r="D2995" s="355" t="s">
        <v>2719</v>
      </c>
      <c r="E2995" s="356" t="s">
        <v>2440</v>
      </c>
      <c r="F2995" s="356" t="s">
        <v>2415</v>
      </c>
      <c r="G2995" s="357" t="s">
        <v>2416</v>
      </c>
      <c r="H2995" s="358" t="s">
        <v>2417</v>
      </c>
      <c r="I2995" s="350" t="n">
        <f aca="false">SUMIF(A:A,A2995,J:J)</f>
        <v>61.56</v>
      </c>
      <c r="K2995" s="220" t="n">
        <f aca="false">VLOOKUP(A2995,'CMP-SIN-SD-10-2023'!A:D,4,0)</f>
        <v>61.56</v>
      </c>
      <c r="L2995" s="220" t="n">
        <f aca="false">K2995=I2995</f>
        <v>1</v>
      </c>
      <c r="P2995" s="333" t="s">
        <v>2418</v>
      </c>
    </row>
    <row r="2996" customFormat="false" ht="15" hidden="false" customHeight="false" outlineLevel="0" collapsed="false">
      <c r="A2996" s="351" t="n">
        <f aca="false">IF(O2996&lt;&gt;0,O2996,A2995)</f>
        <v>96977</v>
      </c>
      <c r="B2996" s="205" t="n">
        <v>88247</v>
      </c>
      <c r="C2996" s="206" t="s">
        <v>2719</v>
      </c>
      <c r="D2996" s="206" t="s">
        <v>2581</v>
      </c>
      <c r="E2996" s="207" t="s">
        <v>2415</v>
      </c>
      <c r="F2996" s="207" t="s">
        <v>2502</v>
      </c>
      <c r="G2996" s="352" t="n">
        <v>0.0331</v>
      </c>
      <c r="H2996" s="253" t="n">
        <f aca="false">VLOOKUP(B2996,'CMP-SIN-SD-10-2023'!A:D,4,0)</f>
        <v>23.14</v>
      </c>
      <c r="I2996" s="253" t="s">
        <v>2417</v>
      </c>
      <c r="J2996" s="220" t="n">
        <f aca="false">TRUNC((H2996*G2996),2)</f>
        <v>0.76</v>
      </c>
      <c r="M2996" s="220" t="n">
        <f aca="false">VLOOKUP(B2996,'CMP-SIN-SD-10-2023'!A:D,4,0)</f>
        <v>23.14</v>
      </c>
      <c r="N2996" s="220" t="n">
        <f aca="false">M2996=H2996</f>
        <v>1</v>
      </c>
      <c r="P2996" s="333" t="s">
        <v>2418</v>
      </c>
    </row>
    <row r="2997" customFormat="false" ht="15" hidden="false" customHeight="false" outlineLevel="0" collapsed="false">
      <c r="A2997" s="351" t="n">
        <f aca="false">IF(O2997&lt;&gt;0,O2997,A2996)</f>
        <v>96977</v>
      </c>
      <c r="B2997" s="205" t="n">
        <v>88264</v>
      </c>
      <c r="C2997" s="206" t="s">
        <v>2719</v>
      </c>
      <c r="D2997" s="206" t="s">
        <v>2582</v>
      </c>
      <c r="E2997" s="207" t="s">
        <v>2415</v>
      </c>
      <c r="F2997" s="207" t="s">
        <v>2502</v>
      </c>
      <c r="G2997" s="352" t="n">
        <v>0.0331</v>
      </c>
      <c r="H2997" s="253" t="n">
        <f aca="false">VLOOKUP(B2997,'CMP-SIN-SD-10-2023'!A:D,4,0)</f>
        <v>29.88</v>
      </c>
      <c r="I2997" s="253" t="s">
        <v>2417</v>
      </c>
      <c r="J2997" s="220" t="n">
        <f aca="false">TRUNC((H2997*G2997),2)</f>
        <v>0.98</v>
      </c>
      <c r="M2997" s="220" t="n">
        <f aca="false">VLOOKUP(B2997,'CMP-SIN-SD-10-2023'!A:D,4,0)</f>
        <v>29.88</v>
      </c>
      <c r="N2997" s="220" t="n">
        <f aca="false">M2997=H2997</f>
        <v>1</v>
      </c>
      <c r="P2997" s="333" t="s">
        <v>2418</v>
      </c>
    </row>
    <row r="2998" customFormat="false" ht="15" hidden="false" customHeight="false" outlineLevel="0" collapsed="false">
      <c r="A2998" s="351" t="n">
        <f aca="false">IF(O2998&lt;&gt;0,O2998,A2997)</f>
        <v>96977</v>
      </c>
      <c r="B2998" s="205" t="n">
        <v>867</v>
      </c>
      <c r="C2998" s="206" t="s">
        <v>2719</v>
      </c>
      <c r="D2998" s="206" t="s">
        <v>4066</v>
      </c>
      <c r="E2998" s="207" t="s">
        <v>2415</v>
      </c>
      <c r="F2998" s="207" t="s">
        <v>2440</v>
      </c>
      <c r="G2998" s="352" t="n">
        <v>1.05</v>
      </c>
      <c r="H2998" s="253" t="n">
        <f aca="false">VLOOKUP(B2998,'INS-SIN-SD-10-2023'!A:D,4,0)</f>
        <v>56.98</v>
      </c>
      <c r="I2998" s="253" t="s">
        <v>2417</v>
      </c>
      <c r="J2998" s="220" t="n">
        <f aca="false">TRUNC((H2998*G2998),2)</f>
        <v>59.82</v>
      </c>
      <c r="M2998" s="220" t="n">
        <f aca="false">VLOOKUP(B2998,'INS-SIN-SD-10-2023'!A:D,4,0)</f>
        <v>56.98</v>
      </c>
      <c r="N2998" s="220" t="n">
        <f aca="false">M2998=H2998</f>
        <v>1</v>
      </c>
      <c r="P2998" s="333" t="s">
        <v>2492</v>
      </c>
    </row>
    <row r="2999" customFormat="false" ht="30" hidden="false" customHeight="false" outlineLevel="0" collapsed="false">
      <c r="A2999" s="353" t="n">
        <v>92877</v>
      </c>
      <c r="B2999" s="354" t="s">
        <v>2411</v>
      </c>
      <c r="C2999" s="355" t="s">
        <v>4067</v>
      </c>
      <c r="D2999" s="355" t="s">
        <v>2629</v>
      </c>
      <c r="E2999" s="356" t="s">
        <v>2515</v>
      </c>
      <c r="F2999" s="356" t="s">
        <v>2415</v>
      </c>
      <c r="G2999" s="357" t="s">
        <v>2416</v>
      </c>
      <c r="H2999" s="358" t="s">
        <v>2417</v>
      </c>
      <c r="I2999" s="350" t="n">
        <f aca="false">SUMIF(A:A,A2999,J:J)</f>
        <v>11.51</v>
      </c>
      <c r="K2999" s="220" t="n">
        <f aca="false">VLOOKUP(A2999,'CMP-SIN-SD-10-2023'!A:D,4,0)</f>
        <v>11.51</v>
      </c>
      <c r="L2999" s="220" t="n">
        <f aca="false">K2999=I2999</f>
        <v>1</v>
      </c>
      <c r="P2999" s="333" t="s">
        <v>2418</v>
      </c>
    </row>
    <row r="3000" customFormat="false" ht="15" hidden="false" customHeight="false" outlineLevel="0" collapsed="false">
      <c r="A3000" s="351" t="n">
        <f aca="false">IF(O3000&lt;&gt;0,O3000,A2999)</f>
        <v>92877</v>
      </c>
      <c r="B3000" s="205" t="n">
        <v>88238</v>
      </c>
      <c r="C3000" s="206" t="s">
        <v>2629</v>
      </c>
      <c r="D3000" s="206" t="s">
        <v>2696</v>
      </c>
      <c r="E3000" s="207" t="s">
        <v>2415</v>
      </c>
      <c r="F3000" s="207" t="s">
        <v>2502</v>
      </c>
      <c r="G3000" s="352" t="n">
        <v>0.0018</v>
      </c>
      <c r="H3000" s="253" t="n">
        <f aca="false">VLOOKUP(B3000,'CMP-SIN-SD-10-2023'!A:D,4,0)</f>
        <v>22.75</v>
      </c>
      <c r="I3000" s="253" t="s">
        <v>2417</v>
      </c>
      <c r="J3000" s="220" t="n">
        <f aca="false">TRUNC((H3000*G3000),2)</f>
        <v>0.04</v>
      </c>
      <c r="M3000" s="220" t="n">
        <f aca="false">VLOOKUP(B3000,'CMP-SIN-SD-10-2023'!A:D,4,0)</f>
        <v>22.75</v>
      </c>
      <c r="N3000" s="220" t="n">
        <f aca="false">M3000=H3000</f>
        <v>1</v>
      </c>
      <c r="P3000" s="333" t="s">
        <v>2418</v>
      </c>
    </row>
    <row r="3001" customFormat="false" ht="15" hidden="false" customHeight="false" outlineLevel="0" collapsed="false">
      <c r="A3001" s="351" t="n">
        <f aca="false">IF(O3001&lt;&gt;0,O3001,A3000)</f>
        <v>92877</v>
      </c>
      <c r="B3001" s="205" t="n">
        <v>88245</v>
      </c>
      <c r="C3001" s="206" t="s">
        <v>2629</v>
      </c>
      <c r="D3001" s="206" t="s">
        <v>2697</v>
      </c>
      <c r="E3001" s="207" t="s">
        <v>2415</v>
      </c>
      <c r="F3001" s="207" t="s">
        <v>2502</v>
      </c>
      <c r="G3001" s="352" t="n">
        <v>0.0125</v>
      </c>
      <c r="H3001" s="253" t="n">
        <f aca="false">VLOOKUP(B3001,'CMP-SIN-SD-10-2023'!A:D,4,0)</f>
        <v>29.32</v>
      </c>
      <c r="I3001" s="253" t="s">
        <v>2417</v>
      </c>
      <c r="J3001" s="220" t="n">
        <f aca="false">TRUNC((H3001*G3001),2)</f>
        <v>0.36</v>
      </c>
      <c r="M3001" s="220" t="n">
        <f aca="false">VLOOKUP(B3001,'CMP-SIN-SD-10-2023'!A:D,4,0)</f>
        <v>29.32</v>
      </c>
      <c r="N3001" s="220" t="n">
        <f aca="false">M3001=H3001</f>
        <v>1</v>
      </c>
      <c r="P3001" s="333" t="s">
        <v>2418</v>
      </c>
    </row>
    <row r="3002" customFormat="false" ht="30" hidden="false" customHeight="false" outlineLevel="0" collapsed="false">
      <c r="A3002" s="351" t="n">
        <f aca="false">IF(O3002&lt;&gt;0,O3002,A3001)</f>
        <v>92877</v>
      </c>
      <c r="B3002" s="205" t="n">
        <v>43054</v>
      </c>
      <c r="C3002" s="206" t="s">
        <v>2629</v>
      </c>
      <c r="D3002" s="206" t="s">
        <v>4068</v>
      </c>
      <c r="E3002" s="207" t="s">
        <v>2415</v>
      </c>
      <c r="F3002" s="207" t="s">
        <v>2515</v>
      </c>
      <c r="G3002" s="352" t="n">
        <v>1.11</v>
      </c>
      <c r="H3002" s="253" t="n">
        <f aca="false">VLOOKUP(B3002,'INS-SIN-SD-10-2023'!A:D,4,0)</f>
        <v>10.01</v>
      </c>
      <c r="I3002" s="253" t="s">
        <v>2417</v>
      </c>
      <c r="J3002" s="220" t="n">
        <f aca="false">TRUNC((H3002*G3002),2)</f>
        <v>11.11</v>
      </c>
      <c r="M3002" s="220" t="n">
        <f aca="false">VLOOKUP(B3002,'INS-SIN-SD-10-2023'!A:D,4,0)</f>
        <v>10.01</v>
      </c>
      <c r="N3002" s="220" t="n">
        <f aca="false">M3002=H3002</f>
        <v>1</v>
      </c>
      <c r="P3002" s="333" t="s">
        <v>2492</v>
      </c>
    </row>
    <row r="3003" customFormat="false" ht="30" hidden="false" customHeight="false" outlineLevel="0" collapsed="false">
      <c r="A3003" s="353" t="s">
        <v>482</v>
      </c>
      <c r="B3003" s="354" t="s">
        <v>2411</v>
      </c>
      <c r="C3003" s="355" t="s">
        <v>4069</v>
      </c>
      <c r="D3003" s="355" t="s">
        <v>3580</v>
      </c>
      <c r="E3003" s="356" t="s">
        <v>2430</v>
      </c>
      <c r="F3003" s="356" t="s">
        <v>2415</v>
      </c>
      <c r="G3003" s="357" t="s">
        <v>2416</v>
      </c>
      <c r="H3003" s="358" t="s">
        <v>2417</v>
      </c>
      <c r="I3003" s="350" t="n">
        <f aca="false">SUMIF(A:A,A3003,J:J)</f>
        <v>645.43</v>
      </c>
      <c r="K3003" s="220" t="e">
        <f aca="false">VLOOKUP(A3003,'CMP-SIN-SD-10-2023'!A:D,4,0)</f>
        <v>#N/A</v>
      </c>
      <c r="L3003" s="220" t="e">
        <f aca="false">K3003=I3003</f>
        <v>#N/A</v>
      </c>
      <c r="P3003" s="333" t="s">
        <v>2418</v>
      </c>
    </row>
    <row r="3004" customFormat="false" ht="15" hidden="false" customHeight="false" outlineLevel="0" collapsed="false">
      <c r="A3004" s="351" t="str">
        <f aca="false">IF(O3004&lt;&gt;0,O3004,A3003)</f>
        <v>00758/ORSE</v>
      </c>
      <c r="B3004" s="205" t="n">
        <v>88264</v>
      </c>
      <c r="C3004" s="206" t="s">
        <v>2732</v>
      </c>
      <c r="D3004" s="206" t="s">
        <v>2582</v>
      </c>
      <c r="E3004" s="207" t="s">
        <v>2415</v>
      </c>
      <c r="F3004" s="207" t="s">
        <v>2502</v>
      </c>
      <c r="G3004" s="352" t="n">
        <v>2</v>
      </c>
      <c r="H3004" s="253" t="n">
        <f aca="false">VLOOKUP(B3004,'CMP-SIN-SD-10-2023'!A:D,4,0)</f>
        <v>29.88</v>
      </c>
      <c r="I3004" s="253" t="s">
        <v>2417</v>
      </c>
      <c r="J3004" s="220" t="n">
        <f aca="false">TRUNC((H3004*G3004),2)</f>
        <v>59.76</v>
      </c>
      <c r="M3004" s="220" t="n">
        <f aca="false">VLOOKUP(B3004,'CMP-SIN-SD-10-2023'!A:D,4,0)</f>
        <v>29.88</v>
      </c>
      <c r="N3004" s="220" t="n">
        <f aca="false">M3004=H3004</f>
        <v>1</v>
      </c>
      <c r="P3004" s="333" t="s">
        <v>2614</v>
      </c>
    </row>
    <row r="3005" customFormat="false" ht="15" hidden="false" customHeight="false" outlineLevel="0" collapsed="false">
      <c r="A3005" s="351" t="str">
        <f aca="false">IF(O3005&lt;&gt;0,O3005,A3004)</f>
        <v>00758/ORSE</v>
      </c>
      <c r="B3005" s="205" t="n">
        <v>88316</v>
      </c>
      <c r="C3005" s="206" t="s">
        <v>3580</v>
      </c>
      <c r="D3005" s="206" t="s">
        <v>2512</v>
      </c>
      <c r="E3005" s="207" t="s">
        <v>2415</v>
      </c>
      <c r="F3005" s="207" t="s">
        <v>2502</v>
      </c>
      <c r="G3005" s="352" t="n">
        <v>2</v>
      </c>
      <c r="H3005" s="253" t="n">
        <f aca="false">VLOOKUP(B3005,'CMP-SIN-SD-10-2023'!A:D,4,0)</f>
        <v>21.91</v>
      </c>
      <c r="I3005" s="253" t="s">
        <v>2417</v>
      </c>
      <c r="J3005" s="220" t="n">
        <f aca="false">TRUNC((H3005*G3005),2)</f>
        <v>43.82</v>
      </c>
      <c r="M3005" s="220" t="n">
        <f aca="false">VLOOKUP(B3005,'CMP-SIN-SD-10-2023'!A:D,4,0)</f>
        <v>21.91</v>
      </c>
      <c r="N3005" s="220" t="n">
        <f aca="false">M3005=H3005</f>
        <v>1</v>
      </c>
      <c r="P3005" s="333" t="s">
        <v>2614</v>
      </c>
    </row>
    <row r="3006" customFormat="false" ht="30" hidden="false" customHeight="false" outlineLevel="0" collapsed="false">
      <c r="A3006" s="351" t="str">
        <f aca="false">IF(O3006&lt;&gt;0,O3006,A3005)</f>
        <v>00758/ORSE</v>
      </c>
      <c r="B3006" s="205" t="s">
        <v>4070</v>
      </c>
      <c r="C3006" s="206" t="s">
        <v>3580</v>
      </c>
      <c r="D3006" s="206" t="s">
        <v>4071</v>
      </c>
      <c r="E3006" s="207" t="s">
        <v>2415</v>
      </c>
      <c r="F3006" s="207" t="s">
        <v>2430</v>
      </c>
      <c r="G3006" s="352" t="n">
        <v>1</v>
      </c>
      <c r="H3006" s="253" t="n">
        <v>541.8</v>
      </c>
      <c r="I3006" s="253" t="s">
        <v>2417</v>
      </c>
      <c r="J3006" s="220" t="n">
        <f aca="false">TRUNC((H3006*G3006),2)</f>
        <v>541.8</v>
      </c>
      <c r="M3006" s="220" t="e">
        <f aca="false">VLOOKUP(B3006,'INS-SIN-SD-10-2023'!A:D,4,0)</f>
        <v>#N/A</v>
      </c>
      <c r="N3006" s="220" t="e">
        <f aca="false">M3006=H3006</f>
        <v>#N/A</v>
      </c>
      <c r="P3006" s="333" t="s">
        <v>2614</v>
      </c>
    </row>
    <row r="3007" customFormat="false" ht="15" hidden="false" customHeight="false" outlineLevel="0" collapsed="false">
      <c r="A3007" s="351" t="str">
        <f aca="false">IF(O3007&lt;&gt;0,O3007,A3006)</f>
        <v>00758/ORSE</v>
      </c>
      <c r="B3007" s="205" t="s">
        <v>3136</v>
      </c>
      <c r="C3007" s="206" t="s">
        <v>3580</v>
      </c>
      <c r="D3007" s="206" t="s">
        <v>3137</v>
      </c>
      <c r="E3007" s="207" t="s">
        <v>2415</v>
      </c>
      <c r="F3007" s="207" t="s">
        <v>2430</v>
      </c>
      <c r="G3007" s="352" t="n">
        <v>0.0004</v>
      </c>
      <c r="H3007" s="253" t="n">
        <v>29.99</v>
      </c>
      <c r="I3007" s="253" t="s">
        <v>2417</v>
      </c>
      <c r="J3007" s="220" t="n">
        <f aca="false">TRUNC((H3007*G3007),2)</f>
        <v>0.01</v>
      </c>
      <c r="M3007" s="220" t="e">
        <f aca="false">VLOOKUP(B3007,'INS-SIN-SD-10-2023'!A:D,4,0)</f>
        <v>#N/A</v>
      </c>
      <c r="N3007" s="220" t="e">
        <f aca="false">M3007=H3007</f>
        <v>#N/A</v>
      </c>
      <c r="P3007" s="333" t="s">
        <v>2614</v>
      </c>
    </row>
    <row r="3008" customFormat="false" ht="15" hidden="false" customHeight="false" outlineLevel="0" collapsed="false">
      <c r="A3008" s="351" t="str">
        <f aca="false">IF(O3008&lt;&gt;0,O3008,A3007)</f>
        <v>00758/ORSE</v>
      </c>
      <c r="B3008" s="205" t="s">
        <v>3138</v>
      </c>
      <c r="C3008" s="206" t="s">
        <v>3580</v>
      </c>
      <c r="D3008" s="206" t="s">
        <v>3139</v>
      </c>
      <c r="E3008" s="207" t="s">
        <v>2415</v>
      </c>
      <c r="F3008" s="207" t="s">
        <v>2430</v>
      </c>
      <c r="G3008" s="352" t="n">
        <v>0.0004</v>
      </c>
      <c r="H3008" s="253" t="n">
        <v>117.1</v>
      </c>
      <c r="I3008" s="253" t="s">
        <v>2417</v>
      </c>
      <c r="J3008" s="220" t="n">
        <f aca="false">TRUNC((H3008*G3008),2)</f>
        <v>0.04</v>
      </c>
      <c r="M3008" s="220" t="e">
        <f aca="false">VLOOKUP(B3008,'INS-SIN-SD-10-2023'!A:D,4,0)</f>
        <v>#N/A</v>
      </c>
      <c r="N3008" s="220" t="e">
        <f aca="false">M3008=H3008</f>
        <v>#N/A</v>
      </c>
      <c r="P3008" s="333" t="s">
        <v>2614</v>
      </c>
    </row>
    <row r="3009" customFormat="false" ht="30" hidden="false" customHeight="false" outlineLevel="0" collapsed="false">
      <c r="A3009" s="353" t="n">
        <v>98302</v>
      </c>
      <c r="B3009" s="354" t="s">
        <v>2411</v>
      </c>
      <c r="C3009" s="355" t="s">
        <v>4072</v>
      </c>
      <c r="D3009" s="355" t="s">
        <v>2732</v>
      </c>
      <c r="E3009" s="356" t="s">
        <v>2430</v>
      </c>
      <c r="F3009" s="356" t="s">
        <v>2415</v>
      </c>
      <c r="G3009" s="357" t="s">
        <v>2416</v>
      </c>
      <c r="H3009" s="358" t="s">
        <v>2417</v>
      </c>
      <c r="I3009" s="350" t="n">
        <f aca="false">SUMIF(A:A,A3009,J:J)</f>
        <v>1048.43</v>
      </c>
      <c r="K3009" s="220" t="n">
        <f aca="false">VLOOKUP(A3009,'CMP-SIN-SD-10-2023'!A:D,4,0)</f>
        <v>1048.43</v>
      </c>
      <c r="L3009" s="220" t="n">
        <f aca="false">K3009=I3009</f>
        <v>1</v>
      </c>
      <c r="P3009" s="333" t="s">
        <v>2418</v>
      </c>
    </row>
    <row r="3010" customFormat="false" ht="15" hidden="false" customHeight="false" outlineLevel="0" collapsed="false">
      <c r="A3010" s="351" t="n">
        <f aca="false">IF(O3010&lt;&gt;0,O3010,A3009)</f>
        <v>98302</v>
      </c>
      <c r="B3010" s="205" t="n">
        <v>88247</v>
      </c>
      <c r="C3010" s="206" t="s">
        <v>2732</v>
      </c>
      <c r="D3010" s="206" t="s">
        <v>2581</v>
      </c>
      <c r="E3010" s="207" t="s">
        <v>2415</v>
      </c>
      <c r="F3010" s="207" t="s">
        <v>2502</v>
      </c>
      <c r="G3010" s="352" t="n">
        <v>6.2007</v>
      </c>
      <c r="H3010" s="253" t="n">
        <f aca="false">VLOOKUP(B3010,'CMP-SIN-SD-10-2023'!A:D,4,0)</f>
        <v>23.14</v>
      </c>
      <c r="I3010" s="253" t="s">
        <v>2417</v>
      </c>
      <c r="J3010" s="220" t="n">
        <f aca="false">TRUNC((H3010*G3010),2)</f>
        <v>143.48</v>
      </c>
      <c r="M3010" s="220" t="n">
        <f aca="false">VLOOKUP(B3010,'CMP-SIN-SD-10-2023'!A:D,4,0)</f>
        <v>23.14</v>
      </c>
      <c r="N3010" s="220" t="n">
        <f aca="false">M3010=H3010</f>
        <v>1</v>
      </c>
      <c r="P3010" s="333" t="s">
        <v>2418</v>
      </c>
    </row>
    <row r="3011" customFormat="false" ht="15" hidden="false" customHeight="false" outlineLevel="0" collapsed="false">
      <c r="A3011" s="351" t="n">
        <f aca="false">IF(O3011&lt;&gt;0,O3011,A3010)</f>
        <v>98302</v>
      </c>
      <c r="B3011" s="205" t="n">
        <v>88264</v>
      </c>
      <c r="C3011" s="206" t="s">
        <v>2732</v>
      </c>
      <c r="D3011" s="206" t="s">
        <v>2582</v>
      </c>
      <c r="E3011" s="207" t="s">
        <v>2415</v>
      </c>
      <c r="F3011" s="207" t="s">
        <v>2502</v>
      </c>
      <c r="G3011" s="352" t="n">
        <v>6.2007</v>
      </c>
      <c r="H3011" s="253" t="n">
        <f aca="false">VLOOKUP(B3011,'CMP-SIN-SD-10-2023'!A:D,4,0)</f>
        <v>29.88</v>
      </c>
      <c r="I3011" s="253" t="s">
        <v>2417</v>
      </c>
      <c r="J3011" s="220" t="n">
        <f aca="false">TRUNC((H3011*G3011),2)</f>
        <v>185.27</v>
      </c>
      <c r="M3011" s="220" t="n">
        <f aca="false">VLOOKUP(B3011,'CMP-SIN-SD-10-2023'!A:D,4,0)</f>
        <v>29.88</v>
      </c>
      <c r="N3011" s="220" t="n">
        <f aca="false">M3011=H3011</f>
        <v>1</v>
      </c>
      <c r="P3011" s="333" t="s">
        <v>2418</v>
      </c>
    </row>
    <row r="3012" customFormat="false" ht="30" hidden="false" customHeight="false" outlineLevel="0" collapsed="false">
      <c r="A3012" s="351" t="n">
        <f aca="false">IF(O3012&lt;&gt;0,O3012,A3011)</f>
        <v>98302</v>
      </c>
      <c r="B3012" s="205" t="n">
        <v>39596</v>
      </c>
      <c r="C3012" s="206" t="s">
        <v>2732</v>
      </c>
      <c r="D3012" s="206" t="s">
        <v>4073</v>
      </c>
      <c r="E3012" s="207" t="s">
        <v>2415</v>
      </c>
      <c r="F3012" s="207" t="s">
        <v>2430</v>
      </c>
      <c r="G3012" s="352" t="n">
        <v>1</v>
      </c>
      <c r="H3012" s="253" t="n">
        <f aca="false">VLOOKUP(B3012,'INS-SIN-SD-10-2023'!A:D,4,0)</f>
        <v>719.68</v>
      </c>
      <c r="I3012" s="253" t="s">
        <v>2417</v>
      </c>
      <c r="J3012" s="220" t="n">
        <f aca="false">TRUNC((H3012*G3012),2)</f>
        <v>719.68</v>
      </c>
      <c r="M3012" s="220" t="n">
        <f aca="false">VLOOKUP(B3012,'INS-SIN-SD-10-2023'!A:D,4,0)</f>
        <v>719.68</v>
      </c>
      <c r="N3012" s="220" t="n">
        <f aca="false">M3012=H3012</f>
        <v>1</v>
      </c>
      <c r="P3012" s="333" t="s">
        <v>2492</v>
      </c>
    </row>
    <row r="3013" customFormat="false" ht="15" hidden="false" customHeight="false" outlineLevel="0" collapsed="false">
      <c r="A3013" s="353" t="s">
        <v>497</v>
      </c>
      <c r="B3013" s="354" t="s">
        <v>2411</v>
      </c>
      <c r="C3013" s="355" t="s">
        <v>4074</v>
      </c>
      <c r="D3013" s="355" t="s">
        <v>3040</v>
      </c>
      <c r="E3013" s="356" t="s">
        <v>2430</v>
      </c>
      <c r="F3013" s="356" t="s">
        <v>2415</v>
      </c>
      <c r="G3013" s="357" t="s">
        <v>2416</v>
      </c>
      <c r="H3013" s="358" t="s">
        <v>2417</v>
      </c>
      <c r="I3013" s="350" t="n">
        <f aca="false">SUMIF(A:A,A3013,J:J)</f>
        <v>520</v>
      </c>
      <c r="K3013" s="220" t="e">
        <f aca="false">VLOOKUP(A3013,'CMP-SIN-SD-10-2023'!A:D,4,0)</f>
        <v>#N/A</v>
      </c>
      <c r="L3013" s="220" t="e">
        <f aca="false">K3013=I3013</f>
        <v>#N/A</v>
      </c>
      <c r="P3013" s="333" t="s">
        <v>2418</v>
      </c>
    </row>
    <row r="3014" customFormat="false" ht="15" hidden="false" customHeight="false" outlineLevel="0" collapsed="false">
      <c r="A3014" s="351" t="str">
        <f aca="false">IF(O3014&lt;&gt;0,O3014,A3013)</f>
        <v>07867/ORSE</v>
      </c>
      <c r="B3014" s="205" t="s">
        <v>4075</v>
      </c>
      <c r="C3014" s="206" t="s">
        <v>2629</v>
      </c>
      <c r="D3014" s="206" t="s">
        <v>4076</v>
      </c>
      <c r="E3014" s="207" t="s">
        <v>2415</v>
      </c>
      <c r="F3014" s="207" t="s">
        <v>2430</v>
      </c>
      <c r="G3014" s="352" t="n">
        <v>1</v>
      </c>
      <c r="H3014" s="253" t="n">
        <v>520</v>
      </c>
      <c r="I3014" s="253" t="s">
        <v>2417</v>
      </c>
      <c r="J3014" s="220" t="n">
        <f aca="false">TRUNC((H3014*G3014),2)</f>
        <v>520</v>
      </c>
      <c r="M3014" s="220" t="e">
        <f aca="false">VLOOKUP(B3014,'INS-SIN-SD-10-2023'!A:D,4,0)</f>
        <v>#N/A</v>
      </c>
      <c r="N3014" s="220" t="e">
        <f aca="false">M3014=H3014</f>
        <v>#N/A</v>
      </c>
      <c r="P3014" s="333" t="s">
        <v>2614</v>
      </c>
    </row>
    <row r="3015" customFormat="false" ht="15" hidden="false" customHeight="false" outlineLevel="0" collapsed="false">
      <c r="A3015" s="353" t="s">
        <v>695</v>
      </c>
      <c r="B3015" s="354" t="s">
        <v>2411</v>
      </c>
      <c r="C3015" s="355" t="s">
        <v>4077</v>
      </c>
      <c r="D3015" s="355" t="s">
        <v>4078</v>
      </c>
      <c r="E3015" s="356" t="s">
        <v>2430</v>
      </c>
      <c r="F3015" s="356" t="s">
        <v>2415</v>
      </c>
      <c r="G3015" s="357" t="s">
        <v>2416</v>
      </c>
      <c r="H3015" s="358" t="s">
        <v>2417</v>
      </c>
      <c r="I3015" s="350" t="n">
        <f aca="false">SUMIF(A:A,A3015,J:J)</f>
        <v>25.35</v>
      </c>
      <c r="K3015" s="220" t="e">
        <f aca="false">VLOOKUP(A3015,'CMP-SIN-SD-10-2023'!A:D,4,0)</f>
        <v>#N/A</v>
      </c>
      <c r="L3015" s="220" t="e">
        <f aca="false">K3015=I3015</f>
        <v>#N/A</v>
      </c>
      <c r="P3015" s="333" t="s">
        <v>2418</v>
      </c>
    </row>
    <row r="3016" customFormat="false" ht="15" hidden="false" customHeight="false" outlineLevel="0" collapsed="false">
      <c r="A3016" s="351" t="str">
        <f aca="false">IF(O3016&lt;&gt;0,O3016,A3015)</f>
        <v>071796/AGETOP</v>
      </c>
      <c r="B3016" s="205" t="n">
        <v>88247</v>
      </c>
      <c r="C3016" s="206" t="s">
        <v>4078</v>
      </c>
      <c r="D3016" s="206" t="s">
        <v>2581</v>
      </c>
      <c r="E3016" s="207" t="s">
        <v>2415</v>
      </c>
      <c r="F3016" s="207" t="s">
        <v>2502</v>
      </c>
      <c r="G3016" s="352" t="n">
        <v>0.15</v>
      </c>
      <c r="H3016" s="253" t="n">
        <f aca="false">VLOOKUP(B3016,'CMP-SIN-SD-10-2023'!A:D,4,0)</f>
        <v>23.14</v>
      </c>
      <c r="I3016" s="253" t="s">
        <v>2417</v>
      </c>
      <c r="J3016" s="220" t="n">
        <f aca="false">TRUNC((H3016*G3016),2)</f>
        <v>3.47</v>
      </c>
      <c r="M3016" s="220" t="n">
        <f aca="false">VLOOKUP(B3016,'CMP-SIN-SD-10-2023'!A:D,4,0)</f>
        <v>23.14</v>
      </c>
      <c r="N3016" s="220" t="n">
        <f aca="false">M3016=H3016</f>
        <v>1</v>
      </c>
      <c r="P3016" s="333" t="s">
        <v>2418</v>
      </c>
    </row>
    <row r="3017" customFormat="false" ht="15" hidden="false" customHeight="false" outlineLevel="0" collapsed="false">
      <c r="A3017" s="351" t="str">
        <f aca="false">IF(O3017&lt;&gt;0,O3017,A3016)</f>
        <v>071796/AGETOP</v>
      </c>
      <c r="B3017" s="205" t="n">
        <v>88264</v>
      </c>
      <c r="C3017" s="206" t="s">
        <v>4078</v>
      </c>
      <c r="D3017" s="206" t="s">
        <v>2582</v>
      </c>
      <c r="E3017" s="207" t="s">
        <v>2415</v>
      </c>
      <c r="F3017" s="207" t="s">
        <v>2502</v>
      </c>
      <c r="G3017" s="352" t="n">
        <v>0.15</v>
      </c>
      <c r="H3017" s="253" t="n">
        <f aca="false">VLOOKUP(B3017,'CMP-SIN-SD-10-2023'!A:D,4,0)</f>
        <v>29.88</v>
      </c>
      <c r="I3017" s="253" t="s">
        <v>2417</v>
      </c>
      <c r="J3017" s="220" t="n">
        <f aca="false">TRUNC((H3017*G3017),2)</f>
        <v>4.48</v>
      </c>
      <c r="M3017" s="220" t="n">
        <f aca="false">VLOOKUP(B3017,'CMP-SIN-SD-10-2023'!A:D,4,0)</f>
        <v>29.88</v>
      </c>
      <c r="N3017" s="220" t="n">
        <f aca="false">M3017=H3017</f>
        <v>1</v>
      </c>
      <c r="P3017" s="333" t="s">
        <v>2418</v>
      </c>
    </row>
    <row r="3018" customFormat="false" ht="15" hidden="false" customHeight="false" outlineLevel="0" collapsed="false">
      <c r="A3018" s="351" t="str">
        <f aca="false">IF(O3018&lt;&gt;0,O3018,A3017)</f>
        <v>071796/AGETOP</v>
      </c>
      <c r="B3018" s="205" t="n">
        <v>3909</v>
      </c>
      <c r="C3018" s="206" t="s">
        <v>4078</v>
      </c>
      <c r="D3018" s="206" t="s">
        <v>4077</v>
      </c>
      <c r="E3018" s="207" t="s">
        <v>2415</v>
      </c>
      <c r="F3018" s="207" t="s">
        <v>2625</v>
      </c>
      <c r="G3018" s="352" t="n">
        <v>1</v>
      </c>
      <c r="H3018" s="253" t="n">
        <v>17.4</v>
      </c>
      <c r="I3018" s="253" t="s">
        <v>2417</v>
      </c>
      <c r="J3018" s="220" t="n">
        <f aca="false">TRUNC((H3018*G3018),2)</f>
        <v>17.4</v>
      </c>
      <c r="M3018" s="220" t="e">
        <f aca="false">VLOOKUP(B3018,'CMP-SIN-SD-10-2023'!A:D,4,0)</f>
        <v>#N/A</v>
      </c>
      <c r="N3018" s="220" t="e">
        <f aca="false">M3018=H3018</f>
        <v>#N/A</v>
      </c>
      <c r="P3018" s="333" t="s">
        <v>2626</v>
      </c>
    </row>
    <row r="3019" customFormat="false" ht="30" hidden="false" customHeight="false" outlineLevel="0" collapsed="false">
      <c r="A3019" s="353" t="s">
        <v>287</v>
      </c>
      <c r="B3019" s="354" t="s">
        <v>2411</v>
      </c>
      <c r="C3019" s="355" t="s">
        <v>4079</v>
      </c>
      <c r="D3019" s="355" t="s">
        <v>2793</v>
      </c>
      <c r="E3019" s="356" t="s">
        <v>2430</v>
      </c>
      <c r="F3019" s="356" t="s">
        <v>2415</v>
      </c>
      <c r="G3019" s="357" t="s">
        <v>2416</v>
      </c>
      <c r="H3019" s="358" t="s">
        <v>2417</v>
      </c>
      <c r="I3019" s="350" t="n">
        <f aca="false">SUMIF(A:A,A3019,J:J)</f>
        <v>4279.82</v>
      </c>
      <c r="K3019" s="220" t="e">
        <f aca="false">VLOOKUP(A3019,'CMP-SIN-SD-10-2023'!A:D,4,0)</f>
        <v>#N/A</v>
      </c>
      <c r="L3019" s="220" t="e">
        <f aca="false">K3019=I3019</f>
        <v>#N/A</v>
      </c>
      <c r="P3019" s="333" t="s">
        <v>2418</v>
      </c>
    </row>
    <row r="3020" customFormat="false" ht="30" hidden="false" customHeight="false" outlineLevel="0" collapsed="false">
      <c r="A3020" s="351" t="str">
        <f aca="false">IF(O3020&lt;&gt;0,O3020,A3019)</f>
        <v>08507/ORSE</v>
      </c>
      <c r="B3020" s="205" t="s">
        <v>4080</v>
      </c>
      <c r="C3020" s="206" t="s">
        <v>2793</v>
      </c>
      <c r="D3020" s="206" t="s">
        <v>4081</v>
      </c>
      <c r="E3020" s="207" t="s">
        <v>2415</v>
      </c>
      <c r="F3020" s="207" t="s">
        <v>2430</v>
      </c>
      <c r="G3020" s="352" t="n">
        <v>1</v>
      </c>
      <c r="H3020" s="253" t="n">
        <v>4279.82</v>
      </c>
      <c r="I3020" s="253" t="s">
        <v>2417</v>
      </c>
      <c r="J3020" s="220" t="n">
        <f aca="false">TRUNC((H3020*G3020),2)</f>
        <v>4279.82</v>
      </c>
      <c r="M3020" s="220" t="e">
        <f aca="false">VLOOKUP(B3020,'INS-SIN-SD-10-2023'!A:D,4,0)</f>
        <v>#N/A</v>
      </c>
      <c r="N3020" s="220" t="e">
        <f aca="false">M3020=H3020</f>
        <v>#N/A</v>
      </c>
      <c r="P3020" s="333" t="s">
        <v>2614</v>
      </c>
    </row>
    <row r="3021" customFormat="false" ht="30" hidden="false" customHeight="false" outlineLevel="0" collapsed="false">
      <c r="A3021" s="353" t="n">
        <v>98297</v>
      </c>
      <c r="B3021" s="354" t="s">
        <v>2411</v>
      </c>
      <c r="C3021" s="355" t="s">
        <v>4082</v>
      </c>
      <c r="D3021" s="355" t="s">
        <v>2594</v>
      </c>
      <c r="E3021" s="356" t="s">
        <v>2440</v>
      </c>
      <c r="F3021" s="356" t="s">
        <v>2415</v>
      </c>
      <c r="G3021" s="357" t="s">
        <v>2416</v>
      </c>
      <c r="H3021" s="358" t="s">
        <v>2417</v>
      </c>
      <c r="I3021" s="350" t="n">
        <f aca="false">SUMIF(A:A,A3021,J:J)</f>
        <v>7.56</v>
      </c>
      <c r="K3021" s="220" t="n">
        <f aca="false">VLOOKUP(A3021,'CMP-SIN-SD-10-2023'!A:D,4,0)</f>
        <v>7.56</v>
      </c>
      <c r="L3021" s="220" t="n">
        <f aca="false">K3021=I3021</f>
        <v>1</v>
      </c>
      <c r="P3021" s="333" t="s">
        <v>2418</v>
      </c>
    </row>
    <row r="3022" customFormat="false" ht="15" hidden="false" customHeight="false" outlineLevel="0" collapsed="false">
      <c r="A3022" s="351" t="n">
        <f aca="false">IF(O3022&lt;&gt;0,O3022,A3021)</f>
        <v>98297</v>
      </c>
      <c r="B3022" s="205" t="n">
        <v>88247</v>
      </c>
      <c r="C3022" s="206" t="s">
        <v>2594</v>
      </c>
      <c r="D3022" s="206" t="s">
        <v>2581</v>
      </c>
      <c r="E3022" s="207" t="s">
        <v>2415</v>
      </c>
      <c r="F3022" s="207" t="s">
        <v>2502</v>
      </c>
      <c r="G3022" s="352" t="n">
        <v>0.0045</v>
      </c>
      <c r="H3022" s="253" t="n">
        <f aca="false">VLOOKUP(B3022,'CMP-SIN-SD-10-2023'!A:D,4,0)</f>
        <v>23.14</v>
      </c>
      <c r="I3022" s="253" t="s">
        <v>2417</v>
      </c>
      <c r="J3022" s="220" t="n">
        <f aca="false">TRUNC((H3022*G3022),2)</f>
        <v>0.1</v>
      </c>
      <c r="M3022" s="220" t="n">
        <f aca="false">VLOOKUP(B3022,'CMP-SIN-SD-10-2023'!A:D,4,0)</f>
        <v>23.14</v>
      </c>
      <c r="N3022" s="220" t="n">
        <f aca="false">M3022=H3022</f>
        <v>1</v>
      </c>
      <c r="P3022" s="333" t="s">
        <v>2418</v>
      </c>
    </row>
    <row r="3023" customFormat="false" ht="15" hidden="false" customHeight="false" outlineLevel="0" collapsed="false">
      <c r="A3023" s="351" t="n">
        <f aca="false">IF(O3023&lt;&gt;0,O3023,A3022)</f>
        <v>98297</v>
      </c>
      <c r="B3023" s="205" t="n">
        <v>88264</v>
      </c>
      <c r="C3023" s="206" t="s">
        <v>2594</v>
      </c>
      <c r="D3023" s="206" t="s">
        <v>2582</v>
      </c>
      <c r="E3023" s="207" t="s">
        <v>2415</v>
      </c>
      <c r="F3023" s="207" t="s">
        <v>2502</v>
      </c>
      <c r="G3023" s="352" t="n">
        <v>0.0045</v>
      </c>
      <c r="H3023" s="253" t="n">
        <f aca="false">VLOOKUP(B3023,'CMP-SIN-SD-10-2023'!A:D,4,0)</f>
        <v>29.88</v>
      </c>
      <c r="I3023" s="253" t="s">
        <v>2417</v>
      </c>
      <c r="J3023" s="220" t="n">
        <f aca="false">TRUNC((H3023*G3023),2)</f>
        <v>0.13</v>
      </c>
      <c r="M3023" s="220" t="n">
        <f aca="false">VLOOKUP(B3023,'CMP-SIN-SD-10-2023'!A:D,4,0)</f>
        <v>29.88</v>
      </c>
      <c r="N3023" s="220" t="n">
        <f aca="false">M3023=H3023</f>
        <v>1</v>
      </c>
      <c r="P3023" s="333" t="s">
        <v>2418</v>
      </c>
    </row>
    <row r="3024" customFormat="false" ht="15" hidden="false" customHeight="false" outlineLevel="0" collapsed="false">
      <c r="A3024" s="351" t="n">
        <f aca="false">IF(O3024&lt;&gt;0,O3024,A3023)</f>
        <v>98297</v>
      </c>
      <c r="B3024" s="205" t="n">
        <v>39599</v>
      </c>
      <c r="C3024" s="206" t="s">
        <v>2594</v>
      </c>
      <c r="D3024" s="206" t="s">
        <v>4083</v>
      </c>
      <c r="E3024" s="207" t="s">
        <v>2415</v>
      </c>
      <c r="F3024" s="207" t="s">
        <v>2440</v>
      </c>
      <c r="G3024" s="352" t="n">
        <v>1.05</v>
      </c>
      <c r="H3024" s="253" t="n">
        <f aca="false">VLOOKUP(B3024,'INS-SIN-SD-10-2023'!A:D,4,0)</f>
        <v>6.99</v>
      </c>
      <c r="I3024" s="253" t="s">
        <v>2417</v>
      </c>
      <c r="J3024" s="220" t="n">
        <f aca="false">TRUNC((H3024*G3024),2)</f>
        <v>7.33</v>
      </c>
      <c r="M3024" s="220" t="n">
        <f aca="false">VLOOKUP(B3024,'INS-SIN-SD-10-2023'!A:D,4,0)</f>
        <v>6.99</v>
      </c>
      <c r="N3024" s="220" t="n">
        <f aca="false">M3024=H3024</f>
        <v>1</v>
      </c>
      <c r="P3024" s="333" t="s">
        <v>2492</v>
      </c>
    </row>
    <row r="3025" customFormat="false" ht="45" hidden="false" customHeight="false" outlineLevel="0" collapsed="false">
      <c r="A3025" s="353" t="n">
        <v>98281</v>
      </c>
      <c r="B3025" s="354" t="s">
        <v>2411</v>
      </c>
      <c r="C3025" s="355" t="s">
        <v>4084</v>
      </c>
      <c r="D3025" s="355" t="s">
        <v>2920</v>
      </c>
      <c r="E3025" s="356" t="s">
        <v>2440</v>
      </c>
      <c r="F3025" s="356" t="s">
        <v>2415</v>
      </c>
      <c r="G3025" s="357" t="s">
        <v>2416</v>
      </c>
      <c r="H3025" s="358" t="s">
        <v>2417</v>
      </c>
      <c r="I3025" s="350" t="n">
        <f aca="false">SUMIF(A:A,A3025,J:J)</f>
        <v>8.76</v>
      </c>
      <c r="K3025" s="220" t="n">
        <f aca="false">VLOOKUP(A3025,'CMP-SIN-SD-10-2023'!A:D,4,0)</f>
        <v>8.76</v>
      </c>
      <c r="L3025" s="220" t="n">
        <f aca="false">K3025=I3025</f>
        <v>1</v>
      </c>
      <c r="P3025" s="333" t="s">
        <v>2418</v>
      </c>
    </row>
    <row r="3026" customFormat="false" ht="15" hidden="false" customHeight="false" outlineLevel="0" collapsed="false">
      <c r="A3026" s="351" t="n">
        <f aca="false">IF(O3026&lt;&gt;0,O3026,A3025)</f>
        <v>98281</v>
      </c>
      <c r="B3026" s="205" t="n">
        <v>88247</v>
      </c>
      <c r="C3026" s="206" t="s">
        <v>2920</v>
      </c>
      <c r="D3026" s="206" t="s">
        <v>2581</v>
      </c>
      <c r="E3026" s="207" t="s">
        <v>2415</v>
      </c>
      <c r="F3026" s="207" t="s">
        <v>2502</v>
      </c>
      <c r="G3026" s="352" t="n">
        <v>0.1416</v>
      </c>
      <c r="H3026" s="253" t="n">
        <f aca="false">VLOOKUP(B3026,'CMP-SIN-SD-10-2023'!A:D,4,0)</f>
        <v>23.14</v>
      </c>
      <c r="I3026" s="253" t="s">
        <v>2417</v>
      </c>
      <c r="J3026" s="220" t="n">
        <f aca="false">TRUNC((H3026*G3026),2)</f>
        <v>3.27</v>
      </c>
      <c r="M3026" s="220" t="n">
        <f aca="false">VLOOKUP(B3026,'CMP-SIN-SD-10-2023'!A:D,4,0)</f>
        <v>23.14</v>
      </c>
      <c r="N3026" s="220" t="n">
        <f aca="false">M3026=H3026</f>
        <v>1</v>
      </c>
      <c r="P3026" s="333" t="s">
        <v>2418</v>
      </c>
    </row>
    <row r="3027" customFormat="false" ht="15" hidden="false" customHeight="false" outlineLevel="0" collapsed="false">
      <c r="A3027" s="351" t="n">
        <f aca="false">IF(O3027&lt;&gt;0,O3027,A3026)</f>
        <v>98281</v>
      </c>
      <c r="B3027" s="205" t="n">
        <v>88264</v>
      </c>
      <c r="C3027" s="206" t="s">
        <v>2920</v>
      </c>
      <c r="D3027" s="206" t="s">
        <v>2582</v>
      </c>
      <c r="E3027" s="207" t="s">
        <v>2415</v>
      </c>
      <c r="F3027" s="207" t="s">
        <v>2502</v>
      </c>
      <c r="G3027" s="352" t="n">
        <v>0.1416</v>
      </c>
      <c r="H3027" s="253" t="n">
        <f aca="false">VLOOKUP(B3027,'CMP-SIN-SD-10-2023'!A:D,4,0)</f>
        <v>29.88</v>
      </c>
      <c r="I3027" s="253" t="s">
        <v>2417</v>
      </c>
      <c r="J3027" s="220" t="n">
        <f aca="false">TRUNC((H3027*G3027),2)</f>
        <v>4.23</v>
      </c>
      <c r="M3027" s="220" t="n">
        <f aca="false">VLOOKUP(B3027,'CMP-SIN-SD-10-2023'!A:D,4,0)</f>
        <v>29.88</v>
      </c>
      <c r="N3027" s="220" t="n">
        <f aca="false">M3027=H3027</f>
        <v>1</v>
      </c>
      <c r="P3027" s="333" t="s">
        <v>2418</v>
      </c>
    </row>
    <row r="3028" customFormat="false" ht="30" hidden="false" customHeight="false" outlineLevel="0" collapsed="false">
      <c r="A3028" s="351" t="n">
        <f aca="false">IF(O3028&lt;&gt;0,O3028,A3027)</f>
        <v>98281</v>
      </c>
      <c r="B3028" s="205" t="n">
        <v>11902</v>
      </c>
      <c r="C3028" s="206" t="s">
        <v>2920</v>
      </c>
      <c r="D3028" s="206" t="s">
        <v>4085</v>
      </c>
      <c r="E3028" s="207" t="s">
        <v>2415</v>
      </c>
      <c r="F3028" s="207" t="s">
        <v>2440</v>
      </c>
      <c r="G3028" s="352" t="n">
        <v>1.05</v>
      </c>
      <c r="H3028" s="253" t="n">
        <f aca="false">VLOOKUP(B3028,'INS-SIN-SD-10-2023'!A:D,4,0)</f>
        <v>1.2</v>
      </c>
      <c r="I3028" s="253" t="s">
        <v>2417</v>
      </c>
      <c r="J3028" s="220" t="n">
        <f aca="false">TRUNC((H3028*G3028),2)</f>
        <v>1.26</v>
      </c>
      <c r="M3028" s="220" t="n">
        <f aca="false">VLOOKUP(B3028,'INS-SIN-SD-10-2023'!A:D,4,0)</f>
        <v>1.2</v>
      </c>
      <c r="N3028" s="220" t="n">
        <f aca="false">M3028=H3028</f>
        <v>1</v>
      </c>
      <c r="P3028" s="333" t="s">
        <v>2492</v>
      </c>
    </row>
    <row r="3029" customFormat="false" ht="30" hidden="false" customHeight="false" outlineLevel="0" collapsed="false">
      <c r="A3029" s="353" t="n">
        <v>98400</v>
      </c>
      <c r="B3029" s="354" t="s">
        <v>2411</v>
      </c>
      <c r="C3029" s="355" t="s">
        <v>4086</v>
      </c>
      <c r="D3029" s="355" t="s">
        <v>3069</v>
      </c>
      <c r="E3029" s="356" t="s">
        <v>2440</v>
      </c>
      <c r="F3029" s="356" t="s">
        <v>2415</v>
      </c>
      <c r="G3029" s="357" t="s">
        <v>2416</v>
      </c>
      <c r="H3029" s="358" t="s">
        <v>2417</v>
      </c>
      <c r="I3029" s="350" t="n">
        <f aca="false">SUMIF(A:A,A3029,J:J)</f>
        <v>12.75</v>
      </c>
      <c r="K3029" s="220" t="n">
        <f aca="false">VLOOKUP(A3029,'CMP-SIN-SD-10-2023'!A:D,4,0)</f>
        <v>12.75</v>
      </c>
      <c r="L3029" s="220" t="n">
        <f aca="false">K3029=I3029</f>
        <v>1</v>
      </c>
      <c r="P3029" s="333" t="s">
        <v>2418</v>
      </c>
    </row>
    <row r="3030" customFormat="false" ht="15" hidden="false" customHeight="false" outlineLevel="0" collapsed="false">
      <c r="A3030" s="351" t="n">
        <f aca="false">IF(O3030&lt;&gt;0,O3030,A3029)</f>
        <v>98400</v>
      </c>
      <c r="B3030" s="205" t="n">
        <v>88247</v>
      </c>
      <c r="C3030" s="206" t="s">
        <v>3069</v>
      </c>
      <c r="D3030" s="206" t="s">
        <v>2581</v>
      </c>
      <c r="E3030" s="207" t="s">
        <v>2415</v>
      </c>
      <c r="F3030" s="207" t="s">
        <v>2502</v>
      </c>
      <c r="G3030" s="352" t="n">
        <v>0.0919</v>
      </c>
      <c r="H3030" s="253" t="n">
        <f aca="false">VLOOKUP(B3030,'CMP-SIN-SD-10-2023'!A:D,4,0)</f>
        <v>23.14</v>
      </c>
      <c r="I3030" s="253" t="s">
        <v>2417</v>
      </c>
      <c r="J3030" s="220" t="n">
        <f aca="false">TRUNC((H3030*G3030),2)</f>
        <v>2.12</v>
      </c>
      <c r="M3030" s="220" t="n">
        <f aca="false">VLOOKUP(B3030,'CMP-SIN-SD-10-2023'!A:D,4,0)</f>
        <v>23.14</v>
      </c>
      <c r="N3030" s="220" t="n">
        <f aca="false">M3030=H3030</f>
        <v>1</v>
      </c>
      <c r="P3030" s="333" t="s">
        <v>2418</v>
      </c>
    </row>
    <row r="3031" customFormat="false" ht="15" hidden="false" customHeight="false" outlineLevel="0" collapsed="false">
      <c r="A3031" s="351" t="n">
        <f aca="false">IF(O3031&lt;&gt;0,O3031,A3030)</f>
        <v>98400</v>
      </c>
      <c r="B3031" s="205" t="n">
        <v>88264</v>
      </c>
      <c r="C3031" s="206" t="s">
        <v>3069</v>
      </c>
      <c r="D3031" s="206" t="s">
        <v>2582</v>
      </c>
      <c r="E3031" s="207" t="s">
        <v>2415</v>
      </c>
      <c r="F3031" s="207" t="s">
        <v>2502</v>
      </c>
      <c r="G3031" s="352" t="n">
        <v>0.0919</v>
      </c>
      <c r="H3031" s="253" t="n">
        <f aca="false">VLOOKUP(B3031,'CMP-SIN-SD-10-2023'!A:D,4,0)</f>
        <v>29.88</v>
      </c>
      <c r="I3031" s="253" t="s">
        <v>2417</v>
      </c>
      <c r="J3031" s="220" t="n">
        <f aca="false">TRUNC((H3031*G3031),2)</f>
        <v>2.74</v>
      </c>
      <c r="M3031" s="220" t="n">
        <f aca="false">VLOOKUP(B3031,'CMP-SIN-SD-10-2023'!A:D,4,0)</f>
        <v>29.88</v>
      </c>
      <c r="N3031" s="220" t="n">
        <f aca="false">M3031=H3031</f>
        <v>1</v>
      </c>
      <c r="P3031" s="333" t="s">
        <v>2418</v>
      </c>
    </row>
    <row r="3032" customFormat="false" ht="15" hidden="false" customHeight="false" outlineLevel="0" collapsed="false">
      <c r="A3032" s="351" t="n">
        <f aca="false">IF(O3032&lt;&gt;0,O3032,A3031)</f>
        <v>98400</v>
      </c>
      <c r="B3032" s="205" t="n">
        <v>11916</v>
      </c>
      <c r="C3032" s="206" t="s">
        <v>3069</v>
      </c>
      <c r="D3032" s="206" t="s">
        <v>4087</v>
      </c>
      <c r="E3032" s="207" t="s">
        <v>2415</v>
      </c>
      <c r="F3032" s="207" t="s">
        <v>2440</v>
      </c>
      <c r="G3032" s="352" t="n">
        <v>1.05</v>
      </c>
      <c r="H3032" s="253" t="n">
        <f aca="false">VLOOKUP(B3032,'INS-SIN-SD-10-2023'!A:D,4,0)</f>
        <v>7.52</v>
      </c>
      <c r="I3032" s="253" t="s">
        <v>2417</v>
      </c>
      <c r="J3032" s="220" t="n">
        <f aca="false">TRUNC((H3032*G3032),2)</f>
        <v>7.89</v>
      </c>
      <c r="M3032" s="220" t="n">
        <f aca="false">VLOOKUP(B3032,'INS-SIN-SD-10-2023'!A:D,4,0)</f>
        <v>7.52</v>
      </c>
      <c r="N3032" s="220" t="n">
        <f aca="false">M3032=H3032</f>
        <v>1</v>
      </c>
      <c r="P3032" s="333" t="s">
        <v>2492</v>
      </c>
    </row>
    <row r="3033" customFormat="false" ht="45" hidden="false" customHeight="false" outlineLevel="0" collapsed="false">
      <c r="A3033" s="353" t="n">
        <v>98262</v>
      </c>
      <c r="B3033" s="354" t="s">
        <v>2411</v>
      </c>
      <c r="C3033" s="355" t="s">
        <v>4088</v>
      </c>
      <c r="D3033" s="355" t="s">
        <v>2954</v>
      </c>
      <c r="E3033" s="356" t="s">
        <v>2440</v>
      </c>
      <c r="F3033" s="356" t="s">
        <v>2415</v>
      </c>
      <c r="G3033" s="357" t="s">
        <v>2416</v>
      </c>
      <c r="H3033" s="358" t="s">
        <v>2417</v>
      </c>
      <c r="I3033" s="350" t="n">
        <f aca="false">SUMIF(A:A,A3033,J:J)</f>
        <v>4.65</v>
      </c>
      <c r="K3033" s="220" t="n">
        <f aca="false">VLOOKUP(A3033,'CMP-SIN-SD-10-2023'!A:D,4,0)</f>
        <v>4.65</v>
      </c>
      <c r="L3033" s="220" t="n">
        <f aca="false">K3033=I3033</f>
        <v>1</v>
      </c>
      <c r="P3033" s="333" t="s">
        <v>2418</v>
      </c>
    </row>
    <row r="3034" customFormat="false" ht="15" hidden="false" customHeight="false" outlineLevel="0" collapsed="false">
      <c r="A3034" s="351" t="n">
        <f aca="false">IF(O3034&lt;&gt;0,O3034,A3033)</f>
        <v>98262</v>
      </c>
      <c r="B3034" s="205" t="n">
        <v>88247</v>
      </c>
      <c r="C3034" s="206" t="s">
        <v>2954</v>
      </c>
      <c r="D3034" s="206" t="s">
        <v>2581</v>
      </c>
      <c r="E3034" s="207" t="s">
        <v>2415</v>
      </c>
      <c r="F3034" s="207" t="s">
        <v>2502</v>
      </c>
      <c r="G3034" s="352" t="n">
        <v>0.0641</v>
      </c>
      <c r="H3034" s="253" t="n">
        <f aca="false">VLOOKUP(B3034,'CMP-SIN-SD-10-2023'!A:D,4,0)</f>
        <v>23.14</v>
      </c>
      <c r="I3034" s="253" t="s">
        <v>2417</v>
      </c>
      <c r="J3034" s="220" t="n">
        <f aca="false">TRUNC((H3034*G3034),2)</f>
        <v>1.48</v>
      </c>
      <c r="M3034" s="220" t="n">
        <f aca="false">VLOOKUP(B3034,'CMP-SIN-SD-10-2023'!A:D,4,0)</f>
        <v>23.14</v>
      </c>
      <c r="N3034" s="220" t="n">
        <f aca="false">M3034=H3034</f>
        <v>1</v>
      </c>
      <c r="P3034" s="333" t="s">
        <v>2418</v>
      </c>
    </row>
    <row r="3035" customFormat="false" ht="15" hidden="false" customHeight="false" outlineLevel="0" collapsed="false">
      <c r="A3035" s="351" t="n">
        <f aca="false">IF(O3035&lt;&gt;0,O3035,A3034)</f>
        <v>98262</v>
      </c>
      <c r="B3035" s="205" t="n">
        <v>88264</v>
      </c>
      <c r="C3035" s="206" t="s">
        <v>2954</v>
      </c>
      <c r="D3035" s="206" t="s">
        <v>2582</v>
      </c>
      <c r="E3035" s="207" t="s">
        <v>2415</v>
      </c>
      <c r="F3035" s="207" t="s">
        <v>2502</v>
      </c>
      <c r="G3035" s="352" t="n">
        <v>0.0641</v>
      </c>
      <c r="H3035" s="253" t="n">
        <f aca="false">VLOOKUP(B3035,'CMP-SIN-SD-10-2023'!A:D,4,0)</f>
        <v>29.88</v>
      </c>
      <c r="I3035" s="253" t="s">
        <v>2417</v>
      </c>
      <c r="J3035" s="220" t="n">
        <f aca="false">TRUNC((H3035*G3035),2)</f>
        <v>1.91</v>
      </c>
      <c r="M3035" s="220" t="n">
        <f aca="false">VLOOKUP(B3035,'CMP-SIN-SD-10-2023'!A:D,4,0)</f>
        <v>29.88</v>
      </c>
      <c r="N3035" s="220" t="n">
        <f aca="false">M3035=H3035</f>
        <v>1</v>
      </c>
      <c r="P3035" s="333" t="s">
        <v>2418</v>
      </c>
    </row>
    <row r="3036" customFormat="false" ht="30" hidden="false" customHeight="false" outlineLevel="0" collapsed="false">
      <c r="A3036" s="351" t="n">
        <f aca="false">IF(O3036&lt;&gt;0,O3036,A3035)</f>
        <v>98262</v>
      </c>
      <c r="B3036" s="205" t="n">
        <v>11902</v>
      </c>
      <c r="C3036" s="206" t="s">
        <v>2954</v>
      </c>
      <c r="D3036" s="206" t="s">
        <v>4085</v>
      </c>
      <c r="E3036" s="207" t="s">
        <v>2415</v>
      </c>
      <c r="F3036" s="207" t="s">
        <v>2440</v>
      </c>
      <c r="G3036" s="352" t="n">
        <v>1.05</v>
      </c>
      <c r="H3036" s="253" t="n">
        <f aca="false">VLOOKUP(B3036,'INS-SIN-SD-10-2023'!A:D,4,0)</f>
        <v>1.2</v>
      </c>
      <c r="I3036" s="253" t="s">
        <v>2417</v>
      </c>
      <c r="J3036" s="220" t="n">
        <f aca="false">TRUNC((H3036*G3036),2)</f>
        <v>1.26</v>
      </c>
      <c r="M3036" s="220" t="n">
        <f aca="false">VLOOKUP(B3036,'INS-SIN-SD-10-2023'!A:D,4,0)</f>
        <v>1.2</v>
      </c>
      <c r="N3036" s="220" t="n">
        <f aca="false">M3036=H3036</f>
        <v>1</v>
      </c>
      <c r="P3036" s="333" t="s">
        <v>2492</v>
      </c>
    </row>
    <row r="3037" customFormat="false" ht="30" hidden="false" customHeight="false" outlineLevel="0" collapsed="false">
      <c r="A3037" s="353" t="s">
        <v>529</v>
      </c>
      <c r="B3037" s="354" t="s">
        <v>2411</v>
      </c>
      <c r="C3037" s="355" t="s">
        <v>4089</v>
      </c>
      <c r="D3037" s="355" t="s">
        <v>3755</v>
      </c>
      <c r="E3037" s="356" t="s">
        <v>2430</v>
      </c>
      <c r="F3037" s="356" t="s">
        <v>2415</v>
      </c>
      <c r="G3037" s="357" t="s">
        <v>2416</v>
      </c>
      <c r="H3037" s="358" t="s">
        <v>2417</v>
      </c>
      <c r="I3037" s="350" t="n">
        <f aca="false">SUMIF(A:A,A3037,J:J)</f>
        <v>77.86</v>
      </c>
      <c r="K3037" s="220" t="e">
        <f aca="false">VLOOKUP(A3037,'CMP-SIN-SD-10-2023'!A:D,4,0)</f>
        <v>#N/A</v>
      </c>
      <c r="L3037" s="220" t="e">
        <f aca="false">K3037=I3037</f>
        <v>#N/A</v>
      </c>
      <c r="P3037" s="333" t="s">
        <v>2418</v>
      </c>
    </row>
    <row r="3038" customFormat="false" ht="15" hidden="false" customHeight="false" outlineLevel="0" collapsed="false">
      <c r="A3038" s="351" t="str">
        <f aca="false">IF(O3038&lt;&gt;0,O3038,A3037)</f>
        <v>CCU.06.0002</v>
      </c>
      <c r="B3038" s="205" t="n">
        <v>88264</v>
      </c>
      <c r="C3038" s="206" t="s">
        <v>3755</v>
      </c>
      <c r="D3038" s="206" t="s">
        <v>2582</v>
      </c>
      <c r="E3038" s="207" t="s">
        <v>2415</v>
      </c>
      <c r="F3038" s="207" t="s">
        <v>2502</v>
      </c>
      <c r="G3038" s="352" t="n">
        <v>0.7</v>
      </c>
      <c r="H3038" s="253" t="n">
        <f aca="false">VLOOKUP(B3038,'CMP-SIN-SD-10-2023'!A:D,4,0)</f>
        <v>29.88</v>
      </c>
      <c r="I3038" s="253" t="s">
        <v>2417</v>
      </c>
      <c r="J3038" s="220" t="n">
        <f aca="false">TRUNC((H3038*G3038),2)</f>
        <v>20.91</v>
      </c>
      <c r="M3038" s="220" t="n">
        <f aca="false">VLOOKUP(B3038,'CMP-SIN-SD-10-2023'!A:D,4,0)</f>
        <v>29.88</v>
      </c>
      <c r="N3038" s="220" t="n">
        <f aca="false">M3038=H3038</f>
        <v>1</v>
      </c>
      <c r="P3038" s="333" t="s">
        <v>2418</v>
      </c>
    </row>
    <row r="3039" customFormat="false" ht="15" hidden="false" customHeight="false" outlineLevel="0" collapsed="false">
      <c r="A3039" s="351" t="str">
        <f aca="false">IF(O3039&lt;&gt;0,O3039,A3038)</f>
        <v>CCU.06.0002</v>
      </c>
      <c r="B3039" s="205" t="n">
        <v>88316</v>
      </c>
      <c r="C3039" s="206" t="s">
        <v>3755</v>
      </c>
      <c r="D3039" s="206" t="s">
        <v>2512</v>
      </c>
      <c r="E3039" s="207" t="s">
        <v>2415</v>
      </c>
      <c r="F3039" s="207" t="s">
        <v>2502</v>
      </c>
      <c r="G3039" s="352" t="n">
        <v>0.7</v>
      </c>
      <c r="H3039" s="253" t="n">
        <f aca="false">VLOOKUP(B3039,'CMP-SIN-SD-10-2023'!A:D,4,0)</f>
        <v>21.91</v>
      </c>
      <c r="I3039" s="253" t="s">
        <v>2417</v>
      </c>
      <c r="J3039" s="220" t="n">
        <f aca="false">TRUNC((H3039*G3039),2)</f>
        <v>15.33</v>
      </c>
      <c r="M3039" s="220" t="n">
        <f aca="false">VLOOKUP(B3039,'CMP-SIN-SD-10-2023'!A:D,4,0)</f>
        <v>21.91</v>
      </c>
      <c r="N3039" s="220" t="n">
        <f aca="false">M3039=H3039</f>
        <v>1</v>
      </c>
      <c r="P3039" s="333" t="s">
        <v>2418</v>
      </c>
    </row>
    <row r="3040" customFormat="false" ht="15" hidden="false" customHeight="false" outlineLevel="0" collapsed="false">
      <c r="A3040" s="351" t="str">
        <f aca="false">IF(O3040&lt;&gt;0,O3040,A3039)</f>
        <v>CCU.06.0002</v>
      </c>
      <c r="B3040" s="205" t="n">
        <v>38103</v>
      </c>
      <c r="C3040" s="206" t="s">
        <v>3755</v>
      </c>
      <c r="D3040" s="206" t="s">
        <v>4090</v>
      </c>
      <c r="E3040" s="207" t="s">
        <v>2415</v>
      </c>
      <c r="F3040" s="207" t="s">
        <v>2430</v>
      </c>
      <c r="G3040" s="352" t="n">
        <v>1</v>
      </c>
      <c r="H3040" s="253" t="n">
        <f aca="false">VLOOKUP(B3040,'INS-SIN-SD-10-2023'!A:D,4,0)</f>
        <v>19.5</v>
      </c>
      <c r="I3040" s="253" t="s">
        <v>2417</v>
      </c>
      <c r="J3040" s="220" t="n">
        <f aca="false">TRUNC((H3040*G3040),2)</f>
        <v>19.5</v>
      </c>
      <c r="M3040" s="220" t="n">
        <f aca="false">VLOOKUP(B3040,'INS-SIN-SD-10-2023'!A:D,4,0)</f>
        <v>19.5</v>
      </c>
      <c r="N3040" s="220" t="n">
        <f aca="false">M3040=H3040</f>
        <v>1</v>
      </c>
      <c r="P3040" s="333" t="s">
        <v>2492</v>
      </c>
    </row>
    <row r="3041" customFormat="false" ht="15" hidden="false" customHeight="false" outlineLevel="0" collapsed="false">
      <c r="A3041" s="351" t="str">
        <f aca="false">IF(O3041&lt;&gt;0,O3041,A3040)</f>
        <v>CCU.06.0002</v>
      </c>
      <c r="B3041" s="205" t="n">
        <v>12748</v>
      </c>
      <c r="C3041" s="206" t="s">
        <v>3755</v>
      </c>
      <c r="D3041" s="206" t="s">
        <v>4091</v>
      </c>
      <c r="E3041" s="207" t="s">
        <v>2415</v>
      </c>
      <c r="F3041" s="207" t="s">
        <v>2430</v>
      </c>
      <c r="G3041" s="352" t="n">
        <v>1</v>
      </c>
      <c r="H3041" s="253" t="n">
        <v>22.12</v>
      </c>
      <c r="I3041" s="253" t="s">
        <v>2417</v>
      </c>
      <c r="J3041" s="220" t="n">
        <f aca="false">TRUNC((H3041*G3041),2)</f>
        <v>22.12</v>
      </c>
      <c r="M3041" s="220" t="e">
        <f aca="false">VLOOKUP(B3041,'CMP-SIN-SD-10-2023'!A:D,4,0)</f>
        <v>#N/A</v>
      </c>
      <c r="N3041" s="220" t="e">
        <f aca="false">M3041=H3041</f>
        <v>#N/A</v>
      </c>
      <c r="P3041" s="333" t="s">
        <v>2887</v>
      </c>
    </row>
    <row r="3042" customFormat="false" ht="15" hidden="false" customHeight="false" outlineLevel="0" collapsed="false">
      <c r="A3042" s="353" t="s">
        <v>344</v>
      </c>
      <c r="B3042" s="354" t="s">
        <v>2411</v>
      </c>
      <c r="C3042" s="355" t="s">
        <v>4092</v>
      </c>
      <c r="D3042" s="355" t="s">
        <v>4093</v>
      </c>
      <c r="E3042" s="356" t="s">
        <v>2430</v>
      </c>
      <c r="F3042" s="356" t="s">
        <v>2415</v>
      </c>
      <c r="G3042" s="357" t="s">
        <v>2416</v>
      </c>
      <c r="H3042" s="358" t="s">
        <v>2417</v>
      </c>
      <c r="I3042" s="350" t="n">
        <f aca="false">SUMIF(A:A,A3042,J:J)</f>
        <v>121.22</v>
      </c>
      <c r="K3042" s="220" t="e">
        <f aca="false">VLOOKUP(A3042,'CMP-SIN-SD-10-2023'!A:D,4,0)</f>
        <v>#N/A</v>
      </c>
      <c r="L3042" s="220" t="e">
        <f aca="false">K3042=I3042</f>
        <v>#N/A</v>
      </c>
      <c r="P3042" s="333" t="s">
        <v>2418</v>
      </c>
    </row>
    <row r="3043" customFormat="false" ht="15" hidden="false" customHeight="false" outlineLevel="0" collapsed="false">
      <c r="A3043" s="351" t="str">
        <f aca="false">IF(O3043&lt;&gt;0,O3043,A3042)</f>
        <v>07792/ORSE</v>
      </c>
      <c r="B3043" s="205" t="n">
        <v>88264</v>
      </c>
      <c r="C3043" s="206" t="s">
        <v>4093</v>
      </c>
      <c r="D3043" s="206" t="s">
        <v>2582</v>
      </c>
      <c r="E3043" s="207" t="s">
        <v>2415</v>
      </c>
      <c r="F3043" s="207" t="s">
        <v>2502</v>
      </c>
      <c r="G3043" s="352" t="n">
        <v>0.7</v>
      </c>
      <c r="H3043" s="253" t="n">
        <f aca="false">VLOOKUP(B3043,'CMP-SIN-SD-10-2023'!A:D,4,0)</f>
        <v>29.88</v>
      </c>
      <c r="I3043" s="253" t="s">
        <v>2417</v>
      </c>
      <c r="J3043" s="220" t="n">
        <f aca="false">TRUNC((H3043*G3043),2)</f>
        <v>20.91</v>
      </c>
      <c r="M3043" s="220" t="n">
        <f aca="false">VLOOKUP(B3043,'CMP-SIN-SD-10-2023'!A:D,4,0)</f>
        <v>29.88</v>
      </c>
      <c r="N3043" s="220" t="n">
        <f aca="false">M3043=H3043</f>
        <v>1</v>
      </c>
      <c r="P3043" s="333" t="s">
        <v>2418</v>
      </c>
    </row>
    <row r="3044" customFormat="false" ht="15" hidden="false" customHeight="false" outlineLevel="0" collapsed="false">
      <c r="A3044" s="351" t="str">
        <f aca="false">IF(O3044&lt;&gt;0,O3044,A3043)</f>
        <v>07792/ORSE</v>
      </c>
      <c r="B3044" s="205" t="n">
        <v>88316</v>
      </c>
      <c r="C3044" s="206" t="s">
        <v>4093</v>
      </c>
      <c r="D3044" s="206" t="s">
        <v>2512</v>
      </c>
      <c r="E3044" s="207" t="s">
        <v>2415</v>
      </c>
      <c r="F3044" s="207" t="s">
        <v>2502</v>
      </c>
      <c r="G3044" s="352" t="n">
        <v>0.7</v>
      </c>
      <c r="H3044" s="253" t="n">
        <f aca="false">VLOOKUP(B3044,'CMP-SIN-SD-10-2023'!A:D,4,0)</f>
        <v>21.91</v>
      </c>
      <c r="I3044" s="253" t="s">
        <v>2417</v>
      </c>
      <c r="J3044" s="220" t="n">
        <f aca="false">TRUNC((H3044*G3044),2)</f>
        <v>15.33</v>
      </c>
      <c r="M3044" s="220" t="n">
        <f aca="false">VLOOKUP(B3044,'CMP-SIN-SD-10-2023'!A:D,4,0)</f>
        <v>21.91</v>
      </c>
      <c r="N3044" s="220" t="n">
        <f aca="false">M3044=H3044</f>
        <v>1</v>
      </c>
      <c r="P3044" s="333" t="s">
        <v>2418</v>
      </c>
    </row>
    <row r="3045" customFormat="false" ht="15" hidden="false" customHeight="false" outlineLevel="0" collapsed="false">
      <c r="A3045" s="351" t="str">
        <f aca="false">IF(O3045&lt;&gt;0,O3045,A3044)</f>
        <v>07792/ORSE</v>
      </c>
      <c r="B3045" s="205" t="s">
        <v>4094</v>
      </c>
      <c r="C3045" s="206" t="s">
        <v>4093</v>
      </c>
      <c r="D3045" s="206" t="s">
        <v>4095</v>
      </c>
      <c r="E3045" s="207" t="s">
        <v>2415</v>
      </c>
      <c r="F3045" s="207" t="s">
        <v>2430</v>
      </c>
      <c r="G3045" s="352" t="n">
        <v>1</v>
      </c>
      <c r="H3045" s="253" t="n">
        <v>84.98</v>
      </c>
      <c r="I3045" s="253" t="s">
        <v>2417</v>
      </c>
      <c r="J3045" s="220" t="n">
        <f aca="false">TRUNC((H3045*G3045),2)</f>
        <v>84.98</v>
      </c>
      <c r="M3045" s="220" t="e">
        <f aca="false">VLOOKUP(B3045,'INS-SIN-SD-10-2023'!A:D,4,0)</f>
        <v>#N/A</v>
      </c>
      <c r="N3045" s="220" t="e">
        <f aca="false">M3045=H3045</f>
        <v>#N/A</v>
      </c>
      <c r="P3045" s="333" t="s">
        <v>2614</v>
      </c>
    </row>
    <row r="3046" customFormat="false" ht="30" hidden="false" customHeight="false" outlineLevel="0" collapsed="false">
      <c r="A3046" s="353" t="n">
        <v>98308</v>
      </c>
      <c r="B3046" s="354" t="s">
        <v>2411</v>
      </c>
      <c r="C3046" s="355" t="s">
        <v>2597</v>
      </c>
      <c r="D3046" s="355" t="s">
        <v>2748</v>
      </c>
      <c r="E3046" s="356" t="s">
        <v>2430</v>
      </c>
      <c r="F3046" s="356" t="s">
        <v>2415</v>
      </c>
      <c r="G3046" s="357" t="s">
        <v>2416</v>
      </c>
      <c r="H3046" s="358" t="s">
        <v>2417</v>
      </c>
      <c r="I3046" s="350" t="n">
        <f aca="false">SUMIF(A:A,A3046,J:J)</f>
        <v>34.95</v>
      </c>
      <c r="K3046" s="220" t="n">
        <f aca="false">VLOOKUP(A3046,'CMP-SIN-SD-10-2023'!A:D,4,0)</f>
        <v>34.95</v>
      </c>
      <c r="L3046" s="220" t="n">
        <f aca="false">K3046=I3046</f>
        <v>1</v>
      </c>
      <c r="P3046" s="333" t="s">
        <v>2418</v>
      </c>
    </row>
    <row r="3047" customFormat="false" ht="15" hidden="false" customHeight="false" outlineLevel="0" collapsed="false">
      <c r="A3047" s="351" t="n">
        <f aca="false">IF(O3047&lt;&gt;0,O3047,A3046)</f>
        <v>98308</v>
      </c>
      <c r="B3047" s="205" t="n">
        <v>88247</v>
      </c>
      <c r="C3047" s="206" t="s">
        <v>2748</v>
      </c>
      <c r="D3047" s="206" t="s">
        <v>2581</v>
      </c>
      <c r="E3047" s="207" t="s">
        <v>2415</v>
      </c>
      <c r="F3047" s="207" t="s">
        <v>2502</v>
      </c>
      <c r="G3047" s="352" t="n">
        <v>0.2062</v>
      </c>
      <c r="H3047" s="253" t="n">
        <f aca="false">VLOOKUP(B3047,'CMP-SIN-SD-10-2023'!A:D,4,0)</f>
        <v>23.14</v>
      </c>
      <c r="I3047" s="253" t="s">
        <v>2417</v>
      </c>
      <c r="J3047" s="220" t="n">
        <f aca="false">TRUNC((H3047*G3047),2)</f>
        <v>4.77</v>
      </c>
      <c r="M3047" s="220" t="n">
        <f aca="false">VLOOKUP(B3047,'CMP-SIN-SD-10-2023'!A:D,4,0)</f>
        <v>23.14</v>
      </c>
      <c r="N3047" s="220" t="n">
        <f aca="false">M3047=H3047</f>
        <v>1</v>
      </c>
      <c r="P3047" s="333" t="s">
        <v>2418</v>
      </c>
    </row>
    <row r="3048" customFormat="false" ht="15" hidden="false" customHeight="false" outlineLevel="0" collapsed="false">
      <c r="A3048" s="351" t="n">
        <f aca="false">IF(O3048&lt;&gt;0,O3048,A3047)</f>
        <v>98308</v>
      </c>
      <c r="B3048" s="205" t="n">
        <v>88264</v>
      </c>
      <c r="C3048" s="206" t="s">
        <v>2748</v>
      </c>
      <c r="D3048" s="206" t="s">
        <v>2582</v>
      </c>
      <c r="E3048" s="207" t="s">
        <v>2415</v>
      </c>
      <c r="F3048" s="207" t="s">
        <v>2502</v>
      </c>
      <c r="G3048" s="352" t="n">
        <v>0.2062</v>
      </c>
      <c r="H3048" s="253" t="n">
        <f aca="false">VLOOKUP(B3048,'CMP-SIN-SD-10-2023'!A:D,4,0)</f>
        <v>29.88</v>
      </c>
      <c r="I3048" s="253" t="s">
        <v>2417</v>
      </c>
      <c r="J3048" s="220" t="n">
        <f aca="false">TRUNC((H3048*G3048),2)</f>
        <v>6.16</v>
      </c>
      <c r="M3048" s="220" t="n">
        <f aca="false">VLOOKUP(B3048,'CMP-SIN-SD-10-2023'!A:D,4,0)</f>
        <v>29.88</v>
      </c>
      <c r="N3048" s="220" t="n">
        <f aca="false">M3048=H3048</f>
        <v>1</v>
      </c>
      <c r="P3048" s="333" t="s">
        <v>2418</v>
      </c>
    </row>
    <row r="3049" customFormat="false" ht="30" hidden="false" customHeight="false" outlineLevel="0" collapsed="false">
      <c r="A3049" s="351" t="n">
        <f aca="false">IF(O3049&lt;&gt;0,O3049,A3048)</f>
        <v>98308</v>
      </c>
      <c r="B3049" s="205" t="n">
        <v>38082</v>
      </c>
      <c r="C3049" s="206" t="s">
        <v>2748</v>
      </c>
      <c r="D3049" s="206" t="s">
        <v>4096</v>
      </c>
      <c r="E3049" s="207" t="s">
        <v>2415</v>
      </c>
      <c r="F3049" s="207" t="s">
        <v>2430</v>
      </c>
      <c r="G3049" s="352" t="n">
        <v>1</v>
      </c>
      <c r="H3049" s="253" t="n">
        <f aca="false">VLOOKUP(B3049,'INS-SIN-SD-10-2023'!A:D,4,0)</f>
        <v>24.02</v>
      </c>
      <c r="I3049" s="253" t="s">
        <v>2417</v>
      </c>
      <c r="J3049" s="220" t="n">
        <f aca="false">TRUNC((H3049*G3049),2)</f>
        <v>24.02</v>
      </c>
      <c r="M3049" s="220" t="n">
        <f aca="false">VLOOKUP(B3049,'INS-SIN-SD-10-2023'!A:D,4,0)</f>
        <v>24.02</v>
      </c>
      <c r="N3049" s="220" t="n">
        <f aca="false">M3049=H3049</f>
        <v>1</v>
      </c>
      <c r="P3049" s="333" t="s">
        <v>2492</v>
      </c>
    </row>
    <row r="3050" customFormat="false" ht="45" hidden="false" customHeight="false" outlineLevel="0" collapsed="false">
      <c r="A3050" s="353" t="s">
        <v>549</v>
      </c>
      <c r="B3050" s="354" t="s">
        <v>2411</v>
      </c>
      <c r="C3050" s="355" t="s">
        <v>4097</v>
      </c>
      <c r="D3050" s="355" t="s">
        <v>2521</v>
      </c>
      <c r="E3050" s="356" t="s">
        <v>2430</v>
      </c>
      <c r="F3050" s="356" t="s">
        <v>2415</v>
      </c>
      <c r="G3050" s="357" t="s">
        <v>2416</v>
      </c>
      <c r="H3050" s="358" t="s">
        <v>2417</v>
      </c>
      <c r="I3050" s="350" t="n">
        <f aca="false">SUMIF(A:A,A3050,J:J)</f>
        <v>315.04</v>
      </c>
      <c r="K3050" s="220" t="e">
        <f aca="false">VLOOKUP(A3050,'CMP-SIN-SD-10-2023'!A:D,4,0)</f>
        <v>#N/A</v>
      </c>
      <c r="L3050" s="220" t="e">
        <f aca="false">K3050=I3050</f>
        <v>#N/A</v>
      </c>
      <c r="P3050" s="333" t="s">
        <v>2418</v>
      </c>
    </row>
    <row r="3051" customFormat="false" ht="15" hidden="false" customHeight="false" outlineLevel="0" collapsed="false">
      <c r="A3051" s="351" t="str">
        <f aca="false">IF(O3051&lt;&gt;0,O3051,A3050)</f>
        <v>08615/ORSE</v>
      </c>
      <c r="B3051" s="205" t="n">
        <v>88245</v>
      </c>
      <c r="C3051" s="206" t="s">
        <v>2521</v>
      </c>
      <c r="D3051" s="206" t="s">
        <v>2697</v>
      </c>
      <c r="E3051" s="207" t="s">
        <v>2415</v>
      </c>
      <c r="F3051" s="207" t="s">
        <v>2502</v>
      </c>
      <c r="G3051" s="352" t="n">
        <v>0.0033</v>
      </c>
      <c r="H3051" s="253" t="n">
        <f aca="false">VLOOKUP(B3051,'CMP-SIN-SD-10-2023'!A:D,4,0)</f>
        <v>29.32</v>
      </c>
      <c r="I3051" s="253" t="s">
        <v>2417</v>
      </c>
      <c r="J3051" s="220" t="n">
        <f aca="false">TRUNC((H3051*G3051),2)</f>
        <v>0.09</v>
      </c>
      <c r="M3051" s="220" t="n">
        <f aca="false">VLOOKUP(B3051,'CMP-SIN-SD-10-2023'!A:D,4,0)</f>
        <v>29.32</v>
      </c>
      <c r="N3051" s="220" t="n">
        <f aca="false">M3051=H3051</f>
        <v>1</v>
      </c>
      <c r="P3051" s="333" t="s">
        <v>2418</v>
      </c>
    </row>
    <row r="3052" customFormat="false" ht="15" hidden="false" customHeight="false" outlineLevel="0" collapsed="false">
      <c r="A3052" s="351" t="str">
        <f aca="false">IF(O3052&lt;&gt;0,O3052,A3051)</f>
        <v>08615/ORSE</v>
      </c>
      <c r="B3052" s="205" t="n">
        <v>88262</v>
      </c>
      <c r="C3052" s="206" t="s">
        <v>2521</v>
      </c>
      <c r="D3052" s="206" t="s">
        <v>2501</v>
      </c>
      <c r="E3052" s="207" t="s">
        <v>2415</v>
      </c>
      <c r="F3052" s="207" t="s">
        <v>2502</v>
      </c>
      <c r="G3052" s="352" t="n">
        <v>0.0066</v>
      </c>
      <c r="H3052" s="253" t="n">
        <f aca="false">VLOOKUP(B3052,'CMP-SIN-SD-10-2023'!A:D,4,0)</f>
        <v>29.14</v>
      </c>
      <c r="I3052" s="253" t="s">
        <v>2417</v>
      </c>
      <c r="J3052" s="220" t="n">
        <f aca="false">TRUNC((H3052*G3052),2)</f>
        <v>0.19</v>
      </c>
      <c r="M3052" s="220" t="n">
        <f aca="false">VLOOKUP(B3052,'CMP-SIN-SD-10-2023'!A:D,4,0)</f>
        <v>29.14</v>
      </c>
      <c r="N3052" s="220" t="n">
        <f aca="false">M3052=H3052</f>
        <v>1</v>
      </c>
      <c r="P3052" s="333" t="s">
        <v>2418</v>
      </c>
    </row>
    <row r="3053" customFormat="false" ht="15" hidden="false" customHeight="false" outlineLevel="0" collapsed="false">
      <c r="A3053" s="351" t="str">
        <f aca="false">IF(O3053&lt;&gt;0,O3053,A3052)</f>
        <v>08615/ORSE</v>
      </c>
      <c r="B3053" s="205" t="n">
        <v>88309</v>
      </c>
      <c r="C3053" s="206" t="s">
        <v>2521</v>
      </c>
      <c r="D3053" s="206" t="s">
        <v>2623</v>
      </c>
      <c r="E3053" s="207" t="s">
        <v>2415</v>
      </c>
      <c r="F3053" s="207" t="s">
        <v>2502</v>
      </c>
      <c r="G3053" s="352" t="n">
        <v>1.2796</v>
      </c>
      <c r="H3053" s="253" t="n">
        <f aca="false">VLOOKUP(B3053,'CMP-SIN-SD-10-2023'!A:D,4,0)</f>
        <v>29.53</v>
      </c>
      <c r="I3053" s="253" t="s">
        <v>2417</v>
      </c>
      <c r="J3053" s="220" t="n">
        <f aca="false">TRUNC((H3053*G3053),2)</f>
        <v>37.78</v>
      </c>
      <c r="M3053" s="220" t="n">
        <f aca="false">VLOOKUP(B3053,'CMP-SIN-SD-10-2023'!A:D,4,0)</f>
        <v>29.53</v>
      </c>
      <c r="N3053" s="220" t="n">
        <f aca="false">M3053=H3053</f>
        <v>1</v>
      </c>
      <c r="P3053" s="333" t="s">
        <v>2418</v>
      </c>
    </row>
    <row r="3054" customFormat="false" ht="15" hidden="false" customHeight="false" outlineLevel="0" collapsed="false">
      <c r="A3054" s="351" t="str">
        <f aca="false">IF(O3054&lt;&gt;0,O3054,A3053)</f>
        <v>08615/ORSE</v>
      </c>
      <c r="B3054" s="205" t="n">
        <v>88316</v>
      </c>
      <c r="C3054" s="206" t="s">
        <v>2521</v>
      </c>
      <c r="D3054" s="206" t="s">
        <v>2512</v>
      </c>
      <c r="E3054" s="207" t="s">
        <v>2415</v>
      </c>
      <c r="F3054" s="207" t="s">
        <v>2502</v>
      </c>
      <c r="G3054" s="352" t="n">
        <v>1.8219</v>
      </c>
      <c r="H3054" s="253" t="n">
        <f aca="false">VLOOKUP(B3054,'CMP-SIN-SD-10-2023'!A:D,4,0)</f>
        <v>21.91</v>
      </c>
      <c r="I3054" s="253" t="s">
        <v>2417</v>
      </c>
      <c r="J3054" s="220" t="n">
        <f aca="false">TRUNC((H3054*G3054),2)</f>
        <v>39.91</v>
      </c>
      <c r="M3054" s="220" t="n">
        <f aca="false">VLOOKUP(B3054,'CMP-SIN-SD-10-2023'!A:D,4,0)</f>
        <v>21.91</v>
      </c>
      <c r="N3054" s="220" t="n">
        <f aca="false">M3054=H3054</f>
        <v>1</v>
      </c>
      <c r="P3054" s="333" t="s">
        <v>2418</v>
      </c>
    </row>
    <row r="3055" customFormat="false" ht="15" hidden="false" customHeight="false" outlineLevel="0" collapsed="false">
      <c r="A3055" s="351" t="str">
        <f aca="false">IF(O3055&lt;&gt;0,O3055,A3054)</f>
        <v>08615/ORSE</v>
      </c>
      <c r="B3055" s="205" t="s">
        <v>4098</v>
      </c>
      <c r="C3055" s="206" t="s">
        <v>2521</v>
      </c>
      <c r="D3055" s="206" t="s">
        <v>4099</v>
      </c>
      <c r="E3055" s="207" t="s">
        <v>2415</v>
      </c>
      <c r="F3055" s="207" t="s">
        <v>2430</v>
      </c>
      <c r="G3055" s="352" t="n">
        <v>19</v>
      </c>
      <c r="H3055" s="253" t="n">
        <v>0.68</v>
      </c>
      <c r="I3055" s="253" t="s">
        <v>2417</v>
      </c>
      <c r="J3055" s="220" t="n">
        <f aca="false">TRUNC((H3055*G3055),2)</f>
        <v>12.92</v>
      </c>
      <c r="M3055" s="220" t="e">
        <f aca="false">VLOOKUP(B3055,'INS-SIN-SD-10-2023'!A:D,4,0)</f>
        <v>#N/A</v>
      </c>
      <c r="N3055" s="220" t="e">
        <f aca="false">M3055=H3055</f>
        <v>#N/A</v>
      </c>
      <c r="P3055" s="333" t="s">
        <v>2614</v>
      </c>
    </row>
    <row r="3056" customFormat="false" ht="15" hidden="false" customHeight="false" outlineLevel="0" collapsed="false">
      <c r="A3056" s="351" t="str">
        <f aca="false">IF(O3056&lt;&gt;0,O3056,A3055)</f>
        <v>08615/ORSE</v>
      </c>
      <c r="B3056" s="205" t="s">
        <v>3077</v>
      </c>
      <c r="C3056" s="206" t="s">
        <v>2521</v>
      </c>
      <c r="D3056" s="206" t="s">
        <v>3078</v>
      </c>
      <c r="E3056" s="207" t="s">
        <v>2415</v>
      </c>
      <c r="F3056" s="207" t="s">
        <v>2438</v>
      </c>
      <c r="G3056" s="352" t="n">
        <v>0.0051</v>
      </c>
      <c r="H3056" s="253" t="n">
        <v>82</v>
      </c>
      <c r="I3056" s="253" t="s">
        <v>2417</v>
      </c>
      <c r="J3056" s="220" t="n">
        <f aca="false">TRUNC((H3056*G3056),2)</f>
        <v>0.41</v>
      </c>
      <c r="M3056" s="220" t="e">
        <f aca="false">VLOOKUP(B3056,'INS-SIN-SD-10-2023'!A:D,4,0)</f>
        <v>#N/A</v>
      </c>
      <c r="N3056" s="220" t="e">
        <f aca="false">M3056=H3056</f>
        <v>#N/A</v>
      </c>
      <c r="P3056" s="333" t="s">
        <v>2614</v>
      </c>
    </row>
    <row r="3057" customFormat="false" ht="15" hidden="false" customHeight="false" outlineLevel="0" collapsed="false">
      <c r="A3057" s="351" t="str">
        <f aca="false">IF(O3057&lt;&gt;0,O3057,A3056)</f>
        <v>08615/ORSE</v>
      </c>
      <c r="B3057" s="205" t="s">
        <v>3079</v>
      </c>
      <c r="C3057" s="206" t="s">
        <v>2521</v>
      </c>
      <c r="D3057" s="206" t="s">
        <v>2956</v>
      </c>
      <c r="E3057" s="207" t="s">
        <v>2415</v>
      </c>
      <c r="F3057" s="207" t="s">
        <v>2515</v>
      </c>
      <c r="G3057" s="352" t="n">
        <v>13.3001</v>
      </c>
      <c r="H3057" s="253" t="n">
        <v>0.49</v>
      </c>
      <c r="I3057" s="253" t="s">
        <v>2417</v>
      </c>
      <c r="J3057" s="220" t="n">
        <f aca="false">TRUNC((H3057*G3057),2)</f>
        <v>6.51</v>
      </c>
      <c r="M3057" s="220" t="e">
        <f aca="false">VLOOKUP(B3057,'INS-SIN-SD-10-2023'!A:D,4,0)</f>
        <v>#N/A</v>
      </c>
      <c r="N3057" s="220" t="e">
        <f aca="false">M3057=H3057</f>
        <v>#N/A</v>
      </c>
      <c r="P3057" s="333" t="s">
        <v>2614</v>
      </c>
    </row>
    <row r="3058" customFormat="false" ht="15" hidden="false" customHeight="false" outlineLevel="0" collapsed="false">
      <c r="A3058" s="351" t="str">
        <f aca="false">IF(O3058&lt;&gt;0,O3058,A3057)</f>
        <v>08615/ORSE</v>
      </c>
      <c r="B3058" s="205" t="s">
        <v>3080</v>
      </c>
      <c r="C3058" s="206" t="s">
        <v>2521</v>
      </c>
      <c r="D3058" s="206" t="s">
        <v>3081</v>
      </c>
      <c r="E3058" s="207" t="s">
        <v>2415</v>
      </c>
      <c r="F3058" s="207" t="s">
        <v>2438</v>
      </c>
      <c r="G3058" s="352" t="n">
        <v>0.0556</v>
      </c>
      <c r="H3058" s="253" t="n">
        <v>80</v>
      </c>
      <c r="I3058" s="253" t="s">
        <v>2417</v>
      </c>
      <c r="J3058" s="220" t="n">
        <f aca="false">TRUNC((H3058*G3058),2)</f>
        <v>4.44</v>
      </c>
      <c r="M3058" s="220" t="e">
        <f aca="false">VLOOKUP(B3058,'INS-SIN-SD-10-2023'!A:D,4,0)</f>
        <v>#N/A</v>
      </c>
      <c r="N3058" s="220" t="e">
        <f aca="false">M3058=H3058</f>
        <v>#N/A</v>
      </c>
      <c r="P3058" s="333" t="s">
        <v>2614</v>
      </c>
    </row>
    <row r="3059" customFormat="false" ht="15" hidden="false" customHeight="false" outlineLevel="0" collapsed="false">
      <c r="A3059" s="351" t="str">
        <f aca="false">IF(O3059&lt;&gt;0,O3059,A3058)</f>
        <v>08615/ORSE</v>
      </c>
      <c r="B3059" s="205" t="s">
        <v>2869</v>
      </c>
      <c r="C3059" s="206" t="s">
        <v>2521</v>
      </c>
      <c r="D3059" s="206" t="s">
        <v>2870</v>
      </c>
      <c r="E3059" s="207" t="s">
        <v>2415</v>
      </c>
      <c r="F3059" s="207" t="s">
        <v>2515</v>
      </c>
      <c r="G3059" s="352" t="n">
        <v>5.8422</v>
      </c>
      <c r="H3059" s="253" t="n">
        <v>0.7</v>
      </c>
      <c r="I3059" s="253" t="s">
        <v>2417</v>
      </c>
      <c r="J3059" s="220" t="n">
        <f aca="false">TRUNC((H3059*G3059),2)</f>
        <v>4.08</v>
      </c>
      <c r="M3059" s="220" t="e">
        <f aca="false">VLOOKUP(B3059,'INS-SIN-SD-10-2023'!A:D,4,0)</f>
        <v>#N/A</v>
      </c>
      <c r="N3059" s="220" t="e">
        <f aca="false">M3059=H3059</f>
        <v>#N/A</v>
      </c>
      <c r="P3059" s="333" t="s">
        <v>2614</v>
      </c>
    </row>
    <row r="3060" customFormat="false" ht="30" hidden="false" customHeight="false" outlineLevel="0" collapsed="false">
      <c r="A3060" s="351" t="str">
        <f aca="false">IF(O3060&lt;&gt;0,O3060,A3059)</f>
        <v>08615/ORSE</v>
      </c>
      <c r="B3060" s="205" t="s">
        <v>3082</v>
      </c>
      <c r="C3060" s="206" t="s">
        <v>2521</v>
      </c>
      <c r="D3060" s="206" t="s">
        <v>3083</v>
      </c>
      <c r="E3060" s="207" t="s">
        <v>2415</v>
      </c>
      <c r="F3060" s="207" t="s">
        <v>2438</v>
      </c>
      <c r="G3060" s="352" t="n">
        <v>0.0114</v>
      </c>
      <c r="H3060" s="253" t="n">
        <v>70.02</v>
      </c>
      <c r="I3060" s="253" t="s">
        <v>2417</v>
      </c>
      <c r="J3060" s="220" t="n">
        <f aca="false">TRUNC((H3060*G3060),2)</f>
        <v>0.79</v>
      </c>
      <c r="M3060" s="220" t="e">
        <f aca="false">VLOOKUP(B3060,'INS-SIN-SD-10-2023'!A:D,4,0)</f>
        <v>#N/A</v>
      </c>
      <c r="N3060" s="220" t="e">
        <f aca="false">M3060=H3060</f>
        <v>#N/A</v>
      </c>
      <c r="P3060" s="333" t="s">
        <v>2614</v>
      </c>
    </row>
    <row r="3061" customFormat="false" ht="30" hidden="false" customHeight="false" outlineLevel="0" collapsed="false">
      <c r="A3061" s="351" t="str">
        <f aca="false">IF(O3061&lt;&gt;0,O3061,A3060)</f>
        <v>08615/ORSE</v>
      </c>
      <c r="B3061" s="205" t="s">
        <v>3084</v>
      </c>
      <c r="C3061" s="206" t="s">
        <v>2521</v>
      </c>
      <c r="D3061" s="206" t="s">
        <v>3085</v>
      </c>
      <c r="E3061" s="207" t="s">
        <v>2415</v>
      </c>
      <c r="F3061" s="207" t="s">
        <v>2438</v>
      </c>
      <c r="G3061" s="352" t="n">
        <v>0.0038</v>
      </c>
      <c r="H3061" s="253" t="n">
        <v>70.02</v>
      </c>
      <c r="I3061" s="253" t="s">
        <v>2417</v>
      </c>
      <c r="J3061" s="220" t="n">
        <f aca="false">TRUNC((H3061*G3061),2)</f>
        <v>0.26</v>
      </c>
      <c r="M3061" s="220" t="e">
        <f aca="false">VLOOKUP(B3061,'INS-SIN-SD-10-2023'!A:D,4,0)</f>
        <v>#N/A</v>
      </c>
      <c r="N3061" s="220" t="e">
        <f aca="false">M3061=H3061</f>
        <v>#N/A</v>
      </c>
      <c r="P3061" s="333" t="s">
        <v>2614</v>
      </c>
    </row>
    <row r="3062" customFormat="false" ht="30" hidden="false" customHeight="false" outlineLevel="0" collapsed="false">
      <c r="A3062" s="351" t="str">
        <f aca="false">IF(O3062&lt;&gt;0,O3062,A3061)</f>
        <v>08615/ORSE</v>
      </c>
      <c r="B3062" s="205" t="s">
        <v>4100</v>
      </c>
      <c r="C3062" s="206" t="s">
        <v>2521</v>
      </c>
      <c r="D3062" s="206" t="s">
        <v>4101</v>
      </c>
      <c r="E3062" s="207" t="s">
        <v>2415</v>
      </c>
      <c r="F3062" s="207" t="s">
        <v>2430</v>
      </c>
      <c r="G3062" s="352" t="n">
        <v>1</v>
      </c>
      <c r="H3062" s="253" t="n">
        <v>207.66</v>
      </c>
      <c r="I3062" s="253" t="s">
        <v>2417</v>
      </c>
      <c r="J3062" s="220" t="n">
        <f aca="false">TRUNC((H3062*G3062),2)</f>
        <v>207.66</v>
      </c>
      <c r="M3062" s="220" t="e">
        <f aca="false">VLOOKUP(B3062,'INS-SIN-SD-10-2023'!A:D,4,0)</f>
        <v>#N/A</v>
      </c>
      <c r="N3062" s="220" t="e">
        <f aca="false">M3062=H3062</f>
        <v>#N/A</v>
      </c>
      <c r="P3062" s="333" t="s">
        <v>2614</v>
      </c>
    </row>
    <row r="3063" customFormat="false" ht="45" hidden="false" customHeight="false" outlineLevel="0" collapsed="false">
      <c r="A3063" s="353" t="n">
        <v>100561</v>
      </c>
      <c r="B3063" s="354" t="s">
        <v>2411</v>
      </c>
      <c r="C3063" s="355" t="s">
        <v>4102</v>
      </c>
      <c r="D3063" s="355" t="s">
        <v>2796</v>
      </c>
      <c r="E3063" s="356" t="s">
        <v>2430</v>
      </c>
      <c r="F3063" s="356" t="s">
        <v>2415</v>
      </c>
      <c r="G3063" s="357" t="s">
        <v>2416</v>
      </c>
      <c r="H3063" s="358" t="s">
        <v>2417</v>
      </c>
      <c r="I3063" s="350" t="n">
        <f aca="false">SUMIF(A:A,A3063,J:J)</f>
        <v>171.97</v>
      </c>
      <c r="K3063" s="220" t="n">
        <f aca="false">VLOOKUP(A3063,'CMP-SIN-SD-10-2023'!A:D,4,0)</f>
        <v>171.97</v>
      </c>
      <c r="L3063" s="220" t="n">
        <f aca="false">K3063=I3063</f>
        <v>1</v>
      </c>
      <c r="P3063" s="333" t="s">
        <v>2418</v>
      </c>
    </row>
    <row r="3064" customFormat="false" ht="45" hidden="false" customHeight="false" outlineLevel="0" collapsed="false">
      <c r="A3064" s="351" t="n">
        <f aca="false">IF(O3064&lt;&gt;0,O3064,A3063)</f>
        <v>100561</v>
      </c>
      <c r="B3064" s="205" t="n">
        <v>87367</v>
      </c>
      <c r="C3064" s="206" t="s">
        <v>2796</v>
      </c>
      <c r="D3064" s="206" t="s">
        <v>2580</v>
      </c>
      <c r="E3064" s="207" t="s">
        <v>2415</v>
      </c>
      <c r="F3064" s="207" t="s">
        <v>2438</v>
      </c>
      <c r="G3064" s="352" t="n">
        <v>0.014</v>
      </c>
      <c r="H3064" s="253" t="n">
        <f aca="false">VLOOKUP(B3064,'CMP-SIN-SD-10-2023'!A:D,4,0)</f>
        <v>812.05</v>
      </c>
      <c r="I3064" s="253" t="s">
        <v>2417</v>
      </c>
      <c r="J3064" s="220" t="n">
        <f aca="false">TRUNC((H3064*G3064),2)</f>
        <v>11.36</v>
      </c>
      <c r="M3064" s="220" t="n">
        <f aca="false">VLOOKUP(B3064,'CMP-SIN-SD-10-2023'!A:D,4,0)</f>
        <v>812.05</v>
      </c>
      <c r="N3064" s="220" t="n">
        <f aca="false">M3064=H3064</f>
        <v>1</v>
      </c>
      <c r="P3064" s="333" t="s">
        <v>2418</v>
      </c>
    </row>
    <row r="3065" customFormat="false" ht="15" hidden="false" customHeight="false" outlineLevel="0" collapsed="false">
      <c r="A3065" s="351" t="n">
        <f aca="false">IF(O3065&lt;&gt;0,O3065,A3064)</f>
        <v>100561</v>
      </c>
      <c r="B3065" s="205" t="n">
        <v>88247</v>
      </c>
      <c r="C3065" s="206" t="s">
        <v>2796</v>
      </c>
      <c r="D3065" s="206" t="s">
        <v>2581</v>
      </c>
      <c r="E3065" s="207" t="s">
        <v>2415</v>
      </c>
      <c r="F3065" s="207" t="s">
        <v>2502</v>
      </c>
      <c r="G3065" s="352" t="n">
        <v>0.965</v>
      </c>
      <c r="H3065" s="253" t="n">
        <f aca="false">VLOOKUP(B3065,'CMP-SIN-SD-10-2023'!A:D,4,0)</f>
        <v>23.14</v>
      </c>
      <c r="I3065" s="253" t="s">
        <v>2417</v>
      </c>
      <c r="J3065" s="220" t="n">
        <f aca="false">TRUNC((H3065*G3065),2)</f>
        <v>22.33</v>
      </c>
      <c r="M3065" s="220" t="n">
        <f aca="false">VLOOKUP(B3065,'CMP-SIN-SD-10-2023'!A:D,4,0)</f>
        <v>23.14</v>
      </c>
      <c r="N3065" s="220" t="n">
        <f aca="false">M3065=H3065</f>
        <v>1</v>
      </c>
      <c r="P3065" s="333" t="s">
        <v>2418</v>
      </c>
    </row>
    <row r="3066" customFormat="false" ht="15" hidden="false" customHeight="false" outlineLevel="0" collapsed="false">
      <c r="A3066" s="351" t="n">
        <f aca="false">IF(O3066&lt;&gt;0,O3066,A3065)</f>
        <v>100561</v>
      </c>
      <c r="B3066" s="205" t="n">
        <v>88264</v>
      </c>
      <c r="C3066" s="206" t="s">
        <v>2796</v>
      </c>
      <c r="D3066" s="206" t="s">
        <v>2582</v>
      </c>
      <c r="E3066" s="207" t="s">
        <v>2415</v>
      </c>
      <c r="F3066" s="207" t="s">
        <v>2502</v>
      </c>
      <c r="G3066" s="352" t="n">
        <v>0.965</v>
      </c>
      <c r="H3066" s="253" t="n">
        <f aca="false">VLOOKUP(B3066,'CMP-SIN-SD-10-2023'!A:D,4,0)</f>
        <v>29.88</v>
      </c>
      <c r="I3066" s="253" t="s">
        <v>2417</v>
      </c>
      <c r="J3066" s="220" t="n">
        <f aca="false">TRUNC((H3066*G3066),2)</f>
        <v>28.83</v>
      </c>
      <c r="M3066" s="220" t="n">
        <f aca="false">VLOOKUP(B3066,'CMP-SIN-SD-10-2023'!A:D,4,0)</f>
        <v>29.88</v>
      </c>
      <c r="N3066" s="220" t="n">
        <f aca="false">M3066=H3066</f>
        <v>1</v>
      </c>
      <c r="P3066" s="333" t="s">
        <v>2418</v>
      </c>
    </row>
    <row r="3067" customFormat="false" ht="45" hidden="false" customHeight="false" outlineLevel="0" collapsed="false">
      <c r="A3067" s="351" t="n">
        <f aca="false">IF(O3067&lt;&gt;0,O3067,A3066)</f>
        <v>100561</v>
      </c>
      <c r="B3067" s="205" t="n">
        <v>11251</v>
      </c>
      <c r="C3067" s="206" t="s">
        <v>2796</v>
      </c>
      <c r="D3067" s="206" t="s">
        <v>4103</v>
      </c>
      <c r="E3067" s="207" t="s">
        <v>2415</v>
      </c>
      <c r="F3067" s="207" t="s">
        <v>2430</v>
      </c>
      <c r="G3067" s="352" t="n">
        <v>1</v>
      </c>
      <c r="H3067" s="253" t="n">
        <f aca="false">VLOOKUP(B3067,'INS-SIN-SD-10-2023'!A:D,4,0)</f>
        <v>109.45</v>
      </c>
      <c r="I3067" s="253" t="s">
        <v>2417</v>
      </c>
      <c r="J3067" s="220" t="n">
        <f aca="false">TRUNC((H3067*G3067),2)</f>
        <v>109.45</v>
      </c>
      <c r="M3067" s="220" t="n">
        <f aca="false">VLOOKUP(B3067,'INS-SIN-SD-10-2023'!A:D,4,0)</f>
        <v>109.45</v>
      </c>
      <c r="N3067" s="220" t="n">
        <f aca="false">M3067=H3067</f>
        <v>1</v>
      </c>
      <c r="P3067" s="333" t="s">
        <v>2492</v>
      </c>
    </row>
    <row r="3068" customFormat="false" ht="45" hidden="false" customHeight="false" outlineLevel="0" collapsed="false">
      <c r="A3068" s="353" t="n">
        <v>91943</v>
      </c>
      <c r="B3068" s="354" t="s">
        <v>2411</v>
      </c>
      <c r="C3068" s="355" t="s">
        <v>4104</v>
      </c>
      <c r="D3068" s="355" t="s">
        <v>2518</v>
      </c>
      <c r="E3068" s="356" t="s">
        <v>2430</v>
      </c>
      <c r="F3068" s="356" t="s">
        <v>2415</v>
      </c>
      <c r="G3068" s="357" t="s">
        <v>2416</v>
      </c>
      <c r="H3068" s="358" t="s">
        <v>2417</v>
      </c>
      <c r="I3068" s="350" t="n">
        <f aca="false">SUMIF(A:A,A3068,J:J)</f>
        <v>21.93</v>
      </c>
      <c r="K3068" s="220" t="n">
        <f aca="false">VLOOKUP(A3068,'CMP-SIN-SD-10-2023'!A:D,4,0)</f>
        <v>21.93</v>
      </c>
      <c r="L3068" s="220" t="n">
        <f aca="false">K3068=I3068</f>
        <v>1</v>
      </c>
      <c r="P3068" s="333" t="s">
        <v>2418</v>
      </c>
    </row>
    <row r="3069" customFormat="false" ht="15" hidden="false" customHeight="false" outlineLevel="0" collapsed="false">
      <c r="A3069" s="351" t="n">
        <f aca="false">IF(O3069&lt;&gt;0,O3069,A3068)</f>
        <v>91943</v>
      </c>
      <c r="B3069" s="205" t="n">
        <v>88247</v>
      </c>
      <c r="C3069" s="206" t="s">
        <v>2518</v>
      </c>
      <c r="D3069" s="206" t="s">
        <v>2581</v>
      </c>
      <c r="E3069" s="207" t="s">
        <v>2415</v>
      </c>
      <c r="F3069" s="207" t="s">
        <v>2502</v>
      </c>
      <c r="G3069" s="352" t="n">
        <v>0.301</v>
      </c>
      <c r="H3069" s="253" t="n">
        <f aca="false">VLOOKUP(B3069,'CMP-SIN-SD-10-2023'!A:D,4,0)</f>
        <v>23.14</v>
      </c>
      <c r="I3069" s="253" t="s">
        <v>2417</v>
      </c>
      <c r="J3069" s="220" t="n">
        <f aca="false">TRUNC((H3069*G3069),2)</f>
        <v>6.96</v>
      </c>
      <c r="M3069" s="220" t="n">
        <f aca="false">VLOOKUP(B3069,'CMP-SIN-SD-10-2023'!A:D,4,0)</f>
        <v>23.14</v>
      </c>
      <c r="N3069" s="220" t="n">
        <f aca="false">M3069=H3069</f>
        <v>1</v>
      </c>
      <c r="P3069" s="333" t="s">
        <v>2418</v>
      </c>
    </row>
    <row r="3070" customFormat="false" ht="15" hidden="false" customHeight="false" outlineLevel="0" collapsed="false">
      <c r="A3070" s="351" t="n">
        <f aca="false">IF(O3070&lt;&gt;0,O3070,A3069)</f>
        <v>91943</v>
      </c>
      <c r="B3070" s="205" t="n">
        <v>88264</v>
      </c>
      <c r="C3070" s="206" t="s">
        <v>2518</v>
      </c>
      <c r="D3070" s="206" t="s">
        <v>2582</v>
      </c>
      <c r="E3070" s="207" t="s">
        <v>2415</v>
      </c>
      <c r="F3070" s="207" t="s">
        <v>2502</v>
      </c>
      <c r="G3070" s="352" t="n">
        <v>0.301</v>
      </c>
      <c r="H3070" s="253" t="n">
        <f aca="false">VLOOKUP(B3070,'CMP-SIN-SD-10-2023'!A:D,4,0)</f>
        <v>29.88</v>
      </c>
      <c r="I3070" s="253" t="s">
        <v>2417</v>
      </c>
      <c r="J3070" s="220" t="n">
        <f aca="false">TRUNC((H3070*G3070),2)</f>
        <v>8.99</v>
      </c>
      <c r="M3070" s="220" t="n">
        <f aca="false">VLOOKUP(B3070,'CMP-SIN-SD-10-2023'!A:D,4,0)</f>
        <v>29.88</v>
      </c>
      <c r="N3070" s="220" t="n">
        <f aca="false">M3070=H3070</f>
        <v>1</v>
      </c>
      <c r="P3070" s="333" t="s">
        <v>2418</v>
      </c>
    </row>
    <row r="3071" customFormat="false" ht="30" hidden="false" customHeight="false" outlineLevel="0" collapsed="false">
      <c r="A3071" s="351" t="n">
        <f aca="false">IF(O3071&lt;&gt;0,O3071,A3070)</f>
        <v>91943</v>
      </c>
      <c r="B3071" s="205" t="n">
        <v>88629</v>
      </c>
      <c r="C3071" s="206" t="s">
        <v>2518</v>
      </c>
      <c r="D3071" s="206" t="s">
        <v>3349</v>
      </c>
      <c r="E3071" s="207" t="s">
        <v>2415</v>
      </c>
      <c r="F3071" s="207" t="s">
        <v>2438</v>
      </c>
      <c r="G3071" s="352" t="n">
        <v>0.0012</v>
      </c>
      <c r="H3071" s="253" t="n">
        <f aca="false">VLOOKUP(B3071,'CMP-SIN-SD-10-2023'!A:D,4,0)</f>
        <v>714.03</v>
      </c>
      <c r="I3071" s="253" t="s">
        <v>2417</v>
      </c>
      <c r="J3071" s="220" t="n">
        <f aca="false">TRUNC((H3071*G3071),2)</f>
        <v>0.85</v>
      </c>
      <c r="M3071" s="220" t="n">
        <f aca="false">VLOOKUP(B3071,'CMP-SIN-SD-10-2023'!A:D,4,0)</f>
        <v>714.03</v>
      </c>
      <c r="N3071" s="220" t="n">
        <f aca="false">M3071=H3071</f>
        <v>1</v>
      </c>
      <c r="P3071" s="333" t="s">
        <v>2418</v>
      </c>
    </row>
    <row r="3072" customFormat="false" ht="30" hidden="false" customHeight="false" outlineLevel="0" collapsed="false">
      <c r="A3072" s="351" t="n">
        <f aca="false">IF(O3072&lt;&gt;0,O3072,A3071)</f>
        <v>91943</v>
      </c>
      <c r="B3072" s="205" t="n">
        <v>1873</v>
      </c>
      <c r="C3072" s="206" t="s">
        <v>2518</v>
      </c>
      <c r="D3072" s="206" t="s">
        <v>4105</v>
      </c>
      <c r="E3072" s="207" t="s">
        <v>2415</v>
      </c>
      <c r="F3072" s="207" t="s">
        <v>2430</v>
      </c>
      <c r="G3072" s="352" t="n">
        <v>1</v>
      </c>
      <c r="H3072" s="253" t="n">
        <f aca="false">VLOOKUP(B3072,'INS-SIN-SD-10-2023'!A:D,4,0)</f>
        <v>5.13</v>
      </c>
      <c r="I3072" s="253" t="s">
        <v>2417</v>
      </c>
      <c r="J3072" s="220" t="n">
        <f aca="false">TRUNC((H3072*G3072),2)</f>
        <v>5.13</v>
      </c>
      <c r="M3072" s="220" t="n">
        <f aca="false">VLOOKUP(B3072,'INS-SIN-SD-10-2023'!A:D,4,0)</f>
        <v>5.13</v>
      </c>
      <c r="N3072" s="220" t="n">
        <f aca="false">M3072=H3072</f>
        <v>1</v>
      </c>
      <c r="P3072" s="333" t="s">
        <v>2492</v>
      </c>
    </row>
    <row r="3073" customFormat="false" ht="15" hidden="false" customHeight="false" outlineLevel="0" collapsed="false">
      <c r="A3073" s="353" t="s">
        <v>614</v>
      </c>
      <c r="B3073" s="354" t="s">
        <v>2411</v>
      </c>
      <c r="C3073" s="355" t="s">
        <v>4106</v>
      </c>
      <c r="D3073" s="355" t="s">
        <v>3173</v>
      </c>
      <c r="E3073" s="356" t="s">
        <v>2430</v>
      </c>
      <c r="F3073" s="356" t="s">
        <v>2415</v>
      </c>
      <c r="G3073" s="357" t="s">
        <v>2416</v>
      </c>
      <c r="H3073" s="358" t="s">
        <v>2417</v>
      </c>
      <c r="I3073" s="350" t="n">
        <f aca="false">SUMIF(A:A,A3073,J:J)</f>
        <v>80.98</v>
      </c>
      <c r="K3073" s="220" t="e">
        <f aca="false">VLOOKUP(A3073,'CMP-SIN-SD-10-2023'!A:D,4,0)</f>
        <v>#N/A</v>
      </c>
      <c r="L3073" s="220" t="e">
        <f aca="false">K3073=I3073</f>
        <v>#N/A</v>
      </c>
      <c r="P3073" s="333" t="s">
        <v>2418</v>
      </c>
    </row>
    <row r="3074" customFormat="false" ht="15" hidden="false" customHeight="false" outlineLevel="0" collapsed="false">
      <c r="A3074" s="351" t="str">
        <f aca="false">IF(O3074&lt;&gt;0,O3074,A3073)</f>
        <v>070646/AGETOP</v>
      </c>
      <c r="B3074" s="205" t="n">
        <v>88316</v>
      </c>
      <c r="C3074" s="206" t="s">
        <v>3173</v>
      </c>
      <c r="D3074" s="206" t="s">
        <v>2512</v>
      </c>
      <c r="E3074" s="207" t="s">
        <v>2415</v>
      </c>
      <c r="F3074" s="207" t="s">
        <v>2502</v>
      </c>
      <c r="G3074" s="352" t="n">
        <v>1.25</v>
      </c>
      <c r="H3074" s="253" t="n">
        <f aca="false">VLOOKUP(B3074,'CMP-SIN-SD-10-2023'!A:D,4,0)</f>
        <v>21.91</v>
      </c>
      <c r="I3074" s="253" t="s">
        <v>2417</v>
      </c>
      <c r="J3074" s="220" t="n">
        <f aca="false">TRUNC((H3074*G3074),2)</f>
        <v>27.38</v>
      </c>
      <c r="M3074" s="220" t="n">
        <f aca="false">VLOOKUP(B3074,'CMP-SIN-SD-10-2023'!A:D,4,0)</f>
        <v>21.91</v>
      </c>
      <c r="N3074" s="220" t="n">
        <f aca="false">M3074=H3074</f>
        <v>1</v>
      </c>
      <c r="P3074" s="333" t="s">
        <v>2626</v>
      </c>
    </row>
    <row r="3075" customFormat="false" ht="15" hidden="false" customHeight="false" outlineLevel="0" collapsed="false">
      <c r="A3075" s="351" t="str">
        <f aca="false">IF(O3075&lt;&gt;0,O3075,A3074)</f>
        <v>070646/AGETOP</v>
      </c>
      <c r="B3075" s="205" t="n">
        <v>88264</v>
      </c>
      <c r="C3075" s="206" t="s">
        <v>3173</v>
      </c>
      <c r="D3075" s="206" t="s">
        <v>2582</v>
      </c>
      <c r="E3075" s="207" t="s">
        <v>2415</v>
      </c>
      <c r="F3075" s="207" t="s">
        <v>2502</v>
      </c>
      <c r="G3075" s="352" t="n">
        <v>1.25</v>
      </c>
      <c r="H3075" s="253" t="n">
        <f aca="false">VLOOKUP(B3075,'CMP-SIN-SD-10-2023'!A:D,4,0)</f>
        <v>29.88</v>
      </c>
      <c r="I3075" s="253" t="s">
        <v>2417</v>
      </c>
      <c r="J3075" s="220" t="n">
        <f aca="false">TRUNC((H3075*G3075),2)</f>
        <v>37.35</v>
      </c>
      <c r="M3075" s="220" t="n">
        <f aca="false">VLOOKUP(B3075,'CMP-SIN-SD-10-2023'!A:D,4,0)</f>
        <v>29.88</v>
      </c>
      <c r="N3075" s="220" t="n">
        <f aca="false">M3075=H3075</f>
        <v>1</v>
      </c>
      <c r="P3075" s="333" t="s">
        <v>2626</v>
      </c>
    </row>
    <row r="3076" customFormat="false" ht="15" hidden="false" customHeight="false" outlineLevel="0" collapsed="false">
      <c r="A3076" s="351" t="str">
        <f aca="false">IF(O3076&lt;&gt;0,O3076,A3075)</f>
        <v>070646/AGETOP</v>
      </c>
      <c r="B3076" s="205" t="n">
        <v>3129</v>
      </c>
      <c r="C3076" s="206" t="s">
        <v>3173</v>
      </c>
      <c r="D3076" s="206" t="s">
        <v>4107</v>
      </c>
      <c r="E3076" s="207" t="s">
        <v>2415</v>
      </c>
      <c r="F3076" s="207" t="s">
        <v>2625</v>
      </c>
      <c r="G3076" s="352" t="n">
        <v>1</v>
      </c>
      <c r="H3076" s="253" t="n">
        <v>16.25</v>
      </c>
      <c r="I3076" s="253" t="s">
        <v>2417</v>
      </c>
      <c r="J3076" s="220" t="n">
        <f aca="false">TRUNC((H3076*G3076),2)</f>
        <v>16.25</v>
      </c>
      <c r="M3076" s="220" t="e">
        <f aca="false">VLOOKUP(B3076,'INS-SIN-SD-10-2023'!A:D,4,0)</f>
        <v>#N/A</v>
      </c>
      <c r="N3076" s="220" t="e">
        <f aca="false">M3076=H3076</f>
        <v>#N/A</v>
      </c>
      <c r="P3076" s="333" t="s">
        <v>2626</v>
      </c>
    </row>
    <row r="3077" customFormat="false" ht="60" hidden="false" customHeight="false" outlineLevel="0" collapsed="false">
      <c r="A3077" s="353" t="s">
        <v>244</v>
      </c>
      <c r="B3077" s="354" t="s">
        <v>2411</v>
      </c>
      <c r="C3077" s="355" t="s">
        <v>4108</v>
      </c>
      <c r="D3077" s="355" t="s">
        <v>3463</v>
      </c>
      <c r="E3077" s="356" t="s">
        <v>2440</v>
      </c>
      <c r="F3077" s="356" t="s">
        <v>2415</v>
      </c>
      <c r="G3077" s="357" t="s">
        <v>2416</v>
      </c>
      <c r="H3077" s="358" t="s">
        <v>2417</v>
      </c>
      <c r="I3077" s="350" t="n">
        <f aca="false">SUMIF(A:A,A3077,J:J)</f>
        <v>84.64</v>
      </c>
      <c r="K3077" s="220" t="e">
        <f aca="false">VLOOKUP(A3077,'CMP-SIN-SD-10-2023'!A:D,4,0)</f>
        <v>#N/A</v>
      </c>
      <c r="L3077" s="220" t="e">
        <f aca="false">K3077=I3077</f>
        <v>#N/A</v>
      </c>
      <c r="P3077" s="333" t="s">
        <v>2418</v>
      </c>
    </row>
    <row r="3078" customFormat="false" ht="15" hidden="false" customHeight="false" outlineLevel="0" collapsed="false">
      <c r="A3078" s="351" t="str">
        <f aca="false">IF(O3078&lt;&gt;0,O3078,A3077)</f>
        <v>15.018.0550-0/EMOP</v>
      </c>
      <c r="B3078" s="205" t="n">
        <v>88264</v>
      </c>
      <c r="C3078" s="206" t="s">
        <v>3463</v>
      </c>
      <c r="D3078" s="206" t="s">
        <v>2582</v>
      </c>
      <c r="E3078" s="207" t="s">
        <v>2415</v>
      </c>
      <c r="F3078" s="207" t="s">
        <v>2502</v>
      </c>
      <c r="G3078" s="352" t="n">
        <v>1.03</v>
      </c>
      <c r="H3078" s="253" t="n">
        <f aca="false">VLOOKUP(B3078,'CMP-SIN-SD-10-2023'!A:D,4,0)</f>
        <v>29.88</v>
      </c>
      <c r="I3078" s="253" t="s">
        <v>2417</v>
      </c>
      <c r="J3078" s="220" t="n">
        <f aca="false">TRUNC((H3078*G3078),2)</f>
        <v>30.77</v>
      </c>
      <c r="M3078" s="220" t="n">
        <f aca="false">VLOOKUP(B3078,'CMP-SIN-SD-10-2023'!A:D,4,0)</f>
        <v>29.88</v>
      </c>
      <c r="N3078" s="220" t="n">
        <f aca="false">M3078=H3078</f>
        <v>1</v>
      </c>
      <c r="P3078" s="333" t="s">
        <v>2887</v>
      </c>
    </row>
    <row r="3079" customFormat="false" ht="15" hidden="false" customHeight="false" outlineLevel="0" collapsed="false">
      <c r="A3079" s="351" t="str">
        <f aca="false">IF(O3079&lt;&gt;0,O3079,A3078)</f>
        <v>15.018.0550-0/EMOP</v>
      </c>
      <c r="B3079" s="205" t="n">
        <v>88316</v>
      </c>
      <c r="C3079" s="206" t="s">
        <v>3463</v>
      </c>
      <c r="D3079" s="206" t="s">
        <v>2512</v>
      </c>
      <c r="E3079" s="207" t="s">
        <v>2415</v>
      </c>
      <c r="F3079" s="207" t="s">
        <v>2502</v>
      </c>
      <c r="G3079" s="352" t="n">
        <v>1.03</v>
      </c>
      <c r="H3079" s="253" t="n">
        <f aca="false">VLOOKUP(B3079,'CMP-SIN-SD-10-2023'!A:D,4,0)</f>
        <v>21.91</v>
      </c>
      <c r="I3079" s="253" t="s">
        <v>2417</v>
      </c>
      <c r="J3079" s="220" t="n">
        <f aca="false">TRUNC((H3079*G3079),2)</f>
        <v>22.56</v>
      </c>
      <c r="M3079" s="220" t="n">
        <f aca="false">VLOOKUP(B3079,'CMP-SIN-SD-10-2023'!A:D,4,0)</f>
        <v>21.91</v>
      </c>
      <c r="N3079" s="220" t="n">
        <f aca="false">M3079=H3079</f>
        <v>1</v>
      </c>
      <c r="P3079" s="333" t="s">
        <v>2887</v>
      </c>
    </row>
    <row r="3080" customFormat="false" ht="30" hidden="false" customHeight="false" outlineLevel="0" collapsed="false">
      <c r="A3080" s="351" t="str">
        <f aca="false">IF(O3080&lt;&gt;0,O3080,A3079)</f>
        <v>15.018.0550-0/EMOP</v>
      </c>
      <c r="B3080" s="205" t="n">
        <v>5565</v>
      </c>
      <c r="C3080" s="206" t="s">
        <v>3463</v>
      </c>
      <c r="D3080" s="206" t="s">
        <v>3967</v>
      </c>
      <c r="E3080" s="207" t="s">
        <v>2415</v>
      </c>
      <c r="F3080" s="207" t="s">
        <v>2430</v>
      </c>
      <c r="G3080" s="352" t="n">
        <v>0.01596</v>
      </c>
      <c r="H3080" s="253" t="n">
        <v>26</v>
      </c>
      <c r="I3080" s="253" t="s">
        <v>2417</v>
      </c>
      <c r="J3080" s="220" t="n">
        <f aca="false">TRUNC((H3080*G3080),2)</f>
        <v>0.41</v>
      </c>
      <c r="M3080" s="220" t="e">
        <f aca="false">VLOOKUP(B3080,'INS-SIN-SD-10-2023'!A:D,4,0)</f>
        <v>#N/A</v>
      </c>
      <c r="N3080" s="220" t="e">
        <f aca="false">M3080=H3080</f>
        <v>#N/A</v>
      </c>
      <c r="P3080" s="333" t="s">
        <v>2887</v>
      </c>
    </row>
    <row r="3081" customFormat="false" ht="15" hidden="false" customHeight="false" outlineLevel="0" collapsed="false">
      <c r="A3081" s="351" t="str">
        <f aca="false">IF(O3081&lt;&gt;0,O3081,A3080)</f>
        <v>15.018.0550-0/EMOP</v>
      </c>
      <c r="B3081" s="205" t="n">
        <v>5568</v>
      </c>
      <c r="C3081" s="206" t="s">
        <v>3463</v>
      </c>
      <c r="D3081" s="206" t="s">
        <v>3968</v>
      </c>
      <c r="E3081" s="207" t="s">
        <v>2415</v>
      </c>
      <c r="F3081" s="207" t="s">
        <v>2430</v>
      </c>
      <c r="G3081" s="352" t="n">
        <v>3.192</v>
      </c>
      <c r="H3081" s="253" t="n">
        <v>0.06</v>
      </c>
      <c r="I3081" s="253" t="s">
        <v>2417</v>
      </c>
      <c r="J3081" s="220" t="n">
        <f aca="false">TRUNC((H3081*G3081),2)</f>
        <v>0.19</v>
      </c>
      <c r="M3081" s="220" t="e">
        <f aca="false">VLOOKUP(B3081,'INS-SIN-SD-10-2023'!A:D,4,0)</f>
        <v>#N/A</v>
      </c>
      <c r="N3081" s="220" t="e">
        <f aca="false">M3081=H3081</f>
        <v>#N/A</v>
      </c>
      <c r="P3081" s="333" t="s">
        <v>2887</v>
      </c>
    </row>
    <row r="3082" customFormat="false" ht="15" hidden="false" customHeight="false" outlineLevel="0" collapsed="false">
      <c r="A3082" s="351" t="str">
        <f aca="false">IF(O3082&lt;&gt;0,O3082,A3081)</f>
        <v>15.018.0550-0/EMOP</v>
      </c>
      <c r="B3082" s="205" t="n">
        <v>7637</v>
      </c>
      <c r="C3082" s="206" t="s">
        <v>3463</v>
      </c>
      <c r="D3082" s="206" t="s">
        <v>3969</v>
      </c>
      <c r="E3082" s="207" t="s">
        <v>2415</v>
      </c>
      <c r="F3082" s="207" t="s">
        <v>2430</v>
      </c>
      <c r="G3082" s="352" t="n">
        <v>0.7992</v>
      </c>
      <c r="H3082" s="253" t="n">
        <v>6.6</v>
      </c>
      <c r="I3082" s="253" t="s">
        <v>2417</v>
      </c>
      <c r="J3082" s="220" t="n">
        <f aca="false">TRUNC((H3082*G3082),2)</f>
        <v>5.27</v>
      </c>
      <c r="M3082" s="220" t="e">
        <f aca="false">VLOOKUP(B3082,'INS-SIN-SD-10-2023'!A:D,4,0)</f>
        <v>#N/A</v>
      </c>
      <c r="N3082" s="220" t="e">
        <f aca="false">M3082=H3082</f>
        <v>#N/A</v>
      </c>
      <c r="P3082" s="333" t="s">
        <v>2887</v>
      </c>
    </row>
    <row r="3083" customFormat="false" ht="15" hidden="false" customHeight="false" outlineLevel="0" collapsed="false">
      <c r="A3083" s="351" t="str">
        <f aca="false">IF(O3083&lt;&gt;0,O3083,A3082)</f>
        <v>15.018.0550-0/EMOP</v>
      </c>
      <c r="B3083" s="205" t="n">
        <v>7639</v>
      </c>
      <c r="C3083" s="206" t="s">
        <v>3463</v>
      </c>
      <c r="D3083" s="206" t="s">
        <v>3970</v>
      </c>
      <c r="E3083" s="207" t="s">
        <v>2415</v>
      </c>
      <c r="F3083" s="207" t="s">
        <v>2430</v>
      </c>
      <c r="G3083" s="352" t="n">
        <v>1.596</v>
      </c>
      <c r="H3083" s="253" t="n">
        <v>1.55</v>
      </c>
      <c r="I3083" s="253" t="s">
        <v>2417</v>
      </c>
      <c r="J3083" s="220" t="n">
        <f aca="false">TRUNC((H3083*G3083),2)</f>
        <v>2.47</v>
      </c>
      <c r="M3083" s="220" t="e">
        <f aca="false">VLOOKUP(B3083,'INS-SIN-SD-10-2023'!A:D,4,0)</f>
        <v>#N/A</v>
      </c>
      <c r="N3083" s="220" t="e">
        <f aca="false">M3083=H3083</f>
        <v>#N/A</v>
      </c>
      <c r="P3083" s="333" t="s">
        <v>2887</v>
      </c>
    </row>
    <row r="3084" customFormat="false" ht="15" hidden="false" customHeight="false" outlineLevel="0" collapsed="false">
      <c r="A3084" s="351" t="str">
        <f aca="false">IF(O3084&lt;&gt;0,O3084,A3083)</f>
        <v>15.018.0550-0/EMOP</v>
      </c>
      <c r="B3084" s="205" t="n">
        <v>7641</v>
      </c>
      <c r="C3084" s="206" t="s">
        <v>3463</v>
      </c>
      <c r="D3084" s="206" t="s">
        <v>3971</v>
      </c>
      <c r="E3084" s="207" t="s">
        <v>2415</v>
      </c>
      <c r="F3084" s="207" t="s">
        <v>2430</v>
      </c>
      <c r="G3084" s="352" t="n">
        <v>3.192</v>
      </c>
      <c r="H3084" s="253" t="n">
        <v>0.05</v>
      </c>
      <c r="I3084" s="253" t="s">
        <v>2417</v>
      </c>
      <c r="J3084" s="220" t="n">
        <f aca="false">TRUNC((H3084*G3084),2)</f>
        <v>0.15</v>
      </c>
      <c r="M3084" s="220" t="e">
        <f aca="false">VLOOKUP(B3084,'INS-SIN-SD-10-2023'!A:D,4,0)</f>
        <v>#N/A</v>
      </c>
      <c r="N3084" s="220" t="e">
        <f aca="false">M3084=H3084</f>
        <v>#N/A</v>
      </c>
      <c r="P3084" s="333" t="s">
        <v>2887</v>
      </c>
    </row>
    <row r="3085" customFormat="false" ht="30" hidden="false" customHeight="false" outlineLevel="0" collapsed="false">
      <c r="A3085" s="351" t="str">
        <f aca="false">IF(O3085&lt;&gt;0,O3085,A3084)</f>
        <v>15.018.0550-0/EMOP</v>
      </c>
      <c r="B3085" s="205" t="n">
        <v>11962</v>
      </c>
      <c r="C3085" s="206" t="s">
        <v>3463</v>
      </c>
      <c r="D3085" s="206" t="s">
        <v>4109</v>
      </c>
      <c r="E3085" s="207" t="s">
        <v>2415</v>
      </c>
      <c r="F3085" s="207" t="s">
        <v>2430</v>
      </c>
      <c r="G3085" s="352" t="n">
        <v>0.396</v>
      </c>
      <c r="H3085" s="253" t="n">
        <v>27.79</v>
      </c>
      <c r="I3085" s="253" t="s">
        <v>2417</v>
      </c>
      <c r="J3085" s="220" t="n">
        <f aca="false">TRUNC((H3085*G3085),2)</f>
        <v>11</v>
      </c>
      <c r="M3085" s="220" t="e">
        <f aca="false">VLOOKUP(B3085,'CMP-SIN-SD-10-2023'!A:D,4,0)</f>
        <v>#N/A</v>
      </c>
      <c r="N3085" s="220" t="e">
        <f aca="false">M3085=H3085</f>
        <v>#N/A</v>
      </c>
      <c r="P3085" s="333" t="s">
        <v>2887</v>
      </c>
    </row>
    <row r="3086" customFormat="false" ht="30" hidden="false" customHeight="false" outlineLevel="0" collapsed="false">
      <c r="A3086" s="351" t="str">
        <f aca="false">IF(O3086&lt;&gt;0,O3086,A3085)</f>
        <v>15.018.0550-0/EMOP</v>
      </c>
      <c r="B3086" s="205" t="n">
        <v>13874</v>
      </c>
      <c r="C3086" s="206" t="s">
        <v>3463</v>
      </c>
      <c r="D3086" s="206" t="s">
        <v>4110</v>
      </c>
      <c r="E3086" s="207" t="s">
        <v>2415</v>
      </c>
      <c r="F3086" s="207" t="s">
        <v>2430</v>
      </c>
      <c r="G3086" s="352" t="n">
        <v>0.7992</v>
      </c>
      <c r="H3086" s="253" t="n">
        <v>2.39</v>
      </c>
      <c r="I3086" s="253" t="s">
        <v>2417</v>
      </c>
      <c r="J3086" s="220" t="n">
        <f aca="false">TRUNC((H3086*G3086),2)</f>
        <v>1.91</v>
      </c>
      <c r="M3086" s="220" t="e">
        <f aca="false">VLOOKUP(B3086,'INS-SIN-SD-10-2023'!A:D,4,0)</f>
        <v>#N/A</v>
      </c>
      <c r="N3086" s="220" t="e">
        <f aca="false">M3086=H3086</f>
        <v>#N/A</v>
      </c>
      <c r="P3086" s="333" t="s">
        <v>2887</v>
      </c>
    </row>
    <row r="3087" customFormat="false" ht="30" hidden="false" customHeight="false" outlineLevel="0" collapsed="false">
      <c r="A3087" s="351" t="str">
        <f aca="false">IF(O3087&lt;&gt;0,O3087,A3086)</f>
        <v>15.018.0550-0/EMOP</v>
      </c>
      <c r="B3087" s="205" t="n">
        <v>13885</v>
      </c>
      <c r="C3087" s="206" t="s">
        <v>3463</v>
      </c>
      <c r="D3087" s="206" t="s">
        <v>4111</v>
      </c>
      <c r="E3087" s="207" t="s">
        <v>2415</v>
      </c>
      <c r="F3087" s="207" t="s">
        <v>2430</v>
      </c>
      <c r="G3087" s="352" t="n">
        <v>0.396</v>
      </c>
      <c r="H3087" s="253" t="n">
        <v>25.04</v>
      </c>
      <c r="I3087" s="253" t="s">
        <v>2417</v>
      </c>
      <c r="J3087" s="220" t="n">
        <f aca="false">TRUNC((H3087*G3087),2)</f>
        <v>9.91</v>
      </c>
      <c r="M3087" s="220" t="e">
        <f aca="false">VLOOKUP(B3087,'INS-SIN-SD-10-2023'!A:D,4,0)</f>
        <v>#N/A</v>
      </c>
      <c r="N3087" s="220" t="e">
        <f aca="false">M3087=H3087</f>
        <v>#N/A</v>
      </c>
      <c r="P3087" s="333" t="s">
        <v>2887</v>
      </c>
    </row>
    <row r="3088" customFormat="false" ht="30" hidden="false" customHeight="false" outlineLevel="0" collapsed="false">
      <c r="A3088" s="353" t="s">
        <v>595</v>
      </c>
      <c r="B3088" s="354" t="s">
        <v>2411</v>
      </c>
      <c r="C3088" s="355" t="s">
        <v>4112</v>
      </c>
      <c r="D3088" s="355" t="s">
        <v>3681</v>
      </c>
      <c r="E3088" s="356" t="s">
        <v>2430</v>
      </c>
      <c r="F3088" s="356" t="s">
        <v>2415</v>
      </c>
      <c r="G3088" s="357" t="s">
        <v>2416</v>
      </c>
      <c r="H3088" s="358" t="s">
        <v>2417</v>
      </c>
      <c r="I3088" s="350" t="n">
        <f aca="false">SUMIF(A:A,A3088,J:J)</f>
        <v>47.21</v>
      </c>
      <c r="K3088" s="220" t="e">
        <f aca="false">VLOOKUP(A3088,'CMP-SIN-SD-10-2023'!A:D,4,0)</f>
        <v>#N/A</v>
      </c>
      <c r="L3088" s="220" t="e">
        <f aca="false">K3088=I3088</f>
        <v>#N/A</v>
      </c>
      <c r="P3088" s="333" t="s">
        <v>2418</v>
      </c>
    </row>
    <row r="3089" customFormat="false" ht="15" hidden="false" customHeight="false" outlineLevel="0" collapsed="false">
      <c r="A3089" s="351" t="str">
        <f aca="false">IF(O3089&lt;&gt;0,O3089,A3088)</f>
        <v>15.018.0750-0/EMOP</v>
      </c>
      <c r="B3089" s="205" t="n">
        <v>88264</v>
      </c>
      <c r="C3089" s="206" t="s">
        <v>3681</v>
      </c>
      <c r="D3089" s="206" t="s">
        <v>2582</v>
      </c>
      <c r="E3089" s="207" t="s">
        <v>2415</v>
      </c>
      <c r="F3089" s="207" t="s">
        <v>2502</v>
      </c>
      <c r="G3089" s="352" t="n">
        <v>0.515</v>
      </c>
      <c r="H3089" s="253" t="n">
        <f aca="false">VLOOKUP(B3089,'CMP-SIN-SD-10-2023'!A:D,4,0)</f>
        <v>29.88</v>
      </c>
      <c r="I3089" s="253" t="s">
        <v>2417</v>
      </c>
      <c r="J3089" s="220" t="n">
        <f aca="false">TRUNC((H3089*G3089),2)</f>
        <v>15.38</v>
      </c>
      <c r="M3089" s="220" t="n">
        <f aca="false">VLOOKUP(B3089,'CMP-SIN-SD-10-2023'!A:D,4,0)</f>
        <v>29.88</v>
      </c>
      <c r="N3089" s="220" t="n">
        <f aca="false">M3089=H3089</f>
        <v>1</v>
      </c>
      <c r="P3089" s="333" t="s">
        <v>2887</v>
      </c>
    </row>
    <row r="3090" customFormat="false" ht="15" hidden="false" customHeight="false" outlineLevel="0" collapsed="false">
      <c r="A3090" s="351" t="str">
        <f aca="false">IF(O3090&lt;&gt;0,O3090,A3089)</f>
        <v>15.018.0750-0/EMOP</v>
      </c>
      <c r="B3090" s="205" t="n">
        <v>88316</v>
      </c>
      <c r="C3090" s="206" t="s">
        <v>3681</v>
      </c>
      <c r="D3090" s="206" t="s">
        <v>2512</v>
      </c>
      <c r="E3090" s="207" t="s">
        <v>2415</v>
      </c>
      <c r="F3090" s="207" t="s">
        <v>2502</v>
      </c>
      <c r="G3090" s="352" t="n">
        <v>0.51499681</v>
      </c>
      <c r="H3090" s="253" t="n">
        <f aca="false">VLOOKUP(B3090,'CMP-SIN-SD-10-2023'!A:D,4,0)</f>
        <v>21.91</v>
      </c>
      <c r="I3090" s="253" t="s">
        <v>2417</v>
      </c>
      <c r="J3090" s="220" t="n">
        <f aca="false">TRUNC((H3090*G3090),2)</f>
        <v>11.28</v>
      </c>
      <c r="M3090" s="220" t="n">
        <f aca="false">VLOOKUP(B3090,'CMP-SIN-SD-10-2023'!A:D,4,0)</f>
        <v>21.91</v>
      </c>
      <c r="N3090" s="220" t="n">
        <f aca="false">M3090=H3090</f>
        <v>1</v>
      </c>
      <c r="P3090" s="333" t="s">
        <v>2887</v>
      </c>
    </row>
    <row r="3091" customFormat="false" ht="30" hidden="false" customHeight="false" outlineLevel="0" collapsed="false">
      <c r="A3091" s="351" t="str">
        <f aca="false">IF(O3091&lt;&gt;0,O3091,A3090)</f>
        <v>15.018.0750-0/EMOP</v>
      </c>
      <c r="B3091" s="205" t="n">
        <v>12124</v>
      </c>
      <c r="C3091" s="206" t="s">
        <v>3681</v>
      </c>
      <c r="D3091" s="206" t="s">
        <v>4113</v>
      </c>
      <c r="E3091" s="207" t="s">
        <v>2415</v>
      </c>
      <c r="F3091" s="207" t="s">
        <v>2430</v>
      </c>
      <c r="G3091" s="352" t="n">
        <v>1</v>
      </c>
      <c r="H3091" s="253" t="n">
        <v>20.55</v>
      </c>
      <c r="I3091" s="253" t="s">
        <v>2417</v>
      </c>
      <c r="J3091" s="220" t="n">
        <f aca="false">TRUNC((H3091*G3091),2)</f>
        <v>20.55</v>
      </c>
      <c r="M3091" s="220" t="e">
        <f aca="false">VLOOKUP(B3091,'INS-SIN-SD-10-2023'!A:D,4,0)</f>
        <v>#N/A</v>
      </c>
      <c r="N3091" s="220" t="e">
        <f aca="false">M3091=H3091</f>
        <v>#N/A</v>
      </c>
      <c r="P3091" s="333" t="s">
        <v>2887</v>
      </c>
    </row>
    <row r="3092" customFormat="false" ht="30" hidden="false" customHeight="false" outlineLevel="0" collapsed="false">
      <c r="A3092" s="353" t="s">
        <v>714</v>
      </c>
      <c r="B3092" s="354" t="s">
        <v>2411</v>
      </c>
      <c r="C3092" s="355" t="s">
        <v>4114</v>
      </c>
      <c r="D3092" s="355" t="s">
        <v>2694</v>
      </c>
      <c r="E3092" s="356" t="s">
        <v>2430</v>
      </c>
      <c r="F3092" s="356" t="s">
        <v>2415</v>
      </c>
      <c r="G3092" s="357" t="s">
        <v>2416</v>
      </c>
      <c r="H3092" s="358" t="s">
        <v>2417</v>
      </c>
      <c r="I3092" s="350" t="n">
        <f aca="false">SUMIF(A:A,A3092,J:J)</f>
        <v>38.44</v>
      </c>
      <c r="K3092" s="220" t="e">
        <f aca="false">VLOOKUP(A3092,'CMP-SIN-SD-10-2023'!A:D,4,0)</f>
        <v>#N/A</v>
      </c>
      <c r="L3092" s="220" t="e">
        <f aca="false">K3092=I3092</f>
        <v>#N/A</v>
      </c>
      <c r="P3092" s="333" t="s">
        <v>2418</v>
      </c>
    </row>
    <row r="3093" customFormat="false" ht="15" hidden="false" customHeight="false" outlineLevel="0" collapsed="false">
      <c r="A3093" s="351" t="str">
        <f aca="false">IF(O3093&lt;&gt;0,O3093,A3092)</f>
        <v>15.018.0670-0/EMOP</v>
      </c>
      <c r="B3093" s="205" t="n">
        <v>88264</v>
      </c>
      <c r="C3093" s="206" t="s">
        <v>2694</v>
      </c>
      <c r="D3093" s="206" t="s">
        <v>2582</v>
      </c>
      <c r="E3093" s="207" t="s">
        <v>2415</v>
      </c>
      <c r="F3093" s="207" t="s">
        <v>2502</v>
      </c>
      <c r="G3093" s="352" t="n">
        <v>0.515</v>
      </c>
      <c r="H3093" s="253" t="n">
        <f aca="false">VLOOKUP(B3093,'CMP-SIN-SD-10-2023'!A:D,4,0)</f>
        <v>29.88</v>
      </c>
      <c r="I3093" s="253" t="s">
        <v>2417</v>
      </c>
      <c r="J3093" s="220" t="n">
        <f aca="false">TRUNC((H3093*G3093),2)</f>
        <v>15.38</v>
      </c>
      <c r="M3093" s="220" t="n">
        <f aca="false">VLOOKUP(B3093,'CMP-SIN-SD-10-2023'!A:D,4,0)</f>
        <v>29.88</v>
      </c>
      <c r="N3093" s="220" t="n">
        <f aca="false">M3093=H3093</f>
        <v>1</v>
      </c>
      <c r="P3093" s="333" t="s">
        <v>2887</v>
      </c>
    </row>
    <row r="3094" customFormat="false" ht="15" hidden="false" customHeight="false" outlineLevel="0" collapsed="false">
      <c r="A3094" s="351" t="str">
        <f aca="false">IF(O3094&lt;&gt;0,O3094,A3093)</f>
        <v>15.018.0670-0/EMOP</v>
      </c>
      <c r="B3094" s="205" t="n">
        <v>88316</v>
      </c>
      <c r="C3094" s="206" t="s">
        <v>2694</v>
      </c>
      <c r="D3094" s="206" t="s">
        <v>2512</v>
      </c>
      <c r="E3094" s="207" t="s">
        <v>2415</v>
      </c>
      <c r="F3094" s="207" t="s">
        <v>2502</v>
      </c>
      <c r="G3094" s="352" t="n">
        <v>0.51499681</v>
      </c>
      <c r="H3094" s="253" t="n">
        <f aca="false">VLOOKUP(B3094,'CMP-SIN-SD-10-2023'!A:D,4,0)</f>
        <v>21.91</v>
      </c>
      <c r="I3094" s="253" t="s">
        <v>2417</v>
      </c>
      <c r="J3094" s="220" t="n">
        <f aca="false">TRUNC((H3094*G3094),2)</f>
        <v>11.28</v>
      </c>
      <c r="M3094" s="220" t="n">
        <f aca="false">VLOOKUP(B3094,'CMP-SIN-SD-10-2023'!A:D,4,0)</f>
        <v>21.91</v>
      </c>
      <c r="N3094" s="220" t="n">
        <f aca="false">M3094=H3094</f>
        <v>1</v>
      </c>
      <c r="P3094" s="333" t="s">
        <v>2887</v>
      </c>
    </row>
    <row r="3095" customFormat="false" ht="30" hidden="false" customHeight="false" outlineLevel="0" collapsed="false">
      <c r="A3095" s="351" t="str">
        <f aca="false">IF(O3095&lt;&gt;0,O3095,A3094)</f>
        <v>15.018.0670-0/EMOP</v>
      </c>
      <c r="B3095" s="205" t="n">
        <v>12052</v>
      </c>
      <c r="C3095" s="206" t="s">
        <v>2694</v>
      </c>
      <c r="D3095" s="206" t="s">
        <v>4115</v>
      </c>
      <c r="E3095" s="207" t="s">
        <v>2415</v>
      </c>
      <c r="F3095" s="207" t="s">
        <v>2430</v>
      </c>
      <c r="G3095" s="352" t="n">
        <v>1</v>
      </c>
      <c r="H3095" s="253" t="n">
        <v>11.78</v>
      </c>
      <c r="I3095" s="253" t="s">
        <v>2417</v>
      </c>
      <c r="J3095" s="220" t="n">
        <f aca="false">TRUNC((H3095*G3095),2)</f>
        <v>11.78</v>
      </c>
      <c r="M3095" s="220" t="e">
        <f aca="false">VLOOKUP(B3095,'INS-SIN-SD-10-2023'!A:D,4,0)</f>
        <v>#N/A</v>
      </c>
      <c r="N3095" s="220" t="e">
        <f aca="false">M3095=H3095</f>
        <v>#N/A</v>
      </c>
      <c r="P3095" s="333" t="s">
        <v>2887</v>
      </c>
    </row>
    <row r="3096" customFormat="false" ht="30" hidden="false" customHeight="false" outlineLevel="0" collapsed="false">
      <c r="A3096" s="353" t="s">
        <v>685</v>
      </c>
      <c r="B3096" s="354" t="s">
        <v>2411</v>
      </c>
      <c r="C3096" s="355" t="s">
        <v>4116</v>
      </c>
      <c r="D3096" s="355" t="s">
        <v>2725</v>
      </c>
      <c r="E3096" s="356" t="s">
        <v>2430</v>
      </c>
      <c r="F3096" s="356" t="s">
        <v>2415</v>
      </c>
      <c r="G3096" s="357" t="s">
        <v>2416</v>
      </c>
      <c r="H3096" s="358" t="s">
        <v>2417</v>
      </c>
      <c r="I3096" s="350" t="n">
        <f aca="false">SUMIF(A:A,A3096,J:J)</f>
        <v>12.47</v>
      </c>
      <c r="K3096" s="220" t="e">
        <f aca="false">VLOOKUP(A3096,'CMP-SIN-SD-10-2023'!A:D,4,0)</f>
        <v>#N/A</v>
      </c>
      <c r="L3096" s="220" t="e">
        <f aca="false">K3096=I3096</f>
        <v>#N/A</v>
      </c>
      <c r="P3096" s="333" t="s">
        <v>2418</v>
      </c>
    </row>
    <row r="3097" customFormat="false" ht="15" hidden="false" customHeight="false" outlineLevel="0" collapsed="false">
      <c r="A3097" s="351" t="str">
        <f aca="false">IF(O3097&lt;&gt;0,O3097,A3096)</f>
        <v>15.018.0940-0/EMOP</v>
      </c>
      <c r="B3097" s="205" t="n">
        <v>88264</v>
      </c>
      <c r="C3097" s="206" t="s">
        <v>2725</v>
      </c>
      <c r="D3097" s="206" t="s">
        <v>2582</v>
      </c>
      <c r="E3097" s="207" t="s">
        <v>2415</v>
      </c>
      <c r="F3097" s="207" t="s">
        <v>2502</v>
      </c>
      <c r="G3097" s="352" t="n">
        <v>0.206</v>
      </c>
      <c r="H3097" s="253" t="n">
        <f aca="false">VLOOKUP(B3097,'CMP-SIN-SD-10-2023'!A:D,4,0)</f>
        <v>29.88</v>
      </c>
      <c r="I3097" s="253" t="s">
        <v>2417</v>
      </c>
      <c r="J3097" s="220" t="n">
        <f aca="false">TRUNC((H3097*G3097),2)</f>
        <v>6.15</v>
      </c>
      <c r="M3097" s="220" t="n">
        <f aca="false">VLOOKUP(B3097,'CMP-SIN-SD-10-2023'!A:D,4,0)</f>
        <v>29.88</v>
      </c>
      <c r="N3097" s="220" t="n">
        <f aca="false">M3097=H3097</f>
        <v>1</v>
      </c>
      <c r="P3097" s="333" t="s">
        <v>2887</v>
      </c>
    </row>
    <row r="3098" customFormat="false" ht="15" hidden="false" customHeight="false" outlineLevel="0" collapsed="false">
      <c r="A3098" s="351" t="str">
        <f aca="false">IF(O3098&lt;&gt;0,O3098,A3097)</f>
        <v>15.018.0940-0/EMOP</v>
      </c>
      <c r="B3098" s="205" t="n">
        <v>88316</v>
      </c>
      <c r="C3098" s="206" t="s">
        <v>2725</v>
      </c>
      <c r="D3098" s="206" t="s">
        <v>2512</v>
      </c>
      <c r="E3098" s="207" t="s">
        <v>2415</v>
      </c>
      <c r="F3098" s="207" t="s">
        <v>2502</v>
      </c>
      <c r="G3098" s="352" t="n">
        <v>0.206</v>
      </c>
      <c r="H3098" s="253" t="n">
        <f aca="false">VLOOKUP(B3098,'CMP-SIN-SD-10-2023'!A:D,4,0)</f>
        <v>21.91</v>
      </c>
      <c r="I3098" s="253" t="s">
        <v>2417</v>
      </c>
      <c r="J3098" s="220" t="n">
        <f aca="false">TRUNC((H3098*G3098),2)</f>
        <v>4.51</v>
      </c>
      <c r="M3098" s="220" t="n">
        <f aca="false">VLOOKUP(B3098,'CMP-SIN-SD-10-2023'!A:D,4,0)</f>
        <v>21.91</v>
      </c>
      <c r="N3098" s="220" t="n">
        <f aca="false">M3098=H3098</f>
        <v>1</v>
      </c>
      <c r="P3098" s="333" t="s">
        <v>2887</v>
      </c>
    </row>
    <row r="3099" customFormat="false" ht="30" hidden="false" customHeight="false" outlineLevel="0" collapsed="false">
      <c r="A3099" s="351" t="str">
        <f aca="false">IF(O3099&lt;&gt;0,O3099,A3098)</f>
        <v>15.018.0940-0/EMOP</v>
      </c>
      <c r="B3099" s="205" t="n">
        <v>12290</v>
      </c>
      <c r="C3099" s="206" t="s">
        <v>2725</v>
      </c>
      <c r="D3099" s="206" t="s">
        <v>4117</v>
      </c>
      <c r="E3099" s="207" t="s">
        <v>2415</v>
      </c>
      <c r="F3099" s="207" t="s">
        <v>2430</v>
      </c>
      <c r="G3099" s="352" t="n">
        <v>1</v>
      </c>
      <c r="H3099" s="253" t="n">
        <v>1.81</v>
      </c>
      <c r="I3099" s="253" t="s">
        <v>2417</v>
      </c>
      <c r="J3099" s="220" t="n">
        <f aca="false">TRUNC((H3099*G3099),2)</f>
        <v>1.81</v>
      </c>
      <c r="M3099" s="220" t="e">
        <f aca="false">VLOOKUP(B3099,'INS-SIN-SD-10-2023'!A:D,4,0)</f>
        <v>#N/A</v>
      </c>
      <c r="N3099" s="220" t="e">
        <f aca="false">M3099=H3099</f>
        <v>#N/A</v>
      </c>
      <c r="P3099" s="333" t="s">
        <v>2887</v>
      </c>
    </row>
    <row r="3100" customFormat="false" ht="45" hidden="false" customHeight="false" outlineLevel="0" collapsed="false">
      <c r="A3100" s="353" t="n">
        <v>97667</v>
      </c>
      <c r="B3100" s="354" t="s">
        <v>2411</v>
      </c>
      <c r="C3100" s="355" t="s">
        <v>4118</v>
      </c>
      <c r="D3100" s="355" t="s">
        <v>2891</v>
      </c>
      <c r="E3100" s="356" t="s">
        <v>2440</v>
      </c>
      <c r="F3100" s="356" t="s">
        <v>2415</v>
      </c>
      <c r="G3100" s="357" t="s">
        <v>2416</v>
      </c>
      <c r="H3100" s="358" t="s">
        <v>2417</v>
      </c>
      <c r="I3100" s="350" t="n">
        <f aca="false">SUMIF(A:A,A3100,J:J)</f>
        <v>8.76</v>
      </c>
      <c r="K3100" s="220" t="n">
        <f aca="false">VLOOKUP(A3100,'CMP-SIN-SD-10-2023'!A:D,4,0)</f>
        <v>8.76</v>
      </c>
      <c r="L3100" s="220" t="n">
        <f aca="false">K3100=I3100</f>
        <v>1</v>
      </c>
      <c r="P3100" s="333" t="s">
        <v>2418</v>
      </c>
    </row>
    <row r="3101" customFormat="false" ht="15" hidden="false" customHeight="false" outlineLevel="0" collapsed="false">
      <c r="A3101" s="351" t="n">
        <f aca="false">IF(O3101&lt;&gt;0,O3101,A3100)</f>
        <v>97667</v>
      </c>
      <c r="B3101" s="205" t="n">
        <v>88247</v>
      </c>
      <c r="C3101" s="206" t="s">
        <v>2891</v>
      </c>
      <c r="D3101" s="206" t="s">
        <v>2581</v>
      </c>
      <c r="E3101" s="207" t="s">
        <v>2415</v>
      </c>
      <c r="F3101" s="207" t="s">
        <v>2502</v>
      </c>
      <c r="G3101" s="352" t="n">
        <v>0.0672</v>
      </c>
      <c r="H3101" s="253" t="n">
        <f aca="false">VLOOKUP(B3101,'CMP-SIN-SD-10-2023'!A:D,4,0)</f>
        <v>23.14</v>
      </c>
      <c r="I3101" s="253" t="s">
        <v>2417</v>
      </c>
      <c r="J3101" s="220" t="n">
        <f aca="false">TRUNC((H3101*G3101),2)</f>
        <v>1.55</v>
      </c>
      <c r="M3101" s="220" t="n">
        <f aca="false">VLOOKUP(B3101,'CMP-SIN-SD-10-2023'!A:D,4,0)</f>
        <v>23.14</v>
      </c>
      <c r="N3101" s="220" t="n">
        <f aca="false">M3101=H3101</f>
        <v>1</v>
      </c>
      <c r="P3101" s="333" t="s">
        <v>2418</v>
      </c>
    </row>
    <row r="3102" customFormat="false" ht="15" hidden="false" customHeight="false" outlineLevel="0" collapsed="false">
      <c r="A3102" s="351" t="n">
        <f aca="false">IF(O3102&lt;&gt;0,O3102,A3101)</f>
        <v>97667</v>
      </c>
      <c r="B3102" s="205" t="n">
        <v>88264</v>
      </c>
      <c r="C3102" s="206" t="s">
        <v>2891</v>
      </c>
      <c r="D3102" s="206" t="s">
        <v>2582</v>
      </c>
      <c r="E3102" s="207" t="s">
        <v>2415</v>
      </c>
      <c r="F3102" s="207" t="s">
        <v>2502</v>
      </c>
      <c r="G3102" s="352" t="n">
        <v>0.0672</v>
      </c>
      <c r="H3102" s="253" t="n">
        <f aca="false">VLOOKUP(B3102,'CMP-SIN-SD-10-2023'!A:D,4,0)</f>
        <v>29.88</v>
      </c>
      <c r="I3102" s="253" t="s">
        <v>2417</v>
      </c>
      <c r="J3102" s="220" t="n">
        <f aca="false">TRUNC((H3102*G3102),2)</f>
        <v>2</v>
      </c>
      <c r="M3102" s="220" t="n">
        <f aca="false">VLOOKUP(B3102,'CMP-SIN-SD-10-2023'!A:D,4,0)</f>
        <v>29.88</v>
      </c>
      <c r="N3102" s="220" t="n">
        <f aca="false">M3102=H3102</f>
        <v>1</v>
      </c>
      <c r="P3102" s="333" t="s">
        <v>2418</v>
      </c>
    </row>
    <row r="3103" customFormat="false" ht="45" hidden="false" customHeight="false" outlineLevel="0" collapsed="false">
      <c r="A3103" s="351" t="n">
        <f aca="false">IF(O3103&lt;&gt;0,O3103,A3102)</f>
        <v>97667</v>
      </c>
      <c r="B3103" s="205" t="n">
        <v>39246</v>
      </c>
      <c r="C3103" s="206" t="s">
        <v>2891</v>
      </c>
      <c r="D3103" s="206" t="s">
        <v>4119</v>
      </c>
      <c r="E3103" s="207" t="s">
        <v>2415</v>
      </c>
      <c r="F3103" s="207" t="s">
        <v>2440</v>
      </c>
      <c r="G3103" s="352" t="n">
        <v>1.1</v>
      </c>
      <c r="H3103" s="253" t="n">
        <f aca="false">VLOOKUP(B3103,'INS-SIN-SD-10-2023'!A:D,4,0)</f>
        <v>4.74</v>
      </c>
      <c r="I3103" s="253" t="s">
        <v>2417</v>
      </c>
      <c r="J3103" s="220" t="n">
        <f aca="false">TRUNC((H3103*G3103),2)</f>
        <v>5.21</v>
      </c>
      <c r="M3103" s="220" t="n">
        <f aca="false">VLOOKUP(B3103,'INS-SIN-SD-10-2023'!A:D,4,0)</f>
        <v>4.74</v>
      </c>
      <c r="N3103" s="220" t="n">
        <f aca="false">M3103=H3103</f>
        <v>1</v>
      </c>
      <c r="P3103" s="333" t="s">
        <v>2492</v>
      </c>
    </row>
    <row r="3104" customFormat="false" ht="15" hidden="false" customHeight="false" outlineLevel="0" collapsed="false">
      <c r="A3104" s="353" t="s">
        <v>624</v>
      </c>
      <c r="B3104" s="354" t="s">
        <v>2411</v>
      </c>
      <c r="C3104" s="355" t="s">
        <v>4120</v>
      </c>
      <c r="D3104" s="355" t="s">
        <v>3352</v>
      </c>
      <c r="E3104" s="356" t="s">
        <v>2430</v>
      </c>
      <c r="F3104" s="356" t="s">
        <v>2415</v>
      </c>
      <c r="G3104" s="357" t="s">
        <v>2416</v>
      </c>
      <c r="H3104" s="358" t="s">
        <v>2417</v>
      </c>
      <c r="I3104" s="350" t="n">
        <f aca="false">SUMIF(A:A,A3104,J:J)</f>
        <v>7.22</v>
      </c>
      <c r="K3104" s="220" t="e">
        <f aca="false">VLOOKUP(A3104,'CMP-SIN-SD-10-2023'!A:D,4,0)</f>
        <v>#N/A</v>
      </c>
      <c r="L3104" s="220" t="e">
        <f aca="false">K3104=I3104</f>
        <v>#N/A</v>
      </c>
      <c r="P3104" s="333" t="s">
        <v>2418</v>
      </c>
    </row>
    <row r="3105" customFormat="false" ht="15" hidden="false" customHeight="false" outlineLevel="0" collapsed="false">
      <c r="A3105" s="351" t="str">
        <f aca="false">IF(O3105&lt;&gt;0,O3105,A3104)</f>
        <v>072325/AGETOP</v>
      </c>
      <c r="B3105" s="205" t="n">
        <v>88316</v>
      </c>
      <c r="C3105" s="206" t="s">
        <v>3352</v>
      </c>
      <c r="D3105" s="206" t="s">
        <v>2512</v>
      </c>
      <c r="E3105" s="207" t="s">
        <v>2415</v>
      </c>
      <c r="F3105" s="207" t="s">
        <v>2502</v>
      </c>
      <c r="G3105" s="352" t="n">
        <v>0.12</v>
      </c>
      <c r="H3105" s="253" t="n">
        <f aca="false">VLOOKUP(B3105,'CMP-SIN-SD-10-2023'!A:D,4,0)</f>
        <v>21.91</v>
      </c>
      <c r="I3105" s="253" t="s">
        <v>2417</v>
      </c>
      <c r="J3105" s="220" t="n">
        <f aca="false">TRUNC((H3105*G3105),2)</f>
        <v>2.62</v>
      </c>
      <c r="M3105" s="220" t="n">
        <f aca="false">VLOOKUP(B3105,'CMP-SIN-SD-10-2023'!A:D,4,0)</f>
        <v>21.91</v>
      </c>
      <c r="N3105" s="220" t="n">
        <f aca="false">M3105=H3105</f>
        <v>1</v>
      </c>
      <c r="P3105" s="333" t="s">
        <v>2626</v>
      </c>
    </row>
    <row r="3106" customFormat="false" ht="15" hidden="false" customHeight="false" outlineLevel="0" collapsed="false">
      <c r="A3106" s="351" t="str">
        <f aca="false">IF(O3106&lt;&gt;0,O3106,A3105)</f>
        <v>072325/AGETOP</v>
      </c>
      <c r="B3106" s="205" t="n">
        <v>88264</v>
      </c>
      <c r="C3106" s="206" t="s">
        <v>3352</v>
      </c>
      <c r="D3106" s="206" t="s">
        <v>2582</v>
      </c>
      <c r="E3106" s="207" t="s">
        <v>2415</v>
      </c>
      <c r="F3106" s="207" t="s">
        <v>2502</v>
      </c>
      <c r="G3106" s="352" t="n">
        <v>0.12</v>
      </c>
      <c r="H3106" s="253" t="n">
        <f aca="false">VLOOKUP(B3106,'CMP-SIN-SD-10-2023'!A:D,4,0)</f>
        <v>29.88</v>
      </c>
      <c r="I3106" s="253" t="s">
        <v>2417</v>
      </c>
      <c r="J3106" s="220" t="n">
        <f aca="false">TRUNC((H3106*G3106),2)</f>
        <v>3.58</v>
      </c>
      <c r="M3106" s="220" t="n">
        <f aca="false">VLOOKUP(B3106,'CMP-SIN-SD-10-2023'!A:D,4,0)</f>
        <v>29.88</v>
      </c>
      <c r="N3106" s="220" t="n">
        <f aca="false">M3106=H3106</f>
        <v>1</v>
      </c>
      <c r="P3106" s="333" t="s">
        <v>2626</v>
      </c>
    </row>
    <row r="3107" customFormat="false" ht="15" hidden="false" customHeight="false" outlineLevel="0" collapsed="false">
      <c r="A3107" s="351" t="str">
        <f aca="false">IF(O3107&lt;&gt;0,O3107,A3106)</f>
        <v>072325/AGETOP</v>
      </c>
      <c r="B3107" s="205" t="n">
        <v>3809</v>
      </c>
      <c r="C3107" s="206" t="s">
        <v>3352</v>
      </c>
      <c r="D3107" s="206" t="s">
        <v>4121</v>
      </c>
      <c r="E3107" s="207" t="s">
        <v>2415</v>
      </c>
      <c r="F3107" s="207" t="s">
        <v>2625</v>
      </c>
      <c r="G3107" s="352" t="n">
        <v>1</v>
      </c>
      <c r="H3107" s="253" t="n">
        <v>1.02</v>
      </c>
      <c r="I3107" s="253" t="s">
        <v>2417</v>
      </c>
      <c r="J3107" s="220" t="n">
        <f aca="false">TRUNC((H3107*G3107),2)</f>
        <v>1.02</v>
      </c>
      <c r="M3107" s="220" t="e">
        <f aca="false">VLOOKUP(B3107,'INS-SIN-SD-10-2023'!A:D,4,0)</f>
        <v>#N/A</v>
      </c>
      <c r="N3107" s="220" t="e">
        <f aca="false">M3107=H3107</f>
        <v>#N/A</v>
      </c>
      <c r="P3107" s="333" t="s">
        <v>2626</v>
      </c>
    </row>
    <row r="3108" customFormat="false" ht="15" hidden="false" customHeight="false" outlineLevel="0" collapsed="false">
      <c r="A3108" s="353" t="s">
        <v>649</v>
      </c>
      <c r="B3108" s="354" t="s">
        <v>2411</v>
      </c>
      <c r="C3108" s="355" t="s">
        <v>4122</v>
      </c>
      <c r="D3108" s="355" t="s">
        <v>4004</v>
      </c>
      <c r="E3108" s="356" t="s">
        <v>2430</v>
      </c>
      <c r="F3108" s="356" t="s">
        <v>2415</v>
      </c>
      <c r="G3108" s="357" t="s">
        <v>2416</v>
      </c>
      <c r="H3108" s="358" t="s">
        <v>2417</v>
      </c>
      <c r="I3108" s="350" t="n">
        <f aca="false">SUMIF(A:A,A3108,J:J)</f>
        <v>5.02</v>
      </c>
      <c r="K3108" s="220" t="e">
        <f aca="false">VLOOKUP(A3108,'CMP-SIN-SD-10-2023'!A:D,4,0)</f>
        <v>#N/A</v>
      </c>
      <c r="L3108" s="220" t="e">
        <f aca="false">K3108=I3108</f>
        <v>#N/A</v>
      </c>
      <c r="P3108" s="333" t="s">
        <v>2418</v>
      </c>
    </row>
    <row r="3109" customFormat="false" ht="15" hidden="false" customHeight="false" outlineLevel="0" collapsed="false">
      <c r="A3109" s="351" t="str">
        <f aca="false">IF(O3109&lt;&gt;0,O3109,A3108)</f>
        <v>070335/AGETOP</v>
      </c>
      <c r="B3109" s="205" t="n">
        <v>88316</v>
      </c>
      <c r="C3109" s="206" t="s">
        <v>4004</v>
      </c>
      <c r="D3109" s="206" t="s">
        <v>2512</v>
      </c>
      <c r="E3109" s="207" t="s">
        <v>2415</v>
      </c>
      <c r="F3109" s="207" t="s">
        <v>2502</v>
      </c>
      <c r="G3109" s="352" t="n">
        <v>0.05</v>
      </c>
      <c r="H3109" s="253" t="n">
        <f aca="false">VLOOKUP(B3109,'CMP-SIN-SD-10-2023'!A:D,4,0)</f>
        <v>21.91</v>
      </c>
      <c r="I3109" s="253" t="s">
        <v>2417</v>
      </c>
      <c r="J3109" s="220" t="n">
        <f aca="false">TRUNC((H3109*G3109),2)</f>
        <v>1.09</v>
      </c>
      <c r="M3109" s="220" t="n">
        <f aca="false">VLOOKUP(B3109,'CMP-SIN-SD-10-2023'!A:D,4,0)</f>
        <v>21.91</v>
      </c>
      <c r="N3109" s="220" t="n">
        <f aca="false">M3109=H3109</f>
        <v>1</v>
      </c>
      <c r="P3109" s="333" t="s">
        <v>2626</v>
      </c>
    </row>
    <row r="3110" customFormat="false" ht="15" hidden="false" customHeight="false" outlineLevel="0" collapsed="false">
      <c r="A3110" s="351" t="str">
        <f aca="false">IF(O3110&lt;&gt;0,O3110,A3109)</f>
        <v>070335/AGETOP</v>
      </c>
      <c r="B3110" s="205" t="n">
        <v>88264</v>
      </c>
      <c r="C3110" s="206" t="s">
        <v>4004</v>
      </c>
      <c r="D3110" s="206" t="s">
        <v>2582</v>
      </c>
      <c r="E3110" s="207" t="s">
        <v>2415</v>
      </c>
      <c r="F3110" s="207" t="s">
        <v>2502</v>
      </c>
      <c r="G3110" s="352" t="n">
        <v>0.05</v>
      </c>
      <c r="H3110" s="253" t="n">
        <f aca="false">VLOOKUP(B3110,'CMP-SIN-SD-10-2023'!A:D,4,0)</f>
        <v>29.88</v>
      </c>
      <c r="I3110" s="253" t="s">
        <v>2417</v>
      </c>
      <c r="J3110" s="220" t="n">
        <f aca="false">TRUNC((H3110*G3110),2)</f>
        <v>1.49</v>
      </c>
      <c r="M3110" s="220" t="n">
        <f aca="false">VLOOKUP(B3110,'CMP-SIN-SD-10-2023'!A:D,4,0)</f>
        <v>29.88</v>
      </c>
      <c r="N3110" s="220" t="n">
        <f aca="false">M3110=H3110</f>
        <v>1</v>
      </c>
      <c r="P3110" s="333" t="s">
        <v>2626</v>
      </c>
    </row>
    <row r="3111" customFormat="false" ht="15" hidden="false" customHeight="false" outlineLevel="0" collapsed="false">
      <c r="A3111" s="351" t="str">
        <f aca="false">IF(O3111&lt;&gt;0,O3111,A3110)</f>
        <v>070335/AGETOP</v>
      </c>
      <c r="B3111" s="205" t="n">
        <v>3046</v>
      </c>
      <c r="C3111" s="206" t="s">
        <v>4004</v>
      </c>
      <c r="D3111" s="206" t="s">
        <v>4123</v>
      </c>
      <c r="E3111" s="207" t="s">
        <v>2415</v>
      </c>
      <c r="F3111" s="207" t="s">
        <v>2625</v>
      </c>
      <c r="G3111" s="352" t="n">
        <v>1</v>
      </c>
      <c r="H3111" s="253" t="n">
        <v>2.44</v>
      </c>
      <c r="I3111" s="253" t="s">
        <v>2417</v>
      </c>
      <c r="J3111" s="220" t="n">
        <f aca="false">TRUNC((H3111*G3111),2)</f>
        <v>2.44</v>
      </c>
      <c r="M3111" s="220" t="e">
        <f aca="false">VLOOKUP(B3111,'INS-SIN-SD-10-2023'!A:D,4,0)</f>
        <v>#N/A</v>
      </c>
      <c r="N3111" s="220" t="e">
        <f aca="false">M3111=H3111</f>
        <v>#N/A</v>
      </c>
      <c r="P3111" s="333" t="s">
        <v>2626</v>
      </c>
    </row>
    <row r="3112" customFormat="false" ht="15" hidden="false" customHeight="false" outlineLevel="0" collapsed="false">
      <c r="A3112" s="353" t="s">
        <v>583</v>
      </c>
      <c r="B3112" s="354" t="s">
        <v>2411</v>
      </c>
      <c r="C3112" s="355" t="s">
        <v>4124</v>
      </c>
      <c r="D3112" s="355" t="s">
        <v>3040</v>
      </c>
      <c r="E3112" s="356" t="s">
        <v>2430</v>
      </c>
      <c r="F3112" s="356" t="s">
        <v>2415</v>
      </c>
      <c r="G3112" s="357" t="s">
        <v>2416</v>
      </c>
      <c r="H3112" s="358" t="s">
        <v>2417</v>
      </c>
      <c r="I3112" s="350" t="n">
        <f aca="false">SUMIF(A:A,A3112,J:J)</f>
        <v>74.05</v>
      </c>
      <c r="K3112" s="220" t="e">
        <f aca="false">VLOOKUP(A3112,'CMP-SIN-SD-10-2023'!A:D,4,0)</f>
        <v>#N/A</v>
      </c>
      <c r="L3112" s="220" t="e">
        <f aca="false">K3112=I3112</f>
        <v>#N/A</v>
      </c>
      <c r="P3112" s="333" t="s">
        <v>2418</v>
      </c>
    </row>
    <row r="3113" customFormat="false" ht="15" hidden="false" customHeight="false" outlineLevel="0" collapsed="false">
      <c r="A3113" s="351" t="str">
        <f aca="false">IF(O3113&lt;&gt;0,O3113,A3112)</f>
        <v>090533/PREFSP</v>
      </c>
      <c r="B3113" s="205" t="n">
        <v>88264</v>
      </c>
      <c r="C3113" s="206" t="s">
        <v>2629</v>
      </c>
      <c r="D3113" s="206" t="s">
        <v>2582</v>
      </c>
      <c r="E3113" s="207" t="s">
        <v>2415</v>
      </c>
      <c r="F3113" s="207" t="s">
        <v>2502</v>
      </c>
      <c r="G3113" s="352" t="n">
        <v>0.50006</v>
      </c>
      <c r="H3113" s="253" t="n">
        <f aca="false">VLOOKUP(B3113,'CMP-SIN-SD-10-2023'!A:D,4,0)</f>
        <v>29.88</v>
      </c>
      <c r="I3113" s="253" t="s">
        <v>2417</v>
      </c>
      <c r="J3113" s="220" t="n">
        <f aca="false">TRUNC((H3113*G3113),2)</f>
        <v>14.94</v>
      </c>
      <c r="M3113" s="220" t="n">
        <f aca="false">VLOOKUP(B3113,'CMP-SIN-SD-10-2023'!A:D,4,0)</f>
        <v>29.88</v>
      </c>
      <c r="N3113" s="220" t="n">
        <f aca="false">M3113=H3113</f>
        <v>1</v>
      </c>
      <c r="P3113" s="333" t="s">
        <v>3391</v>
      </c>
    </row>
    <row r="3114" customFormat="false" ht="15" hidden="false" customHeight="false" outlineLevel="0" collapsed="false">
      <c r="A3114" s="351" t="str">
        <f aca="false">IF(O3114&lt;&gt;0,O3114,A3113)</f>
        <v>090533/PREFSP</v>
      </c>
      <c r="B3114" s="205" t="n">
        <v>54867</v>
      </c>
      <c r="C3114" s="206" t="s">
        <v>2629</v>
      </c>
      <c r="D3114" s="206" t="s">
        <v>4125</v>
      </c>
      <c r="E3114" s="207" t="s">
        <v>2415</v>
      </c>
      <c r="F3114" s="207" t="s">
        <v>4126</v>
      </c>
      <c r="G3114" s="352" t="n">
        <v>1</v>
      </c>
      <c r="H3114" s="253" t="n">
        <v>59.11</v>
      </c>
      <c r="I3114" s="253" t="s">
        <v>2417</v>
      </c>
      <c r="J3114" s="220" t="n">
        <f aca="false">TRUNC((H3114*G3114),2)</f>
        <v>59.11</v>
      </c>
      <c r="M3114" s="220" t="e">
        <f aca="false">VLOOKUP(B3114,'INS-SIN-SD-10-2023'!A:D,4,0)</f>
        <v>#N/A</v>
      </c>
      <c r="N3114" s="220" t="e">
        <f aca="false">M3114=H3114</f>
        <v>#N/A</v>
      </c>
      <c r="P3114" s="333" t="s">
        <v>3391</v>
      </c>
    </row>
    <row r="3115" customFormat="false" ht="30" hidden="false" customHeight="false" outlineLevel="0" collapsed="false">
      <c r="A3115" s="353" t="s">
        <v>578</v>
      </c>
      <c r="B3115" s="354" t="s">
        <v>2411</v>
      </c>
      <c r="C3115" s="355" t="s">
        <v>4127</v>
      </c>
      <c r="D3115" s="355" t="s">
        <v>2748</v>
      </c>
      <c r="E3115" s="356" t="s">
        <v>2430</v>
      </c>
      <c r="F3115" s="356" t="s">
        <v>2415</v>
      </c>
      <c r="G3115" s="357" t="s">
        <v>2416</v>
      </c>
      <c r="H3115" s="358" t="s">
        <v>2417</v>
      </c>
      <c r="I3115" s="350" t="n">
        <f aca="false">SUMIF(A:A,A3115,J:J)</f>
        <v>114.27</v>
      </c>
      <c r="K3115" s="220" t="e">
        <f aca="false">VLOOKUP(A3115,'CMP-SIN-SD-10-2023'!A:D,4,0)</f>
        <v>#N/A</v>
      </c>
      <c r="L3115" s="220" t="e">
        <f aca="false">K3115=I3115</f>
        <v>#N/A</v>
      </c>
      <c r="P3115" s="333" t="s">
        <v>2418</v>
      </c>
    </row>
    <row r="3116" customFormat="false" ht="15" hidden="false" customHeight="false" outlineLevel="0" collapsed="false">
      <c r="A3116" s="351" t="str">
        <f aca="false">IF(O3116&lt;&gt;0,O3116,A3115)</f>
        <v>07861/ORSE</v>
      </c>
      <c r="B3116" s="205" t="n">
        <v>88264</v>
      </c>
      <c r="C3116" s="206" t="s">
        <v>2748</v>
      </c>
      <c r="D3116" s="206" t="s">
        <v>2582</v>
      </c>
      <c r="E3116" s="207" t="s">
        <v>2415</v>
      </c>
      <c r="F3116" s="207" t="s">
        <v>2502</v>
      </c>
      <c r="G3116" s="352" t="n">
        <v>0.5</v>
      </c>
      <c r="H3116" s="253" t="n">
        <f aca="false">VLOOKUP(B3116,'CMP-SIN-SD-10-2023'!A:D,4,0)</f>
        <v>29.88</v>
      </c>
      <c r="I3116" s="253" t="s">
        <v>2417</v>
      </c>
      <c r="J3116" s="220" t="n">
        <f aca="false">TRUNC((H3116*G3116),2)</f>
        <v>14.94</v>
      </c>
      <c r="M3116" s="220" t="n">
        <f aca="false">VLOOKUP(B3116,'CMP-SIN-SD-10-2023'!A:D,4,0)</f>
        <v>29.88</v>
      </c>
      <c r="N3116" s="220" t="n">
        <f aca="false">M3116=H3116</f>
        <v>1</v>
      </c>
      <c r="P3116" s="333" t="s">
        <v>2418</v>
      </c>
    </row>
    <row r="3117" customFormat="false" ht="15" hidden="false" customHeight="false" outlineLevel="0" collapsed="false">
      <c r="A3117" s="351" t="str">
        <f aca="false">IF(O3117&lt;&gt;0,O3117,A3116)</f>
        <v>07861/ORSE</v>
      </c>
      <c r="B3117" s="205" t="n">
        <v>88316</v>
      </c>
      <c r="C3117" s="206" t="s">
        <v>2748</v>
      </c>
      <c r="D3117" s="206" t="s">
        <v>2512</v>
      </c>
      <c r="E3117" s="207" t="s">
        <v>2415</v>
      </c>
      <c r="F3117" s="207" t="s">
        <v>2502</v>
      </c>
      <c r="G3117" s="352" t="n">
        <v>0.5</v>
      </c>
      <c r="H3117" s="253" t="n">
        <f aca="false">VLOOKUP(B3117,'CMP-SIN-SD-10-2023'!A:D,4,0)</f>
        <v>21.91</v>
      </c>
      <c r="I3117" s="253" t="s">
        <v>2417</v>
      </c>
      <c r="J3117" s="220" t="n">
        <f aca="false">TRUNC((H3117*G3117),2)</f>
        <v>10.95</v>
      </c>
      <c r="M3117" s="220" t="n">
        <f aca="false">VLOOKUP(B3117,'CMP-SIN-SD-10-2023'!A:D,4,0)</f>
        <v>21.91</v>
      </c>
      <c r="N3117" s="220" t="n">
        <f aca="false">M3117=H3117</f>
        <v>1</v>
      </c>
      <c r="P3117" s="333" t="s">
        <v>2418</v>
      </c>
    </row>
    <row r="3118" customFormat="false" ht="30" hidden="false" customHeight="false" outlineLevel="0" collapsed="false">
      <c r="A3118" s="351" t="str">
        <f aca="false">IF(O3118&lt;&gt;0,O3118,A3117)</f>
        <v>07861/ORSE</v>
      </c>
      <c r="B3118" s="205" t="s">
        <v>4128</v>
      </c>
      <c r="C3118" s="206" t="s">
        <v>2748</v>
      </c>
      <c r="D3118" s="206" t="s">
        <v>4129</v>
      </c>
      <c r="E3118" s="207" t="s">
        <v>2415</v>
      </c>
      <c r="F3118" s="207" t="s">
        <v>2430</v>
      </c>
      <c r="G3118" s="352" t="n">
        <v>1</v>
      </c>
      <c r="H3118" s="253" t="n">
        <v>88.38</v>
      </c>
      <c r="I3118" s="253" t="s">
        <v>2417</v>
      </c>
      <c r="J3118" s="220" t="n">
        <f aca="false">TRUNC((H3118*G3118),2)</f>
        <v>88.38</v>
      </c>
      <c r="M3118" s="220" t="e">
        <f aca="false">VLOOKUP(B3118,'INS-SIN-SD-10-2023'!A:D,4,0)</f>
        <v>#N/A</v>
      </c>
      <c r="N3118" s="220" t="e">
        <f aca="false">M3118=H3118</f>
        <v>#N/A</v>
      </c>
      <c r="P3118" s="333" t="s">
        <v>2614</v>
      </c>
    </row>
    <row r="3119" customFormat="false" ht="30" hidden="false" customHeight="false" outlineLevel="0" collapsed="false">
      <c r="A3119" s="353" t="s">
        <v>641</v>
      </c>
      <c r="B3119" s="354" t="s">
        <v>2411</v>
      </c>
      <c r="C3119" s="355" t="s">
        <v>4130</v>
      </c>
      <c r="D3119" s="355" t="s">
        <v>3363</v>
      </c>
      <c r="E3119" s="356" t="s">
        <v>2430</v>
      </c>
      <c r="F3119" s="356" t="s">
        <v>2415</v>
      </c>
      <c r="G3119" s="357" t="s">
        <v>2416</v>
      </c>
      <c r="H3119" s="358" t="s">
        <v>2417</v>
      </c>
      <c r="I3119" s="350" t="n">
        <f aca="false">SUMIF(A:A,A3119,J:J)</f>
        <v>58.13</v>
      </c>
      <c r="K3119" s="220" t="e">
        <f aca="false">VLOOKUP(A3119,'CMP-SIN-SD-10-2023'!A:D,4,0)</f>
        <v>#N/A</v>
      </c>
      <c r="L3119" s="220" t="e">
        <f aca="false">K3119=I3119</f>
        <v>#N/A</v>
      </c>
      <c r="P3119" s="333" t="s">
        <v>2418</v>
      </c>
    </row>
    <row r="3120" customFormat="false" ht="15" hidden="false" customHeight="false" outlineLevel="0" collapsed="false">
      <c r="A3120" s="351" t="str">
        <f aca="false">IF(O3120&lt;&gt;0,O3120,A3119)</f>
        <v>18.038.0030-0/EMOP</v>
      </c>
      <c r="B3120" s="205" t="n">
        <v>88264</v>
      </c>
      <c r="C3120" s="206" t="s">
        <v>3363</v>
      </c>
      <c r="D3120" s="206" t="s">
        <v>2582</v>
      </c>
      <c r="E3120" s="207" t="s">
        <v>2415</v>
      </c>
      <c r="F3120" s="207" t="s">
        <v>2502</v>
      </c>
      <c r="G3120" s="352" t="n">
        <v>0.515</v>
      </c>
      <c r="H3120" s="253" t="n">
        <f aca="false">VLOOKUP(B3120,'CMP-SIN-SD-10-2023'!A:D,4,0)</f>
        <v>29.88</v>
      </c>
      <c r="I3120" s="253" t="s">
        <v>2417</v>
      </c>
      <c r="J3120" s="220" t="n">
        <f aca="false">TRUNC((H3120*G3120),2)</f>
        <v>15.38</v>
      </c>
      <c r="M3120" s="220" t="n">
        <f aca="false">VLOOKUP(B3120,'CMP-SIN-SD-10-2023'!A:D,4,0)</f>
        <v>29.88</v>
      </c>
      <c r="N3120" s="220" t="n">
        <f aca="false">M3120=H3120</f>
        <v>1</v>
      </c>
      <c r="P3120" s="333" t="s">
        <v>2418</v>
      </c>
    </row>
    <row r="3121" customFormat="false" ht="15" hidden="false" customHeight="false" outlineLevel="0" collapsed="false">
      <c r="A3121" s="351" t="str">
        <f aca="false">IF(O3121&lt;&gt;0,O3121,A3120)</f>
        <v>18.038.0030-0/EMOP</v>
      </c>
      <c r="B3121" s="205" t="n">
        <v>88316</v>
      </c>
      <c r="C3121" s="206" t="s">
        <v>3363</v>
      </c>
      <c r="D3121" s="206" t="s">
        <v>2512</v>
      </c>
      <c r="E3121" s="207" t="s">
        <v>2415</v>
      </c>
      <c r="F3121" s="207" t="s">
        <v>2502</v>
      </c>
      <c r="G3121" s="352" t="n">
        <v>0.51499681</v>
      </c>
      <c r="H3121" s="253" t="n">
        <f aca="false">VLOOKUP(B3121,'CMP-SIN-SD-10-2023'!A:D,4,0)</f>
        <v>21.91</v>
      </c>
      <c r="I3121" s="253" t="s">
        <v>2417</v>
      </c>
      <c r="J3121" s="220" t="n">
        <f aca="false">TRUNC((H3121*G3121),2)</f>
        <v>11.28</v>
      </c>
      <c r="M3121" s="220" t="n">
        <f aca="false">VLOOKUP(B3121,'CMP-SIN-SD-10-2023'!A:D,4,0)</f>
        <v>21.91</v>
      </c>
      <c r="N3121" s="220" t="n">
        <f aca="false">M3121=H3121</f>
        <v>1</v>
      </c>
      <c r="P3121" s="333" t="s">
        <v>2418</v>
      </c>
    </row>
    <row r="3122" customFormat="false" ht="15" hidden="false" customHeight="false" outlineLevel="0" collapsed="false">
      <c r="A3122" s="351" t="str">
        <f aca="false">IF(O3122&lt;&gt;0,O3122,A3121)</f>
        <v>18.038.0030-0/EMOP</v>
      </c>
      <c r="B3122" s="205" t="n">
        <v>13297</v>
      </c>
      <c r="C3122" s="206" t="s">
        <v>3363</v>
      </c>
      <c r="D3122" s="206" t="s">
        <v>4131</v>
      </c>
      <c r="E3122" s="207" t="s">
        <v>2415</v>
      </c>
      <c r="F3122" s="207" t="s">
        <v>2430</v>
      </c>
      <c r="G3122" s="352" t="n">
        <v>1</v>
      </c>
      <c r="H3122" s="253" t="n">
        <v>31.47</v>
      </c>
      <c r="I3122" s="253" t="s">
        <v>2417</v>
      </c>
      <c r="J3122" s="220" t="n">
        <f aca="false">TRUNC((H3122*G3122),2)</f>
        <v>31.47</v>
      </c>
      <c r="M3122" s="220" t="e">
        <f aca="false">VLOOKUP(B3122,'INS-SIN-SD-10-2023'!A:D,4,0)</f>
        <v>#N/A</v>
      </c>
      <c r="N3122" s="220" t="e">
        <f aca="false">M3122=H3122</f>
        <v>#N/A</v>
      </c>
      <c r="P3122" s="333" t="s">
        <v>2887</v>
      </c>
    </row>
    <row r="3123" customFormat="false" ht="45" hidden="false" customHeight="false" outlineLevel="0" collapsed="false">
      <c r="A3123" s="353" t="s">
        <v>285</v>
      </c>
      <c r="B3123" s="354" t="s">
        <v>2411</v>
      </c>
      <c r="C3123" s="355" t="s">
        <v>4132</v>
      </c>
      <c r="D3123" s="355" t="s">
        <v>2857</v>
      </c>
      <c r="E3123" s="356" t="s">
        <v>2430</v>
      </c>
      <c r="F3123" s="356" t="s">
        <v>2415</v>
      </c>
      <c r="G3123" s="357" t="s">
        <v>2416</v>
      </c>
      <c r="H3123" s="358" t="s">
        <v>2417</v>
      </c>
      <c r="I3123" s="350" t="n">
        <f aca="false">SUMIF(A:A,A3123,J:J)</f>
        <v>4448.39</v>
      </c>
      <c r="K3123" s="220" t="e">
        <f aca="false">VLOOKUP(A3123,'CMP-SIN-SD-10-2023'!A:D,4,0)</f>
        <v>#N/A</v>
      </c>
      <c r="L3123" s="220" t="e">
        <f aca="false">K3123=I3123</f>
        <v>#N/A</v>
      </c>
      <c r="P3123" s="333" t="s">
        <v>2418</v>
      </c>
    </row>
    <row r="3124" customFormat="false" ht="15" hidden="false" customHeight="false" outlineLevel="0" collapsed="false">
      <c r="A3124" s="351" t="str">
        <f aca="false">IF(O3124&lt;&gt;0,O3124,A3123)</f>
        <v>11820/ORSE</v>
      </c>
      <c r="B3124" s="205" t="n">
        <v>88264</v>
      </c>
      <c r="C3124" s="206" t="s">
        <v>2857</v>
      </c>
      <c r="D3124" s="206" t="s">
        <v>2582</v>
      </c>
      <c r="E3124" s="207" t="s">
        <v>2415</v>
      </c>
      <c r="F3124" s="207" t="s">
        <v>2502</v>
      </c>
      <c r="G3124" s="352" t="n">
        <v>1</v>
      </c>
      <c r="H3124" s="253" t="n">
        <f aca="false">VLOOKUP(B3124,'CMP-SIN-SD-10-2023'!A:D,4,0)</f>
        <v>29.88</v>
      </c>
      <c r="I3124" s="253" t="s">
        <v>2417</v>
      </c>
      <c r="J3124" s="220" t="n">
        <f aca="false">TRUNC((H3124*G3124),2)</f>
        <v>29.88</v>
      </c>
      <c r="M3124" s="220" t="n">
        <f aca="false">VLOOKUP(B3124,'CMP-SIN-SD-10-2023'!A:D,4,0)</f>
        <v>29.88</v>
      </c>
      <c r="N3124" s="220" t="n">
        <f aca="false">M3124=H3124</f>
        <v>1</v>
      </c>
      <c r="P3124" s="333" t="s">
        <v>2418</v>
      </c>
    </row>
    <row r="3125" customFormat="false" ht="30" hidden="false" customHeight="false" outlineLevel="0" collapsed="false">
      <c r="A3125" s="351" t="str">
        <f aca="false">IF(O3125&lt;&gt;0,O3125,A3124)</f>
        <v>11820/ORSE</v>
      </c>
      <c r="B3125" s="205" t="s">
        <v>4133</v>
      </c>
      <c r="C3125" s="206" t="s">
        <v>2857</v>
      </c>
      <c r="D3125" s="206" t="s">
        <v>4134</v>
      </c>
      <c r="E3125" s="207" t="s">
        <v>2415</v>
      </c>
      <c r="F3125" s="207" t="s">
        <v>2430</v>
      </c>
      <c r="G3125" s="352" t="n">
        <v>1</v>
      </c>
      <c r="H3125" s="253" t="n">
        <v>4418.51</v>
      </c>
      <c r="I3125" s="253" t="s">
        <v>2417</v>
      </c>
      <c r="J3125" s="220" t="n">
        <f aca="false">TRUNC((H3125*G3125),2)</f>
        <v>4418.51</v>
      </c>
      <c r="M3125" s="220" t="e">
        <f aca="false">VLOOKUP(B3125,'INS-SIN-SD-10-2023'!A:D,4,0)</f>
        <v>#N/A</v>
      </c>
      <c r="N3125" s="220" t="e">
        <f aca="false">M3125=H3125</f>
        <v>#N/A</v>
      </c>
      <c r="P3125" s="333" t="s">
        <v>2614</v>
      </c>
    </row>
    <row r="3126" customFormat="false" ht="30" hidden="false" customHeight="false" outlineLevel="0" collapsed="false">
      <c r="A3126" s="353" t="s">
        <v>433</v>
      </c>
      <c r="B3126" s="354" t="s">
        <v>2411</v>
      </c>
      <c r="C3126" s="355" t="s">
        <v>4135</v>
      </c>
      <c r="D3126" s="355" t="s">
        <v>2629</v>
      </c>
      <c r="E3126" s="356" t="s">
        <v>2440</v>
      </c>
      <c r="F3126" s="356" t="s">
        <v>2415</v>
      </c>
      <c r="G3126" s="357" t="s">
        <v>2416</v>
      </c>
      <c r="H3126" s="358" t="s">
        <v>2417</v>
      </c>
      <c r="I3126" s="350" t="n">
        <f aca="false">SUMIF(A:A,A3126,J:J)</f>
        <v>16.78</v>
      </c>
      <c r="K3126" s="220" t="e">
        <f aca="false">VLOOKUP(A3126,'CMP-SIN-SD-10-2023'!A:D,4,0)</f>
        <v>#N/A</v>
      </c>
      <c r="L3126" s="220" t="e">
        <f aca="false">K3126=I3126</f>
        <v>#N/A</v>
      </c>
      <c r="P3126" s="333" t="s">
        <v>2418</v>
      </c>
    </row>
    <row r="3127" customFormat="false" ht="15" hidden="false" customHeight="false" outlineLevel="0" collapsed="false">
      <c r="A3127" s="351" t="str">
        <f aca="false">IF(O3127&lt;&gt;0,O3127,A3126)</f>
        <v>11855/ORSE</v>
      </c>
      <c r="B3127" s="205" t="n">
        <v>88264</v>
      </c>
      <c r="C3127" s="206" t="s">
        <v>2629</v>
      </c>
      <c r="D3127" s="206" t="s">
        <v>2582</v>
      </c>
      <c r="E3127" s="207" t="s">
        <v>2415</v>
      </c>
      <c r="F3127" s="207" t="s">
        <v>2502</v>
      </c>
      <c r="G3127" s="352" t="n">
        <v>0.15</v>
      </c>
      <c r="H3127" s="253" t="n">
        <f aca="false">VLOOKUP(B3127,'CMP-SIN-SD-10-2023'!A:D,4,0)</f>
        <v>29.88</v>
      </c>
      <c r="I3127" s="253" t="s">
        <v>2417</v>
      </c>
      <c r="J3127" s="220" t="n">
        <f aca="false">TRUNC((H3127*G3127),2)</f>
        <v>4.48</v>
      </c>
      <c r="M3127" s="220" t="n">
        <f aca="false">VLOOKUP(B3127,'CMP-SIN-SD-10-2023'!A:D,4,0)</f>
        <v>29.88</v>
      </c>
      <c r="N3127" s="220" t="n">
        <f aca="false">M3127=H3127</f>
        <v>1</v>
      </c>
      <c r="P3127" s="333" t="s">
        <v>2418</v>
      </c>
    </row>
    <row r="3128" customFormat="false" ht="15" hidden="false" customHeight="false" outlineLevel="0" collapsed="false">
      <c r="A3128" s="351" t="str">
        <f aca="false">IF(O3128&lt;&gt;0,O3128,A3127)</f>
        <v>11855/ORSE</v>
      </c>
      <c r="B3128" s="205" t="n">
        <v>88316</v>
      </c>
      <c r="C3128" s="206" t="s">
        <v>2629</v>
      </c>
      <c r="D3128" s="206" t="s">
        <v>2512</v>
      </c>
      <c r="E3128" s="207" t="s">
        <v>2415</v>
      </c>
      <c r="F3128" s="207" t="s">
        <v>2502</v>
      </c>
      <c r="G3128" s="352" t="n">
        <v>0.15</v>
      </c>
      <c r="H3128" s="253" t="n">
        <f aca="false">VLOOKUP(B3128,'CMP-SIN-SD-10-2023'!A:D,4,0)</f>
        <v>21.91</v>
      </c>
      <c r="I3128" s="253" t="s">
        <v>2417</v>
      </c>
      <c r="J3128" s="220" t="n">
        <f aca="false">TRUNC((H3128*G3128),2)</f>
        <v>3.28</v>
      </c>
      <c r="M3128" s="220" t="n">
        <f aca="false">VLOOKUP(B3128,'CMP-SIN-SD-10-2023'!A:D,4,0)</f>
        <v>21.91</v>
      </c>
      <c r="N3128" s="220" t="n">
        <f aca="false">M3128=H3128</f>
        <v>1</v>
      </c>
      <c r="P3128" s="333" t="s">
        <v>2418</v>
      </c>
    </row>
    <row r="3129" customFormat="false" ht="30" hidden="false" customHeight="false" outlineLevel="0" collapsed="false">
      <c r="A3129" s="351" t="str">
        <f aca="false">IF(O3129&lt;&gt;0,O3129,A3128)</f>
        <v>11855/ORSE</v>
      </c>
      <c r="B3129" s="205" t="s">
        <v>4136</v>
      </c>
      <c r="C3129" s="206" t="s">
        <v>2629</v>
      </c>
      <c r="D3129" s="206" t="s">
        <v>4135</v>
      </c>
      <c r="E3129" s="207" t="s">
        <v>2415</v>
      </c>
      <c r="F3129" s="207" t="s">
        <v>2440</v>
      </c>
      <c r="G3129" s="352" t="n">
        <v>1.02</v>
      </c>
      <c r="H3129" s="253" t="n">
        <v>8.85</v>
      </c>
      <c r="I3129" s="253" t="s">
        <v>2417</v>
      </c>
      <c r="J3129" s="220" t="n">
        <f aca="false">TRUNC((H3129*G3129),2)</f>
        <v>9.02</v>
      </c>
      <c r="M3129" s="220" t="e">
        <f aca="false">VLOOKUP(B3129,'INS-SIN-SD-10-2023'!A:D,4,0)</f>
        <v>#N/A</v>
      </c>
      <c r="N3129" s="220" t="e">
        <f aca="false">M3129=H3129</f>
        <v>#N/A</v>
      </c>
      <c r="P3129" s="333" t="s">
        <v>2614</v>
      </c>
    </row>
    <row r="3130" customFormat="false" ht="60" hidden="false" customHeight="false" outlineLevel="0" collapsed="false">
      <c r="A3130" s="353" t="n">
        <v>97328</v>
      </c>
      <c r="B3130" s="354" t="s">
        <v>2411</v>
      </c>
      <c r="C3130" s="355" t="s">
        <v>4137</v>
      </c>
      <c r="D3130" s="355" t="s">
        <v>3764</v>
      </c>
      <c r="E3130" s="356" t="s">
        <v>2440</v>
      </c>
      <c r="F3130" s="356" t="s">
        <v>2415</v>
      </c>
      <c r="G3130" s="357" t="s">
        <v>2416</v>
      </c>
      <c r="H3130" s="358" t="s">
        <v>2417</v>
      </c>
      <c r="I3130" s="350" t="n">
        <f aca="false">SUMIF(A:A,A3130,J:J)</f>
        <v>49.19</v>
      </c>
      <c r="K3130" s="220" t="n">
        <f aca="false">VLOOKUP(A3130,'CMP-SIN-SD-10-2023'!A:D,4,0)</f>
        <v>49.19</v>
      </c>
      <c r="L3130" s="220" t="n">
        <f aca="false">K3130=I3130</f>
        <v>1</v>
      </c>
      <c r="P3130" s="333" t="s">
        <v>2418</v>
      </c>
    </row>
    <row r="3131" customFormat="false" ht="30" hidden="false" customHeight="false" outlineLevel="0" collapsed="false">
      <c r="A3131" s="351" t="n">
        <f aca="false">IF(O3131&lt;&gt;0,O3131,A3130)</f>
        <v>97328</v>
      </c>
      <c r="B3131" s="205" t="n">
        <v>88248</v>
      </c>
      <c r="C3131" s="206" t="s">
        <v>3764</v>
      </c>
      <c r="D3131" s="206" t="s">
        <v>3412</v>
      </c>
      <c r="E3131" s="207" t="s">
        <v>2415</v>
      </c>
      <c r="F3131" s="207" t="s">
        <v>2502</v>
      </c>
      <c r="G3131" s="352" t="n">
        <v>0.057</v>
      </c>
      <c r="H3131" s="253" t="n">
        <f aca="false">VLOOKUP(B3131,'CMP-SIN-SD-10-2023'!A:D,4,0)</f>
        <v>22.17</v>
      </c>
      <c r="I3131" s="253" t="s">
        <v>2417</v>
      </c>
      <c r="J3131" s="220" t="n">
        <f aca="false">TRUNC((H3131*G3131),2)</f>
        <v>1.26</v>
      </c>
      <c r="M3131" s="220" t="n">
        <f aca="false">VLOOKUP(B3131,'CMP-SIN-SD-10-2023'!A:D,4,0)</f>
        <v>22.17</v>
      </c>
      <c r="N3131" s="220" t="n">
        <f aca="false">M3131=H3131</f>
        <v>1</v>
      </c>
      <c r="P3131" s="333" t="s">
        <v>2418</v>
      </c>
    </row>
    <row r="3132" customFormat="false" ht="30" hidden="false" customHeight="false" outlineLevel="0" collapsed="false">
      <c r="A3132" s="351" t="n">
        <f aca="false">IF(O3132&lt;&gt;0,O3132,A3131)</f>
        <v>97328</v>
      </c>
      <c r="B3132" s="205" t="n">
        <v>88267</v>
      </c>
      <c r="C3132" s="206" t="s">
        <v>3764</v>
      </c>
      <c r="D3132" s="206" t="s">
        <v>2927</v>
      </c>
      <c r="E3132" s="207" t="s">
        <v>2415</v>
      </c>
      <c r="F3132" s="207" t="s">
        <v>2502</v>
      </c>
      <c r="G3132" s="352" t="n">
        <v>0.057</v>
      </c>
      <c r="H3132" s="253" t="n">
        <f aca="false">VLOOKUP(B3132,'CMP-SIN-SD-10-2023'!A:D,4,0)</f>
        <v>28.78</v>
      </c>
      <c r="I3132" s="253" t="s">
        <v>2417</v>
      </c>
      <c r="J3132" s="220" t="n">
        <f aca="false">TRUNC((H3132*G3132),2)</f>
        <v>1.64</v>
      </c>
      <c r="M3132" s="220" t="n">
        <f aca="false">VLOOKUP(B3132,'CMP-SIN-SD-10-2023'!A:D,4,0)</f>
        <v>28.78</v>
      </c>
      <c r="N3132" s="220" t="n">
        <f aca="false">M3132=H3132</f>
        <v>1</v>
      </c>
      <c r="P3132" s="333" t="s">
        <v>2418</v>
      </c>
    </row>
    <row r="3133" customFormat="false" ht="30" hidden="false" customHeight="false" outlineLevel="0" collapsed="false">
      <c r="A3133" s="351" t="n">
        <f aca="false">IF(O3133&lt;&gt;0,O3133,A3132)</f>
        <v>97328</v>
      </c>
      <c r="B3133" s="205" t="n">
        <v>39664</v>
      </c>
      <c r="C3133" s="206" t="s">
        <v>3764</v>
      </c>
      <c r="D3133" s="206" t="s">
        <v>4138</v>
      </c>
      <c r="E3133" s="207" t="s">
        <v>2415</v>
      </c>
      <c r="F3133" s="207" t="s">
        <v>2440</v>
      </c>
      <c r="G3133" s="352" t="n">
        <v>1.0211</v>
      </c>
      <c r="H3133" s="253" t="n">
        <f aca="false">VLOOKUP(B3133,'INS-SIN-SD-10-2023'!A:D,4,0)</f>
        <v>32.6</v>
      </c>
      <c r="I3133" s="253" t="s">
        <v>2417</v>
      </c>
      <c r="J3133" s="220" t="n">
        <f aca="false">TRUNC((H3133*G3133),2)</f>
        <v>33.28</v>
      </c>
      <c r="M3133" s="220" t="n">
        <f aca="false">VLOOKUP(B3133,'INS-SIN-SD-10-2023'!A:D,4,0)</f>
        <v>32.6</v>
      </c>
      <c r="N3133" s="220" t="n">
        <f aca="false">M3133=H3133</f>
        <v>1</v>
      </c>
      <c r="P3133" s="333" t="s">
        <v>2492</v>
      </c>
    </row>
    <row r="3134" customFormat="false" ht="60" hidden="false" customHeight="false" outlineLevel="0" collapsed="false">
      <c r="A3134" s="351" t="n">
        <f aca="false">IF(O3134&lt;&gt;0,O3134,A3133)</f>
        <v>97328</v>
      </c>
      <c r="B3134" s="205" t="n">
        <v>39741</v>
      </c>
      <c r="C3134" s="206" t="s">
        <v>3764</v>
      </c>
      <c r="D3134" s="206" t="s">
        <v>4139</v>
      </c>
      <c r="E3134" s="207" t="s">
        <v>2415</v>
      </c>
      <c r="F3134" s="207" t="s">
        <v>2440</v>
      </c>
      <c r="G3134" s="352" t="n">
        <v>1.0211</v>
      </c>
      <c r="H3134" s="253" t="n">
        <f aca="false">VLOOKUP(B3134,'INS-SIN-SD-10-2023'!A:D,4,0)</f>
        <v>12.75</v>
      </c>
      <c r="I3134" s="253" t="s">
        <v>2417</v>
      </c>
      <c r="J3134" s="220" t="n">
        <f aca="false">TRUNC((H3134*G3134),2)</f>
        <v>13.01</v>
      </c>
      <c r="M3134" s="220" t="n">
        <f aca="false">VLOOKUP(B3134,'INS-SIN-SD-10-2023'!A:D,4,0)</f>
        <v>12.75</v>
      </c>
      <c r="N3134" s="220" t="n">
        <f aca="false">M3134=H3134</f>
        <v>1</v>
      </c>
      <c r="P3134" s="333" t="s">
        <v>2492</v>
      </c>
    </row>
    <row r="3135" customFormat="false" ht="60" hidden="false" customHeight="false" outlineLevel="0" collapsed="false">
      <c r="A3135" s="353" t="n">
        <v>97330</v>
      </c>
      <c r="B3135" s="354" t="s">
        <v>2411</v>
      </c>
      <c r="C3135" s="355" t="s">
        <v>4140</v>
      </c>
      <c r="D3135" s="355" t="s">
        <v>3764</v>
      </c>
      <c r="E3135" s="356" t="s">
        <v>2440</v>
      </c>
      <c r="F3135" s="356" t="s">
        <v>2415</v>
      </c>
      <c r="G3135" s="357" t="s">
        <v>2416</v>
      </c>
      <c r="H3135" s="358" t="s">
        <v>2417</v>
      </c>
      <c r="I3135" s="350" t="n">
        <f aca="false">SUMIF(A:A,A3135,J:J)</f>
        <v>76.5</v>
      </c>
      <c r="K3135" s="220" t="n">
        <f aca="false">VLOOKUP(A3135,'CMP-SIN-SD-10-2023'!A:D,4,0)</f>
        <v>76.5</v>
      </c>
      <c r="L3135" s="220" t="n">
        <f aca="false">K3135=I3135</f>
        <v>1</v>
      </c>
      <c r="P3135" s="333" t="s">
        <v>2418</v>
      </c>
    </row>
    <row r="3136" customFormat="false" ht="30" hidden="false" customHeight="false" outlineLevel="0" collapsed="false">
      <c r="A3136" s="351" t="n">
        <f aca="false">IF(O3136&lt;&gt;0,O3136,A3135)</f>
        <v>97330</v>
      </c>
      <c r="B3136" s="205" t="n">
        <v>88248</v>
      </c>
      <c r="C3136" s="206" t="s">
        <v>3764</v>
      </c>
      <c r="D3136" s="206" t="s">
        <v>3412</v>
      </c>
      <c r="E3136" s="207" t="s">
        <v>2415</v>
      </c>
      <c r="F3136" s="207" t="s">
        <v>2502</v>
      </c>
      <c r="G3136" s="352" t="n">
        <v>0.064</v>
      </c>
      <c r="H3136" s="253" t="n">
        <f aca="false">VLOOKUP(B3136,'CMP-SIN-SD-10-2023'!A:D,4,0)</f>
        <v>22.17</v>
      </c>
      <c r="I3136" s="253" t="s">
        <v>2417</v>
      </c>
      <c r="J3136" s="220" t="n">
        <f aca="false">TRUNC((H3136*G3136),2)</f>
        <v>1.41</v>
      </c>
      <c r="M3136" s="220" t="n">
        <f aca="false">VLOOKUP(B3136,'CMP-SIN-SD-10-2023'!A:D,4,0)</f>
        <v>22.17</v>
      </c>
      <c r="N3136" s="220" t="n">
        <f aca="false">M3136=H3136</f>
        <v>1</v>
      </c>
      <c r="P3136" s="333" t="s">
        <v>2418</v>
      </c>
    </row>
    <row r="3137" customFormat="false" ht="30" hidden="false" customHeight="false" outlineLevel="0" collapsed="false">
      <c r="A3137" s="351" t="n">
        <f aca="false">IF(O3137&lt;&gt;0,O3137,A3136)</f>
        <v>97330</v>
      </c>
      <c r="B3137" s="205" t="n">
        <v>88267</v>
      </c>
      <c r="C3137" s="206" t="s">
        <v>3764</v>
      </c>
      <c r="D3137" s="206" t="s">
        <v>2927</v>
      </c>
      <c r="E3137" s="207" t="s">
        <v>2415</v>
      </c>
      <c r="F3137" s="207" t="s">
        <v>2502</v>
      </c>
      <c r="G3137" s="352" t="n">
        <v>0.064</v>
      </c>
      <c r="H3137" s="253" t="n">
        <f aca="false">VLOOKUP(B3137,'CMP-SIN-SD-10-2023'!A:D,4,0)</f>
        <v>28.78</v>
      </c>
      <c r="I3137" s="253" t="s">
        <v>2417</v>
      </c>
      <c r="J3137" s="220" t="n">
        <f aca="false">TRUNC((H3137*G3137),2)</f>
        <v>1.84</v>
      </c>
      <c r="M3137" s="220" t="n">
        <f aca="false">VLOOKUP(B3137,'CMP-SIN-SD-10-2023'!A:D,4,0)</f>
        <v>28.78</v>
      </c>
      <c r="N3137" s="220" t="n">
        <f aca="false">M3137=H3137</f>
        <v>1</v>
      </c>
      <c r="P3137" s="333" t="s">
        <v>2418</v>
      </c>
    </row>
    <row r="3138" customFormat="false" ht="30" hidden="false" customHeight="false" outlineLevel="0" collapsed="false">
      <c r="A3138" s="351" t="n">
        <f aca="false">IF(O3138&lt;&gt;0,O3138,A3137)</f>
        <v>97330</v>
      </c>
      <c r="B3138" s="205" t="n">
        <v>39665</v>
      </c>
      <c r="C3138" s="206" t="s">
        <v>3764</v>
      </c>
      <c r="D3138" s="206" t="s">
        <v>4141</v>
      </c>
      <c r="E3138" s="207" t="s">
        <v>2415</v>
      </c>
      <c r="F3138" s="207" t="s">
        <v>2440</v>
      </c>
      <c r="G3138" s="352" t="n">
        <v>1.0211</v>
      </c>
      <c r="H3138" s="253" t="n">
        <f aca="false">VLOOKUP(B3138,'INS-SIN-SD-10-2023'!A:D,4,0)</f>
        <v>55</v>
      </c>
      <c r="I3138" s="253" t="s">
        <v>2417</v>
      </c>
      <c r="J3138" s="220" t="n">
        <f aca="false">TRUNC((H3138*G3138),2)</f>
        <v>56.16</v>
      </c>
      <c r="M3138" s="220" t="n">
        <f aca="false">VLOOKUP(B3138,'INS-SIN-SD-10-2023'!A:D,4,0)</f>
        <v>55</v>
      </c>
      <c r="N3138" s="220" t="n">
        <f aca="false">M3138=H3138</f>
        <v>1</v>
      </c>
      <c r="P3138" s="333" t="s">
        <v>2492</v>
      </c>
    </row>
    <row r="3139" customFormat="false" ht="60" hidden="false" customHeight="false" outlineLevel="0" collapsed="false">
      <c r="A3139" s="351" t="n">
        <f aca="false">IF(O3139&lt;&gt;0,O3139,A3138)</f>
        <v>97330</v>
      </c>
      <c r="B3139" s="205" t="n">
        <v>39853</v>
      </c>
      <c r="C3139" s="206" t="s">
        <v>3764</v>
      </c>
      <c r="D3139" s="206" t="s">
        <v>4142</v>
      </c>
      <c r="E3139" s="207" t="s">
        <v>2415</v>
      </c>
      <c r="F3139" s="207" t="s">
        <v>2440</v>
      </c>
      <c r="G3139" s="352" t="n">
        <v>1.0211</v>
      </c>
      <c r="H3139" s="253" t="n">
        <f aca="false">VLOOKUP(B3139,'INS-SIN-SD-10-2023'!A:D,4,0)</f>
        <v>16.74</v>
      </c>
      <c r="I3139" s="253" t="s">
        <v>2417</v>
      </c>
      <c r="J3139" s="220" t="n">
        <f aca="false">TRUNC((H3139*G3139),2)</f>
        <v>17.09</v>
      </c>
      <c r="M3139" s="220" t="n">
        <f aca="false">VLOOKUP(B3139,'INS-SIN-SD-10-2023'!A:D,4,0)</f>
        <v>16.74</v>
      </c>
      <c r="N3139" s="220" t="n">
        <f aca="false">M3139=H3139</f>
        <v>1</v>
      </c>
      <c r="P3139" s="333" t="s">
        <v>2492</v>
      </c>
    </row>
    <row r="3140" customFormat="false" ht="60" hidden="false" customHeight="false" outlineLevel="0" collapsed="false">
      <c r="A3140" s="353" t="n">
        <v>97331</v>
      </c>
      <c r="B3140" s="354" t="s">
        <v>2411</v>
      </c>
      <c r="C3140" s="355" t="s">
        <v>4143</v>
      </c>
      <c r="D3140" s="355" t="s">
        <v>2762</v>
      </c>
      <c r="E3140" s="356" t="s">
        <v>2440</v>
      </c>
      <c r="F3140" s="356" t="s">
        <v>2415</v>
      </c>
      <c r="G3140" s="357" t="s">
        <v>2416</v>
      </c>
      <c r="H3140" s="358" t="s">
        <v>2417</v>
      </c>
      <c r="I3140" s="350" t="n">
        <f aca="false">SUMIF(A:A,A3140,J:J)</f>
        <v>29.78</v>
      </c>
      <c r="K3140" s="220" t="n">
        <f aca="false">VLOOKUP(A3140,'CMP-SIN-SD-10-2023'!A:D,4,0)</f>
        <v>29.78</v>
      </c>
      <c r="L3140" s="220" t="n">
        <f aca="false">K3140=I3140</f>
        <v>1</v>
      </c>
      <c r="P3140" s="333" t="s">
        <v>2418</v>
      </c>
    </row>
    <row r="3141" customFormat="false" ht="30" hidden="false" customHeight="false" outlineLevel="0" collapsed="false">
      <c r="A3141" s="351" t="n">
        <f aca="false">IF(O3141&lt;&gt;0,O3141,A3140)</f>
        <v>97331</v>
      </c>
      <c r="B3141" s="205" t="n">
        <v>88248</v>
      </c>
      <c r="C3141" s="206" t="s">
        <v>2762</v>
      </c>
      <c r="D3141" s="206" t="s">
        <v>3412</v>
      </c>
      <c r="E3141" s="207" t="s">
        <v>2415</v>
      </c>
      <c r="F3141" s="207" t="s">
        <v>2502</v>
      </c>
      <c r="G3141" s="352" t="n">
        <v>0.059</v>
      </c>
      <c r="H3141" s="253" t="n">
        <f aca="false">VLOOKUP(B3141,'CMP-SIN-SD-10-2023'!A:D,4,0)</f>
        <v>22.17</v>
      </c>
      <c r="I3141" s="253" t="s">
        <v>2417</v>
      </c>
      <c r="J3141" s="220" t="n">
        <f aca="false">TRUNC((H3141*G3141),2)</f>
        <v>1.3</v>
      </c>
      <c r="M3141" s="220" t="n">
        <f aca="false">VLOOKUP(B3141,'CMP-SIN-SD-10-2023'!A:D,4,0)</f>
        <v>22.17</v>
      </c>
      <c r="N3141" s="220" t="n">
        <f aca="false">M3141=H3141</f>
        <v>1</v>
      </c>
      <c r="P3141" s="333" t="s">
        <v>2418</v>
      </c>
    </row>
    <row r="3142" customFormat="false" ht="30" hidden="false" customHeight="false" outlineLevel="0" collapsed="false">
      <c r="A3142" s="351" t="n">
        <f aca="false">IF(O3142&lt;&gt;0,O3142,A3141)</f>
        <v>97331</v>
      </c>
      <c r="B3142" s="205" t="n">
        <v>88267</v>
      </c>
      <c r="C3142" s="206" t="s">
        <v>2762</v>
      </c>
      <c r="D3142" s="206" t="s">
        <v>2927</v>
      </c>
      <c r="E3142" s="207" t="s">
        <v>2415</v>
      </c>
      <c r="F3142" s="207" t="s">
        <v>2502</v>
      </c>
      <c r="G3142" s="352" t="n">
        <v>0.059</v>
      </c>
      <c r="H3142" s="253" t="n">
        <f aca="false">VLOOKUP(B3142,'CMP-SIN-SD-10-2023'!A:D,4,0)</f>
        <v>28.78</v>
      </c>
      <c r="I3142" s="253" t="s">
        <v>2417</v>
      </c>
      <c r="J3142" s="220" t="n">
        <f aca="false">TRUNC((H3142*G3142),2)</f>
        <v>1.69</v>
      </c>
      <c r="M3142" s="220" t="n">
        <f aca="false">VLOOKUP(B3142,'CMP-SIN-SD-10-2023'!A:D,4,0)</f>
        <v>28.78</v>
      </c>
      <c r="N3142" s="220" t="n">
        <f aca="false">M3142=H3142</f>
        <v>1</v>
      </c>
      <c r="P3142" s="333" t="s">
        <v>2418</v>
      </c>
    </row>
    <row r="3143" customFormat="false" ht="30" hidden="false" customHeight="false" outlineLevel="0" collapsed="false">
      <c r="A3143" s="351" t="n">
        <f aca="false">IF(O3143&lt;&gt;0,O3143,A3142)</f>
        <v>97331</v>
      </c>
      <c r="B3143" s="205" t="n">
        <v>39662</v>
      </c>
      <c r="C3143" s="206" t="s">
        <v>2762</v>
      </c>
      <c r="D3143" s="206" t="s">
        <v>4144</v>
      </c>
      <c r="E3143" s="207" t="s">
        <v>2415</v>
      </c>
      <c r="F3143" s="207" t="s">
        <v>2440</v>
      </c>
      <c r="G3143" s="352" t="n">
        <v>1.0211</v>
      </c>
      <c r="H3143" s="253" t="n">
        <f aca="false">VLOOKUP(B3143,'INS-SIN-SD-10-2023'!A:D,4,0)</f>
        <v>21.19</v>
      </c>
      <c r="I3143" s="253" t="s">
        <v>2417</v>
      </c>
      <c r="J3143" s="220" t="n">
        <f aca="false">TRUNC((H3143*G3143),2)</f>
        <v>21.63</v>
      </c>
      <c r="M3143" s="220" t="n">
        <f aca="false">VLOOKUP(B3143,'INS-SIN-SD-10-2023'!A:D,4,0)</f>
        <v>21.19</v>
      </c>
      <c r="N3143" s="220" t="n">
        <f aca="false">M3143=H3143</f>
        <v>1</v>
      </c>
      <c r="P3143" s="333" t="s">
        <v>2492</v>
      </c>
    </row>
    <row r="3144" customFormat="false" ht="60" hidden="false" customHeight="false" outlineLevel="0" collapsed="false">
      <c r="A3144" s="351" t="n">
        <f aca="false">IF(O3144&lt;&gt;0,O3144,A3143)</f>
        <v>97331</v>
      </c>
      <c r="B3144" s="205" t="n">
        <v>39738</v>
      </c>
      <c r="C3144" s="206" t="s">
        <v>2762</v>
      </c>
      <c r="D3144" s="206" t="s">
        <v>4145</v>
      </c>
      <c r="E3144" s="207" t="s">
        <v>2415</v>
      </c>
      <c r="F3144" s="207" t="s">
        <v>2440</v>
      </c>
      <c r="G3144" s="352" t="n">
        <v>1.0211</v>
      </c>
      <c r="H3144" s="253" t="n">
        <f aca="false">VLOOKUP(B3144,'INS-SIN-SD-10-2023'!A:D,4,0)</f>
        <v>5.06</v>
      </c>
      <c r="I3144" s="253" t="s">
        <v>2417</v>
      </c>
      <c r="J3144" s="220" t="n">
        <f aca="false">TRUNC((H3144*G3144),2)</f>
        <v>5.16</v>
      </c>
      <c r="M3144" s="220" t="n">
        <f aca="false">VLOOKUP(B3144,'INS-SIN-SD-10-2023'!A:D,4,0)</f>
        <v>5.06</v>
      </c>
      <c r="N3144" s="220" t="n">
        <f aca="false">M3144=H3144</f>
        <v>1</v>
      </c>
      <c r="P3144" s="333" t="s">
        <v>2492</v>
      </c>
    </row>
    <row r="3145" customFormat="false" ht="60" hidden="false" customHeight="false" outlineLevel="0" collapsed="false">
      <c r="A3145" s="353" t="s">
        <v>2127</v>
      </c>
      <c r="B3145" s="354" t="s">
        <v>2411</v>
      </c>
      <c r="C3145" s="355" t="s">
        <v>4146</v>
      </c>
      <c r="D3145" s="355" t="s">
        <v>3516</v>
      </c>
      <c r="E3145" s="356" t="s">
        <v>2430</v>
      </c>
      <c r="F3145" s="356" t="s">
        <v>2415</v>
      </c>
      <c r="G3145" s="357" t="s">
        <v>2416</v>
      </c>
      <c r="H3145" s="358" t="s">
        <v>2417</v>
      </c>
      <c r="I3145" s="350" t="n">
        <f aca="false">SUMIF(A:A,A3145,J:J)</f>
        <v>1132.99</v>
      </c>
      <c r="K3145" s="220" t="e">
        <f aca="false">VLOOKUP(A3145,'CMP-SIN-SD-10-2023'!A:D,4,0)</f>
        <v>#N/A</v>
      </c>
      <c r="L3145" s="220" t="e">
        <f aca="false">K3145=I3145</f>
        <v>#N/A</v>
      </c>
      <c r="P3145" s="333" t="s">
        <v>2418</v>
      </c>
    </row>
    <row r="3146" customFormat="false" ht="30" hidden="false" customHeight="false" outlineLevel="0" collapsed="false">
      <c r="A3146" s="351" t="str">
        <f aca="false">IF(O3146&lt;&gt;0,O3146,A3145)</f>
        <v>18.030.0001-0/EMOP</v>
      </c>
      <c r="B3146" s="205" t="n">
        <v>7776</v>
      </c>
      <c r="C3146" s="206" t="s">
        <v>3516</v>
      </c>
      <c r="D3146" s="206" t="s">
        <v>4147</v>
      </c>
      <c r="E3146" s="207" t="s">
        <v>2415</v>
      </c>
      <c r="F3146" s="207" t="s">
        <v>2430</v>
      </c>
      <c r="G3146" s="352" t="n">
        <v>1</v>
      </c>
      <c r="H3146" s="253" t="n">
        <v>1132.99</v>
      </c>
      <c r="I3146" s="253" t="s">
        <v>2417</v>
      </c>
      <c r="J3146" s="220" t="n">
        <f aca="false">TRUNC((H3146*G3146),2)</f>
        <v>1132.99</v>
      </c>
      <c r="M3146" s="220" t="e">
        <f aca="false">VLOOKUP(B3146,'CMP-SIN-SD-10-2023'!A:D,4,0)</f>
        <v>#N/A</v>
      </c>
      <c r="N3146" s="220" t="e">
        <f aca="false">M3146=H3146</f>
        <v>#N/A</v>
      </c>
      <c r="P3146" s="333" t="s">
        <v>2887</v>
      </c>
    </row>
    <row r="3147" customFormat="false" ht="60" hidden="false" customHeight="false" outlineLevel="0" collapsed="false">
      <c r="A3147" s="353" t="s">
        <v>2123</v>
      </c>
      <c r="B3147" s="354" t="s">
        <v>2411</v>
      </c>
      <c r="C3147" s="355" t="s">
        <v>4148</v>
      </c>
      <c r="D3147" s="355" t="s">
        <v>3420</v>
      </c>
      <c r="E3147" s="356" t="s">
        <v>2430</v>
      </c>
      <c r="F3147" s="356" t="s">
        <v>2415</v>
      </c>
      <c r="G3147" s="357" t="s">
        <v>2416</v>
      </c>
      <c r="H3147" s="358" t="s">
        <v>2417</v>
      </c>
      <c r="I3147" s="350" t="n">
        <f aca="false">SUMIF(A:A,A3147,J:J)</f>
        <v>2522.68</v>
      </c>
      <c r="K3147" s="220" t="e">
        <f aca="false">VLOOKUP(A3147,'CMP-SIN-SD-10-2023'!A:D,4,0)</f>
        <v>#N/A</v>
      </c>
      <c r="L3147" s="220" t="e">
        <f aca="false">K3147=I3147</f>
        <v>#N/A</v>
      </c>
      <c r="P3147" s="333" t="s">
        <v>2418</v>
      </c>
    </row>
    <row r="3148" customFormat="false" ht="30" hidden="false" customHeight="false" outlineLevel="0" collapsed="false">
      <c r="A3148" s="351" t="str">
        <f aca="false">IF(O3148&lt;&gt;0,O3148,A3147)</f>
        <v>18.030.0005-0/EMOP</v>
      </c>
      <c r="B3148" s="205" t="n">
        <v>7780</v>
      </c>
      <c r="C3148" s="206" t="s">
        <v>3420</v>
      </c>
      <c r="D3148" s="206" t="s">
        <v>4149</v>
      </c>
      <c r="E3148" s="207" t="s">
        <v>2415</v>
      </c>
      <c r="F3148" s="207" t="s">
        <v>2430</v>
      </c>
      <c r="G3148" s="352" t="n">
        <v>1</v>
      </c>
      <c r="H3148" s="253" t="n">
        <v>2522.68</v>
      </c>
      <c r="I3148" s="253" t="s">
        <v>2417</v>
      </c>
      <c r="J3148" s="220" t="n">
        <f aca="false">TRUNC((H3148*G3148),2)</f>
        <v>2522.68</v>
      </c>
      <c r="M3148" s="220" t="e">
        <f aca="false">VLOOKUP(B3148,'INS-SIN-SD-10-2023'!A:D,4,0)</f>
        <v>#N/A</v>
      </c>
      <c r="N3148" s="220" t="e">
        <f aca="false">M3148=H3148</f>
        <v>#N/A</v>
      </c>
      <c r="P3148" s="333" t="s">
        <v>2887</v>
      </c>
    </row>
    <row r="3149" customFormat="false" ht="60" hidden="false" customHeight="false" outlineLevel="0" collapsed="false">
      <c r="A3149" s="353" t="s">
        <v>2120</v>
      </c>
      <c r="B3149" s="354" t="s">
        <v>2411</v>
      </c>
      <c r="C3149" s="355" t="s">
        <v>4150</v>
      </c>
      <c r="D3149" s="355" t="s">
        <v>3420</v>
      </c>
      <c r="E3149" s="356" t="s">
        <v>2430</v>
      </c>
      <c r="F3149" s="356" t="s">
        <v>2415</v>
      </c>
      <c r="G3149" s="357" t="s">
        <v>2416</v>
      </c>
      <c r="H3149" s="358" t="s">
        <v>2417</v>
      </c>
      <c r="I3149" s="350" t="n">
        <f aca="false">SUMIF(A:A,A3149,J:J)</f>
        <v>3054.95</v>
      </c>
      <c r="K3149" s="220" t="e">
        <f aca="false">VLOOKUP(A3149,'CMP-SIN-SD-10-2023'!A:D,4,0)</f>
        <v>#N/A</v>
      </c>
      <c r="L3149" s="220" t="e">
        <f aca="false">K3149=I3149</f>
        <v>#N/A</v>
      </c>
      <c r="P3149" s="333" t="s">
        <v>2418</v>
      </c>
    </row>
    <row r="3150" customFormat="false" ht="30" hidden="false" customHeight="false" outlineLevel="0" collapsed="false">
      <c r="A3150" s="351" t="str">
        <f aca="false">IF(O3150&lt;&gt;0,O3150,A3149)</f>
        <v>18.030.0007-0/EMOP</v>
      </c>
      <c r="B3150" s="205" t="n">
        <v>7782</v>
      </c>
      <c r="C3150" s="206" t="s">
        <v>3420</v>
      </c>
      <c r="D3150" s="206" t="s">
        <v>4151</v>
      </c>
      <c r="E3150" s="207" t="s">
        <v>2415</v>
      </c>
      <c r="F3150" s="207" t="s">
        <v>2430</v>
      </c>
      <c r="G3150" s="352" t="n">
        <v>1</v>
      </c>
      <c r="H3150" s="253" t="n">
        <v>3054.95</v>
      </c>
      <c r="I3150" s="253" t="s">
        <v>2417</v>
      </c>
      <c r="J3150" s="220" t="n">
        <f aca="false">TRUNC((H3150*G3150),2)</f>
        <v>3054.95</v>
      </c>
      <c r="M3150" s="220" t="e">
        <f aca="false">VLOOKUP(B3150,'INS-SIN-SD-10-2023'!A:D,4,0)</f>
        <v>#N/A</v>
      </c>
      <c r="N3150" s="220" t="e">
        <f aca="false">M3150=H3150</f>
        <v>#N/A</v>
      </c>
      <c r="P3150" s="333" t="s">
        <v>2887</v>
      </c>
    </row>
    <row r="3151" customFormat="false" ht="30" hidden="false" customHeight="false" outlineLevel="0" collapsed="false">
      <c r="A3151" s="353" t="s">
        <v>2148</v>
      </c>
      <c r="B3151" s="354" t="s">
        <v>2411</v>
      </c>
      <c r="C3151" s="355" t="s">
        <v>4152</v>
      </c>
      <c r="D3151" s="355" t="s">
        <v>2972</v>
      </c>
      <c r="E3151" s="356" t="s">
        <v>2430</v>
      </c>
      <c r="F3151" s="356" t="s">
        <v>2415</v>
      </c>
      <c r="G3151" s="357" t="s">
        <v>2416</v>
      </c>
      <c r="H3151" s="358" t="s">
        <v>2417</v>
      </c>
      <c r="I3151" s="350" t="n">
        <f aca="false">SUMIF(A:A,A3151,J:J)</f>
        <v>450</v>
      </c>
      <c r="K3151" s="220" t="e">
        <f aca="false">VLOOKUP(A3151,'CMP-SIN-SD-10-2023'!A:D,4,0)</f>
        <v>#N/A</v>
      </c>
      <c r="L3151" s="220" t="e">
        <f aca="false">K3151=I3151</f>
        <v>#N/A</v>
      </c>
      <c r="P3151" s="333" t="s">
        <v>2418</v>
      </c>
    </row>
    <row r="3152" customFormat="false" ht="30" hidden="false" customHeight="false" outlineLevel="0" collapsed="false">
      <c r="A3152" s="351" t="str">
        <f aca="false">IF(O3152&lt;&gt;0,O3152,A3151)</f>
        <v>04464/ORSE</v>
      </c>
      <c r="B3152" s="205" t="s">
        <v>4153</v>
      </c>
      <c r="C3152" s="206" t="s">
        <v>2972</v>
      </c>
      <c r="D3152" s="206" t="s">
        <v>4152</v>
      </c>
      <c r="E3152" s="207" t="s">
        <v>2415</v>
      </c>
      <c r="F3152" s="207" t="s">
        <v>2430</v>
      </c>
      <c r="G3152" s="352" t="n">
        <v>1</v>
      </c>
      <c r="H3152" s="253" t="n">
        <v>450</v>
      </c>
      <c r="I3152" s="253" t="s">
        <v>2417</v>
      </c>
      <c r="J3152" s="220" t="n">
        <f aca="false">TRUNC((H3152*G3152),2)</f>
        <v>450</v>
      </c>
      <c r="M3152" s="220" t="e">
        <f aca="false">VLOOKUP(B3152,'INS-SIN-SD-10-2023'!A:D,4,0)</f>
        <v>#N/A</v>
      </c>
      <c r="N3152" s="220" t="e">
        <f aca="false">M3152=H3152</f>
        <v>#N/A</v>
      </c>
      <c r="P3152" s="333" t="s">
        <v>2614</v>
      </c>
    </row>
    <row r="3153" customFormat="false" ht="30" hidden="false" customHeight="false" outlineLevel="0" collapsed="false">
      <c r="A3153" s="353" t="s">
        <v>2152</v>
      </c>
      <c r="B3153" s="354" t="s">
        <v>2411</v>
      </c>
      <c r="C3153" s="355" t="s">
        <v>4154</v>
      </c>
      <c r="D3153" s="355" t="s">
        <v>2748</v>
      </c>
      <c r="E3153" s="356" t="s">
        <v>2430</v>
      </c>
      <c r="F3153" s="356" t="s">
        <v>2415</v>
      </c>
      <c r="G3153" s="357" t="s">
        <v>2416</v>
      </c>
      <c r="H3153" s="358" t="s">
        <v>2417</v>
      </c>
      <c r="I3153" s="350" t="n">
        <f aca="false">SUMIF(A:A,A3153,J:J)</f>
        <v>500</v>
      </c>
      <c r="K3153" s="220" t="e">
        <f aca="false">VLOOKUP(A3153,'CMP-SIN-SD-10-2023'!A:D,4,0)</f>
        <v>#N/A</v>
      </c>
      <c r="L3153" s="220" t="e">
        <f aca="false">K3153=I3153</f>
        <v>#N/A</v>
      </c>
      <c r="P3153" s="333" t="s">
        <v>2418</v>
      </c>
    </row>
    <row r="3154" customFormat="false" ht="30" hidden="false" customHeight="false" outlineLevel="0" collapsed="false">
      <c r="A3154" s="351" t="str">
        <f aca="false">IF(O3154&lt;&gt;0,O3154,A3153)</f>
        <v>04469/ORSE</v>
      </c>
      <c r="B3154" s="205" t="s">
        <v>4155</v>
      </c>
      <c r="C3154" s="206" t="s">
        <v>2748</v>
      </c>
      <c r="D3154" s="206" t="s">
        <v>4156</v>
      </c>
      <c r="E3154" s="207" t="s">
        <v>2415</v>
      </c>
      <c r="F3154" s="207" t="s">
        <v>2430</v>
      </c>
      <c r="G3154" s="352" t="n">
        <v>1</v>
      </c>
      <c r="H3154" s="253" t="n">
        <v>500</v>
      </c>
      <c r="I3154" s="253" t="s">
        <v>2417</v>
      </c>
      <c r="J3154" s="220" t="n">
        <f aca="false">TRUNC((H3154*G3154),2)</f>
        <v>500</v>
      </c>
      <c r="M3154" s="220" t="e">
        <f aca="false">VLOOKUP(B3154,'INS-SIN-SD-10-2023'!A:D,4,0)</f>
        <v>#N/A</v>
      </c>
      <c r="N3154" s="220" t="e">
        <f aca="false">M3154=H3154</f>
        <v>#N/A</v>
      </c>
      <c r="P3154" s="333" t="s">
        <v>2614</v>
      </c>
    </row>
    <row r="3155" customFormat="false" ht="30" hidden="false" customHeight="false" outlineLevel="0" collapsed="false">
      <c r="A3155" s="353" t="s">
        <v>2154</v>
      </c>
      <c r="B3155" s="354" t="s">
        <v>2411</v>
      </c>
      <c r="C3155" s="355" t="s">
        <v>4157</v>
      </c>
      <c r="D3155" s="355" t="s">
        <v>2748</v>
      </c>
      <c r="E3155" s="356" t="s">
        <v>2430</v>
      </c>
      <c r="F3155" s="356" t="s">
        <v>2415</v>
      </c>
      <c r="G3155" s="357" t="s">
        <v>2416</v>
      </c>
      <c r="H3155" s="358" t="s">
        <v>2417</v>
      </c>
      <c r="I3155" s="350" t="n">
        <f aca="false">SUMIF(A:A,A3155,J:J)</f>
        <v>500</v>
      </c>
      <c r="K3155" s="220" t="e">
        <f aca="false">VLOOKUP(A3155,'CMP-SIN-SD-10-2023'!A:D,4,0)</f>
        <v>#N/A</v>
      </c>
      <c r="L3155" s="220" t="e">
        <f aca="false">K3155=I3155</f>
        <v>#N/A</v>
      </c>
      <c r="P3155" s="333" t="s">
        <v>2418</v>
      </c>
    </row>
    <row r="3156" customFormat="false" ht="30" hidden="false" customHeight="false" outlineLevel="0" collapsed="false">
      <c r="A3156" s="351" t="str">
        <f aca="false">IF(O3156&lt;&gt;0,O3156,A3155)</f>
        <v>04471/ORSE</v>
      </c>
      <c r="B3156" s="205" t="s">
        <v>4158</v>
      </c>
      <c r="C3156" s="206" t="s">
        <v>2748</v>
      </c>
      <c r="D3156" s="206" t="s">
        <v>4159</v>
      </c>
      <c r="E3156" s="207" t="s">
        <v>2415</v>
      </c>
      <c r="F3156" s="207" t="s">
        <v>2430</v>
      </c>
      <c r="G3156" s="352" t="n">
        <v>1</v>
      </c>
      <c r="H3156" s="253" t="n">
        <v>500</v>
      </c>
      <c r="I3156" s="253" t="s">
        <v>2417</v>
      </c>
      <c r="J3156" s="220" t="n">
        <f aca="false">TRUNC((H3156*G3156),2)</f>
        <v>500</v>
      </c>
      <c r="M3156" s="220" t="e">
        <f aca="false">VLOOKUP(B3156,'INS-SIN-SD-10-2023'!A:D,4,0)</f>
        <v>#N/A</v>
      </c>
      <c r="N3156" s="220" t="e">
        <f aca="false">M3156=H3156</f>
        <v>#N/A</v>
      </c>
      <c r="P3156" s="333" t="s">
        <v>2614</v>
      </c>
    </row>
    <row r="3157" customFormat="false" ht="60" hidden="false" customHeight="false" outlineLevel="0" collapsed="false">
      <c r="A3157" s="353" t="n">
        <v>92688</v>
      </c>
      <c r="B3157" s="354" t="s">
        <v>2411</v>
      </c>
      <c r="C3157" s="355" t="s">
        <v>4160</v>
      </c>
      <c r="D3157" s="355" t="s">
        <v>2764</v>
      </c>
      <c r="E3157" s="356" t="s">
        <v>2440</v>
      </c>
      <c r="F3157" s="356" t="s">
        <v>2415</v>
      </c>
      <c r="G3157" s="357" t="s">
        <v>2416</v>
      </c>
      <c r="H3157" s="358" t="s">
        <v>2417</v>
      </c>
      <c r="I3157" s="350" t="n">
        <f aca="false">SUMIF(A:A,A3157,J:J)</f>
        <v>39.26</v>
      </c>
      <c r="K3157" s="220" t="n">
        <f aca="false">VLOOKUP(A3157,'CMP-SIN-SD-10-2023'!A:D,4,0)</f>
        <v>39.26</v>
      </c>
      <c r="L3157" s="220" t="n">
        <f aca="false">K3157=I3157</f>
        <v>1</v>
      </c>
      <c r="P3157" s="333" t="s">
        <v>2418</v>
      </c>
    </row>
    <row r="3158" customFormat="false" ht="30" hidden="false" customHeight="false" outlineLevel="0" collapsed="false">
      <c r="A3158" s="351" t="n">
        <f aca="false">IF(O3158&lt;&gt;0,O3158,A3157)</f>
        <v>92688</v>
      </c>
      <c r="B3158" s="205" t="n">
        <v>88248</v>
      </c>
      <c r="C3158" s="206" t="s">
        <v>2764</v>
      </c>
      <c r="D3158" s="206" t="s">
        <v>3412</v>
      </c>
      <c r="E3158" s="207" t="s">
        <v>2415</v>
      </c>
      <c r="F3158" s="207" t="s">
        <v>2502</v>
      </c>
      <c r="G3158" s="352" t="n">
        <v>0.297</v>
      </c>
      <c r="H3158" s="253" t="n">
        <f aca="false">VLOOKUP(B3158,'CMP-SIN-SD-10-2023'!A:D,4,0)</f>
        <v>22.17</v>
      </c>
      <c r="I3158" s="253" t="s">
        <v>2417</v>
      </c>
      <c r="J3158" s="220" t="n">
        <f aca="false">TRUNC((H3158*G3158),2)</f>
        <v>6.58</v>
      </c>
      <c r="M3158" s="220" t="n">
        <f aca="false">VLOOKUP(B3158,'CMP-SIN-SD-10-2023'!A:D,4,0)</f>
        <v>22.17</v>
      </c>
      <c r="N3158" s="220" t="n">
        <f aca="false">M3158=H3158</f>
        <v>1</v>
      </c>
      <c r="P3158" s="333" t="s">
        <v>2418</v>
      </c>
    </row>
    <row r="3159" customFormat="false" ht="30" hidden="false" customHeight="false" outlineLevel="0" collapsed="false">
      <c r="A3159" s="351" t="n">
        <f aca="false">IF(O3159&lt;&gt;0,O3159,A3158)</f>
        <v>92688</v>
      </c>
      <c r="B3159" s="205" t="n">
        <v>88267</v>
      </c>
      <c r="C3159" s="206" t="s">
        <v>2764</v>
      </c>
      <c r="D3159" s="206" t="s">
        <v>2927</v>
      </c>
      <c r="E3159" s="207" t="s">
        <v>2415</v>
      </c>
      <c r="F3159" s="207" t="s">
        <v>2502</v>
      </c>
      <c r="G3159" s="352" t="n">
        <v>0.297</v>
      </c>
      <c r="H3159" s="253" t="n">
        <f aca="false">VLOOKUP(B3159,'CMP-SIN-SD-10-2023'!A:D,4,0)</f>
        <v>28.78</v>
      </c>
      <c r="I3159" s="253" t="s">
        <v>2417</v>
      </c>
      <c r="J3159" s="220" t="n">
        <f aca="false">TRUNC((H3159*G3159),2)</f>
        <v>8.54</v>
      </c>
      <c r="M3159" s="220" t="n">
        <f aca="false">VLOOKUP(B3159,'CMP-SIN-SD-10-2023'!A:D,4,0)</f>
        <v>28.78</v>
      </c>
      <c r="N3159" s="220" t="n">
        <f aca="false">M3159=H3159</f>
        <v>1</v>
      </c>
      <c r="P3159" s="333" t="s">
        <v>2418</v>
      </c>
    </row>
    <row r="3160" customFormat="false" ht="30" hidden="false" customHeight="false" outlineLevel="0" collapsed="false">
      <c r="A3160" s="351" t="n">
        <f aca="false">IF(O3160&lt;&gt;0,O3160,A3159)</f>
        <v>92688</v>
      </c>
      <c r="B3160" s="205" t="n">
        <v>7700</v>
      </c>
      <c r="C3160" s="206" t="s">
        <v>2764</v>
      </c>
      <c r="D3160" s="206" t="s">
        <v>4161</v>
      </c>
      <c r="E3160" s="207" t="s">
        <v>2415</v>
      </c>
      <c r="F3160" s="207" t="s">
        <v>2440</v>
      </c>
      <c r="G3160" s="352" t="n">
        <v>1.039</v>
      </c>
      <c r="H3160" s="253" t="n">
        <f aca="false">VLOOKUP(B3160,'INS-SIN-SD-10-2023'!A:D,4,0)</f>
        <v>23.24</v>
      </c>
      <c r="I3160" s="253" t="s">
        <v>2417</v>
      </c>
      <c r="J3160" s="220" t="n">
        <f aca="false">TRUNC((H3160*G3160),2)</f>
        <v>24.14</v>
      </c>
      <c r="M3160" s="220" t="n">
        <f aca="false">VLOOKUP(B3160,'INS-SIN-SD-10-2023'!A:D,4,0)</f>
        <v>23.24</v>
      </c>
      <c r="N3160" s="220" t="n">
        <f aca="false">M3160=H3160</f>
        <v>1</v>
      </c>
      <c r="P3160" s="333" t="s">
        <v>2492</v>
      </c>
    </row>
    <row r="3161" customFormat="false" ht="30" hidden="false" customHeight="false" outlineLevel="0" collapsed="false">
      <c r="A3161" s="353" t="s">
        <v>601</v>
      </c>
      <c r="B3161" s="354" t="s">
        <v>2411</v>
      </c>
      <c r="C3161" s="355" t="s">
        <v>4162</v>
      </c>
      <c r="D3161" s="355" t="s">
        <v>2743</v>
      </c>
      <c r="E3161" s="356" t="s">
        <v>2430</v>
      </c>
      <c r="F3161" s="356" t="s">
        <v>2415</v>
      </c>
      <c r="G3161" s="357" t="s">
        <v>2416</v>
      </c>
      <c r="H3161" s="358" t="s">
        <v>2417</v>
      </c>
      <c r="I3161" s="350" t="n">
        <f aca="false">SUMIF(A:A,A3161,J:J)</f>
        <v>23.04</v>
      </c>
      <c r="K3161" s="220" t="e">
        <f aca="false">VLOOKUP(A3161,'CMP-SIN-SD-10-2023'!A:D,4,0)</f>
        <v>#N/A</v>
      </c>
      <c r="L3161" s="220" t="e">
        <f aca="false">K3161=I3161</f>
        <v>#N/A</v>
      </c>
      <c r="P3161" s="333" t="s">
        <v>2418</v>
      </c>
    </row>
    <row r="3162" customFormat="false" ht="30" hidden="false" customHeight="false" outlineLevel="0" collapsed="false">
      <c r="A3162" s="351" t="str">
        <f aca="false">IF(O3162&lt;&gt;0,O3162,A3161)</f>
        <v>09018/ORSE</v>
      </c>
      <c r="B3162" s="205" t="n">
        <v>88267</v>
      </c>
      <c r="C3162" s="206" t="s">
        <v>2743</v>
      </c>
      <c r="D3162" s="206" t="s">
        <v>2927</v>
      </c>
      <c r="E3162" s="207" t="s">
        <v>2415</v>
      </c>
      <c r="F3162" s="207" t="s">
        <v>2502</v>
      </c>
      <c r="G3162" s="352" t="n">
        <v>0.12</v>
      </c>
      <c r="H3162" s="253" t="n">
        <f aca="false">VLOOKUP(B3162,'CMP-SIN-SD-10-2023'!A:D,4,0)</f>
        <v>28.78</v>
      </c>
      <c r="I3162" s="253" t="s">
        <v>2417</v>
      </c>
      <c r="J3162" s="220" t="n">
        <f aca="false">TRUNC((H3162*G3162),2)</f>
        <v>3.45</v>
      </c>
      <c r="M3162" s="220" t="n">
        <f aca="false">VLOOKUP(B3162,'CMP-SIN-SD-10-2023'!A:D,4,0)</f>
        <v>28.78</v>
      </c>
      <c r="N3162" s="220" t="n">
        <f aca="false">M3162=H3162</f>
        <v>1</v>
      </c>
      <c r="P3162" s="333" t="s">
        <v>2418</v>
      </c>
    </row>
    <row r="3163" customFormat="false" ht="45" hidden="false" customHeight="false" outlineLevel="0" collapsed="false">
      <c r="A3163" s="351" t="str">
        <f aca="false">IF(O3163&lt;&gt;0,O3163,A3162)</f>
        <v>09018/ORSE</v>
      </c>
      <c r="B3163" s="205" t="s">
        <v>4163</v>
      </c>
      <c r="C3163" s="206" t="s">
        <v>2743</v>
      </c>
      <c r="D3163" s="206" t="s">
        <v>4164</v>
      </c>
      <c r="E3163" s="207" t="s">
        <v>2415</v>
      </c>
      <c r="F3163" s="207" t="s">
        <v>2430</v>
      </c>
      <c r="G3163" s="352" t="n">
        <v>1</v>
      </c>
      <c r="H3163" s="253" t="n">
        <v>19.59</v>
      </c>
      <c r="I3163" s="253" t="s">
        <v>2417</v>
      </c>
      <c r="J3163" s="220" t="n">
        <f aca="false">TRUNC((H3163*G3163),2)</f>
        <v>19.59</v>
      </c>
      <c r="M3163" s="220" t="e">
        <f aca="false">VLOOKUP(B3163,'INS-SIN-SD-10-2023'!A:D,4,0)</f>
        <v>#N/A</v>
      </c>
      <c r="N3163" s="220" t="e">
        <f aca="false">M3163=H3163</f>
        <v>#N/A</v>
      </c>
      <c r="P3163" s="333" t="s">
        <v>2614</v>
      </c>
    </row>
    <row r="3164" customFormat="false" ht="45" hidden="false" customHeight="false" outlineLevel="0" collapsed="false">
      <c r="A3164" s="353" t="n">
        <v>92699</v>
      </c>
      <c r="B3164" s="354" t="s">
        <v>2411</v>
      </c>
      <c r="C3164" s="355" t="s">
        <v>4165</v>
      </c>
      <c r="D3164" s="355" t="s">
        <v>2831</v>
      </c>
      <c r="E3164" s="356" t="s">
        <v>2430</v>
      </c>
      <c r="F3164" s="356" t="s">
        <v>2415</v>
      </c>
      <c r="G3164" s="357" t="s">
        <v>2416</v>
      </c>
      <c r="H3164" s="358" t="s">
        <v>2417</v>
      </c>
      <c r="I3164" s="350" t="n">
        <f aca="false">SUMIF(A:A,A3164,J:J)</f>
        <v>21.12</v>
      </c>
      <c r="K3164" s="220" t="n">
        <f aca="false">VLOOKUP(A3164,'CMP-SIN-SD-10-2023'!A:D,4,0)</f>
        <v>21.12</v>
      </c>
      <c r="L3164" s="220" t="n">
        <f aca="false">K3164=I3164</f>
        <v>1</v>
      </c>
      <c r="P3164" s="333" t="s">
        <v>2418</v>
      </c>
    </row>
    <row r="3165" customFormat="false" ht="30" hidden="false" customHeight="false" outlineLevel="0" collapsed="false">
      <c r="A3165" s="351" t="n">
        <f aca="false">IF(O3165&lt;&gt;0,O3165,A3164)</f>
        <v>92699</v>
      </c>
      <c r="B3165" s="205" t="n">
        <v>88248</v>
      </c>
      <c r="C3165" s="206" t="s">
        <v>2831</v>
      </c>
      <c r="D3165" s="206" t="s">
        <v>3412</v>
      </c>
      <c r="E3165" s="207" t="s">
        <v>2415</v>
      </c>
      <c r="F3165" s="207" t="s">
        <v>2502</v>
      </c>
      <c r="G3165" s="352" t="n">
        <v>0.259</v>
      </c>
      <c r="H3165" s="253" t="n">
        <f aca="false">VLOOKUP(B3165,'CMP-SIN-SD-10-2023'!A:D,4,0)</f>
        <v>22.17</v>
      </c>
      <c r="I3165" s="253" t="s">
        <v>2417</v>
      </c>
      <c r="J3165" s="220" t="n">
        <f aca="false">TRUNC((H3165*G3165),2)</f>
        <v>5.74</v>
      </c>
      <c r="M3165" s="220" t="n">
        <f aca="false">VLOOKUP(B3165,'CMP-SIN-SD-10-2023'!A:D,4,0)</f>
        <v>22.17</v>
      </c>
      <c r="N3165" s="220" t="n">
        <f aca="false">M3165=H3165</f>
        <v>1</v>
      </c>
      <c r="P3165" s="333" t="s">
        <v>2418</v>
      </c>
    </row>
    <row r="3166" customFormat="false" ht="30" hidden="false" customHeight="false" outlineLevel="0" collapsed="false">
      <c r="A3166" s="351" t="n">
        <f aca="false">IF(O3166&lt;&gt;0,O3166,A3165)</f>
        <v>92699</v>
      </c>
      <c r="B3166" s="205" t="n">
        <v>88267</v>
      </c>
      <c r="C3166" s="206" t="s">
        <v>2831</v>
      </c>
      <c r="D3166" s="206" t="s">
        <v>2927</v>
      </c>
      <c r="E3166" s="207" t="s">
        <v>2415</v>
      </c>
      <c r="F3166" s="207" t="s">
        <v>2502</v>
      </c>
      <c r="G3166" s="352" t="n">
        <v>0.259</v>
      </c>
      <c r="H3166" s="253" t="n">
        <f aca="false">VLOOKUP(B3166,'CMP-SIN-SD-10-2023'!A:D,4,0)</f>
        <v>28.78</v>
      </c>
      <c r="I3166" s="253" t="s">
        <v>2417</v>
      </c>
      <c r="J3166" s="220" t="n">
        <f aca="false">TRUNC((H3166*G3166),2)</f>
        <v>7.45</v>
      </c>
      <c r="M3166" s="220" t="n">
        <f aca="false">VLOOKUP(B3166,'CMP-SIN-SD-10-2023'!A:D,4,0)</f>
        <v>28.78</v>
      </c>
      <c r="N3166" s="220" t="n">
        <f aca="false">M3166=H3166</f>
        <v>1</v>
      </c>
      <c r="P3166" s="333" t="s">
        <v>2418</v>
      </c>
    </row>
    <row r="3167" customFormat="false" ht="15" hidden="false" customHeight="false" outlineLevel="0" collapsed="false">
      <c r="A3167" s="351" t="n">
        <f aca="false">IF(O3167&lt;&gt;0,O3167,A3166)</f>
        <v>92699</v>
      </c>
      <c r="B3167" s="205" t="n">
        <v>3148</v>
      </c>
      <c r="C3167" s="206" t="s">
        <v>2831</v>
      </c>
      <c r="D3167" s="206" t="s">
        <v>3611</v>
      </c>
      <c r="E3167" s="207" t="s">
        <v>2415</v>
      </c>
      <c r="F3167" s="207" t="s">
        <v>2430</v>
      </c>
      <c r="G3167" s="352" t="n">
        <v>0.008</v>
      </c>
      <c r="H3167" s="253" t="n">
        <f aca="false">VLOOKUP(B3167,'INS-SIN-SD-10-2023'!A:D,4,0)</f>
        <v>14.6</v>
      </c>
      <c r="I3167" s="253" t="s">
        <v>2417</v>
      </c>
      <c r="J3167" s="220" t="n">
        <f aca="false">TRUNC((H3167*G3167),2)</f>
        <v>0.11</v>
      </c>
      <c r="M3167" s="220" t="n">
        <f aca="false">VLOOKUP(B3167,'INS-SIN-SD-10-2023'!A:D,4,0)</f>
        <v>14.6</v>
      </c>
      <c r="N3167" s="220" t="n">
        <f aca="false">M3167=H3167</f>
        <v>1</v>
      </c>
      <c r="P3167" s="333" t="s">
        <v>2492</v>
      </c>
    </row>
    <row r="3168" customFormat="false" ht="15" hidden="false" customHeight="false" outlineLevel="0" collapsed="false">
      <c r="A3168" s="351" t="n">
        <f aca="false">IF(O3168&lt;&gt;0,O3168,A3167)</f>
        <v>92699</v>
      </c>
      <c r="B3168" s="205" t="n">
        <v>7307</v>
      </c>
      <c r="C3168" s="206" t="s">
        <v>2831</v>
      </c>
      <c r="D3168" s="206" t="s">
        <v>2832</v>
      </c>
      <c r="E3168" s="207" t="s">
        <v>2415</v>
      </c>
      <c r="F3168" s="207" t="s">
        <v>2712</v>
      </c>
      <c r="G3168" s="352" t="n">
        <v>0.002</v>
      </c>
      <c r="H3168" s="253" t="n">
        <f aca="false">VLOOKUP(B3168,'INS-SIN-SD-10-2023'!A:D,4,0)</f>
        <v>41.98</v>
      </c>
      <c r="I3168" s="253" t="s">
        <v>2417</v>
      </c>
      <c r="J3168" s="220" t="n">
        <f aca="false">TRUNC((H3168*G3168),2)</f>
        <v>0.08</v>
      </c>
      <c r="M3168" s="220" t="n">
        <f aca="false">VLOOKUP(B3168,'INS-SIN-SD-10-2023'!A:D,4,0)</f>
        <v>41.98</v>
      </c>
      <c r="N3168" s="220" t="n">
        <f aca="false">M3168=H3168</f>
        <v>1</v>
      </c>
      <c r="P3168" s="333" t="s">
        <v>2492</v>
      </c>
    </row>
    <row r="3169" customFormat="false" ht="30" hidden="false" customHeight="false" outlineLevel="0" collapsed="false">
      <c r="A3169" s="351" t="n">
        <f aca="false">IF(O3169&lt;&gt;0,O3169,A3168)</f>
        <v>92699</v>
      </c>
      <c r="B3169" s="205" t="n">
        <v>3455</v>
      </c>
      <c r="C3169" s="206" t="s">
        <v>2831</v>
      </c>
      <c r="D3169" s="206" t="s">
        <v>4166</v>
      </c>
      <c r="E3169" s="207" t="s">
        <v>2415</v>
      </c>
      <c r="F3169" s="207" t="s">
        <v>2430</v>
      </c>
      <c r="G3169" s="352" t="n">
        <v>1</v>
      </c>
      <c r="H3169" s="253" t="n">
        <f aca="false">VLOOKUP(B3169,'INS-SIN-SD-10-2023'!A:D,4,0)</f>
        <v>7.74</v>
      </c>
      <c r="I3169" s="253" t="s">
        <v>2417</v>
      </c>
      <c r="J3169" s="220" t="n">
        <f aca="false">TRUNC((H3169*G3169),2)</f>
        <v>7.74</v>
      </c>
      <c r="M3169" s="220" t="n">
        <f aca="false">VLOOKUP(B3169,'INS-SIN-SD-10-2023'!A:D,4,0)</f>
        <v>7.74</v>
      </c>
      <c r="N3169" s="220" t="n">
        <f aca="false">M3169=H3169</f>
        <v>1</v>
      </c>
      <c r="P3169" s="333" t="s">
        <v>2492</v>
      </c>
    </row>
    <row r="3170" customFormat="false" ht="45" hidden="false" customHeight="false" outlineLevel="0" collapsed="false">
      <c r="A3170" s="353" t="n">
        <v>92701</v>
      </c>
      <c r="B3170" s="354" t="s">
        <v>2411</v>
      </c>
      <c r="C3170" s="355" t="s">
        <v>4167</v>
      </c>
      <c r="D3170" s="355" t="s">
        <v>2831</v>
      </c>
      <c r="E3170" s="356" t="s">
        <v>2430</v>
      </c>
      <c r="F3170" s="356" t="s">
        <v>2415</v>
      </c>
      <c r="G3170" s="357" t="s">
        <v>2416</v>
      </c>
      <c r="H3170" s="358" t="s">
        <v>2417</v>
      </c>
      <c r="I3170" s="350" t="n">
        <f aca="false">SUMIF(A:A,A3170,J:J)</f>
        <v>34.52</v>
      </c>
      <c r="K3170" s="220" t="n">
        <f aca="false">VLOOKUP(A3170,'CMP-SIN-SD-10-2023'!A:D,4,0)</f>
        <v>34.52</v>
      </c>
      <c r="L3170" s="220" t="n">
        <f aca="false">K3170=I3170</f>
        <v>1</v>
      </c>
      <c r="P3170" s="333" t="s">
        <v>2418</v>
      </c>
    </row>
    <row r="3171" customFormat="false" ht="30" hidden="false" customHeight="false" outlineLevel="0" collapsed="false">
      <c r="A3171" s="351" t="n">
        <f aca="false">IF(O3171&lt;&gt;0,O3171,A3170)</f>
        <v>92701</v>
      </c>
      <c r="B3171" s="205" t="n">
        <v>88248</v>
      </c>
      <c r="C3171" s="206" t="s">
        <v>2831</v>
      </c>
      <c r="D3171" s="206" t="s">
        <v>3412</v>
      </c>
      <c r="E3171" s="207" t="s">
        <v>2415</v>
      </c>
      <c r="F3171" s="207" t="s">
        <v>2502</v>
      </c>
      <c r="G3171" s="352" t="n">
        <v>0.445</v>
      </c>
      <c r="H3171" s="253" t="n">
        <f aca="false">VLOOKUP(B3171,'CMP-SIN-SD-10-2023'!A:D,4,0)</f>
        <v>22.17</v>
      </c>
      <c r="I3171" s="253" t="s">
        <v>2417</v>
      </c>
      <c r="J3171" s="220" t="n">
        <f aca="false">TRUNC((H3171*G3171),2)</f>
        <v>9.86</v>
      </c>
      <c r="M3171" s="220" t="n">
        <f aca="false">VLOOKUP(B3171,'CMP-SIN-SD-10-2023'!A:D,4,0)</f>
        <v>22.17</v>
      </c>
      <c r="N3171" s="220" t="n">
        <f aca="false">M3171=H3171</f>
        <v>1</v>
      </c>
      <c r="P3171" s="333" t="s">
        <v>2418</v>
      </c>
    </row>
    <row r="3172" customFormat="false" ht="30" hidden="false" customHeight="false" outlineLevel="0" collapsed="false">
      <c r="A3172" s="351" t="n">
        <f aca="false">IF(O3172&lt;&gt;0,O3172,A3171)</f>
        <v>92701</v>
      </c>
      <c r="B3172" s="205" t="n">
        <v>88267</v>
      </c>
      <c r="C3172" s="206" t="s">
        <v>2831</v>
      </c>
      <c r="D3172" s="206" t="s">
        <v>2927</v>
      </c>
      <c r="E3172" s="207" t="s">
        <v>2415</v>
      </c>
      <c r="F3172" s="207" t="s">
        <v>2502</v>
      </c>
      <c r="G3172" s="352" t="n">
        <v>0.445</v>
      </c>
      <c r="H3172" s="253" t="n">
        <f aca="false">VLOOKUP(B3172,'CMP-SIN-SD-10-2023'!A:D,4,0)</f>
        <v>28.78</v>
      </c>
      <c r="I3172" s="253" t="s">
        <v>2417</v>
      </c>
      <c r="J3172" s="220" t="n">
        <f aca="false">TRUNC((H3172*G3172),2)</f>
        <v>12.8</v>
      </c>
      <c r="M3172" s="220" t="n">
        <f aca="false">VLOOKUP(B3172,'CMP-SIN-SD-10-2023'!A:D,4,0)</f>
        <v>28.78</v>
      </c>
      <c r="N3172" s="220" t="n">
        <f aca="false">M3172=H3172</f>
        <v>1</v>
      </c>
      <c r="P3172" s="333" t="s">
        <v>2418</v>
      </c>
    </row>
    <row r="3173" customFormat="false" ht="15" hidden="false" customHeight="false" outlineLevel="0" collapsed="false">
      <c r="A3173" s="351" t="n">
        <f aca="false">IF(O3173&lt;&gt;0,O3173,A3172)</f>
        <v>92701</v>
      </c>
      <c r="B3173" s="205" t="n">
        <v>3148</v>
      </c>
      <c r="C3173" s="206" t="s">
        <v>2831</v>
      </c>
      <c r="D3173" s="206" t="s">
        <v>3611</v>
      </c>
      <c r="E3173" s="207" t="s">
        <v>2415</v>
      </c>
      <c r="F3173" s="207" t="s">
        <v>2430</v>
      </c>
      <c r="G3173" s="352" t="n">
        <v>0.011</v>
      </c>
      <c r="H3173" s="253" t="n">
        <f aca="false">VLOOKUP(B3173,'INS-SIN-SD-10-2023'!A:D,4,0)</f>
        <v>14.6</v>
      </c>
      <c r="I3173" s="253" t="s">
        <v>2417</v>
      </c>
      <c r="J3173" s="220" t="n">
        <f aca="false">TRUNC((H3173*G3173),2)</f>
        <v>0.16</v>
      </c>
      <c r="M3173" s="220" t="n">
        <f aca="false">VLOOKUP(B3173,'INS-SIN-SD-10-2023'!A:D,4,0)</f>
        <v>14.6</v>
      </c>
      <c r="N3173" s="220" t="n">
        <f aca="false">M3173=H3173</f>
        <v>1</v>
      </c>
      <c r="P3173" s="333" t="s">
        <v>2492</v>
      </c>
    </row>
    <row r="3174" customFormat="false" ht="15" hidden="false" customHeight="false" outlineLevel="0" collapsed="false">
      <c r="A3174" s="351" t="n">
        <f aca="false">IF(O3174&lt;&gt;0,O3174,A3173)</f>
        <v>92701</v>
      </c>
      <c r="B3174" s="205" t="n">
        <v>7307</v>
      </c>
      <c r="C3174" s="206" t="s">
        <v>2831</v>
      </c>
      <c r="D3174" s="206" t="s">
        <v>2832</v>
      </c>
      <c r="E3174" s="207" t="s">
        <v>2415</v>
      </c>
      <c r="F3174" s="207" t="s">
        <v>2712</v>
      </c>
      <c r="G3174" s="352" t="n">
        <v>0.003</v>
      </c>
      <c r="H3174" s="253" t="n">
        <f aca="false">VLOOKUP(B3174,'INS-SIN-SD-10-2023'!A:D,4,0)</f>
        <v>41.98</v>
      </c>
      <c r="I3174" s="253" t="s">
        <v>2417</v>
      </c>
      <c r="J3174" s="220" t="n">
        <f aca="false">TRUNC((H3174*G3174),2)</f>
        <v>0.12</v>
      </c>
      <c r="M3174" s="220" t="n">
        <f aca="false">VLOOKUP(B3174,'INS-SIN-SD-10-2023'!A:D,4,0)</f>
        <v>41.98</v>
      </c>
      <c r="N3174" s="220" t="n">
        <f aca="false">M3174=H3174</f>
        <v>1</v>
      </c>
      <c r="P3174" s="333" t="s">
        <v>2492</v>
      </c>
    </row>
    <row r="3175" customFormat="false" ht="30" hidden="false" customHeight="false" outlineLevel="0" collapsed="false">
      <c r="A3175" s="351" t="n">
        <f aca="false">IF(O3175&lt;&gt;0,O3175,A3174)</f>
        <v>92701</v>
      </c>
      <c r="B3175" s="205" t="n">
        <v>3456</v>
      </c>
      <c r="C3175" s="206" t="s">
        <v>2831</v>
      </c>
      <c r="D3175" s="206" t="s">
        <v>4168</v>
      </c>
      <c r="E3175" s="207" t="s">
        <v>2415</v>
      </c>
      <c r="F3175" s="207" t="s">
        <v>2430</v>
      </c>
      <c r="G3175" s="352" t="n">
        <v>1</v>
      </c>
      <c r="H3175" s="253" t="n">
        <f aca="false">VLOOKUP(B3175,'INS-SIN-SD-10-2023'!A:D,4,0)</f>
        <v>11.58</v>
      </c>
      <c r="I3175" s="253" t="s">
        <v>2417</v>
      </c>
      <c r="J3175" s="220" t="n">
        <f aca="false">TRUNC((H3175*G3175),2)</f>
        <v>11.58</v>
      </c>
      <c r="M3175" s="220" t="n">
        <f aca="false">VLOOKUP(B3175,'INS-SIN-SD-10-2023'!A:D,4,0)</f>
        <v>11.58</v>
      </c>
      <c r="N3175" s="220" t="n">
        <f aca="false">M3175=H3175</f>
        <v>1</v>
      </c>
      <c r="P3175" s="333" t="s">
        <v>2492</v>
      </c>
    </row>
    <row r="3176" customFormat="false" ht="45" hidden="false" customHeight="false" outlineLevel="0" collapsed="false">
      <c r="A3176" s="353" t="n">
        <v>92700</v>
      </c>
      <c r="B3176" s="354" t="s">
        <v>2411</v>
      </c>
      <c r="C3176" s="355" t="s">
        <v>4169</v>
      </c>
      <c r="D3176" s="355" t="s">
        <v>2831</v>
      </c>
      <c r="E3176" s="356" t="s">
        <v>2430</v>
      </c>
      <c r="F3176" s="356" t="s">
        <v>2415</v>
      </c>
      <c r="G3176" s="357" t="s">
        <v>2416</v>
      </c>
      <c r="H3176" s="358" t="s">
        <v>2417</v>
      </c>
      <c r="I3176" s="350" t="n">
        <f aca="false">SUMIF(A:A,A3176,J:J)</f>
        <v>36.74</v>
      </c>
      <c r="K3176" s="220" t="n">
        <f aca="false">VLOOKUP(A3176,'CMP-SIN-SD-10-2023'!A:D,4,0)</f>
        <v>36.74</v>
      </c>
      <c r="L3176" s="220" t="n">
        <f aca="false">K3176=I3176</f>
        <v>1</v>
      </c>
      <c r="P3176" s="333" t="s">
        <v>2418</v>
      </c>
    </row>
    <row r="3177" customFormat="false" ht="30" hidden="false" customHeight="false" outlineLevel="0" collapsed="false">
      <c r="A3177" s="351" t="n">
        <f aca="false">IF(O3177&lt;&gt;0,O3177,A3176)</f>
        <v>92700</v>
      </c>
      <c r="B3177" s="205" t="n">
        <v>88248</v>
      </c>
      <c r="C3177" s="206" t="s">
        <v>2831</v>
      </c>
      <c r="D3177" s="206" t="s">
        <v>3412</v>
      </c>
      <c r="E3177" s="207" t="s">
        <v>2415</v>
      </c>
      <c r="F3177" s="207" t="s">
        <v>2502</v>
      </c>
      <c r="G3177" s="352" t="n">
        <v>0.445</v>
      </c>
      <c r="H3177" s="253" t="n">
        <f aca="false">VLOOKUP(B3177,'CMP-SIN-SD-10-2023'!A:D,4,0)</f>
        <v>22.17</v>
      </c>
      <c r="I3177" s="253" t="s">
        <v>2417</v>
      </c>
      <c r="J3177" s="220" t="n">
        <f aca="false">TRUNC((H3177*G3177),2)</f>
        <v>9.86</v>
      </c>
      <c r="M3177" s="220" t="n">
        <f aca="false">VLOOKUP(B3177,'CMP-SIN-SD-10-2023'!A:D,4,0)</f>
        <v>22.17</v>
      </c>
      <c r="N3177" s="220" t="n">
        <f aca="false">M3177=H3177</f>
        <v>1</v>
      </c>
      <c r="P3177" s="333" t="s">
        <v>2418</v>
      </c>
    </row>
    <row r="3178" customFormat="false" ht="30" hidden="false" customHeight="false" outlineLevel="0" collapsed="false">
      <c r="A3178" s="351" t="n">
        <f aca="false">IF(O3178&lt;&gt;0,O3178,A3177)</f>
        <v>92700</v>
      </c>
      <c r="B3178" s="205" t="n">
        <v>88267</v>
      </c>
      <c r="C3178" s="206" t="s">
        <v>2831</v>
      </c>
      <c r="D3178" s="206" t="s">
        <v>2927</v>
      </c>
      <c r="E3178" s="207" t="s">
        <v>2415</v>
      </c>
      <c r="F3178" s="207" t="s">
        <v>2502</v>
      </c>
      <c r="G3178" s="352" t="n">
        <v>0.445</v>
      </c>
      <c r="H3178" s="253" t="n">
        <f aca="false">VLOOKUP(B3178,'CMP-SIN-SD-10-2023'!A:D,4,0)</f>
        <v>28.78</v>
      </c>
      <c r="I3178" s="253" t="s">
        <v>2417</v>
      </c>
      <c r="J3178" s="220" t="n">
        <f aca="false">TRUNC((H3178*G3178),2)</f>
        <v>12.8</v>
      </c>
      <c r="M3178" s="220" t="n">
        <f aca="false">VLOOKUP(B3178,'CMP-SIN-SD-10-2023'!A:D,4,0)</f>
        <v>28.78</v>
      </c>
      <c r="N3178" s="220" t="n">
        <f aca="false">M3178=H3178</f>
        <v>1</v>
      </c>
      <c r="P3178" s="333" t="s">
        <v>2418</v>
      </c>
    </row>
    <row r="3179" customFormat="false" ht="15" hidden="false" customHeight="false" outlineLevel="0" collapsed="false">
      <c r="A3179" s="351" t="n">
        <f aca="false">IF(O3179&lt;&gt;0,O3179,A3178)</f>
        <v>92700</v>
      </c>
      <c r="B3179" s="205" t="n">
        <v>3148</v>
      </c>
      <c r="C3179" s="206" t="s">
        <v>2831</v>
      </c>
      <c r="D3179" s="206" t="s">
        <v>3611</v>
      </c>
      <c r="E3179" s="207" t="s">
        <v>2415</v>
      </c>
      <c r="F3179" s="207" t="s">
        <v>2430</v>
      </c>
      <c r="G3179" s="352" t="n">
        <v>0.011</v>
      </c>
      <c r="H3179" s="253" t="n">
        <f aca="false">VLOOKUP(B3179,'INS-SIN-SD-10-2023'!A:D,4,0)</f>
        <v>14.6</v>
      </c>
      <c r="I3179" s="253" t="s">
        <v>2417</v>
      </c>
      <c r="J3179" s="220" t="n">
        <f aca="false">TRUNC((H3179*G3179),2)</f>
        <v>0.16</v>
      </c>
      <c r="M3179" s="220" t="n">
        <f aca="false">VLOOKUP(B3179,'INS-SIN-SD-10-2023'!A:D,4,0)</f>
        <v>14.6</v>
      </c>
      <c r="N3179" s="220" t="n">
        <f aca="false">M3179=H3179</f>
        <v>1</v>
      </c>
      <c r="P3179" s="333" t="s">
        <v>2492</v>
      </c>
    </row>
    <row r="3180" customFormat="false" ht="15" hidden="false" customHeight="false" outlineLevel="0" collapsed="false">
      <c r="A3180" s="351" t="n">
        <f aca="false">IF(O3180&lt;&gt;0,O3180,A3179)</f>
        <v>92700</v>
      </c>
      <c r="B3180" s="205" t="n">
        <v>7307</v>
      </c>
      <c r="C3180" s="206" t="s">
        <v>2831</v>
      </c>
      <c r="D3180" s="206" t="s">
        <v>2832</v>
      </c>
      <c r="E3180" s="207" t="s">
        <v>2415</v>
      </c>
      <c r="F3180" s="207" t="s">
        <v>2712</v>
      </c>
      <c r="G3180" s="352" t="n">
        <v>0.003</v>
      </c>
      <c r="H3180" s="253" t="n">
        <f aca="false">VLOOKUP(B3180,'INS-SIN-SD-10-2023'!A:D,4,0)</f>
        <v>41.98</v>
      </c>
      <c r="I3180" s="253" t="s">
        <v>2417</v>
      </c>
      <c r="J3180" s="220" t="n">
        <f aca="false">TRUNC((H3180*G3180),2)</f>
        <v>0.12</v>
      </c>
      <c r="M3180" s="220" t="n">
        <f aca="false">VLOOKUP(B3180,'INS-SIN-SD-10-2023'!A:D,4,0)</f>
        <v>41.98</v>
      </c>
      <c r="N3180" s="220" t="n">
        <f aca="false">M3180=H3180</f>
        <v>1</v>
      </c>
      <c r="P3180" s="333" t="s">
        <v>2492</v>
      </c>
    </row>
    <row r="3181" customFormat="false" ht="30" hidden="false" customHeight="false" outlineLevel="0" collapsed="false">
      <c r="A3181" s="351" t="n">
        <f aca="false">IF(O3181&lt;&gt;0,O3181,A3180)</f>
        <v>92700</v>
      </c>
      <c r="B3181" s="205" t="n">
        <v>3442</v>
      </c>
      <c r="C3181" s="206" t="s">
        <v>2831</v>
      </c>
      <c r="D3181" s="206" t="s">
        <v>4170</v>
      </c>
      <c r="E3181" s="207" t="s">
        <v>2415</v>
      </c>
      <c r="F3181" s="207" t="s">
        <v>2430</v>
      </c>
      <c r="G3181" s="352" t="n">
        <v>1</v>
      </c>
      <c r="H3181" s="253" t="n">
        <f aca="false">VLOOKUP(B3181,'INS-SIN-SD-10-2023'!A:D,4,0)</f>
        <v>13.8</v>
      </c>
      <c r="I3181" s="253" t="s">
        <v>2417</v>
      </c>
      <c r="J3181" s="220" t="n">
        <f aca="false">TRUNC((H3181*G3181),2)</f>
        <v>13.8</v>
      </c>
      <c r="M3181" s="220" t="n">
        <f aca="false">VLOOKUP(B3181,'INS-SIN-SD-10-2023'!A:D,4,0)</f>
        <v>13.8</v>
      </c>
      <c r="N3181" s="220" t="n">
        <f aca="false">M3181=H3181</f>
        <v>1</v>
      </c>
      <c r="P3181" s="333" t="s">
        <v>2492</v>
      </c>
    </row>
    <row r="3182" customFormat="false" ht="45" hidden="false" customHeight="false" outlineLevel="0" collapsed="false">
      <c r="A3182" s="353" t="n">
        <v>92694</v>
      </c>
      <c r="B3182" s="354" t="s">
        <v>2411</v>
      </c>
      <c r="C3182" s="355" t="s">
        <v>4171</v>
      </c>
      <c r="D3182" s="355" t="s">
        <v>3913</v>
      </c>
      <c r="E3182" s="356" t="s">
        <v>2430</v>
      </c>
      <c r="F3182" s="356" t="s">
        <v>2415</v>
      </c>
      <c r="G3182" s="357" t="s">
        <v>2416</v>
      </c>
      <c r="H3182" s="358" t="s">
        <v>2417</v>
      </c>
      <c r="I3182" s="350" t="n">
        <f aca="false">SUMIF(A:A,A3182,J:J)</f>
        <v>24.14</v>
      </c>
      <c r="K3182" s="220" t="n">
        <f aca="false">VLOOKUP(A3182,'CMP-SIN-SD-10-2023'!A:D,4,0)</f>
        <v>24.14</v>
      </c>
      <c r="L3182" s="220" t="n">
        <f aca="false">K3182=I3182</f>
        <v>1</v>
      </c>
      <c r="P3182" s="333" t="s">
        <v>2418</v>
      </c>
    </row>
    <row r="3183" customFormat="false" ht="30" hidden="false" customHeight="false" outlineLevel="0" collapsed="false">
      <c r="A3183" s="351" t="n">
        <f aca="false">IF(O3183&lt;&gt;0,O3183,A3182)</f>
        <v>92694</v>
      </c>
      <c r="B3183" s="205" t="n">
        <v>88248</v>
      </c>
      <c r="C3183" s="206" t="s">
        <v>3913</v>
      </c>
      <c r="D3183" s="206" t="s">
        <v>3412</v>
      </c>
      <c r="E3183" s="207" t="s">
        <v>2415</v>
      </c>
      <c r="F3183" s="207" t="s">
        <v>2502</v>
      </c>
      <c r="G3183" s="352" t="n">
        <v>0.297</v>
      </c>
      <c r="H3183" s="253" t="n">
        <f aca="false">VLOOKUP(B3183,'CMP-SIN-SD-10-2023'!A:D,4,0)</f>
        <v>22.17</v>
      </c>
      <c r="I3183" s="253" t="s">
        <v>2417</v>
      </c>
      <c r="J3183" s="220" t="n">
        <f aca="false">TRUNC((H3183*G3183),2)</f>
        <v>6.58</v>
      </c>
      <c r="M3183" s="220" t="n">
        <f aca="false">VLOOKUP(B3183,'CMP-SIN-SD-10-2023'!A:D,4,0)</f>
        <v>22.17</v>
      </c>
      <c r="N3183" s="220" t="n">
        <f aca="false">M3183=H3183</f>
        <v>1</v>
      </c>
      <c r="P3183" s="333" t="s">
        <v>2418</v>
      </c>
    </row>
    <row r="3184" customFormat="false" ht="30" hidden="false" customHeight="false" outlineLevel="0" collapsed="false">
      <c r="A3184" s="351" t="n">
        <f aca="false">IF(O3184&lt;&gt;0,O3184,A3183)</f>
        <v>92694</v>
      </c>
      <c r="B3184" s="205" t="n">
        <v>88267</v>
      </c>
      <c r="C3184" s="206" t="s">
        <v>3913</v>
      </c>
      <c r="D3184" s="206" t="s">
        <v>2927</v>
      </c>
      <c r="E3184" s="207" t="s">
        <v>2415</v>
      </c>
      <c r="F3184" s="207" t="s">
        <v>2502</v>
      </c>
      <c r="G3184" s="352" t="n">
        <v>0.297</v>
      </c>
      <c r="H3184" s="253" t="n">
        <f aca="false">VLOOKUP(B3184,'CMP-SIN-SD-10-2023'!A:D,4,0)</f>
        <v>28.78</v>
      </c>
      <c r="I3184" s="253" t="s">
        <v>2417</v>
      </c>
      <c r="J3184" s="220" t="n">
        <f aca="false">TRUNC((H3184*G3184),2)</f>
        <v>8.54</v>
      </c>
      <c r="M3184" s="220" t="n">
        <f aca="false">VLOOKUP(B3184,'CMP-SIN-SD-10-2023'!A:D,4,0)</f>
        <v>28.78</v>
      </c>
      <c r="N3184" s="220" t="n">
        <f aca="false">M3184=H3184</f>
        <v>1</v>
      </c>
      <c r="P3184" s="333" t="s">
        <v>2418</v>
      </c>
    </row>
    <row r="3185" customFormat="false" ht="15" hidden="false" customHeight="false" outlineLevel="0" collapsed="false">
      <c r="A3185" s="351" t="n">
        <f aca="false">IF(O3185&lt;&gt;0,O3185,A3184)</f>
        <v>92694</v>
      </c>
      <c r="B3185" s="205" t="n">
        <v>3148</v>
      </c>
      <c r="C3185" s="206" t="s">
        <v>3913</v>
      </c>
      <c r="D3185" s="206" t="s">
        <v>3611</v>
      </c>
      <c r="E3185" s="207" t="s">
        <v>2415</v>
      </c>
      <c r="F3185" s="207" t="s">
        <v>2430</v>
      </c>
      <c r="G3185" s="352" t="n">
        <v>0.011</v>
      </c>
      <c r="H3185" s="253" t="n">
        <f aca="false">VLOOKUP(B3185,'INS-SIN-SD-10-2023'!A:D,4,0)</f>
        <v>14.6</v>
      </c>
      <c r="I3185" s="253" t="s">
        <v>2417</v>
      </c>
      <c r="J3185" s="220" t="n">
        <f aca="false">TRUNC((H3185*G3185),2)</f>
        <v>0.16</v>
      </c>
      <c r="M3185" s="220" t="n">
        <f aca="false">VLOOKUP(B3185,'INS-SIN-SD-10-2023'!A:D,4,0)</f>
        <v>14.6</v>
      </c>
      <c r="N3185" s="220" t="n">
        <f aca="false">M3185=H3185</f>
        <v>1</v>
      </c>
      <c r="P3185" s="333" t="s">
        <v>2492</v>
      </c>
    </row>
    <row r="3186" customFormat="false" ht="15" hidden="false" customHeight="false" outlineLevel="0" collapsed="false">
      <c r="A3186" s="351" t="n">
        <f aca="false">IF(O3186&lt;&gt;0,O3186,A3185)</f>
        <v>92694</v>
      </c>
      <c r="B3186" s="205" t="n">
        <v>7307</v>
      </c>
      <c r="C3186" s="206" t="s">
        <v>3913</v>
      </c>
      <c r="D3186" s="206" t="s">
        <v>2832</v>
      </c>
      <c r="E3186" s="207" t="s">
        <v>2415</v>
      </c>
      <c r="F3186" s="207" t="s">
        <v>2712</v>
      </c>
      <c r="G3186" s="352" t="n">
        <v>0.003</v>
      </c>
      <c r="H3186" s="253" t="n">
        <f aca="false">VLOOKUP(B3186,'INS-SIN-SD-10-2023'!A:D,4,0)</f>
        <v>41.98</v>
      </c>
      <c r="I3186" s="253" t="s">
        <v>2417</v>
      </c>
      <c r="J3186" s="220" t="n">
        <f aca="false">TRUNC((H3186*G3186),2)</f>
        <v>0.12</v>
      </c>
      <c r="M3186" s="220" t="n">
        <f aca="false">VLOOKUP(B3186,'INS-SIN-SD-10-2023'!A:D,4,0)</f>
        <v>41.98</v>
      </c>
      <c r="N3186" s="220" t="n">
        <f aca="false">M3186=H3186</f>
        <v>1</v>
      </c>
      <c r="P3186" s="333" t="s">
        <v>2492</v>
      </c>
    </row>
    <row r="3187" customFormat="false" ht="15" hidden="false" customHeight="false" outlineLevel="0" collapsed="false">
      <c r="A3187" s="351" t="n">
        <f aca="false">IF(O3187&lt;&gt;0,O3187,A3186)</f>
        <v>92694</v>
      </c>
      <c r="B3187" s="205" t="n">
        <v>4178</v>
      </c>
      <c r="C3187" s="206" t="s">
        <v>3913</v>
      </c>
      <c r="D3187" s="206" t="s">
        <v>4172</v>
      </c>
      <c r="E3187" s="207" t="s">
        <v>2415</v>
      </c>
      <c r="F3187" s="207" t="s">
        <v>2430</v>
      </c>
      <c r="G3187" s="352" t="n">
        <v>1</v>
      </c>
      <c r="H3187" s="253" t="n">
        <f aca="false">VLOOKUP(B3187,'INS-SIN-SD-10-2023'!A:D,4,0)</f>
        <v>8.74</v>
      </c>
      <c r="I3187" s="253" t="s">
        <v>2417</v>
      </c>
      <c r="J3187" s="220" t="n">
        <f aca="false">TRUNC((H3187*G3187),2)</f>
        <v>8.74</v>
      </c>
      <c r="M3187" s="220" t="n">
        <f aca="false">VLOOKUP(B3187,'INS-SIN-SD-10-2023'!A:D,4,0)</f>
        <v>8.74</v>
      </c>
      <c r="N3187" s="220" t="n">
        <f aca="false">M3187=H3187</f>
        <v>1</v>
      </c>
      <c r="P3187" s="333" t="s">
        <v>2492</v>
      </c>
    </row>
    <row r="3188" customFormat="false" ht="45" hidden="false" customHeight="false" outlineLevel="0" collapsed="false">
      <c r="A3188" s="353" t="n">
        <v>92692</v>
      </c>
      <c r="B3188" s="354" t="s">
        <v>2411</v>
      </c>
      <c r="C3188" s="355" t="s">
        <v>4173</v>
      </c>
      <c r="D3188" s="355" t="s">
        <v>3913</v>
      </c>
      <c r="E3188" s="356" t="s">
        <v>2430</v>
      </c>
      <c r="F3188" s="356" t="s">
        <v>2415</v>
      </c>
      <c r="G3188" s="357" t="s">
        <v>2416</v>
      </c>
      <c r="H3188" s="358" t="s">
        <v>2417</v>
      </c>
      <c r="I3188" s="350" t="n">
        <f aca="false">SUMIF(A:A,A3188,J:J)</f>
        <v>15.29</v>
      </c>
      <c r="K3188" s="220" t="n">
        <f aca="false">VLOOKUP(A3188,'CMP-SIN-SD-10-2023'!A:D,4,0)</f>
        <v>15.29</v>
      </c>
      <c r="L3188" s="220" t="n">
        <f aca="false">K3188=I3188</f>
        <v>1</v>
      </c>
      <c r="P3188" s="333" t="s">
        <v>2418</v>
      </c>
    </row>
    <row r="3189" customFormat="false" ht="30" hidden="false" customHeight="false" outlineLevel="0" collapsed="false">
      <c r="A3189" s="351" t="n">
        <f aca="false">IF(O3189&lt;&gt;0,O3189,A3188)</f>
        <v>92692</v>
      </c>
      <c r="B3189" s="205" t="n">
        <v>88248</v>
      </c>
      <c r="C3189" s="206" t="s">
        <v>3913</v>
      </c>
      <c r="D3189" s="206" t="s">
        <v>3412</v>
      </c>
      <c r="E3189" s="207" t="s">
        <v>2415</v>
      </c>
      <c r="F3189" s="207" t="s">
        <v>2502</v>
      </c>
      <c r="G3189" s="352" t="n">
        <v>0.173</v>
      </c>
      <c r="H3189" s="253" t="n">
        <f aca="false">VLOOKUP(B3189,'CMP-SIN-SD-10-2023'!A:D,4,0)</f>
        <v>22.17</v>
      </c>
      <c r="I3189" s="253" t="s">
        <v>2417</v>
      </c>
      <c r="J3189" s="220" t="n">
        <f aca="false">TRUNC((H3189*G3189),2)</f>
        <v>3.83</v>
      </c>
      <c r="M3189" s="220" t="n">
        <f aca="false">VLOOKUP(B3189,'CMP-SIN-SD-10-2023'!A:D,4,0)</f>
        <v>22.17</v>
      </c>
      <c r="N3189" s="220" t="n">
        <f aca="false">M3189=H3189</f>
        <v>1</v>
      </c>
      <c r="P3189" s="333" t="s">
        <v>2418</v>
      </c>
    </row>
    <row r="3190" customFormat="false" ht="30" hidden="false" customHeight="false" outlineLevel="0" collapsed="false">
      <c r="A3190" s="351" t="n">
        <f aca="false">IF(O3190&lt;&gt;0,O3190,A3189)</f>
        <v>92692</v>
      </c>
      <c r="B3190" s="205" t="n">
        <v>88267</v>
      </c>
      <c r="C3190" s="206" t="s">
        <v>3913</v>
      </c>
      <c r="D3190" s="206" t="s">
        <v>2927</v>
      </c>
      <c r="E3190" s="207" t="s">
        <v>2415</v>
      </c>
      <c r="F3190" s="207" t="s">
        <v>2502</v>
      </c>
      <c r="G3190" s="352" t="n">
        <v>0.173</v>
      </c>
      <c r="H3190" s="253" t="n">
        <f aca="false">VLOOKUP(B3190,'CMP-SIN-SD-10-2023'!A:D,4,0)</f>
        <v>28.78</v>
      </c>
      <c r="I3190" s="253" t="s">
        <v>2417</v>
      </c>
      <c r="J3190" s="220" t="n">
        <f aca="false">TRUNC((H3190*G3190),2)</f>
        <v>4.97</v>
      </c>
      <c r="M3190" s="220" t="n">
        <f aca="false">VLOOKUP(B3190,'CMP-SIN-SD-10-2023'!A:D,4,0)</f>
        <v>28.78</v>
      </c>
      <c r="N3190" s="220" t="n">
        <f aca="false">M3190=H3190</f>
        <v>1</v>
      </c>
      <c r="P3190" s="333" t="s">
        <v>2418</v>
      </c>
    </row>
    <row r="3191" customFormat="false" ht="15" hidden="false" customHeight="false" outlineLevel="0" collapsed="false">
      <c r="A3191" s="351" t="n">
        <f aca="false">IF(O3191&lt;&gt;0,O3191,A3190)</f>
        <v>92692</v>
      </c>
      <c r="B3191" s="205" t="n">
        <v>3148</v>
      </c>
      <c r="C3191" s="206" t="s">
        <v>3913</v>
      </c>
      <c r="D3191" s="206" t="s">
        <v>3611</v>
      </c>
      <c r="E3191" s="207" t="s">
        <v>2415</v>
      </c>
      <c r="F3191" s="207" t="s">
        <v>2430</v>
      </c>
      <c r="G3191" s="352" t="n">
        <v>0.008</v>
      </c>
      <c r="H3191" s="253" t="n">
        <f aca="false">VLOOKUP(B3191,'INS-SIN-SD-10-2023'!A:D,4,0)</f>
        <v>14.6</v>
      </c>
      <c r="I3191" s="253" t="s">
        <v>2417</v>
      </c>
      <c r="J3191" s="220" t="n">
        <f aca="false">TRUNC((H3191*G3191),2)</f>
        <v>0.11</v>
      </c>
      <c r="M3191" s="220" t="n">
        <f aca="false">VLOOKUP(B3191,'INS-SIN-SD-10-2023'!A:D,4,0)</f>
        <v>14.6</v>
      </c>
      <c r="N3191" s="220" t="n">
        <f aca="false">M3191=H3191</f>
        <v>1</v>
      </c>
      <c r="P3191" s="333" t="s">
        <v>2492</v>
      </c>
    </row>
    <row r="3192" customFormat="false" ht="15" hidden="false" customHeight="false" outlineLevel="0" collapsed="false">
      <c r="A3192" s="351" t="n">
        <f aca="false">IF(O3192&lt;&gt;0,O3192,A3191)</f>
        <v>92692</v>
      </c>
      <c r="B3192" s="205" t="n">
        <v>7307</v>
      </c>
      <c r="C3192" s="206" t="s">
        <v>3913</v>
      </c>
      <c r="D3192" s="206" t="s">
        <v>2832</v>
      </c>
      <c r="E3192" s="207" t="s">
        <v>2415</v>
      </c>
      <c r="F3192" s="207" t="s">
        <v>2712</v>
      </c>
      <c r="G3192" s="352" t="n">
        <v>0.002</v>
      </c>
      <c r="H3192" s="253" t="n">
        <f aca="false">VLOOKUP(B3192,'INS-SIN-SD-10-2023'!A:D,4,0)</f>
        <v>41.98</v>
      </c>
      <c r="I3192" s="253" t="s">
        <v>2417</v>
      </c>
      <c r="J3192" s="220" t="n">
        <f aca="false">TRUNC((H3192*G3192),2)</f>
        <v>0.08</v>
      </c>
      <c r="M3192" s="220" t="n">
        <f aca="false">VLOOKUP(B3192,'INS-SIN-SD-10-2023'!A:D,4,0)</f>
        <v>41.98</v>
      </c>
      <c r="N3192" s="220" t="n">
        <f aca="false">M3192=H3192</f>
        <v>1</v>
      </c>
      <c r="P3192" s="333" t="s">
        <v>2492</v>
      </c>
    </row>
    <row r="3193" customFormat="false" ht="15" hidden="false" customHeight="false" outlineLevel="0" collapsed="false">
      <c r="A3193" s="351" t="n">
        <f aca="false">IF(O3193&lt;&gt;0,O3193,A3192)</f>
        <v>92692</v>
      </c>
      <c r="B3193" s="205" t="n">
        <v>4177</v>
      </c>
      <c r="C3193" s="206" t="s">
        <v>3913</v>
      </c>
      <c r="D3193" s="206" t="s">
        <v>4174</v>
      </c>
      <c r="E3193" s="207" t="s">
        <v>2415</v>
      </c>
      <c r="F3193" s="207" t="s">
        <v>2430</v>
      </c>
      <c r="G3193" s="352" t="n">
        <v>1</v>
      </c>
      <c r="H3193" s="253" t="n">
        <f aca="false">VLOOKUP(B3193,'INS-SIN-SD-10-2023'!A:D,4,0)</f>
        <v>6.3</v>
      </c>
      <c r="I3193" s="253" t="s">
        <v>2417</v>
      </c>
      <c r="J3193" s="220" t="n">
        <f aca="false">TRUNC((H3193*G3193),2)</f>
        <v>6.3</v>
      </c>
      <c r="M3193" s="220" t="n">
        <f aca="false">VLOOKUP(B3193,'INS-SIN-SD-10-2023'!A:D,4,0)</f>
        <v>6.3</v>
      </c>
      <c r="N3193" s="220" t="n">
        <f aca="false">M3193=H3193</f>
        <v>1</v>
      </c>
      <c r="P3193" s="333" t="s">
        <v>2492</v>
      </c>
    </row>
    <row r="3194" customFormat="false" ht="30" hidden="false" customHeight="false" outlineLevel="0" collapsed="false">
      <c r="A3194" s="353" t="s">
        <v>634</v>
      </c>
      <c r="B3194" s="354" t="s">
        <v>2411</v>
      </c>
      <c r="C3194" s="355" t="s">
        <v>4175</v>
      </c>
      <c r="D3194" s="355" t="s">
        <v>3237</v>
      </c>
      <c r="E3194" s="356" t="s">
        <v>2430</v>
      </c>
      <c r="F3194" s="356" t="s">
        <v>2415</v>
      </c>
      <c r="G3194" s="357" t="s">
        <v>2416</v>
      </c>
      <c r="H3194" s="358" t="s">
        <v>2417</v>
      </c>
      <c r="I3194" s="350" t="n">
        <f aca="false">SUMIF(A:A,A3194,J:J)</f>
        <v>17.96</v>
      </c>
      <c r="K3194" s="220" t="e">
        <f aca="false">VLOOKUP(A3194,'CMP-SIN-SD-10-2023'!A:D,4,0)</f>
        <v>#N/A</v>
      </c>
      <c r="L3194" s="220" t="e">
        <f aca="false">K3194=I3194</f>
        <v>#N/A</v>
      </c>
      <c r="P3194" s="333" t="s">
        <v>2418</v>
      </c>
    </row>
    <row r="3195" customFormat="false" ht="30" hidden="false" customHeight="false" outlineLevel="0" collapsed="false">
      <c r="A3195" s="351" t="str">
        <f aca="false">IF(O3195&lt;&gt;0,O3195,A3194)</f>
        <v>01009/ORSE</v>
      </c>
      <c r="B3195" s="205" t="n">
        <v>88267</v>
      </c>
      <c r="C3195" s="206" t="s">
        <v>3237</v>
      </c>
      <c r="D3195" s="206" t="s">
        <v>2927</v>
      </c>
      <c r="E3195" s="207" t="s">
        <v>2415</v>
      </c>
      <c r="F3195" s="207" t="s">
        <v>2502</v>
      </c>
      <c r="G3195" s="352" t="n">
        <v>0.17</v>
      </c>
      <c r="H3195" s="253" t="n">
        <f aca="false">VLOOKUP(B3195,'CMP-SIN-SD-10-2023'!A:D,4,0)</f>
        <v>28.78</v>
      </c>
      <c r="I3195" s="253" t="s">
        <v>2417</v>
      </c>
      <c r="J3195" s="220" t="n">
        <f aca="false">TRUNC((H3195*G3195),2)</f>
        <v>4.89</v>
      </c>
      <c r="M3195" s="220" t="n">
        <f aca="false">VLOOKUP(B3195,'CMP-SIN-SD-10-2023'!A:D,4,0)</f>
        <v>28.78</v>
      </c>
      <c r="N3195" s="220" t="n">
        <f aca="false">M3195=H3195</f>
        <v>1</v>
      </c>
      <c r="P3195" s="333" t="s">
        <v>2418</v>
      </c>
    </row>
    <row r="3196" customFormat="false" ht="15" hidden="false" customHeight="false" outlineLevel="0" collapsed="false">
      <c r="A3196" s="351" t="str">
        <f aca="false">IF(O3196&lt;&gt;0,O3196,A3195)</f>
        <v>01009/ORSE</v>
      </c>
      <c r="B3196" s="205" t="n">
        <v>88316</v>
      </c>
      <c r="C3196" s="206" t="s">
        <v>3237</v>
      </c>
      <c r="D3196" s="206" t="s">
        <v>2512</v>
      </c>
      <c r="E3196" s="207" t="s">
        <v>2415</v>
      </c>
      <c r="F3196" s="207" t="s">
        <v>2502</v>
      </c>
      <c r="G3196" s="352" t="n">
        <v>0.17</v>
      </c>
      <c r="H3196" s="253" t="n">
        <f aca="false">VLOOKUP(B3196,'CMP-SIN-SD-10-2023'!A:D,4,0)</f>
        <v>21.91</v>
      </c>
      <c r="I3196" s="253" t="s">
        <v>2417</v>
      </c>
      <c r="J3196" s="220" t="n">
        <f aca="false">TRUNC((H3196*G3196),2)</f>
        <v>3.72</v>
      </c>
      <c r="M3196" s="220" t="n">
        <f aca="false">VLOOKUP(B3196,'CMP-SIN-SD-10-2023'!A:D,4,0)</f>
        <v>21.91</v>
      </c>
      <c r="N3196" s="220" t="n">
        <f aca="false">M3196=H3196</f>
        <v>1</v>
      </c>
      <c r="P3196" s="333" t="s">
        <v>2418</v>
      </c>
    </row>
    <row r="3197" customFormat="false" ht="15" hidden="false" customHeight="false" outlineLevel="0" collapsed="false">
      <c r="A3197" s="351" t="str">
        <f aca="false">IF(O3197&lt;&gt;0,O3197,A3196)</f>
        <v>01009/ORSE</v>
      </c>
      <c r="B3197" s="205" t="s">
        <v>4176</v>
      </c>
      <c r="C3197" s="206" t="s">
        <v>3237</v>
      </c>
      <c r="D3197" s="206" t="s">
        <v>4177</v>
      </c>
      <c r="E3197" s="207" t="s">
        <v>2415</v>
      </c>
      <c r="F3197" s="207" t="s">
        <v>2430</v>
      </c>
      <c r="G3197" s="352" t="n">
        <v>1</v>
      </c>
      <c r="H3197" s="253" t="n">
        <v>9.35</v>
      </c>
      <c r="I3197" s="253" t="s">
        <v>2417</v>
      </c>
      <c r="J3197" s="220" t="n">
        <f aca="false">TRUNC((H3197*G3197),2)</f>
        <v>9.35</v>
      </c>
      <c r="M3197" s="220" t="e">
        <f aca="false">VLOOKUP(B3197,'INS-SIN-SD-10-2023'!A:D,4,0)</f>
        <v>#N/A</v>
      </c>
      <c r="N3197" s="220" t="e">
        <f aca="false">M3197=H3197</f>
        <v>#N/A</v>
      </c>
      <c r="P3197" s="333" t="s">
        <v>2614</v>
      </c>
    </row>
    <row r="3198" customFormat="false" ht="45" hidden="false" customHeight="false" outlineLevel="0" collapsed="false">
      <c r="A3198" s="353" t="n">
        <v>92705</v>
      </c>
      <c r="B3198" s="354" t="s">
        <v>2411</v>
      </c>
      <c r="C3198" s="355" t="s">
        <v>4178</v>
      </c>
      <c r="D3198" s="355" t="s">
        <v>2920</v>
      </c>
      <c r="E3198" s="356" t="s">
        <v>2430</v>
      </c>
      <c r="F3198" s="356" t="s">
        <v>2415</v>
      </c>
      <c r="G3198" s="357" t="s">
        <v>2416</v>
      </c>
      <c r="H3198" s="358" t="s">
        <v>2417</v>
      </c>
      <c r="I3198" s="350" t="n">
        <f aca="false">SUMIF(A:A,A3198,J:J)</f>
        <v>45.57</v>
      </c>
      <c r="K3198" s="220" t="n">
        <f aca="false">VLOOKUP(A3198,'CMP-SIN-SD-10-2023'!A:D,4,0)</f>
        <v>45.57</v>
      </c>
      <c r="L3198" s="220" t="n">
        <f aca="false">K3198=I3198</f>
        <v>1</v>
      </c>
      <c r="P3198" s="333" t="s">
        <v>2418</v>
      </c>
    </row>
    <row r="3199" customFormat="false" ht="30" hidden="false" customHeight="false" outlineLevel="0" collapsed="false">
      <c r="A3199" s="351" t="n">
        <f aca="false">IF(O3199&lt;&gt;0,O3199,A3198)</f>
        <v>92705</v>
      </c>
      <c r="B3199" s="205" t="n">
        <v>88248</v>
      </c>
      <c r="C3199" s="206" t="s">
        <v>2920</v>
      </c>
      <c r="D3199" s="206" t="s">
        <v>3412</v>
      </c>
      <c r="E3199" s="207" t="s">
        <v>2415</v>
      </c>
      <c r="F3199" s="207" t="s">
        <v>2502</v>
      </c>
      <c r="G3199" s="352" t="n">
        <v>0.593</v>
      </c>
      <c r="H3199" s="253" t="n">
        <f aca="false">VLOOKUP(B3199,'CMP-SIN-SD-10-2023'!A:D,4,0)</f>
        <v>22.17</v>
      </c>
      <c r="I3199" s="253" t="s">
        <v>2417</v>
      </c>
      <c r="J3199" s="220" t="n">
        <f aca="false">TRUNC((H3199*G3199),2)</f>
        <v>13.14</v>
      </c>
      <c r="M3199" s="220" t="n">
        <f aca="false">VLOOKUP(B3199,'CMP-SIN-SD-10-2023'!A:D,4,0)</f>
        <v>22.17</v>
      </c>
      <c r="N3199" s="220" t="n">
        <f aca="false">M3199=H3199</f>
        <v>1</v>
      </c>
      <c r="P3199" s="333" t="s">
        <v>2418</v>
      </c>
    </row>
    <row r="3200" customFormat="false" ht="30" hidden="false" customHeight="false" outlineLevel="0" collapsed="false">
      <c r="A3200" s="351" t="n">
        <f aca="false">IF(O3200&lt;&gt;0,O3200,A3199)</f>
        <v>92705</v>
      </c>
      <c r="B3200" s="205" t="n">
        <v>88267</v>
      </c>
      <c r="C3200" s="206" t="s">
        <v>2920</v>
      </c>
      <c r="D3200" s="206" t="s">
        <v>2927</v>
      </c>
      <c r="E3200" s="207" t="s">
        <v>2415</v>
      </c>
      <c r="F3200" s="207" t="s">
        <v>2502</v>
      </c>
      <c r="G3200" s="352" t="n">
        <v>0.593</v>
      </c>
      <c r="H3200" s="253" t="n">
        <f aca="false">VLOOKUP(B3200,'CMP-SIN-SD-10-2023'!A:D,4,0)</f>
        <v>28.78</v>
      </c>
      <c r="I3200" s="253" t="s">
        <v>2417</v>
      </c>
      <c r="J3200" s="220" t="n">
        <f aca="false">TRUNC((H3200*G3200),2)</f>
        <v>17.06</v>
      </c>
      <c r="M3200" s="220" t="n">
        <f aca="false">VLOOKUP(B3200,'CMP-SIN-SD-10-2023'!A:D,4,0)</f>
        <v>28.78</v>
      </c>
      <c r="N3200" s="220" t="n">
        <f aca="false">M3200=H3200</f>
        <v>1</v>
      </c>
      <c r="P3200" s="333" t="s">
        <v>2418</v>
      </c>
    </row>
    <row r="3201" customFormat="false" ht="15" hidden="false" customHeight="false" outlineLevel="0" collapsed="false">
      <c r="A3201" s="351" t="n">
        <f aca="false">IF(O3201&lt;&gt;0,O3201,A3200)</f>
        <v>92705</v>
      </c>
      <c r="B3201" s="205" t="n">
        <v>3148</v>
      </c>
      <c r="C3201" s="206" t="s">
        <v>2920</v>
      </c>
      <c r="D3201" s="206" t="s">
        <v>3611</v>
      </c>
      <c r="E3201" s="207" t="s">
        <v>2415</v>
      </c>
      <c r="F3201" s="207" t="s">
        <v>2430</v>
      </c>
      <c r="G3201" s="352" t="n">
        <v>0.016</v>
      </c>
      <c r="H3201" s="253" t="n">
        <f aca="false">VLOOKUP(B3201,'INS-SIN-SD-10-2023'!A:D,4,0)</f>
        <v>14.6</v>
      </c>
      <c r="I3201" s="253" t="s">
        <v>2417</v>
      </c>
      <c r="J3201" s="220" t="n">
        <f aca="false">TRUNC((H3201*G3201),2)</f>
        <v>0.23</v>
      </c>
      <c r="M3201" s="220" t="n">
        <f aca="false">VLOOKUP(B3201,'INS-SIN-SD-10-2023'!A:D,4,0)</f>
        <v>14.6</v>
      </c>
      <c r="N3201" s="220" t="n">
        <f aca="false">M3201=H3201</f>
        <v>1</v>
      </c>
      <c r="P3201" s="333" t="s">
        <v>2492</v>
      </c>
    </row>
    <row r="3202" customFormat="false" ht="15" hidden="false" customHeight="false" outlineLevel="0" collapsed="false">
      <c r="A3202" s="351" t="n">
        <f aca="false">IF(O3202&lt;&gt;0,O3202,A3201)</f>
        <v>92705</v>
      </c>
      <c r="B3202" s="205" t="n">
        <v>7307</v>
      </c>
      <c r="C3202" s="206" t="s">
        <v>2920</v>
      </c>
      <c r="D3202" s="206" t="s">
        <v>2832</v>
      </c>
      <c r="E3202" s="207" t="s">
        <v>2415</v>
      </c>
      <c r="F3202" s="207" t="s">
        <v>2712</v>
      </c>
      <c r="G3202" s="352" t="n">
        <v>0.004</v>
      </c>
      <c r="H3202" s="253" t="n">
        <f aca="false">VLOOKUP(B3202,'INS-SIN-SD-10-2023'!A:D,4,0)</f>
        <v>41.98</v>
      </c>
      <c r="I3202" s="253" t="s">
        <v>2417</v>
      </c>
      <c r="J3202" s="220" t="n">
        <f aca="false">TRUNC((H3202*G3202),2)</f>
        <v>0.16</v>
      </c>
      <c r="M3202" s="220" t="n">
        <f aca="false">VLOOKUP(B3202,'INS-SIN-SD-10-2023'!A:D,4,0)</f>
        <v>41.98</v>
      </c>
      <c r="N3202" s="220" t="n">
        <f aca="false">M3202=H3202</f>
        <v>1</v>
      </c>
      <c r="P3202" s="333" t="s">
        <v>2492</v>
      </c>
    </row>
    <row r="3203" customFormat="false" ht="15" hidden="false" customHeight="false" outlineLevel="0" collapsed="false">
      <c r="A3203" s="351" t="n">
        <f aca="false">IF(O3203&lt;&gt;0,O3203,A3202)</f>
        <v>92705</v>
      </c>
      <c r="B3203" s="205" t="n">
        <v>6295</v>
      </c>
      <c r="C3203" s="206" t="s">
        <v>2920</v>
      </c>
      <c r="D3203" s="206" t="s">
        <v>4179</v>
      </c>
      <c r="E3203" s="207" t="s">
        <v>2415</v>
      </c>
      <c r="F3203" s="207" t="s">
        <v>2430</v>
      </c>
      <c r="G3203" s="352" t="n">
        <v>1</v>
      </c>
      <c r="H3203" s="253" t="n">
        <f aca="false">VLOOKUP(B3203,'INS-SIN-SD-10-2023'!A:D,4,0)</f>
        <v>14.98</v>
      </c>
      <c r="I3203" s="253" t="s">
        <v>2417</v>
      </c>
      <c r="J3203" s="220" t="n">
        <f aca="false">TRUNC((H3203*G3203),2)</f>
        <v>14.98</v>
      </c>
      <c r="M3203" s="220" t="n">
        <f aca="false">VLOOKUP(B3203,'INS-SIN-SD-10-2023'!A:D,4,0)</f>
        <v>14.98</v>
      </c>
      <c r="N3203" s="220" t="n">
        <f aca="false">M3203=H3203</f>
        <v>1</v>
      </c>
      <c r="P3203" s="333" t="s">
        <v>2492</v>
      </c>
    </row>
    <row r="3204" customFormat="false" ht="45" hidden="false" customHeight="false" outlineLevel="0" collapsed="false">
      <c r="A3204" s="353" t="n">
        <v>92905</v>
      </c>
      <c r="B3204" s="354" t="s">
        <v>2411</v>
      </c>
      <c r="C3204" s="355" t="s">
        <v>4180</v>
      </c>
      <c r="D3204" s="355" t="s">
        <v>3913</v>
      </c>
      <c r="E3204" s="356" t="s">
        <v>2430</v>
      </c>
      <c r="F3204" s="356" t="s">
        <v>2415</v>
      </c>
      <c r="G3204" s="357" t="s">
        <v>2416</v>
      </c>
      <c r="H3204" s="358" t="s">
        <v>2417</v>
      </c>
      <c r="I3204" s="350" t="n">
        <f aca="false">SUMIF(A:A,A3204,J:J)</f>
        <v>51.3</v>
      </c>
      <c r="K3204" s="220" t="n">
        <f aca="false">VLOOKUP(A3204,'CMP-SIN-SD-10-2023'!A:D,4,0)</f>
        <v>51.3</v>
      </c>
      <c r="L3204" s="220" t="n">
        <f aca="false">K3204=I3204</f>
        <v>1</v>
      </c>
      <c r="P3204" s="333" t="s">
        <v>2418</v>
      </c>
    </row>
    <row r="3205" customFormat="false" ht="30" hidden="false" customHeight="false" outlineLevel="0" collapsed="false">
      <c r="A3205" s="351" t="n">
        <f aca="false">IF(O3205&lt;&gt;0,O3205,A3204)</f>
        <v>92905</v>
      </c>
      <c r="B3205" s="205" t="n">
        <v>88248</v>
      </c>
      <c r="C3205" s="206" t="s">
        <v>3913</v>
      </c>
      <c r="D3205" s="206" t="s">
        <v>3412</v>
      </c>
      <c r="E3205" s="207" t="s">
        <v>2415</v>
      </c>
      <c r="F3205" s="207" t="s">
        <v>2502</v>
      </c>
      <c r="G3205" s="352" t="n">
        <v>0.297</v>
      </c>
      <c r="H3205" s="253" t="n">
        <f aca="false">VLOOKUP(B3205,'CMP-SIN-SD-10-2023'!A:D,4,0)</f>
        <v>22.17</v>
      </c>
      <c r="I3205" s="253" t="s">
        <v>2417</v>
      </c>
      <c r="J3205" s="220" t="n">
        <f aca="false">TRUNC((H3205*G3205),2)</f>
        <v>6.58</v>
      </c>
      <c r="M3205" s="220" t="n">
        <f aca="false">VLOOKUP(B3205,'CMP-SIN-SD-10-2023'!A:D,4,0)</f>
        <v>22.17</v>
      </c>
      <c r="N3205" s="220" t="n">
        <f aca="false">M3205=H3205</f>
        <v>1</v>
      </c>
      <c r="P3205" s="333" t="s">
        <v>2418</v>
      </c>
    </row>
    <row r="3206" customFormat="false" ht="30" hidden="false" customHeight="false" outlineLevel="0" collapsed="false">
      <c r="A3206" s="351" t="n">
        <f aca="false">IF(O3206&lt;&gt;0,O3206,A3205)</f>
        <v>92905</v>
      </c>
      <c r="B3206" s="205" t="n">
        <v>88267</v>
      </c>
      <c r="C3206" s="206" t="s">
        <v>3913</v>
      </c>
      <c r="D3206" s="206" t="s">
        <v>2927</v>
      </c>
      <c r="E3206" s="207" t="s">
        <v>2415</v>
      </c>
      <c r="F3206" s="207" t="s">
        <v>2502</v>
      </c>
      <c r="G3206" s="352" t="n">
        <v>0.297</v>
      </c>
      <c r="H3206" s="253" t="n">
        <f aca="false">VLOOKUP(B3206,'CMP-SIN-SD-10-2023'!A:D,4,0)</f>
        <v>28.78</v>
      </c>
      <c r="I3206" s="253" t="s">
        <v>2417</v>
      </c>
      <c r="J3206" s="220" t="n">
        <f aca="false">TRUNC((H3206*G3206),2)</f>
        <v>8.54</v>
      </c>
      <c r="M3206" s="220" t="n">
        <f aca="false">VLOOKUP(B3206,'CMP-SIN-SD-10-2023'!A:D,4,0)</f>
        <v>28.78</v>
      </c>
      <c r="N3206" s="220" t="n">
        <f aca="false">M3206=H3206</f>
        <v>1</v>
      </c>
      <c r="P3206" s="333" t="s">
        <v>2418</v>
      </c>
    </row>
    <row r="3207" customFormat="false" ht="15" hidden="false" customHeight="false" outlineLevel="0" collapsed="false">
      <c r="A3207" s="351" t="n">
        <f aca="false">IF(O3207&lt;&gt;0,O3207,A3206)</f>
        <v>92905</v>
      </c>
      <c r="B3207" s="205" t="n">
        <v>3148</v>
      </c>
      <c r="C3207" s="206" t="s">
        <v>3913</v>
      </c>
      <c r="D3207" s="206" t="s">
        <v>3611</v>
      </c>
      <c r="E3207" s="207" t="s">
        <v>2415</v>
      </c>
      <c r="F3207" s="207" t="s">
        <v>2430</v>
      </c>
      <c r="G3207" s="352" t="n">
        <v>0.011</v>
      </c>
      <c r="H3207" s="253" t="n">
        <f aca="false">VLOOKUP(B3207,'INS-SIN-SD-10-2023'!A:D,4,0)</f>
        <v>14.6</v>
      </c>
      <c r="I3207" s="253" t="s">
        <v>2417</v>
      </c>
      <c r="J3207" s="220" t="n">
        <f aca="false">TRUNC((H3207*G3207),2)</f>
        <v>0.16</v>
      </c>
      <c r="M3207" s="220" t="n">
        <f aca="false">VLOOKUP(B3207,'INS-SIN-SD-10-2023'!A:D,4,0)</f>
        <v>14.6</v>
      </c>
      <c r="N3207" s="220" t="n">
        <f aca="false">M3207=H3207</f>
        <v>1</v>
      </c>
      <c r="P3207" s="333" t="s">
        <v>2492</v>
      </c>
    </row>
    <row r="3208" customFormat="false" ht="15" hidden="false" customHeight="false" outlineLevel="0" collapsed="false">
      <c r="A3208" s="351" t="n">
        <f aca="false">IF(O3208&lt;&gt;0,O3208,A3207)</f>
        <v>92905</v>
      </c>
      <c r="B3208" s="205" t="n">
        <v>7307</v>
      </c>
      <c r="C3208" s="206" t="s">
        <v>3913</v>
      </c>
      <c r="D3208" s="206" t="s">
        <v>2832</v>
      </c>
      <c r="E3208" s="207" t="s">
        <v>2415</v>
      </c>
      <c r="F3208" s="207" t="s">
        <v>2712</v>
      </c>
      <c r="G3208" s="352" t="n">
        <v>0.003</v>
      </c>
      <c r="H3208" s="253" t="n">
        <f aca="false">VLOOKUP(B3208,'INS-SIN-SD-10-2023'!A:D,4,0)</f>
        <v>41.98</v>
      </c>
      <c r="I3208" s="253" t="s">
        <v>2417</v>
      </c>
      <c r="J3208" s="220" t="n">
        <f aca="false">TRUNC((H3208*G3208),2)</f>
        <v>0.12</v>
      </c>
      <c r="M3208" s="220" t="n">
        <f aca="false">VLOOKUP(B3208,'INS-SIN-SD-10-2023'!A:D,4,0)</f>
        <v>41.98</v>
      </c>
      <c r="N3208" s="220" t="n">
        <f aca="false">M3208=H3208</f>
        <v>1</v>
      </c>
      <c r="P3208" s="333" t="s">
        <v>2492</v>
      </c>
    </row>
    <row r="3209" customFormat="false" ht="30" hidden="false" customHeight="false" outlineLevel="0" collapsed="false">
      <c r="A3209" s="351" t="n">
        <f aca="false">IF(O3209&lt;&gt;0,O3209,A3208)</f>
        <v>92905</v>
      </c>
      <c r="B3209" s="205" t="n">
        <v>9885</v>
      </c>
      <c r="C3209" s="206" t="s">
        <v>3913</v>
      </c>
      <c r="D3209" s="206" t="s">
        <v>4181</v>
      </c>
      <c r="E3209" s="207" t="s">
        <v>2415</v>
      </c>
      <c r="F3209" s="207" t="s">
        <v>2430</v>
      </c>
      <c r="G3209" s="352" t="n">
        <v>1</v>
      </c>
      <c r="H3209" s="253" t="n">
        <f aca="false">VLOOKUP(B3209,'INS-SIN-SD-10-2023'!A:D,4,0)</f>
        <v>35.9</v>
      </c>
      <c r="I3209" s="253" t="s">
        <v>2417</v>
      </c>
      <c r="J3209" s="220" t="n">
        <f aca="false">TRUNC((H3209*G3209),2)</f>
        <v>35.9</v>
      </c>
      <c r="M3209" s="220" t="n">
        <f aca="false">VLOOKUP(B3209,'INS-SIN-SD-10-2023'!A:D,4,0)</f>
        <v>35.9</v>
      </c>
      <c r="N3209" s="220" t="n">
        <f aca="false">M3209=H3209</f>
        <v>1</v>
      </c>
      <c r="P3209" s="333" t="s">
        <v>2492</v>
      </c>
    </row>
    <row r="3210" customFormat="false" ht="45" hidden="false" customHeight="false" outlineLevel="0" collapsed="false">
      <c r="A3210" s="353" t="n">
        <v>92953</v>
      </c>
      <c r="B3210" s="354" t="s">
        <v>2411</v>
      </c>
      <c r="C3210" s="355" t="s">
        <v>4182</v>
      </c>
      <c r="D3210" s="355" t="s">
        <v>2645</v>
      </c>
      <c r="E3210" s="356" t="s">
        <v>2430</v>
      </c>
      <c r="F3210" s="356" t="s">
        <v>2415</v>
      </c>
      <c r="G3210" s="357" t="s">
        <v>2416</v>
      </c>
      <c r="H3210" s="358" t="s">
        <v>2417</v>
      </c>
      <c r="I3210" s="350" t="n">
        <f aca="false">SUMIF(A:A,A3210,J:J)</f>
        <v>26.09</v>
      </c>
      <c r="K3210" s="220" t="n">
        <f aca="false">VLOOKUP(A3210,'CMP-SIN-SD-10-2023'!A:D,4,0)</f>
        <v>26.09</v>
      </c>
      <c r="L3210" s="220" t="n">
        <f aca="false">K3210=I3210</f>
        <v>1</v>
      </c>
      <c r="P3210" s="333" t="s">
        <v>2418</v>
      </c>
    </row>
    <row r="3211" customFormat="false" ht="30" hidden="false" customHeight="false" outlineLevel="0" collapsed="false">
      <c r="A3211" s="351" t="n">
        <f aca="false">IF(O3211&lt;&gt;0,O3211,A3210)</f>
        <v>92953</v>
      </c>
      <c r="B3211" s="205" t="n">
        <v>88248</v>
      </c>
      <c r="C3211" s="206" t="s">
        <v>2645</v>
      </c>
      <c r="D3211" s="206" t="s">
        <v>3412</v>
      </c>
      <c r="E3211" s="207" t="s">
        <v>2415</v>
      </c>
      <c r="F3211" s="207" t="s">
        <v>2502</v>
      </c>
      <c r="G3211" s="352" t="n">
        <v>0.297</v>
      </c>
      <c r="H3211" s="253" t="n">
        <f aca="false">VLOOKUP(B3211,'CMP-SIN-SD-10-2023'!A:D,4,0)</f>
        <v>22.17</v>
      </c>
      <c r="I3211" s="253" t="s">
        <v>2417</v>
      </c>
      <c r="J3211" s="220" t="n">
        <f aca="false">TRUNC((H3211*G3211),2)</f>
        <v>6.58</v>
      </c>
      <c r="M3211" s="220" t="n">
        <f aca="false">VLOOKUP(B3211,'CMP-SIN-SD-10-2023'!A:D,4,0)</f>
        <v>22.17</v>
      </c>
      <c r="N3211" s="220" t="n">
        <f aca="false">M3211=H3211</f>
        <v>1</v>
      </c>
      <c r="P3211" s="333" t="s">
        <v>2418</v>
      </c>
    </row>
    <row r="3212" customFormat="false" ht="30" hidden="false" customHeight="false" outlineLevel="0" collapsed="false">
      <c r="A3212" s="351" t="n">
        <f aca="false">IF(O3212&lt;&gt;0,O3212,A3211)</f>
        <v>92953</v>
      </c>
      <c r="B3212" s="205" t="n">
        <v>88267</v>
      </c>
      <c r="C3212" s="206" t="s">
        <v>2645</v>
      </c>
      <c r="D3212" s="206" t="s">
        <v>2927</v>
      </c>
      <c r="E3212" s="207" t="s">
        <v>2415</v>
      </c>
      <c r="F3212" s="207" t="s">
        <v>2502</v>
      </c>
      <c r="G3212" s="352" t="n">
        <v>0.297</v>
      </c>
      <c r="H3212" s="253" t="n">
        <f aca="false">VLOOKUP(B3212,'CMP-SIN-SD-10-2023'!A:D,4,0)</f>
        <v>28.78</v>
      </c>
      <c r="I3212" s="253" t="s">
        <v>2417</v>
      </c>
      <c r="J3212" s="220" t="n">
        <f aca="false">TRUNC((H3212*G3212),2)</f>
        <v>8.54</v>
      </c>
      <c r="M3212" s="220" t="n">
        <f aca="false">VLOOKUP(B3212,'CMP-SIN-SD-10-2023'!A:D,4,0)</f>
        <v>28.78</v>
      </c>
      <c r="N3212" s="220" t="n">
        <f aca="false">M3212=H3212</f>
        <v>1</v>
      </c>
      <c r="P3212" s="333" t="s">
        <v>2418</v>
      </c>
    </row>
    <row r="3213" customFormat="false" ht="15" hidden="false" customHeight="false" outlineLevel="0" collapsed="false">
      <c r="A3213" s="351" t="n">
        <f aca="false">IF(O3213&lt;&gt;0,O3213,A3212)</f>
        <v>92953</v>
      </c>
      <c r="B3213" s="205" t="n">
        <v>3148</v>
      </c>
      <c r="C3213" s="206" t="s">
        <v>2645</v>
      </c>
      <c r="D3213" s="206" t="s">
        <v>3611</v>
      </c>
      <c r="E3213" s="207" t="s">
        <v>2415</v>
      </c>
      <c r="F3213" s="207" t="s">
        <v>2430</v>
      </c>
      <c r="G3213" s="352" t="n">
        <v>0.011</v>
      </c>
      <c r="H3213" s="253" t="n">
        <f aca="false">VLOOKUP(B3213,'INS-SIN-SD-10-2023'!A:D,4,0)</f>
        <v>14.6</v>
      </c>
      <c r="I3213" s="253" t="s">
        <v>2417</v>
      </c>
      <c r="J3213" s="220" t="n">
        <f aca="false">TRUNC((H3213*G3213),2)</f>
        <v>0.16</v>
      </c>
      <c r="M3213" s="220" t="n">
        <f aca="false">VLOOKUP(B3213,'INS-SIN-SD-10-2023'!A:D,4,0)</f>
        <v>14.6</v>
      </c>
      <c r="N3213" s="220" t="n">
        <f aca="false">M3213=H3213</f>
        <v>1</v>
      </c>
      <c r="P3213" s="333" t="s">
        <v>2492</v>
      </c>
    </row>
    <row r="3214" customFormat="false" ht="15" hidden="false" customHeight="false" outlineLevel="0" collapsed="false">
      <c r="A3214" s="351" t="n">
        <f aca="false">IF(O3214&lt;&gt;0,O3214,A3213)</f>
        <v>92953</v>
      </c>
      <c r="B3214" s="205" t="n">
        <v>7307</v>
      </c>
      <c r="C3214" s="206" t="s">
        <v>2645</v>
      </c>
      <c r="D3214" s="206" t="s">
        <v>2832</v>
      </c>
      <c r="E3214" s="207" t="s">
        <v>2415</v>
      </c>
      <c r="F3214" s="207" t="s">
        <v>2712</v>
      </c>
      <c r="G3214" s="352" t="n">
        <v>0.003</v>
      </c>
      <c r="H3214" s="253" t="n">
        <f aca="false">VLOOKUP(B3214,'INS-SIN-SD-10-2023'!A:D,4,0)</f>
        <v>41.98</v>
      </c>
      <c r="I3214" s="253" t="s">
        <v>2417</v>
      </c>
      <c r="J3214" s="220" t="n">
        <f aca="false">TRUNC((H3214*G3214),2)</f>
        <v>0.12</v>
      </c>
      <c r="M3214" s="220" t="n">
        <f aca="false">VLOOKUP(B3214,'INS-SIN-SD-10-2023'!A:D,4,0)</f>
        <v>41.98</v>
      </c>
      <c r="N3214" s="220" t="n">
        <f aca="false">M3214=H3214</f>
        <v>1</v>
      </c>
      <c r="P3214" s="333" t="s">
        <v>2492</v>
      </c>
    </row>
    <row r="3215" customFormat="false" ht="30" hidden="false" customHeight="false" outlineLevel="0" collapsed="false">
      <c r="A3215" s="351" t="n">
        <f aca="false">IF(O3215&lt;&gt;0,O3215,A3214)</f>
        <v>92953</v>
      </c>
      <c r="B3215" s="205" t="n">
        <v>12406</v>
      </c>
      <c r="C3215" s="206" t="s">
        <v>2645</v>
      </c>
      <c r="D3215" s="206" t="s">
        <v>4183</v>
      </c>
      <c r="E3215" s="207" t="s">
        <v>2415</v>
      </c>
      <c r="F3215" s="207" t="s">
        <v>2430</v>
      </c>
      <c r="G3215" s="352" t="n">
        <v>1</v>
      </c>
      <c r="H3215" s="253" t="n">
        <f aca="false">VLOOKUP(B3215,'INS-SIN-SD-10-2023'!A:D,4,0)</f>
        <v>10.69</v>
      </c>
      <c r="I3215" s="253" t="s">
        <v>2417</v>
      </c>
      <c r="J3215" s="220" t="n">
        <f aca="false">TRUNC((H3215*G3215),2)</f>
        <v>10.69</v>
      </c>
      <c r="M3215" s="220" t="n">
        <f aca="false">VLOOKUP(B3215,'INS-SIN-SD-10-2023'!A:D,4,0)</f>
        <v>10.69</v>
      </c>
      <c r="N3215" s="220" t="n">
        <f aca="false">M3215=H3215</f>
        <v>1</v>
      </c>
      <c r="P3215" s="333" t="s">
        <v>2492</v>
      </c>
    </row>
    <row r="3216" customFormat="false" ht="30" hidden="false" customHeight="false" outlineLevel="0" collapsed="false">
      <c r="A3216" s="353" t="s">
        <v>747</v>
      </c>
      <c r="B3216" s="354" t="s">
        <v>2411</v>
      </c>
      <c r="C3216" s="355" t="s">
        <v>4184</v>
      </c>
      <c r="D3216" s="355" t="s">
        <v>2677</v>
      </c>
      <c r="E3216" s="356" t="s">
        <v>2430</v>
      </c>
      <c r="F3216" s="356" t="s">
        <v>2415</v>
      </c>
      <c r="G3216" s="357" t="s">
        <v>2416</v>
      </c>
      <c r="H3216" s="358" t="s">
        <v>2417</v>
      </c>
      <c r="I3216" s="350" t="n">
        <f aca="false">SUMIF(A:A,A3216,J:J)</f>
        <v>14.32</v>
      </c>
      <c r="K3216" s="220" t="e">
        <f aca="false">VLOOKUP(A3216,'CMP-SIN-SD-10-2023'!A:D,4,0)</f>
        <v>#N/A</v>
      </c>
      <c r="L3216" s="220" t="e">
        <f aca="false">K3216=I3216</f>
        <v>#N/A</v>
      </c>
      <c r="P3216" s="333" t="s">
        <v>2418</v>
      </c>
    </row>
    <row r="3217" customFormat="false" ht="30" hidden="false" customHeight="false" outlineLevel="0" collapsed="false">
      <c r="A3217" s="351" t="str">
        <f aca="false">IF(O3217&lt;&gt;0,O3217,A3216)</f>
        <v>00972/ORSE</v>
      </c>
      <c r="B3217" s="205" t="n">
        <v>88267</v>
      </c>
      <c r="C3217" s="206" t="s">
        <v>2677</v>
      </c>
      <c r="D3217" s="206" t="s">
        <v>2927</v>
      </c>
      <c r="E3217" s="207" t="s">
        <v>2415</v>
      </c>
      <c r="F3217" s="207" t="s">
        <v>2502</v>
      </c>
      <c r="G3217" s="352" t="n">
        <v>0.2</v>
      </c>
      <c r="H3217" s="253" t="n">
        <f aca="false">VLOOKUP(B3217,'CMP-SIN-SD-10-2023'!A:D,4,0)</f>
        <v>28.78</v>
      </c>
      <c r="I3217" s="253" t="s">
        <v>2417</v>
      </c>
      <c r="J3217" s="220" t="n">
        <f aca="false">TRUNC((H3217*G3217),2)</f>
        <v>5.75</v>
      </c>
      <c r="M3217" s="220" t="n">
        <f aca="false">VLOOKUP(B3217,'CMP-SIN-SD-10-2023'!A:D,4,0)</f>
        <v>28.78</v>
      </c>
      <c r="N3217" s="220" t="n">
        <f aca="false">M3217=H3217</f>
        <v>1</v>
      </c>
      <c r="P3217" s="333" t="s">
        <v>2418</v>
      </c>
    </row>
    <row r="3218" customFormat="false" ht="15" hidden="false" customHeight="false" outlineLevel="0" collapsed="false">
      <c r="A3218" s="351" t="str">
        <f aca="false">IF(O3218&lt;&gt;0,O3218,A3217)</f>
        <v>00972/ORSE</v>
      </c>
      <c r="B3218" s="205" t="n">
        <v>88316</v>
      </c>
      <c r="C3218" s="206" t="s">
        <v>2677</v>
      </c>
      <c r="D3218" s="206" t="s">
        <v>2512</v>
      </c>
      <c r="E3218" s="207" t="s">
        <v>2415</v>
      </c>
      <c r="F3218" s="207" t="s">
        <v>2502</v>
      </c>
      <c r="G3218" s="352" t="n">
        <v>0.2</v>
      </c>
      <c r="H3218" s="253" t="n">
        <f aca="false">VLOOKUP(B3218,'CMP-SIN-SD-10-2023'!A:D,4,0)</f>
        <v>21.91</v>
      </c>
      <c r="I3218" s="253" t="s">
        <v>2417</v>
      </c>
      <c r="J3218" s="220" t="n">
        <f aca="false">TRUNC((H3218*G3218),2)</f>
        <v>4.38</v>
      </c>
      <c r="M3218" s="220" t="n">
        <f aca="false">VLOOKUP(B3218,'CMP-SIN-SD-10-2023'!A:D,4,0)</f>
        <v>21.91</v>
      </c>
      <c r="N3218" s="220" t="n">
        <f aca="false">M3218=H3218</f>
        <v>1</v>
      </c>
      <c r="P3218" s="333" t="s">
        <v>2418</v>
      </c>
    </row>
    <row r="3219" customFormat="false" ht="15" hidden="false" customHeight="false" outlineLevel="0" collapsed="false">
      <c r="A3219" s="351" t="str">
        <f aca="false">IF(O3219&lt;&gt;0,O3219,A3218)</f>
        <v>00972/ORSE</v>
      </c>
      <c r="B3219" s="205" t="s">
        <v>4185</v>
      </c>
      <c r="C3219" s="206" t="s">
        <v>2677</v>
      </c>
      <c r="D3219" s="206" t="s">
        <v>4186</v>
      </c>
      <c r="E3219" s="207" t="s">
        <v>2415</v>
      </c>
      <c r="F3219" s="207" t="s">
        <v>2430</v>
      </c>
      <c r="G3219" s="352" t="n">
        <v>1</v>
      </c>
      <c r="H3219" s="253" t="n">
        <v>4.19</v>
      </c>
      <c r="I3219" s="253" t="s">
        <v>2417</v>
      </c>
      <c r="J3219" s="220" t="n">
        <f aca="false">TRUNC((H3219*G3219),2)</f>
        <v>4.19</v>
      </c>
      <c r="M3219" s="220" t="e">
        <f aca="false">VLOOKUP(B3219,'INS-SIN-SD-10-2023'!A:D,4,0)</f>
        <v>#N/A</v>
      </c>
      <c r="N3219" s="220" t="e">
        <f aca="false">M3219=H3219</f>
        <v>#N/A</v>
      </c>
      <c r="P3219" s="333" t="s">
        <v>2614</v>
      </c>
    </row>
    <row r="3220" customFormat="false" ht="30" hidden="false" customHeight="false" outlineLevel="0" collapsed="false">
      <c r="A3220" s="353" t="n">
        <v>89353</v>
      </c>
      <c r="B3220" s="354" t="s">
        <v>2411</v>
      </c>
      <c r="C3220" s="355" t="s">
        <v>4187</v>
      </c>
      <c r="D3220" s="355" t="s">
        <v>3625</v>
      </c>
      <c r="E3220" s="356" t="s">
        <v>2430</v>
      </c>
      <c r="F3220" s="356" t="s">
        <v>2415</v>
      </c>
      <c r="G3220" s="357" t="s">
        <v>2416</v>
      </c>
      <c r="H3220" s="358" t="s">
        <v>2417</v>
      </c>
      <c r="I3220" s="350" t="n">
        <f aca="false">SUMIF(A:A,A3220,J:J)</f>
        <v>52.48</v>
      </c>
      <c r="K3220" s="220" t="n">
        <f aca="false">VLOOKUP(A3220,'CMP-SIN-SD-10-2023'!A:D,4,0)</f>
        <v>52.48</v>
      </c>
      <c r="L3220" s="220" t="n">
        <f aca="false">K3220=I3220</f>
        <v>1</v>
      </c>
      <c r="P3220" s="333" t="s">
        <v>2418</v>
      </c>
    </row>
    <row r="3221" customFormat="false" ht="30" hidden="false" customHeight="false" outlineLevel="0" collapsed="false">
      <c r="A3221" s="351" t="n">
        <f aca="false">IF(O3221&lt;&gt;0,O3221,A3220)</f>
        <v>89353</v>
      </c>
      <c r="B3221" s="205" t="n">
        <v>88248</v>
      </c>
      <c r="C3221" s="206" t="s">
        <v>3625</v>
      </c>
      <c r="D3221" s="206" t="s">
        <v>3412</v>
      </c>
      <c r="E3221" s="207" t="s">
        <v>2415</v>
      </c>
      <c r="F3221" s="207" t="s">
        <v>2502</v>
      </c>
      <c r="G3221" s="352" t="n">
        <v>0.1102</v>
      </c>
      <c r="H3221" s="253" t="n">
        <f aca="false">VLOOKUP(B3221,'CMP-SIN-SD-10-2023'!A:D,4,0)</f>
        <v>22.17</v>
      </c>
      <c r="I3221" s="253" t="s">
        <v>2417</v>
      </c>
      <c r="J3221" s="220" t="n">
        <f aca="false">TRUNC((H3221*G3221),2)</f>
        <v>2.44</v>
      </c>
      <c r="M3221" s="220" t="n">
        <f aca="false">VLOOKUP(B3221,'CMP-SIN-SD-10-2023'!A:D,4,0)</f>
        <v>22.17</v>
      </c>
      <c r="N3221" s="220" t="n">
        <f aca="false">M3221=H3221</f>
        <v>1</v>
      </c>
      <c r="P3221" s="333" t="s">
        <v>2418</v>
      </c>
    </row>
    <row r="3222" customFormat="false" ht="30" hidden="false" customHeight="false" outlineLevel="0" collapsed="false">
      <c r="A3222" s="351" t="n">
        <f aca="false">IF(O3222&lt;&gt;0,O3222,A3221)</f>
        <v>89353</v>
      </c>
      <c r="B3222" s="205" t="n">
        <v>88267</v>
      </c>
      <c r="C3222" s="206" t="s">
        <v>3625</v>
      </c>
      <c r="D3222" s="206" t="s">
        <v>2927</v>
      </c>
      <c r="E3222" s="207" t="s">
        <v>2415</v>
      </c>
      <c r="F3222" s="207" t="s">
        <v>2502</v>
      </c>
      <c r="G3222" s="352" t="n">
        <v>0.1102</v>
      </c>
      <c r="H3222" s="253" t="n">
        <f aca="false">VLOOKUP(B3222,'CMP-SIN-SD-10-2023'!A:D,4,0)</f>
        <v>28.78</v>
      </c>
      <c r="I3222" s="253" t="s">
        <v>2417</v>
      </c>
      <c r="J3222" s="220" t="n">
        <f aca="false">TRUNC((H3222*G3222),2)</f>
        <v>3.17</v>
      </c>
      <c r="M3222" s="220" t="n">
        <f aca="false">VLOOKUP(B3222,'CMP-SIN-SD-10-2023'!A:D,4,0)</f>
        <v>28.78</v>
      </c>
      <c r="N3222" s="220" t="n">
        <f aca="false">M3222=H3222</f>
        <v>1</v>
      </c>
      <c r="P3222" s="333" t="s">
        <v>2418</v>
      </c>
    </row>
    <row r="3223" customFormat="false" ht="15" hidden="false" customHeight="false" outlineLevel="0" collapsed="false">
      <c r="A3223" s="351" t="n">
        <f aca="false">IF(O3223&lt;&gt;0,O3223,A3222)</f>
        <v>89353</v>
      </c>
      <c r="B3223" s="205" t="n">
        <v>3148</v>
      </c>
      <c r="C3223" s="206" t="s">
        <v>3625</v>
      </c>
      <c r="D3223" s="206" t="s">
        <v>3611</v>
      </c>
      <c r="E3223" s="207" t="s">
        <v>2415</v>
      </c>
      <c r="F3223" s="207" t="s">
        <v>2430</v>
      </c>
      <c r="G3223" s="352" t="n">
        <v>0.0106</v>
      </c>
      <c r="H3223" s="253" t="n">
        <f aca="false">VLOOKUP(B3223,'INS-SIN-SD-10-2023'!A:D,4,0)</f>
        <v>14.6</v>
      </c>
      <c r="I3223" s="253" t="s">
        <v>2417</v>
      </c>
      <c r="J3223" s="220" t="n">
        <f aca="false">TRUNC((H3223*G3223),2)</f>
        <v>0.15</v>
      </c>
      <c r="M3223" s="220" t="n">
        <f aca="false">VLOOKUP(B3223,'INS-SIN-SD-10-2023'!A:D,4,0)</f>
        <v>14.6</v>
      </c>
      <c r="N3223" s="220" t="n">
        <f aca="false">M3223=H3223</f>
        <v>1</v>
      </c>
      <c r="P3223" s="333" t="s">
        <v>2492</v>
      </c>
    </row>
    <row r="3224" customFormat="false" ht="30" hidden="false" customHeight="false" outlineLevel="0" collapsed="false">
      <c r="A3224" s="351" t="n">
        <f aca="false">IF(O3224&lt;&gt;0,O3224,A3223)</f>
        <v>89353</v>
      </c>
      <c r="B3224" s="205" t="n">
        <v>6016</v>
      </c>
      <c r="C3224" s="206" t="s">
        <v>3625</v>
      </c>
      <c r="D3224" s="206" t="s">
        <v>4188</v>
      </c>
      <c r="E3224" s="207" t="s">
        <v>2415</v>
      </c>
      <c r="F3224" s="207" t="s">
        <v>2430</v>
      </c>
      <c r="G3224" s="352" t="n">
        <v>1</v>
      </c>
      <c r="H3224" s="253" t="n">
        <f aca="false">VLOOKUP(B3224,'INS-SIN-SD-10-2023'!A:D,4,0)</f>
        <v>46.72</v>
      </c>
      <c r="I3224" s="253" t="s">
        <v>2417</v>
      </c>
      <c r="J3224" s="220" t="n">
        <f aca="false">TRUNC((H3224*G3224),2)</f>
        <v>46.72</v>
      </c>
      <c r="M3224" s="220" t="n">
        <f aca="false">VLOOKUP(B3224,'INS-SIN-SD-10-2023'!A:D,4,0)</f>
        <v>46.72</v>
      </c>
      <c r="N3224" s="220" t="n">
        <f aca="false">M3224=H3224</f>
        <v>1</v>
      </c>
      <c r="P3224" s="333" t="s">
        <v>2492</v>
      </c>
    </row>
    <row r="3225" customFormat="false" ht="15" hidden="false" customHeight="false" outlineLevel="0" collapsed="false">
      <c r="A3225" s="353" t="s">
        <v>723</v>
      </c>
      <c r="B3225" s="354" t="s">
        <v>2411</v>
      </c>
      <c r="C3225" s="355" t="s">
        <v>4189</v>
      </c>
      <c r="D3225" s="355" t="s">
        <v>3040</v>
      </c>
      <c r="E3225" s="356" t="s">
        <v>2430</v>
      </c>
      <c r="F3225" s="356" t="s">
        <v>2415</v>
      </c>
      <c r="G3225" s="357" t="s">
        <v>2416</v>
      </c>
      <c r="H3225" s="358" t="s">
        <v>2417</v>
      </c>
      <c r="I3225" s="350" t="n">
        <f aca="false">SUMIF(A:A,A3225,J:J)</f>
        <v>16.66</v>
      </c>
      <c r="K3225" s="220" t="e">
        <f aca="false">VLOOKUP(A3225,'CMP-SIN-SD-10-2023'!A:D,4,0)</f>
        <v>#N/A</v>
      </c>
      <c r="L3225" s="220" t="e">
        <f aca="false">K3225=I3225</f>
        <v>#N/A</v>
      </c>
      <c r="P3225" s="333" t="s">
        <v>2418</v>
      </c>
    </row>
    <row r="3226" customFormat="false" ht="30" hidden="false" customHeight="false" outlineLevel="0" collapsed="false">
      <c r="A3226" s="351" t="str">
        <f aca="false">IF(O3226&lt;&gt;0,O3226,A3225)</f>
        <v>10339/ORSE</v>
      </c>
      <c r="B3226" s="205" t="n">
        <v>88267</v>
      </c>
      <c r="C3226" s="206" t="s">
        <v>2629</v>
      </c>
      <c r="D3226" s="206" t="s">
        <v>2927</v>
      </c>
      <c r="E3226" s="207" t="s">
        <v>2415</v>
      </c>
      <c r="F3226" s="207" t="s">
        <v>2502</v>
      </c>
      <c r="G3226" s="352" t="n">
        <v>0.03</v>
      </c>
      <c r="H3226" s="253" t="n">
        <f aca="false">VLOOKUP(B3226,'CMP-SIN-SD-10-2023'!A:D,4,0)</f>
        <v>28.78</v>
      </c>
      <c r="I3226" s="253" t="s">
        <v>2417</v>
      </c>
      <c r="J3226" s="220" t="n">
        <f aca="false">TRUNC((H3226*G3226),2)</f>
        <v>0.86</v>
      </c>
      <c r="M3226" s="220" t="n">
        <f aca="false">VLOOKUP(B3226,'CMP-SIN-SD-10-2023'!A:D,4,0)</f>
        <v>28.78</v>
      </c>
      <c r="N3226" s="220" t="n">
        <f aca="false">M3226=H3226</f>
        <v>1</v>
      </c>
      <c r="P3226" s="333" t="s">
        <v>2418</v>
      </c>
    </row>
    <row r="3227" customFormat="false" ht="15" hidden="false" customHeight="false" outlineLevel="0" collapsed="false">
      <c r="A3227" s="351" t="str">
        <f aca="false">IF(O3227&lt;&gt;0,O3227,A3226)</f>
        <v>10339/ORSE</v>
      </c>
      <c r="B3227" s="205" t="s">
        <v>4190</v>
      </c>
      <c r="C3227" s="206" t="s">
        <v>2629</v>
      </c>
      <c r="D3227" s="206" t="s">
        <v>4191</v>
      </c>
      <c r="E3227" s="207" t="s">
        <v>2415</v>
      </c>
      <c r="F3227" s="207" t="s">
        <v>2430</v>
      </c>
      <c r="G3227" s="352" t="n">
        <v>1</v>
      </c>
      <c r="H3227" s="253" t="n">
        <v>15.8</v>
      </c>
      <c r="I3227" s="253" t="s">
        <v>2417</v>
      </c>
      <c r="J3227" s="220" t="n">
        <f aca="false">TRUNC((H3227*G3227),2)</f>
        <v>15.8</v>
      </c>
      <c r="M3227" s="220" t="e">
        <f aca="false">VLOOKUP(B3227,'INS-SIN-SD-10-2023'!A:D,4,0)</f>
        <v>#N/A</v>
      </c>
      <c r="N3227" s="220" t="e">
        <f aca="false">M3227=H3227</f>
        <v>#N/A</v>
      </c>
      <c r="P3227" s="333" t="s">
        <v>2614</v>
      </c>
    </row>
    <row r="3228" customFormat="false" ht="30" hidden="false" customHeight="false" outlineLevel="0" collapsed="false">
      <c r="A3228" s="353" t="s">
        <v>431</v>
      </c>
      <c r="B3228" s="354" t="s">
        <v>2411</v>
      </c>
      <c r="C3228" s="355" t="s">
        <v>4192</v>
      </c>
      <c r="D3228" s="355" t="s">
        <v>3024</v>
      </c>
      <c r="E3228" s="356" t="s">
        <v>2430</v>
      </c>
      <c r="F3228" s="356" t="s">
        <v>2415</v>
      </c>
      <c r="G3228" s="357" t="s">
        <v>2416</v>
      </c>
      <c r="H3228" s="358" t="s">
        <v>2417</v>
      </c>
      <c r="I3228" s="350" t="n">
        <f aca="false">SUMIF(A:A,A3228,J:J)</f>
        <v>503.47</v>
      </c>
      <c r="K3228" s="220" t="e">
        <f aca="false">VLOOKUP(A3228,'CMP-SIN-SD-10-2023'!A:D,4,0)</f>
        <v>#N/A</v>
      </c>
      <c r="L3228" s="220" t="e">
        <f aca="false">K3228=I3228</f>
        <v>#N/A</v>
      </c>
      <c r="P3228" s="333" t="s">
        <v>2418</v>
      </c>
    </row>
    <row r="3229" customFormat="false" ht="30" hidden="false" customHeight="false" outlineLevel="0" collapsed="false">
      <c r="A3229" s="351" t="str">
        <f aca="false">IF(O3229&lt;&gt;0,O3229,A3228)</f>
        <v>09093/ORSE</v>
      </c>
      <c r="B3229" s="205" t="n">
        <v>88267</v>
      </c>
      <c r="C3229" s="206" t="s">
        <v>3024</v>
      </c>
      <c r="D3229" s="206" t="s">
        <v>2927</v>
      </c>
      <c r="E3229" s="207" t="s">
        <v>2415</v>
      </c>
      <c r="F3229" s="207" t="s">
        <v>2502</v>
      </c>
      <c r="G3229" s="352" t="n">
        <v>0.5</v>
      </c>
      <c r="H3229" s="253" t="n">
        <f aca="false">VLOOKUP(B3229,'CMP-SIN-SD-10-2023'!A:D,4,0)</f>
        <v>28.78</v>
      </c>
      <c r="I3229" s="253" t="s">
        <v>2417</v>
      </c>
      <c r="J3229" s="220" t="n">
        <f aca="false">TRUNC((H3229*G3229),2)</f>
        <v>14.39</v>
      </c>
      <c r="M3229" s="220" t="n">
        <f aca="false">VLOOKUP(B3229,'CMP-SIN-SD-10-2023'!A:D,4,0)</f>
        <v>28.78</v>
      </c>
      <c r="N3229" s="220" t="n">
        <f aca="false">M3229=H3229</f>
        <v>1</v>
      </c>
      <c r="P3229" s="333" t="s">
        <v>2418</v>
      </c>
    </row>
    <row r="3230" customFormat="false" ht="15" hidden="false" customHeight="false" outlineLevel="0" collapsed="false">
      <c r="A3230" s="351" t="str">
        <f aca="false">IF(O3230&lt;&gt;0,O3230,A3229)</f>
        <v>09093/ORSE</v>
      </c>
      <c r="B3230" s="205" t="n">
        <v>88316</v>
      </c>
      <c r="C3230" s="206" t="s">
        <v>3024</v>
      </c>
      <c r="D3230" s="206" t="s">
        <v>2512</v>
      </c>
      <c r="E3230" s="207" t="s">
        <v>2415</v>
      </c>
      <c r="F3230" s="207" t="s">
        <v>2502</v>
      </c>
      <c r="G3230" s="352" t="n">
        <v>0.5</v>
      </c>
      <c r="H3230" s="253" t="n">
        <f aca="false">VLOOKUP(B3230,'CMP-SIN-SD-10-2023'!A:D,4,0)</f>
        <v>21.91</v>
      </c>
      <c r="I3230" s="253" t="s">
        <v>2417</v>
      </c>
      <c r="J3230" s="220" t="n">
        <f aca="false">TRUNC((H3230*G3230),2)</f>
        <v>10.95</v>
      </c>
      <c r="M3230" s="220" t="n">
        <f aca="false">VLOOKUP(B3230,'CMP-SIN-SD-10-2023'!A:D,4,0)</f>
        <v>21.91</v>
      </c>
      <c r="N3230" s="220" t="n">
        <f aca="false">M3230=H3230</f>
        <v>1</v>
      </c>
      <c r="P3230" s="333" t="s">
        <v>2418</v>
      </c>
    </row>
    <row r="3231" customFormat="false" ht="30" hidden="false" customHeight="false" outlineLevel="0" collapsed="false">
      <c r="A3231" s="351" t="str">
        <f aca="false">IF(O3231&lt;&gt;0,O3231,A3230)</f>
        <v>09093/ORSE</v>
      </c>
      <c r="B3231" s="205" t="s">
        <v>4193</v>
      </c>
      <c r="C3231" s="206" t="s">
        <v>3024</v>
      </c>
      <c r="D3231" s="206" t="s">
        <v>4194</v>
      </c>
      <c r="E3231" s="207" t="s">
        <v>2415</v>
      </c>
      <c r="F3231" s="207" t="s">
        <v>2430</v>
      </c>
      <c r="G3231" s="352" t="n">
        <v>1</v>
      </c>
      <c r="H3231" s="253" t="n">
        <v>478.13</v>
      </c>
      <c r="I3231" s="253" t="s">
        <v>2417</v>
      </c>
      <c r="J3231" s="220" t="n">
        <f aca="false">TRUNC((H3231*G3231),2)</f>
        <v>478.13</v>
      </c>
      <c r="M3231" s="220" t="e">
        <f aca="false">VLOOKUP(B3231,'INS-SIN-SD-10-2023'!A:D,4,0)</f>
        <v>#N/A</v>
      </c>
      <c r="N3231" s="220" t="e">
        <f aca="false">M3231=H3231</f>
        <v>#N/A</v>
      </c>
      <c r="P3231" s="333" t="s">
        <v>2614</v>
      </c>
    </row>
    <row r="3232" customFormat="false" ht="30" hidden="false" customHeight="false" outlineLevel="0" collapsed="false">
      <c r="A3232" s="353" t="s">
        <v>491</v>
      </c>
      <c r="B3232" s="354" t="s">
        <v>2411</v>
      </c>
      <c r="C3232" s="355" t="s">
        <v>4195</v>
      </c>
      <c r="D3232" s="355" t="s">
        <v>3625</v>
      </c>
      <c r="E3232" s="356" t="s">
        <v>2430</v>
      </c>
      <c r="F3232" s="356" t="s">
        <v>2415</v>
      </c>
      <c r="G3232" s="357" t="s">
        <v>2416</v>
      </c>
      <c r="H3232" s="358" t="s">
        <v>2417</v>
      </c>
      <c r="I3232" s="350" t="n">
        <f aca="false">SUMIF(A:A,A3232,J:J)</f>
        <v>533.42</v>
      </c>
      <c r="K3232" s="220" t="e">
        <f aca="false">VLOOKUP(A3232,'CMP-SIN-SD-10-2023'!A:D,4,0)</f>
        <v>#N/A</v>
      </c>
      <c r="L3232" s="220" t="e">
        <f aca="false">K3232=I3232</f>
        <v>#N/A</v>
      </c>
      <c r="P3232" s="333" t="s">
        <v>2418</v>
      </c>
    </row>
    <row r="3233" customFormat="false" ht="30" hidden="false" customHeight="false" outlineLevel="0" collapsed="false">
      <c r="A3233" s="351" t="str">
        <f aca="false">IF(O3233&lt;&gt;0,O3233,A3232)</f>
        <v>09092/ORSE</v>
      </c>
      <c r="B3233" s="205" t="n">
        <v>88267</v>
      </c>
      <c r="C3233" s="206" t="s">
        <v>3625</v>
      </c>
      <c r="D3233" s="206" t="s">
        <v>2927</v>
      </c>
      <c r="E3233" s="207" t="s">
        <v>2415</v>
      </c>
      <c r="F3233" s="207" t="s">
        <v>2502</v>
      </c>
      <c r="G3233" s="352" t="n">
        <v>0.5</v>
      </c>
      <c r="H3233" s="253" t="n">
        <f aca="false">VLOOKUP(B3233,'CMP-SIN-SD-10-2023'!A:D,4,0)</f>
        <v>28.78</v>
      </c>
      <c r="I3233" s="253" t="s">
        <v>2417</v>
      </c>
      <c r="J3233" s="220" t="n">
        <f aca="false">TRUNC((H3233*G3233),2)</f>
        <v>14.39</v>
      </c>
      <c r="M3233" s="220" t="n">
        <f aca="false">VLOOKUP(B3233,'CMP-SIN-SD-10-2023'!A:D,4,0)</f>
        <v>28.78</v>
      </c>
      <c r="N3233" s="220" t="n">
        <f aca="false">M3233=H3233</f>
        <v>1</v>
      </c>
      <c r="P3233" s="333" t="s">
        <v>2418</v>
      </c>
    </row>
    <row r="3234" customFormat="false" ht="15" hidden="false" customHeight="false" outlineLevel="0" collapsed="false">
      <c r="A3234" s="351" t="str">
        <f aca="false">IF(O3234&lt;&gt;0,O3234,A3233)</f>
        <v>09092/ORSE</v>
      </c>
      <c r="B3234" s="205" t="n">
        <v>88316</v>
      </c>
      <c r="C3234" s="206" t="s">
        <v>3625</v>
      </c>
      <c r="D3234" s="206" t="s">
        <v>2512</v>
      </c>
      <c r="E3234" s="207" t="s">
        <v>2415</v>
      </c>
      <c r="F3234" s="207" t="s">
        <v>2502</v>
      </c>
      <c r="G3234" s="352" t="n">
        <v>0.5</v>
      </c>
      <c r="H3234" s="253" t="n">
        <f aca="false">VLOOKUP(B3234,'CMP-SIN-SD-10-2023'!A:D,4,0)</f>
        <v>21.91</v>
      </c>
      <c r="I3234" s="253" t="s">
        <v>2417</v>
      </c>
      <c r="J3234" s="220" t="n">
        <f aca="false">TRUNC((H3234*G3234),2)</f>
        <v>10.95</v>
      </c>
      <c r="M3234" s="220" t="n">
        <f aca="false">VLOOKUP(B3234,'CMP-SIN-SD-10-2023'!A:D,4,0)</f>
        <v>21.91</v>
      </c>
      <c r="N3234" s="220" t="n">
        <f aca="false">M3234=H3234</f>
        <v>1</v>
      </c>
      <c r="P3234" s="333" t="s">
        <v>2418</v>
      </c>
    </row>
    <row r="3235" customFormat="false" ht="30" hidden="false" customHeight="false" outlineLevel="0" collapsed="false">
      <c r="A3235" s="351" t="str">
        <f aca="false">IF(O3235&lt;&gt;0,O3235,A3234)</f>
        <v>09092/ORSE</v>
      </c>
      <c r="B3235" s="205" t="s">
        <v>4196</v>
      </c>
      <c r="C3235" s="206" t="s">
        <v>3625</v>
      </c>
      <c r="D3235" s="206" t="s">
        <v>4197</v>
      </c>
      <c r="E3235" s="207" t="s">
        <v>2415</v>
      </c>
      <c r="F3235" s="207" t="s">
        <v>2430</v>
      </c>
      <c r="G3235" s="352" t="n">
        <v>1</v>
      </c>
      <c r="H3235" s="253" t="n">
        <v>508.08</v>
      </c>
      <c r="I3235" s="253" t="s">
        <v>2417</v>
      </c>
      <c r="J3235" s="220" t="n">
        <f aca="false">TRUNC((H3235*G3235),2)</f>
        <v>508.08</v>
      </c>
      <c r="M3235" s="220" t="e">
        <f aca="false">VLOOKUP(B3235,'INS-SIN-SD-10-2023'!A:D,4,0)</f>
        <v>#N/A</v>
      </c>
      <c r="N3235" s="220" t="e">
        <f aca="false">M3235=H3235</f>
        <v>#N/A</v>
      </c>
      <c r="P3235" s="333" t="s">
        <v>2614</v>
      </c>
    </row>
    <row r="3236" customFormat="false" ht="30" hidden="false" customHeight="false" outlineLevel="0" collapsed="false">
      <c r="A3236" s="353" t="n">
        <v>95248</v>
      </c>
      <c r="B3236" s="354" t="s">
        <v>2411</v>
      </c>
      <c r="C3236" s="355" t="s">
        <v>4198</v>
      </c>
      <c r="D3236" s="355" t="s">
        <v>3625</v>
      </c>
      <c r="E3236" s="356" t="s">
        <v>2430</v>
      </c>
      <c r="F3236" s="356" t="s">
        <v>2415</v>
      </c>
      <c r="G3236" s="357" t="s">
        <v>2416</v>
      </c>
      <c r="H3236" s="358" t="s">
        <v>2417</v>
      </c>
      <c r="I3236" s="350" t="n">
        <f aca="false">SUMIF(A:A,A3236,J:J)</f>
        <v>70.17</v>
      </c>
      <c r="K3236" s="220" t="n">
        <f aca="false">VLOOKUP(A3236,'CMP-SIN-SD-10-2023'!A:D,4,0)</f>
        <v>70.17</v>
      </c>
      <c r="L3236" s="220" t="n">
        <f aca="false">K3236=I3236</f>
        <v>1</v>
      </c>
      <c r="P3236" s="333" t="s">
        <v>2418</v>
      </c>
    </row>
    <row r="3237" customFormat="false" ht="30" hidden="false" customHeight="false" outlineLevel="0" collapsed="false">
      <c r="A3237" s="351" t="n">
        <f aca="false">IF(O3237&lt;&gt;0,O3237,A3236)</f>
        <v>95248</v>
      </c>
      <c r="B3237" s="205" t="n">
        <v>88248</v>
      </c>
      <c r="C3237" s="206" t="s">
        <v>3625</v>
      </c>
      <c r="D3237" s="206" t="s">
        <v>3412</v>
      </c>
      <c r="E3237" s="207" t="s">
        <v>2415</v>
      </c>
      <c r="F3237" s="207" t="s">
        <v>2502</v>
      </c>
      <c r="G3237" s="352" t="n">
        <v>0.0719</v>
      </c>
      <c r="H3237" s="253" t="n">
        <f aca="false">VLOOKUP(B3237,'CMP-SIN-SD-10-2023'!A:D,4,0)</f>
        <v>22.17</v>
      </c>
      <c r="I3237" s="253" t="s">
        <v>2417</v>
      </c>
      <c r="J3237" s="220" t="n">
        <f aca="false">TRUNC((H3237*G3237),2)</f>
        <v>1.59</v>
      </c>
      <c r="M3237" s="220" t="n">
        <f aca="false">VLOOKUP(B3237,'CMP-SIN-SD-10-2023'!A:D,4,0)</f>
        <v>22.17</v>
      </c>
      <c r="N3237" s="220" t="n">
        <f aca="false">M3237=H3237</f>
        <v>1</v>
      </c>
      <c r="P3237" s="333" t="s">
        <v>2418</v>
      </c>
    </row>
    <row r="3238" customFormat="false" ht="30" hidden="false" customHeight="false" outlineLevel="0" collapsed="false">
      <c r="A3238" s="351" t="n">
        <f aca="false">IF(O3238&lt;&gt;0,O3238,A3237)</f>
        <v>95248</v>
      </c>
      <c r="B3238" s="205" t="n">
        <v>88267</v>
      </c>
      <c r="C3238" s="206" t="s">
        <v>3625</v>
      </c>
      <c r="D3238" s="206" t="s">
        <v>2927</v>
      </c>
      <c r="E3238" s="207" t="s">
        <v>2415</v>
      </c>
      <c r="F3238" s="207" t="s">
        <v>2502</v>
      </c>
      <c r="G3238" s="352" t="n">
        <v>0.0719</v>
      </c>
      <c r="H3238" s="253" t="n">
        <f aca="false">VLOOKUP(B3238,'CMP-SIN-SD-10-2023'!A:D,4,0)</f>
        <v>28.78</v>
      </c>
      <c r="I3238" s="253" t="s">
        <v>2417</v>
      </c>
      <c r="J3238" s="220" t="n">
        <f aca="false">TRUNC((H3238*G3238),2)</f>
        <v>2.06</v>
      </c>
      <c r="M3238" s="220" t="n">
        <f aca="false">VLOOKUP(B3238,'CMP-SIN-SD-10-2023'!A:D,4,0)</f>
        <v>28.78</v>
      </c>
      <c r="N3238" s="220" t="n">
        <f aca="false">M3238=H3238</f>
        <v>1</v>
      </c>
      <c r="P3238" s="333" t="s">
        <v>2418</v>
      </c>
    </row>
    <row r="3239" customFormat="false" ht="15" hidden="false" customHeight="false" outlineLevel="0" collapsed="false">
      <c r="A3239" s="351" t="n">
        <f aca="false">IF(O3239&lt;&gt;0,O3239,A3238)</f>
        <v>95248</v>
      </c>
      <c r="B3239" s="205" t="n">
        <v>3148</v>
      </c>
      <c r="C3239" s="206" t="s">
        <v>3625</v>
      </c>
      <c r="D3239" s="206" t="s">
        <v>3611</v>
      </c>
      <c r="E3239" s="207" t="s">
        <v>2415</v>
      </c>
      <c r="F3239" s="207" t="s">
        <v>2430</v>
      </c>
      <c r="G3239" s="352" t="n">
        <v>0.0084</v>
      </c>
      <c r="H3239" s="253" t="n">
        <f aca="false">VLOOKUP(B3239,'INS-SIN-SD-10-2023'!A:D,4,0)</f>
        <v>14.6</v>
      </c>
      <c r="I3239" s="253" t="s">
        <v>2417</v>
      </c>
      <c r="J3239" s="220" t="n">
        <f aca="false">TRUNC((H3239*G3239),2)</f>
        <v>0.12</v>
      </c>
      <c r="M3239" s="220" t="n">
        <f aca="false">VLOOKUP(B3239,'INS-SIN-SD-10-2023'!A:D,4,0)</f>
        <v>14.6</v>
      </c>
      <c r="N3239" s="220" t="n">
        <f aca="false">M3239=H3239</f>
        <v>1</v>
      </c>
      <c r="P3239" s="333" t="s">
        <v>2492</v>
      </c>
    </row>
    <row r="3240" customFormat="false" ht="15" hidden="false" customHeight="false" outlineLevel="0" collapsed="false">
      <c r="A3240" s="351" t="n">
        <f aca="false">IF(O3240&lt;&gt;0,O3240,A3239)</f>
        <v>95248</v>
      </c>
      <c r="B3240" s="205" t="n">
        <v>11748</v>
      </c>
      <c r="C3240" s="206" t="s">
        <v>3625</v>
      </c>
      <c r="D3240" s="206" t="s">
        <v>4199</v>
      </c>
      <c r="E3240" s="207" t="s">
        <v>2415</v>
      </c>
      <c r="F3240" s="207" t="s">
        <v>2430</v>
      </c>
      <c r="G3240" s="352" t="n">
        <v>1</v>
      </c>
      <c r="H3240" s="253" t="n">
        <f aca="false">VLOOKUP(B3240,'INS-SIN-SD-10-2023'!A:D,4,0)</f>
        <v>66.4</v>
      </c>
      <c r="I3240" s="253" t="s">
        <v>2417</v>
      </c>
      <c r="J3240" s="220" t="n">
        <f aca="false">TRUNC((H3240*G3240),2)</f>
        <v>66.4</v>
      </c>
      <c r="M3240" s="220" t="n">
        <f aca="false">VLOOKUP(B3240,'INS-SIN-SD-10-2023'!A:D,4,0)</f>
        <v>66.4</v>
      </c>
      <c r="N3240" s="220" t="n">
        <f aca="false">M3240=H3240</f>
        <v>1</v>
      </c>
      <c r="P3240" s="333" t="s">
        <v>2492</v>
      </c>
    </row>
    <row r="3241" customFormat="false" ht="30" hidden="false" customHeight="false" outlineLevel="0" collapsed="false">
      <c r="A3241" s="353" t="n">
        <v>95249</v>
      </c>
      <c r="B3241" s="354" t="s">
        <v>2411</v>
      </c>
      <c r="C3241" s="355" t="s">
        <v>4200</v>
      </c>
      <c r="D3241" s="355" t="s">
        <v>3024</v>
      </c>
      <c r="E3241" s="356" t="s">
        <v>2430</v>
      </c>
      <c r="F3241" s="356" t="s">
        <v>2415</v>
      </c>
      <c r="G3241" s="357" t="s">
        <v>2416</v>
      </c>
      <c r="H3241" s="358" t="s">
        <v>2417</v>
      </c>
      <c r="I3241" s="350" t="n">
        <f aca="false">SUMIF(A:A,A3241,J:J)</f>
        <v>82.41</v>
      </c>
      <c r="K3241" s="220" t="n">
        <f aca="false">VLOOKUP(A3241,'CMP-SIN-SD-10-2023'!A:D,4,0)</f>
        <v>82.41</v>
      </c>
      <c r="L3241" s="220" t="n">
        <f aca="false">K3241=I3241</f>
        <v>1</v>
      </c>
      <c r="P3241" s="333" t="s">
        <v>2418</v>
      </c>
    </row>
    <row r="3242" customFormat="false" ht="30" hidden="false" customHeight="false" outlineLevel="0" collapsed="false">
      <c r="A3242" s="351" t="n">
        <f aca="false">IF(O3242&lt;&gt;0,O3242,A3241)</f>
        <v>95249</v>
      </c>
      <c r="B3242" s="205" t="n">
        <v>88248</v>
      </c>
      <c r="C3242" s="206" t="s">
        <v>3024</v>
      </c>
      <c r="D3242" s="206" t="s">
        <v>3412</v>
      </c>
      <c r="E3242" s="207" t="s">
        <v>2415</v>
      </c>
      <c r="F3242" s="207" t="s">
        <v>2502</v>
      </c>
      <c r="G3242" s="352" t="n">
        <v>0.1102</v>
      </c>
      <c r="H3242" s="253" t="n">
        <f aca="false">VLOOKUP(B3242,'CMP-SIN-SD-10-2023'!A:D,4,0)</f>
        <v>22.17</v>
      </c>
      <c r="I3242" s="253" t="s">
        <v>2417</v>
      </c>
      <c r="J3242" s="220" t="n">
        <f aca="false">TRUNC((H3242*G3242),2)</f>
        <v>2.44</v>
      </c>
      <c r="M3242" s="220" t="n">
        <f aca="false">VLOOKUP(B3242,'CMP-SIN-SD-10-2023'!A:D,4,0)</f>
        <v>22.17</v>
      </c>
      <c r="N3242" s="220" t="n">
        <f aca="false">M3242=H3242</f>
        <v>1</v>
      </c>
      <c r="P3242" s="333" t="s">
        <v>2418</v>
      </c>
    </row>
    <row r="3243" customFormat="false" ht="30" hidden="false" customHeight="false" outlineLevel="0" collapsed="false">
      <c r="A3243" s="351" t="n">
        <f aca="false">IF(O3243&lt;&gt;0,O3243,A3242)</f>
        <v>95249</v>
      </c>
      <c r="B3243" s="205" t="n">
        <v>88267</v>
      </c>
      <c r="C3243" s="206" t="s">
        <v>3024</v>
      </c>
      <c r="D3243" s="206" t="s">
        <v>2927</v>
      </c>
      <c r="E3243" s="207" t="s">
        <v>2415</v>
      </c>
      <c r="F3243" s="207" t="s">
        <v>2502</v>
      </c>
      <c r="G3243" s="352" t="n">
        <v>0.1102</v>
      </c>
      <c r="H3243" s="253" t="n">
        <f aca="false">VLOOKUP(B3243,'CMP-SIN-SD-10-2023'!A:D,4,0)</f>
        <v>28.78</v>
      </c>
      <c r="I3243" s="253" t="s">
        <v>2417</v>
      </c>
      <c r="J3243" s="220" t="n">
        <f aca="false">TRUNC((H3243*G3243),2)</f>
        <v>3.17</v>
      </c>
      <c r="M3243" s="220" t="n">
        <f aca="false">VLOOKUP(B3243,'CMP-SIN-SD-10-2023'!A:D,4,0)</f>
        <v>28.78</v>
      </c>
      <c r="N3243" s="220" t="n">
        <f aca="false">M3243=H3243</f>
        <v>1</v>
      </c>
      <c r="P3243" s="333" t="s">
        <v>2418</v>
      </c>
    </row>
    <row r="3244" customFormat="false" ht="15" hidden="false" customHeight="false" outlineLevel="0" collapsed="false">
      <c r="A3244" s="351" t="n">
        <f aca="false">IF(O3244&lt;&gt;0,O3244,A3243)</f>
        <v>95249</v>
      </c>
      <c r="B3244" s="205" t="n">
        <v>3148</v>
      </c>
      <c r="C3244" s="206" t="s">
        <v>3024</v>
      </c>
      <c r="D3244" s="206" t="s">
        <v>3611</v>
      </c>
      <c r="E3244" s="207" t="s">
        <v>2415</v>
      </c>
      <c r="F3244" s="207" t="s">
        <v>2430</v>
      </c>
      <c r="G3244" s="352" t="n">
        <v>0.0106</v>
      </c>
      <c r="H3244" s="253" t="n">
        <f aca="false">VLOOKUP(B3244,'INS-SIN-SD-10-2023'!A:D,4,0)</f>
        <v>14.6</v>
      </c>
      <c r="I3244" s="253" t="s">
        <v>2417</v>
      </c>
      <c r="J3244" s="220" t="n">
        <f aca="false">TRUNC((H3244*G3244),2)</f>
        <v>0.15</v>
      </c>
      <c r="M3244" s="220" t="n">
        <f aca="false">VLOOKUP(B3244,'INS-SIN-SD-10-2023'!A:D,4,0)</f>
        <v>14.6</v>
      </c>
      <c r="N3244" s="220" t="n">
        <f aca="false">M3244=H3244</f>
        <v>1</v>
      </c>
      <c r="P3244" s="333" t="s">
        <v>2492</v>
      </c>
    </row>
    <row r="3245" customFormat="false" ht="15" hidden="false" customHeight="false" outlineLevel="0" collapsed="false">
      <c r="A3245" s="351" t="n">
        <f aca="false">IF(O3245&lt;&gt;0,O3245,A3244)</f>
        <v>95249</v>
      </c>
      <c r="B3245" s="205" t="n">
        <v>11749</v>
      </c>
      <c r="C3245" s="206" t="s">
        <v>3024</v>
      </c>
      <c r="D3245" s="206" t="s">
        <v>4201</v>
      </c>
      <c r="E3245" s="207" t="s">
        <v>2415</v>
      </c>
      <c r="F3245" s="207" t="s">
        <v>2430</v>
      </c>
      <c r="G3245" s="352" t="n">
        <v>1</v>
      </c>
      <c r="H3245" s="253" t="n">
        <f aca="false">VLOOKUP(B3245,'INS-SIN-SD-10-2023'!A:D,4,0)</f>
        <v>76.65</v>
      </c>
      <c r="I3245" s="253" t="s">
        <v>2417</v>
      </c>
      <c r="J3245" s="220" t="n">
        <f aca="false">TRUNC((H3245*G3245),2)</f>
        <v>76.65</v>
      </c>
      <c r="M3245" s="220" t="n">
        <f aca="false">VLOOKUP(B3245,'INS-SIN-SD-10-2023'!A:D,4,0)</f>
        <v>76.65</v>
      </c>
      <c r="N3245" s="220" t="n">
        <f aca="false">M3245=H3245</f>
        <v>1</v>
      </c>
      <c r="P3245" s="333" t="s">
        <v>2492</v>
      </c>
    </row>
    <row r="3246" customFormat="false" ht="30" hidden="false" customHeight="false" outlineLevel="0" collapsed="false">
      <c r="A3246" s="353" t="n">
        <v>85120</v>
      </c>
      <c r="B3246" s="354" t="s">
        <v>2411</v>
      </c>
      <c r="C3246" s="355" t="s">
        <v>4202</v>
      </c>
      <c r="D3246" s="355" t="s">
        <v>2676</v>
      </c>
      <c r="E3246" s="356" t="s">
        <v>2430</v>
      </c>
      <c r="F3246" s="356" t="s">
        <v>2415</v>
      </c>
      <c r="G3246" s="357" t="s">
        <v>2416</v>
      </c>
      <c r="H3246" s="358" t="s">
        <v>2417</v>
      </c>
      <c r="I3246" s="350" t="n">
        <f aca="false">SUMIF(A:A,A3246,J:J)</f>
        <v>147.73</v>
      </c>
      <c r="K3246" s="220" t="e">
        <f aca="false">VLOOKUP(A3246,'CMP-SIN-SD-10-2023'!A:D,4,0)</f>
        <v>#N/A</v>
      </c>
      <c r="L3246" s="220" t="e">
        <f aca="false">K3246=I3246</f>
        <v>#N/A</v>
      </c>
      <c r="P3246" s="333" t="s">
        <v>2418</v>
      </c>
    </row>
    <row r="3247" customFormat="false" ht="30" hidden="false" customHeight="false" outlineLevel="0" collapsed="false">
      <c r="A3247" s="351" t="n">
        <f aca="false">IF(O3247&lt;&gt;0,O3247,A3246)</f>
        <v>85120</v>
      </c>
      <c r="B3247" s="205" t="n">
        <v>88248</v>
      </c>
      <c r="C3247" s="206" t="s">
        <v>2676</v>
      </c>
      <c r="D3247" s="206" t="s">
        <v>3412</v>
      </c>
      <c r="E3247" s="207" t="s">
        <v>2415</v>
      </c>
      <c r="F3247" s="207" t="s">
        <v>2502</v>
      </c>
      <c r="G3247" s="352" t="n">
        <v>0.65</v>
      </c>
      <c r="H3247" s="253" t="n">
        <f aca="false">VLOOKUP(B3247,'CMP-SIN-SD-10-2023'!A:D,4,0)</f>
        <v>22.17</v>
      </c>
      <c r="I3247" s="253" t="s">
        <v>2417</v>
      </c>
      <c r="J3247" s="220" t="n">
        <f aca="false">TRUNC((H3247*G3247),2)</f>
        <v>14.41</v>
      </c>
      <c r="M3247" s="220" t="n">
        <f aca="false">VLOOKUP(B3247,'CMP-SIN-SD-10-2023'!A:D,4,0)</f>
        <v>22.17</v>
      </c>
      <c r="N3247" s="220" t="n">
        <f aca="false">M3247=H3247</f>
        <v>1</v>
      </c>
      <c r="P3247" s="333" t="s">
        <v>2418</v>
      </c>
    </row>
    <row r="3248" customFormat="false" ht="30" hidden="false" customHeight="false" outlineLevel="0" collapsed="false">
      <c r="A3248" s="351" t="n">
        <f aca="false">IF(O3248&lt;&gt;0,O3248,A3247)</f>
        <v>85120</v>
      </c>
      <c r="B3248" s="205" t="n">
        <v>88267</v>
      </c>
      <c r="C3248" s="206" t="s">
        <v>2676</v>
      </c>
      <c r="D3248" s="206" t="s">
        <v>2927</v>
      </c>
      <c r="E3248" s="207" t="s">
        <v>2415</v>
      </c>
      <c r="F3248" s="207" t="s">
        <v>2502</v>
      </c>
      <c r="G3248" s="352" t="n">
        <v>0.65</v>
      </c>
      <c r="H3248" s="253" t="n">
        <f aca="false">VLOOKUP(B3248,'CMP-SIN-SD-10-2023'!A:D,4,0)</f>
        <v>28.78</v>
      </c>
      <c r="I3248" s="253" t="s">
        <v>2417</v>
      </c>
      <c r="J3248" s="220" t="n">
        <f aca="false">TRUNC((H3248*G3248),2)</f>
        <v>18.7</v>
      </c>
      <c r="M3248" s="220" t="n">
        <f aca="false">VLOOKUP(B3248,'CMP-SIN-SD-10-2023'!A:D,4,0)</f>
        <v>28.78</v>
      </c>
      <c r="N3248" s="220" t="n">
        <f aca="false">M3248=H3248</f>
        <v>1</v>
      </c>
      <c r="P3248" s="333" t="s">
        <v>2418</v>
      </c>
    </row>
    <row r="3249" customFormat="false" ht="15" hidden="false" customHeight="false" outlineLevel="0" collapsed="false">
      <c r="A3249" s="351" t="n">
        <f aca="false">IF(O3249&lt;&gt;0,O3249,A3248)</f>
        <v>85120</v>
      </c>
      <c r="B3249" s="205" t="n">
        <v>3146</v>
      </c>
      <c r="C3249" s="206" t="s">
        <v>2676</v>
      </c>
      <c r="D3249" s="206" t="s">
        <v>3326</v>
      </c>
      <c r="E3249" s="207" t="s">
        <v>2415</v>
      </c>
      <c r="F3249" s="207" t="s">
        <v>2430</v>
      </c>
      <c r="G3249" s="352" t="n">
        <v>0.02</v>
      </c>
      <c r="H3249" s="253" t="n">
        <f aca="false">VLOOKUP(B3249,'INS-SIN-SD-10-2023'!A:D,4,0)</f>
        <v>3.96</v>
      </c>
      <c r="I3249" s="253" t="s">
        <v>2417</v>
      </c>
      <c r="J3249" s="220" t="n">
        <f aca="false">TRUNC((H3249*G3249),2)</f>
        <v>0.07</v>
      </c>
      <c r="M3249" s="220" t="n">
        <f aca="false">VLOOKUP(B3249,'INS-SIN-SD-10-2023'!A:D,4,0)</f>
        <v>3.96</v>
      </c>
      <c r="N3249" s="220" t="n">
        <f aca="false">M3249=H3249</f>
        <v>1</v>
      </c>
      <c r="P3249" s="333" t="s">
        <v>2492</v>
      </c>
    </row>
    <row r="3250" customFormat="false" ht="45" hidden="false" customHeight="false" outlineLevel="0" collapsed="false">
      <c r="A3250" s="351" t="n">
        <f aca="false">IF(O3250&lt;&gt;0,O3250,A3249)</f>
        <v>85120</v>
      </c>
      <c r="B3250" s="205" t="n">
        <v>12899</v>
      </c>
      <c r="C3250" s="206" t="s">
        <v>2676</v>
      </c>
      <c r="D3250" s="206" t="s">
        <v>4203</v>
      </c>
      <c r="E3250" s="207" t="s">
        <v>2415</v>
      </c>
      <c r="F3250" s="207" t="s">
        <v>2430</v>
      </c>
      <c r="G3250" s="352" t="n">
        <v>1</v>
      </c>
      <c r="H3250" s="253" t="n">
        <f aca="false">VLOOKUP(B3250,'INS-SIN-SD-10-2023'!A:D,4,0)</f>
        <v>114.55</v>
      </c>
      <c r="I3250" s="253" t="s">
        <v>2417</v>
      </c>
      <c r="J3250" s="220" t="n">
        <f aca="false">TRUNC((H3250*G3250),2)</f>
        <v>114.55</v>
      </c>
      <c r="M3250" s="220" t="n">
        <f aca="false">VLOOKUP(B3250,'INS-SIN-SD-10-2023'!A:D,4,0)</f>
        <v>114.55</v>
      </c>
      <c r="N3250" s="220" t="n">
        <f aca="false">M3250=H3250</f>
        <v>1</v>
      </c>
      <c r="P3250" s="333" t="s">
        <v>2492</v>
      </c>
    </row>
    <row r="3251" customFormat="false" ht="45" hidden="false" customHeight="false" outlineLevel="0" collapsed="false">
      <c r="A3251" s="353" t="s">
        <v>2110</v>
      </c>
      <c r="B3251" s="354" t="s">
        <v>2411</v>
      </c>
      <c r="C3251" s="355" t="s">
        <v>4204</v>
      </c>
      <c r="D3251" s="355" t="s">
        <v>2521</v>
      </c>
      <c r="E3251" s="356" t="s">
        <v>2430</v>
      </c>
      <c r="F3251" s="356" t="s">
        <v>2415</v>
      </c>
      <c r="G3251" s="357" t="s">
        <v>2416</v>
      </c>
      <c r="H3251" s="358" t="s">
        <v>2417</v>
      </c>
      <c r="I3251" s="350" t="n">
        <f aca="false">SUMIF(A:A,A3251,J:J)</f>
        <v>705.55</v>
      </c>
      <c r="K3251" s="220" t="e">
        <f aca="false">VLOOKUP(A3251,'CMP-SIN-SD-10-2023'!A:D,4,0)</f>
        <v>#N/A</v>
      </c>
      <c r="L3251" s="220" t="e">
        <f aca="false">K3251=I3251</f>
        <v>#N/A</v>
      </c>
      <c r="P3251" s="333" t="s">
        <v>2418</v>
      </c>
    </row>
    <row r="3252" customFormat="false" ht="15" hidden="false" customHeight="false" outlineLevel="0" collapsed="false">
      <c r="A3252" s="351" t="str">
        <f aca="false">IF(O3252&lt;&gt;0,O3252,A3251)</f>
        <v>CCU.07.0018</v>
      </c>
      <c r="B3252" s="205" t="n">
        <v>2478</v>
      </c>
      <c r="C3252" s="206" t="s">
        <v>2521</v>
      </c>
      <c r="D3252" s="206" t="s">
        <v>4205</v>
      </c>
      <c r="E3252" s="207" t="s">
        <v>2415</v>
      </c>
      <c r="F3252" s="207" t="s">
        <v>2430</v>
      </c>
      <c r="G3252" s="352" t="n">
        <v>1</v>
      </c>
      <c r="H3252" s="253" t="n">
        <v>705.55</v>
      </c>
      <c r="I3252" s="253" t="s">
        <v>2417</v>
      </c>
      <c r="J3252" s="220" t="n">
        <f aca="false">TRUNC((H3252*G3252),2)</f>
        <v>705.55</v>
      </c>
      <c r="M3252" s="220" t="e">
        <f aca="false">VLOOKUP(B3252,'INS-SIN-SD-10-2023'!A:D,4,0)</f>
        <v>#N/A</v>
      </c>
      <c r="N3252" s="220" t="e">
        <f aca="false">M3252=H3252</f>
        <v>#N/A</v>
      </c>
      <c r="P3252" s="333" t="s">
        <v>2887</v>
      </c>
    </row>
    <row r="3253" customFormat="false" ht="45" hidden="false" customHeight="false" outlineLevel="0" collapsed="false">
      <c r="A3253" s="353" t="n">
        <v>92336</v>
      </c>
      <c r="B3253" s="354" t="s">
        <v>2411</v>
      </c>
      <c r="C3253" s="355" t="s">
        <v>4206</v>
      </c>
      <c r="D3253" s="355" t="s">
        <v>2787</v>
      </c>
      <c r="E3253" s="356" t="s">
        <v>2440</v>
      </c>
      <c r="F3253" s="356" t="s">
        <v>2415</v>
      </c>
      <c r="G3253" s="357" t="s">
        <v>2416</v>
      </c>
      <c r="H3253" s="358" t="s">
        <v>2417</v>
      </c>
      <c r="I3253" s="350" t="n">
        <f aca="false">SUMIF(A:A,A3253,J:J)</f>
        <v>109.52</v>
      </c>
      <c r="K3253" s="220" t="n">
        <f aca="false">VLOOKUP(A3253,'CMP-SIN-SD-10-2023'!A:D,4,0)</f>
        <v>109.52</v>
      </c>
      <c r="L3253" s="220" t="n">
        <f aca="false">K3253=I3253</f>
        <v>1</v>
      </c>
      <c r="P3253" s="333" t="s">
        <v>2418</v>
      </c>
    </row>
    <row r="3254" customFormat="false" ht="30" hidden="false" customHeight="false" outlineLevel="0" collapsed="false">
      <c r="A3254" s="351" t="n">
        <f aca="false">IF(O3254&lt;&gt;0,O3254,A3253)</f>
        <v>92336</v>
      </c>
      <c r="B3254" s="205" t="n">
        <v>88248</v>
      </c>
      <c r="C3254" s="206" t="s">
        <v>2787</v>
      </c>
      <c r="D3254" s="206" t="s">
        <v>3412</v>
      </c>
      <c r="E3254" s="207" t="s">
        <v>2415</v>
      </c>
      <c r="F3254" s="207" t="s">
        <v>2502</v>
      </c>
      <c r="G3254" s="352" t="n">
        <v>0.306</v>
      </c>
      <c r="H3254" s="253" t="n">
        <f aca="false">VLOOKUP(B3254,'CMP-SIN-SD-10-2023'!A:D,4,0)</f>
        <v>22.17</v>
      </c>
      <c r="I3254" s="253" t="s">
        <v>2417</v>
      </c>
      <c r="J3254" s="220" t="n">
        <f aca="false">TRUNC((H3254*G3254),2)</f>
        <v>6.78</v>
      </c>
      <c r="M3254" s="220" t="n">
        <f aca="false">VLOOKUP(B3254,'CMP-SIN-SD-10-2023'!A:D,4,0)</f>
        <v>22.17</v>
      </c>
      <c r="N3254" s="220" t="n">
        <f aca="false">M3254=H3254</f>
        <v>1</v>
      </c>
      <c r="P3254" s="333" t="s">
        <v>2418</v>
      </c>
    </row>
    <row r="3255" customFormat="false" ht="30" hidden="false" customHeight="false" outlineLevel="0" collapsed="false">
      <c r="A3255" s="351" t="n">
        <f aca="false">IF(O3255&lt;&gt;0,O3255,A3254)</f>
        <v>92336</v>
      </c>
      <c r="B3255" s="205" t="n">
        <v>88267</v>
      </c>
      <c r="C3255" s="206" t="s">
        <v>2787</v>
      </c>
      <c r="D3255" s="206" t="s">
        <v>2927</v>
      </c>
      <c r="E3255" s="207" t="s">
        <v>2415</v>
      </c>
      <c r="F3255" s="207" t="s">
        <v>2502</v>
      </c>
      <c r="G3255" s="352" t="n">
        <v>0.306</v>
      </c>
      <c r="H3255" s="253" t="n">
        <f aca="false">VLOOKUP(B3255,'CMP-SIN-SD-10-2023'!A:D,4,0)</f>
        <v>28.78</v>
      </c>
      <c r="I3255" s="253" t="s">
        <v>2417</v>
      </c>
      <c r="J3255" s="220" t="n">
        <f aca="false">TRUNC((H3255*G3255),2)</f>
        <v>8.8</v>
      </c>
      <c r="M3255" s="220" t="n">
        <f aca="false">VLOOKUP(B3255,'CMP-SIN-SD-10-2023'!A:D,4,0)</f>
        <v>28.78</v>
      </c>
      <c r="N3255" s="220" t="n">
        <f aca="false">M3255=H3255</f>
        <v>1</v>
      </c>
      <c r="P3255" s="333" t="s">
        <v>2418</v>
      </c>
    </row>
    <row r="3256" customFormat="false" ht="30" hidden="false" customHeight="false" outlineLevel="0" collapsed="false">
      <c r="A3256" s="351" t="n">
        <f aca="false">IF(O3256&lt;&gt;0,O3256,A3255)</f>
        <v>92336</v>
      </c>
      <c r="B3256" s="205" t="n">
        <v>7701</v>
      </c>
      <c r="C3256" s="206" t="s">
        <v>2787</v>
      </c>
      <c r="D3256" s="206" t="s">
        <v>4207</v>
      </c>
      <c r="E3256" s="207" t="s">
        <v>2415</v>
      </c>
      <c r="F3256" s="207" t="s">
        <v>2440</v>
      </c>
      <c r="G3256" s="352" t="n">
        <v>1.039</v>
      </c>
      <c r="H3256" s="253" t="n">
        <f aca="false">VLOOKUP(B3256,'INS-SIN-SD-10-2023'!A:D,4,0)</f>
        <v>90.42</v>
      </c>
      <c r="I3256" s="253" t="s">
        <v>2417</v>
      </c>
      <c r="J3256" s="220" t="n">
        <f aca="false">TRUNC((H3256*G3256),2)</f>
        <v>93.94</v>
      </c>
      <c r="M3256" s="220" t="n">
        <f aca="false">VLOOKUP(B3256,'INS-SIN-SD-10-2023'!A:D,4,0)</f>
        <v>90.42</v>
      </c>
      <c r="N3256" s="220" t="n">
        <f aca="false">M3256=H3256</f>
        <v>1</v>
      </c>
      <c r="P3256" s="333" t="s">
        <v>2492</v>
      </c>
    </row>
    <row r="3257" customFormat="false" ht="75" hidden="false" customHeight="false" outlineLevel="0" collapsed="false">
      <c r="A3257" s="353" t="n">
        <v>94473</v>
      </c>
      <c r="B3257" s="354" t="s">
        <v>2411</v>
      </c>
      <c r="C3257" s="355" t="s">
        <v>4208</v>
      </c>
      <c r="D3257" s="355" t="s">
        <v>4209</v>
      </c>
      <c r="E3257" s="356" t="s">
        <v>2430</v>
      </c>
      <c r="F3257" s="356" t="s">
        <v>2415</v>
      </c>
      <c r="G3257" s="357" t="s">
        <v>2416</v>
      </c>
      <c r="H3257" s="358" t="s">
        <v>2417</v>
      </c>
      <c r="I3257" s="350" t="n">
        <f aca="false">SUMIF(A:A,A3257,J:J)</f>
        <v>128.47</v>
      </c>
      <c r="K3257" s="220" t="n">
        <f aca="false">VLOOKUP(A3257,'CMP-SIN-SD-10-2023'!A:D,4,0)</f>
        <v>128.47</v>
      </c>
      <c r="L3257" s="220" t="n">
        <f aca="false">K3257=I3257</f>
        <v>1</v>
      </c>
      <c r="P3257" s="333" t="s">
        <v>2418</v>
      </c>
    </row>
    <row r="3258" customFormat="false" ht="30" hidden="false" customHeight="false" outlineLevel="0" collapsed="false">
      <c r="A3258" s="351" t="n">
        <f aca="false">IF(O3258&lt;&gt;0,O3258,A3257)</f>
        <v>94473</v>
      </c>
      <c r="B3258" s="205" t="n">
        <v>88248</v>
      </c>
      <c r="C3258" s="206" t="s">
        <v>4209</v>
      </c>
      <c r="D3258" s="206" t="s">
        <v>3412</v>
      </c>
      <c r="E3258" s="207" t="s">
        <v>2415</v>
      </c>
      <c r="F3258" s="207" t="s">
        <v>2502</v>
      </c>
      <c r="G3258" s="352" t="n">
        <v>0.522</v>
      </c>
      <c r="H3258" s="253" t="n">
        <f aca="false">VLOOKUP(B3258,'CMP-SIN-SD-10-2023'!A:D,4,0)</f>
        <v>22.17</v>
      </c>
      <c r="I3258" s="253" t="s">
        <v>2417</v>
      </c>
      <c r="J3258" s="220" t="n">
        <f aca="false">TRUNC((H3258*G3258),2)</f>
        <v>11.57</v>
      </c>
      <c r="M3258" s="220" t="n">
        <f aca="false">VLOOKUP(B3258,'CMP-SIN-SD-10-2023'!A:D,4,0)</f>
        <v>22.17</v>
      </c>
      <c r="N3258" s="220" t="n">
        <f aca="false">M3258=H3258</f>
        <v>1</v>
      </c>
      <c r="P3258" s="333" t="s">
        <v>2418</v>
      </c>
    </row>
    <row r="3259" customFormat="false" ht="30" hidden="false" customHeight="false" outlineLevel="0" collapsed="false">
      <c r="A3259" s="351" t="n">
        <f aca="false">IF(O3259&lt;&gt;0,O3259,A3258)</f>
        <v>94473</v>
      </c>
      <c r="B3259" s="205" t="n">
        <v>88267</v>
      </c>
      <c r="C3259" s="206" t="s">
        <v>4209</v>
      </c>
      <c r="D3259" s="206" t="s">
        <v>2927</v>
      </c>
      <c r="E3259" s="207" t="s">
        <v>2415</v>
      </c>
      <c r="F3259" s="207" t="s">
        <v>2502</v>
      </c>
      <c r="G3259" s="352" t="n">
        <v>0.522</v>
      </c>
      <c r="H3259" s="253" t="n">
        <f aca="false">VLOOKUP(B3259,'CMP-SIN-SD-10-2023'!A:D,4,0)</f>
        <v>28.78</v>
      </c>
      <c r="I3259" s="253" t="s">
        <v>2417</v>
      </c>
      <c r="J3259" s="220" t="n">
        <f aca="false">TRUNC((H3259*G3259),2)</f>
        <v>15.02</v>
      </c>
      <c r="M3259" s="220" t="n">
        <f aca="false">VLOOKUP(B3259,'CMP-SIN-SD-10-2023'!A:D,4,0)</f>
        <v>28.78</v>
      </c>
      <c r="N3259" s="220" t="n">
        <f aca="false">M3259=H3259</f>
        <v>1</v>
      </c>
      <c r="P3259" s="333" t="s">
        <v>2418</v>
      </c>
    </row>
    <row r="3260" customFormat="false" ht="15" hidden="false" customHeight="false" outlineLevel="0" collapsed="false">
      <c r="A3260" s="351" t="n">
        <f aca="false">IF(O3260&lt;&gt;0,O3260,A3259)</f>
        <v>94473</v>
      </c>
      <c r="B3260" s="205" t="n">
        <v>3148</v>
      </c>
      <c r="C3260" s="206" t="s">
        <v>4209</v>
      </c>
      <c r="D3260" s="206" t="s">
        <v>3611</v>
      </c>
      <c r="E3260" s="207" t="s">
        <v>2415</v>
      </c>
      <c r="F3260" s="207" t="s">
        <v>2430</v>
      </c>
      <c r="G3260" s="352" t="n">
        <v>0.027</v>
      </c>
      <c r="H3260" s="253" t="n">
        <f aca="false">VLOOKUP(B3260,'INS-SIN-SD-10-2023'!A:D,4,0)</f>
        <v>14.6</v>
      </c>
      <c r="I3260" s="253" t="s">
        <v>2417</v>
      </c>
      <c r="J3260" s="220" t="n">
        <f aca="false">TRUNC((H3260*G3260),2)</f>
        <v>0.39</v>
      </c>
      <c r="M3260" s="220" t="n">
        <f aca="false">VLOOKUP(B3260,'INS-SIN-SD-10-2023'!A:D,4,0)</f>
        <v>14.6</v>
      </c>
      <c r="N3260" s="220" t="n">
        <f aca="false">M3260=H3260</f>
        <v>1</v>
      </c>
      <c r="P3260" s="333" t="s">
        <v>2492</v>
      </c>
    </row>
    <row r="3261" customFormat="false" ht="15" hidden="false" customHeight="false" outlineLevel="0" collapsed="false">
      <c r="A3261" s="351" t="n">
        <f aca="false">IF(O3261&lt;&gt;0,O3261,A3260)</f>
        <v>94473</v>
      </c>
      <c r="B3261" s="205" t="n">
        <v>7307</v>
      </c>
      <c r="C3261" s="206" t="s">
        <v>4209</v>
      </c>
      <c r="D3261" s="206" t="s">
        <v>2832</v>
      </c>
      <c r="E3261" s="207" t="s">
        <v>2415</v>
      </c>
      <c r="F3261" s="207" t="s">
        <v>2712</v>
      </c>
      <c r="G3261" s="352" t="n">
        <v>0.003</v>
      </c>
      <c r="H3261" s="253" t="n">
        <f aca="false">VLOOKUP(B3261,'INS-SIN-SD-10-2023'!A:D,4,0)</f>
        <v>41.98</v>
      </c>
      <c r="I3261" s="253" t="s">
        <v>2417</v>
      </c>
      <c r="J3261" s="220" t="n">
        <f aca="false">TRUNC((H3261*G3261),2)</f>
        <v>0.12</v>
      </c>
      <c r="M3261" s="220" t="n">
        <f aca="false">VLOOKUP(B3261,'INS-SIN-SD-10-2023'!A:D,4,0)</f>
        <v>41.98</v>
      </c>
      <c r="N3261" s="220" t="n">
        <f aca="false">M3261=H3261</f>
        <v>1</v>
      </c>
      <c r="P3261" s="333" t="s">
        <v>2492</v>
      </c>
    </row>
    <row r="3262" customFormat="false" ht="30" hidden="false" customHeight="false" outlineLevel="0" collapsed="false">
      <c r="A3262" s="351" t="n">
        <f aca="false">IF(O3262&lt;&gt;0,O3262,A3261)</f>
        <v>94473</v>
      </c>
      <c r="B3262" s="205" t="n">
        <v>3470</v>
      </c>
      <c r="C3262" s="206" t="s">
        <v>4209</v>
      </c>
      <c r="D3262" s="206" t="s">
        <v>4210</v>
      </c>
      <c r="E3262" s="207" t="s">
        <v>2415</v>
      </c>
      <c r="F3262" s="207" t="s">
        <v>2430</v>
      </c>
      <c r="G3262" s="352" t="n">
        <v>1</v>
      </c>
      <c r="H3262" s="253" t="n">
        <f aca="false">VLOOKUP(B3262,'INS-SIN-SD-10-2023'!A:D,4,0)</f>
        <v>101.37</v>
      </c>
      <c r="I3262" s="253" t="s">
        <v>2417</v>
      </c>
      <c r="J3262" s="220" t="n">
        <f aca="false">TRUNC((H3262*G3262),2)</f>
        <v>101.37</v>
      </c>
      <c r="M3262" s="220" t="n">
        <f aca="false">VLOOKUP(B3262,'INS-SIN-SD-10-2023'!A:D,4,0)</f>
        <v>101.37</v>
      </c>
      <c r="N3262" s="220" t="n">
        <f aca="false">M3262=H3262</f>
        <v>1</v>
      </c>
      <c r="P3262" s="333" t="s">
        <v>2492</v>
      </c>
    </row>
    <row r="3263" customFormat="false" ht="75" hidden="false" customHeight="false" outlineLevel="0" collapsed="false">
      <c r="A3263" s="353" t="n">
        <v>94474</v>
      </c>
      <c r="B3263" s="354" t="s">
        <v>2411</v>
      </c>
      <c r="C3263" s="355" t="s">
        <v>4211</v>
      </c>
      <c r="D3263" s="355" t="s">
        <v>4209</v>
      </c>
      <c r="E3263" s="356" t="s">
        <v>2430</v>
      </c>
      <c r="F3263" s="356" t="s">
        <v>2415</v>
      </c>
      <c r="G3263" s="357" t="s">
        <v>2416</v>
      </c>
      <c r="H3263" s="358" t="s">
        <v>2417</v>
      </c>
      <c r="I3263" s="350" t="n">
        <f aca="false">SUMIF(A:A,A3263,J:J)</f>
        <v>139.7</v>
      </c>
      <c r="K3263" s="220" t="n">
        <f aca="false">VLOOKUP(A3263,'CMP-SIN-SD-10-2023'!A:D,4,0)</f>
        <v>139.7</v>
      </c>
      <c r="L3263" s="220" t="n">
        <f aca="false">K3263=I3263</f>
        <v>1</v>
      </c>
      <c r="P3263" s="333" t="s">
        <v>2418</v>
      </c>
    </row>
    <row r="3264" customFormat="false" ht="30" hidden="false" customHeight="false" outlineLevel="0" collapsed="false">
      <c r="A3264" s="351" t="n">
        <f aca="false">IF(O3264&lt;&gt;0,O3264,A3263)</f>
        <v>94474</v>
      </c>
      <c r="B3264" s="205" t="n">
        <v>88248</v>
      </c>
      <c r="C3264" s="206" t="s">
        <v>4209</v>
      </c>
      <c r="D3264" s="206" t="s">
        <v>3412</v>
      </c>
      <c r="E3264" s="207" t="s">
        <v>2415</v>
      </c>
      <c r="F3264" s="207" t="s">
        <v>2502</v>
      </c>
      <c r="G3264" s="352" t="n">
        <v>0.522</v>
      </c>
      <c r="H3264" s="253" t="n">
        <f aca="false">VLOOKUP(B3264,'CMP-SIN-SD-10-2023'!A:D,4,0)</f>
        <v>22.17</v>
      </c>
      <c r="I3264" s="253" t="s">
        <v>2417</v>
      </c>
      <c r="J3264" s="220" t="n">
        <f aca="false">TRUNC((H3264*G3264),2)</f>
        <v>11.57</v>
      </c>
      <c r="M3264" s="220" t="n">
        <f aca="false">VLOOKUP(B3264,'CMP-SIN-SD-10-2023'!A:D,4,0)</f>
        <v>22.17</v>
      </c>
      <c r="N3264" s="220" t="n">
        <f aca="false">M3264=H3264</f>
        <v>1</v>
      </c>
      <c r="P3264" s="333" t="s">
        <v>2418</v>
      </c>
    </row>
    <row r="3265" customFormat="false" ht="30" hidden="false" customHeight="false" outlineLevel="0" collapsed="false">
      <c r="A3265" s="351" t="n">
        <f aca="false">IF(O3265&lt;&gt;0,O3265,A3264)</f>
        <v>94474</v>
      </c>
      <c r="B3265" s="205" t="n">
        <v>88267</v>
      </c>
      <c r="C3265" s="206" t="s">
        <v>4209</v>
      </c>
      <c r="D3265" s="206" t="s">
        <v>2927</v>
      </c>
      <c r="E3265" s="207" t="s">
        <v>2415</v>
      </c>
      <c r="F3265" s="207" t="s">
        <v>2502</v>
      </c>
      <c r="G3265" s="352" t="n">
        <v>0.522</v>
      </c>
      <c r="H3265" s="253" t="n">
        <f aca="false">VLOOKUP(B3265,'CMP-SIN-SD-10-2023'!A:D,4,0)</f>
        <v>28.78</v>
      </c>
      <c r="I3265" s="253" t="s">
        <v>2417</v>
      </c>
      <c r="J3265" s="220" t="n">
        <f aca="false">TRUNC((H3265*G3265),2)</f>
        <v>15.02</v>
      </c>
      <c r="M3265" s="220" t="n">
        <f aca="false">VLOOKUP(B3265,'CMP-SIN-SD-10-2023'!A:D,4,0)</f>
        <v>28.78</v>
      </c>
      <c r="N3265" s="220" t="n">
        <f aca="false">M3265=H3265</f>
        <v>1</v>
      </c>
      <c r="P3265" s="333" t="s">
        <v>2418</v>
      </c>
    </row>
    <row r="3266" customFormat="false" ht="15" hidden="false" customHeight="false" outlineLevel="0" collapsed="false">
      <c r="A3266" s="351" t="n">
        <f aca="false">IF(O3266&lt;&gt;0,O3266,A3265)</f>
        <v>94474</v>
      </c>
      <c r="B3266" s="205" t="n">
        <v>3148</v>
      </c>
      <c r="C3266" s="206" t="s">
        <v>4209</v>
      </c>
      <c r="D3266" s="206" t="s">
        <v>3611</v>
      </c>
      <c r="E3266" s="207" t="s">
        <v>2415</v>
      </c>
      <c r="F3266" s="207" t="s">
        <v>2430</v>
      </c>
      <c r="G3266" s="352" t="n">
        <v>0.027</v>
      </c>
      <c r="H3266" s="253" t="n">
        <f aca="false">VLOOKUP(B3266,'INS-SIN-SD-10-2023'!A:D,4,0)</f>
        <v>14.6</v>
      </c>
      <c r="I3266" s="253" t="s">
        <v>2417</v>
      </c>
      <c r="J3266" s="220" t="n">
        <f aca="false">TRUNC((H3266*G3266),2)</f>
        <v>0.39</v>
      </c>
      <c r="M3266" s="220" t="n">
        <f aca="false">VLOOKUP(B3266,'INS-SIN-SD-10-2023'!A:D,4,0)</f>
        <v>14.6</v>
      </c>
      <c r="N3266" s="220" t="n">
        <f aca="false">M3266=H3266</f>
        <v>1</v>
      </c>
      <c r="P3266" s="333" t="s">
        <v>2492</v>
      </c>
    </row>
    <row r="3267" customFormat="false" ht="15" hidden="false" customHeight="false" outlineLevel="0" collapsed="false">
      <c r="A3267" s="351" t="n">
        <f aca="false">IF(O3267&lt;&gt;0,O3267,A3266)</f>
        <v>94474</v>
      </c>
      <c r="B3267" s="205" t="n">
        <v>7307</v>
      </c>
      <c r="C3267" s="206" t="s">
        <v>4209</v>
      </c>
      <c r="D3267" s="206" t="s">
        <v>2832</v>
      </c>
      <c r="E3267" s="207" t="s">
        <v>2415</v>
      </c>
      <c r="F3267" s="207" t="s">
        <v>2712</v>
      </c>
      <c r="G3267" s="352" t="n">
        <v>0.003</v>
      </c>
      <c r="H3267" s="253" t="n">
        <f aca="false">VLOOKUP(B3267,'INS-SIN-SD-10-2023'!A:D,4,0)</f>
        <v>41.98</v>
      </c>
      <c r="I3267" s="253" t="s">
        <v>2417</v>
      </c>
      <c r="J3267" s="220" t="n">
        <f aca="false">TRUNC((H3267*G3267),2)</f>
        <v>0.12</v>
      </c>
      <c r="M3267" s="220" t="n">
        <f aca="false">VLOOKUP(B3267,'INS-SIN-SD-10-2023'!A:D,4,0)</f>
        <v>41.98</v>
      </c>
      <c r="N3267" s="220" t="n">
        <f aca="false">M3267=H3267</f>
        <v>1</v>
      </c>
      <c r="P3267" s="333" t="s">
        <v>2492</v>
      </c>
    </row>
    <row r="3268" customFormat="false" ht="30" hidden="false" customHeight="false" outlineLevel="0" collapsed="false">
      <c r="A3268" s="351" t="n">
        <f aca="false">IF(O3268&lt;&gt;0,O3268,A3267)</f>
        <v>94474</v>
      </c>
      <c r="B3268" s="205" t="n">
        <v>12402</v>
      </c>
      <c r="C3268" s="206" t="s">
        <v>4209</v>
      </c>
      <c r="D3268" s="206" t="s">
        <v>4212</v>
      </c>
      <c r="E3268" s="207" t="s">
        <v>2415</v>
      </c>
      <c r="F3268" s="207" t="s">
        <v>2430</v>
      </c>
      <c r="G3268" s="352" t="n">
        <v>1</v>
      </c>
      <c r="H3268" s="253" t="n">
        <f aca="false">VLOOKUP(B3268,'INS-SIN-SD-10-2023'!A:D,4,0)</f>
        <v>112.6</v>
      </c>
      <c r="I3268" s="253" t="s">
        <v>2417</v>
      </c>
      <c r="J3268" s="220" t="n">
        <f aca="false">TRUNC((H3268*G3268),2)</f>
        <v>112.6</v>
      </c>
      <c r="M3268" s="220" t="n">
        <f aca="false">VLOOKUP(B3268,'INS-SIN-SD-10-2023'!A:D,4,0)</f>
        <v>112.6</v>
      </c>
      <c r="N3268" s="220" t="n">
        <f aca="false">M3268=H3268</f>
        <v>1</v>
      </c>
      <c r="P3268" s="333" t="s">
        <v>2492</v>
      </c>
    </row>
    <row r="3269" customFormat="false" ht="45" hidden="false" customHeight="false" outlineLevel="0" collapsed="false">
      <c r="A3269" s="353" t="n">
        <v>97488</v>
      </c>
      <c r="B3269" s="354" t="s">
        <v>2411</v>
      </c>
      <c r="C3269" s="355" t="s">
        <v>4213</v>
      </c>
      <c r="D3269" s="355" t="s">
        <v>2834</v>
      </c>
      <c r="E3269" s="356" t="s">
        <v>2430</v>
      </c>
      <c r="F3269" s="356" t="s">
        <v>2415</v>
      </c>
      <c r="G3269" s="357" t="s">
        <v>2416</v>
      </c>
      <c r="H3269" s="358" t="s">
        <v>2417</v>
      </c>
      <c r="I3269" s="350" t="n">
        <f aca="false">SUMIF(A:A,A3269,J:J)</f>
        <v>356.23</v>
      </c>
      <c r="K3269" s="220" t="n">
        <f aca="false">VLOOKUP(A3269,'CMP-SIN-SD-10-2023'!A:D,4,0)</f>
        <v>356.23</v>
      </c>
      <c r="L3269" s="220" t="n">
        <f aca="false">K3269=I3269</f>
        <v>1</v>
      </c>
      <c r="P3269" s="333" t="s">
        <v>2418</v>
      </c>
    </row>
    <row r="3270" customFormat="false" ht="30" hidden="false" customHeight="false" outlineLevel="0" collapsed="false">
      <c r="A3270" s="351" t="n">
        <f aca="false">IF(O3270&lt;&gt;0,O3270,A3269)</f>
        <v>97488</v>
      </c>
      <c r="B3270" s="205" t="n">
        <v>88248</v>
      </c>
      <c r="C3270" s="206" t="s">
        <v>2834</v>
      </c>
      <c r="D3270" s="206" t="s">
        <v>3412</v>
      </c>
      <c r="E3270" s="207" t="s">
        <v>2415</v>
      </c>
      <c r="F3270" s="207" t="s">
        <v>2502</v>
      </c>
      <c r="G3270" s="352" t="n">
        <v>0.586</v>
      </c>
      <c r="H3270" s="253" t="n">
        <f aca="false">VLOOKUP(B3270,'CMP-SIN-SD-10-2023'!A:D,4,0)</f>
        <v>22.17</v>
      </c>
      <c r="I3270" s="253" t="s">
        <v>2417</v>
      </c>
      <c r="J3270" s="220" t="n">
        <f aca="false">TRUNC((H3270*G3270),2)</f>
        <v>12.99</v>
      </c>
      <c r="M3270" s="220" t="n">
        <f aca="false">VLOOKUP(B3270,'CMP-SIN-SD-10-2023'!A:D,4,0)</f>
        <v>22.17</v>
      </c>
      <c r="N3270" s="220" t="n">
        <f aca="false">M3270=H3270</f>
        <v>1</v>
      </c>
      <c r="P3270" s="333" t="s">
        <v>2418</v>
      </c>
    </row>
    <row r="3271" customFormat="false" ht="30" hidden="false" customHeight="false" outlineLevel="0" collapsed="false">
      <c r="A3271" s="351" t="n">
        <f aca="false">IF(O3271&lt;&gt;0,O3271,A3270)</f>
        <v>97488</v>
      </c>
      <c r="B3271" s="205" t="n">
        <v>88267</v>
      </c>
      <c r="C3271" s="206" t="s">
        <v>2834</v>
      </c>
      <c r="D3271" s="206" t="s">
        <v>2927</v>
      </c>
      <c r="E3271" s="207" t="s">
        <v>2415</v>
      </c>
      <c r="F3271" s="207" t="s">
        <v>2502</v>
      </c>
      <c r="G3271" s="352" t="n">
        <v>0.586</v>
      </c>
      <c r="H3271" s="253" t="n">
        <f aca="false">VLOOKUP(B3271,'CMP-SIN-SD-10-2023'!A:D,4,0)</f>
        <v>28.78</v>
      </c>
      <c r="I3271" s="253" t="s">
        <v>2417</v>
      </c>
      <c r="J3271" s="220" t="n">
        <f aca="false">TRUNC((H3271*G3271),2)</f>
        <v>16.86</v>
      </c>
      <c r="M3271" s="220" t="n">
        <f aca="false">VLOOKUP(B3271,'CMP-SIN-SD-10-2023'!A:D,4,0)</f>
        <v>28.78</v>
      </c>
      <c r="N3271" s="220" t="n">
        <f aca="false">M3271=H3271</f>
        <v>1</v>
      </c>
      <c r="P3271" s="333" t="s">
        <v>2418</v>
      </c>
    </row>
    <row r="3272" customFormat="false" ht="15" hidden="false" customHeight="false" outlineLevel="0" collapsed="false">
      <c r="A3272" s="351" t="n">
        <f aca="false">IF(O3272&lt;&gt;0,O3272,A3271)</f>
        <v>97488</v>
      </c>
      <c r="B3272" s="205" t="n">
        <v>88317</v>
      </c>
      <c r="C3272" s="206" t="s">
        <v>2834</v>
      </c>
      <c r="D3272" s="206" t="s">
        <v>2813</v>
      </c>
      <c r="E3272" s="207" t="s">
        <v>2415</v>
      </c>
      <c r="F3272" s="207" t="s">
        <v>2502</v>
      </c>
      <c r="G3272" s="352" t="n">
        <v>0.586</v>
      </c>
      <c r="H3272" s="253" t="n">
        <f aca="false">VLOOKUP(B3272,'CMP-SIN-SD-10-2023'!A:D,4,0)</f>
        <v>30.16</v>
      </c>
      <c r="I3272" s="253" t="s">
        <v>2417</v>
      </c>
      <c r="J3272" s="220" t="n">
        <f aca="false">TRUNC((H3272*G3272),2)</f>
        <v>17.67</v>
      </c>
      <c r="M3272" s="220" t="n">
        <f aca="false">VLOOKUP(B3272,'CMP-SIN-SD-10-2023'!A:D,4,0)</f>
        <v>30.16</v>
      </c>
      <c r="N3272" s="220" t="n">
        <f aca="false">M3272=H3272</f>
        <v>1</v>
      </c>
      <c r="P3272" s="333" t="s">
        <v>2418</v>
      </c>
    </row>
    <row r="3273" customFormat="false" ht="15" hidden="false" customHeight="false" outlineLevel="0" collapsed="false">
      <c r="A3273" s="351" t="n">
        <f aca="false">IF(O3273&lt;&gt;0,O3273,A3272)</f>
        <v>97488</v>
      </c>
      <c r="B3273" s="205" t="n">
        <v>11002</v>
      </c>
      <c r="C3273" s="206" t="s">
        <v>2834</v>
      </c>
      <c r="D3273" s="206" t="s">
        <v>3124</v>
      </c>
      <c r="E3273" s="207" t="s">
        <v>2415</v>
      </c>
      <c r="F3273" s="207" t="s">
        <v>2515</v>
      </c>
      <c r="G3273" s="352" t="n">
        <v>0.067</v>
      </c>
      <c r="H3273" s="253" t="n">
        <f aca="false">VLOOKUP(B3273,'INS-SIN-SD-10-2023'!A:D,4,0)</f>
        <v>38.41</v>
      </c>
      <c r="I3273" s="253" t="s">
        <v>2417</v>
      </c>
      <c r="J3273" s="220" t="n">
        <f aca="false">TRUNC((H3273*G3273),2)</f>
        <v>2.57</v>
      </c>
      <c r="M3273" s="220" t="n">
        <f aca="false">VLOOKUP(B3273,'INS-SIN-SD-10-2023'!A:D,4,0)</f>
        <v>38.41</v>
      </c>
      <c r="N3273" s="220" t="n">
        <f aca="false">M3273=H3273</f>
        <v>1</v>
      </c>
      <c r="P3273" s="333" t="s">
        <v>2492</v>
      </c>
    </row>
    <row r="3274" customFormat="false" ht="30" hidden="false" customHeight="false" outlineLevel="0" collapsed="false">
      <c r="A3274" s="351" t="n">
        <f aca="false">IF(O3274&lt;&gt;0,O3274,A3273)</f>
        <v>97488</v>
      </c>
      <c r="B3274" s="205" t="n">
        <v>40422</v>
      </c>
      <c r="C3274" s="206" t="s">
        <v>2834</v>
      </c>
      <c r="D3274" s="206" t="s">
        <v>4214</v>
      </c>
      <c r="E3274" s="207" t="s">
        <v>2415</v>
      </c>
      <c r="F3274" s="207" t="s">
        <v>2430</v>
      </c>
      <c r="G3274" s="352" t="n">
        <v>1</v>
      </c>
      <c r="H3274" s="253" t="n">
        <f aca="false">VLOOKUP(B3274,'INS-SIN-SD-10-2023'!A:D,4,0)</f>
        <v>306.14</v>
      </c>
      <c r="I3274" s="253" t="s">
        <v>2417</v>
      </c>
      <c r="J3274" s="220" t="n">
        <f aca="false">TRUNC((H3274*G3274),2)</f>
        <v>306.14</v>
      </c>
      <c r="M3274" s="220" t="n">
        <f aca="false">VLOOKUP(B3274,'INS-SIN-SD-10-2023'!A:D,4,0)</f>
        <v>306.14</v>
      </c>
      <c r="N3274" s="220" t="n">
        <f aca="false">M3274=H3274</f>
        <v>1</v>
      </c>
      <c r="P3274" s="333" t="s">
        <v>2492</v>
      </c>
    </row>
    <row r="3275" customFormat="false" ht="45" hidden="false" customHeight="false" outlineLevel="0" collapsed="false">
      <c r="A3275" s="353" t="n">
        <v>92642</v>
      </c>
      <c r="B3275" s="354" t="s">
        <v>2411</v>
      </c>
      <c r="C3275" s="355" t="s">
        <v>4215</v>
      </c>
      <c r="D3275" s="355" t="s">
        <v>2787</v>
      </c>
      <c r="E3275" s="356" t="s">
        <v>2430</v>
      </c>
      <c r="F3275" s="356" t="s">
        <v>2415</v>
      </c>
      <c r="G3275" s="357" t="s">
        <v>2416</v>
      </c>
      <c r="H3275" s="358" t="s">
        <v>2417</v>
      </c>
      <c r="I3275" s="350" t="n">
        <f aca="false">SUMIF(A:A,A3275,J:J)</f>
        <v>216.67</v>
      </c>
      <c r="K3275" s="220" t="n">
        <f aca="false">VLOOKUP(A3275,'CMP-SIN-SD-10-2023'!A:D,4,0)</f>
        <v>216.67</v>
      </c>
      <c r="L3275" s="220" t="n">
        <f aca="false">K3275=I3275</f>
        <v>1</v>
      </c>
      <c r="P3275" s="333" t="s">
        <v>2418</v>
      </c>
    </row>
    <row r="3276" customFormat="false" ht="30" hidden="false" customHeight="false" outlineLevel="0" collapsed="false">
      <c r="A3276" s="351" t="n">
        <f aca="false">IF(O3276&lt;&gt;0,O3276,A3275)</f>
        <v>92642</v>
      </c>
      <c r="B3276" s="205" t="n">
        <v>88248</v>
      </c>
      <c r="C3276" s="206" t="s">
        <v>2787</v>
      </c>
      <c r="D3276" s="206" t="s">
        <v>3412</v>
      </c>
      <c r="E3276" s="207" t="s">
        <v>2415</v>
      </c>
      <c r="F3276" s="207" t="s">
        <v>2502</v>
      </c>
      <c r="G3276" s="352" t="n">
        <v>1.471</v>
      </c>
      <c r="H3276" s="253" t="n">
        <f aca="false">VLOOKUP(B3276,'CMP-SIN-SD-10-2023'!A:D,4,0)</f>
        <v>22.17</v>
      </c>
      <c r="I3276" s="253" t="s">
        <v>2417</v>
      </c>
      <c r="J3276" s="220" t="n">
        <f aca="false">TRUNC((H3276*G3276),2)</f>
        <v>32.61</v>
      </c>
      <c r="M3276" s="220" t="n">
        <f aca="false">VLOOKUP(B3276,'CMP-SIN-SD-10-2023'!A:D,4,0)</f>
        <v>22.17</v>
      </c>
      <c r="N3276" s="220" t="n">
        <f aca="false">M3276=H3276</f>
        <v>1</v>
      </c>
      <c r="P3276" s="333" t="s">
        <v>2418</v>
      </c>
    </row>
    <row r="3277" customFormat="false" ht="30" hidden="false" customHeight="false" outlineLevel="0" collapsed="false">
      <c r="A3277" s="351" t="n">
        <f aca="false">IF(O3277&lt;&gt;0,O3277,A3276)</f>
        <v>92642</v>
      </c>
      <c r="B3277" s="205" t="n">
        <v>88267</v>
      </c>
      <c r="C3277" s="206" t="s">
        <v>2787</v>
      </c>
      <c r="D3277" s="206" t="s">
        <v>2927</v>
      </c>
      <c r="E3277" s="207" t="s">
        <v>2415</v>
      </c>
      <c r="F3277" s="207" t="s">
        <v>2502</v>
      </c>
      <c r="G3277" s="352" t="n">
        <v>1.471</v>
      </c>
      <c r="H3277" s="253" t="n">
        <f aca="false">VLOOKUP(B3277,'CMP-SIN-SD-10-2023'!A:D,4,0)</f>
        <v>28.78</v>
      </c>
      <c r="I3277" s="253" t="s">
        <v>2417</v>
      </c>
      <c r="J3277" s="220" t="n">
        <f aca="false">TRUNC((H3277*G3277),2)</f>
        <v>42.33</v>
      </c>
      <c r="M3277" s="220" t="n">
        <f aca="false">VLOOKUP(B3277,'CMP-SIN-SD-10-2023'!A:D,4,0)</f>
        <v>28.78</v>
      </c>
      <c r="N3277" s="220" t="n">
        <f aca="false">M3277=H3277</f>
        <v>1</v>
      </c>
      <c r="P3277" s="333" t="s">
        <v>2418</v>
      </c>
    </row>
    <row r="3278" customFormat="false" ht="15" hidden="false" customHeight="false" outlineLevel="0" collapsed="false">
      <c r="A3278" s="351" t="n">
        <f aca="false">IF(O3278&lt;&gt;0,O3278,A3277)</f>
        <v>92642</v>
      </c>
      <c r="B3278" s="205" t="n">
        <v>3148</v>
      </c>
      <c r="C3278" s="206" t="s">
        <v>2787</v>
      </c>
      <c r="D3278" s="206" t="s">
        <v>3611</v>
      </c>
      <c r="E3278" s="207" t="s">
        <v>2415</v>
      </c>
      <c r="F3278" s="207" t="s">
        <v>2430</v>
      </c>
      <c r="G3278" s="352" t="n">
        <v>0.045</v>
      </c>
      <c r="H3278" s="253" t="n">
        <f aca="false">VLOOKUP(B3278,'INS-SIN-SD-10-2023'!A:D,4,0)</f>
        <v>14.6</v>
      </c>
      <c r="I3278" s="253" t="s">
        <v>2417</v>
      </c>
      <c r="J3278" s="220" t="n">
        <f aca="false">TRUNC((H3278*G3278),2)</f>
        <v>0.65</v>
      </c>
      <c r="M3278" s="220" t="n">
        <f aca="false">VLOOKUP(B3278,'INS-SIN-SD-10-2023'!A:D,4,0)</f>
        <v>14.6</v>
      </c>
      <c r="N3278" s="220" t="n">
        <f aca="false">M3278=H3278</f>
        <v>1</v>
      </c>
      <c r="P3278" s="333" t="s">
        <v>2492</v>
      </c>
    </row>
    <row r="3279" customFormat="false" ht="15" hidden="false" customHeight="false" outlineLevel="0" collapsed="false">
      <c r="A3279" s="351" t="n">
        <f aca="false">IF(O3279&lt;&gt;0,O3279,A3278)</f>
        <v>92642</v>
      </c>
      <c r="B3279" s="205" t="n">
        <v>7307</v>
      </c>
      <c r="C3279" s="206" t="s">
        <v>2787</v>
      </c>
      <c r="D3279" s="206" t="s">
        <v>2832</v>
      </c>
      <c r="E3279" s="207" t="s">
        <v>2415</v>
      </c>
      <c r="F3279" s="207" t="s">
        <v>2712</v>
      </c>
      <c r="G3279" s="352" t="n">
        <v>0.011</v>
      </c>
      <c r="H3279" s="253" t="n">
        <f aca="false">VLOOKUP(B3279,'INS-SIN-SD-10-2023'!A:D,4,0)</f>
        <v>41.98</v>
      </c>
      <c r="I3279" s="253" t="s">
        <v>2417</v>
      </c>
      <c r="J3279" s="220" t="n">
        <f aca="false">TRUNC((H3279*G3279),2)</f>
        <v>0.46</v>
      </c>
      <c r="M3279" s="220" t="n">
        <f aca="false">VLOOKUP(B3279,'INS-SIN-SD-10-2023'!A:D,4,0)</f>
        <v>41.98</v>
      </c>
      <c r="N3279" s="220" t="n">
        <f aca="false">M3279=H3279</f>
        <v>1</v>
      </c>
      <c r="P3279" s="333" t="s">
        <v>2492</v>
      </c>
    </row>
    <row r="3280" customFormat="false" ht="15" hidden="false" customHeight="false" outlineLevel="0" collapsed="false">
      <c r="A3280" s="351" t="n">
        <f aca="false">IF(O3280&lt;&gt;0,O3280,A3279)</f>
        <v>92642</v>
      </c>
      <c r="B3280" s="205" t="n">
        <v>6299</v>
      </c>
      <c r="C3280" s="206" t="s">
        <v>2787</v>
      </c>
      <c r="D3280" s="206" t="s">
        <v>4216</v>
      </c>
      <c r="E3280" s="207" t="s">
        <v>2415</v>
      </c>
      <c r="F3280" s="207" t="s">
        <v>2430</v>
      </c>
      <c r="G3280" s="352" t="n">
        <v>1</v>
      </c>
      <c r="H3280" s="253" t="n">
        <f aca="false">VLOOKUP(B3280,'INS-SIN-SD-10-2023'!A:D,4,0)</f>
        <v>140.62</v>
      </c>
      <c r="I3280" s="253" t="s">
        <v>2417</v>
      </c>
      <c r="J3280" s="220" t="n">
        <f aca="false">TRUNC((H3280*G3280),2)</f>
        <v>140.62</v>
      </c>
      <c r="M3280" s="220" t="n">
        <f aca="false">VLOOKUP(B3280,'INS-SIN-SD-10-2023'!A:D,4,0)</f>
        <v>140.62</v>
      </c>
      <c r="N3280" s="220" t="n">
        <f aca="false">M3280=H3280</f>
        <v>1</v>
      </c>
      <c r="P3280" s="333" t="s">
        <v>2492</v>
      </c>
    </row>
    <row r="3281" customFormat="false" ht="45" hidden="false" customHeight="false" outlineLevel="0" collapsed="false">
      <c r="A3281" s="353" t="n">
        <v>92377</v>
      </c>
      <c r="B3281" s="354" t="s">
        <v>2411</v>
      </c>
      <c r="C3281" s="355" t="s">
        <v>4217</v>
      </c>
      <c r="D3281" s="355" t="s">
        <v>2645</v>
      </c>
      <c r="E3281" s="356" t="s">
        <v>2430</v>
      </c>
      <c r="F3281" s="356" t="s">
        <v>2415</v>
      </c>
      <c r="G3281" s="357" t="s">
        <v>2416</v>
      </c>
      <c r="H3281" s="358" t="s">
        <v>2417</v>
      </c>
      <c r="I3281" s="350" t="n">
        <f aca="false">SUMIF(A:A,A3281,J:J)</f>
        <v>98.27</v>
      </c>
      <c r="K3281" s="220" t="n">
        <f aca="false">VLOOKUP(A3281,'CMP-SIN-SD-10-2023'!A:D,4,0)</f>
        <v>98.27</v>
      </c>
      <c r="L3281" s="220" t="n">
        <f aca="false">K3281=I3281</f>
        <v>1</v>
      </c>
      <c r="P3281" s="333" t="s">
        <v>2418</v>
      </c>
    </row>
    <row r="3282" customFormat="false" ht="30" hidden="false" customHeight="false" outlineLevel="0" collapsed="false">
      <c r="A3282" s="351" t="n">
        <f aca="false">IF(O3282&lt;&gt;0,O3282,A3281)</f>
        <v>92377</v>
      </c>
      <c r="B3282" s="205" t="n">
        <v>88248</v>
      </c>
      <c r="C3282" s="206" t="s">
        <v>2645</v>
      </c>
      <c r="D3282" s="206" t="s">
        <v>3412</v>
      </c>
      <c r="E3282" s="207" t="s">
        <v>2415</v>
      </c>
      <c r="F3282" s="207" t="s">
        <v>2502</v>
      </c>
      <c r="G3282" s="352" t="n">
        <v>0.736</v>
      </c>
      <c r="H3282" s="253" t="n">
        <f aca="false">VLOOKUP(B3282,'CMP-SIN-SD-10-2023'!A:D,4,0)</f>
        <v>22.17</v>
      </c>
      <c r="I3282" s="253" t="s">
        <v>2417</v>
      </c>
      <c r="J3282" s="220" t="n">
        <f aca="false">TRUNC((H3282*G3282),2)</f>
        <v>16.31</v>
      </c>
      <c r="M3282" s="220" t="n">
        <f aca="false">VLOOKUP(B3282,'CMP-SIN-SD-10-2023'!A:D,4,0)</f>
        <v>22.17</v>
      </c>
      <c r="N3282" s="220" t="n">
        <f aca="false">M3282=H3282</f>
        <v>1</v>
      </c>
      <c r="P3282" s="333" t="s">
        <v>2418</v>
      </c>
    </row>
    <row r="3283" customFormat="false" ht="30" hidden="false" customHeight="false" outlineLevel="0" collapsed="false">
      <c r="A3283" s="351" t="n">
        <f aca="false">IF(O3283&lt;&gt;0,O3283,A3282)</f>
        <v>92377</v>
      </c>
      <c r="B3283" s="205" t="n">
        <v>88267</v>
      </c>
      <c r="C3283" s="206" t="s">
        <v>2645</v>
      </c>
      <c r="D3283" s="206" t="s">
        <v>2927</v>
      </c>
      <c r="E3283" s="207" t="s">
        <v>2415</v>
      </c>
      <c r="F3283" s="207" t="s">
        <v>2502</v>
      </c>
      <c r="G3283" s="352" t="n">
        <v>0.736</v>
      </c>
      <c r="H3283" s="253" t="n">
        <f aca="false">VLOOKUP(B3283,'CMP-SIN-SD-10-2023'!A:D,4,0)</f>
        <v>28.78</v>
      </c>
      <c r="I3283" s="253" t="s">
        <v>2417</v>
      </c>
      <c r="J3283" s="220" t="n">
        <f aca="false">TRUNC((H3283*G3283),2)</f>
        <v>21.18</v>
      </c>
      <c r="M3283" s="220" t="n">
        <f aca="false">VLOOKUP(B3283,'CMP-SIN-SD-10-2023'!A:D,4,0)</f>
        <v>28.78</v>
      </c>
      <c r="N3283" s="220" t="n">
        <f aca="false">M3283=H3283</f>
        <v>1</v>
      </c>
      <c r="P3283" s="333" t="s">
        <v>2418</v>
      </c>
    </row>
    <row r="3284" customFormat="false" ht="15" hidden="false" customHeight="false" outlineLevel="0" collapsed="false">
      <c r="A3284" s="351" t="n">
        <f aca="false">IF(O3284&lt;&gt;0,O3284,A3283)</f>
        <v>92377</v>
      </c>
      <c r="B3284" s="205" t="n">
        <v>3148</v>
      </c>
      <c r="C3284" s="206" t="s">
        <v>2645</v>
      </c>
      <c r="D3284" s="206" t="s">
        <v>3611</v>
      </c>
      <c r="E3284" s="207" t="s">
        <v>2415</v>
      </c>
      <c r="F3284" s="207" t="s">
        <v>2430</v>
      </c>
      <c r="G3284" s="352" t="n">
        <v>0.03</v>
      </c>
      <c r="H3284" s="253" t="n">
        <f aca="false">VLOOKUP(B3284,'INS-SIN-SD-10-2023'!A:D,4,0)</f>
        <v>14.6</v>
      </c>
      <c r="I3284" s="253" t="s">
        <v>2417</v>
      </c>
      <c r="J3284" s="220" t="n">
        <f aca="false">TRUNC((H3284*G3284),2)</f>
        <v>0.43</v>
      </c>
      <c r="M3284" s="220" t="n">
        <f aca="false">VLOOKUP(B3284,'INS-SIN-SD-10-2023'!A:D,4,0)</f>
        <v>14.6</v>
      </c>
      <c r="N3284" s="220" t="n">
        <f aca="false">M3284=H3284</f>
        <v>1</v>
      </c>
      <c r="P3284" s="333" t="s">
        <v>2492</v>
      </c>
    </row>
    <row r="3285" customFormat="false" ht="15" hidden="false" customHeight="false" outlineLevel="0" collapsed="false">
      <c r="A3285" s="351" t="n">
        <f aca="false">IF(O3285&lt;&gt;0,O3285,A3284)</f>
        <v>92377</v>
      </c>
      <c r="B3285" s="205" t="n">
        <v>7307</v>
      </c>
      <c r="C3285" s="206" t="s">
        <v>2645</v>
      </c>
      <c r="D3285" s="206" t="s">
        <v>2832</v>
      </c>
      <c r="E3285" s="207" t="s">
        <v>2415</v>
      </c>
      <c r="F3285" s="207" t="s">
        <v>2712</v>
      </c>
      <c r="G3285" s="352" t="n">
        <v>0.007</v>
      </c>
      <c r="H3285" s="253" t="n">
        <f aca="false">VLOOKUP(B3285,'INS-SIN-SD-10-2023'!A:D,4,0)</f>
        <v>41.98</v>
      </c>
      <c r="I3285" s="253" t="s">
        <v>2417</v>
      </c>
      <c r="J3285" s="220" t="n">
        <f aca="false">TRUNC((H3285*G3285),2)</f>
        <v>0.29</v>
      </c>
      <c r="M3285" s="220" t="n">
        <f aca="false">VLOOKUP(B3285,'INS-SIN-SD-10-2023'!A:D,4,0)</f>
        <v>41.98</v>
      </c>
      <c r="N3285" s="220" t="n">
        <f aca="false">M3285=H3285</f>
        <v>1</v>
      </c>
      <c r="P3285" s="333" t="s">
        <v>2492</v>
      </c>
    </row>
    <row r="3286" customFormat="false" ht="15" hidden="false" customHeight="false" outlineLevel="0" collapsed="false">
      <c r="A3286" s="351" t="n">
        <f aca="false">IF(O3286&lt;&gt;0,O3286,A3285)</f>
        <v>92377</v>
      </c>
      <c r="B3286" s="205" t="n">
        <v>4208</v>
      </c>
      <c r="C3286" s="206" t="s">
        <v>2645</v>
      </c>
      <c r="D3286" s="206" t="s">
        <v>4218</v>
      </c>
      <c r="E3286" s="207" t="s">
        <v>2415</v>
      </c>
      <c r="F3286" s="207" t="s">
        <v>2430</v>
      </c>
      <c r="G3286" s="352" t="n">
        <v>1</v>
      </c>
      <c r="H3286" s="253" t="n">
        <f aca="false">VLOOKUP(B3286,'INS-SIN-SD-10-2023'!A:D,4,0)</f>
        <v>60.06</v>
      </c>
      <c r="I3286" s="253" t="s">
        <v>2417</v>
      </c>
      <c r="J3286" s="220" t="n">
        <f aca="false">TRUNC((H3286*G3286),2)</f>
        <v>60.06</v>
      </c>
      <c r="M3286" s="220" t="n">
        <f aca="false">VLOOKUP(B3286,'INS-SIN-SD-10-2023'!A:D,4,0)</f>
        <v>60.06</v>
      </c>
      <c r="N3286" s="220" t="n">
        <f aca="false">M3286=H3286</f>
        <v>1</v>
      </c>
      <c r="P3286" s="333" t="s">
        <v>2492</v>
      </c>
    </row>
    <row r="3287" customFormat="false" ht="60" hidden="false" customHeight="false" outlineLevel="0" collapsed="false">
      <c r="A3287" s="353" t="n">
        <v>72283</v>
      </c>
      <c r="B3287" s="354" t="s">
        <v>2411</v>
      </c>
      <c r="C3287" s="355" t="s">
        <v>4219</v>
      </c>
      <c r="D3287" s="355" t="s">
        <v>3310</v>
      </c>
      <c r="E3287" s="356" t="s">
        <v>2430</v>
      </c>
      <c r="F3287" s="356" t="s">
        <v>2415</v>
      </c>
      <c r="G3287" s="357" t="s">
        <v>2416</v>
      </c>
      <c r="H3287" s="358" t="s">
        <v>2417</v>
      </c>
      <c r="I3287" s="350" t="n">
        <f aca="false">SUMIF(A:A,A3287,J:J)</f>
        <v>1263.87</v>
      </c>
      <c r="K3287" s="220" t="e">
        <f aca="false">VLOOKUP(A3287,'CMP-SIN-SD-10-2023'!A:D,4,0)</f>
        <v>#N/A</v>
      </c>
      <c r="L3287" s="220" t="e">
        <f aca="false">K3287=I3287</f>
        <v>#N/A</v>
      </c>
      <c r="P3287" s="333" t="s">
        <v>2418</v>
      </c>
    </row>
    <row r="3288" customFormat="false" ht="30" hidden="false" customHeight="false" outlineLevel="0" collapsed="false">
      <c r="A3288" s="351" t="n">
        <f aca="false">IF(O3288&lt;&gt;0,O3288,A3287)</f>
        <v>72283</v>
      </c>
      <c r="B3288" s="205" t="n">
        <v>88267</v>
      </c>
      <c r="C3288" s="206" t="s">
        <v>3310</v>
      </c>
      <c r="D3288" s="206" t="s">
        <v>2927</v>
      </c>
      <c r="E3288" s="207" t="s">
        <v>2415</v>
      </c>
      <c r="F3288" s="207" t="s">
        <v>2502</v>
      </c>
      <c r="G3288" s="352" t="n">
        <v>3.5</v>
      </c>
      <c r="H3288" s="253" t="n">
        <f aca="false">VLOOKUP(B3288,'CMP-SIN-SD-10-2023'!A:D,4,0)</f>
        <v>28.78</v>
      </c>
      <c r="I3288" s="253" t="s">
        <v>2417</v>
      </c>
      <c r="J3288" s="220" t="n">
        <f aca="false">TRUNC((H3288*G3288),2)</f>
        <v>100.73</v>
      </c>
      <c r="M3288" s="220" t="n">
        <f aca="false">VLOOKUP(B3288,'CMP-SIN-SD-10-2023'!A:D,4,0)</f>
        <v>28.78</v>
      </c>
      <c r="N3288" s="220" t="n">
        <f aca="false">M3288=H3288</f>
        <v>1</v>
      </c>
      <c r="P3288" s="333" t="s">
        <v>2418</v>
      </c>
    </row>
    <row r="3289" customFormat="false" ht="15" hidden="false" customHeight="false" outlineLevel="0" collapsed="false">
      <c r="A3289" s="351" t="n">
        <f aca="false">IF(O3289&lt;&gt;0,O3289,A3288)</f>
        <v>72283</v>
      </c>
      <c r="B3289" s="205" t="n">
        <v>88316</v>
      </c>
      <c r="C3289" s="206" t="s">
        <v>3310</v>
      </c>
      <c r="D3289" s="206" t="s">
        <v>2512</v>
      </c>
      <c r="E3289" s="207" t="s">
        <v>2415</v>
      </c>
      <c r="F3289" s="207" t="s">
        <v>2502</v>
      </c>
      <c r="G3289" s="352" t="n">
        <v>3.5</v>
      </c>
      <c r="H3289" s="253" t="n">
        <f aca="false">VLOOKUP(B3289,'CMP-SIN-SD-10-2023'!A:D,4,0)</f>
        <v>21.91</v>
      </c>
      <c r="I3289" s="253" t="s">
        <v>2417</v>
      </c>
      <c r="J3289" s="220" t="n">
        <f aca="false">TRUNC((H3289*G3289),2)</f>
        <v>76.68</v>
      </c>
      <c r="M3289" s="220" t="n">
        <f aca="false">VLOOKUP(B3289,'CMP-SIN-SD-10-2023'!A:D,4,0)</f>
        <v>21.91</v>
      </c>
      <c r="N3289" s="220" t="n">
        <f aca="false">M3289=H3289</f>
        <v>1</v>
      </c>
      <c r="P3289" s="333" t="s">
        <v>2418</v>
      </c>
    </row>
    <row r="3290" customFormat="false" ht="45" hidden="false" customHeight="false" outlineLevel="0" collapsed="false">
      <c r="A3290" s="351" t="n">
        <f aca="false">IF(O3290&lt;&gt;0,O3290,A3289)</f>
        <v>72283</v>
      </c>
      <c r="B3290" s="205" t="n">
        <v>10899</v>
      </c>
      <c r="C3290" s="206" t="s">
        <v>3310</v>
      </c>
      <c r="D3290" s="206" t="s">
        <v>4220</v>
      </c>
      <c r="E3290" s="207" t="s">
        <v>2415</v>
      </c>
      <c r="F3290" s="207" t="s">
        <v>2430</v>
      </c>
      <c r="G3290" s="352" t="n">
        <v>1</v>
      </c>
      <c r="H3290" s="253" t="n">
        <f aca="false">VLOOKUP(B3290,'INS-SIN-SD-10-2023'!A:D,4,0)</f>
        <v>87.61</v>
      </c>
      <c r="I3290" s="253" t="s">
        <v>2417</v>
      </c>
      <c r="J3290" s="220" t="n">
        <f aca="false">TRUNC((H3290*G3290),2)</f>
        <v>87.61</v>
      </c>
      <c r="M3290" s="220" t="n">
        <f aca="false">VLOOKUP(B3290,'INS-SIN-SD-10-2023'!A:D,4,0)</f>
        <v>87.61</v>
      </c>
      <c r="N3290" s="220" t="n">
        <f aca="false">M3290=H3290</f>
        <v>1</v>
      </c>
      <c r="P3290" s="333" t="s">
        <v>2492</v>
      </c>
    </row>
    <row r="3291" customFormat="false" ht="75" hidden="false" customHeight="false" outlineLevel="0" collapsed="false">
      <c r="A3291" s="351" t="n">
        <f aca="false">IF(O3291&lt;&gt;0,O3291,A3290)</f>
        <v>72283</v>
      </c>
      <c r="B3291" s="205" t="n">
        <v>10521</v>
      </c>
      <c r="C3291" s="206" t="s">
        <v>3310</v>
      </c>
      <c r="D3291" s="206" t="s">
        <v>4221</v>
      </c>
      <c r="E3291" s="207" t="s">
        <v>2415</v>
      </c>
      <c r="F3291" s="207" t="s">
        <v>2430</v>
      </c>
      <c r="G3291" s="352" t="n">
        <v>1</v>
      </c>
      <c r="H3291" s="253" t="n">
        <f aca="false">VLOOKUP(B3291,'INS-SIN-SD-10-2023'!A:D,4,0)</f>
        <v>276.81</v>
      </c>
      <c r="I3291" s="253" t="s">
        <v>2417</v>
      </c>
      <c r="J3291" s="220" t="n">
        <f aca="false">TRUNC((H3291*G3291),2)</f>
        <v>276.81</v>
      </c>
      <c r="M3291" s="220" t="n">
        <f aca="false">VLOOKUP(B3291,'INS-SIN-SD-10-2023'!A:D,4,0)</f>
        <v>276.81</v>
      </c>
      <c r="N3291" s="220" t="n">
        <f aca="false">M3291=H3291</f>
        <v>1</v>
      </c>
      <c r="P3291" s="333" t="s">
        <v>2492</v>
      </c>
    </row>
    <row r="3292" customFormat="false" ht="45" hidden="false" customHeight="false" outlineLevel="0" collapsed="false">
      <c r="A3292" s="351" t="n">
        <f aca="false">IF(O3292&lt;&gt;0,O3292,A3291)</f>
        <v>72283</v>
      </c>
      <c r="B3292" s="205" t="n">
        <v>10902</v>
      </c>
      <c r="C3292" s="206" t="s">
        <v>3310</v>
      </c>
      <c r="D3292" s="206" t="s">
        <v>4222</v>
      </c>
      <c r="E3292" s="207" t="s">
        <v>2415</v>
      </c>
      <c r="F3292" s="207" t="s">
        <v>2430</v>
      </c>
      <c r="G3292" s="352" t="n">
        <v>1</v>
      </c>
      <c r="H3292" s="253" t="n">
        <f aca="false">VLOOKUP(B3292,'INS-SIN-SD-10-2023'!A:D,4,0)</f>
        <v>71.69</v>
      </c>
      <c r="I3292" s="253" t="s">
        <v>2417</v>
      </c>
      <c r="J3292" s="220" t="n">
        <f aca="false">TRUNC((H3292*G3292),2)</f>
        <v>71.69</v>
      </c>
      <c r="M3292" s="220" t="n">
        <f aca="false">VLOOKUP(B3292,'INS-SIN-SD-10-2023'!A:D,4,0)</f>
        <v>71.69</v>
      </c>
      <c r="N3292" s="220" t="n">
        <f aca="false">M3292=H3292</f>
        <v>1</v>
      </c>
      <c r="P3292" s="333" t="s">
        <v>2492</v>
      </c>
    </row>
    <row r="3293" customFormat="false" ht="45" hidden="false" customHeight="false" outlineLevel="0" collapsed="false">
      <c r="A3293" s="351" t="n">
        <f aca="false">IF(O3293&lt;&gt;0,O3293,A3292)</f>
        <v>72283</v>
      </c>
      <c r="B3293" s="205" t="n">
        <v>21029</v>
      </c>
      <c r="C3293" s="206" t="s">
        <v>3310</v>
      </c>
      <c r="D3293" s="206" t="s">
        <v>4223</v>
      </c>
      <c r="E3293" s="207" t="s">
        <v>2415</v>
      </c>
      <c r="F3293" s="207" t="s">
        <v>2430</v>
      </c>
      <c r="G3293" s="352" t="n">
        <v>1</v>
      </c>
      <c r="H3293" s="253" t="n">
        <f aca="false">VLOOKUP(B3293,'INS-SIN-SD-10-2023'!A:D,4,0)</f>
        <v>307.5</v>
      </c>
      <c r="I3293" s="253" t="s">
        <v>2417</v>
      </c>
      <c r="J3293" s="220" t="n">
        <f aca="false">TRUNC((H3293*G3293),2)</f>
        <v>307.5</v>
      </c>
      <c r="M3293" s="220" t="n">
        <f aca="false">VLOOKUP(B3293,'INS-SIN-SD-10-2023'!A:D,4,0)</f>
        <v>307.5</v>
      </c>
      <c r="N3293" s="220" t="n">
        <f aca="false">M3293=H3293</f>
        <v>1</v>
      </c>
      <c r="P3293" s="333" t="s">
        <v>2492</v>
      </c>
    </row>
    <row r="3294" customFormat="false" ht="45" hidden="false" customHeight="false" outlineLevel="0" collapsed="false">
      <c r="A3294" s="351" t="n">
        <f aca="false">IF(O3294&lt;&gt;0,O3294,A3293)</f>
        <v>72283</v>
      </c>
      <c r="B3294" s="205" t="n">
        <v>20972</v>
      </c>
      <c r="C3294" s="206" t="s">
        <v>3310</v>
      </c>
      <c r="D3294" s="206" t="s">
        <v>4224</v>
      </c>
      <c r="E3294" s="207" t="s">
        <v>2415</v>
      </c>
      <c r="F3294" s="207" t="s">
        <v>2430</v>
      </c>
      <c r="G3294" s="352" t="n">
        <v>1</v>
      </c>
      <c r="H3294" s="253" t="n">
        <f aca="false">VLOOKUP(B3294,'INS-SIN-SD-10-2023'!A:D,4,0)</f>
        <v>142.85</v>
      </c>
      <c r="I3294" s="253" t="s">
        <v>2417</v>
      </c>
      <c r="J3294" s="220" t="n">
        <f aca="false">TRUNC((H3294*G3294),2)</f>
        <v>142.85</v>
      </c>
      <c r="M3294" s="220" t="n">
        <f aca="false">VLOOKUP(B3294,'INS-SIN-SD-10-2023'!A:D,4,0)</f>
        <v>142.85</v>
      </c>
      <c r="N3294" s="220" t="n">
        <f aca="false">M3294=H3294</f>
        <v>1</v>
      </c>
      <c r="P3294" s="333" t="s">
        <v>2492</v>
      </c>
    </row>
    <row r="3295" customFormat="false" ht="60" hidden="false" customHeight="false" outlineLevel="0" collapsed="false">
      <c r="A3295" s="351" t="n">
        <f aca="false">IF(O3295&lt;&gt;0,O3295,A3294)</f>
        <v>72283</v>
      </c>
      <c r="B3295" s="205" t="n">
        <v>10904</v>
      </c>
      <c r="C3295" s="206" t="s">
        <v>3310</v>
      </c>
      <c r="D3295" s="206" t="s">
        <v>4225</v>
      </c>
      <c r="E3295" s="207" t="s">
        <v>2415</v>
      </c>
      <c r="F3295" s="207" t="s">
        <v>2430</v>
      </c>
      <c r="G3295" s="352" t="n">
        <v>1</v>
      </c>
      <c r="H3295" s="253" t="n">
        <f aca="false">VLOOKUP(B3295,'INS-SIN-SD-10-2023'!A:D,4,0)</f>
        <v>200</v>
      </c>
      <c r="I3295" s="253" t="s">
        <v>2417</v>
      </c>
      <c r="J3295" s="220" t="n">
        <f aca="false">TRUNC((H3295*G3295),2)</f>
        <v>200</v>
      </c>
      <c r="M3295" s="220" t="n">
        <f aca="false">VLOOKUP(B3295,'INS-SIN-SD-10-2023'!A:D,4,0)</f>
        <v>200</v>
      </c>
      <c r="N3295" s="220" t="n">
        <f aca="false">M3295=H3295</f>
        <v>1</v>
      </c>
      <c r="P3295" s="333" t="s">
        <v>2492</v>
      </c>
    </row>
    <row r="3296" customFormat="false" ht="30" hidden="false" customHeight="false" outlineLevel="0" collapsed="false">
      <c r="A3296" s="353" t="n">
        <v>83633</v>
      </c>
      <c r="B3296" s="354" t="s">
        <v>2411</v>
      </c>
      <c r="C3296" s="355" t="s">
        <v>4226</v>
      </c>
      <c r="D3296" s="355" t="s">
        <v>2748</v>
      </c>
      <c r="E3296" s="356" t="s">
        <v>2430</v>
      </c>
      <c r="F3296" s="356" t="s">
        <v>2415</v>
      </c>
      <c r="G3296" s="357" t="s">
        <v>2416</v>
      </c>
      <c r="H3296" s="358" t="s">
        <v>2417</v>
      </c>
      <c r="I3296" s="350" t="n">
        <f aca="false">SUMIF(A:A,A3296,J:J)</f>
        <v>3396.85</v>
      </c>
      <c r="K3296" s="220" t="e">
        <f aca="false">VLOOKUP(A3296,'CMP-SIN-SD-10-2023'!A:D,4,0)</f>
        <v>#N/A</v>
      </c>
      <c r="L3296" s="220" t="e">
        <f aca="false">K3296=I3296</f>
        <v>#N/A</v>
      </c>
      <c r="P3296" s="333" t="s">
        <v>2418</v>
      </c>
    </row>
    <row r="3297" customFormat="false" ht="30" hidden="false" customHeight="false" outlineLevel="0" collapsed="false">
      <c r="A3297" s="351" t="n">
        <f aca="false">IF(O3297&lt;&gt;0,O3297,A3296)</f>
        <v>83633</v>
      </c>
      <c r="B3297" s="205" t="n">
        <v>88248</v>
      </c>
      <c r="C3297" s="206" t="s">
        <v>2748</v>
      </c>
      <c r="D3297" s="206" t="s">
        <v>3412</v>
      </c>
      <c r="E3297" s="207" t="s">
        <v>2415</v>
      </c>
      <c r="F3297" s="207" t="s">
        <v>2502</v>
      </c>
      <c r="G3297" s="352" t="n">
        <v>1.15</v>
      </c>
      <c r="H3297" s="253" t="n">
        <f aca="false">VLOOKUP(B3297,'CMP-SIN-SD-10-2023'!A:D,4,0)</f>
        <v>22.17</v>
      </c>
      <c r="I3297" s="253" t="s">
        <v>2417</v>
      </c>
      <c r="J3297" s="220" t="n">
        <f aca="false">TRUNC((H3297*G3297),2)</f>
        <v>25.49</v>
      </c>
      <c r="M3297" s="220" t="n">
        <f aca="false">VLOOKUP(B3297,'CMP-SIN-SD-10-2023'!A:D,4,0)</f>
        <v>22.17</v>
      </c>
      <c r="N3297" s="220" t="n">
        <f aca="false">M3297=H3297</f>
        <v>1</v>
      </c>
      <c r="P3297" s="333" t="s">
        <v>2418</v>
      </c>
    </row>
    <row r="3298" customFormat="false" ht="30" hidden="false" customHeight="false" outlineLevel="0" collapsed="false">
      <c r="A3298" s="351" t="n">
        <f aca="false">IF(O3298&lt;&gt;0,O3298,A3297)</f>
        <v>83633</v>
      </c>
      <c r="B3298" s="205" t="n">
        <v>88267</v>
      </c>
      <c r="C3298" s="206" t="s">
        <v>2748</v>
      </c>
      <c r="D3298" s="206" t="s">
        <v>2927</v>
      </c>
      <c r="E3298" s="207" t="s">
        <v>2415</v>
      </c>
      <c r="F3298" s="207" t="s">
        <v>2502</v>
      </c>
      <c r="G3298" s="352" t="n">
        <v>1.15</v>
      </c>
      <c r="H3298" s="253" t="n">
        <f aca="false">VLOOKUP(B3298,'CMP-SIN-SD-10-2023'!A:D,4,0)</f>
        <v>28.78</v>
      </c>
      <c r="I3298" s="253" t="s">
        <v>2417</v>
      </c>
      <c r="J3298" s="220" t="n">
        <f aca="false">TRUNC((H3298*G3298),2)</f>
        <v>33.09</v>
      </c>
      <c r="M3298" s="220" t="n">
        <f aca="false">VLOOKUP(B3298,'CMP-SIN-SD-10-2023'!A:D,4,0)</f>
        <v>28.78</v>
      </c>
      <c r="N3298" s="220" t="n">
        <f aca="false">M3298=H3298</f>
        <v>1</v>
      </c>
      <c r="P3298" s="333" t="s">
        <v>2418</v>
      </c>
    </row>
    <row r="3299" customFormat="false" ht="15" hidden="false" customHeight="false" outlineLevel="0" collapsed="false">
      <c r="A3299" s="351" t="n">
        <f aca="false">IF(O3299&lt;&gt;0,O3299,A3298)</f>
        <v>83633</v>
      </c>
      <c r="B3299" s="205" t="n">
        <v>3148</v>
      </c>
      <c r="C3299" s="206" t="s">
        <v>2748</v>
      </c>
      <c r="D3299" s="206" t="s">
        <v>3611</v>
      </c>
      <c r="E3299" s="207" t="s">
        <v>2415</v>
      </c>
      <c r="F3299" s="207" t="s">
        <v>2430</v>
      </c>
      <c r="G3299" s="352" t="n">
        <v>0.028</v>
      </c>
      <c r="H3299" s="253" t="n">
        <f aca="false">VLOOKUP(B3299,'INS-SIN-SD-10-2023'!A:D,4,0)</f>
        <v>14.6</v>
      </c>
      <c r="I3299" s="253" t="s">
        <v>2417</v>
      </c>
      <c r="J3299" s="220" t="n">
        <f aca="false">TRUNC((H3299*G3299),2)</f>
        <v>0.4</v>
      </c>
      <c r="M3299" s="220" t="n">
        <f aca="false">VLOOKUP(B3299,'INS-SIN-SD-10-2023'!A:D,4,0)</f>
        <v>14.6</v>
      </c>
      <c r="N3299" s="220" t="n">
        <f aca="false">M3299=H3299</f>
        <v>1</v>
      </c>
      <c r="P3299" s="333" t="s">
        <v>2492</v>
      </c>
    </row>
    <row r="3300" customFormat="false" ht="30" hidden="false" customHeight="false" outlineLevel="0" collapsed="false">
      <c r="A3300" s="351" t="n">
        <f aca="false">IF(O3300&lt;&gt;0,O3300,A3299)</f>
        <v>83633</v>
      </c>
      <c r="B3300" s="205" t="n">
        <v>10924</v>
      </c>
      <c r="C3300" s="206" t="s">
        <v>2748</v>
      </c>
      <c r="D3300" s="206" t="s">
        <v>4227</v>
      </c>
      <c r="E3300" s="207" t="s">
        <v>2415</v>
      </c>
      <c r="F3300" s="207" t="s">
        <v>2430</v>
      </c>
      <c r="G3300" s="352" t="n">
        <v>1</v>
      </c>
      <c r="H3300" s="253" t="n">
        <f aca="false">VLOOKUP(B3300,'INS-SIN-SD-10-2023'!A:D,4,0)</f>
        <v>3337.87</v>
      </c>
      <c r="I3300" s="253" t="s">
        <v>2417</v>
      </c>
      <c r="J3300" s="220" t="n">
        <f aca="false">TRUNC((H3300*G3300),2)</f>
        <v>3337.87</v>
      </c>
      <c r="M3300" s="220" t="n">
        <f aca="false">VLOOKUP(B3300,'INS-SIN-SD-10-2023'!A:D,4,0)</f>
        <v>3337.87</v>
      </c>
      <c r="N3300" s="220" t="n">
        <f aca="false">M3300=H3300</f>
        <v>1</v>
      </c>
      <c r="P3300" s="333" t="s">
        <v>2492</v>
      </c>
    </row>
    <row r="3301" customFormat="false" ht="60" hidden="false" customHeight="false" outlineLevel="0" collapsed="false">
      <c r="A3301" s="353" t="n">
        <v>97498</v>
      </c>
      <c r="B3301" s="354" t="s">
        <v>2411</v>
      </c>
      <c r="C3301" s="355" t="s">
        <v>4228</v>
      </c>
      <c r="D3301" s="355" t="s">
        <v>3966</v>
      </c>
      <c r="E3301" s="356" t="s">
        <v>2440</v>
      </c>
      <c r="F3301" s="356" t="s">
        <v>2415</v>
      </c>
      <c r="G3301" s="357" t="s">
        <v>2416</v>
      </c>
      <c r="H3301" s="358" t="s">
        <v>2417</v>
      </c>
      <c r="I3301" s="350" t="n">
        <f aca="false">SUMIF(A:A,A3301,J:J)</f>
        <v>44.13</v>
      </c>
      <c r="K3301" s="220" t="n">
        <f aca="false">VLOOKUP(A3301,'CMP-SIN-SD-10-2023'!A:D,4,0)</f>
        <v>44.13</v>
      </c>
      <c r="L3301" s="220" t="n">
        <f aca="false">K3301=I3301</f>
        <v>1</v>
      </c>
      <c r="P3301" s="333" t="s">
        <v>2418</v>
      </c>
    </row>
    <row r="3302" customFormat="false" ht="30" hidden="false" customHeight="false" outlineLevel="0" collapsed="false">
      <c r="A3302" s="351" t="n">
        <f aca="false">IF(O3302&lt;&gt;0,O3302,A3301)</f>
        <v>97498</v>
      </c>
      <c r="B3302" s="205" t="n">
        <v>88248</v>
      </c>
      <c r="C3302" s="206" t="s">
        <v>3966</v>
      </c>
      <c r="D3302" s="206" t="s">
        <v>3412</v>
      </c>
      <c r="E3302" s="207" t="s">
        <v>2415</v>
      </c>
      <c r="F3302" s="207" t="s">
        <v>2502</v>
      </c>
      <c r="G3302" s="352" t="n">
        <v>0.163</v>
      </c>
      <c r="H3302" s="253" t="n">
        <f aca="false">VLOOKUP(B3302,'CMP-SIN-SD-10-2023'!A:D,4,0)</f>
        <v>22.17</v>
      </c>
      <c r="I3302" s="253" t="s">
        <v>2417</v>
      </c>
      <c r="J3302" s="220" t="n">
        <f aca="false">TRUNC((H3302*G3302),2)</f>
        <v>3.61</v>
      </c>
      <c r="M3302" s="220" t="n">
        <f aca="false">VLOOKUP(B3302,'CMP-SIN-SD-10-2023'!A:D,4,0)</f>
        <v>22.17</v>
      </c>
      <c r="N3302" s="220" t="n">
        <f aca="false">M3302=H3302</f>
        <v>1</v>
      </c>
      <c r="P3302" s="333" t="s">
        <v>2418</v>
      </c>
    </row>
    <row r="3303" customFormat="false" ht="30" hidden="false" customHeight="false" outlineLevel="0" collapsed="false">
      <c r="A3303" s="351" t="n">
        <f aca="false">IF(O3303&lt;&gt;0,O3303,A3302)</f>
        <v>97498</v>
      </c>
      <c r="B3303" s="205" t="n">
        <v>88267</v>
      </c>
      <c r="C3303" s="206" t="s">
        <v>3966</v>
      </c>
      <c r="D3303" s="206" t="s">
        <v>2927</v>
      </c>
      <c r="E3303" s="207" t="s">
        <v>2415</v>
      </c>
      <c r="F3303" s="207" t="s">
        <v>2502</v>
      </c>
      <c r="G3303" s="352" t="n">
        <v>0.163</v>
      </c>
      <c r="H3303" s="253" t="n">
        <f aca="false">VLOOKUP(B3303,'CMP-SIN-SD-10-2023'!A:D,4,0)</f>
        <v>28.78</v>
      </c>
      <c r="I3303" s="253" t="s">
        <v>2417</v>
      </c>
      <c r="J3303" s="220" t="n">
        <f aca="false">TRUNC((H3303*G3303),2)</f>
        <v>4.69</v>
      </c>
      <c r="M3303" s="220" t="n">
        <f aca="false">VLOOKUP(B3303,'CMP-SIN-SD-10-2023'!A:D,4,0)</f>
        <v>28.78</v>
      </c>
      <c r="N3303" s="220" t="n">
        <f aca="false">M3303=H3303</f>
        <v>1</v>
      </c>
      <c r="P3303" s="333" t="s">
        <v>2418</v>
      </c>
    </row>
    <row r="3304" customFormat="false" ht="30" hidden="false" customHeight="false" outlineLevel="0" collapsed="false">
      <c r="A3304" s="351" t="n">
        <f aca="false">IF(O3304&lt;&gt;0,O3304,A3303)</f>
        <v>97498</v>
      </c>
      <c r="B3304" s="205" t="n">
        <v>40626</v>
      </c>
      <c r="C3304" s="206" t="s">
        <v>3966</v>
      </c>
      <c r="D3304" s="206" t="s">
        <v>4229</v>
      </c>
      <c r="E3304" s="207" t="s">
        <v>2415</v>
      </c>
      <c r="F3304" s="207" t="s">
        <v>2440</v>
      </c>
      <c r="G3304" s="352" t="n">
        <v>1.039</v>
      </c>
      <c r="H3304" s="253" t="n">
        <f aca="false">VLOOKUP(B3304,'INS-SIN-SD-10-2023'!A:D,4,0)</f>
        <v>34.49</v>
      </c>
      <c r="I3304" s="253" t="s">
        <v>2417</v>
      </c>
      <c r="J3304" s="220" t="n">
        <f aca="false">TRUNC((H3304*G3304),2)</f>
        <v>35.83</v>
      </c>
      <c r="M3304" s="220" t="n">
        <f aca="false">VLOOKUP(B3304,'INS-SIN-SD-10-2023'!A:D,4,0)</f>
        <v>34.49</v>
      </c>
      <c r="N3304" s="220" t="n">
        <f aca="false">M3304=H3304</f>
        <v>1</v>
      </c>
      <c r="P3304" s="333" t="s">
        <v>2492</v>
      </c>
    </row>
    <row r="3305" customFormat="false" ht="60" hidden="false" customHeight="false" outlineLevel="0" collapsed="false">
      <c r="A3305" s="353" t="n">
        <v>92364</v>
      </c>
      <c r="B3305" s="354" t="s">
        <v>2411</v>
      </c>
      <c r="C3305" s="355" t="s">
        <v>4230</v>
      </c>
      <c r="D3305" s="355" t="s">
        <v>2826</v>
      </c>
      <c r="E3305" s="356" t="s">
        <v>2440</v>
      </c>
      <c r="F3305" s="356" t="s">
        <v>2415</v>
      </c>
      <c r="G3305" s="357" t="s">
        <v>2416</v>
      </c>
      <c r="H3305" s="358" t="s">
        <v>2417</v>
      </c>
      <c r="I3305" s="350" t="n">
        <f aca="false">SUMIF(A:A,A3305,J:J)</f>
        <v>54.24</v>
      </c>
      <c r="K3305" s="220" t="n">
        <f aca="false">VLOOKUP(A3305,'CMP-SIN-SD-10-2023'!A:D,4,0)</f>
        <v>54.24</v>
      </c>
      <c r="L3305" s="220" t="n">
        <f aca="false">K3305=I3305</f>
        <v>1</v>
      </c>
      <c r="P3305" s="333" t="s">
        <v>2418</v>
      </c>
    </row>
    <row r="3306" customFormat="false" ht="30" hidden="false" customHeight="false" outlineLevel="0" collapsed="false">
      <c r="A3306" s="351" t="n">
        <f aca="false">IF(O3306&lt;&gt;0,O3306,A3305)</f>
        <v>92364</v>
      </c>
      <c r="B3306" s="205" t="n">
        <v>88248</v>
      </c>
      <c r="C3306" s="206" t="s">
        <v>2826</v>
      </c>
      <c r="D3306" s="206" t="s">
        <v>3412</v>
      </c>
      <c r="E3306" s="207" t="s">
        <v>2415</v>
      </c>
      <c r="F3306" s="207" t="s">
        <v>2502</v>
      </c>
      <c r="G3306" s="352" t="n">
        <v>0.178</v>
      </c>
      <c r="H3306" s="253" t="n">
        <f aca="false">VLOOKUP(B3306,'CMP-SIN-SD-10-2023'!A:D,4,0)</f>
        <v>22.17</v>
      </c>
      <c r="I3306" s="253" t="s">
        <v>2417</v>
      </c>
      <c r="J3306" s="220" t="n">
        <f aca="false">TRUNC((H3306*G3306),2)</f>
        <v>3.94</v>
      </c>
      <c r="M3306" s="220" t="n">
        <f aca="false">VLOOKUP(B3306,'CMP-SIN-SD-10-2023'!A:D,4,0)</f>
        <v>22.17</v>
      </c>
      <c r="N3306" s="220" t="n">
        <f aca="false">M3306=H3306</f>
        <v>1</v>
      </c>
      <c r="P3306" s="333" t="s">
        <v>2418</v>
      </c>
    </row>
    <row r="3307" customFormat="false" ht="30" hidden="false" customHeight="false" outlineLevel="0" collapsed="false">
      <c r="A3307" s="351" t="n">
        <f aca="false">IF(O3307&lt;&gt;0,O3307,A3306)</f>
        <v>92364</v>
      </c>
      <c r="B3307" s="205" t="n">
        <v>88267</v>
      </c>
      <c r="C3307" s="206" t="s">
        <v>2826</v>
      </c>
      <c r="D3307" s="206" t="s">
        <v>2927</v>
      </c>
      <c r="E3307" s="207" t="s">
        <v>2415</v>
      </c>
      <c r="F3307" s="207" t="s">
        <v>2502</v>
      </c>
      <c r="G3307" s="352" t="n">
        <v>0.178</v>
      </c>
      <c r="H3307" s="253" t="n">
        <f aca="false">VLOOKUP(B3307,'CMP-SIN-SD-10-2023'!A:D,4,0)</f>
        <v>28.78</v>
      </c>
      <c r="I3307" s="253" t="s">
        <v>2417</v>
      </c>
      <c r="J3307" s="220" t="n">
        <f aca="false">TRUNC((H3307*G3307),2)</f>
        <v>5.12</v>
      </c>
      <c r="M3307" s="220" t="n">
        <f aca="false">VLOOKUP(B3307,'CMP-SIN-SD-10-2023'!A:D,4,0)</f>
        <v>28.78</v>
      </c>
      <c r="N3307" s="220" t="n">
        <f aca="false">M3307=H3307</f>
        <v>1</v>
      </c>
      <c r="P3307" s="333" t="s">
        <v>2418</v>
      </c>
    </row>
    <row r="3308" customFormat="false" ht="30" hidden="false" customHeight="false" outlineLevel="0" collapsed="false">
      <c r="A3308" s="351" t="n">
        <f aca="false">IF(O3308&lt;&gt;0,O3308,A3307)</f>
        <v>92364</v>
      </c>
      <c r="B3308" s="205" t="n">
        <v>7698</v>
      </c>
      <c r="C3308" s="206" t="s">
        <v>2826</v>
      </c>
      <c r="D3308" s="206" t="s">
        <v>4231</v>
      </c>
      <c r="E3308" s="207" t="s">
        <v>2415</v>
      </c>
      <c r="F3308" s="207" t="s">
        <v>2440</v>
      </c>
      <c r="G3308" s="352" t="n">
        <v>1.039</v>
      </c>
      <c r="H3308" s="253" t="n">
        <f aca="false">VLOOKUP(B3308,'INS-SIN-SD-10-2023'!A:D,4,0)</f>
        <v>43.49</v>
      </c>
      <c r="I3308" s="253" t="s">
        <v>2417</v>
      </c>
      <c r="J3308" s="220" t="n">
        <f aca="false">TRUNC((H3308*G3308),2)</f>
        <v>45.18</v>
      </c>
      <c r="M3308" s="220" t="n">
        <f aca="false">VLOOKUP(B3308,'INS-SIN-SD-10-2023'!A:D,4,0)</f>
        <v>43.49</v>
      </c>
      <c r="N3308" s="220" t="n">
        <f aca="false">M3308=H3308</f>
        <v>1</v>
      </c>
      <c r="P3308" s="333" t="s">
        <v>2492</v>
      </c>
    </row>
    <row r="3309" customFormat="false" ht="60" hidden="false" customHeight="false" outlineLevel="0" collapsed="false">
      <c r="A3309" s="353" t="n">
        <v>92365</v>
      </c>
      <c r="B3309" s="354" t="s">
        <v>2411</v>
      </c>
      <c r="C3309" s="355" t="s">
        <v>4232</v>
      </c>
      <c r="D3309" s="355" t="s">
        <v>2826</v>
      </c>
      <c r="E3309" s="356" t="s">
        <v>2440</v>
      </c>
      <c r="F3309" s="356" t="s">
        <v>2415</v>
      </c>
      <c r="G3309" s="357" t="s">
        <v>2416</v>
      </c>
      <c r="H3309" s="358" t="s">
        <v>2417</v>
      </c>
      <c r="I3309" s="350" t="n">
        <f aca="false">SUMIF(A:A,A3309,J:J)</f>
        <v>62.38</v>
      </c>
      <c r="K3309" s="220" t="n">
        <f aca="false">VLOOKUP(A3309,'CMP-SIN-SD-10-2023'!A:D,4,0)</f>
        <v>62.38</v>
      </c>
      <c r="L3309" s="220" t="n">
        <f aca="false">K3309=I3309</f>
        <v>1</v>
      </c>
      <c r="P3309" s="333" t="s">
        <v>2418</v>
      </c>
    </row>
    <row r="3310" customFormat="false" ht="30" hidden="false" customHeight="false" outlineLevel="0" collapsed="false">
      <c r="A3310" s="351" t="n">
        <f aca="false">IF(O3310&lt;&gt;0,O3310,A3309)</f>
        <v>92365</v>
      </c>
      <c r="B3310" s="205" t="n">
        <v>88248</v>
      </c>
      <c r="C3310" s="206" t="s">
        <v>2826</v>
      </c>
      <c r="D3310" s="206" t="s">
        <v>3412</v>
      </c>
      <c r="E3310" s="207" t="s">
        <v>2415</v>
      </c>
      <c r="F3310" s="207" t="s">
        <v>2502</v>
      </c>
      <c r="G3310" s="352" t="n">
        <v>0.194</v>
      </c>
      <c r="H3310" s="253" t="n">
        <f aca="false">VLOOKUP(B3310,'CMP-SIN-SD-10-2023'!A:D,4,0)</f>
        <v>22.17</v>
      </c>
      <c r="I3310" s="253" t="s">
        <v>2417</v>
      </c>
      <c r="J3310" s="220" t="n">
        <f aca="false">TRUNC((H3310*G3310),2)</f>
        <v>4.3</v>
      </c>
      <c r="M3310" s="220" t="n">
        <f aca="false">VLOOKUP(B3310,'CMP-SIN-SD-10-2023'!A:D,4,0)</f>
        <v>22.17</v>
      </c>
      <c r="N3310" s="220" t="n">
        <f aca="false">M3310=H3310</f>
        <v>1</v>
      </c>
      <c r="P3310" s="333" t="s">
        <v>2418</v>
      </c>
    </row>
    <row r="3311" customFormat="false" ht="30" hidden="false" customHeight="false" outlineLevel="0" collapsed="false">
      <c r="A3311" s="351" t="n">
        <f aca="false">IF(O3311&lt;&gt;0,O3311,A3310)</f>
        <v>92365</v>
      </c>
      <c r="B3311" s="205" t="n">
        <v>88267</v>
      </c>
      <c r="C3311" s="206" t="s">
        <v>2826</v>
      </c>
      <c r="D3311" s="206" t="s">
        <v>2927</v>
      </c>
      <c r="E3311" s="207" t="s">
        <v>2415</v>
      </c>
      <c r="F3311" s="207" t="s">
        <v>2502</v>
      </c>
      <c r="G3311" s="352" t="n">
        <v>0.194</v>
      </c>
      <c r="H3311" s="253" t="n">
        <f aca="false">VLOOKUP(B3311,'CMP-SIN-SD-10-2023'!A:D,4,0)</f>
        <v>28.78</v>
      </c>
      <c r="I3311" s="253" t="s">
        <v>2417</v>
      </c>
      <c r="J3311" s="220" t="n">
        <f aca="false">TRUNC((H3311*G3311),2)</f>
        <v>5.58</v>
      </c>
      <c r="M3311" s="220" t="n">
        <f aca="false">VLOOKUP(B3311,'CMP-SIN-SD-10-2023'!A:D,4,0)</f>
        <v>28.78</v>
      </c>
      <c r="N3311" s="220" t="n">
        <f aca="false">M3311=H3311</f>
        <v>1</v>
      </c>
      <c r="P3311" s="333" t="s">
        <v>2418</v>
      </c>
    </row>
    <row r="3312" customFormat="false" ht="30" hidden="false" customHeight="false" outlineLevel="0" collapsed="false">
      <c r="A3312" s="351" t="n">
        <f aca="false">IF(O3312&lt;&gt;0,O3312,A3311)</f>
        <v>92365</v>
      </c>
      <c r="B3312" s="205" t="n">
        <v>7697</v>
      </c>
      <c r="C3312" s="206" t="s">
        <v>2826</v>
      </c>
      <c r="D3312" s="206" t="s">
        <v>3409</v>
      </c>
      <c r="E3312" s="207" t="s">
        <v>2415</v>
      </c>
      <c r="F3312" s="207" t="s">
        <v>2440</v>
      </c>
      <c r="G3312" s="352" t="n">
        <v>1.039</v>
      </c>
      <c r="H3312" s="253" t="n">
        <f aca="false">VLOOKUP(B3312,'INS-SIN-SD-10-2023'!A:D,4,0)</f>
        <v>50.53</v>
      </c>
      <c r="I3312" s="253" t="s">
        <v>2417</v>
      </c>
      <c r="J3312" s="220" t="n">
        <f aca="false">TRUNC((H3312*G3312),2)</f>
        <v>52.5</v>
      </c>
      <c r="M3312" s="220" t="n">
        <f aca="false">VLOOKUP(B3312,'INS-SIN-SD-10-2023'!A:D,4,0)</f>
        <v>50.53</v>
      </c>
      <c r="N3312" s="220" t="n">
        <f aca="false">M3312=H3312</f>
        <v>1</v>
      </c>
      <c r="P3312" s="333" t="s">
        <v>2492</v>
      </c>
    </row>
    <row r="3313" customFormat="false" ht="45" hidden="false" customHeight="false" outlineLevel="0" collapsed="false">
      <c r="A3313" s="353" t="n">
        <v>92337</v>
      </c>
      <c r="B3313" s="354" t="s">
        <v>2411</v>
      </c>
      <c r="C3313" s="355" t="s">
        <v>4233</v>
      </c>
      <c r="D3313" s="355" t="s">
        <v>2834</v>
      </c>
      <c r="E3313" s="356" t="s">
        <v>2440</v>
      </c>
      <c r="F3313" s="356" t="s">
        <v>2415</v>
      </c>
      <c r="G3313" s="357" t="s">
        <v>2416</v>
      </c>
      <c r="H3313" s="358" t="s">
        <v>2417</v>
      </c>
      <c r="I3313" s="350" t="n">
        <f aca="false">SUMIF(A:A,A3313,J:J)</f>
        <v>144.04</v>
      </c>
      <c r="K3313" s="220" t="n">
        <f aca="false">VLOOKUP(A3313,'CMP-SIN-SD-10-2023'!A:D,4,0)</f>
        <v>144.04</v>
      </c>
      <c r="L3313" s="220" t="n">
        <f aca="false">K3313=I3313</f>
        <v>1</v>
      </c>
      <c r="P3313" s="333" t="s">
        <v>2418</v>
      </c>
    </row>
    <row r="3314" customFormat="false" ht="30" hidden="false" customHeight="false" outlineLevel="0" collapsed="false">
      <c r="A3314" s="351" t="n">
        <f aca="false">IF(O3314&lt;&gt;0,O3314,A3313)</f>
        <v>92337</v>
      </c>
      <c r="B3314" s="205" t="n">
        <v>88248</v>
      </c>
      <c r="C3314" s="206" t="s">
        <v>2834</v>
      </c>
      <c r="D3314" s="206" t="s">
        <v>3412</v>
      </c>
      <c r="E3314" s="207" t="s">
        <v>2415</v>
      </c>
      <c r="F3314" s="207" t="s">
        <v>2502</v>
      </c>
      <c r="G3314" s="352" t="n">
        <v>0.346</v>
      </c>
      <c r="H3314" s="253" t="n">
        <f aca="false">VLOOKUP(B3314,'CMP-SIN-SD-10-2023'!A:D,4,0)</f>
        <v>22.17</v>
      </c>
      <c r="I3314" s="253" t="s">
        <v>2417</v>
      </c>
      <c r="J3314" s="220" t="n">
        <f aca="false">TRUNC((H3314*G3314),2)</f>
        <v>7.67</v>
      </c>
      <c r="M3314" s="220" t="n">
        <f aca="false">VLOOKUP(B3314,'CMP-SIN-SD-10-2023'!A:D,4,0)</f>
        <v>22.17</v>
      </c>
      <c r="N3314" s="220" t="n">
        <f aca="false">M3314=H3314</f>
        <v>1</v>
      </c>
      <c r="P3314" s="333" t="s">
        <v>2418</v>
      </c>
    </row>
    <row r="3315" customFormat="false" ht="30" hidden="false" customHeight="false" outlineLevel="0" collapsed="false">
      <c r="A3315" s="351" t="n">
        <f aca="false">IF(O3315&lt;&gt;0,O3315,A3314)</f>
        <v>92337</v>
      </c>
      <c r="B3315" s="205" t="n">
        <v>88267</v>
      </c>
      <c r="C3315" s="206" t="s">
        <v>2834</v>
      </c>
      <c r="D3315" s="206" t="s">
        <v>2927</v>
      </c>
      <c r="E3315" s="207" t="s">
        <v>2415</v>
      </c>
      <c r="F3315" s="207" t="s">
        <v>2502</v>
      </c>
      <c r="G3315" s="352" t="n">
        <v>0.346</v>
      </c>
      <c r="H3315" s="253" t="n">
        <f aca="false">VLOOKUP(B3315,'CMP-SIN-SD-10-2023'!A:D,4,0)</f>
        <v>28.78</v>
      </c>
      <c r="I3315" s="253" t="s">
        <v>2417</v>
      </c>
      <c r="J3315" s="220" t="n">
        <f aca="false">TRUNC((H3315*G3315),2)</f>
        <v>9.95</v>
      </c>
      <c r="M3315" s="220" t="n">
        <f aca="false">VLOOKUP(B3315,'CMP-SIN-SD-10-2023'!A:D,4,0)</f>
        <v>28.78</v>
      </c>
      <c r="N3315" s="220" t="n">
        <f aca="false">M3315=H3315</f>
        <v>1</v>
      </c>
      <c r="P3315" s="333" t="s">
        <v>2418</v>
      </c>
    </row>
    <row r="3316" customFormat="false" ht="30" hidden="false" customHeight="false" outlineLevel="0" collapsed="false">
      <c r="A3316" s="351" t="n">
        <f aca="false">IF(O3316&lt;&gt;0,O3316,A3315)</f>
        <v>92337</v>
      </c>
      <c r="B3316" s="205" t="n">
        <v>7694</v>
      </c>
      <c r="C3316" s="206" t="s">
        <v>2834</v>
      </c>
      <c r="D3316" s="206" t="s">
        <v>4234</v>
      </c>
      <c r="E3316" s="207" t="s">
        <v>2415</v>
      </c>
      <c r="F3316" s="207" t="s">
        <v>2440</v>
      </c>
      <c r="G3316" s="352" t="n">
        <v>1.039</v>
      </c>
      <c r="H3316" s="253" t="n">
        <f aca="false">VLOOKUP(B3316,'INS-SIN-SD-10-2023'!A:D,4,0)</f>
        <v>121.68</v>
      </c>
      <c r="I3316" s="253" t="s">
        <v>2417</v>
      </c>
      <c r="J3316" s="220" t="n">
        <f aca="false">TRUNC((H3316*G3316),2)</f>
        <v>126.42</v>
      </c>
      <c r="M3316" s="220" t="n">
        <f aca="false">VLOOKUP(B3316,'INS-SIN-SD-10-2023'!A:D,4,0)</f>
        <v>121.68</v>
      </c>
      <c r="N3316" s="220" t="n">
        <f aca="false">M3316=H3316</f>
        <v>1</v>
      </c>
      <c r="P3316" s="333" t="s">
        <v>2492</v>
      </c>
    </row>
    <row r="3317" customFormat="false" ht="45" hidden="false" customHeight="false" outlineLevel="0" collapsed="false">
      <c r="A3317" s="353" t="n">
        <v>92920</v>
      </c>
      <c r="B3317" s="354" t="s">
        <v>2411</v>
      </c>
      <c r="C3317" s="355" t="s">
        <v>4235</v>
      </c>
      <c r="D3317" s="355" t="s">
        <v>2798</v>
      </c>
      <c r="E3317" s="356" t="s">
        <v>2430</v>
      </c>
      <c r="F3317" s="356" t="s">
        <v>2415</v>
      </c>
      <c r="G3317" s="357" t="s">
        <v>2416</v>
      </c>
      <c r="H3317" s="358" t="s">
        <v>2417</v>
      </c>
      <c r="I3317" s="350" t="n">
        <f aca="false">SUMIF(A:A,A3317,J:J)</f>
        <v>40.34</v>
      </c>
      <c r="K3317" s="220" t="n">
        <f aca="false">VLOOKUP(A3317,'CMP-SIN-SD-10-2023'!A:D,4,0)</f>
        <v>40.34</v>
      </c>
      <c r="L3317" s="220" t="n">
        <f aca="false">K3317=I3317</f>
        <v>1</v>
      </c>
      <c r="P3317" s="333" t="s">
        <v>2418</v>
      </c>
    </row>
    <row r="3318" customFormat="false" ht="30" hidden="false" customHeight="false" outlineLevel="0" collapsed="false">
      <c r="A3318" s="351" t="n">
        <f aca="false">IF(O3318&lt;&gt;0,O3318,A3317)</f>
        <v>92920</v>
      </c>
      <c r="B3318" s="205" t="n">
        <v>88248</v>
      </c>
      <c r="C3318" s="206" t="s">
        <v>2798</v>
      </c>
      <c r="D3318" s="206" t="s">
        <v>3412</v>
      </c>
      <c r="E3318" s="207" t="s">
        <v>2415</v>
      </c>
      <c r="F3318" s="207" t="s">
        <v>2502</v>
      </c>
      <c r="G3318" s="352" t="n">
        <v>0.49</v>
      </c>
      <c r="H3318" s="253" t="n">
        <f aca="false">VLOOKUP(B3318,'CMP-SIN-SD-10-2023'!A:D,4,0)</f>
        <v>22.17</v>
      </c>
      <c r="I3318" s="253" t="s">
        <v>2417</v>
      </c>
      <c r="J3318" s="220" t="n">
        <f aca="false">TRUNC((H3318*G3318),2)</f>
        <v>10.86</v>
      </c>
      <c r="M3318" s="220" t="n">
        <f aca="false">VLOOKUP(B3318,'CMP-SIN-SD-10-2023'!A:D,4,0)</f>
        <v>22.17</v>
      </c>
      <c r="N3318" s="220" t="n">
        <f aca="false">M3318=H3318</f>
        <v>1</v>
      </c>
      <c r="P3318" s="333" t="s">
        <v>2418</v>
      </c>
    </row>
    <row r="3319" customFormat="false" ht="30" hidden="false" customHeight="false" outlineLevel="0" collapsed="false">
      <c r="A3319" s="351" t="n">
        <f aca="false">IF(O3319&lt;&gt;0,O3319,A3318)</f>
        <v>92920</v>
      </c>
      <c r="B3319" s="205" t="n">
        <v>88267</v>
      </c>
      <c r="C3319" s="206" t="s">
        <v>2798</v>
      </c>
      <c r="D3319" s="206" t="s">
        <v>2927</v>
      </c>
      <c r="E3319" s="207" t="s">
        <v>2415</v>
      </c>
      <c r="F3319" s="207" t="s">
        <v>2502</v>
      </c>
      <c r="G3319" s="352" t="n">
        <v>0.49</v>
      </c>
      <c r="H3319" s="253" t="n">
        <f aca="false">VLOOKUP(B3319,'CMP-SIN-SD-10-2023'!A:D,4,0)</f>
        <v>28.78</v>
      </c>
      <c r="I3319" s="253" t="s">
        <v>2417</v>
      </c>
      <c r="J3319" s="220" t="n">
        <f aca="false">TRUNC((H3319*G3319),2)</f>
        <v>14.1</v>
      </c>
      <c r="M3319" s="220" t="n">
        <f aca="false">VLOOKUP(B3319,'CMP-SIN-SD-10-2023'!A:D,4,0)</f>
        <v>28.78</v>
      </c>
      <c r="N3319" s="220" t="n">
        <f aca="false">M3319=H3319</f>
        <v>1</v>
      </c>
      <c r="P3319" s="333" t="s">
        <v>2418</v>
      </c>
    </row>
    <row r="3320" customFormat="false" ht="15" hidden="false" customHeight="false" outlineLevel="0" collapsed="false">
      <c r="A3320" s="351" t="n">
        <f aca="false">IF(O3320&lt;&gt;0,O3320,A3319)</f>
        <v>92920</v>
      </c>
      <c r="B3320" s="205" t="n">
        <v>3148</v>
      </c>
      <c r="C3320" s="206" t="s">
        <v>2798</v>
      </c>
      <c r="D3320" s="206" t="s">
        <v>3611</v>
      </c>
      <c r="E3320" s="207" t="s">
        <v>2415</v>
      </c>
      <c r="F3320" s="207" t="s">
        <v>2430</v>
      </c>
      <c r="G3320" s="352" t="n">
        <v>0.013</v>
      </c>
      <c r="H3320" s="253" t="n">
        <f aca="false">VLOOKUP(B3320,'INS-SIN-SD-10-2023'!A:D,4,0)</f>
        <v>14.6</v>
      </c>
      <c r="I3320" s="253" t="s">
        <v>2417</v>
      </c>
      <c r="J3320" s="220" t="n">
        <f aca="false">TRUNC((H3320*G3320),2)</f>
        <v>0.18</v>
      </c>
      <c r="M3320" s="220" t="n">
        <f aca="false">VLOOKUP(B3320,'INS-SIN-SD-10-2023'!A:D,4,0)</f>
        <v>14.6</v>
      </c>
      <c r="N3320" s="220" t="n">
        <f aca="false">M3320=H3320</f>
        <v>1</v>
      </c>
      <c r="P3320" s="333" t="s">
        <v>2492</v>
      </c>
    </row>
    <row r="3321" customFormat="false" ht="15" hidden="false" customHeight="false" outlineLevel="0" collapsed="false">
      <c r="A3321" s="351" t="n">
        <f aca="false">IF(O3321&lt;&gt;0,O3321,A3320)</f>
        <v>92920</v>
      </c>
      <c r="B3321" s="205" t="n">
        <v>7307</v>
      </c>
      <c r="C3321" s="206" t="s">
        <v>2798</v>
      </c>
      <c r="D3321" s="206" t="s">
        <v>2832</v>
      </c>
      <c r="E3321" s="207" t="s">
        <v>2415</v>
      </c>
      <c r="F3321" s="207" t="s">
        <v>2712</v>
      </c>
      <c r="G3321" s="352" t="n">
        <v>0.003</v>
      </c>
      <c r="H3321" s="253" t="n">
        <f aca="false">VLOOKUP(B3321,'INS-SIN-SD-10-2023'!A:D,4,0)</f>
        <v>41.98</v>
      </c>
      <c r="I3321" s="253" t="s">
        <v>2417</v>
      </c>
      <c r="J3321" s="220" t="n">
        <f aca="false">TRUNC((H3321*G3321),2)</f>
        <v>0.12</v>
      </c>
      <c r="M3321" s="220" t="n">
        <f aca="false">VLOOKUP(B3321,'INS-SIN-SD-10-2023'!A:D,4,0)</f>
        <v>41.98</v>
      </c>
      <c r="N3321" s="220" t="n">
        <f aca="false">M3321=H3321</f>
        <v>1</v>
      </c>
      <c r="P3321" s="333" t="s">
        <v>2492</v>
      </c>
    </row>
    <row r="3322" customFormat="false" ht="30" hidden="false" customHeight="false" outlineLevel="0" collapsed="false">
      <c r="A3322" s="351" t="n">
        <f aca="false">IF(O3322&lt;&gt;0,O3322,A3321)</f>
        <v>92920</v>
      </c>
      <c r="B3322" s="205" t="n">
        <v>3919</v>
      </c>
      <c r="C3322" s="206" t="s">
        <v>2798</v>
      </c>
      <c r="D3322" s="206" t="s">
        <v>4236</v>
      </c>
      <c r="E3322" s="207" t="s">
        <v>2415</v>
      </c>
      <c r="F3322" s="207" t="s">
        <v>2430</v>
      </c>
      <c r="G3322" s="352" t="n">
        <v>1</v>
      </c>
      <c r="H3322" s="253" t="n">
        <f aca="false">VLOOKUP(B3322,'INS-SIN-SD-10-2023'!A:D,4,0)</f>
        <v>15.08</v>
      </c>
      <c r="I3322" s="253" t="s">
        <v>2417</v>
      </c>
      <c r="J3322" s="220" t="n">
        <f aca="false">TRUNC((H3322*G3322),2)</f>
        <v>15.08</v>
      </c>
      <c r="M3322" s="220" t="n">
        <f aca="false">VLOOKUP(B3322,'INS-SIN-SD-10-2023'!A:D,4,0)</f>
        <v>15.08</v>
      </c>
      <c r="N3322" s="220" t="n">
        <f aca="false">M3322=H3322</f>
        <v>1</v>
      </c>
      <c r="P3322" s="333" t="s">
        <v>2492</v>
      </c>
    </row>
    <row r="3323" customFormat="false" ht="45" hidden="false" customHeight="false" outlineLevel="0" collapsed="false">
      <c r="A3323" s="353" t="n">
        <v>92927</v>
      </c>
      <c r="B3323" s="354" t="s">
        <v>2411</v>
      </c>
      <c r="C3323" s="355" t="s">
        <v>4237</v>
      </c>
      <c r="D3323" s="355" t="s">
        <v>3420</v>
      </c>
      <c r="E3323" s="356" t="s">
        <v>2430</v>
      </c>
      <c r="F3323" s="356" t="s">
        <v>2415</v>
      </c>
      <c r="G3323" s="357" t="s">
        <v>2416</v>
      </c>
      <c r="H3323" s="358" t="s">
        <v>2417</v>
      </c>
      <c r="I3323" s="350" t="n">
        <f aca="false">SUMIF(A:A,A3323,J:J)</f>
        <v>49.98</v>
      </c>
      <c r="K3323" s="220" t="n">
        <f aca="false">VLOOKUP(A3323,'CMP-SIN-SD-10-2023'!A:D,4,0)</f>
        <v>49.98</v>
      </c>
      <c r="L3323" s="220" t="n">
        <f aca="false">K3323=I3323</f>
        <v>1</v>
      </c>
      <c r="P3323" s="333" t="s">
        <v>2418</v>
      </c>
    </row>
    <row r="3324" customFormat="false" ht="30" hidden="false" customHeight="false" outlineLevel="0" collapsed="false">
      <c r="A3324" s="351" t="n">
        <f aca="false">IF(O3324&lt;&gt;0,O3324,A3323)</f>
        <v>92927</v>
      </c>
      <c r="B3324" s="205" t="n">
        <v>88248</v>
      </c>
      <c r="C3324" s="206" t="s">
        <v>3420</v>
      </c>
      <c r="D3324" s="206" t="s">
        <v>3412</v>
      </c>
      <c r="E3324" s="207" t="s">
        <v>2415</v>
      </c>
      <c r="F3324" s="207" t="s">
        <v>2502</v>
      </c>
      <c r="G3324" s="352" t="n">
        <v>0.533</v>
      </c>
      <c r="H3324" s="253" t="n">
        <f aca="false">VLOOKUP(B3324,'CMP-SIN-SD-10-2023'!A:D,4,0)</f>
        <v>22.17</v>
      </c>
      <c r="I3324" s="253" t="s">
        <v>2417</v>
      </c>
      <c r="J3324" s="220" t="n">
        <f aca="false">TRUNC((H3324*G3324),2)</f>
        <v>11.81</v>
      </c>
      <c r="M3324" s="220" t="n">
        <f aca="false">VLOOKUP(B3324,'CMP-SIN-SD-10-2023'!A:D,4,0)</f>
        <v>22.17</v>
      </c>
      <c r="N3324" s="220" t="n">
        <f aca="false">M3324=H3324</f>
        <v>1</v>
      </c>
      <c r="P3324" s="333" t="s">
        <v>2418</v>
      </c>
    </row>
    <row r="3325" customFormat="false" ht="30" hidden="false" customHeight="false" outlineLevel="0" collapsed="false">
      <c r="A3325" s="351" t="n">
        <f aca="false">IF(O3325&lt;&gt;0,O3325,A3324)</f>
        <v>92927</v>
      </c>
      <c r="B3325" s="205" t="n">
        <v>88267</v>
      </c>
      <c r="C3325" s="206" t="s">
        <v>3420</v>
      </c>
      <c r="D3325" s="206" t="s">
        <v>2927</v>
      </c>
      <c r="E3325" s="207" t="s">
        <v>2415</v>
      </c>
      <c r="F3325" s="207" t="s">
        <v>2502</v>
      </c>
      <c r="G3325" s="352" t="n">
        <v>0.533</v>
      </c>
      <c r="H3325" s="253" t="n">
        <f aca="false">VLOOKUP(B3325,'CMP-SIN-SD-10-2023'!A:D,4,0)</f>
        <v>28.78</v>
      </c>
      <c r="I3325" s="253" t="s">
        <v>2417</v>
      </c>
      <c r="J3325" s="220" t="n">
        <f aca="false">TRUNC((H3325*G3325),2)</f>
        <v>15.33</v>
      </c>
      <c r="M3325" s="220" t="n">
        <f aca="false">VLOOKUP(B3325,'CMP-SIN-SD-10-2023'!A:D,4,0)</f>
        <v>28.78</v>
      </c>
      <c r="N3325" s="220" t="n">
        <f aca="false">M3325=H3325</f>
        <v>1</v>
      </c>
      <c r="P3325" s="333" t="s">
        <v>2418</v>
      </c>
    </row>
    <row r="3326" customFormat="false" ht="15" hidden="false" customHeight="false" outlineLevel="0" collapsed="false">
      <c r="A3326" s="351" t="n">
        <f aca="false">IF(O3326&lt;&gt;0,O3326,A3325)</f>
        <v>92927</v>
      </c>
      <c r="B3326" s="205" t="n">
        <v>3148</v>
      </c>
      <c r="C3326" s="206" t="s">
        <v>3420</v>
      </c>
      <c r="D3326" s="206" t="s">
        <v>3611</v>
      </c>
      <c r="E3326" s="207" t="s">
        <v>2415</v>
      </c>
      <c r="F3326" s="207" t="s">
        <v>2430</v>
      </c>
      <c r="G3326" s="352" t="n">
        <v>0.017</v>
      </c>
      <c r="H3326" s="253" t="n">
        <f aca="false">VLOOKUP(B3326,'INS-SIN-SD-10-2023'!A:D,4,0)</f>
        <v>14.6</v>
      </c>
      <c r="I3326" s="253" t="s">
        <v>2417</v>
      </c>
      <c r="J3326" s="220" t="n">
        <f aca="false">TRUNC((H3326*G3326),2)</f>
        <v>0.24</v>
      </c>
      <c r="M3326" s="220" t="n">
        <f aca="false">VLOOKUP(B3326,'INS-SIN-SD-10-2023'!A:D,4,0)</f>
        <v>14.6</v>
      </c>
      <c r="N3326" s="220" t="n">
        <f aca="false">M3326=H3326</f>
        <v>1</v>
      </c>
      <c r="P3326" s="333" t="s">
        <v>2492</v>
      </c>
    </row>
    <row r="3327" customFormat="false" ht="15" hidden="false" customHeight="false" outlineLevel="0" collapsed="false">
      <c r="A3327" s="351" t="n">
        <f aca="false">IF(O3327&lt;&gt;0,O3327,A3326)</f>
        <v>92927</v>
      </c>
      <c r="B3327" s="205" t="n">
        <v>7307</v>
      </c>
      <c r="C3327" s="206" t="s">
        <v>3420</v>
      </c>
      <c r="D3327" s="206" t="s">
        <v>2832</v>
      </c>
      <c r="E3327" s="207" t="s">
        <v>2415</v>
      </c>
      <c r="F3327" s="207" t="s">
        <v>2712</v>
      </c>
      <c r="G3327" s="352" t="n">
        <v>0.004</v>
      </c>
      <c r="H3327" s="253" t="n">
        <f aca="false">VLOOKUP(B3327,'INS-SIN-SD-10-2023'!A:D,4,0)</f>
        <v>41.98</v>
      </c>
      <c r="I3327" s="253" t="s">
        <v>2417</v>
      </c>
      <c r="J3327" s="220" t="n">
        <f aca="false">TRUNC((H3327*G3327),2)</f>
        <v>0.16</v>
      </c>
      <c r="M3327" s="220" t="n">
        <f aca="false">VLOOKUP(B3327,'INS-SIN-SD-10-2023'!A:D,4,0)</f>
        <v>41.98</v>
      </c>
      <c r="N3327" s="220" t="n">
        <f aca="false">M3327=H3327</f>
        <v>1</v>
      </c>
      <c r="P3327" s="333" t="s">
        <v>2492</v>
      </c>
    </row>
    <row r="3328" customFormat="false" ht="30" hidden="false" customHeight="false" outlineLevel="0" collapsed="false">
      <c r="A3328" s="351" t="n">
        <f aca="false">IF(O3328&lt;&gt;0,O3328,A3327)</f>
        <v>92927</v>
      </c>
      <c r="B3328" s="205" t="n">
        <v>3920</v>
      </c>
      <c r="C3328" s="206" t="s">
        <v>3420</v>
      </c>
      <c r="D3328" s="206" t="s">
        <v>4238</v>
      </c>
      <c r="E3328" s="207" t="s">
        <v>2415</v>
      </c>
      <c r="F3328" s="207" t="s">
        <v>2430</v>
      </c>
      <c r="G3328" s="352" t="n">
        <v>1</v>
      </c>
      <c r="H3328" s="253" t="n">
        <f aca="false">VLOOKUP(B3328,'INS-SIN-SD-10-2023'!A:D,4,0)</f>
        <v>22.44</v>
      </c>
      <c r="I3328" s="253" t="s">
        <v>2417</v>
      </c>
      <c r="J3328" s="220" t="n">
        <f aca="false">TRUNC((H3328*G3328),2)</f>
        <v>22.44</v>
      </c>
      <c r="M3328" s="220" t="n">
        <f aca="false">VLOOKUP(B3328,'INS-SIN-SD-10-2023'!A:D,4,0)</f>
        <v>22.44</v>
      </c>
      <c r="N3328" s="220" t="n">
        <f aca="false">M3328=H3328</f>
        <v>1</v>
      </c>
      <c r="P3328" s="333" t="s">
        <v>2492</v>
      </c>
    </row>
    <row r="3329" customFormat="false" ht="45" hidden="false" customHeight="false" outlineLevel="0" collapsed="false">
      <c r="A3329" s="353" t="n">
        <v>92910</v>
      </c>
      <c r="B3329" s="354" t="s">
        <v>2411</v>
      </c>
      <c r="C3329" s="355" t="s">
        <v>4239</v>
      </c>
      <c r="D3329" s="355" t="s">
        <v>3983</v>
      </c>
      <c r="E3329" s="356" t="s">
        <v>2430</v>
      </c>
      <c r="F3329" s="356" t="s">
        <v>2415</v>
      </c>
      <c r="G3329" s="357" t="s">
        <v>2416</v>
      </c>
      <c r="H3329" s="358" t="s">
        <v>2417</v>
      </c>
      <c r="I3329" s="350" t="n">
        <f aca="false">SUMIF(A:A,A3329,J:J)</f>
        <v>112.86</v>
      </c>
      <c r="K3329" s="220" t="n">
        <f aca="false">VLOOKUP(A3329,'CMP-SIN-SD-10-2023'!A:D,4,0)</f>
        <v>112.86</v>
      </c>
      <c r="L3329" s="220" t="n">
        <f aca="false">K3329=I3329</f>
        <v>1</v>
      </c>
      <c r="P3329" s="333" t="s">
        <v>2418</v>
      </c>
    </row>
    <row r="3330" customFormat="false" ht="30" hidden="false" customHeight="false" outlineLevel="0" collapsed="false">
      <c r="A3330" s="351" t="n">
        <f aca="false">IF(O3330&lt;&gt;0,O3330,A3329)</f>
        <v>92910</v>
      </c>
      <c r="B3330" s="205" t="n">
        <v>88248</v>
      </c>
      <c r="C3330" s="206" t="s">
        <v>3983</v>
      </c>
      <c r="D3330" s="206" t="s">
        <v>3412</v>
      </c>
      <c r="E3330" s="207" t="s">
        <v>2415</v>
      </c>
      <c r="F3330" s="207" t="s">
        <v>2502</v>
      </c>
      <c r="G3330" s="352" t="n">
        <v>0.702</v>
      </c>
      <c r="H3330" s="253" t="n">
        <f aca="false">VLOOKUP(B3330,'CMP-SIN-SD-10-2023'!A:D,4,0)</f>
        <v>22.17</v>
      </c>
      <c r="I3330" s="253" t="s">
        <v>2417</v>
      </c>
      <c r="J3330" s="220" t="n">
        <f aca="false">TRUNC((H3330*G3330),2)</f>
        <v>15.56</v>
      </c>
      <c r="M3330" s="220" t="n">
        <f aca="false">VLOOKUP(B3330,'CMP-SIN-SD-10-2023'!A:D,4,0)</f>
        <v>22.17</v>
      </c>
      <c r="N3330" s="220" t="n">
        <f aca="false">M3330=H3330</f>
        <v>1</v>
      </c>
      <c r="P3330" s="333" t="s">
        <v>2418</v>
      </c>
    </row>
    <row r="3331" customFormat="false" ht="30" hidden="false" customHeight="false" outlineLevel="0" collapsed="false">
      <c r="A3331" s="351" t="n">
        <f aca="false">IF(O3331&lt;&gt;0,O3331,A3330)</f>
        <v>92910</v>
      </c>
      <c r="B3331" s="205" t="n">
        <v>88267</v>
      </c>
      <c r="C3331" s="206" t="s">
        <v>3983</v>
      </c>
      <c r="D3331" s="206" t="s">
        <v>2927</v>
      </c>
      <c r="E3331" s="207" t="s">
        <v>2415</v>
      </c>
      <c r="F3331" s="207" t="s">
        <v>2502</v>
      </c>
      <c r="G3331" s="352" t="n">
        <v>0.702</v>
      </c>
      <c r="H3331" s="253" t="n">
        <f aca="false">VLOOKUP(B3331,'CMP-SIN-SD-10-2023'!A:D,4,0)</f>
        <v>28.78</v>
      </c>
      <c r="I3331" s="253" t="s">
        <v>2417</v>
      </c>
      <c r="J3331" s="220" t="n">
        <f aca="false">TRUNC((H3331*G3331),2)</f>
        <v>20.2</v>
      </c>
      <c r="M3331" s="220" t="n">
        <f aca="false">VLOOKUP(B3331,'CMP-SIN-SD-10-2023'!A:D,4,0)</f>
        <v>28.78</v>
      </c>
      <c r="N3331" s="220" t="n">
        <f aca="false">M3331=H3331</f>
        <v>1</v>
      </c>
      <c r="P3331" s="333" t="s">
        <v>2418</v>
      </c>
    </row>
    <row r="3332" customFormat="false" ht="15" hidden="false" customHeight="false" outlineLevel="0" collapsed="false">
      <c r="A3332" s="351" t="n">
        <f aca="false">IF(O3332&lt;&gt;0,O3332,A3331)</f>
        <v>92910</v>
      </c>
      <c r="B3332" s="205" t="n">
        <v>3148</v>
      </c>
      <c r="C3332" s="206" t="s">
        <v>3983</v>
      </c>
      <c r="D3332" s="206" t="s">
        <v>3611</v>
      </c>
      <c r="E3332" s="207" t="s">
        <v>2415</v>
      </c>
      <c r="F3332" s="207" t="s">
        <v>2430</v>
      </c>
      <c r="G3332" s="352" t="n">
        <v>0.03</v>
      </c>
      <c r="H3332" s="253" t="n">
        <f aca="false">VLOOKUP(B3332,'INS-SIN-SD-10-2023'!A:D,4,0)</f>
        <v>14.6</v>
      </c>
      <c r="I3332" s="253" t="s">
        <v>2417</v>
      </c>
      <c r="J3332" s="220" t="n">
        <f aca="false">TRUNC((H3332*G3332),2)</f>
        <v>0.43</v>
      </c>
      <c r="M3332" s="220" t="n">
        <f aca="false">VLOOKUP(B3332,'INS-SIN-SD-10-2023'!A:D,4,0)</f>
        <v>14.6</v>
      </c>
      <c r="N3332" s="220" t="n">
        <f aca="false">M3332=H3332</f>
        <v>1</v>
      </c>
      <c r="P3332" s="333" t="s">
        <v>2492</v>
      </c>
    </row>
    <row r="3333" customFormat="false" ht="15" hidden="false" customHeight="false" outlineLevel="0" collapsed="false">
      <c r="A3333" s="351" t="n">
        <f aca="false">IF(O3333&lt;&gt;0,O3333,A3332)</f>
        <v>92910</v>
      </c>
      <c r="B3333" s="205" t="n">
        <v>7307</v>
      </c>
      <c r="C3333" s="206" t="s">
        <v>3983</v>
      </c>
      <c r="D3333" s="206" t="s">
        <v>2832</v>
      </c>
      <c r="E3333" s="207" t="s">
        <v>2415</v>
      </c>
      <c r="F3333" s="207" t="s">
        <v>2712</v>
      </c>
      <c r="G3333" s="352" t="n">
        <v>0.007</v>
      </c>
      <c r="H3333" s="253" t="n">
        <f aca="false">VLOOKUP(B3333,'INS-SIN-SD-10-2023'!A:D,4,0)</f>
        <v>41.98</v>
      </c>
      <c r="I3333" s="253" t="s">
        <v>2417</v>
      </c>
      <c r="J3333" s="220" t="n">
        <f aca="false">TRUNC((H3333*G3333),2)</f>
        <v>0.29</v>
      </c>
      <c r="M3333" s="220" t="n">
        <f aca="false">VLOOKUP(B3333,'INS-SIN-SD-10-2023'!A:D,4,0)</f>
        <v>41.98</v>
      </c>
      <c r="N3333" s="220" t="n">
        <f aca="false">M3333=H3333</f>
        <v>1</v>
      </c>
      <c r="P3333" s="333" t="s">
        <v>2492</v>
      </c>
    </row>
    <row r="3334" customFormat="false" ht="30" hidden="false" customHeight="false" outlineLevel="0" collapsed="false">
      <c r="A3334" s="351" t="n">
        <f aca="false">IF(O3334&lt;&gt;0,O3334,A3333)</f>
        <v>92910</v>
      </c>
      <c r="B3334" s="205" t="n">
        <v>3927</v>
      </c>
      <c r="C3334" s="206" t="s">
        <v>3983</v>
      </c>
      <c r="D3334" s="206" t="s">
        <v>4240</v>
      </c>
      <c r="E3334" s="207" t="s">
        <v>2415</v>
      </c>
      <c r="F3334" s="207" t="s">
        <v>2430</v>
      </c>
      <c r="G3334" s="352" t="n">
        <v>1</v>
      </c>
      <c r="H3334" s="253" t="n">
        <f aca="false">VLOOKUP(B3334,'INS-SIN-SD-10-2023'!A:D,4,0)</f>
        <v>76.38</v>
      </c>
      <c r="I3334" s="253" t="s">
        <v>2417</v>
      </c>
      <c r="J3334" s="220" t="n">
        <f aca="false">TRUNC((H3334*G3334),2)</f>
        <v>76.38</v>
      </c>
      <c r="M3334" s="220" t="n">
        <f aca="false">VLOOKUP(B3334,'INS-SIN-SD-10-2023'!A:D,4,0)</f>
        <v>76.38</v>
      </c>
      <c r="N3334" s="220" t="n">
        <f aca="false">M3334=H3334</f>
        <v>1</v>
      </c>
      <c r="P3334" s="333" t="s">
        <v>2492</v>
      </c>
    </row>
    <row r="3335" customFormat="false" ht="45" hidden="false" customHeight="false" outlineLevel="0" collapsed="false">
      <c r="A3335" s="353" t="n">
        <v>92914</v>
      </c>
      <c r="B3335" s="354" t="s">
        <v>2411</v>
      </c>
      <c r="C3335" s="355" t="s">
        <v>4241</v>
      </c>
      <c r="D3335" s="355" t="s">
        <v>2521</v>
      </c>
      <c r="E3335" s="356" t="s">
        <v>2430</v>
      </c>
      <c r="F3335" s="356" t="s">
        <v>2415</v>
      </c>
      <c r="G3335" s="357" t="s">
        <v>2416</v>
      </c>
      <c r="H3335" s="358" t="s">
        <v>2417</v>
      </c>
      <c r="I3335" s="350" t="n">
        <f aca="false">SUMIF(A:A,A3335,J:J)</f>
        <v>155.82</v>
      </c>
      <c r="K3335" s="220" t="n">
        <f aca="false">VLOOKUP(A3335,'CMP-SIN-SD-10-2023'!A:D,4,0)</f>
        <v>155.82</v>
      </c>
      <c r="L3335" s="220" t="n">
        <f aca="false">K3335=I3335</f>
        <v>1</v>
      </c>
      <c r="P3335" s="333" t="s">
        <v>2418</v>
      </c>
    </row>
    <row r="3336" customFormat="false" ht="30" hidden="false" customHeight="false" outlineLevel="0" collapsed="false">
      <c r="A3336" s="351" t="n">
        <f aca="false">IF(O3336&lt;&gt;0,O3336,A3335)</f>
        <v>92914</v>
      </c>
      <c r="B3336" s="205" t="n">
        <v>88248</v>
      </c>
      <c r="C3336" s="206" t="s">
        <v>2521</v>
      </c>
      <c r="D3336" s="206" t="s">
        <v>3412</v>
      </c>
      <c r="E3336" s="207" t="s">
        <v>2415</v>
      </c>
      <c r="F3336" s="207" t="s">
        <v>2502</v>
      </c>
      <c r="G3336" s="352" t="n">
        <v>0.758</v>
      </c>
      <c r="H3336" s="253" t="n">
        <f aca="false">VLOOKUP(B3336,'CMP-SIN-SD-10-2023'!A:D,4,0)</f>
        <v>22.17</v>
      </c>
      <c r="I3336" s="253" t="s">
        <v>2417</v>
      </c>
      <c r="J3336" s="220" t="n">
        <f aca="false">TRUNC((H3336*G3336),2)</f>
        <v>16.8</v>
      </c>
      <c r="M3336" s="220" t="n">
        <f aca="false">VLOOKUP(B3336,'CMP-SIN-SD-10-2023'!A:D,4,0)</f>
        <v>22.17</v>
      </c>
      <c r="N3336" s="220" t="n">
        <f aca="false">M3336=H3336</f>
        <v>1</v>
      </c>
      <c r="P3336" s="333" t="s">
        <v>2418</v>
      </c>
    </row>
    <row r="3337" customFormat="false" ht="30" hidden="false" customHeight="false" outlineLevel="0" collapsed="false">
      <c r="A3337" s="351" t="n">
        <f aca="false">IF(O3337&lt;&gt;0,O3337,A3336)</f>
        <v>92914</v>
      </c>
      <c r="B3337" s="205" t="n">
        <v>88267</v>
      </c>
      <c r="C3337" s="206" t="s">
        <v>2521</v>
      </c>
      <c r="D3337" s="206" t="s">
        <v>2927</v>
      </c>
      <c r="E3337" s="207" t="s">
        <v>2415</v>
      </c>
      <c r="F3337" s="207" t="s">
        <v>2502</v>
      </c>
      <c r="G3337" s="352" t="n">
        <v>0.758</v>
      </c>
      <c r="H3337" s="253" t="n">
        <f aca="false">VLOOKUP(B3337,'CMP-SIN-SD-10-2023'!A:D,4,0)</f>
        <v>28.78</v>
      </c>
      <c r="I3337" s="253" t="s">
        <v>2417</v>
      </c>
      <c r="J3337" s="220" t="n">
        <f aca="false">TRUNC((H3337*G3337),2)</f>
        <v>21.81</v>
      </c>
      <c r="M3337" s="220" t="n">
        <f aca="false">VLOOKUP(B3337,'CMP-SIN-SD-10-2023'!A:D,4,0)</f>
        <v>28.78</v>
      </c>
      <c r="N3337" s="220" t="n">
        <f aca="false">M3337=H3337</f>
        <v>1</v>
      </c>
      <c r="P3337" s="333" t="s">
        <v>2418</v>
      </c>
    </row>
    <row r="3338" customFormat="false" ht="15" hidden="false" customHeight="false" outlineLevel="0" collapsed="false">
      <c r="A3338" s="351" t="n">
        <f aca="false">IF(O3338&lt;&gt;0,O3338,A3337)</f>
        <v>92914</v>
      </c>
      <c r="B3338" s="205" t="n">
        <v>3148</v>
      </c>
      <c r="C3338" s="206" t="s">
        <v>2521</v>
      </c>
      <c r="D3338" s="206" t="s">
        <v>3611</v>
      </c>
      <c r="E3338" s="207" t="s">
        <v>2415</v>
      </c>
      <c r="F3338" s="207" t="s">
        <v>2430</v>
      </c>
      <c r="G3338" s="352" t="n">
        <v>0.035</v>
      </c>
      <c r="H3338" s="253" t="n">
        <f aca="false">VLOOKUP(B3338,'INS-SIN-SD-10-2023'!A:D,4,0)</f>
        <v>14.6</v>
      </c>
      <c r="I3338" s="253" t="s">
        <v>2417</v>
      </c>
      <c r="J3338" s="220" t="n">
        <f aca="false">TRUNC((H3338*G3338),2)</f>
        <v>0.51</v>
      </c>
      <c r="M3338" s="220" t="n">
        <f aca="false">VLOOKUP(B3338,'INS-SIN-SD-10-2023'!A:D,4,0)</f>
        <v>14.6</v>
      </c>
      <c r="N3338" s="220" t="n">
        <f aca="false">M3338=H3338</f>
        <v>1</v>
      </c>
      <c r="P3338" s="333" t="s">
        <v>2492</v>
      </c>
    </row>
    <row r="3339" customFormat="false" ht="15" hidden="false" customHeight="false" outlineLevel="0" collapsed="false">
      <c r="A3339" s="351" t="n">
        <f aca="false">IF(O3339&lt;&gt;0,O3339,A3338)</f>
        <v>92914</v>
      </c>
      <c r="B3339" s="205" t="n">
        <v>7307</v>
      </c>
      <c r="C3339" s="206" t="s">
        <v>2521</v>
      </c>
      <c r="D3339" s="206" t="s">
        <v>2832</v>
      </c>
      <c r="E3339" s="207" t="s">
        <v>2415</v>
      </c>
      <c r="F3339" s="207" t="s">
        <v>2712</v>
      </c>
      <c r="G3339" s="352" t="n">
        <v>0.008</v>
      </c>
      <c r="H3339" s="253" t="n">
        <f aca="false">VLOOKUP(B3339,'INS-SIN-SD-10-2023'!A:D,4,0)</f>
        <v>41.98</v>
      </c>
      <c r="I3339" s="253" t="s">
        <v>2417</v>
      </c>
      <c r="J3339" s="220" t="n">
        <f aca="false">TRUNC((H3339*G3339),2)</f>
        <v>0.33</v>
      </c>
      <c r="M3339" s="220" t="n">
        <f aca="false">VLOOKUP(B3339,'INS-SIN-SD-10-2023'!A:D,4,0)</f>
        <v>41.98</v>
      </c>
      <c r="N3339" s="220" t="n">
        <f aca="false">M3339=H3339</f>
        <v>1</v>
      </c>
      <c r="P3339" s="333" t="s">
        <v>2492</v>
      </c>
    </row>
    <row r="3340" customFormat="false" ht="30" hidden="false" customHeight="false" outlineLevel="0" collapsed="false">
      <c r="A3340" s="351" t="n">
        <f aca="false">IF(O3340&lt;&gt;0,O3340,A3339)</f>
        <v>92914</v>
      </c>
      <c r="B3340" s="205" t="n">
        <v>3930</v>
      </c>
      <c r="C3340" s="206" t="s">
        <v>2521</v>
      </c>
      <c r="D3340" s="206" t="s">
        <v>4242</v>
      </c>
      <c r="E3340" s="207" t="s">
        <v>2415</v>
      </c>
      <c r="F3340" s="207" t="s">
        <v>2430</v>
      </c>
      <c r="G3340" s="352" t="n">
        <v>1</v>
      </c>
      <c r="H3340" s="253" t="n">
        <f aca="false">VLOOKUP(B3340,'INS-SIN-SD-10-2023'!A:D,4,0)</f>
        <v>116.37</v>
      </c>
      <c r="I3340" s="253" t="s">
        <v>2417</v>
      </c>
      <c r="J3340" s="220" t="n">
        <f aca="false">TRUNC((H3340*G3340),2)</f>
        <v>116.37</v>
      </c>
      <c r="M3340" s="220" t="n">
        <f aca="false">VLOOKUP(B3340,'INS-SIN-SD-10-2023'!A:D,4,0)</f>
        <v>116.37</v>
      </c>
      <c r="N3340" s="220" t="n">
        <f aca="false">M3340=H3340</f>
        <v>1</v>
      </c>
      <c r="P3340" s="333" t="s">
        <v>2492</v>
      </c>
    </row>
    <row r="3341" customFormat="false" ht="45" hidden="false" customHeight="false" outlineLevel="0" collapsed="false">
      <c r="A3341" s="353" t="n">
        <v>92913</v>
      </c>
      <c r="B3341" s="354" t="s">
        <v>2411</v>
      </c>
      <c r="C3341" s="355" t="s">
        <v>4243</v>
      </c>
      <c r="D3341" s="355" t="s">
        <v>3664</v>
      </c>
      <c r="E3341" s="356" t="s">
        <v>2430</v>
      </c>
      <c r="F3341" s="356" t="s">
        <v>2415</v>
      </c>
      <c r="G3341" s="357" t="s">
        <v>2416</v>
      </c>
      <c r="H3341" s="358" t="s">
        <v>2417</v>
      </c>
      <c r="I3341" s="350" t="n">
        <f aca="false">SUMIF(A:A,A3341,J:J)</f>
        <v>155.82</v>
      </c>
      <c r="K3341" s="220" t="n">
        <f aca="false">VLOOKUP(A3341,'CMP-SIN-SD-10-2023'!A:D,4,0)</f>
        <v>155.82</v>
      </c>
      <c r="L3341" s="220" t="n">
        <f aca="false">K3341=I3341</f>
        <v>1</v>
      </c>
      <c r="P3341" s="333" t="s">
        <v>2418</v>
      </c>
    </row>
    <row r="3342" customFormat="false" ht="30" hidden="false" customHeight="false" outlineLevel="0" collapsed="false">
      <c r="A3342" s="351" t="n">
        <f aca="false">IF(O3342&lt;&gt;0,O3342,A3341)</f>
        <v>92913</v>
      </c>
      <c r="B3342" s="205" t="n">
        <v>88248</v>
      </c>
      <c r="C3342" s="206" t="s">
        <v>3664</v>
      </c>
      <c r="D3342" s="206" t="s">
        <v>3412</v>
      </c>
      <c r="E3342" s="207" t="s">
        <v>2415</v>
      </c>
      <c r="F3342" s="207" t="s">
        <v>2502</v>
      </c>
      <c r="G3342" s="352" t="n">
        <v>0.758</v>
      </c>
      <c r="H3342" s="253" t="n">
        <f aca="false">VLOOKUP(B3342,'CMP-SIN-SD-10-2023'!A:D,4,0)</f>
        <v>22.17</v>
      </c>
      <c r="I3342" s="253" t="s">
        <v>2417</v>
      </c>
      <c r="J3342" s="220" t="n">
        <f aca="false">TRUNC((H3342*G3342),2)</f>
        <v>16.8</v>
      </c>
      <c r="M3342" s="220" t="n">
        <f aca="false">VLOOKUP(B3342,'CMP-SIN-SD-10-2023'!A:D,4,0)</f>
        <v>22.17</v>
      </c>
      <c r="N3342" s="220" t="n">
        <f aca="false">M3342=H3342</f>
        <v>1</v>
      </c>
      <c r="P3342" s="333" t="s">
        <v>2418</v>
      </c>
    </row>
    <row r="3343" customFormat="false" ht="30" hidden="false" customHeight="false" outlineLevel="0" collapsed="false">
      <c r="A3343" s="351" t="n">
        <f aca="false">IF(O3343&lt;&gt;0,O3343,A3342)</f>
        <v>92913</v>
      </c>
      <c r="B3343" s="205" t="n">
        <v>88267</v>
      </c>
      <c r="C3343" s="206" t="s">
        <v>3664</v>
      </c>
      <c r="D3343" s="206" t="s">
        <v>2927</v>
      </c>
      <c r="E3343" s="207" t="s">
        <v>2415</v>
      </c>
      <c r="F3343" s="207" t="s">
        <v>2502</v>
      </c>
      <c r="G3343" s="352" t="n">
        <v>0.758</v>
      </c>
      <c r="H3343" s="253" t="n">
        <f aca="false">VLOOKUP(B3343,'CMP-SIN-SD-10-2023'!A:D,4,0)</f>
        <v>28.78</v>
      </c>
      <c r="I3343" s="253" t="s">
        <v>2417</v>
      </c>
      <c r="J3343" s="220" t="n">
        <f aca="false">TRUNC((H3343*G3343),2)</f>
        <v>21.81</v>
      </c>
      <c r="M3343" s="220" t="n">
        <f aca="false">VLOOKUP(B3343,'CMP-SIN-SD-10-2023'!A:D,4,0)</f>
        <v>28.78</v>
      </c>
      <c r="N3343" s="220" t="n">
        <f aca="false">M3343=H3343</f>
        <v>1</v>
      </c>
      <c r="P3343" s="333" t="s">
        <v>2418</v>
      </c>
    </row>
    <row r="3344" customFormat="false" ht="15" hidden="false" customHeight="false" outlineLevel="0" collapsed="false">
      <c r="A3344" s="351" t="n">
        <f aca="false">IF(O3344&lt;&gt;0,O3344,A3343)</f>
        <v>92913</v>
      </c>
      <c r="B3344" s="205" t="n">
        <v>3148</v>
      </c>
      <c r="C3344" s="206" t="s">
        <v>3664</v>
      </c>
      <c r="D3344" s="206" t="s">
        <v>3611</v>
      </c>
      <c r="E3344" s="207" t="s">
        <v>2415</v>
      </c>
      <c r="F3344" s="207" t="s">
        <v>2430</v>
      </c>
      <c r="G3344" s="352" t="n">
        <v>0.035</v>
      </c>
      <c r="H3344" s="253" t="n">
        <f aca="false">VLOOKUP(B3344,'INS-SIN-SD-10-2023'!A:D,4,0)</f>
        <v>14.6</v>
      </c>
      <c r="I3344" s="253" t="s">
        <v>2417</v>
      </c>
      <c r="J3344" s="220" t="n">
        <f aca="false">TRUNC((H3344*G3344),2)</f>
        <v>0.51</v>
      </c>
      <c r="M3344" s="220" t="n">
        <f aca="false">VLOOKUP(B3344,'INS-SIN-SD-10-2023'!A:D,4,0)</f>
        <v>14.6</v>
      </c>
      <c r="N3344" s="220" t="n">
        <f aca="false">M3344=H3344</f>
        <v>1</v>
      </c>
      <c r="P3344" s="333" t="s">
        <v>2492</v>
      </c>
    </row>
    <row r="3345" customFormat="false" ht="15" hidden="false" customHeight="false" outlineLevel="0" collapsed="false">
      <c r="A3345" s="351" t="n">
        <f aca="false">IF(O3345&lt;&gt;0,O3345,A3344)</f>
        <v>92913</v>
      </c>
      <c r="B3345" s="205" t="n">
        <v>7307</v>
      </c>
      <c r="C3345" s="206" t="s">
        <v>3664</v>
      </c>
      <c r="D3345" s="206" t="s">
        <v>2832</v>
      </c>
      <c r="E3345" s="207" t="s">
        <v>2415</v>
      </c>
      <c r="F3345" s="207" t="s">
        <v>2712</v>
      </c>
      <c r="G3345" s="352" t="n">
        <v>0.008</v>
      </c>
      <c r="H3345" s="253" t="n">
        <f aca="false">VLOOKUP(B3345,'INS-SIN-SD-10-2023'!A:D,4,0)</f>
        <v>41.98</v>
      </c>
      <c r="I3345" s="253" t="s">
        <v>2417</v>
      </c>
      <c r="J3345" s="220" t="n">
        <f aca="false">TRUNC((H3345*G3345),2)</f>
        <v>0.33</v>
      </c>
      <c r="M3345" s="220" t="n">
        <f aca="false">VLOOKUP(B3345,'INS-SIN-SD-10-2023'!A:D,4,0)</f>
        <v>41.98</v>
      </c>
      <c r="N3345" s="220" t="n">
        <f aca="false">M3345=H3345</f>
        <v>1</v>
      </c>
      <c r="P3345" s="333" t="s">
        <v>2492</v>
      </c>
    </row>
    <row r="3346" customFormat="false" ht="30" hidden="false" customHeight="false" outlineLevel="0" collapsed="false">
      <c r="A3346" s="351" t="n">
        <f aca="false">IF(O3346&lt;&gt;0,O3346,A3345)</f>
        <v>92913</v>
      </c>
      <c r="B3346" s="205" t="n">
        <v>3931</v>
      </c>
      <c r="C3346" s="206" t="s">
        <v>3664</v>
      </c>
      <c r="D3346" s="206" t="s">
        <v>4244</v>
      </c>
      <c r="E3346" s="207" t="s">
        <v>2415</v>
      </c>
      <c r="F3346" s="207" t="s">
        <v>2430</v>
      </c>
      <c r="G3346" s="352" t="n">
        <v>1</v>
      </c>
      <c r="H3346" s="253" t="n">
        <f aca="false">VLOOKUP(B3346,'INS-SIN-SD-10-2023'!A:D,4,0)</f>
        <v>116.37</v>
      </c>
      <c r="I3346" s="253" t="s">
        <v>2417</v>
      </c>
      <c r="J3346" s="220" t="n">
        <f aca="false">TRUNC((H3346*G3346),2)</f>
        <v>116.37</v>
      </c>
      <c r="M3346" s="220" t="n">
        <f aca="false">VLOOKUP(B3346,'INS-SIN-SD-10-2023'!A:D,4,0)</f>
        <v>116.37</v>
      </c>
      <c r="N3346" s="220" t="n">
        <f aca="false">M3346=H3346</f>
        <v>1</v>
      </c>
      <c r="P3346" s="333" t="s">
        <v>2492</v>
      </c>
    </row>
    <row r="3347" customFormat="false" ht="45" hidden="false" customHeight="false" outlineLevel="0" collapsed="false">
      <c r="A3347" s="353" t="n">
        <v>92357</v>
      </c>
      <c r="B3347" s="354" t="s">
        <v>2411</v>
      </c>
      <c r="C3347" s="355" t="s">
        <v>4245</v>
      </c>
      <c r="D3347" s="355" t="s">
        <v>3887</v>
      </c>
      <c r="E3347" s="356" t="s">
        <v>2430</v>
      </c>
      <c r="F3347" s="356" t="s">
        <v>2415</v>
      </c>
      <c r="G3347" s="357" t="s">
        <v>2416</v>
      </c>
      <c r="H3347" s="358" t="s">
        <v>2417</v>
      </c>
      <c r="I3347" s="350" t="n">
        <f aca="false">SUMIF(A:A,A3347,J:J)</f>
        <v>213.2</v>
      </c>
      <c r="K3347" s="220" t="n">
        <f aca="false">VLOOKUP(A3347,'CMP-SIN-SD-10-2023'!A:D,4,0)</f>
        <v>213.2</v>
      </c>
      <c r="L3347" s="220" t="n">
        <f aca="false">K3347=I3347</f>
        <v>1</v>
      </c>
      <c r="P3347" s="333" t="s">
        <v>2418</v>
      </c>
    </row>
    <row r="3348" customFormat="false" ht="30" hidden="false" customHeight="false" outlineLevel="0" collapsed="false">
      <c r="A3348" s="351" t="n">
        <f aca="false">IF(O3348&lt;&gt;0,O3348,A3347)</f>
        <v>92357</v>
      </c>
      <c r="B3348" s="205" t="n">
        <v>88248</v>
      </c>
      <c r="C3348" s="206" t="s">
        <v>3887</v>
      </c>
      <c r="D3348" s="206" t="s">
        <v>3412</v>
      </c>
      <c r="E3348" s="207" t="s">
        <v>2415</v>
      </c>
      <c r="F3348" s="207" t="s">
        <v>2502</v>
      </c>
      <c r="G3348" s="352" t="n">
        <v>1.403</v>
      </c>
      <c r="H3348" s="253" t="n">
        <f aca="false">VLOOKUP(B3348,'CMP-SIN-SD-10-2023'!A:D,4,0)</f>
        <v>22.17</v>
      </c>
      <c r="I3348" s="253" t="s">
        <v>2417</v>
      </c>
      <c r="J3348" s="220" t="n">
        <f aca="false">TRUNC((H3348*G3348),2)</f>
        <v>31.1</v>
      </c>
      <c r="M3348" s="220" t="n">
        <f aca="false">VLOOKUP(B3348,'CMP-SIN-SD-10-2023'!A:D,4,0)</f>
        <v>22.17</v>
      </c>
      <c r="N3348" s="220" t="n">
        <f aca="false">M3348=H3348</f>
        <v>1</v>
      </c>
      <c r="P3348" s="333" t="s">
        <v>2418</v>
      </c>
    </row>
    <row r="3349" customFormat="false" ht="30" hidden="false" customHeight="false" outlineLevel="0" collapsed="false">
      <c r="A3349" s="351" t="n">
        <f aca="false">IF(O3349&lt;&gt;0,O3349,A3348)</f>
        <v>92357</v>
      </c>
      <c r="B3349" s="205" t="n">
        <v>88267</v>
      </c>
      <c r="C3349" s="206" t="s">
        <v>3887</v>
      </c>
      <c r="D3349" s="206" t="s">
        <v>2927</v>
      </c>
      <c r="E3349" s="207" t="s">
        <v>2415</v>
      </c>
      <c r="F3349" s="207" t="s">
        <v>2502</v>
      </c>
      <c r="G3349" s="352" t="n">
        <v>1.403</v>
      </c>
      <c r="H3349" s="253" t="n">
        <f aca="false">VLOOKUP(B3349,'CMP-SIN-SD-10-2023'!A:D,4,0)</f>
        <v>28.78</v>
      </c>
      <c r="I3349" s="253" t="s">
        <v>2417</v>
      </c>
      <c r="J3349" s="220" t="n">
        <f aca="false">TRUNC((H3349*G3349),2)</f>
        <v>40.37</v>
      </c>
      <c r="M3349" s="220" t="n">
        <f aca="false">VLOOKUP(B3349,'CMP-SIN-SD-10-2023'!A:D,4,0)</f>
        <v>28.78</v>
      </c>
      <c r="N3349" s="220" t="n">
        <f aca="false">M3349=H3349</f>
        <v>1</v>
      </c>
      <c r="P3349" s="333" t="s">
        <v>2418</v>
      </c>
    </row>
    <row r="3350" customFormat="false" ht="15" hidden="false" customHeight="false" outlineLevel="0" collapsed="false">
      <c r="A3350" s="351" t="n">
        <f aca="false">IF(O3350&lt;&gt;0,O3350,A3349)</f>
        <v>92357</v>
      </c>
      <c r="B3350" s="205" t="n">
        <v>3148</v>
      </c>
      <c r="C3350" s="206" t="s">
        <v>3887</v>
      </c>
      <c r="D3350" s="206" t="s">
        <v>3611</v>
      </c>
      <c r="E3350" s="207" t="s">
        <v>2415</v>
      </c>
      <c r="F3350" s="207" t="s">
        <v>2430</v>
      </c>
      <c r="G3350" s="352" t="n">
        <v>0.045</v>
      </c>
      <c r="H3350" s="253" t="n">
        <f aca="false">VLOOKUP(B3350,'INS-SIN-SD-10-2023'!A:D,4,0)</f>
        <v>14.6</v>
      </c>
      <c r="I3350" s="253" t="s">
        <v>2417</v>
      </c>
      <c r="J3350" s="220" t="n">
        <f aca="false">TRUNC((H3350*G3350),2)</f>
        <v>0.65</v>
      </c>
      <c r="M3350" s="220" t="n">
        <f aca="false">VLOOKUP(B3350,'INS-SIN-SD-10-2023'!A:D,4,0)</f>
        <v>14.6</v>
      </c>
      <c r="N3350" s="220" t="n">
        <f aca="false">M3350=H3350</f>
        <v>1</v>
      </c>
      <c r="P3350" s="333" t="s">
        <v>2492</v>
      </c>
    </row>
    <row r="3351" customFormat="false" ht="15" hidden="false" customHeight="false" outlineLevel="0" collapsed="false">
      <c r="A3351" s="351" t="n">
        <f aca="false">IF(O3351&lt;&gt;0,O3351,A3350)</f>
        <v>92357</v>
      </c>
      <c r="B3351" s="205" t="n">
        <v>7307</v>
      </c>
      <c r="C3351" s="206" t="s">
        <v>3887</v>
      </c>
      <c r="D3351" s="206" t="s">
        <v>2832</v>
      </c>
      <c r="E3351" s="207" t="s">
        <v>2415</v>
      </c>
      <c r="F3351" s="207" t="s">
        <v>2712</v>
      </c>
      <c r="G3351" s="352" t="n">
        <v>0.011</v>
      </c>
      <c r="H3351" s="253" t="n">
        <f aca="false">VLOOKUP(B3351,'INS-SIN-SD-10-2023'!A:D,4,0)</f>
        <v>41.98</v>
      </c>
      <c r="I3351" s="253" t="s">
        <v>2417</v>
      </c>
      <c r="J3351" s="220" t="n">
        <f aca="false">TRUNC((H3351*G3351),2)</f>
        <v>0.46</v>
      </c>
      <c r="M3351" s="220" t="n">
        <f aca="false">VLOOKUP(B3351,'INS-SIN-SD-10-2023'!A:D,4,0)</f>
        <v>41.98</v>
      </c>
      <c r="N3351" s="220" t="n">
        <f aca="false">M3351=H3351</f>
        <v>1</v>
      </c>
      <c r="P3351" s="333" t="s">
        <v>2492</v>
      </c>
    </row>
    <row r="3352" customFormat="false" ht="15" hidden="false" customHeight="false" outlineLevel="0" collapsed="false">
      <c r="A3352" s="351" t="n">
        <f aca="false">IF(O3352&lt;&gt;0,O3352,A3351)</f>
        <v>92357</v>
      </c>
      <c r="B3352" s="205" t="n">
        <v>6299</v>
      </c>
      <c r="C3352" s="206" t="s">
        <v>3887</v>
      </c>
      <c r="D3352" s="206" t="s">
        <v>4216</v>
      </c>
      <c r="E3352" s="207" t="s">
        <v>2415</v>
      </c>
      <c r="F3352" s="207" t="s">
        <v>2430</v>
      </c>
      <c r="G3352" s="352" t="n">
        <v>1</v>
      </c>
      <c r="H3352" s="253" t="n">
        <f aca="false">VLOOKUP(B3352,'INS-SIN-SD-10-2023'!A:D,4,0)</f>
        <v>140.62</v>
      </c>
      <c r="I3352" s="253" t="s">
        <v>2417</v>
      </c>
      <c r="J3352" s="220" t="n">
        <f aca="false">TRUNC((H3352*G3352),2)</f>
        <v>140.62</v>
      </c>
      <c r="M3352" s="220" t="n">
        <f aca="false">VLOOKUP(B3352,'INS-SIN-SD-10-2023'!A:D,4,0)</f>
        <v>140.62</v>
      </c>
      <c r="N3352" s="220" t="n">
        <f aca="false">M3352=H3352</f>
        <v>1</v>
      </c>
      <c r="P3352" s="333" t="s">
        <v>2492</v>
      </c>
    </row>
    <row r="3353" customFormat="false" ht="45" hidden="false" customHeight="false" outlineLevel="0" collapsed="false">
      <c r="A3353" s="353" t="n">
        <v>92358</v>
      </c>
      <c r="B3353" s="354" t="s">
        <v>2411</v>
      </c>
      <c r="C3353" s="355" t="s">
        <v>4246</v>
      </c>
      <c r="D3353" s="355" t="s">
        <v>2901</v>
      </c>
      <c r="E3353" s="356" t="s">
        <v>2430</v>
      </c>
      <c r="F3353" s="356" t="s">
        <v>2415</v>
      </c>
      <c r="G3353" s="357" t="s">
        <v>2416</v>
      </c>
      <c r="H3353" s="358" t="s">
        <v>2417</v>
      </c>
      <c r="I3353" s="350" t="n">
        <f aca="false">SUMIF(A:A,A3353,J:J)</f>
        <v>266.88</v>
      </c>
      <c r="K3353" s="220" t="n">
        <f aca="false">VLOOKUP(A3353,'CMP-SIN-SD-10-2023'!A:D,4,0)</f>
        <v>266.88</v>
      </c>
      <c r="L3353" s="220" t="n">
        <f aca="false">K3353=I3353</f>
        <v>1</v>
      </c>
      <c r="P3353" s="333" t="s">
        <v>2418</v>
      </c>
    </row>
    <row r="3354" customFormat="false" ht="30" hidden="false" customHeight="false" outlineLevel="0" collapsed="false">
      <c r="A3354" s="351" t="n">
        <f aca="false">IF(O3354&lt;&gt;0,O3354,A3353)</f>
        <v>92358</v>
      </c>
      <c r="B3354" s="205" t="n">
        <v>88248</v>
      </c>
      <c r="C3354" s="206" t="s">
        <v>2901</v>
      </c>
      <c r="D3354" s="206" t="s">
        <v>3412</v>
      </c>
      <c r="E3354" s="207" t="s">
        <v>2415</v>
      </c>
      <c r="F3354" s="207" t="s">
        <v>2502</v>
      </c>
      <c r="G3354" s="352" t="n">
        <v>1.516</v>
      </c>
      <c r="H3354" s="253" t="n">
        <f aca="false">VLOOKUP(B3354,'CMP-SIN-SD-10-2023'!A:D,4,0)</f>
        <v>22.17</v>
      </c>
      <c r="I3354" s="253" t="s">
        <v>2417</v>
      </c>
      <c r="J3354" s="220" t="n">
        <f aca="false">TRUNC((H3354*G3354),2)</f>
        <v>33.6</v>
      </c>
      <c r="M3354" s="220" t="n">
        <f aca="false">VLOOKUP(B3354,'CMP-SIN-SD-10-2023'!A:D,4,0)</f>
        <v>22.17</v>
      </c>
      <c r="N3354" s="220" t="n">
        <f aca="false">M3354=H3354</f>
        <v>1</v>
      </c>
      <c r="P3354" s="333" t="s">
        <v>2418</v>
      </c>
    </row>
    <row r="3355" customFormat="false" ht="30" hidden="false" customHeight="false" outlineLevel="0" collapsed="false">
      <c r="A3355" s="351" t="n">
        <f aca="false">IF(O3355&lt;&gt;0,O3355,A3354)</f>
        <v>92358</v>
      </c>
      <c r="B3355" s="205" t="n">
        <v>88267</v>
      </c>
      <c r="C3355" s="206" t="s">
        <v>2901</v>
      </c>
      <c r="D3355" s="206" t="s">
        <v>2927</v>
      </c>
      <c r="E3355" s="207" t="s">
        <v>2415</v>
      </c>
      <c r="F3355" s="207" t="s">
        <v>2502</v>
      </c>
      <c r="G3355" s="352" t="n">
        <v>1.516</v>
      </c>
      <c r="H3355" s="253" t="n">
        <f aca="false">VLOOKUP(B3355,'CMP-SIN-SD-10-2023'!A:D,4,0)</f>
        <v>28.78</v>
      </c>
      <c r="I3355" s="253" t="s">
        <v>2417</v>
      </c>
      <c r="J3355" s="220" t="n">
        <f aca="false">TRUNC((H3355*G3355),2)</f>
        <v>43.63</v>
      </c>
      <c r="M3355" s="220" t="n">
        <f aca="false">VLOOKUP(B3355,'CMP-SIN-SD-10-2023'!A:D,4,0)</f>
        <v>28.78</v>
      </c>
      <c r="N3355" s="220" t="n">
        <f aca="false">M3355=H3355</f>
        <v>1</v>
      </c>
      <c r="P3355" s="333" t="s">
        <v>2418</v>
      </c>
    </row>
    <row r="3356" customFormat="false" ht="15" hidden="false" customHeight="false" outlineLevel="0" collapsed="false">
      <c r="A3356" s="351" t="n">
        <f aca="false">IF(O3356&lt;&gt;0,O3356,A3355)</f>
        <v>92358</v>
      </c>
      <c r="B3356" s="205" t="n">
        <v>3148</v>
      </c>
      <c r="C3356" s="206" t="s">
        <v>2901</v>
      </c>
      <c r="D3356" s="206" t="s">
        <v>3611</v>
      </c>
      <c r="E3356" s="207" t="s">
        <v>2415</v>
      </c>
      <c r="F3356" s="207" t="s">
        <v>2430</v>
      </c>
      <c r="G3356" s="352" t="n">
        <v>0.053</v>
      </c>
      <c r="H3356" s="253" t="n">
        <f aca="false">VLOOKUP(B3356,'INS-SIN-SD-10-2023'!A:D,4,0)</f>
        <v>14.6</v>
      </c>
      <c r="I3356" s="253" t="s">
        <v>2417</v>
      </c>
      <c r="J3356" s="220" t="n">
        <f aca="false">TRUNC((H3356*G3356),2)</f>
        <v>0.77</v>
      </c>
      <c r="M3356" s="220" t="n">
        <f aca="false">VLOOKUP(B3356,'INS-SIN-SD-10-2023'!A:D,4,0)</f>
        <v>14.6</v>
      </c>
      <c r="N3356" s="220" t="n">
        <f aca="false">M3356=H3356</f>
        <v>1</v>
      </c>
      <c r="P3356" s="333" t="s">
        <v>2492</v>
      </c>
    </row>
    <row r="3357" customFormat="false" ht="15" hidden="false" customHeight="false" outlineLevel="0" collapsed="false">
      <c r="A3357" s="351" t="n">
        <f aca="false">IF(O3357&lt;&gt;0,O3357,A3356)</f>
        <v>92358</v>
      </c>
      <c r="B3357" s="205" t="n">
        <v>7307</v>
      </c>
      <c r="C3357" s="206" t="s">
        <v>2901</v>
      </c>
      <c r="D3357" s="206" t="s">
        <v>2832</v>
      </c>
      <c r="E3357" s="207" t="s">
        <v>2415</v>
      </c>
      <c r="F3357" s="207" t="s">
        <v>2712</v>
      </c>
      <c r="G3357" s="352" t="n">
        <v>0.013</v>
      </c>
      <c r="H3357" s="253" t="n">
        <f aca="false">VLOOKUP(B3357,'INS-SIN-SD-10-2023'!A:D,4,0)</f>
        <v>41.98</v>
      </c>
      <c r="I3357" s="253" t="s">
        <v>2417</v>
      </c>
      <c r="J3357" s="220" t="n">
        <f aca="false">TRUNC((H3357*G3357),2)</f>
        <v>0.54</v>
      </c>
      <c r="M3357" s="220" t="n">
        <f aca="false">VLOOKUP(B3357,'INS-SIN-SD-10-2023'!A:D,4,0)</f>
        <v>41.98</v>
      </c>
      <c r="N3357" s="220" t="n">
        <f aca="false">M3357=H3357</f>
        <v>1</v>
      </c>
      <c r="P3357" s="333" t="s">
        <v>2492</v>
      </c>
    </row>
    <row r="3358" customFormat="false" ht="15" hidden="false" customHeight="false" outlineLevel="0" collapsed="false">
      <c r="A3358" s="351" t="n">
        <f aca="false">IF(O3358&lt;&gt;0,O3358,A3357)</f>
        <v>92358</v>
      </c>
      <c r="B3358" s="205" t="n">
        <v>6322</v>
      </c>
      <c r="C3358" s="206" t="s">
        <v>2901</v>
      </c>
      <c r="D3358" s="206" t="s">
        <v>4247</v>
      </c>
      <c r="E3358" s="207" t="s">
        <v>2415</v>
      </c>
      <c r="F3358" s="207" t="s">
        <v>2430</v>
      </c>
      <c r="G3358" s="352" t="n">
        <v>1</v>
      </c>
      <c r="H3358" s="253" t="n">
        <f aca="false">VLOOKUP(B3358,'INS-SIN-SD-10-2023'!A:D,4,0)</f>
        <v>188.34</v>
      </c>
      <c r="I3358" s="253" t="s">
        <v>2417</v>
      </c>
      <c r="J3358" s="220" t="n">
        <f aca="false">TRUNC((H3358*G3358),2)</f>
        <v>188.34</v>
      </c>
      <c r="M3358" s="220" t="n">
        <f aca="false">VLOOKUP(B3358,'INS-SIN-SD-10-2023'!A:D,4,0)</f>
        <v>188.34</v>
      </c>
      <c r="N3358" s="220" t="n">
        <f aca="false">M3358=H3358</f>
        <v>1</v>
      </c>
      <c r="P3358" s="333" t="s">
        <v>2492</v>
      </c>
    </row>
    <row r="3359" customFormat="false" ht="30" hidden="false" customHeight="false" outlineLevel="0" collapsed="false">
      <c r="A3359" s="353" t="s">
        <v>586</v>
      </c>
      <c r="B3359" s="354" t="s">
        <v>2411</v>
      </c>
      <c r="C3359" s="355" t="s">
        <v>4248</v>
      </c>
      <c r="D3359" s="355" t="s">
        <v>3237</v>
      </c>
      <c r="E3359" s="356" t="s">
        <v>2430</v>
      </c>
      <c r="F3359" s="356" t="s">
        <v>2415</v>
      </c>
      <c r="G3359" s="357" t="s">
        <v>2416</v>
      </c>
      <c r="H3359" s="358" t="s">
        <v>2417</v>
      </c>
      <c r="I3359" s="350" t="n">
        <f aca="false">SUMIF(A:A,A3359,J:J)</f>
        <v>43.23</v>
      </c>
      <c r="K3359" s="220" t="e">
        <f aca="false">VLOOKUP(A3359,'CMP-SIN-SD-10-2023'!A:D,4,0)</f>
        <v>#N/A</v>
      </c>
      <c r="L3359" s="220" t="e">
        <f aca="false">K3359=I3359</f>
        <v>#N/A</v>
      </c>
      <c r="P3359" s="333" t="s">
        <v>2418</v>
      </c>
    </row>
    <row r="3360" customFormat="false" ht="30" hidden="false" customHeight="false" outlineLevel="0" collapsed="false">
      <c r="A3360" s="351" t="str">
        <f aca="false">IF(O3360&lt;&gt;0,O3360,A3359)</f>
        <v>01012/ORSE</v>
      </c>
      <c r="B3360" s="205" t="n">
        <v>88267</v>
      </c>
      <c r="C3360" s="206" t="s">
        <v>3237</v>
      </c>
      <c r="D3360" s="206" t="s">
        <v>2927</v>
      </c>
      <c r="E3360" s="207" t="s">
        <v>2415</v>
      </c>
      <c r="F3360" s="207" t="s">
        <v>2502</v>
      </c>
      <c r="G3360" s="352" t="n">
        <v>0.27</v>
      </c>
      <c r="H3360" s="253" t="n">
        <f aca="false">VLOOKUP(B3360,'CMP-SIN-SD-10-2023'!A:D,4,0)</f>
        <v>28.78</v>
      </c>
      <c r="I3360" s="253" t="s">
        <v>2417</v>
      </c>
      <c r="J3360" s="220" t="n">
        <f aca="false">TRUNC((H3360*G3360),2)</f>
        <v>7.77</v>
      </c>
      <c r="M3360" s="220" t="n">
        <f aca="false">VLOOKUP(B3360,'CMP-SIN-SD-10-2023'!A:D,4,0)</f>
        <v>28.78</v>
      </c>
      <c r="N3360" s="220" t="n">
        <f aca="false">M3360=H3360</f>
        <v>1</v>
      </c>
      <c r="P3360" s="333" t="s">
        <v>2418</v>
      </c>
    </row>
    <row r="3361" customFormat="false" ht="15" hidden="false" customHeight="false" outlineLevel="0" collapsed="false">
      <c r="A3361" s="351" t="str">
        <f aca="false">IF(O3361&lt;&gt;0,O3361,A3360)</f>
        <v>01012/ORSE</v>
      </c>
      <c r="B3361" s="205" t="n">
        <v>88316</v>
      </c>
      <c r="C3361" s="206" t="s">
        <v>3237</v>
      </c>
      <c r="D3361" s="206" t="s">
        <v>2512</v>
      </c>
      <c r="E3361" s="207" t="s">
        <v>2415</v>
      </c>
      <c r="F3361" s="207" t="s">
        <v>2502</v>
      </c>
      <c r="G3361" s="352" t="n">
        <v>0.27</v>
      </c>
      <c r="H3361" s="253" t="n">
        <f aca="false">VLOOKUP(B3361,'CMP-SIN-SD-10-2023'!A:D,4,0)</f>
        <v>21.91</v>
      </c>
      <c r="I3361" s="253" t="s">
        <v>2417</v>
      </c>
      <c r="J3361" s="220" t="n">
        <f aca="false">TRUNC((H3361*G3361),2)</f>
        <v>5.91</v>
      </c>
      <c r="M3361" s="220" t="n">
        <f aca="false">VLOOKUP(B3361,'CMP-SIN-SD-10-2023'!A:D,4,0)</f>
        <v>21.91</v>
      </c>
      <c r="N3361" s="220" t="n">
        <f aca="false">M3361=H3361</f>
        <v>1</v>
      </c>
      <c r="P3361" s="333" t="s">
        <v>2418</v>
      </c>
    </row>
    <row r="3362" customFormat="false" ht="15" hidden="false" customHeight="false" outlineLevel="0" collapsed="false">
      <c r="A3362" s="351" t="str">
        <f aca="false">IF(O3362&lt;&gt;0,O3362,A3361)</f>
        <v>01012/ORSE</v>
      </c>
      <c r="B3362" s="205" t="s">
        <v>4249</v>
      </c>
      <c r="C3362" s="206" t="s">
        <v>3237</v>
      </c>
      <c r="D3362" s="206" t="s">
        <v>4250</v>
      </c>
      <c r="E3362" s="207" t="s">
        <v>2415</v>
      </c>
      <c r="F3362" s="207" t="s">
        <v>2430</v>
      </c>
      <c r="G3362" s="352" t="n">
        <v>1</v>
      </c>
      <c r="H3362" s="253" t="n">
        <v>29.55</v>
      </c>
      <c r="I3362" s="253" t="s">
        <v>2417</v>
      </c>
      <c r="J3362" s="220" t="n">
        <f aca="false">TRUNC((H3362*G3362),2)</f>
        <v>29.55</v>
      </c>
      <c r="M3362" s="220" t="e">
        <f aca="false">VLOOKUP(B3362,'INS-SIN-SD-10-2023'!A:D,4,0)</f>
        <v>#N/A</v>
      </c>
      <c r="N3362" s="220" t="e">
        <f aca="false">M3362=H3362</f>
        <v>#N/A</v>
      </c>
      <c r="P3362" s="333" t="s">
        <v>2614</v>
      </c>
    </row>
    <row r="3363" customFormat="false" ht="30" hidden="false" customHeight="false" outlineLevel="0" collapsed="false">
      <c r="A3363" s="353" t="s">
        <v>499</v>
      </c>
      <c r="B3363" s="354" t="s">
        <v>2411</v>
      </c>
      <c r="C3363" s="355" t="s">
        <v>4251</v>
      </c>
      <c r="D3363" s="355" t="s">
        <v>3237</v>
      </c>
      <c r="E3363" s="356" t="s">
        <v>2430</v>
      </c>
      <c r="F3363" s="356" t="s">
        <v>2415</v>
      </c>
      <c r="G3363" s="357" t="s">
        <v>2416</v>
      </c>
      <c r="H3363" s="358" t="s">
        <v>2417</v>
      </c>
      <c r="I3363" s="350" t="n">
        <f aca="false">SUMIF(A:A,A3363,J:J)</f>
        <v>169.81</v>
      </c>
      <c r="K3363" s="220" t="e">
        <f aca="false">VLOOKUP(A3363,'CMP-SIN-SD-10-2023'!A:D,4,0)</f>
        <v>#N/A</v>
      </c>
      <c r="L3363" s="220" t="e">
        <f aca="false">K3363=I3363</f>
        <v>#N/A</v>
      </c>
      <c r="P3363" s="333" t="s">
        <v>2418</v>
      </c>
    </row>
    <row r="3364" customFormat="false" ht="30" hidden="false" customHeight="false" outlineLevel="0" collapsed="false">
      <c r="A3364" s="351" t="str">
        <f aca="false">IF(O3364&lt;&gt;0,O3364,A3363)</f>
        <v>10613/ORSE</v>
      </c>
      <c r="B3364" s="205" t="n">
        <v>88267</v>
      </c>
      <c r="C3364" s="206" t="s">
        <v>3237</v>
      </c>
      <c r="D3364" s="206" t="s">
        <v>2927</v>
      </c>
      <c r="E3364" s="207" t="s">
        <v>2415</v>
      </c>
      <c r="F3364" s="207" t="s">
        <v>2502</v>
      </c>
      <c r="G3364" s="352" t="n">
        <v>0.4</v>
      </c>
      <c r="H3364" s="253" t="n">
        <f aca="false">VLOOKUP(B3364,'CMP-SIN-SD-10-2023'!A:D,4,0)</f>
        <v>28.78</v>
      </c>
      <c r="I3364" s="253" t="s">
        <v>2417</v>
      </c>
      <c r="J3364" s="220" t="n">
        <f aca="false">TRUNC((H3364*G3364),2)</f>
        <v>11.51</v>
      </c>
      <c r="M3364" s="220" t="n">
        <f aca="false">VLOOKUP(B3364,'CMP-SIN-SD-10-2023'!A:D,4,0)</f>
        <v>28.78</v>
      </c>
      <c r="N3364" s="220" t="n">
        <f aca="false">M3364=H3364</f>
        <v>1</v>
      </c>
      <c r="P3364" s="333" t="s">
        <v>2418</v>
      </c>
    </row>
    <row r="3365" customFormat="false" ht="15" hidden="false" customHeight="false" outlineLevel="0" collapsed="false">
      <c r="A3365" s="351" t="str">
        <f aca="false">IF(O3365&lt;&gt;0,O3365,A3364)</f>
        <v>10613/ORSE</v>
      </c>
      <c r="B3365" s="205" t="n">
        <v>88316</v>
      </c>
      <c r="C3365" s="206" t="s">
        <v>3237</v>
      </c>
      <c r="D3365" s="206" t="s">
        <v>2512</v>
      </c>
      <c r="E3365" s="207" t="s">
        <v>2415</v>
      </c>
      <c r="F3365" s="207" t="s">
        <v>2502</v>
      </c>
      <c r="G3365" s="352" t="n">
        <v>0.4</v>
      </c>
      <c r="H3365" s="253" t="n">
        <f aca="false">VLOOKUP(B3365,'CMP-SIN-SD-10-2023'!A:D,4,0)</f>
        <v>21.91</v>
      </c>
      <c r="I3365" s="253" t="s">
        <v>2417</v>
      </c>
      <c r="J3365" s="220" t="n">
        <f aca="false">TRUNC((H3365*G3365),2)</f>
        <v>8.76</v>
      </c>
      <c r="M3365" s="220" t="n">
        <f aca="false">VLOOKUP(B3365,'CMP-SIN-SD-10-2023'!A:D,4,0)</f>
        <v>21.91</v>
      </c>
      <c r="N3365" s="220" t="n">
        <f aca="false">M3365=H3365</f>
        <v>1</v>
      </c>
      <c r="P3365" s="333" t="s">
        <v>2418</v>
      </c>
    </row>
    <row r="3366" customFormat="false" ht="15" hidden="false" customHeight="false" outlineLevel="0" collapsed="false">
      <c r="A3366" s="351" t="str">
        <f aca="false">IF(O3366&lt;&gt;0,O3366,A3365)</f>
        <v>10613/ORSE</v>
      </c>
      <c r="B3366" s="205" t="s">
        <v>4252</v>
      </c>
      <c r="C3366" s="206" t="s">
        <v>3237</v>
      </c>
      <c r="D3366" s="206" t="s">
        <v>4253</v>
      </c>
      <c r="E3366" s="207" t="s">
        <v>2415</v>
      </c>
      <c r="F3366" s="207" t="s">
        <v>2430</v>
      </c>
      <c r="G3366" s="352" t="n">
        <v>1</v>
      </c>
      <c r="H3366" s="253" t="n">
        <v>149.54</v>
      </c>
      <c r="I3366" s="253" t="s">
        <v>2417</v>
      </c>
      <c r="J3366" s="220" t="n">
        <f aca="false">TRUNC((H3366*G3366),2)</f>
        <v>149.54</v>
      </c>
      <c r="M3366" s="220" t="e">
        <f aca="false">VLOOKUP(B3366,'INS-SIN-SD-10-2023'!A:D,4,0)</f>
        <v>#N/A</v>
      </c>
      <c r="N3366" s="220" t="e">
        <f aca="false">M3366=H3366</f>
        <v>#N/A</v>
      </c>
      <c r="P3366" s="333" t="s">
        <v>2614</v>
      </c>
    </row>
    <row r="3367" customFormat="false" ht="45" hidden="false" customHeight="false" outlineLevel="0" collapsed="false">
      <c r="A3367" s="353" t="n">
        <v>92369</v>
      </c>
      <c r="B3367" s="354" t="s">
        <v>2411</v>
      </c>
      <c r="C3367" s="355" t="s">
        <v>4254</v>
      </c>
      <c r="D3367" s="355" t="s">
        <v>2784</v>
      </c>
      <c r="E3367" s="356" t="s">
        <v>2430</v>
      </c>
      <c r="F3367" s="356" t="s">
        <v>2415</v>
      </c>
      <c r="G3367" s="357" t="s">
        <v>2416</v>
      </c>
      <c r="H3367" s="358" t="s">
        <v>2417</v>
      </c>
      <c r="I3367" s="350" t="n">
        <f aca="false">SUMIF(A:A,A3367,J:J)</f>
        <v>38.16</v>
      </c>
      <c r="K3367" s="220" t="n">
        <f aca="false">VLOOKUP(A3367,'CMP-SIN-SD-10-2023'!A:D,4,0)</f>
        <v>38.16</v>
      </c>
      <c r="L3367" s="220" t="n">
        <f aca="false">K3367=I3367</f>
        <v>1</v>
      </c>
      <c r="P3367" s="333" t="s">
        <v>2418</v>
      </c>
    </row>
    <row r="3368" customFormat="false" ht="30" hidden="false" customHeight="false" outlineLevel="0" collapsed="false">
      <c r="A3368" s="351" t="n">
        <f aca="false">IF(O3368&lt;&gt;0,O3368,A3367)</f>
        <v>92369</v>
      </c>
      <c r="B3368" s="205" t="n">
        <v>88248</v>
      </c>
      <c r="C3368" s="206" t="s">
        <v>2784</v>
      </c>
      <c r="D3368" s="206" t="s">
        <v>3412</v>
      </c>
      <c r="E3368" s="207" t="s">
        <v>2415</v>
      </c>
      <c r="F3368" s="207" t="s">
        <v>2502</v>
      </c>
      <c r="G3368" s="352" t="n">
        <v>0.49</v>
      </c>
      <c r="H3368" s="253" t="n">
        <f aca="false">VLOOKUP(B3368,'CMP-SIN-SD-10-2023'!A:D,4,0)</f>
        <v>22.17</v>
      </c>
      <c r="I3368" s="253" t="s">
        <v>2417</v>
      </c>
      <c r="J3368" s="220" t="n">
        <f aca="false">TRUNC((H3368*G3368),2)</f>
        <v>10.86</v>
      </c>
      <c r="M3368" s="220" t="n">
        <f aca="false">VLOOKUP(B3368,'CMP-SIN-SD-10-2023'!A:D,4,0)</f>
        <v>22.17</v>
      </c>
      <c r="N3368" s="220" t="n">
        <f aca="false">M3368=H3368</f>
        <v>1</v>
      </c>
      <c r="P3368" s="333" t="s">
        <v>2418</v>
      </c>
    </row>
    <row r="3369" customFormat="false" ht="30" hidden="false" customHeight="false" outlineLevel="0" collapsed="false">
      <c r="A3369" s="351" t="n">
        <f aca="false">IF(O3369&lt;&gt;0,O3369,A3368)</f>
        <v>92369</v>
      </c>
      <c r="B3369" s="205" t="n">
        <v>88267</v>
      </c>
      <c r="C3369" s="206" t="s">
        <v>2784</v>
      </c>
      <c r="D3369" s="206" t="s">
        <v>2927</v>
      </c>
      <c r="E3369" s="207" t="s">
        <v>2415</v>
      </c>
      <c r="F3369" s="207" t="s">
        <v>2502</v>
      </c>
      <c r="G3369" s="352" t="n">
        <v>0.49</v>
      </c>
      <c r="H3369" s="253" t="n">
        <f aca="false">VLOOKUP(B3369,'CMP-SIN-SD-10-2023'!A:D,4,0)</f>
        <v>28.78</v>
      </c>
      <c r="I3369" s="253" t="s">
        <v>2417</v>
      </c>
      <c r="J3369" s="220" t="n">
        <f aca="false">TRUNC((H3369*G3369),2)</f>
        <v>14.1</v>
      </c>
      <c r="M3369" s="220" t="n">
        <f aca="false">VLOOKUP(B3369,'CMP-SIN-SD-10-2023'!A:D,4,0)</f>
        <v>28.78</v>
      </c>
      <c r="N3369" s="220" t="n">
        <f aca="false">M3369=H3369</f>
        <v>1</v>
      </c>
      <c r="P3369" s="333" t="s">
        <v>2418</v>
      </c>
    </row>
    <row r="3370" customFormat="false" ht="15" hidden="false" customHeight="false" outlineLevel="0" collapsed="false">
      <c r="A3370" s="351" t="n">
        <f aca="false">IF(O3370&lt;&gt;0,O3370,A3369)</f>
        <v>92369</v>
      </c>
      <c r="B3370" s="205" t="n">
        <v>3148</v>
      </c>
      <c r="C3370" s="206" t="s">
        <v>2784</v>
      </c>
      <c r="D3370" s="206" t="s">
        <v>3611</v>
      </c>
      <c r="E3370" s="207" t="s">
        <v>2415</v>
      </c>
      <c r="F3370" s="207" t="s">
        <v>2430</v>
      </c>
      <c r="G3370" s="352" t="n">
        <v>0.013</v>
      </c>
      <c r="H3370" s="253" t="n">
        <f aca="false">VLOOKUP(B3370,'INS-SIN-SD-10-2023'!A:D,4,0)</f>
        <v>14.6</v>
      </c>
      <c r="I3370" s="253" t="s">
        <v>2417</v>
      </c>
      <c r="J3370" s="220" t="n">
        <f aca="false">TRUNC((H3370*G3370),2)</f>
        <v>0.18</v>
      </c>
      <c r="M3370" s="220" t="n">
        <f aca="false">VLOOKUP(B3370,'INS-SIN-SD-10-2023'!A:D,4,0)</f>
        <v>14.6</v>
      </c>
      <c r="N3370" s="220" t="n">
        <f aca="false">M3370=H3370</f>
        <v>1</v>
      </c>
      <c r="P3370" s="333" t="s">
        <v>2492</v>
      </c>
    </row>
    <row r="3371" customFormat="false" ht="15" hidden="false" customHeight="false" outlineLevel="0" collapsed="false">
      <c r="A3371" s="351" t="n">
        <f aca="false">IF(O3371&lt;&gt;0,O3371,A3370)</f>
        <v>92369</v>
      </c>
      <c r="B3371" s="205" t="n">
        <v>7307</v>
      </c>
      <c r="C3371" s="206" t="s">
        <v>2784</v>
      </c>
      <c r="D3371" s="206" t="s">
        <v>2832</v>
      </c>
      <c r="E3371" s="207" t="s">
        <v>2415</v>
      </c>
      <c r="F3371" s="207" t="s">
        <v>2712</v>
      </c>
      <c r="G3371" s="352" t="n">
        <v>0.003</v>
      </c>
      <c r="H3371" s="253" t="n">
        <f aca="false">VLOOKUP(B3371,'INS-SIN-SD-10-2023'!A:D,4,0)</f>
        <v>41.98</v>
      </c>
      <c r="I3371" s="253" t="s">
        <v>2417</v>
      </c>
      <c r="J3371" s="220" t="n">
        <f aca="false">TRUNC((H3371*G3371),2)</f>
        <v>0.12</v>
      </c>
      <c r="M3371" s="220" t="n">
        <f aca="false">VLOOKUP(B3371,'INS-SIN-SD-10-2023'!A:D,4,0)</f>
        <v>41.98</v>
      </c>
      <c r="N3371" s="220" t="n">
        <f aca="false">M3371=H3371</f>
        <v>1</v>
      </c>
      <c r="P3371" s="333" t="s">
        <v>2492</v>
      </c>
    </row>
    <row r="3372" customFormat="false" ht="15" hidden="false" customHeight="false" outlineLevel="0" collapsed="false">
      <c r="A3372" s="351" t="n">
        <f aca="false">IF(O3372&lt;&gt;0,O3372,A3371)</f>
        <v>92369</v>
      </c>
      <c r="B3372" s="205" t="n">
        <v>4179</v>
      </c>
      <c r="C3372" s="206" t="s">
        <v>2784</v>
      </c>
      <c r="D3372" s="206" t="s">
        <v>4255</v>
      </c>
      <c r="E3372" s="207" t="s">
        <v>2415</v>
      </c>
      <c r="F3372" s="207" t="s">
        <v>2430</v>
      </c>
      <c r="G3372" s="352" t="n">
        <v>1</v>
      </c>
      <c r="H3372" s="253" t="n">
        <f aca="false">VLOOKUP(B3372,'INS-SIN-SD-10-2023'!A:D,4,0)</f>
        <v>12.9</v>
      </c>
      <c r="I3372" s="253" t="s">
        <v>2417</v>
      </c>
      <c r="J3372" s="220" t="n">
        <f aca="false">TRUNC((H3372*G3372),2)</f>
        <v>12.9</v>
      </c>
      <c r="M3372" s="220" t="n">
        <f aca="false">VLOOKUP(B3372,'INS-SIN-SD-10-2023'!A:D,4,0)</f>
        <v>12.9</v>
      </c>
      <c r="N3372" s="220" t="n">
        <f aca="false">M3372=H3372</f>
        <v>1</v>
      </c>
      <c r="P3372" s="333" t="s">
        <v>2492</v>
      </c>
    </row>
    <row r="3373" customFormat="false" ht="45" hidden="false" customHeight="false" outlineLevel="0" collapsed="false">
      <c r="A3373" s="353" t="n">
        <v>92371</v>
      </c>
      <c r="B3373" s="354" t="s">
        <v>2411</v>
      </c>
      <c r="C3373" s="355" t="s">
        <v>4256</v>
      </c>
      <c r="D3373" s="355" t="s">
        <v>2645</v>
      </c>
      <c r="E3373" s="356" t="s">
        <v>2430</v>
      </c>
      <c r="F3373" s="356" t="s">
        <v>2415</v>
      </c>
      <c r="G3373" s="357" t="s">
        <v>2416</v>
      </c>
      <c r="H3373" s="358" t="s">
        <v>2417</v>
      </c>
      <c r="I3373" s="350" t="n">
        <f aca="false">SUMIF(A:A,A3373,J:J)</f>
        <v>46.53</v>
      </c>
      <c r="K3373" s="220" t="n">
        <f aca="false">VLOOKUP(A3373,'CMP-SIN-SD-10-2023'!A:D,4,0)</f>
        <v>46.53</v>
      </c>
      <c r="L3373" s="220" t="n">
        <f aca="false">K3373=I3373</f>
        <v>1</v>
      </c>
      <c r="P3373" s="333" t="s">
        <v>2418</v>
      </c>
    </row>
    <row r="3374" customFormat="false" ht="30" hidden="false" customHeight="false" outlineLevel="0" collapsed="false">
      <c r="A3374" s="351" t="n">
        <f aca="false">IF(O3374&lt;&gt;0,O3374,A3373)</f>
        <v>92371</v>
      </c>
      <c r="B3374" s="205" t="n">
        <v>88248</v>
      </c>
      <c r="C3374" s="206" t="s">
        <v>2645</v>
      </c>
      <c r="D3374" s="206" t="s">
        <v>3412</v>
      </c>
      <c r="E3374" s="207" t="s">
        <v>2415</v>
      </c>
      <c r="F3374" s="207" t="s">
        <v>2502</v>
      </c>
      <c r="G3374" s="352" t="n">
        <v>0.533</v>
      </c>
      <c r="H3374" s="253" t="n">
        <f aca="false">VLOOKUP(B3374,'CMP-SIN-SD-10-2023'!A:D,4,0)</f>
        <v>22.17</v>
      </c>
      <c r="I3374" s="253" t="s">
        <v>2417</v>
      </c>
      <c r="J3374" s="220" t="n">
        <f aca="false">TRUNC((H3374*G3374),2)</f>
        <v>11.81</v>
      </c>
      <c r="M3374" s="220" t="n">
        <f aca="false">VLOOKUP(B3374,'CMP-SIN-SD-10-2023'!A:D,4,0)</f>
        <v>22.17</v>
      </c>
      <c r="N3374" s="220" t="n">
        <f aca="false">M3374=H3374</f>
        <v>1</v>
      </c>
      <c r="P3374" s="333" t="s">
        <v>2418</v>
      </c>
    </row>
    <row r="3375" customFormat="false" ht="30" hidden="false" customHeight="false" outlineLevel="0" collapsed="false">
      <c r="A3375" s="351" t="n">
        <f aca="false">IF(O3375&lt;&gt;0,O3375,A3374)</f>
        <v>92371</v>
      </c>
      <c r="B3375" s="205" t="n">
        <v>88267</v>
      </c>
      <c r="C3375" s="206" t="s">
        <v>2645</v>
      </c>
      <c r="D3375" s="206" t="s">
        <v>2927</v>
      </c>
      <c r="E3375" s="207" t="s">
        <v>2415</v>
      </c>
      <c r="F3375" s="207" t="s">
        <v>2502</v>
      </c>
      <c r="G3375" s="352" t="n">
        <v>0.533</v>
      </c>
      <c r="H3375" s="253" t="n">
        <f aca="false">VLOOKUP(B3375,'CMP-SIN-SD-10-2023'!A:D,4,0)</f>
        <v>28.78</v>
      </c>
      <c r="I3375" s="253" t="s">
        <v>2417</v>
      </c>
      <c r="J3375" s="220" t="n">
        <f aca="false">TRUNC((H3375*G3375),2)</f>
        <v>15.33</v>
      </c>
      <c r="M3375" s="220" t="n">
        <f aca="false">VLOOKUP(B3375,'CMP-SIN-SD-10-2023'!A:D,4,0)</f>
        <v>28.78</v>
      </c>
      <c r="N3375" s="220" t="n">
        <f aca="false">M3375=H3375</f>
        <v>1</v>
      </c>
      <c r="P3375" s="333" t="s">
        <v>2418</v>
      </c>
    </row>
    <row r="3376" customFormat="false" ht="15" hidden="false" customHeight="false" outlineLevel="0" collapsed="false">
      <c r="A3376" s="351" t="n">
        <f aca="false">IF(O3376&lt;&gt;0,O3376,A3375)</f>
        <v>92371</v>
      </c>
      <c r="B3376" s="205" t="n">
        <v>3148</v>
      </c>
      <c r="C3376" s="206" t="s">
        <v>2645</v>
      </c>
      <c r="D3376" s="206" t="s">
        <v>3611</v>
      </c>
      <c r="E3376" s="207" t="s">
        <v>2415</v>
      </c>
      <c r="F3376" s="207" t="s">
        <v>2430</v>
      </c>
      <c r="G3376" s="352" t="n">
        <v>0.017</v>
      </c>
      <c r="H3376" s="253" t="n">
        <f aca="false">VLOOKUP(B3376,'INS-SIN-SD-10-2023'!A:D,4,0)</f>
        <v>14.6</v>
      </c>
      <c r="I3376" s="253" t="s">
        <v>2417</v>
      </c>
      <c r="J3376" s="220" t="n">
        <f aca="false">TRUNC((H3376*G3376),2)</f>
        <v>0.24</v>
      </c>
      <c r="M3376" s="220" t="n">
        <f aca="false">VLOOKUP(B3376,'INS-SIN-SD-10-2023'!A:D,4,0)</f>
        <v>14.6</v>
      </c>
      <c r="N3376" s="220" t="n">
        <f aca="false">M3376=H3376</f>
        <v>1</v>
      </c>
      <c r="P3376" s="333" t="s">
        <v>2492</v>
      </c>
    </row>
    <row r="3377" customFormat="false" ht="15" hidden="false" customHeight="false" outlineLevel="0" collapsed="false">
      <c r="A3377" s="351" t="n">
        <f aca="false">IF(O3377&lt;&gt;0,O3377,A3376)</f>
        <v>92371</v>
      </c>
      <c r="B3377" s="205" t="n">
        <v>7307</v>
      </c>
      <c r="C3377" s="206" t="s">
        <v>2645</v>
      </c>
      <c r="D3377" s="206" t="s">
        <v>2832</v>
      </c>
      <c r="E3377" s="207" t="s">
        <v>2415</v>
      </c>
      <c r="F3377" s="207" t="s">
        <v>2712</v>
      </c>
      <c r="G3377" s="352" t="n">
        <v>0.004</v>
      </c>
      <c r="H3377" s="253" t="n">
        <f aca="false">VLOOKUP(B3377,'INS-SIN-SD-10-2023'!A:D,4,0)</f>
        <v>41.98</v>
      </c>
      <c r="I3377" s="253" t="s">
        <v>2417</v>
      </c>
      <c r="J3377" s="220" t="n">
        <f aca="false">TRUNC((H3377*G3377),2)</f>
        <v>0.16</v>
      </c>
      <c r="M3377" s="220" t="n">
        <f aca="false">VLOOKUP(B3377,'INS-SIN-SD-10-2023'!A:D,4,0)</f>
        <v>41.98</v>
      </c>
      <c r="N3377" s="220" t="n">
        <f aca="false">M3377=H3377</f>
        <v>1</v>
      </c>
      <c r="P3377" s="333" t="s">
        <v>2492</v>
      </c>
    </row>
    <row r="3378" customFormat="false" ht="15" hidden="false" customHeight="false" outlineLevel="0" collapsed="false">
      <c r="A3378" s="351" t="n">
        <f aca="false">IF(O3378&lt;&gt;0,O3378,A3377)</f>
        <v>92371</v>
      </c>
      <c r="B3378" s="205" t="n">
        <v>4180</v>
      </c>
      <c r="C3378" s="206" t="s">
        <v>2645</v>
      </c>
      <c r="D3378" s="206" t="s">
        <v>4257</v>
      </c>
      <c r="E3378" s="207" t="s">
        <v>2415</v>
      </c>
      <c r="F3378" s="207" t="s">
        <v>2430</v>
      </c>
      <c r="G3378" s="352" t="n">
        <v>1</v>
      </c>
      <c r="H3378" s="253" t="n">
        <f aca="false">VLOOKUP(B3378,'INS-SIN-SD-10-2023'!A:D,4,0)</f>
        <v>18.99</v>
      </c>
      <c r="I3378" s="253" t="s">
        <v>2417</v>
      </c>
      <c r="J3378" s="220" t="n">
        <f aca="false">TRUNC((H3378*G3378),2)</f>
        <v>18.99</v>
      </c>
      <c r="M3378" s="220" t="n">
        <f aca="false">VLOOKUP(B3378,'INS-SIN-SD-10-2023'!A:D,4,0)</f>
        <v>18.99</v>
      </c>
      <c r="N3378" s="220" t="n">
        <f aca="false">M3378=H3378</f>
        <v>1</v>
      </c>
      <c r="P3378" s="333" t="s">
        <v>2492</v>
      </c>
    </row>
    <row r="3379" customFormat="false" ht="45" hidden="false" customHeight="false" outlineLevel="0" collapsed="false">
      <c r="A3379" s="353" t="n">
        <v>92373</v>
      </c>
      <c r="B3379" s="354" t="s">
        <v>2411</v>
      </c>
      <c r="C3379" s="355" t="s">
        <v>4258</v>
      </c>
      <c r="D3379" s="355" t="s">
        <v>2645</v>
      </c>
      <c r="E3379" s="356" t="s">
        <v>2430</v>
      </c>
      <c r="F3379" s="356" t="s">
        <v>2415</v>
      </c>
      <c r="G3379" s="357" t="s">
        <v>2416</v>
      </c>
      <c r="H3379" s="358" t="s">
        <v>2417</v>
      </c>
      <c r="I3379" s="350" t="n">
        <f aca="false">SUMIF(A:A,A3379,J:J)</f>
        <v>55.34</v>
      </c>
      <c r="K3379" s="220" t="n">
        <f aca="false">VLOOKUP(A3379,'CMP-SIN-SD-10-2023'!A:D,4,0)</f>
        <v>55.34</v>
      </c>
      <c r="L3379" s="220" t="n">
        <f aca="false">K3379=I3379</f>
        <v>1</v>
      </c>
      <c r="P3379" s="333" t="s">
        <v>2418</v>
      </c>
    </row>
    <row r="3380" customFormat="false" ht="30" hidden="false" customHeight="false" outlineLevel="0" collapsed="false">
      <c r="A3380" s="351" t="n">
        <f aca="false">IF(O3380&lt;&gt;0,O3380,A3379)</f>
        <v>92373</v>
      </c>
      <c r="B3380" s="205" t="n">
        <v>88248</v>
      </c>
      <c r="C3380" s="206" t="s">
        <v>2645</v>
      </c>
      <c r="D3380" s="206" t="s">
        <v>3412</v>
      </c>
      <c r="E3380" s="207" t="s">
        <v>2415</v>
      </c>
      <c r="F3380" s="207" t="s">
        <v>2502</v>
      </c>
      <c r="G3380" s="352" t="n">
        <v>0.582</v>
      </c>
      <c r="H3380" s="253" t="n">
        <f aca="false">VLOOKUP(B3380,'CMP-SIN-SD-10-2023'!A:D,4,0)</f>
        <v>22.17</v>
      </c>
      <c r="I3380" s="253" t="s">
        <v>2417</v>
      </c>
      <c r="J3380" s="220" t="n">
        <f aca="false">TRUNC((H3380*G3380),2)</f>
        <v>12.9</v>
      </c>
      <c r="M3380" s="220" t="n">
        <f aca="false">VLOOKUP(B3380,'CMP-SIN-SD-10-2023'!A:D,4,0)</f>
        <v>22.17</v>
      </c>
      <c r="N3380" s="220" t="n">
        <f aca="false">M3380=H3380</f>
        <v>1</v>
      </c>
      <c r="P3380" s="333" t="s">
        <v>2418</v>
      </c>
    </row>
    <row r="3381" customFormat="false" ht="30" hidden="false" customHeight="false" outlineLevel="0" collapsed="false">
      <c r="A3381" s="351" t="n">
        <f aca="false">IF(O3381&lt;&gt;0,O3381,A3380)</f>
        <v>92373</v>
      </c>
      <c r="B3381" s="205" t="n">
        <v>88267</v>
      </c>
      <c r="C3381" s="206" t="s">
        <v>2645</v>
      </c>
      <c r="D3381" s="206" t="s">
        <v>2927</v>
      </c>
      <c r="E3381" s="207" t="s">
        <v>2415</v>
      </c>
      <c r="F3381" s="207" t="s">
        <v>2502</v>
      </c>
      <c r="G3381" s="352" t="n">
        <v>0.582</v>
      </c>
      <c r="H3381" s="253" t="n">
        <f aca="false">VLOOKUP(B3381,'CMP-SIN-SD-10-2023'!A:D,4,0)</f>
        <v>28.78</v>
      </c>
      <c r="I3381" s="253" t="s">
        <v>2417</v>
      </c>
      <c r="J3381" s="220" t="n">
        <f aca="false">TRUNC((H3381*G3381),2)</f>
        <v>16.74</v>
      </c>
      <c r="M3381" s="220" t="n">
        <f aca="false">VLOOKUP(B3381,'CMP-SIN-SD-10-2023'!A:D,4,0)</f>
        <v>28.78</v>
      </c>
      <c r="N3381" s="220" t="n">
        <f aca="false">M3381=H3381</f>
        <v>1</v>
      </c>
      <c r="P3381" s="333" t="s">
        <v>2418</v>
      </c>
    </row>
    <row r="3382" customFormat="false" ht="15" hidden="false" customHeight="false" outlineLevel="0" collapsed="false">
      <c r="A3382" s="351" t="n">
        <f aca="false">IF(O3382&lt;&gt;0,O3382,A3381)</f>
        <v>92373</v>
      </c>
      <c r="B3382" s="205" t="n">
        <v>3148</v>
      </c>
      <c r="C3382" s="206" t="s">
        <v>2645</v>
      </c>
      <c r="D3382" s="206" t="s">
        <v>3611</v>
      </c>
      <c r="E3382" s="207" t="s">
        <v>2415</v>
      </c>
      <c r="F3382" s="207" t="s">
        <v>2430</v>
      </c>
      <c r="G3382" s="352" t="n">
        <v>0.019</v>
      </c>
      <c r="H3382" s="253" t="n">
        <f aca="false">VLOOKUP(B3382,'INS-SIN-SD-10-2023'!A:D,4,0)</f>
        <v>14.6</v>
      </c>
      <c r="I3382" s="253" t="s">
        <v>2417</v>
      </c>
      <c r="J3382" s="220" t="n">
        <f aca="false">TRUNC((H3382*G3382),2)</f>
        <v>0.27</v>
      </c>
      <c r="M3382" s="220" t="n">
        <f aca="false">VLOOKUP(B3382,'INS-SIN-SD-10-2023'!A:D,4,0)</f>
        <v>14.6</v>
      </c>
      <c r="N3382" s="220" t="n">
        <f aca="false">M3382=H3382</f>
        <v>1</v>
      </c>
      <c r="P3382" s="333" t="s">
        <v>2492</v>
      </c>
    </row>
    <row r="3383" customFormat="false" ht="15" hidden="false" customHeight="false" outlineLevel="0" collapsed="false">
      <c r="A3383" s="351" t="n">
        <f aca="false">IF(O3383&lt;&gt;0,O3383,A3382)</f>
        <v>92373</v>
      </c>
      <c r="B3383" s="205" t="n">
        <v>7307</v>
      </c>
      <c r="C3383" s="206" t="s">
        <v>2645</v>
      </c>
      <c r="D3383" s="206" t="s">
        <v>2832</v>
      </c>
      <c r="E3383" s="207" t="s">
        <v>2415</v>
      </c>
      <c r="F3383" s="207" t="s">
        <v>2712</v>
      </c>
      <c r="G3383" s="352" t="n">
        <v>0.005</v>
      </c>
      <c r="H3383" s="253" t="n">
        <f aca="false">VLOOKUP(B3383,'INS-SIN-SD-10-2023'!A:D,4,0)</f>
        <v>41.98</v>
      </c>
      <c r="I3383" s="253" t="s">
        <v>2417</v>
      </c>
      <c r="J3383" s="220" t="n">
        <f aca="false">TRUNC((H3383*G3383),2)</f>
        <v>0.2</v>
      </c>
      <c r="M3383" s="220" t="n">
        <f aca="false">VLOOKUP(B3383,'INS-SIN-SD-10-2023'!A:D,4,0)</f>
        <v>41.98</v>
      </c>
      <c r="N3383" s="220" t="n">
        <f aca="false">M3383=H3383</f>
        <v>1</v>
      </c>
      <c r="P3383" s="333" t="s">
        <v>2492</v>
      </c>
    </row>
    <row r="3384" customFormat="false" ht="15" hidden="false" customHeight="false" outlineLevel="0" collapsed="false">
      <c r="A3384" s="351" t="n">
        <f aca="false">IF(O3384&lt;&gt;0,O3384,A3383)</f>
        <v>92373</v>
      </c>
      <c r="B3384" s="205" t="n">
        <v>4209</v>
      </c>
      <c r="C3384" s="206" t="s">
        <v>2645</v>
      </c>
      <c r="D3384" s="206" t="s">
        <v>4259</v>
      </c>
      <c r="E3384" s="207" t="s">
        <v>2415</v>
      </c>
      <c r="F3384" s="207" t="s">
        <v>2430</v>
      </c>
      <c r="G3384" s="352" t="n">
        <v>1</v>
      </c>
      <c r="H3384" s="253" t="n">
        <f aca="false">VLOOKUP(B3384,'INS-SIN-SD-10-2023'!A:D,4,0)</f>
        <v>25.23</v>
      </c>
      <c r="I3384" s="253" t="s">
        <v>2417</v>
      </c>
      <c r="J3384" s="220" t="n">
        <f aca="false">TRUNC((H3384*G3384),2)</f>
        <v>25.23</v>
      </c>
      <c r="M3384" s="220" t="n">
        <f aca="false">VLOOKUP(B3384,'INS-SIN-SD-10-2023'!A:D,4,0)</f>
        <v>25.23</v>
      </c>
      <c r="N3384" s="220" t="n">
        <f aca="false">M3384=H3384</f>
        <v>1</v>
      </c>
      <c r="P3384" s="333" t="s">
        <v>2492</v>
      </c>
    </row>
    <row r="3385" customFormat="false" ht="45" hidden="false" customHeight="false" outlineLevel="0" collapsed="false">
      <c r="A3385" s="353" t="n">
        <v>92375</v>
      </c>
      <c r="B3385" s="354" t="s">
        <v>2411</v>
      </c>
      <c r="C3385" s="355" t="s">
        <v>4260</v>
      </c>
      <c r="D3385" s="355" t="s">
        <v>2784</v>
      </c>
      <c r="E3385" s="356" t="s">
        <v>2430</v>
      </c>
      <c r="F3385" s="356" t="s">
        <v>2415</v>
      </c>
      <c r="G3385" s="357" t="s">
        <v>2416</v>
      </c>
      <c r="H3385" s="358" t="s">
        <v>2417</v>
      </c>
      <c r="I3385" s="350" t="n">
        <f aca="false">SUMIF(A:A,A3385,J:J)</f>
        <v>72.64</v>
      </c>
      <c r="K3385" s="220" t="n">
        <f aca="false">VLOOKUP(A3385,'CMP-SIN-SD-10-2023'!A:D,4,0)</f>
        <v>72.64</v>
      </c>
      <c r="L3385" s="220" t="n">
        <f aca="false">K3385=I3385</f>
        <v>1</v>
      </c>
      <c r="P3385" s="333" t="s">
        <v>2418</v>
      </c>
    </row>
    <row r="3386" customFormat="false" ht="30" hidden="false" customHeight="false" outlineLevel="0" collapsed="false">
      <c r="A3386" s="351" t="n">
        <f aca="false">IF(O3386&lt;&gt;0,O3386,A3385)</f>
        <v>92375</v>
      </c>
      <c r="B3386" s="205" t="n">
        <v>88248</v>
      </c>
      <c r="C3386" s="206" t="s">
        <v>2784</v>
      </c>
      <c r="D3386" s="206" t="s">
        <v>3412</v>
      </c>
      <c r="E3386" s="207" t="s">
        <v>2415</v>
      </c>
      <c r="F3386" s="207" t="s">
        <v>2502</v>
      </c>
      <c r="G3386" s="352" t="n">
        <v>0.644</v>
      </c>
      <c r="H3386" s="253" t="n">
        <f aca="false">VLOOKUP(B3386,'CMP-SIN-SD-10-2023'!A:D,4,0)</f>
        <v>22.17</v>
      </c>
      <c r="I3386" s="253" t="s">
        <v>2417</v>
      </c>
      <c r="J3386" s="220" t="n">
        <f aca="false">TRUNC((H3386*G3386),2)</f>
        <v>14.27</v>
      </c>
      <c r="M3386" s="220" t="n">
        <f aca="false">VLOOKUP(B3386,'CMP-SIN-SD-10-2023'!A:D,4,0)</f>
        <v>22.17</v>
      </c>
      <c r="N3386" s="220" t="n">
        <f aca="false">M3386=H3386</f>
        <v>1</v>
      </c>
      <c r="P3386" s="333" t="s">
        <v>2418</v>
      </c>
    </row>
    <row r="3387" customFormat="false" ht="30" hidden="false" customHeight="false" outlineLevel="0" collapsed="false">
      <c r="A3387" s="351" t="n">
        <f aca="false">IF(O3387&lt;&gt;0,O3387,A3386)</f>
        <v>92375</v>
      </c>
      <c r="B3387" s="205" t="n">
        <v>88267</v>
      </c>
      <c r="C3387" s="206" t="s">
        <v>2784</v>
      </c>
      <c r="D3387" s="206" t="s">
        <v>2927</v>
      </c>
      <c r="E3387" s="207" t="s">
        <v>2415</v>
      </c>
      <c r="F3387" s="207" t="s">
        <v>2502</v>
      </c>
      <c r="G3387" s="352" t="n">
        <v>0.644</v>
      </c>
      <c r="H3387" s="253" t="n">
        <f aca="false">VLOOKUP(B3387,'CMP-SIN-SD-10-2023'!A:D,4,0)</f>
        <v>28.78</v>
      </c>
      <c r="I3387" s="253" t="s">
        <v>2417</v>
      </c>
      <c r="J3387" s="220" t="n">
        <f aca="false">TRUNC((H3387*G3387),2)</f>
        <v>18.53</v>
      </c>
      <c r="M3387" s="220" t="n">
        <f aca="false">VLOOKUP(B3387,'CMP-SIN-SD-10-2023'!A:D,4,0)</f>
        <v>28.78</v>
      </c>
      <c r="N3387" s="220" t="n">
        <f aca="false">M3387=H3387</f>
        <v>1</v>
      </c>
      <c r="P3387" s="333" t="s">
        <v>2418</v>
      </c>
    </row>
    <row r="3388" customFormat="false" ht="15" hidden="false" customHeight="false" outlineLevel="0" collapsed="false">
      <c r="A3388" s="351" t="n">
        <f aca="false">IF(O3388&lt;&gt;0,O3388,A3387)</f>
        <v>92375</v>
      </c>
      <c r="B3388" s="205" t="n">
        <v>3148</v>
      </c>
      <c r="C3388" s="206" t="s">
        <v>2784</v>
      </c>
      <c r="D3388" s="206" t="s">
        <v>3611</v>
      </c>
      <c r="E3388" s="207" t="s">
        <v>2415</v>
      </c>
      <c r="F3388" s="207" t="s">
        <v>2430</v>
      </c>
      <c r="G3388" s="352" t="n">
        <v>0.024</v>
      </c>
      <c r="H3388" s="253" t="n">
        <f aca="false">VLOOKUP(B3388,'INS-SIN-SD-10-2023'!A:D,4,0)</f>
        <v>14.6</v>
      </c>
      <c r="I3388" s="253" t="s">
        <v>2417</v>
      </c>
      <c r="J3388" s="220" t="n">
        <f aca="false">TRUNC((H3388*G3388),2)</f>
        <v>0.35</v>
      </c>
      <c r="M3388" s="220" t="n">
        <f aca="false">VLOOKUP(B3388,'INS-SIN-SD-10-2023'!A:D,4,0)</f>
        <v>14.6</v>
      </c>
      <c r="N3388" s="220" t="n">
        <f aca="false">M3388=H3388</f>
        <v>1</v>
      </c>
      <c r="P3388" s="333" t="s">
        <v>2492</v>
      </c>
    </row>
    <row r="3389" customFormat="false" ht="15" hidden="false" customHeight="false" outlineLevel="0" collapsed="false">
      <c r="A3389" s="351" t="n">
        <f aca="false">IF(O3389&lt;&gt;0,O3389,A3388)</f>
        <v>92375</v>
      </c>
      <c r="B3389" s="205" t="n">
        <v>7307</v>
      </c>
      <c r="C3389" s="206" t="s">
        <v>2784</v>
      </c>
      <c r="D3389" s="206" t="s">
        <v>2832</v>
      </c>
      <c r="E3389" s="207" t="s">
        <v>2415</v>
      </c>
      <c r="F3389" s="207" t="s">
        <v>2712</v>
      </c>
      <c r="G3389" s="352" t="n">
        <v>0.006</v>
      </c>
      <c r="H3389" s="253" t="n">
        <f aca="false">VLOOKUP(B3389,'INS-SIN-SD-10-2023'!A:D,4,0)</f>
        <v>41.98</v>
      </c>
      <c r="I3389" s="253" t="s">
        <v>2417</v>
      </c>
      <c r="J3389" s="220" t="n">
        <f aca="false">TRUNC((H3389*G3389),2)</f>
        <v>0.25</v>
      </c>
      <c r="M3389" s="220" t="n">
        <f aca="false">VLOOKUP(B3389,'INS-SIN-SD-10-2023'!A:D,4,0)</f>
        <v>41.98</v>
      </c>
      <c r="N3389" s="220" t="n">
        <f aca="false">M3389=H3389</f>
        <v>1</v>
      </c>
      <c r="P3389" s="333" t="s">
        <v>2492</v>
      </c>
    </row>
    <row r="3390" customFormat="false" ht="15" hidden="false" customHeight="false" outlineLevel="0" collapsed="false">
      <c r="A3390" s="351" t="n">
        <f aca="false">IF(O3390&lt;&gt;0,O3390,A3389)</f>
        <v>92375</v>
      </c>
      <c r="B3390" s="205" t="n">
        <v>4181</v>
      </c>
      <c r="C3390" s="206" t="s">
        <v>2784</v>
      </c>
      <c r="D3390" s="206" t="s">
        <v>4261</v>
      </c>
      <c r="E3390" s="207" t="s">
        <v>2415</v>
      </c>
      <c r="F3390" s="207" t="s">
        <v>2430</v>
      </c>
      <c r="G3390" s="352" t="n">
        <v>1</v>
      </c>
      <c r="H3390" s="253" t="n">
        <f aca="false">VLOOKUP(B3390,'INS-SIN-SD-10-2023'!A:D,4,0)</f>
        <v>39.24</v>
      </c>
      <c r="I3390" s="253" t="s">
        <v>2417</v>
      </c>
      <c r="J3390" s="220" t="n">
        <f aca="false">TRUNC((H3390*G3390),2)</f>
        <v>39.24</v>
      </c>
      <c r="M3390" s="220" t="n">
        <f aca="false">VLOOKUP(B3390,'INS-SIN-SD-10-2023'!A:D,4,0)</f>
        <v>39.24</v>
      </c>
      <c r="N3390" s="220" t="n">
        <f aca="false">M3390=H3390</f>
        <v>1</v>
      </c>
      <c r="P3390" s="333" t="s">
        <v>2492</v>
      </c>
    </row>
    <row r="3391" customFormat="false" ht="45" hidden="false" customHeight="false" outlineLevel="0" collapsed="false">
      <c r="A3391" s="353" t="n">
        <v>92346</v>
      </c>
      <c r="B3391" s="354" t="s">
        <v>2411</v>
      </c>
      <c r="C3391" s="355" t="s">
        <v>4262</v>
      </c>
      <c r="D3391" s="355" t="s">
        <v>3199</v>
      </c>
      <c r="E3391" s="356" t="s">
        <v>2430</v>
      </c>
      <c r="F3391" s="356" t="s">
        <v>2415</v>
      </c>
      <c r="G3391" s="357" t="s">
        <v>2416</v>
      </c>
      <c r="H3391" s="358" t="s">
        <v>2417</v>
      </c>
      <c r="I3391" s="350" t="n">
        <f aca="false">SUMIF(A:A,A3391,J:J)</f>
        <v>96.54</v>
      </c>
      <c r="K3391" s="220" t="n">
        <f aca="false">VLOOKUP(A3391,'CMP-SIN-SD-10-2023'!A:D,4,0)</f>
        <v>96.54</v>
      </c>
      <c r="L3391" s="220" t="n">
        <f aca="false">K3391=I3391</f>
        <v>1</v>
      </c>
      <c r="P3391" s="333" t="s">
        <v>2418</v>
      </c>
    </row>
    <row r="3392" customFormat="false" ht="30" hidden="false" customHeight="false" outlineLevel="0" collapsed="false">
      <c r="A3392" s="351" t="n">
        <f aca="false">IF(O3392&lt;&gt;0,O3392,A3391)</f>
        <v>92346</v>
      </c>
      <c r="B3392" s="205" t="n">
        <v>88248</v>
      </c>
      <c r="C3392" s="206" t="s">
        <v>3199</v>
      </c>
      <c r="D3392" s="206" t="s">
        <v>3412</v>
      </c>
      <c r="E3392" s="207" t="s">
        <v>2415</v>
      </c>
      <c r="F3392" s="207" t="s">
        <v>2502</v>
      </c>
      <c r="G3392" s="352" t="n">
        <v>0.702</v>
      </c>
      <c r="H3392" s="253" t="n">
        <f aca="false">VLOOKUP(B3392,'CMP-SIN-SD-10-2023'!A:D,4,0)</f>
        <v>22.17</v>
      </c>
      <c r="I3392" s="253" t="s">
        <v>2417</v>
      </c>
      <c r="J3392" s="220" t="n">
        <f aca="false">TRUNC((H3392*G3392),2)</f>
        <v>15.56</v>
      </c>
      <c r="M3392" s="220" t="n">
        <f aca="false">VLOOKUP(B3392,'CMP-SIN-SD-10-2023'!A:D,4,0)</f>
        <v>22.17</v>
      </c>
      <c r="N3392" s="220" t="n">
        <f aca="false">M3392=H3392</f>
        <v>1</v>
      </c>
      <c r="P3392" s="333" t="s">
        <v>2418</v>
      </c>
    </row>
    <row r="3393" customFormat="false" ht="30" hidden="false" customHeight="false" outlineLevel="0" collapsed="false">
      <c r="A3393" s="351" t="n">
        <f aca="false">IF(O3393&lt;&gt;0,O3393,A3392)</f>
        <v>92346</v>
      </c>
      <c r="B3393" s="205" t="n">
        <v>88267</v>
      </c>
      <c r="C3393" s="206" t="s">
        <v>3199</v>
      </c>
      <c r="D3393" s="206" t="s">
        <v>2927</v>
      </c>
      <c r="E3393" s="207" t="s">
        <v>2415</v>
      </c>
      <c r="F3393" s="207" t="s">
        <v>2502</v>
      </c>
      <c r="G3393" s="352" t="n">
        <v>0.702</v>
      </c>
      <c r="H3393" s="253" t="n">
        <f aca="false">VLOOKUP(B3393,'CMP-SIN-SD-10-2023'!A:D,4,0)</f>
        <v>28.78</v>
      </c>
      <c r="I3393" s="253" t="s">
        <v>2417</v>
      </c>
      <c r="J3393" s="220" t="n">
        <f aca="false">TRUNC((H3393*G3393),2)</f>
        <v>20.2</v>
      </c>
      <c r="M3393" s="220" t="n">
        <f aca="false">VLOOKUP(B3393,'CMP-SIN-SD-10-2023'!A:D,4,0)</f>
        <v>28.78</v>
      </c>
      <c r="N3393" s="220" t="n">
        <f aca="false">M3393=H3393</f>
        <v>1</v>
      </c>
      <c r="P3393" s="333" t="s">
        <v>2418</v>
      </c>
    </row>
    <row r="3394" customFormat="false" ht="15" hidden="false" customHeight="false" outlineLevel="0" collapsed="false">
      <c r="A3394" s="351" t="n">
        <f aca="false">IF(O3394&lt;&gt;0,O3394,A3393)</f>
        <v>92346</v>
      </c>
      <c r="B3394" s="205" t="n">
        <v>3148</v>
      </c>
      <c r="C3394" s="206" t="s">
        <v>3199</v>
      </c>
      <c r="D3394" s="206" t="s">
        <v>3611</v>
      </c>
      <c r="E3394" s="207" t="s">
        <v>2415</v>
      </c>
      <c r="F3394" s="207" t="s">
        <v>2430</v>
      </c>
      <c r="G3394" s="352" t="n">
        <v>0.03</v>
      </c>
      <c r="H3394" s="253" t="n">
        <f aca="false">VLOOKUP(B3394,'INS-SIN-SD-10-2023'!A:D,4,0)</f>
        <v>14.6</v>
      </c>
      <c r="I3394" s="253" t="s">
        <v>2417</v>
      </c>
      <c r="J3394" s="220" t="n">
        <f aca="false">TRUNC((H3394*G3394),2)</f>
        <v>0.43</v>
      </c>
      <c r="M3394" s="220" t="n">
        <f aca="false">VLOOKUP(B3394,'INS-SIN-SD-10-2023'!A:D,4,0)</f>
        <v>14.6</v>
      </c>
      <c r="N3394" s="220" t="n">
        <f aca="false">M3394=H3394</f>
        <v>1</v>
      </c>
      <c r="P3394" s="333" t="s">
        <v>2492</v>
      </c>
    </row>
    <row r="3395" customFormat="false" ht="15" hidden="false" customHeight="false" outlineLevel="0" collapsed="false">
      <c r="A3395" s="351" t="n">
        <f aca="false">IF(O3395&lt;&gt;0,O3395,A3394)</f>
        <v>92346</v>
      </c>
      <c r="B3395" s="205" t="n">
        <v>7307</v>
      </c>
      <c r="C3395" s="206" t="s">
        <v>3199</v>
      </c>
      <c r="D3395" s="206" t="s">
        <v>2832</v>
      </c>
      <c r="E3395" s="207" t="s">
        <v>2415</v>
      </c>
      <c r="F3395" s="207" t="s">
        <v>2712</v>
      </c>
      <c r="G3395" s="352" t="n">
        <v>0.007</v>
      </c>
      <c r="H3395" s="253" t="n">
        <f aca="false">VLOOKUP(B3395,'INS-SIN-SD-10-2023'!A:D,4,0)</f>
        <v>41.98</v>
      </c>
      <c r="I3395" s="253" t="s">
        <v>2417</v>
      </c>
      <c r="J3395" s="220" t="n">
        <f aca="false">TRUNC((H3395*G3395),2)</f>
        <v>0.29</v>
      </c>
      <c r="M3395" s="220" t="n">
        <f aca="false">VLOOKUP(B3395,'INS-SIN-SD-10-2023'!A:D,4,0)</f>
        <v>41.98</v>
      </c>
      <c r="N3395" s="220" t="n">
        <f aca="false">M3395=H3395</f>
        <v>1</v>
      </c>
      <c r="P3395" s="333" t="s">
        <v>2492</v>
      </c>
    </row>
    <row r="3396" customFormat="false" ht="15" hidden="false" customHeight="false" outlineLevel="0" collapsed="false">
      <c r="A3396" s="351" t="n">
        <f aca="false">IF(O3396&lt;&gt;0,O3396,A3395)</f>
        <v>92346</v>
      </c>
      <c r="B3396" s="205" t="n">
        <v>4208</v>
      </c>
      <c r="C3396" s="206" t="s">
        <v>3199</v>
      </c>
      <c r="D3396" s="206" t="s">
        <v>4218</v>
      </c>
      <c r="E3396" s="207" t="s">
        <v>2415</v>
      </c>
      <c r="F3396" s="207" t="s">
        <v>2430</v>
      </c>
      <c r="G3396" s="352" t="n">
        <v>1</v>
      </c>
      <c r="H3396" s="253" t="n">
        <f aca="false">VLOOKUP(B3396,'INS-SIN-SD-10-2023'!A:D,4,0)</f>
        <v>60.06</v>
      </c>
      <c r="I3396" s="253" t="s">
        <v>2417</v>
      </c>
      <c r="J3396" s="220" t="n">
        <f aca="false">TRUNC((H3396*G3396),2)</f>
        <v>60.06</v>
      </c>
      <c r="M3396" s="220" t="n">
        <f aca="false">VLOOKUP(B3396,'INS-SIN-SD-10-2023'!A:D,4,0)</f>
        <v>60.06</v>
      </c>
      <c r="N3396" s="220" t="n">
        <f aca="false">M3396=H3396</f>
        <v>1</v>
      </c>
      <c r="P3396" s="333" t="s">
        <v>2492</v>
      </c>
    </row>
    <row r="3397" customFormat="false" ht="45" hidden="false" customHeight="false" outlineLevel="0" collapsed="false">
      <c r="A3397" s="353" t="n">
        <v>92348</v>
      </c>
      <c r="B3397" s="354" t="s">
        <v>2411</v>
      </c>
      <c r="C3397" s="355" t="s">
        <v>4263</v>
      </c>
      <c r="D3397" s="355" t="s">
        <v>2954</v>
      </c>
      <c r="E3397" s="356" t="s">
        <v>2430</v>
      </c>
      <c r="F3397" s="356" t="s">
        <v>2415</v>
      </c>
      <c r="G3397" s="357" t="s">
        <v>2416</v>
      </c>
      <c r="H3397" s="358" t="s">
        <v>2417</v>
      </c>
      <c r="I3397" s="350" t="n">
        <f aca="false">SUMIF(A:A,A3397,J:J)</f>
        <v>137.15</v>
      </c>
      <c r="K3397" s="220" t="n">
        <f aca="false">VLOOKUP(A3397,'CMP-SIN-SD-10-2023'!A:D,4,0)</f>
        <v>137.15</v>
      </c>
      <c r="L3397" s="220" t="n">
        <f aca="false">K3397=I3397</f>
        <v>1</v>
      </c>
      <c r="P3397" s="333" t="s">
        <v>2418</v>
      </c>
    </row>
    <row r="3398" customFormat="false" ht="30" hidden="false" customHeight="false" outlineLevel="0" collapsed="false">
      <c r="A3398" s="351" t="n">
        <f aca="false">IF(O3398&lt;&gt;0,O3398,A3397)</f>
        <v>92348</v>
      </c>
      <c r="B3398" s="205" t="n">
        <v>88248</v>
      </c>
      <c r="C3398" s="206" t="s">
        <v>2954</v>
      </c>
      <c r="D3398" s="206" t="s">
        <v>3412</v>
      </c>
      <c r="E3398" s="207" t="s">
        <v>2415</v>
      </c>
      <c r="F3398" s="207" t="s">
        <v>2502</v>
      </c>
      <c r="G3398" s="352" t="n">
        <v>0.758</v>
      </c>
      <c r="H3398" s="253" t="n">
        <f aca="false">VLOOKUP(B3398,'CMP-SIN-SD-10-2023'!A:D,4,0)</f>
        <v>22.17</v>
      </c>
      <c r="I3398" s="253" t="s">
        <v>2417</v>
      </c>
      <c r="J3398" s="220" t="n">
        <f aca="false">TRUNC((H3398*G3398),2)</f>
        <v>16.8</v>
      </c>
      <c r="M3398" s="220" t="n">
        <f aca="false">VLOOKUP(B3398,'CMP-SIN-SD-10-2023'!A:D,4,0)</f>
        <v>22.17</v>
      </c>
      <c r="N3398" s="220" t="n">
        <f aca="false">M3398=H3398</f>
        <v>1</v>
      </c>
      <c r="P3398" s="333" t="s">
        <v>2418</v>
      </c>
    </row>
    <row r="3399" customFormat="false" ht="30" hidden="false" customHeight="false" outlineLevel="0" collapsed="false">
      <c r="A3399" s="351" t="n">
        <f aca="false">IF(O3399&lt;&gt;0,O3399,A3398)</f>
        <v>92348</v>
      </c>
      <c r="B3399" s="205" t="n">
        <v>88267</v>
      </c>
      <c r="C3399" s="206" t="s">
        <v>2954</v>
      </c>
      <c r="D3399" s="206" t="s">
        <v>2927</v>
      </c>
      <c r="E3399" s="207" t="s">
        <v>2415</v>
      </c>
      <c r="F3399" s="207" t="s">
        <v>2502</v>
      </c>
      <c r="G3399" s="352" t="n">
        <v>0.758</v>
      </c>
      <c r="H3399" s="253" t="n">
        <f aca="false">VLOOKUP(B3399,'CMP-SIN-SD-10-2023'!A:D,4,0)</f>
        <v>28.78</v>
      </c>
      <c r="I3399" s="253" t="s">
        <v>2417</v>
      </c>
      <c r="J3399" s="220" t="n">
        <f aca="false">TRUNC((H3399*G3399),2)</f>
        <v>21.81</v>
      </c>
      <c r="M3399" s="220" t="n">
        <f aca="false">VLOOKUP(B3399,'CMP-SIN-SD-10-2023'!A:D,4,0)</f>
        <v>28.78</v>
      </c>
      <c r="N3399" s="220" t="n">
        <f aca="false">M3399=H3399</f>
        <v>1</v>
      </c>
      <c r="P3399" s="333" t="s">
        <v>2418</v>
      </c>
    </row>
    <row r="3400" customFormat="false" ht="15" hidden="false" customHeight="false" outlineLevel="0" collapsed="false">
      <c r="A3400" s="351" t="n">
        <f aca="false">IF(O3400&lt;&gt;0,O3400,A3399)</f>
        <v>92348</v>
      </c>
      <c r="B3400" s="205" t="n">
        <v>3148</v>
      </c>
      <c r="C3400" s="206" t="s">
        <v>2954</v>
      </c>
      <c r="D3400" s="206" t="s">
        <v>3611</v>
      </c>
      <c r="E3400" s="207" t="s">
        <v>2415</v>
      </c>
      <c r="F3400" s="207" t="s">
        <v>2430</v>
      </c>
      <c r="G3400" s="352" t="n">
        <v>0.035</v>
      </c>
      <c r="H3400" s="253" t="n">
        <f aca="false">VLOOKUP(B3400,'INS-SIN-SD-10-2023'!A:D,4,0)</f>
        <v>14.6</v>
      </c>
      <c r="I3400" s="253" t="s">
        <v>2417</v>
      </c>
      <c r="J3400" s="220" t="n">
        <f aca="false">TRUNC((H3400*G3400),2)</f>
        <v>0.51</v>
      </c>
      <c r="M3400" s="220" t="n">
        <f aca="false">VLOOKUP(B3400,'INS-SIN-SD-10-2023'!A:D,4,0)</f>
        <v>14.6</v>
      </c>
      <c r="N3400" s="220" t="n">
        <f aca="false">M3400=H3400</f>
        <v>1</v>
      </c>
      <c r="P3400" s="333" t="s">
        <v>2492</v>
      </c>
    </row>
    <row r="3401" customFormat="false" ht="15" hidden="false" customHeight="false" outlineLevel="0" collapsed="false">
      <c r="A3401" s="351" t="n">
        <f aca="false">IF(O3401&lt;&gt;0,O3401,A3400)</f>
        <v>92348</v>
      </c>
      <c r="B3401" s="205" t="n">
        <v>7307</v>
      </c>
      <c r="C3401" s="206" t="s">
        <v>2954</v>
      </c>
      <c r="D3401" s="206" t="s">
        <v>2832</v>
      </c>
      <c r="E3401" s="207" t="s">
        <v>2415</v>
      </c>
      <c r="F3401" s="207" t="s">
        <v>2712</v>
      </c>
      <c r="G3401" s="352" t="n">
        <v>0.008</v>
      </c>
      <c r="H3401" s="253" t="n">
        <f aca="false">VLOOKUP(B3401,'INS-SIN-SD-10-2023'!A:D,4,0)</f>
        <v>41.98</v>
      </c>
      <c r="I3401" s="253" t="s">
        <v>2417</v>
      </c>
      <c r="J3401" s="220" t="n">
        <f aca="false">TRUNC((H3401*G3401),2)</f>
        <v>0.33</v>
      </c>
      <c r="M3401" s="220" t="n">
        <f aca="false">VLOOKUP(B3401,'INS-SIN-SD-10-2023'!A:D,4,0)</f>
        <v>41.98</v>
      </c>
      <c r="N3401" s="220" t="n">
        <f aca="false">M3401=H3401</f>
        <v>1</v>
      </c>
      <c r="P3401" s="333" t="s">
        <v>2492</v>
      </c>
    </row>
    <row r="3402" customFormat="false" ht="15" hidden="false" customHeight="false" outlineLevel="0" collapsed="false">
      <c r="A3402" s="351" t="n">
        <f aca="false">IF(O3402&lt;&gt;0,O3402,A3401)</f>
        <v>92348</v>
      </c>
      <c r="B3402" s="205" t="n">
        <v>4182</v>
      </c>
      <c r="C3402" s="206" t="s">
        <v>2954</v>
      </c>
      <c r="D3402" s="206" t="s">
        <v>4264</v>
      </c>
      <c r="E3402" s="207" t="s">
        <v>2415</v>
      </c>
      <c r="F3402" s="207" t="s">
        <v>2430</v>
      </c>
      <c r="G3402" s="352" t="n">
        <v>1</v>
      </c>
      <c r="H3402" s="253" t="n">
        <f aca="false">VLOOKUP(B3402,'INS-SIN-SD-10-2023'!A:D,4,0)</f>
        <v>97.7</v>
      </c>
      <c r="I3402" s="253" t="s">
        <v>2417</v>
      </c>
      <c r="J3402" s="220" t="n">
        <f aca="false">TRUNC((H3402*G3402),2)</f>
        <v>97.7</v>
      </c>
      <c r="M3402" s="220" t="n">
        <f aca="false">VLOOKUP(B3402,'INS-SIN-SD-10-2023'!A:D,4,0)</f>
        <v>97.7</v>
      </c>
      <c r="N3402" s="220" t="n">
        <f aca="false">M3402=H3402</f>
        <v>1</v>
      </c>
      <c r="P3402" s="333" t="s">
        <v>2492</v>
      </c>
    </row>
    <row r="3403" customFormat="false" ht="45" hidden="false" customHeight="false" outlineLevel="0" collapsed="false">
      <c r="A3403" s="353" t="n">
        <v>92892</v>
      </c>
      <c r="B3403" s="354" t="s">
        <v>2411</v>
      </c>
      <c r="C3403" s="355" t="s">
        <v>4265</v>
      </c>
      <c r="D3403" s="355" t="s">
        <v>2784</v>
      </c>
      <c r="E3403" s="356" t="s">
        <v>2430</v>
      </c>
      <c r="F3403" s="356" t="s">
        <v>2415</v>
      </c>
      <c r="G3403" s="357" t="s">
        <v>2416</v>
      </c>
      <c r="H3403" s="358" t="s">
        <v>2417</v>
      </c>
      <c r="I3403" s="350" t="n">
        <f aca="false">SUMIF(A:A,A3403,J:J)</f>
        <v>62.39</v>
      </c>
      <c r="K3403" s="220" t="n">
        <f aca="false">VLOOKUP(A3403,'CMP-SIN-SD-10-2023'!A:D,4,0)</f>
        <v>62.39</v>
      </c>
      <c r="L3403" s="220" t="n">
        <f aca="false">K3403=I3403</f>
        <v>1</v>
      </c>
      <c r="P3403" s="333" t="s">
        <v>2418</v>
      </c>
    </row>
    <row r="3404" customFormat="false" ht="30" hidden="false" customHeight="false" outlineLevel="0" collapsed="false">
      <c r="A3404" s="351" t="n">
        <f aca="false">IF(O3404&lt;&gt;0,O3404,A3403)</f>
        <v>92892</v>
      </c>
      <c r="B3404" s="205" t="n">
        <v>88248</v>
      </c>
      <c r="C3404" s="206" t="s">
        <v>2784</v>
      </c>
      <c r="D3404" s="206" t="s">
        <v>3412</v>
      </c>
      <c r="E3404" s="207" t="s">
        <v>2415</v>
      </c>
      <c r="F3404" s="207" t="s">
        <v>2502</v>
      </c>
      <c r="G3404" s="352" t="n">
        <v>0.49</v>
      </c>
      <c r="H3404" s="253" t="n">
        <f aca="false">VLOOKUP(B3404,'CMP-SIN-SD-10-2023'!A:D,4,0)</f>
        <v>22.17</v>
      </c>
      <c r="I3404" s="253" t="s">
        <v>2417</v>
      </c>
      <c r="J3404" s="220" t="n">
        <f aca="false">TRUNC((H3404*G3404),2)</f>
        <v>10.86</v>
      </c>
      <c r="M3404" s="220" t="n">
        <f aca="false">VLOOKUP(B3404,'CMP-SIN-SD-10-2023'!A:D,4,0)</f>
        <v>22.17</v>
      </c>
      <c r="N3404" s="220" t="n">
        <f aca="false">M3404=H3404</f>
        <v>1</v>
      </c>
      <c r="P3404" s="333" t="s">
        <v>2418</v>
      </c>
    </row>
    <row r="3405" customFormat="false" ht="30" hidden="false" customHeight="false" outlineLevel="0" collapsed="false">
      <c r="A3405" s="351" t="n">
        <f aca="false">IF(O3405&lt;&gt;0,O3405,A3404)</f>
        <v>92892</v>
      </c>
      <c r="B3405" s="205" t="n">
        <v>88267</v>
      </c>
      <c r="C3405" s="206" t="s">
        <v>2784</v>
      </c>
      <c r="D3405" s="206" t="s">
        <v>2927</v>
      </c>
      <c r="E3405" s="207" t="s">
        <v>2415</v>
      </c>
      <c r="F3405" s="207" t="s">
        <v>2502</v>
      </c>
      <c r="G3405" s="352" t="n">
        <v>0.49</v>
      </c>
      <c r="H3405" s="253" t="n">
        <f aca="false">VLOOKUP(B3405,'CMP-SIN-SD-10-2023'!A:D,4,0)</f>
        <v>28.78</v>
      </c>
      <c r="I3405" s="253" t="s">
        <v>2417</v>
      </c>
      <c r="J3405" s="220" t="n">
        <f aca="false">TRUNC((H3405*G3405),2)</f>
        <v>14.1</v>
      </c>
      <c r="M3405" s="220" t="n">
        <f aca="false">VLOOKUP(B3405,'CMP-SIN-SD-10-2023'!A:D,4,0)</f>
        <v>28.78</v>
      </c>
      <c r="N3405" s="220" t="n">
        <f aca="false">M3405=H3405</f>
        <v>1</v>
      </c>
      <c r="P3405" s="333" t="s">
        <v>2418</v>
      </c>
    </row>
    <row r="3406" customFormat="false" ht="15" hidden="false" customHeight="false" outlineLevel="0" collapsed="false">
      <c r="A3406" s="351" t="n">
        <f aca="false">IF(O3406&lt;&gt;0,O3406,A3405)</f>
        <v>92892</v>
      </c>
      <c r="B3406" s="205" t="n">
        <v>3148</v>
      </c>
      <c r="C3406" s="206" t="s">
        <v>2784</v>
      </c>
      <c r="D3406" s="206" t="s">
        <v>3611</v>
      </c>
      <c r="E3406" s="207" t="s">
        <v>2415</v>
      </c>
      <c r="F3406" s="207" t="s">
        <v>2430</v>
      </c>
      <c r="G3406" s="352" t="n">
        <v>0.013</v>
      </c>
      <c r="H3406" s="253" t="n">
        <f aca="false">VLOOKUP(B3406,'INS-SIN-SD-10-2023'!A:D,4,0)</f>
        <v>14.6</v>
      </c>
      <c r="I3406" s="253" t="s">
        <v>2417</v>
      </c>
      <c r="J3406" s="220" t="n">
        <f aca="false">TRUNC((H3406*G3406),2)</f>
        <v>0.18</v>
      </c>
      <c r="M3406" s="220" t="n">
        <f aca="false">VLOOKUP(B3406,'INS-SIN-SD-10-2023'!A:D,4,0)</f>
        <v>14.6</v>
      </c>
      <c r="N3406" s="220" t="n">
        <f aca="false">M3406=H3406</f>
        <v>1</v>
      </c>
      <c r="P3406" s="333" t="s">
        <v>2492</v>
      </c>
    </row>
    <row r="3407" customFormat="false" ht="15" hidden="false" customHeight="false" outlineLevel="0" collapsed="false">
      <c r="A3407" s="351" t="n">
        <f aca="false">IF(O3407&lt;&gt;0,O3407,A3406)</f>
        <v>92892</v>
      </c>
      <c r="B3407" s="205" t="n">
        <v>7307</v>
      </c>
      <c r="C3407" s="206" t="s">
        <v>2784</v>
      </c>
      <c r="D3407" s="206" t="s">
        <v>2832</v>
      </c>
      <c r="E3407" s="207" t="s">
        <v>2415</v>
      </c>
      <c r="F3407" s="207" t="s">
        <v>2712</v>
      </c>
      <c r="G3407" s="352" t="n">
        <v>0.003</v>
      </c>
      <c r="H3407" s="253" t="n">
        <f aca="false">VLOOKUP(B3407,'INS-SIN-SD-10-2023'!A:D,4,0)</f>
        <v>41.98</v>
      </c>
      <c r="I3407" s="253" t="s">
        <v>2417</v>
      </c>
      <c r="J3407" s="220" t="n">
        <f aca="false">TRUNC((H3407*G3407),2)</f>
        <v>0.12</v>
      </c>
      <c r="M3407" s="220" t="n">
        <f aca="false">VLOOKUP(B3407,'INS-SIN-SD-10-2023'!A:D,4,0)</f>
        <v>41.98</v>
      </c>
      <c r="N3407" s="220" t="n">
        <f aca="false">M3407=H3407</f>
        <v>1</v>
      </c>
      <c r="P3407" s="333" t="s">
        <v>2492</v>
      </c>
    </row>
    <row r="3408" customFormat="false" ht="30" hidden="false" customHeight="false" outlineLevel="0" collapsed="false">
      <c r="A3408" s="351" t="n">
        <f aca="false">IF(O3408&lt;&gt;0,O3408,A3407)</f>
        <v>92892</v>
      </c>
      <c r="B3408" s="205" t="n">
        <v>9886</v>
      </c>
      <c r="C3408" s="206" t="s">
        <v>2784</v>
      </c>
      <c r="D3408" s="206" t="s">
        <v>4266</v>
      </c>
      <c r="E3408" s="207" t="s">
        <v>2415</v>
      </c>
      <c r="F3408" s="207" t="s">
        <v>2430</v>
      </c>
      <c r="G3408" s="352" t="n">
        <v>1</v>
      </c>
      <c r="H3408" s="253" t="n">
        <f aca="false">VLOOKUP(B3408,'INS-SIN-SD-10-2023'!A:D,4,0)</f>
        <v>37.13</v>
      </c>
      <c r="I3408" s="253" t="s">
        <v>2417</v>
      </c>
      <c r="J3408" s="220" t="n">
        <f aca="false">TRUNC((H3408*G3408),2)</f>
        <v>37.13</v>
      </c>
      <c r="M3408" s="220" t="n">
        <f aca="false">VLOOKUP(B3408,'INS-SIN-SD-10-2023'!A:D,4,0)</f>
        <v>37.13</v>
      </c>
      <c r="N3408" s="220" t="n">
        <f aca="false">M3408=H3408</f>
        <v>1</v>
      </c>
      <c r="P3408" s="333" t="s">
        <v>2492</v>
      </c>
    </row>
    <row r="3409" customFormat="false" ht="45" hidden="false" customHeight="false" outlineLevel="0" collapsed="false">
      <c r="A3409" s="353" t="n">
        <v>92893</v>
      </c>
      <c r="B3409" s="354" t="s">
        <v>2411</v>
      </c>
      <c r="C3409" s="355" t="s">
        <v>4267</v>
      </c>
      <c r="D3409" s="355" t="s">
        <v>2645</v>
      </c>
      <c r="E3409" s="356" t="s">
        <v>2430</v>
      </c>
      <c r="F3409" s="356" t="s">
        <v>2415</v>
      </c>
      <c r="G3409" s="357" t="s">
        <v>2416</v>
      </c>
      <c r="H3409" s="358" t="s">
        <v>2417</v>
      </c>
      <c r="I3409" s="350" t="n">
        <f aca="false">SUMIF(A:A,A3409,J:J)</f>
        <v>89.67</v>
      </c>
      <c r="K3409" s="220" t="n">
        <f aca="false">VLOOKUP(A3409,'CMP-SIN-SD-10-2023'!A:D,4,0)</f>
        <v>89.67</v>
      </c>
      <c r="L3409" s="220" t="n">
        <f aca="false">K3409=I3409</f>
        <v>1</v>
      </c>
      <c r="P3409" s="333" t="s">
        <v>2418</v>
      </c>
    </row>
    <row r="3410" customFormat="false" ht="30" hidden="false" customHeight="false" outlineLevel="0" collapsed="false">
      <c r="A3410" s="351" t="n">
        <f aca="false">IF(O3410&lt;&gt;0,O3410,A3409)</f>
        <v>92893</v>
      </c>
      <c r="B3410" s="205" t="n">
        <v>88248</v>
      </c>
      <c r="C3410" s="206" t="s">
        <v>2645</v>
      </c>
      <c r="D3410" s="206" t="s">
        <v>3412</v>
      </c>
      <c r="E3410" s="207" t="s">
        <v>2415</v>
      </c>
      <c r="F3410" s="207" t="s">
        <v>2502</v>
      </c>
      <c r="G3410" s="352" t="n">
        <v>0.533</v>
      </c>
      <c r="H3410" s="253" t="n">
        <f aca="false">VLOOKUP(B3410,'CMP-SIN-SD-10-2023'!A:D,4,0)</f>
        <v>22.17</v>
      </c>
      <c r="I3410" s="253" t="s">
        <v>2417</v>
      </c>
      <c r="J3410" s="220" t="n">
        <f aca="false">TRUNC((H3410*G3410),2)</f>
        <v>11.81</v>
      </c>
      <c r="M3410" s="220" t="n">
        <f aca="false">VLOOKUP(B3410,'CMP-SIN-SD-10-2023'!A:D,4,0)</f>
        <v>22.17</v>
      </c>
      <c r="N3410" s="220" t="n">
        <f aca="false">M3410=H3410</f>
        <v>1</v>
      </c>
      <c r="P3410" s="333" t="s">
        <v>2418</v>
      </c>
    </row>
    <row r="3411" customFormat="false" ht="30" hidden="false" customHeight="false" outlineLevel="0" collapsed="false">
      <c r="A3411" s="351" t="n">
        <f aca="false">IF(O3411&lt;&gt;0,O3411,A3410)</f>
        <v>92893</v>
      </c>
      <c r="B3411" s="205" t="n">
        <v>88267</v>
      </c>
      <c r="C3411" s="206" t="s">
        <v>2645</v>
      </c>
      <c r="D3411" s="206" t="s">
        <v>2927</v>
      </c>
      <c r="E3411" s="207" t="s">
        <v>2415</v>
      </c>
      <c r="F3411" s="207" t="s">
        <v>2502</v>
      </c>
      <c r="G3411" s="352" t="n">
        <v>0.533</v>
      </c>
      <c r="H3411" s="253" t="n">
        <f aca="false">VLOOKUP(B3411,'CMP-SIN-SD-10-2023'!A:D,4,0)</f>
        <v>28.78</v>
      </c>
      <c r="I3411" s="253" t="s">
        <v>2417</v>
      </c>
      <c r="J3411" s="220" t="n">
        <f aca="false">TRUNC((H3411*G3411),2)</f>
        <v>15.33</v>
      </c>
      <c r="M3411" s="220" t="n">
        <f aca="false">VLOOKUP(B3411,'CMP-SIN-SD-10-2023'!A:D,4,0)</f>
        <v>28.78</v>
      </c>
      <c r="N3411" s="220" t="n">
        <f aca="false">M3411=H3411</f>
        <v>1</v>
      </c>
      <c r="P3411" s="333" t="s">
        <v>2418</v>
      </c>
    </row>
    <row r="3412" customFormat="false" ht="15" hidden="false" customHeight="false" outlineLevel="0" collapsed="false">
      <c r="A3412" s="351" t="n">
        <f aca="false">IF(O3412&lt;&gt;0,O3412,A3411)</f>
        <v>92893</v>
      </c>
      <c r="B3412" s="205" t="n">
        <v>3148</v>
      </c>
      <c r="C3412" s="206" t="s">
        <v>2645</v>
      </c>
      <c r="D3412" s="206" t="s">
        <v>3611</v>
      </c>
      <c r="E3412" s="207" t="s">
        <v>2415</v>
      </c>
      <c r="F3412" s="207" t="s">
        <v>2430</v>
      </c>
      <c r="G3412" s="352" t="n">
        <v>0.017</v>
      </c>
      <c r="H3412" s="253" t="n">
        <f aca="false">VLOOKUP(B3412,'INS-SIN-SD-10-2023'!A:D,4,0)</f>
        <v>14.6</v>
      </c>
      <c r="I3412" s="253" t="s">
        <v>2417</v>
      </c>
      <c r="J3412" s="220" t="n">
        <f aca="false">TRUNC((H3412*G3412),2)</f>
        <v>0.24</v>
      </c>
      <c r="M3412" s="220" t="n">
        <f aca="false">VLOOKUP(B3412,'INS-SIN-SD-10-2023'!A:D,4,0)</f>
        <v>14.6</v>
      </c>
      <c r="N3412" s="220" t="n">
        <f aca="false">M3412=H3412</f>
        <v>1</v>
      </c>
      <c r="P3412" s="333" t="s">
        <v>2492</v>
      </c>
    </row>
    <row r="3413" customFormat="false" ht="15" hidden="false" customHeight="false" outlineLevel="0" collapsed="false">
      <c r="A3413" s="351" t="n">
        <f aca="false">IF(O3413&lt;&gt;0,O3413,A3412)</f>
        <v>92893</v>
      </c>
      <c r="B3413" s="205" t="n">
        <v>7307</v>
      </c>
      <c r="C3413" s="206" t="s">
        <v>2645</v>
      </c>
      <c r="D3413" s="206" t="s">
        <v>2832</v>
      </c>
      <c r="E3413" s="207" t="s">
        <v>2415</v>
      </c>
      <c r="F3413" s="207" t="s">
        <v>2712</v>
      </c>
      <c r="G3413" s="352" t="n">
        <v>0.004</v>
      </c>
      <c r="H3413" s="253" t="n">
        <f aca="false">VLOOKUP(B3413,'INS-SIN-SD-10-2023'!A:D,4,0)</f>
        <v>41.98</v>
      </c>
      <c r="I3413" s="253" t="s">
        <v>2417</v>
      </c>
      <c r="J3413" s="220" t="n">
        <f aca="false">TRUNC((H3413*G3413),2)</f>
        <v>0.16</v>
      </c>
      <c r="M3413" s="220" t="n">
        <f aca="false">VLOOKUP(B3413,'INS-SIN-SD-10-2023'!A:D,4,0)</f>
        <v>41.98</v>
      </c>
      <c r="N3413" s="220" t="n">
        <f aca="false">M3413=H3413</f>
        <v>1</v>
      </c>
      <c r="P3413" s="333" t="s">
        <v>2492</v>
      </c>
    </row>
    <row r="3414" customFormat="false" ht="30" hidden="false" customHeight="false" outlineLevel="0" collapsed="false">
      <c r="A3414" s="351" t="n">
        <f aca="false">IF(O3414&lt;&gt;0,O3414,A3413)</f>
        <v>92893</v>
      </c>
      <c r="B3414" s="205" t="n">
        <v>9888</v>
      </c>
      <c r="C3414" s="206" t="s">
        <v>2645</v>
      </c>
      <c r="D3414" s="206" t="s">
        <v>4268</v>
      </c>
      <c r="E3414" s="207" t="s">
        <v>2415</v>
      </c>
      <c r="F3414" s="207" t="s">
        <v>2430</v>
      </c>
      <c r="G3414" s="352" t="n">
        <v>1</v>
      </c>
      <c r="H3414" s="253" t="n">
        <f aca="false">VLOOKUP(B3414,'INS-SIN-SD-10-2023'!A:D,4,0)</f>
        <v>62.13</v>
      </c>
      <c r="I3414" s="253" t="s">
        <v>2417</v>
      </c>
      <c r="J3414" s="220" t="n">
        <f aca="false">TRUNC((H3414*G3414),2)</f>
        <v>62.13</v>
      </c>
      <c r="M3414" s="220" t="n">
        <f aca="false">VLOOKUP(B3414,'INS-SIN-SD-10-2023'!A:D,4,0)</f>
        <v>62.13</v>
      </c>
      <c r="N3414" s="220" t="n">
        <f aca="false">M3414=H3414</f>
        <v>1</v>
      </c>
      <c r="P3414" s="333" t="s">
        <v>2492</v>
      </c>
    </row>
    <row r="3415" customFormat="false" ht="45" hidden="false" customHeight="false" outlineLevel="0" collapsed="false">
      <c r="A3415" s="353" t="n">
        <v>92890</v>
      </c>
      <c r="B3415" s="354" t="s">
        <v>2411</v>
      </c>
      <c r="C3415" s="355" t="s">
        <v>4269</v>
      </c>
      <c r="D3415" s="355" t="s">
        <v>3199</v>
      </c>
      <c r="E3415" s="356" t="s">
        <v>2430</v>
      </c>
      <c r="F3415" s="356" t="s">
        <v>2415</v>
      </c>
      <c r="G3415" s="357" t="s">
        <v>2416</v>
      </c>
      <c r="H3415" s="358" t="s">
        <v>2417</v>
      </c>
      <c r="I3415" s="350" t="n">
        <f aca="false">SUMIF(A:A,A3415,J:J)</f>
        <v>224.6</v>
      </c>
      <c r="K3415" s="220" t="n">
        <f aca="false">VLOOKUP(A3415,'CMP-SIN-SD-10-2023'!A:D,4,0)</f>
        <v>224.6</v>
      </c>
      <c r="L3415" s="220" t="n">
        <f aca="false">K3415=I3415</f>
        <v>1</v>
      </c>
      <c r="P3415" s="333" t="s">
        <v>2418</v>
      </c>
    </row>
    <row r="3416" customFormat="false" ht="30" hidden="false" customHeight="false" outlineLevel="0" collapsed="false">
      <c r="A3416" s="351" t="n">
        <f aca="false">IF(O3416&lt;&gt;0,O3416,A3415)</f>
        <v>92890</v>
      </c>
      <c r="B3416" s="205" t="n">
        <v>88248</v>
      </c>
      <c r="C3416" s="206" t="s">
        <v>3199</v>
      </c>
      <c r="D3416" s="206" t="s">
        <v>3412</v>
      </c>
      <c r="E3416" s="207" t="s">
        <v>2415</v>
      </c>
      <c r="F3416" s="207" t="s">
        <v>2502</v>
      </c>
      <c r="G3416" s="352" t="n">
        <v>0.702</v>
      </c>
      <c r="H3416" s="253" t="n">
        <f aca="false">VLOOKUP(B3416,'CMP-SIN-SD-10-2023'!A:D,4,0)</f>
        <v>22.17</v>
      </c>
      <c r="I3416" s="253" t="s">
        <v>2417</v>
      </c>
      <c r="J3416" s="220" t="n">
        <f aca="false">TRUNC((H3416*G3416),2)</f>
        <v>15.56</v>
      </c>
      <c r="M3416" s="220" t="n">
        <f aca="false">VLOOKUP(B3416,'CMP-SIN-SD-10-2023'!A:D,4,0)</f>
        <v>22.17</v>
      </c>
      <c r="N3416" s="220" t="n">
        <f aca="false">M3416=H3416</f>
        <v>1</v>
      </c>
      <c r="P3416" s="333" t="s">
        <v>2418</v>
      </c>
    </row>
    <row r="3417" customFormat="false" ht="30" hidden="false" customHeight="false" outlineLevel="0" collapsed="false">
      <c r="A3417" s="351" t="n">
        <f aca="false">IF(O3417&lt;&gt;0,O3417,A3416)</f>
        <v>92890</v>
      </c>
      <c r="B3417" s="205" t="n">
        <v>88267</v>
      </c>
      <c r="C3417" s="206" t="s">
        <v>3199</v>
      </c>
      <c r="D3417" s="206" t="s">
        <v>2927</v>
      </c>
      <c r="E3417" s="207" t="s">
        <v>2415</v>
      </c>
      <c r="F3417" s="207" t="s">
        <v>2502</v>
      </c>
      <c r="G3417" s="352" t="n">
        <v>0.702</v>
      </c>
      <c r="H3417" s="253" t="n">
        <f aca="false">VLOOKUP(B3417,'CMP-SIN-SD-10-2023'!A:D,4,0)</f>
        <v>28.78</v>
      </c>
      <c r="I3417" s="253" t="s">
        <v>2417</v>
      </c>
      <c r="J3417" s="220" t="n">
        <f aca="false">TRUNC((H3417*G3417),2)</f>
        <v>20.2</v>
      </c>
      <c r="M3417" s="220" t="n">
        <f aca="false">VLOOKUP(B3417,'CMP-SIN-SD-10-2023'!A:D,4,0)</f>
        <v>28.78</v>
      </c>
      <c r="N3417" s="220" t="n">
        <f aca="false">M3417=H3417</f>
        <v>1</v>
      </c>
      <c r="P3417" s="333" t="s">
        <v>2418</v>
      </c>
    </row>
    <row r="3418" customFormat="false" ht="15" hidden="false" customHeight="false" outlineLevel="0" collapsed="false">
      <c r="A3418" s="351" t="n">
        <f aca="false">IF(O3418&lt;&gt;0,O3418,A3417)</f>
        <v>92890</v>
      </c>
      <c r="B3418" s="205" t="n">
        <v>3148</v>
      </c>
      <c r="C3418" s="206" t="s">
        <v>3199</v>
      </c>
      <c r="D3418" s="206" t="s">
        <v>3611</v>
      </c>
      <c r="E3418" s="207" t="s">
        <v>2415</v>
      </c>
      <c r="F3418" s="207" t="s">
        <v>2430</v>
      </c>
      <c r="G3418" s="352" t="n">
        <v>0.03</v>
      </c>
      <c r="H3418" s="253" t="n">
        <f aca="false">VLOOKUP(B3418,'INS-SIN-SD-10-2023'!A:D,4,0)</f>
        <v>14.6</v>
      </c>
      <c r="I3418" s="253" t="s">
        <v>2417</v>
      </c>
      <c r="J3418" s="220" t="n">
        <f aca="false">TRUNC((H3418*G3418),2)</f>
        <v>0.43</v>
      </c>
      <c r="M3418" s="220" t="n">
        <f aca="false">VLOOKUP(B3418,'INS-SIN-SD-10-2023'!A:D,4,0)</f>
        <v>14.6</v>
      </c>
      <c r="N3418" s="220" t="n">
        <f aca="false">M3418=H3418</f>
        <v>1</v>
      </c>
      <c r="P3418" s="333" t="s">
        <v>2492</v>
      </c>
    </row>
    <row r="3419" customFormat="false" ht="15" hidden="false" customHeight="false" outlineLevel="0" collapsed="false">
      <c r="A3419" s="351" t="n">
        <f aca="false">IF(O3419&lt;&gt;0,O3419,A3418)</f>
        <v>92890</v>
      </c>
      <c r="B3419" s="205" t="n">
        <v>7307</v>
      </c>
      <c r="C3419" s="206" t="s">
        <v>3199</v>
      </c>
      <c r="D3419" s="206" t="s">
        <v>2832</v>
      </c>
      <c r="E3419" s="207" t="s">
        <v>2415</v>
      </c>
      <c r="F3419" s="207" t="s">
        <v>2712</v>
      </c>
      <c r="G3419" s="352" t="n">
        <v>0.007</v>
      </c>
      <c r="H3419" s="253" t="n">
        <f aca="false">VLOOKUP(B3419,'INS-SIN-SD-10-2023'!A:D,4,0)</f>
        <v>41.98</v>
      </c>
      <c r="I3419" s="253" t="s">
        <v>2417</v>
      </c>
      <c r="J3419" s="220" t="n">
        <f aca="false">TRUNC((H3419*G3419),2)</f>
        <v>0.29</v>
      </c>
      <c r="M3419" s="220" t="n">
        <f aca="false">VLOOKUP(B3419,'INS-SIN-SD-10-2023'!A:D,4,0)</f>
        <v>41.98</v>
      </c>
      <c r="N3419" s="220" t="n">
        <f aca="false">M3419=H3419</f>
        <v>1</v>
      </c>
      <c r="P3419" s="333" t="s">
        <v>2492</v>
      </c>
    </row>
    <row r="3420" customFormat="false" ht="30" hidden="false" customHeight="false" outlineLevel="0" collapsed="false">
      <c r="A3420" s="351" t="n">
        <f aca="false">IF(O3420&lt;&gt;0,O3420,A3419)</f>
        <v>92890</v>
      </c>
      <c r="B3420" s="205" t="n">
        <v>9889</v>
      </c>
      <c r="C3420" s="206" t="s">
        <v>3199</v>
      </c>
      <c r="D3420" s="206" t="s">
        <v>4270</v>
      </c>
      <c r="E3420" s="207" t="s">
        <v>2415</v>
      </c>
      <c r="F3420" s="207" t="s">
        <v>2430</v>
      </c>
      <c r="G3420" s="352" t="n">
        <v>1</v>
      </c>
      <c r="H3420" s="253" t="n">
        <f aca="false">VLOOKUP(B3420,'INS-SIN-SD-10-2023'!A:D,4,0)</f>
        <v>188.12</v>
      </c>
      <c r="I3420" s="253" t="s">
        <v>2417</v>
      </c>
      <c r="J3420" s="220" t="n">
        <f aca="false">TRUNC((H3420*G3420),2)</f>
        <v>188.12</v>
      </c>
      <c r="M3420" s="220" t="n">
        <f aca="false">VLOOKUP(B3420,'INS-SIN-SD-10-2023'!A:D,4,0)</f>
        <v>188.12</v>
      </c>
      <c r="N3420" s="220" t="n">
        <f aca="false">M3420=H3420</f>
        <v>1</v>
      </c>
      <c r="P3420" s="333" t="s">
        <v>2492</v>
      </c>
    </row>
    <row r="3421" customFormat="false" ht="45" hidden="false" customHeight="false" outlineLevel="0" collapsed="false">
      <c r="A3421" s="353" t="n">
        <v>92891</v>
      </c>
      <c r="B3421" s="354" t="s">
        <v>2411</v>
      </c>
      <c r="C3421" s="355" t="s">
        <v>4271</v>
      </c>
      <c r="D3421" s="355" t="s">
        <v>2954</v>
      </c>
      <c r="E3421" s="356" t="s">
        <v>2430</v>
      </c>
      <c r="F3421" s="356" t="s">
        <v>2415</v>
      </c>
      <c r="G3421" s="357" t="s">
        <v>2416</v>
      </c>
      <c r="H3421" s="358" t="s">
        <v>2417</v>
      </c>
      <c r="I3421" s="350" t="n">
        <f aca="false">SUMIF(A:A,A3421,J:J)</f>
        <v>330.9</v>
      </c>
      <c r="K3421" s="220" t="n">
        <f aca="false">VLOOKUP(A3421,'CMP-SIN-SD-10-2023'!A:D,4,0)</f>
        <v>330.9</v>
      </c>
      <c r="L3421" s="220" t="n">
        <f aca="false">K3421=I3421</f>
        <v>1</v>
      </c>
      <c r="P3421" s="333" t="s">
        <v>2418</v>
      </c>
    </row>
    <row r="3422" customFormat="false" ht="30" hidden="false" customHeight="false" outlineLevel="0" collapsed="false">
      <c r="A3422" s="351" t="n">
        <f aca="false">IF(O3422&lt;&gt;0,O3422,A3421)</f>
        <v>92891</v>
      </c>
      <c r="B3422" s="205" t="n">
        <v>88248</v>
      </c>
      <c r="C3422" s="206" t="s">
        <v>2954</v>
      </c>
      <c r="D3422" s="206" t="s">
        <v>3412</v>
      </c>
      <c r="E3422" s="207" t="s">
        <v>2415</v>
      </c>
      <c r="F3422" s="207" t="s">
        <v>2502</v>
      </c>
      <c r="G3422" s="352" t="n">
        <v>0.758</v>
      </c>
      <c r="H3422" s="253" t="n">
        <f aca="false">VLOOKUP(B3422,'CMP-SIN-SD-10-2023'!A:D,4,0)</f>
        <v>22.17</v>
      </c>
      <c r="I3422" s="253" t="s">
        <v>2417</v>
      </c>
      <c r="J3422" s="220" t="n">
        <f aca="false">TRUNC((H3422*G3422),2)</f>
        <v>16.8</v>
      </c>
      <c r="M3422" s="220" t="n">
        <f aca="false">VLOOKUP(B3422,'CMP-SIN-SD-10-2023'!A:D,4,0)</f>
        <v>22.17</v>
      </c>
      <c r="N3422" s="220" t="n">
        <f aca="false">M3422=H3422</f>
        <v>1</v>
      </c>
      <c r="P3422" s="333" t="s">
        <v>2418</v>
      </c>
    </row>
    <row r="3423" customFormat="false" ht="30" hidden="false" customHeight="false" outlineLevel="0" collapsed="false">
      <c r="A3423" s="351" t="n">
        <f aca="false">IF(O3423&lt;&gt;0,O3423,A3422)</f>
        <v>92891</v>
      </c>
      <c r="B3423" s="205" t="n">
        <v>88267</v>
      </c>
      <c r="C3423" s="206" t="s">
        <v>2954</v>
      </c>
      <c r="D3423" s="206" t="s">
        <v>2927</v>
      </c>
      <c r="E3423" s="207" t="s">
        <v>2415</v>
      </c>
      <c r="F3423" s="207" t="s">
        <v>2502</v>
      </c>
      <c r="G3423" s="352" t="n">
        <v>0.758</v>
      </c>
      <c r="H3423" s="253" t="n">
        <f aca="false">VLOOKUP(B3423,'CMP-SIN-SD-10-2023'!A:D,4,0)</f>
        <v>28.78</v>
      </c>
      <c r="I3423" s="253" t="s">
        <v>2417</v>
      </c>
      <c r="J3423" s="220" t="n">
        <f aca="false">TRUNC((H3423*G3423),2)</f>
        <v>21.81</v>
      </c>
      <c r="M3423" s="220" t="n">
        <f aca="false">VLOOKUP(B3423,'CMP-SIN-SD-10-2023'!A:D,4,0)</f>
        <v>28.78</v>
      </c>
      <c r="N3423" s="220" t="n">
        <f aca="false">M3423=H3423</f>
        <v>1</v>
      </c>
      <c r="P3423" s="333" t="s">
        <v>2418</v>
      </c>
    </row>
    <row r="3424" customFormat="false" ht="15" hidden="false" customHeight="false" outlineLevel="0" collapsed="false">
      <c r="A3424" s="351" t="n">
        <f aca="false">IF(O3424&lt;&gt;0,O3424,A3423)</f>
        <v>92891</v>
      </c>
      <c r="B3424" s="205" t="n">
        <v>3148</v>
      </c>
      <c r="C3424" s="206" t="s">
        <v>2954</v>
      </c>
      <c r="D3424" s="206" t="s">
        <v>3611</v>
      </c>
      <c r="E3424" s="207" t="s">
        <v>2415</v>
      </c>
      <c r="F3424" s="207" t="s">
        <v>2430</v>
      </c>
      <c r="G3424" s="352" t="n">
        <v>0.035</v>
      </c>
      <c r="H3424" s="253" t="n">
        <f aca="false">VLOOKUP(B3424,'INS-SIN-SD-10-2023'!A:D,4,0)</f>
        <v>14.6</v>
      </c>
      <c r="I3424" s="253" t="s">
        <v>2417</v>
      </c>
      <c r="J3424" s="220" t="n">
        <f aca="false">TRUNC((H3424*G3424),2)</f>
        <v>0.51</v>
      </c>
      <c r="M3424" s="220" t="n">
        <f aca="false">VLOOKUP(B3424,'INS-SIN-SD-10-2023'!A:D,4,0)</f>
        <v>14.6</v>
      </c>
      <c r="N3424" s="220" t="n">
        <f aca="false">M3424=H3424</f>
        <v>1</v>
      </c>
      <c r="P3424" s="333" t="s">
        <v>2492</v>
      </c>
    </row>
    <row r="3425" customFormat="false" ht="15" hidden="false" customHeight="false" outlineLevel="0" collapsed="false">
      <c r="A3425" s="351" t="n">
        <f aca="false">IF(O3425&lt;&gt;0,O3425,A3424)</f>
        <v>92891</v>
      </c>
      <c r="B3425" s="205" t="n">
        <v>7307</v>
      </c>
      <c r="C3425" s="206" t="s">
        <v>2954</v>
      </c>
      <c r="D3425" s="206" t="s">
        <v>2832</v>
      </c>
      <c r="E3425" s="207" t="s">
        <v>2415</v>
      </c>
      <c r="F3425" s="207" t="s">
        <v>2712</v>
      </c>
      <c r="G3425" s="352" t="n">
        <v>0.008</v>
      </c>
      <c r="H3425" s="253" t="n">
        <f aca="false">VLOOKUP(B3425,'INS-SIN-SD-10-2023'!A:D,4,0)</f>
        <v>41.98</v>
      </c>
      <c r="I3425" s="253" t="s">
        <v>2417</v>
      </c>
      <c r="J3425" s="220" t="n">
        <f aca="false">TRUNC((H3425*G3425),2)</f>
        <v>0.33</v>
      </c>
      <c r="M3425" s="220" t="n">
        <f aca="false">VLOOKUP(B3425,'INS-SIN-SD-10-2023'!A:D,4,0)</f>
        <v>41.98</v>
      </c>
      <c r="N3425" s="220" t="n">
        <f aca="false">M3425=H3425</f>
        <v>1</v>
      </c>
      <c r="P3425" s="333" t="s">
        <v>2492</v>
      </c>
    </row>
    <row r="3426" customFormat="false" ht="30" hidden="false" customHeight="false" outlineLevel="0" collapsed="false">
      <c r="A3426" s="351" t="n">
        <f aca="false">IF(O3426&lt;&gt;0,O3426,A3425)</f>
        <v>92891</v>
      </c>
      <c r="B3426" s="205" t="n">
        <v>9890</v>
      </c>
      <c r="C3426" s="206" t="s">
        <v>2954</v>
      </c>
      <c r="D3426" s="206" t="s">
        <v>4272</v>
      </c>
      <c r="E3426" s="207" t="s">
        <v>2415</v>
      </c>
      <c r="F3426" s="207" t="s">
        <v>2430</v>
      </c>
      <c r="G3426" s="352" t="n">
        <v>1</v>
      </c>
      <c r="H3426" s="253" t="n">
        <f aca="false">VLOOKUP(B3426,'INS-SIN-SD-10-2023'!A:D,4,0)</f>
        <v>291.45</v>
      </c>
      <c r="I3426" s="253" t="s">
        <v>2417</v>
      </c>
      <c r="J3426" s="220" t="n">
        <f aca="false">TRUNC((H3426*G3426),2)</f>
        <v>291.45</v>
      </c>
      <c r="M3426" s="220" t="n">
        <f aca="false">VLOOKUP(B3426,'INS-SIN-SD-10-2023'!A:D,4,0)</f>
        <v>291.45</v>
      </c>
      <c r="N3426" s="220" t="n">
        <f aca="false">M3426=H3426</f>
        <v>1</v>
      </c>
      <c r="P3426" s="333" t="s">
        <v>2492</v>
      </c>
    </row>
    <row r="3427" customFormat="false" ht="45" hidden="false" customHeight="false" outlineLevel="0" collapsed="false">
      <c r="A3427" s="353" t="n">
        <v>92382</v>
      </c>
      <c r="B3427" s="354" t="s">
        <v>2411</v>
      </c>
      <c r="C3427" s="355" t="s">
        <v>4273</v>
      </c>
      <c r="D3427" s="355" t="s">
        <v>2650</v>
      </c>
      <c r="E3427" s="356" t="s">
        <v>2430</v>
      </c>
      <c r="F3427" s="356" t="s">
        <v>2415</v>
      </c>
      <c r="G3427" s="357" t="s">
        <v>2416</v>
      </c>
      <c r="H3427" s="358" t="s">
        <v>2417</v>
      </c>
      <c r="I3427" s="350" t="n">
        <f aca="false">SUMIF(A:A,A3427,J:J)</f>
        <v>55.13</v>
      </c>
      <c r="K3427" s="220" t="n">
        <f aca="false">VLOOKUP(A3427,'CMP-SIN-SD-10-2023'!A:D,4,0)</f>
        <v>55.13</v>
      </c>
      <c r="L3427" s="220" t="n">
        <f aca="false">K3427=I3427</f>
        <v>1</v>
      </c>
      <c r="P3427" s="333" t="s">
        <v>2418</v>
      </c>
    </row>
    <row r="3428" customFormat="false" ht="30" hidden="false" customHeight="false" outlineLevel="0" collapsed="false">
      <c r="A3428" s="351" t="n">
        <f aca="false">IF(O3428&lt;&gt;0,O3428,A3427)</f>
        <v>92382</v>
      </c>
      <c r="B3428" s="205" t="n">
        <v>88248</v>
      </c>
      <c r="C3428" s="206" t="s">
        <v>2650</v>
      </c>
      <c r="D3428" s="206" t="s">
        <v>3412</v>
      </c>
      <c r="E3428" s="207" t="s">
        <v>2415</v>
      </c>
      <c r="F3428" s="207" t="s">
        <v>2502</v>
      </c>
      <c r="G3428" s="352" t="n">
        <v>0.735</v>
      </c>
      <c r="H3428" s="253" t="n">
        <f aca="false">VLOOKUP(B3428,'CMP-SIN-SD-10-2023'!A:D,4,0)</f>
        <v>22.17</v>
      </c>
      <c r="I3428" s="253" t="s">
        <v>2417</v>
      </c>
      <c r="J3428" s="220" t="n">
        <f aca="false">TRUNC((H3428*G3428),2)</f>
        <v>16.29</v>
      </c>
      <c r="M3428" s="220" t="n">
        <f aca="false">VLOOKUP(B3428,'CMP-SIN-SD-10-2023'!A:D,4,0)</f>
        <v>22.17</v>
      </c>
      <c r="N3428" s="220" t="n">
        <f aca="false">M3428=H3428</f>
        <v>1</v>
      </c>
      <c r="P3428" s="333" t="s">
        <v>2418</v>
      </c>
    </row>
    <row r="3429" customFormat="false" ht="30" hidden="false" customHeight="false" outlineLevel="0" collapsed="false">
      <c r="A3429" s="351" t="n">
        <f aca="false">IF(O3429&lt;&gt;0,O3429,A3428)</f>
        <v>92382</v>
      </c>
      <c r="B3429" s="205" t="n">
        <v>88267</v>
      </c>
      <c r="C3429" s="206" t="s">
        <v>2650</v>
      </c>
      <c r="D3429" s="206" t="s">
        <v>2927</v>
      </c>
      <c r="E3429" s="207" t="s">
        <v>2415</v>
      </c>
      <c r="F3429" s="207" t="s">
        <v>2502</v>
      </c>
      <c r="G3429" s="352" t="n">
        <v>0.735</v>
      </c>
      <c r="H3429" s="253" t="n">
        <f aca="false">VLOOKUP(B3429,'CMP-SIN-SD-10-2023'!A:D,4,0)</f>
        <v>28.78</v>
      </c>
      <c r="I3429" s="253" t="s">
        <v>2417</v>
      </c>
      <c r="J3429" s="220" t="n">
        <f aca="false">TRUNC((H3429*G3429),2)</f>
        <v>21.15</v>
      </c>
      <c r="M3429" s="220" t="n">
        <f aca="false">VLOOKUP(B3429,'CMP-SIN-SD-10-2023'!A:D,4,0)</f>
        <v>28.78</v>
      </c>
      <c r="N3429" s="220" t="n">
        <f aca="false">M3429=H3429</f>
        <v>1</v>
      </c>
      <c r="P3429" s="333" t="s">
        <v>2418</v>
      </c>
    </row>
    <row r="3430" customFormat="false" ht="15" hidden="false" customHeight="false" outlineLevel="0" collapsed="false">
      <c r="A3430" s="351" t="n">
        <f aca="false">IF(O3430&lt;&gt;0,O3430,A3429)</f>
        <v>92382</v>
      </c>
      <c r="B3430" s="205" t="n">
        <v>3148</v>
      </c>
      <c r="C3430" s="206" t="s">
        <v>2650</v>
      </c>
      <c r="D3430" s="206" t="s">
        <v>3611</v>
      </c>
      <c r="E3430" s="207" t="s">
        <v>2415</v>
      </c>
      <c r="F3430" s="207" t="s">
        <v>2430</v>
      </c>
      <c r="G3430" s="352" t="n">
        <v>0.013</v>
      </c>
      <c r="H3430" s="253" t="n">
        <f aca="false">VLOOKUP(B3430,'INS-SIN-SD-10-2023'!A:D,4,0)</f>
        <v>14.6</v>
      </c>
      <c r="I3430" s="253" t="s">
        <v>2417</v>
      </c>
      <c r="J3430" s="220" t="n">
        <f aca="false">TRUNC((H3430*G3430),2)</f>
        <v>0.18</v>
      </c>
      <c r="M3430" s="220" t="n">
        <f aca="false">VLOOKUP(B3430,'INS-SIN-SD-10-2023'!A:D,4,0)</f>
        <v>14.6</v>
      </c>
      <c r="N3430" s="220" t="n">
        <f aca="false">M3430=H3430</f>
        <v>1</v>
      </c>
      <c r="P3430" s="333" t="s">
        <v>2492</v>
      </c>
    </row>
    <row r="3431" customFormat="false" ht="15" hidden="false" customHeight="false" outlineLevel="0" collapsed="false">
      <c r="A3431" s="351" t="n">
        <f aca="false">IF(O3431&lt;&gt;0,O3431,A3430)</f>
        <v>92382</v>
      </c>
      <c r="B3431" s="205" t="n">
        <v>7307</v>
      </c>
      <c r="C3431" s="206" t="s">
        <v>2650</v>
      </c>
      <c r="D3431" s="206" t="s">
        <v>2832</v>
      </c>
      <c r="E3431" s="207" t="s">
        <v>2415</v>
      </c>
      <c r="F3431" s="207" t="s">
        <v>2712</v>
      </c>
      <c r="G3431" s="352" t="n">
        <v>0.003</v>
      </c>
      <c r="H3431" s="253" t="n">
        <f aca="false">VLOOKUP(B3431,'INS-SIN-SD-10-2023'!A:D,4,0)</f>
        <v>41.98</v>
      </c>
      <c r="I3431" s="253" t="s">
        <v>2417</v>
      </c>
      <c r="J3431" s="220" t="n">
        <f aca="false">TRUNC((H3431*G3431),2)</f>
        <v>0.12</v>
      </c>
      <c r="M3431" s="220" t="n">
        <f aca="false">VLOOKUP(B3431,'INS-SIN-SD-10-2023'!A:D,4,0)</f>
        <v>41.98</v>
      </c>
      <c r="N3431" s="220" t="n">
        <f aca="false">M3431=H3431</f>
        <v>1</v>
      </c>
      <c r="P3431" s="333" t="s">
        <v>2492</v>
      </c>
    </row>
    <row r="3432" customFormat="false" ht="30" hidden="false" customHeight="false" outlineLevel="0" collapsed="false">
      <c r="A3432" s="351" t="n">
        <f aca="false">IF(O3432&lt;&gt;0,O3432,A3431)</f>
        <v>92382</v>
      </c>
      <c r="B3432" s="205" t="n">
        <v>3472</v>
      </c>
      <c r="C3432" s="206" t="s">
        <v>2650</v>
      </c>
      <c r="D3432" s="206" t="s">
        <v>4274</v>
      </c>
      <c r="E3432" s="207" t="s">
        <v>2415</v>
      </c>
      <c r="F3432" s="207" t="s">
        <v>2430</v>
      </c>
      <c r="G3432" s="352" t="n">
        <v>1</v>
      </c>
      <c r="H3432" s="253" t="n">
        <f aca="false">VLOOKUP(B3432,'INS-SIN-SD-10-2023'!A:D,4,0)</f>
        <v>17.39</v>
      </c>
      <c r="I3432" s="253" t="s">
        <v>2417</v>
      </c>
      <c r="J3432" s="220" t="n">
        <f aca="false">TRUNC((H3432*G3432),2)</f>
        <v>17.39</v>
      </c>
      <c r="M3432" s="220" t="n">
        <f aca="false">VLOOKUP(B3432,'INS-SIN-SD-10-2023'!A:D,4,0)</f>
        <v>17.39</v>
      </c>
      <c r="N3432" s="220" t="n">
        <f aca="false">M3432=H3432</f>
        <v>1</v>
      </c>
      <c r="P3432" s="333" t="s">
        <v>2492</v>
      </c>
    </row>
    <row r="3433" customFormat="false" ht="45" hidden="false" customHeight="false" outlineLevel="0" collapsed="false">
      <c r="A3433" s="353" t="n">
        <v>92386</v>
      </c>
      <c r="B3433" s="354" t="s">
        <v>2411</v>
      </c>
      <c r="C3433" s="355" t="s">
        <v>4275</v>
      </c>
      <c r="D3433" s="355" t="s">
        <v>3313</v>
      </c>
      <c r="E3433" s="356" t="s">
        <v>2430</v>
      </c>
      <c r="F3433" s="356" t="s">
        <v>2415</v>
      </c>
      <c r="G3433" s="357" t="s">
        <v>2416</v>
      </c>
      <c r="H3433" s="358" t="s">
        <v>2417</v>
      </c>
      <c r="I3433" s="350" t="n">
        <f aca="false">SUMIF(A:A,A3433,J:J)</f>
        <v>81.17</v>
      </c>
      <c r="K3433" s="220" t="n">
        <f aca="false">VLOOKUP(A3433,'CMP-SIN-SD-10-2023'!A:D,4,0)</f>
        <v>81.17</v>
      </c>
      <c r="L3433" s="220" t="n">
        <f aca="false">K3433=I3433</f>
        <v>1</v>
      </c>
      <c r="P3433" s="333" t="s">
        <v>2418</v>
      </c>
    </row>
    <row r="3434" customFormat="false" ht="30" hidden="false" customHeight="false" outlineLevel="0" collapsed="false">
      <c r="A3434" s="351" t="n">
        <f aca="false">IF(O3434&lt;&gt;0,O3434,A3433)</f>
        <v>92386</v>
      </c>
      <c r="B3434" s="205" t="n">
        <v>88248</v>
      </c>
      <c r="C3434" s="206" t="s">
        <v>3313</v>
      </c>
      <c r="D3434" s="206" t="s">
        <v>3412</v>
      </c>
      <c r="E3434" s="207" t="s">
        <v>2415</v>
      </c>
      <c r="F3434" s="207" t="s">
        <v>2502</v>
      </c>
      <c r="G3434" s="352" t="n">
        <v>0.873</v>
      </c>
      <c r="H3434" s="253" t="n">
        <f aca="false">VLOOKUP(B3434,'CMP-SIN-SD-10-2023'!A:D,4,0)</f>
        <v>22.17</v>
      </c>
      <c r="I3434" s="253" t="s">
        <v>2417</v>
      </c>
      <c r="J3434" s="220" t="n">
        <f aca="false">TRUNC((H3434*G3434),2)</f>
        <v>19.35</v>
      </c>
      <c r="M3434" s="220" t="n">
        <f aca="false">VLOOKUP(B3434,'CMP-SIN-SD-10-2023'!A:D,4,0)</f>
        <v>22.17</v>
      </c>
      <c r="N3434" s="220" t="n">
        <f aca="false">M3434=H3434</f>
        <v>1</v>
      </c>
      <c r="P3434" s="333" t="s">
        <v>2418</v>
      </c>
    </row>
    <row r="3435" customFormat="false" ht="30" hidden="false" customHeight="false" outlineLevel="0" collapsed="false">
      <c r="A3435" s="351" t="n">
        <f aca="false">IF(O3435&lt;&gt;0,O3435,A3434)</f>
        <v>92386</v>
      </c>
      <c r="B3435" s="205" t="n">
        <v>88267</v>
      </c>
      <c r="C3435" s="206" t="s">
        <v>3313</v>
      </c>
      <c r="D3435" s="206" t="s">
        <v>2927</v>
      </c>
      <c r="E3435" s="207" t="s">
        <v>2415</v>
      </c>
      <c r="F3435" s="207" t="s">
        <v>2502</v>
      </c>
      <c r="G3435" s="352" t="n">
        <v>0.873</v>
      </c>
      <c r="H3435" s="253" t="n">
        <f aca="false">VLOOKUP(B3435,'CMP-SIN-SD-10-2023'!A:D,4,0)</f>
        <v>28.78</v>
      </c>
      <c r="I3435" s="253" t="s">
        <v>2417</v>
      </c>
      <c r="J3435" s="220" t="n">
        <f aca="false">TRUNC((H3435*G3435),2)</f>
        <v>25.12</v>
      </c>
      <c r="M3435" s="220" t="n">
        <f aca="false">VLOOKUP(B3435,'CMP-SIN-SD-10-2023'!A:D,4,0)</f>
        <v>28.78</v>
      </c>
      <c r="N3435" s="220" t="n">
        <f aca="false">M3435=H3435</f>
        <v>1</v>
      </c>
      <c r="P3435" s="333" t="s">
        <v>2418</v>
      </c>
    </row>
    <row r="3436" customFormat="false" ht="15" hidden="false" customHeight="false" outlineLevel="0" collapsed="false">
      <c r="A3436" s="351" t="n">
        <f aca="false">IF(O3436&lt;&gt;0,O3436,A3435)</f>
        <v>92386</v>
      </c>
      <c r="B3436" s="205" t="n">
        <v>3148</v>
      </c>
      <c r="C3436" s="206" t="s">
        <v>3313</v>
      </c>
      <c r="D3436" s="206" t="s">
        <v>3611</v>
      </c>
      <c r="E3436" s="207" t="s">
        <v>2415</v>
      </c>
      <c r="F3436" s="207" t="s">
        <v>2430</v>
      </c>
      <c r="G3436" s="352" t="n">
        <v>0.017</v>
      </c>
      <c r="H3436" s="253" t="n">
        <f aca="false">VLOOKUP(B3436,'INS-SIN-SD-10-2023'!A:D,4,0)</f>
        <v>14.6</v>
      </c>
      <c r="I3436" s="253" t="s">
        <v>2417</v>
      </c>
      <c r="J3436" s="220" t="n">
        <f aca="false">TRUNC((H3436*G3436),2)</f>
        <v>0.24</v>
      </c>
      <c r="M3436" s="220" t="n">
        <f aca="false">VLOOKUP(B3436,'INS-SIN-SD-10-2023'!A:D,4,0)</f>
        <v>14.6</v>
      </c>
      <c r="N3436" s="220" t="n">
        <f aca="false">M3436=H3436</f>
        <v>1</v>
      </c>
      <c r="P3436" s="333" t="s">
        <v>2492</v>
      </c>
    </row>
    <row r="3437" customFormat="false" ht="15" hidden="false" customHeight="false" outlineLevel="0" collapsed="false">
      <c r="A3437" s="351" t="n">
        <f aca="false">IF(O3437&lt;&gt;0,O3437,A3436)</f>
        <v>92386</v>
      </c>
      <c r="B3437" s="205" t="n">
        <v>7307</v>
      </c>
      <c r="C3437" s="206" t="s">
        <v>3313</v>
      </c>
      <c r="D3437" s="206" t="s">
        <v>2832</v>
      </c>
      <c r="E3437" s="207" t="s">
        <v>2415</v>
      </c>
      <c r="F3437" s="207" t="s">
        <v>2712</v>
      </c>
      <c r="G3437" s="352" t="n">
        <v>0.004</v>
      </c>
      <c r="H3437" s="253" t="n">
        <f aca="false">VLOOKUP(B3437,'INS-SIN-SD-10-2023'!A:D,4,0)</f>
        <v>41.98</v>
      </c>
      <c r="I3437" s="253" t="s">
        <v>2417</v>
      </c>
      <c r="J3437" s="220" t="n">
        <f aca="false">TRUNC((H3437*G3437),2)</f>
        <v>0.16</v>
      </c>
      <c r="M3437" s="220" t="n">
        <f aca="false">VLOOKUP(B3437,'INS-SIN-SD-10-2023'!A:D,4,0)</f>
        <v>41.98</v>
      </c>
      <c r="N3437" s="220" t="n">
        <f aca="false">M3437=H3437</f>
        <v>1</v>
      </c>
      <c r="P3437" s="333" t="s">
        <v>2492</v>
      </c>
    </row>
    <row r="3438" customFormat="false" ht="30" hidden="false" customHeight="false" outlineLevel="0" collapsed="false">
      <c r="A3438" s="351" t="n">
        <f aca="false">IF(O3438&lt;&gt;0,O3438,A3437)</f>
        <v>92386</v>
      </c>
      <c r="B3438" s="205" t="n">
        <v>3458</v>
      </c>
      <c r="C3438" s="206" t="s">
        <v>3313</v>
      </c>
      <c r="D3438" s="206" t="s">
        <v>4276</v>
      </c>
      <c r="E3438" s="207" t="s">
        <v>2415</v>
      </c>
      <c r="F3438" s="207" t="s">
        <v>2430</v>
      </c>
      <c r="G3438" s="352" t="n">
        <v>1</v>
      </c>
      <c r="H3438" s="253" t="n">
        <f aca="false">VLOOKUP(B3438,'INS-SIN-SD-10-2023'!A:D,4,0)</f>
        <v>36.3</v>
      </c>
      <c r="I3438" s="253" t="s">
        <v>2417</v>
      </c>
      <c r="J3438" s="220" t="n">
        <f aca="false">TRUNC((H3438*G3438),2)</f>
        <v>36.3</v>
      </c>
      <c r="M3438" s="220" t="n">
        <f aca="false">VLOOKUP(B3438,'INS-SIN-SD-10-2023'!A:D,4,0)</f>
        <v>36.3</v>
      </c>
      <c r="N3438" s="220" t="n">
        <f aca="false">M3438=H3438</f>
        <v>1</v>
      </c>
      <c r="P3438" s="333" t="s">
        <v>2492</v>
      </c>
    </row>
    <row r="3439" customFormat="false" ht="45" hidden="false" customHeight="false" outlineLevel="0" collapsed="false">
      <c r="A3439" s="353" t="n">
        <v>92353</v>
      </c>
      <c r="B3439" s="354" t="s">
        <v>2411</v>
      </c>
      <c r="C3439" s="355" t="s">
        <v>4277</v>
      </c>
      <c r="D3439" s="355" t="s">
        <v>3910</v>
      </c>
      <c r="E3439" s="356" t="s">
        <v>2430</v>
      </c>
      <c r="F3439" s="356" t="s">
        <v>2415</v>
      </c>
      <c r="G3439" s="357" t="s">
        <v>2416</v>
      </c>
      <c r="H3439" s="358" t="s">
        <v>2417</v>
      </c>
      <c r="I3439" s="350" t="n">
        <f aca="false">SUMIF(A:A,A3439,J:J)</f>
        <v>155.68</v>
      </c>
      <c r="K3439" s="220" t="n">
        <f aca="false">VLOOKUP(A3439,'CMP-SIN-SD-10-2023'!A:D,4,0)</f>
        <v>155.68</v>
      </c>
      <c r="L3439" s="220" t="n">
        <f aca="false">K3439=I3439</f>
        <v>1</v>
      </c>
      <c r="P3439" s="333" t="s">
        <v>2418</v>
      </c>
    </row>
    <row r="3440" customFormat="false" ht="30" hidden="false" customHeight="false" outlineLevel="0" collapsed="false">
      <c r="A3440" s="351" t="n">
        <f aca="false">IF(O3440&lt;&gt;0,O3440,A3439)</f>
        <v>92353</v>
      </c>
      <c r="B3440" s="205" t="n">
        <v>88248</v>
      </c>
      <c r="C3440" s="206" t="s">
        <v>3910</v>
      </c>
      <c r="D3440" s="206" t="s">
        <v>3412</v>
      </c>
      <c r="E3440" s="207" t="s">
        <v>2415</v>
      </c>
      <c r="F3440" s="207" t="s">
        <v>2502</v>
      </c>
      <c r="G3440" s="352" t="n">
        <v>1.052</v>
      </c>
      <c r="H3440" s="253" t="n">
        <f aca="false">VLOOKUP(B3440,'CMP-SIN-SD-10-2023'!A:D,4,0)</f>
        <v>22.17</v>
      </c>
      <c r="I3440" s="253" t="s">
        <v>2417</v>
      </c>
      <c r="J3440" s="220" t="n">
        <f aca="false">TRUNC((H3440*G3440),2)</f>
        <v>23.32</v>
      </c>
      <c r="M3440" s="220" t="n">
        <f aca="false">VLOOKUP(B3440,'CMP-SIN-SD-10-2023'!A:D,4,0)</f>
        <v>22.17</v>
      </c>
      <c r="N3440" s="220" t="n">
        <f aca="false">M3440=H3440</f>
        <v>1</v>
      </c>
      <c r="P3440" s="333" t="s">
        <v>2418</v>
      </c>
    </row>
    <row r="3441" customFormat="false" ht="30" hidden="false" customHeight="false" outlineLevel="0" collapsed="false">
      <c r="A3441" s="351" t="n">
        <f aca="false">IF(O3441&lt;&gt;0,O3441,A3440)</f>
        <v>92353</v>
      </c>
      <c r="B3441" s="205" t="n">
        <v>88267</v>
      </c>
      <c r="C3441" s="206" t="s">
        <v>3910</v>
      </c>
      <c r="D3441" s="206" t="s">
        <v>2927</v>
      </c>
      <c r="E3441" s="207" t="s">
        <v>2415</v>
      </c>
      <c r="F3441" s="207" t="s">
        <v>2502</v>
      </c>
      <c r="G3441" s="352" t="n">
        <v>1.052</v>
      </c>
      <c r="H3441" s="253" t="n">
        <f aca="false">VLOOKUP(B3441,'CMP-SIN-SD-10-2023'!A:D,4,0)</f>
        <v>28.78</v>
      </c>
      <c r="I3441" s="253" t="s">
        <v>2417</v>
      </c>
      <c r="J3441" s="220" t="n">
        <f aca="false">TRUNC((H3441*G3441),2)</f>
        <v>30.27</v>
      </c>
      <c r="M3441" s="220" t="n">
        <f aca="false">VLOOKUP(B3441,'CMP-SIN-SD-10-2023'!A:D,4,0)</f>
        <v>28.78</v>
      </c>
      <c r="N3441" s="220" t="n">
        <f aca="false">M3441=H3441</f>
        <v>1</v>
      </c>
      <c r="P3441" s="333" t="s">
        <v>2418</v>
      </c>
    </row>
    <row r="3442" customFormat="false" ht="15" hidden="false" customHeight="false" outlineLevel="0" collapsed="false">
      <c r="A3442" s="351" t="n">
        <f aca="false">IF(O3442&lt;&gt;0,O3442,A3441)</f>
        <v>92353</v>
      </c>
      <c r="B3442" s="205" t="n">
        <v>3148</v>
      </c>
      <c r="C3442" s="206" t="s">
        <v>3910</v>
      </c>
      <c r="D3442" s="206" t="s">
        <v>3611</v>
      </c>
      <c r="E3442" s="207" t="s">
        <v>2415</v>
      </c>
      <c r="F3442" s="207" t="s">
        <v>2430</v>
      </c>
      <c r="G3442" s="352" t="n">
        <v>0.03</v>
      </c>
      <c r="H3442" s="253" t="n">
        <f aca="false">VLOOKUP(B3442,'INS-SIN-SD-10-2023'!A:D,4,0)</f>
        <v>14.6</v>
      </c>
      <c r="I3442" s="253" t="s">
        <v>2417</v>
      </c>
      <c r="J3442" s="220" t="n">
        <f aca="false">TRUNC((H3442*G3442),2)</f>
        <v>0.43</v>
      </c>
      <c r="M3442" s="220" t="n">
        <f aca="false">VLOOKUP(B3442,'INS-SIN-SD-10-2023'!A:D,4,0)</f>
        <v>14.6</v>
      </c>
      <c r="N3442" s="220" t="n">
        <f aca="false">M3442=H3442</f>
        <v>1</v>
      </c>
      <c r="P3442" s="333" t="s">
        <v>2492</v>
      </c>
    </row>
    <row r="3443" customFormat="false" ht="15" hidden="false" customHeight="false" outlineLevel="0" collapsed="false">
      <c r="A3443" s="351" t="n">
        <f aca="false">IF(O3443&lt;&gt;0,O3443,A3442)</f>
        <v>92353</v>
      </c>
      <c r="B3443" s="205" t="n">
        <v>7307</v>
      </c>
      <c r="C3443" s="206" t="s">
        <v>3910</v>
      </c>
      <c r="D3443" s="206" t="s">
        <v>2832</v>
      </c>
      <c r="E3443" s="207" t="s">
        <v>2415</v>
      </c>
      <c r="F3443" s="207" t="s">
        <v>2712</v>
      </c>
      <c r="G3443" s="352" t="n">
        <v>0.007</v>
      </c>
      <c r="H3443" s="253" t="n">
        <f aca="false">VLOOKUP(B3443,'INS-SIN-SD-10-2023'!A:D,4,0)</f>
        <v>41.98</v>
      </c>
      <c r="I3443" s="253" t="s">
        <v>2417</v>
      </c>
      <c r="J3443" s="220" t="n">
        <f aca="false">TRUNC((H3443*G3443),2)</f>
        <v>0.29</v>
      </c>
      <c r="M3443" s="220" t="n">
        <f aca="false">VLOOKUP(B3443,'INS-SIN-SD-10-2023'!A:D,4,0)</f>
        <v>41.98</v>
      </c>
      <c r="N3443" s="220" t="n">
        <f aca="false">M3443=H3443</f>
        <v>1</v>
      </c>
      <c r="P3443" s="333" t="s">
        <v>2492</v>
      </c>
    </row>
    <row r="3444" customFormat="false" ht="30" hidden="false" customHeight="false" outlineLevel="0" collapsed="false">
      <c r="A3444" s="351" t="n">
        <f aca="false">IF(O3444&lt;&gt;0,O3444,A3443)</f>
        <v>92353</v>
      </c>
      <c r="B3444" s="205" t="n">
        <v>3470</v>
      </c>
      <c r="C3444" s="206" t="s">
        <v>3910</v>
      </c>
      <c r="D3444" s="206" t="s">
        <v>4210</v>
      </c>
      <c r="E3444" s="207" t="s">
        <v>2415</v>
      </c>
      <c r="F3444" s="207" t="s">
        <v>2430</v>
      </c>
      <c r="G3444" s="352" t="n">
        <v>1</v>
      </c>
      <c r="H3444" s="253" t="n">
        <f aca="false">VLOOKUP(B3444,'INS-SIN-SD-10-2023'!A:D,4,0)</f>
        <v>101.37</v>
      </c>
      <c r="I3444" s="253" t="s">
        <v>2417</v>
      </c>
      <c r="J3444" s="220" t="n">
        <f aca="false">TRUNC((H3444*G3444),2)</f>
        <v>101.37</v>
      </c>
      <c r="M3444" s="220" t="n">
        <f aca="false">VLOOKUP(B3444,'INS-SIN-SD-10-2023'!A:D,4,0)</f>
        <v>101.37</v>
      </c>
      <c r="N3444" s="220" t="n">
        <f aca="false">M3444=H3444</f>
        <v>1</v>
      </c>
      <c r="P3444" s="333" t="s">
        <v>2492</v>
      </c>
    </row>
    <row r="3445" customFormat="false" ht="45" hidden="false" customHeight="false" outlineLevel="0" collapsed="false">
      <c r="A3445" s="353" t="n">
        <v>92355</v>
      </c>
      <c r="B3445" s="354" t="s">
        <v>2411</v>
      </c>
      <c r="C3445" s="355" t="s">
        <v>4278</v>
      </c>
      <c r="D3445" s="355" t="s">
        <v>3788</v>
      </c>
      <c r="E3445" s="356" t="s">
        <v>2430</v>
      </c>
      <c r="F3445" s="356" t="s">
        <v>2415</v>
      </c>
      <c r="G3445" s="357" t="s">
        <v>2416</v>
      </c>
      <c r="H3445" s="358" t="s">
        <v>2417</v>
      </c>
      <c r="I3445" s="350" t="n">
        <f aca="false">SUMIF(A:A,A3445,J:J)</f>
        <v>201.74</v>
      </c>
      <c r="K3445" s="220" t="n">
        <f aca="false">VLOOKUP(A3445,'CMP-SIN-SD-10-2023'!A:D,4,0)</f>
        <v>201.74</v>
      </c>
      <c r="L3445" s="220" t="n">
        <f aca="false">K3445=I3445</f>
        <v>1</v>
      </c>
      <c r="P3445" s="333" t="s">
        <v>2418</v>
      </c>
    </row>
    <row r="3446" customFormat="false" ht="30" hidden="false" customHeight="false" outlineLevel="0" collapsed="false">
      <c r="A3446" s="351" t="n">
        <f aca="false">IF(O3446&lt;&gt;0,O3446,A3445)</f>
        <v>92355</v>
      </c>
      <c r="B3446" s="205" t="n">
        <v>88248</v>
      </c>
      <c r="C3446" s="206" t="s">
        <v>3788</v>
      </c>
      <c r="D3446" s="206" t="s">
        <v>3412</v>
      </c>
      <c r="E3446" s="207" t="s">
        <v>2415</v>
      </c>
      <c r="F3446" s="207" t="s">
        <v>2502</v>
      </c>
      <c r="G3446" s="352" t="n">
        <v>1.137</v>
      </c>
      <c r="H3446" s="253" t="n">
        <f aca="false">VLOOKUP(B3446,'CMP-SIN-SD-10-2023'!A:D,4,0)</f>
        <v>22.17</v>
      </c>
      <c r="I3446" s="253" t="s">
        <v>2417</v>
      </c>
      <c r="J3446" s="220" t="n">
        <f aca="false">TRUNC((H3446*G3446),2)</f>
        <v>25.2</v>
      </c>
      <c r="M3446" s="220" t="n">
        <f aca="false">VLOOKUP(B3446,'CMP-SIN-SD-10-2023'!A:D,4,0)</f>
        <v>22.17</v>
      </c>
      <c r="N3446" s="220" t="n">
        <f aca="false">M3446=H3446</f>
        <v>1</v>
      </c>
      <c r="P3446" s="333" t="s">
        <v>2418</v>
      </c>
    </row>
    <row r="3447" customFormat="false" ht="30" hidden="false" customHeight="false" outlineLevel="0" collapsed="false">
      <c r="A3447" s="351" t="n">
        <f aca="false">IF(O3447&lt;&gt;0,O3447,A3446)</f>
        <v>92355</v>
      </c>
      <c r="B3447" s="205" t="n">
        <v>88267</v>
      </c>
      <c r="C3447" s="206" t="s">
        <v>3788</v>
      </c>
      <c r="D3447" s="206" t="s">
        <v>2927</v>
      </c>
      <c r="E3447" s="207" t="s">
        <v>2415</v>
      </c>
      <c r="F3447" s="207" t="s">
        <v>2502</v>
      </c>
      <c r="G3447" s="352" t="n">
        <v>1.137</v>
      </c>
      <c r="H3447" s="253" t="n">
        <f aca="false">VLOOKUP(B3447,'CMP-SIN-SD-10-2023'!A:D,4,0)</f>
        <v>28.78</v>
      </c>
      <c r="I3447" s="253" t="s">
        <v>2417</v>
      </c>
      <c r="J3447" s="220" t="n">
        <f aca="false">TRUNC((H3447*G3447),2)</f>
        <v>32.72</v>
      </c>
      <c r="M3447" s="220" t="n">
        <f aca="false">VLOOKUP(B3447,'CMP-SIN-SD-10-2023'!A:D,4,0)</f>
        <v>28.78</v>
      </c>
      <c r="N3447" s="220" t="n">
        <f aca="false">M3447=H3447</f>
        <v>1</v>
      </c>
      <c r="P3447" s="333" t="s">
        <v>2418</v>
      </c>
    </row>
    <row r="3448" customFormat="false" ht="15" hidden="false" customHeight="false" outlineLevel="0" collapsed="false">
      <c r="A3448" s="351" t="n">
        <f aca="false">IF(O3448&lt;&gt;0,O3448,A3447)</f>
        <v>92355</v>
      </c>
      <c r="B3448" s="205" t="n">
        <v>3148</v>
      </c>
      <c r="C3448" s="206" t="s">
        <v>3788</v>
      </c>
      <c r="D3448" s="206" t="s">
        <v>3611</v>
      </c>
      <c r="E3448" s="207" t="s">
        <v>2415</v>
      </c>
      <c r="F3448" s="207" t="s">
        <v>2430</v>
      </c>
      <c r="G3448" s="352" t="n">
        <v>0.035</v>
      </c>
      <c r="H3448" s="253" t="n">
        <f aca="false">VLOOKUP(B3448,'INS-SIN-SD-10-2023'!A:D,4,0)</f>
        <v>14.6</v>
      </c>
      <c r="I3448" s="253" t="s">
        <v>2417</v>
      </c>
      <c r="J3448" s="220" t="n">
        <f aca="false">TRUNC((H3448*G3448),2)</f>
        <v>0.51</v>
      </c>
      <c r="M3448" s="220" t="n">
        <f aca="false">VLOOKUP(B3448,'INS-SIN-SD-10-2023'!A:D,4,0)</f>
        <v>14.6</v>
      </c>
      <c r="N3448" s="220" t="n">
        <f aca="false">M3448=H3448</f>
        <v>1</v>
      </c>
      <c r="P3448" s="333" t="s">
        <v>2492</v>
      </c>
    </row>
    <row r="3449" customFormat="false" ht="15" hidden="false" customHeight="false" outlineLevel="0" collapsed="false">
      <c r="A3449" s="351" t="n">
        <f aca="false">IF(O3449&lt;&gt;0,O3449,A3448)</f>
        <v>92355</v>
      </c>
      <c r="B3449" s="205" t="n">
        <v>7307</v>
      </c>
      <c r="C3449" s="206" t="s">
        <v>3788</v>
      </c>
      <c r="D3449" s="206" t="s">
        <v>2832</v>
      </c>
      <c r="E3449" s="207" t="s">
        <v>2415</v>
      </c>
      <c r="F3449" s="207" t="s">
        <v>2712</v>
      </c>
      <c r="G3449" s="352" t="n">
        <v>0.008</v>
      </c>
      <c r="H3449" s="253" t="n">
        <f aca="false">VLOOKUP(B3449,'INS-SIN-SD-10-2023'!A:D,4,0)</f>
        <v>41.98</v>
      </c>
      <c r="I3449" s="253" t="s">
        <v>2417</v>
      </c>
      <c r="J3449" s="220" t="n">
        <f aca="false">TRUNC((H3449*G3449),2)</f>
        <v>0.33</v>
      </c>
      <c r="M3449" s="220" t="n">
        <f aca="false">VLOOKUP(B3449,'INS-SIN-SD-10-2023'!A:D,4,0)</f>
        <v>41.98</v>
      </c>
      <c r="N3449" s="220" t="n">
        <f aca="false">M3449=H3449</f>
        <v>1</v>
      </c>
      <c r="P3449" s="333" t="s">
        <v>2492</v>
      </c>
    </row>
    <row r="3450" customFormat="false" ht="30" hidden="false" customHeight="false" outlineLevel="0" collapsed="false">
      <c r="A3450" s="351" t="n">
        <f aca="false">IF(O3450&lt;&gt;0,O3450,A3449)</f>
        <v>92355</v>
      </c>
      <c r="B3450" s="205" t="n">
        <v>3459</v>
      </c>
      <c r="C3450" s="206" t="s">
        <v>3788</v>
      </c>
      <c r="D3450" s="206" t="s">
        <v>4279</v>
      </c>
      <c r="E3450" s="207" t="s">
        <v>2415</v>
      </c>
      <c r="F3450" s="207" t="s">
        <v>2430</v>
      </c>
      <c r="G3450" s="352" t="n">
        <v>1</v>
      </c>
      <c r="H3450" s="253" t="n">
        <f aca="false">VLOOKUP(B3450,'INS-SIN-SD-10-2023'!A:D,4,0)</f>
        <v>142.98</v>
      </c>
      <c r="I3450" s="253" t="s">
        <v>2417</v>
      </c>
      <c r="J3450" s="220" t="n">
        <f aca="false">TRUNC((H3450*G3450),2)</f>
        <v>142.98</v>
      </c>
      <c r="M3450" s="220" t="n">
        <f aca="false">VLOOKUP(B3450,'INS-SIN-SD-10-2023'!A:D,4,0)</f>
        <v>142.98</v>
      </c>
      <c r="N3450" s="220" t="n">
        <f aca="false">M3450=H3450</f>
        <v>1</v>
      </c>
      <c r="P3450" s="333" t="s">
        <v>2492</v>
      </c>
    </row>
    <row r="3451" customFormat="false" ht="30" hidden="false" customHeight="false" outlineLevel="0" collapsed="false">
      <c r="A3451" s="353" t="s">
        <v>580</v>
      </c>
      <c r="B3451" s="354" t="s">
        <v>2411</v>
      </c>
      <c r="C3451" s="355" t="s">
        <v>4280</v>
      </c>
      <c r="D3451" s="355" t="s">
        <v>2732</v>
      </c>
      <c r="E3451" s="356" t="s">
        <v>2430</v>
      </c>
      <c r="F3451" s="356" t="s">
        <v>2415</v>
      </c>
      <c r="G3451" s="357" t="s">
        <v>2416</v>
      </c>
      <c r="H3451" s="358" t="s">
        <v>2417</v>
      </c>
      <c r="I3451" s="350" t="n">
        <f aca="false">SUMIF(A:A,A3451,J:J)</f>
        <v>113.06</v>
      </c>
      <c r="K3451" s="220" t="e">
        <f aca="false">VLOOKUP(A3451,'CMP-SIN-SD-10-2023'!A:D,4,0)</f>
        <v>#N/A</v>
      </c>
      <c r="L3451" s="220" t="e">
        <f aca="false">K3451=I3451</f>
        <v>#N/A</v>
      </c>
      <c r="P3451" s="333" t="s">
        <v>2418</v>
      </c>
    </row>
    <row r="3452" customFormat="false" ht="30" hidden="false" customHeight="false" outlineLevel="0" collapsed="false">
      <c r="A3452" s="351" t="str">
        <f aca="false">IF(O3452&lt;&gt;0,O3452,A3451)</f>
        <v>00997/ORSE</v>
      </c>
      <c r="B3452" s="205" t="n">
        <v>88267</v>
      </c>
      <c r="C3452" s="206" t="s">
        <v>2732</v>
      </c>
      <c r="D3452" s="206" t="s">
        <v>2927</v>
      </c>
      <c r="E3452" s="207" t="s">
        <v>2415</v>
      </c>
      <c r="F3452" s="207" t="s">
        <v>2502</v>
      </c>
      <c r="G3452" s="352" t="n">
        <v>0.65</v>
      </c>
      <c r="H3452" s="253" t="n">
        <f aca="false">VLOOKUP(B3452,'CMP-SIN-SD-10-2023'!A:D,4,0)</f>
        <v>28.78</v>
      </c>
      <c r="I3452" s="253" t="s">
        <v>2417</v>
      </c>
      <c r="J3452" s="220" t="n">
        <f aca="false">TRUNC((H3452*G3452),2)</f>
        <v>18.7</v>
      </c>
      <c r="M3452" s="220" t="n">
        <f aca="false">VLOOKUP(B3452,'CMP-SIN-SD-10-2023'!A:D,4,0)</f>
        <v>28.78</v>
      </c>
      <c r="N3452" s="220" t="n">
        <f aca="false">M3452=H3452</f>
        <v>1</v>
      </c>
      <c r="P3452" s="333" t="s">
        <v>2418</v>
      </c>
    </row>
    <row r="3453" customFormat="false" ht="15" hidden="false" customHeight="false" outlineLevel="0" collapsed="false">
      <c r="A3453" s="351" t="str">
        <f aca="false">IF(O3453&lt;&gt;0,O3453,A3452)</f>
        <v>00997/ORSE</v>
      </c>
      <c r="B3453" s="205" t="n">
        <v>88316</v>
      </c>
      <c r="C3453" s="206" t="s">
        <v>2732</v>
      </c>
      <c r="D3453" s="206" t="s">
        <v>2512</v>
      </c>
      <c r="E3453" s="207" t="s">
        <v>2415</v>
      </c>
      <c r="F3453" s="207" t="s">
        <v>2502</v>
      </c>
      <c r="G3453" s="352" t="n">
        <v>0.65</v>
      </c>
      <c r="H3453" s="253" t="n">
        <f aca="false">VLOOKUP(B3453,'CMP-SIN-SD-10-2023'!A:D,4,0)</f>
        <v>21.91</v>
      </c>
      <c r="I3453" s="253" t="s">
        <v>2417</v>
      </c>
      <c r="J3453" s="220" t="n">
        <f aca="false">TRUNC((H3453*G3453),2)</f>
        <v>14.24</v>
      </c>
      <c r="M3453" s="220" t="n">
        <f aca="false">VLOOKUP(B3453,'CMP-SIN-SD-10-2023'!A:D,4,0)</f>
        <v>21.91</v>
      </c>
      <c r="N3453" s="220" t="n">
        <f aca="false">M3453=H3453</f>
        <v>1</v>
      </c>
      <c r="P3453" s="333" t="s">
        <v>2418</v>
      </c>
    </row>
    <row r="3454" customFormat="false" ht="15" hidden="false" customHeight="false" outlineLevel="0" collapsed="false">
      <c r="A3454" s="351" t="str">
        <f aca="false">IF(O3454&lt;&gt;0,O3454,A3453)</f>
        <v>00997/ORSE</v>
      </c>
      <c r="B3454" s="205" t="s">
        <v>4281</v>
      </c>
      <c r="C3454" s="206" t="s">
        <v>2732</v>
      </c>
      <c r="D3454" s="206" t="s">
        <v>4282</v>
      </c>
      <c r="E3454" s="207" t="s">
        <v>2415</v>
      </c>
      <c r="F3454" s="207" t="s">
        <v>2430</v>
      </c>
      <c r="G3454" s="352" t="n">
        <v>1</v>
      </c>
      <c r="H3454" s="253" t="n">
        <v>80.12</v>
      </c>
      <c r="I3454" s="253" t="s">
        <v>2417</v>
      </c>
      <c r="J3454" s="220" t="n">
        <f aca="false">TRUNC((H3454*G3454),2)</f>
        <v>80.12</v>
      </c>
      <c r="M3454" s="220" t="e">
        <f aca="false">VLOOKUP(B3454,'INS-SIN-SD-10-2023'!A:D,4,0)</f>
        <v>#N/A</v>
      </c>
      <c r="N3454" s="220" t="e">
        <f aca="false">M3454=H3454</f>
        <v>#N/A</v>
      </c>
      <c r="P3454" s="333" t="s">
        <v>2614</v>
      </c>
    </row>
    <row r="3455" customFormat="false" ht="15" hidden="false" customHeight="false" outlineLevel="0" collapsed="false">
      <c r="A3455" s="353" t="s">
        <v>626</v>
      </c>
      <c r="B3455" s="354" t="s">
        <v>2411</v>
      </c>
      <c r="C3455" s="355" t="s">
        <v>4283</v>
      </c>
      <c r="D3455" s="355" t="s">
        <v>4284</v>
      </c>
      <c r="E3455" s="356" t="s">
        <v>2430</v>
      </c>
      <c r="F3455" s="356" t="s">
        <v>2415</v>
      </c>
      <c r="G3455" s="357" t="s">
        <v>2416</v>
      </c>
      <c r="H3455" s="358" t="s">
        <v>2417</v>
      </c>
      <c r="I3455" s="350" t="n">
        <f aca="false">SUMIF(A:A,A3455,J:J)</f>
        <v>136.98</v>
      </c>
      <c r="K3455" s="220" t="e">
        <f aca="false">VLOOKUP(A3455,'CMP-SIN-SD-10-2023'!A:D,4,0)</f>
        <v>#N/A</v>
      </c>
      <c r="L3455" s="220" t="e">
        <f aca="false">K3455=I3455</f>
        <v>#N/A</v>
      </c>
      <c r="P3455" s="333" t="s">
        <v>2418</v>
      </c>
    </row>
    <row r="3456" customFormat="false" ht="30" hidden="false" customHeight="false" outlineLevel="0" collapsed="false">
      <c r="A3456" s="351" t="str">
        <f aca="false">IF(O3456&lt;&gt;0,O3456,A3455)</f>
        <v>085083/AGETOP</v>
      </c>
      <c r="B3456" s="205" t="n">
        <v>88248</v>
      </c>
      <c r="C3456" s="206" t="s">
        <v>4284</v>
      </c>
      <c r="D3456" s="206" t="s">
        <v>3412</v>
      </c>
      <c r="E3456" s="207" t="s">
        <v>2415</v>
      </c>
      <c r="F3456" s="207" t="s">
        <v>2502</v>
      </c>
      <c r="G3456" s="352" t="n">
        <v>0.54</v>
      </c>
      <c r="H3456" s="253" t="n">
        <f aca="false">VLOOKUP(B3456,'CMP-SIN-SD-10-2023'!A:D,4,0)</f>
        <v>22.17</v>
      </c>
      <c r="I3456" s="253" t="s">
        <v>2417</v>
      </c>
      <c r="J3456" s="220" t="n">
        <f aca="false">TRUNC((H3456*G3456),2)</f>
        <v>11.97</v>
      </c>
      <c r="M3456" s="220" t="n">
        <f aca="false">VLOOKUP(B3456,'CMP-SIN-SD-10-2023'!A:D,4,0)</f>
        <v>22.17</v>
      </c>
      <c r="N3456" s="220" t="n">
        <f aca="false">M3456=H3456</f>
        <v>1</v>
      </c>
      <c r="P3456" s="333" t="s">
        <v>2418</v>
      </c>
    </row>
    <row r="3457" customFormat="false" ht="30" hidden="false" customHeight="false" outlineLevel="0" collapsed="false">
      <c r="A3457" s="351" t="str">
        <f aca="false">IF(O3457&lt;&gt;0,O3457,A3456)</f>
        <v>085083/AGETOP</v>
      </c>
      <c r="B3457" s="205" t="n">
        <v>88267</v>
      </c>
      <c r="C3457" s="206" t="s">
        <v>4284</v>
      </c>
      <c r="D3457" s="206" t="s">
        <v>2927</v>
      </c>
      <c r="E3457" s="207" t="s">
        <v>2415</v>
      </c>
      <c r="F3457" s="207" t="s">
        <v>2502</v>
      </c>
      <c r="G3457" s="352" t="n">
        <v>0.54</v>
      </c>
      <c r="H3457" s="253" t="n">
        <f aca="false">VLOOKUP(B3457,'CMP-SIN-SD-10-2023'!A:D,4,0)</f>
        <v>28.78</v>
      </c>
      <c r="I3457" s="253" t="s">
        <v>2417</v>
      </c>
      <c r="J3457" s="220" t="n">
        <f aca="false">TRUNC((H3457*G3457),2)</f>
        <v>15.54</v>
      </c>
      <c r="M3457" s="220" t="n">
        <f aca="false">VLOOKUP(B3457,'CMP-SIN-SD-10-2023'!A:D,4,0)</f>
        <v>28.78</v>
      </c>
      <c r="N3457" s="220" t="n">
        <f aca="false">M3457=H3457</f>
        <v>1</v>
      </c>
      <c r="P3457" s="333" t="s">
        <v>2418</v>
      </c>
    </row>
    <row r="3458" customFormat="false" ht="15" hidden="false" customHeight="false" outlineLevel="0" collapsed="false">
      <c r="A3458" s="351" t="str">
        <f aca="false">IF(O3458&lt;&gt;0,O3458,A3457)</f>
        <v>085083/AGETOP</v>
      </c>
      <c r="B3458" s="205" t="s">
        <v>3337</v>
      </c>
      <c r="C3458" s="206" t="s">
        <v>4284</v>
      </c>
      <c r="D3458" s="206" t="s">
        <v>3338</v>
      </c>
      <c r="E3458" s="207" t="s">
        <v>2415</v>
      </c>
      <c r="F3458" s="207" t="s">
        <v>3339</v>
      </c>
      <c r="G3458" s="352" t="n">
        <v>0.4</v>
      </c>
      <c r="H3458" s="253" t="n">
        <v>0.28</v>
      </c>
      <c r="I3458" s="253" t="s">
        <v>2417</v>
      </c>
      <c r="J3458" s="220" t="n">
        <f aca="false">TRUNC((H3458*G3458),2)</f>
        <v>0.11</v>
      </c>
      <c r="M3458" s="220" t="e">
        <f aca="false">VLOOKUP(B3458,'INS-SIN-SD-10-2023'!A:D,4,0)</f>
        <v>#N/A</v>
      </c>
      <c r="N3458" s="220" t="e">
        <f aca="false">M3458=H3458</f>
        <v>#N/A</v>
      </c>
      <c r="P3458" s="333" t="s">
        <v>2626</v>
      </c>
    </row>
    <row r="3459" customFormat="false" ht="15" hidden="false" customHeight="false" outlineLevel="0" collapsed="false">
      <c r="A3459" s="351" t="str">
        <f aca="false">IF(O3459&lt;&gt;0,O3459,A3458)</f>
        <v>085083/AGETOP</v>
      </c>
      <c r="B3459" s="205" t="s">
        <v>4285</v>
      </c>
      <c r="C3459" s="206" t="s">
        <v>4284</v>
      </c>
      <c r="D3459" s="206" t="s">
        <v>4286</v>
      </c>
      <c r="E3459" s="207" t="s">
        <v>2415</v>
      </c>
      <c r="F3459" s="207" t="s">
        <v>2625</v>
      </c>
      <c r="G3459" s="352" t="n">
        <v>1</v>
      </c>
      <c r="H3459" s="253" t="n">
        <v>109.36</v>
      </c>
      <c r="I3459" s="253" t="s">
        <v>2417</v>
      </c>
      <c r="J3459" s="220" t="n">
        <f aca="false">TRUNC((H3459*G3459),2)</f>
        <v>109.36</v>
      </c>
      <c r="M3459" s="220" t="e">
        <f aca="false">VLOOKUP(B3459,'INS-SIN-SD-10-2023'!A:D,4,0)</f>
        <v>#N/A</v>
      </c>
      <c r="N3459" s="220" t="e">
        <f aca="false">M3459=H3459</f>
        <v>#N/A</v>
      </c>
      <c r="P3459" s="333" t="s">
        <v>2626</v>
      </c>
    </row>
    <row r="3460" customFormat="false" ht="15" hidden="false" customHeight="false" outlineLevel="0" collapsed="false">
      <c r="A3460" s="353" t="s">
        <v>413</v>
      </c>
      <c r="B3460" s="354" t="s">
        <v>2411</v>
      </c>
      <c r="C3460" s="355" t="s">
        <v>4287</v>
      </c>
      <c r="D3460" s="355" t="s">
        <v>3040</v>
      </c>
      <c r="E3460" s="356" t="s">
        <v>2430</v>
      </c>
      <c r="F3460" s="356" t="s">
        <v>2415</v>
      </c>
      <c r="G3460" s="357" t="s">
        <v>2416</v>
      </c>
      <c r="H3460" s="358" t="s">
        <v>2417</v>
      </c>
      <c r="I3460" s="350" t="n">
        <f aca="false">SUMIF(A:A,A3460,J:J)</f>
        <v>1169.21</v>
      </c>
      <c r="K3460" s="220" t="e">
        <f aca="false">VLOOKUP(A3460,'CMP-SIN-SD-10-2023'!A:D,4,0)</f>
        <v>#N/A</v>
      </c>
      <c r="L3460" s="220" t="e">
        <f aca="false">K3460=I3460</f>
        <v>#N/A</v>
      </c>
      <c r="P3460" s="333" t="s">
        <v>2418</v>
      </c>
    </row>
    <row r="3461" customFormat="false" ht="30" hidden="false" customHeight="false" outlineLevel="0" collapsed="false">
      <c r="A3461" s="351" t="str">
        <f aca="false">IF(O3461&lt;&gt;0,O3461,A3460)</f>
        <v>09905/ORSE</v>
      </c>
      <c r="B3461" s="205" t="n">
        <v>88267</v>
      </c>
      <c r="C3461" s="206" t="s">
        <v>2629</v>
      </c>
      <c r="D3461" s="206" t="s">
        <v>2927</v>
      </c>
      <c r="E3461" s="207" t="s">
        <v>2415</v>
      </c>
      <c r="F3461" s="207" t="s">
        <v>2502</v>
      </c>
      <c r="G3461" s="352" t="n">
        <v>0.3</v>
      </c>
      <c r="H3461" s="253" t="n">
        <f aca="false">VLOOKUP(B3461,'CMP-SIN-SD-10-2023'!A:D,4,0)</f>
        <v>28.78</v>
      </c>
      <c r="I3461" s="253" t="s">
        <v>2417</v>
      </c>
      <c r="J3461" s="220" t="n">
        <f aca="false">TRUNC((H3461*G3461),2)</f>
        <v>8.63</v>
      </c>
      <c r="M3461" s="220" t="n">
        <f aca="false">VLOOKUP(B3461,'CMP-SIN-SD-10-2023'!A:D,4,0)</f>
        <v>28.78</v>
      </c>
      <c r="N3461" s="220" t="n">
        <f aca="false">M3461=H3461</f>
        <v>1</v>
      </c>
      <c r="P3461" s="333" t="s">
        <v>2418</v>
      </c>
    </row>
    <row r="3462" customFormat="false" ht="15" hidden="false" customHeight="false" outlineLevel="0" collapsed="false">
      <c r="A3462" s="351" t="str">
        <f aca="false">IF(O3462&lt;&gt;0,O3462,A3461)</f>
        <v>09905/ORSE</v>
      </c>
      <c r="B3462" s="205" t="s">
        <v>4288</v>
      </c>
      <c r="C3462" s="206" t="s">
        <v>2629</v>
      </c>
      <c r="D3462" s="206" t="s">
        <v>4289</v>
      </c>
      <c r="E3462" s="207" t="s">
        <v>2415</v>
      </c>
      <c r="F3462" s="207" t="s">
        <v>2430</v>
      </c>
      <c r="G3462" s="352" t="n">
        <v>1</v>
      </c>
      <c r="H3462" s="253" t="n">
        <v>1160.58</v>
      </c>
      <c r="I3462" s="253" t="s">
        <v>2417</v>
      </c>
      <c r="J3462" s="220" t="n">
        <f aca="false">TRUNC((H3462*G3462),2)</f>
        <v>1160.58</v>
      </c>
      <c r="M3462" s="220" t="e">
        <f aca="false">VLOOKUP(B3462,'INS-SIN-SD-10-2023'!A:D,4,0)</f>
        <v>#N/A</v>
      </c>
      <c r="N3462" s="220" t="e">
        <f aca="false">M3462=H3462</f>
        <v>#N/A</v>
      </c>
      <c r="P3462" s="333" t="s">
        <v>2614</v>
      </c>
    </row>
    <row r="3463" customFormat="false" ht="30" hidden="false" customHeight="false" outlineLevel="0" collapsed="false">
      <c r="A3463" s="353" t="n">
        <v>94499</v>
      </c>
      <c r="B3463" s="354" t="s">
        <v>2411</v>
      </c>
      <c r="C3463" s="355" t="s">
        <v>4290</v>
      </c>
      <c r="D3463" s="355" t="s">
        <v>2743</v>
      </c>
      <c r="E3463" s="356" t="s">
        <v>2430</v>
      </c>
      <c r="F3463" s="356" t="s">
        <v>2415</v>
      </c>
      <c r="G3463" s="357" t="s">
        <v>2416</v>
      </c>
      <c r="H3463" s="358" t="s">
        <v>2417</v>
      </c>
      <c r="I3463" s="350" t="n">
        <f aca="false">SUMIF(A:A,A3463,J:J)</f>
        <v>390.17</v>
      </c>
      <c r="K3463" s="220" t="n">
        <f aca="false">VLOOKUP(A3463,'CMP-SIN-SD-10-2023'!A:D,4,0)</f>
        <v>390.17</v>
      </c>
      <c r="L3463" s="220" t="n">
        <f aca="false">K3463=I3463</f>
        <v>1</v>
      </c>
      <c r="P3463" s="333" t="s">
        <v>2418</v>
      </c>
    </row>
    <row r="3464" customFormat="false" ht="30" hidden="false" customHeight="false" outlineLevel="0" collapsed="false">
      <c r="A3464" s="351" t="n">
        <f aca="false">IF(O3464&lt;&gt;0,O3464,A3463)</f>
        <v>94499</v>
      </c>
      <c r="B3464" s="205" t="n">
        <v>88248</v>
      </c>
      <c r="C3464" s="206" t="s">
        <v>2743</v>
      </c>
      <c r="D3464" s="206" t="s">
        <v>3412</v>
      </c>
      <c r="E3464" s="207" t="s">
        <v>2415</v>
      </c>
      <c r="F3464" s="207" t="s">
        <v>2502</v>
      </c>
      <c r="G3464" s="352" t="n">
        <v>0.4546</v>
      </c>
      <c r="H3464" s="253" t="n">
        <f aca="false">VLOOKUP(B3464,'CMP-SIN-SD-10-2023'!A:D,4,0)</f>
        <v>22.17</v>
      </c>
      <c r="I3464" s="253" t="s">
        <v>2417</v>
      </c>
      <c r="J3464" s="220" t="n">
        <f aca="false">TRUNC((H3464*G3464),2)</f>
        <v>10.07</v>
      </c>
      <c r="M3464" s="220" t="n">
        <f aca="false">VLOOKUP(B3464,'CMP-SIN-SD-10-2023'!A:D,4,0)</f>
        <v>22.17</v>
      </c>
      <c r="N3464" s="220" t="n">
        <f aca="false">M3464=H3464</f>
        <v>1</v>
      </c>
      <c r="P3464" s="333" t="s">
        <v>2418</v>
      </c>
    </row>
    <row r="3465" customFormat="false" ht="30" hidden="false" customHeight="false" outlineLevel="0" collapsed="false">
      <c r="A3465" s="351" t="n">
        <f aca="false">IF(O3465&lt;&gt;0,O3465,A3464)</f>
        <v>94499</v>
      </c>
      <c r="B3465" s="205" t="n">
        <v>88267</v>
      </c>
      <c r="C3465" s="206" t="s">
        <v>2743</v>
      </c>
      <c r="D3465" s="206" t="s">
        <v>2927</v>
      </c>
      <c r="E3465" s="207" t="s">
        <v>2415</v>
      </c>
      <c r="F3465" s="207" t="s">
        <v>2502</v>
      </c>
      <c r="G3465" s="352" t="n">
        <v>0.4546</v>
      </c>
      <c r="H3465" s="253" t="n">
        <f aca="false">VLOOKUP(B3465,'CMP-SIN-SD-10-2023'!A:D,4,0)</f>
        <v>28.78</v>
      </c>
      <c r="I3465" s="253" t="s">
        <v>2417</v>
      </c>
      <c r="J3465" s="220" t="n">
        <f aca="false">TRUNC((H3465*G3465),2)</f>
        <v>13.08</v>
      </c>
      <c r="M3465" s="220" t="n">
        <f aca="false">VLOOKUP(B3465,'CMP-SIN-SD-10-2023'!A:D,4,0)</f>
        <v>28.78</v>
      </c>
      <c r="N3465" s="220" t="n">
        <f aca="false">M3465=H3465</f>
        <v>1</v>
      </c>
      <c r="P3465" s="333" t="s">
        <v>2418</v>
      </c>
    </row>
    <row r="3466" customFormat="false" ht="15" hidden="false" customHeight="false" outlineLevel="0" collapsed="false">
      <c r="A3466" s="351" t="n">
        <f aca="false">IF(O3466&lt;&gt;0,O3466,A3465)</f>
        <v>94499</v>
      </c>
      <c r="B3466" s="205" t="n">
        <v>3148</v>
      </c>
      <c r="C3466" s="206" t="s">
        <v>2743</v>
      </c>
      <c r="D3466" s="206" t="s">
        <v>3611</v>
      </c>
      <c r="E3466" s="207" t="s">
        <v>2415</v>
      </c>
      <c r="F3466" s="207" t="s">
        <v>2430</v>
      </c>
      <c r="G3466" s="352" t="n">
        <v>0.0302</v>
      </c>
      <c r="H3466" s="253" t="n">
        <f aca="false">VLOOKUP(B3466,'INS-SIN-SD-10-2023'!A:D,4,0)</f>
        <v>14.6</v>
      </c>
      <c r="I3466" s="253" t="s">
        <v>2417</v>
      </c>
      <c r="J3466" s="220" t="n">
        <f aca="false">TRUNC((H3466*G3466),2)</f>
        <v>0.44</v>
      </c>
      <c r="M3466" s="220" t="n">
        <f aca="false">VLOOKUP(B3466,'INS-SIN-SD-10-2023'!A:D,4,0)</f>
        <v>14.6</v>
      </c>
      <c r="N3466" s="220" t="n">
        <f aca="false">M3466=H3466</f>
        <v>1</v>
      </c>
      <c r="P3466" s="333" t="s">
        <v>2492</v>
      </c>
    </row>
    <row r="3467" customFormat="false" ht="30" hidden="false" customHeight="false" outlineLevel="0" collapsed="false">
      <c r="A3467" s="351" t="n">
        <f aca="false">IF(O3467&lt;&gt;0,O3467,A3466)</f>
        <v>94499</v>
      </c>
      <c r="B3467" s="205" t="n">
        <v>6011</v>
      </c>
      <c r="C3467" s="206" t="s">
        <v>2743</v>
      </c>
      <c r="D3467" s="206" t="s">
        <v>4291</v>
      </c>
      <c r="E3467" s="207" t="s">
        <v>2415</v>
      </c>
      <c r="F3467" s="207" t="s">
        <v>2430</v>
      </c>
      <c r="G3467" s="352" t="n">
        <v>1</v>
      </c>
      <c r="H3467" s="253" t="n">
        <f aca="false">VLOOKUP(B3467,'INS-SIN-SD-10-2023'!A:D,4,0)</f>
        <v>366.58</v>
      </c>
      <c r="I3467" s="253" t="s">
        <v>2417</v>
      </c>
      <c r="J3467" s="220" t="n">
        <f aca="false">TRUNC((H3467*G3467),2)</f>
        <v>366.58</v>
      </c>
      <c r="M3467" s="220" t="n">
        <f aca="false">VLOOKUP(B3467,'INS-SIN-SD-10-2023'!A:D,4,0)</f>
        <v>366.58</v>
      </c>
      <c r="N3467" s="220" t="n">
        <f aca="false">M3467=H3467</f>
        <v>1</v>
      </c>
      <c r="P3467" s="333" t="s">
        <v>2492</v>
      </c>
    </row>
    <row r="3468" customFormat="false" ht="30" hidden="false" customHeight="false" outlineLevel="0" collapsed="false">
      <c r="A3468" s="353" t="n">
        <v>94500</v>
      </c>
      <c r="B3468" s="354" t="s">
        <v>2411</v>
      </c>
      <c r="C3468" s="355" t="s">
        <v>4292</v>
      </c>
      <c r="D3468" s="355" t="s">
        <v>2704</v>
      </c>
      <c r="E3468" s="356" t="s">
        <v>2430</v>
      </c>
      <c r="F3468" s="356" t="s">
        <v>2415</v>
      </c>
      <c r="G3468" s="357" t="s">
        <v>2416</v>
      </c>
      <c r="H3468" s="358" t="s">
        <v>2417</v>
      </c>
      <c r="I3468" s="350" t="n">
        <f aca="false">SUMIF(A:A,A3468,J:J)</f>
        <v>473.32</v>
      </c>
      <c r="K3468" s="220" t="n">
        <f aca="false">VLOOKUP(A3468,'CMP-SIN-SD-10-2023'!A:D,4,0)</f>
        <v>473.32</v>
      </c>
      <c r="L3468" s="220" t="n">
        <f aca="false">K3468=I3468</f>
        <v>1</v>
      </c>
      <c r="P3468" s="333" t="s">
        <v>2418</v>
      </c>
    </row>
    <row r="3469" customFormat="false" ht="30" hidden="false" customHeight="false" outlineLevel="0" collapsed="false">
      <c r="A3469" s="351" t="n">
        <f aca="false">IF(O3469&lt;&gt;0,O3469,A3468)</f>
        <v>94500</v>
      </c>
      <c r="B3469" s="205" t="n">
        <v>88248</v>
      </c>
      <c r="C3469" s="206" t="s">
        <v>2704</v>
      </c>
      <c r="D3469" s="206" t="s">
        <v>3412</v>
      </c>
      <c r="E3469" s="207" t="s">
        <v>2415</v>
      </c>
      <c r="F3469" s="207" t="s">
        <v>2502</v>
      </c>
      <c r="G3469" s="352" t="n">
        <v>0.5695</v>
      </c>
      <c r="H3469" s="253" t="n">
        <f aca="false">VLOOKUP(B3469,'CMP-SIN-SD-10-2023'!A:D,4,0)</f>
        <v>22.17</v>
      </c>
      <c r="I3469" s="253" t="s">
        <v>2417</v>
      </c>
      <c r="J3469" s="220" t="n">
        <f aca="false">TRUNC((H3469*G3469),2)</f>
        <v>12.62</v>
      </c>
      <c r="M3469" s="220" t="n">
        <f aca="false">VLOOKUP(B3469,'CMP-SIN-SD-10-2023'!A:D,4,0)</f>
        <v>22.17</v>
      </c>
      <c r="N3469" s="220" t="n">
        <f aca="false">M3469=H3469</f>
        <v>1</v>
      </c>
      <c r="P3469" s="333" t="s">
        <v>2418</v>
      </c>
    </row>
    <row r="3470" customFormat="false" ht="30" hidden="false" customHeight="false" outlineLevel="0" collapsed="false">
      <c r="A3470" s="351" t="n">
        <f aca="false">IF(O3470&lt;&gt;0,O3470,A3469)</f>
        <v>94500</v>
      </c>
      <c r="B3470" s="205" t="n">
        <v>88267</v>
      </c>
      <c r="C3470" s="206" t="s">
        <v>2704</v>
      </c>
      <c r="D3470" s="206" t="s">
        <v>2927</v>
      </c>
      <c r="E3470" s="207" t="s">
        <v>2415</v>
      </c>
      <c r="F3470" s="207" t="s">
        <v>2502</v>
      </c>
      <c r="G3470" s="352" t="n">
        <v>0.5695</v>
      </c>
      <c r="H3470" s="253" t="n">
        <f aca="false">VLOOKUP(B3470,'CMP-SIN-SD-10-2023'!A:D,4,0)</f>
        <v>28.78</v>
      </c>
      <c r="I3470" s="253" t="s">
        <v>2417</v>
      </c>
      <c r="J3470" s="220" t="n">
        <f aca="false">TRUNC((H3470*G3470),2)</f>
        <v>16.39</v>
      </c>
      <c r="M3470" s="220" t="n">
        <f aca="false">VLOOKUP(B3470,'CMP-SIN-SD-10-2023'!A:D,4,0)</f>
        <v>28.78</v>
      </c>
      <c r="N3470" s="220" t="n">
        <f aca="false">M3470=H3470</f>
        <v>1</v>
      </c>
      <c r="P3470" s="333" t="s">
        <v>2418</v>
      </c>
    </row>
    <row r="3471" customFormat="false" ht="15" hidden="false" customHeight="false" outlineLevel="0" collapsed="false">
      <c r="A3471" s="351" t="n">
        <f aca="false">IF(O3471&lt;&gt;0,O3471,A3470)</f>
        <v>94500</v>
      </c>
      <c r="B3471" s="205" t="n">
        <v>3148</v>
      </c>
      <c r="C3471" s="206" t="s">
        <v>2704</v>
      </c>
      <c r="D3471" s="206" t="s">
        <v>3611</v>
      </c>
      <c r="E3471" s="207" t="s">
        <v>2415</v>
      </c>
      <c r="F3471" s="207" t="s">
        <v>2430</v>
      </c>
      <c r="G3471" s="352" t="n">
        <v>0.0354</v>
      </c>
      <c r="H3471" s="253" t="n">
        <f aca="false">VLOOKUP(B3471,'INS-SIN-SD-10-2023'!A:D,4,0)</f>
        <v>14.6</v>
      </c>
      <c r="I3471" s="253" t="s">
        <v>2417</v>
      </c>
      <c r="J3471" s="220" t="n">
        <f aca="false">TRUNC((H3471*G3471),2)</f>
        <v>0.51</v>
      </c>
      <c r="M3471" s="220" t="n">
        <f aca="false">VLOOKUP(B3471,'INS-SIN-SD-10-2023'!A:D,4,0)</f>
        <v>14.6</v>
      </c>
      <c r="N3471" s="220" t="n">
        <f aca="false">M3471=H3471</f>
        <v>1</v>
      </c>
      <c r="P3471" s="333" t="s">
        <v>2492</v>
      </c>
    </row>
    <row r="3472" customFormat="false" ht="30" hidden="false" customHeight="false" outlineLevel="0" collapsed="false">
      <c r="A3472" s="351" t="n">
        <f aca="false">IF(O3472&lt;&gt;0,O3472,A3471)</f>
        <v>94500</v>
      </c>
      <c r="B3472" s="205" t="n">
        <v>6012</v>
      </c>
      <c r="C3472" s="206" t="s">
        <v>2704</v>
      </c>
      <c r="D3472" s="206" t="s">
        <v>4293</v>
      </c>
      <c r="E3472" s="207" t="s">
        <v>2415</v>
      </c>
      <c r="F3472" s="207" t="s">
        <v>2430</v>
      </c>
      <c r="G3472" s="352" t="n">
        <v>1</v>
      </c>
      <c r="H3472" s="253" t="n">
        <f aca="false">VLOOKUP(B3472,'INS-SIN-SD-10-2023'!A:D,4,0)</f>
        <v>443.8</v>
      </c>
      <c r="I3472" s="253" t="s">
        <v>2417</v>
      </c>
      <c r="J3472" s="220" t="n">
        <f aca="false">TRUNC((H3472*G3472),2)</f>
        <v>443.8</v>
      </c>
      <c r="M3472" s="220" t="n">
        <f aca="false">VLOOKUP(B3472,'INS-SIN-SD-10-2023'!A:D,4,0)</f>
        <v>443.8</v>
      </c>
      <c r="N3472" s="220" t="n">
        <f aca="false">M3472=H3472</f>
        <v>1</v>
      </c>
      <c r="P3472" s="333" t="s">
        <v>2492</v>
      </c>
    </row>
    <row r="3473" customFormat="false" ht="30" hidden="false" customHeight="false" outlineLevel="0" collapsed="false">
      <c r="A3473" s="353" t="n">
        <v>95250</v>
      </c>
      <c r="B3473" s="354" t="s">
        <v>2411</v>
      </c>
      <c r="C3473" s="355" t="s">
        <v>4294</v>
      </c>
      <c r="D3473" s="355" t="s">
        <v>3681</v>
      </c>
      <c r="E3473" s="356" t="s">
        <v>2430</v>
      </c>
      <c r="F3473" s="356" t="s">
        <v>2415</v>
      </c>
      <c r="G3473" s="357" t="s">
        <v>2416</v>
      </c>
      <c r="H3473" s="358" t="s">
        <v>2417</v>
      </c>
      <c r="I3473" s="350" t="n">
        <f aca="false">SUMIF(A:A,A3473,J:J)</f>
        <v>111.23</v>
      </c>
      <c r="K3473" s="220" t="n">
        <f aca="false">VLOOKUP(A3473,'CMP-SIN-SD-10-2023'!A:D,4,0)</f>
        <v>111.23</v>
      </c>
      <c r="L3473" s="220" t="n">
        <f aca="false">K3473=I3473</f>
        <v>1</v>
      </c>
      <c r="P3473" s="333" t="s">
        <v>2418</v>
      </c>
    </row>
    <row r="3474" customFormat="false" ht="30" hidden="false" customHeight="false" outlineLevel="0" collapsed="false">
      <c r="A3474" s="351" t="n">
        <f aca="false">IF(O3474&lt;&gt;0,O3474,A3473)</f>
        <v>95250</v>
      </c>
      <c r="B3474" s="205" t="n">
        <v>88248</v>
      </c>
      <c r="C3474" s="206" t="s">
        <v>3681</v>
      </c>
      <c r="D3474" s="206" t="s">
        <v>3412</v>
      </c>
      <c r="E3474" s="207" t="s">
        <v>2415</v>
      </c>
      <c r="F3474" s="207" t="s">
        <v>2502</v>
      </c>
      <c r="G3474" s="352" t="n">
        <v>0.1485</v>
      </c>
      <c r="H3474" s="253" t="n">
        <f aca="false">VLOOKUP(B3474,'CMP-SIN-SD-10-2023'!A:D,4,0)</f>
        <v>22.17</v>
      </c>
      <c r="I3474" s="253" t="s">
        <v>2417</v>
      </c>
      <c r="J3474" s="220" t="n">
        <f aca="false">TRUNC((H3474*G3474),2)</f>
        <v>3.29</v>
      </c>
      <c r="M3474" s="220" t="n">
        <f aca="false">VLOOKUP(B3474,'CMP-SIN-SD-10-2023'!A:D,4,0)</f>
        <v>22.17</v>
      </c>
      <c r="N3474" s="220" t="n">
        <f aca="false">M3474=H3474</f>
        <v>1</v>
      </c>
      <c r="P3474" s="333" t="s">
        <v>2418</v>
      </c>
    </row>
    <row r="3475" customFormat="false" ht="30" hidden="false" customHeight="false" outlineLevel="0" collapsed="false">
      <c r="A3475" s="351" t="n">
        <f aca="false">IF(O3475&lt;&gt;0,O3475,A3474)</f>
        <v>95250</v>
      </c>
      <c r="B3475" s="205" t="n">
        <v>88267</v>
      </c>
      <c r="C3475" s="206" t="s">
        <v>3681</v>
      </c>
      <c r="D3475" s="206" t="s">
        <v>2927</v>
      </c>
      <c r="E3475" s="207" t="s">
        <v>2415</v>
      </c>
      <c r="F3475" s="207" t="s">
        <v>2502</v>
      </c>
      <c r="G3475" s="352" t="n">
        <v>0.1485</v>
      </c>
      <c r="H3475" s="253" t="n">
        <f aca="false">VLOOKUP(B3475,'CMP-SIN-SD-10-2023'!A:D,4,0)</f>
        <v>28.78</v>
      </c>
      <c r="I3475" s="253" t="s">
        <v>2417</v>
      </c>
      <c r="J3475" s="220" t="n">
        <f aca="false">TRUNC((H3475*G3475),2)</f>
        <v>4.27</v>
      </c>
      <c r="M3475" s="220" t="n">
        <f aca="false">VLOOKUP(B3475,'CMP-SIN-SD-10-2023'!A:D,4,0)</f>
        <v>28.78</v>
      </c>
      <c r="N3475" s="220" t="n">
        <f aca="false">M3475=H3475</f>
        <v>1</v>
      </c>
      <c r="P3475" s="333" t="s">
        <v>2418</v>
      </c>
    </row>
    <row r="3476" customFormat="false" ht="15" hidden="false" customHeight="false" outlineLevel="0" collapsed="false">
      <c r="A3476" s="351" t="n">
        <f aca="false">IF(O3476&lt;&gt;0,O3476,A3475)</f>
        <v>95250</v>
      </c>
      <c r="B3476" s="205" t="n">
        <v>3148</v>
      </c>
      <c r="C3476" s="206" t="s">
        <v>3681</v>
      </c>
      <c r="D3476" s="206" t="s">
        <v>3611</v>
      </c>
      <c r="E3476" s="207" t="s">
        <v>2415</v>
      </c>
      <c r="F3476" s="207" t="s">
        <v>2430</v>
      </c>
      <c r="G3476" s="352" t="n">
        <v>0.0132</v>
      </c>
      <c r="H3476" s="253" t="n">
        <f aca="false">VLOOKUP(B3476,'INS-SIN-SD-10-2023'!A:D,4,0)</f>
        <v>14.6</v>
      </c>
      <c r="I3476" s="253" t="s">
        <v>2417</v>
      </c>
      <c r="J3476" s="220" t="n">
        <f aca="false">TRUNC((H3476*G3476),2)</f>
        <v>0.19</v>
      </c>
      <c r="M3476" s="220" t="n">
        <f aca="false">VLOOKUP(B3476,'INS-SIN-SD-10-2023'!A:D,4,0)</f>
        <v>14.6</v>
      </c>
      <c r="N3476" s="220" t="n">
        <f aca="false">M3476=H3476</f>
        <v>1</v>
      </c>
      <c r="P3476" s="333" t="s">
        <v>2492</v>
      </c>
    </row>
    <row r="3477" customFormat="false" ht="15" hidden="false" customHeight="false" outlineLevel="0" collapsed="false">
      <c r="A3477" s="351" t="n">
        <f aca="false">IF(O3477&lt;&gt;0,O3477,A3476)</f>
        <v>95250</v>
      </c>
      <c r="B3477" s="205" t="n">
        <v>11746</v>
      </c>
      <c r="C3477" s="206" t="s">
        <v>3681</v>
      </c>
      <c r="D3477" s="206" t="s">
        <v>4295</v>
      </c>
      <c r="E3477" s="207" t="s">
        <v>2415</v>
      </c>
      <c r="F3477" s="207" t="s">
        <v>2430</v>
      </c>
      <c r="G3477" s="352" t="n">
        <v>1</v>
      </c>
      <c r="H3477" s="253" t="n">
        <f aca="false">VLOOKUP(B3477,'INS-SIN-SD-10-2023'!A:D,4,0)</f>
        <v>103.48</v>
      </c>
      <c r="I3477" s="253" t="s">
        <v>2417</v>
      </c>
      <c r="J3477" s="220" t="n">
        <f aca="false">TRUNC((H3477*G3477),2)</f>
        <v>103.48</v>
      </c>
      <c r="M3477" s="220" t="n">
        <f aca="false">VLOOKUP(B3477,'INS-SIN-SD-10-2023'!A:D,4,0)</f>
        <v>103.48</v>
      </c>
      <c r="N3477" s="220" t="n">
        <f aca="false">M3477=H3477</f>
        <v>1</v>
      </c>
      <c r="P3477" s="333" t="s">
        <v>2492</v>
      </c>
    </row>
    <row r="3478" customFormat="false" ht="30" hidden="false" customHeight="false" outlineLevel="0" collapsed="false">
      <c r="A3478" s="353" t="n">
        <v>99629</v>
      </c>
      <c r="B3478" s="354" t="s">
        <v>2411</v>
      </c>
      <c r="C3478" s="355" t="s">
        <v>4296</v>
      </c>
      <c r="D3478" s="355" t="s">
        <v>2719</v>
      </c>
      <c r="E3478" s="356" t="s">
        <v>2430</v>
      </c>
      <c r="F3478" s="356" t="s">
        <v>2415</v>
      </c>
      <c r="G3478" s="357" t="s">
        <v>2416</v>
      </c>
      <c r="H3478" s="358" t="s">
        <v>2417</v>
      </c>
      <c r="I3478" s="350" t="n">
        <f aca="false">SUMIF(A:A,A3478,J:J)</f>
        <v>86.84</v>
      </c>
      <c r="K3478" s="220" t="n">
        <f aca="false">VLOOKUP(A3478,'CMP-SIN-SD-10-2023'!A:D,4,0)</f>
        <v>86.84</v>
      </c>
      <c r="L3478" s="220" t="n">
        <f aca="false">K3478=I3478</f>
        <v>1</v>
      </c>
      <c r="P3478" s="333" t="s">
        <v>2418</v>
      </c>
    </row>
    <row r="3479" customFormat="false" ht="30" hidden="false" customHeight="false" outlineLevel="0" collapsed="false">
      <c r="A3479" s="351" t="n">
        <f aca="false">IF(O3479&lt;&gt;0,O3479,A3478)</f>
        <v>99629</v>
      </c>
      <c r="B3479" s="205" t="n">
        <v>88248</v>
      </c>
      <c r="C3479" s="206" t="s">
        <v>2719</v>
      </c>
      <c r="D3479" s="206" t="s">
        <v>3412</v>
      </c>
      <c r="E3479" s="207" t="s">
        <v>2415</v>
      </c>
      <c r="F3479" s="207" t="s">
        <v>2502</v>
      </c>
      <c r="G3479" s="352" t="n">
        <v>0.1485</v>
      </c>
      <c r="H3479" s="253" t="n">
        <f aca="false">VLOOKUP(B3479,'CMP-SIN-SD-10-2023'!A:D,4,0)</f>
        <v>22.17</v>
      </c>
      <c r="I3479" s="253" t="s">
        <v>2417</v>
      </c>
      <c r="J3479" s="220" t="n">
        <f aca="false">TRUNC((H3479*G3479),2)</f>
        <v>3.29</v>
      </c>
      <c r="M3479" s="220" t="n">
        <f aca="false">VLOOKUP(B3479,'CMP-SIN-SD-10-2023'!A:D,4,0)</f>
        <v>22.17</v>
      </c>
      <c r="N3479" s="220" t="n">
        <f aca="false">M3479=H3479</f>
        <v>1</v>
      </c>
      <c r="P3479" s="333" t="s">
        <v>2418</v>
      </c>
    </row>
    <row r="3480" customFormat="false" ht="30" hidden="false" customHeight="false" outlineLevel="0" collapsed="false">
      <c r="A3480" s="351" t="n">
        <f aca="false">IF(O3480&lt;&gt;0,O3480,A3479)</f>
        <v>99629</v>
      </c>
      <c r="B3480" s="205" t="n">
        <v>88267</v>
      </c>
      <c r="C3480" s="206" t="s">
        <v>2719</v>
      </c>
      <c r="D3480" s="206" t="s">
        <v>2927</v>
      </c>
      <c r="E3480" s="207" t="s">
        <v>2415</v>
      </c>
      <c r="F3480" s="207" t="s">
        <v>2502</v>
      </c>
      <c r="G3480" s="352" t="n">
        <v>0.1485</v>
      </c>
      <c r="H3480" s="253" t="n">
        <f aca="false">VLOOKUP(B3480,'CMP-SIN-SD-10-2023'!A:D,4,0)</f>
        <v>28.78</v>
      </c>
      <c r="I3480" s="253" t="s">
        <v>2417</v>
      </c>
      <c r="J3480" s="220" t="n">
        <f aca="false">TRUNC((H3480*G3480),2)</f>
        <v>4.27</v>
      </c>
      <c r="M3480" s="220" t="n">
        <f aca="false">VLOOKUP(B3480,'CMP-SIN-SD-10-2023'!A:D,4,0)</f>
        <v>28.78</v>
      </c>
      <c r="N3480" s="220" t="n">
        <f aca="false">M3480=H3480</f>
        <v>1</v>
      </c>
      <c r="P3480" s="333" t="s">
        <v>2418</v>
      </c>
    </row>
    <row r="3481" customFormat="false" ht="15" hidden="false" customHeight="false" outlineLevel="0" collapsed="false">
      <c r="A3481" s="351" t="n">
        <f aca="false">IF(O3481&lt;&gt;0,O3481,A3480)</f>
        <v>99629</v>
      </c>
      <c r="B3481" s="205" t="n">
        <v>3148</v>
      </c>
      <c r="C3481" s="206" t="s">
        <v>2719</v>
      </c>
      <c r="D3481" s="206" t="s">
        <v>3611</v>
      </c>
      <c r="E3481" s="207" t="s">
        <v>2415</v>
      </c>
      <c r="F3481" s="207" t="s">
        <v>2430</v>
      </c>
      <c r="G3481" s="352" t="n">
        <v>0.0132</v>
      </c>
      <c r="H3481" s="253" t="n">
        <f aca="false">VLOOKUP(B3481,'INS-SIN-SD-10-2023'!A:D,4,0)</f>
        <v>14.6</v>
      </c>
      <c r="I3481" s="253" t="s">
        <v>2417</v>
      </c>
      <c r="J3481" s="220" t="n">
        <f aca="false">TRUNC((H3481*G3481),2)</f>
        <v>0.19</v>
      </c>
      <c r="M3481" s="220" t="n">
        <f aca="false">VLOOKUP(B3481,'INS-SIN-SD-10-2023'!A:D,4,0)</f>
        <v>14.6</v>
      </c>
      <c r="N3481" s="220" t="n">
        <f aca="false">M3481=H3481</f>
        <v>1</v>
      </c>
      <c r="P3481" s="333" t="s">
        <v>2492</v>
      </c>
    </row>
    <row r="3482" customFormat="false" ht="30" hidden="false" customHeight="false" outlineLevel="0" collapsed="false">
      <c r="A3482" s="351" t="n">
        <f aca="false">IF(O3482&lt;&gt;0,O3482,A3481)</f>
        <v>99629</v>
      </c>
      <c r="B3482" s="205" t="n">
        <v>10418</v>
      </c>
      <c r="C3482" s="206" t="s">
        <v>2719</v>
      </c>
      <c r="D3482" s="206" t="s">
        <v>4297</v>
      </c>
      <c r="E3482" s="207" t="s">
        <v>2415</v>
      </c>
      <c r="F3482" s="207" t="s">
        <v>2430</v>
      </c>
      <c r="G3482" s="352" t="n">
        <v>1</v>
      </c>
      <c r="H3482" s="253" t="n">
        <f aca="false">VLOOKUP(B3482,'INS-SIN-SD-10-2023'!A:D,4,0)</f>
        <v>79.09</v>
      </c>
      <c r="I3482" s="253" t="s">
        <v>2417</v>
      </c>
      <c r="J3482" s="220" t="n">
        <f aca="false">TRUNC((H3482*G3482),2)</f>
        <v>79.09</v>
      </c>
      <c r="M3482" s="220" t="n">
        <f aca="false">VLOOKUP(B3482,'INS-SIN-SD-10-2023'!A:D,4,0)</f>
        <v>79.09</v>
      </c>
      <c r="N3482" s="220" t="n">
        <f aca="false">M3482=H3482</f>
        <v>1</v>
      </c>
      <c r="P3482" s="333" t="s">
        <v>2492</v>
      </c>
    </row>
    <row r="3483" customFormat="false" ht="30" hidden="false" customHeight="false" outlineLevel="0" collapsed="false">
      <c r="A3483" s="353" t="n">
        <v>99624</v>
      </c>
      <c r="B3483" s="354" t="s">
        <v>2411</v>
      </c>
      <c r="C3483" s="355" t="s">
        <v>4298</v>
      </c>
      <c r="D3483" s="355" t="s">
        <v>3035</v>
      </c>
      <c r="E3483" s="356" t="s">
        <v>2430</v>
      </c>
      <c r="F3483" s="356" t="s">
        <v>2415</v>
      </c>
      <c r="G3483" s="357" t="s">
        <v>2416</v>
      </c>
      <c r="H3483" s="358" t="s">
        <v>2417</v>
      </c>
      <c r="I3483" s="350" t="n">
        <f aca="false">SUMIF(A:A,A3483,J:J)</f>
        <v>538.03</v>
      </c>
      <c r="K3483" s="220" t="n">
        <f aca="false">VLOOKUP(A3483,'CMP-SIN-SD-10-2023'!A:D,4,0)</f>
        <v>538.03</v>
      </c>
      <c r="L3483" s="220" t="n">
        <f aca="false">K3483=I3483</f>
        <v>1</v>
      </c>
      <c r="P3483" s="333" t="s">
        <v>2418</v>
      </c>
    </row>
    <row r="3484" customFormat="false" ht="30" hidden="false" customHeight="false" outlineLevel="0" collapsed="false">
      <c r="A3484" s="351" t="n">
        <f aca="false">IF(O3484&lt;&gt;0,O3484,A3483)</f>
        <v>99624</v>
      </c>
      <c r="B3484" s="205" t="n">
        <v>88248</v>
      </c>
      <c r="C3484" s="206" t="s">
        <v>3035</v>
      </c>
      <c r="D3484" s="206" t="s">
        <v>3412</v>
      </c>
      <c r="E3484" s="207" t="s">
        <v>2415</v>
      </c>
      <c r="F3484" s="207" t="s">
        <v>2502</v>
      </c>
      <c r="G3484" s="352" t="n">
        <v>0.4546</v>
      </c>
      <c r="H3484" s="253" t="n">
        <f aca="false">VLOOKUP(B3484,'CMP-SIN-SD-10-2023'!A:D,4,0)</f>
        <v>22.17</v>
      </c>
      <c r="I3484" s="253" t="s">
        <v>2417</v>
      </c>
      <c r="J3484" s="220" t="n">
        <f aca="false">TRUNC((H3484*G3484),2)</f>
        <v>10.07</v>
      </c>
      <c r="M3484" s="220" t="n">
        <f aca="false">VLOOKUP(B3484,'CMP-SIN-SD-10-2023'!A:D,4,0)</f>
        <v>22.17</v>
      </c>
      <c r="N3484" s="220" t="n">
        <f aca="false">M3484=H3484</f>
        <v>1</v>
      </c>
      <c r="P3484" s="333" t="s">
        <v>2418</v>
      </c>
    </row>
    <row r="3485" customFormat="false" ht="30" hidden="false" customHeight="false" outlineLevel="0" collapsed="false">
      <c r="A3485" s="351" t="n">
        <f aca="false">IF(O3485&lt;&gt;0,O3485,A3484)</f>
        <v>99624</v>
      </c>
      <c r="B3485" s="205" t="n">
        <v>88267</v>
      </c>
      <c r="C3485" s="206" t="s">
        <v>3035</v>
      </c>
      <c r="D3485" s="206" t="s">
        <v>2927</v>
      </c>
      <c r="E3485" s="207" t="s">
        <v>2415</v>
      </c>
      <c r="F3485" s="207" t="s">
        <v>2502</v>
      </c>
      <c r="G3485" s="352" t="n">
        <v>0.4546</v>
      </c>
      <c r="H3485" s="253" t="n">
        <f aca="false">VLOOKUP(B3485,'CMP-SIN-SD-10-2023'!A:D,4,0)</f>
        <v>28.78</v>
      </c>
      <c r="I3485" s="253" t="s">
        <v>2417</v>
      </c>
      <c r="J3485" s="220" t="n">
        <f aca="false">TRUNC((H3485*G3485),2)</f>
        <v>13.08</v>
      </c>
      <c r="M3485" s="220" t="n">
        <f aca="false">VLOOKUP(B3485,'CMP-SIN-SD-10-2023'!A:D,4,0)</f>
        <v>28.78</v>
      </c>
      <c r="N3485" s="220" t="n">
        <f aca="false">M3485=H3485</f>
        <v>1</v>
      </c>
      <c r="P3485" s="333" t="s">
        <v>2418</v>
      </c>
    </row>
    <row r="3486" customFormat="false" ht="15" hidden="false" customHeight="false" outlineLevel="0" collapsed="false">
      <c r="A3486" s="351" t="n">
        <f aca="false">IF(O3486&lt;&gt;0,O3486,A3485)</f>
        <v>99624</v>
      </c>
      <c r="B3486" s="205" t="n">
        <v>3148</v>
      </c>
      <c r="C3486" s="206" t="s">
        <v>3035</v>
      </c>
      <c r="D3486" s="206" t="s">
        <v>3611</v>
      </c>
      <c r="E3486" s="207" t="s">
        <v>2415</v>
      </c>
      <c r="F3486" s="207" t="s">
        <v>2430</v>
      </c>
      <c r="G3486" s="352" t="n">
        <v>0.0302</v>
      </c>
      <c r="H3486" s="253" t="n">
        <f aca="false">VLOOKUP(B3486,'INS-SIN-SD-10-2023'!A:D,4,0)</f>
        <v>14.6</v>
      </c>
      <c r="I3486" s="253" t="s">
        <v>2417</v>
      </c>
      <c r="J3486" s="220" t="n">
        <f aca="false">TRUNC((H3486*G3486),2)</f>
        <v>0.44</v>
      </c>
      <c r="M3486" s="220" t="n">
        <f aca="false">VLOOKUP(B3486,'INS-SIN-SD-10-2023'!A:D,4,0)</f>
        <v>14.6</v>
      </c>
      <c r="N3486" s="220" t="n">
        <f aca="false">M3486=H3486</f>
        <v>1</v>
      </c>
      <c r="P3486" s="333" t="s">
        <v>2492</v>
      </c>
    </row>
    <row r="3487" customFormat="false" ht="30" hidden="false" customHeight="false" outlineLevel="0" collapsed="false">
      <c r="A3487" s="351" t="n">
        <f aca="false">IF(O3487&lt;&gt;0,O3487,A3486)</f>
        <v>99624</v>
      </c>
      <c r="B3487" s="205" t="n">
        <v>10405</v>
      </c>
      <c r="C3487" s="206" t="s">
        <v>3035</v>
      </c>
      <c r="D3487" s="206" t="s">
        <v>4299</v>
      </c>
      <c r="E3487" s="207" t="s">
        <v>2415</v>
      </c>
      <c r="F3487" s="207" t="s">
        <v>2430</v>
      </c>
      <c r="G3487" s="352" t="n">
        <v>1</v>
      </c>
      <c r="H3487" s="253" t="n">
        <f aca="false">VLOOKUP(B3487,'INS-SIN-SD-10-2023'!A:D,4,0)</f>
        <v>514.44</v>
      </c>
      <c r="I3487" s="253" t="s">
        <v>2417</v>
      </c>
      <c r="J3487" s="220" t="n">
        <f aca="false">TRUNC((H3487*G3487),2)</f>
        <v>514.44</v>
      </c>
      <c r="M3487" s="220" t="n">
        <f aca="false">VLOOKUP(B3487,'INS-SIN-SD-10-2023'!A:D,4,0)</f>
        <v>514.44</v>
      </c>
      <c r="N3487" s="220" t="n">
        <f aca="false">M3487=H3487</f>
        <v>1</v>
      </c>
      <c r="P3487" s="333" t="s">
        <v>2492</v>
      </c>
    </row>
    <row r="3488" customFormat="false" ht="15" hidden="false" customHeight="false" outlineLevel="0" collapsed="false">
      <c r="A3488" s="353" t="s">
        <v>568</v>
      </c>
      <c r="B3488" s="354" t="s">
        <v>2411</v>
      </c>
      <c r="C3488" s="355" t="s">
        <v>4300</v>
      </c>
      <c r="D3488" s="355" t="s">
        <v>2622</v>
      </c>
      <c r="E3488" s="356" t="s">
        <v>2430</v>
      </c>
      <c r="F3488" s="356" t="s">
        <v>2415</v>
      </c>
      <c r="G3488" s="357" t="s">
        <v>2416</v>
      </c>
      <c r="H3488" s="358" t="s">
        <v>2417</v>
      </c>
      <c r="I3488" s="350" t="n">
        <f aca="false">SUMIF(A:A,A3488,J:J)</f>
        <v>86.29</v>
      </c>
      <c r="K3488" s="220" t="e">
        <f aca="false">VLOOKUP(A3488,'CMP-SIN-SD-10-2023'!A:D,4,0)</f>
        <v>#N/A</v>
      </c>
      <c r="L3488" s="220" t="e">
        <f aca="false">K3488=I3488</f>
        <v>#N/A</v>
      </c>
      <c r="P3488" s="333" t="s">
        <v>2418</v>
      </c>
    </row>
    <row r="3489" customFormat="false" ht="30" hidden="false" customHeight="false" outlineLevel="0" collapsed="false">
      <c r="A3489" s="351" t="str">
        <f aca="false">IF(O3489&lt;&gt;0,O3489,A3488)</f>
        <v>CCU.08.0013</v>
      </c>
      <c r="B3489" s="205" t="n">
        <v>88248</v>
      </c>
      <c r="C3489" s="206" t="s">
        <v>2622</v>
      </c>
      <c r="D3489" s="206" t="s">
        <v>3412</v>
      </c>
      <c r="E3489" s="207" t="s">
        <v>2415</v>
      </c>
      <c r="F3489" s="207" t="s">
        <v>2502</v>
      </c>
      <c r="G3489" s="352" t="n">
        <v>0.65</v>
      </c>
      <c r="H3489" s="253" t="n">
        <f aca="false">VLOOKUP(B3489,'CMP-SIN-SD-10-2023'!A:D,4,0)</f>
        <v>22.17</v>
      </c>
      <c r="I3489" s="253" t="s">
        <v>2417</v>
      </c>
      <c r="J3489" s="220" t="n">
        <f aca="false">TRUNC((H3489*G3489),2)</f>
        <v>14.41</v>
      </c>
      <c r="M3489" s="220" t="n">
        <f aca="false">VLOOKUP(B3489,'CMP-SIN-SD-10-2023'!A:D,4,0)</f>
        <v>22.17</v>
      </c>
      <c r="N3489" s="220" t="n">
        <f aca="false">M3489=H3489</f>
        <v>1</v>
      </c>
      <c r="P3489" s="333" t="s">
        <v>2418</v>
      </c>
    </row>
    <row r="3490" customFormat="false" ht="30" hidden="false" customHeight="false" outlineLevel="0" collapsed="false">
      <c r="A3490" s="351" t="str">
        <f aca="false">IF(O3490&lt;&gt;0,O3490,A3489)</f>
        <v>CCU.08.0013</v>
      </c>
      <c r="B3490" s="205" t="n">
        <v>88267</v>
      </c>
      <c r="C3490" s="206" t="s">
        <v>2622</v>
      </c>
      <c r="D3490" s="206" t="s">
        <v>2927</v>
      </c>
      <c r="E3490" s="207" t="s">
        <v>2415</v>
      </c>
      <c r="F3490" s="207" t="s">
        <v>2502</v>
      </c>
      <c r="G3490" s="352" t="n">
        <v>0.65</v>
      </c>
      <c r="H3490" s="253" t="n">
        <f aca="false">VLOOKUP(B3490,'CMP-SIN-SD-10-2023'!A:D,4,0)</f>
        <v>28.78</v>
      </c>
      <c r="I3490" s="253" t="s">
        <v>2417</v>
      </c>
      <c r="J3490" s="220" t="n">
        <f aca="false">TRUNC((H3490*G3490),2)</f>
        <v>18.7</v>
      </c>
      <c r="M3490" s="220" t="n">
        <f aca="false">VLOOKUP(B3490,'CMP-SIN-SD-10-2023'!A:D,4,0)</f>
        <v>28.78</v>
      </c>
      <c r="N3490" s="220" t="n">
        <f aca="false">M3490=H3490</f>
        <v>1</v>
      </c>
      <c r="P3490" s="333" t="s">
        <v>2418</v>
      </c>
    </row>
    <row r="3491" customFormat="false" ht="15" hidden="false" customHeight="false" outlineLevel="0" collapsed="false">
      <c r="A3491" s="351" t="str">
        <f aca="false">IF(O3491&lt;&gt;0,O3491,A3490)</f>
        <v>CCU.08.0013</v>
      </c>
      <c r="B3491" s="205" t="n">
        <v>3146</v>
      </c>
      <c r="C3491" s="206" t="s">
        <v>2622</v>
      </c>
      <c r="D3491" s="206" t="s">
        <v>3326</v>
      </c>
      <c r="E3491" s="207" t="s">
        <v>2415</v>
      </c>
      <c r="F3491" s="207" t="s">
        <v>2430</v>
      </c>
      <c r="G3491" s="352" t="n">
        <v>0.3</v>
      </c>
      <c r="H3491" s="253" t="n">
        <f aca="false">VLOOKUP(B3491,'INS-SIN-SD-10-2023'!A:D,4,0)</f>
        <v>3.96</v>
      </c>
      <c r="I3491" s="253" t="s">
        <v>2417</v>
      </c>
      <c r="J3491" s="220" t="n">
        <f aca="false">TRUNC((H3491*G3491),2)</f>
        <v>1.18</v>
      </c>
      <c r="M3491" s="220" t="n">
        <f aca="false">VLOOKUP(B3491,'INS-SIN-SD-10-2023'!A:D,4,0)</f>
        <v>3.96</v>
      </c>
      <c r="N3491" s="220" t="n">
        <f aca="false">M3491=H3491</f>
        <v>1</v>
      </c>
      <c r="P3491" s="333" t="s">
        <v>2492</v>
      </c>
    </row>
    <row r="3492" customFormat="false" ht="15" hidden="false" customHeight="false" outlineLevel="0" collapsed="false">
      <c r="A3492" s="351" t="str">
        <f aca="false">IF(O3492&lt;&gt;0,O3492,A3491)</f>
        <v>CCU.08.0013</v>
      </c>
      <c r="B3492" s="205" t="s">
        <v>4301</v>
      </c>
      <c r="C3492" s="206" t="s">
        <v>2622</v>
      </c>
      <c r="D3492" s="206" t="s">
        <v>4302</v>
      </c>
      <c r="E3492" s="207" t="s">
        <v>2415</v>
      </c>
      <c r="F3492" s="207" t="s">
        <v>2625</v>
      </c>
      <c r="G3492" s="352" t="n">
        <v>1</v>
      </c>
      <c r="H3492" s="253" t="n">
        <v>52</v>
      </c>
      <c r="I3492" s="253" t="s">
        <v>2417</v>
      </c>
      <c r="J3492" s="220" t="n">
        <f aca="false">TRUNC((H3492*G3492),2)</f>
        <v>52</v>
      </c>
      <c r="M3492" s="220" t="e">
        <f aca="false">VLOOKUP(B3492,'INS-SIN-SD-10-2023'!A:D,4,0)</f>
        <v>#N/A</v>
      </c>
      <c r="N3492" s="220" t="e">
        <f aca="false">M3492=H3492</f>
        <v>#N/A</v>
      </c>
      <c r="P3492" s="333" t="s">
        <v>2626</v>
      </c>
    </row>
    <row r="3493" customFormat="false" ht="30" hidden="false" customHeight="false" outlineLevel="0" collapsed="false">
      <c r="A3493" s="353" t="s">
        <v>2100</v>
      </c>
      <c r="B3493" s="354" t="s">
        <v>2411</v>
      </c>
      <c r="C3493" s="355" t="s">
        <v>4303</v>
      </c>
      <c r="D3493" s="355" t="s">
        <v>3089</v>
      </c>
      <c r="E3493" s="356" t="s">
        <v>2430</v>
      </c>
      <c r="F3493" s="356" t="s">
        <v>2415</v>
      </c>
      <c r="G3493" s="357" t="s">
        <v>2416</v>
      </c>
      <c r="H3493" s="358" t="s">
        <v>2417</v>
      </c>
      <c r="I3493" s="350" t="n">
        <f aca="false">SUMIF(A:A,A3493,J:J)</f>
        <v>4319.7</v>
      </c>
      <c r="K3493" s="220" t="e">
        <f aca="false">VLOOKUP(A3493,'CMP-SIN-SD-10-2023'!A:D,4,0)</f>
        <v>#N/A</v>
      </c>
      <c r="L3493" s="220" t="e">
        <f aca="false">K3493=I3493</f>
        <v>#N/A</v>
      </c>
      <c r="P3493" s="333" t="s">
        <v>2418</v>
      </c>
    </row>
    <row r="3494" customFormat="false" ht="15" hidden="false" customHeight="false" outlineLevel="0" collapsed="false">
      <c r="A3494" s="351" t="str">
        <f aca="false">IF(O3494&lt;&gt;0,O3494,A3493)</f>
        <v>CCU.08.0023</v>
      </c>
      <c r="B3494" s="205" t="n">
        <v>88264</v>
      </c>
      <c r="C3494" s="206" t="s">
        <v>3089</v>
      </c>
      <c r="D3494" s="206" t="s">
        <v>2582</v>
      </c>
      <c r="E3494" s="207" t="s">
        <v>2415</v>
      </c>
      <c r="F3494" s="207" t="s">
        <v>2502</v>
      </c>
      <c r="G3494" s="352" t="n">
        <v>2.5</v>
      </c>
      <c r="H3494" s="253" t="n">
        <f aca="false">VLOOKUP(B3494,'CMP-SIN-SD-10-2023'!A:D,4,0)</f>
        <v>29.88</v>
      </c>
      <c r="I3494" s="253" t="s">
        <v>2417</v>
      </c>
      <c r="J3494" s="220" t="n">
        <f aca="false">TRUNC((H3494*G3494),2)</f>
        <v>74.7</v>
      </c>
      <c r="M3494" s="220" t="n">
        <f aca="false">VLOOKUP(B3494,'CMP-SIN-SD-10-2023'!A:D,4,0)</f>
        <v>29.88</v>
      </c>
      <c r="N3494" s="220" t="n">
        <f aca="false">M3494=H3494</f>
        <v>1</v>
      </c>
      <c r="P3494" s="333" t="s">
        <v>2418</v>
      </c>
    </row>
    <row r="3495" customFormat="false" ht="15" hidden="false" customHeight="false" outlineLevel="0" collapsed="false">
      <c r="A3495" s="351" t="str">
        <f aca="false">IF(O3495&lt;&gt;0,O3495,A3494)</f>
        <v>CCU.08.0023</v>
      </c>
      <c r="B3495" s="205" t="n">
        <v>88316</v>
      </c>
      <c r="C3495" s="206" t="s">
        <v>3089</v>
      </c>
      <c r="D3495" s="206" t="s">
        <v>2512</v>
      </c>
      <c r="E3495" s="207" t="s">
        <v>2415</v>
      </c>
      <c r="F3495" s="207" t="s">
        <v>2502</v>
      </c>
      <c r="G3495" s="352" t="n">
        <v>2.5</v>
      </c>
      <c r="H3495" s="253" t="n">
        <f aca="false">VLOOKUP(B3495,'CMP-SIN-SD-10-2023'!A:D,4,0)</f>
        <v>21.91</v>
      </c>
      <c r="I3495" s="253" t="s">
        <v>2417</v>
      </c>
      <c r="J3495" s="220" t="n">
        <f aca="false">TRUNC((H3495*G3495),2)</f>
        <v>54.77</v>
      </c>
      <c r="M3495" s="220" t="n">
        <f aca="false">VLOOKUP(B3495,'CMP-SIN-SD-10-2023'!A:D,4,0)</f>
        <v>21.91</v>
      </c>
      <c r="N3495" s="220" t="n">
        <f aca="false">M3495=H3495</f>
        <v>1</v>
      </c>
      <c r="P3495" s="333" t="s">
        <v>2418</v>
      </c>
    </row>
    <row r="3496" customFormat="false" ht="30" hidden="false" customHeight="false" outlineLevel="0" collapsed="false">
      <c r="A3496" s="351" t="str">
        <f aca="false">IF(O3496&lt;&gt;0,O3496,A3495)</f>
        <v>CCU.08.0023</v>
      </c>
      <c r="B3496" s="205" t="s">
        <v>4304</v>
      </c>
      <c r="C3496" s="206" t="s">
        <v>3089</v>
      </c>
      <c r="D3496" s="206" t="s">
        <v>4305</v>
      </c>
      <c r="E3496" s="207" t="s">
        <v>2415</v>
      </c>
      <c r="F3496" s="207" t="s">
        <v>2430</v>
      </c>
      <c r="G3496" s="352" t="n">
        <v>1</v>
      </c>
      <c r="H3496" s="253" t="n">
        <v>4190.23</v>
      </c>
      <c r="I3496" s="253" t="s">
        <v>2417</v>
      </c>
      <c r="J3496" s="220" t="n">
        <f aca="false">TRUNC((H3496*G3496),2)</f>
        <v>4190.23</v>
      </c>
      <c r="M3496" s="220" t="e">
        <f aca="false">VLOOKUP(B3496,'INS-SIN-SD-10-2023'!A:D,4,0)</f>
        <v>#N/A</v>
      </c>
      <c r="N3496" s="220" t="e">
        <f aca="false">M3496=H3496</f>
        <v>#N/A</v>
      </c>
      <c r="P3496" s="333" t="s">
        <v>2614</v>
      </c>
    </row>
    <row r="3497" customFormat="false" ht="15" hidden="false" customHeight="false" outlineLevel="0" collapsed="false">
      <c r="A3497" s="353" t="n">
        <v>83486</v>
      </c>
      <c r="B3497" s="354" t="s">
        <v>2411</v>
      </c>
      <c r="C3497" s="355" t="s">
        <v>4306</v>
      </c>
      <c r="D3497" s="355" t="s">
        <v>3743</v>
      </c>
      <c r="E3497" s="356" t="s">
        <v>2430</v>
      </c>
      <c r="F3497" s="356" t="s">
        <v>2415</v>
      </c>
      <c r="G3497" s="357" t="s">
        <v>2416</v>
      </c>
      <c r="H3497" s="358" t="s">
        <v>2417</v>
      </c>
      <c r="I3497" s="350" t="n">
        <f aca="false">SUMIF(A:A,A3497,J:J)</f>
        <v>2176.13</v>
      </c>
      <c r="K3497" s="220" t="e">
        <f aca="false">VLOOKUP(A3497,'CMP-SIN-SD-10-2023'!A:D,4,0)</f>
        <v>#N/A</v>
      </c>
      <c r="L3497" s="220" t="e">
        <f aca="false">K3497=I3497</f>
        <v>#N/A</v>
      </c>
      <c r="P3497" s="333" t="s">
        <v>2418</v>
      </c>
    </row>
    <row r="3498" customFormat="false" ht="30" hidden="false" customHeight="false" outlineLevel="0" collapsed="false">
      <c r="A3498" s="351" t="n">
        <f aca="false">IF(O3498&lt;&gt;0,O3498,A3497)</f>
        <v>83486</v>
      </c>
      <c r="B3498" s="205" t="n">
        <v>88248</v>
      </c>
      <c r="C3498" s="206" t="s">
        <v>3743</v>
      </c>
      <c r="D3498" s="206" t="s">
        <v>3412</v>
      </c>
      <c r="E3498" s="207" t="s">
        <v>2415</v>
      </c>
      <c r="F3498" s="207" t="s">
        <v>2502</v>
      </c>
      <c r="G3498" s="352" t="n">
        <v>8</v>
      </c>
      <c r="H3498" s="253" t="n">
        <f aca="false">VLOOKUP(B3498,'CMP-SIN-SD-10-2023'!A:D,4,0)</f>
        <v>22.17</v>
      </c>
      <c r="I3498" s="253" t="s">
        <v>2417</v>
      </c>
      <c r="J3498" s="220" t="n">
        <f aca="false">TRUNC((H3498*G3498),2)</f>
        <v>177.36</v>
      </c>
      <c r="M3498" s="220" t="n">
        <f aca="false">VLOOKUP(B3498,'CMP-SIN-SD-10-2023'!A:D,4,0)</f>
        <v>22.17</v>
      </c>
      <c r="N3498" s="220" t="n">
        <f aca="false">M3498=H3498</f>
        <v>1</v>
      </c>
      <c r="P3498" s="333" t="s">
        <v>2418</v>
      </c>
    </row>
    <row r="3499" customFormat="false" ht="30" hidden="false" customHeight="false" outlineLevel="0" collapsed="false">
      <c r="A3499" s="351" t="n">
        <f aca="false">IF(O3499&lt;&gt;0,O3499,A3498)</f>
        <v>83486</v>
      </c>
      <c r="B3499" s="205" t="n">
        <v>88267</v>
      </c>
      <c r="C3499" s="206" t="s">
        <v>3743</v>
      </c>
      <c r="D3499" s="206" t="s">
        <v>2927</v>
      </c>
      <c r="E3499" s="207" t="s">
        <v>2415</v>
      </c>
      <c r="F3499" s="207" t="s">
        <v>2502</v>
      </c>
      <c r="G3499" s="352" t="n">
        <v>8</v>
      </c>
      <c r="H3499" s="253" t="n">
        <f aca="false">VLOOKUP(B3499,'CMP-SIN-SD-10-2023'!A:D,4,0)</f>
        <v>28.78</v>
      </c>
      <c r="I3499" s="253" t="s">
        <v>2417</v>
      </c>
      <c r="J3499" s="220" t="n">
        <f aca="false">TRUNC((H3499*G3499),2)</f>
        <v>230.24</v>
      </c>
      <c r="M3499" s="220" t="n">
        <f aca="false">VLOOKUP(B3499,'CMP-SIN-SD-10-2023'!A:D,4,0)</f>
        <v>28.78</v>
      </c>
      <c r="N3499" s="220" t="n">
        <f aca="false">M3499=H3499</f>
        <v>1</v>
      </c>
      <c r="P3499" s="333" t="s">
        <v>2418</v>
      </c>
    </row>
    <row r="3500" customFormat="false" ht="45" hidden="false" customHeight="false" outlineLevel="0" collapsed="false">
      <c r="A3500" s="351" t="n">
        <f aca="false">IF(O3500&lt;&gt;0,O3500,A3499)</f>
        <v>83486</v>
      </c>
      <c r="B3500" s="205" t="n">
        <v>732</v>
      </c>
      <c r="C3500" s="206" t="s">
        <v>3743</v>
      </c>
      <c r="D3500" s="206" t="s">
        <v>4307</v>
      </c>
      <c r="E3500" s="207" t="s">
        <v>2415</v>
      </c>
      <c r="F3500" s="207" t="s">
        <v>2430</v>
      </c>
      <c r="G3500" s="352" t="n">
        <v>1</v>
      </c>
      <c r="H3500" s="253" t="n">
        <f aca="false">VLOOKUP(B3500,'INS-SIN-SD-10-2023'!A:D,4,0)</f>
        <v>1768.53</v>
      </c>
      <c r="I3500" s="253" t="s">
        <v>2417</v>
      </c>
      <c r="J3500" s="220" t="n">
        <f aca="false">TRUNC((H3500*G3500),2)</f>
        <v>1768.53</v>
      </c>
      <c r="M3500" s="220" t="n">
        <f aca="false">VLOOKUP(B3500,'INS-SIN-SD-10-2023'!A:D,4,0)</f>
        <v>1768.53</v>
      </c>
      <c r="N3500" s="220" t="n">
        <f aca="false">M3500=H3500</f>
        <v>1</v>
      </c>
      <c r="P3500" s="333" t="s">
        <v>2492</v>
      </c>
    </row>
    <row r="3501" customFormat="false" ht="75" hidden="false" customHeight="false" outlineLevel="0" collapsed="false">
      <c r="A3501" s="353" t="s">
        <v>656</v>
      </c>
      <c r="B3501" s="354" t="s">
        <v>2411</v>
      </c>
      <c r="C3501" s="355" t="s">
        <v>4308</v>
      </c>
      <c r="D3501" s="355" t="s">
        <v>2790</v>
      </c>
      <c r="E3501" s="356" t="s">
        <v>2430</v>
      </c>
      <c r="F3501" s="356" t="s">
        <v>2415</v>
      </c>
      <c r="G3501" s="357" t="s">
        <v>2416</v>
      </c>
      <c r="H3501" s="358" t="s">
        <v>2417</v>
      </c>
      <c r="I3501" s="350" t="n">
        <f aca="false">SUMIF(A:A,A3501,J:J)</f>
        <v>11.23</v>
      </c>
      <c r="K3501" s="220" t="e">
        <f aca="false">VLOOKUP(A3501,'CMP-SIN-SD-10-2023'!A:D,4,0)</f>
        <v>#N/A</v>
      </c>
      <c r="L3501" s="220" t="e">
        <f aca="false">K3501=I3501</f>
        <v>#N/A</v>
      </c>
      <c r="P3501" s="333" t="s">
        <v>2418</v>
      </c>
    </row>
    <row r="3502" customFormat="false" ht="15" hidden="false" customHeight="false" outlineLevel="0" collapsed="false">
      <c r="A3502" s="351" t="str">
        <f aca="false">IF(O3502&lt;&gt;0,O3502,A3501)</f>
        <v>CCU.09.0005</v>
      </c>
      <c r="B3502" s="205" t="n">
        <v>88309</v>
      </c>
      <c r="C3502" s="206" t="s">
        <v>2790</v>
      </c>
      <c r="D3502" s="206" t="s">
        <v>2623</v>
      </c>
      <c r="E3502" s="207" t="s">
        <v>2415</v>
      </c>
      <c r="F3502" s="207" t="s">
        <v>2502</v>
      </c>
      <c r="G3502" s="352" t="n">
        <v>0.206</v>
      </c>
      <c r="H3502" s="253" t="n">
        <f aca="false">VLOOKUP(B3502,'CMP-SIN-SD-10-2023'!A:D,4,0)</f>
        <v>29.53</v>
      </c>
      <c r="I3502" s="253" t="s">
        <v>2417</v>
      </c>
      <c r="J3502" s="220" t="n">
        <f aca="false">TRUNC((H3502*G3502),2)</f>
        <v>6.08</v>
      </c>
      <c r="M3502" s="220" t="n">
        <f aca="false">VLOOKUP(B3502,'CMP-SIN-SD-10-2023'!A:D,4,0)</f>
        <v>29.53</v>
      </c>
      <c r="N3502" s="220" t="n">
        <f aca="false">M3502=H3502</f>
        <v>1</v>
      </c>
      <c r="P3502" s="333" t="s">
        <v>2418</v>
      </c>
    </row>
    <row r="3503" customFormat="false" ht="30" hidden="false" customHeight="false" outlineLevel="0" collapsed="false">
      <c r="A3503" s="351" t="str">
        <f aca="false">IF(O3503&lt;&gt;0,O3503,A3502)</f>
        <v>CCU.09.0005</v>
      </c>
      <c r="B3503" s="205" t="n">
        <v>14719</v>
      </c>
      <c r="C3503" s="206" t="s">
        <v>2790</v>
      </c>
      <c r="D3503" s="206" t="s">
        <v>4309</v>
      </c>
      <c r="E3503" s="207" t="s">
        <v>2415</v>
      </c>
      <c r="F3503" s="207" t="s">
        <v>2430</v>
      </c>
      <c r="G3503" s="352" t="n">
        <v>1</v>
      </c>
      <c r="H3503" s="253" t="n">
        <v>5.15</v>
      </c>
      <c r="I3503" s="253" t="s">
        <v>2417</v>
      </c>
      <c r="J3503" s="220" t="n">
        <f aca="false">TRUNC((H3503*G3503),2)</f>
        <v>5.15</v>
      </c>
      <c r="M3503" s="220" t="e">
        <f aca="false">VLOOKUP(B3503,'INS-SIN-SD-10-2023'!A:D,4,0)</f>
        <v>#N/A</v>
      </c>
      <c r="N3503" s="220" t="e">
        <f aca="false">M3503=H3503</f>
        <v>#N/A</v>
      </c>
      <c r="P3503" s="333" t="s">
        <v>2887</v>
      </c>
    </row>
    <row r="3504" customFormat="false" ht="75" hidden="false" customHeight="false" outlineLevel="0" collapsed="false">
      <c r="A3504" s="353" t="s">
        <v>574</v>
      </c>
      <c r="B3504" s="354" t="s">
        <v>2411</v>
      </c>
      <c r="C3504" s="355" t="s">
        <v>4310</v>
      </c>
      <c r="D3504" s="355" t="s">
        <v>4311</v>
      </c>
      <c r="E3504" s="356" t="s">
        <v>2430</v>
      </c>
      <c r="F3504" s="356" t="s">
        <v>2415</v>
      </c>
      <c r="G3504" s="357" t="s">
        <v>2416</v>
      </c>
      <c r="H3504" s="358" t="s">
        <v>2417</v>
      </c>
      <c r="I3504" s="350" t="n">
        <f aca="false">SUMIF(A:A,A3504,J:J)</f>
        <v>10.67</v>
      </c>
      <c r="K3504" s="220" t="e">
        <f aca="false">VLOOKUP(A3504,'CMP-SIN-SD-10-2023'!A:D,4,0)</f>
        <v>#N/A</v>
      </c>
      <c r="L3504" s="220" t="e">
        <f aca="false">K3504=I3504</f>
        <v>#N/A</v>
      </c>
      <c r="P3504" s="333" t="s">
        <v>2418</v>
      </c>
    </row>
    <row r="3505" customFormat="false" ht="15" hidden="false" customHeight="false" outlineLevel="0" collapsed="false">
      <c r="A3505" s="351" t="str">
        <f aca="false">IF(O3505&lt;&gt;0,O3505,A3504)</f>
        <v>CCU.09.0007</v>
      </c>
      <c r="B3505" s="205" t="n">
        <v>88309</v>
      </c>
      <c r="C3505" s="206" t="s">
        <v>4311</v>
      </c>
      <c r="D3505" s="206" t="s">
        <v>2623</v>
      </c>
      <c r="E3505" s="207" t="s">
        <v>2415</v>
      </c>
      <c r="F3505" s="207" t="s">
        <v>2502</v>
      </c>
      <c r="G3505" s="352" t="n">
        <v>0.206</v>
      </c>
      <c r="H3505" s="253" t="n">
        <f aca="false">VLOOKUP(B3505,'CMP-SIN-SD-10-2023'!A:D,4,0)</f>
        <v>29.53</v>
      </c>
      <c r="I3505" s="253" t="s">
        <v>2417</v>
      </c>
      <c r="J3505" s="220" t="n">
        <f aca="false">TRUNC((H3505*G3505),2)</f>
        <v>6.08</v>
      </c>
      <c r="M3505" s="220" t="n">
        <f aca="false">VLOOKUP(B3505,'CMP-SIN-SD-10-2023'!A:D,4,0)</f>
        <v>29.53</v>
      </c>
      <c r="N3505" s="220" t="n">
        <f aca="false">M3505=H3505</f>
        <v>1</v>
      </c>
      <c r="P3505" s="333" t="s">
        <v>2418</v>
      </c>
    </row>
    <row r="3506" customFormat="false" ht="30" hidden="false" customHeight="false" outlineLevel="0" collapsed="false">
      <c r="A3506" s="351" t="str">
        <f aca="false">IF(O3506&lt;&gt;0,O3506,A3505)</f>
        <v>CCU.09.0007</v>
      </c>
      <c r="B3506" s="205" t="n">
        <v>14718</v>
      </c>
      <c r="C3506" s="206" t="s">
        <v>4311</v>
      </c>
      <c r="D3506" s="206" t="s">
        <v>4312</v>
      </c>
      <c r="E3506" s="207" t="s">
        <v>2415</v>
      </c>
      <c r="F3506" s="207" t="s">
        <v>2430</v>
      </c>
      <c r="G3506" s="352" t="n">
        <v>1</v>
      </c>
      <c r="H3506" s="253" t="n">
        <v>4.59</v>
      </c>
      <c r="I3506" s="253" t="s">
        <v>2417</v>
      </c>
      <c r="J3506" s="220" t="n">
        <f aca="false">TRUNC((H3506*G3506),2)</f>
        <v>4.59</v>
      </c>
      <c r="M3506" s="220" t="e">
        <f aca="false">VLOOKUP(B3506,'INS-SIN-SD-10-2023'!A:D,4,0)</f>
        <v>#N/A</v>
      </c>
      <c r="N3506" s="220" t="e">
        <f aca="false">M3506=H3506</f>
        <v>#N/A</v>
      </c>
      <c r="P3506" s="333" t="s">
        <v>2887</v>
      </c>
    </row>
    <row r="3507" customFormat="false" ht="60" hidden="false" customHeight="false" outlineLevel="0" collapsed="false">
      <c r="A3507" s="353" t="s">
        <v>737</v>
      </c>
      <c r="B3507" s="354" t="s">
        <v>2411</v>
      </c>
      <c r="C3507" s="355" t="s">
        <v>4313</v>
      </c>
      <c r="D3507" s="355" t="s">
        <v>2820</v>
      </c>
      <c r="E3507" s="356" t="s">
        <v>2430</v>
      </c>
      <c r="F3507" s="356" t="s">
        <v>2415</v>
      </c>
      <c r="G3507" s="357" t="s">
        <v>2416</v>
      </c>
      <c r="H3507" s="358" t="s">
        <v>2417</v>
      </c>
      <c r="I3507" s="350" t="n">
        <f aca="false">SUMIF(A:A,A3507,J:J)</f>
        <v>11.23</v>
      </c>
      <c r="K3507" s="220" t="e">
        <f aca="false">VLOOKUP(A3507,'CMP-SIN-SD-10-2023'!A:D,4,0)</f>
        <v>#N/A</v>
      </c>
      <c r="L3507" s="220" t="e">
        <f aca="false">K3507=I3507</f>
        <v>#N/A</v>
      </c>
      <c r="P3507" s="333" t="s">
        <v>2418</v>
      </c>
    </row>
    <row r="3508" customFormat="false" ht="15" hidden="false" customHeight="false" outlineLevel="0" collapsed="false">
      <c r="A3508" s="351" t="str">
        <f aca="false">IF(O3508&lt;&gt;0,O3508,A3507)</f>
        <v>CCU.08.0028</v>
      </c>
      <c r="B3508" s="205" t="n">
        <v>88309</v>
      </c>
      <c r="C3508" s="206" t="s">
        <v>2820</v>
      </c>
      <c r="D3508" s="206" t="s">
        <v>2623</v>
      </c>
      <c r="E3508" s="207" t="s">
        <v>2415</v>
      </c>
      <c r="F3508" s="207" t="s">
        <v>2502</v>
      </c>
      <c r="G3508" s="352" t="n">
        <v>0.206</v>
      </c>
      <c r="H3508" s="253" t="n">
        <f aca="false">VLOOKUP(B3508,'CMP-SIN-SD-10-2023'!A:D,4,0)</f>
        <v>29.53</v>
      </c>
      <c r="I3508" s="253" t="s">
        <v>2417</v>
      </c>
      <c r="J3508" s="220" t="n">
        <f aca="false">TRUNC((H3508*G3508),2)</f>
        <v>6.08</v>
      </c>
      <c r="M3508" s="220" t="n">
        <f aca="false">VLOOKUP(B3508,'CMP-SIN-SD-10-2023'!A:D,4,0)</f>
        <v>29.53</v>
      </c>
      <c r="N3508" s="220" t="n">
        <f aca="false">M3508=H3508</f>
        <v>1</v>
      </c>
      <c r="P3508" s="333" t="s">
        <v>2418</v>
      </c>
    </row>
    <row r="3509" customFormat="false" ht="30" hidden="false" customHeight="false" outlineLevel="0" collapsed="false">
      <c r="A3509" s="351" t="str">
        <f aca="false">IF(O3509&lt;&gt;0,O3509,A3508)</f>
        <v>CCU.08.0028</v>
      </c>
      <c r="B3509" s="205" t="n">
        <v>14719</v>
      </c>
      <c r="C3509" s="206" t="s">
        <v>2820</v>
      </c>
      <c r="D3509" s="206" t="s">
        <v>4309</v>
      </c>
      <c r="E3509" s="207" t="s">
        <v>2415</v>
      </c>
      <c r="F3509" s="207" t="s">
        <v>2430</v>
      </c>
      <c r="G3509" s="352" t="n">
        <v>1</v>
      </c>
      <c r="H3509" s="253" t="n">
        <v>5.15</v>
      </c>
      <c r="I3509" s="253" t="s">
        <v>2417</v>
      </c>
      <c r="J3509" s="220" t="n">
        <f aca="false">TRUNC((H3509*G3509),2)</f>
        <v>5.15</v>
      </c>
      <c r="M3509" s="220" t="e">
        <f aca="false">VLOOKUP(B3509,'INS-SIN-SD-10-2023'!A:D,4,0)</f>
        <v>#N/A</v>
      </c>
      <c r="N3509" s="220" t="e">
        <f aca="false">M3509=H3509</f>
        <v>#N/A</v>
      </c>
      <c r="P3509" s="333" t="s">
        <v>2887</v>
      </c>
    </row>
    <row r="3510" customFormat="false" ht="15" hidden="false" customHeight="false" outlineLevel="0" collapsed="false">
      <c r="A3510" s="353" t="n">
        <v>72554</v>
      </c>
      <c r="B3510" s="354" t="s">
        <v>2411</v>
      </c>
      <c r="C3510" s="355" t="s">
        <v>4314</v>
      </c>
      <c r="D3510" s="355" t="s">
        <v>3368</v>
      </c>
      <c r="E3510" s="356" t="s">
        <v>2430</v>
      </c>
      <c r="F3510" s="356" t="s">
        <v>2415</v>
      </c>
      <c r="G3510" s="357" t="s">
        <v>2416</v>
      </c>
      <c r="H3510" s="358" t="s">
        <v>2417</v>
      </c>
      <c r="I3510" s="350" t="n">
        <f aca="false">SUMIF(A:A,A3510,J:J)</f>
        <v>675.91</v>
      </c>
      <c r="K3510" s="220" t="e">
        <f aca="false">VLOOKUP(A3510,'CMP-SIN-SD-10-2023'!A:D,4,0)</f>
        <v>#N/A</v>
      </c>
      <c r="L3510" s="220" t="e">
        <f aca="false">K3510=I3510</f>
        <v>#N/A</v>
      </c>
      <c r="P3510" s="333" t="s">
        <v>2418</v>
      </c>
    </row>
    <row r="3511" customFormat="false" ht="30" hidden="false" customHeight="false" outlineLevel="0" collapsed="false">
      <c r="A3511" s="351" t="n">
        <f aca="false">IF(O3511&lt;&gt;0,O3511,A3510)</f>
        <v>72554</v>
      </c>
      <c r="B3511" s="205" t="n">
        <v>88267</v>
      </c>
      <c r="C3511" s="206" t="s">
        <v>3368</v>
      </c>
      <c r="D3511" s="206" t="s">
        <v>2927</v>
      </c>
      <c r="E3511" s="207" t="s">
        <v>2415</v>
      </c>
      <c r="F3511" s="207" t="s">
        <v>2502</v>
      </c>
      <c r="G3511" s="352" t="n">
        <v>0.3</v>
      </c>
      <c r="H3511" s="253" t="n">
        <f aca="false">VLOOKUP(B3511,'CMP-SIN-SD-10-2023'!A:D,4,0)</f>
        <v>28.78</v>
      </c>
      <c r="I3511" s="253" t="s">
        <v>2417</v>
      </c>
      <c r="J3511" s="220" t="n">
        <f aca="false">TRUNC((H3511*G3511),2)</f>
        <v>8.63</v>
      </c>
      <c r="M3511" s="220" t="n">
        <f aca="false">VLOOKUP(B3511,'CMP-SIN-SD-10-2023'!A:D,4,0)</f>
        <v>28.78</v>
      </c>
      <c r="N3511" s="220" t="n">
        <f aca="false">M3511=H3511</f>
        <v>1</v>
      </c>
      <c r="P3511" s="333" t="s">
        <v>2418</v>
      </c>
    </row>
    <row r="3512" customFormat="false" ht="15" hidden="false" customHeight="false" outlineLevel="0" collapsed="false">
      <c r="A3512" s="351" t="n">
        <f aca="false">IF(O3512&lt;&gt;0,O3512,A3511)</f>
        <v>72554</v>
      </c>
      <c r="B3512" s="205" t="n">
        <v>88316</v>
      </c>
      <c r="C3512" s="206" t="s">
        <v>3368</v>
      </c>
      <c r="D3512" s="206" t="s">
        <v>2512</v>
      </c>
      <c r="E3512" s="207" t="s">
        <v>2415</v>
      </c>
      <c r="F3512" s="207" t="s">
        <v>2502</v>
      </c>
      <c r="G3512" s="352" t="n">
        <v>0.3</v>
      </c>
      <c r="H3512" s="253" t="n">
        <f aca="false">VLOOKUP(B3512,'CMP-SIN-SD-10-2023'!A:D,4,0)</f>
        <v>21.91</v>
      </c>
      <c r="I3512" s="253" t="s">
        <v>2417</v>
      </c>
      <c r="J3512" s="220" t="n">
        <f aca="false">TRUNC((H3512*G3512),2)</f>
        <v>6.57</v>
      </c>
      <c r="M3512" s="220" t="n">
        <f aca="false">VLOOKUP(B3512,'CMP-SIN-SD-10-2023'!A:D,4,0)</f>
        <v>21.91</v>
      </c>
      <c r="N3512" s="220" t="n">
        <f aca="false">M3512=H3512</f>
        <v>1</v>
      </c>
      <c r="P3512" s="333" t="s">
        <v>2418</v>
      </c>
    </row>
    <row r="3513" customFormat="false" ht="45" hidden="false" customHeight="false" outlineLevel="0" collapsed="false">
      <c r="A3513" s="351" t="n">
        <f aca="false">IF(O3513&lt;&gt;0,O3513,A3512)</f>
        <v>72554</v>
      </c>
      <c r="B3513" s="205" t="n">
        <v>4350</v>
      </c>
      <c r="C3513" s="206" t="s">
        <v>3368</v>
      </c>
      <c r="D3513" s="206" t="s">
        <v>4315</v>
      </c>
      <c r="E3513" s="207" t="s">
        <v>2415</v>
      </c>
      <c r="F3513" s="207" t="s">
        <v>2430</v>
      </c>
      <c r="G3513" s="352" t="n">
        <v>1</v>
      </c>
      <c r="H3513" s="253" t="n">
        <f aca="false">VLOOKUP(B3513,'INS-SIN-SD-10-2023'!A:D,4,0)</f>
        <v>0.71</v>
      </c>
      <c r="I3513" s="253" t="s">
        <v>2417</v>
      </c>
      <c r="J3513" s="220" t="n">
        <f aca="false">TRUNC((H3513*G3513),2)</f>
        <v>0.71</v>
      </c>
      <c r="M3513" s="220" t="n">
        <f aca="false">VLOOKUP(B3513,'INS-SIN-SD-10-2023'!A:D,4,0)</f>
        <v>0.71</v>
      </c>
      <c r="N3513" s="220" t="n">
        <f aca="false">M3513=H3513</f>
        <v>1</v>
      </c>
      <c r="P3513" s="333" t="s">
        <v>2492</v>
      </c>
    </row>
    <row r="3514" customFormat="false" ht="30" hidden="false" customHeight="false" outlineLevel="0" collapsed="false">
      <c r="A3514" s="351" t="n">
        <f aca="false">IF(O3514&lt;&gt;0,O3514,A3513)</f>
        <v>72554</v>
      </c>
      <c r="B3514" s="205" t="n">
        <v>10889</v>
      </c>
      <c r="C3514" s="206" t="s">
        <v>3368</v>
      </c>
      <c r="D3514" s="206" t="s">
        <v>4316</v>
      </c>
      <c r="E3514" s="207" t="s">
        <v>2415</v>
      </c>
      <c r="F3514" s="207" t="s">
        <v>2430</v>
      </c>
      <c r="G3514" s="352" t="n">
        <v>1</v>
      </c>
      <c r="H3514" s="253" t="n">
        <f aca="false">VLOOKUP(B3514,'INS-SIN-SD-10-2023'!A:D,4,0)</f>
        <v>660</v>
      </c>
      <c r="I3514" s="253" t="s">
        <v>2417</v>
      </c>
      <c r="J3514" s="220" t="n">
        <f aca="false">TRUNC((H3514*G3514),2)</f>
        <v>660</v>
      </c>
      <c r="M3514" s="220" t="n">
        <f aca="false">VLOOKUP(B3514,'INS-SIN-SD-10-2023'!A:D,4,0)</f>
        <v>660</v>
      </c>
      <c r="N3514" s="220" t="n">
        <f aca="false">M3514=H3514</f>
        <v>1</v>
      </c>
      <c r="P3514" s="333" t="s">
        <v>2492</v>
      </c>
    </row>
    <row r="3515" customFormat="false" ht="30" hidden="false" customHeight="false" outlineLevel="0" collapsed="false">
      <c r="A3515" s="353" t="n">
        <v>83635</v>
      </c>
      <c r="B3515" s="354" t="s">
        <v>2411</v>
      </c>
      <c r="C3515" s="355" t="s">
        <v>4317</v>
      </c>
      <c r="D3515" s="355" t="s">
        <v>2677</v>
      </c>
      <c r="E3515" s="356" t="s">
        <v>2430</v>
      </c>
      <c r="F3515" s="356" t="s">
        <v>2415</v>
      </c>
      <c r="G3515" s="357" t="s">
        <v>2416</v>
      </c>
      <c r="H3515" s="358" t="s">
        <v>2417</v>
      </c>
      <c r="I3515" s="350" t="n">
        <f aca="false">SUMIF(A:A,A3515,J:J)</f>
        <v>245.71</v>
      </c>
      <c r="K3515" s="220" t="e">
        <f aca="false">VLOOKUP(A3515,'CMP-SIN-SD-10-2023'!A:D,4,0)</f>
        <v>#N/A</v>
      </c>
      <c r="L3515" s="220" t="e">
        <f aca="false">K3515=I3515</f>
        <v>#N/A</v>
      </c>
      <c r="P3515" s="333" t="s">
        <v>2418</v>
      </c>
    </row>
    <row r="3516" customFormat="false" ht="15" hidden="false" customHeight="false" outlineLevel="0" collapsed="false">
      <c r="A3516" s="351" t="n">
        <f aca="false">IF(O3516&lt;&gt;0,O3516,A3515)</f>
        <v>83635</v>
      </c>
      <c r="B3516" s="205" t="n">
        <v>88309</v>
      </c>
      <c r="C3516" s="206" t="s">
        <v>2677</v>
      </c>
      <c r="D3516" s="206" t="s">
        <v>2623</v>
      </c>
      <c r="E3516" s="207" t="s">
        <v>2415</v>
      </c>
      <c r="F3516" s="207" t="s">
        <v>2502</v>
      </c>
      <c r="G3516" s="352" t="n">
        <v>0.5</v>
      </c>
      <c r="H3516" s="253" t="n">
        <f aca="false">VLOOKUP(B3516,'CMP-SIN-SD-10-2023'!A:D,4,0)</f>
        <v>29.53</v>
      </c>
      <c r="I3516" s="253" t="s">
        <v>2417</v>
      </c>
      <c r="J3516" s="220" t="n">
        <f aca="false">TRUNC((H3516*G3516),2)</f>
        <v>14.76</v>
      </c>
      <c r="M3516" s="220" t="n">
        <f aca="false">VLOOKUP(B3516,'CMP-SIN-SD-10-2023'!A:D,4,0)</f>
        <v>29.53</v>
      </c>
      <c r="N3516" s="220" t="n">
        <f aca="false">M3516=H3516</f>
        <v>1</v>
      </c>
      <c r="P3516" s="333" t="s">
        <v>2418</v>
      </c>
    </row>
    <row r="3517" customFormat="false" ht="15" hidden="false" customHeight="false" outlineLevel="0" collapsed="false">
      <c r="A3517" s="351" t="n">
        <f aca="false">IF(O3517&lt;&gt;0,O3517,A3516)</f>
        <v>83635</v>
      </c>
      <c r="B3517" s="205" t="n">
        <v>88316</v>
      </c>
      <c r="C3517" s="206" t="s">
        <v>2677</v>
      </c>
      <c r="D3517" s="206" t="s">
        <v>2512</v>
      </c>
      <c r="E3517" s="207" t="s">
        <v>2415</v>
      </c>
      <c r="F3517" s="207" t="s">
        <v>2502</v>
      </c>
      <c r="G3517" s="352" t="n">
        <v>0.5</v>
      </c>
      <c r="H3517" s="253" t="n">
        <f aca="false">VLOOKUP(B3517,'CMP-SIN-SD-10-2023'!A:D,4,0)</f>
        <v>21.91</v>
      </c>
      <c r="I3517" s="253" t="s">
        <v>2417</v>
      </c>
      <c r="J3517" s="220" t="n">
        <f aca="false">TRUNC((H3517*G3517),2)</f>
        <v>10.95</v>
      </c>
      <c r="M3517" s="220" t="n">
        <f aca="false">VLOOKUP(B3517,'CMP-SIN-SD-10-2023'!A:D,4,0)</f>
        <v>21.91</v>
      </c>
      <c r="N3517" s="220" t="n">
        <f aca="false">M3517=H3517</f>
        <v>1</v>
      </c>
      <c r="P3517" s="333" t="s">
        <v>2418</v>
      </c>
    </row>
    <row r="3518" customFormat="false" ht="30" hidden="false" customHeight="false" outlineLevel="0" collapsed="false">
      <c r="A3518" s="351" t="n">
        <f aca="false">IF(O3518&lt;&gt;0,O3518,A3517)</f>
        <v>83635</v>
      </c>
      <c r="B3518" s="205" t="n">
        <v>10892</v>
      </c>
      <c r="C3518" s="206" t="s">
        <v>2677</v>
      </c>
      <c r="D3518" s="206" t="s">
        <v>4318</v>
      </c>
      <c r="E3518" s="207" t="s">
        <v>2415</v>
      </c>
      <c r="F3518" s="207" t="s">
        <v>2430</v>
      </c>
      <c r="G3518" s="352" t="n">
        <v>1</v>
      </c>
      <c r="H3518" s="253" t="n">
        <f aca="false">VLOOKUP(B3518,'INS-SIN-SD-10-2023'!A:D,4,0)</f>
        <v>220</v>
      </c>
      <c r="I3518" s="253" t="s">
        <v>2417</v>
      </c>
      <c r="J3518" s="220" t="n">
        <f aca="false">TRUNC((H3518*G3518),2)</f>
        <v>220</v>
      </c>
      <c r="M3518" s="220" t="n">
        <f aca="false">VLOOKUP(B3518,'INS-SIN-SD-10-2023'!A:D,4,0)</f>
        <v>220</v>
      </c>
      <c r="N3518" s="220" t="n">
        <f aca="false">M3518=H3518</f>
        <v>1</v>
      </c>
      <c r="P3518" s="333" t="s">
        <v>2492</v>
      </c>
    </row>
    <row r="3519" customFormat="false" ht="90" hidden="false" customHeight="false" outlineLevel="0" collapsed="false">
      <c r="A3519" s="353" t="s">
        <v>2093</v>
      </c>
      <c r="B3519" s="354" t="s">
        <v>2411</v>
      </c>
      <c r="C3519" s="355" t="s">
        <v>4319</v>
      </c>
      <c r="D3519" s="355" t="s">
        <v>4320</v>
      </c>
      <c r="E3519" s="356" t="s">
        <v>2438</v>
      </c>
      <c r="F3519" s="356" t="s">
        <v>2415</v>
      </c>
      <c r="G3519" s="357" t="s">
        <v>2416</v>
      </c>
      <c r="H3519" s="358" t="s">
        <v>2417</v>
      </c>
      <c r="I3519" s="350" t="n">
        <f aca="false">SUMIF(A:A,A3519,J:J)</f>
        <v>17.99</v>
      </c>
      <c r="K3519" s="220" t="e">
        <f aca="false">VLOOKUP(A3519,'CMP-SIN-SD-10-2023'!A:D,4,0)</f>
        <v>#N/A</v>
      </c>
      <c r="L3519" s="220" t="e">
        <f aca="false">K3519=I3519</f>
        <v>#N/A</v>
      </c>
      <c r="P3519" s="333" t="s">
        <v>2418</v>
      </c>
    </row>
    <row r="3520" customFormat="false" ht="15" hidden="false" customHeight="false" outlineLevel="0" collapsed="false">
      <c r="A3520" s="351" t="str">
        <f aca="false">IF(O3520&lt;&gt;0,O3520,A3519)</f>
        <v>01.001.0150-0/EMOP</v>
      </c>
      <c r="B3520" s="205" t="s">
        <v>4321</v>
      </c>
      <c r="C3520" s="206" t="s">
        <v>4320</v>
      </c>
      <c r="D3520" s="206" t="s">
        <v>4322</v>
      </c>
      <c r="E3520" s="207" t="s">
        <v>2415</v>
      </c>
      <c r="F3520" s="207" t="s">
        <v>2430</v>
      </c>
      <c r="G3520" s="352" t="n">
        <v>0.1</v>
      </c>
      <c r="H3520" s="253" t="n">
        <v>123.4</v>
      </c>
      <c r="I3520" s="253" t="s">
        <v>2417</v>
      </c>
      <c r="J3520" s="220" t="n">
        <f aca="false">TRUNC((H3520*G3520),2)</f>
        <v>12.34</v>
      </c>
      <c r="M3520" s="220" t="e">
        <f aca="false">VLOOKUP(B3520,'INS-SIN-SD-10-2023'!A:D,4,0)</f>
        <v>#N/A</v>
      </c>
      <c r="N3520" s="220" t="e">
        <f aca="false">M3520=H3520</f>
        <v>#N/A</v>
      </c>
      <c r="P3520" s="333" t="s">
        <v>2418</v>
      </c>
    </row>
    <row r="3521" customFormat="false" ht="30" hidden="false" customHeight="false" outlineLevel="0" collapsed="false">
      <c r="A3521" s="351" t="str">
        <f aca="false">IF(O3521&lt;&gt;0,O3521,A3520)</f>
        <v>01.001.0150-0/EMOP</v>
      </c>
      <c r="B3521" s="205" t="s">
        <v>4323</v>
      </c>
      <c r="C3521" s="206" t="s">
        <v>4320</v>
      </c>
      <c r="D3521" s="206" t="s">
        <v>4324</v>
      </c>
      <c r="E3521" s="207" t="s">
        <v>2415</v>
      </c>
      <c r="F3521" s="207" t="s">
        <v>2430</v>
      </c>
      <c r="G3521" s="352" t="n">
        <v>0.12</v>
      </c>
      <c r="H3521" s="253" t="n">
        <v>47.12</v>
      </c>
      <c r="I3521" s="253" t="s">
        <v>2417</v>
      </c>
      <c r="J3521" s="220" t="n">
        <f aca="false">TRUNC((H3521*G3521),2)</f>
        <v>5.65</v>
      </c>
      <c r="M3521" s="220" t="e">
        <f aca="false">VLOOKUP(B3521,'INS-SIN-SD-10-2023'!A:D,4,0)</f>
        <v>#N/A</v>
      </c>
      <c r="N3521" s="220" t="e">
        <f aca="false">M3521=H3521</f>
        <v>#N/A</v>
      </c>
      <c r="P3521" s="333" t="s">
        <v>2418</v>
      </c>
    </row>
    <row r="3522" customFormat="false" ht="15" hidden="false" customHeight="false" outlineLevel="0" collapsed="false">
      <c r="A3522" s="353" t="s">
        <v>2142</v>
      </c>
      <c r="B3522" s="354" t="s">
        <v>2411</v>
      </c>
      <c r="C3522" s="355" t="s">
        <v>4325</v>
      </c>
      <c r="D3522" s="355" t="s">
        <v>3743</v>
      </c>
      <c r="E3522" s="356" t="s">
        <v>2430</v>
      </c>
      <c r="F3522" s="356" t="s">
        <v>2415</v>
      </c>
      <c r="G3522" s="357" t="s">
        <v>2416</v>
      </c>
      <c r="H3522" s="358" t="s">
        <v>2417</v>
      </c>
      <c r="I3522" s="350" t="n">
        <f aca="false">SUMIF(A:A,A3522,J:J)</f>
        <v>1000</v>
      </c>
      <c r="K3522" s="220" t="e">
        <f aca="false">VLOOKUP(A3522,'CMP-SIN-SD-10-2023'!A:D,4,0)</f>
        <v>#N/A</v>
      </c>
      <c r="L3522" s="220" t="e">
        <f aca="false">K3522=I3522</f>
        <v>#N/A</v>
      </c>
      <c r="P3522" s="333" t="s">
        <v>2418</v>
      </c>
    </row>
    <row r="3523" customFormat="false" ht="15" hidden="false" customHeight="false" outlineLevel="0" collapsed="false">
      <c r="A3523" s="351" t="str">
        <f aca="false">IF(O3523&lt;&gt;0,O3523,A3522)</f>
        <v>CCU.09.0001</v>
      </c>
      <c r="B3523" s="205" t="s">
        <v>4326</v>
      </c>
      <c r="C3523" s="206" t="s">
        <v>3743</v>
      </c>
      <c r="D3523" s="206" t="s">
        <v>4325</v>
      </c>
      <c r="E3523" s="207" t="s">
        <v>2415</v>
      </c>
      <c r="F3523" s="207" t="s">
        <v>2430</v>
      </c>
      <c r="G3523" s="352" t="n">
        <v>1</v>
      </c>
      <c r="H3523" s="253" t="n">
        <v>1000</v>
      </c>
      <c r="I3523" s="253" t="s">
        <v>2417</v>
      </c>
      <c r="J3523" s="220" t="n">
        <f aca="false">TRUNC((H3523*G3523),2)</f>
        <v>1000</v>
      </c>
      <c r="M3523" s="220" t="e">
        <f aca="false">VLOOKUP(B3523,'INS-SIN-SD-10-2023'!A:D,4,0)</f>
        <v>#N/A</v>
      </c>
      <c r="N3523" s="220" t="e">
        <f aca="false">M3523=H3523</f>
        <v>#N/A</v>
      </c>
      <c r="P3523" s="333" t="s">
        <v>2418</v>
      </c>
    </row>
    <row r="3524" customFormat="false" ht="15" hidden="false" customHeight="false" outlineLevel="0" collapsed="false">
      <c r="A3524" s="353" t="s">
        <v>2144</v>
      </c>
      <c r="B3524" s="354" t="s">
        <v>2411</v>
      </c>
      <c r="C3524" s="355" t="s">
        <v>4327</v>
      </c>
      <c r="D3524" s="355" t="s">
        <v>3497</v>
      </c>
      <c r="E3524" s="356" t="s">
        <v>2430</v>
      </c>
      <c r="F3524" s="356" t="s">
        <v>2415</v>
      </c>
      <c r="G3524" s="357" t="s">
        <v>2416</v>
      </c>
      <c r="H3524" s="358" t="s">
        <v>2417</v>
      </c>
      <c r="I3524" s="350" t="n">
        <f aca="false">SUMIF(A:A,A3524,J:J)</f>
        <v>1000</v>
      </c>
      <c r="K3524" s="220" t="e">
        <f aca="false">VLOOKUP(A3524,'CMP-SIN-SD-10-2023'!A:D,4,0)</f>
        <v>#N/A</v>
      </c>
      <c r="L3524" s="220" t="e">
        <f aca="false">K3524=I3524</f>
        <v>#N/A</v>
      </c>
      <c r="P3524" s="333" t="s">
        <v>2418</v>
      </c>
    </row>
    <row r="3525" customFormat="false" ht="15" hidden="false" customHeight="false" outlineLevel="0" collapsed="false">
      <c r="A3525" s="351" t="str">
        <f aca="false">IF(O3525&lt;&gt;0,O3525,A3524)</f>
        <v>CCU.09.0002</v>
      </c>
      <c r="B3525" s="205" t="s">
        <v>4328</v>
      </c>
      <c r="C3525" s="206" t="s">
        <v>3497</v>
      </c>
      <c r="D3525" s="206" t="s">
        <v>4327</v>
      </c>
      <c r="E3525" s="207" t="s">
        <v>2415</v>
      </c>
      <c r="F3525" s="207" t="s">
        <v>2430</v>
      </c>
      <c r="G3525" s="352" t="n">
        <v>1</v>
      </c>
      <c r="H3525" s="253" t="n">
        <v>1000</v>
      </c>
      <c r="I3525" s="253" t="s">
        <v>2417</v>
      </c>
      <c r="J3525" s="220" t="n">
        <f aca="false">TRUNC((H3525*G3525),2)</f>
        <v>1000</v>
      </c>
      <c r="M3525" s="220" t="e">
        <f aca="false">VLOOKUP(B3525,'INS-SIN-SD-10-2023'!A:D,4,0)</f>
        <v>#N/A</v>
      </c>
      <c r="N3525" s="220" t="e">
        <f aca="false">M3525=H3525</f>
        <v>#N/A</v>
      </c>
      <c r="P3525" s="333" t="s">
        <v>2418</v>
      </c>
    </row>
    <row r="3526" customFormat="false" ht="15" hidden="false" customHeight="false" outlineLevel="0" collapsed="false">
      <c r="A3526" s="353" t="s">
        <v>2115</v>
      </c>
      <c r="B3526" s="354" t="s">
        <v>2411</v>
      </c>
      <c r="C3526" s="355" t="s">
        <v>4329</v>
      </c>
      <c r="D3526" s="355" t="s">
        <v>3040</v>
      </c>
      <c r="E3526" s="356" t="s">
        <v>2414</v>
      </c>
      <c r="F3526" s="356" t="s">
        <v>2415</v>
      </c>
      <c r="G3526" s="357" t="s">
        <v>2416</v>
      </c>
      <c r="H3526" s="358" t="s">
        <v>2417</v>
      </c>
      <c r="I3526" s="350" t="n">
        <f aca="false">SUMIF(A:A,A3526,J:J)</f>
        <v>2.61</v>
      </c>
      <c r="K3526" s="220" t="e">
        <f aca="false">VLOOKUP(A3526,'CMP-SIN-SD-10-2023'!A:D,4,0)</f>
        <v>#N/A</v>
      </c>
      <c r="L3526" s="220" t="e">
        <f aca="false">K3526=I3526</f>
        <v>#N/A</v>
      </c>
      <c r="P3526" s="333" t="s">
        <v>2418</v>
      </c>
    </row>
    <row r="3527" customFormat="false" ht="15" hidden="false" customHeight="false" outlineLevel="0" collapsed="false">
      <c r="A3527" s="351" t="str">
        <f aca="false">IF(O3527&lt;&gt;0,O3527,A3526)</f>
        <v>02450/ORSE</v>
      </c>
      <c r="B3527" s="205" t="n">
        <v>88316</v>
      </c>
      <c r="C3527" s="206" t="s">
        <v>2629</v>
      </c>
      <c r="D3527" s="206" t="s">
        <v>2512</v>
      </c>
      <c r="E3527" s="207" t="s">
        <v>2415</v>
      </c>
      <c r="F3527" s="207" t="s">
        <v>2502</v>
      </c>
      <c r="G3527" s="352" t="n">
        <v>0.1</v>
      </c>
      <c r="H3527" s="253" t="n">
        <f aca="false">VLOOKUP(B3527,'CMP-SIN-SD-10-2023'!A:D,4,0)</f>
        <v>21.91</v>
      </c>
      <c r="I3527" s="253" t="s">
        <v>2417</v>
      </c>
      <c r="J3527" s="220" t="n">
        <f aca="false">TRUNC((H3527*G3527),2)</f>
        <v>2.19</v>
      </c>
      <c r="M3527" s="220" t="n">
        <f aca="false">VLOOKUP(B3527,'CMP-SIN-SD-10-2023'!A:D,4,0)</f>
        <v>21.91</v>
      </c>
      <c r="N3527" s="220" t="n">
        <f aca="false">M3527=H3527</f>
        <v>1</v>
      </c>
      <c r="P3527" s="333" t="s">
        <v>2418</v>
      </c>
    </row>
    <row r="3528" customFormat="false" ht="15" hidden="false" customHeight="false" outlineLevel="0" collapsed="false">
      <c r="A3528" s="351" t="str">
        <f aca="false">IF(O3528&lt;&gt;0,O3528,A3527)</f>
        <v>02450/ORSE</v>
      </c>
      <c r="B3528" s="205" t="s">
        <v>4330</v>
      </c>
      <c r="C3528" s="206" t="s">
        <v>2629</v>
      </c>
      <c r="D3528" s="206" t="s">
        <v>4331</v>
      </c>
      <c r="E3528" s="207" t="s">
        <v>2415</v>
      </c>
      <c r="F3528" s="207" t="s">
        <v>2515</v>
      </c>
      <c r="G3528" s="352" t="n">
        <v>0.005</v>
      </c>
      <c r="H3528" s="253" t="n">
        <v>7</v>
      </c>
      <c r="I3528" s="253" t="s">
        <v>2417</v>
      </c>
      <c r="J3528" s="220" t="n">
        <f aca="false">TRUNC((H3528*G3528),2)</f>
        <v>0.03</v>
      </c>
      <c r="M3528" s="220" t="e">
        <f aca="false">VLOOKUP(B3528,'INS-SIN-SD-10-2023'!A:D,4,0)</f>
        <v>#N/A</v>
      </c>
      <c r="N3528" s="220" t="e">
        <f aca="false">M3528=H3528</f>
        <v>#N/A</v>
      </c>
      <c r="P3528" s="333" t="s">
        <v>2614</v>
      </c>
    </row>
    <row r="3529" customFormat="false" ht="15" hidden="false" customHeight="false" outlineLevel="0" collapsed="false">
      <c r="A3529" s="351" t="str">
        <f aca="false">IF(O3529&lt;&gt;0,O3529,A3528)</f>
        <v>02450/ORSE</v>
      </c>
      <c r="B3529" s="205" t="s">
        <v>4332</v>
      </c>
      <c r="C3529" s="206" t="s">
        <v>2629</v>
      </c>
      <c r="D3529" s="206" t="s">
        <v>4333</v>
      </c>
      <c r="E3529" s="207" t="s">
        <v>2415</v>
      </c>
      <c r="F3529" s="207" t="s">
        <v>2430</v>
      </c>
      <c r="G3529" s="352" t="n">
        <v>0.05</v>
      </c>
      <c r="H3529" s="253" t="n">
        <v>7.9</v>
      </c>
      <c r="I3529" s="253" t="s">
        <v>2417</v>
      </c>
      <c r="J3529" s="220" t="n">
        <f aca="false">TRUNC((H3529*G3529),2)</f>
        <v>0.39</v>
      </c>
      <c r="M3529" s="220" t="e">
        <f aca="false">VLOOKUP(B3529,'INS-SIN-SD-10-2023'!A:D,4,0)</f>
        <v>#N/A</v>
      </c>
      <c r="N3529" s="220" t="e">
        <f aca="false">M3529=H3529</f>
        <v>#N/A</v>
      </c>
      <c r="P3529" s="333" t="s">
        <v>2614</v>
      </c>
    </row>
    <row r="3530" customFormat="false" ht="15" hidden="false" customHeight="false" outlineLevel="0" collapsed="false">
      <c r="A3530" s="353" t="n">
        <v>94295</v>
      </c>
      <c r="B3530" s="354" t="s">
        <v>2411</v>
      </c>
      <c r="C3530" s="355" t="s">
        <v>4334</v>
      </c>
      <c r="D3530" s="355" t="s">
        <v>3497</v>
      </c>
      <c r="E3530" s="356" t="s">
        <v>4335</v>
      </c>
      <c r="F3530" s="356" t="s">
        <v>2415</v>
      </c>
      <c r="G3530" s="357" t="s">
        <v>2416</v>
      </c>
      <c r="H3530" s="358" t="s">
        <v>2417</v>
      </c>
      <c r="I3530" s="350" t="n">
        <f aca="false">SUMIF(A:A,A3530,J:J)</f>
        <v>8697.95</v>
      </c>
      <c r="K3530" s="220" t="n">
        <f aca="false">VLOOKUP(A3530,'CMP-SIN-SD-10-2023'!A:D,4,0)</f>
        <v>8697.95</v>
      </c>
      <c r="L3530" s="220" t="n">
        <f aca="false">K3530=I3530</f>
        <v>1</v>
      </c>
      <c r="P3530" s="333" t="s">
        <v>2418</v>
      </c>
    </row>
    <row r="3531" customFormat="false" ht="30" hidden="false" customHeight="false" outlineLevel="0" collapsed="false">
      <c r="A3531" s="351" t="n">
        <f aca="false">IF(O3531&lt;&gt;0,O3531,A3530)</f>
        <v>94295</v>
      </c>
      <c r="B3531" s="205" t="n">
        <v>95423</v>
      </c>
      <c r="C3531" s="206" t="s">
        <v>3497</v>
      </c>
      <c r="D3531" s="206" t="s">
        <v>4336</v>
      </c>
      <c r="E3531" s="207" t="s">
        <v>2415</v>
      </c>
      <c r="F3531" s="207" t="s">
        <v>4335</v>
      </c>
      <c r="G3531" s="352" t="n">
        <v>1</v>
      </c>
      <c r="H3531" s="253" t="n">
        <f aca="false">VLOOKUP(B3531,'CMP-SIN-SD-10-2023'!A:D,4,0)</f>
        <v>135.52</v>
      </c>
      <c r="I3531" s="253" t="s">
        <v>2417</v>
      </c>
      <c r="J3531" s="220" t="n">
        <f aca="false">TRUNC((H3531*G3531),2)</f>
        <v>135.52</v>
      </c>
      <c r="M3531" s="220" t="n">
        <f aca="false">VLOOKUP(B3531,'CMP-SIN-SD-10-2023'!A:D,4,0)</f>
        <v>135.52</v>
      </c>
      <c r="N3531" s="220" t="n">
        <f aca="false">M3531=H3531</f>
        <v>1</v>
      </c>
      <c r="P3531" s="333" t="s">
        <v>2418</v>
      </c>
    </row>
    <row r="3532" customFormat="false" ht="15" hidden="false" customHeight="false" outlineLevel="0" collapsed="false">
      <c r="A3532" s="351" t="n">
        <f aca="false">IF(O3532&lt;&gt;0,O3532,A3531)</f>
        <v>94295</v>
      </c>
      <c r="B3532" s="205" t="n">
        <v>40819</v>
      </c>
      <c r="C3532" s="206" t="s">
        <v>3497</v>
      </c>
      <c r="D3532" s="206" t="s">
        <v>4337</v>
      </c>
      <c r="E3532" s="207" t="s">
        <v>2415</v>
      </c>
      <c r="F3532" s="207" t="s">
        <v>4335</v>
      </c>
      <c r="G3532" s="352" t="n">
        <v>1</v>
      </c>
      <c r="H3532" s="253" t="n">
        <f aca="false">VLOOKUP(B3532,'INS-SIN-SD-10-2023'!A:D,4,0)</f>
        <v>8090.98</v>
      </c>
      <c r="I3532" s="253" t="s">
        <v>2417</v>
      </c>
      <c r="J3532" s="220" t="n">
        <f aca="false">TRUNC((H3532*G3532),2)</f>
        <v>8090.98</v>
      </c>
      <c r="M3532" s="220" t="n">
        <f aca="false">VLOOKUP(B3532,'INS-SIN-SD-10-2023'!A:D,4,0)</f>
        <v>8090.98</v>
      </c>
      <c r="N3532" s="220" t="n">
        <f aca="false">M3532=H3532</f>
        <v>1</v>
      </c>
      <c r="P3532" s="333" t="s">
        <v>2492</v>
      </c>
    </row>
    <row r="3533" customFormat="false" ht="30" hidden="false" customHeight="false" outlineLevel="0" collapsed="false">
      <c r="A3533" s="351" t="n">
        <f aca="false">IF(O3533&lt;&gt;0,O3533,A3532)</f>
        <v>94295</v>
      </c>
      <c r="B3533" s="205" t="n">
        <v>40863</v>
      </c>
      <c r="C3533" s="206" t="s">
        <v>3497</v>
      </c>
      <c r="D3533" s="206" t="s">
        <v>4338</v>
      </c>
      <c r="E3533" s="207" t="s">
        <v>2415</v>
      </c>
      <c r="F3533" s="207" t="s">
        <v>4335</v>
      </c>
      <c r="G3533" s="352" t="n">
        <v>1</v>
      </c>
      <c r="H3533" s="253" t="n">
        <f aca="false">VLOOKUP(B3533,'INS-SIN-SD-10-2023'!A:D,4,0)</f>
        <v>215.56</v>
      </c>
      <c r="I3533" s="253" t="s">
        <v>2417</v>
      </c>
      <c r="J3533" s="220" t="n">
        <f aca="false">TRUNC((H3533*G3533),2)</f>
        <v>215.56</v>
      </c>
      <c r="M3533" s="220" t="n">
        <f aca="false">VLOOKUP(B3533,'INS-SIN-SD-10-2023'!A:D,4,0)</f>
        <v>215.56</v>
      </c>
      <c r="N3533" s="220" t="n">
        <f aca="false">M3533=H3533</f>
        <v>1</v>
      </c>
      <c r="P3533" s="333" t="s">
        <v>2492</v>
      </c>
    </row>
    <row r="3534" customFormat="false" ht="30" hidden="false" customHeight="false" outlineLevel="0" collapsed="false">
      <c r="A3534" s="351" t="n">
        <f aca="false">IF(O3534&lt;&gt;0,O3534,A3533)</f>
        <v>94295</v>
      </c>
      <c r="B3534" s="205" t="n">
        <v>40864</v>
      </c>
      <c r="C3534" s="206" t="s">
        <v>3497</v>
      </c>
      <c r="D3534" s="206" t="s">
        <v>4339</v>
      </c>
      <c r="E3534" s="207" t="s">
        <v>2415</v>
      </c>
      <c r="F3534" s="207" t="s">
        <v>4335</v>
      </c>
      <c r="G3534" s="352" t="n">
        <v>1</v>
      </c>
      <c r="H3534" s="253" t="n">
        <f aca="false">VLOOKUP(B3534,'INS-SIN-SD-10-2023'!A:D,4,0)</f>
        <v>12.89</v>
      </c>
      <c r="I3534" s="253" t="s">
        <v>2417</v>
      </c>
      <c r="J3534" s="220" t="n">
        <f aca="false">TRUNC((H3534*G3534),2)</f>
        <v>12.89</v>
      </c>
      <c r="M3534" s="220" t="n">
        <f aca="false">VLOOKUP(B3534,'INS-SIN-SD-10-2023'!A:D,4,0)</f>
        <v>12.89</v>
      </c>
      <c r="N3534" s="220" t="n">
        <f aca="false">M3534=H3534</f>
        <v>1</v>
      </c>
      <c r="P3534" s="333" t="s">
        <v>2492</v>
      </c>
    </row>
    <row r="3535" customFormat="false" ht="30" hidden="false" customHeight="false" outlineLevel="0" collapsed="false">
      <c r="A3535" s="351" t="n">
        <f aca="false">IF(O3535&lt;&gt;0,O3535,A3534)</f>
        <v>94295</v>
      </c>
      <c r="B3535" s="205" t="n">
        <v>43499</v>
      </c>
      <c r="C3535" s="206" t="s">
        <v>3497</v>
      </c>
      <c r="D3535" s="206" t="s">
        <v>4340</v>
      </c>
      <c r="E3535" s="207" t="s">
        <v>2415</v>
      </c>
      <c r="F3535" s="207" t="s">
        <v>4335</v>
      </c>
      <c r="G3535" s="352" t="n">
        <v>1</v>
      </c>
      <c r="H3535" s="253" t="n">
        <f aca="false">VLOOKUP(B3535,'INS-SIN-SD-10-2023'!A:D,4,0)</f>
        <v>221.51</v>
      </c>
      <c r="I3535" s="253" t="s">
        <v>2417</v>
      </c>
      <c r="J3535" s="220" t="n">
        <f aca="false">TRUNC((H3535*G3535),2)</f>
        <v>221.51</v>
      </c>
      <c r="M3535" s="220" t="n">
        <f aca="false">VLOOKUP(B3535,'INS-SIN-SD-10-2023'!A:D,4,0)</f>
        <v>221.51</v>
      </c>
      <c r="N3535" s="220" t="n">
        <f aca="false">M3535=H3535</f>
        <v>1</v>
      </c>
      <c r="P3535" s="333" t="s">
        <v>2492</v>
      </c>
    </row>
    <row r="3536" customFormat="false" ht="30" hidden="false" customHeight="false" outlineLevel="0" collapsed="false">
      <c r="A3536" s="351" t="n">
        <f aca="false">IF(O3536&lt;&gt;0,O3536,A3535)</f>
        <v>94295</v>
      </c>
      <c r="B3536" s="205" t="n">
        <v>43475</v>
      </c>
      <c r="C3536" s="206" t="s">
        <v>3497</v>
      </c>
      <c r="D3536" s="206" t="s">
        <v>4341</v>
      </c>
      <c r="E3536" s="207" t="s">
        <v>2415</v>
      </c>
      <c r="F3536" s="207" t="s">
        <v>4335</v>
      </c>
      <c r="G3536" s="352" t="n">
        <v>1</v>
      </c>
      <c r="H3536" s="253" t="n">
        <f aca="false">VLOOKUP(B3536,'INS-SIN-SD-10-2023'!A:D,4,0)</f>
        <v>21.49</v>
      </c>
      <c r="I3536" s="253" t="s">
        <v>2417</v>
      </c>
      <c r="J3536" s="220" t="n">
        <f aca="false">TRUNC((H3536*G3536),2)</f>
        <v>21.49</v>
      </c>
      <c r="M3536" s="220" t="n">
        <f aca="false">VLOOKUP(B3536,'INS-SIN-SD-10-2023'!A:D,4,0)</f>
        <v>21.49</v>
      </c>
      <c r="N3536" s="220" t="n">
        <f aca="false">M3536=H3536</f>
        <v>1</v>
      </c>
      <c r="P3536" s="333" t="s">
        <v>2492</v>
      </c>
    </row>
    <row r="3537" customFormat="false" ht="30" hidden="false" customHeight="false" outlineLevel="0" collapsed="false">
      <c r="A3537" s="353" t="n">
        <v>93565</v>
      </c>
      <c r="B3537" s="354" t="s">
        <v>2411</v>
      </c>
      <c r="C3537" s="355" t="s">
        <v>4342</v>
      </c>
      <c r="D3537" s="355" t="s">
        <v>2629</v>
      </c>
      <c r="E3537" s="356" t="s">
        <v>4335</v>
      </c>
      <c r="F3537" s="356" t="s">
        <v>2415</v>
      </c>
      <c r="G3537" s="357" t="s">
        <v>2416</v>
      </c>
      <c r="H3537" s="358" t="s">
        <v>2417</v>
      </c>
      <c r="I3537" s="350" t="n">
        <f aca="false">SUMIF(A:A,A3537,J:J)</f>
        <v>19706.24</v>
      </c>
      <c r="K3537" s="220" t="n">
        <f aca="false">VLOOKUP(A3537,'CMP-SIN-SD-10-2023'!A:D,4,0)</f>
        <v>19706.24</v>
      </c>
      <c r="L3537" s="220" t="n">
        <f aca="false">K3537=I3537</f>
        <v>1</v>
      </c>
      <c r="P3537" s="333" t="s">
        <v>2418</v>
      </c>
    </row>
    <row r="3538" customFormat="false" ht="30" hidden="false" customHeight="false" outlineLevel="0" collapsed="false">
      <c r="A3538" s="351" t="n">
        <f aca="false">IF(O3538&lt;&gt;0,O3538,A3537)</f>
        <v>93565</v>
      </c>
      <c r="B3538" s="205" t="n">
        <v>95415</v>
      </c>
      <c r="C3538" s="206" t="s">
        <v>2629</v>
      </c>
      <c r="D3538" s="206" t="s">
        <v>4343</v>
      </c>
      <c r="E3538" s="207" t="s">
        <v>2415</v>
      </c>
      <c r="F3538" s="207" t="s">
        <v>4335</v>
      </c>
      <c r="G3538" s="352" t="n">
        <v>1</v>
      </c>
      <c r="H3538" s="253" t="n">
        <f aca="false">VLOOKUP(B3538,'CMP-SIN-SD-10-2023'!A:D,4,0)</f>
        <v>222.92</v>
      </c>
      <c r="I3538" s="253" t="s">
        <v>2417</v>
      </c>
      <c r="J3538" s="220" t="n">
        <f aca="false">TRUNC((H3538*G3538),2)</f>
        <v>222.92</v>
      </c>
      <c r="M3538" s="220" t="n">
        <f aca="false">VLOOKUP(B3538,'CMP-SIN-SD-10-2023'!A:D,4,0)</f>
        <v>222.92</v>
      </c>
      <c r="N3538" s="220" t="n">
        <f aca="false">M3538=H3538</f>
        <v>1</v>
      </c>
      <c r="P3538" s="333" t="s">
        <v>2418</v>
      </c>
    </row>
    <row r="3539" customFormat="false" ht="15" hidden="false" customHeight="false" outlineLevel="0" collapsed="false">
      <c r="A3539" s="351" t="n">
        <f aca="false">IF(O3539&lt;&gt;0,O3539,A3538)</f>
        <v>93565</v>
      </c>
      <c r="B3539" s="205" t="n">
        <v>40811</v>
      </c>
      <c r="C3539" s="206" t="s">
        <v>2629</v>
      </c>
      <c r="D3539" s="206" t="s">
        <v>4344</v>
      </c>
      <c r="E3539" s="207" t="s">
        <v>2415</v>
      </c>
      <c r="F3539" s="207" t="s">
        <v>4335</v>
      </c>
      <c r="G3539" s="352" t="n">
        <v>1</v>
      </c>
      <c r="H3539" s="253" t="n">
        <f aca="false">VLOOKUP(B3539,'INS-SIN-SD-10-2023'!A:D,4,0)</f>
        <v>19118.88</v>
      </c>
      <c r="I3539" s="253" t="s">
        <v>2417</v>
      </c>
      <c r="J3539" s="220" t="n">
        <f aca="false">TRUNC((H3539*G3539),2)</f>
        <v>19118.88</v>
      </c>
      <c r="M3539" s="220" t="n">
        <f aca="false">VLOOKUP(B3539,'INS-SIN-SD-10-2023'!A:D,4,0)</f>
        <v>19118.88</v>
      </c>
      <c r="N3539" s="220" t="n">
        <f aca="false">M3539=H3539</f>
        <v>1</v>
      </c>
      <c r="P3539" s="333" t="s">
        <v>2492</v>
      </c>
    </row>
    <row r="3540" customFormat="false" ht="30" hidden="false" customHeight="false" outlineLevel="0" collapsed="false">
      <c r="A3540" s="351" t="n">
        <f aca="false">IF(O3540&lt;&gt;0,O3540,A3539)</f>
        <v>93565</v>
      </c>
      <c r="B3540" s="205" t="n">
        <v>40863</v>
      </c>
      <c r="C3540" s="206" t="s">
        <v>2629</v>
      </c>
      <c r="D3540" s="206" t="s">
        <v>4338</v>
      </c>
      <c r="E3540" s="207" t="s">
        <v>2415</v>
      </c>
      <c r="F3540" s="207" t="s">
        <v>4335</v>
      </c>
      <c r="G3540" s="352" t="n">
        <v>1</v>
      </c>
      <c r="H3540" s="253" t="n">
        <f aca="false">VLOOKUP(B3540,'INS-SIN-SD-10-2023'!A:D,4,0)</f>
        <v>215.56</v>
      </c>
      <c r="I3540" s="253" t="s">
        <v>2417</v>
      </c>
      <c r="J3540" s="220" t="n">
        <f aca="false">TRUNC((H3540*G3540),2)</f>
        <v>215.56</v>
      </c>
      <c r="M3540" s="220" t="n">
        <f aca="false">VLOOKUP(B3540,'INS-SIN-SD-10-2023'!A:D,4,0)</f>
        <v>215.56</v>
      </c>
      <c r="N3540" s="220" t="n">
        <f aca="false">M3540=H3540</f>
        <v>1</v>
      </c>
      <c r="P3540" s="333" t="s">
        <v>2492</v>
      </c>
    </row>
    <row r="3541" customFormat="false" ht="30" hidden="false" customHeight="false" outlineLevel="0" collapsed="false">
      <c r="A3541" s="351" t="n">
        <f aca="false">IF(O3541&lt;&gt;0,O3541,A3540)</f>
        <v>93565</v>
      </c>
      <c r="B3541" s="205" t="n">
        <v>40864</v>
      </c>
      <c r="C3541" s="206" t="s">
        <v>2629</v>
      </c>
      <c r="D3541" s="206" t="s">
        <v>4339</v>
      </c>
      <c r="E3541" s="207" t="s">
        <v>2415</v>
      </c>
      <c r="F3541" s="207" t="s">
        <v>4335</v>
      </c>
      <c r="G3541" s="352" t="n">
        <v>1</v>
      </c>
      <c r="H3541" s="253" t="n">
        <f aca="false">VLOOKUP(B3541,'INS-SIN-SD-10-2023'!A:D,4,0)</f>
        <v>12.89</v>
      </c>
      <c r="I3541" s="253" t="s">
        <v>2417</v>
      </c>
      <c r="J3541" s="220" t="n">
        <f aca="false">TRUNC((H3541*G3541),2)</f>
        <v>12.89</v>
      </c>
      <c r="M3541" s="220" t="n">
        <f aca="false">VLOOKUP(B3541,'INS-SIN-SD-10-2023'!A:D,4,0)</f>
        <v>12.89</v>
      </c>
      <c r="N3541" s="220" t="n">
        <f aca="false">M3541=H3541</f>
        <v>1</v>
      </c>
      <c r="P3541" s="333" t="s">
        <v>2492</v>
      </c>
    </row>
    <row r="3542" customFormat="false" ht="30" hidden="false" customHeight="false" outlineLevel="0" collapsed="false">
      <c r="A3542" s="351" t="n">
        <f aca="false">IF(O3542&lt;&gt;0,O3542,A3541)</f>
        <v>93565</v>
      </c>
      <c r="B3542" s="205" t="n">
        <v>43498</v>
      </c>
      <c r="C3542" s="206" t="s">
        <v>2629</v>
      </c>
      <c r="D3542" s="206" t="s">
        <v>4345</v>
      </c>
      <c r="E3542" s="207" t="s">
        <v>2415</v>
      </c>
      <c r="F3542" s="207" t="s">
        <v>4335</v>
      </c>
      <c r="G3542" s="352" t="n">
        <v>1</v>
      </c>
      <c r="H3542" s="253" t="n">
        <f aca="false">VLOOKUP(B3542,'INS-SIN-SD-10-2023'!A:D,4,0)</f>
        <v>133.45</v>
      </c>
      <c r="I3542" s="253" t="s">
        <v>2417</v>
      </c>
      <c r="J3542" s="220" t="n">
        <f aca="false">TRUNC((H3542*G3542),2)</f>
        <v>133.45</v>
      </c>
      <c r="M3542" s="220" t="n">
        <f aca="false">VLOOKUP(B3542,'INS-SIN-SD-10-2023'!A:D,4,0)</f>
        <v>133.45</v>
      </c>
      <c r="N3542" s="220" t="n">
        <f aca="false">M3542=H3542</f>
        <v>1</v>
      </c>
      <c r="P3542" s="333" t="s">
        <v>2492</v>
      </c>
    </row>
    <row r="3543" customFormat="false" ht="30" hidden="false" customHeight="false" outlineLevel="0" collapsed="false">
      <c r="A3543" s="351" t="n">
        <f aca="false">IF(O3543&lt;&gt;0,O3543,A3542)</f>
        <v>93565</v>
      </c>
      <c r="B3543" s="205" t="n">
        <v>43474</v>
      </c>
      <c r="C3543" s="206" t="s">
        <v>2629</v>
      </c>
      <c r="D3543" s="206" t="s">
        <v>4346</v>
      </c>
      <c r="E3543" s="207" t="s">
        <v>2415</v>
      </c>
      <c r="F3543" s="207" t="s">
        <v>4335</v>
      </c>
      <c r="G3543" s="352" t="n">
        <v>1</v>
      </c>
      <c r="H3543" s="253" t="n">
        <f aca="false">VLOOKUP(B3543,'INS-SIN-SD-10-2023'!A:D,4,0)</f>
        <v>2.54</v>
      </c>
      <c r="I3543" s="253" t="s">
        <v>2417</v>
      </c>
      <c r="J3543" s="220" t="n">
        <f aca="false">TRUNC((H3543*G3543),2)</f>
        <v>2.54</v>
      </c>
      <c r="M3543" s="220" t="n">
        <f aca="false">VLOOKUP(B3543,'INS-SIN-SD-10-2023'!A:D,4,0)</f>
        <v>2.54</v>
      </c>
      <c r="N3543" s="220" t="n">
        <f aca="false">M3543=H3543</f>
        <v>1</v>
      </c>
      <c r="P3543" s="333" t="s">
        <v>2492</v>
      </c>
    </row>
    <row r="3544" customFormat="false" ht="30" hidden="false" customHeight="false" outlineLevel="0" collapsed="false">
      <c r="A3544" s="353" t="n">
        <v>100321</v>
      </c>
      <c r="B3544" s="354" t="s">
        <v>2411</v>
      </c>
      <c r="C3544" s="355" t="s">
        <v>4347</v>
      </c>
      <c r="D3544" s="355" t="s">
        <v>3336</v>
      </c>
      <c r="E3544" s="356" t="s">
        <v>4335</v>
      </c>
      <c r="F3544" s="356" t="s">
        <v>2415</v>
      </c>
      <c r="G3544" s="357" t="s">
        <v>2416</v>
      </c>
      <c r="H3544" s="358" t="s">
        <v>2417</v>
      </c>
      <c r="I3544" s="350" t="n">
        <f aca="false">SUMIF(A:A,A3544,J:J)</f>
        <v>8768.96</v>
      </c>
      <c r="K3544" s="220" t="n">
        <f aca="false">VLOOKUP(A3544,'CMP-SIN-SD-10-2023'!A:D,4,0)</f>
        <v>8768.96</v>
      </c>
      <c r="L3544" s="220" t="n">
        <f aca="false">K3544=I3544</f>
        <v>1</v>
      </c>
      <c r="P3544" s="333" t="s">
        <v>2418</v>
      </c>
    </row>
    <row r="3545" customFormat="false" ht="30" hidden="false" customHeight="false" outlineLevel="0" collapsed="false">
      <c r="A3545" s="351" t="n">
        <f aca="false">IF(O3545&lt;&gt;0,O3545,A3544)</f>
        <v>100321</v>
      </c>
      <c r="B3545" s="205" t="n">
        <v>100315</v>
      </c>
      <c r="C3545" s="206" t="s">
        <v>3336</v>
      </c>
      <c r="D3545" s="206" t="s">
        <v>4348</v>
      </c>
      <c r="E3545" s="207" t="s">
        <v>2415</v>
      </c>
      <c r="F3545" s="207" t="s">
        <v>4335</v>
      </c>
      <c r="G3545" s="352" t="n">
        <v>1</v>
      </c>
      <c r="H3545" s="253" t="n">
        <f aca="false">VLOOKUP(B3545,'CMP-SIN-SD-10-2023'!A:D,4,0)</f>
        <v>117.45</v>
      </c>
      <c r="I3545" s="253" t="s">
        <v>2417</v>
      </c>
      <c r="J3545" s="220" t="n">
        <f aca="false">TRUNC((H3545*G3545),2)</f>
        <v>117.45</v>
      </c>
      <c r="M3545" s="220" t="n">
        <f aca="false">VLOOKUP(B3545,'CMP-SIN-SD-10-2023'!A:D,4,0)</f>
        <v>117.45</v>
      </c>
      <c r="N3545" s="220" t="n">
        <f aca="false">M3545=H3545</f>
        <v>1</v>
      </c>
      <c r="P3545" s="333" t="s">
        <v>2418</v>
      </c>
    </row>
    <row r="3546" customFormat="false" ht="30" hidden="false" customHeight="false" outlineLevel="0" collapsed="false">
      <c r="A3546" s="351" t="n">
        <f aca="false">IF(O3546&lt;&gt;0,O3546,A3545)</f>
        <v>100321</v>
      </c>
      <c r="B3546" s="205" t="n">
        <v>40863</v>
      </c>
      <c r="C3546" s="206" t="s">
        <v>3336</v>
      </c>
      <c r="D3546" s="206" t="s">
        <v>4338</v>
      </c>
      <c r="E3546" s="207" t="s">
        <v>2415</v>
      </c>
      <c r="F3546" s="207" t="s">
        <v>4335</v>
      </c>
      <c r="G3546" s="352" t="n">
        <v>1</v>
      </c>
      <c r="H3546" s="253" t="n">
        <f aca="false">VLOOKUP(B3546,'INS-SIN-SD-10-2023'!A:D,4,0)</f>
        <v>215.56</v>
      </c>
      <c r="I3546" s="253" t="s">
        <v>2417</v>
      </c>
      <c r="J3546" s="220" t="n">
        <f aca="false">TRUNC((H3546*G3546),2)</f>
        <v>215.56</v>
      </c>
      <c r="M3546" s="220" t="n">
        <f aca="false">VLOOKUP(B3546,'INS-SIN-SD-10-2023'!A:D,4,0)</f>
        <v>215.56</v>
      </c>
      <c r="N3546" s="220" t="n">
        <f aca="false">M3546=H3546</f>
        <v>1</v>
      </c>
      <c r="P3546" s="333" t="s">
        <v>2492</v>
      </c>
    </row>
    <row r="3547" customFormat="false" ht="30" hidden="false" customHeight="false" outlineLevel="0" collapsed="false">
      <c r="A3547" s="351" t="n">
        <f aca="false">IF(O3547&lt;&gt;0,O3547,A3546)</f>
        <v>100321</v>
      </c>
      <c r="B3547" s="205" t="n">
        <v>40864</v>
      </c>
      <c r="C3547" s="206" t="s">
        <v>3336</v>
      </c>
      <c r="D3547" s="206" t="s">
        <v>4339</v>
      </c>
      <c r="E3547" s="207" t="s">
        <v>2415</v>
      </c>
      <c r="F3547" s="207" t="s">
        <v>4335</v>
      </c>
      <c r="G3547" s="352" t="n">
        <v>1</v>
      </c>
      <c r="H3547" s="253" t="n">
        <f aca="false">VLOOKUP(B3547,'INS-SIN-SD-10-2023'!A:D,4,0)</f>
        <v>12.89</v>
      </c>
      <c r="I3547" s="253" t="s">
        <v>2417</v>
      </c>
      <c r="J3547" s="220" t="n">
        <f aca="false">TRUNC((H3547*G3547),2)</f>
        <v>12.89</v>
      </c>
      <c r="M3547" s="220" t="n">
        <f aca="false">VLOOKUP(B3547,'INS-SIN-SD-10-2023'!A:D,4,0)</f>
        <v>12.89</v>
      </c>
      <c r="N3547" s="220" t="n">
        <f aca="false">M3547=H3547</f>
        <v>1</v>
      </c>
      <c r="P3547" s="333" t="s">
        <v>2492</v>
      </c>
    </row>
    <row r="3548" customFormat="false" ht="15" hidden="false" customHeight="false" outlineLevel="0" collapsed="false">
      <c r="A3548" s="351" t="n">
        <f aca="false">IF(O3548&lt;&gt;0,O3548,A3547)</f>
        <v>100321</v>
      </c>
      <c r="B3548" s="205" t="n">
        <v>40944</v>
      </c>
      <c r="C3548" s="206" t="s">
        <v>3336</v>
      </c>
      <c r="D3548" s="206" t="s">
        <v>4349</v>
      </c>
      <c r="E3548" s="207" t="s">
        <v>2415</v>
      </c>
      <c r="F3548" s="207" t="s">
        <v>4335</v>
      </c>
      <c r="G3548" s="352" t="n">
        <v>1</v>
      </c>
      <c r="H3548" s="253" t="n">
        <f aca="false">VLOOKUP(B3548,'INS-SIN-SD-10-2023'!A:D,4,0)</f>
        <v>8271.77</v>
      </c>
      <c r="I3548" s="253" t="s">
        <v>2417</v>
      </c>
      <c r="J3548" s="220" t="n">
        <f aca="false">TRUNC((H3548*G3548),2)</f>
        <v>8271.77</v>
      </c>
      <c r="M3548" s="220" t="n">
        <f aca="false">VLOOKUP(B3548,'INS-SIN-SD-10-2023'!A:D,4,0)</f>
        <v>8271.77</v>
      </c>
      <c r="N3548" s="220" t="n">
        <f aca="false">M3548=H3548</f>
        <v>1</v>
      </c>
      <c r="P3548" s="333" t="s">
        <v>2492</v>
      </c>
    </row>
    <row r="3549" customFormat="false" ht="30" hidden="false" customHeight="false" outlineLevel="0" collapsed="false">
      <c r="A3549" s="351" t="n">
        <f aca="false">IF(O3549&lt;&gt;0,O3549,A3548)</f>
        <v>100321</v>
      </c>
      <c r="B3549" s="205" t="n">
        <v>43494</v>
      </c>
      <c r="C3549" s="206" t="s">
        <v>3336</v>
      </c>
      <c r="D3549" s="206" t="s">
        <v>4350</v>
      </c>
      <c r="E3549" s="207" t="s">
        <v>2415</v>
      </c>
      <c r="F3549" s="207" t="s">
        <v>4335</v>
      </c>
      <c r="G3549" s="352" t="n">
        <v>1</v>
      </c>
      <c r="H3549" s="253" t="n">
        <f aca="false">VLOOKUP(B3549,'INS-SIN-SD-10-2023'!A:D,4,0)</f>
        <v>140.69</v>
      </c>
      <c r="I3549" s="253" t="s">
        <v>2417</v>
      </c>
      <c r="J3549" s="220" t="n">
        <f aca="false">TRUNC((H3549*G3549),2)</f>
        <v>140.69</v>
      </c>
      <c r="M3549" s="220" t="n">
        <f aca="false">VLOOKUP(B3549,'INS-SIN-SD-10-2023'!A:D,4,0)</f>
        <v>140.69</v>
      </c>
      <c r="N3549" s="220" t="n">
        <f aca="false">M3549=H3549</f>
        <v>1</v>
      </c>
      <c r="P3549" s="333" t="s">
        <v>2492</v>
      </c>
    </row>
    <row r="3550" customFormat="false" ht="30" hidden="false" customHeight="false" outlineLevel="0" collapsed="false">
      <c r="A3550" s="351" t="n">
        <f aca="false">IF(O3550&lt;&gt;0,O3550,A3549)</f>
        <v>100321</v>
      </c>
      <c r="B3550" s="205" t="n">
        <v>43470</v>
      </c>
      <c r="C3550" s="206" t="s">
        <v>3336</v>
      </c>
      <c r="D3550" s="206" t="s">
        <v>4351</v>
      </c>
      <c r="E3550" s="207" t="s">
        <v>2415</v>
      </c>
      <c r="F3550" s="207" t="s">
        <v>4335</v>
      </c>
      <c r="G3550" s="352" t="n">
        <v>1</v>
      </c>
      <c r="H3550" s="253" t="n">
        <f aca="false">VLOOKUP(B3550,'INS-SIN-SD-10-2023'!A:D,4,0)</f>
        <v>10.6</v>
      </c>
      <c r="I3550" s="253" t="s">
        <v>2417</v>
      </c>
      <c r="J3550" s="220" t="n">
        <f aca="false">TRUNC((H3550*G3550),2)</f>
        <v>10.6</v>
      </c>
      <c r="M3550" s="220" t="n">
        <f aca="false">VLOOKUP(B3550,'INS-SIN-SD-10-2023'!A:D,4,0)</f>
        <v>10.6</v>
      </c>
      <c r="N3550" s="220" t="n">
        <f aca="false">M3550=H3550</f>
        <v>1</v>
      </c>
      <c r="P3550" s="333" t="s">
        <v>2492</v>
      </c>
    </row>
  </sheetData>
  <autoFilter ref="A11:P3550"/>
  <mergeCells count="3">
    <mergeCell ref="G1:H1"/>
    <mergeCell ref="G2:H2"/>
    <mergeCell ref="A10:I10"/>
  </mergeCells>
  <conditionalFormatting sqref="A10:A11">
    <cfRule type="duplicateValues" priority="2" aboveAverage="0" equalAverage="0" bottom="0" percent="0" rank="0" text="" dxfId="24"/>
  </conditionalFormatting>
  <conditionalFormatting sqref="M10:M11 L1:L9">
    <cfRule type="duplicateValues" priority="3" aboveAverage="0" equalAverage="0" bottom="0" percent="0" rank="0" text="" dxfId="25"/>
  </conditionalFormatting>
  <printOptions headings="false" gridLines="false" gridLinesSet="true" horizontalCentered="false" verticalCentered="false"/>
  <pageMargins left="0.511805555555555" right="0.511805555555555" top="0.7875" bottom="0.7875" header="0.511805555555555" footer="0.511805555555555"/>
  <pageSetup paperSize="9" scale="34" firstPageNumber="0" fitToWidth="1" fitToHeight="1" pageOrder="downThenOver" orientation="portrait" blackAndWhite="false" draft="false" cellComments="none" useFirstPageNumber="false" horizontalDpi="300" verticalDpi="300" copies="1"/>
  <headerFooter differentFirst="false" differentOddEven="false">
    <oddHeader/>
    <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LibreOffice/6.2.3.2$Windows_X86_64 LibreOffice_project/aecc05fe267cc68dde00352a451aa867b3b546ac</Applicat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2020-11-23T20:14:05Z</dcterms:created>
  <dc:creator>Alexandre Santos</dc:creator>
  <dc:description/>
  <dc:language>pt-BR</dc:language>
  <cp:lastModifiedBy/>
  <cp:lastPrinted>2023-12-18T14:54:44Z</cp:lastPrinted>
  <dcterms:modified xsi:type="dcterms:W3CDTF">2024-01-18T08:46:19Z</dcterms:modified>
  <cp:revision>1</cp:revision>
  <dc:subject/>
  <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DocSecurity">
    <vt:i4>0</vt:i4>
  </property>
  <property fmtid="{D5CDD505-2E9C-101B-9397-08002B2CF9AE}" pid="4" name="HyperlinksChanged">
    <vt:bool>0</vt:bool>
  </property>
  <property fmtid="{D5CDD505-2E9C-101B-9397-08002B2CF9AE}" pid="5" name="LinksUpToDate">
    <vt:bool>0</vt:bool>
  </property>
  <property fmtid="{D5CDD505-2E9C-101B-9397-08002B2CF9AE}" pid="6" name="ScaleCrop">
    <vt:bool>0</vt:bool>
  </property>
  <property fmtid="{D5CDD505-2E9C-101B-9397-08002B2CF9AE}" pid="7" name="ShareDoc">
    <vt:bool>0</vt:bool>
  </property>
</Properties>
</file>